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_de_trabalho" defaultThemeVersion="124226"/>
  <mc:AlternateContent xmlns:mc="http://schemas.openxmlformats.org/markup-compatibility/2006">
    <mc:Choice Requires="x15">
      <x15ac:absPath xmlns:x15ac="http://schemas.microsoft.com/office/spreadsheetml/2010/11/ac" url="C:\Users\x19839920\Downloads\"/>
    </mc:Choice>
  </mc:AlternateContent>
  <bookViews>
    <workbookView xWindow="0" yWindow="0" windowWidth="20490" windowHeight="6975" tabRatio="926" activeTab="10"/>
  </bookViews>
  <sheets>
    <sheet name="Capa" sheetId="24" r:id="rId1"/>
    <sheet name="Análises" sheetId="48" r:id="rId2"/>
    <sheet name="Resumo" sheetId="20" r:id="rId3"/>
    <sheet name="Comparativo" sheetId="36" r:id="rId4"/>
    <sheet name="Gasto das Atividades" sheetId="46" r:id="rId5"/>
    <sheet name="Analítico Cx." sheetId="38" r:id="rId6"/>
    <sheet name="Analítico Cp." sheetId="43" r:id="rId7"/>
    <sheet name="Prov. Pessoal" sheetId="21" r:id="rId8"/>
    <sheet name="Bens" sheetId="26" r:id="rId9"/>
    <sheet name="Comp." sheetId="44" r:id="rId10"/>
    <sheet name="Diário 7º PA" sheetId="33" r:id="rId11"/>
    <sheet name="Diário 8º PA" sheetId="53" state="hidden" r:id="rId12"/>
    <sheet name="Diário 9º PA" sheetId="55" state="hidden" r:id="rId13"/>
    <sheet name="Diário 10º PA" sheetId="61" state="hidden" r:id="rId14"/>
    <sheet name="Reserva" sheetId="47" r:id="rId15"/>
    <sheet name="Dec Dir." sheetId="49" r:id="rId16"/>
    <sheet name="Plano" sheetId="41" state="hidden" r:id="rId17"/>
  </sheets>
  <definedNames>
    <definedName name="_xlnm._FilterDatabase" localSheetId="9" hidden="1">'Comp.'!$A$4:$J$233</definedName>
    <definedName name="_xlnm._FilterDatabase" localSheetId="13" hidden="1">'Diário 10º PA'!$A$3:$N$4242</definedName>
    <definedName name="_xlnm._FilterDatabase" localSheetId="10" hidden="1">'Diário 7º PA'!$A$3:$M$5383</definedName>
    <definedName name="_xlnm._FilterDatabase" localSheetId="11" hidden="1">'Diário 8º PA'!$A$3:$N$5083</definedName>
    <definedName name="_xlnm._FilterDatabase" localSheetId="12" hidden="1">'Diário 9º PA'!$A$3:$N$5221</definedName>
    <definedName name="_xlnm._FilterDatabase" localSheetId="14" hidden="1">Reserva!$A$3:$K$1011</definedName>
    <definedName name="Aquisição_de_Bens_Permanentes">Plano!$E$2:$E$16</definedName>
    <definedName name="_xlnm.Print_Area" localSheetId="1">Análises!$A$1:$A$8</definedName>
    <definedName name="_xlnm.Print_Area" localSheetId="6">'Analítico Cp.'!$A$2:$P$157</definedName>
    <definedName name="_xlnm.Print_Area" localSheetId="5">'Analítico Cx.'!$A$2:$P$160</definedName>
    <definedName name="_xlnm.Print_Area" localSheetId="8">Bens!$A$1:$I$463</definedName>
    <definedName name="_xlnm.Print_Area" localSheetId="0">Capa!$A$1:$A$14</definedName>
    <definedName name="_xlnm.Print_Area" localSheetId="9">'Comp.'!$A$1:$H$43</definedName>
    <definedName name="_xlnm.Print_Area" localSheetId="3">Comparativo!$A$1:$O$50</definedName>
    <definedName name="_xlnm.Print_Area" localSheetId="15">'Dec Dir.'!$A$1:$A$10</definedName>
    <definedName name="_xlnm.Print_Area" localSheetId="13">'Diário 10º PA'!$A$1:$N$1949</definedName>
    <definedName name="_xlnm.Print_Area" localSheetId="10">'Diário 7º PA'!$A$1:$M$2445</definedName>
    <definedName name="_xlnm.Print_Area" localSheetId="11">'Diário 8º PA'!$A$1:$N$4867</definedName>
    <definedName name="_xlnm.Print_Area" localSheetId="12">'Diário 9º PA'!$A$1:$N$2245</definedName>
    <definedName name="_xlnm.Print_Area" localSheetId="4">'Gasto das Atividades'!$A$1:$F$36</definedName>
    <definedName name="_xlnm.Print_Area" localSheetId="7">'Prov. Pessoal'!$A$1:$O$39</definedName>
    <definedName name="_xlnm.Print_Area" localSheetId="14">Reserva!$A$1:$K$11</definedName>
    <definedName name="_xlnm.Print_Area" localSheetId="2">Resumo!$A$1:$N$37</definedName>
    <definedName name="área_destinada">Plano!$I$2:$I$3</definedName>
    <definedName name="Categorias">Plano!$A$1:$F$1</definedName>
    <definedName name="Gastos_com_Pessoal">Plano!$C$2:$C$32</definedName>
    <definedName name="Gastos_Gerais">Plano!$D$2:$D$80</definedName>
    <definedName name="Ocorrência">Plano!$H$2:$H$3</definedName>
    <definedName name="Receitas">Plano!$A$2:$A$4</definedName>
    <definedName name="Rendimentos_de_Aplicações_Fin.">Plano!$B$1</definedName>
    <definedName name="Reserva">Plano!$F$1:$F$3</definedName>
    <definedName name="_xlnm.Print_Titles" localSheetId="6">'Analítico Cp.'!$4:$8</definedName>
    <definedName name="_xlnm.Print_Titles" localSheetId="5">'Analítico Cx.'!$4:$8</definedName>
    <definedName name="_xlnm.Print_Titles" localSheetId="8">Bens!$3:$4</definedName>
    <definedName name="_xlnm.Print_Titles" localSheetId="9">'Comp.'!$3:$4</definedName>
    <definedName name="_xlnm.Print_Titles" localSheetId="13">'Diário 10º PA'!$A:$A,'Diário 10º PA'!$2:$3</definedName>
    <definedName name="_xlnm.Print_Titles" localSheetId="10">'Diário 7º PA'!$A:$A,'Diário 7º PA'!$2:$3</definedName>
    <definedName name="_xlnm.Print_Titles" localSheetId="11">'Diário 8º PA'!$A:$A,'Diário 8º PA'!$2:$3</definedName>
    <definedName name="_xlnm.Print_Titles" localSheetId="12">'Diário 9º PA'!$A:$A,'Diário 9º PA'!$2:$3</definedName>
    <definedName name="_xlnm.Print_Titles" localSheetId="14">Reserva!$A:$A,Reserva!$2:$3</definedName>
    <definedName name="_xlnm.Print_Titles" localSheetId="2">Resumo!$3:$3</definedName>
    <definedName name="Transferência_para_Reserva_de_Recursos">Plano!$F$1:$F$1</definedName>
    <definedName name="VinculoPT">OFFSET('Gasto das Atividades'!$B$4,1,0,COUNTA('Gasto das Atividades'!$B$5:$B$36),1)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8" i="44" l="1"/>
  <c r="I39" i="44"/>
  <c r="P769" i="33"/>
  <c r="P770" i="33"/>
  <c r="P771" i="33"/>
  <c r="I13" i="44"/>
  <c r="I42" i="44" l="1"/>
  <c r="P1550" i="33" l="1"/>
  <c r="P759" i="33"/>
  <c r="P8" i="33"/>
  <c r="P5" i="33"/>
  <c r="P6" i="33"/>
  <c r="P7" i="33"/>
  <c r="P9" i="33"/>
  <c r="P10" i="33"/>
  <c r="P11" i="33"/>
  <c r="P12" i="33"/>
  <c r="P13" i="33"/>
  <c r="P14" i="33"/>
  <c r="P15" i="33"/>
  <c r="P16" i="33"/>
  <c r="P17" i="33"/>
  <c r="P18" i="33"/>
  <c r="P19" i="33"/>
  <c r="P20" i="33"/>
  <c r="P21" i="33"/>
  <c r="P22" i="33"/>
  <c r="P23" i="33"/>
  <c r="P24" i="33"/>
  <c r="P25" i="33"/>
  <c r="P26" i="33"/>
  <c r="P27" i="33"/>
  <c r="P28" i="33"/>
  <c r="P29" i="33"/>
  <c r="P30" i="33"/>
  <c r="P31" i="33"/>
  <c r="P32" i="33"/>
  <c r="P33" i="33"/>
  <c r="P34" i="33"/>
  <c r="P35" i="33"/>
  <c r="P36" i="33"/>
  <c r="P37" i="33"/>
  <c r="P38" i="33"/>
  <c r="P39" i="33"/>
  <c r="P40" i="33"/>
  <c r="P41" i="33"/>
  <c r="P42" i="33"/>
  <c r="P43" i="33"/>
  <c r="P44" i="33"/>
  <c r="P45" i="33"/>
  <c r="P46" i="33"/>
  <c r="P47" i="33"/>
  <c r="P48" i="33"/>
  <c r="P49" i="33"/>
  <c r="P50" i="33"/>
  <c r="P51" i="33"/>
  <c r="P52" i="33"/>
  <c r="P53" i="33"/>
  <c r="P54" i="33"/>
  <c r="P55" i="33"/>
  <c r="P56" i="33"/>
  <c r="P57" i="33"/>
  <c r="P58" i="33"/>
  <c r="P59" i="33"/>
  <c r="P60" i="33"/>
  <c r="P61" i="33"/>
  <c r="P62" i="33"/>
  <c r="P63" i="33"/>
  <c r="P64" i="33"/>
  <c r="P65" i="33"/>
  <c r="P66" i="33"/>
  <c r="P67" i="33"/>
  <c r="P68" i="33"/>
  <c r="P69" i="33"/>
  <c r="P70" i="33"/>
  <c r="P71" i="33"/>
  <c r="P72" i="33"/>
  <c r="P73" i="33"/>
  <c r="P74" i="33"/>
  <c r="P75" i="33"/>
  <c r="P76" i="33"/>
  <c r="P77" i="33"/>
  <c r="P78" i="33"/>
  <c r="P79" i="33"/>
  <c r="P80" i="33"/>
  <c r="P81" i="33"/>
  <c r="P82" i="33"/>
  <c r="P83" i="33"/>
  <c r="P84" i="33"/>
  <c r="P85" i="33"/>
  <c r="P86" i="33"/>
  <c r="P87" i="33"/>
  <c r="P88" i="33"/>
  <c r="P89" i="33"/>
  <c r="P90" i="33"/>
  <c r="P91" i="33"/>
  <c r="P92" i="33"/>
  <c r="P93" i="33"/>
  <c r="P94" i="33"/>
  <c r="P95" i="33"/>
  <c r="P96" i="33"/>
  <c r="P97" i="33"/>
  <c r="P98" i="33"/>
  <c r="P99" i="33"/>
  <c r="P100" i="33"/>
  <c r="P101" i="33"/>
  <c r="P102" i="33"/>
  <c r="P103" i="33"/>
  <c r="P104" i="33"/>
  <c r="P105" i="33"/>
  <c r="P106" i="33"/>
  <c r="P107" i="33"/>
  <c r="P108" i="33"/>
  <c r="P109" i="33"/>
  <c r="P110" i="33"/>
  <c r="P111" i="33"/>
  <c r="P112" i="33"/>
  <c r="P113" i="33"/>
  <c r="P114" i="33"/>
  <c r="P115" i="33"/>
  <c r="P116" i="33"/>
  <c r="P117" i="33"/>
  <c r="P118" i="33"/>
  <c r="P119" i="33"/>
  <c r="P120" i="33"/>
  <c r="P121" i="33"/>
  <c r="P122" i="33"/>
  <c r="P123" i="33"/>
  <c r="P124" i="33"/>
  <c r="P125" i="33"/>
  <c r="P126" i="33"/>
  <c r="P127" i="33"/>
  <c r="P128" i="33"/>
  <c r="P129" i="33"/>
  <c r="P130" i="33"/>
  <c r="P131" i="33"/>
  <c r="P132" i="33"/>
  <c r="P133" i="33"/>
  <c r="P134" i="33"/>
  <c r="P135" i="33"/>
  <c r="P136" i="33"/>
  <c r="P137" i="33"/>
  <c r="P138" i="33"/>
  <c r="P139" i="33"/>
  <c r="P140" i="33"/>
  <c r="P141" i="33"/>
  <c r="P142" i="33"/>
  <c r="P143" i="33"/>
  <c r="P144" i="33"/>
  <c r="P145" i="33"/>
  <c r="P146" i="33"/>
  <c r="P147" i="33"/>
  <c r="P148" i="33"/>
  <c r="P149" i="33"/>
  <c r="P150" i="33"/>
  <c r="P151" i="33"/>
  <c r="P152" i="33"/>
  <c r="P153" i="33"/>
  <c r="P154" i="33"/>
  <c r="P155" i="33"/>
  <c r="P156" i="33"/>
  <c r="P157" i="33"/>
  <c r="P158" i="33"/>
  <c r="P159" i="33"/>
  <c r="P160" i="33"/>
  <c r="P161" i="33"/>
  <c r="P162" i="33"/>
  <c r="P163" i="33"/>
  <c r="P164" i="33"/>
  <c r="P165" i="33"/>
  <c r="P166" i="33"/>
  <c r="P167" i="33"/>
  <c r="P168" i="33"/>
  <c r="P169" i="33"/>
  <c r="P170" i="33"/>
  <c r="P171" i="33"/>
  <c r="P172" i="33"/>
  <c r="P173" i="33"/>
  <c r="P174" i="33"/>
  <c r="P175" i="33"/>
  <c r="P176" i="33"/>
  <c r="P177" i="33"/>
  <c r="P178" i="33"/>
  <c r="P179" i="33"/>
  <c r="P180" i="33"/>
  <c r="P181" i="33"/>
  <c r="P182" i="33"/>
  <c r="P183" i="33"/>
  <c r="P184" i="33"/>
  <c r="P185" i="33"/>
  <c r="P186" i="33"/>
  <c r="P187" i="33"/>
  <c r="P188" i="33"/>
  <c r="P189" i="33"/>
  <c r="P190" i="33"/>
  <c r="P191" i="33"/>
  <c r="P192" i="33"/>
  <c r="P193" i="33"/>
  <c r="P194" i="33"/>
  <c r="P195" i="33"/>
  <c r="P196" i="33"/>
  <c r="P197" i="33"/>
  <c r="P198" i="33"/>
  <c r="P199" i="33"/>
  <c r="P200" i="33"/>
  <c r="P201" i="33"/>
  <c r="P202" i="33"/>
  <c r="P203" i="33"/>
  <c r="P204" i="33"/>
  <c r="P205" i="33"/>
  <c r="P206" i="33"/>
  <c r="P207" i="33"/>
  <c r="P208" i="33"/>
  <c r="P209" i="33"/>
  <c r="P210" i="33"/>
  <c r="P211" i="33"/>
  <c r="P212" i="33"/>
  <c r="P213" i="33"/>
  <c r="P214" i="33"/>
  <c r="P215" i="33"/>
  <c r="P216" i="33"/>
  <c r="P217" i="33"/>
  <c r="P218" i="33"/>
  <c r="P219" i="33"/>
  <c r="P220" i="33"/>
  <c r="P221" i="33"/>
  <c r="P222" i="33"/>
  <c r="P223" i="33"/>
  <c r="P224" i="33"/>
  <c r="P225" i="33"/>
  <c r="P226" i="33"/>
  <c r="P227" i="33"/>
  <c r="P228" i="33"/>
  <c r="P229" i="33"/>
  <c r="P230" i="33"/>
  <c r="P231" i="33"/>
  <c r="P232" i="33"/>
  <c r="P233" i="33"/>
  <c r="P234" i="33"/>
  <c r="P235" i="33"/>
  <c r="P236" i="33"/>
  <c r="P237" i="33"/>
  <c r="P238" i="33"/>
  <c r="P239" i="33"/>
  <c r="P240" i="33"/>
  <c r="P241" i="33"/>
  <c r="P242" i="33"/>
  <c r="P243" i="33"/>
  <c r="P244" i="33"/>
  <c r="P245" i="33"/>
  <c r="P246" i="33"/>
  <c r="P247" i="33"/>
  <c r="P248" i="33"/>
  <c r="P249" i="33"/>
  <c r="P250" i="33"/>
  <c r="P251" i="33"/>
  <c r="P252" i="33"/>
  <c r="P253" i="33"/>
  <c r="P254" i="33"/>
  <c r="P255" i="33"/>
  <c r="P256" i="33"/>
  <c r="P257" i="33"/>
  <c r="P258" i="33"/>
  <c r="P259" i="33"/>
  <c r="P260" i="33"/>
  <c r="P261" i="33"/>
  <c r="P262" i="33"/>
  <c r="P263" i="33"/>
  <c r="P264" i="33"/>
  <c r="P265" i="33"/>
  <c r="P266" i="33"/>
  <c r="P267" i="33"/>
  <c r="P268" i="33"/>
  <c r="P269" i="33"/>
  <c r="P270" i="33"/>
  <c r="P271" i="33"/>
  <c r="P272" i="33"/>
  <c r="P273" i="33"/>
  <c r="P274" i="33"/>
  <c r="P275" i="33"/>
  <c r="P276" i="33"/>
  <c r="P277" i="33"/>
  <c r="P278" i="33"/>
  <c r="P279" i="33"/>
  <c r="P280" i="33"/>
  <c r="P281" i="33"/>
  <c r="P282" i="33"/>
  <c r="P283" i="33"/>
  <c r="P284" i="33"/>
  <c r="P285" i="33"/>
  <c r="P286" i="33"/>
  <c r="P287" i="33"/>
  <c r="P288" i="33"/>
  <c r="P289" i="33"/>
  <c r="P290" i="33"/>
  <c r="P291" i="33"/>
  <c r="P292" i="33"/>
  <c r="P293" i="33"/>
  <c r="P294" i="33"/>
  <c r="P295" i="33"/>
  <c r="P296" i="33"/>
  <c r="P297" i="33"/>
  <c r="P298" i="33"/>
  <c r="P299" i="33"/>
  <c r="P300" i="33"/>
  <c r="P301" i="33"/>
  <c r="P302" i="33"/>
  <c r="P303" i="33"/>
  <c r="P304" i="33"/>
  <c r="P305" i="33"/>
  <c r="P306" i="33"/>
  <c r="P307" i="33"/>
  <c r="P308" i="33"/>
  <c r="P309" i="33"/>
  <c r="P310" i="33"/>
  <c r="P311" i="33"/>
  <c r="P312" i="33"/>
  <c r="P313" i="33"/>
  <c r="P314" i="33"/>
  <c r="P315" i="33"/>
  <c r="P316" i="33"/>
  <c r="P317" i="33"/>
  <c r="P318" i="33"/>
  <c r="P319" i="33"/>
  <c r="P320" i="33"/>
  <c r="P321" i="33"/>
  <c r="P322" i="33"/>
  <c r="P323" i="33"/>
  <c r="P324" i="33"/>
  <c r="P325" i="33"/>
  <c r="P326" i="33"/>
  <c r="P327" i="33"/>
  <c r="P328" i="33"/>
  <c r="P329" i="33"/>
  <c r="P330" i="33"/>
  <c r="P331" i="33"/>
  <c r="P332" i="33"/>
  <c r="P333" i="33"/>
  <c r="P334" i="33"/>
  <c r="P335" i="33"/>
  <c r="P336" i="33"/>
  <c r="P337" i="33"/>
  <c r="P338" i="33"/>
  <c r="P339" i="33"/>
  <c r="P340" i="33"/>
  <c r="P341" i="33"/>
  <c r="P342" i="33"/>
  <c r="P343" i="33"/>
  <c r="P344" i="33"/>
  <c r="P345" i="33"/>
  <c r="P346" i="33"/>
  <c r="P347" i="33"/>
  <c r="P348" i="33"/>
  <c r="P349" i="33"/>
  <c r="P350" i="33"/>
  <c r="P351" i="33"/>
  <c r="P352" i="33"/>
  <c r="P353" i="33"/>
  <c r="P354" i="33"/>
  <c r="P355" i="33"/>
  <c r="P356" i="33"/>
  <c r="P357" i="33"/>
  <c r="P358" i="33"/>
  <c r="P359" i="33"/>
  <c r="P360" i="33"/>
  <c r="P361" i="33"/>
  <c r="P362" i="33"/>
  <c r="P363" i="33"/>
  <c r="P364" i="33"/>
  <c r="P365" i="33"/>
  <c r="P366" i="33"/>
  <c r="P367" i="33"/>
  <c r="P368" i="33"/>
  <c r="P369" i="33"/>
  <c r="P370" i="33"/>
  <c r="P371" i="33"/>
  <c r="P372" i="33"/>
  <c r="P373" i="33"/>
  <c r="P374" i="33"/>
  <c r="P375" i="33"/>
  <c r="P376" i="33"/>
  <c r="P377" i="33"/>
  <c r="P378" i="33"/>
  <c r="P379" i="33"/>
  <c r="P380" i="33"/>
  <c r="P381" i="33"/>
  <c r="P382" i="33"/>
  <c r="P383" i="33"/>
  <c r="P384" i="33"/>
  <c r="P385" i="33"/>
  <c r="P386" i="33"/>
  <c r="P387" i="33"/>
  <c r="P388" i="33"/>
  <c r="P389" i="33"/>
  <c r="P390" i="33"/>
  <c r="P391" i="33"/>
  <c r="P392" i="33"/>
  <c r="P393" i="33"/>
  <c r="P394" i="33"/>
  <c r="P395" i="33"/>
  <c r="P396" i="33"/>
  <c r="P397" i="33"/>
  <c r="P398" i="33"/>
  <c r="P399" i="33"/>
  <c r="P400" i="33"/>
  <c r="P401" i="33"/>
  <c r="P402" i="33"/>
  <c r="P403" i="33"/>
  <c r="P404" i="33"/>
  <c r="P405" i="33"/>
  <c r="P406" i="33"/>
  <c r="P407" i="33"/>
  <c r="P408" i="33"/>
  <c r="P409" i="33"/>
  <c r="P410" i="33"/>
  <c r="P411" i="33"/>
  <c r="P412" i="33"/>
  <c r="P413" i="33"/>
  <c r="P414" i="33"/>
  <c r="P415" i="33"/>
  <c r="P416" i="33"/>
  <c r="P417" i="33"/>
  <c r="P418" i="33"/>
  <c r="P419" i="33"/>
  <c r="P420" i="33"/>
  <c r="P421" i="33"/>
  <c r="P422" i="33"/>
  <c r="P423" i="33"/>
  <c r="P424" i="33"/>
  <c r="P425" i="33"/>
  <c r="P426" i="33"/>
  <c r="P427" i="33"/>
  <c r="P428" i="33"/>
  <c r="P429" i="33"/>
  <c r="P430" i="33"/>
  <c r="P431" i="33"/>
  <c r="P432" i="33"/>
  <c r="P433" i="33"/>
  <c r="P434" i="33"/>
  <c r="P435" i="33"/>
  <c r="P436" i="33"/>
  <c r="P437" i="33"/>
  <c r="P438" i="33"/>
  <c r="P439" i="33"/>
  <c r="P440" i="33"/>
  <c r="P441" i="33"/>
  <c r="P442" i="33"/>
  <c r="P443" i="33"/>
  <c r="P444" i="33"/>
  <c r="P445" i="33"/>
  <c r="P446" i="33"/>
  <c r="P447" i="33"/>
  <c r="P448" i="33"/>
  <c r="P449" i="33"/>
  <c r="P450" i="33"/>
  <c r="P451" i="33"/>
  <c r="P452" i="33"/>
  <c r="P453" i="33"/>
  <c r="P454" i="33"/>
  <c r="P455" i="33"/>
  <c r="P456" i="33"/>
  <c r="P457" i="33"/>
  <c r="P458" i="33"/>
  <c r="P459" i="33"/>
  <c r="P460" i="33"/>
  <c r="P461" i="33"/>
  <c r="P462" i="33"/>
  <c r="P463" i="33"/>
  <c r="P464" i="33"/>
  <c r="P465" i="33"/>
  <c r="P466" i="33"/>
  <c r="P467" i="33"/>
  <c r="P468" i="33"/>
  <c r="P469" i="33"/>
  <c r="P470" i="33"/>
  <c r="P471" i="33"/>
  <c r="P472" i="33"/>
  <c r="P473" i="33"/>
  <c r="P474" i="33"/>
  <c r="P475" i="33"/>
  <c r="P476" i="33"/>
  <c r="P477" i="33"/>
  <c r="P478" i="33"/>
  <c r="P479" i="33"/>
  <c r="P480" i="33"/>
  <c r="P481" i="33"/>
  <c r="P482" i="33"/>
  <c r="P483" i="33"/>
  <c r="P484" i="33"/>
  <c r="P485" i="33"/>
  <c r="P486" i="33"/>
  <c r="P487" i="33"/>
  <c r="P488" i="33"/>
  <c r="P489" i="33"/>
  <c r="P490" i="33"/>
  <c r="P491" i="33"/>
  <c r="P492" i="33"/>
  <c r="P493" i="33"/>
  <c r="P494" i="33"/>
  <c r="P495" i="33"/>
  <c r="P496" i="33"/>
  <c r="P497" i="33"/>
  <c r="P498" i="33"/>
  <c r="P499" i="33"/>
  <c r="P500" i="33"/>
  <c r="P501" i="33"/>
  <c r="P502" i="33"/>
  <c r="P503" i="33"/>
  <c r="P504" i="33"/>
  <c r="P505" i="33"/>
  <c r="P506" i="33"/>
  <c r="P507" i="33"/>
  <c r="P508" i="33"/>
  <c r="P509" i="33"/>
  <c r="P510" i="33"/>
  <c r="P511" i="33"/>
  <c r="P512" i="33"/>
  <c r="P513" i="33"/>
  <c r="P514" i="33"/>
  <c r="P515" i="33"/>
  <c r="P516" i="33"/>
  <c r="P517" i="33"/>
  <c r="P518" i="33"/>
  <c r="P519" i="33"/>
  <c r="P520" i="33"/>
  <c r="P521" i="33"/>
  <c r="P522" i="33"/>
  <c r="P523" i="33"/>
  <c r="P524" i="33"/>
  <c r="P525" i="33"/>
  <c r="P526" i="33"/>
  <c r="P527" i="33"/>
  <c r="P528" i="33"/>
  <c r="P529" i="33"/>
  <c r="P530" i="33"/>
  <c r="P531" i="33"/>
  <c r="P532" i="33"/>
  <c r="P533" i="33"/>
  <c r="P534" i="33"/>
  <c r="P535" i="33"/>
  <c r="P536" i="33"/>
  <c r="P537" i="33"/>
  <c r="P538" i="33"/>
  <c r="P539" i="33"/>
  <c r="P540" i="33"/>
  <c r="P541" i="33"/>
  <c r="P542" i="33"/>
  <c r="P543" i="33"/>
  <c r="P544" i="33"/>
  <c r="P545" i="33"/>
  <c r="P546" i="33"/>
  <c r="P547" i="33"/>
  <c r="P548" i="33"/>
  <c r="P549" i="33"/>
  <c r="P550" i="33"/>
  <c r="P551" i="33"/>
  <c r="P552" i="33"/>
  <c r="P553" i="33"/>
  <c r="P554" i="33"/>
  <c r="P555" i="33"/>
  <c r="P556" i="33"/>
  <c r="P557" i="33"/>
  <c r="P558" i="33"/>
  <c r="P559" i="33"/>
  <c r="P560" i="33"/>
  <c r="P561" i="33"/>
  <c r="P562" i="33"/>
  <c r="P563" i="33"/>
  <c r="P564" i="33"/>
  <c r="P565" i="33"/>
  <c r="P566" i="33"/>
  <c r="P567" i="33"/>
  <c r="P568" i="33"/>
  <c r="P569" i="33"/>
  <c r="P570" i="33"/>
  <c r="P571" i="33"/>
  <c r="P572" i="33"/>
  <c r="P573" i="33"/>
  <c r="P574" i="33"/>
  <c r="P575" i="33"/>
  <c r="P576" i="33"/>
  <c r="P577" i="33"/>
  <c r="P578" i="33"/>
  <c r="P579" i="33"/>
  <c r="P580" i="33"/>
  <c r="P581" i="33"/>
  <c r="P582" i="33"/>
  <c r="P583" i="33"/>
  <c r="P584" i="33"/>
  <c r="P585" i="33"/>
  <c r="P586" i="33"/>
  <c r="P587" i="33"/>
  <c r="P588" i="33"/>
  <c r="P589" i="33"/>
  <c r="P590" i="33"/>
  <c r="P591" i="33"/>
  <c r="P592" i="33"/>
  <c r="P593" i="33"/>
  <c r="P594" i="33"/>
  <c r="P595" i="33"/>
  <c r="P596" i="33"/>
  <c r="P597" i="33"/>
  <c r="P598" i="33"/>
  <c r="P599" i="33"/>
  <c r="P600" i="33"/>
  <c r="P601" i="33"/>
  <c r="P602" i="33"/>
  <c r="P603" i="33"/>
  <c r="P604" i="33"/>
  <c r="P605" i="33"/>
  <c r="P606" i="33"/>
  <c r="P607" i="33"/>
  <c r="P608" i="33"/>
  <c r="P609" i="33"/>
  <c r="P610" i="33"/>
  <c r="P611" i="33"/>
  <c r="P612" i="33"/>
  <c r="P613" i="33"/>
  <c r="P614" i="33"/>
  <c r="P615" i="33"/>
  <c r="P616" i="33"/>
  <c r="P617" i="33"/>
  <c r="P618" i="33"/>
  <c r="P619" i="33"/>
  <c r="P620" i="33"/>
  <c r="P621" i="33"/>
  <c r="P622" i="33"/>
  <c r="P623" i="33"/>
  <c r="P624" i="33"/>
  <c r="P625" i="33"/>
  <c r="P626" i="33"/>
  <c r="P627" i="33"/>
  <c r="P628" i="33"/>
  <c r="P629" i="33"/>
  <c r="P630" i="33"/>
  <c r="P631" i="33"/>
  <c r="P632" i="33"/>
  <c r="P633" i="33"/>
  <c r="P634" i="33"/>
  <c r="P635" i="33"/>
  <c r="P636" i="33"/>
  <c r="P637" i="33"/>
  <c r="P638" i="33"/>
  <c r="P639" i="33"/>
  <c r="P640" i="33"/>
  <c r="P641" i="33"/>
  <c r="P642" i="33"/>
  <c r="P643" i="33"/>
  <c r="P644" i="33"/>
  <c r="P645" i="33"/>
  <c r="P646" i="33"/>
  <c r="P647" i="33"/>
  <c r="P648" i="33"/>
  <c r="P649" i="33"/>
  <c r="P650" i="33"/>
  <c r="P651" i="33"/>
  <c r="P652" i="33"/>
  <c r="P653" i="33"/>
  <c r="P654" i="33"/>
  <c r="P655" i="33"/>
  <c r="P656" i="33"/>
  <c r="P657" i="33"/>
  <c r="P658" i="33"/>
  <c r="P659" i="33"/>
  <c r="P660" i="33"/>
  <c r="P661" i="33"/>
  <c r="P662" i="33"/>
  <c r="P663" i="33"/>
  <c r="P664" i="33"/>
  <c r="P665" i="33"/>
  <c r="P666" i="33"/>
  <c r="P667" i="33"/>
  <c r="P668" i="33"/>
  <c r="P669" i="33"/>
  <c r="P670" i="33"/>
  <c r="P671" i="33"/>
  <c r="P672" i="33"/>
  <c r="P673" i="33"/>
  <c r="P674" i="33"/>
  <c r="P675" i="33"/>
  <c r="P676" i="33"/>
  <c r="P677" i="33"/>
  <c r="P678" i="33"/>
  <c r="P679" i="33"/>
  <c r="P680" i="33"/>
  <c r="P681" i="33"/>
  <c r="P682" i="33"/>
  <c r="P683" i="33"/>
  <c r="P684" i="33"/>
  <c r="P685" i="33"/>
  <c r="P686" i="33"/>
  <c r="P687" i="33"/>
  <c r="P688" i="33"/>
  <c r="P689" i="33"/>
  <c r="P690" i="33"/>
  <c r="P691" i="33"/>
  <c r="P692" i="33"/>
  <c r="P693" i="33"/>
  <c r="P694" i="33"/>
  <c r="P695" i="33"/>
  <c r="P696" i="33"/>
  <c r="P697" i="33"/>
  <c r="P698" i="33"/>
  <c r="P699" i="33"/>
  <c r="P700" i="33"/>
  <c r="P701" i="33"/>
  <c r="P702" i="33"/>
  <c r="P703" i="33"/>
  <c r="P704" i="33"/>
  <c r="P705" i="33"/>
  <c r="P706" i="33"/>
  <c r="P707" i="33"/>
  <c r="P708" i="33"/>
  <c r="P709" i="33"/>
  <c r="P710" i="33"/>
  <c r="P711" i="33"/>
  <c r="P712" i="33"/>
  <c r="P713" i="33"/>
  <c r="P714" i="33"/>
  <c r="P715" i="33"/>
  <c r="P716" i="33"/>
  <c r="P717" i="33"/>
  <c r="P718" i="33"/>
  <c r="P719" i="33"/>
  <c r="P720" i="33"/>
  <c r="P721" i="33"/>
  <c r="P722" i="33"/>
  <c r="P723" i="33"/>
  <c r="P724" i="33"/>
  <c r="P725" i="33"/>
  <c r="P726" i="33"/>
  <c r="P727" i="33"/>
  <c r="P728" i="33"/>
  <c r="P729" i="33"/>
  <c r="P730" i="33"/>
  <c r="P731" i="33"/>
  <c r="P732" i="33"/>
  <c r="P733" i="33"/>
  <c r="P734" i="33"/>
  <c r="P735" i="33"/>
  <c r="P736" i="33"/>
  <c r="P737" i="33"/>
  <c r="P738" i="33"/>
  <c r="P739" i="33"/>
  <c r="P740" i="33"/>
  <c r="P741" i="33"/>
  <c r="P742" i="33"/>
  <c r="P743" i="33"/>
  <c r="P744" i="33"/>
  <c r="P745" i="33"/>
  <c r="P746" i="33"/>
  <c r="P747" i="33"/>
  <c r="P748" i="33"/>
  <c r="P749" i="33"/>
  <c r="P750" i="33"/>
  <c r="P751" i="33"/>
  <c r="P752" i="33"/>
  <c r="P753" i="33"/>
  <c r="P754" i="33"/>
  <c r="P755" i="33"/>
  <c r="P756" i="33"/>
  <c r="P757" i="33"/>
  <c r="P758" i="33"/>
  <c r="P760" i="33"/>
  <c r="P761" i="33"/>
  <c r="P762" i="33"/>
  <c r="P763" i="33"/>
  <c r="P764" i="33"/>
  <c r="P2285" i="33"/>
  <c r="P2284" i="33"/>
  <c r="P2283" i="33"/>
  <c r="P2282" i="33"/>
  <c r="P2281" i="33"/>
  <c r="P2280" i="33"/>
  <c r="P2279" i="33"/>
  <c r="P2278" i="33"/>
  <c r="P2277" i="33"/>
  <c r="P2276" i="33"/>
  <c r="P2275" i="33"/>
  <c r="P2274" i="33"/>
  <c r="P2273" i="33"/>
  <c r="P2272" i="33"/>
  <c r="P2271" i="33"/>
  <c r="P2270" i="33"/>
  <c r="P2269" i="33"/>
  <c r="P2268" i="33"/>
  <c r="P2267" i="33"/>
  <c r="P2266" i="33"/>
  <c r="P2265" i="33"/>
  <c r="P2264" i="33"/>
  <c r="P2263" i="33"/>
  <c r="P2262" i="33"/>
  <c r="P2261" i="33"/>
  <c r="P2260" i="33"/>
  <c r="P2259" i="33"/>
  <c r="P2258" i="33"/>
  <c r="P2257" i="33"/>
  <c r="P2256" i="33"/>
  <c r="P2255" i="33"/>
  <c r="P2254" i="33"/>
  <c r="P2253" i="33"/>
  <c r="P2252" i="33"/>
  <c r="P2251" i="33"/>
  <c r="P2250" i="33"/>
  <c r="P2249" i="33"/>
  <c r="P2248" i="33"/>
  <c r="P2247" i="33"/>
  <c r="P2246" i="33"/>
  <c r="P2245" i="33"/>
  <c r="P2244" i="33"/>
  <c r="P2243" i="33"/>
  <c r="P2242" i="33"/>
  <c r="P2241" i="33"/>
  <c r="P2240" i="33"/>
  <c r="P2239" i="33"/>
  <c r="P2238" i="33"/>
  <c r="P2237" i="33"/>
  <c r="P2236" i="33"/>
  <c r="P2235" i="33"/>
  <c r="P2234" i="33"/>
  <c r="P2233" i="33"/>
  <c r="P2232" i="33"/>
  <c r="P2231" i="33"/>
  <c r="P2230" i="33"/>
  <c r="P2229" i="33"/>
  <c r="P2228" i="33"/>
  <c r="P2227" i="33"/>
  <c r="P2226" i="33"/>
  <c r="P2225" i="33"/>
  <c r="P2224" i="33"/>
  <c r="P2223" i="33"/>
  <c r="P2222" i="33"/>
  <c r="P2221" i="33"/>
  <c r="P2220" i="33"/>
  <c r="P2219" i="33"/>
  <c r="P2218" i="33"/>
  <c r="P2217" i="33"/>
  <c r="P2216" i="33"/>
  <c r="P2215" i="33"/>
  <c r="P2214" i="33"/>
  <c r="P2213" i="33"/>
  <c r="P2212" i="33"/>
  <c r="P2211" i="33"/>
  <c r="P2210" i="33"/>
  <c r="P2209" i="33"/>
  <c r="P2208" i="33"/>
  <c r="P2207" i="33"/>
  <c r="P2206" i="33"/>
  <c r="P2205" i="33"/>
  <c r="P2204" i="33"/>
  <c r="P2203" i="33"/>
  <c r="P2202" i="33"/>
  <c r="P2201" i="33"/>
  <c r="P2200" i="33"/>
  <c r="P2199" i="33"/>
  <c r="P2198" i="33"/>
  <c r="P2197" i="33"/>
  <c r="P2196" i="33"/>
  <c r="P2195" i="33"/>
  <c r="P2194" i="33"/>
  <c r="P2193" i="33"/>
  <c r="P2192" i="33"/>
  <c r="P2191" i="33"/>
  <c r="P2190" i="33"/>
  <c r="P2189" i="33"/>
  <c r="P2188" i="33"/>
  <c r="P2187" i="33"/>
  <c r="P2186" i="33"/>
  <c r="P2185" i="33"/>
  <c r="P2184" i="33"/>
  <c r="P2183" i="33"/>
  <c r="P2182" i="33"/>
  <c r="P2181" i="33"/>
  <c r="P2180" i="33"/>
  <c r="P2179" i="33"/>
  <c r="P2178" i="33"/>
  <c r="P2177" i="33"/>
  <c r="P2176" i="33"/>
  <c r="P2175" i="33"/>
  <c r="P2174" i="33"/>
  <c r="P2173" i="33"/>
  <c r="P2172" i="33"/>
  <c r="P2171" i="33"/>
  <c r="P2170" i="33"/>
  <c r="P2169" i="33"/>
  <c r="P2168" i="33"/>
  <c r="P2167" i="33"/>
  <c r="P2166" i="33"/>
  <c r="P2165" i="33"/>
  <c r="P2164" i="33"/>
  <c r="P2163" i="33"/>
  <c r="P2162" i="33"/>
  <c r="P2161" i="33"/>
  <c r="P2160" i="33"/>
  <c r="P2159" i="33"/>
  <c r="P2158" i="33"/>
  <c r="P2157" i="33"/>
  <c r="P2156" i="33"/>
  <c r="P2155" i="33"/>
  <c r="P2154" i="33"/>
  <c r="P2153" i="33"/>
  <c r="P2152" i="33"/>
  <c r="P2151" i="33"/>
  <c r="P2150" i="33"/>
  <c r="P2149" i="33"/>
  <c r="P2148" i="33"/>
  <c r="P2147" i="33"/>
  <c r="P2146" i="33"/>
  <c r="P2145" i="33"/>
  <c r="P2144" i="33"/>
  <c r="P2143" i="33"/>
  <c r="P2142" i="33"/>
  <c r="P2141" i="33"/>
  <c r="P2140" i="33"/>
  <c r="P2139" i="33"/>
  <c r="P2138" i="33"/>
  <c r="P2137" i="33"/>
  <c r="P2136" i="33"/>
  <c r="P2135" i="33"/>
  <c r="P2134" i="33"/>
  <c r="P2133" i="33"/>
  <c r="P2132" i="33"/>
  <c r="P2131" i="33"/>
  <c r="P2130" i="33"/>
  <c r="P2129" i="33"/>
  <c r="P2128" i="33"/>
  <c r="P2127" i="33"/>
  <c r="P2126" i="33"/>
  <c r="P2125" i="33"/>
  <c r="P2124" i="33"/>
  <c r="P2123" i="33"/>
  <c r="P2122" i="33"/>
  <c r="P2121" i="33"/>
  <c r="P2120" i="33"/>
  <c r="P2119" i="33"/>
  <c r="P2118" i="33"/>
  <c r="P2117" i="33"/>
  <c r="P2116" i="33"/>
  <c r="P2115" i="33"/>
  <c r="P2114" i="33"/>
  <c r="P2113" i="33"/>
  <c r="P2112" i="33"/>
  <c r="P2111" i="33"/>
  <c r="P2110" i="33"/>
  <c r="P2109" i="33"/>
  <c r="P2108" i="33"/>
  <c r="P2107" i="33"/>
  <c r="P2106" i="33"/>
  <c r="P2105" i="33"/>
  <c r="P2104" i="33"/>
  <c r="P2103" i="33"/>
  <c r="P2102" i="33"/>
  <c r="P2101" i="33"/>
  <c r="P2100" i="33"/>
  <c r="P2099" i="33"/>
  <c r="P2098" i="33"/>
  <c r="P2097" i="33"/>
  <c r="P2096" i="33"/>
  <c r="P2095" i="33"/>
  <c r="P2094" i="33"/>
  <c r="P2093" i="33"/>
  <c r="P2092" i="33"/>
  <c r="P2091" i="33"/>
  <c r="P2090" i="33"/>
  <c r="P2089" i="33"/>
  <c r="P2088" i="33"/>
  <c r="P2087" i="33"/>
  <c r="P2086" i="33"/>
  <c r="P2085" i="33"/>
  <c r="P2084" i="33"/>
  <c r="P2083" i="33"/>
  <c r="P2082" i="33"/>
  <c r="P2081" i="33"/>
  <c r="P2080" i="33"/>
  <c r="P2079" i="33"/>
  <c r="P2078" i="33"/>
  <c r="P2077" i="33"/>
  <c r="P2076" i="33"/>
  <c r="P2075" i="33"/>
  <c r="P2074" i="33"/>
  <c r="P2073" i="33"/>
  <c r="P2072" i="33"/>
  <c r="P2071" i="33"/>
  <c r="P2070" i="33"/>
  <c r="P2069" i="33"/>
  <c r="P2068" i="33"/>
  <c r="P2067" i="33"/>
  <c r="P2066" i="33"/>
  <c r="P2065" i="33"/>
  <c r="P2064" i="33"/>
  <c r="P2063" i="33"/>
  <c r="P2062" i="33"/>
  <c r="P2061" i="33"/>
  <c r="P2060" i="33"/>
  <c r="P2059" i="33"/>
  <c r="P2058" i="33"/>
  <c r="P2057" i="33"/>
  <c r="P2056" i="33"/>
  <c r="P2055" i="33"/>
  <c r="P2054" i="33"/>
  <c r="P2053" i="33"/>
  <c r="P2052" i="33"/>
  <c r="P2051" i="33"/>
  <c r="P2050" i="33"/>
  <c r="P2049" i="33"/>
  <c r="P2048" i="33"/>
  <c r="P2047" i="33"/>
  <c r="P2046" i="33"/>
  <c r="P2045" i="33"/>
  <c r="P2044" i="33"/>
  <c r="P2043" i="33"/>
  <c r="P2042" i="33"/>
  <c r="P2041" i="33"/>
  <c r="P2040" i="33"/>
  <c r="P2039" i="33"/>
  <c r="P2038" i="33"/>
  <c r="P2037" i="33"/>
  <c r="P2036" i="33"/>
  <c r="P2035" i="33"/>
  <c r="P2034" i="33"/>
  <c r="P2033" i="33"/>
  <c r="P2032" i="33"/>
  <c r="P2031" i="33"/>
  <c r="P2030" i="33"/>
  <c r="P2029" i="33"/>
  <c r="P2028" i="33"/>
  <c r="P2027" i="33"/>
  <c r="P2026" i="33"/>
  <c r="P2025" i="33"/>
  <c r="P2024" i="33"/>
  <c r="P2023" i="33"/>
  <c r="P2022" i="33"/>
  <c r="P2021" i="33"/>
  <c r="P2020" i="33"/>
  <c r="P2019" i="33"/>
  <c r="P2018" i="33"/>
  <c r="P2017" i="33"/>
  <c r="P2016" i="33"/>
  <c r="P2015" i="33"/>
  <c r="P2014" i="33"/>
  <c r="P2013" i="33"/>
  <c r="P2012" i="33"/>
  <c r="P2011" i="33"/>
  <c r="P2010" i="33"/>
  <c r="P2009" i="33"/>
  <c r="P2008" i="33"/>
  <c r="P2007" i="33"/>
  <c r="P2006" i="33"/>
  <c r="P2005" i="33"/>
  <c r="P2004" i="33"/>
  <c r="P2003" i="33"/>
  <c r="P2002" i="33"/>
  <c r="P2001" i="33"/>
  <c r="P2000" i="33"/>
  <c r="P1999" i="33"/>
  <c r="P1998" i="33"/>
  <c r="P1997" i="33"/>
  <c r="P1996" i="33"/>
  <c r="P1995" i="33"/>
  <c r="P1994" i="33"/>
  <c r="P1993" i="33"/>
  <c r="P1992" i="33"/>
  <c r="P1991" i="33"/>
  <c r="P1990" i="33"/>
  <c r="P1989" i="33"/>
  <c r="P1988" i="33"/>
  <c r="P1987" i="33"/>
  <c r="P1986" i="33"/>
  <c r="P1985" i="33"/>
  <c r="P1984" i="33"/>
  <c r="P1983" i="33"/>
  <c r="P1982" i="33"/>
  <c r="P1981" i="33"/>
  <c r="P1980" i="33"/>
  <c r="P1979" i="33"/>
  <c r="P1978" i="33"/>
  <c r="P1977" i="33"/>
  <c r="P1976" i="33"/>
  <c r="P1975" i="33"/>
  <c r="P1974" i="33"/>
  <c r="P1973" i="33"/>
  <c r="P1972" i="33"/>
  <c r="P1971" i="33"/>
  <c r="P1970" i="33"/>
  <c r="P1969" i="33"/>
  <c r="P1968" i="33"/>
  <c r="P1967" i="33"/>
  <c r="P1966" i="33"/>
  <c r="P1965" i="33"/>
  <c r="P1964" i="33"/>
  <c r="P1963" i="33"/>
  <c r="P1962" i="33"/>
  <c r="P1961" i="33"/>
  <c r="P1960" i="33"/>
  <c r="P1959" i="33"/>
  <c r="P1958" i="33"/>
  <c r="P1957" i="33"/>
  <c r="P1956" i="33"/>
  <c r="P1955" i="33"/>
  <c r="P1954" i="33"/>
  <c r="P1953" i="33"/>
  <c r="P1952" i="33"/>
  <c r="P1951" i="33"/>
  <c r="P1950" i="33"/>
  <c r="P1949" i="33"/>
  <c r="P1948" i="33"/>
  <c r="P1947" i="33"/>
  <c r="P1946" i="33"/>
  <c r="P1945" i="33"/>
  <c r="P1944" i="33"/>
  <c r="P1943" i="33"/>
  <c r="P1942" i="33"/>
  <c r="P1941" i="33"/>
  <c r="P1940" i="33"/>
  <c r="P1939" i="33"/>
  <c r="P1938" i="33"/>
  <c r="P1937" i="33"/>
  <c r="P1936" i="33"/>
  <c r="P1935" i="33"/>
  <c r="P1934" i="33"/>
  <c r="P1933" i="33"/>
  <c r="P1932" i="33"/>
  <c r="P1931" i="33"/>
  <c r="P1930" i="33"/>
  <c r="P1929" i="33"/>
  <c r="P1928" i="33"/>
  <c r="P1927" i="33"/>
  <c r="P1926" i="33"/>
  <c r="P1925" i="33"/>
  <c r="P1924" i="33"/>
  <c r="P1923" i="33"/>
  <c r="P1922" i="33"/>
  <c r="P1921" i="33"/>
  <c r="P1920" i="33"/>
  <c r="P1919" i="33"/>
  <c r="P1918" i="33"/>
  <c r="P1917" i="33"/>
  <c r="P1916" i="33"/>
  <c r="P1915" i="33"/>
  <c r="P1914" i="33"/>
  <c r="P1913" i="33"/>
  <c r="P1912" i="33"/>
  <c r="P1911" i="33"/>
  <c r="P1910" i="33"/>
  <c r="P1909" i="33"/>
  <c r="P1908" i="33"/>
  <c r="P1907" i="33"/>
  <c r="P1906" i="33"/>
  <c r="P1905" i="33"/>
  <c r="P1904" i="33"/>
  <c r="P1903" i="33"/>
  <c r="P1902" i="33"/>
  <c r="P1901" i="33"/>
  <c r="P1900" i="33"/>
  <c r="P1899" i="33"/>
  <c r="P1898" i="33"/>
  <c r="P1897" i="33"/>
  <c r="P1896" i="33"/>
  <c r="P1895" i="33"/>
  <c r="P1894" i="33"/>
  <c r="P1893" i="33"/>
  <c r="P1892" i="33"/>
  <c r="P1891" i="33"/>
  <c r="P1890" i="33"/>
  <c r="P1889" i="33"/>
  <c r="P1888" i="33"/>
  <c r="P1887" i="33"/>
  <c r="P1886" i="33"/>
  <c r="P1885" i="33"/>
  <c r="P1884" i="33"/>
  <c r="P1883" i="33"/>
  <c r="P1882" i="33"/>
  <c r="P1881" i="33"/>
  <c r="P1880" i="33"/>
  <c r="P1879" i="33"/>
  <c r="P1878" i="33"/>
  <c r="P1877" i="33"/>
  <c r="P1876" i="33"/>
  <c r="P1875" i="33"/>
  <c r="P1874" i="33"/>
  <c r="P1873" i="33"/>
  <c r="P1872" i="33"/>
  <c r="P1871" i="33"/>
  <c r="P1870" i="33"/>
  <c r="P1869" i="33"/>
  <c r="P1868" i="33"/>
  <c r="P1867" i="33"/>
  <c r="P1866" i="33"/>
  <c r="P1865" i="33"/>
  <c r="P1864" i="33"/>
  <c r="P1863" i="33"/>
  <c r="P1862" i="33"/>
  <c r="P1861" i="33"/>
  <c r="P1860" i="33"/>
  <c r="P1859" i="33"/>
  <c r="P1858" i="33"/>
  <c r="P1857" i="33"/>
  <c r="P1856" i="33"/>
  <c r="P1855" i="33"/>
  <c r="P1854" i="33"/>
  <c r="P1853" i="33"/>
  <c r="P1852" i="33"/>
  <c r="P1851" i="33"/>
  <c r="P1850" i="33"/>
  <c r="P1849" i="33"/>
  <c r="P1848" i="33"/>
  <c r="P1847" i="33"/>
  <c r="P1846" i="33"/>
  <c r="P1845" i="33"/>
  <c r="P1844" i="33"/>
  <c r="P1843" i="33"/>
  <c r="P1842" i="33"/>
  <c r="P1841" i="33"/>
  <c r="P1840" i="33"/>
  <c r="P1839" i="33"/>
  <c r="P1838" i="33"/>
  <c r="P1837" i="33"/>
  <c r="P1836" i="33"/>
  <c r="P1835" i="33"/>
  <c r="P1834" i="33"/>
  <c r="P1833" i="33"/>
  <c r="P1832" i="33"/>
  <c r="P1831" i="33"/>
  <c r="P1830" i="33"/>
  <c r="P1829" i="33"/>
  <c r="P1828" i="33"/>
  <c r="P1827" i="33"/>
  <c r="P1826" i="33"/>
  <c r="P1825" i="33"/>
  <c r="P1824" i="33"/>
  <c r="P1823" i="33"/>
  <c r="P1822" i="33"/>
  <c r="P1821" i="33"/>
  <c r="P1820" i="33"/>
  <c r="P1819" i="33"/>
  <c r="P1818" i="33"/>
  <c r="P1817" i="33"/>
  <c r="P1816" i="33"/>
  <c r="P1815" i="33"/>
  <c r="P1814" i="33"/>
  <c r="P1813" i="33"/>
  <c r="P1812" i="33"/>
  <c r="P1811" i="33"/>
  <c r="P1810" i="33"/>
  <c r="P1809" i="33"/>
  <c r="P1808" i="33"/>
  <c r="P1807" i="33"/>
  <c r="P1806" i="33"/>
  <c r="P1805" i="33"/>
  <c r="P1804" i="33"/>
  <c r="P1803" i="33"/>
  <c r="P1802" i="33"/>
  <c r="P1801" i="33"/>
  <c r="P1800" i="33"/>
  <c r="P1799" i="33"/>
  <c r="P1798" i="33"/>
  <c r="P1797" i="33"/>
  <c r="P1796" i="33"/>
  <c r="P1795" i="33"/>
  <c r="P1794" i="33"/>
  <c r="P1793" i="33"/>
  <c r="P1792" i="33"/>
  <c r="P1791" i="33"/>
  <c r="P1790" i="33"/>
  <c r="P1789" i="33"/>
  <c r="P1788" i="33"/>
  <c r="P1787" i="33"/>
  <c r="P1786" i="33"/>
  <c r="P1785" i="33"/>
  <c r="P1784" i="33"/>
  <c r="P1783" i="33"/>
  <c r="P1782" i="33"/>
  <c r="P1781" i="33"/>
  <c r="P1780" i="33"/>
  <c r="P1779" i="33"/>
  <c r="P1778" i="33"/>
  <c r="P1777" i="33"/>
  <c r="P1776" i="33"/>
  <c r="P1775" i="33"/>
  <c r="P1774" i="33"/>
  <c r="P1773" i="33"/>
  <c r="P1772" i="33"/>
  <c r="P1771" i="33"/>
  <c r="P1770" i="33"/>
  <c r="P1769" i="33"/>
  <c r="P1768" i="33"/>
  <c r="P1767" i="33"/>
  <c r="P1766" i="33"/>
  <c r="P1765" i="33"/>
  <c r="P1764" i="33"/>
  <c r="P1763" i="33"/>
  <c r="P1762" i="33"/>
  <c r="P1761" i="33"/>
  <c r="P1760" i="33"/>
  <c r="P1759" i="33"/>
  <c r="P1758" i="33"/>
  <c r="P1757" i="33"/>
  <c r="P1756" i="33"/>
  <c r="P1755" i="33"/>
  <c r="P1754" i="33"/>
  <c r="P1753" i="33"/>
  <c r="P1752" i="33"/>
  <c r="P1751" i="33"/>
  <c r="P1750" i="33"/>
  <c r="P1749" i="33"/>
  <c r="P1748" i="33"/>
  <c r="P1747" i="33"/>
  <c r="P1746" i="33"/>
  <c r="P1745" i="33"/>
  <c r="P1744" i="33"/>
  <c r="P1743" i="33"/>
  <c r="P1742" i="33"/>
  <c r="P1741" i="33"/>
  <c r="P1740" i="33"/>
  <c r="P1739" i="33"/>
  <c r="P1738" i="33"/>
  <c r="P1737" i="33"/>
  <c r="P1736" i="33"/>
  <c r="P1735" i="33"/>
  <c r="P1734" i="33"/>
  <c r="P1733" i="33"/>
  <c r="P1732" i="33"/>
  <c r="P1731" i="33"/>
  <c r="P1730" i="33"/>
  <c r="P1729" i="33"/>
  <c r="P1728" i="33"/>
  <c r="P1727" i="33"/>
  <c r="P1726" i="33"/>
  <c r="P1725" i="33"/>
  <c r="P1724" i="33"/>
  <c r="P1723" i="33"/>
  <c r="P1722" i="33"/>
  <c r="P1721" i="33"/>
  <c r="P1720" i="33"/>
  <c r="P1719" i="33"/>
  <c r="P1718" i="33"/>
  <c r="P1717" i="33"/>
  <c r="P1716" i="33"/>
  <c r="P1715" i="33"/>
  <c r="P1714" i="33"/>
  <c r="P1713" i="33"/>
  <c r="P1712" i="33"/>
  <c r="P1711" i="33"/>
  <c r="P1710" i="33"/>
  <c r="P1709" i="33"/>
  <c r="P1708" i="33"/>
  <c r="P1707" i="33"/>
  <c r="P1706" i="33"/>
  <c r="P1705" i="33"/>
  <c r="P1704" i="33"/>
  <c r="P1703" i="33"/>
  <c r="P1702" i="33"/>
  <c r="P1701" i="33"/>
  <c r="P1700" i="33"/>
  <c r="P1699" i="33"/>
  <c r="P1698" i="33"/>
  <c r="P1697" i="33"/>
  <c r="P1696" i="33"/>
  <c r="P1695" i="33"/>
  <c r="P1694" i="33"/>
  <c r="P1693" i="33"/>
  <c r="P1692" i="33"/>
  <c r="P1691" i="33"/>
  <c r="P1690" i="33"/>
  <c r="P1689" i="33"/>
  <c r="P1688" i="33"/>
  <c r="P1687" i="33"/>
  <c r="P1686" i="33"/>
  <c r="P1685" i="33"/>
  <c r="P1684" i="33"/>
  <c r="P1683" i="33"/>
  <c r="P1682" i="33"/>
  <c r="P1681" i="33"/>
  <c r="P1680" i="33"/>
  <c r="P1679" i="33"/>
  <c r="P1678" i="33"/>
  <c r="P1677" i="33"/>
  <c r="P1676" i="33"/>
  <c r="P1675" i="33"/>
  <c r="P1674" i="33"/>
  <c r="P1673" i="33"/>
  <c r="P1672" i="33"/>
  <c r="P1671" i="33"/>
  <c r="P1670" i="33"/>
  <c r="P1669" i="33"/>
  <c r="P1668" i="33"/>
  <c r="P1667" i="33"/>
  <c r="P1666" i="33"/>
  <c r="P1665" i="33"/>
  <c r="P1664" i="33"/>
  <c r="P1663" i="33"/>
  <c r="P1662" i="33"/>
  <c r="P1661" i="33"/>
  <c r="P1660" i="33"/>
  <c r="P1659" i="33"/>
  <c r="P1658" i="33"/>
  <c r="P1657" i="33"/>
  <c r="P1656" i="33"/>
  <c r="P1655" i="33"/>
  <c r="P1654" i="33"/>
  <c r="P1653" i="33"/>
  <c r="P1652" i="33"/>
  <c r="P1651" i="33"/>
  <c r="P1650" i="33"/>
  <c r="P1649" i="33"/>
  <c r="P1648" i="33"/>
  <c r="P1647" i="33"/>
  <c r="P1646" i="33"/>
  <c r="P1645" i="33"/>
  <c r="P1644" i="33"/>
  <c r="P1643" i="33"/>
  <c r="P1642" i="33"/>
  <c r="P1641" i="33"/>
  <c r="P1640" i="33"/>
  <c r="P1639" i="33"/>
  <c r="P1638" i="33"/>
  <c r="P1637" i="33"/>
  <c r="P1636" i="33"/>
  <c r="P1635" i="33"/>
  <c r="P1634" i="33"/>
  <c r="P1633" i="33"/>
  <c r="P1632" i="33"/>
  <c r="P1631" i="33"/>
  <c r="P1630" i="33"/>
  <c r="P1629" i="33"/>
  <c r="P1628" i="33"/>
  <c r="P1627" i="33"/>
  <c r="P1626" i="33"/>
  <c r="P1625" i="33"/>
  <c r="P1624" i="33"/>
  <c r="P1623" i="33"/>
  <c r="P1622" i="33"/>
  <c r="P1621" i="33"/>
  <c r="P1620" i="33"/>
  <c r="P1619" i="33"/>
  <c r="P1618" i="33"/>
  <c r="P1617" i="33"/>
  <c r="P1616" i="33"/>
  <c r="P1615" i="33"/>
  <c r="P1614" i="33"/>
  <c r="P1613" i="33"/>
  <c r="P1612" i="33"/>
  <c r="P1611" i="33"/>
  <c r="P1610" i="33"/>
  <c r="P1609" i="33"/>
  <c r="P1608" i="33"/>
  <c r="P1607" i="33"/>
  <c r="P1606" i="33"/>
  <c r="P1605" i="33"/>
  <c r="P1604" i="33"/>
  <c r="P1603" i="33"/>
  <c r="P1602" i="33"/>
  <c r="P1601" i="33"/>
  <c r="P1600" i="33"/>
  <c r="P1599" i="33"/>
  <c r="P1598" i="33"/>
  <c r="P1597" i="33"/>
  <c r="P1596" i="33"/>
  <c r="P1595" i="33"/>
  <c r="P1594" i="33"/>
  <c r="P1593" i="33"/>
  <c r="P1592" i="33"/>
  <c r="P1591" i="33"/>
  <c r="P1590" i="33"/>
  <c r="P1589" i="33"/>
  <c r="P1588" i="33"/>
  <c r="P1587" i="33"/>
  <c r="P1586" i="33"/>
  <c r="P1585" i="33"/>
  <c r="P1584" i="33"/>
  <c r="P1583" i="33"/>
  <c r="P1582" i="33"/>
  <c r="P1581" i="33"/>
  <c r="P1580" i="33"/>
  <c r="P1579" i="33"/>
  <c r="P1578" i="33"/>
  <c r="P1577" i="33"/>
  <c r="P1576" i="33"/>
  <c r="P1575" i="33"/>
  <c r="P1574" i="33"/>
  <c r="P1573" i="33"/>
  <c r="P1572" i="33"/>
  <c r="P1571" i="33"/>
  <c r="P1570" i="33"/>
  <c r="P1569" i="33"/>
  <c r="P1568" i="33"/>
  <c r="P1567" i="33"/>
  <c r="P1566" i="33"/>
  <c r="P1565" i="33"/>
  <c r="P1564" i="33"/>
  <c r="P1563" i="33"/>
  <c r="P1562" i="33"/>
  <c r="P1561" i="33"/>
  <c r="P1560" i="33"/>
  <c r="P1559" i="33"/>
  <c r="P1558" i="33"/>
  <c r="P1557" i="33"/>
  <c r="P1556" i="33"/>
  <c r="P1555" i="33"/>
  <c r="P1554" i="33"/>
  <c r="P1553" i="33"/>
  <c r="P1552" i="33"/>
  <c r="P1551" i="33"/>
  <c r="P1549" i="33"/>
  <c r="P1548" i="33"/>
  <c r="P1547" i="33"/>
  <c r="P1546" i="33"/>
  <c r="P1545" i="33"/>
  <c r="P1544" i="33"/>
  <c r="P1543" i="33"/>
  <c r="P1542" i="33"/>
  <c r="P1541" i="33"/>
  <c r="P1540" i="33"/>
  <c r="P1539" i="33"/>
  <c r="P1538" i="33"/>
  <c r="P1537" i="33"/>
  <c r="P1536" i="33"/>
  <c r="P1535" i="33"/>
  <c r="P1534" i="33"/>
  <c r="P1533" i="33"/>
  <c r="P1532" i="33"/>
  <c r="P1531" i="33"/>
  <c r="P1530" i="33"/>
  <c r="P1529" i="33"/>
  <c r="P1528" i="33"/>
  <c r="P1527" i="33"/>
  <c r="P1526" i="33"/>
  <c r="P1525" i="33"/>
  <c r="P1524" i="33"/>
  <c r="P1523" i="33"/>
  <c r="P1522" i="33"/>
  <c r="P1521" i="33"/>
  <c r="P1520" i="33"/>
  <c r="P1519" i="33"/>
  <c r="P1518" i="33"/>
  <c r="P1517" i="33"/>
  <c r="P1516" i="33"/>
  <c r="P1515" i="33"/>
  <c r="P1514" i="33"/>
  <c r="P1513" i="33"/>
  <c r="P1512" i="33"/>
  <c r="P1511" i="33"/>
  <c r="P1510" i="33"/>
  <c r="P1509" i="33"/>
  <c r="P1508" i="33"/>
  <c r="P1507" i="33"/>
  <c r="P1506" i="33"/>
  <c r="P1505" i="33"/>
  <c r="P1504" i="33"/>
  <c r="P1503" i="33"/>
  <c r="P1502" i="33"/>
  <c r="P1501" i="33"/>
  <c r="P1500" i="33"/>
  <c r="P1499" i="33"/>
  <c r="P1498" i="33"/>
  <c r="P1497" i="33"/>
  <c r="P1496" i="33"/>
  <c r="P1495" i="33"/>
  <c r="P1494" i="33"/>
  <c r="P1493" i="33"/>
  <c r="P1492" i="33"/>
  <c r="P1491" i="33"/>
  <c r="P1490" i="33"/>
  <c r="P1489" i="33"/>
  <c r="P1488" i="33"/>
  <c r="P1487" i="33"/>
  <c r="P1486" i="33"/>
  <c r="P1485" i="33"/>
  <c r="P1484" i="33"/>
  <c r="P1483" i="33"/>
  <c r="P1482" i="33"/>
  <c r="P1481" i="33"/>
  <c r="P1480" i="33"/>
  <c r="P1479" i="33"/>
  <c r="P1478" i="33"/>
  <c r="P1477" i="33"/>
  <c r="P1476" i="33"/>
  <c r="P1475" i="33"/>
  <c r="P1474" i="33"/>
  <c r="P1473" i="33"/>
  <c r="P1472" i="33"/>
  <c r="P1471" i="33"/>
  <c r="P1470" i="33"/>
  <c r="P1469" i="33"/>
  <c r="P1468" i="33"/>
  <c r="P1467" i="33"/>
  <c r="P1466" i="33"/>
  <c r="P1465" i="33"/>
  <c r="P1464" i="33"/>
  <c r="P1463" i="33"/>
  <c r="P1462" i="33"/>
  <c r="P1461" i="33"/>
  <c r="P1460" i="33"/>
  <c r="P1459" i="33"/>
  <c r="P1458" i="33"/>
  <c r="P1457" i="33"/>
  <c r="P1456" i="33"/>
  <c r="P1455" i="33"/>
  <c r="P1454" i="33"/>
  <c r="P1453" i="33"/>
  <c r="P1452" i="33"/>
  <c r="P1451" i="33"/>
  <c r="P1450" i="33"/>
  <c r="P1449" i="33"/>
  <c r="P1448" i="33"/>
  <c r="P1447" i="33"/>
  <c r="P1446" i="33"/>
  <c r="P1445" i="33"/>
  <c r="P1444" i="33"/>
  <c r="P1443" i="33"/>
  <c r="P1442" i="33"/>
  <c r="P1441" i="33"/>
  <c r="P1440" i="33"/>
  <c r="P1439" i="33"/>
  <c r="P1438" i="33"/>
  <c r="P1437" i="33"/>
  <c r="P1436" i="33"/>
  <c r="P1435" i="33"/>
  <c r="P1434" i="33"/>
  <c r="P1433" i="33"/>
  <c r="P1432" i="33"/>
  <c r="P1431" i="33"/>
  <c r="P1430" i="33"/>
  <c r="P1429" i="33"/>
  <c r="P1428" i="33"/>
  <c r="P1427" i="33"/>
  <c r="P1426" i="33"/>
  <c r="P1425" i="33"/>
  <c r="P1424" i="33"/>
  <c r="P1423" i="33"/>
  <c r="P1422" i="33"/>
  <c r="P1421" i="33"/>
  <c r="P1420" i="33"/>
  <c r="P1419" i="33"/>
  <c r="P1418" i="33"/>
  <c r="P1417" i="33"/>
  <c r="P1416" i="33"/>
  <c r="P1415" i="33"/>
  <c r="P1414" i="33"/>
  <c r="P1413" i="33"/>
  <c r="P1412" i="33"/>
  <c r="P1411" i="33"/>
  <c r="P1410" i="33"/>
  <c r="P1409" i="33"/>
  <c r="P1408" i="33"/>
  <c r="P1407" i="33"/>
  <c r="P1406" i="33"/>
  <c r="P1405" i="33"/>
  <c r="P1404" i="33"/>
  <c r="P1403" i="33"/>
  <c r="P1402" i="33"/>
  <c r="P1401" i="33"/>
  <c r="P1400" i="33"/>
  <c r="P1399" i="33"/>
  <c r="P1398" i="33"/>
  <c r="P1397" i="33"/>
  <c r="P1396" i="33"/>
  <c r="P1395" i="33"/>
  <c r="P1394" i="33"/>
  <c r="P1393" i="33"/>
  <c r="P1392" i="33"/>
  <c r="P1391" i="33"/>
  <c r="P1390" i="33"/>
  <c r="P1389" i="33"/>
  <c r="P1388" i="33"/>
  <c r="P1387" i="33"/>
  <c r="P1386" i="33"/>
  <c r="P1385" i="33"/>
  <c r="P1384" i="33"/>
  <c r="P1383" i="33"/>
  <c r="P1382" i="33"/>
  <c r="P1381" i="33"/>
  <c r="P1380" i="33"/>
  <c r="P1379" i="33"/>
  <c r="P1378" i="33"/>
  <c r="P1377" i="33"/>
  <c r="P1376" i="33"/>
  <c r="P1375" i="33"/>
  <c r="P1374" i="33"/>
  <c r="P1373" i="33"/>
  <c r="P1372" i="33"/>
  <c r="P1371" i="33"/>
  <c r="P1370" i="33"/>
  <c r="P1369" i="33"/>
  <c r="P1368" i="33"/>
  <c r="P1367" i="33"/>
  <c r="P1366" i="33"/>
  <c r="P1365" i="33"/>
  <c r="P1364" i="33"/>
  <c r="P1363" i="33"/>
  <c r="P1362" i="33"/>
  <c r="P1361" i="33"/>
  <c r="P1360" i="33"/>
  <c r="P1359" i="33"/>
  <c r="P1358" i="33"/>
  <c r="P1357" i="33"/>
  <c r="P1356" i="33"/>
  <c r="P1355" i="33"/>
  <c r="P1354" i="33"/>
  <c r="P1353" i="33"/>
  <c r="P1352" i="33"/>
  <c r="P1351" i="33"/>
  <c r="P1350" i="33"/>
  <c r="P1349" i="33"/>
  <c r="P1348" i="33"/>
  <c r="P1347" i="33"/>
  <c r="P1346" i="33"/>
  <c r="P1345" i="33"/>
  <c r="P1344" i="33"/>
  <c r="P1343" i="33"/>
  <c r="P1342" i="33"/>
  <c r="P1341" i="33"/>
  <c r="P1340" i="33"/>
  <c r="P1339" i="33"/>
  <c r="P1338" i="33"/>
  <c r="P1337" i="33"/>
  <c r="P1336" i="33"/>
  <c r="P1335" i="33"/>
  <c r="P1334" i="33"/>
  <c r="P1333" i="33"/>
  <c r="P1332" i="33"/>
  <c r="P1331" i="33"/>
  <c r="P1330" i="33"/>
  <c r="P1329" i="33"/>
  <c r="P1328" i="33"/>
  <c r="P1327" i="33"/>
  <c r="P1326" i="33"/>
  <c r="P1325" i="33"/>
  <c r="P1324" i="33"/>
  <c r="P1323" i="33"/>
  <c r="P1322" i="33"/>
  <c r="P1321" i="33"/>
  <c r="P1320" i="33"/>
  <c r="P1319" i="33"/>
  <c r="P1318" i="33"/>
  <c r="P1317" i="33"/>
  <c r="P1316" i="33"/>
  <c r="P1315" i="33"/>
  <c r="P1314" i="33"/>
  <c r="P1313" i="33"/>
  <c r="P1312" i="33"/>
  <c r="P1311" i="33"/>
  <c r="P1310" i="33"/>
  <c r="P1309" i="33"/>
  <c r="P1308" i="33"/>
  <c r="P1307" i="33"/>
  <c r="P1306" i="33"/>
  <c r="P1305" i="33"/>
  <c r="P1304" i="33"/>
  <c r="P1303" i="33"/>
  <c r="P1302" i="33"/>
  <c r="P1301" i="33"/>
  <c r="P1300" i="33"/>
  <c r="P1299" i="33"/>
  <c r="P1298" i="33"/>
  <c r="P1297" i="33"/>
  <c r="P1296" i="33"/>
  <c r="P1295" i="33"/>
  <c r="P1294" i="33"/>
  <c r="P1293" i="33"/>
  <c r="P1292" i="33"/>
  <c r="P1291" i="33"/>
  <c r="P1290" i="33"/>
  <c r="P1289" i="33"/>
  <c r="P1288" i="33"/>
  <c r="P1287" i="33"/>
  <c r="P1286" i="33"/>
  <c r="P1285" i="33"/>
  <c r="P1284" i="33"/>
  <c r="P1283" i="33"/>
  <c r="P1282" i="33"/>
  <c r="P1281" i="33"/>
  <c r="P1280" i="33"/>
  <c r="P1279" i="33"/>
  <c r="P1278" i="33"/>
  <c r="P1277" i="33"/>
  <c r="P1276" i="33"/>
  <c r="P1275" i="33"/>
  <c r="P1274" i="33"/>
  <c r="P1273" i="33"/>
  <c r="P1272" i="33"/>
  <c r="P1271" i="33"/>
  <c r="P1270" i="33"/>
  <c r="P1269" i="33"/>
  <c r="P1268" i="33"/>
  <c r="P1267" i="33"/>
  <c r="P1266" i="33"/>
  <c r="P1265" i="33"/>
  <c r="P1264" i="33"/>
  <c r="P1263" i="33"/>
  <c r="P1262" i="33"/>
  <c r="P1261" i="33"/>
  <c r="P1260" i="33"/>
  <c r="P1259" i="33"/>
  <c r="P1258" i="33"/>
  <c r="P1257" i="33"/>
  <c r="P1256" i="33"/>
  <c r="P1255" i="33"/>
  <c r="P1254" i="33"/>
  <c r="P1253" i="33"/>
  <c r="P1252" i="33"/>
  <c r="P1251" i="33"/>
  <c r="P1250" i="33"/>
  <c r="P1249" i="33"/>
  <c r="P1248" i="33"/>
  <c r="P1247" i="33"/>
  <c r="P1246" i="33"/>
  <c r="P1245" i="33"/>
  <c r="P1244" i="33"/>
  <c r="P1243" i="33"/>
  <c r="P1242" i="33"/>
  <c r="P1241" i="33"/>
  <c r="P1240" i="33"/>
  <c r="P1239" i="33"/>
  <c r="P1238" i="33"/>
  <c r="P1237" i="33"/>
  <c r="P1236" i="33"/>
  <c r="P1235" i="33"/>
  <c r="P1234" i="33"/>
  <c r="P1233" i="33"/>
  <c r="P1232" i="33"/>
  <c r="P1231" i="33"/>
  <c r="P1230" i="33"/>
  <c r="P1229" i="33"/>
  <c r="P1228" i="33"/>
  <c r="P1227" i="33"/>
  <c r="P1226" i="33"/>
  <c r="P1225" i="33"/>
  <c r="P1224" i="33"/>
  <c r="P1223" i="33"/>
  <c r="P1222" i="33"/>
  <c r="P1221" i="33"/>
  <c r="P1220" i="33"/>
  <c r="P1219" i="33"/>
  <c r="P1218" i="33"/>
  <c r="P1217" i="33"/>
  <c r="P1216" i="33"/>
  <c r="P1215" i="33"/>
  <c r="P1214" i="33"/>
  <c r="P1213" i="33"/>
  <c r="P1212" i="33"/>
  <c r="P1211" i="33"/>
  <c r="P1210" i="33"/>
  <c r="P1209" i="33"/>
  <c r="P1208" i="33"/>
  <c r="P1207" i="33"/>
  <c r="P1206" i="33"/>
  <c r="P1205" i="33"/>
  <c r="P1204" i="33"/>
  <c r="P1203" i="33"/>
  <c r="P1202" i="33"/>
  <c r="P1201" i="33"/>
  <c r="P1200" i="33"/>
  <c r="P1199" i="33"/>
  <c r="P1198" i="33"/>
  <c r="P1197" i="33"/>
  <c r="P1196" i="33"/>
  <c r="P1195" i="33"/>
  <c r="P1194" i="33"/>
  <c r="P1193" i="33"/>
  <c r="P1192" i="33"/>
  <c r="P1191" i="33"/>
  <c r="P1190" i="33"/>
  <c r="P1189" i="33"/>
  <c r="P1188" i="33"/>
  <c r="P1187" i="33"/>
  <c r="P1186" i="33"/>
  <c r="P1185" i="33"/>
  <c r="P1184" i="33"/>
  <c r="P1183" i="33"/>
  <c r="P1182" i="33"/>
  <c r="P1181" i="33"/>
  <c r="P1180" i="33"/>
  <c r="P1179" i="33"/>
  <c r="P1178" i="33"/>
  <c r="P1177" i="33"/>
  <c r="P1176" i="33"/>
  <c r="P1175" i="33"/>
  <c r="P1174" i="33"/>
  <c r="P1173" i="33"/>
  <c r="P1172" i="33"/>
  <c r="P1171" i="33"/>
  <c r="P1170" i="33"/>
  <c r="P1169" i="33"/>
  <c r="P1168" i="33"/>
  <c r="P1167" i="33"/>
  <c r="P1166" i="33"/>
  <c r="P1165" i="33"/>
  <c r="P1164" i="33"/>
  <c r="P1163" i="33"/>
  <c r="P1162" i="33"/>
  <c r="P1161" i="33"/>
  <c r="P1160" i="33"/>
  <c r="P1159" i="33"/>
  <c r="P1158" i="33"/>
  <c r="P1157" i="33"/>
  <c r="P1156" i="33"/>
  <c r="P1155" i="33"/>
  <c r="P1154" i="33"/>
  <c r="P1153" i="33"/>
  <c r="P1152" i="33"/>
  <c r="P1151" i="33"/>
  <c r="P1150" i="33"/>
  <c r="Q4242" i="61"/>
  <c r="P4242" i="61"/>
  <c r="O4242" i="61"/>
  <c r="A4242" i="61"/>
  <c r="Q4241" i="61"/>
  <c r="P4241" i="61"/>
  <c r="O4241" i="61"/>
  <c r="A4241" i="61"/>
  <c r="Q4240" i="61"/>
  <c r="P4240" i="61"/>
  <c r="O4240" i="61"/>
  <c r="A4240" i="61"/>
  <c r="Q4239" i="61"/>
  <c r="P4239" i="61"/>
  <c r="O4239" i="61"/>
  <c r="A4239" i="61"/>
  <c r="Q4238" i="61"/>
  <c r="P4238" i="61"/>
  <c r="O4238" i="61"/>
  <c r="A4238" i="61"/>
  <c r="Q4237" i="61"/>
  <c r="P4237" i="61"/>
  <c r="O4237" i="61"/>
  <c r="A4237" i="61"/>
  <c r="Q4236" i="61"/>
  <c r="P4236" i="61"/>
  <c r="O4236" i="61"/>
  <c r="A4236" i="61"/>
  <c r="Q4235" i="61"/>
  <c r="P4235" i="61"/>
  <c r="O4235" i="61"/>
  <c r="A4235" i="61"/>
  <c r="Q4234" i="61"/>
  <c r="P4234" i="61"/>
  <c r="O4234" i="61"/>
  <c r="A4234" i="61"/>
  <c r="Q4233" i="61"/>
  <c r="P4233" i="61"/>
  <c r="O4233" i="61"/>
  <c r="A4233" i="61"/>
  <c r="Q4232" i="61"/>
  <c r="P4232" i="61"/>
  <c r="O4232" i="61"/>
  <c r="A4232" i="61"/>
  <c r="Q4231" i="61"/>
  <c r="P4231" i="61"/>
  <c r="O4231" i="61"/>
  <c r="A4231" i="61"/>
  <c r="Q4230" i="61"/>
  <c r="P4230" i="61"/>
  <c r="O4230" i="61"/>
  <c r="A4230" i="61"/>
  <c r="Q4229" i="61"/>
  <c r="P4229" i="61"/>
  <c r="O4229" i="61"/>
  <c r="A4229" i="61"/>
  <c r="Q4228" i="61"/>
  <c r="P4228" i="61"/>
  <c r="O4228" i="61"/>
  <c r="A4228" i="61"/>
  <c r="Q4227" i="61"/>
  <c r="P4227" i="61"/>
  <c r="O4227" i="61"/>
  <c r="A4227" i="61"/>
  <c r="Q4226" i="61"/>
  <c r="P4226" i="61"/>
  <c r="O4226" i="61"/>
  <c r="A4226" i="61"/>
  <c r="Q4225" i="61"/>
  <c r="P4225" i="61"/>
  <c r="O4225" i="61"/>
  <c r="A4225" i="61"/>
  <c r="Q4224" i="61"/>
  <c r="P4224" i="61"/>
  <c r="O4224" i="61"/>
  <c r="A4224" i="61"/>
  <c r="Q4223" i="61"/>
  <c r="P4223" i="61"/>
  <c r="O4223" i="61"/>
  <c r="A4223" i="61"/>
  <c r="Q4222" i="61"/>
  <c r="P4222" i="61"/>
  <c r="O4222" i="61"/>
  <c r="A4222" i="61"/>
  <c r="Q4221" i="61"/>
  <c r="P4221" i="61"/>
  <c r="O4221" i="61"/>
  <c r="A4221" i="61"/>
  <c r="Q4220" i="61"/>
  <c r="P4220" i="61"/>
  <c r="O4220" i="61"/>
  <c r="A4220" i="61"/>
  <c r="Q4219" i="61"/>
  <c r="P4219" i="61"/>
  <c r="O4219" i="61"/>
  <c r="A4219" i="61"/>
  <c r="Q4218" i="61"/>
  <c r="P4218" i="61"/>
  <c r="O4218" i="61"/>
  <c r="A4218" i="61"/>
  <c r="Q4217" i="61"/>
  <c r="P4217" i="61"/>
  <c r="O4217" i="61"/>
  <c r="A4217" i="61"/>
  <c r="Q4216" i="61"/>
  <c r="P4216" i="61"/>
  <c r="O4216" i="61"/>
  <c r="A4216" i="61"/>
  <c r="Q4215" i="61"/>
  <c r="P4215" i="61"/>
  <c r="O4215" i="61"/>
  <c r="A4215" i="61"/>
  <c r="Q4214" i="61"/>
  <c r="P4214" i="61"/>
  <c r="O4214" i="61"/>
  <c r="A4214" i="61"/>
  <c r="Q4213" i="61"/>
  <c r="P4213" i="61"/>
  <c r="O4213" i="61"/>
  <c r="A4213" i="61"/>
  <c r="Q3266" i="61"/>
  <c r="P3266" i="61"/>
  <c r="O3266" i="61"/>
  <c r="A3266" i="61"/>
  <c r="Q3265" i="61"/>
  <c r="P3265" i="61"/>
  <c r="O3265" i="61"/>
  <c r="A3265" i="61"/>
  <c r="Q3264" i="61"/>
  <c r="P3264" i="61"/>
  <c r="O3264" i="61"/>
  <c r="A3264" i="61"/>
  <c r="Q3263" i="61"/>
  <c r="P3263" i="61"/>
  <c r="O3263" i="61"/>
  <c r="A3263" i="61"/>
  <c r="Q3262" i="61"/>
  <c r="P3262" i="61"/>
  <c r="O3262" i="61"/>
  <c r="A3262" i="61"/>
  <c r="Q3261" i="61"/>
  <c r="P3261" i="61"/>
  <c r="O3261" i="61"/>
  <c r="A3261" i="61"/>
  <c r="Q3260" i="61"/>
  <c r="P3260" i="61"/>
  <c r="O3260" i="61"/>
  <c r="A3260" i="61"/>
  <c r="Q3259" i="61"/>
  <c r="P3259" i="61"/>
  <c r="O3259" i="61"/>
  <c r="A3259" i="61"/>
  <c r="Q3258" i="61"/>
  <c r="P3258" i="61"/>
  <c r="O3258" i="61"/>
  <c r="A3258" i="61"/>
  <c r="Q3257" i="61"/>
  <c r="P3257" i="61"/>
  <c r="O3257" i="61"/>
  <c r="A3257" i="61"/>
  <c r="Q3256" i="61"/>
  <c r="P3256" i="61"/>
  <c r="O3256" i="61"/>
  <c r="A3256" i="61"/>
  <c r="Q3237" i="61"/>
  <c r="P3237" i="61"/>
  <c r="O3237" i="61"/>
  <c r="A3237" i="61"/>
  <c r="Q3236" i="61"/>
  <c r="P3236" i="61"/>
  <c r="O3236" i="61"/>
  <c r="A3236" i="61"/>
  <c r="Q3235" i="61"/>
  <c r="P3235" i="61"/>
  <c r="O3235" i="61"/>
  <c r="A3235" i="61"/>
  <c r="Q3234" i="61"/>
  <c r="P3234" i="61"/>
  <c r="O3234" i="61"/>
  <c r="A3234" i="61"/>
  <c r="Q3233" i="61"/>
  <c r="P3233" i="61"/>
  <c r="O3233" i="61"/>
  <c r="A3233" i="61"/>
  <c r="Q3232" i="61"/>
  <c r="P3232" i="61"/>
  <c r="O3232" i="61"/>
  <c r="A3232" i="61"/>
  <c r="Q3231" i="61"/>
  <c r="P3231" i="61"/>
  <c r="O3231" i="61"/>
  <c r="A3231" i="61"/>
  <c r="Q3230" i="61"/>
  <c r="P3230" i="61"/>
  <c r="O3230" i="61"/>
  <c r="A3230" i="61"/>
  <c r="Q3229" i="61"/>
  <c r="P3229" i="61"/>
  <c r="O3229" i="61"/>
  <c r="A3229" i="61"/>
  <c r="Q3228" i="61"/>
  <c r="P3228" i="61"/>
  <c r="O3228" i="61"/>
  <c r="A3228" i="61"/>
  <c r="Q3227" i="61"/>
  <c r="P3227" i="61"/>
  <c r="O3227" i="61"/>
  <c r="A3227" i="61"/>
  <c r="Q3226" i="61"/>
  <c r="P3226" i="61"/>
  <c r="O3226" i="61"/>
  <c r="A3226" i="61"/>
  <c r="Q3225" i="61"/>
  <c r="P3225" i="61"/>
  <c r="O3225" i="61"/>
  <c r="A3225" i="61"/>
  <c r="Q3224" i="61"/>
  <c r="P3224" i="61"/>
  <c r="O3224" i="61"/>
  <c r="A3224" i="61"/>
  <c r="Q3223" i="61"/>
  <c r="P3223" i="61"/>
  <c r="O3223" i="61"/>
  <c r="A3223" i="61"/>
  <c r="Q3222" i="61"/>
  <c r="P3222" i="61"/>
  <c r="O3222" i="61"/>
  <c r="A3222" i="61"/>
  <c r="Q3221" i="61"/>
  <c r="P3221" i="61"/>
  <c r="O3221" i="61"/>
  <c r="A3221" i="61"/>
  <c r="Q3220" i="61"/>
  <c r="P3220" i="61"/>
  <c r="O3220" i="61"/>
  <c r="A3220" i="61"/>
  <c r="Q3219" i="61"/>
  <c r="P3219" i="61"/>
  <c r="O3219" i="61"/>
  <c r="A3219" i="61"/>
  <c r="Q3218" i="61"/>
  <c r="P3218" i="61"/>
  <c r="O3218" i="61"/>
  <c r="A3218" i="61"/>
  <c r="Q3217" i="61"/>
  <c r="P3217" i="61"/>
  <c r="O3217" i="61"/>
  <c r="A3217" i="61"/>
  <c r="Q3216" i="61"/>
  <c r="P3216" i="61"/>
  <c r="O3216" i="61"/>
  <c r="A3216" i="61"/>
  <c r="Q3215" i="61"/>
  <c r="P3215" i="61"/>
  <c r="O3215" i="61"/>
  <c r="A3215" i="61"/>
  <c r="Q3214" i="61"/>
  <c r="P3214" i="61"/>
  <c r="O3214" i="61"/>
  <c r="A3214" i="61"/>
  <c r="Q3213" i="61"/>
  <c r="P3213" i="61"/>
  <c r="O3213" i="61"/>
  <c r="A3213" i="61"/>
  <c r="Q3212" i="61"/>
  <c r="P3212" i="61"/>
  <c r="O3212" i="61"/>
  <c r="A3212" i="61"/>
  <c r="Q3211" i="61"/>
  <c r="P3211" i="61"/>
  <c r="O3211" i="61"/>
  <c r="A3211" i="61"/>
  <c r="Q3210" i="61"/>
  <c r="P3210" i="61"/>
  <c r="O3210" i="61"/>
  <c r="A3210" i="61"/>
  <c r="Q3209" i="61"/>
  <c r="P3209" i="61"/>
  <c r="O3209" i="61"/>
  <c r="A3209" i="61"/>
  <c r="Q3208" i="61"/>
  <c r="P3208" i="61"/>
  <c r="O3208" i="61"/>
  <c r="A3208" i="61"/>
  <c r="Q3207" i="61"/>
  <c r="P3207" i="61"/>
  <c r="O3207" i="61"/>
  <c r="A3207" i="61"/>
  <c r="Q3008" i="61"/>
  <c r="P3008" i="61"/>
  <c r="O3008" i="61"/>
  <c r="A3008" i="61"/>
  <c r="Q3007" i="61"/>
  <c r="P3007" i="61"/>
  <c r="O3007" i="61"/>
  <c r="A3007" i="61"/>
  <c r="Q3006" i="61"/>
  <c r="P3006" i="61"/>
  <c r="O3006" i="61"/>
  <c r="A3006" i="61"/>
  <c r="Q3005" i="61"/>
  <c r="P3005" i="61"/>
  <c r="O3005" i="61"/>
  <c r="A3005" i="61"/>
  <c r="Q3004" i="61"/>
  <c r="P3004" i="61"/>
  <c r="O3004" i="61"/>
  <c r="A3004" i="61"/>
  <c r="Q3003" i="61"/>
  <c r="P3003" i="61"/>
  <c r="O3003" i="61"/>
  <c r="A3003" i="61"/>
  <c r="Q3002" i="61"/>
  <c r="P3002" i="61"/>
  <c r="O3002" i="61"/>
  <c r="A3002" i="61"/>
  <c r="Q3001" i="61"/>
  <c r="P3001" i="61"/>
  <c r="O3001" i="61"/>
  <c r="A3001" i="61"/>
  <c r="Q3000" i="61"/>
  <c r="P3000" i="61"/>
  <c r="O3000" i="61"/>
  <c r="A3000" i="61"/>
  <c r="Q2909" i="61"/>
  <c r="P2909" i="61"/>
  <c r="O2909" i="61"/>
  <c r="A2909" i="61"/>
  <c r="Q2908" i="61"/>
  <c r="P2908" i="61"/>
  <c r="O2908" i="61"/>
  <c r="A2908" i="61"/>
  <c r="Q2907" i="61"/>
  <c r="P2907" i="61"/>
  <c r="O2907" i="61"/>
  <c r="A2907" i="61"/>
  <c r="Q2906" i="61"/>
  <c r="P2906" i="61"/>
  <c r="O2906" i="61"/>
  <c r="A2906" i="61"/>
  <c r="Q2905" i="61"/>
  <c r="P2905" i="61"/>
  <c r="O2905" i="61"/>
  <c r="A2905" i="61"/>
  <c r="Q2904" i="61"/>
  <c r="P2904" i="61"/>
  <c r="O2904" i="61"/>
  <c r="A2904" i="61"/>
  <c r="Q2903" i="61"/>
  <c r="P2903" i="61"/>
  <c r="O2903" i="61"/>
  <c r="A2903" i="61"/>
  <c r="Q2902" i="61"/>
  <c r="P2902" i="61"/>
  <c r="O2902" i="61"/>
  <c r="A2902" i="61"/>
  <c r="Q2901" i="61"/>
  <c r="P2901" i="61"/>
  <c r="O2901" i="61"/>
  <c r="A2901" i="61"/>
  <c r="Q2900" i="61"/>
  <c r="P2900" i="61"/>
  <c r="O2900" i="61"/>
  <c r="A2900" i="61"/>
  <c r="Q2899" i="61"/>
  <c r="P2899" i="61"/>
  <c r="O2899" i="61"/>
  <c r="A2899" i="61"/>
  <c r="Q2898" i="61"/>
  <c r="P2898" i="61"/>
  <c r="O2898" i="61"/>
  <c r="A2898" i="61"/>
  <c r="Q2897" i="61"/>
  <c r="P2897" i="61"/>
  <c r="O2897" i="61"/>
  <c r="A2897" i="61"/>
  <c r="Q2896" i="61"/>
  <c r="P2896" i="61"/>
  <c r="O2896" i="61"/>
  <c r="A2896" i="61"/>
  <c r="Q2895" i="61"/>
  <c r="P2895" i="61"/>
  <c r="O2895" i="61"/>
  <c r="A2895" i="61"/>
  <c r="Q2894" i="61"/>
  <c r="P2894" i="61"/>
  <c r="O2894" i="61"/>
  <c r="A2894" i="61"/>
  <c r="Q2893" i="61"/>
  <c r="P2893" i="61"/>
  <c r="O2893" i="61"/>
  <c r="A2893" i="61"/>
  <c r="Q2892" i="61"/>
  <c r="P2892" i="61"/>
  <c r="O2892" i="61"/>
  <c r="A2892" i="61"/>
  <c r="Q2891" i="61"/>
  <c r="P2891" i="61"/>
  <c r="O2891" i="61"/>
  <c r="A2891" i="61"/>
  <c r="Q2890" i="61"/>
  <c r="P2890" i="61"/>
  <c r="O2890" i="61"/>
  <c r="A2890" i="61"/>
  <c r="Q2889" i="61"/>
  <c r="P2889" i="61"/>
  <c r="O2889" i="61"/>
  <c r="A2889" i="61"/>
  <c r="Q2888" i="61"/>
  <c r="P2888" i="61"/>
  <c r="O2888" i="61"/>
  <c r="A2888" i="61"/>
  <c r="Q2887" i="61"/>
  <c r="P2887" i="61"/>
  <c r="O2887" i="61"/>
  <c r="A2887" i="61"/>
  <c r="Q2886" i="61"/>
  <c r="P2886" i="61"/>
  <c r="O2886" i="61"/>
  <c r="A2886" i="61"/>
  <c r="Q2885" i="61"/>
  <c r="P2885" i="61"/>
  <c r="O2885" i="61"/>
  <c r="A2885" i="61"/>
  <c r="Q2884" i="61"/>
  <c r="P2884" i="61"/>
  <c r="O2884" i="61"/>
  <c r="A2884" i="61"/>
  <c r="Q2883" i="61"/>
  <c r="P2883" i="61"/>
  <c r="O2883" i="61"/>
  <c r="A2883" i="61"/>
  <c r="Q2882" i="61"/>
  <c r="P2882" i="61"/>
  <c r="O2882" i="61"/>
  <c r="A2882" i="61"/>
  <c r="Q2881" i="61"/>
  <c r="P2881" i="61"/>
  <c r="O2881" i="61"/>
  <c r="A2881" i="61"/>
  <c r="Q2880" i="61"/>
  <c r="P2880" i="61"/>
  <c r="O2880" i="61"/>
  <c r="A2880" i="61"/>
  <c r="Q2879" i="61"/>
  <c r="P2879" i="61"/>
  <c r="O2879" i="61"/>
  <c r="A2879" i="61"/>
  <c r="Q2878" i="61"/>
  <c r="P2878" i="61"/>
  <c r="O2878" i="61"/>
  <c r="A2878" i="61"/>
  <c r="Q2877" i="61"/>
  <c r="P2877" i="61"/>
  <c r="O2877" i="61"/>
  <c r="A2877" i="61"/>
  <c r="Q2876" i="61"/>
  <c r="P2876" i="61"/>
  <c r="O2876" i="61"/>
  <c r="A2876" i="61"/>
  <c r="Q2875" i="61"/>
  <c r="P2875" i="61"/>
  <c r="O2875" i="61"/>
  <c r="A2875" i="61"/>
  <c r="Q2874" i="61"/>
  <c r="P2874" i="61"/>
  <c r="O2874" i="61"/>
  <c r="A2874" i="61"/>
  <c r="Q2873" i="61"/>
  <c r="P2873" i="61"/>
  <c r="O2873" i="61"/>
  <c r="A2873" i="61"/>
  <c r="Q2872" i="61"/>
  <c r="P2872" i="61"/>
  <c r="O2872" i="61"/>
  <c r="A2872" i="61"/>
  <c r="Q2871" i="61"/>
  <c r="P2871" i="61"/>
  <c r="O2871" i="61"/>
  <c r="A2871" i="61"/>
  <c r="Q2870" i="61"/>
  <c r="P2870" i="61"/>
  <c r="O2870" i="61"/>
  <c r="A2870" i="61"/>
  <c r="Q2869" i="61"/>
  <c r="P2869" i="61"/>
  <c r="O2869" i="61"/>
  <c r="A2869" i="61"/>
  <c r="Q2868" i="61"/>
  <c r="P2868" i="61"/>
  <c r="O2868" i="61"/>
  <c r="A2868" i="61"/>
  <c r="Q2867" i="61"/>
  <c r="P2867" i="61"/>
  <c r="O2867" i="61"/>
  <c r="A2867" i="61"/>
  <c r="Q2866" i="61"/>
  <c r="P2866" i="61"/>
  <c r="O2866" i="61"/>
  <c r="A2866" i="61"/>
  <c r="Q2865" i="61"/>
  <c r="P2865" i="61"/>
  <c r="O2865" i="61"/>
  <c r="A2865" i="61"/>
  <c r="Q2864" i="61"/>
  <c r="P2864" i="61"/>
  <c r="O2864" i="61"/>
  <c r="A2864" i="61"/>
  <c r="Q2863" i="61"/>
  <c r="P2863" i="61"/>
  <c r="O2863" i="61"/>
  <c r="A2863" i="61"/>
  <c r="Q2862" i="61"/>
  <c r="P2862" i="61"/>
  <c r="O2862" i="61"/>
  <c r="A2862" i="61"/>
  <c r="Q2861" i="61"/>
  <c r="P2861" i="61"/>
  <c r="O2861" i="61"/>
  <c r="A2861" i="61"/>
  <c r="Q2860" i="61"/>
  <c r="P2860" i="61"/>
  <c r="O2860" i="61"/>
  <c r="A2860" i="61"/>
  <c r="Q2859" i="61"/>
  <c r="P2859" i="61"/>
  <c r="O2859" i="61"/>
  <c r="A2859" i="61"/>
  <c r="Q2858" i="61"/>
  <c r="P2858" i="61"/>
  <c r="O2858" i="61"/>
  <c r="A2858" i="61"/>
  <c r="Q2857" i="61"/>
  <c r="P2857" i="61"/>
  <c r="O2857" i="61"/>
  <c r="A2857" i="61"/>
  <c r="Q2856" i="61"/>
  <c r="P2856" i="61"/>
  <c r="O2856" i="61"/>
  <c r="A2856" i="61"/>
  <c r="Q2855" i="61"/>
  <c r="P2855" i="61"/>
  <c r="O2855" i="61"/>
  <c r="A2855" i="61"/>
  <c r="Q2854" i="61"/>
  <c r="P2854" i="61"/>
  <c r="O2854" i="61"/>
  <c r="A2854" i="61"/>
  <c r="Q2853" i="61"/>
  <c r="P2853" i="61"/>
  <c r="O2853" i="61"/>
  <c r="A2853" i="61"/>
  <c r="Q2852" i="61"/>
  <c r="P2852" i="61"/>
  <c r="O2852" i="61"/>
  <c r="A2852" i="61"/>
  <c r="Q2851" i="61"/>
  <c r="P2851" i="61"/>
  <c r="O2851" i="61"/>
  <c r="A2851" i="61"/>
  <c r="Q2850" i="61"/>
  <c r="P2850" i="61"/>
  <c r="O2850" i="61"/>
  <c r="A2850" i="61"/>
  <c r="Q2849" i="61"/>
  <c r="P2849" i="61"/>
  <c r="O2849" i="61"/>
  <c r="A2849" i="61"/>
  <c r="Q2848" i="61"/>
  <c r="P2848" i="61"/>
  <c r="O2848" i="61"/>
  <c r="A2848" i="61"/>
  <c r="Q2847" i="61"/>
  <c r="P2847" i="61"/>
  <c r="O2847" i="61"/>
  <c r="A2847" i="61"/>
  <c r="Q2846" i="61"/>
  <c r="P2846" i="61"/>
  <c r="O2846" i="61"/>
  <c r="A2846" i="61"/>
  <c r="Q2845" i="61"/>
  <c r="P2845" i="61"/>
  <c r="O2845" i="61"/>
  <c r="A2845" i="61"/>
  <c r="Q2844" i="61"/>
  <c r="P2844" i="61"/>
  <c r="O2844" i="61"/>
  <c r="A2844" i="61"/>
  <c r="Q2843" i="61"/>
  <c r="P2843" i="61"/>
  <c r="O2843" i="61"/>
  <c r="A2843" i="61"/>
  <c r="Q2842" i="61"/>
  <c r="P2842" i="61"/>
  <c r="O2842" i="61"/>
  <c r="A2842" i="61"/>
  <c r="Q2841" i="61"/>
  <c r="P2841" i="61"/>
  <c r="O2841" i="61"/>
  <c r="A2841" i="61"/>
  <c r="Q2840" i="61"/>
  <c r="P2840" i="61"/>
  <c r="O2840" i="61"/>
  <c r="A2840" i="61"/>
  <c r="Q2839" i="61"/>
  <c r="P2839" i="61"/>
  <c r="O2839" i="61"/>
  <c r="A2839" i="61"/>
  <c r="Q2838" i="61"/>
  <c r="P2838" i="61"/>
  <c r="O2838" i="61"/>
  <c r="A2838" i="61"/>
  <c r="Q2837" i="61"/>
  <c r="P2837" i="61"/>
  <c r="O2837" i="61"/>
  <c r="A2837" i="61"/>
  <c r="Q2836" i="61"/>
  <c r="P2836" i="61"/>
  <c r="O2836" i="61"/>
  <c r="A2836" i="61"/>
  <c r="Q2835" i="61"/>
  <c r="P2835" i="61"/>
  <c r="O2835" i="61"/>
  <c r="A2835" i="61"/>
  <c r="Q2834" i="61"/>
  <c r="P2834" i="61"/>
  <c r="O2834" i="61"/>
  <c r="A2834" i="61"/>
  <c r="Q2833" i="61"/>
  <c r="P2833" i="61"/>
  <c r="O2833" i="61"/>
  <c r="A2833" i="61"/>
  <c r="Q2832" i="61"/>
  <c r="P2832" i="61"/>
  <c r="O2832" i="61"/>
  <c r="A2832" i="61"/>
  <c r="Q2831" i="61"/>
  <c r="P2831" i="61"/>
  <c r="O2831" i="61"/>
  <c r="A2831" i="61"/>
  <c r="Q2830" i="61"/>
  <c r="P2830" i="61"/>
  <c r="O2830" i="61"/>
  <c r="A2830" i="61"/>
  <c r="Q2829" i="61"/>
  <c r="P2829" i="61"/>
  <c r="O2829" i="61"/>
  <c r="A2829" i="61"/>
  <c r="Q2828" i="61"/>
  <c r="P2828" i="61"/>
  <c r="O2828" i="61"/>
  <c r="A2828" i="61"/>
  <c r="Q2827" i="61"/>
  <c r="P2827" i="61"/>
  <c r="O2827" i="61"/>
  <c r="A2827" i="61"/>
  <c r="Q2826" i="61"/>
  <c r="P2826" i="61"/>
  <c r="O2826" i="61"/>
  <c r="A2826" i="61"/>
  <c r="Q2825" i="61"/>
  <c r="P2825" i="61"/>
  <c r="O2825" i="61"/>
  <c r="A2825" i="61"/>
  <c r="Q2824" i="61"/>
  <c r="P2824" i="61"/>
  <c r="O2824" i="61"/>
  <c r="A2824" i="61"/>
  <c r="Q2823" i="61"/>
  <c r="P2823" i="61"/>
  <c r="O2823" i="61"/>
  <c r="A2823" i="61"/>
  <c r="Q2822" i="61"/>
  <c r="P2822" i="61"/>
  <c r="O2822" i="61"/>
  <c r="A2822" i="61"/>
  <c r="Q2821" i="61"/>
  <c r="P2821" i="61"/>
  <c r="O2821" i="61"/>
  <c r="A2821" i="61"/>
  <c r="Q2820" i="61"/>
  <c r="P2820" i="61"/>
  <c r="O2820" i="61"/>
  <c r="A2820" i="61"/>
  <c r="Q2819" i="61"/>
  <c r="P2819" i="61"/>
  <c r="O2819" i="61"/>
  <c r="A2819" i="61"/>
  <c r="Q2818" i="61"/>
  <c r="P2818" i="61"/>
  <c r="O2818" i="61"/>
  <c r="A2818" i="61"/>
  <c r="Q2817" i="61"/>
  <c r="P2817" i="61"/>
  <c r="O2817" i="61"/>
  <c r="A2817" i="61"/>
  <c r="Q2816" i="61"/>
  <c r="P2816" i="61"/>
  <c r="O2816" i="61"/>
  <c r="A2816" i="61"/>
  <c r="Q2815" i="61"/>
  <c r="P2815" i="61"/>
  <c r="O2815" i="61"/>
  <c r="A2815" i="61"/>
  <c r="Q2814" i="61"/>
  <c r="P2814" i="61"/>
  <c r="O2814" i="61"/>
  <c r="A2814" i="61"/>
  <c r="Q2813" i="61"/>
  <c r="P2813" i="61"/>
  <c r="O2813" i="61"/>
  <c r="A2813" i="61"/>
  <c r="Q2812" i="61"/>
  <c r="P2812" i="61"/>
  <c r="O2812" i="61"/>
  <c r="A2812" i="61"/>
  <c r="Q2811" i="61"/>
  <c r="P2811" i="61"/>
  <c r="O2811" i="61"/>
  <c r="A2811" i="61"/>
  <c r="Q2810" i="61"/>
  <c r="P2810" i="61"/>
  <c r="O2810" i="61"/>
  <c r="A2810" i="61"/>
  <c r="Q2809" i="61"/>
  <c r="P2809" i="61"/>
  <c r="O2809" i="61"/>
  <c r="A2809" i="61"/>
  <c r="Q2808" i="61"/>
  <c r="P2808" i="61"/>
  <c r="O2808" i="61"/>
  <c r="A2808" i="61"/>
  <c r="Q2807" i="61"/>
  <c r="P2807" i="61"/>
  <c r="O2807" i="61"/>
  <c r="A2807" i="61"/>
  <c r="Q2806" i="61"/>
  <c r="P2806" i="61"/>
  <c r="O2806" i="61"/>
  <c r="A2806" i="61"/>
  <c r="Q2805" i="61"/>
  <c r="P2805" i="61"/>
  <c r="O2805" i="61"/>
  <c r="A2805" i="61"/>
  <c r="Q2804" i="61"/>
  <c r="P2804" i="61"/>
  <c r="O2804" i="61"/>
  <c r="A2804" i="61"/>
  <c r="Q2803" i="61"/>
  <c r="P2803" i="61"/>
  <c r="O2803" i="61"/>
  <c r="A2803" i="61"/>
  <c r="Q2802" i="61"/>
  <c r="P2802" i="61"/>
  <c r="O2802" i="61"/>
  <c r="A2802" i="61"/>
  <c r="Q2801" i="61"/>
  <c r="P2801" i="61"/>
  <c r="O2801" i="61"/>
  <c r="A2801" i="61"/>
  <c r="Q2800" i="61"/>
  <c r="P2800" i="61"/>
  <c r="O2800" i="61"/>
  <c r="A2800" i="61"/>
  <c r="Q2799" i="61"/>
  <c r="P2799" i="61"/>
  <c r="O2799" i="61"/>
  <c r="A2799" i="61"/>
  <c r="Q2798" i="61"/>
  <c r="P2798" i="61"/>
  <c r="O2798" i="61"/>
  <c r="A2798" i="61"/>
  <c r="Q2797" i="61"/>
  <c r="P2797" i="61"/>
  <c r="O2797" i="61"/>
  <c r="A2797" i="61"/>
  <c r="Q2796" i="61"/>
  <c r="P2796" i="61"/>
  <c r="O2796" i="61"/>
  <c r="A2796" i="61"/>
  <c r="Q2795" i="61"/>
  <c r="P2795" i="61"/>
  <c r="O2795" i="61"/>
  <c r="A2795" i="61"/>
  <c r="Q2794" i="61"/>
  <c r="P2794" i="61"/>
  <c r="O2794" i="61"/>
  <c r="A2794" i="61"/>
  <c r="Q2793" i="61"/>
  <c r="P2793" i="61"/>
  <c r="O2793" i="61"/>
  <c r="A2793" i="61"/>
  <c r="Q2792" i="61"/>
  <c r="P2792" i="61"/>
  <c r="O2792" i="61"/>
  <c r="A2792" i="61"/>
  <c r="Q2791" i="61"/>
  <c r="P2791" i="61"/>
  <c r="O2791" i="61"/>
  <c r="A2791" i="61"/>
  <c r="Q2790" i="61"/>
  <c r="P2790" i="61"/>
  <c r="O2790" i="61"/>
  <c r="A2790" i="61"/>
  <c r="Q2789" i="61"/>
  <c r="P2789" i="61"/>
  <c r="O2789" i="61"/>
  <c r="A2789" i="61"/>
  <c r="Q2788" i="61"/>
  <c r="P2788" i="61"/>
  <c r="O2788" i="61"/>
  <c r="A2788" i="61"/>
  <c r="Q2787" i="61"/>
  <c r="P2787" i="61"/>
  <c r="O2787" i="61"/>
  <c r="A2787" i="61"/>
  <c r="Q2786" i="61"/>
  <c r="P2786" i="61"/>
  <c r="O2786" i="61"/>
  <c r="A2786" i="61"/>
  <c r="Q2785" i="61"/>
  <c r="P2785" i="61"/>
  <c r="O2785" i="61"/>
  <c r="A2785" i="61"/>
  <c r="Q2784" i="61"/>
  <c r="P2784" i="61"/>
  <c r="O2784" i="61"/>
  <c r="A2784" i="61"/>
  <c r="Q2783" i="61"/>
  <c r="P2783" i="61"/>
  <c r="O2783" i="61"/>
  <c r="A2783" i="61"/>
  <c r="Q2782" i="61"/>
  <c r="P2782" i="61"/>
  <c r="O2782" i="61"/>
  <c r="A2782" i="61"/>
  <c r="Q2781" i="61"/>
  <c r="P2781" i="61"/>
  <c r="O2781" i="61"/>
  <c r="A2781" i="61"/>
  <c r="Q2780" i="61"/>
  <c r="P2780" i="61"/>
  <c r="O2780" i="61"/>
  <c r="A2780" i="61"/>
  <c r="Q2779" i="61"/>
  <c r="P2779" i="61"/>
  <c r="O2779" i="61"/>
  <c r="A2779" i="61"/>
  <c r="Q2778" i="61"/>
  <c r="P2778" i="61"/>
  <c r="O2778" i="61"/>
  <c r="A2778" i="61"/>
  <c r="Q2777" i="61"/>
  <c r="P2777" i="61"/>
  <c r="O2777" i="61"/>
  <c r="A2777" i="61"/>
  <c r="Q2776" i="61"/>
  <c r="P2776" i="61"/>
  <c r="O2776" i="61"/>
  <c r="A2776" i="61"/>
  <c r="Q2775" i="61"/>
  <c r="P2775" i="61"/>
  <c r="O2775" i="61"/>
  <c r="A2775" i="61"/>
  <c r="Q2774" i="61"/>
  <c r="P2774" i="61"/>
  <c r="O2774" i="61"/>
  <c r="A2774" i="61"/>
  <c r="Q2773" i="61"/>
  <c r="P2773" i="61"/>
  <c r="O2773" i="61"/>
  <c r="A2773" i="61"/>
  <c r="Q2772" i="61"/>
  <c r="P2772" i="61"/>
  <c r="O2772" i="61"/>
  <c r="A2772" i="61"/>
  <c r="Q2771" i="61"/>
  <c r="P2771" i="61"/>
  <c r="O2771" i="61"/>
  <c r="A2771" i="61"/>
  <c r="Q2770" i="61"/>
  <c r="P2770" i="61"/>
  <c r="O2770" i="61"/>
  <c r="A2770" i="61"/>
  <c r="Q2769" i="61"/>
  <c r="P2769" i="61"/>
  <c r="O2769" i="61"/>
  <c r="A2769" i="61"/>
  <c r="Q2768" i="61"/>
  <c r="P2768" i="61"/>
  <c r="O2768" i="61"/>
  <c r="A2768" i="61"/>
  <c r="Q2767" i="61"/>
  <c r="P2767" i="61"/>
  <c r="O2767" i="61"/>
  <c r="A2767" i="61"/>
  <c r="Q2766" i="61"/>
  <c r="P2766" i="61"/>
  <c r="O2766" i="61"/>
  <c r="A2766" i="61"/>
  <c r="Q2765" i="61"/>
  <c r="P2765" i="61"/>
  <c r="O2765" i="61"/>
  <c r="A2765" i="61"/>
  <c r="Q2764" i="61"/>
  <c r="P2764" i="61"/>
  <c r="O2764" i="61"/>
  <c r="A2764" i="61"/>
  <c r="Q2763" i="61"/>
  <c r="P2763" i="61"/>
  <c r="O2763" i="61"/>
  <c r="A2763" i="61"/>
  <c r="Q2762" i="61"/>
  <c r="P2762" i="61"/>
  <c r="O2762" i="61"/>
  <c r="A2762" i="61"/>
  <c r="Q2761" i="61"/>
  <c r="P2761" i="61"/>
  <c r="O2761" i="61"/>
  <c r="A2761" i="61"/>
  <c r="Q2760" i="61"/>
  <c r="P2760" i="61"/>
  <c r="O2760" i="61"/>
  <c r="A2760" i="61"/>
  <c r="Q2759" i="61"/>
  <c r="P2759" i="61"/>
  <c r="O2759" i="61"/>
  <c r="A2759" i="61"/>
  <c r="Q2758" i="61"/>
  <c r="P2758" i="61"/>
  <c r="O2758" i="61"/>
  <c r="A2758" i="61"/>
  <c r="Q2757" i="61"/>
  <c r="P2757" i="61"/>
  <c r="O2757" i="61"/>
  <c r="A2757" i="61"/>
  <c r="Q2756" i="61"/>
  <c r="P2756" i="61"/>
  <c r="O2756" i="61"/>
  <c r="A2756" i="61"/>
  <c r="Q2755" i="61"/>
  <c r="P2755" i="61"/>
  <c r="O2755" i="61"/>
  <c r="A2755" i="61"/>
  <c r="Q2754" i="61"/>
  <c r="P2754" i="61"/>
  <c r="O2754" i="61"/>
  <c r="A2754" i="61"/>
  <c r="Q2753" i="61"/>
  <c r="P2753" i="61"/>
  <c r="O2753" i="61"/>
  <c r="A2753" i="61"/>
  <c r="Q2752" i="61"/>
  <c r="P2752" i="61"/>
  <c r="O2752" i="61"/>
  <c r="A2752" i="61"/>
  <c r="Q2751" i="61"/>
  <c r="P2751" i="61"/>
  <c r="O2751" i="61"/>
  <c r="A2751" i="61"/>
  <c r="Q2750" i="61"/>
  <c r="P2750" i="61"/>
  <c r="O2750" i="61"/>
  <c r="A2750" i="61"/>
  <c r="Q2749" i="61"/>
  <c r="P2749" i="61"/>
  <c r="O2749" i="61"/>
  <c r="A2749" i="61"/>
  <c r="Q2748" i="61"/>
  <c r="P2748" i="61"/>
  <c r="O2748" i="61"/>
  <c r="A2748" i="61"/>
  <c r="Q2747" i="61"/>
  <c r="P2747" i="61"/>
  <c r="O2747" i="61"/>
  <c r="A2747" i="61"/>
  <c r="Q2746" i="61"/>
  <c r="P2746" i="61"/>
  <c r="O2746" i="61"/>
  <c r="A2746" i="61"/>
  <c r="Q2745" i="61"/>
  <c r="P2745" i="61"/>
  <c r="O2745" i="61"/>
  <c r="A2745" i="61"/>
  <c r="Q2744" i="61"/>
  <c r="P2744" i="61"/>
  <c r="O2744" i="61"/>
  <c r="A2744" i="61"/>
  <c r="Q2743" i="61"/>
  <c r="P2743" i="61"/>
  <c r="O2743" i="61"/>
  <c r="A2743" i="61"/>
  <c r="Q2742" i="61"/>
  <c r="P2742" i="61"/>
  <c r="O2742" i="61"/>
  <c r="A2742" i="61"/>
  <c r="Q2741" i="61"/>
  <c r="P2741" i="61"/>
  <c r="O2741" i="61"/>
  <c r="A2741" i="61"/>
  <c r="Q2740" i="61"/>
  <c r="P2740" i="61"/>
  <c r="O2740" i="61"/>
  <c r="A2740" i="61"/>
  <c r="Q2739" i="61"/>
  <c r="P2739" i="61"/>
  <c r="O2739" i="61"/>
  <c r="A2739" i="61"/>
  <c r="Q2738" i="61"/>
  <c r="P2738" i="61"/>
  <c r="O2738" i="61"/>
  <c r="A2738" i="61"/>
  <c r="Q2737" i="61"/>
  <c r="P2737" i="61"/>
  <c r="O2737" i="61"/>
  <c r="A2737" i="61"/>
  <c r="Q2736" i="61"/>
  <c r="P2736" i="61"/>
  <c r="O2736" i="61"/>
  <c r="A2736" i="61"/>
  <c r="Q2735" i="61"/>
  <c r="P2735" i="61"/>
  <c r="O2735" i="61"/>
  <c r="A2735" i="61"/>
  <c r="Q2734" i="61"/>
  <c r="P2734" i="61"/>
  <c r="O2734" i="61"/>
  <c r="A2734" i="61"/>
  <c r="Q2733" i="61"/>
  <c r="P2733" i="61"/>
  <c r="O2733" i="61"/>
  <c r="A2733" i="61"/>
  <c r="Q2732" i="61"/>
  <c r="P2732" i="61"/>
  <c r="O2732" i="61"/>
  <c r="A2732" i="61"/>
  <c r="Q2731" i="61"/>
  <c r="P2731" i="61"/>
  <c r="O2731" i="61"/>
  <c r="A2731" i="61"/>
  <c r="Q2730" i="61"/>
  <c r="P2730" i="61"/>
  <c r="O2730" i="61"/>
  <c r="A2730" i="61"/>
  <c r="Q2729" i="61"/>
  <c r="P2729" i="61"/>
  <c r="O2729" i="61"/>
  <c r="A2729" i="61"/>
  <c r="Q2728" i="61"/>
  <c r="P2728" i="61"/>
  <c r="O2728" i="61"/>
  <c r="A2728" i="61"/>
  <c r="Q2727" i="61"/>
  <c r="P2727" i="61"/>
  <c r="O2727" i="61"/>
  <c r="A2727" i="61"/>
  <c r="Q2726" i="61"/>
  <c r="P2726" i="61"/>
  <c r="O2726" i="61"/>
  <c r="A2726" i="61"/>
  <c r="Q2725" i="61"/>
  <c r="P2725" i="61"/>
  <c r="O2725" i="61"/>
  <c r="A2725" i="61"/>
  <c r="Q2724" i="61"/>
  <c r="P2724" i="61"/>
  <c r="O2724" i="61"/>
  <c r="A2724" i="61"/>
  <c r="Q2723" i="61"/>
  <c r="P2723" i="61"/>
  <c r="O2723" i="61"/>
  <c r="A2723" i="61"/>
  <c r="Q2722" i="61"/>
  <c r="P2722" i="61"/>
  <c r="O2722" i="61"/>
  <c r="A2722" i="61"/>
  <c r="Q2721" i="61"/>
  <c r="P2721" i="61"/>
  <c r="O2721" i="61"/>
  <c r="A2721" i="61"/>
  <c r="Q2720" i="61"/>
  <c r="P2720" i="61"/>
  <c r="O2720" i="61"/>
  <c r="A2720" i="61"/>
  <c r="Q2719" i="61"/>
  <c r="P2719" i="61"/>
  <c r="O2719" i="61"/>
  <c r="A2719" i="61"/>
  <c r="Q2718" i="61"/>
  <c r="P2718" i="61"/>
  <c r="O2718" i="61"/>
  <c r="A2718" i="61"/>
  <c r="Q2717" i="61"/>
  <c r="P2717" i="61"/>
  <c r="O2717" i="61"/>
  <c r="A2717" i="61"/>
  <c r="Q2716" i="61"/>
  <c r="P2716" i="61"/>
  <c r="O2716" i="61"/>
  <c r="A2716" i="61"/>
  <c r="Q2715" i="61"/>
  <c r="P2715" i="61"/>
  <c r="O2715" i="61"/>
  <c r="A2715" i="61"/>
  <c r="Q2714" i="61"/>
  <c r="P2714" i="61"/>
  <c r="O2714" i="61"/>
  <c r="A2714" i="61"/>
  <c r="Q2713" i="61"/>
  <c r="P2713" i="61"/>
  <c r="O2713" i="61"/>
  <c r="A2713" i="61"/>
  <c r="Q2712" i="61"/>
  <c r="P2712" i="61"/>
  <c r="O2712" i="61"/>
  <c r="A2712" i="61"/>
  <c r="Q2711" i="61"/>
  <c r="P2711" i="61"/>
  <c r="O2711" i="61"/>
  <c r="A2711" i="61"/>
  <c r="Q2710" i="61"/>
  <c r="P2710" i="61"/>
  <c r="O2710" i="61"/>
  <c r="A2710" i="61"/>
  <c r="Q2709" i="61"/>
  <c r="P2709" i="61"/>
  <c r="O2709" i="61"/>
  <c r="A2709" i="61"/>
  <c r="Q2708" i="61"/>
  <c r="P2708" i="61"/>
  <c r="O2708" i="61"/>
  <c r="A2708" i="61"/>
  <c r="Q2707" i="61"/>
  <c r="P2707" i="61"/>
  <c r="O2707" i="61"/>
  <c r="A2707" i="61"/>
  <c r="Q2706" i="61"/>
  <c r="P2706" i="61"/>
  <c r="O2706" i="61"/>
  <c r="A2706" i="61"/>
  <c r="Q2705" i="61"/>
  <c r="P2705" i="61"/>
  <c r="O2705" i="61"/>
  <c r="A2705" i="61"/>
  <c r="Q2704" i="61"/>
  <c r="P2704" i="61"/>
  <c r="O2704" i="61"/>
  <c r="A2704" i="61"/>
  <c r="Q2703" i="61"/>
  <c r="P2703" i="61"/>
  <c r="O2703" i="61"/>
  <c r="A2703" i="61"/>
  <c r="Q2702" i="61"/>
  <c r="P2702" i="61"/>
  <c r="O2702" i="61"/>
  <c r="A2702" i="61"/>
  <c r="Q2701" i="61"/>
  <c r="P2701" i="61"/>
  <c r="O2701" i="61"/>
  <c r="A2701" i="61"/>
  <c r="Q2700" i="61"/>
  <c r="P2700" i="61"/>
  <c r="O2700" i="61"/>
  <c r="A2700" i="61"/>
  <c r="Q2699" i="61"/>
  <c r="P2699" i="61"/>
  <c r="O2699" i="61"/>
  <c r="A2699" i="61"/>
  <c r="Q2698" i="61"/>
  <c r="P2698" i="61"/>
  <c r="O2698" i="61"/>
  <c r="A2698" i="61"/>
  <c r="Q2697" i="61"/>
  <c r="P2697" i="61"/>
  <c r="O2697" i="61"/>
  <c r="A2697" i="61"/>
  <c r="Q2696" i="61"/>
  <c r="P2696" i="61"/>
  <c r="O2696" i="61"/>
  <c r="A2696" i="61"/>
  <c r="Q2695" i="61"/>
  <c r="P2695" i="61"/>
  <c r="O2695" i="61"/>
  <c r="A2695" i="61"/>
  <c r="Q2694" i="61"/>
  <c r="P2694" i="61"/>
  <c r="O2694" i="61"/>
  <c r="A2694" i="61"/>
  <c r="Q2693" i="61"/>
  <c r="P2693" i="61"/>
  <c r="O2693" i="61"/>
  <c r="A2693" i="61"/>
  <c r="Q2692" i="61"/>
  <c r="P2692" i="61"/>
  <c r="O2692" i="61"/>
  <c r="A2692" i="61"/>
  <c r="Q2691" i="61"/>
  <c r="P2691" i="61"/>
  <c r="O2691" i="61"/>
  <c r="A2691" i="61"/>
  <c r="Q2690" i="61"/>
  <c r="P2690" i="61"/>
  <c r="O2690" i="61"/>
  <c r="A2690" i="61"/>
  <c r="Q2689" i="61"/>
  <c r="P2689" i="61"/>
  <c r="O2689" i="61"/>
  <c r="A2689" i="61"/>
  <c r="Q2688" i="61"/>
  <c r="P2688" i="61"/>
  <c r="O2688" i="61"/>
  <c r="A2688" i="61"/>
  <c r="Q2687" i="61"/>
  <c r="P2687" i="61"/>
  <c r="O2687" i="61"/>
  <c r="A2687" i="61"/>
  <c r="Q2686" i="61"/>
  <c r="P2686" i="61"/>
  <c r="O2686" i="61"/>
  <c r="A2686" i="61"/>
  <c r="Q2685" i="61"/>
  <c r="P2685" i="61"/>
  <c r="O2685" i="61"/>
  <c r="A2685" i="61"/>
  <c r="Q2684" i="61"/>
  <c r="P2684" i="61"/>
  <c r="O2684" i="61"/>
  <c r="A2684" i="61"/>
  <c r="Q2683" i="61"/>
  <c r="P2683" i="61"/>
  <c r="O2683" i="61"/>
  <c r="A2683" i="61"/>
  <c r="Q2682" i="61"/>
  <c r="P2682" i="61"/>
  <c r="O2682" i="61"/>
  <c r="A2682" i="61"/>
  <c r="Q2681" i="61"/>
  <c r="P2681" i="61"/>
  <c r="O2681" i="61"/>
  <c r="A2681" i="61"/>
  <c r="Q2680" i="61"/>
  <c r="P2680" i="61"/>
  <c r="O2680" i="61"/>
  <c r="A2680" i="61"/>
  <c r="Q2679" i="61"/>
  <c r="P2679" i="61"/>
  <c r="O2679" i="61"/>
  <c r="A2679" i="61"/>
  <c r="Q2678" i="61"/>
  <c r="P2678" i="61"/>
  <c r="O2678" i="61"/>
  <c r="A2678" i="61"/>
  <c r="Q2677" i="61"/>
  <c r="P2677" i="61"/>
  <c r="O2677" i="61"/>
  <c r="A2677" i="61"/>
  <c r="Q2676" i="61"/>
  <c r="P2676" i="61"/>
  <c r="O2676" i="61"/>
  <c r="A2676" i="61"/>
  <c r="Q2675" i="61"/>
  <c r="P2675" i="61"/>
  <c r="O2675" i="61"/>
  <c r="A2675" i="61"/>
  <c r="Q2674" i="61"/>
  <c r="P2674" i="61"/>
  <c r="O2674" i="61"/>
  <c r="A2674" i="61"/>
  <c r="Q2673" i="61"/>
  <c r="P2673" i="61"/>
  <c r="O2673" i="61"/>
  <c r="A2673" i="61"/>
  <c r="Q2672" i="61"/>
  <c r="P2672" i="61"/>
  <c r="O2672" i="61"/>
  <c r="A2672" i="61"/>
  <c r="Q2671" i="61"/>
  <c r="P2671" i="61"/>
  <c r="O2671" i="61"/>
  <c r="A2671" i="61"/>
  <c r="Q2670" i="61"/>
  <c r="P2670" i="61"/>
  <c r="O2670" i="61"/>
  <c r="A2670" i="61"/>
  <c r="Q2669" i="61"/>
  <c r="P2669" i="61"/>
  <c r="O2669" i="61"/>
  <c r="A2669" i="61"/>
  <c r="Q2668" i="61"/>
  <c r="P2668" i="61"/>
  <c r="O2668" i="61"/>
  <c r="A2668" i="61"/>
  <c r="Q2667" i="61"/>
  <c r="P2667" i="61"/>
  <c r="O2667" i="61"/>
  <c r="A2667" i="61"/>
  <c r="Q2666" i="61"/>
  <c r="P2666" i="61"/>
  <c r="O2666" i="61"/>
  <c r="A2666" i="61"/>
  <c r="Q2665" i="61"/>
  <c r="P2665" i="61"/>
  <c r="O2665" i="61"/>
  <c r="A2665" i="61"/>
  <c r="Q2664" i="61"/>
  <c r="P2664" i="61"/>
  <c r="O2664" i="61"/>
  <c r="A2664" i="61"/>
  <c r="Q2663" i="61"/>
  <c r="P2663" i="61"/>
  <c r="O2663" i="61"/>
  <c r="A2663" i="61"/>
  <c r="Q2662" i="61"/>
  <c r="P2662" i="61"/>
  <c r="O2662" i="61"/>
  <c r="A2662" i="61"/>
  <c r="Q2661" i="61"/>
  <c r="P2661" i="61"/>
  <c r="O2661" i="61"/>
  <c r="A2661" i="61"/>
  <c r="Q2660" i="61"/>
  <c r="P2660" i="61"/>
  <c r="O2660" i="61"/>
  <c r="A2660" i="61"/>
  <c r="Q2659" i="61"/>
  <c r="P2659" i="61"/>
  <c r="O2659" i="61"/>
  <c r="A2659" i="61"/>
  <c r="Q2658" i="61"/>
  <c r="P2658" i="61"/>
  <c r="O2658" i="61"/>
  <c r="A2658" i="61"/>
  <c r="Q2657" i="61"/>
  <c r="P2657" i="61"/>
  <c r="O2657" i="61"/>
  <c r="A2657" i="61"/>
  <c r="Q2656" i="61"/>
  <c r="P2656" i="61"/>
  <c r="O2656" i="61"/>
  <c r="A2656" i="61"/>
  <c r="Q2655" i="61"/>
  <c r="P2655" i="61"/>
  <c r="O2655" i="61"/>
  <c r="A2655" i="61"/>
  <c r="Q2654" i="61"/>
  <c r="P2654" i="61"/>
  <c r="O2654" i="61"/>
  <c r="A2654" i="61"/>
  <c r="Q2653" i="61"/>
  <c r="P2653" i="61"/>
  <c r="O2653" i="61"/>
  <c r="A2653" i="61"/>
  <c r="Q2652" i="61"/>
  <c r="P2652" i="61"/>
  <c r="O2652" i="61"/>
  <c r="A2652" i="61"/>
  <c r="Q2651" i="61"/>
  <c r="P2651" i="61"/>
  <c r="O2651" i="61"/>
  <c r="A2651" i="61"/>
  <c r="Q2650" i="61"/>
  <c r="P2650" i="61"/>
  <c r="O2650" i="61"/>
  <c r="A2650" i="61"/>
  <c r="Q2649" i="61"/>
  <c r="P2649" i="61"/>
  <c r="O2649" i="61"/>
  <c r="A2649" i="61"/>
  <c r="Q2648" i="61"/>
  <c r="P2648" i="61"/>
  <c r="O2648" i="61"/>
  <c r="A2648" i="61"/>
  <c r="Q2647" i="61"/>
  <c r="P2647" i="61"/>
  <c r="O2647" i="61"/>
  <c r="A2647" i="61"/>
  <c r="Q2646" i="61"/>
  <c r="P2646" i="61"/>
  <c r="O2646" i="61"/>
  <c r="A2646" i="61"/>
  <c r="Q2645" i="61"/>
  <c r="P2645" i="61"/>
  <c r="O2645" i="61"/>
  <c r="A2645" i="61"/>
  <c r="Q2644" i="61"/>
  <c r="P2644" i="61"/>
  <c r="O2644" i="61"/>
  <c r="A2644" i="61"/>
  <c r="Q2643" i="61"/>
  <c r="P2643" i="61"/>
  <c r="O2643" i="61"/>
  <c r="A2643" i="61"/>
  <c r="Q2642" i="61"/>
  <c r="P2642" i="61"/>
  <c r="O2642" i="61"/>
  <c r="A2642" i="61"/>
  <c r="Q2641" i="61"/>
  <c r="P2641" i="61"/>
  <c r="O2641" i="61"/>
  <c r="A2641" i="61"/>
  <c r="Q2640" i="61"/>
  <c r="P2640" i="61"/>
  <c r="O2640" i="61"/>
  <c r="A2640" i="61"/>
  <c r="Q2639" i="61"/>
  <c r="P2639" i="61"/>
  <c r="O2639" i="61"/>
  <c r="A2639" i="61"/>
  <c r="Q2638" i="61"/>
  <c r="P2638" i="61"/>
  <c r="O2638" i="61"/>
  <c r="A2638" i="61"/>
  <c r="Q2637" i="61"/>
  <c r="P2637" i="61"/>
  <c r="O2637" i="61"/>
  <c r="A2637" i="61"/>
  <c r="Q2636" i="61"/>
  <c r="P2636" i="61"/>
  <c r="O2636" i="61"/>
  <c r="A2636" i="61"/>
  <c r="Q2635" i="61"/>
  <c r="P2635" i="61"/>
  <c r="O2635" i="61"/>
  <c r="A2635" i="61"/>
  <c r="Q2634" i="61"/>
  <c r="P2634" i="61"/>
  <c r="O2634" i="61"/>
  <c r="A2634" i="61"/>
  <c r="Q2633" i="61"/>
  <c r="P2633" i="61"/>
  <c r="O2633" i="61"/>
  <c r="A2633" i="61"/>
  <c r="Q2632" i="61"/>
  <c r="P2632" i="61"/>
  <c r="O2632" i="61"/>
  <c r="A2632" i="61"/>
  <c r="Q2631" i="61"/>
  <c r="P2631" i="61"/>
  <c r="O2631" i="61"/>
  <c r="A2631" i="61"/>
  <c r="Q2630" i="61"/>
  <c r="P2630" i="61"/>
  <c r="O2630" i="61"/>
  <c r="A2630" i="61"/>
  <c r="Q2629" i="61"/>
  <c r="P2629" i="61"/>
  <c r="O2629" i="61"/>
  <c r="A2629" i="61"/>
  <c r="Q2628" i="61"/>
  <c r="P2628" i="61"/>
  <c r="O2628" i="61"/>
  <c r="A2628" i="61"/>
  <c r="Q2627" i="61"/>
  <c r="P2627" i="61"/>
  <c r="O2627" i="61"/>
  <c r="A2627" i="61"/>
  <c r="Q2626" i="61"/>
  <c r="P2626" i="61"/>
  <c r="O2626" i="61"/>
  <c r="A2626" i="61"/>
  <c r="Q2625" i="61"/>
  <c r="P2625" i="61"/>
  <c r="O2625" i="61"/>
  <c r="A2625" i="61"/>
  <c r="Q2624" i="61"/>
  <c r="P2624" i="61"/>
  <c r="O2624" i="61"/>
  <c r="A2624" i="61"/>
  <c r="Q2623" i="61"/>
  <c r="P2623" i="61"/>
  <c r="O2623" i="61"/>
  <c r="A2623" i="61"/>
  <c r="Q2622" i="61"/>
  <c r="P2622" i="61"/>
  <c r="O2622" i="61"/>
  <c r="A2622" i="61"/>
  <c r="Q2621" i="61"/>
  <c r="P2621" i="61"/>
  <c r="O2621" i="61"/>
  <c r="A2621" i="61"/>
  <c r="Q2620" i="61"/>
  <c r="P2620" i="61"/>
  <c r="O2620" i="61"/>
  <c r="A2620" i="61"/>
  <c r="Q2619" i="61"/>
  <c r="P2619" i="61"/>
  <c r="O2619" i="61"/>
  <c r="A2619" i="61"/>
  <c r="Q2618" i="61"/>
  <c r="P2618" i="61"/>
  <c r="O2618" i="61"/>
  <c r="A2618" i="61"/>
  <c r="Q2617" i="61"/>
  <c r="P2617" i="61"/>
  <c r="O2617" i="61"/>
  <c r="A2617" i="61"/>
  <c r="Q2616" i="61"/>
  <c r="P2616" i="61"/>
  <c r="O2616" i="61"/>
  <c r="A2616" i="61"/>
  <c r="Q2615" i="61"/>
  <c r="P2615" i="61"/>
  <c r="O2615" i="61"/>
  <c r="A2615" i="61"/>
  <c r="Q2614" i="61"/>
  <c r="P2614" i="61"/>
  <c r="O2614" i="61"/>
  <c r="A2614" i="61"/>
  <c r="Q2613" i="61"/>
  <c r="P2613" i="61"/>
  <c r="O2613" i="61"/>
  <c r="A2613" i="61"/>
  <c r="Q2612" i="61"/>
  <c r="P2612" i="61"/>
  <c r="O2612" i="61"/>
  <c r="A2612" i="61"/>
  <c r="Q2611" i="61"/>
  <c r="P2611" i="61"/>
  <c r="O2611" i="61"/>
  <c r="A2611" i="61"/>
  <c r="Q2610" i="61"/>
  <c r="P2610" i="61"/>
  <c r="O2610" i="61"/>
  <c r="A2610" i="61"/>
  <c r="Q2609" i="61"/>
  <c r="P2609" i="61"/>
  <c r="O2609" i="61"/>
  <c r="A2609" i="61"/>
  <c r="Q2608" i="61"/>
  <c r="P2608" i="61"/>
  <c r="O2608" i="61"/>
  <c r="A2608" i="61"/>
  <c r="Q2607" i="61"/>
  <c r="P2607" i="61"/>
  <c r="O2607" i="61"/>
  <c r="A2607" i="61"/>
  <c r="Q2606" i="61"/>
  <c r="P2606" i="61"/>
  <c r="O2606" i="61"/>
  <c r="A2606" i="61"/>
  <c r="Q2605" i="61"/>
  <c r="P2605" i="61"/>
  <c r="O2605" i="61"/>
  <c r="A2605" i="61"/>
  <c r="Q2604" i="61"/>
  <c r="P2604" i="61"/>
  <c r="O2604" i="61"/>
  <c r="A2604" i="61"/>
  <c r="Q2603" i="61"/>
  <c r="P2603" i="61"/>
  <c r="O2603" i="61"/>
  <c r="A2603" i="61"/>
  <c r="Q2602" i="61"/>
  <c r="P2602" i="61"/>
  <c r="O2602" i="61"/>
  <c r="A2602" i="61"/>
  <c r="Q2601" i="61"/>
  <c r="P2601" i="61"/>
  <c r="O2601" i="61"/>
  <c r="A2601" i="61"/>
  <c r="Q2600" i="61"/>
  <c r="P2600" i="61"/>
  <c r="O2600" i="61"/>
  <c r="A2600" i="61"/>
  <c r="Q2599" i="61"/>
  <c r="P2599" i="61"/>
  <c r="O2599" i="61"/>
  <c r="A2599" i="61"/>
  <c r="Q2598" i="61"/>
  <c r="P2598" i="61"/>
  <c r="O2598" i="61"/>
  <c r="A2598" i="61"/>
  <c r="Q2597" i="61"/>
  <c r="P2597" i="61"/>
  <c r="O2597" i="61"/>
  <c r="A2597" i="61"/>
  <c r="Q2596" i="61"/>
  <c r="P2596" i="61"/>
  <c r="O2596" i="61"/>
  <c r="A2596" i="61"/>
  <c r="Q2595" i="61"/>
  <c r="P2595" i="61"/>
  <c r="O2595" i="61"/>
  <c r="A2595" i="61"/>
  <c r="Q2594" i="61"/>
  <c r="P2594" i="61"/>
  <c r="O2594" i="61"/>
  <c r="A2594" i="61"/>
  <c r="Q2593" i="61"/>
  <c r="P2593" i="61"/>
  <c r="O2593" i="61"/>
  <c r="A2593" i="61"/>
  <c r="Q2592" i="61"/>
  <c r="P2592" i="61"/>
  <c r="O2592" i="61"/>
  <c r="A2592" i="61"/>
  <c r="Q2591" i="61"/>
  <c r="P2591" i="61"/>
  <c r="O2591" i="61"/>
  <c r="A2591" i="61"/>
  <c r="Q2590" i="61"/>
  <c r="P2590" i="61"/>
  <c r="O2590" i="61"/>
  <c r="A2590" i="61"/>
  <c r="Q2589" i="61"/>
  <c r="P2589" i="61"/>
  <c r="O2589" i="61"/>
  <c r="A2589" i="61"/>
  <c r="Q2588" i="61"/>
  <c r="P2588" i="61"/>
  <c r="O2588" i="61"/>
  <c r="A2588" i="61"/>
  <c r="Q2587" i="61"/>
  <c r="P2587" i="61"/>
  <c r="O2587" i="61"/>
  <c r="A2587" i="61"/>
  <c r="Q2586" i="61"/>
  <c r="P2586" i="61"/>
  <c r="O2586" i="61"/>
  <c r="A2586" i="61"/>
  <c r="Q2585" i="61"/>
  <c r="P2585" i="61"/>
  <c r="O2585" i="61"/>
  <c r="A2585" i="61"/>
  <c r="Q2584" i="61"/>
  <c r="P2584" i="61"/>
  <c r="O2584" i="61"/>
  <c r="A2584" i="61"/>
  <c r="Q2583" i="61"/>
  <c r="P2583" i="61"/>
  <c r="O2583" i="61"/>
  <c r="A2583" i="61"/>
  <c r="Q2582" i="61"/>
  <c r="P2582" i="61"/>
  <c r="O2582" i="61"/>
  <c r="A2582" i="61"/>
  <c r="Q2581" i="61"/>
  <c r="P2581" i="61"/>
  <c r="O2581" i="61"/>
  <c r="A2581" i="61"/>
  <c r="Q2580" i="61"/>
  <c r="P2580" i="61"/>
  <c r="O2580" i="61"/>
  <c r="A2580" i="61"/>
  <c r="Q2579" i="61"/>
  <c r="P2579" i="61"/>
  <c r="O2579" i="61"/>
  <c r="A2579" i="61"/>
  <c r="Q2578" i="61"/>
  <c r="P2578" i="61"/>
  <c r="O2578" i="61"/>
  <c r="A2578" i="61"/>
  <c r="Q2577" i="61"/>
  <c r="P2577" i="61"/>
  <c r="O2577" i="61"/>
  <c r="A2577" i="61"/>
  <c r="Q2576" i="61"/>
  <c r="P2576" i="61"/>
  <c r="O2576" i="61"/>
  <c r="A2576" i="61"/>
  <c r="Q2575" i="61"/>
  <c r="P2575" i="61"/>
  <c r="O2575" i="61"/>
  <c r="A2575" i="61"/>
  <c r="Q2574" i="61"/>
  <c r="P2574" i="61"/>
  <c r="O2574" i="61"/>
  <c r="A2574" i="61"/>
  <c r="Q2573" i="61"/>
  <c r="P2573" i="61"/>
  <c r="O2573" i="61"/>
  <c r="A2573" i="61"/>
  <c r="Q2572" i="61"/>
  <c r="P2572" i="61"/>
  <c r="O2572" i="61"/>
  <c r="A2572" i="61"/>
  <c r="Q2571" i="61"/>
  <c r="P2571" i="61"/>
  <c r="O2571" i="61"/>
  <c r="A2571" i="61"/>
  <c r="Q2570" i="61"/>
  <c r="P2570" i="61"/>
  <c r="O2570" i="61"/>
  <c r="A2570" i="61"/>
  <c r="Q2569" i="61"/>
  <c r="P2569" i="61"/>
  <c r="O2569" i="61"/>
  <c r="A2569" i="61"/>
  <c r="Q2568" i="61"/>
  <c r="P2568" i="61"/>
  <c r="O2568" i="61"/>
  <c r="A2568" i="61"/>
  <c r="Q2567" i="61"/>
  <c r="P2567" i="61"/>
  <c r="O2567" i="61"/>
  <c r="A2567" i="61"/>
  <c r="Q2566" i="61"/>
  <c r="P2566" i="61"/>
  <c r="O2566" i="61"/>
  <c r="A2566" i="61"/>
  <c r="Q2565" i="61"/>
  <c r="P2565" i="61"/>
  <c r="O2565" i="61"/>
  <c r="A2565" i="61"/>
  <c r="Q2564" i="61"/>
  <c r="P2564" i="61"/>
  <c r="O2564" i="61"/>
  <c r="A2564" i="61"/>
  <c r="Q2563" i="61"/>
  <c r="P2563" i="61"/>
  <c r="O2563" i="61"/>
  <c r="A2563" i="61"/>
  <c r="Q2562" i="61"/>
  <c r="P2562" i="61"/>
  <c r="O2562" i="61"/>
  <c r="A2562" i="61"/>
  <c r="Q2561" i="61"/>
  <c r="P2561" i="61"/>
  <c r="O2561" i="61"/>
  <c r="A2561" i="61"/>
  <c r="Q2560" i="61"/>
  <c r="P2560" i="61"/>
  <c r="O2560" i="61"/>
  <c r="A2560" i="61"/>
  <c r="Q2559" i="61"/>
  <c r="P2559" i="61"/>
  <c r="O2559" i="61"/>
  <c r="A2559" i="61"/>
  <c r="Q2558" i="61"/>
  <c r="P2558" i="61"/>
  <c r="O2558" i="61"/>
  <c r="A2558" i="61"/>
  <c r="Q2557" i="61"/>
  <c r="P2557" i="61"/>
  <c r="O2557" i="61"/>
  <c r="A2557" i="61"/>
  <c r="Q2556" i="61"/>
  <c r="P2556" i="61"/>
  <c r="O2556" i="61"/>
  <c r="A2556" i="61"/>
  <c r="Q2555" i="61"/>
  <c r="P2555" i="61"/>
  <c r="O2555" i="61"/>
  <c r="A2555" i="61"/>
  <c r="Q2554" i="61"/>
  <c r="P2554" i="61"/>
  <c r="O2554" i="61"/>
  <c r="A2554" i="61"/>
  <c r="Q2553" i="61"/>
  <c r="P2553" i="61"/>
  <c r="O2553" i="61"/>
  <c r="A2553" i="61"/>
  <c r="Q2552" i="61"/>
  <c r="P2552" i="61"/>
  <c r="O2552" i="61"/>
  <c r="A2552" i="61"/>
  <c r="Q2551" i="61"/>
  <c r="P2551" i="61"/>
  <c r="O2551" i="61"/>
  <c r="A2551" i="61"/>
  <c r="Q2550" i="61"/>
  <c r="P2550" i="61"/>
  <c r="O2550" i="61"/>
  <c r="A2550" i="61"/>
  <c r="Q2549" i="61"/>
  <c r="P2549" i="61"/>
  <c r="O2549" i="61"/>
  <c r="A2549" i="61"/>
  <c r="Q2548" i="61"/>
  <c r="P2548" i="61"/>
  <c r="O2548" i="61"/>
  <c r="A2548" i="61"/>
  <c r="Q2547" i="61"/>
  <c r="P2547" i="61"/>
  <c r="O2547" i="61"/>
  <c r="A2547" i="61"/>
  <c r="Q2546" i="61"/>
  <c r="P2546" i="61"/>
  <c r="O2546" i="61"/>
  <c r="A2546" i="61"/>
  <c r="Q2545" i="61"/>
  <c r="P2545" i="61"/>
  <c r="O2545" i="61"/>
  <c r="A2545" i="61"/>
  <c r="Q2544" i="61"/>
  <c r="P2544" i="61"/>
  <c r="O2544" i="61"/>
  <c r="A2544" i="61"/>
  <c r="Q2543" i="61"/>
  <c r="P2543" i="61"/>
  <c r="O2543" i="61"/>
  <c r="A2543" i="61"/>
  <c r="Q2542" i="61"/>
  <c r="P2542" i="61"/>
  <c r="O2542" i="61"/>
  <c r="A2542" i="61"/>
  <c r="Q2541" i="61"/>
  <c r="P2541" i="61"/>
  <c r="O2541" i="61"/>
  <c r="A2541" i="61"/>
  <c r="Q2540" i="61"/>
  <c r="P2540" i="61"/>
  <c r="O2540" i="61"/>
  <c r="A2540" i="61"/>
  <c r="Q2539" i="61"/>
  <c r="P2539" i="61"/>
  <c r="O2539" i="61"/>
  <c r="A2539" i="61"/>
  <c r="Q2538" i="61"/>
  <c r="P2538" i="61"/>
  <c r="O2538" i="61"/>
  <c r="A2538" i="61"/>
  <c r="Q2537" i="61"/>
  <c r="P2537" i="61"/>
  <c r="O2537" i="61"/>
  <c r="A2537" i="61"/>
  <c r="Q2536" i="61"/>
  <c r="P2536" i="61"/>
  <c r="O2536" i="61"/>
  <c r="A2536" i="61"/>
  <c r="Q2535" i="61"/>
  <c r="P2535" i="61"/>
  <c r="O2535" i="61"/>
  <c r="A2535" i="61"/>
  <c r="Q2534" i="61"/>
  <c r="P2534" i="61"/>
  <c r="O2534" i="61"/>
  <c r="A2534" i="61"/>
  <c r="Q2533" i="61"/>
  <c r="P2533" i="61"/>
  <c r="O2533" i="61"/>
  <c r="A2533" i="61"/>
  <c r="Q2532" i="61"/>
  <c r="P2532" i="61"/>
  <c r="O2532" i="61"/>
  <c r="A2532" i="61"/>
  <c r="Q2531" i="61"/>
  <c r="P2531" i="61"/>
  <c r="O2531" i="61"/>
  <c r="A2531" i="61"/>
  <c r="Q2530" i="61"/>
  <c r="P2530" i="61"/>
  <c r="O2530" i="61"/>
  <c r="A2530" i="61"/>
  <c r="Q2529" i="61"/>
  <c r="P2529" i="61"/>
  <c r="O2529" i="61"/>
  <c r="A2529" i="61"/>
  <c r="Q2528" i="61"/>
  <c r="P2528" i="61"/>
  <c r="O2528" i="61"/>
  <c r="A2528" i="61"/>
  <c r="Q2527" i="61"/>
  <c r="P2527" i="61"/>
  <c r="O2527" i="61"/>
  <c r="A2527" i="61"/>
  <c r="Q2526" i="61"/>
  <c r="P2526" i="61"/>
  <c r="O2526" i="61"/>
  <c r="A2526" i="61"/>
  <c r="Q2525" i="61"/>
  <c r="P2525" i="61"/>
  <c r="O2525" i="61"/>
  <c r="A2525" i="61"/>
  <c r="Q2524" i="61"/>
  <c r="P2524" i="61"/>
  <c r="O2524" i="61"/>
  <c r="A2524" i="61"/>
  <c r="Q2523" i="61"/>
  <c r="P2523" i="61"/>
  <c r="O2523" i="61"/>
  <c r="A2523" i="61"/>
  <c r="Q2522" i="61"/>
  <c r="P2522" i="61"/>
  <c r="O2522" i="61"/>
  <c r="A2522" i="61"/>
  <c r="Q2521" i="61"/>
  <c r="P2521" i="61"/>
  <c r="O2521" i="61"/>
  <c r="A2521" i="61"/>
  <c r="Q2520" i="61"/>
  <c r="P2520" i="61"/>
  <c r="O2520" i="61"/>
  <c r="A2520" i="61"/>
  <c r="Q2519" i="61"/>
  <c r="P2519" i="61"/>
  <c r="O2519" i="61"/>
  <c r="A2519" i="61"/>
  <c r="Q2518" i="61"/>
  <c r="P2518" i="61"/>
  <c r="O2518" i="61"/>
  <c r="A2518" i="61"/>
  <c r="Q2517" i="61"/>
  <c r="P2517" i="61"/>
  <c r="O2517" i="61"/>
  <c r="A2517" i="61"/>
  <c r="Q2516" i="61"/>
  <c r="P2516" i="61"/>
  <c r="O2516" i="61"/>
  <c r="A2516" i="61"/>
  <c r="Q2515" i="61"/>
  <c r="P2515" i="61"/>
  <c r="O2515" i="61"/>
  <c r="A2515" i="61"/>
  <c r="Q2514" i="61"/>
  <c r="P2514" i="61"/>
  <c r="O2514" i="61"/>
  <c r="A2514" i="61"/>
  <c r="Q2513" i="61"/>
  <c r="P2513" i="61"/>
  <c r="O2513" i="61"/>
  <c r="A2513" i="61"/>
  <c r="Q2512" i="61"/>
  <c r="P2512" i="61"/>
  <c r="O2512" i="61"/>
  <c r="A2512" i="61"/>
  <c r="Q2511" i="61"/>
  <c r="P2511" i="61"/>
  <c r="O2511" i="61"/>
  <c r="A2511" i="61"/>
  <c r="Q2510" i="61"/>
  <c r="P2510" i="61"/>
  <c r="O2510" i="61"/>
  <c r="A2510" i="61"/>
  <c r="Q2509" i="61"/>
  <c r="P2509" i="61"/>
  <c r="O2509" i="61"/>
  <c r="A2509" i="61"/>
  <c r="Q2508" i="61"/>
  <c r="P2508" i="61"/>
  <c r="O2508" i="61"/>
  <c r="A2508" i="61"/>
  <c r="Q2507" i="61"/>
  <c r="P2507" i="61"/>
  <c r="O2507" i="61"/>
  <c r="A2507" i="61"/>
  <c r="Q2506" i="61"/>
  <c r="P2506" i="61"/>
  <c r="O2506" i="61"/>
  <c r="A2506" i="61"/>
  <c r="Q2505" i="61"/>
  <c r="P2505" i="61"/>
  <c r="O2505" i="61"/>
  <c r="A2505" i="61"/>
  <c r="Q2504" i="61"/>
  <c r="P2504" i="61"/>
  <c r="O2504" i="61"/>
  <c r="A2504" i="61"/>
  <c r="Q2503" i="61"/>
  <c r="P2503" i="61"/>
  <c r="O2503" i="61"/>
  <c r="A2503" i="61"/>
  <c r="Q2502" i="61"/>
  <c r="P2502" i="61"/>
  <c r="O2502" i="61"/>
  <c r="A2502" i="61"/>
  <c r="Q2501" i="61"/>
  <c r="P2501" i="61"/>
  <c r="O2501" i="61"/>
  <c r="A2501" i="61"/>
  <c r="Q2500" i="61"/>
  <c r="P2500" i="61"/>
  <c r="O2500" i="61"/>
  <c r="A2500" i="61"/>
  <c r="Q2499" i="61"/>
  <c r="P2499" i="61"/>
  <c r="O2499" i="61"/>
  <c r="A2499" i="61"/>
  <c r="Q2498" i="61"/>
  <c r="P2498" i="61"/>
  <c r="O2498" i="61"/>
  <c r="A2498" i="61"/>
  <c r="Q2497" i="61"/>
  <c r="P2497" i="61"/>
  <c r="O2497" i="61"/>
  <c r="A2497" i="61"/>
  <c r="Q2496" i="61"/>
  <c r="P2496" i="61"/>
  <c r="O2496" i="61"/>
  <c r="A2496" i="61"/>
  <c r="Q2495" i="61"/>
  <c r="P2495" i="61"/>
  <c r="O2495" i="61"/>
  <c r="A2495" i="61"/>
  <c r="Q2494" i="61"/>
  <c r="P2494" i="61"/>
  <c r="O2494" i="61"/>
  <c r="A2494" i="61"/>
  <c r="Q2493" i="61"/>
  <c r="P2493" i="61"/>
  <c r="O2493" i="61"/>
  <c r="A2493" i="61"/>
  <c r="Q2492" i="61"/>
  <c r="P2492" i="61"/>
  <c r="O2492" i="61"/>
  <c r="A2492" i="61"/>
  <c r="Q2491" i="61"/>
  <c r="P2491" i="61"/>
  <c r="O2491" i="61"/>
  <c r="A2491" i="61"/>
  <c r="Q2490" i="61"/>
  <c r="P2490" i="61"/>
  <c r="O2490" i="61"/>
  <c r="A2490" i="61"/>
  <c r="Q2489" i="61"/>
  <c r="P2489" i="61"/>
  <c r="O2489" i="61"/>
  <c r="A2489" i="61"/>
  <c r="Q2488" i="61"/>
  <c r="P2488" i="61"/>
  <c r="O2488" i="61"/>
  <c r="A2488" i="61"/>
  <c r="Q2487" i="61"/>
  <c r="P2487" i="61"/>
  <c r="O2487" i="61"/>
  <c r="A2487" i="61"/>
  <c r="Q2486" i="61"/>
  <c r="P2486" i="61"/>
  <c r="O2486" i="61"/>
  <c r="A2486" i="61"/>
  <c r="Q2485" i="61"/>
  <c r="P2485" i="61"/>
  <c r="O2485" i="61"/>
  <c r="A2485" i="61"/>
  <c r="Q2484" i="61"/>
  <c r="P2484" i="61"/>
  <c r="O2484" i="61"/>
  <c r="A2484" i="61"/>
  <c r="Q2483" i="61"/>
  <c r="P2483" i="61"/>
  <c r="O2483" i="61"/>
  <c r="A2483" i="61"/>
  <c r="Q2482" i="61"/>
  <c r="P2482" i="61"/>
  <c r="O2482" i="61"/>
  <c r="A2482" i="61"/>
  <c r="Q2481" i="61"/>
  <c r="P2481" i="61"/>
  <c r="O2481" i="61"/>
  <c r="A2481" i="61"/>
  <c r="Q2480" i="61"/>
  <c r="P2480" i="61"/>
  <c r="O2480" i="61"/>
  <c r="A2480" i="61"/>
  <c r="Q2479" i="61"/>
  <c r="P2479" i="61"/>
  <c r="O2479" i="61"/>
  <c r="A2479" i="61"/>
  <c r="Q2478" i="61"/>
  <c r="P2478" i="61"/>
  <c r="O2478" i="61"/>
  <c r="A2478" i="61"/>
  <c r="Q2477" i="61"/>
  <c r="P2477" i="61"/>
  <c r="O2477" i="61"/>
  <c r="A2477" i="61"/>
  <c r="Q2476" i="61"/>
  <c r="P2476" i="61"/>
  <c r="O2476" i="61"/>
  <c r="A2476" i="61"/>
  <c r="Q2475" i="61"/>
  <c r="P2475" i="61"/>
  <c r="O2475" i="61"/>
  <c r="A2475" i="61"/>
  <c r="Q2474" i="61"/>
  <c r="P2474" i="61"/>
  <c r="O2474" i="61"/>
  <c r="A2474" i="61"/>
  <c r="Q2473" i="61"/>
  <c r="P2473" i="61"/>
  <c r="O2473" i="61"/>
  <c r="A2473" i="61"/>
  <c r="Q2472" i="61"/>
  <c r="P2472" i="61"/>
  <c r="O2472" i="61"/>
  <c r="A2472" i="61"/>
  <c r="Q2471" i="61"/>
  <c r="P2471" i="61"/>
  <c r="O2471" i="61"/>
  <c r="A2471" i="61"/>
  <c r="Q2470" i="61"/>
  <c r="P2470" i="61"/>
  <c r="O2470" i="61"/>
  <c r="A2470" i="61"/>
  <c r="Q2469" i="61"/>
  <c r="P2469" i="61"/>
  <c r="O2469" i="61"/>
  <c r="A2469" i="61"/>
  <c r="Q2468" i="61"/>
  <c r="P2468" i="61"/>
  <c r="O2468" i="61"/>
  <c r="A2468" i="61"/>
  <c r="Q2467" i="61"/>
  <c r="P2467" i="61"/>
  <c r="O2467" i="61"/>
  <c r="A2467" i="61"/>
  <c r="Q2466" i="61"/>
  <c r="P2466" i="61"/>
  <c r="O2466" i="61"/>
  <c r="A2466" i="61"/>
  <c r="Q2465" i="61"/>
  <c r="P2465" i="61"/>
  <c r="O2465" i="61"/>
  <c r="A2465" i="61"/>
  <c r="Q2464" i="61"/>
  <c r="P2464" i="61"/>
  <c r="O2464" i="61"/>
  <c r="A2464" i="61"/>
  <c r="Q2463" i="61"/>
  <c r="P2463" i="61"/>
  <c r="O2463" i="61"/>
  <c r="A2463" i="61"/>
  <c r="Q2462" i="61"/>
  <c r="P2462" i="61"/>
  <c r="O2462" i="61"/>
  <c r="A2462" i="61"/>
  <c r="Q2461" i="61"/>
  <c r="P2461" i="61"/>
  <c r="O2461" i="61"/>
  <c r="A2461" i="61"/>
  <c r="Q2460" i="61"/>
  <c r="P2460" i="61"/>
  <c r="O2460" i="61"/>
  <c r="A2460" i="61"/>
  <c r="Q2459" i="61"/>
  <c r="P2459" i="61"/>
  <c r="O2459" i="61"/>
  <c r="A2459" i="61"/>
  <c r="Q2458" i="61"/>
  <c r="P2458" i="61"/>
  <c r="O2458" i="61"/>
  <c r="A2458" i="61"/>
  <c r="Q1976" i="61"/>
  <c r="P1976" i="61"/>
  <c r="O1976" i="61"/>
  <c r="Q1975" i="61"/>
  <c r="P1975" i="61"/>
  <c r="O1975" i="61"/>
  <c r="Q1974" i="61"/>
  <c r="P1974" i="61"/>
  <c r="O1974" i="61"/>
  <c r="Q1973" i="61"/>
  <c r="P1973" i="61"/>
  <c r="O1973" i="61"/>
  <c r="Q1972" i="61"/>
  <c r="P1972" i="61"/>
  <c r="O1972" i="61"/>
  <c r="Q1971" i="61"/>
  <c r="P1971" i="61"/>
  <c r="O1971" i="61"/>
  <c r="Q1970" i="61"/>
  <c r="P1970" i="61"/>
  <c r="O1970" i="61"/>
  <c r="Q1969" i="61"/>
  <c r="P1969" i="61"/>
  <c r="O1969" i="61"/>
  <c r="Q1968" i="61"/>
  <c r="P1968" i="61"/>
  <c r="O1968" i="61"/>
  <c r="Q1967" i="61"/>
  <c r="P1967" i="61"/>
  <c r="O1967" i="61"/>
  <c r="Q1966" i="61"/>
  <c r="P1966" i="61"/>
  <c r="O1966" i="61"/>
  <c r="A1966" i="61"/>
  <c r="Q1965" i="61"/>
  <c r="P1965" i="61"/>
  <c r="O1965" i="61"/>
  <c r="A1965" i="61"/>
  <c r="Q1964" i="61"/>
  <c r="P1964" i="61"/>
  <c r="O1964" i="61"/>
  <c r="A1964" i="61"/>
  <c r="Q1963" i="61"/>
  <c r="P1963" i="61"/>
  <c r="O1963" i="61"/>
  <c r="A1963" i="61"/>
  <c r="Q1962" i="61"/>
  <c r="P1962" i="61"/>
  <c r="O1962" i="61"/>
  <c r="A1962" i="61"/>
  <c r="Q1961" i="61"/>
  <c r="P1961" i="61"/>
  <c r="O1961" i="61"/>
  <c r="A1961" i="61"/>
  <c r="Q1960" i="61"/>
  <c r="P1960" i="61"/>
  <c r="O1960" i="61"/>
  <c r="A1960" i="61"/>
  <c r="Q1959" i="61"/>
  <c r="P1959" i="61"/>
  <c r="O1959" i="61"/>
  <c r="A1959" i="61"/>
  <c r="Q1958" i="61"/>
  <c r="P1958" i="61"/>
  <c r="O1958" i="61"/>
  <c r="A1958" i="61"/>
  <c r="Q1957" i="61"/>
  <c r="P1957" i="61"/>
  <c r="O1957" i="61"/>
  <c r="A1957" i="61"/>
  <c r="Q1956" i="61"/>
  <c r="P1956" i="61"/>
  <c r="O1956" i="61"/>
  <c r="A1956" i="61"/>
  <c r="Q1955" i="61"/>
  <c r="P1955" i="61"/>
  <c r="O1955" i="61"/>
  <c r="A1955" i="61"/>
  <c r="Q1954" i="61"/>
  <c r="P1954" i="61"/>
  <c r="O1954" i="61"/>
  <c r="A1954" i="61"/>
  <c r="Q1953" i="61"/>
  <c r="P1953" i="61"/>
  <c r="O1953" i="61"/>
  <c r="A1953" i="61"/>
  <c r="Q1952" i="61"/>
  <c r="P1952" i="61"/>
  <c r="O1952" i="61"/>
  <c r="A1952" i="61"/>
  <c r="Q1951" i="61"/>
  <c r="P1951" i="61"/>
  <c r="O1951" i="61"/>
  <c r="A1951" i="61"/>
  <c r="Q1950" i="61"/>
  <c r="P1950" i="61"/>
  <c r="O1950" i="61"/>
  <c r="A1950" i="61"/>
  <c r="Q1949" i="61"/>
  <c r="P1949" i="61"/>
  <c r="O1949" i="61"/>
  <c r="Q1948" i="61"/>
  <c r="P1948" i="61"/>
  <c r="O1948" i="61"/>
  <c r="Q1947" i="61"/>
  <c r="P1947" i="61"/>
  <c r="O1947" i="61"/>
  <c r="Q1946" i="61"/>
  <c r="P1946" i="61"/>
  <c r="O1946" i="61"/>
  <c r="Q1945" i="61"/>
  <c r="P1945" i="61"/>
  <c r="O1945" i="61"/>
  <c r="Q1944" i="61"/>
  <c r="P1944" i="61"/>
  <c r="O1944" i="61"/>
  <c r="Q1943" i="61"/>
  <c r="P1943" i="61"/>
  <c r="O1943" i="61"/>
  <c r="Q1942" i="61"/>
  <c r="P1942" i="61"/>
  <c r="O1942" i="61"/>
  <c r="Q1941" i="61"/>
  <c r="P1941" i="61"/>
  <c r="O1941" i="61"/>
  <c r="Q1940" i="61"/>
  <c r="P1940" i="61"/>
  <c r="O1940" i="61"/>
  <c r="Q1939" i="61"/>
  <c r="P1939" i="61"/>
  <c r="O1939" i="61"/>
  <c r="Q1938" i="61"/>
  <c r="P1938" i="61"/>
  <c r="O1938" i="61"/>
  <c r="Q1937" i="61"/>
  <c r="P1937" i="61"/>
  <c r="O1937" i="61"/>
  <c r="Q1936" i="61"/>
  <c r="P1936" i="61"/>
  <c r="O1936" i="61"/>
  <c r="Q1935" i="61"/>
  <c r="P1935" i="61"/>
  <c r="O1935" i="61"/>
  <c r="Q1934" i="61"/>
  <c r="P1934" i="61"/>
  <c r="O1934" i="61"/>
  <c r="Q1933" i="61"/>
  <c r="P1933" i="61"/>
  <c r="O1933" i="61"/>
  <c r="Q1932" i="61"/>
  <c r="P1932" i="61"/>
  <c r="O1932" i="61"/>
  <c r="Q1931" i="61"/>
  <c r="P1931" i="61"/>
  <c r="O1931" i="61"/>
  <c r="Q1930" i="61"/>
  <c r="P1930" i="61"/>
  <c r="O1930" i="61"/>
  <c r="Q1929" i="61"/>
  <c r="P1929" i="61"/>
  <c r="O1929" i="61"/>
  <c r="Q1928" i="61"/>
  <c r="P1928" i="61"/>
  <c r="O1928" i="61"/>
  <c r="Q1927" i="61"/>
  <c r="P1927" i="61"/>
  <c r="O1927" i="61"/>
  <c r="Q1926" i="61"/>
  <c r="P1926" i="61"/>
  <c r="O1926" i="61"/>
  <c r="Q1925" i="61"/>
  <c r="P1925" i="61"/>
  <c r="O1925" i="61"/>
  <c r="Q1924" i="61"/>
  <c r="P1924" i="61"/>
  <c r="O1924" i="61"/>
  <c r="Q1923" i="61"/>
  <c r="P1923" i="61"/>
  <c r="O1923" i="61"/>
  <c r="Q1922" i="61"/>
  <c r="P1922" i="61"/>
  <c r="O1922" i="61"/>
  <c r="Q1921" i="61"/>
  <c r="P1921" i="61"/>
  <c r="O1921" i="61"/>
  <c r="Q1920" i="61"/>
  <c r="P1920" i="61"/>
  <c r="O1920" i="61"/>
  <c r="Q1919" i="61"/>
  <c r="P1919" i="61"/>
  <c r="O1919" i="61"/>
  <c r="Q1918" i="61"/>
  <c r="P1918" i="61"/>
  <c r="O1918" i="61"/>
  <c r="Q1917" i="61"/>
  <c r="P1917" i="61"/>
  <c r="O1917" i="61"/>
  <c r="Q1916" i="61"/>
  <c r="P1916" i="61"/>
  <c r="O1916" i="61"/>
  <c r="Q1915" i="61"/>
  <c r="P1915" i="61"/>
  <c r="O1915" i="61"/>
  <c r="Q1914" i="61"/>
  <c r="P1914" i="61"/>
  <c r="O1914" i="61"/>
  <c r="Q1913" i="61"/>
  <c r="P1913" i="61"/>
  <c r="O1913" i="61"/>
  <c r="Q1912" i="61"/>
  <c r="P1912" i="61"/>
  <c r="O1912" i="61"/>
  <c r="Q1911" i="61"/>
  <c r="P1911" i="61"/>
  <c r="O1911" i="61"/>
  <c r="Q1910" i="61"/>
  <c r="P1910" i="61"/>
  <c r="O1910" i="61"/>
  <c r="Q1909" i="61"/>
  <c r="P1909" i="61"/>
  <c r="O1909" i="61"/>
  <c r="Q1908" i="61"/>
  <c r="P1908" i="61"/>
  <c r="O1908" i="61"/>
  <c r="Q1907" i="61"/>
  <c r="P1907" i="61"/>
  <c r="O1907" i="61"/>
  <c r="Q1906" i="61"/>
  <c r="P1906" i="61"/>
  <c r="O1906" i="61"/>
  <c r="Q1905" i="61"/>
  <c r="P1905" i="61"/>
  <c r="O1905" i="61"/>
  <c r="Q1904" i="61"/>
  <c r="P1904" i="61"/>
  <c r="O1904" i="61"/>
  <c r="Q1903" i="61"/>
  <c r="P1903" i="61"/>
  <c r="O1903" i="61"/>
  <c r="Q1902" i="61"/>
  <c r="P1902" i="61"/>
  <c r="O1902" i="61"/>
  <c r="Q1901" i="61"/>
  <c r="P1901" i="61"/>
  <c r="O1901" i="61"/>
  <c r="Q1900" i="61"/>
  <c r="P1900" i="61"/>
  <c r="O1900" i="61"/>
  <c r="Q1899" i="61"/>
  <c r="P1899" i="61"/>
  <c r="O1899" i="61"/>
  <c r="Q1898" i="61"/>
  <c r="P1898" i="61"/>
  <c r="O1898" i="61"/>
  <c r="Q1897" i="61"/>
  <c r="P1897" i="61"/>
  <c r="O1897" i="61"/>
  <c r="Q1896" i="61"/>
  <c r="P1896" i="61"/>
  <c r="O1896" i="61"/>
  <c r="Q1895" i="61"/>
  <c r="P1895" i="61"/>
  <c r="O1895" i="61"/>
  <c r="Q1894" i="61"/>
  <c r="P1894" i="61"/>
  <c r="O1894" i="61"/>
  <c r="Q1893" i="61"/>
  <c r="P1893" i="61"/>
  <c r="O1893" i="61"/>
  <c r="Q1892" i="61"/>
  <c r="P1892" i="61"/>
  <c r="O1892" i="61"/>
  <c r="Q1891" i="61"/>
  <c r="P1891" i="61"/>
  <c r="O1891" i="61"/>
  <c r="Q1890" i="61"/>
  <c r="P1890" i="61"/>
  <c r="O1890" i="61"/>
  <c r="Q1889" i="61"/>
  <c r="P1889" i="61"/>
  <c r="O1889" i="61"/>
  <c r="Q1888" i="61"/>
  <c r="P1888" i="61"/>
  <c r="O1888" i="61"/>
  <c r="Q1887" i="61"/>
  <c r="P1887" i="61"/>
  <c r="O1887" i="61"/>
  <c r="Q1886" i="61"/>
  <c r="P1886" i="61"/>
  <c r="O1886" i="61"/>
  <c r="Q1885" i="61"/>
  <c r="P1885" i="61"/>
  <c r="O1885" i="61"/>
  <c r="Q1884" i="61"/>
  <c r="P1884" i="61"/>
  <c r="O1884" i="61"/>
  <c r="Q1883" i="61"/>
  <c r="P1883" i="61"/>
  <c r="O1883" i="61"/>
  <c r="Q1882" i="61"/>
  <c r="P1882" i="61"/>
  <c r="O1882" i="61"/>
  <c r="Q1881" i="61"/>
  <c r="P1881" i="61"/>
  <c r="O1881" i="61"/>
  <c r="Q1880" i="61"/>
  <c r="P1880" i="61"/>
  <c r="O1880" i="61"/>
  <c r="Q1879" i="61"/>
  <c r="P1879" i="61"/>
  <c r="O1879" i="61"/>
  <c r="Q1878" i="61"/>
  <c r="P1878" i="61"/>
  <c r="O1878" i="61"/>
  <c r="Q1877" i="61"/>
  <c r="P1877" i="61"/>
  <c r="O1877" i="61"/>
  <c r="Q1876" i="61"/>
  <c r="P1876" i="61"/>
  <c r="O1876" i="61"/>
  <c r="Q1875" i="61"/>
  <c r="P1875" i="61"/>
  <c r="O1875" i="61"/>
  <c r="Q1874" i="61"/>
  <c r="P1874" i="61"/>
  <c r="O1874" i="61"/>
  <c r="Q1873" i="61"/>
  <c r="P1873" i="61"/>
  <c r="O1873" i="61"/>
  <c r="Q1872" i="61"/>
  <c r="P1872" i="61"/>
  <c r="O1872" i="61"/>
  <c r="Q1871" i="61"/>
  <c r="P1871" i="61"/>
  <c r="O1871" i="61"/>
  <c r="Q1870" i="61"/>
  <c r="P1870" i="61"/>
  <c r="O1870" i="61"/>
  <c r="Q1869" i="61"/>
  <c r="P1869" i="61"/>
  <c r="O1869" i="61"/>
  <c r="Q1868" i="61"/>
  <c r="P1868" i="61"/>
  <c r="O1868" i="61"/>
  <c r="Q1867" i="61"/>
  <c r="P1867" i="61"/>
  <c r="O1867" i="61"/>
  <c r="Q1866" i="61"/>
  <c r="P1866" i="61"/>
  <c r="O1866" i="61"/>
  <c r="Q1865" i="61"/>
  <c r="P1865" i="61"/>
  <c r="O1865" i="61"/>
  <c r="Q1864" i="61"/>
  <c r="P1864" i="61"/>
  <c r="O1864" i="61"/>
  <c r="Q1863" i="61"/>
  <c r="P1863" i="61"/>
  <c r="O1863" i="61"/>
  <c r="Q1862" i="61"/>
  <c r="P1862" i="61"/>
  <c r="O1862" i="61"/>
  <c r="Q1861" i="61"/>
  <c r="P1861" i="61"/>
  <c r="O1861" i="61"/>
  <c r="Q1860" i="61"/>
  <c r="P1860" i="61"/>
  <c r="O1860" i="61"/>
  <c r="Q1859" i="61"/>
  <c r="P1859" i="61"/>
  <c r="O1859" i="61"/>
  <c r="Q1858" i="61"/>
  <c r="P1858" i="61"/>
  <c r="O1858" i="61"/>
  <c r="Q1857" i="61"/>
  <c r="P1857" i="61"/>
  <c r="O1857" i="61"/>
  <c r="Q1856" i="61"/>
  <c r="P1856" i="61"/>
  <c r="O1856" i="61"/>
  <c r="Q1855" i="61"/>
  <c r="P1855" i="61"/>
  <c r="O1855" i="61"/>
  <c r="Q1854" i="61"/>
  <c r="P1854" i="61"/>
  <c r="O1854" i="61"/>
  <c r="Q1853" i="61"/>
  <c r="P1853" i="61"/>
  <c r="O1853" i="61"/>
  <c r="Q1852" i="61"/>
  <c r="P1852" i="61"/>
  <c r="O1852" i="61"/>
  <c r="Q1851" i="61"/>
  <c r="P1851" i="61"/>
  <c r="O1851" i="61"/>
  <c r="Q1850" i="61"/>
  <c r="P1850" i="61"/>
  <c r="O1850" i="61"/>
  <c r="Q1849" i="61"/>
  <c r="P1849" i="61"/>
  <c r="O1849" i="61"/>
  <c r="Q1848" i="61"/>
  <c r="P1848" i="61"/>
  <c r="O1848" i="61"/>
  <c r="Q1847" i="61"/>
  <c r="P1847" i="61"/>
  <c r="O1847" i="61"/>
  <c r="Q1846" i="61"/>
  <c r="P1846" i="61"/>
  <c r="O1846" i="61"/>
  <c r="Q1845" i="61"/>
  <c r="P1845" i="61"/>
  <c r="O1845" i="61"/>
  <c r="Q1844" i="61"/>
  <c r="P1844" i="61"/>
  <c r="O1844" i="61"/>
  <c r="Q1843" i="61"/>
  <c r="P1843" i="61"/>
  <c r="O1843" i="61"/>
  <c r="Q1842" i="61"/>
  <c r="P1842" i="61"/>
  <c r="O1842" i="61"/>
  <c r="Q1841" i="61"/>
  <c r="P1841" i="61"/>
  <c r="O1841" i="61"/>
  <c r="Q1840" i="61"/>
  <c r="P1840" i="61"/>
  <c r="O1840" i="61"/>
  <c r="Q1839" i="61"/>
  <c r="P1839" i="61"/>
  <c r="O1839" i="61"/>
  <c r="Q1838" i="61"/>
  <c r="P1838" i="61"/>
  <c r="O1838" i="61"/>
  <c r="Q1837" i="61"/>
  <c r="P1837" i="61"/>
  <c r="O1837" i="61"/>
  <c r="Q1836" i="61"/>
  <c r="P1836" i="61"/>
  <c r="O1836" i="61"/>
  <c r="Q1835" i="61"/>
  <c r="P1835" i="61"/>
  <c r="O1835" i="61"/>
  <c r="Q1834" i="61"/>
  <c r="P1834" i="61"/>
  <c r="O1834" i="61"/>
  <c r="Q1833" i="61"/>
  <c r="P1833" i="61"/>
  <c r="O1833" i="61"/>
  <c r="Q1832" i="61"/>
  <c r="P1832" i="61"/>
  <c r="O1832" i="61"/>
  <c r="Q1831" i="61"/>
  <c r="P1831" i="61"/>
  <c r="O1831" i="61"/>
  <c r="Q1830" i="61"/>
  <c r="P1830" i="61"/>
  <c r="O1830" i="61"/>
  <c r="Q1829" i="61"/>
  <c r="P1829" i="61"/>
  <c r="O1829" i="61"/>
  <c r="Q1828" i="61"/>
  <c r="P1828" i="61"/>
  <c r="O1828" i="61"/>
  <c r="Q1827" i="61"/>
  <c r="P1827" i="61"/>
  <c r="O1827" i="61"/>
  <c r="Q1826" i="61"/>
  <c r="P1826" i="61"/>
  <c r="O1826" i="61"/>
  <c r="Q1825" i="61"/>
  <c r="P1825" i="61"/>
  <c r="O1825" i="61"/>
  <c r="Q1824" i="61"/>
  <c r="P1824" i="61"/>
  <c r="O1824" i="61"/>
  <c r="Q1823" i="61"/>
  <c r="P1823" i="61"/>
  <c r="O1823" i="61"/>
  <c r="Q1822" i="61"/>
  <c r="P1822" i="61"/>
  <c r="O1822" i="61"/>
  <c r="Q1821" i="61"/>
  <c r="P1821" i="61"/>
  <c r="O1821" i="61"/>
  <c r="Q1820" i="61"/>
  <c r="P1820" i="61"/>
  <c r="O1820" i="61"/>
  <c r="Q1819" i="61"/>
  <c r="P1819" i="61"/>
  <c r="O1819" i="61"/>
  <c r="Q1818" i="61"/>
  <c r="P1818" i="61"/>
  <c r="O1818" i="61"/>
  <c r="Q1817" i="61"/>
  <c r="P1817" i="61"/>
  <c r="O1817" i="61"/>
  <c r="Q1816" i="61"/>
  <c r="P1816" i="61"/>
  <c r="O1816" i="61"/>
  <c r="Q1815" i="61"/>
  <c r="P1815" i="61"/>
  <c r="O1815" i="61"/>
  <c r="Q1814" i="61"/>
  <c r="P1814" i="61"/>
  <c r="O1814" i="61"/>
  <c r="Q1813" i="61"/>
  <c r="P1813" i="61"/>
  <c r="O1813" i="61"/>
  <c r="Q1812" i="61"/>
  <c r="P1812" i="61"/>
  <c r="O1812" i="61"/>
  <c r="Q1811" i="61"/>
  <c r="P1811" i="61"/>
  <c r="O1811" i="61"/>
  <c r="Q1810" i="61"/>
  <c r="P1810" i="61"/>
  <c r="O1810" i="61"/>
  <c r="Q1809" i="61"/>
  <c r="P1809" i="61"/>
  <c r="O1809" i="61"/>
  <c r="Q1808" i="61"/>
  <c r="P1808" i="61"/>
  <c r="O1808" i="61"/>
  <c r="Q1807" i="61"/>
  <c r="P1807" i="61"/>
  <c r="O1807" i="61"/>
  <c r="Q1806" i="61"/>
  <c r="P1806" i="61"/>
  <c r="O1806" i="61"/>
  <c r="Q1805" i="61"/>
  <c r="P1805" i="61"/>
  <c r="O1805" i="61"/>
  <c r="Q1804" i="61"/>
  <c r="P1804" i="61"/>
  <c r="O1804" i="61"/>
  <c r="Q1803" i="61"/>
  <c r="P1803" i="61"/>
  <c r="O1803" i="61"/>
  <c r="Q1802" i="61"/>
  <c r="P1802" i="61"/>
  <c r="O1802" i="61"/>
  <c r="Q1801" i="61"/>
  <c r="P1801" i="61"/>
  <c r="O1801" i="61"/>
  <c r="Q1800" i="61"/>
  <c r="P1800" i="61"/>
  <c r="O1800" i="61"/>
  <c r="Q1799" i="61"/>
  <c r="P1799" i="61"/>
  <c r="O1799" i="61"/>
  <c r="Q1798" i="61"/>
  <c r="P1798" i="61"/>
  <c r="O1798" i="61"/>
  <c r="Q1797" i="61"/>
  <c r="P1797" i="61"/>
  <c r="O1797" i="61"/>
  <c r="Q1796" i="61"/>
  <c r="P1796" i="61"/>
  <c r="O1796" i="61"/>
  <c r="Q1795" i="61"/>
  <c r="P1795" i="61"/>
  <c r="O1795" i="61"/>
  <c r="Q1794" i="61"/>
  <c r="P1794" i="61"/>
  <c r="O1794" i="61"/>
  <c r="Q1793" i="61"/>
  <c r="P1793" i="61"/>
  <c r="O1793" i="61"/>
  <c r="Q1792" i="61"/>
  <c r="P1792" i="61"/>
  <c r="O1792" i="61"/>
  <c r="Q1791" i="61"/>
  <c r="P1791" i="61"/>
  <c r="O1791" i="61"/>
  <c r="Q1790" i="61"/>
  <c r="P1790" i="61"/>
  <c r="O1790" i="61"/>
  <c r="Q1789" i="61"/>
  <c r="P1789" i="61"/>
  <c r="O1789" i="61"/>
  <c r="Q1788" i="61"/>
  <c r="P1788" i="61"/>
  <c r="O1788" i="61"/>
  <c r="Q1787" i="61"/>
  <c r="P1787" i="61"/>
  <c r="O1787" i="61"/>
  <c r="Q1786" i="61"/>
  <c r="P1786" i="61"/>
  <c r="O1786" i="61"/>
  <c r="Q1785" i="61"/>
  <c r="P1785" i="61"/>
  <c r="O1785" i="61"/>
  <c r="Q1784" i="61"/>
  <c r="P1784" i="61"/>
  <c r="O1784" i="61"/>
  <c r="Q1783" i="61"/>
  <c r="P1783" i="61"/>
  <c r="O1783" i="61"/>
  <c r="Q1782" i="61"/>
  <c r="P1782" i="61"/>
  <c r="O1782" i="61"/>
  <c r="Q1781" i="61"/>
  <c r="P1781" i="61"/>
  <c r="O1781" i="61"/>
  <c r="Q1780" i="61"/>
  <c r="P1780" i="61"/>
  <c r="O1780" i="61"/>
  <c r="Q1779" i="61"/>
  <c r="P1779" i="61"/>
  <c r="O1779" i="61"/>
  <c r="Q1778" i="61"/>
  <c r="P1778" i="61"/>
  <c r="O1778" i="61"/>
  <c r="Q1777" i="61"/>
  <c r="P1777" i="61"/>
  <c r="O1777" i="61"/>
  <c r="Q1776" i="61"/>
  <c r="P1776" i="61"/>
  <c r="O1776" i="61"/>
  <c r="Q1775" i="61"/>
  <c r="P1775" i="61"/>
  <c r="O1775" i="61"/>
  <c r="Q1774" i="61"/>
  <c r="P1774" i="61"/>
  <c r="O1774" i="61"/>
  <c r="Q1773" i="61"/>
  <c r="P1773" i="61"/>
  <c r="O1773" i="61"/>
  <c r="Q1772" i="61"/>
  <c r="P1772" i="61"/>
  <c r="O1772" i="61"/>
  <c r="Q1771" i="61"/>
  <c r="P1771" i="61"/>
  <c r="O1771" i="61"/>
  <c r="Q1770" i="61"/>
  <c r="P1770" i="61"/>
  <c r="O1770" i="61"/>
  <c r="Q1769" i="61"/>
  <c r="P1769" i="61"/>
  <c r="O1769" i="61"/>
  <c r="Q1768" i="61"/>
  <c r="P1768" i="61"/>
  <c r="O1768" i="61"/>
  <c r="Q1767" i="61"/>
  <c r="P1767" i="61"/>
  <c r="O1767" i="61"/>
  <c r="Q1766" i="61"/>
  <c r="P1766" i="61"/>
  <c r="O1766" i="61"/>
  <c r="Q1765" i="61"/>
  <c r="P1765" i="61"/>
  <c r="O1765" i="61"/>
  <c r="Q1764" i="61"/>
  <c r="P1764" i="61"/>
  <c r="O1764" i="61"/>
  <c r="Q1763" i="61"/>
  <c r="P1763" i="61"/>
  <c r="O1763" i="61"/>
  <c r="Q1762" i="61"/>
  <c r="P1762" i="61"/>
  <c r="O1762" i="61"/>
  <c r="Q1761" i="61"/>
  <c r="P1761" i="61"/>
  <c r="O1761" i="61"/>
  <c r="Q1760" i="61"/>
  <c r="P1760" i="61"/>
  <c r="O1760" i="61"/>
  <c r="Q1759" i="61"/>
  <c r="P1759" i="61"/>
  <c r="O1759" i="61"/>
  <c r="Q1758" i="61"/>
  <c r="P1758" i="61"/>
  <c r="O1758" i="61"/>
  <c r="Q1757" i="61"/>
  <c r="P1757" i="61"/>
  <c r="O1757" i="61"/>
  <c r="Q1756" i="61"/>
  <c r="P1756" i="61"/>
  <c r="O1756" i="61"/>
  <c r="Q1755" i="61"/>
  <c r="P1755" i="61"/>
  <c r="O1755" i="61"/>
  <c r="Q1754" i="61"/>
  <c r="P1754" i="61"/>
  <c r="O1754" i="61"/>
  <c r="Q1753" i="61"/>
  <c r="P1753" i="61"/>
  <c r="O1753" i="61"/>
  <c r="Q1752" i="61"/>
  <c r="P1752" i="61"/>
  <c r="O1752" i="61"/>
  <c r="Q1751" i="61"/>
  <c r="P1751" i="61"/>
  <c r="O1751" i="61"/>
  <c r="Q1750" i="61"/>
  <c r="P1750" i="61"/>
  <c r="O1750" i="61"/>
  <c r="Q1749" i="61"/>
  <c r="P1749" i="61"/>
  <c r="O1749" i="61"/>
  <c r="Q1748" i="61"/>
  <c r="P1748" i="61"/>
  <c r="O1748" i="61"/>
  <c r="Q1747" i="61"/>
  <c r="P1747" i="61"/>
  <c r="O1747" i="61"/>
  <c r="Q1746" i="61"/>
  <c r="P1746" i="61"/>
  <c r="O1746" i="61"/>
  <c r="Q1745" i="61"/>
  <c r="P1745" i="61"/>
  <c r="O1745" i="61"/>
  <c r="Q1744" i="61"/>
  <c r="P1744" i="61"/>
  <c r="O1744" i="61"/>
  <c r="Q1743" i="61"/>
  <c r="P1743" i="61"/>
  <c r="O1743" i="61"/>
  <c r="Q1742" i="61"/>
  <c r="P1742" i="61"/>
  <c r="O1742" i="61"/>
  <c r="Q1741" i="61"/>
  <c r="P1741" i="61"/>
  <c r="O1741" i="61"/>
  <c r="Q1740" i="61"/>
  <c r="P1740" i="61"/>
  <c r="O1740" i="61"/>
  <c r="Q1739" i="61"/>
  <c r="P1739" i="61"/>
  <c r="O1739" i="61"/>
  <c r="Q1738" i="61"/>
  <c r="P1738" i="61"/>
  <c r="O1738" i="61"/>
  <c r="Q1737" i="61"/>
  <c r="P1737" i="61"/>
  <c r="O1737" i="61"/>
  <c r="Q1736" i="61"/>
  <c r="P1736" i="61"/>
  <c r="O1736" i="61"/>
  <c r="Q1735" i="61"/>
  <c r="P1735" i="61"/>
  <c r="O1735" i="61"/>
  <c r="Q1734" i="61"/>
  <c r="P1734" i="61"/>
  <c r="O1734" i="61"/>
  <c r="Q1733" i="61"/>
  <c r="P1733" i="61"/>
  <c r="O1733" i="61"/>
  <c r="Q1732" i="61"/>
  <c r="P1732" i="61"/>
  <c r="O1732" i="61"/>
  <c r="Q1731" i="61"/>
  <c r="P1731" i="61"/>
  <c r="O1731" i="61"/>
  <c r="Q1730" i="61"/>
  <c r="P1730" i="61"/>
  <c r="O1730" i="61"/>
  <c r="Q1729" i="61"/>
  <c r="P1729" i="61"/>
  <c r="O1729" i="61"/>
  <c r="Q1728" i="61"/>
  <c r="P1728" i="61"/>
  <c r="O1728" i="61"/>
  <c r="Q1727" i="61"/>
  <c r="P1727" i="61"/>
  <c r="O1727" i="61"/>
  <c r="Q1726" i="61"/>
  <c r="P1726" i="61"/>
  <c r="O1726" i="61"/>
  <c r="Q1725" i="61"/>
  <c r="P1725" i="61"/>
  <c r="O1725" i="61"/>
  <c r="Q1724" i="61"/>
  <c r="P1724" i="61"/>
  <c r="O1724" i="61"/>
  <c r="Q1723" i="61"/>
  <c r="P1723" i="61"/>
  <c r="O1723" i="61"/>
  <c r="Q1722" i="61"/>
  <c r="P1722" i="61"/>
  <c r="O1722" i="61"/>
  <c r="Q1721" i="61"/>
  <c r="P1721" i="61"/>
  <c r="O1721" i="61"/>
  <c r="Q1720" i="61"/>
  <c r="P1720" i="61"/>
  <c r="O1720" i="61"/>
  <c r="Q1719" i="61"/>
  <c r="P1719" i="61"/>
  <c r="O1719" i="61"/>
  <c r="Q1718" i="61"/>
  <c r="P1718" i="61"/>
  <c r="O1718" i="61"/>
  <c r="Q1717" i="61"/>
  <c r="P1717" i="61"/>
  <c r="O1717" i="61"/>
  <c r="Q1716" i="61"/>
  <c r="P1716" i="61"/>
  <c r="O1716" i="61"/>
  <c r="Q1715" i="61"/>
  <c r="P1715" i="61"/>
  <c r="O1715" i="61"/>
  <c r="Q1714" i="61"/>
  <c r="P1714" i="61"/>
  <c r="O1714" i="61"/>
  <c r="Q1713" i="61"/>
  <c r="P1713" i="61"/>
  <c r="O1713" i="61"/>
  <c r="Q1712" i="61"/>
  <c r="P1712" i="61"/>
  <c r="O1712" i="61"/>
  <c r="Q1711" i="61"/>
  <c r="P1711" i="61"/>
  <c r="O1711" i="61"/>
  <c r="Q1710" i="61"/>
  <c r="P1710" i="61"/>
  <c r="O1710" i="61"/>
  <c r="Q1709" i="61"/>
  <c r="P1709" i="61"/>
  <c r="O1709" i="61"/>
  <c r="Q1708" i="61"/>
  <c r="P1708" i="61"/>
  <c r="O1708" i="61"/>
  <c r="Q1707" i="61"/>
  <c r="P1707" i="61"/>
  <c r="O1707" i="61"/>
  <c r="Q1706" i="61"/>
  <c r="P1706" i="61"/>
  <c r="O1706" i="61"/>
  <c r="Q1705" i="61"/>
  <c r="P1705" i="61"/>
  <c r="O1705" i="61"/>
  <c r="Q1704" i="61"/>
  <c r="P1704" i="61"/>
  <c r="O1704" i="61"/>
  <c r="Q1703" i="61"/>
  <c r="P1703" i="61"/>
  <c r="O1703" i="61"/>
  <c r="Q1702" i="61"/>
  <c r="P1702" i="61"/>
  <c r="O1702" i="61"/>
  <c r="Q1701" i="61"/>
  <c r="P1701" i="61"/>
  <c r="O1701" i="61"/>
  <c r="Q1700" i="61"/>
  <c r="P1700" i="61"/>
  <c r="O1700" i="61"/>
  <c r="Q1699" i="61"/>
  <c r="P1699" i="61"/>
  <c r="O1699" i="61"/>
  <c r="Q1698" i="61"/>
  <c r="P1698" i="61"/>
  <c r="O1698" i="61"/>
  <c r="Q1697" i="61"/>
  <c r="P1697" i="61"/>
  <c r="O1697" i="61"/>
  <c r="Q1696" i="61"/>
  <c r="P1696" i="61"/>
  <c r="O1696" i="61"/>
  <c r="Q1695" i="61"/>
  <c r="P1695" i="61"/>
  <c r="O1695" i="61"/>
  <c r="Q1694" i="61"/>
  <c r="P1694" i="61"/>
  <c r="O1694" i="61"/>
  <c r="Q1693" i="61"/>
  <c r="P1693" i="61"/>
  <c r="O1693" i="61"/>
  <c r="Q1692" i="61"/>
  <c r="P1692" i="61"/>
  <c r="O1692" i="61"/>
  <c r="Q1691" i="61"/>
  <c r="P1691" i="61"/>
  <c r="O1691" i="61"/>
  <c r="Q1690" i="61"/>
  <c r="P1690" i="61"/>
  <c r="O1690" i="61"/>
  <c r="Q1689" i="61"/>
  <c r="P1689" i="61"/>
  <c r="O1689" i="61"/>
  <c r="Q1688" i="61"/>
  <c r="P1688" i="61"/>
  <c r="O1688" i="61"/>
  <c r="Q1687" i="61"/>
  <c r="P1687" i="61"/>
  <c r="O1687" i="61"/>
  <c r="Q1686" i="61"/>
  <c r="P1686" i="61"/>
  <c r="O1686" i="61"/>
  <c r="Q1685" i="61"/>
  <c r="P1685" i="61"/>
  <c r="O1685" i="61"/>
  <c r="Q1684" i="61"/>
  <c r="P1684" i="61"/>
  <c r="O1684" i="61"/>
  <c r="Q1683" i="61"/>
  <c r="P1683" i="61"/>
  <c r="O1683" i="61"/>
  <c r="Q1682" i="61"/>
  <c r="P1682" i="61"/>
  <c r="O1682" i="61"/>
  <c r="Q1681" i="61"/>
  <c r="P1681" i="61"/>
  <c r="O1681" i="61"/>
  <c r="Q1680" i="61"/>
  <c r="P1680" i="61"/>
  <c r="O1680" i="61"/>
  <c r="Q1679" i="61"/>
  <c r="P1679" i="61"/>
  <c r="O1679" i="61"/>
  <c r="Q1678" i="61"/>
  <c r="P1678" i="61"/>
  <c r="O1678" i="61"/>
  <c r="Q1677" i="61"/>
  <c r="P1677" i="61"/>
  <c r="O1677" i="61"/>
  <c r="Q1676" i="61"/>
  <c r="P1676" i="61"/>
  <c r="O1676" i="61"/>
  <c r="Q1675" i="61"/>
  <c r="P1675" i="61"/>
  <c r="O1675" i="61"/>
  <c r="Q1674" i="61"/>
  <c r="P1674" i="61"/>
  <c r="O1674" i="61"/>
  <c r="Q1673" i="61"/>
  <c r="P1673" i="61"/>
  <c r="O1673" i="61"/>
  <c r="Q1672" i="61"/>
  <c r="P1672" i="61"/>
  <c r="O1672" i="61"/>
  <c r="Q1671" i="61"/>
  <c r="P1671" i="61"/>
  <c r="O1671" i="61"/>
  <c r="Q1670" i="61"/>
  <c r="P1670" i="61"/>
  <c r="O1670" i="61"/>
  <c r="Q1669" i="61"/>
  <c r="P1669" i="61"/>
  <c r="O1669" i="61"/>
  <c r="Q1668" i="61"/>
  <c r="P1668" i="61"/>
  <c r="O1668" i="61"/>
  <c r="Q1667" i="61"/>
  <c r="P1667" i="61"/>
  <c r="O1667" i="61"/>
  <c r="Q1666" i="61"/>
  <c r="P1666" i="61"/>
  <c r="O1666" i="61"/>
  <c r="Q1665" i="61"/>
  <c r="P1665" i="61"/>
  <c r="O1665" i="61"/>
  <c r="Q1664" i="61"/>
  <c r="P1664" i="61"/>
  <c r="O1664" i="61"/>
  <c r="Q1663" i="61"/>
  <c r="P1663" i="61"/>
  <c r="O1663" i="61"/>
  <c r="Q1662" i="61"/>
  <c r="P1662" i="61"/>
  <c r="O1662" i="61"/>
  <c r="Q1661" i="61"/>
  <c r="P1661" i="61"/>
  <c r="O1661" i="61"/>
  <c r="Q1660" i="61"/>
  <c r="P1660" i="61"/>
  <c r="O1660" i="61"/>
  <c r="Q1659" i="61"/>
  <c r="P1659" i="61"/>
  <c r="O1659" i="61"/>
  <c r="Q1658" i="61"/>
  <c r="P1658" i="61"/>
  <c r="O1658" i="61"/>
  <c r="Q1657" i="61"/>
  <c r="P1657" i="61"/>
  <c r="O1657" i="61"/>
  <c r="Q1656" i="61"/>
  <c r="P1656" i="61"/>
  <c r="O1656" i="61"/>
  <c r="Q1655" i="61"/>
  <c r="P1655" i="61"/>
  <c r="O1655" i="61"/>
  <c r="Q1654" i="61"/>
  <c r="P1654" i="61"/>
  <c r="O1654" i="61"/>
  <c r="Q1653" i="61"/>
  <c r="P1653" i="61"/>
  <c r="O1653" i="61"/>
  <c r="Q1652" i="61"/>
  <c r="P1652" i="61"/>
  <c r="O1652" i="61"/>
  <c r="Q1651" i="61"/>
  <c r="P1651" i="61"/>
  <c r="O1651" i="61"/>
  <c r="Q1650" i="61"/>
  <c r="P1650" i="61"/>
  <c r="O1650" i="61"/>
  <c r="Q1649" i="61"/>
  <c r="P1649" i="61"/>
  <c r="O1649" i="61"/>
  <c r="Q1648" i="61"/>
  <c r="P1648" i="61"/>
  <c r="O1648" i="61"/>
  <c r="Q1647" i="61"/>
  <c r="P1647" i="61"/>
  <c r="O1647" i="61"/>
  <c r="Q1646" i="61"/>
  <c r="P1646" i="61"/>
  <c r="O1646" i="61"/>
  <c r="Q1645" i="61"/>
  <c r="P1645" i="61"/>
  <c r="O1645" i="61"/>
  <c r="Q1644" i="61"/>
  <c r="P1644" i="61"/>
  <c r="O1644" i="61"/>
  <c r="Q1643" i="61"/>
  <c r="P1643" i="61"/>
  <c r="O1643" i="61"/>
  <c r="Q1642" i="61"/>
  <c r="P1642" i="61"/>
  <c r="O1642" i="61"/>
  <c r="Q1641" i="61"/>
  <c r="P1641" i="61"/>
  <c r="O1641" i="61"/>
  <c r="Q1640" i="61"/>
  <c r="P1640" i="61"/>
  <c r="O1640" i="61"/>
  <c r="Q1639" i="61"/>
  <c r="P1639" i="61"/>
  <c r="O1639" i="61"/>
  <c r="Q1638" i="61"/>
  <c r="P1638" i="61"/>
  <c r="O1638" i="61"/>
  <c r="Q1637" i="61"/>
  <c r="P1637" i="61"/>
  <c r="O1637" i="61"/>
  <c r="Q1636" i="61"/>
  <c r="P1636" i="61"/>
  <c r="O1636" i="61"/>
  <c r="Q1635" i="61"/>
  <c r="P1635" i="61"/>
  <c r="O1635" i="61"/>
  <c r="Q1634" i="61"/>
  <c r="P1634" i="61"/>
  <c r="O1634" i="61"/>
  <c r="Q1633" i="61"/>
  <c r="P1633" i="61"/>
  <c r="O1633" i="61"/>
  <c r="Q1632" i="61"/>
  <c r="P1632" i="61"/>
  <c r="O1632" i="61"/>
  <c r="Q1631" i="61"/>
  <c r="P1631" i="61"/>
  <c r="O1631" i="61"/>
  <c r="Q1630" i="61"/>
  <c r="P1630" i="61"/>
  <c r="O1630" i="61"/>
  <c r="Q1629" i="61"/>
  <c r="P1629" i="61"/>
  <c r="O1629" i="61"/>
  <c r="Q1628" i="61"/>
  <c r="P1628" i="61"/>
  <c r="O1628" i="61"/>
  <c r="Q1627" i="61"/>
  <c r="P1627" i="61"/>
  <c r="O1627" i="61"/>
  <c r="Q1626" i="61"/>
  <c r="P1626" i="61"/>
  <c r="O1626" i="61"/>
  <c r="Q1625" i="61"/>
  <c r="P1625" i="61"/>
  <c r="O1625" i="61"/>
  <c r="Q1624" i="61"/>
  <c r="P1624" i="61"/>
  <c r="O1624" i="61"/>
  <c r="Q1623" i="61"/>
  <c r="P1623" i="61"/>
  <c r="O1623" i="61"/>
  <c r="Q1622" i="61"/>
  <c r="P1622" i="61"/>
  <c r="O1622" i="61"/>
  <c r="Q1621" i="61"/>
  <c r="P1621" i="61"/>
  <c r="O1621" i="61"/>
  <c r="Q1620" i="61"/>
  <c r="P1620" i="61"/>
  <c r="O1620" i="61"/>
  <c r="Q1619" i="61"/>
  <c r="P1619" i="61"/>
  <c r="O1619" i="61"/>
  <c r="Q1618" i="61"/>
  <c r="P1618" i="61"/>
  <c r="O1618" i="61"/>
  <c r="Q1617" i="61"/>
  <c r="P1617" i="61"/>
  <c r="O1617" i="61"/>
  <c r="Q1616" i="61"/>
  <c r="P1616" i="61"/>
  <c r="O1616" i="61"/>
  <c r="Q1615" i="61"/>
  <c r="P1615" i="61"/>
  <c r="O1615" i="61"/>
  <c r="Q1614" i="61"/>
  <c r="P1614" i="61"/>
  <c r="O1614" i="61"/>
  <c r="Q1613" i="61"/>
  <c r="P1613" i="61"/>
  <c r="O1613" i="61"/>
  <c r="Q1612" i="61"/>
  <c r="P1612" i="61"/>
  <c r="O1612" i="61"/>
  <c r="Q1611" i="61"/>
  <c r="P1611" i="61"/>
  <c r="O1611" i="61"/>
  <c r="Q1610" i="61"/>
  <c r="P1610" i="61"/>
  <c r="O1610" i="61"/>
  <c r="Q1609" i="61"/>
  <c r="P1609" i="61"/>
  <c r="O1609" i="61"/>
  <c r="Q1608" i="61"/>
  <c r="P1608" i="61"/>
  <c r="O1608" i="61"/>
  <c r="Q1607" i="61"/>
  <c r="P1607" i="61"/>
  <c r="O1607" i="61"/>
  <c r="Q1606" i="61"/>
  <c r="P1606" i="61"/>
  <c r="O1606" i="61"/>
  <c r="Q1605" i="61"/>
  <c r="P1605" i="61"/>
  <c r="O1605" i="61"/>
  <c r="Q1604" i="61"/>
  <c r="P1604" i="61"/>
  <c r="O1604" i="61"/>
  <c r="Q1603" i="61"/>
  <c r="P1603" i="61"/>
  <c r="O1603" i="61"/>
  <c r="Q1602" i="61"/>
  <c r="P1602" i="61"/>
  <c r="O1602" i="61"/>
  <c r="Q1601" i="61"/>
  <c r="P1601" i="61"/>
  <c r="O1601" i="61"/>
  <c r="Q1600" i="61"/>
  <c r="P1600" i="61"/>
  <c r="O1600" i="61"/>
  <c r="Q1599" i="61"/>
  <c r="P1599" i="61"/>
  <c r="O1599" i="61"/>
  <c r="Q1598" i="61"/>
  <c r="P1598" i="61"/>
  <c r="O1598" i="61"/>
  <c r="Q1597" i="61"/>
  <c r="P1597" i="61"/>
  <c r="O1597" i="61"/>
  <c r="Q1596" i="61"/>
  <c r="P1596" i="61"/>
  <c r="O1596" i="61"/>
  <c r="Q1595" i="61"/>
  <c r="P1595" i="61"/>
  <c r="O1595" i="61"/>
  <c r="Q1594" i="61"/>
  <c r="P1594" i="61"/>
  <c r="O1594" i="61"/>
  <c r="Q1593" i="61"/>
  <c r="P1593" i="61"/>
  <c r="O1593" i="61"/>
  <c r="Q1592" i="61"/>
  <c r="P1592" i="61"/>
  <c r="O1592" i="61"/>
  <c r="Q1591" i="61"/>
  <c r="P1591" i="61"/>
  <c r="O1591" i="61"/>
  <c r="Q1590" i="61"/>
  <c r="P1590" i="61"/>
  <c r="O1590" i="61"/>
  <c r="Q1589" i="61"/>
  <c r="P1589" i="61"/>
  <c r="O1589" i="61"/>
  <c r="Q1588" i="61"/>
  <c r="P1588" i="61"/>
  <c r="O1588" i="61"/>
  <c r="Q1587" i="61"/>
  <c r="P1587" i="61"/>
  <c r="O1587" i="61"/>
  <c r="Q1586" i="61"/>
  <c r="P1586" i="61"/>
  <c r="O1586" i="61"/>
  <c r="Q1585" i="61"/>
  <c r="P1585" i="61"/>
  <c r="O1585" i="61"/>
  <c r="Q1584" i="61"/>
  <c r="P1584" i="61"/>
  <c r="O1584" i="61"/>
  <c r="Q1583" i="61"/>
  <c r="P1583" i="61"/>
  <c r="O1583" i="61"/>
  <c r="Q1582" i="61"/>
  <c r="P1582" i="61"/>
  <c r="O1582" i="61"/>
  <c r="Q1581" i="61"/>
  <c r="P1581" i="61"/>
  <c r="O1581" i="61"/>
  <c r="Q1580" i="61"/>
  <c r="P1580" i="61"/>
  <c r="O1580" i="61"/>
  <c r="Q1579" i="61"/>
  <c r="P1579" i="61"/>
  <c r="O1579" i="61"/>
  <c r="Q1578" i="61"/>
  <c r="P1578" i="61"/>
  <c r="O1578" i="61"/>
  <c r="Q1577" i="61"/>
  <c r="P1577" i="61"/>
  <c r="O1577" i="61"/>
  <c r="Q1576" i="61"/>
  <c r="P1576" i="61"/>
  <c r="O1576" i="61"/>
  <c r="Q1575" i="61"/>
  <c r="P1575" i="61"/>
  <c r="O1575" i="61"/>
  <c r="Q1574" i="61"/>
  <c r="P1574" i="61"/>
  <c r="O1574" i="61"/>
  <c r="Q1573" i="61"/>
  <c r="P1573" i="61"/>
  <c r="O1573" i="61"/>
  <c r="Q1572" i="61"/>
  <c r="P1572" i="61"/>
  <c r="O1572" i="61"/>
  <c r="Q1571" i="61"/>
  <c r="P1571" i="61"/>
  <c r="O1571" i="61"/>
  <c r="Q1570" i="61"/>
  <c r="P1570" i="61"/>
  <c r="O1570" i="61"/>
  <c r="Q1569" i="61"/>
  <c r="P1569" i="61"/>
  <c r="O1569" i="61"/>
  <c r="Q1568" i="61"/>
  <c r="P1568" i="61"/>
  <c r="O1568" i="61"/>
  <c r="Q1567" i="61"/>
  <c r="P1567" i="61"/>
  <c r="O1567" i="61"/>
  <c r="Q1566" i="61"/>
  <c r="P1566" i="61"/>
  <c r="O1566" i="61"/>
  <c r="Q1565" i="61"/>
  <c r="P1565" i="61"/>
  <c r="O1565" i="61"/>
  <c r="Q1564" i="61"/>
  <c r="P1564" i="61"/>
  <c r="O1564" i="61"/>
  <c r="Q1563" i="61"/>
  <c r="P1563" i="61"/>
  <c r="O1563" i="61"/>
  <c r="Q1562" i="61"/>
  <c r="P1562" i="61"/>
  <c r="O1562" i="61"/>
  <c r="Q1561" i="61"/>
  <c r="P1561" i="61"/>
  <c r="O1561" i="61"/>
  <c r="Q1560" i="61"/>
  <c r="P1560" i="61"/>
  <c r="O1560" i="61"/>
  <c r="Q1559" i="61"/>
  <c r="P1559" i="61"/>
  <c r="O1559" i="61"/>
  <c r="Q1558" i="61"/>
  <c r="P1558" i="61"/>
  <c r="O1558" i="61"/>
  <c r="Q1557" i="61"/>
  <c r="P1557" i="61"/>
  <c r="O1557" i="61"/>
  <c r="Q1556" i="61"/>
  <c r="P1556" i="61"/>
  <c r="O1556" i="61"/>
  <c r="Q1555" i="61"/>
  <c r="P1555" i="61"/>
  <c r="O1555" i="61"/>
  <c r="Q1554" i="61"/>
  <c r="P1554" i="61"/>
  <c r="O1554" i="61"/>
  <c r="Q1553" i="61"/>
  <c r="P1553" i="61"/>
  <c r="O1553" i="61"/>
  <c r="Q1552" i="61"/>
  <c r="P1552" i="61"/>
  <c r="O1552" i="61"/>
  <c r="Q1551" i="61"/>
  <c r="P1551" i="61"/>
  <c r="O1551" i="61"/>
  <c r="Q1550" i="61"/>
  <c r="P1550" i="61"/>
  <c r="O1550" i="61"/>
  <c r="Q1549" i="61"/>
  <c r="P1549" i="61"/>
  <c r="O1549" i="61"/>
  <c r="Q1548" i="61"/>
  <c r="P1548" i="61"/>
  <c r="O1548" i="61"/>
  <c r="Q1547" i="61"/>
  <c r="P1547" i="61"/>
  <c r="O1547" i="61"/>
  <c r="Q1546" i="61"/>
  <c r="P1546" i="61"/>
  <c r="O1546" i="61"/>
  <c r="Q1545" i="61"/>
  <c r="P1545" i="61"/>
  <c r="O1545" i="61"/>
  <c r="Q1544" i="61"/>
  <c r="P1544" i="61"/>
  <c r="O1544" i="61"/>
  <c r="Q1543" i="61"/>
  <c r="P1543" i="61"/>
  <c r="O1543" i="61"/>
  <c r="Q1542" i="61"/>
  <c r="P1542" i="61"/>
  <c r="O1542" i="61"/>
  <c r="Q1541" i="61"/>
  <c r="P1541" i="61"/>
  <c r="O1541" i="61"/>
  <c r="Q1540" i="61"/>
  <c r="P1540" i="61"/>
  <c r="O1540" i="61"/>
  <c r="Q1539" i="61"/>
  <c r="P1539" i="61"/>
  <c r="O1539" i="61"/>
  <c r="Q1538" i="61"/>
  <c r="P1538" i="61"/>
  <c r="O1538" i="61"/>
  <c r="Q1537" i="61"/>
  <c r="P1537" i="61"/>
  <c r="O1537" i="61"/>
  <c r="Q1536" i="61"/>
  <c r="P1536" i="61"/>
  <c r="O1536" i="61"/>
  <c r="Q1535" i="61"/>
  <c r="P1535" i="61"/>
  <c r="O1535" i="61"/>
  <c r="Q1534" i="61"/>
  <c r="P1534" i="61"/>
  <c r="O1534" i="61"/>
  <c r="Q1533" i="61"/>
  <c r="P1533" i="61"/>
  <c r="O1533" i="61"/>
  <c r="Q1532" i="61"/>
  <c r="P1532" i="61"/>
  <c r="O1532" i="61"/>
  <c r="Q1531" i="61"/>
  <c r="P1531" i="61"/>
  <c r="O1531" i="61"/>
  <c r="Q1530" i="61"/>
  <c r="P1530" i="61"/>
  <c r="O1530" i="61"/>
  <c r="Q1529" i="61"/>
  <c r="P1529" i="61"/>
  <c r="O1529" i="61"/>
  <c r="Q1528" i="61"/>
  <c r="P1528" i="61"/>
  <c r="O1528" i="61"/>
  <c r="Q1527" i="61"/>
  <c r="P1527" i="61"/>
  <c r="O1527" i="61"/>
  <c r="Q1526" i="61"/>
  <c r="P1526" i="61"/>
  <c r="O1526" i="61"/>
  <c r="Q1525" i="61"/>
  <c r="P1525" i="61"/>
  <c r="O1525" i="61"/>
  <c r="Q1524" i="61"/>
  <c r="P1524" i="61"/>
  <c r="O1524" i="61"/>
  <c r="Q1523" i="61"/>
  <c r="P1523" i="61"/>
  <c r="O1523" i="61"/>
  <c r="Q1522" i="61"/>
  <c r="P1522" i="61"/>
  <c r="O1522" i="61"/>
  <c r="Q1521" i="61"/>
  <c r="P1521" i="61"/>
  <c r="O1521" i="61"/>
  <c r="Q1520" i="61"/>
  <c r="P1520" i="61"/>
  <c r="O1520" i="61"/>
  <c r="Q1519" i="61"/>
  <c r="P1519" i="61"/>
  <c r="O1519" i="61"/>
  <c r="Q1518" i="61"/>
  <c r="P1518" i="61"/>
  <c r="O1518" i="61"/>
  <c r="Q1517" i="61"/>
  <c r="P1517" i="61"/>
  <c r="O1517" i="61"/>
  <c r="Q1516" i="61"/>
  <c r="P1516" i="61"/>
  <c r="O1516" i="61"/>
  <c r="Q1515" i="61"/>
  <c r="P1515" i="61"/>
  <c r="O1515" i="61"/>
  <c r="Q1514" i="61"/>
  <c r="P1514" i="61"/>
  <c r="O1514" i="61"/>
  <c r="Q1513" i="61"/>
  <c r="P1513" i="61"/>
  <c r="O1513" i="61"/>
  <c r="Q1512" i="61"/>
  <c r="P1512" i="61"/>
  <c r="O1512" i="61"/>
  <c r="Q1511" i="61"/>
  <c r="P1511" i="61"/>
  <c r="O1511" i="61"/>
  <c r="Q1510" i="61"/>
  <c r="P1510" i="61"/>
  <c r="O1510" i="61"/>
  <c r="Q1509" i="61"/>
  <c r="P1509" i="61"/>
  <c r="O1509" i="61"/>
  <c r="Q1508" i="61"/>
  <c r="P1508" i="61"/>
  <c r="O1508" i="61"/>
  <c r="Q1507" i="61"/>
  <c r="P1507" i="61"/>
  <c r="O1507" i="61"/>
  <c r="Q1506" i="61"/>
  <c r="P1506" i="61"/>
  <c r="O1506" i="61"/>
  <c r="Q1505" i="61"/>
  <c r="P1505" i="61"/>
  <c r="O1505" i="61"/>
  <c r="Q1504" i="61"/>
  <c r="P1504" i="61"/>
  <c r="O1504" i="61"/>
  <c r="Q1503" i="61"/>
  <c r="P1503" i="61"/>
  <c r="O1503" i="61"/>
  <c r="Q1502" i="61"/>
  <c r="P1502" i="61"/>
  <c r="O1502" i="61"/>
  <c r="Q1501" i="61"/>
  <c r="P1501" i="61"/>
  <c r="O1501" i="61"/>
  <c r="Q1500" i="61"/>
  <c r="P1500" i="61"/>
  <c r="O1500" i="61"/>
  <c r="Q1499" i="61"/>
  <c r="P1499" i="61"/>
  <c r="O1499" i="61"/>
  <c r="Q1498" i="61"/>
  <c r="P1498" i="61"/>
  <c r="O1498" i="61"/>
  <c r="Q1497" i="61"/>
  <c r="P1497" i="61"/>
  <c r="O1497" i="61"/>
  <c r="Q1496" i="61"/>
  <c r="P1496" i="61"/>
  <c r="O1496" i="61"/>
  <c r="Q1495" i="61"/>
  <c r="P1495" i="61"/>
  <c r="O1495" i="61"/>
  <c r="Q1494" i="61"/>
  <c r="P1494" i="61"/>
  <c r="O1494" i="61"/>
  <c r="Q1493" i="61"/>
  <c r="P1493" i="61"/>
  <c r="O1493" i="61"/>
  <c r="Q1492" i="61"/>
  <c r="P1492" i="61"/>
  <c r="O1492" i="61"/>
  <c r="Q1491" i="61"/>
  <c r="P1491" i="61"/>
  <c r="O1491" i="61"/>
  <c r="Q1490" i="61"/>
  <c r="P1490" i="61"/>
  <c r="O1490" i="61"/>
  <c r="Q1489" i="61"/>
  <c r="P1489" i="61"/>
  <c r="O1489" i="61"/>
  <c r="Q1488" i="61"/>
  <c r="P1488" i="61"/>
  <c r="O1488" i="61"/>
  <c r="Q1487" i="61"/>
  <c r="P1487" i="61"/>
  <c r="O1487" i="61"/>
  <c r="Q1486" i="61"/>
  <c r="P1486" i="61"/>
  <c r="O1486" i="61"/>
  <c r="Q1485" i="61"/>
  <c r="P1485" i="61"/>
  <c r="O1485" i="61"/>
  <c r="Q1484" i="61"/>
  <c r="P1484" i="61"/>
  <c r="O1484" i="61"/>
  <c r="Q1483" i="61"/>
  <c r="P1483" i="61"/>
  <c r="O1483" i="61"/>
  <c r="Q1482" i="61"/>
  <c r="P1482" i="61"/>
  <c r="O1482" i="61"/>
  <c r="Q1481" i="61"/>
  <c r="P1481" i="61"/>
  <c r="O1481" i="61"/>
  <c r="Q1480" i="61"/>
  <c r="P1480" i="61"/>
  <c r="O1480" i="61"/>
  <c r="Q1479" i="61"/>
  <c r="P1479" i="61"/>
  <c r="O1479" i="61"/>
  <c r="Q1478" i="61"/>
  <c r="P1478" i="61"/>
  <c r="O1478" i="61"/>
  <c r="Q1477" i="61"/>
  <c r="P1477" i="61"/>
  <c r="O1477" i="61"/>
  <c r="Q1476" i="61"/>
  <c r="P1476" i="61"/>
  <c r="O1476" i="61"/>
  <c r="Q1475" i="61"/>
  <c r="P1475" i="61"/>
  <c r="O1475" i="61"/>
  <c r="Q1474" i="61"/>
  <c r="P1474" i="61"/>
  <c r="O1474" i="61"/>
  <c r="Q1473" i="61"/>
  <c r="P1473" i="61"/>
  <c r="O1473" i="61"/>
  <c r="Q1472" i="61"/>
  <c r="P1472" i="61"/>
  <c r="O1472" i="61"/>
  <c r="Q1471" i="61"/>
  <c r="P1471" i="61"/>
  <c r="O1471" i="61"/>
  <c r="Q1470" i="61"/>
  <c r="P1470" i="61"/>
  <c r="O1470" i="61"/>
  <c r="Q1469" i="61"/>
  <c r="P1469" i="61"/>
  <c r="O1469" i="61"/>
  <c r="Q1468" i="61"/>
  <c r="P1468" i="61"/>
  <c r="O1468" i="61"/>
  <c r="Q1467" i="61"/>
  <c r="P1467" i="61"/>
  <c r="O1467" i="61"/>
  <c r="Q1466" i="61"/>
  <c r="P1466" i="61"/>
  <c r="O1466" i="61"/>
  <c r="Q1465" i="61"/>
  <c r="P1465" i="61"/>
  <c r="O1465" i="61"/>
  <c r="Q1464" i="61"/>
  <c r="P1464" i="61"/>
  <c r="O1464" i="61"/>
  <c r="Q1463" i="61"/>
  <c r="P1463" i="61"/>
  <c r="O1463" i="61"/>
  <c r="Q1462" i="61"/>
  <c r="P1462" i="61"/>
  <c r="O1462" i="61"/>
  <c r="Q1461" i="61"/>
  <c r="P1461" i="61"/>
  <c r="O1461" i="61"/>
  <c r="Q1460" i="61"/>
  <c r="P1460" i="61"/>
  <c r="O1460" i="61"/>
  <c r="Q1459" i="61"/>
  <c r="P1459" i="61"/>
  <c r="O1459" i="61"/>
  <c r="Q1458" i="61"/>
  <c r="P1458" i="61"/>
  <c r="O1458" i="61"/>
  <c r="Q1457" i="61"/>
  <c r="P1457" i="61"/>
  <c r="O1457" i="61"/>
  <c r="Q1456" i="61"/>
  <c r="P1456" i="61"/>
  <c r="O1456" i="61"/>
  <c r="Q1455" i="61"/>
  <c r="P1455" i="61"/>
  <c r="O1455" i="61"/>
  <c r="Q1454" i="61"/>
  <c r="P1454" i="61"/>
  <c r="O1454" i="61"/>
  <c r="Q1453" i="61"/>
  <c r="P1453" i="61"/>
  <c r="O1453" i="61"/>
  <c r="Q1452" i="61"/>
  <c r="P1452" i="61"/>
  <c r="O1452" i="61"/>
  <c r="Q1451" i="61"/>
  <c r="P1451" i="61"/>
  <c r="O1451" i="61"/>
  <c r="Q1450" i="61"/>
  <c r="P1450" i="61"/>
  <c r="O1450" i="61"/>
  <c r="Q1449" i="61"/>
  <c r="P1449" i="61"/>
  <c r="O1449" i="61"/>
  <c r="Q1448" i="61"/>
  <c r="P1448" i="61"/>
  <c r="O1448" i="61"/>
  <c r="Q1447" i="61"/>
  <c r="P1447" i="61"/>
  <c r="O1447" i="61"/>
  <c r="Q1446" i="61"/>
  <c r="P1446" i="61"/>
  <c r="O1446" i="61"/>
  <c r="Q1445" i="61"/>
  <c r="P1445" i="61"/>
  <c r="O1445" i="61"/>
  <c r="Q1444" i="61"/>
  <c r="P1444" i="61"/>
  <c r="O1444" i="61"/>
  <c r="Q1443" i="61"/>
  <c r="P1443" i="61"/>
  <c r="O1443" i="61"/>
  <c r="Q1442" i="61"/>
  <c r="P1442" i="61"/>
  <c r="O1442" i="61"/>
  <c r="Q1441" i="61"/>
  <c r="P1441" i="61"/>
  <c r="O1441" i="61"/>
  <c r="Q1440" i="61"/>
  <c r="P1440" i="61"/>
  <c r="O1440" i="61"/>
  <c r="Q1439" i="61"/>
  <c r="P1439" i="61"/>
  <c r="O1439" i="61"/>
  <c r="Q1438" i="61"/>
  <c r="P1438" i="61"/>
  <c r="O1438" i="61"/>
  <c r="Q1437" i="61"/>
  <c r="P1437" i="61"/>
  <c r="O1437" i="61"/>
  <c r="Q1436" i="61"/>
  <c r="P1436" i="61"/>
  <c r="O1436" i="61"/>
  <c r="Q1435" i="61"/>
  <c r="P1435" i="61"/>
  <c r="O1435" i="61"/>
  <c r="Q1434" i="61"/>
  <c r="P1434" i="61"/>
  <c r="O1434" i="61"/>
  <c r="Q1433" i="61"/>
  <c r="P1433" i="61"/>
  <c r="O1433" i="61"/>
  <c r="Q1432" i="61"/>
  <c r="P1432" i="61"/>
  <c r="O1432" i="61"/>
  <c r="Q1431" i="61"/>
  <c r="P1431" i="61"/>
  <c r="O1431" i="61"/>
  <c r="Q1430" i="61"/>
  <c r="P1430" i="61"/>
  <c r="O1430" i="61"/>
  <c r="Q1429" i="61"/>
  <c r="P1429" i="61"/>
  <c r="O1429" i="61"/>
  <c r="Q1428" i="61"/>
  <c r="P1428" i="61"/>
  <c r="O1428" i="61"/>
  <c r="Q1427" i="61"/>
  <c r="P1427" i="61"/>
  <c r="O1427" i="61"/>
  <c r="Q1426" i="61"/>
  <c r="P1426" i="61"/>
  <c r="O1426" i="61"/>
  <c r="Q1425" i="61"/>
  <c r="P1425" i="61"/>
  <c r="O1425" i="61"/>
  <c r="Q1424" i="61"/>
  <c r="P1424" i="61"/>
  <c r="O1424" i="61"/>
  <c r="Q1423" i="61"/>
  <c r="P1423" i="61"/>
  <c r="O1423" i="61"/>
  <c r="Q1422" i="61"/>
  <c r="P1422" i="61"/>
  <c r="O1422" i="61"/>
  <c r="Q1421" i="61"/>
  <c r="P1421" i="61"/>
  <c r="O1421" i="61"/>
  <c r="Q1420" i="61"/>
  <c r="P1420" i="61"/>
  <c r="O1420" i="61"/>
  <c r="Q1419" i="61"/>
  <c r="P1419" i="61"/>
  <c r="O1419" i="61"/>
  <c r="Q1418" i="61"/>
  <c r="P1418" i="61"/>
  <c r="O1418" i="61"/>
  <c r="Q1417" i="61"/>
  <c r="P1417" i="61"/>
  <c r="O1417" i="61"/>
  <c r="Q1416" i="61"/>
  <c r="P1416" i="61"/>
  <c r="O1416" i="61"/>
  <c r="Q1415" i="61"/>
  <c r="P1415" i="61"/>
  <c r="O1415" i="61"/>
  <c r="Q1414" i="61"/>
  <c r="P1414" i="61"/>
  <c r="O1414" i="61"/>
  <c r="Q1413" i="61"/>
  <c r="P1413" i="61"/>
  <c r="O1413" i="61"/>
  <c r="Q1412" i="61"/>
  <c r="P1412" i="61"/>
  <c r="O1412" i="61"/>
  <c r="Q1411" i="61"/>
  <c r="P1411" i="61"/>
  <c r="O1411" i="61"/>
  <c r="Q1410" i="61"/>
  <c r="P1410" i="61"/>
  <c r="O1410" i="61"/>
  <c r="Q1409" i="61"/>
  <c r="P1409" i="61"/>
  <c r="O1409" i="61"/>
  <c r="Q1408" i="61"/>
  <c r="P1408" i="61"/>
  <c r="O1408" i="61"/>
  <c r="Q1407" i="61"/>
  <c r="P1407" i="61"/>
  <c r="O1407" i="61"/>
  <c r="Q1406" i="61"/>
  <c r="P1406" i="61"/>
  <c r="O1406" i="61"/>
  <c r="Q1405" i="61"/>
  <c r="P1405" i="61"/>
  <c r="O1405" i="61"/>
  <c r="Q1404" i="61"/>
  <c r="P1404" i="61"/>
  <c r="O1404" i="61"/>
  <c r="Q1403" i="61"/>
  <c r="P1403" i="61"/>
  <c r="O1403" i="61"/>
  <c r="Q1402" i="61"/>
  <c r="P1402" i="61"/>
  <c r="O1402" i="61"/>
  <c r="Q1401" i="61"/>
  <c r="P1401" i="61"/>
  <c r="O1401" i="61"/>
  <c r="Q1400" i="61"/>
  <c r="P1400" i="61"/>
  <c r="O1400" i="61"/>
  <c r="Q1399" i="61"/>
  <c r="P1399" i="61"/>
  <c r="O1399" i="61"/>
  <c r="Q1398" i="61"/>
  <c r="P1398" i="61"/>
  <c r="O1398" i="61"/>
  <c r="Q1397" i="61"/>
  <c r="P1397" i="61"/>
  <c r="O1397" i="61"/>
  <c r="Q1396" i="61"/>
  <c r="P1396" i="61"/>
  <c r="O1396" i="61"/>
  <c r="Q1395" i="61"/>
  <c r="P1395" i="61"/>
  <c r="O1395" i="61"/>
  <c r="Q1394" i="61"/>
  <c r="P1394" i="61"/>
  <c r="O1394" i="61"/>
  <c r="Q1393" i="61"/>
  <c r="P1393" i="61"/>
  <c r="O1393" i="61"/>
  <c r="Q1392" i="61"/>
  <c r="P1392" i="61"/>
  <c r="O1392" i="61"/>
  <c r="Q1391" i="61"/>
  <c r="P1391" i="61"/>
  <c r="O1391" i="61"/>
  <c r="Q1390" i="61"/>
  <c r="P1390" i="61"/>
  <c r="O1390" i="61"/>
  <c r="Q1389" i="61"/>
  <c r="P1389" i="61"/>
  <c r="O1389" i="61"/>
  <c r="Q1388" i="61"/>
  <c r="P1388" i="61"/>
  <c r="O1388" i="61"/>
  <c r="Q1387" i="61"/>
  <c r="P1387" i="61"/>
  <c r="O1387" i="61"/>
  <c r="Q1386" i="61"/>
  <c r="P1386" i="61"/>
  <c r="O1386" i="61"/>
  <c r="Q1385" i="61"/>
  <c r="P1385" i="61"/>
  <c r="O1385" i="61"/>
  <c r="Q1384" i="61"/>
  <c r="P1384" i="61"/>
  <c r="O1384" i="61"/>
  <c r="Q1383" i="61"/>
  <c r="P1383" i="61"/>
  <c r="O1383" i="61"/>
  <c r="Q1382" i="61"/>
  <c r="P1382" i="61"/>
  <c r="O1382" i="61"/>
  <c r="Q1381" i="61"/>
  <c r="P1381" i="61"/>
  <c r="O1381" i="61"/>
  <c r="Q1380" i="61"/>
  <c r="P1380" i="61"/>
  <c r="O1380" i="61"/>
  <c r="Q1379" i="61"/>
  <c r="P1379" i="61"/>
  <c r="O1379" i="61"/>
  <c r="Q1378" i="61"/>
  <c r="P1378" i="61"/>
  <c r="O1378" i="61"/>
  <c r="Q1377" i="61"/>
  <c r="P1377" i="61"/>
  <c r="O1377" i="61"/>
  <c r="Q1376" i="61"/>
  <c r="P1376" i="61"/>
  <c r="O1376" i="61"/>
  <c r="Q1375" i="61"/>
  <c r="P1375" i="61"/>
  <c r="O1375" i="61"/>
  <c r="Q1374" i="61"/>
  <c r="P1374" i="61"/>
  <c r="O1374" i="61"/>
  <c r="Q1373" i="61"/>
  <c r="P1373" i="61"/>
  <c r="O1373" i="61"/>
  <c r="Q1372" i="61"/>
  <c r="P1372" i="61"/>
  <c r="O1372" i="61"/>
  <c r="Q1371" i="61"/>
  <c r="P1371" i="61"/>
  <c r="O1371" i="61"/>
  <c r="Q1370" i="61"/>
  <c r="P1370" i="61"/>
  <c r="O1370" i="61"/>
  <c r="Q1369" i="61"/>
  <c r="P1369" i="61"/>
  <c r="O1369" i="61"/>
  <c r="Q1368" i="61"/>
  <c r="P1368" i="61"/>
  <c r="O1368" i="61"/>
  <c r="Q1367" i="61"/>
  <c r="P1367" i="61"/>
  <c r="O1367" i="61"/>
  <c r="Q1366" i="61"/>
  <c r="P1366" i="61"/>
  <c r="O1366" i="61"/>
  <c r="Q1365" i="61"/>
  <c r="P1365" i="61"/>
  <c r="O1365" i="61"/>
  <c r="Q1364" i="61"/>
  <c r="P1364" i="61"/>
  <c r="O1364" i="61"/>
  <c r="Q1363" i="61"/>
  <c r="P1363" i="61"/>
  <c r="O1363" i="61"/>
  <c r="Q1362" i="61"/>
  <c r="P1362" i="61"/>
  <c r="O1362" i="61"/>
  <c r="Q1361" i="61"/>
  <c r="P1361" i="61"/>
  <c r="O1361" i="61"/>
  <c r="Q1360" i="61"/>
  <c r="P1360" i="61"/>
  <c r="O1360" i="61"/>
  <c r="Q1359" i="61"/>
  <c r="P1359" i="61"/>
  <c r="O1359" i="61"/>
  <c r="Q1358" i="61"/>
  <c r="P1358" i="61"/>
  <c r="O1358" i="61"/>
  <c r="Q1357" i="61"/>
  <c r="P1357" i="61"/>
  <c r="O1357" i="61"/>
  <c r="Q1356" i="61"/>
  <c r="P1356" i="61"/>
  <c r="O1356" i="61"/>
  <c r="Q1355" i="61"/>
  <c r="P1355" i="61"/>
  <c r="O1355" i="61"/>
  <c r="Q1354" i="61"/>
  <c r="P1354" i="61"/>
  <c r="O1354" i="61"/>
  <c r="Q1353" i="61"/>
  <c r="P1353" i="61"/>
  <c r="O1353" i="61"/>
  <c r="Q1352" i="61"/>
  <c r="P1352" i="61"/>
  <c r="O1352" i="61"/>
  <c r="Q1351" i="61"/>
  <c r="P1351" i="61"/>
  <c r="O1351" i="61"/>
  <c r="Q1350" i="61"/>
  <c r="P1350" i="61"/>
  <c r="O1350" i="61"/>
  <c r="Q1349" i="61"/>
  <c r="P1349" i="61"/>
  <c r="O1349" i="61"/>
  <c r="Q1348" i="61"/>
  <c r="P1348" i="61"/>
  <c r="O1348" i="61"/>
  <c r="Q1347" i="61"/>
  <c r="P1347" i="61"/>
  <c r="O1347" i="61"/>
  <c r="Q1346" i="61"/>
  <c r="P1346" i="61"/>
  <c r="O1346" i="61"/>
  <c r="Q1345" i="61"/>
  <c r="P1345" i="61"/>
  <c r="O1345" i="61"/>
  <c r="Q1344" i="61"/>
  <c r="P1344" i="61"/>
  <c r="O1344" i="61"/>
  <c r="Q1343" i="61"/>
  <c r="P1343" i="61"/>
  <c r="O1343" i="61"/>
  <c r="Q1342" i="61"/>
  <c r="P1342" i="61"/>
  <c r="O1342" i="61"/>
  <c r="Q1341" i="61"/>
  <c r="P1341" i="61"/>
  <c r="O1341" i="61"/>
  <c r="Q1340" i="61"/>
  <c r="P1340" i="61"/>
  <c r="O1340" i="61"/>
  <c r="Q1339" i="61"/>
  <c r="P1339" i="61"/>
  <c r="O1339" i="61"/>
  <c r="Q1338" i="61"/>
  <c r="P1338" i="61"/>
  <c r="O1338" i="61"/>
  <c r="Q1337" i="61"/>
  <c r="P1337" i="61"/>
  <c r="O1337" i="61"/>
  <c r="Q1336" i="61"/>
  <c r="P1336" i="61"/>
  <c r="O1336" i="61"/>
  <c r="Q1335" i="61"/>
  <c r="P1335" i="61"/>
  <c r="O1335" i="61"/>
  <c r="Q1334" i="61"/>
  <c r="P1334" i="61"/>
  <c r="O1334" i="61"/>
  <c r="Q1333" i="61"/>
  <c r="P1333" i="61"/>
  <c r="O1333" i="61"/>
  <c r="Q1332" i="61"/>
  <c r="P1332" i="61"/>
  <c r="O1332" i="61"/>
  <c r="Q1331" i="61"/>
  <c r="P1331" i="61"/>
  <c r="O1331" i="61"/>
  <c r="Q1330" i="61"/>
  <c r="P1330" i="61"/>
  <c r="O1330" i="61"/>
  <c r="Q1329" i="61"/>
  <c r="P1329" i="61"/>
  <c r="O1329" i="61"/>
  <c r="Q1328" i="61"/>
  <c r="P1328" i="61"/>
  <c r="O1328" i="61"/>
  <c r="Q1327" i="61"/>
  <c r="P1327" i="61"/>
  <c r="O1327" i="61"/>
  <c r="Q1326" i="61"/>
  <c r="P1326" i="61"/>
  <c r="O1326" i="61"/>
  <c r="Q1325" i="61"/>
  <c r="P1325" i="61"/>
  <c r="O1325" i="61"/>
  <c r="Q1324" i="61"/>
  <c r="P1324" i="61"/>
  <c r="O1324" i="61"/>
  <c r="Q1323" i="61"/>
  <c r="P1323" i="61"/>
  <c r="O1323" i="61"/>
  <c r="Q1322" i="61"/>
  <c r="P1322" i="61"/>
  <c r="O1322" i="61"/>
  <c r="Q1321" i="61"/>
  <c r="P1321" i="61"/>
  <c r="O1321" i="61"/>
  <c r="Q1320" i="61"/>
  <c r="P1320" i="61"/>
  <c r="O1320" i="61"/>
  <c r="Q1319" i="61"/>
  <c r="P1319" i="61"/>
  <c r="O1319" i="61"/>
  <c r="Q1318" i="61"/>
  <c r="P1318" i="61"/>
  <c r="O1318" i="61"/>
  <c r="Q1317" i="61"/>
  <c r="P1317" i="61"/>
  <c r="O1317" i="61"/>
  <c r="Q1316" i="61"/>
  <c r="P1316" i="61"/>
  <c r="O1316" i="61"/>
  <c r="Q1315" i="61"/>
  <c r="P1315" i="61"/>
  <c r="O1315" i="61"/>
  <c r="Q1314" i="61"/>
  <c r="P1314" i="61"/>
  <c r="O1314" i="61"/>
  <c r="Q1313" i="61"/>
  <c r="P1313" i="61"/>
  <c r="O1313" i="61"/>
  <c r="Q1312" i="61"/>
  <c r="P1312" i="61"/>
  <c r="O1312" i="61"/>
  <c r="Q1311" i="61"/>
  <c r="P1311" i="61"/>
  <c r="O1311" i="61"/>
  <c r="Q1310" i="61"/>
  <c r="P1310" i="61"/>
  <c r="O1310" i="61"/>
  <c r="Q1309" i="61"/>
  <c r="P1309" i="61"/>
  <c r="O1309" i="61"/>
  <c r="Q1308" i="61"/>
  <c r="P1308" i="61"/>
  <c r="O1308" i="61"/>
  <c r="Q1307" i="61"/>
  <c r="P1307" i="61"/>
  <c r="O1307" i="61"/>
  <c r="Q1306" i="61"/>
  <c r="P1306" i="61"/>
  <c r="O1306" i="61"/>
  <c r="Q1305" i="61"/>
  <c r="P1305" i="61"/>
  <c r="O1305" i="61"/>
  <c r="Q1304" i="61"/>
  <c r="P1304" i="61"/>
  <c r="O1304" i="61"/>
  <c r="Q1303" i="61"/>
  <c r="P1303" i="61"/>
  <c r="O1303" i="61"/>
  <c r="Q1302" i="61"/>
  <c r="P1302" i="61"/>
  <c r="O1302" i="61"/>
  <c r="Q1301" i="61"/>
  <c r="P1301" i="61"/>
  <c r="O1301" i="61"/>
  <c r="Q1300" i="61"/>
  <c r="P1300" i="61"/>
  <c r="O1300" i="61"/>
  <c r="Q1299" i="61"/>
  <c r="P1299" i="61"/>
  <c r="O1299" i="61"/>
  <c r="Q1298" i="61"/>
  <c r="P1298" i="61"/>
  <c r="O1298" i="61"/>
  <c r="Q1297" i="61"/>
  <c r="P1297" i="61"/>
  <c r="O1297" i="61"/>
  <c r="Q1296" i="61"/>
  <c r="P1296" i="61"/>
  <c r="O1296" i="61"/>
  <c r="Q1295" i="61"/>
  <c r="P1295" i="61"/>
  <c r="O1295" i="61"/>
  <c r="Q1294" i="61"/>
  <c r="P1294" i="61"/>
  <c r="O1294" i="61"/>
  <c r="Q1293" i="61"/>
  <c r="P1293" i="61"/>
  <c r="O1293" i="61"/>
  <c r="Q1292" i="61"/>
  <c r="P1292" i="61"/>
  <c r="O1292" i="61"/>
  <c r="Q1291" i="61"/>
  <c r="P1291" i="61"/>
  <c r="O1291" i="61"/>
  <c r="Q1290" i="61"/>
  <c r="P1290" i="61"/>
  <c r="O1290" i="61"/>
  <c r="Q1289" i="61"/>
  <c r="P1289" i="61"/>
  <c r="O1289" i="61"/>
  <c r="Q1288" i="61"/>
  <c r="P1288" i="61"/>
  <c r="O1288" i="61"/>
  <c r="Q1287" i="61"/>
  <c r="P1287" i="61"/>
  <c r="O1287" i="61"/>
  <c r="Q1286" i="61"/>
  <c r="P1286" i="61"/>
  <c r="O1286" i="61"/>
  <c r="Q1285" i="61"/>
  <c r="P1285" i="61"/>
  <c r="O1285" i="61"/>
  <c r="Q1284" i="61"/>
  <c r="P1284" i="61"/>
  <c r="O1284" i="61"/>
  <c r="Q1283" i="61"/>
  <c r="P1283" i="61"/>
  <c r="O1283" i="61"/>
  <c r="Q1282" i="61"/>
  <c r="P1282" i="61"/>
  <c r="O1282" i="61"/>
  <c r="Q1281" i="61"/>
  <c r="P1281" i="61"/>
  <c r="O1281" i="61"/>
  <c r="Q1280" i="61"/>
  <c r="P1280" i="61"/>
  <c r="O1280" i="61"/>
  <c r="Q1279" i="61"/>
  <c r="P1279" i="61"/>
  <c r="O1279" i="61"/>
  <c r="Q1278" i="61"/>
  <c r="P1278" i="61"/>
  <c r="O1278" i="61"/>
  <c r="Q1277" i="61"/>
  <c r="P1277" i="61"/>
  <c r="O1277" i="61"/>
  <c r="Q1276" i="61"/>
  <c r="P1276" i="61"/>
  <c r="O1276" i="61"/>
  <c r="Q1275" i="61"/>
  <c r="P1275" i="61"/>
  <c r="O1275" i="61"/>
  <c r="Q1274" i="61"/>
  <c r="P1274" i="61"/>
  <c r="O1274" i="61"/>
  <c r="Q1273" i="61"/>
  <c r="P1273" i="61"/>
  <c r="O1273" i="61"/>
  <c r="Q1272" i="61"/>
  <c r="P1272" i="61"/>
  <c r="O1272" i="61"/>
  <c r="Q1271" i="61"/>
  <c r="P1271" i="61"/>
  <c r="O1271" i="61"/>
  <c r="Q1270" i="61"/>
  <c r="P1270" i="61"/>
  <c r="O1270" i="61"/>
  <c r="Q1269" i="61"/>
  <c r="P1269" i="61"/>
  <c r="O1269" i="61"/>
  <c r="Q1268" i="61"/>
  <c r="P1268" i="61"/>
  <c r="O1268" i="61"/>
  <c r="Q1267" i="61"/>
  <c r="P1267" i="61"/>
  <c r="O1267" i="61"/>
  <c r="Q1266" i="61"/>
  <c r="P1266" i="61"/>
  <c r="O1266" i="61"/>
  <c r="Q1265" i="61"/>
  <c r="P1265" i="61"/>
  <c r="O1265" i="61"/>
  <c r="Q1264" i="61"/>
  <c r="P1264" i="61"/>
  <c r="O1264" i="61"/>
  <c r="Q1263" i="61"/>
  <c r="P1263" i="61"/>
  <c r="O1263" i="61"/>
  <c r="Q1262" i="61"/>
  <c r="P1262" i="61"/>
  <c r="O1262" i="61"/>
  <c r="Q1261" i="61"/>
  <c r="P1261" i="61"/>
  <c r="O1261" i="61"/>
  <c r="Q1260" i="61"/>
  <c r="P1260" i="61"/>
  <c r="O1260" i="61"/>
  <c r="Q1259" i="61"/>
  <c r="P1259" i="61"/>
  <c r="O1259" i="61"/>
  <c r="Q1258" i="61"/>
  <c r="P1258" i="61"/>
  <c r="O1258" i="61"/>
  <c r="Q1257" i="61"/>
  <c r="P1257" i="61"/>
  <c r="O1257" i="61"/>
  <c r="Q1256" i="61"/>
  <c r="P1256" i="61"/>
  <c r="O1256" i="61"/>
  <c r="Q1255" i="61"/>
  <c r="P1255" i="61"/>
  <c r="O1255" i="61"/>
  <c r="Q1254" i="61"/>
  <c r="P1254" i="61"/>
  <c r="O1254" i="61"/>
  <c r="Q1253" i="61"/>
  <c r="P1253" i="61"/>
  <c r="O1253" i="61"/>
  <c r="Q1252" i="61"/>
  <c r="P1252" i="61"/>
  <c r="O1252" i="61"/>
  <c r="Q1251" i="61"/>
  <c r="P1251" i="61"/>
  <c r="O1251" i="61"/>
  <c r="Q1250" i="61"/>
  <c r="P1250" i="61"/>
  <c r="O1250" i="61"/>
  <c r="Q1249" i="61"/>
  <c r="P1249" i="61"/>
  <c r="O1249" i="61"/>
  <c r="Q1248" i="61"/>
  <c r="P1248" i="61"/>
  <c r="O1248" i="61"/>
  <c r="Q1247" i="61"/>
  <c r="P1247" i="61"/>
  <c r="O1247" i="61"/>
  <c r="Q1246" i="61"/>
  <c r="P1246" i="61"/>
  <c r="O1246" i="61"/>
  <c r="Q1245" i="61"/>
  <c r="P1245" i="61"/>
  <c r="O1245" i="61"/>
  <c r="Q1244" i="61"/>
  <c r="P1244" i="61"/>
  <c r="O1244" i="61"/>
  <c r="Q1243" i="61"/>
  <c r="P1243" i="61"/>
  <c r="O1243" i="61"/>
  <c r="Q1242" i="61"/>
  <c r="P1242" i="61"/>
  <c r="O1242" i="61"/>
  <c r="Q1241" i="61"/>
  <c r="P1241" i="61"/>
  <c r="O1241" i="61"/>
  <c r="Q1240" i="61"/>
  <c r="P1240" i="61"/>
  <c r="O1240" i="61"/>
  <c r="Q1239" i="61"/>
  <c r="P1239" i="61"/>
  <c r="O1239" i="61"/>
  <c r="Q1238" i="61"/>
  <c r="P1238" i="61"/>
  <c r="O1238" i="61"/>
  <c r="Q1237" i="61"/>
  <c r="P1237" i="61"/>
  <c r="O1237" i="61"/>
  <c r="Q1236" i="61"/>
  <c r="P1236" i="61"/>
  <c r="O1236" i="61"/>
  <c r="Q1235" i="61"/>
  <c r="P1235" i="61"/>
  <c r="O1235" i="61"/>
  <c r="Q1234" i="61"/>
  <c r="P1234" i="61"/>
  <c r="O1234" i="61"/>
  <c r="Q1233" i="61"/>
  <c r="P1233" i="61"/>
  <c r="O1233" i="61"/>
  <c r="Q1232" i="61"/>
  <c r="P1232" i="61"/>
  <c r="O1232" i="61"/>
  <c r="Q1231" i="61"/>
  <c r="P1231" i="61"/>
  <c r="O1231" i="61"/>
  <c r="Q1230" i="61"/>
  <c r="P1230" i="61"/>
  <c r="O1230" i="61"/>
  <c r="Q1229" i="61"/>
  <c r="P1229" i="61"/>
  <c r="O1229" i="61"/>
  <c r="Q1228" i="61"/>
  <c r="P1228" i="61"/>
  <c r="O1228" i="61"/>
  <c r="Q1227" i="61"/>
  <c r="P1227" i="61"/>
  <c r="O1227" i="61"/>
  <c r="Q1226" i="61"/>
  <c r="P1226" i="61"/>
  <c r="O1226" i="61"/>
  <c r="Q1225" i="61"/>
  <c r="P1225" i="61"/>
  <c r="O1225" i="61"/>
  <c r="Q1224" i="61"/>
  <c r="P1224" i="61"/>
  <c r="O1224" i="61"/>
  <c r="Q1223" i="61"/>
  <c r="P1223" i="61"/>
  <c r="O1223" i="61"/>
  <c r="Q1222" i="61"/>
  <c r="P1222" i="61"/>
  <c r="O1222" i="61"/>
  <c r="Q1221" i="61"/>
  <c r="P1221" i="61"/>
  <c r="O1221" i="61"/>
  <c r="Q1220" i="61"/>
  <c r="P1220" i="61"/>
  <c r="O1220" i="61"/>
  <c r="Q1219" i="61"/>
  <c r="P1219" i="61"/>
  <c r="O1219" i="61"/>
  <c r="Q1218" i="61"/>
  <c r="P1218" i="61"/>
  <c r="O1218" i="61"/>
  <c r="Q1217" i="61"/>
  <c r="P1217" i="61"/>
  <c r="O1217" i="61"/>
  <c r="Q1216" i="61"/>
  <c r="P1216" i="61"/>
  <c r="O1216" i="61"/>
  <c r="Q1215" i="61"/>
  <c r="P1215" i="61"/>
  <c r="O1215" i="61"/>
  <c r="Q1214" i="61"/>
  <c r="P1214" i="61"/>
  <c r="O1214" i="61"/>
  <c r="Q1213" i="61"/>
  <c r="P1213" i="61"/>
  <c r="O1213" i="61"/>
  <c r="Q1212" i="61"/>
  <c r="P1212" i="61"/>
  <c r="O1212" i="61"/>
  <c r="Q1211" i="61"/>
  <c r="P1211" i="61"/>
  <c r="O1211" i="61"/>
  <c r="Q1210" i="61"/>
  <c r="P1210" i="61"/>
  <c r="O1210" i="61"/>
  <c r="Q1209" i="61"/>
  <c r="P1209" i="61"/>
  <c r="O1209" i="61"/>
  <c r="Q1208" i="61"/>
  <c r="P1208" i="61"/>
  <c r="O1208" i="61"/>
  <c r="Q1207" i="61"/>
  <c r="P1207" i="61"/>
  <c r="O1207" i="61"/>
  <c r="Q1206" i="61"/>
  <c r="P1206" i="61"/>
  <c r="O1206" i="61"/>
  <c r="Q1205" i="61"/>
  <c r="P1205" i="61"/>
  <c r="O1205" i="61"/>
  <c r="Q1204" i="61"/>
  <c r="P1204" i="61"/>
  <c r="O1204" i="61"/>
  <c r="Q1203" i="61"/>
  <c r="P1203" i="61"/>
  <c r="O1203" i="61"/>
  <c r="Q1202" i="61"/>
  <c r="P1202" i="61"/>
  <c r="O1202" i="61"/>
  <c r="Q1201" i="61"/>
  <c r="P1201" i="61"/>
  <c r="O1201" i="61"/>
  <c r="Q1200" i="61"/>
  <c r="P1200" i="61"/>
  <c r="O1200" i="61"/>
  <c r="Q1199" i="61"/>
  <c r="P1199" i="61"/>
  <c r="O1199" i="61"/>
  <c r="Q1198" i="61"/>
  <c r="P1198" i="61"/>
  <c r="O1198" i="61"/>
  <c r="Q1197" i="61"/>
  <c r="P1197" i="61"/>
  <c r="O1197" i="61"/>
  <c r="Q1196" i="61"/>
  <c r="P1196" i="61"/>
  <c r="O1196" i="61"/>
  <c r="Q1195" i="61"/>
  <c r="P1195" i="61"/>
  <c r="O1195" i="61"/>
  <c r="Q1194" i="61"/>
  <c r="P1194" i="61"/>
  <c r="O1194" i="61"/>
  <c r="Q1193" i="61"/>
  <c r="P1193" i="61"/>
  <c r="O1193" i="61"/>
  <c r="Q1192" i="61"/>
  <c r="P1192" i="61"/>
  <c r="O1192" i="61"/>
  <c r="Q1191" i="61"/>
  <c r="P1191" i="61"/>
  <c r="O1191" i="61"/>
  <c r="Q1190" i="61"/>
  <c r="P1190" i="61"/>
  <c r="O1190" i="61"/>
  <c r="Q1189" i="61"/>
  <c r="P1189" i="61"/>
  <c r="O1189" i="61"/>
  <c r="Q1188" i="61"/>
  <c r="P1188" i="61"/>
  <c r="O1188" i="61"/>
  <c r="Q1187" i="61"/>
  <c r="P1187" i="61"/>
  <c r="O1187" i="61"/>
  <c r="Q1186" i="61"/>
  <c r="P1186" i="61"/>
  <c r="O1186" i="61"/>
  <c r="Q1185" i="61"/>
  <c r="P1185" i="61"/>
  <c r="O1185" i="61"/>
  <c r="Q1184" i="61"/>
  <c r="P1184" i="61"/>
  <c r="O1184" i="61"/>
  <c r="Q1183" i="61"/>
  <c r="P1183" i="61"/>
  <c r="O1183" i="61"/>
  <c r="Q1182" i="61"/>
  <c r="P1182" i="61"/>
  <c r="O1182" i="61"/>
  <c r="Q1181" i="61"/>
  <c r="P1181" i="61"/>
  <c r="O1181" i="61"/>
  <c r="Q1180" i="61"/>
  <c r="P1180" i="61"/>
  <c r="O1180" i="61"/>
  <c r="Q1179" i="61"/>
  <c r="P1179" i="61"/>
  <c r="O1179" i="61"/>
  <c r="Q1178" i="61"/>
  <c r="P1178" i="61"/>
  <c r="O1178" i="61"/>
  <c r="Q1177" i="61"/>
  <c r="P1177" i="61"/>
  <c r="O1177" i="61"/>
  <c r="Q1176" i="61"/>
  <c r="P1176" i="61"/>
  <c r="O1176" i="61"/>
  <c r="Q1175" i="61"/>
  <c r="P1175" i="61"/>
  <c r="O1175" i="61"/>
  <c r="Q1174" i="61"/>
  <c r="P1174" i="61"/>
  <c r="O1174" i="61"/>
  <c r="Q1173" i="61"/>
  <c r="P1173" i="61"/>
  <c r="O1173" i="61"/>
  <c r="Q1172" i="61"/>
  <c r="P1172" i="61"/>
  <c r="O1172" i="61"/>
  <c r="Q1171" i="61"/>
  <c r="P1171" i="61"/>
  <c r="O1171" i="61"/>
  <c r="Q1170" i="61"/>
  <c r="P1170" i="61"/>
  <c r="O1170" i="61"/>
  <c r="Q1169" i="61"/>
  <c r="P1169" i="61"/>
  <c r="O1169" i="61"/>
  <c r="Q1168" i="61"/>
  <c r="P1168" i="61"/>
  <c r="O1168" i="61"/>
  <c r="Q1167" i="61"/>
  <c r="P1167" i="61"/>
  <c r="O1167" i="61"/>
  <c r="Q1166" i="61"/>
  <c r="P1166" i="61"/>
  <c r="O1166" i="61"/>
  <c r="Q1165" i="61"/>
  <c r="P1165" i="61"/>
  <c r="O1165" i="61"/>
  <c r="Q1164" i="61"/>
  <c r="P1164" i="61"/>
  <c r="O1164" i="61"/>
  <c r="Q1163" i="61"/>
  <c r="P1163" i="61"/>
  <c r="O1163" i="61"/>
  <c r="Q1162" i="61"/>
  <c r="P1162" i="61"/>
  <c r="O1162" i="61"/>
  <c r="Q1161" i="61"/>
  <c r="P1161" i="61"/>
  <c r="O1161" i="61"/>
  <c r="Q1160" i="61"/>
  <c r="P1160" i="61"/>
  <c r="O1160" i="61"/>
  <c r="Q1159" i="61"/>
  <c r="P1159" i="61"/>
  <c r="O1159" i="61"/>
  <c r="Q1158" i="61"/>
  <c r="P1158" i="61"/>
  <c r="O1158" i="61"/>
  <c r="Q1157" i="61"/>
  <c r="P1157" i="61"/>
  <c r="O1157" i="61"/>
  <c r="Q1156" i="61"/>
  <c r="P1156" i="61"/>
  <c r="O1156" i="61"/>
  <c r="Q1155" i="61"/>
  <c r="P1155" i="61"/>
  <c r="O1155" i="61"/>
  <c r="Q1154" i="61"/>
  <c r="P1154" i="61"/>
  <c r="O1154" i="61"/>
  <c r="Q1153" i="61"/>
  <c r="P1153" i="61"/>
  <c r="O1153" i="61"/>
  <c r="Q1152" i="61"/>
  <c r="P1152" i="61"/>
  <c r="O1152" i="61"/>
  <c r="Q1151" i="61"/>
  <c r="P1151" i="61"/>
  <c r="O1151" i="61"/>
  <c r="Q1150" i="61"/>
  <c r="P1150" i="61"/>
  <c r="O1150" i="61"/>
  <c r="Q1149" i="61"/>
  <c r="P1149" i="61"/>
  <c r="O1149" i="61"/>
  <c r="Q1148" i="61"/>
  <c r="P1148" i="61"/>
  <c r="O1148" i="61"/>
  <c r="Q1147" i="61"/>
  <c r="P1147" i="61"/>
  <c r="O1147" i="61"/>
  <c r="Q1146" i="61"/>
  <c r="P1146" i="61"/>
  <c r="O1146" i="61"/>
  <c r="Q1145" i="61"/>
  <c r="P1145" i="61"/>
  <c r="O1145" i="61"/>
  <c r="Q1144" i="61"/>
  <c r="P1144" i="61"/>
  <c r="O1144" i="61"/>
  <c r="Q1143" i="61"/>
  <c r="P1143" i="61"/>
  <c r="O1143" i="61"/>
  <c r="Q1142" i="61"/>
  <c r="P1142" i="61"/>
  <c r="O1142" i="61"/>
  <c r="Q1141" i="61"/>
  <c r="P1141" i="61"/>
  <c r="O1141" i="61"/>
  <c r="Q1140" i="61"/>
  <c r="P1140" i="61"/>
  <c r="O1140" i="61"/>
  <c r="Q1139" i="61"/>
  <c r="P1139" i="61"/>
  <c r="O1139" i="61"/>
  <c r="Q1138" i="61"/>
  <c r="P1138" i="61"/>
  <c r="O1138" i="61"/>
  <c r="Q1137" i="61"/>
  <c r="P1137" i="61"/>
  <c r="O1137" i="61"/>
  <c r="Q1136" i="61"/>
  <c r="P1136" i="61"/>
  <c r="O1136" i="61"/>
  <c r="Q1135" i="61"/>
  <c r="P1135" i="61"/>
  <c r="O1135" i="61"/>
  <c r="Q1134" i="61"/>
  <c r="P1134" i="61"/>
  <c r="O1134" i="61"/>
  <c r="Q1133" i="61"/>
  <c r="P1133" i="61"/>
  <c r="O1133" i="61"/>
  <c r="Q1132" i="61"/>
  <c r="P1132" i="61"/>
  <c r="O1132" i="61"/>
  <c r="Q1131" i="61"/>
  <c r="P1131" i="61"/>
  <c r="O1131" i="61"/>
  <c r="Q1130" i="61"/>
  <c r="P1130" i="61"/>
  <c r="O1130" i="61"/>
  <c r="Q1129" i="61"/>
  <c r="P1129" i="61"/>
  <c r="O1129" i="61"/>
  <c r="Q1128" i="61"/>
  <c r="P1128" i="61"/>
  <c r="O1128" i="61"/>
  <c r="Q1127" i="61"/>
  <c r="P1127" i="61"/>
  <c r="O1127" i="61"/>
  <c r="Q1126" i="61"/>
  <c r="P1126" i="61"/>
  <c r="O1126" i="61"/>
  <c r="Q1125" i="61"/>
  <c r="P1125" i="61"/>
  <c r="O1125" i="61"/>
  <c r="Q1124" i="61"/>
  <c r="P1124" i="61"/>
  <c r="O1124" i="61"/>
  <c r="Q1123" i="61"/>
  <c r="P1123" i="61"/>
  <c r="O1123" i="61"/>
  <c r="Q1122" i="61"/>
  <c r="P1122" i="61"/>
  <c r="O1122" i="61"/>
  <c r="Q1121" i="61"/>
  <c r="P1121" i="61"/>
  <c r="O1121" i="61"/>
  <c r="Q1120" i="61"/>
  <c r="P1120" i="61"/>
  <c r="O1120" i="61"/>
  <c r="Q1119" i="61"/>
  <c r="P1119" i="61"/>
  <c r="O1119" i="61"/>
  <c r="Q1118" i="61"/>
  <c r="P1118" i="61"/>
  <c r="O1118" i="61"/>
  <c r="Q1117" i="61"/>
  <c r="P1117" i="61"/>
  <c r="O1117" i="61"/>
  <c r="Q1116" i="61"/>
  <c r="P1116" i="61"/>
  <c r="O1116" i="61"/>
  <c r="Q1115" i="61"/>
  <c r="P1115" i="61"/>
  <c r="O1115" i="61"/>
  <c r="Q1114" i="61"/>
  <c r="P1114" i="61"/>
  <c r="O1114" i="61"/>
  <c r="Q1113" i="61"/>
  <c r="P1113" i="61"/>
  <c r="O1113" i="61"/>
  <c r="Q1112" i="61"/>
  <c r="P1112" i="61"/>
  <c r="O1112" i="61"/>
  <c r="Q1111" i="61"/>
  <c r="P1111" i="61"/>
  <c r="O1111" i="61"/>
  <c r="Q1110" i="61"/>
  <c r="P1110" i="61"/>
  <c r="O1110" i="61"/>
  <c r="Q1109" i="61"/>
  <c r="P1109" i="61"/>
  <c r="O1109" i="61"/>
  <c r="Q1108" i="61"/>
  <c r="P1108" i="61"/>
  <c r="O1108" i="61"/>
  <c r="Q1107" i="61"/>
  <c r="P1107" i="61"/>
  <c r="O1107" i="61"/>
  <c r="Q1106" i="61"/>
  <c r="P1106" i="61"/>
  <c r="O1106" i="61"/>
  <c r="Q1105" i="61"/>
  <c r="P1105" i="61"/>
  <c r="O1105" i="61"/>
  <c r="Q1104" i="61"/>
  <c r="P1104" i="61"/>
  <c r="O1104" i="61"/>
  <c r="Q1103" i="61"/>
  <c r="P1103" i="61"/>
  <c r="O1103" i="61"/>
  <c r="Q1102" i="61"/>
  <c r="P1102" i="61"/>
  <c r="O1102" i="61"/>
  <c r="Q1101" i="61"/>
  <c r="P1101" i="61"/>
  <c r="O1101" i="61"/>
  <c r="Q1100" i="61"/>
  <c r="P1100" i="61"/>
  <c r="O1100" i="61"/>
  <c r="Q1099" i="61"/>
  <c r="P1099" i="61"/>
  <c r="O1099" i="61"/>
  <c r="Q1098" i="61"/>
  <c r="P1098" i="61"/>
  <c r="O1098" i="61"/>
  <c r="Q1097" i="61"/>
  <c r="P1097" i="61"/>
  <c r="O1097" i="61"/>
  <c r="Q1096" i="61"/>
  <c r="P1096" i="61"/>
  <c r="O1096" i="61"/>
  <c r="Q1095" i="61"/>
  <c r="P1095" i="61"/>
  <c r="O1095" i="61"/>
  <c r="Q1094" i="61"/>
  <c r="P1094" i="61"/>
  <c r="O1094" i="61"/>
  <c r="Q1093" i="61"/>
  <c r="P1093" i="61"/>
  <c r="O1093" i="61"/>
  <c r="Q1092" i="61"/>
  <c r="P1092" i="61"/>
  <c r="O1092" i="61"/>
  <c r="Q1091" i="61"/>
  <c r="P1091" i="61"/>
  <c r="O1091" i="61"/>
  <c r="Q1090" i="61"/>
  <c r="P1090" i="61"/>
  <c r="O1090" i="61"/>
  <c r="Q1089" i="61"/>
  <c r="P1089" i="61"/>
  <c r="O1089" i="61"/>
  <c r="Q1088" i="61"/>
  <c r="P1088" i="61"/>
  <c r="O1088" i="61"/>
  <c r="Q1087" i="61"/>
  <c r="P1087" i="61"/>
  <c r="O1087" i="61"/>
  <c r="Q1086" i="61"/>
  <c r="P1086" i="61"/>
  <c r="O1086" i="61"/>
  <c r="Q1085" i="61"/>
  <c r="P1085" i="61"/>
  <c r="O1085" i="61"/>
  <c r="Q1084" i="61"/>
  <c r="P1084" i="61"/>
  <c r="O1084" i="61"/>
  <c r="Q1083" i="61"/>
  <c r="P1083" i="61"/>
  <c r="O1083" i="61"/>
  <c r="Q1082" i="61"/>
  <c r="P1082" i="61"/>
  <c r="O1082" i="61"/>
  <c r="Q1081" i="61"/>
  <c r="P1081" i="61"/>
  <c r="O1081" i="61"/>
  <c r="Q1080" i="61"/>
  <c r="P1080" i="61"/>
  <c r="O1080" i="61"/>
  <c r="Q1079" i="61"/>
  <c r="P1079" i="61"/>
  <c r="O1079" i="61"/>
  <c r="Q1078" i="61"/>
  <c r="P1078" i="61"/>
  <c r="O1078" i="61"/>
  <c r="Q1077" i="61"/>
  <c r="P1077" i="61"/>
  <c r="O1077" i="61"/>
  <c r="Q1076" i="61"/>
  <c r="P1076" i="61"/>
  <c r="O1076" i="61"/>
  <c r="Q1075" i="61"/>
  <c r="P1075" i="61"/>
  <c r="O1075" i="61"/>
  <c r="Q1074" i="61"/>
  <c r="P1074" i="61"/>
  <c r="O1074" i="61"/>
  <c r="Q1073" i="61"/>
  <c r="P1073" i="61"/>
  <c r="O1073" i="61"/>
  <c r="Q1072" i="61"/>
  <c r="P1072" i="61"/>
  <c r="O1072" i="61"/>
  <c r="Q1071" i="61"/>
  <c r="P1071" i="61"/>
  <c r="O1071" i="61"/>
  <c r="Q1070" i="61"/>
  <c r="P1070" i="61"/>
  <c r="O1070" i="61"/>
  <c r="Q1069" i="61"/>
  <c r="P1069" i="61"/>
  <c r="O1069" i="61"/>
  <c r="Q1068" i="61"/>
  <c r="P1068" i="61"/>
  <c r="O1068" i="61"/>
  <c r="Q1067" i="61"/>
  <c r="P1067" i="61"/>
  <c r="O1067" i="61"/>
  <c r="Q1066" i="61"/>
  <c r="P1066" i="61"/>
  <c r="O1066" i="61"/>
  <c r="Q1065" i="61"/>
  <c r="P1065" i="61"/>
  <c r="O1065" i="61"/>
  <c r="Q1064" i="61"/>
  <c r="P1064" i="61"/>
  <c r="O1064" i="61"/>
  <c r="Q1063" i="61"/>
  <c r="P1063" i="61"/>
  <c r="O1063" i="61"/>
  <c r="Q1062" i="61"/>
  <c r="P1062" i="61"/>
  <c r="O1062" i="61"/>
  <c r="Q1061" i="61"/>
  <c r="P1061" i="61"/>
  <c r="O1061" i="61"/>
  <c r="Q1060" i="61"/>
  <c r="P1060" i="61"/>
  <c r="O1060" i="61"/>
  <c r="Q1059" i="61"/>
  <c r="P1059" i="61"/>
  <c r="O1059" i="61"/>
  <c r="Q1058" i="61"/>
  <c r="P1058" i="61"/>
  <c r="O1058" i="61"/>
  <c r="Q1057" i="61"/>
  <c r="P1057" i="61"/>
  <c r="O1057" i="61"/>
  <c r="Q1056" i="61"/>
  <c r="P1056" i="61"/>
  <c r="O1056" i="61"/>
  <c r="Q1055" i="61"/>
  <c r="P1055" i="61"/>
  <c r="O1055" i="61"/>
  <c r="Q1054" i="61"/>
  <c r="P1054" i="61"/>
  <c r="O1054" i="61"/>
  <c r="Q1053" i="61"/>
  <c r="P1053" i="61"/>
  <c r="O1053" i="61"/>
  <c r="Q1052" i="61"/>
  <c r="P1052" i="61"/>
  <c r="O1052" i="61"/>
  <c r="Q1051" i="61"/>
  <c r="P1051" i="61"/>
  <c r="O1051" i="61"/>
  <c r="Q1050" i="61"/>
  <c r="P1050" i="61"/>
  <c r="O1050" i="61"/>
  <c r="Q1049" i="61"/>
  <c r="P1049" i="61"/>
  <c r="O1049" i="61"/>
  <c r="Q1048" i="61"/>
  <c r="P1048" i="61"/>
  <c r="O1048" i="61"/>
  <c r="Q1047" i="61"/>
  <c r="P1047" i="61"/>
  <c r="O1047" i="61"/>
  <c r="Q1046" i="61"/>
  <c r="P1046" i="61"/>
  <c r="O1046" i="61"/>
  <c r="Q1045" i="61"/>
  <c r="P1045" i="61"/>
  <c r="O1045" i="61"/>
  <c r="Q1044" i="61"/>
  <c r="P1044" i="61"/>
  <c r="O1044" i="61"/>
  <c r="Q1043" i="61"/>
  <c r="P1043" i="61"/>
  <c r="O1043" i="61"/>
  <c r="Q1042" i="61"/>
  <c r="P1042" i="61"/>
  <c r="O1042" i="61"/>
  <c r="Q1041" i="61"/>
  <c r="P1041" i="61"/>
  <c r="O1041" i="61"/>
  <c r="Q1040" i="61"/>
  <c r="P1040" i="61"/>
  <c r="O1040" i="61"/>
  <c r="Q1039" i="61"/>
  <c r="P1039" i="61"/>
  <c r="O1039" i="61"/>
  <c r="Q1038" i="61"/>
  <c r="P1038" i="61"/>
  <c r="O1038" i="61"/>
  <c r="Q1037" i="61"/>
  <c r="P1037" i="61"/>
  <c r="O1037" i="61"/>
  <c r="Q1036" i="61"/>
  <c r="P1036" i="61"/>
  <c r="O1036" i="61"/>
  <c r="Q1035" i="61"/>
  <c r="P1035" i="61"/>
  <c r="O1035" i="61"/>
  <c r="Q1034" i="61"/>
  <c r="P1034" i="61"/>
  <c r="O1034" i="61"/>
  <c r="Q1033" i="61"/>
  <c r="P1033" i="61"/>
  <c r="O1033" i="61"/>
  <c r="Q1032" i="61"/>
  <c r="P1032" i="61"/>
  <c r="O1032" i="61"/>
  <c r="Q1031" i="61"/>
  <c r="P1031" i="61"/>
  <c r="O1031" i="61"/>
  <c r="Q1030" i="61"/>
  <c r="P1030" i="61"/>
  <c r="O1030" i="61"/>
  <c r="Q1029" i="61"/>
  <c r="P1029" i="61"/>
  <c r="O1029" i="61"/>
  <c r="Q1028" i="61"/>
  <c r="P1028" i="61"/>
  <c r="O1028" i="61"/>
  <c r="Q1027" i="61"/>
  <c r="P1027" i="61"/>
  <c r="O1027" i="61"/>
  <c r="Q1026" i="61"/>
  <c r="P1026" i="61"/>
  <c r="O1026" i="61"/>
  <c r="Q1025" i="61"/>
  <c r="P1025" i="61"/>
  <c r="O1025" i="61"/>
  <c r="Q1024" i="61"/>
  <c r="P1024" i="61"/>
  <c r="O1024" i="61"/>
  <c r="Q1023" i="61"/>
  <c r="P1023" i="61"/>
  <c r="O1023" i="61"/>
  <c r="Q1022" i="61"/>
  <c r="P1022" i="61"/>
  <c r="O1022" i="61"/>
  <c r="Q1021" i="61"/>
  <c r="P1021" i="61"/>
  <c r="O1021" i="61"/>
  <c r="Q1020" i="61"/>
  <c r="P1020" i="61"/>
  <c r="O1020" i="61"/>
  <c r="Q1019" i="61"/>
  <c r="P1019" i="61"/>
  <c r="O1019" i="61"/>
  <c r="Q1018" i="61"/>
  <c r="P1018" i="61"/>
  <c r="O1018" i="61"/>
  <c r="Q1017" i="61"/>
  <c r="P1017" i="61"/>
  <c r="O1017" i="61"/>
  <c r="Q1016" i="61"/>
  <c r="P1016" i="61"/>
  <c r="O1016" i="61"/>
  <c r="Q1015" i="61"/>
  <c r="P1015" i="61"/>
  <c r="O1015" i="61"/>
  <c r="Q1014" i="61"/>
  <c r="P1014" i="61"/>
  <c r="O1014" i="61"/>
  <c r="Q1013" i="61"/>
  <c r="P1013" i="61"/>
  <c r="O1013" i="61"/>
  <c r="Q1012" i="61"/>
  <c r="P1012" i="61"/>
  <c r="O1012" i="61"/>
  <c r="Q1011" i="61"/>
  <c r="P1011" i="61"/>
  <c r="O1011" i="61"/>
  <c r="Q1010" i="61"/>
  <c r="P1010" i="61"/>
  <c r="O1010" i="61"/>
  <c r="Q1009" i="61"/>
  <c r="P1009" i="61"/>
  <c r="O1009" i="61"/>
  <c r="Q1008" i="61"/>
  <c r="P1008" i="61"/>
  <c r="O1008" i="61"/>
  <c r="Q1007" i="61"/>
  <c r="P1007" i="61"/>
  <c r="O1007" i="61"/>
  <c r="Q1006" i="61"/>
  <c r="P1006" i="61"/>
  <c r="O1006" i="61"/>
  <c r="Q1005" i="61"/>
  <c r="P1005" i="61"/>
  <c r="O1005" i="61"/>
  <c r="Q1004" i="61"/>
  <c r="P1004" i="61"/>
  <c r="O1004" i="61"/>
  <c r="Q1003" i="61"/>
  <c r="P1003" i="61"/>
  <c r="O1003" i="61"/>
  <c r="Q1002" i="61"/>
  <c r="P1002" i="61"/>
  <c r="O1002" i="61"/>
  <c r="Q1001" i="61"/>
  <c r="P1001" i="61"/>
  <c r="O1001" i="61"/>
  <c r="Q1000" i="61"/>
  <c r="P1000" i="61"/>
  <c r="O1000" i="61"/>
  <c r="Q999" i="61"/>
  <c r="P999" i="61"/>
  <c r="O999" i="61"/>
  <c r="Q998" i="61"/>
  <c r="P998" i="61"/>
  <c r="O998" i="61"/>
  <c r="Q997" i="61"/>
  <c r="P997" i="61"/>
  <c r="O997" i="61"/>
  <c r="Q996" i="61"/>
  <c r="P996" i="61"/>
  <c r="O996" i="61"/>
  <c r="Q995" i="61"/>
  <c r="P995" i="61"/>
  <c r="O995" i="61"/>
  <c r="Q994" i="61"/>
  <c r="P994" i="61"/>
  <c r="O994" i="61"/>
  <c r="Q993" i="61"/>
  <c r="P993" i="61"/>
  <c r="O993" i="61"/>
  <c r="Q992" i="61"/>
  <c r="P992" i="61"/>
  <c r="O992" i="61"/>
  <c r="Q991" i="61"/>
  <c r="P991" i="61"/>
  <c r="O991" i="61"/>
  <c r="Q990" i="61"/>
  <c r="P990" i="61"/>
  <c r="O990" i="61"/>
  <c r="Q989" i="61"/>
  <c r="P989" i="61"/>
  <c r="O989" i="61"/>
  <c r="Q988" i="61"/>
  <c r="P988" i="61"/>
  <c r="O988" i="61"/>
  <c r="Q987" i="61"/>
  <c r="P987" i="61"/>
  <c r="O987" i="61"/>
  <c r="Q986" i="61"/>
  <c r="P986" i="61"/>
  <c r="O986" i="61"/>
  <c r="Q985" i="61"/>
  <c r="P985" i="61"/>
  <c r="O985" i="61"/>
  <c r="Q984" i="61"/>
  <c r="P984" i="61"/>
  <c r="O984" i="61"/>
  <c r="Q983" i="61"/>
  <c r="P983" i="61"/>
  <c r="O983" i="61"/>
  <c r="Q982" i="61"/>
  <c r="P982" i="61"/>
  <c r="O982" i="61"/>
  <c r="Q981" i="61"/>
  <c r="P981" i="61"/>
  <c r="O981" i="61"/>
  <c r="Q980" i="61"/>
  <c r="P980" i="61"/>
  <c r="O980" i="61"/>
  <c r="Q979" i="61"/>
  <c r="P979" i="61"/>
  <c r="O979" i="61"/>
  <c r="Q978" i="61"/>
  <c r="P978" i="61"/>
  <c r="O978" i="61"/>
  <c r="Q977" i="61"/>
  <c r="P977" i="61"/>
  <c r="O977" i="61"/>
  <c r="Q976" i="61"/>
  <c r="P976" i="61"/>
  <c r="O976" i="61"/>
  <c r="Q975" i="61"/>
  <c r="P975" i="61"/>
  <c r="O975" i="61"/>
  <c r="Q974" i="61"/>
  <c r="P974" i="61"/>
  <c r="O974" i="61"/>
  <c r="Q973" i="61"/>
  <c r="P973" i="61"/>
  <c r="O973" i="61"/>
  <c r="Q972" i="61"/>
  <c r="P972" i="61"/>
  <c r="O972" i="61"/>
  <c r="Q971" i="61"/>
  <c r="P971" i="61"/>
  <c r="O971" i="61"/>
  <c r="Q970" i="61"/>
  <c r="P970" i="61"/>
  <c r="O970" i="61"/>
  <c r="Q969" i="61"/>
  <c r="P969" i="61"/>
  <c r="O969" i="61"/>
  <c r="Q968" i="61"/>
  <c r="P968" i="61"/>
  <c r="O968" i="61"/>
  <c r="Q967" i="61"/>
  <c r="P967" i="61"/>
  <c r="O967" i="61"/>
  <c r="Q966" i="61"/>
  <c r="P966" i="61"/>
  <c r="O966" i="61"/>
  <c r="Q965" i="61"/>
  <c r="P965" i="61"/>
  <c r="O965" i="61"/>
  <c r="Q964" i="61"/>
  <c r="P964" i="61"/>
  <c r="O964" i="61"/>
  <c r="Q963" i="61"/>
  <c r="P963" i="61"/>
  <c r="O963" i="61"/>
  <c r="Q962" i="61"/>
  <c r="P962" i="61"/>
  <c r="O962" i="61"/>
  <c r="Q961" i="61"/>
  <c r="P961" i="61"/>
  <c r="O961" i="61"/>
  <c r="Q960" i="61"/>
  <c r="P960" i="61"/>
  <c r="O960" i="61"/>
  <c r="Q959" i="61"/>
  <c r="P959" i="61"/>
  <c r="O959" i="61"/>
  <c r="Q958" i="61"/>
  <c r="P958" i="61"/>
  <c r="O958" i="61"/>
  <c r="Q957" i="61"/>
  <c r="P957" i="61"/>
  <c r="O957" i="61"/>
  <c r="Q956" i="61"/>
  <c r="P956" i="61"/>
  <c r="O956" i="61"/>
  <c r="Q955" i="61"/>
  <c r="P955" i="61"/>
  <c r="O955" i="61"/>
  <c r="Q954" i="61"/>
  <c r="P954" i="61"/>
  <c r="O954" i="61"/>
  <c r="Q953" i="61"/>
  <c r="P953" i="61"/>
  <c r="O953" i="61"/>
  <c r="Q952" i="61"/>
  <c r="P952" i="61"/>
  <c r="O952" i="61"/>
  <c r="Q951" i="61"/>
  <c r="P951" i="61"/>
  <c r="O951" i="61"/>
  <c r="Q950" i="61"/>
  <c r="P950" i="61"/>
  <c r="O950" i="61"/>
  <c r="Q949" i="61"/>
  <c r="P949" i="61"/>
  <c r="O949" i="61"/>
  <c r="Q948" i="61"/>
  <c r="P948" i="61"/>
  <c r="O948" i="61"/>
  <c r="Q947" i="61"/>
  <c r="P947" i="61"/>
  <c r="O947" i="61"/>
  <c r="Q946" i="61"/>
  <c r="P946" i="61"/>
  <c r="O946" i="61"/>
  <c r="Q945" i="61"/>
  <c r="P945" i="61"/>
  <c r="O945" i="61"/>
  <c r="Q944" i="61"/>
  <c r="P944" i="61"/>
  <c r="O944" i="61"/>
  <c r="Q943" i="61"/>
  <c r="P943" i="61"/>
  <c r="O943" i="61"/>
  <c r="Q942" i="61"/>
  <c r="P942" i="61"/>
  <c r="O942" i="61"/>
  <c r="Q941" i="61"/>
  <c r="P941" i="61"/>
  <c r="O941" i="61"/>
  <c r="Q940" i="61"/>
  <c r="P940" i="61"/>
  <c r="O940" i="61"/>
  <c r="Q939" i="61"/>
  <c r="P939" i="61"/>
  <c r="O939" i="61"/>
  <c r="Q938" i="61"/>
  <c r="P938" i="61"/>
  <c r="O938" i="61"/>
  <c r="Q937" i="61"/>
  <c r="P937" i="61"/>
  <c r="O937" i="61"/>
  <c r="Q936" i="61"/>
  <c r="P936" i="61"/>
  <c r="O936" i="61"/>
  <c r="Q935" i="61"/>
  <c r="P935" i="61"/>
  <c r="O935" i="61"/>
  <c r="Q934" i="61"/>
  <c r="P934" i="61"/>
  <c r="O934" i="61"/>
  <c r="Q933" i="61"/>
  <c r="P933" i="61"/>
  <c r="O933" i="61"/>
  <c r="Q932" i="61"/>
  <c r="P932" i="61"/>
  <c r="O932" i="61"/>
  <c r="Q931" i="61"/>
  <c r="P931" i="61"/>
  <c r="O931" i="61"/>
  <c r="Q930" i="61"/>
  <c r="P930" i="61"/>
  <c r="O930" i="61"/>
  <c r="Q929" i="61"/>
  <c r="P929" i="61"/>
  <c r="O929" i="61"/>
  <c r="Q928" i="61"/>
  <c r="P928" i="61"/>
  <c r="O928" i="61"/>
  <c r="Q927" i="61"/>
  <c r="P927" i="61"/>
  <c r="O927" i="61"/>
  <c r="Q926" i="61"/>
  <c r="P926" i="61"/>
  <c r="O926" i="61"/>
  <c r="Q925" i="61"/>
  <c r="P925" i="61"/>
  <c r="O925" i="61"/>
  <c r="Q924" i="61"/>
  <c r="P924" i="61"/>
  <c r="O924" i="61"/>
  <c r="Q923" i="61"/>
  <c r="P923" i="61"/>
  <c r="O923" i="61"/>
  <c r="Q922" i="61"/>
  <c r="P922" i="61"/>
  <c r="O922" i="61"/>
  <c r="Q921" i="61"/>
  <c r="P921" i="61"/>
  <c r="O921" i="61"/>
  <c r="Q920" i="61"/>
  <c r="P920" i="61"/>
  <c r="O920" i="61"/>
  <c r="Q919" i="61"/>
  <c r="P919" i="61"/>
  <c r="O919" i="61"/>
  <c r="Q918" i="61"/>
  <c r="P918" i="61"/>
  <c r="O918" i="61"/>
  <c r="Q917" i="61"/>
  <c r="P917" i="61"/>
  <c r="O917" i="61"/>
  <c r="Q916" i="61"/>
  <c r="P916" i="61"/>
  <c r="O916" i="61"/>
  <c r="Q915" i="61"/>
  <c r="P915" i="61"/>
  <c r="O915" i="61"/>
  <c r="Q914" i="61"/>
  <c r="P914" i="61"/>
  <c r="O914" i="61"/>
  <c r="Q913" i="61"/>
  <c r="P913" i="61"/>
  <c r="O913" i="61"/>
  <c r="Q912" i="61"/>
  <c r="P912" i="61"/>
  <c r="O912" i="61"/>
  <c r="Q911" i="61"/>
  <c r="P911" i="61"/>
  <c r="O911" i="61"/>
  <c r="Q910" i="61"/>
  <c r="P910" i="61"/>
  <c r="O910" i="61"/>
  <c r="Q909" i="61"/>
  <c r="P909" i="61"/>
  <c r="O909" i="61"/>
  <c r="Q908" i="61"/>
  <c r="P908" i="61"/>
  <c r="O908" i="61"/>
  <c r="Q907" i="61"/>
  <c r="P907" i="61"/>
  <c r="O907" i="61"/>
  <c r="Q906" i="61"/>
  <c r="P906" i="61"/>
  <c r="O906" i="61"/>
  <c r="Q905" i="61"/>
  <c r="P905" i="61"/>
  <c r="O905" i="61"/>
  <c r="Q904" i="61"/>
  <c r="P904" i="61"/>
  <c r="O904" i="61"/>
  <c r="Q903" i="61"/>
  <c r="P903" i="61"/>
  <c r="O903" i="61"/>
  <c r="Q902" i="61"/>
  <c r="P902" i="61"/>
  <c r="O902" i="61"/>
  <c r="Q901" i="61"/>
  <c r="P901" i="61"/>
  <c r="O901" i="61"/>
  <c r="Q900" i="61"/>
  <c r="P900" i="61"/>
  <c r="O900" i="61"/>
  <c r="Q899" i="61"/>
  <c r="P899" i="61"/>
  <c r="O899" i="61"/>
  <c r="Q898" i="61"/>
  <c r="P898" i="61"/>
  <c r="O898" i="61"/>
  <c r="Q897" i="61"/>
  <c r="P897" i="61"/>
  <c r="O897" i="61"/>
  <c r="Q896" i="61"/>
  <c r="P896" i="61"/>
  <c r="O896" i="61"/>
  <c r="Q895" i="61"/>
  <c r="P895" i="61"/>
  <c r="O895" i="61"/>
  <c r="Q894" i="61"/>
  <c r="P894" i="61"/>
  <c r="O894" i="61"/>
  <c r="Q893" i="61"/>
  <c r="P893" i="61"/>
  <c r="O893" i="61"/>
  <c r="Q892" i="61"/>
  <c r="P892" i="61"/>
  <c r="O892" i="61"/>
  <c r="Q891" i="61"/>
  <c r="P891" i="61"/>
  <c r="O891" i="61"/>
  <c r="Q890" i="61"/>
  <c r="P890" i="61"/>
  <c r="O890" i="61"/>
  <c r="Q889" i="61"/>
  <c r="P889" i="61"/>
  <c r="O889" i="61"/>
  <c r="Q888" i="61"/>
  <c r="P888" i="61"/>
  <c r="O888" i="61"/>
  <c r="Q887" i="61"/>
  <c r="P887" i="61"/>
  <c r="O887" i="61"/>
  <c r="Q886" i="61"/>
  <c r="P886" i="61"/>
  <c r="O886" i="61"/>
  <c r="Q885" i="61"/>
  <c r="P885" i="61"/>
  <c r="O885" i="61"/>
  <c r="Q884" i="61"/>
  <c r="P884" i="61"/>
  <c r="O884" i="61"/>
  <c r="Q883" i="61"/>
  <c r="P883" i="61"/>
  <c r="O883" i="61"/>
  <c r="Q882" i="61"/>
  <c r="P882" i="61"/>
  <c r="O882" i="61"/>
  <c r="Q881" i="61"/>
  <c r="P881" i="61"/>
  <c r="O881" i="61"/>
  <c r="Q880" i="61"/>
  <c r="P880" i="61"/>
  <c r="O880" i="61"/>
  <c r="Q879" i="61"/>
  <c r="P879" i="61"/>
  <c r="O879" i="61"/>
  <c r="Q878" i="61"/>
  <c r="P878" i="61"/>
  <c r="O878" i="61"/>
  <c r="Q877" i="61"/>
  <c r="P877" i="61"/>
  <c r="O877" i="61"/>
  <c r="Q876" i="61"/>
  <c r="P876" i="61"/>
  <c r="O876" i="61"/>
  <c r="Q875" i="61"/>
  <c r="P875" i="61"/>
  <c r="O875" i="61"/>
  <c r="Q874" i="61"/>
  <c r="P874" i="61"/>
  <c r="O874" i="61"/>
  <c r="Q873" i="61"/>
  <c r="P873" i="61"/>
  <c r="O873" i="61"/>
  <c r="Q872" i="61"/>
  <c r="P872" i="61"/>
  <c r="O872" i="61"/>
  <c r="Q871" i="61"/>
  <c r="P871" i="61"/>
  <c r="O871" i="61"/>
  <c r="Q870" i="61"/>
  <c r="P870" i="61"/>
  <c r="O870" i="61"/>
  <c r="Q869" i="61"/>
  <c r="P869" i="61"/>
  <c r="O869" i="61"/>
  <c r="Q868" i="61"/>
  <c r="P868" i="61"/>
  <c r="O868" i="61"/>
  <c r="Q867" i="61"/>
  <c r="P867" i="61"/>
  <c r="O867" i="61"/>
  <c r="Q866" i="61"/>
  <c r="P866" i="61"/>
  <c r="O866" i="61"/>
  <c r="Q865" i="61"/>
  <c r="P865" i="61"/>
  <c r="O865" i="61"/>
  <c r="Q864" i="61"/>
  <c r="P864" i="61"/>
  <c r="O864" i="61"/>
  <c r="Q863" i="61"/>
  <c r="P863" i="61"/>
  <c r="O863" i="61"/>
  <c r="Q862" i="61"/>
  <c r="P862" i="61"/>
  <c r="O862" i="61"/>
  <c r="Q861" i="61"/>
  <c r="P861" i="61"/>
  <c r="O861" i="61"/>
  <c r="Q860" i="61"/>
  <c r="P860" i="61"/>
  <c r="O860" i="61"/>
  <c r="Q859" i="61"/>
  <c r="P859" i="61"/>
  <c r="O859" i="61"/>
  <c r="Q858" i="61"/>
  <c r="P858" i="61"/>
  <c r="O858" i="61"/>
  <c r="Q857" i="61"/>
  <c r="P857" i="61"/>
  <c r="O857" i="61"/>
  <c r="Q856" i="61"/>
  <c r="P856" i="61"/>
  <c r="O856" i="61"/>
  <c r="Q855" i="61"/>
  <c r="P855" i="61"/>
  <c r="O855" i="61"/>
  <c r="Q854" i="61"/>
  <c r="P854" i="61"/>
  <c r="O854" i="61"/>
  <c r="Q853" i="61"/>
  <c r="P853" i="61"/>
  <c r="O853" i="61"/>
  <c r="Q852" i="61"/>
  <c r="P852" i="61"/>
  <c r="O852" i="61"/>
  <c r="Q851" i="61"/>
  <c r="P851" i="61"/>
  <c r="O851" i="61"/>
  <c r="Q850" i="61"/>
  <c r="P850" i="61"/>
  <c r="O850" i="61"/>
  <c r="Q849" i="61"/>
  <c r="P849" i="61"/>
  <c r="O849" i="61"/>
  <c r="Q848" i="61"/>
  <c r="P848" i="61"/>
  <c r="O848" i="61"/>
  <c r="Q847" i="61"/>
  <c r="P847" i="61"/>
  <c r="O847" i="61"/>
  <c r="Q846" i="61"/>
  <c r="P846" i="61"/>
  <c r="O846" i="61"/>
  <c r="Q845" i="61"/>
  <c r="P845" i="61"/>
  <c r="O845" i="61"/>
  <c r="Q844" i="61"/>
  <c r="P844" i="61"/>
  <c r="O844" i="61"/>
  <c r="Q843" i="61"/>
  <c r="P843" i="61"/>
  <c r="O843" i="61"/>
  <c r="Q842" i="61"/>
  <c r="P842" i="61"/>
  <c r="O842" i="61"/>
  <c r="Q841" i="61"/>
  <c r="P841" i="61"/>
  <c r="O841" i="61"/>
  <c r="Q840" i="61"/>
  <c r="P840" i="61"/>
  <c r="O840" i="61"/>
  <c r="Q839" i="61"/>
  <c r="P839" i="61"/>
  <c r="O839" i="61"/>
  <c r="Q838" i="61"/>
  <c r="P838" i="61"/>
  <c r="O838" i="61"/>
  <c r="Q837" i="61"/>
  <c r="P837" i="61"/>
  <c r="O837" i="61"/>
  <c r="Q836" i="61"/>
  <c r="P836" i="61"/>
  <c r="O836" i="61"/>
  <c r="Q835" i="61"/>
  <c r="P835" i="61"/>
  <c r="O835" i="61"/>
  <c r="Q834" i="61"/>
  <c r="P834" i="61"/>
  <c r="O834" i="61"/>
  <c r="Q833" i="61"/>
  <c r="P833" i="61"/>
  <c r="O833" i="61"/>
  <c r="Q832" i="61"/>
  <c r="P832" i="61"/>
  <c r="O832" i="61"/>
  <c r="Q831" i="61"/>
  <c r="P831" i="61"/>
  <c r="O831" i="61"/>
  <c r="Q830" i="61"/>
  <c r="P830" i="61"/>
  <c r="O830" i="61"/>
  <c r="Q829" i="61"/>
  <c r="P829" i="61"/>
  <c r="O829" i="61"/>
  <c r="Q828" i="61"/>
  <c r="P828" i="61"/>
  <c r="O828" i="61"/>
  <c r="Q827" i="61"/>
  <c r="P827" i="61"/>
  <c r="O827" i="61"/>
  <c r="Q826" i="61"/>
  <c r="P826" i="61"/>
  <c r="O826" i="61"/>
  <c r="Q825" i="61"/>
  <c r="P825" i="61"/>
  <c r="O825" i="61"/>
  <c r="Q824" i="61"/>
  <c r="P824" i="61"/>
  <c r="O824" i="61"/>
  <c r="Q823" i="61"/>
  <c r="P823" i="61"/>
  <c r="O823" i="61"/>
  <c r="Q822" i="61"/>
  <c r="P822" i="61"/>
  <c r="O822" i="61"/>
  <c r="Q821" i="61"/>
  <c r="P821" i="61"/>
  <c r="O821" i="61"/>
  <c r="Q820" i="61"/>
  <c r="P820" i="61"/>
  <c r="O820" i="61"/>
  <c r="Q819" i="61"/>
  <c r="P819" i="61"/>
  <c r="O819" i="61"/>
  <c r="Q818" i="61"/>
  <c r="P818" i="61"/>
  <c r="O818" i="61"/>
  <c r="Q817" i="61"/>
  <c r="P817" i="61"/>
  <c r="O817" i="61"/>
  <c r="Q816" i="61"/>
  <c r="P816" i="61"/>
  <c r="O816" i="61"/>
  <c r="Q815" i="61"/>
  <c r="P815" i="61"/>
  <c r="O815" i="61"/>
  <c r="Q814" i="61"/>
  <c r="P814" i="61"/>
  <c r="O814" i="61"/>
  <c r="Q813" i="61"/>
  <c r="P813" i="61"/>
  <c r="O813" i="61"/>
  <c r="Q812" i="61"/>
  <c r="P812" i="61"/>
  <c r="O812" i="61"/>
  <c r="Q811" i="61"/>
  <c r="P811" i="61"/>
  <c r="O811" i="61"/>
  <c r="Q810" i="61"/>
  <c r="P810" i="61"/>
  <c r="O810" i="61"/>
  <c r="Q809" i="61"/>
  <c r="P809" i="61"/>
  <c r="O809" i="61"/>
  <c r="Q808" i="61"/>
  <c r="P808" i="61"/>
  <c r="O808" i="61"/>
  <c r="Q807" i="61"/>
  <c r="P807" i="61"/>
  <c r="O807" i="61"/>
  <c r="Q806" i="61"/>
  <c r="P806" i="61"/>
  <c r="O806" i="61"/>
  <c r="Q805" i="61"/>
  <c r="P805" i="61"/>
  <c r="O805" i="61"/>
  <c r="Q804" i="61"/>
  <c r="P804" i="61"/>
  <c r="O804" i="61"/>
  <c r="Q803" i="61"/>
  <c r="P803" i="61"/>
  <c r="O803" i="61"/>
  <c r="Q802" i="61"/>
  <c r="P802" i="61"/>
  <c r="O802" i="61"/>
  <c r="Q801" i="61"/>
  <c r="P801" i="61"/>
  <c r="O801" i="61"/>
  <c r="Q800" i="61"/>
  <c r="P800" i="61"/>
  <c r="O800" i="61"/>
  <c r="Q799" i="61"/>
  <c r="P799" i="61"/>
  <c r="O799" i="61"/>
  <c r="Q798" i="61"/>
  <c r="P798" i="61"/>
  <c r="O798" i="61"/>
  <c r="Q797" i="61"/>
  <c r="P797" i="61"/>
  <c r="O797" i="61"/>
  <c r="Q796" i="61"/>
  <c r="P796" i="61"/>
  <c r="O796" i="61"/>
  <c r="Q795" i="61"/>
  <c r="P795" i="61"/>
  <c r="O795" i="61"/>
  <c r="Q794" i="61"/>
  <c r="P794" i="61"/>
  <c r="O794" i="61"/>
  <c r="Q793" i="61"/>
  <c r="P793" i="61"/>
  <c r="O793" i="61"/>
  <c r="Q792" i="61"/>
  <c r="P792" i="61"/>
  <c r="O792" i="61"/>
  <c r="Q791" i="61"/>
  <c r="P791" i="61"/>
  <c r="O791" i="61"/>
  <c r="Q790" i="61"/>
  <c r="P790" i="61"/>
  <c r="O790" i="61"/>
  <c r="Q789" i="61"/>
  <c r="P789" i="61"/>
  <c r="O789" i="61"/>
  <c r="Q788" i="61"/>
  <c r="P788" i="61"/>
  <c r="O788" i="61"/>
  <c r="Q787" i="61"/>
  <c r="P787" i="61"/>
  <c r="O787" i="61"/>
  <c r="Q786" i="61"/>
  <c r="P786" i="61"/>
  <c r="O786" i="61"/>
  <c r="Q785" i="61"/>
  <c r="P785" i="61"/>
  <c r="O785" i="61"/>
  <c r="Q784" i="61"/>
  <c r="P784" i="61"/>
  <c r="O784" i="61"/>
  <c r="Q783" i="61"/>
  <c r="P783" i="61"/>
  <c r="O783" i="61"/>
  <c r="Q782" i="61"/>
  <c r="P782" i="61"/>
  <c r="O782" i="61"/>
  <c r="Q781" i="61"/>
  <c r="P781" i="61"/>
  <c r="O781" i="61"/>
  <c r="Q780" i="61"/>
  <c r="P780" i="61"/>
  <c r="O780" i="61"/>
  <c r="Q779" i="61"/>
  <c r="P779" i="61"/>
  <c r="O779" i="61"/>
  <c r="Q778" i="61"/>
  <c r="P778" i="61"/>
  <c r="O778" i="61"/>
  <c r="Q777" i="61"/>
  <c r="P777" i="61"/>
  <c r="O777" i="61"/>
  <c r="Q776" i="61"/>
  <c r="P776" i="61"/>
  <c r="O776" i="61"/>
  <c r="Q775" i="61"/>
  <c r="P775" i="61"/>
  <c r="O775" i="61"/>
  <c r="Q774" i="61"/>
  <c r="P774" i="61"/>
  <c r="O774" i="61"/>
  <c r="Q773" i="61"/>
  <c r="P773" i="61"/>
  <c r="O773" i="61"/>
  <c r="Q772" i="61"/>
  <c r="P772" i="61"/>
  <c r="O772" i="61"/>
  <c r="Q771" i="61"/>
  <c r="P771" i="61"/>
  <c r="O771" i="61"/>
  <c r="Q770" i="61"/>
  <c r="P770" i="61"/>
  <c r="O770" i="61"/>
  <c r="Q769" i="61"/>
  <c r="P769" i="61"/>
  <c r="O769" i="61"/>
  <c r="Q768" i="61"/>
  <c r="P768" i="61"/>
  <c r="O768" i="61"/>
  <c r="Q767" i="61"/>
  <c r="P767" i="61"/>
  <c r="O767" i="61"/>
  <c r="Q766" i="61"/>
  <c r="P766" i="61"/>
  <c r="O766" i="61"/>
  <c r="Q765" i="61"/>
  <c r="P765" i="61"/>
  <c r="O765" i="61"/>
  <c r="Q764" i="61"/>
  <c r="P764" i="61"/>
  <c r="O764" i="61"/>
  <c r="Q763" i="61"/>
  <c r="P763" i="61"/>
  <c r="O763" i="61"/>
  <c r="Q762" i="61"/>
  <c r="P762" i="61"/>
  <c r="O762" i="61"/>
  <c r="Q761" i="61"/>
  <c r="P761" i="61"/>
  <c r="O761" i="61"/>
  <c r="Q760" i="61"/>
  <c r="P760" i="61"/>
  <c r="O760" i="61"/>
  <c r="Q759" i="61"/>
  <c r="P759" i="61"/>
  <c r="O759" i="61"/>
  <c r="Q758" i="61"/>
  <c r="P758" i="61"/>
  <c r="O758" i="61"/>
  <c r="Q757" i="61"/>
  <c r="P757" i="61"/>
  <c r="O757" i="61"/>
  <c r="Q756" i="61"/>
  <c r="P756" i="61"/>
  <c r="O756" i="61"/>
  <c r="Q755" i="61"/>
  <c r="P755" i="61"/>
  <c r="O755" i="61"/>
  <c r="Q754" i="61"/>
  <c r="P754" i="61"/>
  <c r="O754" i="61"/>
  <c r="Q753" i="61"/>
  <c r="P753" i="61"/>
  <c r="O753" i="61"/>
  <c r="Q752" i="61"/>
  <c r="P752" i="61"/>
  <c r="O752" i="61"/>
  <c r="Q751" i="61"/>
  <c r="P751" i="61"/>
  <c r="O751" i="61"/>
  <c r="Q750" i="61"/>
  <c r="P750" i="61"/>
  <c r="O750" i="61"/>
  <c r="Q749" i="61"/>
  <c r="P749" i="61"/>
  <c r="O749" i="61"/>
  <c r="Q748" i="61"/>
  <c r="P748" i="61"/>
  <c r="O748" i="61"/>
  <c r="Q747" i="61"/>
  <c r="P747" i="61"/>
  <c r="O747" i="61"/>
  <c r="Q746" i="61"/>
  <c r="P746" i="61"/>
  <c r="O746" i="61"/>
  <c r="Q745" i="61"/>
  <c r="P745" i="61"/>
  <c r="O745" i="61"/>
  <c r="Q744" i="61"/>
  <c r="P744" i="61"/>
  <c r="O744" i="61"/>
  <c r="Q743" i="61"/>
  <c r="P743" i="61"/>
  <c r="O743" i="61"/>
  <c r="Q742" i="61"/>
  <c r="P742" i="61"/>
  <c r="O742" i="61"/>
  <c r="Q741" i="61"/>
  <c r="P741" i="61"/>
  <c r="O741" i="61"/>
  <c r="Q740" i="61"/>
  <c r="P740" i="61"/>
  <c r="O740" i="61"/>
  <c r="Q739" i="61"/>
  <c r="P739" i="61"/>
  <c r="O739" i="61"/>
  <c r="Q738" i="61"/>
  <c r="P738" i="61"/>
  <c r="O738" i="61"/>
  <c r="Q737" i="61"/>
  <c r="P737" i="61"/>
  <c r="O737" i="61"/>
  <c r="Q736" i="61"/>
  <c r="P736" i="61"/>
  <c r="O736" i="61"/>
  <c r="Q735" i="61"/>
  <c r="P735" i="61"/>
  <c r="O735" i="61"/>
  <c r="Q734" i="61"/>
  <c r="P734" i="61"/>
  <c r="O734" i="61"/>
  <c r="Q733" i="61"/>
  <c r="P733" i="61"/>
  <c r="O733" i="61"/>
  <c r="Q732" i="61"/>
  <c r="P732" i="61"/>
  <c r="O732" i="61"/>
  <c r="Q731" i="61"/>
  <c r="P731" i="61"/>
  <c r="O731" i="61"/>
  <c r="Q730" i="61"/>
  <c r="P730" i="61"/>
  <c r="O730" i="61"/>
  <c r="Q729" i="61"/>
  <c r="P729" i="61"/>
  <c r="O729" i="61"/>
  <c r="Q728" i="61"/>
  <c r="P728" i="61"/>
  <c r="O728" i="61"/>
  <c r="Q727" i="61"/>
  <c r="P727" i="61"/>
  <c r="O727" i="61"/>
  <c r="Q726" i="61"/>
  <c r="P726" i="61"/>
  <c r="O726" i="61"/>
  <c r="Q725" i="61"/>
  <c r="P725" i="61"/>
  <c r="O725" i="61"/>
  <c r="Q724" i="61"/>
  <c r="P724" i="61"/>
  <c r="O724" i="61"/>
  <c r="Q723" i="61"/>
  <c r="P723" i="61"/>
  <c r="O723" i="61"/>
  <c r="Q722" i="61"/>
  <c r="P722" i="61"/>
  <c r="O722" i="61"/>
  <c r="Q721" i="61"/>
  <c r="P721" i="61"/>
  <c r="O721" i="61"/>
  <c r="Q720" i="61"/>
  <c r="P720" i="61"/>
  <c r="O720" i="61"/>
  <c r="Q719" i="61"/>
  <c r="P719" i="61"/>
  <c r="O719" i="61"/>
  <c r="Q718" i="61"/>
  <c r="P718" i="61"/>
  <c r="O718" i="61"/>
  <c r="Q717" i="61"/>
  <c r="P717" i="61"/>
  <c r="O717" i="61"/>
  <c r="Q716" i="61"/>
  <c r="P716" i="61"/>
  <c r="O716" i="61"/>
  <c r="Q715" i="61"/>
  <c r="P715" i="61"/>
  <c r="O715" i="61"/>
  <c r="Q714" i="61"/>
  <c r="P714" i="61"/>
  <c r="O714" i="61"/>
  <c r="Q713" i="61"/>
  <c r="P713" i="61"/>
  <c r="O713" i="61"/>
  <c r="Q712" i="61"/>
  <c r="P712" i="61"/>
  <c r="O712" i="61"/>
  <c r="Q711" i="61"/>
  <c r="P711" i="61"/>
  <c r="O711" i="61"/>
  <c r="Q710" i="61"/>
  <c r="P710" i="61"/>
  <c r="O710" i="61"/>
  <c r="Q709" i="61"/>
  <c r="P709" i="61"/>
  <c r="O709" i="61"/>
  <c r="Q708" i="61"/>
  <c r="P708" i="61"/>
  <c r="O708" i="61"/>
  <c r="Q707" i="61"/>
  <c r="P707" i="61"/>
  <c r="O707" i="61"/>
  <c r="Q706" i="61"/>
  <c r="P706" i="61"/>
  <c r="O706" i="61"/>
  <c r="Q705" i="61"/>
  <c r="P705" i="61"/>
  <c r="O705" i="61"/>
  <c r="Q704" i="61"/>
  <c r="P704" i="61"/>
  <c r="O704" i="61"/>
  <c r="Q703" i="61"/>
  <c r="P703" i="61"/>
  <c r="O703" i="61"/>
  <c r="Q702" i="61"/>
  <c r="P702" i="61"/>
  <c r="O702" i="61"/>
  <c r="Q701" i="61"/>
  <c r="P701" i="61"/>
  <c r="O701" i="61"/>
  <c r="Q700" i="61"/>
  <c r="P700" i="61"/>
  <c r="O700" i="61"/>
  <c r="Q699" i="61"/>
  <c r="P699" i="61"/>
  <c r="O699" i="61"/>
  <c r="Q698" i="61"/>
  <c r="P698" i="61"/>
  <c r="O698" i="61"/>
  <c r="Q697" i="61"/>
  <c r="P697" i="61"/>
  <c r="O697" i="61"/>
  <c r="Q696" i="61"/>
  <c r="P696" i="61"/>
  <c r="O696" i="61"/>
  <c r="Q695" i="61"/>
  <c r="P695" i="61"/>
  <c r="O695" i="61"/>
  <c r="Q694" i="61"/>
  <c r="P694" i="61"/>
  <c r="O694" i="61"/>
  <c r="Q693" i="61"/>
  <c r="P693" i="61"/>
  <c r="O693" i="61"/>
  <c r="Q692" i="61"/>
  <c r="P692" i="61"/>
  <c r="O692" i="61"/>
  <c r="Q691" i="61"/>
  <c r="P691" i="61"/>
  <c r="O691" i="61"/>
  <c r="Q690" i="61"/>
  <c r="P690" i="61"/>
  <c r="O690" i="61"/>
  <c r="Q689" i="61"/>
  <c r="P689" i="61"/>
  <c r="O689" i="61"/>
  <c r="Q688" i="61"/>
  <c r="P688" i="61"/>
  <c r="O688" i="61"/>
  <c r="Q687" i="61"/>
  <c r="P687" i="61"/>
  <c r="O687" i="61"/>
  <c r="Q686" i="61"/>
  <c r="P686" i="61"/>
  <c r="O686" i="61"/>
  <c r="Q685" i="61"/>
  <c r="P685" i="61"/>
  <c r="O685" i="61"/>
  <c r="Q684" i="61"/>
  <c r="P684" i="61"/>
  <c r="O684" i="61"/>
  <c r="Q683" i="61"/>
  <c r="P683" i="61"/>
  <c r="O683" i="61"/>
  <c r="Q682" i="61"/>
  <c r="P682" i="61"/>
  <c r="O682" i="61"/>
  <c r="Q681" i="61"/>
  <c r="P681" i="61"/>
  <c r="O681" i="61"/>
  <c r="Q680" i="61"/>
  <c r="P680" i="61"/>
  <c r="O680" i="61"/>
  <c r="Q679" i="61"/>
  <c r="P679" i="61"/>
  <c r="O679" i="61"/>
  <c r="Q678" i="61"/>
  <c r="P678" i="61"/>
  <c r="O678" i="61"/>
  <c r="Q677" i="61"/>
  <c r="P677" i="61"/>
  <c r="O677" i="61"/>
  <c r="Q676" i="61"/>
  <c r="P676" i="61"/>
  <c r="O676" i="61"/>
  <c r="Q675" i="61"/>
  <c r="P675" i="61"/>
  <c r="O675" i="61"/>
  <c r="Q674" i="61"/>
  <c r="P674" i="61"/>
  <c r="O674" i="61"/>
  <c r="Q673" i="61"/>
  <c r="P673" i="61"/>
  <c r="O673" i="61"/>
  <c r="Q672" i="61"/>
  <c r="P672" i="61"/>
  <c r="O672" i="61"/>
  <c r="Q671" i="61"/>
  <c r="P671" i="61"/>
  <c r="O671" i="61"/>
  <c r="Q670" i="61"/>
  <c r="P670" i="61"/>
  <c r="O670" i="61"/>
  <c r="Q669" i="61"/>
  <c r="P669" i="61"/>
  <c r="O669" i="61"/>
  <c r="Q668" i="61"/>
  <c r="P668" i="61"/>
  <c r="O668" i="61"/>
  <c r="Q667" i="61"/>
  <c r="P667" i="61"/>
  <c r="O667" i="61"/>
  <c r="Q666" i="61"/>
  <c r="P666" i="61"/>
  <c r="O666" i="61"/>
  <c r="Q665" i="61"/>
  <c r="P665" i="61"/>
  <c r="O665" i="61"/>
  <c r="Q664" i="61"/>
  <c r="P664" i="61"/>
  <c r="O664" i="61"/>
  <c r="Q663" i="61"/>
  <c r="P663" i="61"/>
  <c r="O663" i="61"/>
  <c r="Q662" i="61"/>
  <c r="P662" i="61"/>
  <c r="O662" i="61"/>
  <c r="Q661" i="61"/>
  <c r="P661" i="61"/>
  <c r="O661" i="61"/>
  <c r="Q660" i="61"/>
  <c r="P660" i="61"/>
  <c r="O660" i="61"/>
  <c r="Q659" i="61"/>
  <c r="P659" i="61"/>
  <c r="O659" i="61"/>
  <c r="Q658" i="61"/>
  <c r="P658" i="61"/>
  <c r="O658" i="61"/>
  <c r="Q657" i="61"/>
  <c r="P657" i="61"/>
  <c r="O657" i="61"/>
  <c r="Q656" i="61"/>
  <c r="P656" i="61"/>
  <c r="O656" i="61"/>
  <c r="Q655" i="61"/>
  <c r="P655" i="61"/>
  <c r="O655" i="61"/>
  <c r="Q654" i="61"/>
  <c r="P654" i="61"/>
  <c r="O654" i="61"/>
  <c r="Q653" i="61"/>
  <c r="P653" i="61"/>
  <c r="O653" i="61"/>
  <c r="Q652" i="61"/>
  <c r="P652" i="61"/>
  <c r="O652" i="61"/>
  <c r="Q651" i="61"/>
  <c r="P651" i="61"/>
  <c r="O651" i="61"/>
  <c r="Q650" i="61"/>
  <c r="P650" i="61"/>
  <c r="O650" i="61"/>
  <c r="Q649" i="61"/>
  <c r="P649" i="61"/>
  <c r="O649" i="61"/>
  <c r="Q648" i="61"/>
  <c r="P648" i="61"/>
  <c r="O648" i="61"/>
  <c r="Q647" i="61"/>
  <c r="P647" i="61"/>
  <c r="O647" i="61"/>
  <c r="Q646" i="61"/>
  <c r="P646" i="61"/>
  <c r="O646" i="61"/>
  <c r="Q645" i="61"/>
  <c r="P645" i="61"/>
  <c r="O645" i="61"/>
  <c r="Q644" i="61"/>
  <c r="P644" i="61"/>
  <c r="O644" i="61"/>
  <c r="Q643" i="61"/>
  <c r="P643" i="61"/>
  <c r="O643" i="61"/>
  <c r="Q642" i="61"/>
  <c r="P642" i="61"/>
  <c r="O642" i="61"/>
  <c r="Q641" i="61"/>
  <c r="P641" i="61"/>
  <c r="O641" i="61"/>
  <c r="Q640" i="61"/>
  <c r="P640" i="61"/>
  <c r="O640" i="61"/>
  <c r="Q639" i="61"/>
  <c r="P639" i="61"/>
  <c r="O639" i="61"/>
  <c r="Q638" i="61"/>
  <c r="P638" i="61"/>
  <c r="O638" i="61"/>
  <c r="Q637" i="61"/>
  <c r="P637" i="61"/>
  <c r="O637" i="61"/>
  <c r="Q636" i="61"/>
  <c r="P636" i="61"/>
  <c r="O636" i="61"/>
  <c r="Q635" i="61"/>
  <c r="P635" i="61"/>
  <c r="O635" i="61"/>
  <c r="Q634" i="61"/>
  <c r="P634" i="61"/>
  <c r="O634" i="61"/>
  <c r="Q633" i="61"/>
  <c r="P633" i="61"/>
  <c r="O633" i="61"/>
  <c r="Q632" i="61"/>
  <c r="P632" i="61"/>
  <c r="O632" i="61"/>
  <c r="Q631" i="61"/>
  <c r="P631" i="61"/>
  <c r="O631" i="61"/>
  <c r="Q630" i="61"/>
  <c r="P630" i="61"/>
  <c r="O630" i="61"/>
  <c r="Q629" i="61"/>
  <c r="P629" i="61"/>
  <c r="O629" i="61"/>
  <c r="Q628" i="61"/>
  <c r="P628" i="61"/>
  <c r="O628" i="61"/>
  <c r="Q627" i="61"/>
  <c r="P627" i="61"/>
  <c r="O627" i="61"/>
  <c r="Q626" i="61"/>
  <c r="P626" i="61"/>
  <c r="O626" i="61"/>
  <c r="Q625" i="61"/>
  <c r="P625" i="61"/>
  <c r="O625" i="61"/>
  <c r="Q624" i="61"/>
  <c r="P624" i="61"/>
  <c r="O624" i="61"/>
  <c r="Q623" i="61"/>
  <c r="P623" i="61"/>
  <c r="O623" i="61"/>
  <c r="Q622" i="61"/>
  <c r="P622" i="61"/>
  <c r="O622" i="61"/>
  <c r="Q621" i="61"/>
  <c r="P621" i="61"/>
  <c r="O621" i="61"/>
  <c r="Q620" i="61"/>
  <c r="P620" i="61"/>
  <c r="O620" i="61"/>
  <c r="Q619" i="61"/>
  <c r="P619" i="61"/>
  <c r="O619" i="61"/>
  <c r="Q618" i="61"/>
  <c r="P618" i="61"/>
  <c r="O618" i="61"/>
  <c r="Q617" i="61"/>
  <c r="P617" i="61"/>
  <c r="O617" i="61"/>
  <c r="Q616" i="61"/>
  <c r="P616" i="61"/>
  <c r="O616" i="61"/>
  <c r="Q615" i="61"/>
  <c r="P615" i="61"/>
  <c r="O615" i="61"/>
  <c r="Q614" i="61"/>
  <c r="P614" i="61"/>
  <c r="O614" i="61"/>
  <c r="Q613" i="61"/>
  <c r="P613" i="61"/>
  <c r="O613" i="61"/>
  <c r="Q612" i="61"/>
  <c r="P612" i="61"/>
  <c r="O612" i="61"/>
  <c r="Q611" i="61"/>
  <c r="P611" i="61"/>
  <c r="O611" i="61"/>
  <c r="Q610" i="61"/>
  <c r="P610" i="61"/>
  <c r="O610" i="61"/>
  <c r="Q609" i="61"/>
  <c r="P609" i="61"/>
  <c r="O609" i="61"/>
  <c r="Q608" i="61"/>
  <c r="P608" i="61"/>
  <c r="O608" i="61"/>
  <c r="Q607" i="61"/>
  <c r="P607" i="61"/>
  <c r="O607" i="61"/>
  <c r="Q606" i="61"/>
  <c r="P606" i="61"/>
  <c r="O606" i="61"/>
  <c r="Q605" i="61"/>
  <c r="P605" i="61"/>
  <c r="O605" i="61"/>
  <c r="Q604" i="61"/>
  <c r="P604" i="61"/>
  <c r="O604" i="61"/>
  <c r="Q603" i="61"/>
  <c r="P603" i="61"/>
  <c r="O603" i="61"/>
  <c r="Q602" i="61"/>
  <c r="P602" i="61"/>
  <c r="O602" i="61"/>
  <c r="Q601" i="61"/>
  <c r="P601" i="61"/>
  <c r="O601" i="61"/>
  <c r="Q600" i="61"/>
  <c r="P600" i="61"/>
  <c r="O600" i="61"/>
  <c r="Q599" i="61"/>
  <c r="P599" i="61"/>
  <c r="O599" i="61"/>
  <c r="Q598" i="61"/>
  <c r="P598" i="61"/>
  <c r="O598" i="61"/>
  <c r="Q597" i="61"/>
  <c r="P597" i="61"/>
  <c r="O597" i="61"/>
  <c r="Q596" i="61"/>
  <c r="P596" i="61"/>
  <c r="O596" i="61"/>
  <c r="Q595" i="61"/>
  <c r="P595" i="61"/>
  <c r="O595" i="61"/>
  <c r="Q594" i="61"/>
  <c r="P594" i="61"/>
  <c r="O594" i="61"/>
  <c r="Q593" i="61"/>
  <c r="P593" i="61"/>
  <c r="O593" i="61"/>
  <c r="Q592" i="61"/>
  <c r="P592" i="61"/>
  <c r="O592" i="61"/>
  <c r="Q591" i="61"/>
  <c r="P591" i="61"/>
  <c r="O591" i="61"/>
  <c r="Q590" i="61"/>
  <c r="P590" i="61"/>
  <c r="O590" i="61"/>
  <c r="Q589" i="61"/>
  <c r="P589" i="61"/>
  <c r="O589" i="61"/>
  <c r="Q588" i="61"/>
  <c r="P588" i="61"/>
  <c r="O588" i="61"/>
  <c r="Q587" i="61"/>
  <c r="P587" i="61"/>
  <c r="O587" i="61"/>
  <c r="Q586" i="61"/>
  <c r="P586" i="61"/>
  <c r="O586" i="61"/>
  <c r="Q585" i="61"/>
  <c r="P585" i="61"/>
  <c r="O585" i="61"/>
  <c r="Q584" i="61"/>
  <c r="P584" i="61"/>
  <c r="O584" i="61"/>
  <c r="Q583" i="61"/>
  <c r="P583" i="61"/>
  <c r="O583" i="61"/>
  <c r="Q582" i="61"/>
  <c r="P582" i="61"/>
  <c r="O582" i="61"/>
  <c r="Q581" i="61"/>
  <c r="P581" i="61"/>
  <c r="O581" i="61"/>
  <c r="Q580" i="61"/>
  <c r="P580" i="61"/>
  <c r="O580" i="61"/>
  <c r="Q579" i="61"/>
  <c r="P579" i="61"/>
  <c r="O579" i="61"/>
  <c r="Q578" i="61"/>
  <c r="P578" i="61"/>
  <c r="O578" i="61"/>
  <c r="Q577" i="61"/>
  <c r="P577" i="61"/>
  <c r="O577" i="61"/>
  <c r="Q576" i="61"/>
  <c r="P576" i="61"/>
  <c r="O576" i="61"/>
  <c r="Q575" i="61"/>
  <c r="P575" i="61"/>
  <c r="O575" i="61"/>
  <c r="Q574" i="61"/>
  <c r="P574" i="61"/>
  <c r="O574" i="61"/>
  <c r="Q573" i="61"/>
  <c r="P573" i="61"/>
  <c r="O573" i="61"/>
  <c r="Q572" i="61"/>
  <c r="P572" i="61"/>
  <c r="O572" i="61"/>
  <c r="Q571" i="61"/>
  <c r="P571" i="61"/>
  <c r="O571" i="61"/>
  <c r="Q570" i="61"/>
  <c r="P570" i="61"/>
  <c r="O570" i="61"/>
  <c r="Q569" i="61"/>
  <c r="P569" i="61"/>
  <c r="O569" i="61"/>
  <c r="Q568" i="61"/>
  <c r="P568" i="61"/>
  <c r="O568" i="61"/>
  <c r="Q567" i="61"/>
  <c r="P567" i="61"/>
  <c r="O567" i="61"/>
  <c r="Q566" i="61"/>
  <c r="P566" i="61"/>
  <c r="O566" i="61"/>
  <c r="Q565" i="61"/>
  <c r="P565" i="61"/>
  <c r="O565" i="61"/>
  <c r="Q564" i="61"/>
  <c r="P564" i="61"/>
  <c r="O564" i="61"/>
  <c r="Q563" i="61"/>
  <c r="P563" i="61"/>
  <c r="O563" i="61"/>
  <c r="Q562" i="61"/>
  <c r="P562" i="61"/>
  <c r="O562" i="61"/>
  <c r="Q561" i="61"/>
  <c r="P561" i="61"/>
  <c r="O561" i="61"/>
  <c r="Q560" i="61"/>
  <c r="P560" i="61"/>
  <c r="O560" i="61"/>
  <c r="Q559" i="61"/>
  <c r="P559" i="61"/>
  <c r="O559" i="61"/>
  <c r="Q558" i="61"/>
  <c r="P558" i="61"/>
  <c r="O558" i="61"/>
  <c r="Q557" i="61"/>
  <c r="P557" i="61"/>
  <c r="O557" i="61"/>
  <c r="Q556" i="61"/>
  <c r="P556" i="61"/>
  <c r="O556" i="61"/>
  <c r="Q555" i="61"/>
  <c r="P555" i="61"/>
  <c r="O555" i="61"/>
  <c r="Q554" i="61"/>
  <c r="P554" i="61"/>
  <c r="O554" i="61"/>
  <c r="Q553" i="61"/>
  <c r="P553" i="61"/>
  <c r="O553" i="61"/>
  <c r="Q552" i="61"/>
  <c r="P552" i="61"/>
  <c r="O552" i="61"/>
  <c r="Q551" i="61"/>
  <c r="P551" i="61"/>
  <c r="O551" i="61"/>
  <c r="Q550" i="61"/>
  <c r="P550" i="61"/>
  <c r="O550" i="61"/>
  <c r="Q549" i="61"/>
  <c r="P549" i="61"/>
  <c r="O549" i="61"/>
  <c r="Q548" i="61"/>
  <c r="P548" i="61"/>
  <c r="O548" i="61"/>
  <c r="Q547" i="61"/>
  <c r="P547" i="61"/>
  <c r="O547" i="61"/>
  <c r="Q546" i="61"/>
  <c r="P546" i="61"/>
  <c r="O546" i="61"/>
  <c r="Q545" i="61"/>
  <c r="P545" i="61"/>
  <c r="O545" i="61"/>
  <c r="Q544" i="61"/>
  <c r="P544" i="61"/>
  <c r="O544" i="61"/>
  <c r="Q543" i="61"/>
  <c r="P543" i="61"/>
  <c r="O543" i="61"/>
  <c r="Q542" i="61"/>
  <c r="P542" i="61"/>
  <c r="O542" i="61"/>
  <c r="Q541" i="61"/>
  <c r="P541" i="61"/>
  <c r="O541" i="61"/>
  <c r="Q540" i="61"/>
  <c r="P540" i="61"/>
  <c r="O540" i="61"/>
  <c r="Q539" i="61"/>
  <c r="P539" i="61"/>
  <c r="O539" i="61"/>
  <c r="Q538" i="61"/>
  <c r="P538" i="61"/>
  <c r="O538" i="61"/>
  <c r="Q537" i="61"/>
  <c r="P537" i="61"/>
  <c r="O537" i="61"/>
  <c r="Q536" i="61"/>
  <c r="P536" i="61"/>
  <c r="O536" i="61"/>
  <c r="Q535" i="61"/>
  <c r="P535" i="61"/>
  <c r="O535" i="61"/>
  <c r="Q534" i="61"/>
  <c r="P534" i="61"/>
  <c r="O534" i="61"/>
  <c r="Q533" i="61"/>
  <c r="P533" i="61"/>
  <c r="O533" i="61"/>
  <c r="Q532" i="61"/>
  <c r="P532" i="61"/>
  <c r="O532" i="61"/>
  <c r="Q531" i="61"/>
  <c r="P531" i="61"/>
  <c r="O531" i="61"/>
  <c r="Q530" i="61"/>
  <c r="P530" i="61"/>
  <c r="O530" i="61"/>
  <c r="Q529" i="61"/>
  <c r="P529" i="61"/>
  <c r="O529" i="61"/>
  <c r="Q528" i="61"/>
  <c r="P528" i="61"/>
  <c r="O528" i="61"/>
  <c r="Q527" i="61"/>
  <c r="P527" i="61"/>
  <c r="O527" i="61"/>
  <c r="Q526" i="61"/>
  <c r="P526" i="61"/>
  <c r="O526" i="61"/>
  <c r="Q525" i="61"/>
  <c r="P525" i="61"/>
  <c r="O525" i="61"/>
  <c r="Q524" i="61"/>
  <c r="P524" i="61"/>
  <c r="O524" i="61"/>
  <c r="Q523" i="61"/>
  <c r="P523" i="61"/>
  <c r="O523" i="61"/>
  <c r="Q522" i="61"/>
  <c r="P522" i="61"/>
  <c r="O522" i="61"/>
  <c r="Q521" i="61"/>
  <c r="P521" i="61"/>
  <c r="O521" i="61"/>
  <c r="Q520" i="61"/>
  <c r="P520" i="61"/>
  <c r="O520" i="61"/>
  <c r="Q519" i="61"/>
  <c r="P519" i="61"/>
  <c r="O519" i="61"/>
  <c r="Q518" i="61"/>
  <c r="P518" i="61"/>
  <c r="O518" i="61"/>
  <c r="Q517" i="61"/>
  <c r="P517" i="61"/>
  <c r="O517" i="61"/>
  <c r="Q516" i="61"/>
  <c r="P516" i="61"/>
  <c r="O516" i="61"/>
  <c r="Q515" i="61"/>
  <c r="P515" i="61"/>
  <c r="O515" i="61"/>
  <c r="Q514" i="61"/>
  <c r="P514" i="61"/>
  <c r="O514" i="61"/>
  <c r="Q513" i="61"/>
  <c r="P513" i="61"/>
  <c r="O513" i="61"/>
  <c r="Q512" i="61"/>
  <c r="P512" i="61"/>
  <c r="O512" i="61"/>
  <c r="Q511" i="61"/>
  <c r="P511" i="61"/>
  <c r="O511" i="61"/>
  <c r="Q510" i="61"/>
  <c r="P510" i="61"/>
  <c r="O510" i="61"/>
  <c r="Q509" i="61"/>
  <c r="P509" i="61"/>
  <c r="O509" i="61"/>
  <c r="Q508" i="61"/>
  <c r="P508" i="61"/>
  <c r="O508" i="61"/>
  <c r="Q507" i="61"/>
  <c r="P507" i="61"/>
  <c r="O507" i="61"/>
  <c r="Q506" i="61"/>
  <c r="P506" i="61"/>
  <c r="O506" i="61"/>
  <c r="Q505" i="61"/>
  <c r="P505" i="61"/>
  <c r="O505" i="61"/>
  <c r="Q504" i="61"/>
  <c r="P504" i="61"/>
  <c r="O504" i="61"/>
  <c r="Q503" i="61"/>
  <c r="P503" i="61"/>
  <c r="O503" i="61"/>
  <c r="Q502" i="61"/>
  <c r="P502" i="61"/>
  <c r="O502" i="61"/>
  <c r="Q501" i="61"/>
  <c r="P501" i="61"/>
  <c r="O501" i="61"/>
  <c r="Q500" i="61"/>
  <c r="P500" i="61"/>
  <c r="O500" i="61"/>
  <c r="Q499" i="61"/>
  <c r="P499" i="61"/>
  <c r="O499" i="61"/>
  <c r="Q498" i="61"/>
  <c r="P498" i="61"/>
  <c r="O498" i="61"/>
  <c r="Q497" i="61"/>
  <c r="P497" i="61"/>
  <c r="O497" i="61"/>
  <c r="Q496" i="61"/>
  <c r="P496" i="61"/>
  <c r="O496" i="61"/>
  <c r="Q495" i="61"/>
  <c r="P495" i="61"/>
  <c r="O495" i="61"/>
  <c r="Q494" i="61"/>
  <c r="P494" i="61"/>
  <c r="O494" i="61"/>
  <c r="Q493" i="61"/>
  <c r="P493" i="61"/>
  <c r="O493" i="61"/>
  <c r="Q492" i="61"/>
  <c r="P492" i="61"/>
  <c r="O492" i="61"/>
  <c r="Q491" i="61"/>
  <c r="P491" i="61"/>
  <c r="O491" i="61"/>
  <c r="Q490" i="61"/>
  <c r="P490" i="61"/>
  <c r="O490" i="61"/>
  <c r="Q489" i="61"/>
  <c r="P489" i="61"/>
  <c r="O489" i="61"/>
  <c r="Q488" i="61"/>
  <c r="P488" i="61"/>
  <c r="O488" i="61"/>
  <c r="Q487" i="61"/>
  <c r="P487" i="61"/>
  <c r="O487" i="61"/>
  <c r="Q486" i="61"/>
  <c r="P486" i="61"/>
  <c r="O486" i="61"/>
  <c r="Q485" i="61"/>
  <c r="P485" i="61"/>
  <c r="O485" i="61"/>
  <c r="Q484" i="61"/>
  <c r="P484" i="61"/>
  <c r="O484" i="61"/>
  <c r="Q483" i="61"/>
  <c r="P483" i="61"/>
  <c r="O483" i="61"/>
  <c r="Q482" i="61"/>
  <c r="P482" i="61"/>
  <c r="O482" i="61"/>
  <c r="Q481" i="61"/>
  <c r="P481" i="61"/>
  <c r="O481" i="61"/>
  <c r="Q480" i="61"/>
  <c r="P480" i="61"/>
  <c r="O480" i="61"/>
  <c r="Q479" i="61"/>
  <c r="P479" i="61"/>
  <c r="O479" i="61"/>
  <c r="Q478" i="61"/>
  <c r="P478" i="61"/>
  <c r="O478" i="61"/>
  <c r="Q477" i="61"/>
  <c r="P477" i="61"/>
  <c r="O477" i="61"/>
  <c r="Q476" i="61"/>
  <c r="P476" i="61"/>
  <c r="O476" i="61"/>
  <c r="Q475" i="61"/>
  <c r="P475" i="61"/>
  <c r="O475" i="61"/>
  <c r="Q474" i="61"/>
  <c r="P474" i="61"/>
  <c r="O474" i="61"/>
  <c r="Q473" i="61"/>
  <c r="P473" i="61"/>
  <c r="O473" i="61"/>
  <c r="Q472" i="61"/>
  <c r="P472" i="61"/>
  <c r="O472" i="61"/>
  <c r="Q471" i="61"/>
  <c r="P471" i="61"/>
  <c r="O471" i="61"/>
  <c r="Q470" i="61"/>
  <c r="P470" i="61"/>
  <c r="O470" i="61"/>
  <c r="Q469" i="61"/>
  <c r="P469" i="61"/>
  <c r="O469" i="61"/>
  <c r="Q468" i="61"/>
  <c r="P468" i="61"/>
  <c r="O468" i="61"/>
  <c r="Q467" i="61"/>
  <c r="P467" i="61"/>
  <c r="O467" i="61"/>
  <c r="Q466" i="61"/>
  <c r="P466" i="61"/>
  <c r="O466" i="61"/>
  <c r="Q465" i="61"/>
  <c r="P465" i="61"/>
  <c r="O465" i="61"/>
  <c r="Q464" i="61"/>
  <c r="P464" i="61"/>
  <c r="O464" i="61"/>
  <c r="Q463" i="61"/>
  <c r="P463" i="61"/>
  <c r="O463" i="61"/>
  <c r="Q462" i="61"/>
  <c r="P462" i="61"/>
  <c r="O462" i="61"/>
  <c r="Q461" i="61"/>
  <c r="P461" i="61"/>
  <c r="O461" i="61"/>
  <c r="Q460" i="61"/>
  <c r="P460" i="61"/>
  <c r="O460" i="61"/>
  <c r="Q459" i="61"/>
  <c r="P459" i="61"/>
  <c r="O459" i="61"/>
  <c r="Q458" i="61"/>
  <c r="P458" i="61"/>
  <c r="O458" i="61"/>
  <c r="Q457" i="61"/>
  <c r="P457" i="61"/>
  <c r="O457" i="61"/>
  <c r="Q456" i="61"/>
  <c r="P456" i="61"/>
  <c r="O456" i="61"/>
  <c r="Q455" i="61"/>
  <c r="P455" i="61"/>
  <c r="O455" i="61"/>
  <c r="Q454" i="61"/>
  <c r="P454" i="61"/>
  <c r="O454" i="61"/>
  <c r="Q453" i="61"/>
  <c r="P453" i="61"/>
  <c r="O453" i="61"/>
  <c r="Q452" i="61"/>
  <c r="P452" i="61"/>
  <c r="O452" i="61"/>
  <c r="Q451" i="61"/>
  <c r="P451" i="61"/>
  <c r="O451" i="61"/>
  <c r="Q450" i="61"/>
  <c r="P450" i="61"/>
  <c r="O450" i="61"/>
  <c r="Q449" i="61"/>
  <c r="P449" i="61"/>
  <c r="O449" i="61"/>
  <c r="Q448" i="61"/>
  <c r="P448" i="61"/>
  <c r="O448" i="61"/>
  <c r="Q447" i="61"/>
  <c r="P447" i="61"/>
  <c r="O447" i="61"/>
  <c r="Q446" i="61"/>
  <c r="P446" i="61"/>
  <c r="O446" i="61"/>
  <c r="Q445" i="61"/>
  <c r="P445" i="61"/>
  <c r="O445" i="61"/>
  <c r="Q444" i="61"/>
  <c r="P444" i="61"/>
  <c r="O444" i="61"/>
  <c r="Q443" i="61"/>
  <c r="P443" i="61"/>
  <c r="O443" i="61"/>
  <c r="Q442" i="61"/>
  <c r="P442" i="61"/>
  <c r="O442" i="61"/>
  <c r="Q441" i="61"/>
  <c r="P441" i="61"/>
  <c r="O441" i="61"/>
  <c r="Q440" i="61"/>
  <c r="P440" i="61"/>
  <c r="O440" i="61"/>
  <c r="Q439" i="61"/>
  <c r="P439" i="61"/>
  <c r="O439" i="61"/>
  <c r="Q438" i="61"/>
  <c r="P438" i="61"/>
  <c r="O438" i="61"/>
  <c r="Q437" i="61"/>
  <c r="P437" i="61"/>
  <c r="O437" i="61"/>
  <c r="Q436" i="61"/>
  <c r="P436" i="61"/>
  <c r="O436" i="61"/>
  <c r="Q435" i="61"/>
  <c r="P435" i="61"/>
  <c r="O435" i="61"/>
  <c r="Q434" i="61"/>
  <c r="P434" i="61"/>
  <c r="O434" i="61"/>
  <c r="Q433" i="61"/>
  <c r="P433" i="61"/>
  <c r="O433" i="61"/>
  <c r="Q432" i="61"/>
  <c r="P432" i="61"/>
  <c r="O432" i="61"/>
  <c r="Q431" i="61"/>
  <c r="P431" i="61"/>
  <c r="O431" i="61"/>
  <c r="Q430" i="61"/>
  <c r="P430" i="61"/>
  <c r="O430" i="61"/>
  <c r="Q429" i="61"/>
  <c r="P429" i="61"/>
  <c r="O429" i="61"/>
  <c r="Q428" i="61"/>
  <c r="P428" i="61"/>
  <c r="O428" i="61"/>
  <c r="Q427" i="61"/>
  <c r="P427" i="61"/>
  <c r="O427" i="61"/>
  <c r="Q426" i="61"/>
  <c r="P426" i="61"/>
  <c r="O426" i="61"/>
  <c r="Q425" i="61"/>
  <c r="P425" i="61"/>
  <c r="O425" i="61"/>
  <c r="Q424" i="61"/>
  <c r="P424" i="61"/>
  <c r="O424" i="61"/>
  <c r="Q423" i="61"/>
  <c r="P423" i="61"/>
  <c r="O423" i="61"/>
  <c r="Q422" i="61"/>
  <c r="P422" i="61"/>
  <c r="O422" i="61"/>
  <c r="Q421" i="61"/>
  <c r="P421" i="61"/>
  <c r="O421" i="61"/>
  <c r="Q420" i="61"/>
  <c r="P420" i="61"/>
  <c r="O420" i="61"/>
  <c r="Q419" i="61"/>
  <c r="P419" i="61"/>
  <c r="O419" i="61"/>
  <c r="Q418" i="61"/>
  <c r="P418" i="61"/>
  <c r="O418" i="61"/>
  <c r="Q417" i="61"/>
  <c r="P417" i="61"/>
  <c r="O417" i="61"/>
  <c r="Q416" i="61"/>
  <c r="P416" i="61"/>
  <c r="O416" i="61"/>
  <c r="Q415" i="61"/>
  <c r="P415" i="61"/>
  <c r="O415" i="61"/>
  <c r="Q414" i="61"/>
  <c r="P414" i="61"/>
  <c r="O414" i="61"/>
  <c r="Q413" i="61"/>
  <c r="P413" i="61"/>
  <c r="O413" i="61"/>
  <c r="Q412" i="61"/>
  <c r="P412" i="61"/>
  <c r="O412" i="61"/>
  <c r="Q411" i="61"/>
  <c r="P411" i="61"/>
  <c r="O411" i="61"/>
  <c r="Q410" i="61"/>
  <c r="P410" i="61"/>
  <c r="O410" i="61"/>
  <c r="Q409" i="61"/>
  <c r="P409" i="61"/>
  <c r="O409" i="61"/>
  <c r="Q408" i="61"/>
  <c r="P408" i="61"/>
  <c r="O408" i="61"/>
  <c r="Q407" i="61"/>
  <c r="P407" i="61"/>
  <c r="O407" i="61"/>
  <c r="Q406" i="61"/>
  <c r="P406" i="61"/>
  <c r="O406" i="61"/>
  <c r="Q405" i="61"/>
  <c r="P405" i="61"/>
  <c r="O405" i="61"/>
  <c r="Q404" i="61"/>
  <c r="P404" i="61"/>
  <c r="O404" i="61"/>
  <c r="Q403" i="61"/>
  <c r="P403" i="61"/>
  <c r="O403" i="61"/>
  <c r="Q402" i="61"/>
  <c r="P402" i="61"/>
  <c r="O402" i="61"/>
  <c r="Q401" i="61"/>
  <c r="P401" i="61"/>
  <c r="O401" i="61"/>
  <c r="Q400" i="61"/>
  <c r="P400" i="61"/>
  <c r="O400" i="61"/>
  <c r="Q399" i="61"/>
  <c r="P399" i="61"/>
  <c r="O399" i="61"/>
  <c r="Q398" i="61"/>
  <c r="P398" i="61"/>
  <c r="O398" i="61"/>
  <c r="Q397" i="61"/>
  <c r="P397" i="61"/>
  <c r="O397" i="61"/>
  <c r="Q396" i="61"/>
  <c r="P396" i="61"/>
  <c r="O396" i="61"/>
  <c r="Q395" i="61"/>
  <c r="P395" i="61"/>
  <c r="O395" i="61"/>
  <c r="Q394" i="61"/>
  <c r="P394" i="61"/>
  <c r="O394" i="61"/>
  <c r="Q393" i="61"/>
  <c r="P393" i="61"/>
  <c r="O393" i="61"/>
  <c r="Q392" i="61"/>
  <c r="P392" i="61"/>
  <c r="O392" i="61"/>
  <c r="Q391" i="61"/>
  <c r="P391" i="61"/>
  <c r="O391" i="61"/>
  <c r="Q390" i="61"/>
  <c r="P390" i="61"/>
  <c r="O390" i="61"/>
  <c r="Q389" i="61"/>
  <c r="P389" i="61"/>
  <c r="O389" i="61"/>
  <c r="Q388" i="61"/>
  <c r="P388" i="61"/>
  <c r="O388" i="61"/>
  <c r="Q387" i="61"/>
  <c r="P387" i="61"/>
  <c r="O387" i="61"/>
  <c r="Q386" i="61"/>
  <c r="P386" i="61"/>
  <c r="O386" i="61"/>
  <c r="Q385" i="61"/>
  <c r="P385" i="61"/>
  <c r="O385" i="61"/>
  <c r="Q384" i="61"/>
  <c r="P384" i="61"/>
  <c r="O384" i="61"/>
  <c r="Q383" i="61"/>
  <c r="P383" i="61"/>
  <c r="O383" i="61"/>
  <c r="Q382" i="61"/>
  <c r="P382" i="61"/>
  <c r="O382" i="61"/>
  <c r="Q381" i="61"/>
  <c r="P381" i="61"/>
  <c r="O381" i="61"/>
  <c r="Q380" i="61"/>
  <c r="P380" i="61"/>
  <c r="O380" i="61"/>
  <c r="Q379" i="61"/>
  <c r="P379" i="61"/>
  <c r="O379" i="61"/>
  <c r="Q378" i="61"/>
  <c r="P378" i="61"/>
  <c r="O378" i="61"/>
  <c r="Q377" i="61"/>
  <c r="P377" i="61"/>
  <c r="O377" i="61"/>
  <c r="Q376" i="61"/>
  <c r="P376" i="61"/>
  <c r="O376" i="61"/>
  <c r="Q375" i="61"/>
  <c r="P375" i="61"/>
  <c r="O375" i="61"/>
  <c r="Q374" i="61"/>
  <c r="P374" i="61"/>
  <c r="O374" i="61"/>
  <c r="Q373" i="61"/>
  <c r="P373" i="61"/>
  <c r="O373" i="61"/>
  <c r="Q372" i="61"/>
  <c r="P372" i="61"/>
  <c r="O372" i="61"/>
  <c r="Q371" i="61"/>
  <c r="P371" i="61"/>
  <c r="O371" i="61"/>
  <c r="Q370" i="61"/>
  <c r="P370" i="61"/>
  <c r="O370" i="61"/>
  <c r="Q369" i="61"/>
  <c r="P369" i="61"/>
  <c r="O369" i="61"/>
  <c r="Q368" i="61"/>
  <c r="P368" i="61"/>
  <c r="O368" i="61"/>
  <c r="Q367" i="61"/>
  <c r="P367" i="61"/>
  <c r="O367" i="61"/>
  <c r="Q366" i="61"/>
  <c r="P366" i="61"/>
  <c r="O366" i="61"/>
  <c r="Q365" i="61"/>
  <c r="P365" i="61"/>
  <c r="O365" i="61"/>
  <c r="Q364" i="61"/>
  <c r="P364" i="61"/>
  <c r="O364" i="61"/>
  <c r="Q363" i="61"/>
  <c r="P363" i="61"/>
  <c r="O363" i="61"/>
  <c r="Q362" i="61"/>
  <c r="P362" i="61"/>
  <c r="O362" i="61"/>
  <c r="Q361" i="61"/>
  <c r="P361" i="61"/>
  <c r="O361" i="61"/>
  <c r="Q360" i="61"/>
  <c r="P360" i="61"/>
  <c r="O360" i="61"/>
  <c r="Q359" i="61"/>
  <c r="P359" i="61"/>
  <c r="O359" i="61"/>
  <c r="Q358" i="61"/>
  <c r="P358" i="61"/>
  <c r="O358" i="61"/>
  <c r="Q357" i="61"/>
  <c r="P357" i="61"/>
  <c r="O357" i="61"/>
  <c r="Q356" i="61"/>
  <c r="P356" i="61"/>
  <c r="O356" i="61"/>
  <c r="Q355" i="61"/>
  <c r="P355" i="61"/>
  <c r="O355" i="61"/>
  <c r="Q354" i="61"/>
  <c r="P354" i="61"/>
  <c r="O354" i="61"/>
  <c r="Q353" i="61"/>
  <c r="P353" i="61"/>
  <c r="O353" i="61"/>
  <c r="Q352" i="61"/>
  <c r="P352" i="61"/>
  <c r="O352" i="61"/>
  <c r="Q351" i="61"/>
  <c r="P351" i="61"/>
  <c r="O351" i="61"/>
  <c r="Q350" i="61"/>
  <c r="P350" i="61"/>
  <c r="O350" i="61"/>
  <c r="Q349" i="61"/>
  <c r="P349" i="61"/>
  <c r="O349" i="61"/>
  <c r="Q348" i="61"/>
  <c r="P348" i="61"/>
  <c r="O348" i="61"/>
  <c r="Q347" i="61"/>
  <c r="P347" i="61"/>
  <c r="O347" i="61"/>
  <c r="Q346" i="61"/>
  <c r="P346" i="61"/>
  <c r="O346" i="61"/>
  <c r="Q345" i="61"/>
  <c r="P345" i="61"/>
  <c r="O345" i="61"/>
  <c r="Q344" i="61"/>
  <c r="P344" i="61"/>
  <c r="O344" i="61"/>
  <c r="Q343" i="61"/>
  <c r="P343" i="61"/>
  <c r="O343" i="61"/>
  <c r="Q342" i="61"/>
  <c r="P342" i="61"/>
  <c r="O342" i="61"/>
  <c r="Q341" i="61"/>
  <c r="P341" i="61"/>
  <c r="O341" i="61"/>
  <c r="Q340" i="61"/>
  <c r="P340" i="61"/>
  <c r="O340" i="61"/>
  <c r="Q339" i="61"/>
  <c r="P339" i="61"/>
  <c r="O339" i="61"/>
  <c r="Q338" i="61"/>
  <c r="P338" i="61"/>
  <c r="O338" i="61"/>
  <c r="Q337" i="61"/>
  <c r="P337" i="61"/>
  <c r="O337" i="61"/>
  <c r="Q336" i="61"/>
  <c r="P336" i="61"/>
  <c r="O336" i="61"/>
  <c r="Q335" i="61"/>
  <c r="P335" i="61"/>
  <c r="O335" i="61"/>
  <c r="Q334" i="61"/>
  <c r="P334" i="61"/>
  <c r="O334" i="61"/>
  <c r="Q333" i="61"/>
  <c r="P333" i="61"/>
  <c r="O333" i="61"/>
  <c r="Q332" i="61"/>
  <c r="P332" i="61"/>
  <c r="O332" i="61"/>
  <c r="Q331" i="61"/>
  <c r="P331" i="61"/>
  <c r="O331" i="61"/>
  <c r="Q330" i="61"/>
  <c r="P330" i="61"/>
  <c r="O330" i="61"/>
  <c r="Q329" i="61"/>
  <c r="P329" i="61"/>
  <c r="O329" i="61"/>
  <c r="Q328" i="61"/>
  <c r="P328" i="61"/>
  <c r="O328" i="61"/>
  <c r="Q327" i="61"/>
  <c r="P327" i="61"/>
  <c r="O327" i="61"/>
  <c r="Q326" i="61"/>
  <c r="P326" i="61"/>
  <c r="O326" i="61"/>
  <c r="Q325" i="61"/>
  <c r="P325" i="61"/>
  <c r="O325" i="61"/>
  <c r="Q324" i="61"/>
  <c r="P324" i="61"/>
  <c r="O324" i="61"/>
  <c r="Q323" i="61"/>
  <c r="P323" i="61"/>
  <c r="O323" i="61"/>
  <c r="Q322" i="61"/>
  <c r="P322" i="61"/>
  <c r="O322" i="61"/>
  <c r="Q321" i="61"/>
  <c r="P321" i="61"/>
  <c r="O321" i="61"/>
  <c r="Q320" i="61"/>
  <c r="P320" i="61"/>
  <c r="O320" i="61"/>
  <c r="Q319" i="61"/>
  <c r="P319" i="61"/>
  <c r="O319" i="61"/>
  <c r="Q318" i="61"/>
  <c r="P318" i="61"/>
  <c r="O318" i="61"/>
  <c r="Q317" i="61"/>
  <c r="P317" i="61"/>
  <c r="O317" i="61"/>
  <c r="Q316" i="61"/>
  <c r="P316" i="61"/>
  <c r="O316" i="61"/>
  <c r="Q315" i="61"/>
  <c r="P315" i="61"/>
  <c r="O315" i="61"/>
  <c r="Q314" i="61"/>
  <c r="P314" i="61"/>
  <c r="O314" i="61"/>
  <c r="Q313" i="61"/>
  <c r="P313" i="61"/>
  <c r="O313" i="61"/>
  <c r="Q312" i="61"/>
  <c r="P312" i="61"/>
  <c r="O312" i="61"/>
  <c r="Q311" i="61"/>
  <c r="P311" i="61"/>
  <c r="O311" i="61"/>
  <c r="Q310" i="61"/>
  <c r="P310" i="61"/>
  <c r="O310" i="61"/>
  <c r="Q309" i="61"/>
  <c r="P309" i="61"/>
  <c r="O309" i="61"/>
  <c r="Q308" i="61"/>
  <c r="P308" i="61"/>
  <c r="O308" i="61"/>
  <c r="Q307" i="61"/>
  <c r="P307" i="61"/>
  <c r="O307" i="61"/>
  <c r="Q306" i="61"/>
  <c r="P306" i="61"/>
  <c r="O306" i="61"/>
  <c r="Q305" i="61"/>
  <c r="P305" i="61"/>
  <c r="O305" i="61"/>
  <c r="Q304" i="61"/>
  <c r="P304" i="61"/>
  <c r="O304" i="61"/>
  <c r="Q303" i="61"/>
  <c r="P303" i="61"/>
  <c r="O303" i="61"/>
  <c r="Q302" i="61"/>
  <c r="P302" i="61"/>
  <c r="O302" i="61"/>
  <c r="Q301" i="61"/>
  <c r="P301" i="61"/>
  <c r="O301" i="61"/>
  <c r="Q300" i="61"/>
  <c r="P300" i="61"/>
  <c r="O300" i="61"/>
  <c r="Q299" i="61"/>
  <c r="P299" i="61"/>
  <c r="O299" i="61"/>
  <c r="Q298" i="61"/>
  <c r="P298" i="61"/>
  <c r="O298" i="61"/>
  <c r="Q297" i="61"/>
  <c r="P297" i="61"/>
  <c r="O297" i="61"/>
  <c r="Q296" i="61"/>
  <c r="P296" i="61"/>
  <c r="O296" i="61"/>
  <c r="Q295" i="61"/>
  <c r="P295" i="61"/>
  <c r="O295" i="61"/>
  <c r="Q294" i="61"/>
  <c r="P294" i="61"/>
  <c r="O294" i="61"/>
  <c r="Q293" i="61"/>
  <c r="P293" i="61"/>
  <c r="O293" i="61"/>
  <c r="Q292" i="61"/>
  <c r="P292" i="61"/>
  <c r="O292" i="61"/>
  <c r="Q291" i="61"/>
  <c r="P291" i="61"/>
  <c r="O291" i="61"/>
  <c r="Q290" i="61"/>
  <c r="P290" i="61"/>
  <c r="O290" i="61"/>
  <c r="Q289" i="61"/>
  <c r="P289" i="61"/>
  <c r="O289" i="61"/>
  <c r="Q288" i="61"/>
  <c r="P288" i="61"/>
  <c r="O288" i="61"/>
  <c r="Q287" i="61"/>
  <c r="P287" i="61"/>
  <c r="O287" i="61"/>
  <c r="Q286" i="61"/>
  <c r="P286" i="61"/>
  <c r="O286" i="61"/>
  <c r="Q285" i="61"/>
  <c r="P285" i="61"/>
  <c r="O285" i="61"/>
  <c r="Q284" i="61"/>
  <c r="P284" i="61"/>
  <c r="O284" i="61"/>
  <c r="Q283" i="61"/>
  <c r="P283" i="61"/>
  <c r="O283" i="61"/>
  <c r="Q282" i="61"/>
  <c r="P282" i="61"/>
  <c r="O282" i="61"/>
  <c r="Q281" i="61"/>
  <c r="P281" i="61"/>
  <c r="O281" i="61"/>
  <c r="Q280" i="61"/>
  <c r="P280" i="61"/>
  <c r="O280" i="61"/>
  <c r="Q279" i="61"/>
  <c r="P279" i="61"/>
  <c r="O279" i="61"/>
  <c r="Q278" i="61"/>
  <c r="P278" i="61"/>
  <c r="O278" i="61"/>
  <c r="Q277" i="61"/>
  <c r="P277" i="61"/>
  <c r="O277" i="61"/>
  <c r="Q276" i="61"/>
  <c r="P276" i="61"/>
  <c r="O276" i="61"/>
  <c r="Q275" i="61"/>
  <c r="P275" i="61"/>
  <c r="O275" i="61"/>
  <c r="Q274" i="61"/>
  <c r="P274" i="61"/>
  <c r="O274" i="61"/>
  <c r="Q273" i="61"/>
  <c r="P273" i="61"/>
  <c r="O273" i="61"/>
  <c r="Q272" i="61"/>
  <c r="P272" i="61"/>
  <c r="O272" i="61"/>
  <c r="Q271" i="61"/>
  <c r="P271" i="61"/>
  <c r="O271" i="61"/>
  <c r="Q270" i="61"/>
  <c r="P270" i="61"/>
  <c r="O270" i="61"/>
  <c r="Q269" i="61"/>
  <c r="P269" i="61"/>
  <c r="O269" i="61"/>
  <c r="Q268" i="61"/>
  <c r="P268" i="61"/>
  <c r="O268" i="61"/>
  <c r="Q267" i="61"/>
  <c r="P267" i="61"/>
  <c r="O267" i="61"/>
  <c r="Q266" i="61"/>
  <c r="P266" i="61"/>
  <c r="O266" i="61"/>
  <c r="Q265" i="61"/>
  <c r="P265" i="61"/>
  <c r="O265" i="61"/>
  <c r="Q264" i="61"/>
  <c r="P264" i="61"/>
  <c r="O264" i="61"/>
  <c r="Q263" i="61"/>
  <c r="P263" i="61"/>
  <c r="O263" i="61"/>
  <c r="Q262" i="61"/>
  <c r="P262" i="61"/>
  <c r="O262" i="61"/>
  <c r="Q261" i="61"/>
  <c r="P261" i="61"/>
  <c r="O261" i="61"/>
  <c r="Q260" i="61"/>
  <c r="P260" i="61"/>
  <c r="O260" i="61"/>
  <c r="Q259" i="61"/>
  <c r="P259" i="61"/>
  <c r="O259" i="61"/>
  <c r="Q258" i="61"/>
  <c r="P258" i="61"/>
  <c r="O258" i="61"/>
  <c r="Q257" i="61"/>
  <c r="P257" i="61"/>
  <c r="O257" i="61"/>
  <c r="Q256" i="61"/>
  <c r="P256" i="61"/>
  <c r="O256" i="61"/>
  <c r="Q255" i="61"/>
  <c r="P255" i="61"/>
  <c r="O255" i="61"/>
  <c r="Q254" i="61"/>
  <c r="P254" i="61"/>
  <c r="O254" i="61"/>
  <c r="Q253" i="61"/>
  <c r="P253" i="61"/>
  <c r="O253" i="61"/>
  <c r="Q252" i="61"/>
  <c r="P252" i="61"/>
  <c r="O252" i="61"/>
  <c r="Q251" i="61"/>
  <c r="P251" i="61"/>
  <c r="O251" i="61"/>
  <c r="Q250" i="61"/>
  <c r="P250" i="61"/>
  <c r="O250" i="61"/>
  <c r="Q249" i="61"/>
  <c r="P249" i="61"/>
  <c r="O249" i="61"/>
  <c r="Q248" i="61"/>
  <c r="P248" i="61"/>
  <c r="O248" i="61"/>
  <c r="Q247" i="61"/>
  <c r="P247" i="61"/>
  <c r="O247" i="61"/>
  <c r="Q246" i="61"/>
  <c r="P246" i="61"/>
  <c r="O246" i="61"/>
  <c r="Q245" i="61"/>
  <c r="P245" i="61"/>
  <c r="O245" i="61"/>
  <c r="Q244" i="61"/>
  <c r="P244" i="61"/>
  <c r="O244" i="61"/>
  <c r="Q243" i="61"/>
  <c r="P243" i="61"/>
  <c r="O243" i="61"/>
  <c r="Q242" i="61"/>
  <c r="P242" i="61"/>
  <c r="O242" i="61"/>
  <c r="Q241" i="61"/>
  <c r="P241" i="61"/>
  <c r="O241" i="61"/>
  <c r="Q240" i="61"/>
  <c r="P240" i="61"/>
  <c r="O240" i="61"/>
  <c r="Q239" i="61"/>
  <c r="P239" i="61"/>
  <c r="O239" i="61"/>
  <c r="Q238" i="61"/>
  <c r="P238" i="61"/>
  <c r="O238" i="61"/>
  <c r="Q237" i="61"/>
  <c r="P237" i="61"/>
  <c r="O237" i="61"/>
  <c r="Q236" i="61"/>
  <c r="P236" i="61"/>
  <c r="O236" i="61"/>
  <c r="Q235" i="61"/>
  <c r="P235" i="61"/>
  <c r="O235" i="61"/>
  <c r="Q234" i="61"/>
  <c r="P234" i="61"/>
  <c r="O234" i="61"/>
  <c r="Q233" i="61"/>
  <c r="P233" i="61"/>
  <c r="O233" i="61"/>
  <c r="Q232" i="61"/>
  <c r="P232" i="61"/>
  <c r="O232" i="61"/>
  <c r="Q231" i="61"/>
  <c r="P231" i="61"/>
  <c r="O231" i="61"/>
  <c r="Q230" i="61"/>
  <c r="P230" i="61"/>
  <c r="O230" i="61"/>
  <c r="Q229" i="61"/>
  <c r="P229" i="61"/>
  <c r="O229" i="61"/>
  <c r="Q228" i="61"/>
  <c r="P228" i="61"/>
  <c r="O228" i="61"/>
  <c r="Q227" i="61"/>
  <c r="P227" i="61"/>
  <c r="O227" i="61"/>
  <c r="Q226" i="61"/>
  <c r="P226" i="61"/>
  <c r="O226" i="61"/>
  <c r="Q225" i="61"/>
  <c r="P225" i="61"/>
  <c r="O225" i="61"/>
  <c r="Q224" i="61"/>
  <c r="P224" i="61"/>
  <c r="O224" i="61"/>
  <c r="Q223" i="61"/>
  <c r="P223" i="61"/>
  <c r="O223" i="61"/>
  <c r="Q222" i="61"/>
  <c r="P222" i="61"/>
  <c r="O222" i="61"/>
  <c r="Q221" i="61"/>
  <c r="P221" i="61"/>
  <c r="O221" i="61"/>
  <c r="Q220" i="61"/>
  <c r="P220" i="61"/>
  <c r="O220" i="61"/>
  <c r="Q219" i="61"/>
  <c r="P219" i="61"/>
  <c r="O219" i="61"/>
  <c r="Q218" i="61"/>
  <c r="P218" i="61"/>
  <c r="O218" i="61"/>
  <c r="Q217" i="61"/>
  <c r="P217" i="61"/>
  <c r="O217" i="61"/>
  <c r="Q216" i="61"/>
  <c r="P216" i="61"/>
  <c r="O216" i="61"/>
  <c r="Q215" i="61"/>
  <c r="P215" i="61"/>
  <c r="O215" i="61"/>
  <c r="Q214" i="61"/>
  <c r="P214" i="61"/>
  <c r="O214" i="61"/>
  <c r="Q213" i="61"/>
  <c r="P213" i="61"/>
  <c r="O213" i="61"/>
  <c r="Q212" i="61"/>
  <c r="P212" i="61"/>
  <c r="O212" i="61"/>
  <c r="Q211" i="61"/>
  <c r="P211" i="61"/>
  <c r="O211" i="61"/>
  <c r="Q210" i="61"/>
  <c r="P210" i="61"/>
  <c r="O210" i="61"/>
  <c r="Q209" i="61"/>
  <c r="P209" i="61"/>
  <c r="O209" i="61"/>
  <c r="Q208" i="61"/>
  <c r="P208" i="61"/>
  <c r="O208" i="61"/>
  <c r="Q207" i="61"/>
  <c r="P207" i="61"/>
  <c r="O207" i="61"/>
  <c r="Q206" i="61"/>
  <c r="P206" i="61"/>
  <c r="O206" i="61"/>
  <c r="Q205" i="61"/>
  <c r="P205" i="61"/>
  <c r="O205" i="61"/>
  <c r="Q204" i="61"/>
  <c r="P204" i="61"/>
  <c r="O204" i="61"/>
  <c r="Q203" i="61"/>
  <c r="P203" i="61"/>
  <c r="O203" i="61"/>
  <c r="Q202" i="61"/>
  <c r="P202" i="61"/>
  <c r="O202" i="61"/>
  <c r="Q201" i="61"/>
  <c r="P201" i="61"/>
  <c r="O201" i="61"/>
  <c r="Q200" i="61"/>
  <c r="P200" i="61"/>
  <c r="O200" i="61"/>
  <c r="Q199" i="61"/>
  <c r="P199" i="61"/>
  <c r="O199" i="61"/>
  <c r="Q198" i="61"/>
  <c r="P198" i="61"/>
  <c r="O198" i="61"/>
  <c r="Q197" i="61"/>
  <c r="P197" i="61"/>
  <c r="O197" i="61"/>
  <c r="Q196" i="61"/>
  <c r="P196" i="61"/>
  <c r="O196" i="61"/>
  <c r="Q195" i="61"/>
  <c r="P195" i="61"/>
  <c r="O195" i="61"/>
  <c r="Q194" i="61"/>
  <c r="P194" i="61"/>
  <c r="O194" i="61"/>
  <c r="Q193" i="61"/>
  <c r="P193" i="61"/>
  <c r="O193" i="61"/>
  <c r="Q192" i="61"/>
  <c r="P192" i="61"/>
  <c r="O192" i="61"/>
  <c r="Q191" i="61"/>
  <c r="P191" i="61"/>
  <c r="O191" i="61"/>
  <c r="Q190" i="61"/>
  <c r="P190" i="61"/>
  <c r="O190" i="61"/>
  <c r="Q189" i="61"/>
  <c r="P189" i="61"/>
  <c r="O189" i="61"/>
  <c r="Q188" i="61"/>
  <c r="P188" i="61"/>
  <c r="O188" i="61"/>
  <c r="Q187" i="61"/>
  <c r="P187" i="61"/>
  <c r="O187" i="61"/>
  <c r="Q186" i="61"/>
  <c r="P186" i="61"/>
  <c r="O186" i="61"/>
  <c r="Q185" i="61"/>
  <c r="P185" i="61"/>
  <c r="O185" i="61"/>
  <c r="Q184" i="61"/>
  <c r="P184" i="61"/>
  <c r="O184" i="61"/>
  <c r="Q183" i="61"/>
  <c r="P183" i="61"/>
  <c r="O183" i="61"/>
  <c r="Q182" i="61"/>
  <c r="P182" i="61"/>
  <c r="O182" i="61"/>
  <c r="Q181" i="61"/>
  <c r="P181" i="61"/>
  <c r="O181" i="61"/>
  <c r="Q180" i="61"/>
  <c r="P180" i="61"/>
  <c r="O180" i="61"/>
  <c r="Q179" i="61"/>
  <c r="P179" i="61"/>
  <c r="O179" i="61"/>
  <c r="Q178" i="61"/>
  <c r="P178" i="61"/>
  <c r="O178" i="61"/>
  <c r="Q177" i="61"/>
  <c r="P177" i="61"/>
  <c r="O177" i="61"/>
  <c r="Q176" i="61"/>
  <c r="P176" i="61"/>
  <c r="O176" i="61"/>
  <c r="Q175" i="61"/>
  <c r="P175" i="61"/>
  <c r="O175" i="61"/>
  <c r="Q174" i="61"/>
  <c r="P174" i="61"/>
  <c r="O174" i="61"/>
  <c r="Q173" i="61"/>
  <c r="P173" i="61"/>
  <c r="O173" i="61"/>
  <c r="Q172" i="61"/>
  <c r="P172" i="61"/>
  <c r="O172" i="61"/>
  <c r="Q171" i="61"/>
  <c r="P171" i="61"/>
  <c r="O171" i="61"/>
  <c r="Q170" i="61"/>
  <c r="P170" i="61"/>
  <c r="O170" i="61"/>
  <c r="Q169" i="61"/>
  <c r="P169" i="61"/>
  <c r="O169" i="61"/>
  <c r="Q168" i="61"/>
  <c r="P168" i="61"/>
  <c r="O168" i="61"/>
  <c r="Q167" i="61"/>
  <c r="P167" i="61"/>
  <c r="O167" i="61"/>
  <c r="Q166" i="61"/>
  <c r="P166" i="61"/>
  <c r="O166" i="61"/>
  <c r="Q165" i="61"/>
  <c r="P165" i="61"/>
  <c r="O165" i="61"/>
  <c r="Q164" i="61"/>
  <c r="P164" i="61"/>
  <c r="O164" i="61"/>
  <c r="Q163" i="61"/>
  <c r="P163" i="61"/>
  <c r="O163" i="61"/>
  <c r="Q162" i="61"/>
  <c r="P162" i="61"/>
  <c r="O162" i="61"/>
  <c r="Q161" i="61"/>
  <c r="P161" i="61"/>
  <c r="O161" i="61"/>
  <c r="Q160" i="61"/>
  <c r="P160" i="61"/>
  <c r="O160" i="61"/>
  <c r="Q159" i="61"/>
  <c r="P159" i="61"/>
  <c r="O159" i="61"/>
  <c r="Q158" i="61"/>
  <c r="P158" i="61"/>
  <c r="O158" i="61"/>
  <c r="Q157" i="61"/>
  <c r="P157" i="61"/>
  <c r="O157" i="61"/>
  <c r="Q156" i="61"/>
  <c r="P156" i="61"/>
  <c r="O156" i="61"/>
  <c r="Q155" i="61"/>
  <c r="P155" i="61"/>
  <c r="O155" i="61"/>
  <c r="Q154" i="61"/>
  <c r="P154" i="61"/>
  <c r="O154" i="61"/>
  <c r="Q153" i="61"/>
  <c r="P153" i="61"/>
  <c r="O153" i="61"/>
  <c r="Q152" i="61"/>
  <c r="P152" i="61"/>
  <c r="O152" i="61"/>
  <c r="Q151" i="61"/>
  <c r="P151" i="61"/>
  <c r="O151" i="61"/>
  <c r="Q150" i="61"/>
  <c r="P150" i="61"/>
  <c r="O150" i="61"/>
  <c r="Q149" i="61"/>
  <c r="P149" i="61"/>
  <c r="O149" i="61"/>
  <c r="Q148" i="61"/>
  <c r="P148" i="61"/>
  <c r="O148" i="61"/>
  <c r="Q147" i="61"/>
  <c r="P147" i="61"/>
  <c r="O147" i="61"/>
  <c r="Q146" i="61"/>
  <c r="P146" i="61"/>
  <c r="O146" i="61"/>
  <c r="Q145" i="61"/>
  <c r="P145" i="61"/>
  <c r="O145" i="61"/>
  <c r="Q144" i="61"/>
  <c r="P144" i="61"/>
  <c r="O144" i="61"/>
  <c r="Q143" i="61"/>
  <c r="P143" i="61"/>
  <c r="O143" i="61"/>
  <c r="Q142" i="61"/>
  <c r="P142" i="61"/>
  <c r="O142" i="61"/>
  <c r="Q141" i="61"/>
  <c r="P141" i="61"/>
  <c r="O141" i="61"/>
  <c r="Q140" i="61"/>
  <c r="P140" i="61"/>
  <c r="O140" i="61"/>
  <c r="Q139" i="61"/>
  <c r="P139" i="61"/>
  <c r="O139" i="61"/>
  <c r="Q138" i="61"/>
  <c r="P138" i="61"/>
  <c r="O138" i="61"/>
  <c r="Q137" i="61"/>
  <c r="P137" i="61"/>
  <c r="O137" i="61"/>
  <c r="Q136" i="61"/>
  <c r="P136" i="61"/>
  <c r="O136" i="61"/>
  <c r="Q135" i="61"/>
  <c r="P135" i="61"/>
  <c r="O135" i="61"/>
  <c r="Q134" i="61"/>
  <c r="P134" i="61"/>
  <c r="O134" i="61"/>
  <c r="Q133" i="61"/>
  <c r="P133" i="61"/>
  <c r="O133" i="61"/>
  <c r="Q132" i="61"/>
  <c r="P132" i="61"/>
  <c r="O132" i="61"/>
  <c r="Q131" i="61"/>
  <c r="P131" i="61"/>
  <c r="O131" i="61"/>
  <c r="Q130" i="61"/>
  <c r="P130" i="61"/>
  <c r="O130" i="61"/>
  <c r="Q129" i="61"/>
  <c r="P129" i="61"/>
  <c r="O129" i="61"/>
  <c r="Q128" i="61"/>
  <c r="P128" i="61"/>
  <c r="O128" i="61"/>
  <c r="Q127" i="61"/>
  <c r="P127" i="61"/>
  <c r="O127" i="61"/>
  <c r="Q126" i="61"/>
  <c r="P126" i="61"/>
  <c r="O126" i="61"/>
  <c r="Q125" i="61"/>
  <c r="P125" i="61"/>
  <c r="O125" i="61"/>
  <c r="Q124" i="61"/>
  <c r="P124" i="61"/>
  <c r="O124" i="61"/>
  <c r="Q123" i="61"/>
  <c r="P123" i="61"/>
  <c r="O123" i="61"/>
  <c r="Q122" i="61"/>
  <c r="P122" i="61"/>
  <c r="O122" i="61"/>
  <c r="Q121" i="61"/>
  <c r="P121" i="61"/>
  <c r="O121" i="61"/>
  <c r="Q120" i="61"/>
  <c r="P120" i="61"/>
  <c r="O120" i="61"/>
  <c r="Q119" i="61"/>
  <c r="P119" i="61"/>
  <c r="O119" i="61"/>
  <c r="Q118" i="61"/>
  <c r="P118" i="61"/>
  <c r="O118" i="61"/>
  <c r="Q117" i="61"/>
  <c r="P117" i="61"/>
  <c r="O117" i="61"/>
  <c r="Q116" i="61"/>
  <c r="P116" i="61"/>
  <c r="O116" i="61"/>
  <c r="Q115" i="61"/>
  <c r="P115" i="61"/>
  <c r="O115" i="61"/>
  <c r="Q114" i="61"/>
  <c r="P114" i="61"/>
  <c r="O114" i="61"/>
  <c r="Q113" i="61"/>
  <c r="P113" i="61"/>
  <c r="O113" i="61"/>
  <c r="Q112" i="61"/>
  <c r="P112" i="61"/>
  <c r="O112" i="61"/>
  <c r="Q111" i="61"/>
  <c r="P111" i="61"/>
  <c r="O111" i="61"/>
  <c r="Q110" i="61"/>
  <c r="P110" i="61"/>
  <c r="O110" i="61"/>
  <c r="Q109" i="61"/>
  <c r="P109" i="61"/>
  <c r="O109" i="61"/>
  <c r="Q108" i="61"/>
  <c r="P108" i="61"/>
  <c r="O108" i="61"/>
  <c r="Q107" i="61"/>
  <c r="P107" i="61"/>
  <c r="O107" i="61"/>
  <c r="Q106" i="61"/>
  <c r="P106" i="61"/>
  <c r="O106" i="61"/>
  <c r="Q105" i="61"/>
  <c r="P105" i="61"/>
  <c r="O105" i="61"/>
  <c r="Q104" i="61"/>
  <c r="P104" i="61"/>
  <c r="O104" i="61"/>
  <c r="Q103" i="61"/>
  <c r="P103" i="61"/>
  <c r="O103" i="61"/>
  <c r="Q102" i="61"/>
  <c r="P102" i="61"/>
  <c r="O102" i="61"/>
  <c r="Q101" i="61"/>
  <c r="P101" i="61"/>
  <c r="O101" i="61"/>
  <c r="Q100" i="61"/>
  <c r="P100" i="61"/>
  <c r="O100" i="61"/>
  <c r="Q99" i="61"/>
  <c r="P99" i="61"/>
  <c r="O99" i="61"/>
  <c r="Q98" i="61"/>
  <c r="P98" i="61"/>
  <c r="O98" i="61"/>
  <c r="Q97" i="61"/>
  <c r="P97" i="61"/>
  <c r="O97" i="61"/>
  <c r="Q96" i="61"/>
  <c r="P96" i="61"/>
  <c r="O96" i="61"/>
  <c r="Q95" i="61"/>
  <c r="P95" i="61"/>
  <c r="O95" i="61"/>
  <c r="Q94" i="61"/>
  <c r="P94" i="61"/>
  <c r="O94" i="61"/>
  <c r="Q93" i="61"/>
  <c r="P93" i="61"/>
  <c r="O93" i="61"/>
  <c r="Q92" i="61"/>
  <c r="P92" i="61"/>
  <c r="O92" i="61"/>
  <c r="Q91" i="61"/>
  <c r="P91" i="61"/>
  <c r="O91" i="61"/>
  <c r="Q90" i="61"/>
  <c r="P90" i="61"/>
  <c r="O90" i="61"/>
  <c r="Q89" i="61"/>
  <c r="P89" i="61"/>
  <c r="O89" i="61"/>
  <c r="Q88" i="61"/>
  <c r="P88" i="61"/>
  <c r="O88" i="61"/>
  <c r="Q87" i="61"/>
  <c r="P87" i="61"/>
  <c r="O87" i="61"/>
  <c r="Q86" i="61"/>
  <c r="P86" i="61"/>
  <c r="O86" i="61"/>
  <c r="Q85" i="61"/>
  <c r="P85" i="61"/>
  <c r="O85" i="61"/>
  <c r="Q84" i="61"/>
  <c r="P84" i="61"/>
  <c r="O84" i="61"/>
  <c r="Q83" i="61"/>
  <c r="P83" i="61"/>
  <c r="O83" i="61"/>
  <c r="Q82" i="61"/>
  <c r="P82" i="61"/>
  <c r="O82" i="61"/>
  <c r="Q81" i="61"/>
  <c r="P81" i="61"/>
  <c r="O81" i="61"/>
  <c r="Q80" i="61"/>
  <c r="P80" i="61"/>
  <c r="O80" i="61"/>
  <c r="Q79" i="61"/>
  <c r="P79" i="61"/>
  <c r="O79" i="61"/>
  <c r="Q78" i="61"/>
  <c r="P78" i="61"/>
  <c r="O78" i="61"/>
  <c r="Q77" i="61"/>
  <c r="P77" i="61"/>
  <c r="O77" i="61"/>
  <c r="Q76" i="61"/>
  <c r="P76" i="61"/>
  <c r="O76" i="61"/>
  <c r="Q75" i="61"/>
  <c r="P75" i="61"/>
  <c r="O75" i="61"/>
  <c r="Q74" i="61"/>
  <c r="P74" i="61"/>
  <c r="O74" i="61"/>
  <c r="Q73" i="61"/>
  <c r="P73" i="61"/>
  <c r="O73" i="61"/>
  <c r="Q72" i="61"/>
  <c r="P72" i="61"/>
  <c r="O72" i="61"/>
  <c r="Q71" i="61"/>
  <c r="P71" i="61"/>
  <c r="O71" i="61"/>
  <c r="Q70" i="61"/>
  <c r="P70" i="61"/>
  <c r="O70" i="61"/>
  <c r="Q69" i="61"/>
  <c r="P69" i="61"/>
  <c r="O69" i="61"/>
  <c r="Q68" i="61"/>
  <c r="P68" i="61"/>
  <c r="O68" i="61"/>
  <c r="Q67" i="61"/>
  <c r="P67" i="61"/>
  <c r="O67" i="61"/>
  <c r="Q66" i="61"/>
  <c r="P66" i="61"/>
  <c r="O66" i="61"/>
  <c r="Q65" i="61"/>
  <c r="P65" i="61"/>
  <c r="O65" i="61"/>
  <c r="Q64" i="61"/>
  <c r="P64" i="61"/>
  <c r="O64" i="61"/>
  <c r="Q63" i="61"/>
  <c r="P63" i="61"/>
  <c r="O63" i="61"/>
  <c r="Q62" i="61"/>
  <c r="P62" i="61"/>
  <c r="O62" i="61"/>
  <c r="Q61" i="61"/>
  <c r="P61" i="61"/>
  <c r="O61" i="61"/>
  <c r="Q60" i="61"/>
  <c r="P60" i="61"/>
  <c r="O60" i="61"/>
  <c r="Q59" i="61"/>
  <c r="P59" i="61"/>
  <c r="O59" i="61"/>
  <c r="Q58" i="61"/>
  <c r="P58" i="61"/>
  <c r="O58" i="61"/>
  <c r="Q57" i="61"/>
  <c r="P57" i="61"/>
  <c r="O57" i="61"/>
  <c r="Q56" i="61"/>
  <c r="P56" i="61"/>
  <c r="O56" i="61"/>
  <c r="Q55" i="61"/>
  <c r="P55" i="61"/>
  <c r="O55" i="61"/>
  <c r="Q54" i="61"/>
  <c r="P54" i="61"/>
  <c r="O54" i="61"/>
  <c r="Q53" i="61"/>
  <c r="P53" i="61"/>
  <c r="O53" i="61"/>
  <c r="Q52" i="61"/>
  <c r="P52" i="61"/>
  <c r="O52" i="61"/>
  <c r="Q51" i="61"/>
  <c r="P51" i="61"/>
  <c r="O51" i="61"/>
  <c r="Q50" i="61"/>
  <c r="P50" i="61"/>
  <c r="O50" i="61"/>
  <c r="Q49" i="61"/>
  <c r="P49" i="61"/>
  <c r="O49" i="61"/>
  <c r="Q48" i="61"/>
  <c r="P48" i="61"/>
  <c r="O48" i="61"/>
  <c r="Q47" i="61"/>
  <c r="P47" i="61"/>
  <c r="O47" i="61"/>
  <c r="Q46" i="61"/>
  <c r="P46" i="61"/>
  <c r="O46" i="61"/>
  <c r="Q45" i="61"/>
  <c r="P45" i="61"/>
  <c r="O45" i="61"/>
  <c r="Q44" i="61"/>
  <c r="P44" i="61"/>
  <c r="O44" i="61"/>
  <c r="Q43" i="61"/>
  <c r="P43" i="61"/>
  <c r="O43" i="61"/>
  <c r="Q42" i="61"/>
  <c r="P42" i="61"/>
  <c r="O42" i="61"/>
  <c r="Q41" i="61"/>
  <c r="P41" i="61"/>
  <c r="O41" i="61"/>
  <c r="Q40" i="61"/>
  <c r="P40" i="61"/>
  <c r="O40" i="61"/>
  <c r="Q39" i="61"/>
  <c r="P39" i="61"/>
  <c r="O39" i="61"/>
  <c r="Q38" i="61"/>
  <c r="P38" i="61"/>
  <c r="O38" i="61"/>
  <c r="Q37" i="61"/>
  <c r="P37" i="61"/>
  <c r="O37" i="61"/>
  <c r="Q36" i="61"/>
  <c r="P36" i="61"/>
  <c r="O36" i="61"/>
  <c r="Q35" i="61"/>
  <c r="P35" i="61"/>
  <c r="O35" i="61"/>
  <c r="Q34" i="61"/>
  <c r="P34" i="61"/>
  <c r="O34" i="61"/>
  <c r="Q33" i="61"/>
  <c r="P33" i="61"/>
  <c r="O33" i="61"/>
  <c r="Q32" i="61"/>
  <c r="P32" i="61"/>
  <c r="O32" i="61"/>
  <c r="Q31" i="61"/>
  <c r="P31" i="61"/>
  <c r="O31" i="61"/>
  <c r="Q30" i="61"/>
  <c r="P30" i="61"/>
  <c r="O30" i="61"/>
  <c r="Q29" i="61"/>
  <c r="P29" i="61"/>
  <c r="O29" i="61"/>
  <c r="Q28" i="61"/>
  <c r="P28" i="61"/>
  <c r="O28" i="61"/>
  <c r="Q27" i="61"/>
  <c r="P27" i="61"/>
  <c r="O27" i="61"/>
  <c r="Q26" i="61"/>
  <c r="P26" i="61"/>
  <c r="O26" i="61"/>
  <c r="Q25" i="61"/>
  <c r="P25" i="61"/>
  <c r="O25" i="61"/>
  <c r="Q24" i="61"/>
  <c r="P24" i="61"/>
  <c r="O24" i="61"/>
  <c r="Q23" i="61"/>
  <c r="P23" i="61"/>
  <c r="O23" i="61"/>
  <c r="Q22" i="61"/>
  <c r="P22" i="61"/>
  <c r="O22" i="61"/>
  <c r="Q21" i="61"/>
  <c r="P21" i="61"/>
  <c r="O21" i="61"/>
  <c r="Q20" i="61"/>
  <c r="P20" i="61"/>
  <c r="O20" i="61"/>
  <c r="Q19" i="61"/>
  <c r="P19" i="61"/>
  <c r="O19" i="61"/>
  <c r="Q18" i="61"/>
  <c r="P18" i="61"/>
  <c r="O18" i="61"/>
  <c r="Q17" i="61"/>
  <c r="P17" i="61"/>
  <c r="O17" i="61"/>
  <c r="Q16" i="61"/>
  <c r="P16" i="61"/>
  <c r="O16" i="61"/>
  <c r="Q15" i="61"/>
  <c r="P15" i="61"/>
  <c r="O15" i="61"/>
  <c r="Q14" i="61"/>
  <c r="P14" i="61"/>
  <c r="O14" i="61"/>
  <c r="Q13" i="61"/>
  <c r="P13" i="61"/>
  <c r="O13" i="61"/>
  <c r="Q12" i="61"/>
  <c r="P12" i="61"/>
  <c r="O12" i="61"/>
  <c r="Q11" i="61"/>
  <c r="P11" i="61"/>
  <c r="O11" i="61"/>
  <c r="Q10" i="61"/>
  <c r="P10" i="61"/>
  <c r="O10" i="61"/>
  <c r="Q9" i="61"/>
  <c r="P9" i="61"/>
  <c r="O9" i="61"/>
  <c r="Q8" i="61"/>
  <c r="P8" i="61"/>
  <c r="O8" i="61"/>
  <c r="Q7" i="61"/>
  <c r="P7" i="61"/>
  <c r="O7" i="61"/>
  <c r="Q6" i="61"/>
  <c r="P6" i="61"/>
  <c r="O6" i="61"/>
  <c r="Q5" i="61"/>
  <c r="P5" i="61"/>
  <c r="O5" i="61"/>
  <c r="Q4" i="61"/>
  <c r="P4" i="61"/>
  <c r="O4" i="61"/>
  <c r="A2" i="61"/>
  <c r="P1" i="61"/>
  <c r="O1" i="61"/>
  <c r="A1" i="61"/>
  <c r="Q1404" i="53" l="1"/>
  <c r="P1404" i="53"/>
  <c r="O1404" i="53"/>
  <c r="Q1403" i="53"/>
  <c r="P1403" i="53"/>
  <c r="O1403" i="53"/>
  <c r="Q1402" i="53"/>
  <c r="P1402" i="53"/>
  <c r="O1402" i="53"/>
  <c r="Q1401" i="53"/>
  <c r="P1401" i="53"/>
  <c r="O1401" i="53"/>
  <c r="Q1400" i="53"/>
  <c r="P1400" i="53"/>
  <c r="O1400" i="53"/>
  <c r="Q1399" i="53"/>
  <c r="P1399" i="53"/>
  <c r="O1399" i="53"/>
  <c r="Q1398" i="53"/>
  <c r="P1398" i="53"/>
  <c r="O1398" i="53"/>
  <c r="Q1397" i="53"/>
  <c r="P1397" i="53"/>
  <c r="O1397" i="53"/>
  <c r="Q1396" i="53"/>
  <c r="P1396" i="53"/>
  <c r="O1396" i="53"/>
  <c r="Q1395" i="53"/>
  <c r="P1395" i="53"/>
  <c r="O1395" i="53"/>
  <c r="Q1394" i="53"/>
  <c r="P1394" i="53"/>
  <c r="O1394" i="53"/>
  <c r="Q1393" i="53"/>
  <c r="P1393" i="53"/>
  <c r="O1393" i="53"/>
  <c r="Q1392" i="53"/>
  <c r="P1392" i="53"/>
  <c r="O1392" i="53"/>
  <c r="Q1391" i="53"/>
  <c r="P1391" i="53"/>
  <c r="O1391" i="53"/>
  <c r="Q1390" i="53"/>
  <c r="P1390" i="53"/>
  <c r="O1390" i="53"/>
  <c r="Q1389" i="53"/>
  <c r="P1389" i="53"/>
  <c r="O1389" i="53"/>
  <c r="Q1388" i="53"/>
  <c r="P1388" i="53"/>
  <c r="O1388" i="53"/>
  <c r="Q1387" i="53"/>
  <c r="P1387" i="53"/>
  <c r="O1387" i="53"/>
  <c r="Q1386" i="53"/>
  <c r="P1386" i="53"/>
  <c r="O1386" i="53"/>
  <c r="Q1385" i="53"/>
  <c r="P1385" i="53"/>
  <c r="O1385" i="53"/>
  <c r="Q1384" i="53"/>
  <c r="P1384" i="53"/>
  <c r="O1384" i="53"/>
  <c r="Q1383" i="53"/>
  <c r="P1383" i="53"/>
  <c r="O1383" i="53"/>
  <c r="Q1382" i="53"/>
  <c r="P1382" i="53"/>
  <c r="O1382" i="53"/>
  <c r="Q1381" i="53"/>
  <c r="P1381" i="53"/>
  <c r="O1381" i="53"/>
  <c r="Q1380" i="53"/>
  <c r="P1380" i="53"/>
  <c r="O1380" i="53"/>
  <c r="Q1379" i="53"/>
  <c r="P1379" i="53"/>
  <c r="O1379" i="53"/>
  <c r="Q1378" i="53"/>
  <c r="P1378" i="53"/>
  <c r="O1378" i="53"/>
  <c r="Q1377" i="53"/>
  <c r="P1377" i="53"/>
  <c r="O1377" i="53"/>
  <c r="Q1376" i="53"/>
  <c r="P1376" i="53"/>
  <c r="O1376" i="53"/>
  <c r="Q1375" i="53"/>
  <c r="P1375" i="53"/>
  <c r="O1375" i="53"/>
  <c r="Q1374" i="53"/>
  <c r="P1374" i="53"/>
  <c r="O1374" i="53"/>
  <c r="Q1373" i="53"/>
  <c r="P1373" i="53"/>
  <c r="O1373" i="53"/>
  <c r="Q1372" i="53"/>
  <c r="P1372" i="53"/>
  <c r="O1372" i="53"/>
  <c r="Q1371" i="53"/>
  <c r="P1371" i="53"/>
  <c r="O1371" i="53"/>
  <c r="Q1370" i="53"/>
  <c r="P1370" i="53"/>
  <c r="O1370" i="53"/>
  <c r="Q1369" i="53"/>
  <c r="P1369" i="53"/>
  <c r="O1369" i="53"/>
  <c r="Q1368" i="53"/>
  <c r="P1368" i="53"/>
  <c r="O1368" i="53"/>
  <c r="Q1367" i="53"/>
  <c r="P1367" i="53"/>
  <c r="O1367" i="53"/>
  <c r="Q1366" i="53"/>
  <c r="P1366" i="53"/>
  <c r="O1366" i="53"/>
  <c r="Q1365" i="53"/>
  <c r="P1365" i="53"/>
  <c r="O1365" i="53"/>
  <c r="Q1364" i="53"/>
  <c r="P1364" i="53"/>
  <c r="O1364" i="53"/>
  <c r="Q1363" i="53"/>
  <c r="P1363" i="53"/>
  <c r="O1363" i="53"/>
  <c r="Q1362" i="53"/>
  <c r="P1362" i="53"/>
  <c r="O1362" i="53"/>
  <c r="Q1361" i="53"/>
  <c r="P1361" i="53"/>
  <c r="O1361" i="53"/>
  <c r="Q1360" i="53"/>
  <c r="P1360" i="53"/>
  <c r="O1360" i="53"/>
  <c r="Q1359" i="53"/>
  <c r="P1359" i="53"/>
  <c r="O1359" i="53"/>
  <c r="Q1358" i="53"/>
  <c r="P1358" i="53"/>
  <c r="O1358" i="53"/>
  <c r="Q1357" i="53"/>
  <c r="P1357" i="53"/>
  <c r="O1357" i="53"/>
  <c r="Q1356" i="53"/>
  <c r="P1356" i="53"/>
  <c r="O1356" i="53"/>
  <c r="Q1355" i="53"/>
  <c r="P1355" i="53"/>
  <c r="O1355" i="53"/>
  <c r="Q1354" i="53"/>
  <c r="P1354" i="53"/>
  <c r="O1354" i="53"/>
  <c r="Q1353" i="53"/>
  <c r="P1353" i="53"/>
  <c r="O1353" i="53"/>
  <c r="Q1352" i="53"/>
  <c r="P1352" i="53"/>
  <c r="O1352" i="53"/>
  <c r="Q1351" i="53"/>
  <c r="P1351" i="53"/>
  <c r="O1351" i="53"/>
  <c r="Q1350" i="53"/>
  <c r="P1350" i="53"/>
  <c r="O1350" i="53"/>
  <c r="Q1349" i="53"/>
  <c r="P1349" i="53"/>
  <c r="O1349" i="53"/>
  <c r="Q1348" i="53"/>
  <c r="P1348" i="53"/>
  <c r="O1348" i="53"/>
  <c r="Q1347" i="53"/>
  <c r="P1347" i="53"/>
  <c r="O1347" i="53"/>
  <c r="Q1346" i="53"/>
  <c r="P1346" i="53"/>
  <c r="O1346" i="53"/>
  <c r="Q1345" i="53"/>
  <c r="P1345" i="53"/>
  <c r="O1345" i="53"/>
  <c r="Q1344" i="53"/>
  <c r="P1344" i="53"/>
  <c r="O1344" i="53"/>
  <c r="Q1343" i="53"/>
  <c r="P1343" i="53"/>
  <c r="O1343" i="53"/>
  <c r="Q1342" i="53"/>
  <c r="P1342" i="53"/>
  <c r="O1342" i="53"/>
  <c r="Q1341" i="53"/>
  <c r="P1341" i="53"/>
  <c r="O1341" i="53"/>
  <c r="Q1340" i="53"/>
  <c r="P1340" i="53"/>
  <c r="O1340" i="53"/>
  <c r="Q1339" i="53"/>
  <c r="P1339" i="53"/>
  <c r="O1339" i="53"/>
  <c r="Q1338" i="53"/>
  <c r="P1338" i="53"/>
  <c r="O1338" i="53"/>
  <c r="Q1337" i="53"/>
  <c r="P1337" i="53"/>
  <c r="O1337" i="53"/>
  <c r="Q1336" i="53"/>
  <c r="P1336" i="53"/>
  <c r="O1336" i="53"/>
  <c r="Q1335" i="53"/>
  <c r="P1335" i="53"/>
  <c r="O1335" i="53"/>
  <c r="Q1334" i="53"/>
  <c r="P1334" i="53"/>
  <c r="O1334" i="53"/>
  <c r="Q1333" i="53"/>
  <c r="P1333" i="53"/>
  <c r="O1333" i="53"/>
  <c r="Q1332" i="53"/>
  <c r="P1332" i="53"/>
  <c r="O1332" i="53"/>
  <c r="Q1331" i="53"/>
  <c r="P1331" i="53"/>
  <c r="O1331" i="53"/>
  <c r="Q1330" i="53"/>
  <c r="P1330" i="53"/>
  <c r="O1330" i="53"/>
  <c r="Q1329" i="53"/>
  <c r="P1329" i="53"/>
  <c r="O1329" i="53"/>
  <c r="Q1328" i="53"/>
  <c r="P1328" i="53"/>
  <c r="O1328" i="53"/>
  <c r="Q1327" i="53"/>
  <c r="P1327" i="53"/>
  <c r="O1327" i="53"/>
  <c r="Q1326" i="53"/>
  <c r="P1326" i="53"/>
  <c r="O1326" i="53"/>
  <c r="Q1325" i="53"/>
  <c r="P1325" i="53"/>
  <c r="O1325" i="53"/>
  <c r="Q1324" i="53"/>
  <c r="P1324" i="53"/>
  <c r="O1324" i="53"/>
  <c r="Q1323" i="53"/>
  <c r="P1323" i="53"/>
  <c r="O1323" i="53"/>
  <c r="Q1322" i="53"/>
  <c r="P1322" i="53"/>
  <c r="O1322" i="53"/>
  <c r="Q1321" i="53"/>
  <c r="P1321" i="53"/>
  <c r="O1321" i="53"/>
  <c r="Q1320" i="53"/>
  <c r="P1320" i="53"/>
  <c r="O1320" i="53"/>
  <c r="Q1319" i="53"/>
  <c r="P1319" i="53"/>
  <c r="O1319" i="53"/>
  <c r="Q1318" i="53"/>
  <c r="P1318" i="53"/>
  <c r="O1318" i="53"/>
  <c r="Q1317" i="53"/>
  <c r="P1317" i="53"/>
  <c r="O1317" i="53"/>
  <c r="Q1316" i="53"/>
  <c r="P1316" i="53"/>
  <c r="O1316" i="53"/>
  <c r="Q1315" i="53"/>
  <c r="P1315" i="53"/>
  <c r="O1315" i="53"/>
  <c r="Q1314" i="53"/>
  <c r="P1314" i="53"/>
  <c r="O1314" i="53"/>
  <c r="Q1313" i="53"/>
  <c r="P1313" i="53"/>
  <c r="O1313" i="53"/>
  <c r="Q1312" i="53"/>
  <c r="P1312" i="53"/>
  <c r="O1312" i="53"/>
  <c r="Q1311" i="53"/>
  <c r="P1311" i="53"/>
  <c r="O1311" i="53"/>
  <c r="Q1310" i="53"/>
  <c r="P1310" i="53"/>
  <c r="O1310" i="53"/>
  <c r="Q1309" i="53"/>
  <c r="P1309" i="53"/>
  <c r="O1309" i="53"/>
  <c r="Q1308" i="53"/>
  <c r="P1308" i="53"/>
  <c r="O1308" i="53"/>
  <c r="Q1307" i="53"/>
  <c r="P1307" i="53"/>
  <c r="O1307" i="53"/>
  <c r="Q1306" i="53"/>
  <c r="P1306" i="53"/>
  <c r="O1306" i="53"/>
  <c r="Q1305" i="53"/>
  <c r="P1305" i="53"/>
  <c r="O1305" i="53"/>
  <c r="Q1304" i="53"/>
  <c r="P1304" i="53"/>
  <c r="O1304" i="53"/>
  <c r="Q1303" i="53"/>
  <c r="P1303" i="53"/>
  <c r="O1303" i="53"/>
  <c r="Q1302" i="53"/>
  <c r="P1302" i="53"/>
  <c r="O1302" i="53"/>
  <c r="Q1301" i="53"/>
  <c r="P1301" i="53"/>
  <c r="O1301" i="53"/>
  <c r="Q1300" i="53"/>
  <c r="P1300" i="53"/>
  <c r="O1300" i="53"/>
  <c r="Q1299" i="53"/>
  <c r="P1299" i="53"/>
  <c r="O1299" i="53"/>
  <c r="Q1298" i="53"/>
  <c r="P1298" i="53"/>
  <c r="O1298" i="53"/>
  <c r="Q1297" i="53"/>
  <c r="P1297" i="53"/>
  <c r="O1297" i="53"/>
  <c r="Q1296" i="53"/>
  <c r="P1296" i="53"/>
  <c r="O1296" i="53"/>
  <c r="Q1295" i="53"/>
  <c r="P1295" i="53"/>
  <c r="O1295" i="53"/>
  <c r="Q1294" i="53"/>
  <c r="P1294" i="53"/>
  <c r="O1294" i="53"/>
  <c r="Q1293" i="53"/>
  <c r="P1293" i="53"/>
  <c r="O1293" i="53"/>
  <c r="Q1292" i="53"/>
  <c r="P1292" i="53"/>
  <c r="O1292" i="53"/>
  <c r="Q1291" i="53"/>
  <c r="P1291" i="53"/>
  <c r="O1291" i="53"/>
  <c r="Q1290" i="53"/>
  <c r="P1290" i="53"/>
  <c r="O1290" i="53"/>
  <c r="Q1289" i="53"/>
  <c r="P1289" i="53"/>
  <c r="O1289" i="53"/>
  <c r="Q1288" i="53"/>
  <c r="P1288" i="53"/>
  <c r="O1288" i="53"/>
  <c r="Q1287" i="53"/>
  <c r="P1287" i="53"/>
  <c r="O1287" i="53"/>
  <c r="Q1286" i="53"/>
  <c r="P1286" i="53"/>
  <c r="O1286" i="53"/>
  <c r="Q1285" i="53"/>
  <c r="P1285" i="53"/>
  <c r="O1285" i="53"/>
  <c r="Q1284" i="53"/>
  <c r="P1284" i="53"/>
  <c r="O1284" i="53"/>
  <c r="Q1283" i="53"/>
  <c r="P1283" i="53"/>
  <c r="O1283" i="53"/>
  <c r="Q1282" i="53"/>
  <c r="P1282" i="53"/>
  <c r="O1282" i="53"/>
  <c r="Q1281" i="53"/>
  <c r="P1281" i="53"/>
  <c r="O1281" i="53"/>
  <c r="Q1280" i="53"/>
  <c r="P1280" i="53"/>
  <c r="O1280" i="53"/>
  <c r="Q1279" i="53"/>
  <c r="P1279" i="53"/>
  <c r="O1279" i="53"/>
  <c r="Q1278" i="53"/>
  <c r="P1278" i="53"/>
  <c r="O1278" i="53"/>
  <c r="Q1277" i="53"/>
  <c r="P1277" i="53"/>
  <c r="O1277" i="53"/>
  <c r="Q1276" i="53"/>
  <c r="P1276" i="53"/>
  <c r="O1276" i="53"/>
  <c r="Q1275" i="53"/>
  <c r="P1275" i="53"/>
  <c r="O1275" i="53"/>
  <c r="Q1274" i="53"/>
  <c r="P1274" i="53"/>
  <c r="O1274" i="53"/>
  <c r="Q1273" i="53"/>
  <c r="P1273" i="53"/>
  <c r="O1273" i="53"/>
  <c r="Q1272" i="53"/>
  <c r="P1272" i="53"/>
  <c r="O1272" i="53"/>
  <c r="Q1271" i="53"/>
  <c r="P1271" i="53"/>
  <c r="O1271" i="53"/>
  <c r="Q1270" i="53"/>
  <c r="P1270" i="53"/>
  <c r="O1270" i="53"/>
  <c r="Q1269" i="53"/>
  <c r="P1269" i="53"/>
  <c r="O1269" i="53"/>
  <c r="Q1268" i="53"/>
  <c r="P1268" i="53"/>
  <c r="O1268" i="53"/>
  <c r="Q1267" i="53"/>
  <c r="P1267" i="53"/>
  <c r="O1267" i="53"/>
  <c r="Q1266" i="53"/>
  <c r="P1266" i="53"/>
  <c r="O1266" i="53"/>
  <c r="Q1265" i="53"/>
  <c r="P1265" i="53"/>
  <c r="O1265" i="53"/>
  <c r="Q1264" i="53"/>
  <c r="P1264" i="53"/>
  <c r="O1264" i="53"/>
  <c r="Q1263" i="53"/>
  <c r="P1263" i="53"/>
  <c r="O1263" i="53"/>
  <c r="Q1262" i="53"/>
  <c r="P1262" i="53"/>
  <c r="O1262" i="53"/>
  <c r="Q1261" i="53"/>
  <c r="P1261" i="53"/>
  <c r="O1261" i="53"/>
  <c r="Q1260" i="53"/>
  <c r="P1260" i="53"/>
  <c r="O1260" i="53"/>
  <c r="Q1259" i="53"/>
  <c r="P1259" i="53"/>
  <c r="O1259" i="53"/>
  <c r="Q1258" i="53"/>
  <c r="P1258" i="53"/>
  <c r="O1258" i="53"/>
  <c r="Q1257" i="53"/>
  <c r="P1257" i="53"/>
  <c r="O1257" i="53"/>
  <c r="Q1256" i="53"/>
  <c r="P1256" i="53"/>
  <c r="O1256" i="53"/>
  <c r="Q1255" i="53"/>
  <c r="P1255" i="53"/>
  <c r="O1255" i="53"/>
  <c r="Q1254" i="53"/>
  <c r="P1254" i="53"/>
  <c r="O1254" i="53"/>
  <c r="Q1253" i="53"/>
  <c r="P1253" i="53"/>
  <c r="O1253" i="53"/>
  <c r="Q1252" i="53"/>
  <c r="P1252" i="53"/>
  <c r="O1252" i="53"/>
  <c r="Q1251" i="53"/>
  <c r="P1251" i="53"/>
  <c r="O1251" i="53"/>
  <c r="Q1250" i="53"/>
  <c r="P1250" i="53"/>
  <c r="O1250" i="53"/>
  <c r="Q1249" i="53"/>
  <c r="P1249" i="53"/>
  <c r="O1249" i="53"/>
  <c r="Q1248" i="53"/>
  <c r="P1248" i="53"/>
  <c r="O1248" i="53"/>
  <c r="Q1247" i="53"/>
  <c r="P1247" i="53"/>
  <c r="O1247" i="53"/>
  <c r="Q1246" i="53"/>
  <c r="P1246" i="53"/>
  <c r="O1246" i="53"/>
  <c r="Q1245" i="53"/>
  <c r="P1245" i="53"/>
  <c r="O1245" i="53"/>
  <c r="Q1244" i="53"/>
  <c r="P1244" i="53"/>
  <c r="O1244" i="53"/>
  <c r="Q1243" i="53"/>
  <c r="P1243" i="53"/>
  <c r="O1243" i="53"/>
  <c r="Q1242" i="53"/>
  <c r="P1242" i="53"/>
  <c r="O1242" i="53"/>
  <c r="Q1241" i="53"/>
  <c r="P1241" i="53"/>
  <c r="O1241" i="53"/>
  <c r="Q1240" i="53"/>
  <c r="P1240" i="53"/>
  <c r="O1240" i="53"/>
  <c r="Q1239" i="53"/>
  <c r="P1239" i="53"/>
  <c r="O1239" i="53"/>
  <c r="Q1238" i="53"/>
  <c r="P1238" i="53"/>
  <c r="O1238" i="53"/>
  <c r="Q1237" i="53"/>
  <c r="P1237" i="53"/>
  <c r="O1237" i="53"/>
  <c r="Q1236" i="53"/>
  <c r="P1236" i="53"/>
  <c r="O1236" i="53"/>
  <c r="Q1235" i="53"/>
  <c r="P1235" i="53"/>
  <c r="O1235" i="53"/>
  <c r="Q1234" i="53"/>
  <c r="P1234" i="53"/>
  <c r="O1234" i="53"/>
  <c r="Q1233" i="53"/>
  <c r="P1233" i="53"/>
  <c r="O1233" i="53"/>
  <c r="Q1232" i="53"/>
  <c r="P1232" i="53"/>
  <c r="O1232" i="53"/>
  <c r="Q1231" i="53"/>
  <c r="P1231" i="53"/>
  <c r="O1231" i="53"/>
  <c r="Q1230" i="53"/>
  <c r="P1230" i="53"/>
  <c r="O1230" i="53"/>
  <c r="Q1229" i="53"/>
  <c r="P1229" i="53"/>
  <c r="O1229" i="53"/>
  <c r="Q1228" i="53"/>
  <c r="P1228" i="53"/>
  <c r="O1228" i="53"/>
  <c r="Q1227" i="53"/>
  <c r="P1227" i="53"/>
  <c r="O1227" i="53"/>
  <c r="Q1226" i="53"/>
  <c r="P1226" i="53"/>
  <c r="O1226" i="53"/>
  <c r="Q1225" i="53"/>
  <c r="P1225" i="53"/>
  <c r="O1225" i="53"/>
  <c r="Q1224" i="53"/>
  <c r="P1224" i="53"/>
  <c r="O1224" i="53"/>
  <c r="Q1223" i="53"/>
  <c r="P1223" i="53"/>
  <c r="O1223" i="53"/>
  <c r="Q1222" i="53"/>
  <c r="P1222" i="53"/>
  <c r="O1222" i="53"/>
  <c r="Q1221" i="53"/>
  <c r="P1221" i="53"/>
  <c r="O1221" i="53"/>
  <c r="Q1220" i="53"/>
  <c r="P1220" i="53"/>
  <c r="O1220" i="53"/>
  <c r="Q1219" i="53"/>
  <c r="P1219" i="53"/>
  <c r="O1219" i="53"/>
  <c r="Q1218" i="53"/>
  <c r="P1218" i="53"/>
  <c r="O1218" i="53"/>
  <c r="Q1217" i="53"/>
  <c r="P1217" i="53"/>
  <c r="O1217" i="53"/>
  <c r="Q1216" i="53"/>
  <c r="P1216" i="53"/>
  <c r="O1216" i="53"/>
  <c r="Q1215" i="53"/>
  <c r="P1215" i="53"/>
  <c r="O1215" i="53"/>
  <c r="Q1214" i="53"/>
  <c r="P1214" i="53"/>
  <c r="O1214" i="53"/>
  <c r="Q1213" i="53"/>
  <c r="P1213" i="53"/>
  <c r="O1213" i="53"/>
  <c r="Q1212" i="53"/>
  <c r="P1212" i="53"/>
  <c r="O1212" i="53"/>
  <c r="Q1211" i="53"/>
  <c r="P1211" i="53"/>
  <c r="O1211" i="53"/>
  <c r="Q1210" i="53"/>
  <c r="P1210" i="53"/>
  <c r="O1210" i="53"/>
  <c r="Q1209" i="53"/>
  <c r="P1209" i="53"/>
  <c r="O1209" i="53"/>
  <c r="Q1208" i="53"/>
  <c r="P1208" i="53"/>
  <c r="O1208" i="53"/>
  <c r="Q1207" i="53"/>
  <c r="P1207" i="53"/>
  <c r="O1207" i="53"/>
  <c r="Q1206" i="53"/>
  <c r="P1206" i="53"/>
  <c r="O1206" i="53"/>
  <c r="Q1205" i="53"/>
  <c r="P1205" i="53"/>
  <c r="O1205" i="53"/>
  <c r="Q1204" i="53"/>
  <c r="P1204" i="53"/>
  <c r="O1204" i="53"/>
  <c r="Q1203" i="53"/>
  <c r="P1203" i="53"/>
  <c r="O1203" i="53"/>
  <c r="Q1202" i="53"/>
  <c r="P1202" i="53"/>
  <c r="O1202" i="53"/>
  <c r="Q1201" i="53"/>
  <c r="P1201" i="53"/>
  <c r="O1201" i="53"/>
  <c r="Q1200" i="53"/>
  <c r="P1200" i="53"/>
  <c r="O1200" i="53"/>
  <c r="Q1199" i="53"/>
  <c r="P1199" i="53"/>
  <c r="O1199" i="53"/>
  <c r="Q1198" i="53"/>
  <c r="P1198" i="53"/>
  <c r="O1198" i="53"/>
  <c r="Q1197" i="53"/>
  <c r="P1197" i="53"/>
  <c r="O1197" i="53"/>
  <c r="Q1196" i="53"/>
  <c r="P1196" i="53"/>
  <c r="O1196" i="53"/>
  <c r="Q1195" i="53"/>
  <c r="P1195" i="53"/>
  <c r="O1195" i="53"/>
  <c r="Q1194" i="53"/>
  <c r="P1194" i="53"/>
  <c r="O1194" i="53"/>
  <c r="Q1193" i="53"/>
  <c r="P1193" i="53"/>
  <c r="O1193" i="53"/>
  <c r="Q1192" i="53"/>
  <c r="P1192" i="53"/>
  <c r="O1192" i="53"/>
  <c r="Q1191" i="53"/>
  <c r="P1191" i="53"/>
  <c r="O1191" i="53"/>
  <c r="Q1190" i="53"/>
  <c r="P1190" i="53"/>
  <c r="O1190" i="53"/>
  <c r="Q1189" i="53"/>
  <c r="P1189" i="53"/>
  <c r="O1189" i="53"/>
  <c r="Q1188" i="53"/>
  <c r="P1188" i="53"/>
  <c r="O1188" i="53"/>
  <c r="Q1187" i="53"/>
  <c r="P1187" i="53"/>
  <c r="O1187" i="53"/>
  <c r="Q1186" i="53"/>
  <c r="P1186" i="53"/>
  <c r="O1186" i="53"/>
  <c r="Q1185" i="53"/>
  <c r="P1185" i="53"/>
  <c r="O1185" i="53"/>
  <c r="Q1184" i="53"/>
  <c r="P1184" i="53"/>
  <c r="O1184" i="53"/>
  <c r="Q1183" i="53"/>
  <c r="P1183" i="53"/>
  <c r="O1183" i="53"/>
  <c r="Q1182" i="53"/>
  <c r="P1182" i="53"/>
  <c r="O1182" i="53"/>
  <c r="Q1181" i="53"/>
  <c r="P1181" i="53"/>
  <c r="O1181" i="53"/>
  <c r="Q1180" i="53"/>
  <c r="P1180" i="53"/>
  <c r="O1180" i="53"/>
  <c r="Q1179" i="53"/>
  <c r="P1179" i="53"/>
  <c r="O1179" i="53"/>
  <c r="Q1178" i="53"/>
  <c r="P1178" i="53"/>
  <c r="O1178" i="53"/>
  <c r="Q1177" i="53"/>
  <c r="P1177" i="53"/>
  <c r="O1177" i="53"/>
  <c r="Q1176" i="53"/>
  <c r="P1176" i="53"/>
  <c r="O1176" i="53"/>
  <c r="Q1175" i="53"/>
  <c r="P1175" i="53"/>
  <c r="O1175" i="53"/>
  <c r="Q1174" i="53"/>
  <c r="P1174" i="53"/>
  <c r="O1174" i="53"/>
  <c r="Q1173" i="53"/>
  <c r="P1173" i="53"/>
  <c r="O1173" i="53"/>
  <c r="Q1172" i="53"/>
  <c r="P1172" i="53"/>
  <c r="O1172" i="53"/>
  <c r="Q1171" i="53"/>
  <c r="P1171" i="53"/>
  <c r="O1171" i="53"/>
  <c r="Q1170" i="53"/>
  <c r="P1170" i="53"/>
  <c r="O1170" i="53"/>
  <c r="Q1169" i="53"/>
  <c r="P1169" i="53"/>
  <c r="O1169" i="53"/>
  <c r="Q1168" i="53"/>
  <c r="P1168" i="53"/>
  <c r="O1168" i="53"/>
  <c r="Q1167" i="53"/>
  <c r="P1167" i="53"/>
  <c r="O1167" i="53"/>
  <c r="Q1166" i="53"/>
  <c r="P1166" i="53"/>
  <c r="O1166" i="53"/>
  <c r="Q1165" i="53"/>
  <c r="P1165" i="53"/>
  <c r="O1165" i="53"/>
  <c r="Q1164" i="53"/>
  <c r="P1164" i="53"/>
  <c r="O1164" i="53"/>
  <c r="Q1163" i="53"/>
  <c r="P1163" i="53"/>
  <c r="O1163" i="53"/>
  <c r="Q1162" i="53"/>
  <c r="P1162" i="53"/>
  <c r="O1162" i="53"/>
  <c r="Q1161" i="53"/>
  <c r="P1161" i="53"/>
  <c r="O1161" i="53"/>
  <c r="Q1160" i="53"/>
  <c r="P1160" i="53"/>
  <c r="O1160" i="53"/>
  <c r="Q1159" i="53"/>
  <c r="P1159" i="53"/>
  <c r="O1159" i="53"/>
  <c r="Q1158" i="53"/>
  <c r="P1158" i="53"/>
  <c r="O1158" i="53"/>
  <c r="Q1157" i="53"/>
  <c r="P1157" i="53"/>
  <c r="O1157" i="53"/>
  <c r="Q1156" i="53"/>
  <c r="P1156" i="53"/>
  <c r="O1156" i="53"/>
  <c r="Q1155" i="53"/>
  <c r="P1155" i="53"/>
  <c r="O1155" i="53"/>
  <c r="Q1154" i="53"/>
  <c r="P1154" i="53"/>
  <c r="O1154" i="53"/>
  <c r="Q1153" i="53"/>
  <c r="P1153" i="53"/>
  <c r="O1153" i="53"/>
  <c r="Q1152" i="53"/>
  <c r="P1152" i="53"/>
  <c r="O1152" i="53"/>
  <c r="Q1151" i="53"/>
  <c r="P1151" i="53"/>
  <c r="O1151" i="53"/>
  <c r="Q1150" i="53"/>
  <c r="P1150" i="53"/>
  <c r="O1150" i="53"/>
  <c r="Q1149" i="53"/>
  <c r="P1149" i="53"/>
  <c r="O1149" i="53"/>
  <c r="Q1148" i="53"/>
  <c r="P1148" i="53"/>
  <c r="O1148" i="53"/>
  <c r="Q1147" i="53"/>
  <c r="P1147" i="53"/>
  <c r="O1147" i="53"/>
  <c r="Q1146" i="53"/>
  <c r="P1146" i="53"/>
  <c r="O1146" i="53"/>
  <c r="Q1145" i="53"/>
  <c r="P1145" i="53"/>
  <c r="O1145" i="53"/>
  <c r="Q1144" i="53"/>
  <c r="P1144" i="53"/>
  <c r="O1144" i="53"/>
  <c r="Q1143" i="53"/>
  <c r="P1143" i="53"/>
  <c r="O1143" i="53"/>
  <c r="Q1142" i="53"/>
  <c r="P1142" i="53"/>
  <c r="O1142" i="53"/>
  <c r="Q1141" i="53"/>
  <c r="P1141" i="53"/>
  <c r="O1141" i="53"/>
  <c r="Q1140" i="53"/>
  <c r="P1140" i="53"/>
  <c r="O1140" i="53"/>
  <c r="Q1139" i="53"/>
  <c r="P1139" i="53"/>
  <c r="O1139" i="53"/>
  <c r="Q1138" i="53"/>
  <c r="P1138" i="53"/>
  <c r="O1138" i="53"/>
  <c r="Q1137" i="53"/>
  <c r="P1137" i="53"/>
  <c r="O1137" i="53"/>
  <c r="Q1136" i="53"/>
  <c r="P1136" i="53"/>
  <c r="O1136" i="53"/>
  <c r="Q1135" i="53"/>
  <c r="P1135" i="53"/>
  <c r="O1135" i="53"/>
  <c r="Q1134" i="53"/>
  <c r="P1134" i="53"/>
  <c r="O1134" i="53"/>
  <c r="Q1133" i="53"/>
  <c r="P1133" i="53"/>
  <c r="O1133" i="53"/>
  <c r="Q1132" i="53"/>
  <c r="P1132" i="53"/>
  <c r="O1132" i="53"/>
  <c r="Q1131" i="53"/>
  <c r="P1131" i="53"/>
  <c r="O1131" i="53"/>
  <c r="Q1130" i="53"/>
  <c r="P1130" i="53"/>
  <c r="O1130" i="53"/>
  <c r="Q1129" i="53"/>
  <c r="P1129" i="53"/>
  <c r="O1129" i="53"/>
  <c r="Q1128" i="53"/>
  <c r="P1128" i="53"/>
  <c r="O1128" i="53"/>
  <c r="Q1127" i="53"/>
  <c r="P1127" i="53"/>
  <c r="O1127" i="53"/>
  <c r="Q1126" i="53"/>
  <c r="P1126" i="53"/>
  <c r="O1126" i="53"/>
  <c r="Q1125" i="53"/>
  <c r="P1125" i="53"/>
  <c r="O1125" i="53"/>
  <c r="Q1124" i="53"/>
  <c r="P1124" i="53"/>
  <c r="O1124" i="53"/>
  <c r="Q1123" i="53"/>
  <c r="P1123" i="53"/>
  <c r="O1123" i="53"/>
  <c r="Q1122" i="53"/>
  <c r="P1122" i="53"/>
  <c r="O1122" i="53"/>
  <c r="Q1121" i="53"/>
  <c r="P1121" i="53"/>
  <c r="O1121" i="53"/>
  <c r="Q1120" i="53"/>
  <c r="P1120" i="53"/>
  <c r="O1120" i="53"/>
  <c r="Q1119" i="53"/>
  <c r="P1119" i="53"/>
  <c r="O1119" i="53"/>
  <c r="Q1118" i="53"/>
  <c r="P1118" i="53"/>
  <c r="O1118" i="53"/>
  <c r="Q1117" i="53"/>
  <c r="P1117" i="53"/>
  <c r="O1117" i="53"/>
  <c r="Q1116" i="53"/>
  <c r="P1116" i="53"/>
  <c r="O1116" i="53"/>
  <c r="Q1115" i="53"/>
  <c r="P1115" i="53"/>
  <c r="O1115" i="53"/>
  <c r="Q1114" i="53"/>
  <c r="P1114" i="53"/>
  <c r="O1114" i="53"/>
  <c r="Q1113" i="53"/>
  <c r="P1113" i="53"/>
  <c r="O1113" i="53"/>
  <c r="Q1112" i="53"/>
  <c r="P1112" i="53"/>
  <c r="O1112" i="53"/>
  <c r="Q1111" i="53"/>
  <c r="P1111" i="53"/>
  <c r="O1111" i="53"/>
  <c r="Q1110" i="53"/>
  <c r="P1110" i="53"/>
  <c r="O1110" i="53"/>
  <c r="Q1109" i="53"/>
  <c r="P1109" i="53"/>
  <c r="O1109" i="53"/>
  <c r="Q1108" i="53"/>
  <c r="P1108" i="53"/>
  <c r="O1108" i="53"/>
  <c r="Q1107" i="53"/>
  <c r="P1107" i="53"/>
  <c r="O1107" i="53"/>
  <c r="Q1106" i="53"/>
  <c r="P1106" i="53"/>
  <c r="O1106" i="53"/>
  <c r="Q1105" i="53"/>
  <c r="P1105" i="53"/>
  <c r="O1105" i="53"/>
  <c r="Q1104" i="53"/>
  <c r="P1104" i="53"/>
  <c r="O1104" i="53"/>
  <c r="Q1103" i="53"/>
  <c r="P1103" i="53"/>
  <c r="O1103" i="53"/>
  <c r="Q1102" i="53"/>
  <c r="P1102" i="53"/>
  <c r="O1102" i="53"/>
  <c r="Q1101" i="53"/>
  <c r="P1101" i="53"/>
  <c r="O1101" i="53"/>
  <c r="Q1100" i="53"/>
  <c r="P1100" i="53"/>
  <c r="O1100" i="53"/>
  <c r="Q1099" i="53"/>
  <c r="P1099" i="53"/>
  <c r="O1099" i="53"/>
  <c r="Q1098" i="53"/>
  <c r="P1098" i="53"/>
  <c r="O1098" i="53"/>
  <c r="Q1097" i="53"/>
  <c r="P1097" i="53"/>
  <c r="O1097" i="53"/>
  <c r="Q1096" i="53"/>
  <c r="P1096" i="53"/>
  <c r="O1096" i="53"/>
  <c r="Q1095" i="53"/>
  <c r="P1095" i="53"/>
  <c r="O1095" i="53"/>
  <c r="Q1094" i="53"/>
  <c r="P1094" i="53"/>
  <c r="O1094" i="53"/>
  <c r="Q1093" i="53"/>
  <c r="P1093" i="53"/>
  <c r="O1093" i="53"/>
  <c r="Q1092" i="53"/>
  <c r="P1092" i="53"/>
  <c r="O1092" i="53"/>
  <c r="Q1091" i="53"/>
  <c r="P1091" i="53"/>
  <c r="O1091" i="53"/>
  <c r="Q1090" i="53"/>
  <c r="P1090" i="53"/>
  <c r="O1090" i="53"/>
  <c r="Q1089" i="53"/>
  <c r="P1089" i="53"/>
  <c r="O1089" i="53"/>
  <c r="Q1088" i="53"/>
  <c r="P1088" i="53"/>
  <c r="O1088" i="53"/>
  <c r="Q1087" i="53"/>
  <c r="P1087" i="53"/>
  <c r="O1087" i="53"/>
  <c r="Q1086" i="53"/>
  <c r="P1086" i="53"/>
  <c r="O1086" i="53"/>
  <c r="Q1085" i="53"/>
  <c r="P1085" i="53"/>
  <c r="O1085" i="53"/>
  <c r="Q1084" i="53"/>
  <c r="P1084" i="53"/>
  <c r="O1084" i="53"/>
  <c r="Q1083" i="53"/>
  <c r="P1083" i="53"/>
  <c r="O1083" i="53"/>
  <c r="Q1082" i="53"/>
  <c r="P1082" i="53"/>
  <c r="O1082" i="53"/>
  <c r="Q1081" i="53"/>
  <c r="P1081" i="53"/>
  <c r="O1081" i="53"/>
  <c r="Q1080" i="53"/>
  <c r="P1080" i="53"/>
  <c r="O1080" i="53"/>
  <c r="Q1079" i="53"/>
  <c r="P1079" i="53"/>
  <c r="O1079" i="53"/>
  <c r="Q1078" i="53"/>
  <c r="P1078" i="53"/>
  <c r="O1078" i="53"/>
  <c r="Q1077" i="53"/>
  <c r="P1077" i="53"/>
  <c r="O1077" i="53"/>
  <c r="Q1076" i="53"/>
  <c r="P1076" i="53"/>
  <c r="O1076" i="53"/>
  <c r="Q1075" i="53"/>
  <c r="P1075" i="53"/>
  <c r="O1075" i="53"/>
  <c r="Q1074" i="53"/>
  <c r="P1074" i="53"/>
  <c r="O1074" i="53"/>
  <c r="Q1073" i="53"/>
  <c r="P1073" i="53"/>
  <c r="O1073" i="53"/>
  <c r="Q1072" i="53"/>
  <c r="P1072" i="53"/>
  <c r="O1072" i="53"/>
  <c r="Q1071" i="53"/>
  <c r="P1071" i="53"/>
  <c r="O1071" i="53"/>
  <c r="Q1070" i="53"/>
  <c r="P1070" i="53"/>
  <c r="O1070" i="53"/>
  <c r="Q1069" i="53"/>
  <c r="P1069" i="53"/>
  <c r="O1069" i="53"/>
  <c r="Q1068" i="53"/>
  <c r="P1068" i="53"/>
  <c r="O1068" i="53"/>
  <c r="Q1067" i="53"/>
  <c r="P1067" i="53"/>
  <c r="O1067" i="53"/>
  <c r="Q1066" i="53"/>
  <c r="P1066" i="53"/>
  <c r="O1066" i="53"/>
  <c r="Q1065" i="53"/>
  <c r="P1065" i="53"/>
  <c r="O1065" i="53"/>
  <c r="Q1064" i="53"/>
  <c r="P1064" i="53"/>
  <c r="O1064" i="53"/>
  <c r="Q1063" i="53"/>
  <c r="P1063" i="53"/>
  <c r="O1063" i="53"/>
  <c r="Q1062" i="53"/>
  <c r="P1062" i="53"/>
  <c r="O1062" i="53"/>
  <c r="Q1061" i="53"/>
  <c r="P1061" i="53"/>
  <c r="O1061" i="53"/>
  <c r="Q1060" i="53"/>
  <c r="P1060" i="53"/>
  <c r="O1060" i="53"/>
  <c r="Q1059" i="53"/>
  <c r="P1059" i="53"/>
  <c r="O1059" i="53"/>
  <c r="Q1058" i="53"/>
  <c r="P1058" i="53"/>
  <c r="O1058" i="53"/>
  <c r="Q1057" i="53"/>
  <c r="P1057" i="53"/>
  <c r="O1057" i="53"/>
  <c r="Q1056" i="53"/>
  <c r="P1056" i="53"/>
  <c r="O1056" i="53"/>
  <c r="Q1055" i="53"/>
  <c r="P1055" i="53"/>
  <c r="O1055" i="53"/>
  <c r="Q1054" i="53"/>
  <c r="P1054" i="53"/>
  <c r="O1054" i="53"/>
  <c r="Q1053" i="53"/>
  <c r="P1053" i="53"/>
  <c r="O1053" i="53"/>
  <c r="Q1052" i="53"/>
  <c r="P1052" i="53"/>
  <c r="O1052" i="53"/>
  <c r="Q1051" i="53"/>
  <c r="P1051" i="53"/>
  <c r="O1051" i="53"/>
  <c r="Q1050" i="53"/>
  <c r="P1050" i="53"/>
  <c r="O1050" i="53"/>
  <c r="Q1049" i="53"/>
  <c r="P1049" i="53"/>
  <c r="O1049" i="53"/>
  <c r="Q1048" i="53"/>
  <c r="P1048" i="53"/>
  <c r="O1048" i="53"/>
  <c r="Q1047" i="53"/>
  <c r="P1047" i="53"/>
  <c r="O1047" i="53"/>
  <c r="Q1046" i="53"/>
  <c r="P1046" i="53"/>
  <c r="O1046" i="53"/>
  <c r="Q1045" i="53"/>
  <c r="P1045" i="53"/>
  <c r="O1045" i="53"/>
  <c r="Q1044" i="53"/>
  <c r="P1044" i="53"/>
  <c r="O1044" i="53"/>
  <c r="Q1043" i="53"/>
  <c r="P1043" i="53"/>
  <c r="O1043" i="53"/>
  <c r="Q1042" i="53"/>
  <c r="P1042" i="53"/>
  <c r="O1042" i="53"/>
  <c r="Q1041" i="53"/>
  <c r="P1041" i="53"/>
  <c r="O1041" i="53"/>
  <c r="Q1040" i="53"/>
  <c r="P1040" i="53"/>
  <c r="O1040" i="53"/>
  <c r="Q1039" i="53"/>
  <c r="P1039" i="53"/>
  <c r="O1039" i="53"/>
  <c r="Q1038" i="53"/>
  <c r="P1038" i="53"/>
  <c r="O1038" i="53"/>
  <c r="Q1037" i="53"/>
  <c r="P1037" i="53"/>
  <c r="O1037" i="53"/>
  <c r="Q1036" i="53"/>
  <c r="P1036" i="53"/>
  <c r="O1036" i="53"/>
  <c r="Q1035" i="53"/>
  <c r="P1035" i="53"/>
  <c r="O1035" i="53"/>
  <c r="Q1034" i="53"/>
  <c r="P1034" i="53"/>
  <c r="O1034" i="53"/>
  <c r="Q1033" i="53"/>
  <c r="P1033" i="53"/>
  <c r="O1033" i="53"/>
  <c r="Q1032" i="53"/>
  <c r="P1032" i="53"/>
  <c r="O1032" i="53"/>
  <c r="Q1031" i="53"/>
  <c r="P1031" i="53"/>
  <c r="O1031" i="53"/>
  <c r="Q1030" i="53"/>
  <c r="P1030" i="53"/>
  <c r="O1030" i="53"/>
  <c r="Q1029" i="53"/>
  <c r="P1029" i="53"/>
  <c r="O1029" i="53"/>
  <c r="Q1028" i="53"/>
  <c r="P1028" i="53"/>
  <c r="O1028" i="53"/>
  <c r="Q1027" i="53"/>
  <c r="P1027" i="53"/>
  <c r="O1027" i="53"/>
  <c r="Q1026" i="53"/>
  <c r="P1026" i="53"/>
  <c r="O1026" i="53"/>
  <c r="Q1025" i="53"/>
  <c r="P1025" i="53"/>
  <c r="O1025" i="53"/>
  <c r="Q1024" i="53"/>
  <c r="P1024" i="53"/>
  <c r="O1024" i="53"/>
  <c r="Q1023" i="53"/>
  <c r="P1023" i="53"/>
  <c r="O1023" i="53"/>
  <c r="Q1022" i="53"/>
  <c r="P1022" i="53"/>
  <c r="O1022" i="53"/>
  <c r="Q1021" i="53"/>
  <c r="P1021" i="53"/>
  <c r="O1021" i="53"/>
  <c r="Q1020" i="53"/>
  <c r="P1020" i="53"/>
  <c r="O1020" i="53"/>
  <c r="Q1019" i="53"/>
  <c r="P1019" i="53"/>
  <c r="O1019" i="53"/>
  <c r="Q1018" i="53"/>
  <c r="P1018" i="53"/>
  <c r="O1018" i="53"/>
  <c r="Q1017" i="53"/>
  <c r="P1017" i="53"/>
  <c r="O1017" i="53"/>
  <c r="Q1016" i="53"/>
  <c r="P1016" i="53"/>
  <c r="O1016" i="53"/>
  <c r="Q1015" i="53"/>
  <c r="P1015" i="53"/>
  <c r="O1015" i="53"/>
  <c r="Q1014" i="53"/>
  <c r="P1014" i="53"/>
  <c r="O1014" i="53"/>
  <c r="Q1013" i="53"/>
  <c r="P1013" i="53"/>
  <c r="O1013" i="53"/>
  <c r="Q1012" i="53"/>
  <c r="P1012" i="53"/>
  <c r="O1012" i="53"/>
  <c r="Q1011" i="53"/>
  <c r="P1011" i="53"/>
  <c r="O1011" i="53"/>
  <c r="Q1010" i="53"/>
  <c r="P1010" i="53"/>
  <c r="O1010" i="53"/>
  <c r="Q1009" i="53"/>
  <c r="P1009" i="53"/>
  <c r="O1009" i="53"/>
  <c r="Q1008" i="53"/>
  <c r="P1008" i="53"/>
  <c r="O1008" i="53"/>
  <c r="Q1007" i="53"/>
  <c r="P1007" i="53"/>
  <c r="O1007" i="53"/>
  <c r="Q1006" i="53"/>
  <c r="P1006" i="53"/>
  <c r="O1006" i="53"/>
  <c r="Q1005" i="53"/>
  <c r="P1005" i="53"/>
  <c r="O1005" i="53"/>
  <c r="Q1004" i="53"/>
  <c r="P1004" i="53"/>
  <c r="O1004" i="53"/>
  <c r="Q1003" i="53"/>
  <c r="P1003" i="53"/>
  <c r="O1003" i="53"/>
  <c r="Q1002" i="53"/>
  <c r="P1002" i="53"/>
  <c r="O1002" i="53"/>
  <c r="Q1001" i="53"/>
  <c r="P1001" i="53"/>
  <c r="O1001" i="53"/>
  <c r="Q1000" i="53"/>
  <c r="P1000" i="53"/>
  <c r="O1000" i="53"/>
  <c r="Q999" i="53"/>
  <c r="P999" i="53"/>
  <c r="O999" i="53"/>
  <c r="Q998" i="53"/>
  <c r="P998" i="53"/>
  <c r="O998" i="53"/>
  <c r="Q997" i="53"/>
  <c r="P997" i="53"/>
  <c r="O997" i="53"/>
  <c r="Q996" i="53"/>
  <c r="P996" i="53"/>
  <c r="O996" i="53"/>
  <c r="Q995" i="53"/>
  <c r="P995" i="53"/>
  <c r="O995" i="53"/>
  <c r="Q994" i="53"/>
  <c r="P994" i="53"/>
  <c r="O994" i="53"/>
  <c r="Q993" i="53"/>
  <c r="P993" i="53"/>
  <c r="O993" i="53"/>
  <c r="Q992" i="53"/>
  <c r="P992" i="53"/>
  <c r="O992" i="53"/>
  <c r="Q991" i="53"/>
  <c r="P991" i="53"/>
  <c r="O991" i="53"/>
  <c r="Q990" i="53"/>
  <c r="P990" i="53"/>
  <c r="O990" i="53"/>
  <c r="Q989" i="53"/>
  <c r="P989" i="53"/>
  <c r="O989" i="53"/>
  <c r="Q988" i="53"/>
  <c r="P988" i="53"/>
  <c r="O988" i="53"/>
  <c r="Q987" i="53"/>
  <c r="P987" i="53"/>
  <c r="O987" i="53"/>
  <c r="Q986" i="53"/>
  <c r="P986" i="53"/>
  <c r="O986" i="53"/>
  <c r="Q985" i="53"/>
  <c r="P985" i="53"/>
  <c r="O985" i="53"/>
  <c r="Q984" i="53"/>
  <c r="P984" i="53"/>
  <c r="O984" i="53"/>
  <c r="Q983" i="53"/>
  <c r="P983" i="53"/>
  <c r="O983" i="53"/>
  <c r="Q982" i="53"/>
  <c r="P982" i="53"/>
  <c r="O982" i="53"/>
  <c r="Q981" i="53"/>
  <c r="P981" i="53"/>
  <c r="O981" i="53"/>
  <c r="Q980" i="53"/>
  <c r="P980" i="53"/>
  <c r="O980" i="53"/>
  <c r="Q979" i="53"/>
  <c r="P979" i="53"/>
  <c r="O979" i="53"/>
  <c r="Q978" i="53"/>
  <c r="P978" i="53"/>
  <c r="O978" i="53"/>
  <c r="Q977" i="53"/>
  <c r="P977" i="53"/>
  <c r="O977" i="53"/>
  <c r="Q976" i="53"/>
  <c r="P976" i="53"/>
  <c r="O976" i="53"/>
  <c r="Q975" i="53"/>
  <c r="P975" i="53"/>
  <c r="O975" i="53"/>
  <c r="Q974" i="53"/>
  <c r="P974" i="53"/>
  <c r="O974" i="53"/>
  <c r="Q973" i="53"/>
  <c r="P973" i="53"/>
  <c r="O973" i="53"/>
  <c r="Q972" i="53"/>
  <c r="P972" i="53"/>
  <c r="O972" i="53"/>
  <c r="Q971" i="53"/>
  <c r="P971" i="53"/>
  <c r="O971" i="53"/>
  <c r="Q970" i="53"/>
  <c r="P970" i="53"/>
  <c r="O970" i="53"/>
  <c r="Q969" i="53"/>
  <c r="P969" i="53"/>
  <c r="O969" i="53"/>
  <c r="Q968" i="53"/>
  <c r="P968" i="53"/>
  <c r="O968" i="53"/>
  <c r="Q967" i="53"/>
  <c r="P967" i="53"/>
  <c r="O967" i="53"/>
  <c r="Q966" i="53"/>
  <c r="P966" i="53"/>
  <c r="O966" i="53"/>
  <c r="Q965" i="53"/>
  <c r="P965" i="53"/>
  <c r="O965" i="53"/>
  <c r="Q964" i="53"/>
  <c r="P964" i="53"/>
  <c r="O964" i="53"/>
  <c r="Q963" i="53"/>
  <c r="P963" i="53"/>
  <c r="O963" i="53"/>
  <c r="Q962" i="53"/>
  <c r="P962" i="53"/>
  <c r="O962" i="53"/>
  <c r="Q961" i="53"/>
  <c r="P961" i="53"/>
  <c r="O961" i="53"/>
  <c r="Q960" i="53"/>
  <c r="P960" i="53"/>
  <c r="O960" i="53"/>
  <c r="Q959" i="53"/>
  <c r="P959" i="53"/>
  <c r="O959" i="53"/>
  <c r="Q958" i="53"/>
  <c r="P958" i="53"/>
  <c r="O958" i="53"/>
  <c r="Q957" i="53"/>
  <c r="P957" i="53"/>
  <c r="O957" i="53"/>
  <c r="Q956" i="53"/>
  <c r="P956" i="53"/>
  <c r="O956" i="53"/>
  <c r="Q955" i="53"/>
  <c r="P955" i="53"/>
  <c r="O955" i="53"/>
  <c r="Q954" i="53"/>
  <c r="P954" i="53"/>
  <c r="O954" i="53"/>
  <c r="Q953" i="53"/>
  <c r="P953" i="53"/>
  <c r="O953" i="53"/>
  <c r="Q952" i="53"/>
  <c r="P952" i="53"/>
  <c r="O952" i="53"/>
  <c r="Q951" i="53"/>
  <c r="P951" i="53"/>
  <c r="O951" i="53"/>
  <c r="Q950" i="53"/>
  <c r="P950" i="53"/>
  <c r="O950" i="53"/>
  <c r="Q949" i="53"/>
  <c r="P949" i="53"/>
  <c r="O949" i="53"/>
  <c r="Q948" i="53"/>
  <c r="P948" i="53"/>
  <c r="O948" i="53"/>
  <c r="Q947" i="53"/>
  <c r="P947" i="53"/>
  <c r="O947" i="53"/>
  <c r="Q946" i="53"/>
  <c r="P946" i="53"/>
  <c r="O946" i="53"/>
  <c r="Q945" i="53"/>
  <c r="P945" i="53"/>
  <c r="O945" i="53"/>
  <c r="Q944" i="53"/>
  <c r="P944" i="53"/>
  <c r="O944" i="53"/>
  <c r="Q943" i="53"/>
  <c r="P943" i="53"/>
  <c r="O943" i="53"/>
  <c r="Q942" i="53"/>
  <c r="P942" i="53"/>
  <c r="O942" i="53"/>
  <c r="Q941" i="53"/>
  <c r="P941" i="53"/>
  <c r="O941" i="53"/>
  <c r="Q940" i="53"/>
  <c r="P940" i="53"/>
  <c r="O940" i="53"/>
  <c r="Q939" i="53"/>
  <c r="P939" i="53"/>
  <c r="O939" i="53"/>
  <c r="Q938" i="53"/>
  <c r="P938" i="53"/>
  <c r="O938" i="53"/>
  <c r="Q937" i="53"/>
  <c r="P937" i="53"/>
  <c r="O937" i="53"/>
  <c r="Q936" i="53"/>
  <c r="P936" i="53"/>
  <c r="O936" i="53"/>
  <c r="Q935" i="53"/>
  <c r="P935" i="53"/>
  <c r="O935" i="53"/>
  <c r="Q934" i="53"/>
  <c r="P934" i="53"/>
  <c r="O934" i="53"/>
  <c r="Q933" i="53"/>
  <c r="P933" i="53"/>
  <c r="O933" i="53"/>
  <c r="Q932" i="53"/>
  <c r="P932" i="53"/>
  <c r="O932" i="53"/>
  <c r="Q931" i="53"/>
  <c r="P931" i="53"/>
  <c r="O931" i="53"/>
  <c r="Q930" i="53"/>
  <c r="P930" i="53"/>
  <c r="O930" i="53"/>
  <c r="Q929" i="53"/>
  <c r="P929" i="53"/>
  <c r="O929" i="53"/>
  <c r="Q928" i="53"/>
  <c r="P928" i="53"/>
  <c r="O928" i="53"/>
  <c r="Q927" i="53"/>
  <c r="P927" i="53"/>
  <c r="O927" i="53"/>
  <c r="Q926" i="53"/>
  <c r="P926" i="53"/>
  <c r="O926" i="53"/>
  <c r="Q925" i="53"/>
  <c r="P925" i="53"/>
  <c r="O925" i="53"/>
  <c r="Q924" i="53"/>
  <c r="P924" i="53"/>
  <c r="O924" i="53"/>
  <c r="Q923" i="53"/>
  <c r="P923" i="53"/>
  <c r="O923" i="53"/>
  <c r="Q922" i="53"/>
  <c r="P922" i="53"/>
  <c r="O922" i="53"/>
  <c r="Q921" i="53"/>
  <c r="P921" i="53"/>
  <c r="O921" i="53"/>
  <c r="Q920" i="53"/>
  <c r="P920" i="53"/>
  <c r="O920" i="53"/>
  <c r="Q919" i="53"/>
  <c r="P919" i="53"/>
  <c r="O919" i="53"/>
  <c r="Q918" i="53"/>
  <c r="P918" i="53"/>
  <c r="O918" i="53"/>
  <c r="Q917" i="53"/>
  <c r="P917" i="53"/>
  <c r="O917" i="53"/>
  <c r="Q916" i="53"/>
  <c r="P916" i="53"/>
  <c r="O916" i="53"/>
  <c r="Q915" i="53"/>
  <c r="P915" i="53"/>
  <c r="O915" i="53"/>
  <c r="Q914" i="53"/>
  <c r="P914" i="53"/>
  <c r="O914" i="53"/>
  <c r="Q913" i="53"/>
  <c r="P913" i="53"/>
  <c r="O913" i="53"/>
  <c r="Q912" i="53"/>
  <c r="P912" i="53"/>
  <c r="O912" i="53"/>
  <c r="Q911" i="53"/>
  <c r="P911" i="53"/>
  <c r="O911" i="53"/>
  <c r="Q910" i="53"/>
  <c r="P910" i="53"/>
  <c r="O910" i="53"/>
  <c r="Q909" i="53"/>
  <c r="P909" i="53"/>
  <c r="O909" i="53"/>
  <c r="Q908" i="53"/>
  <c r="P908" i="53"/>
  <c r="O908" i="53"/>
  <c r="Q907" i="53"/>
  <c r="P907" i="53"/>
  <c r="O907" i="53"/>
  <c r="Q906" i="53"/>
  <c r="P906" i="53"/>
  <c r="O906" i="53"/>
  <c r="Q905" i="53"/>
  <c r="P905" i="53"/>
  <c r="O905" i="53"/>
  <c r="Q904" i="53"/>
  <c r="P904" i="53"/>
  <c r="O904" i="53"/>
  <c r="Q903" i="53"/>
  <c r="P903" i="53"/>
  <c r="O903" i="53"/>
  <c r="Q902" i="53"/>
  <c r="P902" i="53"/>
  <c r="O902" i="53"/>
  <c r="Q901" i="53"/>
  <c r="P901" i="53"/>
  <c r="O901" i="53"/>
  <c r="Q900" i="53"/>
  <c r="P900" i="53"/>
  <c r="O900" i="53"/>
  <c r="Q899" i="53"/>
  <c r="P899" i="53"/>
  <c r="O899" i="53"/>
  <c r="Q898" i="53"/>
  <c r="P898" i="53"/>
  <c r="O898" i="53"/>
  <c r="Q897" i="53"/>
  <c r="P897" i="53"/>
  <c r="O897" i="53"/>
  <c r="Q896" i="53"/>
  <c r="P896" i="53"/>
  <c r="O896" i="53"/>
  <c r="Q895" i="53"/>
  <c r="P895" i="53"/>
  <c r="O895" i="53"/>
  <c r="Q894" i="53"/>
  <c r="P894" i="53"/>
  <c r="O894" i="53"/>
  <c r="Q893" i="53"/>
  <c r="P893" i="53"/>
  <c r="O893" i="53"/>
  <c r="Q892" i="53"/>
  <c r="P892" i="53"/>
  <c r="O892" i="53"/>
  <c r="Q891" i="53"/>
  <c r="P891" i="53"/>
  <c r="O891" i="53"/>
  <c r="Q890" i="53"/>
  <c r="P890" i="53"/>
  <c r="O890" i="53"/>
  <c r="Q889" i="53"/>
  <c r="P889" i="53"/>
  <c r="O889" i="53"/>
  <c r="Q888" i="53"/>
  <c r="P888" i="53"/>
  <c r="O888" i="53"/>
  <c r="Q887" i="53"/>
  <c r="P887" i="53"/>
  <c r="O887" i="53"/>
  <c r="Q886" i="53"/>
  <c r="P886" i="53"/>
  <c r="O886" i="53"/>
  <c r="Q885" i="53"/>
  <c r="P885" i="53"/>
  <c r="O885" i="53"/>
  <c r="Q884" i="53"/>
  <c r="P884" i="53"/>
  <c r="O884" i="53"/>
  <c r="Q883" i="53"/>
  <c r="P883" i="53"/>
  <c r="O883" i="53"/>
  <c r="Q882" i="53"/>
  <c r="P882" i="53"/>
  <c r="O882" i="53"/>
  <c r="Q881" i="53"/>
  <c r="P881" i="53"/>
  <c r="O881" i="53"/>
  <c r="Q880" i="53"/>
  <c r="P880" i="53"/>
  <c r="O880" i="53"/>
  <c r="Q879" i="53"/>
  <c r="P879" i="53"/>
  <c r="O879" i="53"/>
  <c r="Q878" i="53"/>
  <c r="P878" i="53"/>
  <c r="O878" i="53"/>
  <c r="Q877" i="53"/>
  <c r="P877" i="53"/>
  <c r="O877" i="53"/>
  <c r="Q876" i="53"/>
  <c r="P876" i="53"/>
  <c r="O876" i="53"/>
  <c r="Q875" i="53"/>
  <c r="P875" i="53"/>
  <c r="O875" i="53"/>
  <c r="Q874" i="53"/>
  <c r="P874" i="53"/>
  <c r="O874" i="53"/>
  <c r="Q873" i="53"/>
  <c r="P873" i="53"/>
  <c r="O873" i="53"/>
  <c r="Q872" i="53"/>
  <c r="P872" i="53"/>
  <c r="O872" i="53"/>
  <c r="Q871" i="53"/>
  <c r="P871" i="53"/>
  <c r="O871" i="53"/>
  <c r="Q870" i="53"/>
  <c r="P870" i="53"/>
  <c r="O870" i="53"/>
  <c r="Q869" i="53"/>
  <c r="P869" i="53"/>
  <c r="O869" i="53"/>
  <c r="Q868" i="53"/>
  <c r="P868" i="53"/>
  <c r="O868" i="53"/>
  <c r="Q867" i="53"/>
  <c r="P867" i="53"/>
  <c r="O867" i="53"/>
  <c r="Q866" i="53"/>
  <c r="P866" i="53"/>
  <c r="O866" i="53"/>
  <c r="Q865" i="53"/>
  <c r="P865" i="53"/>
  <c r="O865" i="53"/>
  <c r="Q864" i="53"/>
  <c r="P864" i="53"/>
  <c r="O864" i="53"/>
  <c r="Q863" i="53"/>
  <c r="P863" i="53"/>
  <c r="O863" i="53"/>
  <c r="Q862" i="53"/>
  <c r="P862" i="53"/>
  <c r="O862" i="53"/>
  <c r="Q861" i="53"/>
  <c r="P861" i="53"/>
  <c r="O861" i="53"/>
  <c r="Q860" i="53"/>
  <c r="P860" i="53"/>
  <c r="O860" i="53"/>
  <c r="Q859" i="53"/>
  <c r="P859" i="53"/>
  <c r="O859" i="53"/>
  <c r="Q858" i="53"/>
  <c r="P858" i="53"/>
  <c r="O858" i="53"/>
  <c r="Q857" i="53"/>
  <c r="P857" i="53"/>
  <c r="O857" i="53"/>
  <c r="Q856" i="53"/>
  <c r="P856" i="53"/>
  <c r="O856" i="53"/>
  <c r="Q855" i="53"/>
  <c r="P855" i="53"/>
  <c r="O855" i="53"/>
  <c r="Q854" i="53"/>
  <c r="P854" i="53"/>
  <c r="O854" i="53"/>
  <c r="Q853" i="53"/>
  <c r="P853" i="53"/>
  <c r="O853" i="53"/>
  <c r="Q852" i="53"/>
  <c r="P852" i="53"/>
  <c r="O852" i="53"/>
  <c r="Q851" i="53"/>
  <c r="P851" i="53"/>
  <c r="O851" i="53"/>
  <c r="Q850" i="53"/>
  <c r="P850" i="53"/>
  <c r="O850" i="53"/>
  <c r="Q849" i="53"/>
  <c r="P849" i="53"/>
  <c r="O849" i="53"/>
  <c r="Q848" i="53"/>
  <c r="P848" i="53"/>
  <c r="O848" i="53"/>
  <c r="Q847" i="53"/>
  <c r="P847" i="53"/>
  <c r="O847" i="53"/>
  <c r="Q846" i="53"/>
  <c r="P846" i="53"/>
  <c r="O846" i="53"/>
  <c r="Q845" i="53"/>
  <c r="P845" i="53"/>
  <c r="O845" i="53"/>
  <c r="Q844" i="53"/>
  <c r="P844" i="53"/>
  <c r="O844" i="53"/>
  <c r="Q843" i="53"/>
  <c r="P843" i="53"/>
  <c r="O843" i="53"/>
  <c r="Q842" i="53"/>
  <c r="P842" i="53"/>
  <c r="O842" i="53"/>
  <c r="Q841" i="53"/>
  <c r="P841" i="53"/>
  <c r="O841" i="53"/>
  <c r="Q840" i="53"/>
  <c r="P840" i="53"/>
  <c r="O840" i="53"/>
  <c r="Q839" i="53"/>
  <c r="P839" i="53"/>
  <c r="O839" i="53"/>
  <c r="Q838" i="53"/>
  <c r="P838" i="53"/>
  <c r="O838" i="53"/>
  <c r="Q837" i="53"/>
  <c r="P837" i="53"/>
  <c r="O837" i="53"/>
  <c r="Q836" i="53"/>
  <c r="P836" i="53"/>
  <c r="O836" i="53"/>
  <c r="Q835" i="53"/>
  <c r="P835" i="53"/>
  <c r="O835" i="53"/>
  <c r="Q834" i="53"/>
  <c r="P834" i="53"/>
  <c r="O834" i="53"/>
  <c r="Q833" i="53"/>
  <c r="P833" i="53"/>
  <c r="O833" i="53"/>
  <c r="Q832" i="53"/>
  <c r="P832" i="53"/>
  <c r="O832" i="53"/>
  <c r="Q831" i="53"/>
  <c r="P831" i="53"/>
  <c r="O831" i="53"/>
  <c r="Q830" i="53"/>
  <c r="P830" i="53"/>
  <c r="O830" i="53"/>
  <c r="Q829" i="53"/>
  <c r="P829" i="53"/>
  <c r="O829" i="53"/>
  <c r="Q828" i="53"/>
  <c r="P828" i="53"/>
  <c r="O828" i="53"/>
  <c r="Q827" i="53"/>
  <c r="P827" i="53"/>
  <c r="O827" i="53"/>
  <c r="Q826" i="53"/>
  <c r="P826" i="53"/>
  <c r="O826" i="53"/>
  <c r="Q825" i="53"/>
  <c r="P825" i="53"/>
  <c r="O825" i="53"/>
  <c r="Q824" i="53"/>
  <c r="P824" i="53"/>
  <c r="O824" i="53"/>
  <c r="Q823" i="53"/>
  <c r="P823" i="53"/>
  <c r="O823" i="53"/>
  <c r="Q822" i="53"/>
  <c r="P822" i="53"/>
  <c r="O822" i="53"/>
  <c r="Q821" i="53"/>
  <c r="P821" i="53"/>
  <c r="O821" i="53"/>
  <c r="Q820" i="53"/>
  <c r="P820" i="53"/>
  <c r="O820" i="53"/>
  <c r="Q819" i="53"/>
  <c r="P819" i="53"/>
  <c r="O819" i="53"/>
  <c r="Q818" i="53"/>
  <c r="P818" i="53"/>
  <c r="O818" i="53"/>
  <c r="Q817" i="53"/>
  <c r="P817" i="53"/>
  <c r="O817" i="53"/>
  <c r="Q816" i="53"/>
  <c r="P816" i="53"/>
  <c r="O816" i="53"/>
  <c r="Q815" i="53"/>
  <c r="P815" i="53"/>
  <c r="O815" i="53"/>
  <c r="Q814" i="53"/>
  <c r="P814" i="53"/>
  <c r="O814" i="53"/>
  <c r="Q813" i="53"/>
  <c r="P813" i="53"/>
  <c r="O813" i="53"/>
  <c r="Q812" i="53"/>
  <c r="P812" i="53"/>
  <c r="O812" i="53"/>
  <c r="Q811" i="53"/>
  <c r="P811" i="53"/>
  <c r="O811" i="53"/>
  <c r="Q810" i="53"/>
  <c r="P810" i="53"/>
  <c r="O810" i="53"/>
  <c r="Q809" i="53"/>
  <c r="P809" i="53"/>
  <c r="O809" i="53"/>
  <c r="Q808" i="53"/>
  <c r="P808" i="53"/>
  <c r="O808" i="53"/>
  <c r="Q807" i="53"/>
  <c r="P807" i="53"/>
  <c r="O807" i="53"/>
  <c r="Q806" i="53"/>
  <c r="P806" i="53"/>
  <c r="O806" i="53"/>
  <c r="Q805" i="53"/>
  <c r="P805" i="53"/>
  <c r="O805" i="53"/>
  <c r="Q804" i="53"/>
  <c r="P804" i="53"/>
  <c r="O804" i="53"/>
  <c r="Q803" i="53"/>
  <c r="P803" i="53"/>
  <c r="O803" i="53"/>
  <c r="Q802" i="53"/>
  <c r="P802" i="53"/>
  <c r="O802" i="53"/>
  <c r="Q801" i="53"/>
  <c r="P801" i="53"/>
  <c r="O801" i="53"/>
  <c r="Q800" i="53"/>
  <c r="P800" i="53"/>
  <c r="O800" i="53"/>
  <c r="Q799" i="53"/>
  <c r="P799" i="53"/>
  <c r="O799" i="53"/>
  <c r="Q798" i="53"/>
  <c r="P798" i="53"/>
  <c r="O798" i="53"/>
  <c r="Q797" i="53"/>
  <c r="P797" i="53"/>
  <c r="O797" i="53"/>
  <c r="Q796" i="53"/>
  <c r="P796" i="53"/>
  <c r="O796" i="53"/>
  <c r="Q795" i="53"/>
  <c r="P795" i="53"/>
  <c r="O795" i="53"/>
  <c r="Q794" i="53"/>
  <c r="P794" i="53"/>
  <c r="O794" i="53"/>
  <c r="Q793" i="53"/>
  <c r="P793" i="53"/>
  <c r="O793" i="53"/>
  <c r="Q792" i="53"/>
  <c r="P792" i="53"/>
  <c r="O792" i="53"/>
  <c r="Q791" i="53"/>
  <c r="P791" i="53"/>
  <c r="O791" i="53"/>
  <c r="Q790" i="53"/>
  <c r="P790" i="53"/>
  <c r="O790" i="53"/>
  <c r="Q789" i="53"/>
  <c r="P789" i="53"/>
  <c r="O789" i="53"/>
  <c r="Q788" i="53"/>
  <c r="P788" i="53"/>
  <c r="O788" i="53"/>
  <c r="Q787" i="53"/>
  <c r="P787" i="53"/>
  <c r="O787" i="53"/>
  <c r="Q786" i="53"/>
  <c r="P786" i="53"/>
  <c r="O786" i="53"/>
  <c r="Q785" i="53"/>
  <c r="P785" i="53"/>
  <c r="O785" i="53"/>
  <c r="Q784" i="53"/>
  <c r="P784" i="53"/>
  <c r="O784" i="53"/>
  <c r="Q783" i="53"/>
  <c r="P783" i="53"/>
  <c r="O783" i="53"/>
  <c r="Q782" i="53"/>
  <c r="P782" i="53"/>
  <c r="O782" i="53"/>
  <c r="Q781" i="53"/>
  <c r="P781" i="53"/>
  <c r="O781" i="53"/>
  <c r="Q780" i="53"/>
  <c r="P780" i="53"/>
  <c r="O780" i="53"/>
  <c r="Q779" i="53"/>
  <c r="P779" i="53"/>
  <c r="O779" i="53"/>
  <c r="Q778" i="53"/>
  <c r="P778" i="53"/>
  <c r="O778" i="53"/>
  <c r="Q777" i="53"/>
  <c r="P777" i="53"/>
  <c r="O777" i="53"/>
  <c r="Q776" i="53"/>
  <c r="P776" i="53"/>
  <c r="O776" i="53"/>
  <c r="Q775" i="53"/>
  <c r="P775" i="53"/>
  <c r="O775" i="53"/>
  <c r="Q774" i="53"/>
  <c r="P774" i="53"/>
  <c r="O774" i="53"/>
  <c r="Q773" i="53"/>
  <c r="P773" i="53"/>
  <c r="O773" i="53"/>
  <c r="Q772" i="53"/>
  <c r="P772" i="53"/>
  <c r="O772" i="53"/>
  <c r="Q771" i="53"/>
  <c r="P771" i="53"/>
  <c r="O771" i="53"/>
  <c r="Q770" i="53"/>
  <c r="P770" i="53"/>
  <c r="O770" i="53"/>
  <c r="Q769" i="53"/>
  <c r="P769" i="53"/>
  <c r="O769" i="53"/>
  <c r="Q768" i="53"/>
  <c r="P768" i="53"/>
  <c r="O768" i="53"/>
  <c r="Q767" i="53"/>
  <c r="P767" i="53"/>
  <c r="O767" i="53"/>
  <c r="Q766" i="53"/>
  <c r="P766" i="53"/>
  <c r="O766" i="53"/>
  <c r="Q765" i="53"/>
  <c r="P765" i="53"/>
  <c r="O765" i="53"/>
  <c r="Q764" i="53"/>
  <c r="P764" i="53"/>
  <c r="O764" i="53"/>
  <c r="Q763" i="53"/>
  <c r="P763" i="53"/>
  <c r="O763" i="53"/>
  <c r="Q762" i="53"/>
  <c r="P762" i="53"/>
  <c r="O762" i="53"/>
  <c r="Q761" i="53"/>
  <c r="P761" i="53"/>
  <c r="O761" i="53"/>
  <c r="Q760" i="53"/>
  <c r="P760" i="53"/>
  <c r="O760" i="53"/>
  <c r="Q759" i="53"/>
  <c r="P759" i="53"/>
  <c r="O759" i="53"/>
  <c r="Q758" i="53"/>
  <c r="P758" i="53"/>
  <c r="O758" i="53"/>
  <c r="Q757" i="53"/>
  <c r="P757" i="53"/>
  <c r="O757" i="53"/>
  <c r="Q756" i="53"/>
  <c r="P756" i="53"/>
  <c r="O756" i="53"/>
  <c r="Q755" i="53"/>
  <c r="P755" i="53"/>
  <c r="O755" i="53"/>
  <c r="Q754" i="53"/>
  <c r="P754" i="53"/>
  <c r="O754" i="53"/>
  <c r="Q753" i="53"/>
  <c r="P753" i="53"/>
  <c r="O753" i="53"/>
  <c r="Q752" i="53"/>
  <c r="P752" i="53"/>
  <c r="O752" i="53"/>
  <c r="Q751" i="53"/>
  <c r="P751" i="53"/>
  <c r="O751" i="53"/>
  <c r="Q750" i="53"/>
  <c r="P750" i="53"/>
  <c r="O750" i="53"/>
  <c r="Q749" i="53"/>
  <c r="P749" i="53"/>
  <c r="O749" i="53"/>
  <c r="Q748" i="53"/>
  <c r="P748" i="53"/>
  <c r="O748" i="53"/>
  <c r="Q747" i="53"/>
  <c r="P747" i="53"/>
  <c r="O747" i="53"/>
  <c r="Q746" i="53"/>
  <c r="P746" i="53"/>
  <c r="O746" i="53"/>
  <c r="Q745" i="53"/>
  <c r="P745" i="53"/>
  <c r="O745" i="53"/>
  <c r="Q744" i="53"/>
  <c r="P744" i="53"/>
  <c r="O744" i="53"/>
  <c r="Q743" i="53"/>
  <c r="P743" i="53"/>
  <c r="O743" i="53"/>
  <c r="Q742" i="53"/>
  <c r="P742" i="53"/>
  <c r="O742" i="53"/>
  <c r="Q741" i="53"/>
  <c r="P741" i="53"/>
  <c r="O741" i="53"/>
  <c r="Q740" i="53"/>
  <c r="P740" i="53"/>
  <c r="O740" i="53"/>
  <c r="Q739" i="53"/>
  <c r="P739" i="53"/>
  <c r="O739" i="53"/>
  <c r="Q738" i="53"/>
  <c r="P738" i="53"/>
  <c r="O738" i="53"/>
  <c r="Q737" i="53"/>
  <c r="P737" i="53"/>
  <c r="O737" i="53"/>
  <c r="Q736" i="53"/>
  <c r="P736" i="53"/>
  <c r="O736" i="53"/>
  <c r="Q735" i="53"/>
  <c r="P735" i="53"/>
  <c r="O735" i="53"/>
  <c r="Q734" i="53"/>
  <c r="P734" i="53"/>
  <c r="O734" i="53"/>
  <c r="Q733" i="53"/>
  <c r="P733" i="53"/>
  <c r="O733" i="53"/>
  <c r="Q732" i="53"/>
  <c r="P732" i="53"/>
  <c r="O732" i="53"/>
  <c r="Q731" i="53"/>
  <c r="P731" i="53"/>
  <c r="O731" i="53"/>
  <c r="Q730" i="53"/>
  <c r="P730" i="53"/>
  <c r="O730" i="53"/>
  <c r="Q729" i="53"/>
  <c r="P729" i="53"/>
  <c r="O729" i="53"/>
  <c r="Q728" i="53"/>
  <c r="P728" i="53"/>
  <c r="O728" i="53"/>
  <c r="Q727" i="53"/>
  <c r="P727" i="53"/>
  <c r="O727" i="53"/>
  <c r="Q726" i="53"/>
  <c r="P726" i="53"/>
  <c r="O726" i="53"/>
  <c r="Q725" i="53"/>
  <c r="P725" i="53"/>
  <c r="O725" i="53"/>
  <c r="Q724" i="53"/>
  <c r="P724" i="53"/>
  <c r="O724" i="53"/>
  <c r="Q723" i="53"/>
  <c r="P723" i="53"/>
  <c r="O723" i="53"/>
  <c r="Q722" i="53"/>
  <c r="P722" i="53"/>
  <c r="O722" i="53"/>
  <c r="Q721" i="53"/>
  <c r="P721" i="53"/>
  <c r="O721" i="53"/>
  <c r="Q720" i="53"/>
  <c r="P720" i="53"/>
  <c r="O720" i="53"/>
  <c r="Q719" i="53"/>
  <c r="P719" i="53"/>
  <c r="O719" i="53"/>
  <c r="Q718" i="53"/>
  <c r="P718" i="53"/>
  <c r="O718" i="53"/>
  <c r="Q717" i="53"/>
  <c r="P717" i="53"/>
  <c r="O717" i="53"/>
  <c r="Q716" i="53"/>
  <c r="P716" i="53"/>
  <c r="O716" i="53"/>
  <c r="Q715" i="53"/>
  <c r="P715" i="53"/>
  <c r="O715" i="53"/>
  <c r="Q714" i="53"/>
  <c r="P714" i="53"/>
  <c r="O714" i="53"/>
  <c r="Q713" i="53"/>
  <c r="P713" i="53"/>
  <c r="O713" i="53"/>
  <c r="Q712" i="53"/>
  <c r="P712" i="53"/>
  <c r="O712" i="53"/>
  <c r="Q711" i="53"/>
  <c r="P711" i="53"/>
  <c r="O711" i="53"/>
  <c r="Q710" i="53"/>
  <c r="P710" i="53"/>
  <c r="O710" i="53"/>
  <c r="Q709" i="53"/>
  <c r="P709" i="53"/>
  <c r="O709" i="53"/>
  <c r="Q708" i="53"/>
  <c r="P708" i="53"/>
  <c r="O708" i="53"/>
  <c r="Q707" i="53"/>
  <c r="P707" i="53"/>
  <c r="O707" i="53"/>
  <c r="Q706" i="53"/>
  <c r="P706" i="53"/>
  <c r="O706" i="53"/>
  <c r="Q705" i="53"/>
  <c r="P705" i="53"/>
  <c r="O705" i="53"/>
  <c r="Q704" i="53"/>
  <c r="P704" i="53"/>
  <c r="O704" i="53"/>
  <c r="Q703" i="53"/>
  <c r="P703" i="53"/>
  <c r="O703" i="53"/>
  <c r="Q702" i="53"/>
  <c r="P702" i="53"/>
  <c r="O702" i="53"/>
  <c r="Q701" i="53"/>
  <c r="P701" i="53"/>
  <c r="O701" i="53"/>
  <c r="Q700" i="53"/>
  <c r="P700" i="53"/>
  <c r="O700" i="53"/>
  <c r="Q699" i="53"/>
  <c r="P699" i="53"/>
  <c r="O699" i="53"/>
  <c r="Q698" i="53"/>
  <c r="P698" i="53"/>
  <c r="O698" i="53"/>
  <c r="Q697" i="53"/>
  <c r="P697" i="53"/>
  <c r="O697" i="53"/>
  <c r="Q696" i="53"/>
  <c r="P696" i="53"/>
  <c r="O696" i="53"/>
  <c r="Q695" i="53"/>
  <c r="P695" i="53"/>
  <c r="O695" i="53"/>
  <c r="Q694" i="53"/>
  <c r="P694" i="53"/>
  <c r="O694" i="53"/>
  <c r="Q693" i="53"/>
  <c r="P693" i="53"/>
  <c r="O693" i="53"/>
  <c r="Q692" i="53"/>
  <c r="P692" i="53"/>
  <c r="O692" i="53"/>
  <c r="Q691" i="53"/>
  <c r="P691" i="53"/>
  <c r="O691" i="53"/>
  <c r="Q690" i="53"/>
  <c r="P690" i="53"/>
  <c r="O690" i="53"/>
  <c r="Q689" i="53"/>
  <c r="P689" i="53"/>
  <c r="O689" i="53"/>
  <c r="Q688" i="53"/>
  <c r="P688" i="53"/>
  <c r="O688" i="53"/>
  <c r="Q687" i="53"/>
  <c r="P687" i="53"/>
  <c r="O687" i="53"/>
  <c r="Q686" i="53"/>
  <c r="P686" i="53"/>
  <c r="O686" i="53"/>
  <c r="Q685" i="53"/>
  <c r="P685" i="53"/>
  <c r="O685" i="53"/>
  <c r="Q684" i="53"/>
  <c r="P684" i="53"/>
  <c r="O684" i="53"/>
  <c r="Q683" i="53"/>
  <c r="P683" i="53"/>
  <c r="O683" i="53"/>
  <c r="Q682" i="53"/>
  <c r="P682" i="53"/>
  <c r="O682" i="53"/>
  <c r="Q681" i="53"/>
  <c r="P681" i="53"/>
  <c r="O681" i="53"/>
  <c r="Q680" i="53"/>
  <c r="P680" i="53"/>
  <c r="O680" i="53"/>
  <c r="Q679" i="53"/>
  <c r="P679" i="53"/>
  <c r="O679" i="53"/>
  <c r="Q678" i="53"/>
  <c r="P678" i="53"/>
  <c r="O678" i="53"/>
  <c r="Q677" i="53"/>
  <c r="P677" i="53"/>
  <c r="O677" i="53"/>
  <c r="Q676" i="53"/>
  <c r="P676" i="53"/>
  <c r="O676" i="53"/>
  <c r="Q675" i="53"/>
  <c r="P675" i="53"/>
  <c r="O675" i="53"/>
  <c r="Q674" i="53"/>
  <c r="P674" i="53"/>
  <c r="O674" i="53"/>
  <c r="Q673" i="53"/>
  <c r="P673" i="53"/>
  <c r="O673" i="53"/>
  <c r="Q672" i="53"/>
  <c r="P672" i="53"/>
  <c r="O672" i="53"/>
  <c r="Q671" i="53"/>
  <c r="Q670" i="53"/>
  <c r="Q669" i="53"/>
  <c r="Q668" i="53"/>
  <c r="Q667" i="53"/>
  <c r="Q666" i="53"/>
  <c r="Q665" i="53"/>
  <c r="Q664" i="53"/>
  <c r="Q663" i="53"/>
  <c r="Q662" i="53"/>
  <c r="Q661" i="53"/>
  <c r="Q660" i="53"/>
  <c r="Q659" i="53"/>
  <c r="Q658" i="53"/>
  <c r="Q657" i="53"/>
  <c r="Q656" i="53"/>
  <c r="Q655" i="53"/>
  <c r="Q654" i="53"/>
  <c r="Q653" i="53"/>
  <c r="Q652" i="53"/>
  <c r="Q651" i="53"/>
  <c r="Q650" i="53"/>
  <c r="Q649" i="53"/>
  <c r="Q648" i="53"/>
  <c r="Q647" i="53"/>
  <c r="Q646" i="53"/>
  <c r="Q645" i="53"/>
  <c r="Q644" i="53"/>
  <c r="Q643" i="53"/>
  <c r="Q642" i="53"/>
  <c r="Q641" i="53"/>
  <c r="Q640" i="53"/>
  <c r="Q639" i="53"/>
  <c r="Q638" i="53"/>
  <c r="Q637" i="53"/>
  <c r="Q636" i="53"/>
  <c r="Q635" i="53"/>
  <c r="Q634" i="53"/>
  <c r="Q633" i="53"/>
  <c r="Q632" i="53"/>
  <c r="Q631" i="53"/>
  <c r="Q630" i="53"/>
  <c r="Q629" i="53"/>
  <c r="Q628" i="53"/>
  <c r="Q627" i="53"/>
  <c r="Q626" i="53"/>
  <c r="Q625" i="53"/>
  <c r="Q624" i="53"/>
  <c r="Q623" i="53"/>
  <c r="Q622" i="53"/>
  <c r="Q621" i="53"/>
  <c r="Q620" i="53"/>
  <c r="Q619" i="53"/>
  <c r="Q618" i="53"/>
  <c r="Q617" i="53"/>
  <c r="Q616" i="53"/>
  <c r="Q615" i="53"/>
  <c r="Q614" i="53"/>
  <c r="Q613" i="53"/>
  <c r="Q612" i="53"/>
  <c r="Q611" i="53"/>
  <c r="Q610" i="53"/>
  <c r="Q609" i="53"/>
  <c r="Q608" i="53"/>
  <c r="Q607" i="53"/>
  <c r="Q606" i="53"/>
  <c r="Q605" i="53"/>
  <c r="Q604" i="53"/>
  <c r="Q603" i="53"/>
  <c r="Q602" i="53"/>
  <c r="Q601" i="53"/>
  <c r="Q600" i="53"/>
  <c r="Q599" i="53"/>
  <c r="Q598" i="53"/>
  <c r="Q597" i="53"/>
  <c r="Q596" i="53"/>
  <c r="Q595" i="53"/>
  <c r="Q594" i="53"/>
  <c r="Q593" i="53"/>
  <c r="Q592" i="53"/>
  <c r="Q591" i="53"/>
  <c r="Q590" i="53"/>
  <c r="Q589" i="53"/>
  <c r="Q588" i="53"/>
  <c r="Q587" i="53"/>
  <c r="Q586" i="53"/>
  <c r="Q585" i="53"/>
  <c r="Q584" i="53"/>
  <c r="Q583" i="53"/>
  <c r="Q582" i="53"/>
  <c r="Q581" i="53"/>
  <c r="Q580" i="53"/>
  <c r="Q579" i="53"/>
  <c r="Q578" i="53"/>
  <c r="Q577" i="53"/>
  <c r="Q576" i="53"/>
  <c r="Q575" i="53"/>
  <c r="Q574" i="53"/>
  <c r="Q573" i="53"/>
  <c r="Q572" i="53"/>
  <c r="Q571" i="53"/>
  <c r="Q570" i="53"/>
  <c r="Q569" i="53"/>
  <c r="Q568" i="53"/>
  <c r="Q567" i="53"/>
  <c r="Q566" i="53"/>
  <c r="Q565" i="53"/>
  <c r="Q564" i="53"/>
  <c r="Q563" i="53"/>
  <c r="Q562" i="53"/>
  <c r="Q561" i="53"/>
  <c r="Q560" i="53"/>
  <c r="Q559" i="53"/>
  <c r="Q558" i="53"/>
  <c r="Q557" i="53"/>
  <c r="Q556" i="53"/>
  <c r="Q555" i="53"/>
  <c r="Q554" i="53"/>
  <c r="Q553" i="53"/>
  <c r="Q552" i="53"/>
  <c r="Q551" i="53"/>
  <c r="Q550" i="53"/>
  <c r="Q549" i="53"/>
  <c r="Q548" i="53"/>
  <c r="Q547" i="53"/>
  <c r="Q546" i="53"/>
  <c r="Q545" i="53"/>
  <c r="Q544" i="53"/>
  <c r="Q543" i="53"/>
  <c r="Q542" i="53"/>
  <c r="Q541" i="53"/>
  <c r="Q540" i="53"/>
  <c r="Q539" i="53"/>
  <c r="Q538" i="53"/>
  <c r="Q537" i="53"/>
  <c r="Q536" i="53"/>
  <c r="Q535" i="53"/>
  <c r="Q534" i="53"/>
  <c r="Q533" i="53"/>
  <c r="Q532" i="53"/>
  <c r="Q531" i="53"/>
  <c r="Q530" i="53"/>
  <c r="Q529" i="53"/>
  <c r="Q528" i="53"/>
  <c r="Q527" i="53"/>
  <c r="Q526" i="53"/>
  <c r="Q525" i="53"/>
  <c r="Q524" i="53"/>
  <c r="Q523" i="53"/>
  <c r="Q522" i="53"/>
  <c r="Q521" i="53"/>
  <c r="Q520" i="53"/>
  <c r="Q519" i="53"/>
  <c r="Q518" i="53"/>
  <c r="Q517" i="53"/>
  <c r="Q516" i="53"/>
  <c r="Q515" i="53"/>
  <c r="Q514" i="53"/>
  <c r="Q513" i="53"/>
  <c r="Q512" i="53"/>
  <c r="Q511" i="53"/>
  <c r="Q510" i="53"/>
  <c r="Q509" i="53"/>
  <c r="Q508" i="53"/>
  <c r="Q507" i="53"/>
  <c r="Q506" i="53"/>
  <c r="Q505" i="53"/>
  <c r="Q504" i="53"/>
  <c r="Q503" i="53"/>
  <c r="Q502" i="53"/>
  <c r="Q501" i="53"/>
  <c r="Q500" i="53"/>
  <c r="Q499" i="53"/>
  <c r="Q498" i="53"/>
  <c r="Q497" i="53"/>
  <c r="Q496" i="53"/>
  <c r="Q495" i="53"/>
  <c r="Q494" i="53"/>
  <c r="Q493" i="53"/>
  <c r="Q492" i="53"/>
  <c r="Q491" i="53"/>
  <c r="Q490" i="53"/>
  <c r="Q489" i="53"/>
  <c r="Q488" i="53"/>
  <c r="Q487" i="53"/>
  <c r="Q486" i="53"/>
  <c r="Q485" i="53"/>
  <c r="Q484" i="53"/>
  <c r="Q483" i="53"/>
  <c r="Q482" i="53"/>
  <c r="Q481" i="53"/>
  <c r="Q480" i="53"/>
  <c r="Q479" i="53"/>
  <c r="Q478" i="53"/>
  <c r="Q477" i="53"/>
  <c r="Q476" i="53"/>
  <c r="Q475" i="53"/>
  <c r="Q474" i="53"/>
  <c r="Q473" i="53"/>
  <c r="Q472" i="53"/>
  <c r="Q471" i="53"/>
  <c r="Q470" i="53"/>
  <c r="Q469" i="53"/>
  <c r="Q468" i="53"/>
  <c r="Q467" i="53"/>
  <c r="Q466" i="53"/>
  <c r="Q465" i="53"/>
  <c r="Q464" i="53"/>
  <c r="Q463" i="53"/>
  <c r="Q462" i="53"/>
  <c r="Q461" i="53"/>
  <c r="Q460" i="53"/>
  <c r="Q459" i="53"/>
  <c r="Q458" i="53"/>
  <c r="Q457" i="53"/>
  <c r="Q456" i="53"/>
  <c r="Q455" i="53"/>
  <c r="Q454" i="53"/>
  <c r="Q453" i="53"/>
  <c r="Q452" i="53"/>
  <c r="Q451" i="53"/>
  <c r="Q450" i="53"/>
  <c r="Q449" i="53"/>
  <c r="Q448" i="53"/>
  <c r="Q447" i="53"/>
  <c r="Q446" i="53"/>
  <c r="Q445" i="53"/>
  <c r="Q444" i="53"/>
  <c r="Q443" i="53"/>
  <c r="Q442" i="53"/>
  <c r="Q441" i="53"/>
  <c r="Q440" i="53"/>
  <c r="Q439" i="53"/>
  <c r="Q438" i="53"/>
  <c r="Q437" i="53"/>
  <c r="Q436" i="53"/>
  <c r="Q435" i="53"/>
  <c r="Q434" i="53"/>
  <c r="Q433" i="53"/>
  <c r="Q432" i="53"/>
  <c r="Q431" i="53"/>
  <c r="Q430" i="53"/>
  <c r="Q429" i="53"/>
  <c r="Q428" i="53"/>
  <c r="Q427" i="53"/>
  <c r="Q426" i="53"/>
  <c r="Q425" i="53"/>
  <c r="Q424" i="53"/>
  <c r="Q423" i="53"/>
  <c r="Q422" i="53"/>
  <c r="Q421" i="53"/>
  <c r="Q420" i="53"/>
  <c r="Q419" i="53"/>
  <c r="Q418" i="53"/>
  <c r="Q417" i="53"/>
  <c r="Q416" i="53"/>
  <c r="Q415" i="53"/>
  <c r="Q414" i="53"/>
  <c r="Q413" i="53"/>
  <c r="Q412" i="53"/>
  <c r="Q411" i="53"/>
  <c r="Q410" i="53"/>
  <c r="Q409" i="53"/>
  <c r="Q408" i="53"/>
  <c r="Q407" i="53"/>
  <c r="Q406" i="53"/>
  <c r="Q405" i="53"/>
  <c r="Q404" i="53"/>
  <c r="Q403" i="53"/>
  <c r="Q402" i="53"/>
  <c r="Q401" i="53"/>
  <c r="Q400" i="53"/>
  <c r="Q399" i="53"/>
  <c r="Q398" i="53"/>
  <c r="Q397" i="53"/>
  <c r="Q396" i="53"/>
  <c r="Q395" i="53"/>
  <c r="Q394" i="53"/>
  <c r="Q393" i="53"/>
  <c r="Q392" i="53"/>
  <c r="Q391" i="53"/>
  <c r="Q390" i="53"/>
  <c r="Q389" i="53"/>
  <c r="Q388" i="53"/>
  <c r="Q387" i="53"/>
  <c r="Q386" i="53"/>
  <c r="Q385" i="53"/>
  <c r="Q384" i="53"/>
  <c r="Q383" i="53"/>
  <c r="Q382" i="53"/>
  <c r="Q381" i="53"/>
  <c r="Q380" i="53"/>
  <c r="Q379" i="53"/>
  <c r="Q378" i="53"/>
  <c r="Q377" i="53"/>
  <c r="Q376" i="53"/>
  <c r="Q375" i="53"/>
  <c r="Q374" i="53"/>
  <c r="Q373" i="53"/>
  <c r="Q372" i="53"/>
  <c r="Q371" i="53"/>
  <c r="Q370" i="53"/>
  <c r="Q369" i="53"/>
  <c r="Q368" i="53"/>
  <c r="Q367" i="53"/>
  <c r="Q366" i="53"/>
  <c r="Q365" i="53"/>
  <c r="Q364" i="53"/>
  <c r="Q363" i="53"/>
  <c r="Q362" i="53"/>
  <c r="Q361" i="53"/>
  <c r="Q360" i="53"/>
  <c r="Q359" i="53"/>
  <c r="Q358" i="53"/>
  <c r="Q357" i="53"/>
  <c r="Q356" i="53"/>
  <c r="Q355" i="53"/>
  <c r="Q354" i="53"/>
  <c r="Q353" i="53"/>
  <c r="Q352" i="53"/>
  <c r="Q351" i="53"/>
  <c r="Q350" i="53"/>
  <c r="Q349" i="53"/>
  <c r="Q348" i="53"/>
  <c r="Q347" i="53"/>
  <c r="Q346" i="53"/>
  <c r="Q345" i="53"/>
  <c r="Q344" i="53"/>
  <c r="Q343" i="53"/>
  <c r="Q342" i="53"/>
  <c r="Q341" i="53"/>
  <c r="Q340" i="53"/>
  <c r="Q339" i="53"/>
  <c r="Q338" i="53"/>
  <c r="Q337" i="53"/>
  <c r="Q336" i="53"/>
  <c r="Q335" i="53"/>
  <c r="Q334" i="53"/>
  <c r="Q333" i="53"/>
  <c r="Q332" i="53"/>
  <c r="Q331" i="53"/>
  <c r="Q330" i="53"/>
  <c r="Q329" i="53"/>
  <c r="Q328" i="53"/>
  <c r="Q327" i="53"/>
  <c r="Q326" i="53"/>
  <c r="Q325" i="53"/>
  <c r="Q324" i="53"/>
  <c r="Q323" i="53"/>
  <c r="Q322" i="53"/>
  <c r="Q321" i="53"/>
  <c r="Q320" i="53"/>
  <c r="Q319" i="53"/>
  <c r="Q318" i="53"/>
  <c r="Q317" i="53"/>
  <c r="Q316" i="53"/>
  <c r="Q315" i="53"/>
  <c r="Q314" i="53"/>
  <c r="Q313" i="53"/>
  <c r="Q312" i="53"/>
  <c r="Q311" i="53"/>
  <c r="Q310" i="53"/>
  <c r="Q309" i="53"/>
  <c r="Q308" i="53"/>
  <c r="Q307" i="53"/>
  <c r="Q306" i="53"/>
  <c r="Q305" i="53"/>
  <c r="Q304" i="53"/>
  <c r="Q303" i="53"/>
  <c r="Q302" i="53"/>
  <c r="Q301" i="53"/>
  <c r="Q300" i="53"/>
  <c r="Q299" i="53"/>
  <c r="Q298" i="53"/>
  <c r="Q297" i="53"/>
  <c r="Q296" i="53"/>
  <c r="Q295" i="53"/>
  <c r="Q294" i="53"/>
  <c r="Q293" i="53"/>
  <c r="Q292" i="53"/>
  <c r="Q291" i="53"/>
  <c r="Q290" i="53"/>
  <c r="Q289" i="53"/>
  <c r="Q288" i="53"/>
  <c r="Q287" i="53"/>
  <c r="Q286" i="53"/>
  <c r="Q285" i="53"/>
  <c r="Q284" i="53"/>
  <c r="Q283" i="53"/>
  <c r="Q282" i="53"/>
  <c r="Q281" i="53"/>
  <c r="Q280" i="53"/>
  <c r="Q279" i="53"/>
  <c r="Q278" i="53"/>
  <c r="Q277" i="53"/>
  <c r="Q276" i="53"/>
  <c r="Q275" i="53"/>
  <c r="Q274" i="53"/>
  <c r="Q273" i="53"/>
  <c r="Q272" i="53"/>
  <c r="Q271" i="53"/>
  <c r="Q270" i="53"/>
  <c r="Q269" i="53"/>
  <c r="Q268" i="53"/>
  <c r="Q267" i="53"/>
  <c r="Q266" i="53"/>
  <c r="Q265" i="53"/>
  <c r="Q264" i="53"/>
  <c r="Q263" i="53"/>
  <c r="Q262" i="53"/>
  <c r="Q261" i="53"/>
  <c r="Q260" i="53"/>
  <c r="Q259" i="53"/>
  <c r="Q258" i="53"/>
  <c r="Q257" i="53"/>
  <c r="Q256" i="53"/>
  <c r="Q255" i="53"/>
  <c r="Q254" i="53"/>
  <c r="Q253" i="53"/>
  <c r="Q252" i="53"/>
  <c r="Q251" i="53"/>
  <c r="Q250" i="53"/>
  <c r="Q249" i="53"/>
  <c r="Q248" i="53"/>
  <c r="Q247" i="53"/>
  <c r="Q246" i="53"/>
  <c r="Q245" i="53"/>
  <c r="Q244" i="53"/>
  <c r="Q243" i="53"/>
  <c r="Q242" i="53"/>
  <c r="Q241" i="53"/>
  <c r="Q240" i="53"/>
  <c r="Q239" i="53"/>
  <c r="Q238" i="53"/>
  <c r="Q237" i="53"/>
  <c r="Q236" i="53"/>
  <c r="Q235" i="53"/>
  <c r="Q234" i="53"/>
  <c r="Q233" i="53"/>
  <c r="Q232" i="53"/>
  <c r="Q231" i="53"/>
  <c r="Q230" i="53"/>
  <c r="Q229" i="53"/>
  <c r="Q228" i="53"/>
  <c r="Q227" i="53"/>
  <c r="Q226" i="53"/>
  <c r="Q225" i="53"/>
  <c r="Q224" i="53"/>
  <c r="Q223" i="53"/>
  <c r="Q222" i="53"/>
  <c r="Q221" i="53"/>
  <c r="Q220" i="53"/>
  <c r="Q219" i="53"/>
  <c r="Q218" i="53"/>
  <c r="Q217" i="53"/>
  <c r="Q216" i="53"/>
  <c r="Q215" i="53"/>
  <c r="Q214" i="53"/>
  <c r="Q213" i="53"/>
  <c r="Q212" i="53"/>
  <c r="Q211" i="53"/>
  <c r="Q210" i="53"/>
  <c r="Q209" i="53"/>
  <c r="Q208" i="53"/>
  <c r="Q207" i="53"/>
  <c r="Q206" i="53"/>
  <c r="Q205" i="53"/>
  <c r="Q204" i="53"/>
  <c r="Q203" i="53"/>
  <c r="Q202" i="53"/>
  <c r="Q201" i="53"/>
  <c r="Q200" i="53"/>
  <c r="Q199" i="53"/>
  <c r="Q198" i="53"/>
  <c r="Q197" i="53"/>
  <c r="Q196" i="53"/>
  <c r="Q195" i="53"/>
  <c r="Q194" i="53"/>
  <c r="Q193" i="53"/>
  <c r="Q192" i="53"/>
  <c r="Q191" i="53"/>
  <c r="Q190" i="53"/>
  <c r="Q189" i="53"/>
  <c r="Q188" i="53"/>
  <c r="Q187" i="53"/>
  <c r="Q186" i="53"/>
  <c r="Q185" i="53"/>
  <c r="Q184" i="53"/>
  <c r="Q183" i="53"/>
  <c r="Q182" i="53"/>
  <c r="Q181" i="53"/>
  <c r="Q180" i="53"/>
  <c r="Q179" i="53"/>
  <c r="Q178" i="53"/>
  <c r="Q177" i="53"/>
  <c r="Q176" i="53"/>
  <c r="Q175" i="53"/>
  <c r="Q174" i="53"/>
  <c r="Q173" i="53"/>
  <c r="Q172" i="53"/>
  <c r="Q171" i="53"/>
  <c r="Q170" i="53"/>
  <c r="Q169" i="53"/>
  <c r="Q168" i="53"/>
  <c r="Q167" i="53"/>
  <c r="Q166" i="53"/>
  <c r="Q165" i="53"/>
  <c r="Q164" i="53"/>
  <c r="Q163" i="53"/>
  <c r="Q162" i="53"/>
  <c r="Q161" i="53"/>
  <c r="Q160" i="53"/>
  <c r="Q159" i="53"/>
  <c r="Q158" i="53"/>
  <c r="Q157" i="53"/>
  <c r="Q156" i="53"/>
  <c r="Q155" i="53"/>
  <c r="Q154" i="53"/>
  <c r="Q153" i="53"/>
  <c r="Q152" i="53"/>
  <c r="Q151" i="53"/>
  <c r="Q150" i="53"/>
  <c r="Q149" i="53"/>
  <c r="Q148" i="53"/>
  <c r="Q147" i="53"/>
  <c r="Q146" i="53"/>
  <c r="Q145" i="53"/>
  <c r="Q144" i="53"/>
  <c r="Q143" i="53"/>
  <c r="Q142" i="53"/>
  <c r="Q141" i="53"/>
  <c r="Q140" i="53"/>
  <c r="Q139" i="53"/>
  <c r="Q138" i="53"/>
  <c r="Q137" i="53"/>
  <c r="Q136" i="53"/>
  <c r="Q135" i="53"/>
  <c r="Q134" i="53"/>
  <c r="Q133" i="53"/>
  <c r="Q132" i="53"/>
  <c r="Q131" i="53"/>
  <c r="Q130" i="53"/>
  <c r="Q129" i="53"/>
  <c r="Q128" i="53"/>
  <c r="Q127" i="53"/>
  <c r="Q126" i="53"/>
  <c r="Q125" i="53"/>
  <c r="Q124" i="53"/>
  <c r="Q123" i="53"/>
  <c r="Q122" i="53"/>
  <c r="Q121" i="53"/>
  <c r="Q120" i="53"/>
  <c r="Q119" i="53"/>
  <c r="Q118" i="53"/>
  <c r="Q117" i="53"/>
  <c r="Q116" i="53"/>
  <c r="Q115" i="53"/>
  <c r="Q114" i="53"/>
  <c r="Q113" i="53"/>
  <c r="Q112" i="53"/>
  <c r="Q111" i="53"/>
  <c r="Q110" i="53"/>
  <c r="Q109" i="53"/>
  <c r="Q108" i="53"/>
  <c r="Q107" i="53"/>
  <c r="Q106" i="53"/>
  <c r="Q105" i="53"/>
  <c r="Q104" i="53"/>
  <c r="Q103" i="53"/>
  <c r="Q102" i="53"/>
  <c r="Q101" i="53"/>
  <c r="Q100" i="53"/>
  <c r="Q99" i="53"/>
  <c r="Q98" i="53"/>
  <c r="Q97" i="53"/>
  <c r="Q96" i="53"/>
  <c r="Q95" i="53"/>
  <c r="Q94" i="53"/>
  <c r="Q93" i="53"/>
  <c r="Q92" i="53"/>
  <c r="Q91" i="53"/>
  <c r="Q90" i="53"/>
  <c r="Q89" i="53"/>
  <c r="Q88" i="53"/>
  <c r="Q87" i="53"/>
  <c r="Q86" i="53"/>
  <c r="Q85" i="53"/>
  <c r="Q84" i="53"/>
  <c r="Q83" i="53"/>
  <c r="Q82" i="53"/>
  <c r="Q81" i="53"/>
  <c r="Q80" i="53"/>
  <c r="Q79" i="53"/>
  <c r="Q78" i="53"/>
  <c r="Q77" i="53"/>
  <c r="Q76" i="53"/>
  <c r="Q75" i="53"/>
  <c r="Q74" i="53"/>
  <c r="Q73" i="53"/>
  <c r="Q72" i="53"/>
  <c r="Q71" i="53"/>
  <c r="Q70" i="53"/>
  <c r="Q69" i="53"/>
  <c r="Q68" i="53"/>
  <c r="Q67" i="53"/>
  <c r="Q66" i="53"/>
  <c r="Q65" i="53"/>
  <c r="Q64" i="53"/>
  <c r="Q63" i="53"/>
  <c r="Q62" i="53"/>
  <c r="Q61" i="53"/>
  <c r="Q60" i="53"/>
  <c r="Q59" i="53"/>
  <c r="Q58" i="53"/>
  <c r="Q57" i="53"/>
  <c r="Q56" i="53"/>
  <c r="Q55" i="53"/>
  <c r="Q54" i="53"/>
  <c r="Q53" i="53"/>
  <c r="Q52" i="53"/>
  <c r="Q51" i="53"/>
  <c r="Q50" i="53"/>
  <c r="Q49" i="53"/>
  <c r="Q48" i="53"/>
  <c r="Q47" i="53"/>
  <c r="Q46" i="53"/>
  <c r="Q45" i="53"/>
  <c r="Q44" i="53"/>
  <c r="Q43" i="53"/>
  <c r="Q42" i="53"/>
  <c r="Q41" i="53"/>
  <c r="Q40" i="53"/>
  <c r="Q39" i="53"/>
  <c r="Q38" i="53"/>
  <c r="Q37" i="53"/>
  <c r="Q36" i="53"/>
  <c r="Q35" i="53"/>
  <c r="Q34" i="53"/>
  <c r="Q33" i="53"/>
  <c r="Q32" i="53"/>
  <c r="Q31" i="53"/>
  <c r="Q30" i="53"/>
  <c r="Q29" i="53"/>
  <c r="Q28" i="53"/>
  <c r="Q27" i="53"/>
  <c r="Q26" i="53"/>
  <c r="Q25" i="53"/>
  <c r="Q24" i="53"/>
  <c r="Q23" i="53"/>
  <c r="Q22" i="53"/>
  <c r="Q21" i="53"/>
  <c r="Q20" i="53"/>
  <c r="Q19" i="53"/>
  <c r="Q18" i="53"/>
  <c r="Q17" i="53"/>
  <c r="Q16" i="53"/>
  <c r="Q15" i="53"/>
  <c r="Q14" i="53"/>
  <c r="Q13" i="53"/>
  <c r="Q12" i="53"/>
  <c r="Q11" i="53"/>
  <c r="Q10" i="53"/>
  <c r="Q9" i="53"/>
  <c r="Q8" i="53"/>
  <c r="Q7" i="53"/>
  <c r="Q6" i="53"/>
  <c r="Q4201" i="53"/>
  <c r="P4201" i="53"/>
  <c r="O4201" i="53"/>
  <c r="Q4200" i="53"/>
  <c r="P4200" i="53"/>
  <c r="O4200" i="53"/>
  <c r="Q4199" i="53"/>
  <c r="P4199" i="53"/>
  <c r="O4199" i="53"/>
  <c r="Q4198" i="53"/>
  <c r="P4198" i="53"/>
  <c r="O4198" i="53"/>
  <c r="Q4197" i="53"/>
  <c r="P4197" i="53"/>
  <c r="O4197" i="53"/>
  <c r="Q4196" i="53"/>
  <c r="P4196" i="53"/>
  <c r="O4196" i="53"/>
  <c r="Q4195" i="53"/>
  <c r="P4195" i="53"/>
  <c r="O4195" i="53"/>
  <c r="Q4194" i="53"/>
  <c r="P4194" i="53"/>
  <c r="O4194" i="53"/>
  <c r="Q4193" i="53"/>
  <c r="P4193" i="53"/>
  <c r="O4193" i="53"/>
  <c r="Q4192" i="53"/>
  <c r="P4192" i="53"/>
  <c r="O4192" i="53"/>
  <c r="Q4191" i="53"/>
  <c r="P4191" i="53"/>
  <c r="O4191" i="53"/>
  <c r="Q4190" i="53"/>
  <c r="P4190" i="53"/>
  <c r="O4190" i="53"/>
  <c r="Q4189" i="53"/>
  <c r="P4189" i="53"/>
  <c r="O4189" i="53"/>
  <c r="Q4188" i="53"/>
  <c r="P4188" i="53"/>
  <c r="O4188" i="53"/>
  <c r="Q4187" i="53"/>
  <c r="P4187" i="53"/>
  <c r="O4187" i="53"/>
  <c r="Q4186" i="53"/>
  <c r="P4186" i="53"/>
  <c r="O4186" i="53"/>
  <c r="Q4185" i="53"/>
  <c r="P4185" i="53"/>
  <c r="O4185" i="53"/>
  <c r="Q4184" i="53"/>
  <c r="P4184" i="53"/>
  <c r="O4184" i="53"/>
  <c r="Q4183" i="53"/>
  <c r="P4183" i="53"/>
  <c r="O4183" i="53"/>
  <c r="Q4182" i="53"/>
  <c r="P4182" i="53"/>
  <c r="O4182" i="53"/>
  <c r="Q4181" i="53"/>
  <c r="P4181" i="53"/>
  <c r="O4181" i="53"/>
  <c r="Q4180" i="53"/>
  <c r="P4180" i="53"/>
  <c r="O4180" i="53"/>
  <c r="Q4179" i="53"/>
  <c r="P4179" i="53"/>
  <c r="O4179" i="53"/>
  <c r="Q4178" i="53"/>
  <c r="P4178" i="53"/>
  <c r="O4178" i="53"/>
  <c r="Q4177" i="53"/>
  <c r="P4177" i="53"/>
  <c r="O4177" i="53"/>
  <c r="Q4176" i="53"/>
  <c r="P4176" i="53"/>
  <c r="O4176" i="53"/>
  <c r="Q4175" i="53"/>
  <c r="P4175" i="53"/>
  <c r="O4175" i="53"/>
  <c r="Q4174" i="53"/>
  <c r="P4174" i="53"/>
  <c r="O4174" i="53"/>
  <c r="Q4173" i="53"/>
  <c r="P4173" i="53"/>
  <c r="O4173" i="53"/>
  <c r="Q4172" i="53"/>
  <c r="P4172" i="53"/>
  <c r="O4172" i="53"/>
  <c r="Q4171" i="53"/>
  <c r="P4171" i="53"/>
  <c r="O4171" i="53"/>
  <c r="Q4170" i="53"/>
  <c r="P4170" i="53"/>
  <c r="O4170" i="53"/>
  <c r="Q4169" i="53"/>
  <c r="P4169" i="53"/>
  <c r="O4169" i="53"/>
  <c r="Q4168" i="53"/>
  <c r="P4168" i="53"/>
  <c r="O4168" i="53"/>
  <c r="Q4167" i="53"/>
  <c r="P4167" i="53"/>
  <c r="O4167" i="53"/>
  <c r="Q4166" i="53"/>
  <c r="P4166" i="53"/>
  <c r="O4166" i="53"/>
  <c r="Q4165" i="53"/>
  <c r="P4165" i="53"/>
  <c r="O4165" i="53"/>
  <c r="Q4164" i="53"/>
  <c r="P4164" i="53"/>
  <c r="O4164" i="53"/>
  <c r="Q4163" i="53"/>
  <c r="P4163" i="53"/>
  <c r="O4163" i="53"/>
  <c r="Q4162" i="53"/>
  <c r="P4162" i="53"/>
  <c r="O4162" i="53"/>
  <c r="Q4161" i="53"/>
  <c r="P4161" i="53"/>
  <c r="O4161" i="53"/>
  <c r="Q4160" i="53"/>
  <c r="P4160" i="53"/>
  <c r="O4160" i="53"/>
  <c r="Q4159" i="53"/>
  <c r="P4159" i="53"/>
  <c r="O4159" i="53"/>
  <c r="Q4158" i="53"/>
  <c r="P4158" i="53"/>
  <c r="O4158" i="53"/>
  <c r="Q4157" i="53"/>
  <c r="P4157" i="53"/>
  <c r="O4157" i="53"/>
  <c r="Q4156" i="53"/>
  <c r="P4156" i="53"/>
  <c r="O4156" i="53"/>
  <c r="Q4155" i="53"/>
  <c r="P4155" i="53"/>
  <c r="O4155" i="53"/>
  <c r="Q4154" i="53"/>
  <c r="P4154" i="53"/>
  <c r="O4154" i="53"/>
  <c r="Q4153" i="53"/>
  <c r="P4153" i="53"/>
  <c r="O4153" i="53"/>
  <c r="Q4152" i="53"/>
  <c r="P4152" i="53"/>
  <c r="O4152" i="53"/>
  <c r="Q4151" i="53"/>
  <c r="P4151" i="53"/>
  <c r="O4151" i="53"/>
  <c r="Q4150" i="53"/>
  <c r="P4150" i="53"/>
  <c r="O4150" i="53"/>
  <c r="Q4149" i="53"/>
  <c r="P4149" i="53"/>
  <c r="O4149" i="53"/>
  <c r="Q4148" i="53"/>
  <c r="P4148" i="53"/>
  <c r="O4148" i="53"/>
  <c r="Q4147" i="53"/>
  <c r="P4147" i="53"/>
  <c r="O4147" i="53"/>
  <c r="Q4146" i="53"/>
  <c r="P4146" i="53"/>
  <c r="O4146" i="53"/>
  <c r="Q4145" i="53"/>
  <c r="P4145" i="53"/>
  <c r="O4145" i="53"/>
  <c r="Q4144" i="53"/>
  <c r="P4144" i="53"/>
  <c r="O4144" i="53"/>
  <c r="Q4143" i="53"/>
  <c r="P4143" i="53"/>
  <c r="O4143" i="53"/>
  <c r="Q4142" i="53"/>
  <c r="P4142" i="53"/>
  <c r="O4142" i="53"/>
  <c r="Q4141" i="53"/>
  <c r="P4141" i="53"/>
  <c r="O4141" i="53"/>
  <c r="Q4140" i="53"/>
  <c r="P4140" i="53"/>
  <c r="O4140" i="53"/>
  <c r="Q4139" i="53"/>
  <c r="P4139" i="53"/>
  <c r="O4139" i="53"/>
  <c r="Q4138" i="53"/>
  <c r="P4138" i="53"/>
  <c r="O4138" i="53"/>
  <c r="Q4137" i="53"/>
  <c r="P4137" i="53"/>
  <c r="O4137" i="53"/>
  <c r="Q4136" i="53"/>
  <c r="P4136" i="53"/>
  <c r="O4136" i="53"/>
  <c r="Q4135" i="53"/>
  <c r="P4135" i="53"/>
  <c r="O4135" i="53"/>
  <c r="Q4134" i="53"/>
  <c r="P4134" i="53"/>
  <c r="O4134" i="53"/>
  <c r="Q4133" i="53"/>
  <c r="P4133" i="53"/>
  <c r="O4133" i="53"/>
  <c r="Q4132" i="53"/>
  <c r="P4132" i="53"/>
  <c r="O4132" i="53"/>
  <c r="Q4131" i="53"/>
  <c r="P4131" i="53"/>
  <c r="O4131" i="53"/>
  <c r="Q4130" i="53"/>
  <c r="P4130" i="53"/>
  <c r="O4130" i="53"/>
  <c r="Q4129" i="53"/>
  <c r="P4129" i="53"/>
  <c r="O4129" i="53"/>
  <c r="Q4128" i="53"/>
  <c r="P4128" i="53"/>
  <c r="O4128" i="53"/>
  <c r="Q4127" i="53"/>
  <c r="P4127" i="53"/>
  <c r="O4127" i="53"/>
  <c r="Q4126" i="53"/>
  <c r="P4126" i="53"/>
  <c r="O4126" i="53"/>
  <c r="Q4125" i="53"/>
  <c r="P4125" i="53"/>
  <c r="O4125" i="53"/>
  <c r="Q4124" i="53"/>
  <c r="P4124" i="53"/>
  <c r="O4124" i="53"/>
  <c r="Q4123" i="53"/>
  <c r="P4123" i="53"/>
  <c r="O4123" i="53"/>
  <c r="Q4122" i="53"/>
  <c r="P4122" i="53"/>
  <c r="O4122" i="53"/>
  <c r="Q4121" i="53"/>
  <c r="P4121" i="53"/>
  <c r="O4121" i="53"/>
  <c r="Q4120" i="53"/>
  <c r="P4120" i="53"/>
  <c r="O4120" i="53"/>
  <c r="Q4119" i="53"/>
  <c r="P4119" i="53"/>
  <c r="O4119" i="53"/>
  <c r="Q4118" i="53"/>
  <c r="P4118" i="53"/>
  <c r="O4118" i="53"/>
  <c r="Q4117" i="53"/>
  <c r="P4117" i="53"/>
  <c r="O4117" i="53"/>
  <c r="Q4116" i="53"/>
  <c r="P4116" i="53"/>
  <c r="O4116" i="53"/>
  <c r="Q4115" i="53"/>
  <c r="P4115" i="53"/>
  <c r="O4115" i="53"/>
  <c r="Q4114" i="53"/>
  <c r="P4114" i="53"/>
  <c r="O4114" i="53"/>
  <c r="Q4113" i="53"/>
  <c r="P4113" i="53"/>
  <c r="O4113" i="53"/>
  <c r="Q4112" i="53"/>
  <c r="P4112" i="53"/>
  <c r="O4112" i="53"/>
  <c r="Q4111" i="53"/>
  <c r="P4111" i="53"/>
  <c r="O4111" i="53"/>
  <c r="Q4110" i="53"/>
  <c r="P4110" i="53"/>
  <c r="O4110" i="53"/>
  <c r="Q4109" i="53"/>
  <c r="P4109" i="53"/>
  <c r="O4109" i="53"/>
  <c r="Q4108" i="53"/>
  <c r="P4108" i="53"/>
  <c r="O4108" i="53"/>
  <c r="Q4107" i="53"/>
  <c r="P4107" i="53"/>
  <c r="O4107" i="53"/>
  <c r="Q4106" i="53"/>
  <c r="P4106" i="53"/>
  <c r="O4106" i="53"/>
  <c r="Q4105" i="53"/>
  <c r="P4105" i="53"/>
  <c r="O4105" i="53"/>
  <c r="Q4104" i="53"/>
  <c r="P4104" i="53"/>
  <c r="O4104" i="53"/>
  <c r="Q4103" i="53"/>
  <c r="P4103" i="53"/>
  <c r="O4103" i="53"/>
  <c r="Q4102" i="53"/>
  <c r="P4102" i="53"/>
  <c r="O4102" i="53"/>
  <c r="Q4101" i="53"/>
  <c r="P4101" i="53"/>
  <c r="O4101" i="53"/>
  <c r="Q4100" i="53"/>
  <c r="P4100" i="53"/>
  <c r="O4100" i="53"/>
  <c r="Q4099" i="53"/>
  <c r="P4099" i="53"/>
  <c r="O4099" i="53"/>
  <c r="Q4098" i="53"/>
  <c r="P4098" i="53"/>
  <c r="O4098" i="53"/>
  <c r="Q4097" i="53"/>
  <c r="P4097" i="53"/>
  <c r="O4097" i="53"/>
  <c r="Q4096" i="53"/>
  <c r="P4096" i="53"/>
  <c r="O4096" i="53"/>
  <c r="Q4095" i="53"/>
  <c r="P4095" i="53"/>
  <c r="O4095" i="53"/>
  <c r="Q4094" i="53"/>
  <c r="P4094" i="53"/>
  <c r="O4094" i="53"/>
  <c r="Q4093" i="53"/>
  <c r="P4093" i="53"/>
  <c r="O4093" i="53"/>
  <c r="Q4092" i="53"/>
  <c r="P4092" i="53"/>
  <c r="O4092" i="53"/>
  <c r="Q4091" i="53"/>
  <c r="P4091" i="53"/>
  <c r="O4091" i="53"/>
  <c r="Q4090" i="53"/>
  <c r="P4090" i="53"/>
  <c r="O4090" i="53"/>
  <c r="Q4089" i="53"/>
  <c r="P4089" i="53"/>
  <c r="O4089" i="53"/>
  <c r="Q4088" i="53"/>
  <c r="P4088" i="53"/>
  <c r="O4088" i="53"/>
  <c r="Q4087" i="53"/>
  <c r="P4087" i="53"/>
  <c r="O4087" i="53"/>
  <c r="Q4086" i="53"/>
  <c r="P4086" i="53"/>
  <c r="O4086" i="53"/>
  <c r="Q4085" i="53"/>
  <c r="P4085" i="53"/>
  <c r="O4085" i="53"/>
  <c r="Q4084" i="53"/>
  <c r="P4084" i="53"/>
  <c r="O4084" i="53"/>
  <c r="Q4083" i="53"/>
  <c r="P4083" i="53"/>
  <c r="O4083" i="53"/>
  <c r="Q4082" i="53"/>
  <c r="P4082" i="53"/>
  <c r="O4082" i="53"/>
  <c r="Q4081" i="53"/>
  <c r="P4081" i="53"/>
  <c r="O4081" i="53"/>
  <c r="Q4080" i="53"/>
  <c r="P4080" i="53"/>
  <c r="O4080" i="53"/>
  <c r="Q4079" i="53"/>
  <c r="P4079" i="53"/>
  <c r="O4079" i="53"/>
  <c r="Q4078" i="53"/>
  <c r="P4078" i="53"/>
  <c r="O4078" i="53"/>
  <c r="Q4077" i="53"/>
  <c r="P4077" i="53"/>
  <c r="O4077" i="53"/>
  <c r="Q4076" i="53"/>
  <c r="P4076" i="53"/>
  <c r="O4076" i="53"/>
  <c r="Q4075" i="53"/>
  <c r="P4075" i="53"/>
  <c r="O4075" i="53"/>
  <c r="Q4074" i="53"/>
  <c r="P4074" i="53"/>
  <c r="O4074" i="53"/>
  <c r="Q4073" i="53"/>
  <c r="P4073" i="53"/>
  <c r="O4073" i="53"/>
  <c r="Q4072" i="53"/>
  <c r="P4072" i="53"/>
  <c r="O4072" i="53"/>
  <c r="Q4071" i="53"/>
  <c r="P4071" i="53"/>
  <c r="O4071" i="53"/>
  <c r="Q4070" i="53"/>
  <c r="P4070" i="53"/>
  <c r="O4070" i="53"/>
  <c r="Q4069" i="53"/>
  <c r="P4069" i="53"/>
  <c r="O4069" i="53"/>
  <c r="Q4068" i="53"/>
  <c r="P4068" i="53"/>
  <c r="O4068" i="53"/>
  <c r="Q4067" i="53"/>
  <c r="P4067" i="53"/>
  <c r="O4067" i="53"/>
  <c r="Q4066" i="53"/>
  <c r="P4066" i="53"/>
  <c r="O4066" i="53"/>
  <c r="Q4065" i="53"/>
  <c r="P4065" i="53"/>
  <c r="O4065" i="53"/>
  <c r="Q4064" i="53"/>
  <c r="P4064" i="53"/>
  <c r="O4064" i="53"/>
  <c r="Q4063" i="53"/>
  <c r="P4063" i="53"/>
  <c r="O4063" i="53"/>
  <c r="Q4062" i="53"/>
  <c r="P4062" i="53"/>
  <c r="O4062" i="53"/>
  <c r="Q4061" i="53"/>
  <c r="P4061" i="53"/>
  <c r="O4061" i="53"/>
  <c r="Q4060" i="53"/>
  <c r="P4060" i="53"/>
  <c r="O4060" i="53"/>
  <c r="Q4059" i="53"/>
  <c r="P4059" i="53"/>
  <c r="O4059" i="53"/>
  <c r="Q4058" i="53"/>
  <c r="P4058" i="53"/>
  <c r="O4058" i="53"/>
  <c r="Q4057" i="53"/>
  <c r="P4057" i="53"/>
  <c r="O4057" i="53"/>
  <c r="Q4056" i="53"/>
  <c r="P4056" i="53"/>
  <c r="O4056" i="53"/>
  <c r="Q4055" i="53"/>
  <c r="P4055" i="53"/>
  <c r="O4055" i="53"/>
  <c r="Q4054" i="53"/>
  <c r="P4054" i="53"/>
  <c r="O4054" i="53"/>
  <c r="Q4053" i="53"/>
  <c r="P4053" i="53"/>
  <c r="O4053" i="53"/>
  <c r="Q4052" i="53"/>
  <c r="P4052" i="53"/>
  <c r="O4052" i="53"/>
  <c r="Q4051" i="53"/>
  <c r="P4051" i="53"/>
  <c r="O4051" i="53"/>
  <c r="Q4050" i="53"/>
  <c r="P4050" i="53"/>
  <c r="O4050" i="53"/>
  <c r="Q4049" i="53"/>
  <c r="P4049" i="53"/>
  <c r="O4049" i="53"/>
  <c r="Q4048" i="53"/>
  <c r="P4048" i="53"/>
  <c r="O4048" i="53"/>
  <c r="Q4047" i="53"/>
  <c r="P4047" i="53"/>
  <c r="O4047" i="53"/>
  <c r="Q4046" i="53"/>
  <c r="P4046" i="53"/>
  <c r="O4046" i="53"/>
  <c r="Q4045" i="53"/>
  <c r="P4045" i="53"/>
  <c r="O4045" i="53"/>
  <c r="Q4044" i="53"/>
  <c r="P4044" i="53"/>
  <c r="O4044" i="53"/>
  <c r="Q4043" i="53"/>
  <c r="P4043" i="53"/>
  <c r="O4043" i="53"/>
  <c r="Q4042" i="53"/>
  <c r="P4042" i="53"/>
  <c r="O4042" i="53"/>
  <c r="Q4041" i="53"/>
  <c r="P4041" i="53"/>
  <c r="O4041" i="53"/>
  <c r="Q4040" i="53"/>
  <c r="P4040" i="53"/>
  <c r="O4040" i="53"/>
  <c r="Q4039" i="53"/>
  <c r="P4039" i="53"/>
  <c r="O4039" i="53"/>
  <c r="Q4038" i="53"/>
  <c r="P4038" i="53"/>
  <c r="O4038" i="53"/>
  <c r="Q4037" i="53"/>
  <c r="P4037" i="53"/>
  <c r="O4037" i="53"/>
  <c r="Q4036" i="53"/>
  <c r="P4036" i="53"/>
  <c r="O4036" i="53"/>
  <c r="Q4035" i="53"/>
  <c r="P4035" i="53"/>
  <c r="O4035" i="53"/>
  <c r="Q4034" i="53"/>
  <c r="P4034" i="53"/>
  <c r="O4034" i="53"/>
  <c r="Q4033" i="53"/>
  <c r="P4033" i="53"/>
  <c r="O4033" i="53"/>
  <c r="Q4032" i="53"/>
  <c r="P4032" i="53"/>
  <c r="O4032" i="53"/>
  <c r="Q4031" i="53"/>
  <c r="P4031" i="53"/>
  <c r="O4031" i="53"/>
  <c r="Q4030" i="53"/>
  <c r="P4030" i="53"/>
  <c r="O4030" i="53"/>
  <c r="Q4029" i="53"/>
  <c r="P4029" i="53"/>
  <c r="O4029" i="53"/>
  <c r="Q4028" i="53"/>
  <c r="P4028" i="53"/>
  <c r="O4028" i="53"/>
  <c r="Q4027" i="53"/>
  <c r="P4027" i="53"/>
  <c r="O4027" i="53"/>
  <c r="Q4026" i="53"/>
  <c r="P4026" i="53"/>
  <c r="O4026" i="53"/>
  <c r="Q4025" i="53"/>
  <c r="P4025" i="53"/>
  <c r="O4025" i="53"/>
  <c r="Q4024" i="53"/>
  <c r="P4024" i="53"/>
  <c r="O4024" i="53"/>
  <c r="Q4023" i="53"/>
  <c r="P4023" i="53"/>
  <c r="O4023" i="53"/>
  <c r="Q4022" i="53"/>
  <c r="P4022" i="53"/>
  <c r="O4022" i="53"/>
  <c r="Q4021" i="53"/>
  <c r="P4021" i="53"/>
  <c r="O4021" i="53"/>
  <c r="Q4020" i="53"/>
  <c r="P4020" i="53"/>
  <c r="O4020" i="53"/>
  <c r="Q4019" i="53"/>
  <c r="P4019" i="53"/>
  <c r="O4019" i="53"/>
  <c r="Q4018" i="53"/>
  <c r="P4018" i="53"/>
  <c r="O4018" i="53"/>
  <c r="Q4017" i="53"/>
  <c r="P4017" i="53"/>
  <c r="O4017" i="53"/>
  <c r="Q4016" i="53"/>
  <c r="P4016" i="53"/>
  <c r="O4016" i="53"/>
  <c r="Q4015" i="53"/>
  <c r="P4015" i="53"/>
  <c r="O4015" i="53"/>
  <c r="Q4014" i="53"/>
  <c r="P4014" i="53"/>
  <c r="O4014" i="53"/>
  <c r="Q4013" i="53"/>
  <c r="P4013" i="53"/>
  <c r="O4013" i="53"/>
  <c r="Q4012" i="53"/>
  <c r="P4012" i="53"/>
  <c r="O4012" i="53"/>
  <c r="Q4011" i="53"/>
  <c r="P4011" i="53"/>
  <c r="O4011" i="53"/>
  <c r="Q4010" i="53"/>
  <c r="P4010" i="53"/>
  <c r="O4010" i="53"/>
  <c r="Q4009" i="53"/>
  <c r="P4009" i="53"/>
  <c r="O4009" i="53"/>
  <c r="Q4008" i="53"/>
  <c r="P4008" i="53"/>
  <c r="O4008" i="53"/>
  <c r="Q4007" i="53"/>
  <c r="P4007" i="53"/>
  <c r="O4007" i="53"/>
  <c r="Q4006" i="53"/>
  <c r="P4006" i="53"/>
  <c r="O4006" i="53"/>
  <c r="Q4005" i="53"/>
  <c r="P4005" i="53"/>
  <c r="O4005" i="53"/>
  <c r="Q4004" i="53"/>
  <c r="P4004" i="53"/>
  <c r="O4004" i="53"/>
  <c r="Q4003" i="53"/>
  <c r="P4003" i="53"/>
  <c r="O4003" i="53"/>
  <c r="Q4002" i="53"/>
  <c r="P4002" i="53"/>
  <c r="O4002" i="53"/>
  <c r="Q4001" i="53"/>
  <c r="P4001" i="53"/>
  <c r="O4001" i="53"/>
  <c r="Q4000" i="53"/>
  <c r="P4000" i="53"/>
  <c r="O4000" i="53"/>
  <c r="Q3999" i="53"/>
  <c r="P3999" i="53"/>
  <c r="O3999" i="53"/>
  <c r="Q3998" i="53"/>
  <c r="P3998" i="53"/>
  <c r="O3998" i="53"/>
  <c r="Q3997" i="53"/>
  <c r="P3997" i="53"/>
  <c r="O3997" i="53"/>
  <c r="Q3996" i="53"/>
  <c r="P3996" i="53"/>
  <c r="O3996" i="53"/>
  <c r="Q3995" i="53"/>
  <c r="P3995" i="53"/>
  <c r="O3995" i="53"/>
  <c r="Q3994" i="53"/>
  <c r="P3994" i="53"/>
  <c r="O3994" i="53"/>
  <c r="Q3993" i="53"/>
  <c r="P3993" i="53"/>
  <c r="O3993" i="53"/>
  <c r="Q3992" i="53"/>
  <c r="P3992" i="53"/>
  <c r="O3992" i="53"/>
  <c r="Q3991" i="53"/>
  <c r="P3991" i="53"/>
  <c r="O3991" i="53"/>
  <c r="Q3990" i="53"/>
  <c r="P3990" i="53"/>
  <c r="O3990" i="53"/>
  <c r="Q3989" i="53"/>
  <c r="P3989" i="53"/>
  <c r="O3989" i="53"/>
  <c r="Q3988" i="53"/>
  <c r="P3988" i="53"/>
  <c r="O3988" i="53"/>
  <c r="Q3987" i="53"/>
  <c r="P3987" i="53"/>
  <c r="O3987" i="53"/>
  <c r="Q3986" i="53"/>
  <c r="P3986" i="53"/>
  <c r="O3986" i="53"/>
  <c r="Q3985" i="53"/>
  <c r="P3985" i="53"/>
  <c r="O3985" i="53"/>
  <c r="Q3984" i="53"/>
  <c r="P3984" i="53"/>
  <c r="O3984" i="53"/>
  <c r="Q3983" i="53"/>
  <c r="P3983" i="53"/>
  <c r="O3983" i="53"/>
  <c r="Q3982" i="53"/>
  <c r="P3982" i="53"/>
  <c r="O3982" i="53"/>
  <c r="Q3981" i="53"/>
  <c r="P3981" i="53"/>
  <c r="O3981" i="53"/>
  <c r="Q3980" i="53"/>
  <c r="P3980" i="53"/>
  <c r="O3980" i="53"/>
  <c r="Q3979" i="53"/>
  <c r="P3979" i="53"/>
  <c r="O3979" i="53"/>
  <c r="Q3978" i="53"/>
  <c r="P3978" i="53"/>
  <c r="O3978" i="53"/>
  <c r="Q3977" i="53"/>
  <c r="P3977" i="53"/>
  <c r="O3977" i="53"/>
  <c r="Q3976" i="53"/>
  <c r="P3976" i="53"/>
  <c r="O3976" i="53"/>
  <c r="Q3975" i="53"/>
  <c r="P3975" i="53"/>
  <c r="O3975" i="53"/>
  <c r="Q3974" i="53"/>
  <c r="P3974" i="53"/>
  <c r="O3974" i="53"/>
  <c r="Q3973" i="53"/>
  <c r="P3973" i="53"/>
  <c r="O3973" i="53"/>
  <c r="Q3972" i="53"/>
  <c r="P3972" i="53"/>
  <c r="O3972" i="53"/>
  <c r="Q3971" i="53"/>
  <c r="P3971" i="53"/>
  <c r="O3971" i="53"/>
  <c r="Q3970" i="53"/>
  <c r="P3970" i="53"/>
  <c r="O3970" i="53"/>
  <c r="Q3969" i="53"/>
  <c r="P3969" i="53"/>
  <c r="O3969" i="53"/>
  <c r="Q3968" i="53"/>
  <c r="P3968" i="53"/>
  <c r="O3968" i="53"/>
  <c r="Q3967" i="53"/>
  <c r="P3967" i="53"/>
  <c r="O3967" i="53"/>
  <c r="Q3966" i="53"/>
  <c r="P3966" i="53"/>
  <c r="O3966" i="53"/>
  <c r="Q3965" i="53"/>
  <c r="P3965" i="53"/>
  <c r="O3965" i="53"/>
  <c r="Q3964" i="53"/>
  <c r="P3964" i="53"/>
  <c r="O3964" i="53"/>
  <c r="Q3963" i="53"/>
  <c r="P3963" i="53"/>
  <c r="O3963" i="53"/>
  <c r="Q3962" i="53"/>
  <c r="P3962" i="53"/>
  <c r="O3962" i="53"/>
  <c r="Q3961" i="53"/>
  <c r="P3961" i="53"/>
  <c r="O3961" i="53"/>
  <c r="Q3960" i="53"/>
  <c r="P3960" i="53"/>
  <c r="O3960" i="53"/>
  <c r="Q3959" i="53"/>
  <c r="P3959" i="53"/>
  <c r="O3959" i="53"/>
  <c r="Q3958" i="53"/>
  <c r="P3958" i="53"/>
  <c r="O3958" i="53"/>
  <c r="Q3957" i="53"/>
  <c r="P3957" i="53"/>
  <c r="O3957" i="53"/>
  <c r="Q3956" i="53"/>
  <c r="P3956" i="53"/>
  <c r="O3956" i="53"/>
  <c r="Q3955" i="53"/>
  <c r="P3955" i="53"/>
  <c r="O3955" i="53"/>
  <c r="Q3954" i="53"/>
  <c r="P3954" i="53"/>
  <c r="O3954" i="53"/>
  <c r="Q3953" i="53"/>
  <c r="P3953" i="53"/>
  <c r="O3953" i="53"/>
  <c r="Q3952" i="53"/>
  <c r="P3952" i="53"/>
  <c r="O3952" i="53"/>
  <c r="Q3951" i="53"/>
  <c r="P3951" i="53"/>
  <c r="O3951" i="53"/>
  <c r="Q3950" i="53"/>
  <c r="P3950" i="53"/>
  <c r="O3950" i="53"/>
  <c r="Q3949" i="53"/>
  <c r="P3949" i="53"/>
  <c r="O3949" i="53"/>
  <c r="Q3948" i="53"/>
  <c r="P3948" i="53"/>
  <c r="O3948" i="53"/>
  <c r="Q3947" i="53"/>
  <c r="P3947" i="53"/>
  <c r="O3947" i="53"/>
  <c r="Q3946" i="53"/>
  <c r="P3946" i="53"/>
  <c r="O3946" i="53"/>
  <c r="Q3945" i="53"/>
  <c r="P3945" i="53"/>
  <c r="O3945" i="53"/>
  <c r="Q3944" i="53"/>
  <c r="P3944" i="53"/>
  <c r="O3944" i="53"/>
  <c r="Q3943" i="53"/>
  <c r="P3943" i="53"/>
  <c r="O3943" i="53"/>
  <c r="Q3942" i="53"/>
  <c r="P3942" i="53"/>
  <c r="O3942" i="53"/>
  <c r="Q3941" i="53"/>
  <c r="P3941" i="53"/>
  <c r="O3941" i="53"/>
  <c r="Q3940" i="53"/>
  <c r="P3940" i="53"/>
  <c r="O3940" i="53"/>
  <c r="Q3939" i="53"/>
  <c r="P3939" i="53"/>
  <c r="O3939" i="53"/>
  <c r="Q3938" i="53"/>
  <c r="P3938" i="53"/>
  <c r="O3938" i="53"/>
  <c r="Q3937" i="53"/>
  <c r="P3937" i="53"/>
  <c r="O3937" i="53"/>
  <c r="Q3936" i="53"/>
  <c r="P3936" i="53"/>
  <c r="O3936" i="53"/>
  <c r="Q3935" i="53"/>
  <c r="P3935" i="53"/>
  <c r="O3935" i="53"/>
  <c r="Q3934" i="53"/>
  <c r="P3934" i="53"/>
  <c r="O3934" i="53"/>
  <c r="Q3933" i="53"/>
  <c r="P3933" i="53"/>
  <c r="O3933" i="53"/>
  <c r="Q3932" i="53"/>
  <c r="P3932" i="53"/>
  <c r="O3932" i="53"/>
  <c r="Q3931" i="53"/>
  <c r="P3931" i="53"/>
  <c r="O3931" i="53"/>
  <c r="Q3930" i="53"/>
  <c r="P3930" i="53"/>
  <c r="O3930" i="53"/>
  <c r="Q3929" i="53"/>
  <c r="P3929" i="53"/>
  <c r="O3929" i="53"/>
  <c r="Q3928" i="53"/>
  <c r="P3928" i="53"/>
  <c r="O3928" i="53"/>
  <c r="Q3927" i="53"/>
  <c r="P3927" i="53"/>
  <c r="O3927" i="53"/>
  <c r="Q3926" i="53"/>
  <c r="P3926" i="53"/>
  <c r="O3926" i="53"/>
  <c r="Q3925" i="53"/>
  <c r="P3925" i="53"/>
  <c r="O3925" i="53"/>
  <c r="Q3924" i="53"/>
  <c r="P3924" i="53"/>
  <c r="O3924" i="53"/>
  <c r="Q3923" i="53"/>
  <c r="P3923" i="53"/>
  <c r="O3923" i="53"/>
  <c r="Q3922" i="53"/>
  <c r="P3922" i="53"/>
  <c r="O3922" i="53"/>
  <c r="Q3921" i="53"/>
  <c r="P3921" i="53"/>
  <c r="O3921" i="53"/>
  <c r="Q3920" i="53"/>
  <c r="P3920" i="53"/>
  <c r="O3920" i="53"/>
  <c r="Q3919" i="53"/>
  <c r="P3919" i="53"/>
  <c r="O3919" i="53"/>
  <c r="Q3918" i="53"/>
  <c r="P3918" i="53"/>
  <c r="O3918" i="53"/>
  <c r="Q3917" i="53"/>
  <c r="P3917" i="53"/>
  <c r="O3917" i="53"/>
  <c r="Q3916" i="53"/>
  <c r="P3916" i="53"/>
  <c r="O3916" i="53"/>
  <c r="Q3915" i="53"/>
  <c r="P3915" i="53"/>
  <c r="O3915" i="53"/>
  <c r="Q3914" i="53"/>
  <c r="P3914" i="53"/>
  <c r="O3914" i="53"/>
  <c r="Q3913" i="53"/>
  <c r="P3913" i="53"/>
  <c r="O3913" i="53"/>
  <c r="Q3912" i="53"/>
  <c r="P3912" i="53"/>
  <c r="O3912" i="53"/>
  <c r="Q3911" i="53"/>
  <c r="P3911" i="53"/>
  <c r="O3911" i="53"/>
  <c r="Q3910" i="53"/>
  <c r="P3910" i="53"/>
  <c r="O3910" i="53"/>
  <c r="Q3909" i="53"/>
  <c r="P3909" i="53"/>
  <c r="O3909" i="53"/>
  <c r="Q3908" i="53"/>
  <c r="P3908" i="53"/>
  <c r="O3908" i="53"/>
  <c r="Q3907" i="53"/>
  <c r="P3907" i="53"/>
  <c r="O3907" i="53"/>
  <c r="Q3906" i="53"/>
  <c r="P3906" i="53"/>
  <c r="O3906" i="53"/>
  <c r="Q3905" i="53"/>
  <c r="P3905" i="53"/>
  <c r="O3905" i="53"/>
  <c r="Q3904" i="53"/>
  <c r="P3904" i="53"/>
  <c r="O3904" i="53"/>
  <c r="Q3903" i="53"/>
  <c r="P3903" i="53"/>
  <c r="O3903" i="53"/>
  <c r="Q3902" i="53"/>
  <c r="P3902" i="53"/>
  <c r="O3902" i="53"/>
  <c r="Q3901" i="53"/>
  <c r="P3901" i="53"/>
  <c r="O3901" i="53"/>
  <c r="Q3900" i="53"/>
  <c r="P3900" i="53"/>
  <c r="O3900" i="53"/>
  <c r="Q3899" i="53"/>
  <c r="P3899" i="53"/>
  <c r="O3899" i="53"/>
  <c r="Q3898" i="53"/>
  <c r="P3898" i="53"/>
  <c r="O3898" i="53"/>
  <c r="Q3897" i="53"/>
  <c r="P3897" i="53"/>
  <c r="O3897" i="53"/>
  <c r="Q3896" i="53"/>
  <c r="P3896" i="53"/>
  <c r="O3896" i="53"/>
  <c r="Q3895" i="53"/>
  <c r="P3895" i="53"/>
  <c r="O3895" i="53"/>
  <c r="Q3894" i="53"/>
  <c r="P3894" i="53"/>
  <c r="O3894" i="53"/>
  <c r="Q3893" i="53"/>
  <c r="P3893" i="53"/>
  <c r="O3893" i="53"/>
  <c r="Q3892" i="53"/>
  <c r="P3892" i="53"/>
  <c r="O3892" i="53"/>
  <c r="Q3891" i="53"/>
  <c r="P3891" i="53"/>
  <c r="O3891" i="53"/>
  <c r="Q3890" i="53"/>
  <c r="P3890" i="53"/>
  <c r="O3890" i="53"/>
  <c r="Q3889" i="53"/>
  <c r="P3889" i="53"/>
  <c r="O3889" i="53"/>
  <c r="Q3888" i="53"/>
  <c r="P3888" i="53"/>
  <c r="O3888" i="53"/>
  <c r="Q3887" i="53"/>
  <c r="P3887" i="53"/>
  <c r="O3887" i="53"/>
  <c r="Q3886" i="53"/>
  <c r="P3886" i="53"/>
  <c r="O3886" i="53"/>
  <c r="Q3885" i="53"/>
  <c r="P3885" i="53"/>
  <c r="O3885" i="53"/>
  <c r="Q3884" i="53"/>
  <c r="P3884" i="53"/>
  <c r="O3884" i="53"/>
  <c r="Q3883" i="53"/>
  <c r="P3883" i="53"/>
  <c r="O3883" i="53"/>
  <c r="Q3882" i="53"/>
  <c r="P3882" i="53"/>
  <c r="O3882" i="53"/>
  <c r="Q3881" i="53"/>
  <c r="P3881" i="53"/>
  <c r="O3881" i="53"/>
  <c r="Q3880" i="53"/>
  <c r="P3880" i="53"/>
  <c r="O3880" i="53"/>
  <c r="Q3879" i="53"/>
  <c r="P3879" i="53"/>
  <c r="O3879" i="53"/>
  <c r="Q3878" i="53"/>
  <c r="P3878" i="53"/>
  <c r="O3878" i="53"/>
  <c r="Q3877" i="53"/>
  <c r="P3877" i="53"/>
  <c r="O3877" i="53"/>
  <c r="Q3876" i="53"/>
  <c r="P3876" i="53"/>
  <c r="O3876" i="53"/>
  <c r="Q3875" i="53"/>
  <c r="P3875" i="53"/>
  <c r="O3875" i="53"/>
  <c r="Q3874" i="53"/>
  <c r="P3874" i="53"/>
  <c r="O3874" i="53"/>
  <c r="Q3873" i="53"/>
  <c r="P3873" i="53"/>
  <c r="O3873" i="53"/>
  <c r="Q3872" i="53"/>
  <c r="P3872" i="53"/>
  <c r="O3872" i="53"/>
  <c r="Q3871" i="53"/>
  <c r="P3871" i="53"/>
  <c r="O3871" i="53"/>
  <c r="Q3870" i="53"/>
  <c r="P3870" i="53"/>
  <c r="O3870" i="53"/>
  <c r="Q3869" i="53"/>
  <c r="P3869" i="53"/>
  <c r="O3869" i="53"/>
  <c r="Q3868" i="53"/>
  <c r="P3868" i="53"/>
  <c r="O3868" i="53"/>
  <c r="Q3867" i="53"/>
  <c r="P3867" i="53"/>
  <c r="O3867" i="53"/>
  <c r="Q3866" i="53"/>
  <c r="P3866" i="53"/>
  <c r="O3866" i="53"/>
  <c r="Q3865" i="53"/>
  <c r="P3865" i="53"/>
  <c r="O3865" i="53"/>
  <c r="Q3864" i="53"/>
  <c r="P3864" i="53"/>
  <c r="O3864" i="53"/>
  <c r="Q3863" i="53"/>
  <c r="P3863" i="53"/>
  <c r="O3863" i="53"/>
  <c r="Q3862" i="53"/>
  <c r="P3862" i="53"/>
  <c r="O3862" i="53"/>
  <c r="Q3861" i="53"/>
  <c r="P3861" i="53"/>
  <c r="O3861" i="53"/>
  <c r="Q3860" i="53"/>
  <c r="P3860" i="53"/>
  <c r="O3860" i="53"/>
  <c r="Q3859" i="53"/>
  <c r="P3859" i="53"/>
  <c r="O3859" i="53"/>
  <c r="Q3858" i="53"/>
  <c r="P3858" i="53"/>
  <c r="O3858" i="53"/>
  <c r="Q3857" i="53"/>
  <c r="P3857" i="53"/>
  <c r="O3857" i="53"/>
  <c r="Q3856" i="53"/>
  <c r="P3856" i="53"/>
  <c r="O3856" i="53"/>
  <c r="Q3855" i="53"/>
  <c r="P3855" i="53"/>
  <c r="O3855" i="53"/>
  <c r="Q3854" i="53"/>
  <c r="P3854" i="53"/>
  <c r="O3854" i="53"/>
  <c r="Q3853" i="53"/>
  <c r="P3853" i="53"/>
  <c r="O3853" i="53"/>
  <c r="Q3852" i="53"/>
  <c r="P3852" i="53"/>
  <c r="O3852" i="53"/>
  <c r="Q3851" i="53"/>
  <c r="P3851" i="53"/>
  <c r="O3851" i="53"/>
  <c r="Q3850" i="53"/>
  <c r="P3850" i="53"/>
  <c r="O3850" i="53"/>
  <c r="Q3849" i="53"/>
  <c r="P3849" i="53"/>
  <c r="O3849" i="53"/>
  <c r="Q3848" i="53"/>
  <c r="P3848" i="53"/>
  <c r="O3848" i="53"/>
  <c r="Q3847" i="53"/>
  <c r="P3847" i="53"/>
  <c r="O3847" i="53"/>
  <c r="Q3846" i="53"/>
  <c r="P3846" i="53"/>
  <c r="O3846" i="53"/>
  <c r="Q3845" i="53"/>
  <c r="P3845" i="53"/>
  <c r="O3845" i="53"/>
  <c r="Q3844" i="53"/>
  <c r="P3844" i="53"/>
  <c r="O3844" i="53"/>
  <c r="Q3843" i="53"/>
  <c r="P3843" i="53"/>
  <c r="O3843" i="53"/>
  <c r="Q3842" i="53"/>
  <c r="P3842" i="53"/>
  <c r="O3842" i="53"/>
  <c r="Q3841" i="53"/>
  <c r="P3841" i="53"/>
  <c r="O3841" i="53"/>
  <c r="Q3840" i="53"/>
  <c r="P3840" i="53"/>
  <c r="O3840" i="53"/>
  <c r="Q3839" i="53"/>
  <c r="P3839" i="53"/>
  <c r="O3839" i="53"/>
  <c r="Q3838" i="53"/>
  <c r="P3838" i="53"/>
  <c r="O3838" i="53"/>
  <c r="Q3837" i="53"/>
  <c r="P3837" i="53"/>
  <c r="O3837" i="53"/>
  <c r="Q3836" i="53"/>
  <c r="P3836" i="53"/>
  <c r="O3836" i="53"/>
  <c r="Q3835" i="53"/>
  <c r="P3835" i="53"/>
  <c r="O3835" i="53"/>
  <c r="Q3834" i="53"/>
  <c r="P3834" i="53"/>
  <c r="O3834" i="53"/>
  <c r="Q3833" i="53"/>
  <c r="P3833" i="53"/>
  <c r="O3833" i="53"/>
  <c r="Q3832" i="53"/>
  <c r="P3832" i="53"/>
  <c r="O3832" i="53"/>
  <c r="Q3831" i="53"/>
  <c r="P3831" i="53"/>
  <c r="O3831" i="53"/>
  <c r="Q3830" i="53"/>
  <c r="P3830" i="53"/>
  <c r="O3830" i="53"/>
  <c r="Q3829" i="53"/>
  <c r="P3829" i="53"/>
  <c r="O3829" i="53"/>
  <c r="Q3828" i="53"/>
  <c r="P3828" i="53"/>
  <c r="O3828" i="53"/>
  <c r="Q3827" i="53"/>
  <c r="P3827" i="53"/>
  <c r="O3827" i="53"/>
  <c r="Q3826" i="53"/>
  <c r="P3826" i="53"/>
  <c r="O3826" i="53"/>
  <c r="Q3825" i="53"/>
  <c r="P3825" i="53"/>
  <c r="O3825" i="53"/>
  <c r="Q3824" i="53"/>
  <c r="P3824" i="53"/>
  <c r="O3824" i="53"/>
  <c r="Q3823" i="53"/>
  <c r="P3823" i="53"/>
  <c r="O3823" i="53"/>
  <c r="Q3822" i="53"/>
  <c r="P3822" i="53"/>
  <c r="O3822" i="53"/>
  <c r="Q3821" i="53"/>
  <c r="P3821" i="53"/>
  <c r="O3821" i="53"/>
  <c r="Q3820" i="53"/>
  <c r="P3820" i="53"/>
  <c r="O3820" i="53"/>
  <c r="Q3819" i="53"/>
  <c r="P3819" i="53"/>
  <c r="O3819" i="53"/>
  <c r="Q3818" i="53"/>
  <c r="P3818" i="53"/>
  <c r="O3818" i="53"/>
  <c r="Q3817" i="53"/>
  <c r="P3817" i="53"/>
  <c r="O3817" i="53"/>
  <c r="Q3816" i="53"/>
  <c r="P3816" i="53"/>
  <c r="O3816" i="53"/>
  <c r="Q3815" i="53"/>
  <c r="P3815" i="53"/>
  <c r="O3815" i="53"/>
  <c r="Q3814" i="53"/>
  <c r="P3814" i="53"/>
  <c r="O3814" i="53"/>
  <c r="Q3813" i="53"/>
  <c r="P3813" i="53"/>
  <c r="O3813" i="53"/>
  <c r="Q3812" i="53"/>
  <c r="P3812" i="53"/>
  <c r="O3812" i="53"/>
  <c r="Q3811" i="53"/>
  <c r="P3811" i="53"/>
  <c r="O3811" i="53"/>
  <c r="Q3810" i="53"/>
  <c r="P3810" i="53"/>
  <c r="O3810" i="53"/>
  <c r="Q3809" i="53"/>
  <c r="P3809" i="53"/>
  <c r="O3809" i="53"/>
  <c r="Q3808" i="53"/>
  <c r="P3808" i="53"/>
  <c r="O3808" i="53"/>
  <c r="Q3807" i="53"/>
  <c r="P3807" i="53"/>
  <c r="O3807" i="53"/>
  <c r="Q3806" i="53"/>
  <c r="P3806" i="53"/>
  <c r="O3806" i="53"/>
  <c r="Q3805" i="53"/>
  <c r="P3805" i="53"/>
  <c r="O3805" i="53"/>
  <c r="Q3804" i="53"/>
  <c r="P3804" i="53"/>
  <c r="O3804" i="53"/>
  <c r="Q3803" i="53"/>
  <c r="P3803" i="53"/>
  <c r="O3803" i="53"/>
  <c r="Q3802" i="53"/>
  <c r="P3802" i="53"/>
  <c r="O3802" i="53"/>
  <c r="Q3801" i="53"/>
  <c r="P3801" i="53"/>
  <c r="O3801" i="53"/>
  <c r="Q3800" i="53"/>
  <c r="P3800" i="53"/>
  <c r="O3800" i="53"/>
  <c r="Q3799" i="53"/>
  <c r="P3799" i="53"/>
  <c r="O3799" i="53"/>
  <c r="Q3798" i="53"/>
  <c r="P3798" i="53"/>
  <c r="O3798" i="53"/>
  <c r="Q3797" i="53"/>
  <c r="P3797" i="53"/>
  <c r="O3797" i="53"/>
  <c r="Q3796" i="53"/>
  <c r="P3796" i="53"/>
  <c r="O3796" i="53"/>
  <c r="Q3795" i="53"/>
  <c r="P3795" i="53"/>
  <c r="O3795" i="53"/>
  <c r="Q3794" i="53"/>
  <c r="P3794" i="53"/>
  <c r="O3794" i="53"/>
  <c r="Q3793" i="53"/>
  <c r="P3793" i="53"/>
  <c r="O3793" i="53"/>
  <c r="Q3792" i="53"/>
  <c r="P3792" i="53"/>
  <c r="O3792" i="53"/>
  <c r="Q3791" i="53"/>
  <c r="P3791" i="53"/>
  <c r="O3791" i="53"/>
  <c r="Q3790" i="53"/>
  <c r="P3790" i="53"/>
  <c r="O3790" i="53"/>
  <c r="Q3789" i="53"/>
  <c r="P3789" i="53"/>
  <c r="O3789" i="53"/>
  <c r="Q3788" i="53"/>
  <c r="P3788" i="53"/>
  <c r="O3788" i="53"/>
  <c r="Q3787" i="53"/>
  <c r="P3787" i="53"/>
  <c r="O3787" i="53"/>
  <c r="Q3786" i="53"/>
  <c r="P3786" i="53"/>
  <c r="O3786" i="53"/>
  <c r="Q3785" i="53"/>
  <c r="P3785" i="53"/>
  <c r="O3785" i="53"/>
  <c r="Q3784" i="53"/>
  <c r="P3784" i="53"/>
  <c r="O3784" i="53"/>
  <c r="Q3783" i="53"/>
  <c r="P3783" i="53"/>
  <c r="O3783" i="53"/>
  <c r="Q3782" i="53"/>
  <c r="P3782" i="53"/>
  <c r="O3782" i="53"/>
  <c r="Q3781" i="53"/>
  <c r="P3781" i="53"/>
  <c r="O3781" i="53"/>
  <c r="Q3780" i="53"/>
  <c r="P3780" i="53"/>
  <c r="O3780" i="53"/>
  <c r="Q3779" i="53"/>
  <c r="P3779" i="53"/>
  <c r="O3779" i="53"/>
  <c r="Q3778" i="53"/>
  <c r="P3778" i="53"/>
  <c r="O3778" i="53"/>
  <c r="Q3777" i="53"/>
  <c r="P3777" i="53"/>
  <c r="O3777" i="53"/>
  <c r="Q3776" i="53"/>
  <c r="P3776" i="53"/>
  <c r="O3776" i="53"/>
  <c r="Q3775" i="53"/>
  <c r="P3775" i="53"/>
  <c r="O3775" i="53"/>
  <c r="Q3774" i="53"/>
  <c r="P3774" i="53"/>
  <c r="O3774" i="53"/>
  <c r="Q3773" i="53"/>
  <c r="P3773" i="53"/>
  <c r="O3773" i="53"/>
  <c r="Q3772" i="53"/>
  <c r="P3772" i="53"/>
  <c r="O3772" i="53"/>
  <c r="Q3771" i="53"/>
  <c r="P3771" i="53"/>
  <c r="O3771" i="53"/>
  <c r="Q3770" i="53"/>
  <c r="P3770" i="53"/>
  <c r="O3770" i="53"/>
  <c r="Q3769" i="53"/>
  <c r="P3769" i="53"/>
  <c r="O3769" i="53"/>
  <c r="Q3768" i="53"/>
  <c r="P3768" i="53"/>
  <c r="O3768" i="53"/>
  <c r="Q3767" i="53"/>
  <c r="P3767" i="53"/>
  <c r="O3767" i="53"/>
  <c r="Q3766" i="53"/>
  <c r="P3766" i="53"/>
  <c r="O3766" i="53"/>
  <c r="Q3765" i="53"/>
  <c r="P3765" i="53"/>
  <c r="O3765" i="53"/>
  <c r="Q3764" i="53"/>
  <c r="P3764" i="53"/>
  <c r="O3764" i="53"/>
  <c r="Q3763" i="53"/>
  <c r="P3763" i="53"/>
  <c r="O3763" i="53"/>
  <c r="Q3762" i="53"/>
  <c r="P3762" i="53"/>
  <c r="O3762" i="53"/>
  <c r="Q3761" i="53"/>
  <c r="P3761" i="53"/>
  <c r="O3761" i="53"/>
  <c r="Q3760" i="53"/>
  <c r="P3760" i="53"/>
  <c r="O3760" i="53"/>
  <c r="Q3759" i="53"/>
  <c r="P3759" i="53"/>
  <c r="O3759" i="53"/>
  <c r="Q3758" i="53"/>
  <c r="P3758" i="53"/>
  <c r="O3758" i="53"/>
  <c r="Q3757" i="53"/>
  <c r="P3757" i="53"/>
  <c r="O3757" i="53"/>
  <c r="Q3756" i="53"/>
  <c r="P3756" i="53"/>
  <c r="O3756" i="53"/>
  <c r="Q3755" i="53"/>
  <c r="P3755" i="53"/>
  <c r="O3755" i="53"/>
  <c r="Q3754" i="53"/>
  <c r="P3754" i="53"/>
  <c r="O3754" i="53"/>
  <c r="Q3753" i="53"/>
  <c r="P3753" i="53"/>
  <c r="O3753" i="53"/>
  <c r="Q3752" i="53"/>
  <c r="P3752" i="53"/>
  <c r="O3752" i="53"/>
  <c r="Q3751" i="53"/>
  <c r="P3751" i="53"/>
  <c r="O3751" i="53"/>
  <c r="Q3750" i="53"/>
  <c r="P3750" i="53"/>
  <c r="O3750" i="53"/>
  <c r="Q3749" i="53"/>
  <c r="P3749" i="53"/>
  <c r="O3749" i="53"/>
  <c r="Q3748" i="53"/>
  <c r="P3748" i="53"/>
  <c r="O3748" i="53"/>
  <c r="Q3747" i="53"/>
  <c r="P3747" i="53"/>
  <c r="O3747" i="53"/>
  <c r="Q3746" i="53"/>
  <c r="P3746" i="53"/>
  <c r="O3746" i="53"/>
  <c r="Q3745" i="53"/>
  <c r="P3745" i="53"/>
  <c r="O3745" i="53"/>
  <c r="Q3744" i="53"/>
  <c r="P3744" i="53"/>
  <c r="O3744" i="53"/>
  <c r="Q3743" i="53"/>
  <c r="P3743" i="53"/>
  <c r="O3743" i="53"/>
  <c r="Q3742" i="53"/>
  <c r="P3742" i="53"/>
  <c r="O3742" i="53"/>
  <c r="Q3741" i="53"/>
  <c r="P3741" i="53"/>
  <c r="O3741" i="53"/>
  <c r="Q3740" i="53"/>
  <c r="P3740" i="53"/>
  <c r="O3740" i="53"/>
  <c r="Q3739" i="53"/>
  <c r="P3739" i="53"/>
  <c r="O3739" i="53"/>
  <c r="Q3738" i="53"/>
  <c r="P3738" i="53"/>
  <c r="O3738" i="53"/>
  <c r="Q3737" i="53"/>
  <c r="P3737" i="53"/>
  <c r="O3737" i="53"/>
  <c r="Q3736" i="53"/>
  <c r="P3736" i="53"/>
  <c r="O3736" i="53"/>
  <c r="Q3735" i="53"/>
  <c r="P3735" i="53"/>
  <c r="O3735" i="53"/>
  <c r="Q3734" i="53"/>
  <c r="P3734" i="53"/>
  <c r="O3734" i="53"/>
  <c r="Q3733" i="53"/>
  <c r="P3733" i="53"/>
  <c r="O3733" i="53"/>
  <c r="Q3732" i="53"/>
  <c r="P3732" i="53"/>
  <c r="O3732" i="53"/>
  <c r="Q3731" i="53"/>
  <c r="P3731" i="53"/>
  <c r="O3731" i="53"/>
  <c r="Q3730" i="53"/>
  <c r="P3730" i="53"/>
  <c r="O3730" i="53"/>
  <c r="Q3729" i="53"/>
  <c r="P3729" i="53"/>
  <c r="O3729" i="53"/>
  <c r="Q3728" i="53"/>
  <c r="P3728" i="53"/>
  <c r="O3728" i="53"/>
  <c r="Q3727" i="53"/>
  <c r="P3727" i="53"/>
  <c r="O3727" i="53"/>
  <c r="Q3726" i="53"/>
  <c r="P3726" i="53"/>
  <c r="O3726" i="53"/>
  <c r="Q3725" i="53"/>
  <c r="P3725" i="53"/>
  <c r="O3725" i="53"/>
  <c r="Q3724" i="53"/>
  <c r="P3724" i="53"/>
  <c r="O3724" i="53"/>
  <c r="Q3723" i="53"/>
  <c r="P3723" i="53"/>
  <c r="O3723" i="53"/>
  <c r="Q3722" i="53"/>
  <c r="P3722" i="53"/>
  <c r="O3722" i="53"/>
  <c r="Q3721" i="53"/>
  <c r="P3721" i="53"/>
  <c r="O3721" i="53"/>
  <c r="Q3720" i="53"/>
  <c r="P3720" i="53"/>
  <c r="O3720" i="53"/>
  <c r="Q3719" i="53"/>
  <c r="P3719" i="53"/>
  <c r="O3719" i="53"/>
  <c r="Q3718" i="53"/>
  <c r="P3718" i="53"/>
  <c r="O3718" i="53"/>
  <c r="Q3717" i="53"/>
  <c r="P3717" i="53"/>
  <c r="O3717" i="53"/>
  <c r="Q3716" i="53"/>
  <c r="P3716" i="53"/>
  <c r="O3716" i="53"/>
  <c r="Q3715" i="53"/>
  <c r="P3715" i="53"/>
  <c r="O3715" i="53"/>
  <c r="Q3714" i="53"/>
  <c r="P3714" i="53"/>
  <c r="O3714" i="53"/>
  <c r="Q3713" i="53"/>
  <c r="P3713" i="53"/>
  <c r="O3713" i="53"/>
  <c r="Q3712" i="53"/>
  <c r="P3712" i="53"/>
  <c r="O3712" i="53"/>
  <c r="Q3711" i="53"/>
  <c r="P3711" i="53"/>
  <c r="O3711" i="53"/>
  <c r="Q3710" i="53"/>
  <c r="P3710" i="53"/>
  <c r="O3710" i="53"/>
  <c r="Q3709" i="53"/>
  <c r="P3709" i="53"/>
  <c r="O3709" i="53"/>
  <c r="Q3708" i="53"/>
  <c r="P3708" i="53"/>
  <c r="O3708" i="53"/>
  <c r="Q3707" i="53"/>
  <c r="P3707" i="53"/>
  <c r="O3707" i="53"/>
  <c r="Q3706" i="53"/>
  <c r="P3706" i="53"/>
  <c r="O3706" i="53"/>
  <c r="Q3705" i="53"/>
  <c r="P3705" i="53"/>
  <c r="O3705" i="53"/>
  <c r="Q3704" i="53"/>
  <c r="P3704" i="53"/>
  <c r="O3704" i="53"/>
  <c r="Q3703" i="53"/>
  <c r="P3703" i="53"/>
  <c r="O3703" i="53"/>
  <c r="Q3702" i="53"/>
  <c r="P3702" i="53"/>
  <c r="O3702" i="53"/>
  <c r="Q3701" i="53"/>
  <c r="P3701" i="53"/>
  <c r="O3701" i="53"/>
  <c r="Q3700" i="53"/>
  <c r="P3700" i="53"/>
  <c r="O3700" i="53"/>
  <c r="Q3699" i="53"/>
  <c r="P3699" i="53"/>
  <c r="O3699" i="53"/>
  <c r="Q3698" i="53"/>
  <c r="P3698" i="53"/>
  <c r="O3698" i="53"/>
  <c r="Q3697" i="53"/>
  <c r="P3697" i="53"/>
  <c r="O3697" i="53"/>
  <c r="Q3696" i="53"/>
  <c r="P3696" i="53"/>
  <c r="O3696" i="53"/>
  <c r="Q3695" i="53"/>
  <c r="P3695" i="53"/>
  <c r="O3695" i="53"/>
  <c r="Q3694" i="53"/>
  <c r="P3694" i="53"/>
  <c r="O3694" i="53"/>
  <c r="Q3693" i="53"/>
  <c r="P3693" i="53"/>
  <c r="O3693" i="53"/>
  <c r="Q3692" i="53"/>
  <c r="P3692" i="53"/>
  <c r="O3692" i="53"/>
  <c r="Q3691" i="53"/>
  <c r="P3691" i="53"/>
  <c r="O3691" i="53"/>
  <c r="Q3690" i="53"/>
  <c r="P3690" i="53"/>
  <c r="O3690" i="53"/>
  <c r="Q3689" i="53"/>
  <c r="P3689" i="53"/>
  <c r="O3689" i="53"/>
  <c r="Q3688" i="53"/>
  <c r="P3688" i="53"/>
  <c r="O3688" i="53"/>
  <c r="Q3687" i="53"/>
  <c r="P3687" i="53"/>
  <c r="O3687" i="53"/>
  <c r="Q3686" i="53"/>
  <c r="P3686" i="53"/>
  <c r="O3686" i="53"/>
  <c r="Q3685" i="53"/>
  <c r="P3685" i="53"/>
  <c r="O3685" i="53"/>
  <c r="Q3684" i="53"/>
  <c r="P3684" i="53"/>
  <c r="O3684" i="53"/>
  <c r="Q3683" i="53"/>
  <c r="P3683" i="53"/>
  <c r="O3683" i="53"/>
  <c r="Q3682" i="53"/>
  <c r="P3682" i="53"/>
  <c r="O3682" i="53"/>
  <c r="Q3681" i="53"/>
  <c r="P3681" i="53"/>
  <c r="O3681" i="53"/>
  <c r="Q3680" i="53"/>
  <c r="P3680" i="53"/>
  <c r="O3680" i="53"/>
  <c r="Q3679" i="53"/>
  <c r="P3679" i="53"/>
  <c r="O3679" i="53"/>
  <c r="Q3678" i="53"/>
  <c r="P3678" i="53"/>
  <c r="O3678" i="53"/>
  <c r="Q3677" i="53"/>
  <c r="P3677" i="53"/>
  <c r="O3677" i="53"/>
  <c r="Q3676" i="53"/>
  <c r="P3676" i="53"/>
  <c r="O3676" i="53"/>
  <c r="Q3675" i="53"/>
  <c r="P3675" i="53"/>
  <c r="O3675" i="53"/>
  <c r="Q3674" i="53"/>
  <c r="P3674" i="53"/>
  <c r="O3674" i="53"/>
  <c r="Q3673" i="53"/>
  <c r="P3673" i="53"/>
  <c r="O3673" i="53"/>
  <c r="Q3672" i="53"/>
  <c r="P3672" i="53"/>
  <c r="O3672" i="53"/>
  <c r="Q3671" i="53"/>
  <c r="P3671" i="53"/>
  <c r="O3671" i="53"/>
  <c r="Q3670" i="53"/>
  <c r="P3670" i="53"/>
  <c r="O3670" i="53"/>
  <c r="Q3669" i="53"/>
  <c r="P3669" i="53"/>
  <c r="O3669" i="53"/>
  <c r="Q3668" i="53"/>
  <c r="P3668" i="53"/>
  <c r="O3668" i="53"/>
  <c r="Q3667" i="53"/>
  <c r="P3667" i="53"/>
  <c r="O3667" i="53"/>
  <c r="Q3666" i="53"/>
  <c r="P3666" i="53"/>
  <c r="O3666" i="53"/>
  <c r="Q3665" i="53"/>
  <c r="P3665" i="53"/>
  <c r="O3665" i="53"/>
  <c r="Q3664" i="53"/>
  <c r="P3664" i="53"/>
  <c r="O3664" i="53"/>
  <c r="Q3663" i="53"/>
  <c r="P3663" i="53"/>
  <c r="O3663" i="53"/>
  <c r="Q3662" i="53"/>
  <c r="P3662" i="53"/>
  <c r="O3662" i="53"/>
  <c r="Q3661" i="53"/>
  <c r="P3661" i="53"/>
  <c r="O3661" i="53"/>
  <c r="Q3660" i="53"/>
  <c r="P3660" i="53"/>
  <c r="O3660" i="53"/>
  <c r="Q3659" i="53"/>
  <c r="P3659" i="53"/>
  <c r="O3659" i="53"/>
  <c r="Q3658" i="53"/>
  <c r="P3658" i="53"/>
  <c r="O3658" i="53"/>
  <c r="Q3657" i="53"/>
  <c r="P3657" i="53"/>
  <c r="O3657" i="53"/>
  <c r="Q3656" i="53"/>
  <c r="P3656" i="53"/>
  <c r="O3656" i="53"/>
  <c r="Q3655" i="53"/>
  <c r="P3655" i="53"/>
  <c r="O3655" i="53"/>
  <c r="Q3654" i="53"/>
  <c r="P3654" i="53"/>
  <c r="O3654" i="53"/>
  <c r="Q3653" i="53"/>
  <c r="P3653" i="53"/>
  <c r="O3653" i="53"/>
  <c r="Q3652" i="53"/>
  <c r="P3652" i="53"/>
  <c r="O3652" i="53"/>
  <c r="Q3651" i="53"/>
  <c r="P3651" i="53"/>
  <c r="O3651" i="53"/>
  <c r="Q3650" i="53"/>
  <c r="P3650" i="53"/>
  <c r="O3650" i="53"/>
  <c r="Q3649" i="53"/>
  <c r="P3649" i="53"/>
  <c r="O3649" i="53"/>
  <c r="Q3648" i="53"/>
  <c r="P3648" i="53"/>
  <c r="O3648" i="53"/>
  <c r="Q3647" i="53"/>
  <c r="P3647" i="53"/>
  <c r="O3647" i="53"/>
  <c r="Q3646" i="53"/>
  <c r="P3646" i="53"/>
  <c r="O3646" i="53"/>
  <c r="Q3645" i="53"/>
  <c r="P3645" i="53"/>
  <c r="O3645" i="53"/>
  <c r="Q3644" i="53"/>
  <c r="P3644" i="53"/>
  <c r="O3644" i="53"/>
  <c r="Q3643" i="53"/>
  <c r="P3643" i="53"/>
  <c r="O3643" i="53"/>
  <c r="Q3642" i="53"/>
  <c r="P3642" i="53"/>
  <c r="O3642" i="53"/>
  <c r="Q3641" i="53"/>
  <c r="P3641" i="53"/>
  <c r="O3641" i="53"/>
  <c r="Q3640" i="53"/>
  <c r="P3640" i="53"/>
  <c r="O3640" i="53"/>
  <c r="Q3639" i="53"/>
  <c r="P3639" i="53"/>
  <c r="O3639" i="53"/>
  <c r="Q3638" i="53"/>
  <c r="P3638" i="53"/>
  <c r="O3638" i="53"/>
  <c r="Q3637" i="53"/>
  <c r="P3637" i="53"/>
  <c r="O3637" i="53"/>
  <c r="Q3636" i="53"/>
  <c r="P3636" i="53"/>
  <c r="O3636" i="53"/>
  <c r="Q3635" i="53"/>
  <c r="P3635" i="53"/>
  <c r="O3635" i="53"/>
  <c r="Q3634" i="53"/>
  <c r="P3634" i="53"/>
  <c r="O3634" i="53"/>
  <c r="Q3633" i="53"/>
  <c r="P3633" i="53"/>
  <c r="O3633" i="53"/>
  <c r="Q3632" i="53"/>
  <c r="P3632" i="53"/>
  <c r="O3632" i="53"/>
  <c r="Q3631" i="53"/>
  <c r="P3631" i="53"/>
  <c r="O3631" i="53"/>
  <c r="Q3630" i="53"/>
  <c r="P3630" i="53"/>
  <c r="O3630" i="53"/>
  <c r="Q3629" i="53"/>
  <c r="P3629" i="53"/>
  <c r="O3629" i="53"/>
  <c r="Q3628" i="53"/>
  <c r="P3628" i="53"/>
  <c r="O3628" i="53"/>
  <c r="Q3627" i="53"/>
  <c r="P3627" i="53"/>
  <c r="O3627" i="53"/>
  <c r="Q3626" i="53"/>
  <c r="P3626" i="53"/>
  <c r="O3626" i="53"/>
  <c r="Q3625" i="53"/>
  <c r="P3625" i="53"/>
  <c r="O3625" i="53"/>
  <c r="Q3624" i="53"/>
  <c r="P3624" i="53"/>
  <c r="O3624" i="53"/>
  <c r="Q3623" i="53"/>
  <c r="P3623" i="53"/>
  <c r="O3623" i="53"/>
  <c r="Q3622" i="53"/>
  <c r="P3622" i="53"/>
  <c r="O3622" i="53"/>
  <c r="Q3621" i="53"/>
  <c r="P3621" i="53"/>
  <c r="O3621" i="53"/>
  <c r="Q3620" i="53"/>
  <c r="P3620" i="53"/>
  <c r="O3620" i="53"/>
  <c r="Q3619" i="53"/>
  <c r="P3619" i="53"/>
  <c r="O3619" i="53"/>
  <c r="Q3618" i="53"/>
  <c r="P3618" i="53"/>
  <c r="O3618" i="53"/>
  <c r="Q3617" i="53"/>
  <c r="P3617" i="53"/>
  <c r="O3617" i="53"/>
  <c r="Q3616" i="53"/>
  <c r="P3616" i="53"/>
  <c r="O3616" i="53"/>
  <c r="Q3615" i="53"/>
  <c r="P3615" i="53"/>
  <c r="O3615" i="53"/>
  <c r="Q3614" i="53"/>
  <c r="P3614" i="53"/>
  <c r="O3614" i="53"/>
  <c r="Q3613" i="53"/>
  <c r="P3613" i="53"/>
  <c r="O3613" i="53"/>
  <c r="Q3612" i="53"/>
  <c r="P3612" i="53"/>
  <c r="O3612" i="53"/>
  <c r="Q3611" i="53"/>
  <c r="P3611" i="53"/>
  <c r="O3611" i="53"/>
  <c r="Q3610" i="53"/>
  <c r="P3610" i="53"/>
  <c r="O3610" i="53"/>
  <c r="Q3609" i="53"/>
  <c r="P3609" i="53"/>
  <c r="O3609" i="53"/>
  <c r="Q3608" i="53"/>
  <c r="P3608" i="53"/>
  <c r="O3608" i="53"/>
  <c r="Q3607" i="53"/>
  <c r="P3607" i="53"/>
  <c r="O3607" i="53"/>
  <c r="Q3606" i="53"/>
  <c r="P3606" i="53"/>
  <c r="O3606" i="53"/>
  <c r="Q3605" i="53"/>
  <c r="P3605" i="53"/>
  <c r="O3605" i="53"/>
  <c r="Q3604" i="53"/>
  <c r="P3604" i="53"/>
  <c r="O3604" i="53"/>
  <c r="Q3603" i="53"/>
  <c r="P3603" i="53"/>
  <c r="O3603" i="53"/>
  <c r="Q3602" i="53"/>
  <c r="P3602" i="53"/>
  <c r="O3602" i="53"/>
  <c r="Q3601" i="53"/>
  <c r="P3601" i="53"/>
  <c r="O3601" i="53"/>
  <c r="Q3600" i="53"/>
  <c r="P3600" i="53"/>
  <c r="O3600" i="53"/>
  <c r="Q3599" i="53"/>
  <c r="P3599" i="53"/>
  <c r="O3599" i="53"/>
  <c r="Q3598" i="53"/>
  <c r="P3598" i="53"/>
  <c r="O3598" i="53"/>
  <c r="Q3597" i="53"/>
  <c r="P3597" i="53"/>
  <c r="O3597" i="53"/>
  <c r="Q3596" i="53"/>
  <c r="P3596" i="53"/>
  <c r="O3596" i="53"/>
  <c r="Q3595" i="53"/>
  <c r="P3595" i="53"/>
  <c r="O3595" i="53"/>
  <c r="Q3594" i="53"/>
  <c r="P3594" i="53"/>
  <c r="O3594" i="53"/>
  <c r="Q3593" i="53"/>
  <c r="P3593" i="53"/>
  <c r="O3593" i="53"/>
  <c r="Q3592" i="53"/>
  <c r="P3592" i="53"/>
  <c r="O3592" i="53"/>
  <c r="Q3591" i="53"/>
  <c r="P3591" i="53"/>
  <c r="O3591" i="53"/>
  <c r="Q3590" i="53"/>
  <c r="P3590" i="53"/>
  <c r="O3590" i="53"/>
  <c r="Q3589" i="53"/>
  <c r="P3589" i="53"/>
  <c r="O3589" i="53"/>
  <c r="Q3588" i="53"/>
  <c r="P3588" i="53"/>
  <c r="O3588" i="53"/>
  <c r="Q3587" i="53"/>
  <c r="P3587" i="53"/>
  <c r="O3587" i="53"/>
  <c r="Q3586" i="53"/>
  <c r="P3586" i="53"/>
  <c r="O3586" i="53"/>
  <c r="Q3585" i="53"/>
  <c r="P3585" i="53"/>
  <c r="O3585" i="53"/>
  <c r="Q3584" i="53"/>
  <c r="P3584" i="53"/>
  <c r="O3584" i="53"/>
  <c r="Q3583" i="53"/>
  <c r="P3583" i="53"/>
  <c r="O3583" i="53"/>
  <c r="Q3582" i="53"/>
  <c r="P3582" i="53"/>
  <c r="O3582" i="53"/>
  <c r="Q3581" i="53"/>
  <c r="P3581" i="53"/>
  <c r="O3581" i="53"/>
  <c r="Q3580" i="53"/>
  <c r="P3580" i="53"/>
  <c r="O3580" i="53"/>
  <c r="Q3579" i="53"/>
  <c r="P3579" i="53"/>
  <c r="O3579" i="53"/>
  <c r="Q3578" i="53"/>
  <c r="P3578" i="53"/>
  <c r="O3578" i="53"/>
  <c r="Q3577" i="53"/>
  <c r="P3577" i="53"/>
  <c r="O3577" i="53"/>
  <c r="Q3576" i="53"/>
  <c r="P3576" i="53"/>
  <c r="O3576" i="53"/>
  <c r="Q3575" i="53"/>
  <c r="P3575" i="53"/>
  <c r="O3575" i="53"/>
  <c r="Q3574" i="53"/>
  <c r="P3574" i="53"/>
  <c r="O3574" i="53"/>
  <c r="Q3573" i="53"/>
  <c r="P3573" i="53"/>
  <c r="O3573" i="53"/>
  <c r="Q3572" i="53"/>
  <c r="P3572" i="53"/>
  <c r="O3572" i="53"/>
  <c r="Q3571" i="53"/>
  <c r="P3571" i="53"/>
  <c r="O3571" i="53"/>
  <c r="Q3570" i="53"/>
  <c r="P3570" i="53"/>
  <c r="O3570" i="53"/>
  <c r="Q3569" i="53"/>
  <c r="P3569" i="53"/>
  <c r="O3569" i="53"/>
  <c r="Q3568" i="53"/>
  <c r="P3568" i="53"/>
  <c r="O3568" i="53"/>
  <c r="Q3567" i="53"/>
  <c r="P3567" i="53"/>
  <c r="O3567" i="53"/>
  <c r="Q3566" i="53"/>
  <c r="P3566" i="53"/>
  <c r="O3566" i="53"/>
  <c r="Q3565" i="53"/>
  <c r="P3565" i="53"/>
  <c r="O3565" i="53"/>
  <c r="Q3564" i="53"/>
  <c r="P3564" i="53"/>
  <c r="O3564" i="53"/>
  <c r="Q3563" i="53"/>
  <c r="P3563" i="53"/>
  <c r="O3563" i="53"/>
  <c r="Q3562" i="53"/>
  <c r="P3562" i="53"/>
  <c r="O3562" i="53"/>
  <c r="Q3561" i="53"/>
  <c r="P3561" i="53"/>
  <c r="O3561" i="53"/>
  <c r="Q3560" i="53"/>
  <c r="P3560" i="53"/>
  <c r="O3560" i="53"/>
  <c r="Q3559" i="53"/>
  <c r="P3559" i="53"/>
  <c r="O3559" i="53"/>
  <c r="Q3558" i="53"/>
  <c r="P3558" i="53"/>
  <c r="O3558" i="53"/>
  <c r="Q3557" i="53"/>
  <c r="P3557" i="53"/>
  <c r="O3557" i="53"/>
  <c r="Q3556" i="53"/>
  <c r="P3556" i="53"/>
  <c r="O3556" i="53"/>
  <c r="Q3555" i="53"/>
  <c r="P3555" i="53"/>
  <c r="O3555" i="53"/>
  <c r="Q3554" i="53"/>
  <c r="P3554" i="53"/>
  <c r="O3554" i="53"/>
  <c r="Q3553" i="53"/>
  <c r="P3553" i="53"/>
  <c r="O3553" i="53"/>
  <c r="Q3552" i="53"/>
  <c r="P3552" i="53"/>
  <c r="O3552" i="53"/>
  <c r="Q3551" i="53"/>
  <c r="P3551" i="53"/>
  <c r="O3551" i="53"/>
  <c r="Q3550" i="53"/>
  <c r="P3550" i="53"/>
  <c r="O3550" i="53"/>
  <c r="Q3549" i="53"/>
  <c r="P3549" i="53"/>
  <c r="O3549" i="53"/>
  <c r="Q3548" i="53"/>
  <c r="P3548" i="53"/>
  <c r="O3548" i="53"/>
  <c r="Q3547" i="53"/>
  <c r="P3547" i="53"/>
  <c r="O3547" i="53"/>
  <c r="Q3546" i="53"/>
  <c r="P3546" i="53"/>
  <c r="O3546" i="53"/>
  <c r="Q3545" i="53"/>
  <c r="P3545" i="53"/>
  <c r="O3545" i="53"/>
  <c r="Q3544" i="53"/>
  <c r="P3544" i="53"/>
  <c r="O3544" i="53"/>
  <c r="Q3543" i="53"/>
  <c r="P3543" i="53"/>
  <c r="O3543" i="53"/>
  <c r="Q3542" i="53"/>
  <c r="P3542" i="53"/>
  <c r="O3542" i="53"/>
  <c r="Q3541" i="53"/>
  <c r="P3541" i="53"/>
  <c r="O3541" i="53"/>
  <c r="Q3540" i="53"/>
  <c r="P3540" i="53"/>
  <c r="O3540" i="53"/>
  <c r="Q3539" i="53"/>
  <c r="P3539" i="53"/>
  <c r="O3539" i="53"/>
  <c r="Q3538" i="53"/>
  <c r="P3538" i="53"/>
  <c r="O3538" i="53"/>
  <c r="Q3537" i="53"/>
  <c r="P3537" i="53"/>
  <c r="O3537" i="53"/>
  <c r="Q3536" i="53"/>
  <c r="P3536" i="53"/>
  <c r="O3536" i="53"/>
  <c r="Q3535" i="53"/>
  <c r="P3535" i="53"/>
  <c r="O3535" i="53"/>
  <c r="Q3534" i="53"/>
  <c r="P3534" i="53"/>
  <c r="O3534" i="53"/>
  <c r="Q3533" i="53"/>
  <c r="P3533" i="53"/>
  <c r="O3533" i="53"/>
  <c r="Q3532" i="53"/>
  <c r="P3532" i="53"/>
  <c r="O3532" i="53"/>
  <c r="Q3531" i="53"/>
  <c r="P3531" i="53"/>
  <c r="O3531" i="53"/>
  <c r="Q3530" i="53"/>
  <c r="P3530" i="53"/>
  <c r="O3530" i="53"/>
  <c r="Q3529" i="53"/>
  <c r="P3529" i="53"/>
  <c r="O3529" i="53"/>
  <c r="Q3528" i="53"/>
  <c r="P3528" i="53"/>
  <c r="O3528" i="53"/>
  <c r="Q3527" i="53"/>
  <c r="P3527" i="53"/>
  <c r="O3527" i="53"/>
  <c r="Q3526" i="53"/>
  <c r="P3526" i="53"/>
  <c r="O3526" i="53"/>
  <c r="Q3525" i="53"/>
  <c r="P3525" i="53"/>
  <c r="O3525" i="53"/>
  <c r="Q3524" i="53"/>
  <c r="P3524" i="53"/>
  <c r="O3524" i="53"/>
  <c r="Q3523" i="53"/>
  <c r="P3523" i="53"/>
  <c r="O3523" i="53"/>
  <c r="Q3522" i="53"/>
  <c r="P3522" i="53"/>
  <c r="O3522" i="53"/>
  <c r="Q3521" i="53"/>
  <c r="P3521" i="53"/>
  <c r="O3521" i="53"/>
  <c r="Q3520" i="53"/>
  <c r="P3520" i="53"/>
  <c r="O3520" i="53"/>
  <c r="Q3519" i="53"/>
  <c r="P3519" i="53"/>
  <c r="O3519" i="53"/>
  <c r="Q3518" i="53"/>
  <c r="P3518" i="53"/>
  <c r="O3518" i="53"/>
  <c r="Q3517" i="53"/>
  <c r="P3517" i="53"/>
  <c r="O3517" i="53"/>
  <c r="Q3516" i="53"/>
  <c r="P3516" i="53"/>
  <c r="O3516" i="53"/>
  <c r="Q3515" i="53"/>
  <c r="P3515" i="53"/>
  <c r="O3515" i="53"/>
  <c r="Q3514" i="53"/>
  <c r="P3514" i="53"/>
  <c r="O3514" i="53"/>
  <c r="Q3513" i="53"/>
  <c r="P3513" i="53"/>
  <c r="O3513" i="53"/>
  <c r="Q3512" i="53"/>
  <c r="P3512" i="53"/>
  <c r="O3512" i="53"/>
  <c r="Q3511" i="53"/>
  <c r="P3511" i="53"/>
  <c r="O3511" i="53"/>
  <c r="Q3510" i="53"/>
  <c r="P3510" i="53"/>
  <c r="O3510" i="53"/>
  <c r="Q3509" i="53"/>
  <c r="P3509" i="53"/>
  <c r="O3509" i="53"/>
  <c r="Q3508" i="53"/>
  <c r="P3508" i="53"/>
  <c r="O3508" i="53"/>
  <c r="Q3507" i="53"/>
  <c r="P3507" i="53"/>
  <c r="O3507" i="53"/>
  <c r="Q3506" i="53"/>
  <c r="P3506" i="53"/>
  <c r="O3506" i="53"/>
  <c r="Q3505" i="53"/>
  <c r="P3505" i="53"/>
  <c r="O3505" i="53"/>
  <c r="Q3504" i="53"/>
  <c r="P3504" i="53"/>
  <c r="O3504" i="53"/>
  <c r="Q3503" i="53"/>
  <c r="P3503" i="53"/>
  <c r="O3503" i="53"/>
  <c r="Q3502" i="53"/>
  <c r="P3502" i="53"/>
  <c r="O3502" i="53"/>
  <c r="Q3501" i="53"/>
  <c r="P3501" i="53"/>
  <c r="O3501" i="53"/>
  <c r="Q3500" i="53"/>
  <c r="P3500" i="53"/>
  <c r="O3500" i="53"/>
  <c r="Q3499" i="53"/>
  <c r="P3499" i="53"/>
  <c r="O3499" i="53"/>
  <c r="Q3498" i="53"/>
  <c r="P3498" i="53"/>
  <c r="O3498" i="53"/>
  <c r="Q3497" i="53"/>
  <c r="P3497" i="53"/>
  <c r="O3497" i="53"/>
  <c r="Q3496" i="53"/>
  <c r="P3496" i="53"/>
  <c r="O3496" i="53"/>
  <c r="Q3495" i="53"/>
  <c r="P3495" i="53"/>
  <c r="O3495" i="53"/>
  <c r="Q3494" i="53"/>
  <c r="P3494" i="53"/>
  <c r="O3494" i="53"/>
  <c r="Q3493" i="53"/>
  <c r="P3493" i="53"/>
  <c r="O3493" i="53"/>
  <c r="Q3492" i="53"/>
  <c r="P3492" i="53"/>
  <c r="O3492" i="53"/>
  <c r="Q3491" i="53"/>
  <c r="P3491" i="53"/>
  <c r="O3491" i="53"/>
  <c r="Q3490" i="53"/>
  <c r="P3490" i="53"/>
  <c r="O3490" i="53"/>
  <c r="Q3489" i="53"/>
  <c r="P3489" i="53"/>
  <c r="O3489" i="53"/>
  <c r="Q3488" i="53"/>
  <c r="P3488" i="53"/>
  <c r="O3488" i="53"/>
  <c r="Q3487" i="53"/>
  <c r="P3487" i="53"/>
  <c r="O3487" i="53"/>
  <c r="Q3486" i="53"/>
  <c r="P3486" i="53"/>
  <c r="O3486" i="53"/>
  <c r="Q3485" i="53"/>
  <c r="P3485" i="53"/>
  <c r="O3485" i="53"/>
  <c r="Q3484" i="53"/>
  <c r="P3484" i="53"/>
  <c r="O3484" i="53"/>
  <c r="Q3483" i="53"/>
  <c r="P3483" i="53"/>
  <c r="O3483" i="53"/>
  <c r="Q3482" i="53"/>
  <c r="P3482" i="53"/>
  <c r="O3482" i="53"/>
  <c r="Q3481" i="53"/>
  <c r="P3481" i="53"/>
  <c r="O3481" i="53"/>
  <c r="Q3480" i="53"/>
  <c r="P3480" i="53"/>
  <c r="O3480" i="53"/>
  <c r="Q3479" i="53"/>
  <c r="P3479" i="53"/>
  <c r="O3479" i="53"/>
  <c r="Q3478" i="53"/>
  <c r="P3478" i="53"/>
  <c r="O3478" i="53"/>
  <c r="Q3477" i="53"/>
  <c r="P3477" i="53"/>
  <c r="O3477" i="53"/>
  <c r="Q3476" i="53"/>
  <c r="P3476" i="53"/>
  <c r="O3476" i="53"/>
  <c r="Q3475" i="53"/>
  <c r="P3475" i="53"/>
  <c r="O3475" i="53"/>
  <c r="Q3474" i="53"/>
  <c r="P3474" i="53"/>
  <c r="O3474" i="53"/>
  <c r="Q3473" i="53"/>
  <c r="P3473" i="53"/>
  <c r="O3473" i="53"/>
  <c r="Q3472" i="53"/>
  <c r="P3472" i="53"/>
  <c r="O3472" i="53"/>
  <c r="Q3471" i="53"/>
  <c r="P3471" i="53"/>
  <c r="O3471" i="53"/>
  <c r="Q3470" i="53"/>
  <c r="P3470" i="53"/>
  <c r="O3470" i="53"/>
  <c r="Q3469" i="53"/>
  <c r="P3469" i="53"/>
  <c r="O3469" i="53"/>
  <c r="Q3468" i="53"/>
  <c r="P3468" i="53"/>
  <c r="O3468" i="53"/>
  <c r="Q3467" i="53"/>
  <c r="P3467" i="53"/>
  <c r="O3467" i="53"/>
  <c r="Q3466" i="53"/>
  <c r="P3466" i="53"/>
  <c r="O3466" i="53"/>
  <c r="Q3465" i="53"/>
  <c r="P3465" i="53"/>
  <c r="O3465" i="53"/>
  <c r="Q3464" i="53"/>
  <c r="P3464" i="53"/>
  <c r="O3464" i="53"/>
  <c r="Q3463" i="53"/>
  <c r="P3463" i="53"/>
  <c r="O3463" i="53"/>
  <c r="Q3462" i="53"/>
  <c r="P3462" i="53"/>
  <c r="O3462" i="53"/>
  <c r="Q3461" i="53"/>
  <c r="P3461" i="53"/>
  <c r="O3461" i="53"/>
  <c r="Q3460" i="53"/>
  <c r="P3460" i="53"/>
  <c r="O3460" i="53"/>
  <c r="Q3459" i="53"/>
  <c r="P3459" i="53"/>
  <c r="O3459" i="53"/>
  <c r="Q3458" i="53"/>
  <c r="P3458" i="53"/>
  <c r="O3458" i="53"/>
  <c r="Q3457" i="53"/>
  <c r="P3457" i="53"/>
  <c r="O3457" i="53"/>
  <c r="Q3456" i="53"/>
  <c r="P3456" i="53"/>
  <c r="O3456" i="53"/>
  <c r="Q3455" i="53"/>
  <c r="P3455" i="53"/>
  <c r="O3455" i="53"/>
  <c r="Q3454" i="53"/>
  <c r="P3454" i="53"/>
  <c r="O3454" i="53"/>
  <c r="Q3453" i="53"/>
  <c r="P3453" i="53"/>
  <c r="O3453" i="53"/>
  <c r="Q3452" i="53"/>
  <c r="P3452" i="53"/>
  <c r="O3452" i="53"/>
  <c r="Q3451" i="53"/>
  <c r="P3451" i="53"/>
  <c r="O3451" i="53"/>
  <c r="Q3450" i="53"/>
  <c r="P3450" i="53"/>
  <c r="O3450" i="53"/>
  <c r="Q3449" i="53"/>
  <c r="P3449" i="53"/>
  <c r="O3449" i="53"/>
  <c r="Q3448" i="53"/>
  <c r="P3448" i="53"/>
  <c r="O3448" i="53"/>
  <c r="Q3447" i="53"/>
  <c r="P3447" i="53"/>
  <c r="O3447" i="53"/>
  <c r="Q3446" i="53"/>
  <c r="P3446" i="53"/>
  <c r="O3446" i="53"/>
  <c r="Q3445" i="53"/>
  <c r="P3445" i="53"/>
  <c r="O3445" i="53"/>
  <c r="Q3444" i="53"/>
  <c r="P3444" i="53"/>
  <c r="O3444" i="53"/>
  <c r="Q3443" i="53"/>
  <c r="P3443" i="53"/>
  <c r="O3443" i="53"/>
  <c r="Q3442" i="53"/>
  <c r="P3442" i="53"/>
  <c r="O3442" i="53"/>
  <c r="Q3441" i="53"/>
  <c r="P3441" i="53"/>
  <c r="O3441" i="53"/>
  <c r="Q3440" i="53"/>
  <c r="P3440" i="53"/>
  <c r="O3440" i="53"/>
  <c r="Q3439" i="53"/>
  <c r="P3439" i="53"/>
  <c r="O3439" i="53"/>
  <c r="Q3438" i="53"/>
  <c r="P3438" i="53"/>
  <c r="O3438" i="53"/>
  <c r="Q3437" i="53"/>
  <c r="P3437" i="53"/>
  <c r="O3437" i="53"/>
  <c r="Q3436" i="53"/>
  <c r="P3436" i="53"/>
  <c r="O3436" i="53"/>
  <c r="Q3435" i="53"/>
  <c r="P3435" i="53"/>
  <c r="O3435" i="53"/>
  <c r="Q3434" i="53"/>
  <c r="P3434" i="53"/>
  <c r="O3434" i="53"/>
  <c r="Q3433" i="53"/>
  <c r="P3433" i="53"/>
  <c r="O3433" i="53"/>
  <c r="Q3432" i="53"/>
  <c r="P3432" i="53"/>
  <c r="O3432" i="53"/>
  <c r="Q3431" i="53"/>
  <c r="P3431" i="53"/>
  <c r="O3431" i="53"/>
  <c r="Q3430" i="53"/>
  <c r="P3430" i="53"/>
  <c r="O3430" i="53"/>
  <c r="Q3429" i="53"/>
  <c r="P3429" i="53"/>
  <c r="O3429" i="53"/>
  <c r="Q3428" i="53"/>
  <c r="P3428" i="53"/>
  <c r="O3428" i="53"/>
  <c r="Q3427" i="53"/>
  <c r="P3427" i="53"/>
  <c r="O3427" i="53"/>
  <c r="Q3426" i="53"/>
  <c r="P3426" i="53"/>
  <c r="O3426" i="53"/>
  <c r="Q3425" i="53"/>
  <c r="P3425" i="53"/>
  <c r="O3425" i="53"/>
  <c r="Q3424" i="53"/>
  <c r="P3424" i="53"/>
  <c r="O3424" i="53"/>
  <c r="Q3423" i="53"/>
  <c r="P3423" i="53"/>
  <c r="O3423" i="53"/>
  <c r="Q3422" i="53"/>
  <c r="P3422" i="53"/>
  <c r="O3422" i="53"/>
  <c r="Q3421" i="53"/>
  <c r="P3421" i="53"/>
  <c r="O3421" i="53"/>
  <c r="Q3420" i="53"/>
  <c r="P3420" i="53"/>
  <c r="O3420" i="53"/>
  <c r="Q3419" i="53"/>
  <c r="P3419" i="53"/>
  <c r="O3419" i="53"/>
  <c r="Q3418" i="53"/>
  <c r="P3418" i="53"/>
  <c r="O3418" i="53"/>
  <c r="Q3417" i="53"/>
  <c r="P3417" i="53"/>
  <c r="O3417" i="53"/>
  <c r="Q3416" i="53"/>
  <c r="P3416" i="53"/>
  <c r="O3416" i="53"/>
  <c r="Q3415" i="53"/>
  <c r="P3415" i="53"/>
  <c r="O3415" i="53"/>
  <c r="Q3414" i="53"/>
  <c r="P3414" i="53"/>
  <c r="O3414" i="53"/>
  <c r="Q3413" i="53"/>
  <c r="P3413" i="53"/>
  <c r="O3413" i="53"/>
  <c r="Q3412" i="53"/>
  <c r="P3412" i="53"/>
  <c r="O3412" i="53"/>
  <c r="Q3411" i="53"/>
  <c r="P3411" i="53"/>
  <c r="O3411" i="53"/>
  <c r="Q3410" i="53"/>
  <c r="P3410" i="53"/>
  <c r="O3410" i="53"/>
  <c r="Q3409" i="53"/>
  <c r="P3409" i="53"/>
  <c r="O3409" i="53"/>
  <c r="Q3408" i="53"/>
  <c r="P3408" i="53"/>
  <c r="O3408" i="53"/>
  <c r="Q3407" i="53"/>
  <c r="P3407" i="53"/>
  <c r="O3407" i="53"/>
  <c r="Q3406" i="53"/>
  <c r="P3406" i="53"/>
  <c r="O3406" i="53"/>
  <c r="Q3405" i="53"/>
  <c r="P3405" i="53"/>
  <c r="O3405" i="53"/>
  <c r="Q3404" i="53"/>
  <c r="P3404" i="53"/>
  <c r="O3404" i="53"/>
  <c r="Q3403" i="53"/>
  <c r="P3403" i="53"/>
  <c r="O3403" i="53"/>
  <c r="Q3402" i="53"/>
  <c r="P3402" i="53"/>
  <c r="O3402" i="53"/>
  <c r="Q3401" i="53"/>
  <c r="P3401" i="53"/>
  <c r="O3401" i="53"/>
  <c r="Q3400" i="53"/>
  <c r="P3400" i="53"/>
  <c r="O3400" i="53"/>
  <c r="Q3399" i="53"/>
  <c r="P3399" i="53"/>
  <c r="O3399" i="53"/>
  <c r="Q3398" i="53"/>
  <c r="P3398" i="53"/>
  <c r="O3398" i="53"/>
  <c r="Q3397" i="53"/>
  <c r="P3397" i="53"/>
  <c r="O3397" i="53"/>
  <c r="Q3396" i="53"/>
  <c r="P3396" i="53"/>
  <c r="O3396" i="53"/>
  <c r="Q3395" i="53"/>
  <c r="P3395" i="53"/>
  <c r="O3395" i="53"/>
  <c r="Q3394" i="53"/>
  <c r="P3394" i="53"/>
  <c r="O3394" i="53"/>
  <c r="Q3393" i="53"/>
  <c r="P3393" i="53"/>
  <c r="O3393" i="53"/>
  <c r="Q3392" i="53"/>
  <c r="P3392" i="53"/>
  <c r="O3392" i="53"/>
  <c r="Q3391" i="53"/>
  <c r="P3391" i="53"/>
  <c r="O3391" i="53"/>
  <c r="Q3390" i="53"/>
  <c r="P3390" i="53"/>
  <c r="O3390" i="53"/>
  <c r="Q3389" i="53"/>
  <c r="P3389" i="53"/>
  <c r="O3389" i="53"/>
  <c r="Q3388" i="53"/>
  <c r="P3388" i="53"/>
  <c r="O3388" i="53"/>
  <c r="Q3387" i="53"/>
  <c r="P3387" i="53"/>
  <c r="O3387" i="53"/>
  <c r="Q3386" i="53"/>
  <c r="P3386" i="53"/>
  <c r="O3386" i="53"/>
  <c r="Q3385" i="53"/>
  <c r="P3385" i="53"/>
  <c r="O3385" i="53"/>
  <c r="Q3384" i="53"/>
  <c r="P3384" i="53"/>
  <c r="O3384" i="53"/>
  <c r="Q3383" i="53"/>
  <c r="P3383" i="53"/>
  <c r="O3383" i="53"/>
  <c r="Q3382" i="53"/>
  <c r="P3382" i="53"/>
  <c r="O3382" i="53"/>
  <c r="Q3381" i="53"/>
  <c r="P3381" i="53"/>
  <c r="O3381" i="53"/>
  <c r="Q3380" i="53"/>
  <c r="P3380" i="53"/>
  <c r="O3380" i="53"/>
  <c r="Q3379" i="53"/>
  <c r="P3379" i="53"/>
  <c r="O3379" i="53"/>
  <c r="Q3378" i="53"/>
  <c r="P3378" i="53"/>
  <c r="O3378" i="53"/>
  <c r="Q3377" i="53"/>
  <c r="P3377" i="53"/>
  <c r="O3377" i="53"/>
  <c r="Q3376" i="53"/>
  <c r="P3376" i="53"/>
  <c r="O3376" i="53"/>
  <c r="Q3375" i="53"/>
  <c r="P3375" i="53"/>
  <c r="O3375" i="53"/>
  <c r="Q3374" i="53"/>
  <c r="P3374" i="53"/>
  <c r="O3374" i="53"/>
  <c r="Q3373" i="53"/>
  <c r="P3373" i="53"/>
  <c r="O3373" i="53"/>
  <c r="Q3372" i="53"/>
  <c r="P3372" i="53"/>
  <c r="O3372" i="53"/>
  <c r="Q3371" i="53"/>
  <c r="P3371" i="53"/>
  <c r="O3371" i="53"/>
  <c r="Q3370" i="53"/>
  <c r="P3370" i="53"/>
  <c r="O3370" i="53"/>
  <c r="Q3369" i="53"/>
  <c r="P3369" i="53"/>
  <c r="O3369" i="53"/>
  <c r="Q3368" i="53"/>
  <c r="P3368" i="53"/>
  <c r="O3368" i="53"/>
  <c r="Q3367" i="53"/>
  <c r="P3367" i="53"/>
  <c r="O3367" i="53"/>
  <c r="Q3366" i="53"/>
  <c r="P3366" i="53"/>
  <c r="O3366" i="53"/>
  <c r="Q3365" i="53"/>
  <c r="P3365" i="53"/>
  <c r="O3365" i="53"/>
  <c r="Q3364" i="53"/>
  <c r="P3364" i="53"/>
  <c r="O3364" i="53"/>
  <c r="Q3363" i="53"/>
  <c r="P3363" i="53"/>
  <c r="O3363" i="53"/>
  <c r="Q3362" i="53"/>
  <c r="P3362" i="53"/>
  <c r="O3362" i="53"/>
  <c r="Q3361" i="53"/>
  <c r="P3361" i="53"/>
  <c r="O3361" i="53"/>
  <c r="Q3360" i="53"/>
  <c r="P3360" i="53"/>
  <c r="O3360" i="53"/>
  <c r="Q3359" i="53"/>
  <c r="P3359" i="53"/>
  <c r="O3359" i="53"/>
  <c r="Q3358" i="53"/>
  <c r="P3358" i="53"/>
  <c r="O3358" i="53"/>
  <c r="Q3357" i="53"/>
  <c r="P3357" i="53"/>
  <c r="O3357" i="53"/>
  <c r="Q3356" i="53"/>
  <c r="P3356" i="53"/>
  <c r="O3356" i="53"/>
  <c r="Q3355" i="53"/>
  <c r="P3355" i="53"/>
  <c r="O3355" i="53"/>
  <c r="Q3354" i="53"/>
  <c r="P3354" i="53"/>
  <c r="O3354" i="53"/>
  <c r="Q3353" i="53"/>
  <c r="P3353" i="53"/>
  <c r="O3353" i="53"/>
  <c r="Q3352" i="53"/>
  <c r="P3352" i="53"/>
  <c r="O3352" i="53"/>
  <c r="Q3351" i="53"/>
  <c r="P3351" i="53"/>
  <c r="O3351" i="53"/>
  <c r="Q3350" i="53"/>
  <c r="P3350" i="53"/>
  <c r="O3350" i="53"/>
  <c r="Q3349" i="53"/>
  <c r="P3349" i="53"/>
  <c r="O3349" i="53"/>
  <c r="Q3348" i="53"/>
  <c r="P3348" i="53"/>
  <c r="O3348" i="53"/>
  <c r="Q3347" i="53"/>
  <c r="P3347" i="53"/>
  <c r="O3347" i="53"/>
  <c r="Q3346" i="53"/>
  <c r="P3346" i="53"/>
  <c r="O3346" i="53"/>
  <c r="Q3345" i="53"/>
  <c r="P3345" i="53"/>
  <c r="O3345" i="53"/>
  <c r="Q3344" i="53"/>
  <c r="P3344" i="53"/>
  <c r="O3344" i="53"/>
  <c r="Q3343" i="53"/>
  <c r="P3343" i="53"/>
  <c r="O3343" i="53"/>
  <c r="Q3342" i="53"/>
  <c r="P3342" i="53"/>
  <c r="O3342" i="53"/>
  <c r="Q3341" i="53"/>
  <c r="P3341" i="53"/>
  <c r="O3341" i="53"/>
  <c r="Q3340" i="53"/>
  <c r="P3340" i="53"/>
  <c r="O3340" i="53"/>
  <c r="Q3339" i="53"/>
  <c r="P3339" i="53"/>
  <c r="O3339" i="53"/>
  <c r="Q3338" i="53"/>
  <c r="P3338" i="53"/>
  <c r="O3338" i="53"/>
  <c r="Q3337" i="53"/>
  <c r="P3337" i="53"/>
  <c r="O3337" i="53"/>
  <c r="Q3336" i="53"/>
  <c r="P3336" i="53"/>
  <c r="O3336" i="53"/>
  <c r="Q3335" i="53"/>
  <c r="P3335" i="53"/>
  <c r="O3335" i="53"/>
  <c r="Q3334" i="53"/>
  <c r="P3334" i="53"/>
  <c r="O3334" i="53"/>
  <c r="Q3333" i="53"/>
  <c r="P3333" i="53"/>
  <c r="O3333" i="53"/>
  <c r="Q3332" i="53"/>
  <c r="P3332" i="53"/>
  <c r="O3332" i="53"/>
  <c r="Q3331" i="53"/>
  <c r="P3331" i="53"/>
  <c r="O3331" i="53"/>
  <c r="Q3330" i="53"/>
  <c r="P3330" i="53"/>
  <c r="O3330" i="53"/>
  <c r="Q3329" i="53"/>
  <c r="P3329" i="53"/>
  <c r="O3329" i="53"/>
  <c r="Q3328" i="53"/>
  <c r="P3328" i="53"/>
  <c r="O3328" i="53"/>
  <c r="Q3327" i="53"/>
  <c r="P3327" i="53"/>
  <c r="O3327" i="53"/>
  <c r="Q3326" i="53"/>
  <c r="P3326" i="53"/>
  <c r="O3326" i="53"/>
  <c r="Q3325" i="53"/>
  <c r="P3325" i="53"/>
  <c r="O3325" i="53"/>
  <c r="Q3324" i="53"/>
  <c r="P3324" i="53"/>
  <c r="O3324" i="53"/>
  <c r="Q3323" i="53"/>
  <c r="P3323" i="53"/>
  <c r="O3323" i="53"/>
  <c r="Q3322" i="53"/>
  <c r="P3322" i="53"/>
  <c r="O3322" i="53"/>
  <c r="Q3321" i="53"/>
  <c r="P3321" i="53"/>
  <c r="O3321" i="53"/>
  <c r="Q3320" i="53"/>
  <c r="P3320" i="53"/>
  <c r="O3320" i="53"/>
  <c r="Q3319" i="53"/>
  <c r="P3319" i="53"/>
  <c r="O3319" i="53"/>
  <c r="Q3318" i="53"/>
  <c r="P3318" i="53"/>
  <c r="O3318" i="53"/>
  <c r="Q3317" i="53"/>
  <c r="P3317" i="53"/>
  <c r="O3317" i="53"/>
  <c r="Q3316" i="53"/>
  <c r="P3316" i="53"/>
  <c r="O3316" i="53"/>
  <c r="Q3315" i="53"/>
  <c r="P3315" i="53"/>
  <c r="O3315" i="53"/>
  <c r="Q3314" i="53"/>
  <c r="P3314" i="53"/>
  <c r="O3314" i="53"/>
  <c r="Q3313" i="53"/>
  <c r="P3313" i="53"/>
  <c r="O3313" i="53"/>
  <c r="Q3312" i="53"/>
  <c r="P3312" i="53"/>
  <c r="O3312" i="53"/>
  <c r="Q3311" i="53"/>
  <c r="P3311" i="53"/>
  <c r="O3311" i="53"/>
  <c r="Q3310" i="53"/>
  <c r="P3310" i="53"/>
  <c r="O3310" i="53"/>
  <c r="Q3309" i="53"/>
  <c r="P3309" i="53"/>
  <c r="O3309" i="53"/>
  <c r="Q3308" i="53"/>
  <c r="P3308" i="53"/>
  <c r="O3308" i="53"/>
  <c r="Q3307" i="53"/>
  <c r="P3307" i="53"/>
  <c r="O3307" i="53"/>
  <c r="Q3306" i="53"/>
  <c r="P3306" i="53"/>
  <c r="O3306" i="53"/>
  <c r="Q3305" i="53"/>
  <c r="P3305" i="53"/>
  <c r="O3305" i="53"/>
  <c r="Q3304" i="53"/>
  <c r="P3304" i="53"/>
  <c r="O3304" i="53"/>
  <c r="Q3303" i="53"/>
  <c r="P3303" i="53"/>
  <c r="O3303" i="53"/>
  <c r="Q3302" i="53"/>
  <c r="P3302" i="53"/>
  <c r="O3302" i="53"/>
  <c r="Q3301" i="53"/>
  <c r="P3301" i="53"/>
  <c r="O3301" i="53"/>
  <c r="Q3300" i="53"/>
  <c r="P3300" i="53"/>
  <c r="O3300" i="53"/>
  <c r="Q3299" i="53"/>
  <c r="P3299" i="53"/>
  <c r="O3299" i="53"/>
  <c r="Q3298" i="53"/>
  <c r="P3298" i="53"/>
  <c r="O3298" i="53"/>
  <c r="Q3297" i="53"/>
  <c r="P3297" i="53"/>
  <c r="O3297" i="53"/>
  <c r="Q3296" i="53"/>
  <c r="P3296" i="53"/>
  <c r="O3296" i="53"/>
  <c r="Q3295" i="53"/>
  <c r="P3295" i="53"/>
  <c r="O3295" i="53"/>
  <c r="Q3294" i="53"/>
  <c r="P3294" i="53"/>
  <c r="O3294" i="53"/>
  <c r="Q3293" i="53"/>
  <c r="P3293" i="53"/>
  <c r="O3293" i="53"/>
  <c r="Q3292" i="53"/>
  <c r="P3292" i="53"/>
  <c r="O3292" i="53"/>
  <c r="Q3291" i="53"/>
  <c r="P3291" i="53"/>
  <c r="O3291" i="53"/>
  <c r="Q3290" i="53"/>
  <c r="P3290" i="53"/>
  <c r="O3290" i="53"/>
  <c r="Q3289" i="53"/>
  <c r="P3289" i="53"/>
  <c r="O3289" i="53"/>
  <c r="Q3288" i="53"/>
  <c r="P3288" i="53"/>
  <c r="O3288" i="53"/>
  <c r="Q3287" i="53"/>
  <c r="P3287" i="53"/>
  <c r="O3287" i="53"/>
  <c r="Q3286" i="53"/>
  <c r="P3286" i="53"/>
  <c r="O3286" i="53"/>
  <c r="Q3285" i="53"/>
  <c r="P3285" i="53"/>
  <c r="O3285" i="53"/>
  <c r="Q3284" i="53"/>
  <c r="P3284" i="53"/>
  <c r="O3284" i="53"/>
  <c r="Q3283" i="53"/>
  <c r="P3283" i="53"/>
  <c r="O3283" i="53"/>
  <c r="Q3282" i="53"/>
  <c r="P3282" i="53"/>
  <c r="O3282" i="53"/>
  <c r="Q3281" i="53"/>
  <c r="P3281" i="53"/>
  <c r="O3281" i="53"/>
  <c r="Q3280" i="53"/>
  <c r="P3280" i="53"/>
  <c r="O3280" i="53"/>
  <c r="Q3279" i="53"/>
  <c r="P3279" i="53"/>
  <c r="O3279" i="53"/>
  <c r="Q3278" i="53"/>
  <c r="P3278" i="53"/>
  <c r="O3278" i="53"/>
  <c r="Q3277" i="53"/>
  <c r="P3277" i="53"/>
  <c r="O3277" i="53"/>
  <c r="Q3276" i="53"/>
  <c r="P3276" i="53"/>
  <c r="O3276" i="53"/>
  <c r="Q3275" i="53"/>
  <c r="P3275" i="53"/>
  <c r="O3275" i="53"/>
  <c r="Q3274" i="53"/>
  <c r="P3274" i="53"/>
  <c r="O3274" i="53"/>
  <c r="Q3273" i="53"/>
  <c r="P3273" i="53"/>
  <c r="O3273" i="53"/>
  <c r="Q3272" i="53"/>
  <c r="P3272" i="53"/>
  <c r="O3272" i="53"/>
  <c r="Q3271" i="53"/>
  <c r="P3271" i="53"/>
  <c r="O3271" i="53"/>
  <c r="Q3270" i="53"/>
  <c r="P3270" i="53"/>
  <c r="O3270" i="53"/>
  <c r="Q3269" i="53"/>
  <c r="P3269" i="53"/>
  <c r="O3269" i="53"/>
  <c r="Q3268" i="53"/>
  <c r="P3268" i="53"/>
  <c r="O3268" i="53"/>
  <c r="Q3267" i="53"/>
  <c r="P3267" i="53"/>
  <c r="O3267" i="53"/>
  <c r="Q3266" i="53"/>
  <c r="P3266" i="53"/>
  <c r="O3266" i="53"/>
  <c r="Q3265" i="53"/>
  <c r="P3265" i="53"/>
  <c r="O3265" i="53"/>
  <c r="Q3264" i="53"/>
  <c r="P3264" i="53"/>
  <c r="O3264" i="53"/>
  <c r="Q3263" i="53"/>
  <c r="P3263" i="53"/>
  <c r="O3263" i="53"/>
  <c r="Q3262" i="53"/>
  <c r="P3262" i="53"/>
  <c r="O3262" i="53"/>
  <c r="Q3261" i="53"/>
  <c r="P3261" i="53"/>
  <c r="O3261" i="53"/>
  <c r="Q3260" i="53"/>
  <c r="P3260" i="53"/>
  <c r="O3260" i="53"/>
  <c r="Q3259" i="53"/>
  <c r="P3259" i="53"/>
  <c r="O3259" i="53"/>
  <c r="Q3258" i="53"/>
  <c r="P3258" i="53"/>
  <c r="O3258" i="53"/>
  <c r="Q3257" i="53"/>
  <c r="P3257" i="53"/>
  <c r="O3257" i="53"/>
  <c r="Q3256" i="53"/>
  <c r="P3256" i="53"/>
  <c r="O3256" i="53"/>
  <c r="Q3255" i="53"/>
  <c r="P3255" i="53"/>
  <c r="O3255" i="53"/>
  <c r="Q3254" i="53"/>
  <c r="P3254" i="53"/>
  <c r="O3254" i="53"/>
  <c r="Q3253" i="53"/>
  <c r="P3253" i="53"/>
  <c r="O3253" i="53"/>
  <c r="Q3252" i="53"/>
  <c r="P3252" i="53"/>
  <c r="O3252" i="53"/>
  <c r="Q3251" i="53"/>
  <c r="P3251" i="53"/>
  <c r="O3251" i="53"/>
  <c r="Q3250" i="53"/>
  <c r="P3250" i="53"/>
  <c r="O3250" i="53"/>
  <c r="Q3249" i="53"/>
  <c r="P3249" i="53"/>
  <c r="O3249" i="53"/>
  <c r="Q3248" i="53"/>
  <c r="P3248" i="53"/>
  <c r="O3248" i="53"/>
  <c r="Q3247" i="53"/>
  <c r="P3247" i="53"/>
  <c r="O3247" i="53"/>
  <c r="Q3246" i="53"/>
  <c r="P3246" i="53"/>
  <c r="O3246" i="53"/>
  <c r="Q3245" i="53"/>
  <c r="P3245" i="53"/>
  <c r="O3245" i="53"/>
  <c r="Q3244" i="53"/>
  <c r="P3244" i="53"/>
  <c r="O3244" i="53"/>
  <c r="Q3243" i="53"/>
  <c r="P3243" i="53"/>
  <c r="O3243" i="53"/>
  <c r="Q3242" i="53"/>
  <c r="P3242" i="53"/>
  <c r="O3242" i="53"/>
  <c r="Q3241" i="53"/>
  <c r="P3241" i="53"/>
  <c r="O3241" i="53"/>
  <c r="Q3240" i="53"/>
  <c r="P3240" i="53"/>
  <c r="O3240" i="53"/>
  <c r="Q3239" i="53"/>
  <c r="P3239" i="53"/>
  <c r="O3239" i="53"/>
  <c r="Q3238" i="53"/>
  <c r="P3238" i="53"/>
  <c r="O3238" i="53"/>
  <c r="Q3237" i="53"/>
  <c r="P3237" i="53"/>
  <c r="O3237" i="53"/>
  <c r="Q3236" i="53"/>
  <c r="P3236" i="53"/>
  <c r="O3236" i="53"/>
  <c r="Q3235" i="53"/>
  <c r="P3235" i="53"/>
  <c r="O3235" i="53"/>
  <c r="Q3234" i="53"/>
  <c r="P3234" i="53"/>
  <c r="O3234" i="53"/>
  <c r="Q3233" i="53"/>
  <c r="P3233" i="53"/>
  <c r="O3233" i="53"/>
  <c r="Q3232" i="53"/>
  <c r="P3232" i="53"/>
  <c r="O3232" i="53"/>
  <c r="Q3231" i="53"/>
  <c r="P3231" i="53"/>
  <c r="O3231" i="53"/>
  <c r="Q3230" i="53"/>
  <c r="P3230" i="53"/>
  <c r="O3230" i="53"/>
  <c r="Q3229" i="53"/>
  <c r="P3229" i="53"/>
  <c r="O3229" i="53"/>
  <c r="Q3228" i="53"/>
  <c r="P3228" i="53"/>
  <c r="O3228" i="53"/>
  <c r="Q3227" i="53"/>
  <c r="P3227" i="53"/>
  <c r="O3227" i="53"/>
  <c r="Q3226" i="53"/>
  <c r="P3226" i="53"/>
  <c r="O3226" i="53"/>
  <c r="Q3225" i="53"/>
  <c r="P3225" i="53"/>
  <c r="O3225" i="53"/>
  <c r="Q3224" i="53"/>
  <c r="P3224" i="53"/>
  <c r="O3224" i="53"/>
  <c r="Q3223" i="53"/>
  <c r="P3223" i="53"/>
  <c r="O3223" i="53"/>
  <c r="Q3222" i="53"/>
  <c r="P3222" i="53"/>
  <c r="O3222" i="53"/>
  <c r="Q3221" i="53"/>
  <c r="P3221" i="53"/>
  <c r="O3221" i="53"/>
  <c r="Q3220" i="53"/>
  <c r="P3220" i="53"/>
  <c r="O3220" i="53"/>
  <c r="Q3219" i="53"/>
  <c r="P3219" i="53"/>
  <c r="O3219" i="53"/>
  <c r="Q3218" i="53"/>
  <c r="P3218" i="53"/>
  <c r="O3218" i="53"/>
  <c r="Q3217" i="53"/>
  <c r="P3217" i="53"/>
  <c r="O3217" i="53"/>
  <c r="Q3216" i="53"/>
  <c r="P3216" i="53"/>
  <c r="O3216" i="53"/>
  <c r="Q3215" i="53"/>
  <c r="P3215" i="53"/>
  <c r="O3215" i="53"/>
  <c r="Q3214" i="53"/>
  <c r="P3214" i="53"/>
  <c r="O3214" i="53"/>
  <c r="Q3213" i="53"/>
  <c r="P3213" i="53"/>
  <c r="O3213" i="53"/>
  <c r="Q3212" i="53"/>
  <c r="P3212" i="53"/>
  <c r="O3212" i="53"/>
  <c r="Q3211" i="53"/>
  <c r="P3211" i="53"/>
  <c r="O3211" i="53"/>
  <c r="Q3210" i="53"/>
  <c r="P3210" i="53"/>
  <c r="O3210" i="53"/>
  <c r="Q3209" i="53"/>
  <c r="P3209" i="53"/>
  <c r="O3209" i="53"/>
  <c r="Q3208" i="53"/>
  <c r="P3208" i="53"/>
  <c r="O3208" i="53"/>
  <c r="Q3207" i="53"/>
  <c r="P3207" i="53"/>
  <c r="O3207" i="53"/>
  <c r="Q3206" i="53"/>
  <c r="P3206" i="53"/>
  <c r="O3206" i="53"/>
  <c r="Q3205" i="53"/>
  <c r="P3205" i="53"/>
  <c r="O3205" i="53"/>
  <c r="Q3204" i="53"/>
  <c r="P3204" i="53"/>
  <c r="O3204" i="53"/>
  <c r="Q3203" i="53"/>
  <c r="P3203" i="53"/>
  <c r="O3203" i="53"/>
  <c r="Q3202" i="53"/>
  <c r="P3202" i="53"/>
  <c r="O3202" i="53"/>
  <c r="Q3201" i="53"/>
  <c r="P3201" i="53"/>
  <c r="O3201" i="53"/>
  <c r="Q3200" i="53"/>
  <c r="P3200" i="53"/>
  <c r="O3200" i="53"/>
  <c r="Q3199" i="53"/>
  <c r="P3199" i="53"/>
  <c r="O3199" i="53"/>
  <c r="Q3198" i="53"/>
  <c r="P3198" i="53"/>
  <c r="O3198" i="53"/>
  <c r="Q3197" i="53"/>
  <c r="P3197" i="53"/>
  <c r="O3197" i="53"/>
  <c r="Q3196" i="53"/>
  <c r="P3196" i="53"/>
  <c r="O3196" i="53"/>
  <c r="Q3195" i="53"/>
  <c r="P3195" i="53"/>
  <c r="O3195" i="53"/>
  <c r="Q3194" i="53"/>
  <c r="P3194" i="53"/>
  <c r="O3194" i="53"/>
  <c r="Q3193" i="53"/>
  <c r="P3193" i="53"/>
  <c r="O3193" i="53"/>
  <c r="Q3192" i="53"/>
  <c r="P3192" i="53"/>
  <c r="O3192" i="53"/>
  <c r="Q3191" i="53"/>
  <c r="P3191" i="53"/>
  <c r="O3191" i="53"/>
  <c r="Q3190" i="53"/>
  <c r="P3190" i="53"/>
  <c r="O3190" i="53"/>
  <c r="Q3189" i="53"/>
  <c r="P3189" i="53"/>
  <c r="O3189" i="53"/>
  <c r="Q3188" i="53"/>
  <c r="P3188" i="53"/>
  <c r="O3188" i="53"/>
  <c r="Q3187" i="53"/>
  <c r="P3187" i="53"/>
  <c r="O3187" i="53"/>
  <c r="Q3186" i="53"/>
  <c r="P3186" i="53"/>
  <c r="O3186" i="53"/>
  <c r="Q3185" i="53"/>
  <c r="P3185" i="53"/>
  <c r="O3185" i="53"/>
  <c r="Q3184" i="53"/>
  <c r="P3184" i="53"/>
  <c r="O3184" i="53"/>
  <c r="Q3183" i="53"/>
  <c r="P3183" i="53"/>
  <c r="O3183" i="53"/>
  <c r="Q3182" i="53"/>
  <c r="P3182" i="53"/>
  <c r="O3182" i="53"/>
  <c r="Q3181" i="53"/>
  <c r="P3181" i="53"/>
  <c r="O3181" i="53"/>
  <c r="Q3180" i="53"/>
  <c r="P3180" i="53"/>
  <c r="O3180" i="53"/>
  <c r="Q3179" i="53"/>
  <c r="P3179" i="53"/>
  <c r="O3179" i="53"/>
  <c r="Q3178" i="53"/>
  <c r="P3178" i="53"/>
  <c r="O3178" i="53"/>
  <c r="Q3177" i="53"/>
  <c r="P3177" i="53"/>
  <c r="O3177" i="53"/>
  <c r="Q3176" i="53"/>
  <c r="P3176" i="53"/>
  <c r="O3176" i="53"/>
  <c r="Q3175" i="53"/>
  <c r="P3175" i="53"/>
  <c r="O3175" i="53"/>
  <c r="Q3174" i="53"/>
  <c r="P3174" i="53"/>
  <c r="O3174" i="53"/>
  <c r="Q3173" i="53"/>
  <c r="P3173" i="53"/>
  <c r="O3173" i="53"/>
  <c r="Q3172" i="53"/>
  <c r="P3172" i="53"/>
  <c r="O3172" i="53"/>
  <c r="Q3171" i="53"/>
  <c r="P3171" i="53"/>
  <c r="O3171" i="53"/>
  <c r="Q3170" i="53"/>
  <c r="P3170" i="53"/>
  <c r="O3170" i="53"/>
  <c r="Q3169" i="53"/>
  <c r="P3169" i="53"/>
  <c r="O3169" i="53"/>
  <c r="Q3168" i="53"/>
  <c r="P3168" i="53"/>
  <c r="O3168" i="53"/>
  <c r="Q3167" i="53"/>
  <c r="P3167" i="53"/>
  <c r="O3167" i="53"/>
  <c r="Q3166" i="53"/>
  <c r="P3166" i="53"/>
  <c r="O3166" i="53"/>
  <c r="Q3165" i="53"/>
  <c r="P3165" i="53"/>
  <c r="O3165" i="53"/>
  <c r="Q3164" i="53"/>
  <c r="P3164" i="53"/>
  <c r="O3164" i="53"/>
  <c r="Q3163" i="53"/>
  <c r="P3163" i="53"/>
  <c r="O3163" i="53"/>
  <c r="Q3162" i="53"/>
  <c r="P3162" i="53"/>
  <c r="O3162" i="53"/>
  <c r="Q3161" i="53"/>
  <c r="P3161" i="53"/>
  <c r="O3161" i="53"/>
  <c r="Q3160" i="53"/>
  <c r="P3160" i="53"/>
  <c r="O3160" i="53"/>
  <c r="Q3159" i="53"/>
  <c r="P3159" i="53"/>
  <c r="O3159" i="53"/>
  <c r="Q3158" i="53"/>
  <c r="P3158" i="53"/>
  <c r="O3158" i="53"/>
  <c r="Q3157" i="53"/>
  <c r="P3157" i="53"/>
  <c r="O3157" i="53"/>
  <c r="Q3156" i="53"/>
  <c r="P3156" i="53"/>
  <c r="O3156" i="53"/>
  <c r="Q3155" i="53"/>
  <c r="P3155" i="53"/>
  <c r="O3155" i="53"/>
  <c r="Q3154" i="53"/>
  <c r="P3154" i="53"/>
  <c r="O3154" i="53"/>
  <c r="Q3153" i="53"/>
  <c r="P3153" i="53"/>
  <c r="O3153" i="53"/>
  <c r="Q3152" i="53"/>
  <c r="P3152" i="53"/>
  <c r="O3152" i="53"/>
  <c r="Q3151" i="53"/>
  <c r="P3151" i="53"/>
  <c r="O3151" i="53"/>
  <c r="Q3150" i="53"/>
  <c r="P3150" i="53"/>
  <c r="O3150" i="53"/>
  <c r="Q3149" i="53"/>
  <c r="P3149" i="53"/>
  <c r="O3149" i="53"/>
  <c r="Q3148" i="53"/>
  <c r="P3148" i="53"/>
  <c r="O3148" i="53"/>
  <c r="Q3147" i="53"/>
  <c r="P3147" i="53"/>
  <c r="O3147" i="53"/>
  <c r="Q3146" i="53"/>
  <c r="P3146" i="53"/>
  <c r="O3146" i="53"/>
  <c r="Q3145" i="53"/>
  <c r="P3145" i="53"/>
  <c r="O3145" i="53"/>
  <c r="Q3144" i="53"/>
  <c r="P3144" i="53"/>
  <c r="O3144" i="53"/>
  <c r="Q3143" i="53"/>
  <c r="P3143" i="53"/>
  <c r="O3143" i="53"/>
  <c r="Q3142" i="53"/>
  <c r="P3142" i="53"/>
  <c r="O3142" i="53"/>
  <c r="Q3141" i="53"/>
  <c r="P3141" i="53"/>
  <c r="O3141" i="53"/>
  <c r="Q3140" i="53"/>
  <c r="P3140" i="53"/>
  <c r="O3140" i="53"/>
  <c r="Q3139" i="53"/>
  <c r="P3139" i="53"/>
  <c r="O3139" i="53"/>
  <c r="Q3138" i="53"/>
  <c r="P3138" i="53"/>
  <c r="O3138" i="53"/>
  <c r="Q3137" i="53"/>
  <c r="P3137" i="53"/>
  <c r="O3137" i="53"/>
  <c r="Q3136" i="53"/>
  <c r="P3136" i="53"/>
  <c r="O3136" i="53"/>
  <c r="Q3135" i="53"/>
  <c r="P3135" i="53"/>
  <c r="O3135" i="53"/>
  <c r="Q3134" i="53"/>
  <c r="P3134" i="53"/>
  <c r="O3134" i="53"/>
  <c r="Q3133" i="53"/>
  <c r="P3133" i="53"/>
  <c r="O3133" i="53"/>
  <c r="Q3132" i="53"/>
  <c r="P3132" i="53"/>
  <c r="O3132" i="53"/>
  <c r="Q3131" i="53"/>
  <c r="P3131" i="53"/>
  <c r="O3131" i="53"/>
  <c r="Q3130" i="53"/>
  <c r="P3130" i="53"/>
  <c r="O3130" i="53"/>
  <c r="Q3129" i="53"/>
  <c r="P3129" i="53"/>
  <c r="O3129" i="53"/>
  <c r="Q3128" i="53"/>
  <c r="P3128" i="53"/>
  <c r="O3128" i="53"/>
  <c r="Q3127" i="53"/>
  <c r="P3127" i="53"/>
  <c r="O3127" i="53"/>
  <c r="Q3126" i="53"/>
  <c r="P3126" i="53"/>
  <c r="O3126" i="53"/>
  <c r="Q3125" i="53"/>
  <c r="P3125" i="53"/>
  <c r="O3125" i="53"/>
  <c r="Q3124" i="53"/>
  <c r="P3124" i="53"/>
  <c r="O3124" i="53"/>
  <c r="Q3123" i="53"/>
  <c r="P3123" i="53"/>
  <c r="O3123" i="53"/>
  <c r="Q3122" i="53"/>
  <c r="P3122" i="53"/>
  <c r="O3122" i="53"/>
  <c r="Q3121" i="53"/>
  <c r="P3121" i="53"/>
  <c r="O3121" i="53"/>
  <c r="Q3120" i="53"/>
  <c r="P3120" i="53"/>
  <c r="O3120" i="53"/>
  <c r="Q3119" i="53"/>
  <c r="P3119" i="53"/>
  <c r="O3119" i="53"/>
  <c r="Q3118" i="53"/>
  <c r="P3118" i="53"/>
  <c r="O3118" i="53"/>
  <c r="Q3117" i="53"/>
  <c r="P3117" i="53"/>
  <c r="O3117" i="53"/>
  <c r="Q3116" i="53"/>
  <c r="P3116" i="53"/>
  <c r="O3116" i="53"/>
  <c r="Q3115" i="53"/>
  <c r="P3115" i="53"/>
  <c r="O3115" i="53"/>
  <c r="Q3114" i="53"/>
  <c r="P3114" i="53"/>
  <c r="O3114" i="53"/>
  <c r="Q3113" i="53"/>
  <c r="P3113" i="53"/>
  <c r="O3113" i="53"/>
  <c r="Q3112" i="53"/>
  <c r="P3112" i="53"/>
  <c r="O3112" i="53"/>
  <c r="Q3111" i="53"/>
  <c r="P3111" i="53"/>
  <c r="O3111" i="53"/>
  <c r="Q3110" i="53"/>
  <c r="P3110" i="53"/>
  <c r="O3110" i="53"/>
  <c r="Q3109" i="53"/>
  <c r="P3109" i="53"/>
  <c r="O3109" i="53"/>
  <c r="Q3108" i="53"/>
  <c r="P3108" i="53"/>
  <c r="O3108" i="53"/>
  <c r="Q3107" i="53"/>
  <c r="P3107" i="53"/>
  <c r="O3107" i="53"/>
  <c r="Q3106" i="53"/>
  <c r="P3106" i="53"/>
  <c r="O3106" i="53"/>
  <c r="Q3105" i="53"/>
  <c r="P3105" i="53"/>
  <c r="O3105" i="53"/>
  <c r="Q3104" i="53"/>
  <c r="P3104" i="53"/>
  <c r="O3104" i="53"/>
  <c r="Q3103" i="53"/>
  <c r="P3103" i="53"/>
  <c r="O3103" i="53"/>
  <c r="Q3102" i="53"/>
  <c r="P3102" i="53"/>
  <c r="O3102" i="53"/>
  <c r="Q3101" i="53"/>
  <c r="P3101" i="53"/>
  <c r="O3101" i="53"/>
  <c r="Q3100" i="53"/>
  <c r="P3100" i="53"/>
  <c r="O3100" i="53"/>
  <c r="Q3099" i="53"/>
  <c r="P3099" i="53"/>
  <c r="O3099" i="53"/>
  <c r="Q3098" i="53"/>
  <c r="P3098" i="53"/>
  <c r="O3098" i="53"/>
  <c r="Q3097" i="53"/>
  <c r="P3097" i="53"/>
  <c r="O3097" i="53"/>
  <c r="Q3096" i="53"/>
  <c r="P3096" i="53"/>
  <c r="O3096" i="53"/>
  <c r="Q3095" i="53"/>
  <c r="P3095" i="53"/>
  <c r="O3095" i="53"/>
  <c r="Q3094" i="53"/>
  <c r="P3094" i="53"/>
  <c r="O3094" i="53"/>
  <c r="Q3093" i="53"/>
  <c r="P3093" i="53"/>
  <c r="O3093" i="53"/>
  <c r="Q3092" i="53"/>
  <c r="P3092" i="53"/>
  <c r="O3092" i="53"/>
  <c r="Q3091" i="53"/>
  <c r="P3091" i="53"/>
  <c r="O3091" i="53"/>
  <c r="Q3090" i="53"/>
  <c r="P3090" i="53"/>
  <c r="O3090" i="53"/>
  <c r="Q3089" i="53"/>
  <c r="P3089" i="53"/>
  <c r="O3089" i="53"/>
  <c r="Q3088" i="53"/>
  <c r="P3088" i="53"/>
  <c r="O3088" i="53"/>
  <c r="Q3087" i="53"/>
  <c r="P3087" i="53"/>
  <c r="O3087" i="53"/>
  <c r="Q3086" i="53"/>
  <c r="P3086" i="53"/>
  <c r="O3086" i="53"/>
  <c r="Q3085" i="53"/>
  <c r="P3085" i="53"/>
  <c r="O3085" i="53"/>
  <c r="Q3084" i="53"/>
  <c r="P3084" i="53"/>
  <c r="O3084" i="53"/>
  <c r="Q3083" i="53"/>
  <c r="P3083" i="53"/>
  <c r="O3083" i="53"/>
  <c r="Q3082" i="53"/>
  <c r="P3082" i="53"/>
  <c r="O3082" i="53"/>
  <c r="Q3081" i="53"/>
  <c r="P3081" i="53"/>
  <c r="O3081" i="53"/>
  <c r="Q3080" i="53"/>
  <c r="P3080" i="53"/>
  <c r="O3080" i="53"/>
  <c r="Q3079" i="53"/>
  <c r="P3079" i="53"/>
  <c r="O3079" i="53"/>
  <c r="Q3078" i="53"/>
  <c r="P3078" i="53"/>
  <c r="O3078" i="53"/>
  <c r="Q3077" i="53"/>
  <c r="P3077" i="53"/>
  <c r="O3077" i="53"/>
  <c r="Q3076" i="53"/>
  <c r="P3076" i="53"/>
  <c r="O3076" i="53"/>
  <c r="Q3075" i="53"/>
  <c r="P3075" i="53"/>
  <c r="O3075" i="53"/>
  <c r="Q3074" i="53"/>
  <c r="P3074" i="53"/>
  <c r="O3074" i="53"/>
  <c r="Q3073" i="53"/>
  <c r="P3073" i="53"/>
  <c r="O3073" i="53"/>
  <c r="Q3072" i="53"/>
  <c r="P3072" i="53"/>
  <c r="O3072" i="53"/>
  <c r="Q3071" i="53"/>
  <c r="P3071" i="53"/>
  <c r="O3071" i="53"/>
  <c r="Q3070" i="53"/>
  <c r="P3070" i="53"/>
  <c r="O3070" i="53"/>
  <c r="Q3069" i="53"/>
  <c r="P3069" i="53"/>
  <c r="O3069" i="53"/>
  <c r="Q3068" i="53"/>
  <c r="P3068" i="53"/>
  <c r="O3068" i="53"/>
  <c r="Q3067" i="53"/>
  <c r="P3067" i="53"/>
  <c r="O3067" i="53"/>
  <c r="Q3066" i="53"/>
  <c r="P3066" i="53"/>
  <c r="O3066" i="53"/>
  <c r="Q3065" i="53"/>
  <c r="P3065" i="53"/>
  <c r="O3065" i="53"/>
  <c r="Q3064" i="53"/>
  <c r="P3064" i="53"/>
  <c r="O3064" i="53"/>
  <c r="Q3063" i="53"/>
  <c r="P3063" i="53"/>
  <c r="O3063" i="53"/>
  <c r="Q3062" i="53"/>
  <c r="P3062" i="53"/>
  <c r="O3062" i="53"/>
  <c r="Q3061" i="53"/>
  <c r="P3061" i="53"/>
  <c r="O3061" i="53"/>
  <c r="Q3060" i="53"/>
  <c r="P3060" i="53"/>
  <c r="O3060" i="53"/>
  <c r="Q3059" i="53"/>
  <c r="P3059" i="53"/>
  <c r="O3059" i="53"/>
  <c r="Q3058" i="53"/>
  <c r="P3058" i="53"/>
  <c r="O3058" i="53"/>
  <c r="Q3057" i="53"/>
  <c r="P3057" i="53"/>
  <c r="O3057" i="53"/>
  <c r="Q3056" i="53"/>
  <c r="P3056" i="53"/>
  <c r="O3056" i="53"/>
  <c r="Q3055" i="53"/>
  <c r="P3055" i="53"/>
  <c r="O3055" i="53"/>
  <c r="Q3054" i="53"/>
  <c r="P3054" i="53"/>
  <c r="O3054" i="53"/>
  <c r="Q3053" i="53"/>
  <c r="P3053" i="53"/>
  <c r="O3053" i="53"/>
  <c r="Q3052" i="53"/>
  <c r="P3052" i="53"/>
  <c r="O3052" i="53"/>
  <c r="Q3051" i="53"/>
  <c r="P3051" i="53"/>
  <c r="O3051" i="53"/>
  <c r="Q3050" i="53"/>
  <c r="P3050" i="53"/>
  <c r="O3050" i="53"/>
  <c r="Q3049" i="53"/>
  <c r="P3049" i="53"/>
  <c r="O3049" i="53"/>
  <c r="Q3048" i="53"/>
  <c r="P3048" i="53"/>
  <c r="O3048" i="53"/>
  <c r="Q3047" i="53"/>
  <c r="P3047" i="53"/>
  <c r="O3047" i="53"/>
  <c r="Q3046" i="53"/>
  <c r="P3046" i="53"/>
  <c r="O3046" i="53"/>
  <c r="Q3045" i="53"/>
  <c r="P3045" i="53"/>
  <c r="O3045" i="53"/>
  <c r="Q3044" i="53"/>
  <c r="P3044" i="53"/>
  <c r="O3044" i="53"/>
  <c r="Q3043" i="53"/>
  <c r="P3043" i="53"/>
  <c r="O3043" i="53"/>
  <c r="Q3042" i="53"/>
  <c r="P3042" i="53"/>
  <c r="O3042" i="53"/>
  <c r="Q3041" i="53"/>
  <c r="P3041" i="53"/>
  <c r="O3041" i="53"/>
  <c r="Q3040" i="53"/>
  <c r="P3040" i="53"/>
  <c r="O3040" i="53"/>
  <c r="Q3039" i="53"/>
  <c r="P3039" i="53"/>
  <c r="O3039" i="53"/>
  <c r="Q3038" i="53"/>
  <c r="P3038" i="53"/>
  <c r="O3038" i="53"/>
  <c r="Q3037" i="53"/>
  <c r="P3037" i="53"/>
  <c r="O3037" i="53"/>
  <c r="Q3036" i="53"/>
  <c r="P3036" i="53"/>
  <c r="O3036" i="53"/>
  <c r="Q3035" i="53"/>
  <c r="P3035" i="53"/>
  <c r="O3035" i="53"/>
  <c r="Q3034" i="53"/>
  <c r="P3034" i="53"/>
  <c r="O3034" i="53"/>
  <c r="Q3033" i="53"/>
  <c r="P3033" i="53"/>
  <c r="O3033" i="53"/>
  <c r="Q3032" i="53"/>
  <c r="P3032" i="53"/>
  <c r="O3032" i="53"/>
  <c r="Q3031" i="53"/>
  <c r="P3031" i="53"/>
  <c r="O3031" i="53"/>
  <c r="Q3030" i="53"/>
  <c r="P3030" i="53"/>
  <c r="O3030" i="53"/>
  <c r="Q3029" i="53"/>
  <c r="P3029" i="53"/>
  <c r="O3029" i="53"/>
  <c r="Q3028" i="53"/>
  <c r="P3028" i="53"/>
  <c r="O3028" i="53"/>
  <c r="Q3027" i="53"/>
  <c r="P3027" i="53"/>
  <c r="O3027" i="53"/>
  <c r="Q3026" i="53"/>
  <c r="P3026" i="53"/>
  <c r="O3026" i="53"/>
  <c r="Q3025" i="53"/>
  <c r="P3025" i="53"/>
  <c r="O3025" i="53"/>
  <c r="Q3024" i="53"/>
  <c r="P3024" i="53"/>
  <c r="O3024" i="53"/>
  <c r="Q3023" i="53"/>
  <c r="P3023" i="53"/>
  <c r="O3023" i="53"/>
  <c r="Q3022" i="53"/>
  <c r="P3022" i="53"/>
  <c r="O3022" i="53"/>
  <c r="Q3021" i="53"/>
  <c r="P3021" i="53"/>
  <c r="O3021" i="53"/>
  <c r="Q3020" i="53"/>
  <c r="P3020" i="53"/>
  <c r="O3020" i="53"/>
  <c r="Q3019" i="53"/>
  <c r="P3019" i="53"/>
  <c r="O3019" i="53"/>
  <c r="Q3018" i="53"/>
  <c r="P3018" i="53"/>
  <c r="O3018" i="53"/>
  <c r="Q3017" i="53"/>
  <c r="P3017" i="53"/>
  <c r="O3017" i="53"/>
  <c r="Q3016" i="53"/>
  <c r="P3016" i="53"/>
  <c r="O3016" i="53"/>
  <c r="Q3015" i="53"/>
  <c r="P3015" i="53"/>
  <c r="O3015" i="53"/>
  <c r="Q3014" i="53"/>
  <c r="P3014" i="53"/>
  <c r="O3014" i="53"/>
  <c r="Q3013" i="53"/>
  <c r="P3013" i="53"/>
  <c r="O3013" i="53"/>
  <c r="Q3012" i="53"/>
  <c r="P3012" i="53"/>
  <c r="O3012" i="53"/>
  <c r="Q3011" i="53"/>
  <c r="P3011" i="53"/>
  <c r="O3011" i="53"/>
  <c r="Q3010" i="53"/>
  <c r="P3010" i="53"/>
  <c r="O3010" i="53"/>
  <c r="Q3009" i="53"/>
  <c r="P3009" i="53"/>
  <c r="O3009" i="53"/>
  <c r="Q3008" i="53"/>
  <c r="P3008" i="53"/>
  <c r="O3008" i="53"/>
  <c r="Q3007" i="53"/>
  <c r="P3007" i="53"/>
  <c r="O3007" i="53"/>
  <c r="Q3006" i="53"/>
  <c r="P3006" i="53"/>
  <c r="O3006" i="53"/>
  <c r="Q3005" i="53"/>
  <c r="P3005" i="53"/>
  <c r="O3005" i="53"/>
  <c r="Q3004" i="53"/>
  <c r="P3004" i="53"/>
  <c r="O3004" i="53"/>
  <c r="Q3003" i="53"/>
  <c r="P3003" i="53"/>
  <c r="O3003" i="53"/>
  <c r="Q3002" i="53"/>
  <c r="P3002" i="53"/>
  <c r="O3002" i="53"/>
  <c r="Q3001" i="53"/>
  <c r="P3001" i="53"/>
  <c r="O3001" i="53"/>
  <c r="Q3000" i="53"/>
  <c r="P3000" i="53"/>
  <c r="O3000" i="53"/>
  <c r="Q2999" i="53"/>
  <c r="P2999" i="53"/>
  <c r="O2999" i="53"/>
  <c r="Q2998" i="53"/>
  <c r="P2998" i="53"/>
  <c r="O2998" i="53"/>
  <c r="Q2997" i="53"/>
  <c r="P2997" i="53"/>
  <c r="O2997" i="53"/>
  <c r="Q2996" i="53"/>
  <c r="P2996" i="53"/>
  <c r="O2996" i="53"/>
  <c r="Q2995" i="53"/>
  <c r="P2995" i="53"/>
  <c r="O2995" i="53"/>
  <c r="Q2994" i="53"/>
  <c r="P2994" i="53"/>
  <c r="O2994" i="53"/>
  <c r="Q2993" i="53"/>
  <c r="P2993" i="53"/>
  <c r="O2993" i="53"/>
  <c r="Q2992" i="53"/>
  <c r="P2992" i="53"/>
  <c r="O2992" i="53"/>
  <c r="Q2991" i="53"/>
  <c r="P2991" i="53"/>
  <c r="O2991" i="53"/>
  <c r="Q2990" i="53"/>
  <c r="P2990" i="53"/>
  <c r="O2990" i="53"/>
  <c r="Q2989" i="53"/>
  <c r="P2989" i="53"/>
  <c r="O2989" i="53"/>
  <c r="Q2988" i="53"/>
  <c r="P2988" i="53"/>
  <c r="O2988" i="53"/>
  <c r="Q2987" i="53"/>
  <c r="P2987" i="53"/>
  <c r="O2987" i="53"/>
  <c r="Q2986" i="53"/>
  <c r="P2986" i="53"/>
  <c r="O2986" i="53"/>
  <c r="Q2985" i="53"/>
  <c r="P2985" i="53"/>
  <c r="O2985" i="53"/>
  <c r="Q2984" i="53"/>
  <c r="P2984" i="53"/>
  <c r="O2984" i="53"/>
  <c r="Q2983" i="53"/>
  <c r="P2983" i="53"/>
  <c r="O2983" i="53"/>
  <c r="Q2982" i="53"/>
  <c r="P2982" i="53"/>
  <c r="O2982" i="53"/>
  <c r="Q2981" i="53"/>
  <c r="P2981" i="53"/>
  <c r="O2981" i="53"/>
  <c r="Q2980" i="53"/>
  <c r="P2980" i="53"/>
  <c r="O2980" i="53"/>
  <c r="Q2979" i="53"/>
  <c r="P2979" i="53"/>
  <c r="O2979" i="53"/>
  <c r="Q2978" i="53"/>
  <c r="P2978" i="53"/>
  <c r="O2978" i="53"/>
  <c r="Q2977" i="53"/>
  <c r="P2977" i="53"/>
  <c r="O2977" i="53"/>
  <c r="Q2976" i="53"/>
  <c r="P2976" i="53"/>
  <c r="O2976" i="53"/>
  <c r="Q2975" i="53"/>
  <c r="P2975" i="53"/>
  <c r="O2975" i="53"/>
  <c r="Q2974" i="53"/>
  <c r="P2974" i="53"/>
  <c r="O2974" i="53"/>
  <c r="Q2973" i="53"/>
  <c r="P2973" i="53"/>
  <c r="O2973" i="53"/>
  <c r="Q2972" i="53"/>
  <c r="P2972" i="53"/>
  <c r="O2972" i="53"/>
  <c r="Q2971" i="53"/>
  <c r="P2971" i="53"/>
  <c r="O2971" i="53"/>
  <c r="Q2970" i="53"/>
  <c r="P2970" i="53"/>
  <c r="O2970" i="53"/>
  <c r="Q2969" i="53"/>
  <c r="P2969" i="53"/>
  <c r="O2969" i="53"/>
  <c r="Q2968" i="53"/>
  <c r="P2968" i="53"/>
  <c r="O2968" i="53"/>
  <c r="Q2967" i="53"/>
  <c r="P2967" i="53"/>
  <c r="O2967" i="53"/>
  <c r="Q2966" i="53"/>
  <c r="P2966" i="53"/>
  <c r="O2966" i="53"/>
  <c r="Q2965" i="53"/>
  <c r="P2965" i="53"/>
  <c r="O2965" i="53"/>
  <c r="Q2964" i="53"/>
  <c r="P2964" i="53"/>
  <c r="O2964" i="53"/>
  <c r="Q2963" i="53"/>
  <c r="P2963" i="53"/>
  <c r="O2963" i="53"/>
  <c r="Q2962" i="53"/>
  <c r="P2962" i="53"/>
  <c r="O2962" i="53"/>
  <c r="Q2961" i="53"/>
  <c r="P2961" i="53"/>
  <c r="O2961" i="53"/>
  <c r="Q2960" i="53"/>
  <c r="P2960" i="53"/>
  <c r="O2960" i="53"/>
  <c r="Q2959" i="53"/>
  <c r="P2959" i="53"/>
  <c r="O2959" i="53"/>
  <c r="Q2958" i="53"/>
  <c r="P2958" i="53"/>
  <c r="O2958" i="53"/>
  <c r="Q2957" i="53"/>
  <c r="P2957" i="53"/>
  <c r="O2957" i="53"/>
  <c r="Q2956" i="53"/>
  <c r="P2956" i="53"/>
  <c r="O2956" i="53"/>
  <c r="Q2955" i="53"/>
  <c r="P2955" i="53"/>
  <c r="O2955" i="53"/>
  <c r="Q2954" i="53"/>
  <c r="P2954" i="53"/>
  <c r="O2954" i="53"/>
  <c r="Q2953" i="53"/>
  <c r="P2953" i="53"/>
  <c r="O2953" i="53"/>
  <c r="Q2952" i="53"/>
  <c r="P2952" i="53"/>
  <c r="O2952" i="53"/>
  <c r="Q2951" i="53"/>
  <c r="P2951" i="53"/>
  <c r="O2951" i="53"/>
  <c r="Q2950" i="53"/>
  <c r="P2950" i="53"/>
  <c r="O2950" i="53"/>
  <c r="Q2949" i="53"/>
  <c r="P2949" i="53"/>
  <c r="O2949" i="53"/>
  <c r="Q2948" i="53"/>
  <c r="P2948" i="53"/>
  <c r="O2948" i="53"/>
  <c r="Q2947" i="53"/>
  <c r="P2947" i="53"/>
  <c r="O2947" i="53"/>
  <c r="Q2946" i="53"/>
  <c r="P2946" i="53"/>
  <c r="O2946" i="53"/>
  <c r="Q2945" i="53"/>
  <c r="P2945" i="53"/>
  <c r="O2945" i="53"/>
  <c r="Q2944" i="53"/>
  <c r="P2944" i="53"/>
  <c r="O2944" i="53"/>
  <c r="Q2943" i="53"/>
  <c r="P2943" i="53"/>
  <c r="O2943" i="53"/>
  <c r="Q2942" i="53"/>
  <c r="P2942" i="53"/>
  <c r="O2942" i="53"/>
  <c r="Q2941" i="53"/>
  <c r="P2941" i="53"/>
  <c r="O2941" i="53"/>
  <c r="Q2940" i="53"/>
  <c r="P2940" i="53"/>
  <c r="O2940" i="53"/>
  <c r="Q2939" i="53"/>
  <c r="P2939" i="53"/>
  <c r="O2939" i="53"/>
  <c r="Q2938" i="53"/>
  <c r="P2938" i="53"/>
  <c r="O2938" i="53"/>
  <c r="Q2937" i="53"/>
  <c r="P2937" i="53"/>
  <c r="O2937" i="53"/>
  <c r="Q2936" i="53"/>
  <c r="P2936" i="53"/>
  <c r="O2936" i="53"/>
  <c r="Q2935" i="53"/>
  <c r="P2935" i="53"/>
  <c r="O2935" i="53"/>
  <c r="Q2934" i="53"/>
  <c r="P2934" i="53"/>
  <c r="O2934" i="53"/>
  <c r="Q2933" i="53"/>
  <c r="P2933" i="53"/>
  <c r="O2933" i="53"/>
  <c r="Q2932" i="53"/>
  <c r="P2932" i="53"/>
  <c r="O2932" i="53"/>
  <c r="Q2931" i="53"/>
  <c r="P2931" i="53"/>
  <c r="O2931" i="53"/>
  <c r="Q2930" i="53"/>
  <c r="P2930" i="53"/>
  <c r="O2930" i="53"/>
  <c r="Q2929" i="53"/>
  <c r="P2929" i="53"/>
  <c r="O2929" i="53"/>
  <c r="Q2928" i="53"/>
  <c r="P2928" i="53"/>
  <c r="O2928" i="53"/>
  <c r="Q2927" i="53"/>
  <c r="P2927" i="53"/>
  <c r="O2927" i="53"/>
  <c r="Q2926" i="53"/>
  <c r="P2926" i="53"/>
  <c r="O2926" i="53"/>
  <c r="Q2925" i="53"/>
  <c r="P2925" i="53"/>
  <c r="O2925" i="53"/>
  <c r="Q2924" i="53"/>
  <c r="P2924" i="53"/>
  <c r="O2924" i="53"/>
  <c r="Q2923" i="53"/>
  <c r="P2923" i="53"/>
  <c r="O2923" i="53"/>
  <c r="Q2922" i="53"/>
  <c r="P2922" i="53"/>
  <c r="O2922" i="53"/>
  <c r="Q2921" i="53"/>
  <c r="P2921" i="53"/>
  <c r="O2921" i="53"/>
  <c r="Q2920" i="53"/>
  <c r="P2920" i="53"/>
  <c r="O2920" i="53"/>
  <c r="Q2919" i="53"/>
  <c r="P2919" i="53"/>
  <c r="O2919" i="53"/>
  <c r="Q2918" i="53"/>
  <c r="P2918" i="53"/>
  <c r="O2918" i="53"/>
  <c r="Q2917" i="53"/>
  <c r="P2917" i="53"/>
  <c r="O2917" i="53"/>
  <c r="Q2916" i="53"/>
  <c r="P2916" i="53"/>
  <c r="O2916" i="53"/>
  <c r="Q2915" i="53"/>
  <c r="P2915" i="53"/>
  <c r="O2915" i="53"/>
  <c r="Q2914" i="53"/>
  <c r="P2914" i="53"/>
  <c r="O2914" i="53"/>
  <c r="Q2913" i="53"/>
  <c r="P2913" i="53"/>
  <c r="O2913" i="53"/>
  <c r="Q2912" i="53"/>
  <c r="P2912" i="53"/>
  <c r="O2912" i="53"/>
  <c r="Q2911" i="53"/>
  <c r="P2911" i="53"/>
  <c r="O2911" i="53"/>
  <c r="Q2910" i="53"/>
  <c r="P2910" i="53"/>
  <c r="O2910" i="53"/>
  <c r="Q2909" i="53"/>
  <c r="P2909" i="53"/>
  <c r="O2909" i="53"/>
  <c r="Q2908" i="53"/>
  <c r="P2908" i="53"/>
  <c r="O2908" i="53"/>
  <c r="Q2907" i="53"/>
  <c r="P2907" i="53"/>
  <c r="O2907" i="53"/>
  <c r="Q2906" i="53"/>
  <c r="P2906" i="53"/>
  <c r="O2906" i="53"/>
  <c r="Q2905" i="53"/>
  <c r="P2905" i="53"/>
  <c r="O2905" i="53"/>
  <c r="Q2904" i="53"/>
  <c r="P2904" i="53"/>
  <c r="O2904" i="53"/>
  <c r="Q2903" i="53"/>
  <c r="P2903" i="53"/>
  <c r="O2903" i="53"/>
  <c r="Q2902" i="53"/>
  <c r="P2902" i="53"/>
  <c r="O2902" i="53"/>
  <c r="Q2901" i="53"/>
  <c r="P2901" i="53"/>
  <c r="O2901" i="53"/>
  <c r="Q2900" i="53"/>
  <c r="P2900" i="53"/>
  <c r="O2900" i="53"/>
  <c r="Q2899" i="53"/>
  <c r="P2899" i="53"/>
  <c r="O2899" i="53"/>
  <c r="Q2898" i="53"/>
  <c r="P2898" i="53"/>
  <c r="O2898" i="53"/>
  <c r="Q2897" i="53"/>
  <c r="P2897" i="53"/>
  <c r="O2897" i="53"/>
  <c r="Q2896" i="53"/>
  <c r="P2896" i="53"/>
  <c r="O2896" i="53"/>
  <c r="Q2895" i="53"/>
  <c r="P2895" i="53"/>
  <c r="O2895" i="53"/>
  <c r="Q2894" i="53"/>
  <c r="P2894" i="53"/>
  <c r="O2894" i="53"/>
  <c r="Q2893" i="53"/>
  <c r="P2893" i="53"/>
  <c r="O2893" i="53"/>
  <c r="Q2892" i="53"/>
  <c r="P2892" i="53"/>
  <c r="O2892" i="53"/>
  <c r="Q2891" i="53"/>
  <c r="P2891" i="53"/>
  <c r="O2891" i="53"/>
  <c r="Q2890" i="53"/>
  <c r="P2890" i="53"/>
  <c r="O2890" i="53"/>
  <c r="Q2889" i="53"/>
  <c r="P2889" i="53"/>
  <c r="O2889" i="53"/>
  <c r="Q2888" i="53"/>
  <c r="P2888" i="53"/>
  <c r="O2888" i="53"/>
  <c r="Q2887" i="53"/>
  <c r="P2887" i="53"/>
  <c r="O2887" i="53"/>
  <c r="Q2886" i="53"/>
  <c r="P2886" i="53"/>
  <c r="O2886" i="53"/>
  <c r="Q2885" i="53"/>
  <c r="P2885" i="53"/>
  <c r="O2885" i="53"/>
  <c r="Q2884" i="53"/>
  <c r="P2884" i="53"/>
  <c r="O2884" i="53"/>
  <c r="Q2883" i="53"/>
  <c r="P2883" i="53"/>
  <c r="O2883" i="53"/>
  <c r="Q2882" i="53"/>
  <c r="P2882" i="53"/>
  <c r="O2882" i="53"/>
  <c r="Q2881" i="53"/>
  <c r="P2881" i="53"/>
  <c r="O2881" i="53"/>
  <c r="Q2880" i="53"/>
  <c r="P2880" i="53"/>
  <c r="O2880" i="53"/>
  <c r="Q2879" i="53"/>
  <c r="P2879" i="53"/>
  <c r="O2879" i="53"/>
  <c r="Q2878" i="53"/>
  <c r="P2878" i="53"/>
  <c r="O2878" i="53"/>
  <c r="Q2877" i="53"/>
  <c r="P2877" i="53"/>
  <c r="O2877" i="53"/>
  <c r="Q2876" i="53"/>
  <c r="P2876" i="53"/>
  <c r="O2876" i="53"/>
  <c r="Q2875" i="53"/>
  <c r="P2875" i="53"/>
  <c r="O2875" i="53"/>
  <c r="Q2874" i="53"/>
  <c r="P2874" i="53"/>
  <c r="O2874" i="53"/>
  <c r="Q2873" i="53"/>
  <c r="P2873" i="53"/>
  <c r="O2873" i="53"/>
  <c r="Q2872" i="53"/>
  <c r="P2872" i="53"/>
  <c r="O2872" i="53"/>
  <c r="Q2871" i="53"/>
  <c r="P2871" i="53"/>
  <c r="O2871" i="53"/>
  <c r="Q2870" i="53"/>
  <c r="P2870" i="53"/>
  <c r="O2870" i="53"/>
  <c r="Q2869" i="53"/>
  <c r="P2869" i="53"/>
  <c r="O2869" i="53"/>
  <c r="Q2868" i="53"/>
  <c r="P2868" i="53"/>
  <c r="O2868" i="53"/>
  <c r="Q2867" i="53"/>
  <c r="P2867" i="53"/>
  <c r="O2867" i="53"/>
  <c r="Q2866" i="53"/>
  <c r="P2866" i="53"/>
  <c r="O2866" i="53"/>
  <c r="Q2865" i="53"/>
  <c r="P2865" i="53"/>
  <c r="O2865" i="53"/>
  <c r="Q2864" i="53"/>
  <c r="P2864" i="53"/>
  <c r="O2864" i="53"/>
  <c r="Q2863" i="53"/>
  <c r="P2863" i="53"/>
  <c r="O2863" i="53"/>
  <c r="Q2862" i="53"/>
  <c r="P2862" i="53"/>
  <c r="O2862" i="53"/>
  <c r="Q2861" i="53"/>
  <c r="P2861" i="53"/>
  <c r="O2861" i="53"/>
  <c r="Q2860" i="53"/>
  <c r="P2860" i="53"/>
  <c r="O2860" i="53"/>
  <c r="Q2859" i="53"/>
  <c r="P2859" i="53"/>
  <c r="O2859" i="53"/>
  <c r="Q2858" i="53"/>
  <c r="P2858" i="53"/>
  <c r="O2858" i="53"/>
  <c r="Q2857" i="53"/>
  <c r="P2857" i="53"/>
  <c r="O2857" i="53"/>
  <c r="Q2856" i="53"/>
  <c r="P2856" i="53"/>
  <c r="O2856" i="53"/>
  <c r="Q2855" i="53"/>
  <c r="P2855" i="53"/>
  <c r="O2855" i="53"/>
  <c r="Q2854" i="53"/>
  <c r="P2854" i="53"/>
  <c r="O2854" i="53"/>
  <c r="Q2853" i="53"/>
  <c r="P2853" i="53"/>
  <c r="O2853" i="53"/>
  <c r="Q2852" i="53"/>
  <c r="P2852" i="53"/>
  <c r="O2852" i="53"/>
  <c r="Q2851" i="53"/>
  <c r="P2851" i="53"/>
  <c r="O2851" i="53"/>
  <c r="Q2850" i="53"/>
  <c r="P2850" i="53"/>
  <c r="O2850" i="53"/>
  <c r="Q2849" i="53"/>
  <c r="P2849" i="53"/>
  <c r="O2849" i="53"/>
  <c r="Q2848" i="53"/>
  <c r="P2848" i="53"/>
  <c r="O2848" i="53"/>
  <c r="Q2847" i="53"/>
  <c r="P2847" i="53"/>
  <c r="O2847" i="53"/>
  <c r="Q2846" i="53"/>
  <c r="P2846" i="53"/>
  <c r="O2846" i="53"/>
  <c r="Q2845" i="53"/>
  <c r="P2845" i="53"/>
  <c r="O2845" i="53"/>
  <c r="Q2844" i="53"/>
  <c r="P2844" i="53"/>
  <c r="O2844" i="53"/>
  <c r="Q2843" i="53"/>
  <c r="P2843" i="53"/>
  <c r="O2843" i="53"/>
  <c r="Q2842" i="53"/>
  <c r="P2842" i="53"/>
  <c r="O2842" i="53"/>
  <c r="Q2841" i="53"/>
  <c r="P2841" i="53"/>
  <c r="O2841" i="53"/>
  <c r="Q2840" i="53"/>
  <c r="P2840" i="53"/>
  <c r="O2840" i="53"/>
  <c r="Q2839" i="53"/>
  <c r="P2839" i="53"/>
  <c r="O2839" i="53"/>
  <c r="Q2838" i="53"/>
  <c r="P2838" i="53"/>
  <c r="O2838" i="53"/>
  <c r="Q2837" i="53"/>
  <c r="P2837" i="53"/>
  <c r="O2837" i="53"/>
  <c r="Q2836" i="53"/>
  <c r="P2836" i="53"/>
  <c r="O2836" i="53"/>
  <c r="Q2835" i="53"/>
  <c r="P2835" i="53"/>
  <c r="O2835" i="53"/>
  <c r="Q2834" i="53"/>
  <c r="P2834" i="53"/>
  <c r="O2834" i="53"/>
  <c r="Q2833" i="53"/>
  <c r="P2833" i="53"/>
  <c r="O2833" i="53"/>
  <c r="Q2832" i="53"/>
  <c r="P2832" i="53"/>
  <c r="O2832" i="53"/>
  <c r="Q2831" i="53"/>
  <c r="P2831" i="53"/>
  <c r="O2831" i="53"/>
  <c r="Q2830" i="53"/>
  <c r="P2830" i="53"/>
  <c r="O2830" i="53"/>
  <c r="Q2829" i="53"/>
  <c r="P2829" i="53"/>
  <c r="O2829" i="53"/>
  <c r="Q2828" i="53"/>
  <c r="P2828" i="53"/>
  <c r="O2828" i="53"/>
  <c r="Q2827" i="53"/>
  <c r="P2827" i="53"/>
  <c r="O2827" i="53"/>
  <c r="Q2826" i="53"/>
  <c r="P2826" i="53"/>
  <c r="O2826" i="53"/>
  <c r="Q2825" i="53"/>
  <c r="P2825" i="53"/>
  <c r="O2825" i="53"/>
  <c r="Q2824" i="53"/>
  <c r="P2824" i="53"/>
  <c r="O2824" i="53"/>
  <c r="Q2823" i="53"/>
  <c r="P2823" i="53"/>
  <c r="O2823" i="53"/>
  <c r="Q2822" i="53"/>
  <c r="P2822" i="53"/>
  <c r="O2822" i="53"/>
  <c r="Q2821" i="53"/>
  <c r="P2821" i="53"/>
  <c r="O2821" i="53"/>
  <c r="Q2820" i="53"/>
  <c r="P2820" i="53"/>
  <c r="O2820" i="53"/>
  <c r="Q2819" i="53"/>
  <c r="P2819" i="53"/>
  <c r="O2819" i="53"/>
  <c r="Q2818" i="53"/>
  <c r="P2818" i="53"/>
  <c r="O2818" i="53"/>
  <c r="Q2817" i="53"/>
  <c r="P2817" i="53"/>
  <c r="O2817" i="53"/>
  <c r="Q2816" i="53"/>
  <c r="P2816" i="53"/>
  <c r="O2816" i="53"/>
  <c r="Q2815" i="53"/>
  <c r="P2815" i="53"/>
  <c r="O2815" i="53"/>
  <c r="Q2814" i="53"/>
  <c r="P2814" i="53"/>
  <c r="O2814" i="53"/>
  <c r="Q2813" i="53"/>
  <c r="P2813" i="53"/>
  <c r="O2813" i="53"/>
  <c r="Q2812" i="53"/>
  <c r="P2812" i="53"/>
  <c r="O2812" i="53"/>
  <c r="Q2811" i="53"/>
  <c r="P2811" i="53"/>
  <c r="O2811" i="53"/>
  <c r="Q2810" i="53"/>
  <c r="P2810" i="53"/>
  <c r="O2810" i="53"/>
  <c r="Q2809" i="53"/>
  <c r="P2809" i="53"/>
  <c r="O2809" i="53"/>
  <c r="Q2808" i="53"/>
  <c r="P2808" i="53"/>
  <c r="O2808" i="53"/>
  <c r="Q2807" i="53"/>
  <c r="P2807" i="53"/>
  <c r="O2807" i="53"/>
  <c r="Q2806" i="53"/>
  <c r="P2806" i="53"/>
  <c r="O2806" i="53"/>
  <c r="Q2805" i="53"/>
  <c r="P2805" i="53"/>
  <c r="O2805" i="53"/>
  <c r="Q2804" i="53"/>
  <c r="P2804" i="53"/>
  <c r="O2804" i="53"/>
  <c r="Q2803" i="53"/>
  <c r="P2803" i="53"/>
  <c r="O2803" i="53"/>
  <c r="I9" i="44" l="1"/>
  <c r="I6" i="44" l="1"/>
  <c r="I7" i="44"/>
  <c r="I8" i="44"/>
  <c r="I10" i="44"/>
  <c r="I11" i="44"/>
  <c r="I12" i="44"/>
  <c r="I14" i="44"/>
  <c r="I15" i="44"/>
  <c r="I16" i="44"/>
  <c r="I17" i="44"/>
  <c r="I18" i="44"/>
  <c r="I19" i="44"/>
  <c r="I20" i="44"/>
  <c r="I21" i="44"/>
  <c r="I22" i="44"/>
  <c r="I23" i="44"/>
  <c r="I24" i="44"/>
  <c r="I25" i="44"/>
  <c r="I26" i="44"/>
  <c r="I27" i="44"/>
  <c r="I28" i="44"/>
  <c r="I29" i="44"/>
  <c r="I30" i="44"/>
  <c r="I31" i="44"/>
  <c r="I32" i="44"/>
  <c r="I33" i="44"/>
  <c r="I34" i="44"/>
  <c r="I35" i="44"/>
  <c r="I36" i="44"/>
  <c r="I37" i="44"/>
  <c r="I40" i="44"/>
  <c r="I41" i="44"/>
  <c r="I43" i="44"/>
  <c r="I44" i="44"/>
  <c r="J44" i="44"/>
  <c r="I45" i="44"/>
  <c r="J45" i="44"/>
  <c r="I46" i="44"/>
  <c r="J46" i="44"/>
  <c r="I47" i="44"/>
  <c r="J47" i="44"/>
  <c r="I48" i="44"/>
  <c r="J48" i="44"/>
  <c r="I49" i="44"/>
  <c r="J49" i="44"/>
  <c r="I50" i="44"/>
  <c r="J50" i="44"/>
  <c r="I51" i="44"/>
  <c r="J51" i="44"/>
  <c r="I52" i="44"/>
  <c r="J52" i="44"/>
  <c r="I53" i="44"/>
  <c r="J53" i="44"/>
  <c r="I54" i="44"/>
  <c r="J54" i="44"/>
  <c r="I55" i="44"/>
  <c r="J55" i="44"/>
  <c r="I56" i="44"/>
  <c r="J56" i="44"/>
  <c r="I57" i="44"/>
  <c r="J57" i="44"/>
  <c r="I58" i="44"/>
  <c r="J58" i="44"/>
  <c r="I59" i="44"/>
  <c r="J59" i="44"/>
  <c r="I60" i="44"/>
  <c r="J60" i="44"/>
  <c r="I61" i="44"/>
  <c r="J61" i="44"/>
  <c r="I62" i="44"/>
  <c r="J62" i="44"/>
  <c r="I63" i="44"/>
  <c r="J63" i="44"/>
  <c r="I64" i="44"/>
  <c r="J64" i="44"/>
  <c r="I65" i="44"/>
  <c r="J65" i="44"/>
  <c r="I66" i="44"/>
  <c r="J66" i="44"/>
  <c r="I67" i="44"/>
  <c r="J67" i="44"/>
  <c r="I68" i="44"/>
  <c r="J68" i="44"/>
  <c r="A2247" i="55" l="1"/>
  <c r="Q2247" i="55"/>
  <c r="P2247" i="55"/>
  <c r="O2247" i="55"/>
  <c r="Q3527" i="55"/>
  <c r="Q5" i="55"/>
  <c r="Q6" i="55"/>
  <c r="Q7" i="55"/>
  <c r="Q8" i="55"/>
  <c r="Q9" i="55"/>
  <c r="Q10" i="55"/>
  <c r="Q11" i="55"/>
  <c r="Q12" i="55"/>
  <c r="Q13" i="55"/>
  <c r="Q14" i="55"/>
  <c r="Q15" i="55"/>
  <c r="Q16" i="55"/>
  <c r="Q17" i="55"/>
  <c r="Q18" i="55"/>
  <c r="Q19" i="55"/>
  <c r="Q20" i="55"/>
  <c r="Q21" i="55"/>
  <c r="Q22" i="55"/>
  <c r="Q23" i="55"/>
  <c r="Q24" i="55"/>
  <c r="Q25" i="55"/>
  <c r="Q26" i="55"/>
  <c r="Q27" i="55"/>
  <c r="Q28" i="55"/>
  <c r="Q29" i="55"/>
  <c r="Q30" i="55"/>
  <c r="Q31" i="55"/>
  <c r="Q32" i="55"/>
  <c r="Q33" i="55"/>
  <c r="Q34" i="55"/>
  <c r="Q35" i="55"/>
  <c r="Q36" i="55"/>
  <c r="Q37" i="55"/>
  <c r="Q38" i="55"/>
  <c r="Q39" i="55"/>
  <c r="Q40" i="55"/>
  <c r="Q41" i="55"/>
  <c r="Q42" i="55"/>
  <c r="Q43" i="55"/>
  <c r="Q44" i="55"/>
  <c r="Q45" i="55"/>
  <c r="Q46" i="55"/>
  <c r="Q47" i="55"/>
  <c r="Q48" i="55"/>
  <c r="Q49" i="55"/>
  <c r="Q50" i="55"/>
  <c r="Q51" i="55"/>
  <c r="Q52" i="55"/>
  <c r="Q53" i="55"/>
  <c r="Q54" i="55"/>
  <c r="Q55" i="55"/>
  <c r="Q56" i="55"/>
  <c r="Q57" i="55"/>
  <c r="Q58" i="55"/>
  <c r="Q59" i="55"/>
  <c r="Q60" i="55"/>
  <c r="Q61" i="55"/>
  <c r="Q62" i="55"/>
  <c r="Q63" i="55"/>
  <c r="Q64" i="55"/>
  <c r="Q65" i="55"/>
  <c r="Q66" i="55"/>
  <c r="Q67" i="55"/>
  <c r="Q68" i="55"/>
  <c r="Q69" i="55"/>
  <c r="Q70" i="55"/>
  <c r="Q71" i="55"/>
  <c r="Q72" i="55"/>
  <c r="Q73" i="55"/>
  <c r="Q74" i="55"/>
  <c r="Q75" i="55"/>
  <c r="Q76" i="55"/>
  <c r="Q77" i="55"/>
  <c r="Q78" i="55"/>
  <c r="Q79" i="55"/>
  <c r="Q80" i="55"/>
  <c r="Q81" i="55"/>
  <c r="Q82" i="55"/>
  <c r="Q83" i="55"/>
  <c r="Q84" i="55"/>
  <c r="Q85" i="55"/>
  <c r="Q86" i="55"/>
  <c r="Q87" i="55"/>
  <c r="Q88" i="55"/>
  <c r="Q89" i="55"/>
  <c r="Q90" i="55"/>
  <c r="Q91" i="55"/>
  <c r="Q92" i="55"/>
  <c r="Q93" i="55"/>
  <c r="Q94" i="55"/>
  <c r="Q95" i="55"/>
  <c r="Q96" i="55"/>
  <c r="Q97" i="55"/>
  <c r="Q98" i="55"/>
  <c r="Q99" i="55"/>
  <c r="Q100" i="55"/>
  <c r="Q101" i="55"/>
  <c r="Q102" i="55"/>
  <c r="Q103" i="55"/>
  <c r="Q104" i="55"/>
  <c r="Q105" i="55"/>
  <c r="Q106" i="55"/>
  <c r="Q107" i="55"/>
  <c r="Q108" i="55"/>
  <c r="Q109" i="55"/>
  <c r="Q110" i="55"/>
  <c r="Q111" i="55"/>
  <c r="Q112" i="55"/>
  <c r="Q113" i="55"/>
  <c r="Q114" i="55"/>
  <c r="Q115" i="55"/>
  <c r="Q116" i="55"/>
  <c r="Q117" i="55"/>
  <c r="Q118" i="55"/>
  <c r="Q119" i="55"/>
  <c r="Q120" i="55"/>
  <c r="Q121" i="55"/>
  <c r="Q122" i="55"/>
  <c r="Q123" i="55"/>
  <c r="Q124" i="55"/>
  <c r="Q125" i="55"/>
  <c r="Q126" i="55"/>
  <c r="Q127" i="55"/>
  <c r="Q128" i="55"/>
  <c r="Q129" i="55"/>
  <c r="Q130" i="55"/>
  <c r="Q131" i="55"/>
  <c r="Q132" i="55"/>
  <c r="Q133" i="55"/>
  <c r="Q134" i="55"/>
  <c r="Q135" i="55"/>
  <c r="Q136" i="55"/>
  <c r="Q137" i="55"/>
  <c r="Q138" i="55"/>
  <c r="Q139" i="55"/>
  <c r="Q140" i="55"/>
  <c r="Q141" i="55"/>
  <c r="Q142" i="55"/>
  <c r="Q143" i="55"/>
  <c r="Q144" i="55"/>
  <c r="Q145" i="55"/>
  <c r="Q146" i="55"/>
  <c r="Q147" i="55"/>
  <c r="Q148" i="55"/>
  <c r="Q149" i="55"/>
  <c r="Q150" i="55"/>
  <c r="Q151" i="55"/>
  <c r="Q152" i="55"/>
  <c r="Q153" i="55"/>
  <c r="Q154" i="55"/>
  <c r="Q155" i="55"/>
  <c r="Q156" i="55"/>
  <c r="Q157" i="55"/>
  <c r="Q158" i="55"/>
  <c r="Q159" i="55"/>
  <c r="Q160" i="55"/>
  <c r="Q161" i="55"/>
  <c r="Q162" i="55"/>
  <c r="Q163" i="55"/>
  <c r="Q164" i="55"/>
  <c r="Q165" i="55"/>
  <c r="Q166" i="55"/>
  <c r="Q167" i="55"/>
  <c r="Q168" i="55"/>
  <c r="Q169" i="55"/>
  <c r="Q170" i="55"/>
  <c r="Q171" i="55"/>
  <c r="Q172" i="55"/>
  <c r="Q173" i="55"/>
  <c r="Q174" i="55"/>
  <c r="Q175" i="55"/>
  <c r="Q176" i="55"/>
  <c r="Q177" i="55"/>
  <c r="Q178" i="55"/>
  <c r="Q179" i="55"/>
  <c r="Q180" i="55"/>
  <c r="Q181" i="55"/>
  <c r="Q182" i="55"/>
  <c r="Q183" i="55"/>
  <c r="Q184" i="55"/>
  <c r="Q185" i="55"/>
  <c r="Q186" i="55"/>
  <c r="Q187" i="55"/>
  <c r="Q188" i="55"/>
  <c r="Q189" i="55"/>
  <c r="Q190" i="55"/>
  <c r="Q191" i="55"/>
  <c r="Q192" i="55"/>
  <c r="Q193" i="55"/>
  <c r="Q194" i="55"/>
  <c r="Q195" i="55"/>
  <c r="Q196" i="55"/>
  <c r="Q197" i="55"/>
  <c r="Q198" i="55"/>
  <c r="Q199" i="55"/>
  <c r="Q200" i="55"/>
  <c r="Q201" i="55"/>
  <c r="Q202" i="55"/>
  <c r="Q203" i="55"/>
  <c r="Q204" i="55"/>
  <c r="Q205" i="55"/>
  <c r="Q206" i="55"/>
  <c r="Q207" i="55"/>
  <c r="Q208" i="55"/>
  <c r="Q209" i="55"/>
  <c r="Q210" i="55"/>
  <c r="Q211" i="55"/>
  <c r="Q212" i="55"/>
  <c r="Q213" i="55"/>
  <c r="Q214" i="55"/>
  <c r="Q215" i="55"/>
  <c r="Q216" i="55"/>
  <c r="Q217" i="55"/>
  <c r="Q218" i="55"/>
  <c r="Q219" i="55"/>
  <c r="Q220" i="55"/>
  <c r="Q221" i="55"/>
  <c r="Q222" i="55"/>
  <c r="Q223" i="55"/>
  <c r="Q224" i="55"/>
  <c r="Q225" i="55"/>
  <c r="Q226" i="55"/>
  <c r="Q227" i="55"/>
  <c r="Q228" i="55"/>
  <c r="Q229" i="55"/>
  <c r="Q230" i="55"/>
  <c r="Q231" i="55"/>
  <c r="Q232" i="55"/>
  <c r="Q233" i="55"/>
  <c r="Q234" i="55"/>
  <c r="Q235" i="55"/>
  <c r="Q236" i="55"/>
  <c r="Q237" i="55"/>
  <c r="Q238" i="55"/>
  <c r="Q239" i="55"/>
  <c r="Q240" i="55"/>
  <c r="Q241" i="55"/>
  <c r="Q242" i="55"/>
  <c r="Q243" i="55"/>
  <c r="Q244" i="55"/>
  <c r="Q245" i="55"/>
  <c r="Q246" i="55"/>
  <c r="Q247" i="55"/>
  <c r="Q248" i="55"/>
  <c r="Q249" i="55"/>
  <c r="Q250" i="55"/>
  <c r="Q251" i="55"/>
  <c r="Q252" i="55"/>
  <c r="Q253" i="55"/>
  <c r="Q254" i="55"/>
  <c r="Q255" i="55"/>
  <c r="Q256" i="55"/>
  <c r="Q257" i="55"/>
  <c r="Q258" i="55"/>
  <c r="Q259" i="55"/>
  <c r="Q260" i="55"/>
  <c r="Q261" i="55"/>
  <c r="Q262" i="55"/>
  <c r="Q263" i="55"/>
  <c r="Q264" i="55"/>
  <c r="Q265" i="55"/>
  <c r="Q266" i="55"/>
  <c r="Q267" i="55"/>
  <c r="Q268" i="55"/>
  <c r="Q269" i="55"/>
  <c r="Q270" i="55"/>
  <c r="Q271" i="55"/>
  <c r="Q272" i="55"/>
  <c r="Q273" i="55"/>
  <c r="Q274" i="55"/>
  <c r="Q275" i="55"/>
  <c r="Q276" i="55"/>
  <c r="Q277" i="55"/>
  <c r="Q278" i="55"/>
  <c r="Q279" i="55"/>
  <c r="Q280" i="55"/>
  <c r="Q281" i="55"/>
  <c r="Q282" i="55"/>
  <c r="Q283" i="55"/>
  <c r="Q284" i="55"/>
  <c r="Q285" i="55"/>
  <c r="Q286" i="55"/>
  <c r="Q287" i="55"/>
  <c r="Q288" i="55"/>
  <c r="Q289" i="55"/>
  <c r="Q290" i="55"/>
  <c r="Q291" i="55"/>
  <c r="Q292" i="55"/>
  <c r="Q293" i="55"/>
  <c r="Q294" i="55"/>
  <c r="Q295" i="55"/>
  <c r="Q296" i="55"/>
  <c r="Q297" i="55"/>
  <c r="Q298" i="55"/>
  <c r="Q299" i="55"/>
  <c r="Q300" i="55"/>
  <c r="Q301" i="55"/>
  <c r="Q302" i="55"/>
  <c r="Q303" i="55"/>
  <c r="Q304" i="55"/>
  <c r="Q305" i="55"/>
  <c r="Q306" i="55"/>
  <c r="Q307" i="55"/>
  <c r="Q308" i="55"/>
  <c r="Q309" i="55"/>
  <c r="Q310" i="55"/>
  <c r="Q311" i="55"/>
  <c r="Q312" i="55"/>
  <c r="Q313" i="55"/>
  <c r="Q314" i="55"/>
  <c r="Q315" i="55"/>
  <c r="Q316" i="55"/>
  <c r="Q317" i="55"/>
  <c r="Q318" i="55"/>
  <c r="Q319" i="55"/>
  <c r="Q320" i="55"/>
  <c r="Q321" i="55"/>
  <c r="Q322" i="55"/>
  <c r="Q323" i="55"/>
  <c r="Q324" i="55"/>
  <c r="Q325" i="55"/>
  <c r="Q326" i="55"/>
  <c r="Q327" i="55"/>
  <c r="Q328" i="55"/>
  <c r="Q329" i="55"/>
  <c r="Q330" i="55"/>
  <c r="Q331" i="55"/>
  <c r="Q332" i="55"/>
  <c r="Q333" i="55"/>
  <c r="Q334" i="55"/>
  <c r="Q335" i="55"/>
  <c r="Q336" i="55"/>
  <c r="Q337" i="55"/>
  <c r="Q338" i="55"/>
  <c r="Q339" i="55"/>
  <c r="Q340" i="55"/>
  <c r="Q341" i="55"/>
  <c r="Q342" i="55"/>
  <c r="Q343" i="55"/>
  <c r="Q344" i="55"/>
  <c r="Q345" i="55"/>
  <c r="Q346" i="55"/>
  <c r="Q347" i="55"/>
  <c r="Q348" i="55"/>
  <c r="Q349" i="55"/>
  <c r="Q350" i="55"/>
  <c r="Q351" i="55"/>
  <c r="Q352" i="55"/>
  <c r="Q353" i="55"/>
  <c r="Q354" i="55"/>
  <c r="Q355" i="55"/>
  <c r="Q356" i="55"/>
  <c r="Q357" i="55"/>
  <c r="Q358" i="55"/>
  <c r="Q359" i="55"/>
  <c r="Q360" i="55"/>
  <c r="Q361" i="55"/>
  <c r="Q362" i="55"/>
  <c r="Q363" i="55"/>
  <c r="Q364" i="55"/>
  <c r="Q365" i="55"/>
  <c r="Q366" i="55"/>
  <c r="Q367" i="55"/>
  <c r="Q368" i="55"/>
  <c r="Q369" i="55"/>
  <c r="Q370" i="55"/>
  <c r="Q371" i="55"/>
  <c r="Q372" i="55"/>
  <c r="Q373" i="55"/>
  <c r="Q374" i="55"/>
  <c r="Q375" i="55"/>
  <c r="Q376" i="55"/>
  <c r="Q377" i="55"/>
  <c r="Q378" i="55"/>
  <c r="Q379" i="55"/>
  <c r="Q380" i="55"/>
  <c r="Q381" i="55"/>
  <c r="Q382" i="55"/>
  <c r="Q383" i="55"/>
  <c r="Q384" i="55"/>
  <c r="Q385" i="55"/>
  <c r="Q386" i="55"/>
  <c r="Q387" i="55"/>
  <c r="Q388" i="55"/>
  <c r="Q389" i="55"/>
  <c r="Q390" i="55"/>
  <c r="Q391" i="55"/>
  <c r="Q392" i="55"/>
  <c r="Q393" i="55"/>
  <c r="Q394" i="55"/>
  <c r="Q395" i="55"/>
  <c r="Q396" i="55"/>
  <c r="Q397" i="55"/>
  <c r="Q398" i="55"/>
  <c r="Q399" i="55"/>
  <c r="Q400" i="55"/>
  <c r="Q401" i="55"/>
  <c r="Q402" i="55"/>
  <c r="Q403" i="55"/>
  <c r="Q404" i="55"/>
  <c r="Q405" i="55"/>
  <c r="Q406" i="55"/>
  <c r="Q407" i="55"/>
  <c r="Q408" i="55"/>
  <c r="Q409" i="55"/>
  <c r="Q410" i="55"/>
  <c r="Q411" i="55"/>
  <c r="Q412" i="55"/>
  <c r="Q413" i="55"/>
  <c r="Q414" i="55"/>
  <c r="Q415" i="55"/>
  <c r="Q416" i="55"/>
  <c r="Q417" i="55"/>
  <c r="Q418" i="55"/>
  <c r="Q419" i="55"/>
  <c r="Q420" i="55"/>
  <c r="Q421" i="55"/>
  <c r="Q422" i="55"/>
  <c r="Q423" i="55"/>
  <c r="Q424" i="55"/>
  <c r="Q425" i="55"/>
  <c r="Q426" i="55"/>
  <c r="Q427" i="55"/>
  <c r="Q428" i="55"/>
  <c r="Q429" i="55"/>
  <c r="Q430" i="55"/>
  <c r="Q431" i="55"/>
  <c r="Q432" i="55"/>
  <c r="Q433" i="55"/>
  <c r="Q434" i="55"/>
  <c r="Q435" i="55"/>
  <c r="Q436" i="55"/>
  <c r="Q437" i="55"/>
  <c r="Q438" i="55"/>
  <c r="Q439" i="55"/>
  <c r="Q440" i="55"/>
  <c r="Q441" i="55"/>
  <c r="Q442" i="55"/>
  <c r="Q443" i="55"/>
  <c r="Q444" i="55"/>
  <c r="Q445" i="55"/>
  <c r="Q446" i="55"/>
  <c r="Q447" i="55"/>
  <c r="Q448" i="55"/>
  <c r="Q449" i="55"/>
  <c r="Q450" i="55"/>
  <c r="Q451" i="55"/>
  <c r="Q452" i="55"/>
  <c r="Q453" i="55"/>
  <c r="Q454" i="55"/>
  <c r="Q455" i="55"/>
  <c r="Q456" i="55"/>
  <c r="Q457" i="55"/>
  <c r="Q458" i="55"/>
  <c r="Q459" i="55"/>
  <c r="Q460" i="55"/>
  <c r="Q461" i="55"/>
  <c r="Q462" i="55"/>
  <c r="Q463" i="55"/>
  <c r="Q464" i="55"/>
  <c r="Q465" i="55"/>
  <c r="Q466" i="55"/>
  <c r="Q467" i="55"/>
  <c r="Q468" i="55"/>
  <c r="Q469" i="55"/>
  <c r="Q470" i="55"/>
  <c r="Q471" i="55"/>
  <c r="Q472" i="55"/>
  <c r="Q473" i="55"/>
  <c r="Q474" i="55"/>
  <c r="Q475" i="55"/>
  <c r="Q476" i="55"/>
  <c r="Q477" i="55"/>
  <c r="Q478" i="55"/>
  <c r="Q479" i="55"/>
  <c r="Q480" i="55"/>
  <c r="Q481" i="55"/>
  <c r="Q482" i="55"/>
  <c r="Q483" i="55"/>
  <c r="Q484" i="55"/>
  <c r="Q485" i="55"/>
  <c r="Q486" i="55"/>
  <c r="Q487" i="55"/>
  <c r="Q488" i="55"/>
  <c r="Q489" i="55"/>
  <c r="Q490" i="55"/>
  <c r="Q491" i="55"/>
  <c r="Q492" i="55"/>
  <c r="Q493" i="55"/>
  <c r="Q494" i="55"/>
  <c r="Q495" i="55"/>
  <c r="Q496" i="55"/>
  <c r="Q497" i="55"/>
  <c r="Q498" i="55"/>
  <c r="Q499" i="55"/>
  <c r="Q500" i="55"/>
  <c r="Q501" i="55"/>
  <c r="Q502" i="55"/>
  <c r="Q503" i="55"/>
  <c r="Q504" i="55"/>
  <c r="Q505" i="55"/>
  <c r="Q506" i="55"/>
  <c r="Q507" i="55"/>
  <c r="Q508" i="55"/>
  <c r="Q509" i="55"/>
  <c r="Q510" i="55"/>
  <c r="Q511" i="55"/>
  <c r="Q512" i="55"/>
  <c r="Q513" i="55"/>
  <c r="Q514" i="55"/>
  <c r="Q515" i="55"/>
  <c r="Q516" i="55"/>
  <c r="Q517" i="55"/>
  <c r="Q518" i="55"/>
  <c r="Q519" i="55"/>
  <c r="Q520" i="55"/>
  <c r="Q521" i="55"/>
  <c r="Q522" i="55"/>
  <c r="Q523" i="55"/>
  <c r="Q524" i="55"/>
  <c r="Q525" i="55"/>
  <c r="Q526" i="55"/>
  <c r="Q527" i="55"/>
  <c r="Q528" i="55"/>
  <c r="Q529" i="55"/>
  <c r="Q530" i="55"/>
  <c r="Q531" i="55"/>
  <c r="Q532" i="55"/>
  <c r="Q533" i="55"/>
  <c r="Q534" i="55"/>
  <c r="Q535" i="55"/>
  <c r="Q536" i="55"/>
  <c r="Q537" i="55"/>
  <c r="Q538" i="55"/>
  <c r="Q539" i="55"/>
  <c r="Q540" i="55"/>
  <c r="Q541" i="55"/>
  <c r="Q542" i="55"/>
  <c r="Q543" i="55"/>
  <c r="Q544" i="55"/>
  <c r="Q545" i="55"/>
  <c r="Q546" i="55"/>
  <c r="Q547" i="55"/>
  <c r="Q548" i="55"/>
  <c r="Q549" i="55"/>
  <c r="Q550" i="55"/>
  <c r="Q551" i="55"/>
  <c r="Q552" i="55"/>
  <c r="Q553" i="55"/>
  <c r="Q554" i="55"/>
  <c r="Q555" i="55"/>
  <c r="Q556" i="55"/>
  <c r="Q557" i="55"/>
  <c r="Q558" i="55"/>
  <c r="Q559" i="55"/>
  <c r="Q560" i="55"/>
  <c r="Q561" i="55"/>
  <c r="Q562" i="55"/>
  <c r="Q563" i="55"/>
  <c r="Q564" i="55"/>
  <c r="Q565" i="55"/>
  <c r="Q566" i="55"/>
  <c r="Q567" i="55"/>
  <c r="Q568" i="55"/>
  <c r="Q569" i="55"/>
  <c r="Q570" i="55"/>
  <c r="Q571" i="55"/>
  <c r="Q572" i="55"/>
  <c r="Q573" i="55"/>
  <c r="Q574" i="55"/>
  <c r="Q575" i="55"/>
  <c r="Q576" i="55"/>
  <c r="Q577" i="55"/>
  <c r="Q578" i="55"/>
  <c r="Q579" i="55"/>
  <c r="Q580" i="55"/>
  <c r="Q581" i="55"/>
  <c r="Q582" i="55"/>
  <c r="Q583" i="55"/>
  <c r="Q584" i="55"/>
  <c r="Q585" i="55"/>
  <c r="Q586" i="55"/>
  <c r="Q587" i="55"/>
  <c r="Q588" i="55"/>
  <c r="Q589" i="55"/>
  <c r="Q590" i="55"/>
  <c r="Q591" i="55"/>
  <c r="Q592" i="55"/>
  <c r="Q593" i="55"/>
  <c r="Q594" i="55"/>
  <c r="Q595" i="55"/>
  <c r="Q596" i="55"/>
  <c r="Q597" i="55"/>
  <c r="Q598" i="55"/>
  <c r="Q599" i="55"/>
  <c r="Q600" i="55"/>
  <c r="Q601" i="55"/>
  <c r="Q602" i="55"/>
  <c r="Q603" i="55"/>
  <c r="Q604" i="55"/>
  <c r="Q605" i="55"/>
  <c r="Q606" i="55"/>
  <c r="Q607" i="55"/>
  <c r="Q608" i="55"/>
  <c r="Q609" i="55"/>
  <c r="Q610" i="55"/>
  <c r="Q611" i="55"/>
  <c r="Q612" i="55"/>
  <c r="Q613" i="55"/>
  <c r="Q614" i="55"/>
  <c r="Q615" i="55"/>
  <c r="Q616" i="55"/>
  <c r="Q617" i="55"/>
  <c r="Q618" i="55"/>
  <c r="Q619" i="55"/>
  <c r="Q620" i="55"/>
  <c r="Q621" i="55"/>
  <c r="Q622" i="55"/>
  <c r="Q623" i="55"/>
  <c r="Q624" i="55"/>
  <c r="Q625" i="55"/>
  <c r="Q626" i="55"/>
  <c r="Q627" i="55"/>
  <c r="Q628" i="55"/>
  <c r="Q629" i="55"/>
  <c r="Q630" i="55"/>
  <c r="Q631" i="55"/>
  <c r="Q632" i="55"/>
  <c r="Q633" i="55"/>
  <c r="Q634" i="55"/>
  <c r="Q635" i="55"/>
  <c r="Q636" i="55"/>
  <c r="Q637" i="55"/>
  <c r="Q638" i="55"/>
  <c r="Q639" i="55"/>
  <c r="Q640" i="55"/>
  <c r="Q641" i="55"/>
  <c r="Q642" i="55"/>
  <c r="Q643" i="55"/>
  <c r="Q644" i="55"/>
  <c r="Q645" i="55"/>
  <c r="Q646" i="55"/>
  <c r="Q647" i="55"/>
  <c r="Q648" i="55"/>
  <c r="Q649" i="55"/>
  <c r="Q650" i="55"/>
  <c r="Q651" i="55"/>
  <c r="Q652" i="55"/>
  <c r="Q653" i="55"/>
  <c r="Q654" i="55"/>
  <c r="Q655" i="55"/>
  <c r="Q656" i="55"/>
  <c r="Q657" i="55"/>
  <c r="Q658" i="55"/>
  <c r="Q659" i="55"/>
  <c r="Q660" i="55"/>
  <c r="Q661" i="55"/>
  <c r="Q662" i="55"/>
  <c r="Q663" i="55"/>
  <c r="Q664" i="55"/>
  <c r="Q665" i="55"/>
  <c r="Q666" i="55"/>
  <c r="Q667" i="55"/>
  <c r="Q668" i="55"/>
  <c r="Q669" i="55"/>
  <c r="Q670" i="55"/>
  <c r="Q671" i="55"/>
  <c r="Q672" i="55"/>
  <c r="Q673" i="55"/>
  <c r="Q674" i="55"/>
  <c r="Q675" i="55"/>
  <c r="Q676" i="55"/>
  <c r="Q677" i="55"/>
  <c r="Q678" i="55"/>
  <c r="Q679" i="55"/>
  <c r="Q680" i="55"/>
  <c r="Q681" i="55"/>
  <c r="Q682" i="55"/>
  <c r="Q683" i="55"/>
  <c r="Q684" i="55"/>
  <c r="Q685" i="55"/>
  <c r="Q686" i="55"/>
  <c r="Q687" i="55"/>
  <c r="Q688" i="55"/>
  <c r="Q689" i="55"/>
  <c r="Q690" i="55"/>
  <c r="Q691" i="55"/>
  <c r="Q692" i="55"/>
  <c r="Q693" i="55"/>
  <c r="Q694" i="55"/>
  <c r="Q695" i="55"/>
  <c r="Q696" i="55"/>
  <c r="Q697" i="55"/>
  <c r="Q698" i="55"/>
  <c r="Q699" i="55"/>
  <c r="Q700" i="55"/>
  <c r="Q701" i="55"/>
  <c r="Q702" i="55"/>
  <c r="Q703" i="55"/>
  <c r="Q704" i="55"/>
  <c r="Q705" i="55"/>
  <c r="Q706" i="55"/>
  <c r="Q707" i="55"/>
  <c r="Q708" i="55"/>
  <c r="Q709" i="55"/>
  <c r="Q710" i="55"/>
  <c r="Q711" i="55"/>
  <c r="Q712" i="55"/>
  <c r="Q713" i="55"/>
  <c r="Q714" i="55"/>
  <c r="Q715" i="55"/>
  <c r="Q716" i="55"/>
  <c r="Q717" i="55"/>
  <c r="Q718" i="55"/>
  <c r="Q719" i="55"/>
  <c r="Q720" i="55"/>
  <c r="Q721" i="55"/>
  <c r="Q722" i="55"/>
  <c r="Q723" i="55"/>
  <c r="Q724" i="55"/>
  <c r="Q725" i="55"/>
  <c r="Q726" i="55"/>
  <c r="Q727" i="55"/>
  <c r="Q728" i="55"/>
  <c r="Q729" i="55"/>
  <c r="Q730" i="55"/>
  <c r="Q731" i="55"/>
  <c r="Q732" i="55"/>
  <c r="Q733" i="55"/>
  <c r="Q734" i="55"/>
  <c r="Q735" i="55"/>
  <c r="Q736" i="55"/>
  <c r="Q737" i="55"/>
  <c r="Q738" i="55"/>
  <c r="Q739" i="55"/>
  <c r="Q740" i="55"/>
  <c r="Q741" i="55"/>
  <c r="Q742" i="55"/>
  <c r="Q743" i="55"/>
  <c r="Q744" i="55"/>
  <c r="Q745" i="55"/>
  <c r="Q746" i="55"/>
  <c r="Q747" i="55"/>
  <c r="Q748" i="55"/>
  <c r="Q749" i="55"/>
  <c r="Q750" i="55"/>
  <c r="Q751" i="55"/>
  <c r="Q752" i="55"/>
  <c r="Q753" i="55"/>
  <c r="Q754" i="55"/>
  <c r="Q755" i="55"/>
  <c r="Q756" i="55"/>
  <c r="Q757" i="55"/>
  <c r="Q758" i="55"/>
  <c r="Q759" i="55"/>
  <c r="Q760" i="55"/>
  <c r="Q761" i="55"/>
  <c r="Q762" i="55"/>
  <c r="Q763" i="55"/>
  <c r="Q764" i="55"/>
  <c r="Q765" i="55"/>
  <c r="Q766" i="55"/>
  <c r="Q767" i="55"/>
  <c r="Q768" i="55"/>
  <c r="Q769" i="55"/>
  <c r="Q770" i="55"/>
  <c r="Q771" i="55"/>
  <c r="Q772" i="55"/>
  <c r="Q773" i="55"/>
  <c r="Q774" i="55"/>
  <c r="Q775" i="55"/>
  <c r="Q776" i="55"/>
  <c r="Q777" i="55"/>
  <c r="Q778" i="55"/>
  <c r="Q779" i="55"/>
  <c r="Q780" i="55"/>
  <c r="Q781" i="55"/>
  <c r="Q782" i="55"/>
  <c r="Q783" i="55"/>
  <c r="Q784" i="55"/>
  <c r="Q785" i="55"/>
  <c r="Q786" i="55"/>
  <c r="Q787" i="55"/>
  <c r="Q788" i="55"/>
  <c r="Q789" i="55"/>
  <c r="Q790" i="55"/>
  <c r="Q791" i="55"/>
  <c r="Q792" i="55"/>
  <c r="Q793" i="55"/>
  <c r="Q794" i="55"/>
  <c r="Q795" i="55"/>
  <c r="Q796" i="55"/>
  <c r="Q797" i="55"/>
  <c r="Q798" i="55"/>
  <c r="Q799" i="55"/>
  <c r="Q800" i="55"/>
  <c r="Q801" i="55"/>
  <c r="Q802" i="55"/>
  <c r="Q803" i="55"/>
  <c r="Q804" i="55"/>
  <c r="Q805" i="55"/>
  <c r="Q806" i="55"/>
  <c r="Q807" i="55"/>
  <c r="Q808" i="55"/>
  <c r="Q809" i="55"/>
  <c r="Q810" i="55"/>
  <c r="Q811" i="55"/>
  <c r="Q812" i="55"/>
  <c r="Q813" i="55"/>
  <c r="Q814" i="55"/>
  <c r="Q815" i="55"/>
  <c r="Q816" i="55"/>
  <c r="Q817" i="55"/>
  <c r="Q818" i="55"/>
  <c r="Q819" i="55"/>
  <c r="Q820" i="55"/>
  <c r="Q821" i="55"/>
  <c r="Q822" i="55"/>
  <c r="Q823" i="55"/>
  <c r="Q824" i="55"/>
  <c r="Q825" i="55"/>
  <c r="Q826" i="55"/>
  <c r="Q827" i="55"/>
  <c r="Q828" i="55"/>
  <c r="Q829" i="55"/>
  <c r="Q830" i="55"/>
  <c r="Q831" i="55"/>
  <c r="Q832" i="55"/>
  <c r="Q833" i="55"/>
  <c r="Q834" i="55"/>
  <c r="Q835" i="55"/>
  <c r="Q836" i="55"/>
  <c r="Q837" i="55"/>
  <c r="Q838" i="55"/>
  <c r="Q839" i="55"/>
  <c r="Q840" i="55"/>
  <c r="Q841" i="55"/>
  <c r="Q842" i="55"/>
  <c r="Q843" i="55"/>
  <c r="Q844" i="55"/>
  <c r="Q845" i="55"/>
  <c r="Q846" i="55"/>
  <c r="Q847" i="55"/>
  <c r="Q848" i="55"/>
  <c r="Q849" i="55"/>
  <c r="Q850" i="55"/>
  <c r="Q851" i="55"/>
  <c r="Q852" i="55"/>
  <c r="Q853" i="55"/>
  <c r="Q854" i="55"/>
  <c r="Q855" i="55"/>
  <c r="Q856" i="55"/>
  <c r="Q857" i="55"/>
  <c r="Q858" i="55"/>
  <c r="Q859" i="55"/>
  <c r="Q860" i="55"/>
  <c r="Q861" i="55"/>
  <c r="Q862" i="55"/>
  <c r="Q863" i="55"/>
  <c r="Q864" i="55"/>
  <c r="Q865" i="55"/>
  <c r="Q866" i="55"/>
  <c r="Q867" i="55"/>
  <c r="Q868" i="55"/>
  <c r="Q869" i="55"/>
  <c r="Q870" i="55"/>
  <c r="Q871" i="55"/>
  <c r="Q872" i="55"/>
  <c r="Q873" i="55"/>
  <c r="Q874" i="55"/>
  <c r="Q875" i="55"/>
  <c r="Q876" i="55"/>
  <c r="Q877" i="55"/>
  <c r="Q878" i="55"/>
  <c r="Q879" i="55"/>
  <c r="Q880" i="55"/>
  <c r="Q881" i="55"/>
  <c r="Q882" i="55"/>
  <c r="Q883" i="55"/>
  <c r="Q884" i="55"/>
  <c r="Q885" i="55"/>
  <c r="Q886" i="55"/>
  <c r="Q887" i="55"/>
  <c r="Q888" i="55"/>
  <c r="Q889" i="55"/>
  <c r="Q890" i="55"/>
  <c r="Q891" i="55"/>
  <c r="Q892" i="55"/>
  <c r="Q893" i="55"/>
  <c r="Q894" i="55"/>
  <c r="Q895" i="55"/>
  <c r="Q896" i="55"/>
  <c r="Q897" i="55"/>
  <c r="Q898" i="55"/>
  <c r="Q899" i="55"/>
  <c r="Q900" i="55"/>
  <c r="Q901" i="55"/>
  <c r="Q902" i="55"/>
  <c r="Q903" i="55"/>
  <c r="Q904" i="55"/>
  <c r="Q905" i="55"/>
  <c r="Q906" i="55"/>
  <c r="Q907" i="55"/>
  <c r="Q908" i="55"/>
  <c r="Q909" i="55"/>
  <c r="Q910" i="55"/>
  <c r="Q911" i="55"/>
  <c r="Q912" i="55"/>
  <c r="Q913" i="55"/>
  <c r="Q914" i="55"/>
  <c r="Q915" i="55"/>
  <c r="Q916" i="55"/>
  <c r="Q917" i="55"/>
  <c r="Q918" i="55"/>
  <c r="Q919" i="55"/>
  <c r="Q920" i="55"/>
  <c r="Q921" i="55"/>
  <c r="Q922" i="55"/>
  <c r="Q923" i="55"/>
  <c r="Q924" i="55"/>
  <c r="Q925" i="55"/>
  <c r="Q926" i="55"/>
  <c r="Q927" i="55"/>
  <c r="Q928" i="55"/>
  <c r="Q929" i="55"/>
  <c r="Q930" i="55"/>
  <c r="Q931" i="55"/>
  <c r="Q932" i="55"/>
  <c r="Q933" i="55"/>
  <c r="Q934" i="55"/>
  <c r="Q935" i="55"/>
  <c r="Q936" i="55"/>
  <c r="Q937" i="55"/>
  <c r="Q938" i="55"/>
  <c r="Q939" i="55"/>
  <c r="Q940" i="55"/>
  <c r="Q941" i="55"/>
  <c r="Q942" i="55"/>
  <c r="Q943" i="55"/>
  <c r="Q944" i="55"/>
  <c r="Q945" i="55"/>
  <c r="Q946" i="55"/>
  <c r="Q947" i="55"/>
  <c r="Q948" i="55"/>
  <c r="Q949" i="55"/>
  <c r="Q950" i="55"/>
  <c r="Q951" i="55"/>
  <c r="Q952" i="55"/>
  <c r="Q953" i="55"/>
  <c r="Q954" i="55"/>
  <c r="Q955" i="55"/>
  <c r="Q956" i="55"/>
  <c r="Q957" i="55"/>
  <c r="Q958" i="55"/>
  <c r="Q959" i="55"/>
  <c r="Q960" i="55"/>
  <c r="Q961" i="55"/>
  <c r="Q962" i="55"/>
  <c r="Q963" i="55"/>
  <c r="Q964" i="55"/>
  <c r="Q965" i="55"/>
  <c r="Q966" i="55"/>
  <c r="Q967" i="55"/>
  <c r="Q968" i="55"/>
  <c r="Q969" i="55"/>
  <c r="Q970" i="55"/>
  <c r="Q971" i="55"/>
  <c r="Q972" i="55"/>
  <c r="Q973" i="55"/>
  <c r="Q974" i="55"/>
  <c r="Q975" i="55"/>
  <c r="Q976" i="55"/>
  <c r="Q977" i="55"/>
  <c r="Q978" i="55"/>
  <c r="Q979" i="55"/>
  <c r="Q980" i="55"/>
  <c r="Q981" i="55"/>
  <c r="Q982" i="55"/>
  <c r="Q983" i="55"/>
  <c r="Q984" i="55"/>
  <c r="Q985" i="55"/>
  <c r="Q986" i="55"/>
  <c r="Q987" i="55"/>
  <c r="Q988" i="55"/>
  <c r="Q989" i="55"/>
  <c r="Q990" i="55"/>
  <c r="Q991" i="55"/>
  <c r="Q992" i="55"/>
  <c r="Q993" i="55"/>
  <c r="Q994" i="55"/>
  <c r="Q995" i="55"/>
  <c r="Q996" i="55"/>
  <c r="Q997" i="55"/>
  <c r="Q998" i="55"/>
  <c r="Q999" i="55"/>
  <c r="Q1000" i="55"/>
  <c r="Q1001" i="55"/>
  <c r="Q1002" i="55"/>
  <c r="Q1003" i="55"/>
  <c r="Q1004" i="55"/>
  <c r="Q1005" i="55"/>
  <c r="Q1006" i="55"/>
  <c r="Q1007" i="55"/>
  <c r="Q1008" i="55"/>
  <c r="Q1009" i="55"/>
  <c r="Q1010" i="55"/>
  <c r="Q1011" i="55"/>
  <c r="Q1012" i="55"/>
  <c r="Q1013" i="55"/>
  <c r="Q1014" i="55"/>
  <c r="Q1015" i="55"/>
  <c r="Q1016" i="55"/>
  <c r="Q1017" i="55"/>
  <c r="Q1018" i="55"/>
  <c r="Q1019" i="55"/>
  <c r="Q1020" i="55"/>
  <c r="Q1021" i="55"/>
  <c r="Q1022" i="55"/>
  <c r="Q1023" i="55"/>
  <c r="Q1024" i="55"/>
  <c r="Q1025" i="55"/>
  <c r="Q1026" i="55"/>
  <c r="Q1027" i="55"/>
  <c r="Q1028" i="55"/>
  <c r="Q1029" i="55"/>
  <c r="Q1030" i="55"/>
  <c r="Q1031" i="55"/>
  <c r="Q1032" i="55"/>
  <c r="Q1033" i="55"/>
  <c r="Q1034" i="55"/>
  <c r="Q1035" i="55"/>
  <c r="Q1036" i="55"/>
  <c r="Q1037" i="55"/>
  <c r="Q1038" i="55"/>
  <c r="Q1039" i="55"/>
  <c r="Q1040" i="55"/>
  <c r="Q1041" i="55"/>
  <c r="Q1042" i="55"/>
  <c r="Q1043" i="55"/>
  <c r="Q1044" i="55"/>
  <c r="Q1045" i="55"/>
  <c r="Q1046" i="55"/>
  <c r="Q1047" i="55"/>
  <c r="Q1048" i="55"/>
  <c r="Q1049" i="55"/>
  <c r="Q1050" i="55"/>
  <c r="Q1051" i="55"/>
  <c r="Q1052" i="55"/>
  <c r="Q1053" i="55"/>
  <c r="Q1054" i="55"/>
  <c r="Q1055" i="55"/>
  <c r="Q1056" i="55"/>
  <c r="Q1057" i="55"/>
  <c r="Q1058" i="55"/>
  <c r="Q1059" i="55"/>
  <c r="Q1060" i="55"/>
  <c r="Q1061" i="55"/>
  <c r="Q1062" i="55"/>
  <c r="Q1063" i="55"/>
  <c r="Q1064" i="55"/>
  <c r="Q1065" i="55"/>
  <c r="Q1066" i="55"/>
  <c r="Q1067" i="55"/>
  <c r="Q1068" i="55"/>
  <c r="Q1069" i="55"/>
  <c r="Q1070" i="55"/>
  <c r="Q1071" i="55"/>
  <c r="Q1072" i="55"/>
  <c r="Q1073" i="55"/>
  <c r="Q1074" i="55"/>
  <c r="Q1075" i="55"/>
  <c r="Q1076" i="55"/>
  <c r="Q1077" i="55"/>
  <c r="Q1078" i="55"/>
  <c r="Q1079" i="55"/>
  <c r="Q1080" i="55"/>
  <c r="Q1081" i="55"/>
  <c r="Q1082" i="55"/>
  <c r="Q1083" i="55"/>
  <c r="Q1084" i="55"/>
  <c r="Q1085" i="55"/>
  <c r="Q1086" i="55"/>
  <c r="Q1087" i="55"/>
  <c r="Q1088" i="55"/>
  <c r="Q1089" i="55"/>
  <c r="Q1090" i="55"/>
  <c r="Q1091" i="55"/>
  <c r="Q1092" i="55"/>
  <c r="Q1093" i="55"/>
  <c r="Q1094" i="55"/>
  <c r="Q1095" i="55"/>
  <c r="Q1096" i="55"/>
  <c r="Q1097" i="55"/>
  <c r="Q1098" i="55"/>
  <c r="Q1099" i="55"/>
  <c r="Q1100" i="55"/>
  <c r="Q1101" i="55"/>
  <c r="Q1102" i="55"/>
  <c r="Q1103" i="55"/>
  <c r="Q1104" i="55"/>
  <c r="Q1105" i="55"/>
  <c r="Q1106" i="55"/>
  <c r="Q1107" i="55"/>
  <c r="Q1108" i="55"/>
  <c r="Q1109" i="55"/>
  <c r="Q1110" i="55"/>
  <c r="Q1111" i="55"/>
  <c r="Q1112" i="55"/>
  <c r="Q1113" i="55"/>
  <c r="Q1114" i="55"/>
  <c r="Q1115" i="55"/>
  <c r="Q1116" i="55"/>
  <c r="Q1117" i="55"/>
  <c r="Q1118" i="55"/>
  <c r="Q1119" i="55"/>
  <c r="Q1120" i="55"/>
  <c r="Q1121" i="55"/>
  <c r="Q1122" i="55"/>
  <c r="Q1123" i="55"/>
  <c r="Q1124" i="55"/>
  <c r="Q1125" i="55"/>
  <c r="Q1126" i="55"/>
  <c r="Q1127" i="55"/>
  <c r="Q1128" i="55"/>
  <c r="Q1129" i="55"/>
  <c r="Q1130" i="55"/>
  <c r="Q1131" i="55"/>
  <c r="Q1132" i="55"/>
  <c r="Q1133" i="55"/>
  <c r="Q1134" i="55"/>
  <c r="Q1135" i="55"/>
  <c r="Q1136" i="55"/>
  <c r="Q1137" i="55"/>
  <c r="Q1138" i="55"/>
  <c r="Q1139" i="55"/>
  <c r="Q1140" i="55"/>
  <c r="Q1141" i="55"/>
  <c r="Q1142" i="55"/>
  <c r="Q1143" i="55"/>
  <c r="Q1144" i="55"/>
  <c r="Q1145" i="55"/>
  <c r="Q1146" i="55"/>
  <c r="Q1147" i="55"/>
  <c r="Q1148" i="55"/>
  <c r="Q1149" i="55"/>
  <c r="Q1150" i="55"/>
  <c r="Q1151" i="55"/>
  <c r="Q1152" i="55"/>
  <c r="Q1153" i="55"/>
  <c r="Q1154" i="55"/>
  <c r="Q1155" i="55"/>
  <c r="Q1156" i="55"/>
  <c r="Q1157" i="55"/>
  <c r="Q1158" i="55"/>
  <c r="Q1159" i="55"/>
  <c r="Q1160" i="55"/>
  <c r="Q1161" i="55"/>
  <c r="Q1162" i="55"/>
  <c r="Q1163" i="55"/>
  <c r="Q1164" i="55"/>
  <c r="Q1165" i="55"/>
  <c r="Q1166" i="55"/>
  <c r="Q1167" i="55"/>
  <c r="Q1168" i="55"/>
  <c r="Q1169" i="55"/>
  <c r="Q1170" i="55"/>
  <c r="Q1171" i="55"/>
  <c r="Q1172" i="55"/>
  <c r="Q1173" i="55"/>
  <c r="Q1174" i="55"/>
  <c r="Q1175" i="55"/>
  <c r="Q1176" i="55"/>
  <c r="Q1177" i="55"/>
  <c r="Q1178" i="55"/>
  <c r="Q1179" i="55"/>
  <c r="Q1180" i="55"/>
  <c r="Q1181" i="55"/>
  <c r="Q1182" i="55"/>
  <c r="Q1183" i="55"/>
  <c r="Q1184" i="55"/>
  <c r="Q1185" i="55"/>
  <c r="Q1186" i="55"/>
  <c r="Q1187" i="55"/>
  <c r="Q1188" i="55"/>
  <c r="Q1189" i="55"/>
  <c r="Q1190" i="55"/>
  <c r="Q1191" i="55"/>
  <c r="Q1192" i="55"/>
  <c r="Q1193" i="55"/>
  <c r="Q1194" i="55"/>
  <c r="Q1195" i="55"/>
  <c r="Q1196" i="55"/>
  <c r="Q1197" i="55"/>
  <c r="Q1198" i="55"/>
  <c r="Q1199" i="55"/>
  <c r="Q1200" i="55"/>
  <c r="Q1201" i="55"/>
  <c r="Q1202" i="55"/>
  <c r="Q1203" i="55"/>
  <c r="Q1204" i="55"/>
  <c r="Q1205" i="55"/>
  <c r="Q1206" i="55"/>
  <c r="Q1207" i="55"/>
  <c r="Q1208" i="55"/>
  <c r="Q1209" i="55"/>
  <c r="Q1210" i="55"/>
  <c r="Q1211" i="55"/>
  <c r="Q1212" i="55"/>
  <c r="Q1213" i="55"/>
  <c r="Q1214" i="55"/>
  <c r="Q1215" i="55"/>
  <c r="Q1216" i="55"/>
  <c r="Q1217" i="55"/>
  <c r="Q1218" i="55"/>
  <c r="Q1219" i="55"/>
  <c r="Q1220" i="55"/>
  <c r="Q1221" i="55"/>
  <c r="Q1222" i="55"/>
  <c r="Q1223" i="55"/>
  <c r="Q1224" i="55"/>
  <c r="Q1225" i="55"/>
  <c r="Q1226" i="55"/>
  <c r="Q1227" i="55"/>
  <c r="Q1228" i="55"/>
  <c r="Q1229" i="55"/>
  <c r="Q1230" i="55"/>
  <c r="Q1231" i="55"/>
  <c r="Q1232" i="55"/>
  <c r="Q1233" i="55"/>
  <c r="Q1234" i="55"/>
  <c r="Q1235" i="55"/>
  <c r="Q1236" i="55"/>
  <c r="Q1237" i="55"/>
  <c r="Q1238" i="55"/>
  <c r="Q1239" i="55"/>
  <c r="Q1240" i="55"/>
  <c r="Q1241" i="55"/>
  <c r="Q1242" i="55"/>
  <c r="Q1243" i="55"/>
  <c r="Q1244" i="55"/>
  <c r="Q1245" i="55"/>
  <c r="Q1246" i="55"/>
  <c r="Q1247" i="55"/>
  <c r="Q1248" i="55"/>
  <c r="Q1249" i="55"/>
  <c r="Q1250" i="55"/>
  <c r="Q1251" i="55"/>
  <c r="Q1252" i="55"/>
  <c r="Q1253" i="55"/>
  <c r="Q1254" i="55"/>
  <c r="Q1255" i="55"/>
  <c r="Q1256" i="55"/>
  <c r="Q1257" i="55"/>
  <c r="Q1258" i="55"/>
  <c r="Q1259" i="55"/>
  <c r="Q1260" i="55"/>
  <c r="Q1261" i="55"/>
  <c r="Q1262" i="55"/>
  <c r="Q1263" i="55"/>
  <c r="Q1264" i="55"/>
  <c r="Q1265" i="55"/>
  <c r="Q1266" i="55"/>
  <c r="Q1267" i="55"/>
  <c r="Q1268" i="55"/>
  <c r="Q1269" i="55"/>
  <c r="Q1270" i="55"/>
  <c r="Q1271" i="55"/>
  <c r="Q1272" i="55"/>
  <c r="Q1273" i="55"/>
  <c r="Q1274" i="55"/>
  <c r="Q1275" i="55"/>
  <c r="Q1276" i="55"/>
  <c r="Q1277" i="55"/>
  <c r="Q1278" i="55"/>
  <c r="Q1279" i="55"/>
  <c r="Q1280" i="55"/>
  <c r="Q1281" i="55"/>
  <c r="Q1282" i="55"/>
  <c r="Q1283" i="55"/>
  <c r="Q1284" i="55"/>
  <c r="Q1285" i="55"/>
  <c r="Q1286" i="55"/>
  <c r="Q1287" i="55"/>
  <c r="Q1288" i="55"/>
  <c r="Q1289" i="55"/>
  <c r="Q1290" i="55"/>
  <c r="Q1291" i="55"/>
  <c r="Q1292" i="55"/>
  <c r="Q1293" i="55"/>
  <c r="Q1294" i="55"/>
  <c r="Q1295" i="55"/>
  <c r="Q1296" i="55"/>
  <c r="Q1297" i="55"/>
  <c r="Q1298" i="55"/>
  <c r="Q1299" i="55"/>
  <c r="Q1300" i="55"/>
  <c r="Q1301" i="55"/>
  <c r="Q1302" i="55"/>
  <c r="Q1303" i="55"/>
  <c r="Q1304" i="55"/>
  <c r="Q1305" i="55"/>
  <c r="Q1306" i="55"/>
  <c r="Q1307" i="55"/>
  <c r="Q1308" i="55"/>
  <c r="Q1309" i="55"/>
  <c r="Q1310" i="55"/>
  <c r="Q1311" i="55"/>
  <c r="Q1312" i="55"/>
  <c r="Q1313" i="55"/>
  <c r="Q1314" i="55"/>
  <c r="Q1315" i="55"/>
  <c r="Q1316" i="55"/>
  <c r="Q1317" i="55"/>
  <c r="Q1318" i="55"/>
  <c r="Q1319" i="55"/>
  <c r="Q1320" i="55"/>
  <c r="Q1321" i="55"/>
  <c r="Q1322" i="55"/>
  <c r="Q1323" i="55"/>
  <c r="Q1324" i="55"/>
  <c r="Q1325" i="55"/>
  <c r="Q1326" i="55"/>
  <c r="Q1327" i="55"/>
  <c r="Q1328" i="55"/>
  <c r="Q1329" i="55"/>
  <c r="Q1330" i="55"/>
  <c r="Q1331" i="55"/>
  <c r="Q1332" i="55"/>
  <c r="Q1333" i="55"/>
  <c r="Q1334" i="55"/>
  <c r="Q1335" i="55"/>
  <c r="Q1336" i="55"/>
  <c r="Q1337" i="55"/>
  <c r="Q1338" i="55"/>
  <c r="Q1339" i="55"/>
  <c r="Q1340" i="55"/>
  <c r="Q1341" i="55"/>
  <c r="Q1342" i="55"/>
  <c r="Q1343" i="55"/>
  <c r="Q1344" i="55"/>
  <c r="Q1345" i="55"/>
  <c r="Q1346" i="55"/>
  <c r="Q1347" i="55"/>
  <c r="Q1348" i="55"/>
  <c r="Q1349" i="55"/>
  <c r="Q1350" i="55"/>
  <c r="Q1351" i="55"/>
  <c r="Q1352" i="55"/>
  <c r="Q1353" i="55"/>
  <c r="Q1354" i="55"/>
  <c r="Q1355" i="55"/>
  <c r="Q1356" i="55"/>
  <c r="Q1357" i="55"/>
  <c r="Q1358" i="55"/>
  <c r="Q1359" i="55"/>
  <c r="Q1360" i="55"/>
  <c r="Q1361" i="55"/>
  <c r="Q1362" i="55"/>
  <c r="Q1363" i="55"/>
  <c r="Q1364" i="55"/>
  <c r="Q1365" i="55"/>
  <c r="Q1366" i="55"/>
  <c r="Q1367" i="55"/>
  <c r="Q1368" i="55"/>
  <c r="Q1369" i="55"/>
  <c r="Q1370" i="55"/>
  <c r="Q1371" i="55"/>
  <c r="Q1372" i="55"/>
  <c r="Q1373" i="55"/>
  <c r="Q1374" i="55"/>
  <c r="Q1375" i="55"/>
  <c r="Q1376" i="55"/>
  <c r="Q1377" i="55"/>
  <c r="Q1378" i="55"/>
  <c r="Q1379" i="55"/>
  <c r="Q1380" i="55"/>
  <c r="Q1381" i="55"/>
  <c r="Q1382" i="55"/>
  <c r="Q1383" i="55"/>
  <c r="Q1384" i="55"/>
  <c r="Q1385" i="55"/>
  <c r="Q1386" i="55"/>
  <c r="Q1387" i="55"/>
  <c r="Q1388" i="55"/>
  <c r="Q1389" i="55"/>
  <c r="Q1390" i="55"/>
  <c r="Q1391" i="55"/>
  <c r="Q1392" i="55"/>
  <c r="Q1393" i="55"/>
  <c r="Q1394" i="55"/>
  <c r="Q1395" i="55"/>
  <c r="Q1396" i="55"/>
  <c r="Q1397" i="55"/>
  <c r="Q1398" i="55"/>
  <c r="Q1399" i="55"/>
  <c r="Q1400" i="55"/>
  <c r="Q1401" i="55"/>
  <c r="Q1402" i="55"/>
  <c r="Q1403" i="55"/>
  <c r="Q1404" i="55"/>
  <c r="Q1405" i="55"/>
  <c r="Q1406" i="55"/>
  <c r="Q1407" i="55"/>
  <c r="Q1408" i="55"/>
  <c r="Q1409" i="55"/>
  <c r="Q1410" i="55"/>
  <c r="Q1411" i="55"/>
  <c r="Q1412" i="55"/>
  <c r="Q1413" i="55"/>
  <c r="Q1414" i="55"/>
  <c r="Q1415" i="55"/>
  <c r="Q1416" i="55"/>
  <c r="Q1417" i="55"/>
  <c r="Q1418" i="55"/>
  <c r="Q1419" i="55"/>
  <c r="Q1420" i="55"/>
  <c r="Q1421" i="55"/>
  <c r="Q1422" i="55"/>
  <c r="Q1423" i="55"/>
  <c r="Q1424" i="55"/>
  <c r="Q1425" i="55"/>
  <c r="Q1426" i="55"/>
  <c r="Q1427" i="55"/>
  <c r="Q1428" i="55"/>
  <c r="Q1429" i="55"/>
  <c r="Q1430" i="55"/>
  <c r="Q1431" i="55"/>
  <c r="Q1432" i="55"/>
  <c r="Q1433" i="55"/>
  <c r="Q1434" i="55"/>
  <c r="Q1435" i="55"/>
  <c r="Q1436" i="55"/>
  <c r="Q1437" i="55"/>
  <c r="Q1438" i="55"/>
  <c r="Q1439" i="55"/>
  <c r="Q1440" i="55"/>
  <c r="Q1441" i="55"/>
  <c r="Q1442" i="55"/>
  <c r="Q1443" i="55"/>
  <c r="Q1444" i="55"/>
  <c r="Q1445" i="55"/>
  <c r="Q1446" i="55"/>
  <c r="Q1447" i="55"/>
  <c r="Q1448" i="55"/>
  <c r="Q1449" i="55"/>
  <c r="Q1450" i="55"/>
  <c r="Q1451" i="55"/>
  <c r="Q1452" i="55"/>
  <c r="Q1453" i="55"/>
  <c r="Q1454" i="55"/>
  <c r="Q1455" i="55"/>
  <c r="Q1456" i="55"/>
  <c r="Q1457" i="55"/>
  <c r="Q1458" i="55"/>
  <c r="Q1459" i="55"/>
  <c r="Q1460" i="55"/>
  <c r="Q1461" i="55"/>
  <c r="Q1462" i="55"/>
  <c r="Q1463" i="55"/>
  <c r="Q1464" i="55"/>
  <c r="Q1465" i="55"/>
  <c r="Q1466" i="55"/>
  <c r="Q1467" i="55"/>
  <c r="Q1468" i="55"/>
  <c r="Q1469" i="55"/>
  <c r="Q1470" i="55"/>
  <c r="Q1471" i="55"/>
  <c r="Q1472" i="55"/>
  <c r="Q1473" i="55"/>
  <c r="Q1474" i="55"/>
  <c r="Q1475" i="55"/>
  <c r="Q1476" i="55"/>
  <c r="Q1477" i="55"/>
  <c r="Q1478" i="55"/>
  <c r="Q1479" i="55"/>
  <c r="Q1480" i="55"/>
  <c r="Q1481" i="55"/>
  <c r="Q1482" i="55"/>
  <c r="Q1483" i="55"/>
  <c r="Q1484" i="55"/>
  <c r="Q1485" i="55"/>
  <c r="Q1486" i="55"/>
  <c r="Q1487" i="55"/>
  <c r="Q1488" i="55"/>
  <c r="Q1489" i="55"/>
  <c r="Q1490" i="55"/>
  <c r="Q1491" i="55"/>
  <c r="Q1492" i="55"/>
  <c r="Q1493" i="55"/>
  <c r="Q1494" i="55"/>
  <c r="Q1495" i="55"/>
  <c r="Q1496" i="55"/>
  <c r="Q1497" i="55"/>
  <c r="Q1498" i="55"/>
  <c r="Q1499" i="55"/>
  <c r="Q1500" i="55"/>
  <c r="Q1501" i="55"/>
  <c r="Q1502" i="55"/>
  <c r="Q1503" i="55"/>
  <c r="Q1504" i="55"/>
  <c r="Q1505" i="55"/>
  <c r="Q1506" i="55"/>
  <c r="Q1507" i="55"/>
  <c r="Q1508" i="55"/>
  <c r="Q1509" i="55"/>
  <c r="Q1510" i="55"/>
  <c r="Q1511" i="55"/>
  <c r="Q1512" i="55"/>
  <c r="Q1513" i="55"/>
  <c r="Q1514" i="55"/>
  <c r="Q1515" i="55"/>
  <c r="Q1516" i="55"/>
  <c r="Q1517" i="55"/>
  <c r="Q1518" i="55"/>
  <c r="Q1519" i="55"/>
  <c r="Q1520" i="55"/>
  <c r="Q1521" i="55"/>
  <c r="Q1522" i="55"/>
  <c r="Q1523" i="55"/>
  <c r="Q1524" i="55"/>
  <c r="Q1525" i="55"/>
  <c r="Q1526" i="55"/>
  <c r="Q1527" i="55"/>
  <c r="Q1528" i="55"/>
  <c r="Q1529" i="55"/>
  <c r="Q1530" i="55"/>
  <c r="Q1531" i="55"/>
  <c r="Q1532" i="55"/>
  <c r="Q1533" i="55"/>
  <c r="Q1534" i="55"/>
  <c r="Q1535" i="55"/>
  <c r="Q1536" i="55"/>
  <c r="Q1537" i="55"/>
  <c r="Q1538" i="55"/>
  <c r="Q1539" i="55"/>
  <c r="Q1540" i="55"/>
  <c r="Q1541" i="55"/>
  <c r="Q1542" i="55"/>
  <c r="Q1543" i="55"/>
  <c r="Q1544" i="55"/>
  <c r="Q1545" i="55"/>
  <c r="Q1546" i="55"/>
  <c r="Q1547" i="55"/>
  <c r="Q1548" i="55"/>
  <c r="Q1549" i="55"/>
  <c r="Q1550" i="55"/>
  <c r="Q1551" i="55"/>
  <c r="Q1552" i="55"/>
  <c r="Q1553" i="55"/>
  <c r="Q1554" i="55"/>
  <c r="Q1555" i="55"/>
  <c r="Q1556" i="55"/>
  <c r="Q1557" i="55"/>
  <c r="Q1558" i="55"/>
  <c r="Q1559" i="55"/>
  <c r="Q1560" i="55"/>
  <c r="Q1561" i="55"/>
  <c r="Q1562" i="55"/>
  <c r="Q1563" i="55"/>
  <c r="Q1564" i="55"/>
  <c r="Q1565" i="55"/>
  <c r="Q1566" i="55"/>
  <c r="Q1567" i="55"/>
  <c r="Q1568" i="55"/>
  <c r="Q1569" i="55"/>
  <c r="Q1570" i="55"/>
  <c r="Q1571" i="55"/>
  <c r="Q1572" i="55"/>
  <c r="Q1573" i="55"/>
  <c r="Q1574" i="55"/>
  <c r="Q1575" i="55"/>
  <c r="Q1576" i="55"/>
  <c r="Q1577" i="55"/>
  <c r="Q1578" i="55"/>
  <c r="Q1579" i="55"/>
  <c r="Q1580" i="55"/>
  <c r="Q1581" i="55"/>
  <c r="Q1582" i="55"/>
  <c r="Q1583" i="55"/>
  <c r="Q1584" i="55"/>
  <c r="Q1585" i="55"/>
  <c r="Q1586" i="55"/>
  <c r="Q1587" i="55"/>
  <c r="Q1588" i="55"/>
  <c r="Q1589" i="55"/>
  <c r="Q1590" i="55"/>
  <c r="Q1591" i="55"/>
  <c r="Q1592" i="55"/>
  <c r="Q1593" i="55"/>
  <c r="Q1594" i="55"/>
  <c r="Q1595" i="55"/>
  <c r="Q1596" i="55"/>
  <c r="Q1597" i="55"/>
  <c r="Q1598" i="55"/>
  <c r="Q1599" i="55"/>
  <c r="Q1600" i="55"/>
  <c r="Q1601" i="55"/>
  <c r="Q1602" i="55"/>
  <c r="Q1603" i="55"/>
  <c r="Q1604" i="55"/>
  <c r="Q1605" i="55"/>
  <c r="Q1606" i="55"/>
  <c r="Q1607" i="55"/>
  <c r="Q1608" i="55"/>
  <c r="Q1609" i="55"/>
  <c r="Q1610" i="55"/>
  <c r="Q1611" i="55"/>
  <c r="Q1612" i="55"/>
  <c r="Q1613" i="55"/>
  <c r="Q1614" i="55"/>
  <c r="Q1615" i="55"/>
  <c r="Q1616" i="55"/>
  <c r="Q1617" i="55"/>
  <c r="Q1618" i="55"/>
  <c r="Q1619" i="55"/>
  <c r="Q1620" i="55"/>
  <c r="Q1621" i="55"/>
  <c r="Q1622" i="55"/>
  <c r="Q1623" i="55"/>
  <c r="Q1624" i="55"/>
  <c r="Q1625" i="55"/>
  <c r="Q1626" i="55"/>
  <c r="Q1627" i="55"/>
  <c r="Q1628" i="55"/>
  <c r="Q1629" i="55"/>
  <c r="Q1630" i="55"/>
  <c r="Q1631" i="55"/>
  <c r="Q1632" i="55"/>
  <c r="Q1633" i="55"/>
  <c r="Q1634" i="55"/>
  <c r="Q1635" i="55"/>
  <c r="Q1636" i="55"/>
  <c r="Q1637" i="55"/>
  <c r="Q1638" i="55"/>
  <c r="Q1639" i="55"/>
  <c r="Q1640" i="55"/>
  <c r="Q1641" i="55"/>
  <c r="Q1642" i="55"/>
  <c r="Q1643" i="55"/>
  <c r="Q1644" i="55"/>
  <c r="Q1645" i="55"/>
  <c r="Q1646" i="55"/>
  <c r="Q1647" i="55"/>
  <c r="Q1648" i="55"/>
  <c r="Q1649" i="55"/>
  <c r="Q1650" i="55"/>
  <c r="Q1651" i="55"/>
  <c r="Q1652" i="55"/>
  <c r="Q1653" i="55"/>
  <c r="Q1654" i="55"/>
  <c r="Q1655" i="55"/>
  <c r="Q1656" i="55"/>
  <c r="Q1657" i="55"/>
  <c r="Q1658" i="55"/>
  <c r="Q1659" i="55"/>
  <c r="Q1660" i="55"/>
  <c r="Q1661" i="55"/>
  <c r="Q1662" i="55"/>
  <c r="Q1663" i="55"/>
  <c r="Q1664" i="55"/>
  <c r="Q1665" i="55"/>
  <c r="Q1666" i="55"/>
  <c r="Q1667" i="55"/>
  <c r="Q1668" i="55"/>
  <c r="Q1669" i="55"/>
  <c r="Q1670" i="55"/>
  <c r="Q1671" i="55"/>
  <c r="Q1672" i="55"/>
  <c r="Q1673" i="55"/>
  <c r="Q1674" i="55"/>
  <c r="Q1675" i="55"/>
  <c r="Q1676" i="55"/>
  <c r="Q1677" i="55"/>
  <c r="Q1678" i="55"/>
  <c r="Q1679" i="55"/>
  <c r="Q1680" i="55"/>
  <c r="Q1681" i="55"/>
  <c r="Q1682" i="55"/>
  <c r="Q1683" i="55"/>
  <c r="Q1684" i="55"/>
  <c r="Q1685" i="55"/>
  <c r="Q1686" i="55"/>
  <c r="Q1687" i="55"/>
  <c r="Q1688" i="55"/>
  <c r="Q1689" i="55"/>
  <c r="Q1690" i="55"/>
  <c r="Q1691" i="55"/>
  <c r="Q1692" i="55"/>
  <c r="Q1693" i="55"/>
  <c r="Q1694" i="55"/>
  <c r="Q1695" i="55"/>
  <c r="Q1696" i="55"/>
  <c r="Q1697" i="55"/>
  <c r="Q1698" i="55"/>
  <c r="Q1699" i="55"/>
  <c r="Q1700" i="55"/>
  <c r="Q1701" i="55"/>
  <c r="Q1702" i="55"/>
  <c r="Q1703" i="55"/>
  <c r="Q1704" i="55"/>
  <c r="Q1705" i="55"/>
  <c r="Q1706" i="55"/>
  <c r="Q1707" i="55"/>
  <c r="Q1708" i="55"/>
  <c r="Q1709" i="55"/>
  <c r="Q1710" i="55"/>
  <c r="Q1711" i="55"/>
  <c r="Q1712" i="55"/>
  <c r="Q1713" i="55"/>
  <c r="Q1714" i="55"/>
  <c r="Q1715" i="55"/>
  <c r="Q1716" i="55"/>
  <c r="Q1717" i="55"/>
  <c r="Q1718" i="55"/>
  <c r="Q1719" i="55"/>
  <c r="Q1720" i="55"/>
  <c r="Q1721" i="55"/>
  <c r="Q1722" i="55"/>
  <c r="Q1723" i="55"/>
  <c r="Q1724" i="55"/>
  <c r="Q1725" i="55"/>
  <c r="Q1726" i="55"/>
  <c r="Q1727" i="55"/>
  <c r="Q1728" i="55"/>
  <c r="Q1729" i="55"/>
  <c r="Q1730" i="55"/>
  <c r="Q1731" i="55"/>
  <c r="Q1732" i="55"/>
  <c r="Q1733" i="55"/>
  <c r="Q1734" i="55"/>
  <c r="Q1735" i="55"/>
  <c r="Q1736" i="55"/>
  <c r="Q1737" i="55"/>
  <c r="Q1738" i="55"/>
  <c r="Q1739" i="55"/>
  <c r="Q1740" i="55"/>
  <c r="Q1741" i="55"/>
  <c r="Q1742" i="55"/>
  <c r="Q1743" i="55"/>
  <c r="Q1744" i="55"/>
  <c r="Q1745" i="55"/>
  <c r="Q1746" i="55"/>
  <c r="Q1747" i="55"/>
  <c r="Q1748" i="55"/>
  <c r="Q1749" i="55"/>
  <c r="Q1750" i="55"/>
  <c r="Q1751" i="55"/>
  <c r="Q1752" i="55"/>
  <c r="Q1753" i="55"/>
  <c r="Q1754" i="55"/>
  <c r="Q1755" i="55"/>
  <c r="Q1756" i="55"/>
  <c r="Q1757" i="55"/>
  <c r="Q1758" i="55"/>
  <c r="Q1759" i="55"/>
  <c r="Q1760" i="55"/>
  <c r="Q1761" i="55"/>
  <c r="Q1762" i="55"/>
  <c r="Q1763" i="55"/>
  <c r="Q1764" i="55"/>
  <c r="Q1765" i="55"/>
  <c r="Q1766" i="55"/>
  <c r="Q1767" i="55"/>
  <c r="Q1768" i="55"/>
  <c r="Q1769" i="55"/>
  <c r="Q1770" i="55"/>
  <c r="Q1771" i="55"/>
  <c r="Q1772" i="55"/>
  <c r="Q1773" i="55"/>
  <c r="Q1774" i="55"/>
  <c r="Q1775" i="55"/>
  <c r="Q1776" i="55"/>
  <c r="Q1777" i="55"/>
  <c r="Q1778" i="55"/>
  <c r="Q1779" i="55"/>
  <c r="Q1780" i="55"/>
  <c r="Q1781" i="55"/>
  <c r="Q1782" i="55"/>
  <c r="Q1783" i="55"/>
  <c r="Q1784" i="55"/>
  <c r="Q1785" i="55"/>
  <c r="Q1786" i="55"/>
  <c r="Q1787" i="55"/>
  <c r="Q1788" i="55"/>
  <c r="Q1789" i="55"/>
  <c r="Q1790" i="55"/>
  <c r="Q1791" i="55"/>
  <c r="Q1792" i="55"/>
  <c r="Q1793" i="55"/>
  <c r="Q1794" i="55"/>
  <c r="Q1795" i="55"/>
  <c r="Q1796" i="55"/>
  <c r="Q1797" i="55"/>
  <c r="Q1798" i="55"/>
  <c r="Q1799" i="55"/>
  <c r="Q1800" i="55"/>
  <c r="Q1801" i="55"/>
  <c r="Q1802" i="55"/>
  <c r="Q1803" i="55"/>
  <c r="Q1804" i="55"/>
  <c r="Q1805" i="55"/>
  <c r="Q1806" i="55"/>
  <c r="Q1807" i="55"/>
  <c r="Q1808" i="55"/>
  <c r="Q1809" i="55"/>
  <c r="Q1810" i="55"/>
  <c r="Q1811" i="55"/>
  <c r="Q1812" i="55"/>
  <c r="Q1813" i="55"/>
  <c r="Q1814" i="55"/>
  <c r="Q1815" i="55"/>
  <c r="Q1816" i="55"/>
  <c r="Q1817" i="55"/>
  <c r="Q1818" i="55"/>
  <c r="Q1819" i="55"/>
  <c r="Q1820" i="55"/>
  <c r="Q1821" i="55"/>
  <c r="Q1822" i="55"/>
  <c r="Q1823" i="55"/>
  <c r="Q1824" i="55"/>
  <c r="Q1825" i="55"/>
  <c r="Q1826" i="55"/>
  <c r="Q1827" i="55"/>
  <c r="Q1828" i="55"/>
  <c r="Q1829" i="55"/>
  <c r="Q1830" i="55"/>
  <c r="Q1831" i="55"/>
  <c r="Q1832" i="55"/>
  <c r="Q1833" i="55"/>
  <c r="Q1834" i="55"/>
  <c r="Q1835" i="55"/>
  <c r="Q1836" i="55"/>
  <c r="Q1837" i="55"/>
  <c r="Q1838" i="55"/>
  <c r="Q1839" i="55"/>
  <c r="Q1840" i="55"/>
  <c r="Q1841" i="55"/>
  <c r="Q1842" i="55"/>
  <c r="Q1843" i="55"/>
  <c r="Q1844" i="55"/>
  <c r="Q1845" i="55"/>
  <c r="Q1846" i="55"/>
  <c r="Q1847" i="55"/>
  <c r="Q1848" i="55"/>
  <c r="Q1849" i="55"/>
  <c r="Q1850" i="55"/>
  <c r="Q1851" i="55"/>
  <c r="Q1852" i="55"/>
  <c r="Q1853" i="55"/>
  <c r="Q1854" i="55"/>
  <c r="Q1855" i="55"/>
  <c r="Q1856" i="55"/>
  <c r="Q1857" i="55"/>
  <c r="Q1858" i="55"/>
  <c r="Q1859" i="55"/>
  <c r="Q1860" i="55"/>
  <c r="Q1861" i="55"/>
  <c r="Q1862" i="55"/>
  <c r="Q1863" i="55"/>
  <c r="Q1864" i="55"/>
  <c r="Q1865" i="55"/>
  <c r="Q1866" i="55"/>
  <c r="Q1867" i="55"/>
  <c r="Q1868" i="55"/>
  <c r="Q1869" i="55"/>
  <c r="Q1870" i="55"/>
  <c r="Q1871" i="55"/>
  <c r="Q1872" i="55"/>
  <c r="Q1873" i="55"/>
  <c r="Q1874" i="55"/>
  <c r="Q1875" i="55"/>
  <c r="Q1876" i="55"/>
  <c r="Q1877" i="55"/>
  <c r="Q1878" i="55"/>
  <c r="Q1879" i="55"/>
  <c r="Q1880" i="55"/>
  <c r="Q1881" i="55"/>
  <c r="Q1882" i="55"/>
  <c r="Q1883" i="55"/>
  <c r="Q1884" i="55"/>
  <c r="Q1885" i="55"/>
  <c r="Q1886" i="55"/>
  <c r="Q1887" i="55"/>
  <c r="Q1888" i="55"/>
  <c r="Q1889" i="55"/>
  <c r="Q1890" i="55"/>
  <c r="Q1891" i="55"/>
  <c r="Q1892" i="55"/>
  <c r="Q1893" i="55"/>
  <c r="Q1894" i="55"/>
  <c r="Q1895" i="55"/>
  <c r="Q1896" i="55"/>
  <c r="Q1897" i="55"/>
  <c r="Q1898" i="55"/>
  <c r="Q1899" i="55"/>
  <c r="Q1900" i="55"/>
  <c r="Q1901" i="55"/>
  <c r="Q1902" i="55"/>
  <c r="Q1903" i="55"/>
  <c r="Q1904" i="55"/>
  <c r="Q1905" i="55"/>
  <c r="Q1906" i="55"/>
  <c r="Q1907" i="55"/>
  <c r="Q1908" i="55"/>
  <c r="Q1909" i="55"/>
  <c r="Q1910" i="55"/>
  <c r="Q1911" i="55"/>
  <c r="Q1912" i="55"/>
  <c r="Q1913" i="55"/>
  <c r="Q1914" i="55"/>
  <c r="Q1915" i="55"/>
  <c r="Q1916" i="55"/>
  <c r="Q1917" i="55"/>
  <c r="Q1918" i="55"/>
  <c r="Q1919" i="55"/>
  <c r="Q1920" i="55"/>
  <c r="Q1921" i="55"/>
  <c r="Q1922" i="55"/>
  <c r="Q1923" i="55"/>
  <c r="Q1924" i="55"/>
  <c r="Q1925" i="55"/>
  <c r="Q1926" i="55"/>
  <c r="Q1927" i="55"/>
  <c r="Q1928" i="55"/>
  <c r="Q1929" i="55"/>
  <c r="Q1930" i="55"/>
  <c r="Q1931" i="55"/>
  <c r="Q1932" i="55"/>
  <c r="Q1933" i="55"/>
  <c r="Q1934" i="55"/>
  <c r="Q1935" i="55"/>
  <c r="Q1936" i="55"/>
  <c r="Q1937" i="55"/>
  <c r="Q1938" i="55"/>
  <c r="Q1939" i="55"/>
  <c r="Q1940" i="55"/>
  <c r="Q1941" i="55"/>
  <c r="Q1942" i="55"/>
  <c r="Q1943" i="55"/>
  <c r="Q1944" i="55"/>
  <c r="Q1945" i="55"/>
  <c r="Q1946" i="55"/>
  <c r="Q1947" i="55"/>
  <c r="Q1948" i="55"/>
  <c r="Q1949" i="55"/>
  <c r="Q1950" i="55"/>
  <c r="Q1951" i="55"/>
  <c r="Q1952" i="55"/>
  <c r="Q1953" i="55"/>
  <c r="Q1954" i="55"/>
  <c r="Q1955" i="55"/>
  <c r="Q1956" i="55"/>
  <c r="Q1957" i="55"/>
  <c r="Q1958" i="55"/>
  <c r="Q1959" i="55"/>
  <c r="Q1960" i="55"/>
  <c r="Q1961" i="55"/>
  <c r="Q1962" i="55"/>
  <c r="Q1963" i="55"/>
  <c r="Q1964" i="55"/>
  <c r="Q1965" i="55"/>
  <c r="Q1966" i="55"/>
  <c r="Q1967" i="55"/>
  <c r="Q1968" i="55"/>
  <c r="Q1969" i="55"/>
  <c r="Q1970" i="55"/>
  <c r="Q1971" i="55"/>
  <c r="Q1972" i="55"/>
  <c r="Q1973" i="55"/>
  <c r="Q1974" i="55"/>
  <c r="Q1975" i="55"/>
  <c r="Q1976" i="55"/>
  <c r="Q1977" i="55"/>
  <c r="Q1978" i="55"/>
  <c r="Q1979" i="55"/>
  <c r="Q1980" i="55"/>
  <c r="Q1981" i="55"/>
  <c r="Q1982" i="55"/>
  <c r="Q1983" i="55"/>
  <c r="Q1984" i="55"/>
  <c r="Q1985" i="55"/>
  <c r="Q1986" i="55"/>
  <c r="Q1987" i="55"/>
  <c r="Q1988" i="55"/>
  <c r="Q1989" i="55"/>
  <c r="Q1990" i="55"/>
  <c r="Q1991" i="55"/>
  <c r="Q1992" i="55"/>
  <c r="Q1993" i="55"/>
  <c r="Q1994" i="55"/>
  <c r="Q1995" i="55"/>
  <c r="Q1996" i="55"/>
  <c r="Q1997" i="55"/>
  <c r="Q1998" i="55"/>
  <c r="Q1999" i="55"/>
  <c r="Q2000" i="55"/>
  <c r="Q2001" i="55"/>
  <c r="Q2002" i="55"/>
  <c r="Q2003" i="55"/>
  <c r="Q2004" i="55"/>
  <c r="Q2005" i="55"/>
  <c r="Q2006" i="55"/>
  <c r="Q2007" i="55"/>
  <c r="Q2008" i="55"/>
  <c r="Q2009" i="55"/>
  <c r="Q2010" i="55"/>
  <c r="Q2011" i="55"/>
  <c r="Q2012" i="55"/>
  <c r="Q2013" i="55"/>
  <c r="Q2014" i="55"/>
  <c r="Q2015" i="55"/>
  <c r="Q2016" i="55"/>
  <c r="Q2017" i="55"/>
  <c r="Q2018" i="55"/>
  <c r="Q2019" i="55"/>
  <c r="Q2020" i="55"/>
  <c r="Q2021" i="55"/>
  <c r="Q2022" i="55"/>
  <c r="Q2023" i="55"/>
  <c r="Q2024" i="55"/>
  <c r="Q2025" i="55"/>
  <c r="Q2026" i="55"/>
  <c r="Q2027" i="55"/>
  <c r="Q2028" i="55"/>
  <c r="Q2029" i="55"/>
  <c r="Q2030" i="55"/>
  <c r="Q2031" i="55"/>
  <c r="Q2032" i="55"/>
  <c r="Q2033" i="55"/>
  <c r="Q2034" i="55"/>
  <c r="Q2035" i="55"/>
  <c r="Q2036" i="55"/>
  <c r="Q2037" i="55"/>
  <c r="Q2038" i="55"/>
  <c r="Q2039" i="55"/>
  <c r="Q2040" i="55"/>
  <c r="Q2041" i="55"/>
  <c r="Q2042" i="55"/>
  <c r="Q2043" i="55"/>
  <c r="Q2044" i="55"/>
  <c r="Q2045" i="55"/>
  <c r="Q2046" i="55"/>
  <c r="Q2047" i="55"/>
  <c r="Q2048" i="55"/>
  <c r="Q2049" i="55"/>
  <c r="Q2050" i="55"/>
  <c r="Q2051" i="55"/>
  <c r="Q2052" i="55"/>
  <c r="Q2053" i="55"/>
  <c r="Q2054" i="55"/>
  <c r="Q2055" i="55"/>
  <c r="Q2056" i="55"/>
  <c r="Q2057" i="55"/>
  <c r="Q2058" i="55"/>
  <c r="Q2059" i="55"/>
  <c r="Q2060" i="55"/>
  <c r="Q2061" i="55"/>
  <c r="Q2062" i="55"/>
  <c r="Q2063" i="55"/>
  <c r="Q2064" i="55"/>
  <c r="Q2065" i="55"/>
  <c r="Q2066" i="55"/>
  <c r="Q2067" i="55"/>
  <c r="Q2068" i="55"/>
  <c r="Q2069" i="55"/>
  <c r="Q2070" i="55"/>
  <c r="Q2071" i="55"/>
  <c r="Q2072" i="55"/>
  <c r="Q2073" i="55"/>
  <c r="Q2074" i="55"/>
  <c r="Q2075" i="55"/>
  <c r="Q2076" i="55"/>
  <c r="Q2077" i="55"/>
  <c r="Q2078" i="55"/>
  <c r="Q2079" i="55"/>
  <c r="Q2080" i="55"/>
  <c r="Q2081" i="55"/>
  <c r="Q2082" i="55"/>
  <c r="Q2083" i="55"/>
  <c r="Q2084" i="55"/>
  <c r="Q2085" i="55"/>
  <c r="Q2086" i="55"/>
  <c r="Q2087" i="55"/>
  <c r="Q2088" i="55"/>
  <c r="Q2089" i="55"/>
  <c r="Q2090" i="55"/>
  <c r="Q2091" i="55"/>
  <c r="Q2092" i="55"/>
  <c r="Q2093" i="55"/>
  <c r="Q2094" i="55"/>
  <c r="Q2095" i="55"/>
  <c r="Q2096" i="55"/>
  <c r="Q2097" i="55"/>
  <c r="Q2098" i="55"/>
  <c r="Q2099" i="55"/>
  <c r="Q2100" i="55"/>
  <c r="Q2101" i="55"/>
  <c r="Q2102" i="55"/>
  <c r="Q2103" i="55"/>
  <c r="Q2104" i="55"/>
  <c r="Q2105" i="55"/>
  <c r="Q2106" i="55"/>
  <c r="Q2107" i="55"/>
  <c r="Q2108" i="55"/>
  <c r="Q2109" i="55"/>
  <c r="Q2110" i="55"/>
  <c r="Q2111" i="55"/>
  <c r="Q2112" i="55"/>
  <c r="Q2113" i="55"/>
  <c r="Q2114" i="55"/>
  <c r="Q2115" i="55"/>
  <c r="Q2116" i="55"/>
  <c r="Q2117" i="55"/>
  <c r="Q2118" i="55"/>
  <c r="Q2119" i="55"/>
  <c r="Q2120" i="55"/>
  <c r="Q2121" i="55"/>
  <c r="Q2122" i="55"/>
  <c r="Q2123" i="55"/>
  <c r="Q2124" i="55"/>
  <c r="Q2125" i="55"/>
  <c r="Q2126" i="55"/>
  <c r="Q2127" i="55"/>
  <c r="Q2128" i="55"/>
  <c r="Q2129" i="55"/>
  <c r="Q2130" i="55"/>
  <c r="Q2131" i="55"/>
  <c r="Q2132" i="55"/>
  <c r="Q2133" i="55"/>
  <c r="Q2134" i="55"/>
  <c r="Q2135" i="55"/>
  <c r="Q2136" i="55"/>
  <c r="Q2137" i="55"/>
  <c r="Q2138" i="55"/>
  <c r="Q2139" i="55"/>
  <c r="Q2140" i="55"/>
  <c r="Q2141" i="55"/>
  <c r="Q2142" i="55"/>
  <c r="Q2143" i="55"/>
  <c r="Q2144" i="55"/>
  <c r="Q2145" i="55"/>
  <c r="Q2146" i="55"/>
  <c r="Q2147" i="55"/>
  <c r="Q2148" i="55"/>
  <c r="Q2149" i="55"/>
  <c r="Q2150" i="55"/>
  <c r="Q2151" i="55"/>
  <c r="Q2152" i="55"/>
  <c r="Q2153" i="55"/>
  <c r="Q2154" i="55"/>
  <c r="Q2155" i="55"/>
  <c r="Q2156" i="55"/>
  <c r="Q2157" i="55"/>
  <c r="Q2158" i="55"/>
  <c r="Q2159" i="55"/>
  <c r="Q2160" i="55"/>
  <c r="Q2161" i="55"/>
  <c r="Q2162" i="55"/>
  <c r="Q2163" i="55"/>
  <c r="Q2164" i="55"/>
  <c r="Q2165" i="55"/>
  <c r="Q2166" i="55"/>
  <c r="Q2167" i="55"/>
  <c r="Q2168" i="55"/>
  <c r="Q2169" i="55"/>
  <c r="Q2170" i="55"/>
  <c r="Q2171" i="55"/>
  <c r="Q2172" i="55"/>
  <c r="Q2173" i="55"/>
  <c r="Q2174" i="55"/>
  <c r="Q2175" i="55"/>
  <c r="Q2176" i="55"/>
  <c r="Q2177" i="55"/>
  <c r="Q2178" i="55"/>
  <c r="Q2179" i="55"/>
  <c r="Q2180" i="55"/>
  <c r="Q2181" i="55"/>
  <c r="Q2182" i="55"/>
  <c r="Q2183" i="55"/>
  <c r="Q2184" i="55"/>
  <c r="Q2185" i="55"/>
  <c r="Q2186" i="55"/>
  <c r="Q2187" i="55"/>
  <c r="Q2188" i="55"/>
  <c r="Q2189" i="55"/>
  <c r="Q2190" i="55"/>
  <c r="Q2191" i="55"/>
  <c r="Q2192" i="55"/>
  <c r="Q2193" i="55"/>
  <c r="Q2194" i="55"/>
  <c r="Q2195" i="55"/>
  <c r="Q2196" i="55"/>
  <c r="Q2197" i="55"/>
  <c r="Q2198" i="55"/>
  <c r="Q2199" i="55"/>
  <c r="Q2200" i="55"/>
  <c r="Q2201" i="55"/>
  <c r="Q2202" i="55"/>
  <c r="Q2203" i="55"/>
  <c r="Q2204" i="55"/>
  <c r="Q2205" i="55"/>
  <c r="Q2206" i="55"/>
  <c r="Q2207" i="55"/>
  <c r="Q2208" i="55"/>
  <c r="Q2209" i="55"/>
  <c r="Q2210" i="55"/>
  <c r="Q2211" i="55"/>
  <c r="Q2212" i="55"/>
  <c r="Q2213" i="55"/>
  <c r="Q2214" i="55"/>
  <c r="Q2215" i="55"/>
  <c r="Q2216" i="55"/>
  <c r="Q2217" i="55"/>
  <c r="Q2218" i="55"/>
  <c r="Q2219" i="55"/>
  <c r="Q2220" i="55"/>
  <c r="Q2221" i="55"/>
  <c r="Q2222" i="55"/>
  <c r="Q2223" i="55"/>
  <c r="Q2224" i="55"/>
  <c r="Q2225" i="55"/>
  <c r="Q2226" i="55"/>
  <c r="Q2227" i="55"/>
  <c r="Q2228" i="55"/>
  <c r="Q2229" i="55"/>
  <c r="Q2230" i="55"/>
  <c r="Q2231" i="55"/>
  <c r="Q2232" i="55"/>
  <c r="Q2233" i="55"/>
  <c r="Q2234" i="55"/>
  <c r="Q2235" i="55"/>
  <c r="Q2236" i="55"/>
  <c r="Q2237" i="55"/>
  <c r="Q2238" i="55"/>
  <c r="Q2239" i="55"/>
  <c r="Q2240" i="55"/>
  <c r="Q2241" i="55"/>
  <c r="Q2242" i="55"/>
  <c r="Q2243" i="55"/>
  <c r="Q2244" i="55"/>
  <c r="Q2245" i="55"/>
  <c r="Q1409" i="53" l="1"/>
  <c r="Q1410" i="53"/>
  <c r="Q1411" i="53"/>
  <c r="Q1412" i="53"/>
  <c r="Q1413" i="53"/>
  <c r="Q1414" i="53"/>
  <c r="Q1415" i="53"/>
  <c r="Q1416" i="53"/>
  <c r="Q1417" i="53"/>
  <c r="Q1418" i="53"/>
  <c r="Q1419" i="53"/>
  <c r="Q1420" i="53"/>
  <c r="Q1421" i="53"/>
  <c r="Q1422" i="53"/>
  <c r="Q1423" i="53"/>
  <c r="Q1424" i="53"/>
  <c r="Q1425" i="53"/>
  <c r="Q1426" i="53"/>
  <c r="Q1427" i="53"/>
  <c r="Q1428" i="53"/>
  <c r="Q1429" i="53"/>
  <c r="Q1430" i="53"/>
  <c r="Q1431" i="53"/>
  <c r="Q1432" i="53"/>
  <c r="Q1433" i="53"/>
  <c r="Q1434" i="53"/>
  <c r="Q1435" i="53"/>
  <c r="Q1436" i="53"/>
  <c r="Q1437" i="53"/>
  <c r="Q1438" i="53"/>
  <c r="Q1439" i="53"/>
  <c r="Q1440" i="53"/>
  <c r="Q1441" i="53"/>
  <c r="Q1442" i="53"/>
  <c r="Q1443" i="53"/>
  <c r="Q1444" i="53"/>
  <c r="Q1445" i="53"/>
  <c r="Q1446" i="53"/>
  <c r="Q1447" i="53"/>
  <c r="Q1448" i="53"/>
  <c r="Q1449" i="53"/>
  <c r="Q1450" i="53"/>
  <c r="Q1451" i="53"/>
  <c r="Q1452" i="53"/>
  <c r="Q1453" i="53"/>
  <c r="Q1454" i="53"/>
  <c r="Q1455" i="53"/>
  <c r="Q1456" i="53"/>
  <c r="Q1457" i="53"/>
  <c r="Q1458" i="53"/>
  <c r="Q1459" i="53"/>
  <c r="Q1460" i="53"/>
  <c r="Q1461" i="53"/>
  <c r="Q1462" i="53"/>
  <c r="Q1463" i="53"/>
  <c r="Q1464" i="53"/>
  <c r="Q1465" i="53"/>
  <c r="Q1466" i="53"/>
  <c r="Q1467" i="53"/>
  <c r="Q1468" i="53"/>
  <c r="Q1469" i="53"/>
  <c r="Q1470" i="53"/>
  <c r="Q1471" i="53"/>
  <c r="Q1472" i="53"/>
  <c r="Q1473" i="53"/>
  <c r="Q1474" i="53"/>
  <c r="Q1475" i="53"/>
  <c r="Q1476" i="53"/>
  <c r="Q1477" i="53"/>
  <c r="Q1478" i="53"/>
  <c r="Q1479" i="53"/>
  <c r="Q1480" i="53"/>
  <c r="Q1481" i="53"/>
  <c r="Q1482" i="53"/>
  <c r="Q1483" i="53"/>
  <c r="Q1484" i="53"/>
  <c r="Q1485" i="53"/>
  <c r="Q1486" i="53"/>
  <c r="Q1487" i="53"/>
  <c r="Q1488" i="53"/>
  <c r="Q1489" i="53"/>
  <c r="Q1490" i="53"/>
  <c r="Q1491" i="53"/>
  <c r="Q1492" i="53"/>
  <c r="Q1493" i="53"/>
  <c r="Q1494" i="53"/>
  <c r="Q1495" i="53"/>
  <c r="Q1496" i="53"/>
  <c r="Q1497" i="53"/>
  <c r="Q1498" i="53"/>
  <c r="Q1499" i="53"/>
  <c r="Q1500" i="53"/>
  <c r="Q1501" i="53"/>
  <c r="Q1502" i="53"/>
  <c r="Q1503" i="53"/>
  <c r="Q1504" i="53"/>
  <c r="Q1505" i="53"/>
  <c r="Q1506" i="53"/>
  <c r="Q1507" i="53"/>
  <c r="Q1508" i="53"/>
  <c r="Q1509" i="53"/>
  <c r="Q1510" i="53"/>
  <c r="Q1511" i="53"/>
  <c r="Q1512" i="53"/>
  <c r="Q1513" i="53"/>
  <c r="Q1514" i="53"/>
  <c r="Q1515" i="53"/>
  <c r="Q1516" i="53"/>
  <c r="Q1517" i="53"/>
  <c r="Q1518" i="53"/>
  <c r="Q1519" i="53"/>
  <c r="Q1520" i="53"/>
  <c r="Q1521" i="53"/>
  <c r="Q1522" i="53"/>
  <c r="Q1523" i="53"/>
  <c r="Q1524" i="53"/>
  <c r="Q1525" i="53"/>
  <c r="Q1526" i="53"/>
  <c r="Q1527" i="53"/>
  <c r="Q1528" i="53"/>
  <c r="Q1529" i="53"/>
  <c r="Q1530" i="53"/>
  <c r="Q1531" i="53"/>
  <c r="Q1532" i="53"/>
  <c r="Q1533" i="53"/>
  <c r="Q1534" i="53"/>
  <c r="Q1535" i="53"/>
  <c r="Q1536" i="53"/>
  <c r="Q1537" i="53"/>
  <c r="Q1538" i="53"/>
  <c r="Q1539" i="53"/>
  <c r="Q1540" i="53"/>
  <c r="Q1541" i="53"/>
  <c r="Q1542" i="53"/>
  <c r="Q1543" i="53"/>
  <c r="Q1544" i="53"/>
  <c r="Q1545" i="53"/>
  <c r="Q1546" i="53"/>
  <c r="Q1547" i="53"/>
  <c r="Q1548" i="53"/>
  <c r="Q1549" i="53"/>
  <c r="Q1550" i="53"/>
  <c r="Q1551" i="53"/>
  <c r="Q1552" i="53"/>
  <c r="Q1553" i="53"/>
  <c r="Q1554" i="53"/>
  <c r="Q1555" i="53"/>
  <c r="Q1556" i="53"/>
  <c r="Q1557" i="53"/>
  <c r="Q1558" i="53"/>
  <c r="Q1559" i="53"/>
  <c r="Q1560" i="53"/>
  <c r="Q1561" i="53"/>
  <c r="Q1562" i="53"/>
  <c r="Q1563" i="53"/>
  <c r="Q1564" i="53"/>
  <c r="Q1565" i="53"/>
  <c r="Q1566" i="53"/>
  <c r="Q1567" i="53"/>
  <c r="Q1568" i="53"/>
  <c r="Q1569" i="53"/>
  <c r="Q1570" i="53"/>
  <c r="Q1571" i="53"/>
  <c r="Q1572" i="53"/>
  <c r="Q1573" i="53"/>
  <c r="Q1574" i="53"/>
  <c r="Q1575" i="53"/>
  <c r="Q1576" i="53"/>
  <c r="Q1577" i="53"/>
  <c r="Q1578" i="53"/>
  <c r="Q1579" i="53"/>
  <c r="Q1580" i="53"/>
  <c r="Q1581" i="53"/>
  <c r="Q1582" i="53"/>
  <c r="Q1583" i="53"/>
  <c r="Q1584" i="53"/>
  <c r="Q1585" i="53"/>
  <c r="Q1586" i="53"/>
  <c r="Q1587" i="53"/>
  <c r="Q1588" i="53"/>
  <c r="Q1589" i="53"/>
  <c r="Q1590" i="53"/>
  <c r="Q1591" i="53"/>
  <c r="Q1592" i="53"/>
  <c r="Q1593" i="53"/>
  <c r="Q1594" i="53"/>
  <c r="Q1595" i="53"/>
  <c r="Q1596" i="53"/>
  <c r="Q1597" i="53"/>
  <c r="Q1598" i="53"/>
  <c r="Q1599" i="53"/>
  <c r="Q1600" i="53"/>
  <c r="Q1601" i="53"/>
  <c r="Q1602" i="53"/>
  <c r="Q1603" i="53"/>
  <c r="Q1604" i="53"/>
  <c r="Q1605" i="53"/>
  <c r="Q1606" i="53"/>
  <c r="Q1607" i="53"/>
  <c r="Q1608" i="53"/>
  <c r="Q1609" i="53"/>
  <c r="Q1610" i="53"/>
  <c r="Q1611" i="53"/>
  <c r="Q1612" i="53"/>
  <c r="Q1613" i="53"/>
  <c r="Q1614" i="53"/>
  <c r="Q1615" i="53"/>
  <c r="Q1616" i="53"/>
  <c r="Q1617" i="53"/>
  <c r="Q1618" i="53"/>
  <c r="Q1619" i="53"/>
  <c r="Q1620" i="53"/>
  <c r="Q1621" i="53"/>
  <c r="Q1622" i="53"/>
  <c r="Q1623" i="53"/>
  <c r="Q1624" i="53"/>
  <c r="Q1625" i="53"/>
  <c r="Q1626" i="53"/>
  <c r="Q1627" i="53"/>
  <c r="Q1628" i="53"/>
  <c r="Q1629" i="53"/>
  <c r="Q1630" i="53"/>
  <c r="Q1631" i="53"/>
  <c r="Q1632" i="53"/>
  <c r="Q1633" i="53"/>
  <c r="Q1634" i="53"/>
  <c r="Q1635" i="53"/>
  <c r="Q1636" i="53"/>
  <c r="Q1637" i="53"/>
  <c r="Q1638" i="53"/>
  <c r="Q1639" i="53"/>
  <c r="Q1640" i="53"/>
  <c r="Q1641" i="53"/>
  <c r="Q1642" i="53"/>
  <c r="Q1643" i="53"/>
  <c r="Q1644" i="53"/>
  <c r="Q1645" i="53"/>
  <c r="Q1646" i="53"/>
  <c r="Q1647" i="53"/>
  <c r="Q1648" i="53"/>
  <c r="Q1649" i="53"/>
  <c r="Q1650" i="53"/>
  <c r="Q1651" i="53"/>
  <c r="Q1652" i="53"/>
  <c r="Q1653" i="53"/>
  <c r="Q1654" i="53"/>
  <c r="Q1655" i="53"/>
  <c r="Q1656" i="53"/>
  <c r="Q1657" i="53"/>
  <c r="Q1658" i="53"/>
  <c r="Q1659" i="53"/>
  <c r="Q1660" i="53"/>
  <c r="Q1661" i="53"/>
  <c r="Q1662" i="53"/>
  <c r="Q1663" i="53"/>
  <c r="Q1664" i="53"/>
  <c r="Q1665" i="53"/>
  <c r="Q1666" i="53"/>
  <c r="Q1667" i="53"/>
  <c r="Q1668" i="53"/>
  <c r="Q1669" i="53"/>
  <c r="Q1670" i="53"/>
  <c r="Q1671" i="53"/>
  <c r="Q1672" i="53"/>
  <c r="Q1673" i="53"/>
  <c r="Q1674" i="53"/>
  <c r="Q1675" i="53"/>
  <c r="Q1676" i="53"/>
  <c r="Q1677" i="53"/>
  <c r="Q1678" i="53"/>
  <c r="Q1679" i="53"/>
  <c r="Q1680" i="53"/>
  <c r="Q1681" i="53"/>
  <c r="Q1682" i="53"/>
  <c r="Q1683" i="53"/>
  <c r="Q1684" i="53"/>
  <c r="Q1685" i="53"/>
  <c r="Q1686" i="53"/>
  <c r="Q1687" i="53"/>
  <c r="Q1688" i="53"/>
  <c r="Q1689" i="53"/>
  <c r="Q1690" i="53"/>
  <c r="Q1691" i="53"/>
  <c r="Q1692" i="53"/>
  <c r="Q1693" i="53"/>
  <c r="Q1694" i="53"/>
  <c r="Q1695" i="53"/>
  <c r="Q1696" i="53"/>
  <c r="Q1697" i="53"/>
  <c r="Q1698" i="53"/>
  <c r="Q1699" i="53"/>
  <c r="Q1700" i="53"/>
  <c r="Q1701" i="53"/>
  <c r="Q1702" i="53"/>
  <c r="Q1703" i="53"/>
  <c r="Q1704" i="53"/>
  <c r="Q1705" i="53"/>
  <c r="Q1706" i="53"/>
  <c r="Q1707" i="53"/>
  <c r="Q1708" i="53"/>
  <c r="Q1709" i="53"/>
  <c r="Q1710" i="53"/>
  <c r="Q1711" i="53"/>
  <c r="Q1712" i="53"/>
  <c r="Q1713" i="53"/>
  <c r="Q1714" i="53"/>
  <c r="Q1715" i="53"/>
  <c r="Q1716" i="53"/>
  <c r="Q1717" i="53"/>
  <c r="Q1718" i="53"/>
  <c r="Q1719" i="53"/>
  <c r="Q1720" i="53"/>
  <c r="Q1721" i="53"/>
  <c r="Q1722" i="53"/>
  <c r="Q1723" i="53"/>
  <c r="Q1724" i="53"/>
  <c r="Q1725" i="53"/>
  <c r="Q1726" i="53"/>
  <c r="Q1727" i="53"/>
  <c r="Q1728" i="53"/>
  <c r="Q1729" i="53"/>
  <c r="Q1730" i="53"/>
  <c r="Q1731" i="53"/>
  <c r="Q1732" i="53"/>
  <c r="Q1733" i="53"/>
  <c r="Q1734" i="53"/>
  <c r="Q1735" i="53"/>
  <c r="Q1736" i="53"/>
  <c r="Q1737" i="53"/>
  <c r="Q1738" i="53"/>
  <c r="Q1739" i="53"/>
  <c r="Q1740" i="53"/>
  <c r="Q1741" i="53"/>
  <c r="Q1742" i="53"/>
  <c r="Q1743" i="53"/>
  <c r="Q1744" i="53"/>
  <c r="Q1745" i="53"/>
  <c r="Q1746" i="53"/>
  <c r="Q1747" i="53"/>
  <c r="Q1748" i="53"/>
  <c r="Q1749" i="53"/>
  <c r="Q1750" i="53"/>
  <c r="Q1751" i="53"/>
  <c r="Q1752" i="53"/>
  <c r="Q1753" i="53"/>
  <c r="Q1754" i="53"/>
  <c r="Q1755" i="53"/>
  <c r="Q1756" i="53"/>
  <c r="Q1757" i="53"/>
  <c r="Q1758" i="53"/>
  <c r="Q1759" i="53"/>
  <c r="Q1760" i="53"/>
  <c r="Q1761" i="53"/>
  <c r="Q1762" i="53"/>
  <c r="Q1763" i="53"/>
  <c r="Q1764" i="53"/>
  <c r="Q1765" i="53"/>
  <c r="Q1766" i="53"/>
  <c r="Q1767" i="53"/>
  <c r="Q1768" i="53"/>
  <c r="Q1769" i="53"/>
  <c r="Q1770" i="53"/>
  <c r="Q1771" i="53"/>
  <c r="Q1772" i="53"/>
  <c r="Q1773" i="53"/>
  <c r="Q1774" i="53"/>
  <c r="Q1775" i="53"/>
  <c r="Q1776" i="53"/>
  <c r="Q1777" i="53"/>
  <c r="Q1778" i="53"/>
  <c r="Q1779" i="53"/>
  <c r="Q1780" i="53"/>
  <c r="Q1781" i="53"/>
  <c r="Q1782" i="53"/>
  <c r="Q1783" i="53"/>
  <c r="Q1784" i="53"/>
  <c r="Q1785" i="53"/>
  <c r="Q1786" i="53"/>
  <c r="Q1787" i="53"/>
  <c r="Q1788" i="53"/>
  <c r="Q1789" i="53"/>
  <c r="Q1790" i="53"/>
  <c r="Q1791" i="53"/>
  <c r="Q1792" i="53"/>
  <c r="Q1793" i="53"/>
  <c r="Q1794" i="53"/>
  <c r="Q1795" i="53"/>
  <c r="Q1796" i="53"/>
  <c r="Q1797" i="53"/>
  <c r="Q1798" i="53"/>
  <c r="Q1799" i="53"/>
  <c r="Q1800" i="53"/>
  <c r="Q1801" i="53"/>
  <c r="Q1802" i="53"/>
  <c r="Q1803" i="53"/>
  <c r="Q1804" i="53"/>
  <c r="Q1805" i="53"/>
  <c r="Q1806" i="53"/>
  <c r="Q1807" i="53"/>
  <c r="Q1808" i="53"/>
  <c r="Q1809" i="53"/>
  <c r="Q1810" i="53"/>
  <c r="Q1811" i="53"/>
  <c r="Q1812" i="53"/>
  <c r="Q1813" i="53"/>
  <c r="Q1814" i="53"/>
  <c r="Q1815" i="53"/>
  <c r="Q1816" i="53"/>
  <c r="Q1817" i="53"/>
  <c r="Q1818" i="53"/>
  <c r="Q1819" i="53"/>
  <c r="Q1820" i="53"/>
  <c r="Q1821" i="53"/>
  <c r="Q1822" i="53"/>
  <c r="Q1823" i="53"/>
  <c r="Q1824" i="53"/>
  <c r="Q1825" i="53"/>
  <c r="Q1826" i="53"/>
  <c r="Q1827" i="53"/>
  <c r="Q1828" i="53"/>
  <c r="Q1829" i="53"/>
  <c r="Q1830" i="53"/>
  <c r="Q1831" i="53"/>
  <c r="Q1832" i="53"/>
  <c r="Q1833" i="53"/>
  <c r="Q1834" i="53"/>
  <c r="Q1835" i="53"/>
  <c r="Q1836" i="53"/>
  <c r="Q1837" i="53"/>
  <c r="Q1838" i="53"/>
  <c r="Q1839" i="53"/>
  <c r="Q1840" i="53"/>
  <c r="Q1841" i="53"/>
  <c r="Q1842" i="53"/>
  <c r="Q1843" i="53"/>
  <c r="Q1844" i="53"/>
  <c r="Q1845" i="53"/>
  <c r="Q1846" i="53"/>
  <c r="Q1847" i="53"/>
  <c r="Q1848" i="53"/>
  <c r="Q1849" i="53"/>
  <c r="Q1850" i="53"/>
  <c r="Q1851" i="53"/>
  <c r="Q1852" i="53"/>
  <c r="Q1853" i="53"/>
  <c r="Q1854" i="53"/>
  <c r="Q1855" i="53"/>
  <c r="Q1856" i="53"/>
  <c r="Q1857" i="53"/>
  <c r="Q1858" i="53"/>
  <c r="Q1859" i="53"/>
  <c r="Q1860" i="53"/>
  <c r="Q1861" i="53"/>
  <c r="Q1862" i="53"/>
  <c r="Q1863" i="53"/>
  <c r="Q1864" i="53"/>
  <c r="Q1865" i="53"/>
  <c r="Q1866" i="53"/>
  <c r="Q1867" i="53"/>
  <c r="Q1868" i="53"/>
  <c r="Q1869" i="53"/>
  <c r="Q1870" i="53"/>
  <c r="Q1871" i="53"/>
  <c r="Q1872" i="53"/>
  <c r="Q1873" i="53"/>
  <c r="Q1874" i="53"/>
  <c r="Q1875" i="53"/>
  <c r="Q1876" i="53"/>
  <c r="Q1877" i="53"/>
  <c r="Q1878" i="53"/>
  <c r="Q1879" i="53"/>
  <c r="Q1880" i="53"/>
  <c r="Q1881" i="53"/>
  <c r="Q1882" i="53"/>
  <c r="Q1883" i="53"/>
  <c r="Q1884" i="53"/>
  <c r="Q1885" i="53"/>
  <c r="Q1886" i="53"/>
  <c r="Q1887" i="53"/>
  <c r="Q1888" i="53"/>
  <c r="Q1889" i="53"/>
  <c r="Q1890" i="53"/>
  <c r="Q1891" i="53"/>
  <c r="Q1892" i="53"/>
  <c r="Q1893" i="53"/>
  <c r="Q1894" i="53"/>
  <c r="Q1895" i="53"/>
  <c r="Q1896" i="53"/>
  <c r="Q1897" i="53"/>
  <c r="Q1898" i="53"/>
  <c r="Q1899" i="53"/>
  <c r="Q1900" i="53"/>
  <c r="Q1901" i="53"/>
  <c r="Q1902" i="53"/>
  <c r="Q1903" i="53"/>
  <c r="Q1904" i="53"/>
  <c r="Q1905" i="53"/>
  <c r="Q1906" i="53"/>
  <c r="Q1907" i="53"/>
  <c r="Q1908" i="53"/>
  <c r="Q1909" i="53"/>
  <c r="Q1910" i="53"/>
  <c r="Q1911" i="53"/>
  <c r="Q1912" i="53"/>
  <c r="Q1913" i="53"/>
  <c r="Q1914" i="53"/>
  <c r="Q1915" i="53"/>
  <c r="Q1916" i="53"/>
  <c r="Q1917" i="53"/>
  <c r="Q1918" i="53"/>
  <c r="Q1919" i="53"/>
  <c r="Q1920" i="53"/>
  <c r="Q1921" i="53"/>
  <c r="Q1922" i="53"/>
  <c r="Q1923" i="53"/>
  <c r="Q1924" i="53"/>
  <c r="Q1925" i="53"/>
  <c r="Q1926" i="53"/>
  <c r="Q1927" i="53"/>
  <c r="Q1928" i="53"/>
  <c r="Q1929" i="53"/>
  <c r="Q1930" i="53"/>
  <c r="Q1931" i="53"/>
  <c r="Q1932" i="53"/>
  <c r="Q1933" i="53"/>
  <c r="Q1934" i="53"/>
  <c r="Q1935" i="53"/>
  <c r="Q1936" i="53"/>
  <c r="Q1937" i="53"/>
  <c r="Q1938" i="53"/>
  <c r="Q1939" i="53"/>
  <c r="Q1940" i="53"/>
  <c r="Q1941" i="53"/>
  <c r="Q1942" i="53"/>
  <c r="Q1943" i="53"/>
  <c r="Q1944" i="53"/>
  <c r="Q1945" i="53"/>
  <c r="Q1946" i="53"/>
  <c r="Q1947" i="53"/>
  <c r="Q1948" i="53"/>
  <c r="Q1949" i="53"/>
  <c r="Q1950" i="53"/>
  <c r="Q1951" i="53"/>
  <c r="Q1952" i="53"/>
  <c r="Q1953" i="53"/>
  <c r="Q1954" i="53"/>
  <c r="Q1955" i="53"/>
  <c r="Q1956" i="53"/>
  <c r="Q1957" i="53"/>
  <c r="Q1958" i="53"/>
  <c r="Q1959" i="53"/>
  <c r="Q1960" i="53"/>
  <c r="Q1961" i="53"/>
  <c r="Q1962" i="53"/>
  <c r="Q1963" i="53"/>
  <c r="Q1964" i="53"/>
  <c r="Q1965" i="53"/>
  <c r="Q1966" i="53"/>
  <c r="Q1967" i="53"/>
  <c r="Q1968" i="53"/>
  <c r="Q1969" i="53"/>
  <c r="Q1970" i="53"/>
  <c r="Q1971" i="53"/>
  <c r="Q1972" i="53"/>
  <c r="Q1973" i="53"/>
  <c r="Q1974" i="53"/>
  <c r="Q1975" i="53"/>
  <c r="Q1976" i="53"/>
  <c r="Q1977" i="53"/>
  <c r="Q1978" i="53"/>
  <c r="Q1979" i="53"/>
  <c r="Q1980" i="53"/>
  <c r="Q1981" i="53"/>
  <c r="Q1982" i="53"/>
  <c r="Q1983" i="53"/>
  <c r="Q1984" i="53"/>
  <c r="Q1985" i="53"/>
  <c r="Q1986" i="53"/>
  <c r="Q1987" i="53"/>
  <c r="Q1988" i="53"/>
  <c r="Q1989" i="53"/>
  <c r="Q1990" i="53"/>
  <c r="Q1991" i="53"/>
  <c r="Q1992" i="53"/>
  <c r="Q1993" i="53"/>
  <c r="Q1994" i="53"/>
  <c r="Q1995" i="53"/>
  <c r="Q1996" i="53"/>
  <c r="Q1997" i="53"/>
  <c r="Q1998" i="53"/>
  <c r="Q1999" i="53"/>
  <c r="Q2000" i="53"/>
  <c r="Q2001" i="53"/>
  <c r="Q2002" i="53"/>
  <c r="Q2003" i="53"/>
  <c r="Q2004" i="53"/>
  <c r="Q2005" i="53"/>
  <c r="Q2006" i="53"/>
  <c r="Q2007" i="53"/>
  <c r="Q2008" i="53"/>
  <c r="Q2009" i="53"/>
  <c r="Q2010" i="53"/>
  <c r="Q2011" i="53"/>
  <c r="Q2012" i="53"/>
  <c r="Q2013" i="53"/>
  <c r="Q2014" i="53"/>
  <c r="Q2015" i="53"/>
  <c r="Q2016" i="53"/>
  <c r="Q2017" i="53"/>
  <c r="Q2018" i="53"/>
  <c r="Q2019" i="53"/>
  <c r="Q2020" i="53"/>
  <c r="Q2021" i="53"/>
  <c r="Q2022" i="53"/>
  <c r="Q2023" i="53"/>
  <c r="Q2024" i="53"/>
  <c r="Q2025" i="53"/>
  <c r="Q2026" i="53"/>
  <c r="Q2027" i="53"/>
  <c r="Q2028" i="53"/>
  <c r="Q2029" i="53"/>
  <c r="Q2030" i="53"/>
  <c r="Q2031" i="53"/>
  <c r="Q2032" i="53"/>
  <c r="Q2033" i="53"/>
  <c r="Q2034" i="53"/>
  <c r="Q2035" i="53"/>
  <c r="Q2036" i="53"/>
  <c r="Q2037" i="53"/>
  <c r="Q2038" i="53"/>
  <c r="Q2039" i="53"/>
  <c r="Q2040" i="53"/>
  <c r="Q2041" i="53"/>
  <c r="Q2042" i="53"/>
  <c r="Q2043" i="53"/>
  <c r="Q2044" i="53"/>
  <c r="Q2045" i="53"/>
  <c r="Q2046" i="53"/>
  <c r="Q2047" i="53"/>
  <c r="Q2048" i="53"/>
  <c r="Q2049" i="53"/>
  <c r="Q2050" i="53"/>
  <c r="Q2051" i="53"/>
  <c r="Q2052" i="53"/>
  <c r="Q2053" i="53"/>
  <c r="Q2054" i="53"/>
  <c r="Q2055" i="53"/>
  <c r="Q2056" i="53"/>
  <c r="Q2057" i="53"/>
  <c r="Q2058" i="53"/>
  <c r="Q2059" i="53"/>
  <c r="Q2060" i="53"/>
  <c r="Q2061" i="53"/>
  <c r="Q2062" i="53"/>
  <c r="Q2063" i="53"/>
  <c r="Q2064" i="53"/>
  <c r="Q2065" i="53"/>
  <c r="Q2066" i="53"/>
  <c r="Q2067" i="53"/>
  <c r="Q2068" i="53"/>
  <c r="Q2069" i="53"/>
  <c r="Q2070" i="53"/>
  <c r="Q2071" i="53"/>
  <c r="Q2072" i="53"/>
  <c r="Q2073" i="53"/>
  <c r="Q2074" i="53"/>
  <c r="Q2075" i="53"/>
  <c r="Q2076" i="53"/>
  <c r="Q2077" i="53"/>
  <c r="Q2078" i="53"/>
  <c r="Q2079" i="53"/>
  <c r="Q2080" i="53"/>
  <c r="Q2081" i="53"/>
  <c r="Q2082" i="53"/>
  <c r="Q2083" i="53"/>
  <c r="Q2084" i="53"/>
  <c r="Q2085" i="53"/>
  <c r="Q2086" i="53"/>
  <c r="Q2087" i="53"/>
  <c r="Q2088" i="53"/>
  <c r="Q2089" i="53"/>
  <c r="Q2090" i="53"/>
  <c r="Q2091" i="53"/>
  <c r="Q2092" i="53"/>
  <c r="Q2093" i="53"/>
  <c r="Q2094" i="53"/>
  <c r="Q2095" i="53"/>
  <c r="Q2096" i="53"/>
  <c r="Q2097" i="53"/>
  <c r="Q2098" i="53"/>
  <c r="Q2099" i="53"/>
  <c r="Q2100" i="53"/>
  <c r="Q2101" i="53"/>
  <c r="Q2102" i="53"/>
  <c r="Q2103" i="53"/>
  <c r="Q2104" i="53"/>
  <c r="Q2105" i="53"/>
  <c r="Q2106" i="53"/>
  <c r="Q2107" i="53"/>
  <c r="Q2108" i="53"/>
  <c r="Q2109" i="53"/>
  <c r="Q2110" i="53"/>
  <c r="Q2111" i="53"/>
  <c r="Q2112" i="53"/>
  <c r="Q2113" i="53"/>
  <c r="Q2114" i="53"/>
  <c r="Q2115" i="53"/>
  <c r="Q2116" i="53"/>
  <c r="Q2117" i="53"/>
  <c r="Q2118" i="53"/>
  <c r="Q2119" i="53"/>
  <c r="Q2120" i="53"/>
  <c r="Q2121" i="53"/>
  <c r="Q2122" i="53"/>
  <c r="Q2123" i="53"/>
  <c r="Q2124" i="53"/>
  <c r="Q2125" i="53"/>
  <c r="Q2126" i="53"/>
  <c r="Q2127" i="53"/>
  <c r="Q2128" i="53"/>
  <c r="Q2129" i="53"/>
  <c r="Q2130" i="53"/>
  <c r="Q2131" i="53"/>
  <c r="Q2132" i="53"/>
  <c r="Q2133" i="53"/>
  <c r="Q2134" i="53"/>
  <c r="Q2135" i="53"/>
  <c r="Q2136" i="53"/>
  <c r="Q2137" i="53"/>
  <c r="Q2138" i="53"/>
  <c r="Q2139" i="53"/>
  <c r="Q2140" i="53"/>
  <c r="Q2141" i="53"/>
  <c r="Q2142" i="53"/>
  <c r="Q2143" i="53"/>
  <c r="Q2144" i="53"/>
  <c r="Q2145" i="53"/>
  <c r="Q2146" i="53"/>
  <c r="Q2147" i="53"/>
  <c r="Q2148" i="53"/>
  <c r="Q2149" i="53"/>
  <c r="Q2150" i="53"/>
  <c r="Q2151" i="53"/>
  <c r="Q2152" i="53"/>
  <c r="Q2153" i="53"/>
  <c r="Q2154" i="53"/>
  <c r="Q2155" i="53"/>
  <c r="Q2156" i="53"/>
  <c r="Q2157" i="53"/>
  <c r="Q2158" i="53"/>
  <c r="Q2159" i="53"/>
  <c r="Q2160" i="53"/>
  <c r="Q2161" i="53"/>
  <c r="Q2162" i="53"/>
  <c r="Q2163" i="53"/>
  <c r="Q2164" i="53"/>
  <c r="Q2165" i="53"/>
  <c r="Q2166" i="53"/>
  <c r="Q2167" i="53"/>
  <c r="Q2168" i="53"/>
  <c r="Q2169" i="53"/>
  <c r="Q2170" i="53"/>
  <c r="Q2171" i="53"/>
  <c r="Q2172" i="53"/>
  <c r="Q2173" i="53"/>
  <c r="Q2174" i="53"/>
  <c r="Q2175" i="53"/>
  <c r="Q2176" i="53"/>
  <c r="Q2177" i="53"/>
  <c r="Q2178" i="53"/>
  <c r="Q2179" i="53"/>
  <c r="Q2180" i="53"/>
  <c r="Q2181" i="53"/>
  <c r="Q2182" i="53"/>
  <c r="Q2183" i="53"/>
  <c r="Q2184" i="53"/>
  <c r="Q2185" i="53"/>
  <c r="Q2186" i="53"/>
  <c r="Q2187" i="53"/>
  <c r="Q2188" i="53"/>
  <c r="Q2189" i="53"/>
  <c r="Q2190" i="53"/>
  <c r="Q2191" i="53"/>
  <c r="Q2192" i="53"/>
  <c r="Q2193" i="53"/>
  <c r="Q2194" i="53"/>
  <c r="Q2195" i="53"/>
  <c r="Q2196" i="53"/>
  <c r="Q2197" i="53"/>
  <c r="Q2198" i="53"/>
  <c r="Q2199" i="53"/>
  <c r="Q2200" i="53"/>
  <c r="Q2201" i="53"/>
  <c r="Q2202" i="53"/>
  <c r="Q2203" i="53"/>
  <c r="Q2204" i="53"/>
  <c r="Q2205" i="53"/>
  <c r="Q2206" i="53"/>
  <c r="Q2207" i="53"/>
  <c r="Q2208" i="53"/>
  <c r="Q2209" i="53"/>
  <c r="Q2210" i="53"/>
  <c r="Q2211" i="53"/>
  <c r="Q2212" i="53"/>
  <c r="Q2213" i="53"/>
  <c r="Q2214" i="53"/>
  <c r="Q2215" i="53"/>
  <c r="Q2216" i="53"/>
  <c r="Q2217" i="53"/>
  <c r="Q2218" i="53"/>
  <c r="Q2219" i="53"/>
  <c r="Q2220" i="53"/>
  <c r="Q2221" i="53"/>
  <c r="Q2222" i="53"/>
  <c r="Q2223" i="53"/>
  <c r="Q2224" i="53"/>
  <c r="Q2225" i="53"/>
  <c r="Q2226" i="53"/>
  <c r="Q2227" i="53"/>
  <c r="Q2228" i="53"/>
  <c r="Q2229" i="53"/>
  <c r="Q2230" i="53"/>
  <c r="Q2231" i="53"/>
  <c r="Q2232" i="53"/>
  <c r="Q2233" i="53"/>
  <c r="Q2234" i="53"/>
  <c r="Q2235" i="53"/>
  <c r="Q2236" i="53"/>
  <c r="Q2237" i="53"/>
  <c r="Q2238" i="53"/>
  <c r="Q2239" i="53"/>
  <c r="Q2240" i="53"/>
  <c r="Q2241" i="53"/>
  <c r="Q2242" i="53"/>
  <c r="Q2243" i="53"/>
  <c r="Q2244" i="53"/>
  <c r="Q2245" i="53"/>
  <c r="Q2246" i="53"/>
  <c r="Q2247" i="53"/>
  <c r="Q2248" i="53"/>
  <c r="Q2249" i="53"/>
  <c r="Q2250" i="53"/>
  <c r="Q2251" i="53"/>
  <c r="Q2252" i="53"/>
  <c r="Q2253" i="53"/>
  <c r="Q2254" i="53"/>
  <c r="Q2255" i="53"/>
  <c r="Q2256" i="53"/>
  <c r="Q2257" i="53"/>
  <c r="Q2258" i="53"/>
  <c r="Q2259" i="53"/>
  <c r="Q2260" i="53"/>
  <c r="Q2261" i="53"/>
  <c r="Q2262" i="53"/>
  <c r="Q2263" i="53"/>
  <c r="Q2264" i="53"/>
  <c r="Q2265" i="53"/>
  <c r="Q2266" i="53"/>
  <c r="Q2267" i="53"/>
  <c r="Q2268" i="53"/>
  <c r="Q2269" i="53"/>
  <c r="Q2270" i="53"/>
  <c r="Q2271" i="53"/>
  <c r="Q2272" i="53"/>
  <c r="Q2273" i="53"/>
  <c r="Q2274" i="53"/>
  <c r="Q2275" i="53"/>
  <c r="Q2276" i="53"/>
  <c r="Q2277" i="53"/>
  <c r="Q2278" i="53"/>
  <c r="Q2279" i="53"/>
  <c r="Q2280" i="53"/>
  <c r="Q2281" i="53"/>
  <c r="Q2282" i="53"/>
  <c r="Q2283" i="53"/>
  <c r="Q2284" i="53"/>
  <c r="Q2285" i="53"/>
  <c r="Q2286" i="53"/>
  <c r="Q2287" i="53"/>
  <c r="Q2288" i="53"/>
  <c r="Q2289" i="53"/>
  <c r="Q2290" i="53"/>
  <c r="Q2291" i="53"/>
  <c r="Q2292" i="53"/>
  <c r="Q2293" i="53"/>
  <c r="Q2294" i="53"/>
  <c r="Q2295" i="53"/>
  <c r="Q2296" i="53"/>
  <c r="Q2297" i="53"/>
  <c r="Q2298" i="53"/>
  <c r="Q2299" i="53"/>
  <c r="Q2300" i="53"/>
  <c r="Q2301" i="53"/>
  <c r="Q2302" i="53"/>
  <c r="Q2303" i="53"/>
  <c r="Q2304" i="53"/>
  <c r="Q2305" i="53"/>
  <c r="Q2306" i="53"/>
  <c r="Q2307" i="53"/>
  <c r="Q2308" i="53"/>
  <c r="Q2309" i="53"/>
  <c r="Q2310" i="53"/>
  <c r="Q2311" i="53"/>
  <c r="Q2312" i="53"/>
  <c r="Q2313" i="53"/>
  <c r="Q2314" i="53"/>
  <c r="Q2315" i="53"/>
  <c r="Q2316" i="53"/>
  <c r="Q2317" i="53"/>
  <c r="Q2318" i="53"/>
  <c r="Q2319" i="53"/>
  <c r="Q2320" i="53"/>
  <c r="Q2321" i="53"/>
  <c r="Q2322" i="53"/>
  <c r="Q2323" i="53"/>
  <c r="Q2324" i="53"/>
  <c r="Q2325" i="53"/>
  <c r="Q2326" i="53"/>
  <c r="Q2327" i="53"/>
  <c r="Q2328" i="53"/>
  <c r="Q2329" i="53"/>
  <c r="Q2330" i="53"/>
  <c r="Q2331" i="53"/>
  <c r="Q2332" i="53"/>
  <c r="Q2333" i="53"/>
  <c r="Q2334" i="53"/>
  <c r="Q2335" i="53"/>
  <c r="Q2336" i="53"/>
  <c r="Q2337" i="53"/>
  <c r="Q2338" i="53"/>
  <c r="Q2339" i="53"/>
  <c r="Q2340" i="53"/>
  <c r="Q2341" i="53"/>
  <c r="Q2342" i="53"/>
  <c r="Q2343" i="53"/>
  <c r="Q2344" i="53"/>
  <c r="Q2345" i="53"/>
  <c r="Q2346" i="53"/>
  <c r="Q2347" i="53"/>
  <c r="Q2348" i="53"/>
  <c r="Q2349" i="53"/>
  <c r="Q2350" i="53"/>
  <c r="Q2351" i="53"/>
  <c r="Q2352" i="53"/>
  <c r="Q2353" i="53"/>
  <c r="Q2354" i="53"/>
  <c r="Q2355" i="53"/>
  <c r="Q2356" i="53"/>
  <c r="Q2357" i="53"/>
  <c r="Q2358" i="53"/>
  <c r="Q2359" i="53"/>
  <c r="Q2360" i="53"/>
  <c r="Q2361" i="53"/>
  <c r="Q2362" i="53"/>
  <c r="Q2363" i="53"/>
  <c r="Q2364" i="53"/>
  <c r="Q2365" i="53"/>
  <c r="Q2366" i="53"/>
  <c r="Q2367" i="53"/>
  <c r="Q2368" i="53"/>
  <c r="Q2369" i="53"/>
  <c r="Q2370" i="53"/>
  <c r="Q2371" i="53"/>
  <c r="Q2372" i="53"/>
  <c r="Q2373" i="53"/>
  <c r="Q2374" i="53"/>
  <c r="Q2375" i="53"/>
  <c r="Q2376" i="53"/>
  <c r="Q2377" i="53"/>
  <c r="Q2378" i="53"/>
  <c r="Q2379" i="53"/>
  <c r="Q2380" i="53"/>
  <c r="Q2381" i="53"/>
  <c r="Q2382" i="53"/>
  <c r="Q2383" i="53"/>
  <c r="Q2384" i="53"/>
  <c r="Q2385" i="53"/>
  <c r="Q2386" i="53"/>
  <c r="Q2387" i="53"/>
  <c r="Q2388" i="53"/>
  <c r="Q2389" i="53"/>
  <c r="Q2390" i="53"/>
  <c r="Q2391" i="53"/>
  <c r="Q2392" i="53"/>
  <c r="Q2393" i="53"/>
  <c r="Q2394" i="53"/>
  <c r="Q2395" i="53"/>
  <c r="Q2396" i="53"/>
  <c r="Q2397" i="53"/>
  <c r="Q2398" i="53"/>
  <c r="Q2399" i="53"/>
  <c r="Q2400" i="53"/>
  <c r="Q2401" i="53"/>
  <c r="Q2402" i="53"/>
  <c r="Q2403" i="53"/>
  <c r="Q2404" i="53"/>
  <c r="Q2405" i="53"/>
  <c r="Q2406" i="53"/>
  <c r="Q2407" i="53"/>
  <c r="Q2408" i="53"/>
  <c r="Q2409" i="53"/>
  <c r="Q2410" i="53"/>
  <c r="Q2411" i="53"/>
  <c r="Q2412" i="53"/>
  <c r="Q2413" i="53"/>
  <c r="Q2414" i="53"/>
  <c r="Q2415" i="53"/>
  <c r="Q2416" i="53"/>
  <c r="Q2417" i="53"/>
  <c r="Q2418" i="53"/>
  <c r="Q2419" i="53"/>
  <c r="Q2420" i="53"/>
  <c r="Q2421" i="53"/>
  <c r="Q2422" i="53"/>
  <c r="Q2423" i="53"/>
  <c r="Q2424" i="53"/>
  <c r="Q2425" i="53"/>
  <c r="Q2426" i="53"/>
  <c r="Q2427" i="53"/>
  <c r="Q2428" i="53"/>
  <c r="Q2429" i="53"/>
  <c r="Q2430" i="53"/>
  <c r="Q2431" i="53"/>
  <c r="Q2432" i="53"/>
  <c r="Q2433" i="53"/>
  <c r="Q2434" i="53"/>
  <c r="Q2435" i="53"/>
  <c r="Q2436" i="53"/>
  <c r="Q2437" i="53"/>
  <c r="Q2438" i="53"/>
  <c r="Q2439" i="53"/>
  <c r="Q2440" i="53"/>
  <c r="Q2441" i="53"/>
  <c r="Q2442" i="53"/>
  <c r="Q2443" i="53"/>
  <c r="Q2444" i="53"/>
  <c r="Q2445" i="53"/>
  <c r="Q2446" i="53"/>
  <c r="Q2447" i="53"/>
  <c r="Q2448" i="53"/>
  <c r="Q2449" i="53"/>
  <c r="Q2450" i="53"/>
  <c r="Q2451" i="53"/>
  <c r="Q2452" i="53"/>
  <c r="Q2453" i="53"/>
  <c r="Q2454" i="53"/>
  <c r="Q2455" i="53"/>
  <c r="Q2456" i="53"/>
  <c r="Q2457" i="53"/>
  <c r="Q2458" i="53"/>
  <c r="Q2459" i="53"/>
  <c r="Q2460" i="53"/>
  <c r="Q2461" i="53"/>
  <c r="Q2462" i="53"/>
  <c r="Q2463" i="53"/>
  <c r="Q2464" i="53"/>
  <c r="Q2465" i="53"/>
  <c r="Q2466" i="53"/>
  <c r="Q2467" i="53"/>
  <c r="Q2468" i="53"/>
  <c r="Q2469" i="53"/>
  <c r="Q2470" i="53"/>
  <c r="Q2471" i="53"/>
  <c r="Q2472" i="53"/>
  <c r="Q2473" i="53"/>
  <c r="Q2474" i="53"/>
  <c r="Q2475" i="53"/>
  <c r="Q2476" i="53"/>
  <c r="Q2477" i="53"/>
  <c r="Q2478" i="53"/>
  <c r="Q2479" i="53"/>
  <c r="Q2480" i="53"/>
  <c r="Q2481" i="53"/>
  <c r="Q2482" i="53"/>
  <c r="Q2483" i="53"/>
  <c r="Q2484" i="53"/>
  <c r="Q2485" i="53"/>
  <c r="Q2486" i="53"/>
  <c r="Q2487" i="53"/>
  <c r="Q2488" i="53"/>
  <c r="Q2489" i="53"/>
  <c r="Q2490" i="53"/>
  <c r="Q2491" i="53"/>
  <c r="Q2492" i="53"/>
  <c r="Q2493" i="53"/>
  <c r="Q2494" i="53"/>
  <c r="Q2495" i="53"/>
  <c r="Q2496" i="53"/>
  <c r="Q2497" i="53"/>
  <c r="Q2498" i="53"/>
  <c r="Q2499" i="53"/>
  <c r="Q2500" i="53"/>
  <c r="Q2501" i="53"/>
  <c r="Q2502" i="53"/>
  <c r="Q2503" i="53"/>
  <c r="Q2504" i="53"/>
  <c r="Q2505" i="53"/>
  <c r="Q2506" i="53"/>
  <c r="Q2507" i="53"/>
  <c r="Q2508" i="53"/>
  <c r="Q2509" i="53"/>
  <c r="Q2510" i="53"/>
  <c r="Q2511" i="53"/>
  <c r="Q2512" i="53"/>
  <c r="Q2513" i="53"/>
  <c r="Q2514" i="53"/>
  <c r="Q2515" i="53"/>
  <c r="Q2516" i="53"/>
  <c r="Q2517" i="53"/>
  <c r="Q2518" i="53"/>
  <c r="Q2519" i="53"/>
  <c r="Q2520" i="53"/>
  <c r="Q2521" i="53"/>
  <c r="Q2522" i="53"/>
  <c r="Q2523" i="53"/>
  <c r="Q2524" i="53"/>
  <c r="Q2525" i="53"/>
  <c r="Q2526" i="53"/>
  <c r="Q2527" i="53"/>
  <c r="Q2528" i="53"/>
  <c r="Q2529" i="53"/>
  <c r="Q2530" i="53"/>
  <c r="Q2531" i="53"/>
  <c r="Q2532" i="53"/>
  <c r="Q2533" i="53"/>
  <c r="Q2534" i="53"/>
  <c r="Q2535" i="53"/>
  <c r="Q2536" i="53"/>
  <c r="Q2537" i="53"/>
  <c r="Q2538" i="53"/>
  <c r="Q2539" i="53"/>
  <c r="Q2540" i="53"/>
  <c r="Q2541" i="53"/>
  <c r="Q2542" i="53"/>
  <c r="Q2543" i="53"/>
  <c r="Q2544" i="53"/>
  <c r="Q2545" i="53"/>
  <c r="Q2546" i="53"/>
  <c r="Q2547" i="53"/>
  <c r="Q2548" i="53"/>
  <c r="Q2549" i="53"/>
  <c r="Q2550" i="53"/>
  <c r="Q2551" i="53"/>
  <c r="Q2552" i="53"/>
  <c r="Q2553" i="53"/>
  <c r="Q2554" i="53"/>
  <c r="Q2555" i="53"/>
  <c r="Q2556" i="53"/>
  <c r="Q2557" i="53"/>
  <c r="Q2558" i="53"/>
  <c r="Q2559" i="53"/>
  <c r="Q2560" i="53"/>
  <c r="Q2561" i="53"/>
  <c r="Q2562" i="53"/>
  <c r="Q2563" i="53"/>
  <c r="Q2564" i="53"/>
  <c r="Q2565" i="53"/>
  <c r="Q2566" i="53"/>
  <c r="Q2567" i="53"/>
  <c r="Q2568" i="53"/>
  <c r="Q2569" i="53"/>
  <c r="Q2570" i="53"/>
  <c r="Q2571" i="53"/>
  <c r="Q2572" i="53"/>
  <c r="Q2573" i="53"/>
  <c r="Q2574" i="53"/>
  <c r="Q2575" i="53"/>
  <c r="Q2576" i="53"/>
  <c r="Q2577" i="53"/>
  <c r="Q2578" i="53"/>
  <c r="Q2579" i="53"/>
  <c r="Q2580" i="53"/>
  <c r="Q2581" i="53"/>
  <c r="Q2582" i="53"/>
  <c r="Q2583" i="53"/>
  <c r="Q2584" i="53"/>
  <c r="Q2585" i="53"/>
  <c r="Q2586" i="53"/>
  <c r="Q2587" i="53"/>
  <c r="Q2588" i="53"/>
  <c r="Q2589" i="53"/>
  <c r="Q2590" i="53"/>
  <c r="Q2591" i="53"/>
  <c r="Q2592" i="53"/>
  <c r="Q2593" i="53"/>
  <c r="Q2594" i="53"/>
  <c r="Q2595" i="53"/>
  <c r="Q2596" i="53"/>
  <c r="Q2597" i="53"/>
  <c r="Q2598" i="53"/>
  <c r="Q2599" i="53"/>
  <c r="Q2600" i="53"/>
  <c r="Q2601" i="53"/>
  <c r="Q2602" i="53"/>
  <c r="Q2603" i="53"/>
  <c r="Q2604" i="53"/>
  <c r="Q2605" i="53"/>
  <c r="Q2606" i="53"/>
  <c r="Q2607" i="53"/>
  <c r="Q2608" i="53"/>
  <c r="Q2609" i="53"/>
  <c r="Q2610" i="53"/>
  <c r="Q2611" i="53"/>
  <c r="Q2612" i="53"/>
  <c r="Q2613" i="53"/>
  <c r="Q2614" i="53"/>
  <c r="Q2615" i="53"/>
  <c r="Q2616" i="53"/>
  <c r="Q2617" i="53"/>
  <c r="Q2618" i="53"/>
  <c r="Q2619" i="53"/>
  <c r="Q2620" i="53"/>
  <c r="Q2621" i="53"/>
  <c r="Q2622" i="53"/>
  <c r="Q2623" i="53"/>
  <c r="Q2624" i="53"/>
  <c r="Q2625" i="53"/>
  <c r="Q2626" i="53"/>
  <c r="Q2627" i="53"/>
  <c r="Q2628" i="53"/>
  <c r="Q2629" i="53"/>
  <c r="Q2630" i="53"/>
  <c r="Q2631" i="53"/>
  <c r="Q2632" i="53"/>
  <c r="Q2633" i="53"/>
  <c r="Q2634" i="53"/>
  <c r="Q2635" i="53"/>
  <c r="Q2636" i="53"/>
  <c r="Q2637" i="53"/>
  <c r="Q2638" i="53"/>
  <c r="Q2639" i="53"/>
  <c r="Q2640" i="53"/>
  <c r="Q2641" i="53"/>
  <c r="Q2642" i="53"/>
  <c r="Q2643" i="53"/>
  <c r="Q2644" i="53"/>
  <c r="Q2645" i="53"/>
  <c r="Q2646" i="53"/>
  <c r="Q2647" i="53"/>
  <c r="Q2648" i="53"/>
  <c r="Q2649" i="53"/>
  <c r="Q2650" i="53"/>
  <c r="Q2651" i="53"/>
  <c r="Q2652" i="53"/>
  <c r="Q2653" i="53"/>
  <c r="Q2654" i="53"/>
  <c r="Q2655" i="53"/>
  <c r="Q2656" i="53"/>
  <c r="Q2657" i="53"/>
  <c r="Q2658" i="53"/>
  <c r="Q2659" i="53"/>
  <c r="Q2660" i="53"/>
  <c r="Q2661" i="53"/>
  <c r="Q2662" i="53"/>
  <c r="Q2663" i="53"/>
  <c r="Q2664" i="53"/>
  <c r="Q2665" i="53"/>
  <c r="Q2666" i="53"/>
  <c r="Q2667" i="53"/>
  <c r="Q2668" i="53"/>
  <c r="Q2669" i="53"/>
  <c r="Q2670" i="53"/>
  <c r="Q2671" i="53"/>
  <c r="Q2672" i="53"/>
  <c r="Q2673" i="53"/>
  <c r="Q2674" i="53"/>
  <c r="Q2675" i="53"/>
  <c r="Q2676" i="53"/>
  <c r="Q2677" i="53"/>
  <c r="Q2678" i="53"/>
  <c r="Q2679" i="53"/>
  <c r="Q2680" i="53"/>
  <c r="Q2681" i="53"/>
  <c r="Q2682" i="53"/>
  <c r="Q2683" i="53"/>
  <c r="Q2684" i="53"/>
  <c r="Q2685" i="53"/>
  <c r="Q2686" i="53"/>
  <c r="Q2687" i="53"/>
  <c r="Q2688" i="53"/>
  <c r="Q2689" i="53"/>
  <c r="Q2690" i="53"/>
  <c r="Q2691" i="53"/>
  <c r="Q2692" i="53"/>
  <c r="Q2693" i="53"/>
  <c r="Q2694" i="53"/>
  <c r="Q2695" i="53"/>
  <c r="Q2696" i="53"/>
  <c r="Q2697" i="53"/>
  <c r="Q2698" i="53"/>
  <c r="Q2699" i="53"/>
  <c r="Q2700" i="53"/>
  <c r="Q2701" i="53"/>
  <c r="Q2702" i="53"/>
  <c r="Q2703" i="53"/>
  <c r="Q2704" i="53"/>
  <c r="Q2705" i="53"/>
  <c r="Q2706" i="53"/>
  <c r="Q2707" i="53"/>
  <c r="Q2708" i="53"/>
  <c r="Q2709" i="53"/>
  <c r="Q2710" i="53"/>
  <c r="Q2711" i="53"/>
  <c r="Q2712" i="53"/>
  <c r="Q2713" i="53"/>
  <c r="Q2714" i="53"/>
  <c r="Q2715" i="53"/>
  <c r="Q2716" i="53"/>
  <c r="Q2717" i="53"/>
  <c r="Q2718" i="53"/>
  <c r="Q2719" i="53"/>
  <c r="Q2720" i="53"/>
  <c r="Q2721" i="53"/>
  <c r="Q2722" i="53"/>
  <c r="Q2723" i="53"/>
  <c r="Q2724" i="53"/>
  <c r="Q2725" i="53"/>
  <c r="Q2726" i="53"/>
  <c r="Q2727" i="53"/>
  <c r="Q2728" i="53"/>
  <c r="Q2729" i="53"/>
  <c r="Q2730" i="53"/>
  <c r="Q2731" i="53"/>
  <c r="Q2732" i="53"/>
  <c r="Q2733" i="53"/>
  <c r="Q2734" i="53"/>
  <c r="Q2735" i="53"/>
  <c r="Q2736" i="53"/>
  <c r="Q2737" i="53"/>
  <c r="Q2738" i="53"/>
  <c r="Q2739" i="53"/>
  <c r="Q2740" i="53"/>
  <c r="Q2741" i="53"/>
  <c r="Q2742" i="53"/>
  <c r="Q2743" i="53"/>
  <c r="Q2744" i="53"/>
  <c r="Q2745" i="53"/>
  <c r="Q2746" i="53"/>
  <c r="Q2747" i="53"/>
  <c r="Q2748" i="53"/>
  <c r="Q2749" i="53"/>
  <c r="Q2750" i="53"/>
  <c r="Q2751" i="53"/>
  <c r="Q2752" i="53"/>
  <c r="Q2753" i="53"/>
  <c r="Q2754" i="53"/>
  <c r="Q2755" i="53"/>
  <c r="Q2756" i="53"/>
  <c r="Q2757" i="53"/>
  <c r="Q2758" i="53"/>
  <c r="Q2759" i="53"/>
  <c r="Q2760" i="53"/>
  <c r="Q2761" i="53"/>
  <c r="Q2762" i="53"/>
  <c r="Q2763" i="53"/>
  <c r="Q2764" i="53"/>
  <c r="Q2765" i="53"/>
  <c r="Q2766" i="53"/>
  <c r="Q2767" i="53"/>
  <c r="Q2768" i="53"/>
  <c r="Q2769" i="53"/>
  <c r="Q2770" i="53"/>
  <c r="Q2771" i="53"/>
  <c r="Q2772" i="53"/>
  <c r="Q2773" i="53"/>
  <c r="Q2774" i="53"/>
  <c r="Q2775" i="53"/>
  <c r="Q2776" i="53"/>
  <c r="Q2777" i="53"/>
  <c r="Q2778" i="53"/>
  <c r="Q2779" i="53"/>
  <c r="Q2780" i="53"/>
  <c r="Q2781" i="53"/>
  <c r="Q2782" i="53"/>
  <c r="Q2783" i="53"/>
  <c r="Q2784" i="53"/>
  <c r="Q2785" i="53"/>
  <c r="Q2786" i="53"/>
  <c r="Q2787" i="53"/>
  <c r="Q2788" i="53"/>
  <c r="Q2789" i="53"/>
  <c r="Q2790" i="53"/>
  <c r="Q2791" i="53"/>
  <c r="Q2792" i="53"/>
  <c r="Q2793" i="53"/>
  <c r="Q2794" i="53"/>
  <c r="Q2795" i="53"/>
  <c r="Q2796" i="53"/>
  <c r="Q2797" i="53"/>
  <c r="Q2798" i="53"/>
  <c r="Q2799" i="53"/>
  <c r="Q2800" i="53"/>
  <c r="Q2801" i="53"/>
  <c r="Q2802" i="53"/>
  <c r="Q4202" i="53"/>
  <c r="Q4203" i="53"/>
  <c r="Q4204" i="53"/>
  <c r="Q4205" i="53"/>
  <c r="Q4206" i="53"/>
  <c r="Q4207" i="53"/>
  <c r="Q4208" i="53"/>
  <c r="Q4209" i="53"/>
  <c r="Q4210" i="53"/>
  <c r="Q4211" i="53"/>
  <c r="Q4212" i="53"/>
  <c r="Q4213" i="53"/>
  <c r="Q4214" i="53"/>
  <c r="Q4215" i="53"/>
  <c r="Q4216" i="53"/>
  <c r="Q4217" i="53"/>
  <c r="Q4218" i="53"/>
  <c r="Q4219" i="53"/>
  <c r="Q4220" i="53"/>
  <c r="Q4221" i="53"/>
  <c r="Q4222" i="53"/>
  <c r="Q4223" i="53"/>
  <c r="Q4224" i="53"/>
  <c r="Q4225" i="53"/>
  <c r="Q4226" i="53"/>
  <c r="Q4227" i="53"/>
  <c r="Q4228" i="53"/>
  <c r="Q4229" i="53"/>
  <c r="Q4230" i="53"/>
  <c r="Q4231" i="53"/>
  <c r="Q4232" i="53"/>
  <c r="Q4233" i="53"/>
  <c r="Q4234" i="53"/>
  <c r="Q4235" i="53"/>
  <c r="Q4236" i="53"/>
  <c r="Q4237" i="53"/>
  <c r="Q4238" i="53"/>
  <c r="Q4239" i="53"/>
  <c r="Q4240" i="53"/>
  <c r="Q4241" i="53"/>
  <c r="Q4242" i="53"/>
  <c r="Q4243" i="53"/>
  <c r="Q4244" i="53"/>
  <c r="Q4245" i="53"/>
  <c r="Q4246" i="53"/>
  <c r="Q4247" i="53"/>
  <c r="Q4248" i="53"/>
  <c r="Q4249" i="53"/>
  <c r="Q4250" i="53"/>
  <c r="Q4251" i="53"/>
  <c r="Q4252" i="53"/>
  <c r="Q4253" i="53"/>
  <c r="Q4254" i="53"/>
  <c r="Q4255" i="53"/>
  <c r="Q4256" i="53"/>
  <c r="Q4257" i="53"/>
  <c r="Q4258" i="53"/>
  <c r="Q4259" i="53"/>
  <c r="Q4260" i="53"/>
  <c r="Q4261" i="53"/>
  <c r="Q4262" i="53"/>
  <c r="Q4263" i="53"/>
  <c r="Q4264" i="53"/>
  <c r="Q4265" i="53"/>
  <c r="Q4266" i="53"/>
  <c r="Q4267" i="53"/>
  <c r="Q4268" i="53"/>
  <c r="Q4269" i="53"/>
  <c r="Q4270" i="53"/>
  <c r="Q4271" i="53"/>
  <c r="Q4272" i="53"/>
  <c r="Q4273" i="53"/>
  <c r="Q4274" i="53"/>
  <c r="Q4275" i="53"/>
  <c r="Q4276" i="53"/>
  <c r="Q4277" i="53"/>
  <c r="Q4278" i="53"/>
  <c r="Q4279" i="53"/>
  <c r="Q4280" i="53"/>
  <c r="Q4281" i="53"/>
  <c r="Q4282" i="53"/>
  <c r="Q4283" i="53"/>
  <c r="Q4284" i="53"/>
  <c r="Q4285" i="53"/>
  <c r="Q4286" i="53"/>
  <c r="Q4287" i="53"/>
  <c r="Q4288" i="53"/>
  <c r="Q4289" i="53"/>
  <c r="Q4290" i="53"/>
  <c r="Q4291" i="53"/>
  <c r="Q4292" i="53"/>
  <c r="Q4293" i="53"/>
  <c r="Q4294" i="53"/>
  <c r="Q4295" i="53"/>
  <c r="Q4296" i="53"/>
  <c r="Q4297" i="53"/>
  <c r="Q4298" i="53"/>
  <c r="Q4299" i="53"/>
  <c r="Q4300" i="53"/>
  <c r="Q4301" i="53"/>
  <c r="Q4302" i="53"/>
  <c r="Q4303" i="53"/>
  <c r="Q4304" i="53"/>
  <c r="Q4305" i="53"/>
  <c r="Q4306" i="53"/>
  <c r="Q4307" i="53"/>
  <c r="Q4308" i="53"/>
  <c r="Q4309" i="53"/>
  <c r="Q4310" i="53"/>
  <c r="Q4311" i="53"/>
  <c r="Q4312" i="53"/>
  <c r="Q4313" i="53"/>
  <c r="Q4314" i="53"/>
  <c r="Q4315" i="53"/>
  <c r="Q4316" i="53"/>
  <c r="Q4317" i="53"/>
  <c r="Q4318" i="53"/>
  <c r="Q4319" i="53"/>
  <c r="Q4320" i="53"/>
  <c r="Q4321" i="53"/>
  <c r="Q4322" i="53"/>
  <c r="Q4323" i="53"/>
  <c r="Q4324" i="53"/>
  <c r="Q4325" i="53"/>
  <c r="Q4326" i="53"/>
  <c r="Q4327" i="53"/>
  <c r="Q4328" i="53"/>
  <c r="Q4329" i="53"/>
  <c r="Q4330" i="53"/>
  <c r="Q4331" i="53"/>
  <c r="Q4332" i="53"/>
  <c r="Q4333" i="53"/>
  <c r="Q4334" i="53"/>
  <c r="Q4335" i="53"/>
  <c r="Q4336" i="53"/>
  <c r="Q4337" i="53"/>
  <c r="Q4338" i="53"/>
  <c r="Q4339" i="53"/>
  <c r="Q4340" i="53"/>
  <c r="Q4341" i="53"/>
  <c r="Q4342" i="53"/>
  <c r="Q4343" i="53"/>
  <c r="Q4344" i="53"/>
  <c r="Q4345" i="53"/>
  <c r="Q4346" i="53"/>
  <c r="Q4347" i="53"/>
  <c r="Q4348" i="53"/>
  <c r="Q4349" i="53"/>
  <c r="Q4350" i="53"/>
  <c r="Q4351" i="53"/>
  <c r="Q4352" i="53"/>
  <c r="Q4353" i="53"/>
  <c r="Q4354" i="53"/>
  <c r="Q4355" i="53"/>
  <c r="Q4356" i="53"/>
  <c r="Q4357" i="53"/>
  <c r="Q4358" i="53"/>
  <c r="Q4359" i="53"/>
  <c r="Q4360" i="53"/>
  <c r="Q4361" i="53"/>
  <c r="Q4362" i="53"/>
  <c r="Q4363" i="53"/>
  <c r="Q4364" i="53"/>
  <c r="Q4365" i="53"/>
  <c r="Q4366" i="53"/>
  <c r="Q4367" i="53"/>
  <c r="Q4368" i="53"/>
  <c r="Q4369" i="53"/>
  <c r="Q4370" i="53"/>
  <c r="Q4371" i="53"/>
  <c r="Q4372" i="53"/>
  <c r="Q4373" i="53"/>
  <c r="Q4374" i="53"/>
  <c r="Q4375" i="53"/>
  <c r="Q4376" i="53"/>
  <c r="Q4377" i="53"/>
  <c r="Q4378" i="53"/>
  <c r="Q4379" i="53"/>
  <c r="Q4380" i="53"/>
  <c r="Q4381" i="53"/>
  <c r="Q4382" i="53"/>
  <c r="Q4383" i="53"/>
  <c r="Q4384" i="53"/>
  <c r="Q4385" i="53"/>
  <c r="Q4386" i="53"/>
  <c r="Q4387" i="53"/>
  <c r="Q4388" i="53"/>
  <c r="Q4389" i="53"/>
  <c r="Q4390" i="53"/>
  <c r="Q4391" i="53"/>
  <c r="Q4392" i="53"/>
  <c r="Q4393" i="53"/>
  <c r="Q4394" i="53"/>
  <c r="Q4395" i="53"/>
  <c r="Q4396" i="53"/>
  <c r="Q4397" i="53"/>
  <c r="Q4398" i="53"/>
  <c r="Q4399" i="53"/>
  <c r="Q4400" i="53"/>
  <c r="Q4401" i="53"/>
  <c r="Q4402" i="53"/>
  <c r="Q4403" i="53"/>
  <c r="Q4404" i="53"/>
  <c r="Q4405" i="53"/>
  <c r="Q4406" i="53"/>
  <c r="Q4407" i="53"/>
  <c r="Q4408" i="53"/>
  <c r="Q4409" i="53"/>
  <c r="Q4410" i="53"/>
  <c r="Q4411" i="53"/>
  <c r="Q4412" i="53"/>
  <c r="Q4413" i="53"/>
  <c r="Q4414" i="53"/>
  <c r="Q4415" i="53"/>
  <c r="Q4416" i="53"/>
  <c r="Q4417" i="53"/>
  <c r="Q4418" i="53"/>
  <c r="Q4419" i="53"/>
  <c r="Q4420" i="53"/>
  <c r="Q4421" i="53"/>
  <c r="Q4422" i="53"/>
  <c r="Q4423" i="53"/>
  <c r="Q4424" i="53"/>
  <c r="Q4425" i="53"/>
  <c r="Q4426" i="53"/>
  <c r="Q4427" i="53"/>
  <c r="Q4428" i="53"/>
  <c r="Q4429" i="53"/>
  <c r="Q4430" i="53"/>
  <c r="Q4431" i="53"/>
  <c r="Q4432" i="53"/>
  <c r="Q4433" i="53"/>
  <c r="Q4434" i="53"/>
  <c r="Q4435" i="53"/>
  <c r="Q4436" i="53"/>
  <c r="Q4437" i="53"/>
  <c r="Q4438" i="53"/>
  <c r="Q4439" i="53"/>
  <c r="Q4440" i="53"/>
  <c r="Q4441" i="53"/>
  <c r="Q4442" i="53"/>
  <c r="Q4443" i="53"/>
  <c r="Q4444" i="53"/>
  <c r="Q4445" i="53"/>
  <c r="Q4446" i="53"/>
  <c r="Q4447" i="53"/>
  <c r="Q4448" i="53"/>
  <c r="Q4449" i="53"/>
  <c r="Q4450" i="53"/>
  <c r="Q4451" i="53"/>
  <c r="Q4452" i="53"/>
  <c r="Q4453" i="53"/>
  <c r="Q4454" i="53"/>
  <c r="Q4455" i="53"/>
  <c r="Q4456" i="53"/>
  <c r="Q4457" i="53"/>
  <c r="Q4458" i="53"/>
  <c r="Q4459" i="53"/>
  <c r="Q4460" i="53"/>
  <c r="Q4461" i="53"/>
  <c r="Q4462" i="53"/>
  <c r="Q4463" i="53"/>
  <c r="Q4464" i="53"/>
  <c r="Q4465" i="53"/>
  <c r="Q4466" i="53"/>
  <c r="Q4467" i="53"/>
  <c r="Q4468" i="53"/>
  <c r="Q4469" i="53"/>
  <c r="Q4470" i="53"/>
  <c r="Q4471" i="53"/>
  <c r="Q4472" i="53"/>
  <c r="Q4473" i="53"/>
  <c r="Q4474" i="53"/>
  <c r="Q4475" i="53"/>
  <c r="Q4476" i="53"/>
  <c r="Q4477" i="53"/>
  <c r="Q4478" i="53"/>
  <c r="Q4479" i="53"/>
  <c r="Q4480" i="53"/>
  <c r="Q4481" i="53"/>
  <c r="Q4482" i="53"/>
  <c r="Q4483" i="53"/>
  <c r="Q4484" i="53"/>
  <c r="Q4485" i="53"/>
  <c r="Q4486" i="53"/>
  <c r="Q4487" i="53"/>
  <c r="Q4488" i="53"/>
  <c r="Q4489" i="53"/>
  <c r="Q4490" i="53"/>
  <c r="Q4491" i="53"/>
  <c r="Q4492" i="53"/>
  <c r="Q4493" i="53"/>
  <c r="Q4494" i="53"/>
  <c r="Q4495" i="53"/>
  <c r="Q4496" i="53"/>
  <c r="Q4497" i="53"/>
  <c r="Q4498" i="53"/>
  <c r="Q4499" i="53"/>
  <c r="Q4500" i="53"/>
  <c r="Q4501" i="53"/>
  <c r="Q4502" i="53"/>
  <c r="Q4503" i="53"/>
  <c r="Q4504" i="53"/>
  <c r="Q4505" i="53"/>
  <c r="Q4506" i="53"/>
  <c r="Q4507" i="53"/>
  <c r="Q4508" i="53"/>
  <c r="Q4509" i="53"/>
  <c r="Q4510" i="53"/>
  <c r="Q4511" i="53"/>
  <c r="Q4512" i="53"/>
  <c r="Q4513" i="53"/>
  <c r="Q4514" i="53"/>
  <c r="Q4515" i="53"/>
  <c r="Q4516" i="53"/>
  <c r="Q4517" i="53"/>
  <c r="Q4518" i="53"/>
  <c r="Q4519" i="53"/>
  <c r="Q4520" i="53"/>
  <c r="Q4521" i="53"/>
  <c r="Q4522" i="53"/>
  <c r="Q4523" i="53"/>
  <c r="Q4524" i="53"/>
  <c r="Q4525" i="53"/>
  <c r="Q4526" i="53"/>
  <c r="Q4527" i="53"/>
  <c r="Q4528" i="53"/>
  <c r="Q4529" i="53"/>
  <c r="Q4530" i="53"/>
  <c r="Q4531" i="53"/>
  <c r="Q4532" i="53"/>
  <c r="Q4533" i="53"/>
  <c r="Q4534" i="53"/>
  <c r="Q4535" i="53"/>
  <c r="Q4536" i="53"/>
  <c r="Q4537" i="53"/>
  <c r="Q4538" i="53"/>
  <c r="Q4539" i="53"/>
  <c r="Q4540" i="53"/>
  <c r="Q4541" i="53"/>
  <c r="Q4542" i="53"/>
  <c r="Q4543" i="53"/>
  <c r="Q4544" i="53"/>
  <c r="Q4545" i="53"/>
  <c r="Q4546" i="53"/>
  <c r="Q4547" i="53"/>
  <c r="Q4548" i="53"/>
  <c r="Q4549" i="53"/>
  <c r="Q4550" i="53"/>
  <c r="Q4551" i="53"/>
  <c r="Q4552" i="53"/>
  <c r="Q4553" i="53"/>
  <c r="Q4554" i="53"/>
  <c r="Q4555" i="53"/>
  <c r="Q4556" i="53"/>
  <c r="Q4557" i="53"/>
  <c r="Q4558" i="53"/>
  <c r="Q4559" i="53"/>
  <c r="Q4560" i="53"/>
  <c r="Q4561" i="53"/>
  <c r="Q4562" i="53"/>
  <c r="Q4563" i="53"/>
  <c r="Q4564" i="53"/>
  <c r="Q4565" i="53"/>
  <c r="Q4566" i="53"/>
  <c r="Q4567" i="53"/>
  <c r="Q4568" i="53"/>
  <c r="Q4569" i="53"/>
  <c r="Q4570" i="53"/>
  <c r="Q4571" i="53"/>
  <c r="Q4572" i="53"/>
  <c r="Q4573" i="53"/>
  <c r="Q4574" i="53"/>
  <c r="Q4575" i="53"/>
  <c r="Q4576" i="53"/>
  <c r="Q4577" i="53"/>
  <c r="Q4578" i="53"/>
  <c r="Q4579" i="53"/>
  <c r="Q4580" i="53"/>
  <c r="Q4581" i="53"/>
  <c r="Q4582" i="53"/>
  <c r="Q4583" i="53"/>
  <c r="Q4584" i="53"/>
  <c r="Q4585" i="53"/>
  <c r="Q4586" i="53"/>
  <c r="Q4587" i="53"/>
  <c r="Q4588" i="53"/>
  <c r="Q4589" i="53"/>
  <c r="Q4590" i="53"/>
  <c r="Q4591" i="53"/>
  <c r="Q4592" i="53"/>
  <c r="Q4593" i="53"/>
  <c r="Q4594" i="53"/>
  <c r="Q4595" i="53"/>
  <c r="Q4596" i="53"/>
  <c r="Q4597" i="53"/>
  <c r="Q4598" i="53"/>
  <c r="Q4599" i="53"/>
  <c r="Q4600" i="53"/>
  <c r="Q4601" i="53"/>
  <c r="Q4602" i="53"/>
  <c r="Q4603" i="53"/>
  <c r="Q4604" i="53"/>
  <c r="Q4605" i="53"/>
  <c r="Q4606" i="53"/>
  <c r="Q4607" i="53"/>
  <c r="Q4608" i="53"/>
  <c r="Q4609" i="53"/>
  <c r="Q4610" i="53"/>
  <c r="Q4611" i="53"/>
  <c r="Q4612" i="53"/>
  <c r="Q4613" i="53"/>
  <c r="Q4614" i="53"/>
  <c r="Q4615" i="53"/>
  <c r="Q4616" i="53"/>
  <c r="Q4617" i="53"/>
  <c r="Q4618" i="53"/>
  <c r="Q4619" i="53"/>
  <c r="Q4620" i="53"/>
  <c r="Q4621" i="53"/>
  <c r="Q4622" i="53"/>
  <c r="Q4623" i="53"/>
  <c r="Q4624" i="53"/>
  <c r="Q4625" i="53"/>
  <c r="Q4626" i="53"/>
  <c r="Q4627" i="53"/>
  <c r="Q4628" i="53"/>
  <c r="Q4629" i="53"/>
  <c r="Q4630" i="53"/>
  <c r="Q4631" i="53"/>
  <c r="Q4632" i="53"/>
  <c r="Q4633" i="53"/>
  <c r="Q4634" i="53"/>
  <c r="Q4635" i="53"/>
  <c r="Q4636" i="53"/>
  <c r="Q4637" i="53"/>
  <c r="Q4638" i="53"/>
  <c r="Q4639" i="53"/>
  <c r="Q4640" i="53"/>
  <c r="Q4641" i="53"/>
  <c r="Q4642" i="53"/>
  <c r="Q4643" i="53"/>
  <c r="Q4644" i="53"/>
  <c r="Q4645" i="53"/>
  <c r="Q4646" i="53"/>
  <c r="Q4647" i="53"/>
  <c r="Q4648" i="53"/>
  <c r="Q4649" i="53"/>
  <c r="Q4650" i="53"/>
  <c r="Q4651" i="53"/>
  <c r="Q4652" i="53"/>
  <c r="Q4653" i="53"/>
  <c r="Q4654" i="53"/>
  <c r="Q4655" i="53"/>
  <c r="Q4656" i="53"/>
  <c r="Q4657" i="53"/>
  <c r="Q4658" i="53"/>
  <c r="Q4659" i="53"/>
  <c r="Q4660" i="53"/>
  <c r="Q4661" i="53"/>
  <c r="Q4662" i="53"/>
  <c r="Q4663" i="53"/>
  <c r="Q4664" i="53"/>
  <c r="Q4665" i="53"/>
  <c r="Q4666" i="53"/>
  <c r="Q4667" i="53"/>
  <c r="Q4668" i="53"/>
  <c r="Q4669" i="53"/>
  <c r="Q4670" i="53"/>
  <c r="Q4671" i="53"/>
  <c r="Q4672" i="53"/>
  <c r="Q4673" i="53"/>
  <c r="Q4674" i="53"/>
  <c r="Q4675" i="53"/>
  <c r="Q4676" i="53"/>
  <c r="Q4677" i="53"/>
  <c r="Q4678" i="53"/>
  <c r="Q4679" i="53"/>
  <c r="Q4680" i="53"/>
  <c r="Q4681" i="53"/>
  <c r="Q4682" i="53"/>
  <c r="Q4683" i="53"/>
  <c r="Q4684" i="53"/>
  <c r="Q4685" i="53"/>
  <c r="Q4686" i="53"/>
  <c r="Q4687" i="53"/>
  <c r="Q4688" i="53"/>
  <c r="Q4689" i="53"/>
  <c r="Q4690" i="53"/>
  <c r="Q4691" i="53"/>
  <c r="Q4692" i="53"/>
  <c r="Q4693" i="53"/>
  <c r="Q4694" i="53"/>
  <c r="Q4695" i="53"/>
  <c r="Q4696" i="53"/>
  <c r="Q4697" i="53"/>
  <c r="Q4698" i="53"/>
  <c r="Q4699" i="53"/>
  <c r="Q4700" i="53"/>
  <c r="Q4701" i="53"/>
  <c r="Q4702" i="53"/>
  <c r="Q4703" i="53"/>
  <c r="Q4704" i="53"/>
  <c r="Q4705" i="53"/>
  <c r="Q4706" i="53"/>
  <c r="Q4707" i="53"/>
  <c r="Q4708" i="53"/>
  <c r="Q4709" i="53"/>
  <c r="Q4710" i="53"/>
  <c r="Q4711" i="53"/>
  <c r="Q4712" i="53"/>
  <c r="Q4713" i="53"/>
  <c r="Q4714" i="53"/>
  <c r="Q4715" i="53"/>
  <c r="Q4716" i="53"/>
  <c r="Q4717" i="53"/>
  <c r="Q4718" i="53"/>
  <c r="Q4719" i="53"/>
  <c r="Q4720" i="53"/>
  <c r="Q4721" i="53"/>
  <c r="Q4722" i="53"/>
  <c r="Q4723" i="53"/>
  <c r="Q4724" i="53"/>
  <c r="Q4725" i="53"/>
  <c r="Q4726" i="53"/>
  <c r="Q4727" i="53"/>
  <c r="Q4728" i="53"/>
  <c r="Q4729" i="53"/>
  <c r="Q4730" i="53"/>
  <c r="Q4731" i="53"/>
  <c r="Q4732" i="53"/>
  <c r="Q4733" i="53"/>
  <c r="Q4734" i="53"/>
  <c r="Q4735" i="53"/>
  <c r="Q4736" i="53"/>
  <c r="Q4737" i="53"/>
  <c r="Q4738" i="53"/>
  <c r="Q4739" i="53"/>
  <c r="Q4740" i="53"/>
  <c r="Q4741" i="53"/>
  <c r="Q4742" i="53"/>
  <c r="Q4743" i="53"/>
  <c r="Q4744" i="53"/>
  <c r="Q4745" i="53"/>
  <c r="Q4746" i="53"/>
  <c r="Q4747" i="53"/>
  <c r="Q4748" i="53"/>
  <c r="Q4749" i="53"/>
  <c r="Q4750" i="53"/>
  <c r="Q4751" i="53"/>
  <c r="Q4752" i="53"/>
  <c r="Q4753" i="53"/>
  <c r="Q4754" i="53"/>
  <c r="Q4755" i="53"/>
  <c r="Q4756" i="53"/>
  <c r="Q4757" i="53"/>
  <c r="Q4758" i="53"/>
  <c r="Q4759" i="53"/>
  <c r="Q4760" i="53"/>
  <c r="Q4761" i="53"/>
  <c r="Q4762" i="53"/>
  <c r="Q4763" i="53"/>
  <c r="Q4764" i="53"/>
  <c r="Q4765" i="53"/>
  <c r="Q4766" i="53"/>
  <c r="Q4767" i="53"/>
  <c r="Q4768" i="53"/>
  <c r="Q4769" i="53"/>
  <c r="Q4770" i="53"/>
  <c r="Q4771" i="53"/>
  <c r="Q4772" i="53"/>
  <c r="Q4773" i="53"/>
  <c r="Q4774" i="53"/>
  <c r="Q4775" i="53"/>
  <c r="Q4776" i="53"/>
  <c r="Q4777" i="53"/>
  <c r="Q4778" i="53"/>
  <c r="Q4779" i="53"/>
  <c r="Q4780" i="53"/>
  <c r="Q4781" i="53"/>
  <c r="Q4782" i="53"/>
  <c r="Q4783" i="53"/>
  <c r="Q4784" i="53"/>
  <c r="Q4785" i="53"/>
  <c r="Q4786" i="53"/>
  <c r="Q4787" i="53"/>
  <c r="Q4788" i="53"/>
  <c r="Q4789" i="53"/>
  <c r="Q4790" i="53"/>
  <c r="Q4791" i="53"/>
  <c r="Q4792" i="53"/>
  <c r="Q4793" i="53"/>
  <c r="Q4794" i="53"/>
  <c r="Q4795" i="53"/>
  <c r="Q4796" i="53"/>
  <c r="Q4797" i="53"/>
  <c r="Q4798" i="53"/>
  <c r="Q4799" i="53"/>
  <c r="Q4800" i="53"/>
  <c r="Q4801" i="53"/>
  <c r="Q4802" i="53"/>
  <c r="Q4803" i="53"/>
  <c r="Q4804" i="53"/>
  <c r="Q4805" i="53"/>
  <c r="Q4806" i="53"/>
  <c r="Q4807" i="53"/>
  <c r="Q4808" i="53"/>
  <c r="Q4809" i="53"/>
  <c r="Q4810" i="53"/>
  <c r="Q4811" i="53"/>
  <c r="Q4812" i="53"/>
  <c r="Q4813" i="53"/>
  <c r="Q4814" i="53"/>
  <c r="Q4815" i="53"/>
  <c r="Q4816" i="53"/>
  <c r="Q4817" i="53"/>
  <c r="Q4818" i="53"/>
  <c r="Q4819" i="53"/>
  <c r="Q4820" i="53"/>
  <c r="Q4821" i="53"/>
  <c r="Q4822" i="53"/>
  <c r="Q4823" i="53"/>
  <c r="Q4824" i="53"/>
  <c r="Q4825" i="53"/>
  <c r="Q4826" i="53"/>
  <c r="Q4827" i="53"/>
  <c r="Q4828" i="53"/>
  <c r="Q4829" i="53"/>
  <c r="Q4830" i="53"/>
  <c r="Q4831" i="53"/>
  <c r="Q4832" i="53"/>
  <c r="Q4833" i="53"/>
  <c r="Q4834" i="53"/>
  <c r="Q4835" i="53"/>
  <c r="Q4836" i="53"/>
  <c r="Q4837" i="53"/>
  <c r="Q4838" i="53"/>
  <c r="Q4839" i="53"/>
  <c r="Q4840" i="53"/>
  <c r="Q4841" i="53"/>
  <c r="Q4842" i="53"/>
  <c r="Q4843" i="53"/>
  <c r="Q4844" i="53"/>
  <c r="Q4845" i="53"/>
  <c r="Q4846" i="53"/>
  <c r="Q4847" i="53"/>
  <c r="Q4848" i="53"/>
  <c r="Q4849" i="53"/>
  <c r="Q4850" i="53"/>
  <c r="Q4851" i="53"/>
  <c r="Q4852" i="53"/>
  <c r="Q4853" i="53"/>
  <c r="Q4854" i="53"/>
  <c r="Q4855" i="53"/>
  <c r="Q4856" i="53"/>
  <c r="Q4857" i="53"/>
  <c r="Q4858" i="53"/>
  <c r="Q4859" i="53"/>
  <c r="Q4860" i="53"/>
  <c r="Q4861" i="53"/>
  <c r="Q4862" i="53"/>
  <c r="Q4863" i="53"/>
  <c r="Q4864" i="53"/>
  <c r="Q4865" i="53"/>
  <c r="Q4866" i="53"/>
  <c r="Q4867" i="53"/>
  <c r="Q4868" i="53" l="1"/>
  <c r="P4868" i="53"/>
  <c r="O4868" i="53"/>
  <c r="A4884" i="53"/>
  <c r="A4885" i="53"/>
  <c r="A4886" i="53"/>
  <c r="A4887" i="53"/>
  <c r="Q4980" i="53"/>
  <c r="Q4981" i="53"/>
  <c r="Q4982" i="53"/>
  <c r="Q4983" i="53"/>
  <c r="Q4984" i="53"/>
  <c r="Q4985" i="53"/>
  <c r="Q4986" i="53"/>
  <c r="Q4987" i="53"/>
  <c r="Q4988" i="53"/>
  <c r="Q4989" i="53"/>
  <c r="Q4990" i="53"/>
  <c r="Q4991" i="53"/>
  <c r="Q4992" i="53"/>
  <c r="Q4993" i="53"/>
  <c r="Q4994" i="53"/>
  <c r="Q4995" i="53"/>
  <c r="Q4996" i="53"/>
  <c r="Q4997" i="53"/>
  <c r="Q4998" i="53"/>
  <c r="Q4999" i="53"/>
  <c r="Q5000" i="53"/>
  <c r="Q5001" i="53"/>
  <c r="Q5002" i="53"/>
  <c r="Q5003" i="53"/>
  <c r="Q5004" i="53"/>
  <c r="Q5005" i="53"/>
  <c r="Q5006" i="53"/>
  <c r="A5002" i="53"/>
  <c r="A5003" i="53"/>
  <c r="A5004" i="53"/>
  <c r="A5005" i="53"/>
  <c r="A5006" i="53"/>
  <c r="Q4884" i="53"/>
  <c r="Q4885" i="53"/>
  <c r="Q4886" i="53"/>
  <c r="Q4887" i="53"/>
  <c r="Q4888" i="53"/>
  <c r="Q4889" i="53"/>
  <c r="Q4890" i="53"/>
  <c r="Q4891" i="53"/>
  <c r="Q4892" i="53"/>
  <c r="Q4893" i="53"/>
  <c r="Q4894" i="53"/>
  <c r="Q4895" i="53"/>
  <c r="Q4896" i="53"/>
  <c r="Q4897" i="53"/>
  <c r="Q4898" i="53"/>
  <c r="Q4899" i="53"/>
  <c r="Q4900" i="53"/>
  <c r="Q4901" i="53"/>
  <c r="Q4902" i="53"/>
  <c r="Q4903" i="53"/>
  <c r="Q4904" i="53"/>
  <c r="Q4905" i="53"/>
  <c r="Q4906" i="53"/>
  <c r="Q4907" i="53"/>
  <c r="Q4908" i="53"/>
  <c r="Q4909" i="53"/>
  <c r="Q4910" i="53"/>
  <c r="Q4911" i="53"/>
  <c r="Q4912" i="53"/>
  <c r="Q4913" i="53"/>
  <c r="Q4914" i="53"/>
  <c r="Q4915" i="53"/>
  <c r="Q4916" i="53"/>
  <c r="Q4917" i="53"/>
  <c r="Q4918" i="53"/>
  <c r="Q4919" i="53"/>
  <c r="Q4920" i="53"/>
  <c r="Q4921" i="53"/>
  <c r="Q4922" i="53"/>
  <c r="Q4923" i="53"/>
  <c r="Q4924" i="53"/>
  <c r="Q4925" i="53"/>
  <c r="Q4926" i="53"/>
  <c r="Q4927" i="53"/>
  <c r="Q4928" i="53"/>
  <c r="Q4929" i="53"/>
  <c r="Q4930" i="53"/>
  <c r="Q4931" i="53"/>
  <c r="Q4932" i="53"/>
  <c r="Q4933" i="53"/>
  <c r="Q4934" i="53"/>
  <c r="Q4935" i="53"/>
  <c r="Q4936" i="53"/>
  <c r="Q4937" i="53"/>
  <c r="Q4938" i="53"/>
  <c r="Q4939" i="53"/>
  <c r="Q4940" i="53"/>
  <c r="Q4941" i="53"/>
  <c r="Q4942" i="53"/>
  <c r="Q4943" i="53"/>
  <c r="Q4944" i="53"/>
  <c r="Q4945" i="53"/>
  <c r="Q4946" i="53"/>
  <c r="Q4947" i="53"/>
  <c r="Q4948" i="53"/>
  <c r="Q4949" i="53"/>
  <c r="Q4950" i="53"/>
  <c r="Q4951" i="53"/>
  <c r="Q4952" i="53"/>
  <c r="Q4953" i="53"/>
  <c r="Q4954" i="53"/>
  <c r="Q4955" i="53"/>
  <c r="Q4956" i="53"/>
  <c r="Q4957" i="53"/>
  <c r="Q4958" i="53"/>
  <c r="Q4959" i="53"/>
  <c r="Q4960" i="53"/>
  <c r="Q4961" i="53"/>
  <c r="Q4962" i="53"/>
  <c r="Q4963" i="53"/>
  <c r="Q4964" i="53"/>
  <c r="Q4965" i="53"/>
  <c r="Q4966" i="53"/>
  <c r="Q4967" i="53"/>
  <c r="Q4968" i="53"/>
  <c r="Q4969" i="53"/>
  <c r="Q4970" i="53"/>
  <c r="Q4971" i="53"/>
  <c r="Q4972" i="53"/>
  <c r="Q4973" i="53"/>
  <c r="Q4974" i="53"/>
  <c r="Q4975" i="53"/>
  <c r="Q4976" i="53"/>
  <c r="Q4977" i="53"/>
  <c r="Q4978" i="53"/>
  <c r="Q4979" i="53"/>
  <c r="A4888" i="53"/>
  <c r="A4889" i="53"/>
  <c r="A4890" i="53"/>
  <c r="A4891" i="53"/>
  <c r="A4892" i="53"/>
  <c r="A4893" i="53"/>
  <c r="A4894" i="53"/>
  <c r="A4895" i="53"/>
  <c r="A4896" i="53"/>
  <c r="A4897" i="53"/>
  <c r="A4898" i="53"/>
  <c r="A4899" i="53"/>
  <c r="A4900" i="53"/>
  <c r="A4901" i="53"/>
  <c r="A4902" i="53"/>
  <c r="A4903" i="53"/>
  <c r="A4904" i="53"/>
  <c r="A4905" i="53"/>
  <c r="A4906" i="53"/>
  <c r="A4907" i="53"/>
  <c r="A4908" i="53"/>
  <c r="A4909" i="53"/>
  <c r="A4910" i="53"/>
  <c r="A4911" i="53"/>
  <c r="A4912" i="53"/>
  <c r="A4913" i="53"/>
  <c r="A4914" i="53"/>
  <c r="A4915" i="53"/>
  <c r="A4916" i="53"/>
  <c r="A4917" i="53"/>
  <c r="A4918" i="53"/>
  <c r="A4919" i="53"/>
  <c r="A4920" i="53"/>
  <c r="A4921" i="53"/>
  <c r="A4922" i="53"/>
  <c r="A4923" i="53"/>
  <c r="A4924" i="53"/>
  <c r="A4925" i="53"/>
  <c r="A4926" i="53"/>
  <c r="A4927" i="53"/>
  <c r="A4928" i="53"/>
  <c r="A4929" i="53"/>
  <c r="A4930" i="53"/>
  <c r="A4931" i="53"/>
  <c r="A4932" i="53"/>
  <c r="A4933" i="53"/>
  <c r="A4934" i="53"/>
  <c r="A4935" i="53"/>
  <c r="A4936" i="53"/>
  <c r="A4937" i="53"/>
  <c r="A4938" i="53"/>
  <c r="A4939" i="53"/>
  <c r="A4940" i="53"/>
  <c r="A4941" i="53"/>
  <c r="A4942" i="53"/>
  <c r="A4943" i="53"/>
  <c r="A4944" i="53"/>
  <c r="A4945" i="53"/>
  <c r="A4946" i="53"/>
  <c r="A4947" i="53"/>
  <c r="A4948" i="53"/>
  <c r="A4949" i="53"/>
  <c r="A4950" i="53"/>
  <c r="A4951" i="53"/>
  <c r="A4952" i="53"/>
  <c r="A4953" i="53"/>
  <c r="A4954" i="53"/>
  <c r="A4955" i="53"/>
  <c r="A4956" i="53"/>
  <c r="A4957" i="53"/>
  <c r="A4958" i="53"/>
  <c r="A4959" i="53"/>
  <c r="A4960" i="53"/>
  <c r="A4961" i="53"/>
  <c r="A4962" i="53"/>
  <c r="A4963" i="53"/>
  <c r="A4964" i="53"/>
  <c r="A4965" i="53"/>
  <c r="A4966" i="53"/>
  <c r="A4967" i="53"/>
  <c r="A4968" i="53"/>
  <c r="A4969" i="53"/>
  <c r="A4970" i="53"/>
  <c r="A4971" i="53"/>
  <c r="A4972" i="53"/>
  <c r="A4973" i="53"/>
  <c r="A4974" i="53"/>
  <c r="A4975" i="53"/>
  <c r="A4976" i="53"/>
  <c r="A4977" i="53"/>
  <c r="A4978" i="53"/>
  <c r="A4979" i="53"/>
  <c r="A4980" i="53"/>
  <c r="A4981" i="53"/>
  <c r="A4982" i="53"/>
  <c r="A4983" i="53"/>
  <c r="A4984" i="53"/>
  <c r="A4985" i="53"/>
  <c r="A4986" i="53"/>
  <c r="A4987" i="53"/>
  <c r="A4988" i="53"/>
  <c r="A4989" i="53"/>
  <c r="A4990" i="53"/>
  <c r="A4991" i="53"/>
  <c r="A4992" i="53"/>
  <c r="A4993" i="53"/>
  <c r="A4994" i="53"/>
  <c r="A4995" i="53"/>
  <c r="A4996" i="53"/>
  <c r="A4997" i="53"/>
  <c r="A4998" i="53"/>
  <c r="A4999" i="53"/>
  <c r="A5000" i="53"/>
  <c r="A5001" i="53"/>
  <c r="A5085" i="53"/>
  <c r="A5086" i="53"/>
  <c r="A5087" i="53"/>
  <c r="Q5" i="53" l="1"/>
  <c r="Q1405" i="53"/>
  <c r="Q1406" i="53"/>
  <c r="Q1407" i="53"/>
  <c r="Q1408" i="53"/>
  <c r="P2424" i="33" l="1"/>
  <c r="P2395" i="33" l="1"/>
  <c r="P2379" i="33" l="1"/>
  <c r="P2380" i="33"/>
  <c r="P2381" i="33"/>
  <c r="P2382" i="33"/>
  <c r="P2383" i="33"/>
  <c r="P2384" i="33"/>
  <c r="P2385" i="33"/>
  <c r="P2386" i="33"/>
  <c r="P2387" i="33"/>
  <c r="P2388" i="33"/>
  <c r="P2389" i="33"/>
  <c r="P2390" i="33"/>
  <c r="P2391" i="33"/>
  <c r="P2392" i="33"/>
  <c r="P2393" i="33"/>
  <c r="P2394" i="33"/>
  <c r="P2396" i="33"/>
  <c r="P2397" i="33"/>
  <c r="P2398" i="33"/>
  <c r="P2399" i="33"/>
  <c r="P2400" i="33"/>
  <c r="P2401" i="33"/>
  <c r="P2402" i="33"/>
  <c r="P2403" i="33"/>
  <c r="P2404" i="33"/>
  <c r="P2405" i="33"/>
  <c r="P2406" i="33"/>
  <c r="P2407" i="33"/>
  <c r="P2408" i="33"/>
  <c r="P2409" i="33"/>
  <c r="P2410" i="33"/>
  <c r="P2411" i="33"/>
  <c r="P2412" i="33"/>
  <c r="P2413" i="33"/>
  <c r="P2414" i="33"/>
  <c r="P2415" i="33"/>
  <c r="P2416" i="33"/>
  <c r="P2417" i="33"/>
  <c r="P2418" i="33"/>
  <c r="P2419" i="33"/>
  <c r="P2420" i="33"/>
  <c r="P2421" i="33"/>
  <c r="P2422" i="33"/>
  <c r="P2423" i="33"/>
  <c r="P2425" i="33"/>
  <c r="P2426" i="33"/>
  <c r="P2427" i="33"/>
  <c r="P2428" i="33"/>
  <c r="P2429" i="33"/>
  <c r="P2430" i="33"/>
  <c r="P2431" i="33"/>
  <c r="P2432" i="33"/>
  <c r="P2433" i="33"/>
  <c r="P2434" i="33"/>
  <c r="P2435" i="33"/>
  <c r="P2436" i="33"/>
  <c r="P2437" i="33"/>
  <c r="P2438" i="33"/>
  <c r="P2439" i="33"/>
  <c r="P2440" i="33"/>
  <c r="P2441" i="33"/>
  <c r="P2442" i="33"/>
  <c r="P2443" i="33"/>
  <c r="P2444" i="33"/>
  <c r="P2445" i="33"/>
  <c r="P2446" i="33"/>
  <c r="P2447" i="33"/>
  <c r="P2448" i="33"/>
  <c r="P2449" i="33"/>
  <c r="P2450" i="33"/>
  <c r="P2451" i="33"/>
  <c r="P2452" i="33"/>
  <c r="P2453" i="33"/>
  <c r="P2454" i="33"/>
  <c r="P2455" i="33"/>
  <c r="P2456" i="33"/>
  <c r="P2457" i="33"/>
  <c r="P2458" i="33"/>
  <c r="P2459" i="33"/>
  <c r="P2460" i="33"/>
  <c r="P2461" i="33"/>
  <c r="P2462" i="33"/>
  <c r="P2463" i="33"/>
  <c r="P2464" i="33"/>
  <c r="P2465" i="33"/>
  <c r="P2466" i="33"/>
  <c r="P2467" i="33"/>
  <c r="P2468" i="33"/>
  <c r="P2469" i="33"/>
  <c r="P2470" i="33"/>
  <c r="P2471" i="33"/>
  <c r="P2472" i="33"/>
  <c r="P2473" i="33"/>
  <c r="P2474" i="33"/>
  <c r="P2475" i="33"/>
  <c r="P2476" i="33"/>
  <c r="P2477" i="33"/>
  <c r="P2478" i="33"/>
  <c r="P2479" i="33"/>
  <c r="P2480" i="33"/>
  <c r="P2481" i="33"/>
  <c r="P2482" i="33"/>
  <c r="P2483" i="33"/>
  <c r="P2484" i="33"/>
  <c r="P2485" i="33"/>
  <c r="P2486" i="33"/>
  <c r="P2487" i="33"/>
  <c r="P2488" i="33"/>
  <c r="P2489" i="33"/>
  <c r="P2490" i="33"/>
  <c r="P2491" i="33"/>
  <c r="P2492" i="33"/>
  <c r="P2493" i="33"/>
  <c r="P2494" i="33"/>
  <c r="P2495" i="33"/>
  <c r="P2496" i="33"/>
  <c r="P2497" i="33"/>
  <c r="P2498" i="33"/>
  <c r="P2499" i="33"/>
  <c r="P2500" i="33"/>
  <c r="P2501" i="33"/>
  <c r="P2502" i="33"/>
  <c r="P2503" i="33"/>
  <c r="P2504" i="33"/>
  <c r="P2505" i="33"/>
  <c r="P2506" i="33"/>
  <c r="P2507" i="33"/>
  <c r="P2508" i="33"/>
  <c r="P2509" i="33"/>
  <c r="P2510" i="33"/>
  <c r="P2511" i="33"/>
  <c r="P2512" i="33"/>
  <c r="P2513" i="33"/>
  <c r="P2514" i="33"/>
  <c r="P2515" i="33"/>
  <c r="P2516" i="33"/>
  <c r="P2517" i="33"/>
  <c r="P2518" i="33"/>
  <c r="P2519" i="33"/>
  <c r="P2520" i="33"/>
  <c r="P2521" i="33"/>
  <c r="P2522" i="33"/>
  <c r="P2523" i="33"/>
  <c r="P2524" i="33"/>
  <c r="P2525" i="33"/>
  <c r="P2526" i="33"/>
  <c r="P2527" i="33"/>
  <c r="P2528" i="33"/>
  <c r="P2529" i="33"/>
  <c r="P2530" i="33"/>
  <c r="P2531" i="33"/>
  <c r="P2532" i="33"/>
  <c r="P2533" i="33"/>
  <c r="P2534" i="33"/>
  <c r="P2535" i="33"/>
  <c r="P2536" i="33"/>
  <c r="P2537" i="33"/>
  <c r="P2538" i="33"/>
  <c r="P2539" i="33"/>
  <c r="P2540" i="33"/>
  <c r="P2541" i="33"/>
  <c r="P2542" i="33"/>
  <c r="P2543" i="33"/>
  <c r="P2544" i="33"/>
  <c r="P2545" i="33"/>
  <c r="P2546" i="33"/>
  <c r="P2547" i="33"/>
  <c r="P2548" i="33"/>
  <c r="P2549" i="33"/>
  <c r="P2550" i="33"/>
  <c r="P2551" i="33"/>
  <c r="P2552" i="33"/>
  <c r="P2553" i="33"/>
  <c r="P2554" i="33"/>
  <c r="P2555" i="33"/>
  <c r="P2556" i="33"/>
  <c r="P2557" i="33"/>
  <c r="P2558" i="33"/>
  <c r="P2559" i="33"/>
  <c r="P2560" i="33"/>
  <c r="P2561" i="33"/>
  <c r="P2562" i="33"/>
  <c r="P2563" i="33"/>
  <c r="P2564" i="33"/>
  <c r="P2565" i="33"/>
  <c r="P2566" i="33"/>
  <c r="P2567" i="33"/>
  <c r="P2568" i="33"/>
  <c r="P2569" i="33"/>
  <c r="P2570" i="33"/>
  <c r="P2571" i="33"/>
  <c r="P2572" i="33"/>
  <c r="P2573" i="33"/>
  <c r="P2574" i="33"/>
  <c r="P2575" i="33"/>
  <c r="P2576" i="33"/>
  <c r="P2577" i="33"/>
  <c r="P2578" i="33"/>
  <c r="P2579" i="33"/>
  <c r="P2580" i="33"/>
  <c r="P2581" i="33"/>
  <c r="P2582" i="33"/>
  <c r="P2583" i="33"/>
  <c r="P2584" i="33"/>
  <c r="P2585" i="33"/>
  <c r="P2586" i="33"/>
  <c r="P2587" i="33"/>
  <c r="P2588" i="33"/>
  <c r="P2589" i="33"/>
  <c r="P2590" i="33"/>
  <c r="P2591" i="33"/>
  <c r="P2592" i="33"/>
  <c r="P2593" i="33"/>
  <c r="P2594" i="33"/>
  <c r="P2595" i="33"/>
  <c r="P2596" i="33"/>
  <c r="P2597" i="33"/>
  <c r="P2598" i="33"/>
  <c r="P2599" i="33"/>
  <c r="P2600" i="33"/>
  <c r="P2601" i="33"/>
  <c r="P2602" i="33"/>
  <c r="P2603" i="33"/>
  <c r="P2604" i="33"/>
  <c r="P2605" i="33"/>
  <c r="P2606" i="33"/>
  <c r="P2607" i="33"/>
  <c r="P2608" i="33"/>
  <c r="P2609" i="33"/>
  <c r="P2610" i="33"/>
  <c r="P2611" i="33"/>
  <c r="P2612" i="33"/>
  <c r="P2613" i="33"/>
  <c r="P2614" i="33"/>
  <c r="P2615" i="33"/>
  <c r="P2616" i="33"/>
  <c r="P2617" i="33"/>
  <c r="P2618" i="33"/>
  <c r="P2619" i="33"/>
  <c r="P2620" i="33"/>
  <c r="P2621" i="33"/>
  <c r="P2622" i="33"/>
  <c r="P2623" i="33"/>
  <c r="P2624" i="33"/>
  <c r="P2625" i="33"/>
  <c r="P2626" i="33"/>
  <c r="P2627" i="33"/>
  <c r="P2628" i="33"/>
  <c r="P2629" i="33"/>
  <c r="P2630" i="33"/>
  <c r="P2631" i="33"/>
  <c r="P2632" i="33"/>
  <c r="P2633" i="33"/>
  <c r="P2634" i="33"/>
  <c r="P2635" i="33"/>
  <c r="P2636" i="33"/>
  <c r="P2637" i="33"/>
  <c r="P2638" i="33"/>
  <c r="P2639" i="33"/>
  <c r="P2640" i="33"/>
  <c r="P2641" i="33"/>
  <c r="P2642" i="33"/>
  <c r="P2643" i="33"/>
  <c r="P2644" i="33"/>
  <c r="P2645" i="33"/>
  <c r="P2646" i="33"/>
  <c r="P2647" i="33"/>
  <c r="P2648" i="33"/>
  <c r="P2649" i="33"/>
  <c r="P2650" i="33"/>
  <c r="P2651" i="33"/>
  <c r="P2652" i="33"/>
  <c r="P2653" i="33"/>
  <c r="P2654" i="33"/>
  <c r="P2655" i="33"/>
  <c r="P2656" i="33"/>
  <c r="P2657" i="33"/>
  <c r="P2658" i="33"/>
  <c r="P2659" i="33"/>
  <c r="P2660" i="33"/>
  <c r="P2661" i="33"/>
  <c r="P2662" i="33"/>
  <c r="P2663" i="33"/>
  <c r="P2664" i="33"/>
  <c r="P2665" i="33"/>
  <c r="P2666" i="33"/>
  <c r="P2667" i="33"/>
  <c r="P2668" i="33"/>
  <c r="P2669" i="33"/>
  <c r="P2670" i="33"/>
  <c r="P2671" i="33"/>
  <c r="P2672" i="33"/>
  <c r="P2673" i="33"/>
  <c r="P2674" i="33"/>
  <c r="P2675" i="33"/>
  <c r="P2676" i="33"/>
  <c r="P2677" i="33"/>
  <c r="P2678" i="33"/>
  <c r="P2679" i="33"/>
  <c r="P2680" i="33"/>
  <c r="P2681" i="33"/>
  <c r="P2682" i="33"/>
  <c r="P2683" i="33"/>
  <c r="P2684" i="33"/>
  <c r="P2685" i="33"/>
  <c r="P2686" i="33"/>
  <c r="P2687" i="33"/>
  <c r="P2688" i="33"/>
  <c r="P2689" i="33"/>
  <c r="P2690" i="33"/>
  <c r="P2691" i="33"/>
  <c r="P2692" i="33"/>
  <c r="P2693" i="33"/>
  <c r="P2694" i="33"/>
  <c r="P2695" i="33"/>
  <c r="P2696" i="33"/>
  <c r="P2697" i="33"/>
  <c r="P2698" i="33"/>
  <c r="P2699" i="33"/>
  <c r="P2700" i="33"/>
  <c r="P2701" i="33"/>
  <c r="P2702" i="33"/>
  <c r="P2703" i="33"/>
  <c r="P2704" i="33"/>
  <c r="P2705" i="33"/>
  <c r="P2706" i="33"/>
  <c r="P2707" i="33"/>
  <c r="P2708" i="33"/>
  <c r="P2709" i="33"/>
  <c r="P2710" i="33"/>
  <c r="P2711" i="33"/>
  <c r="P2712" i="33"/>
  <c r="P2713" i="33"/>
  <c r="P2714" i="33"/>
  <c r="P2715" i="33"/>
  <c r="P2716" i="33"/>
  <c r="P2717" i="33"/>
  <c r="P2718" i="33"/>
  <c r="P2719" i="33"/>
  <c r="P2720" i="33"/>
  <c r="P2721" i="33"/>
  <c r="P2722" i="33"/>
  <c r="P2723" i="33"/>
  <c r="P2724" i="33"/>
  <c r="P2725" i="33"/>
  <c r="P2726" i="33"/>
  <c r="P2727" i="33"/>
  <c r="P2728" i="33"/>
  <c r="P2729" i="33"/>
  <c r="P2730" i="33"/>
  <c r="P2731" i="33"/>
  <c r="P2732" i="33"/>
  <c r="P2733" i="33"/>
  <c r="P2734" i="33"/>
  <c r="P2735" i="33"/>
  <c r="P2736" i="33"/>
  <c r="P2737" i="33"/>
  <c r="P2738" i="33"/>
  <c r="P2739" i="33"/>
  <c r="P2740" i="33"/>
  <c r="P2741" i="33"/>
  <c r="P2742" i="33"/>
  <c r="P2743" i="33"/>
  <c r="P2744" i="33"/>
  <c r="P2745" i="33"/>
  <c r="P2746" i="33"/>
  <c r="P2747" i="33"/>
  <c r="P2748" i="33"/>
  <c r="P2749" i="33"/>
  <c r="P2750" i="33"/>
  <c r="P2751" i="33"/>
  <c r="P2752" i="33"/>
  <c r="P2753" i="33"/>
  <c r="P2754" i="33"/>
  <c r="P2755" i="33"/>
  <c r="P2756" i="33"/>
  <c r="P2757" i="33"/>
  <c r="P2758" i="33"/>
  <c r="P2759" i="33"/>
  <c r="P2760" i="33"/>
  <c r="P2761" i="33"/>
  <c r="P2762" i="33"/>
  <c r="P2763" i="33"/>
  <c r="P2764" i="33"/>
  <c r="P2765" i="33"/>
  <c r="P2766" i="33"/>
  <c r="P2767" i="33"/>
  <c r="P2768" i="33"/>
  <c r="P2769" i="33"/>
  <c r="P2770" i="33"/>
  <c r="P2771" i="33"/>
  <c r="P2772" i="33"/>
  <c r="P2773" i="33"/>
  <c r="P2774" i="33"/>
  <c r="P2775" i="33"/>
  <c r="P2776" i="33"/>
  <c r="P2777" i="33"/>
  <c r="P2778" i="33"/>
  <c r="P2779" i="33"/>
  <c r="P2780" i="33"/>
  <c r="P2781" i="33"/>
  <c r="P2782" i="33"/>
  <c r="P2783" i="33"/>
  <c r="P2784" i="33"/>
  <c r="P2785" i="33"/>
  <c r="P2786" i="33"/>
  <c r="P2787" i="33"/>
  <c r="P2788" i="33"/>
  <c r="P2789" i="33"/>
  <c r="P2790" i="33"/>
  <c r="P2791" i="33"/>
  <c r="P2792" i="33"/>
  <c r="P2793" i="33"/>
  <c r="P2794" i="33"/>
  <c r="P2795" i="33"/>
  <c r="P2796" i="33"/>
  <c r="P2797" i="33"/>
  <c r="P2798" i="33"/>
  <c r="P2799" i="33"/>
  <c r="P2800" i="33"/>
  <c r="P2801" i="33"/>
  <c r="P2802" i="33"/>
  <c r="P2803" i="33"/>
  <c r="P2804" i="33"/>
  <c r="P2805" i="33"/>
  <c r="P2806" i="33"/>
  <c r="P2807" i="33"/>
  <c r="P2808" i="33"/>
  <c r="P2809" i="33"/>
  <c r="P2810" i="33"/>
  <c r="P2811" i="33"/>
  <c r="P2812" i="33"/>
  <c r="P2813" i="33"/>
  <c r="P2814" i="33"/>
  <c r="P2815" i="33"/>
  <c r="P2816" i="33"/>
  <c r="P2817" i="33"/>
  <c r="P2818" i="33"/>
  <c r="P2819" i="33"/>
  <c r="P2820" i="33"/>
  <c r="P2821" i="33"/>
  <c r="P2822" i="33"/>
  <c r="P2823" i="33"/>
  <c r="P2824" i="33"/>
  <c r="P2825" i="33"/>
  <c r="P2826" i="33"/>
  <c r="P2827" i="33"/>
  <c r="P2828" i="33"/>
  <c r="P2829" i="33"/>
  <c r="P2830" i="33"/>
  <c r="P2831" i="33"/>
  <c r="P2832" i="33"/>
  <c r="P2833" i="33"/>
  <c r="P2834" i="33"/>
  <c r="P2835" i="33"/>
  <c r="P2836" i="33"/>
  <c r="P2837" i="33"/>
  <c r="P2838" i="33"/>
  <c r="P2839" i="33"/>
  <c r="P2840" i="33"/>
  <c r="P2841" i="33"/>
  <c r="P2842" i="33"/>
  <c r="P2843" i="33"/>
  <c r="P2844" i="33"/>
  <c r="P2845" i="33"/>
  <c r="P2846" i="33"/>
  <c r="P2847" i="33"/>
  <c r="P2848" i="33"/>
  <c r="P2849" i="33"/>
  <c r="P2850" i="33"/>
  <c r="P2851" i="33"/>
  <c r="P2852" i="33"/>
  <c r="P2853" i="33"/>
  <c r="P2854" i="33"/>
  <c r="P2855" i="33"/>
  <c r="P2856" i="33"/>
  <c r="P2857" i="33"/>
  <c r="P2858" i="33"/>
  <c r="P2859" i="33"/>
  <c r="P2860" i="33"/>
  <c r="P2861" i="33"/>
  <c r="P2862" i="33"/>
  <c r="P2863" i="33"/>
  <c r="P2864" i="33"/>
  <c r="P2865" i="33"/>
  <c r="P2866" i="33"/>
  <c r="P2867" i="33"/>
  <c r="P2868" i="33"/>
  <c r="P2869" i="33"/>
  <c r="P2870" i="33"/>
  <c r="P2871" i="33"/>
  <c r="P2872" i="33"/>
  <c r="P2873" i="33"/>
  <c r="P2874" i="33"/>
  <c r="P2875" i="33"/>
  <c r="P2876" i="33"/>
  <c r="P2877" i="33"/>
  <c r="P2878" i="33"/>
  <c r="P2879" i="33"/>
  <c r="P2880" i="33"/>
  <c r="P2881" i="33"/>
  <c r="P2882" i="33"/>
  <c r="P2883" i="33"/>
  <c r="P2884" i="33"/>
  <c r="P2885" i="33"/>
  <c r="P2886" i="33"/>
  <c r="P2887" i="33"/>
  <c r="P2888" i="33"/>
  <c r="P2889" i="33"/>
  <c r="P2890" i="33"/>
  <c r="P2891" i="33"/>
  <c r="P2892" i="33"/>
  <c r="P2893" i="33"/>
  <c r="P2894" i="33"/>
  <c r="P2895" i="33"/>
  <c r="P2896" i="33"/>
  <c r="P2897" i="33"/>
  <c r="P2898" i="33"/>
  <c r="P2899" i="33"/>
  <c r="P2900" i="33"/>
  <c r="P2901" i="33"/>
  <c r="P2902" i="33"/>
  <c r="P2903" i="33"/>
  <c r="P2904" i="33"/>
  <c r="P2905" i="33"/>
  <c r="P2906" i="33"/>
  <c r="P2907" i="33"/>
  <c r="P2908" i="33"/>
  <c r="P2909" i="33"/>
  <c r="P2910" i="33"/>
  <c r="P2911" i="33"/>
  <c r="P2912" i="33"/>
  <c r="P2913" i="33"/>
  <c r="P2914" i="33"/>
  <c r="P2915" i="33"/>
  <c r="P2916" i="33"/>
  <c r="P2917" i="33"/>
  <c r="P2918" i="33"/>
  <c r="P2919" i="33"/>
  <c r="P2920" i="33"/>
  <c r="P2921" i="33"/>
  <c r="P2922" i="33"/>
  <c r="P2923" i="33"/>
  <c r="P2924" i="33"/>
  <c r="P2925" i="33"/>
  <c r="P2926" i="33"/>
  <c r="P2927" i="33"/>
  <c r="P2928" i="33"/>
  <c r="P2929" i="33"/>
  <c r="P2930" i="33"/>
  <c r="P2931" i="33"/>
  <c r="P2932" i="33"/>
  <c r="P2933" i="33"/>
  <c r="P2934" i="33"/>
  <c r="P2935" i="33"/>
  <c r="P2936" i="33"/>
  <c r="P2937" i="33"/>
  <c r="P2938" i="33"/>
  <c r="P2939" i="33"/>
  <c r="P2940" i="33"/>
  <c r="P2941" i="33"/>
  <c r="P2942" i="33"/>
  <c r="P2943" i="33"/>
  <c r="P2944" i="33"/>
  <c r="P2945" i="33"/>
  <c r="P2946" i="33"/>
  <c r="P2947" i="33"/>
  <c r="P2948" i="33"/>
  <c r="P2949" i="33"/>
  <c r="P2950" i="33"/>
  <c r="P2951" i="33"/>
  <c r="P2952" i="33"/>
  <c r="P2953" i="33"/>
  <c r="P2954" i="33"/>
  <c r="P2955" i="33"/>
  <c r="P2956" i="33"/>
  <c r="P2957" i="33"/>
  <c r="P2958" i="33"/>
  <c r="P2959" i="33"/>
  <c r="P2960" i="33"/>
  <c r="P2961" i="33"/>
  <c r="P2962" i="33"/>
  <c r="P2963" i="33"/>
  <c r="P2964" i="33"/>
  <c r="P2965" i="33"/>
  <c r="P2966" i="33"/>
  <c r="P2967" i="33"/>
  <c r="P2968" i="33"/>
  <c r="P2969" i="33"/>
  <c r="P2970" i="33"/>
  <c r="P2971" i="33"/>
  <c r="P2972" i="33"/>
  <c r="P2973" i="33"/>
  <c r="P2974" i="33"/>
  <c r="P2975" i="33"/>
  <c r="P2976" i="33"/>
  <c r="P2977" i="33"/>
  <c r="P2978" i="33"/>
  <c r="P2979" i="33"/>
  <c r="P2980" i="33"/>
  <c r="P2981" i="33"/>
  <c r="P2982" i="33"/>
  <c r="P2983" i="33"/>
  <c r="P2984" i="33"/>
  <c r="P2985" i="33"/>
  <c r="P2986" i="33"/>
  <c r="P2987" i="33"/>
  <c r="P2988" i="33"/>
  <c r="P2989" i="33"/>
  <c r="P2990" i="33"/>
  <c r="P2991" i="33"/>
  <c r="P2992" i="33"/>
  <c r="P2993" i="33"/>
  <c r="P2994" i="33"/>
  <c r="P2995" i="33"/>
  <c r="P2996" i="33"/>
  <c r="P2997" i="33"/>
  <c r="P2998" i="33"/>
  <c r="P2999" i="33"/>
  <c r="P3000" i="33"/>
  <c r="P3001" i="33"/>
  <c r="P3002" i="33"/>
  <c r="P3003" i="33"/>
  <c r="P3004" i="33"/>
  <c r="P3005" i="33"/>
  <c r="P3006" i="33"/>
  <c r="P3007" i="33"/>
  <c r="P3008" i="33"/>
  <c r="P3009" i="33"/>
  <c r="P3010" i="33"/>
  <c r="P3011" i="33"/>
  <c r="P3012" i="33"/>
  <c r="P3013" i="33"/>
  <c r="P3014" i="33"/>
  <c r="P3015" i="33"/>
  <c r="P3016" i="33"/>
  <c r="P3017" i="33"/>
  <c r="P3018" i="33"/>
  <c r="P3019" i="33"/>
  <c r="P3020" i="33"/>
  <c r="P3021" i="33"/>
  <c r="P3022" i="33"/>
  <c r="P3023" i="33"/>
  <c r="P3024" i="33"/>
  <c r="P3025" i="33"/>
  <c r="P3026" i="33"/>
  <c r="P3027" i="33"/>
  <c r="P3028" i="33"/>
  <c r="P3029" i="33"/>
  <c r="P3030" i="33"/>
  <c r="P3031" i="33"/>
  <c r="P3032" i="33"/>
  <c r="P3033" i="33"/>
  <c r="P3034" i="33"/>
  <c r="P3035" i="33"/>
  <c r="P3036" i="33"/>
  <c r="P3037" i="33"/>
  <c r="P3038" i="33"/>
  <c r="P3039" i="33"/>
  <c r="P3040" i="33"/>
  <c r="P3041" i="33"/>
  <c r="P3042" i="33"/>
  <c r="P3043" i="33"/>
  <c r="P3044" i="33"/>
  <c r="P3045" i="33"/>
  <c r="P3046" i="33"/>
  <c r="P3047" i="33"/>
  <c r="P3048" i="33"/>
  <c r="P3049" i="33"/>
  <c r="P3050" i="33"/>
  <c r="P3051" i="33"/>
  <c r="P3052" i="33"/>
  <c r="P3053" i="33"/>
  <c r="P3054" i="33"/>
  <c r="P3055" i="33"/>
  <c r="P3056" i="33"/>
  <c r="P3057" i="33"/>
  <c r="P3058" i="33"/>
  <c r="P3059" i="33"/>
  <c r="P3060" i="33"/>
  <c r="P3061" i="33"/>
  <c r="P3062" i="33"/>
  <c r="P3063" i="33"/>
  <c r="P3064" i="33"/>
  <c r="P3065" i="33"/>
  <c r="P3066" i="33"/>
  <c r="P3067" i="33"/>
  <c r="P3068" i="33"/>
  <c r="P3069" i="33"/>
  <c r="P3070" i="33"/>
  <c r="P3071" i="33"/>
  <c r="P3072" i="33"/>
  <c r="P3073" i="33"/>
  <c r="P3074" i="33"/>
  <c r="P3075" i="33"/>
  <c r="P3076" i="33"/>
  <c r="P3077" i="33"/>
  <c r="P3078" i="33"/>
  <c r="P3079" i="33"/>
  <c r="P3080" i="33"/>
  <c r="P3081" i="33"/>
  <c r="P3082" i="33"/>
  <c r="P3083" i="33"/>
  <c r="P3084" i="33"/>
  <c r="P3085" i="33"/>
  <c r="P3086" i="33"/>
  <c r="P3087" i="33"/>
  <c r="P3088" i="33"/>
  <c r="P3089" i="33"/>
  <c r="P3090" i="33"/>
  <c r="P3091" i="33"/>
  <c r="N3092" i="33"/>
  <c r="O3092" i="33"/>
  <c r="P3092" i="33"/>
  <c r="N3093" i="33"/>
  <c r="O3093" i="33"/>
  <c r="P3093" i="33"/>
  <c r="N3094" i="33"/>
  <c r="O3094" i="33"/>
  <c r="P3094" i="33"/>
  <c r="N3095" i="33"/>
  <c r="O3095" i="33"/>
  <c r="P3095" i="33"/>
  <c r="N3096" i="33"/>
  <c r="O3096" i="33"/>
  <c r="P3096" i="33"/>
  <c r="N3097" i="33"/>
  <c r="O3097" i="33"/>
  <c r="P3097" i="33"/>
  <c r="N3098" i="33"/>
  <c r="O3098" i="33"/>
  <c r="P3098" i="33"/>
  <c r="N3099" i="33"/>
  <c r="O3099" i="33"/>
  <c r="P3099" i="33"/>
  <c r="N3100" i="33"/>
  <c r="O3100" i="33"/>
  <c r="P3100" i="33"/>
  <c r="N3101" i="33"/>
  <c r="O3101" i="33"/>
  <c r="P3101" i="33"/>
  <c r="N3102" i="33"/>
  <c r="O3102" i="33"/>
  <c r="P3102" i="33"/>
  <c r="N3103" i="33"/>
  <c r="O3103" i="33"/>
  <c r="P3103" i="33"/>
  <c r="N3104" i="33"/>
  <c r="O3104" i="33"/>
  <c r="P3104" i="33"/>
  <c r="N3105" i="33"/>
  <c r="O3105" i="33"/>
  <c r="P3105" i="33"/>
  <c r="N3106" i="33"/>
  <c r="O3106" i="33"/>
  <c r="P3106" i="33"/>
  <c r="N3107" i="33"/>
  <c r="O3107" i="33"/>
  <c r="P3107" i="33"/>
  <c r="N3108" i="33"/>
  <c r="O3108" i="33"/>
  <c r="P3108" i="33"/>
  <c r="N3109" i="33"/>
  <c r="O3109" i="33"/>
  <c r="P3109" i="33"/>
  <c r="N3110" i="33"/>
  <c r="O3110" i="33"/>
  <c r="P3110" i="33"/>
  <c r="N3111" i="33"/>
  <c r="O3111" i="33"/>
  <c r="P3111" i="33"/>
  <c r="N3112" i="33"/>
  <c r="O3112" i="33"/>
  <c r="P3112" i="33"/>
  <c r="N3113" i="33"/>
  <c r="O3113" i="33"/>
  <c r="P3113" i="33"/>
  <c r="N3114" i="33"/>
  <c r="O3114" i="33"/>
  <c r="P3114" i="33"/>
  <c r="N3115" i="33"/>
  <c r="O3115" i="33"/>
  <c r="P3115" i="33"/>
  <c r="N3116" i="33"/>
  <c r="O3116" i="33"/>
  <c r="P3116" i="33"/>
  <c r="P2369" i="33"/>
  <c r="P2370" i="33"/>
  <c r="P2371" i="33"/>
  <c r="P2372" i="33"/>
  <c r="P2373" i="33"/>
  <c r="P2374" i="33"/>
  <c r="P2375" i="33"/>
  <c r="P2376" i="33"/>
  <c r="P2377" i="33"/>
  <c r="A3091" i="33" l="1"/>
  <c r="A3092" i="33"/>
  <c r="A3093" i="33"/>
  <c r="A3094" i="33"/>
  <c r="A3095" i="33"/>
  <c r="A3096" i="33"/>
  <c r="A3097" i="33"/>
  <c r="A3098" i="33"/>
  <c r="A3099" i="33"/>
  <c r="A3100" i="33"/>
  <c r="A3101" i="33"/>
  <c r="A3102" i="33"/>
  <c r="A3103" i="33"/>
  <c r="A3104" i="33"/>
  <c r="A3105" i="33"/>
  <c r="A3106" i="33"/>
  <c r="A3107" i="33"/>
  <c r="P765" i="33"/>
  <c r="P766" i="33"/>
  <c r="P767" i="33"/>
  <c r="P768" i="33"/>
  <c r="P772" i="33"/>
  <c r="P773" i="33"/>
  <c r="P774" i="33"/>
  <c r="P775" i="33"/>
  <c r="P776" i="33"/>
  <c r="P777" i="33"/>
  <c r="P778" i="33"/>
  <c r="P779" i="33"/>
  <c r="P780" i="33"/>
  <c r="P781" i="33"/>
  <c r="P782" i="33"/>
  <c r="P783" i="33"/>
  <c r="P784" i="33"/>
  <c r="P785" i="33"/>
  <c r="P786" i="33"/>
  <c r="P787" i="33"/>
  <c r="P788" i="33"/>
  <c r="P789" i="33"/>
  <c r="P790" i="33"/>
  <c r="P791" i="33"/>
  <c r="P792" i="33"/>
  <c r="P793" i="33"/>
  <c r="P794" i="33"/>
  <c r="P795" i="33"/>
  <c r="P796" i="33"/>
  <c r="P797" i="33"/>
  <c r="P798" i="33"/>
  <c r="P799" i="33"/>
  <c r="P800" i="33"/>
  <c r="P801" i="33"/>
  <c r="P802" i="33"/>
  <c r="P803" i="33"/>
  <c r="P804" i="33"/>
  <c r="P805" i="33"/>
  <c r="P806" i="33"/>
  <c r="P807" i="33"/>
  <c r="P808" i="33"/>
  <c r="P809" i="33"/>
  <c r="P810" i="33"/>
  <c r="P811" i="33"/>
  <c r="P812" i="33"/>
  <c r="P813" i="33"/>
  <c r="P814" i="33"/>
  <c r="P815" i="33"/>
  <c r="P816" i="33"/>
  <c r="P817" i="33"/>
  <c r="P818" i="33"/>
  <c r="P819" i="33"/>
  <c r="P820" i="33"/>
  <c r="P821" i="33"/>
  <c r="P822" i="33"/>
  <c r="P823" i="33"/>
  <c r="P824" i="33"/>
  <c r="P825" i="33"/>
  <c r="P826" i="33"/>
  <c r="P827" i="33"/>
  <c r="P828" i="33"/>
  <c r="P829" i="33"/>
  <c r="P830" i="33"/>
  <c r="P831" i="33"/>
  <c r="P832" i="33"/>
  <c r="P833" i="33"/>
  <c r="P834" i="33"/>
  <c r="P835" i="33"/>
  <c r="P836" i="33"/>
  <c r="P837" i="33"/>
  <c r="P838" i="33"/>
  <c r="P839" i="33"/>
  <c r="P840" i="33"/>
  <c r="P841" i="33"/>
  <c r="P842" i="33"/>
  <c r="P843" i="33"/>
  <c r="P844" i="33"/>
  <c r="P845" i="33"/>
  <c r="P846" i="33"/>
  <c r="P847" i="33"/>
  <c r="P848" i="33"/>
  <c r="P849" i="33"/>
  <c r="P850" i="33"/>
  <c r="P851" i="33"/>
  <c r="P852" i="33"/>
  <c r="P853" i="33"/>
  <c r="P854" i="33"/>
  <c r="P855" i="33"/>
  <c r="P856" i="33"/>
  <c r="P857" i="33"/>
  <c r="P858" i="33"/>
  <c r="P859" i="33"/>
  <c r="P860" i="33"/>
  <c r="P861" i="33"/>
  <c r="P862" i="33"/>
  <c r="P863" i="33"/>
  <c r="P864" i="33"/>
  <c r="P865" i="33"/>
  <c r="P866" i="33"/>
  <c r="P867" i="33"/>
  <c r="P868" i="33"/>
  <c r="P869" i="33"/>
  <c r="P870" i="33"/>
  <c r="P871" i="33"/>
  <c r="P872" i="33"/>
  <c r="P873" i="33"/>
  <c r="P874" i="33"/>
  <c r="P875" i="33"/>
  <c r="P876" i="33"/>
  <c r="P877" i="33"/>
  <c r="P878" i="33"/>
  <c r="P879" i="33"/>
  <c r="P880" i="33"/>
  <c r="P881" i="33"/>
  <c r="P882" i="33"/>
  <c r="P883" i="33"/>
  <c r="P884" i="33"/>
  <c r="P885" i="33"/>
  <c r="P886" i="33"/>
  <c r="P887" i="33"/>
  <c r="P888" i="33"/>
  <c r="P889" i="33"/>
  <c r="P890" i="33"/>
  <c r="P891" i="33"/>
  <c r="P892" i="33"/>
  <c r="P893" i="33"/>
  <c r="P894" i="33"/>
  <c r="P895" i="33"/>
  <c r="P896" i="33"/>
  <c r="P897" i="33"/>
  <c r="P898" i="33"/>
  <c r="P899" i="33"/>
  <c r="P900" i="33"/>
  <c r="P901" i="33"/>
  <c r="P902" i="33"/>
  <c r="P903" i="33"/>
  <c r="P904" i="33"/>
  <c r="P905" i="33"/>
  <c r="P906" i="33"/>
  <c r="P907" i="33"/>
  <c r="P908" i="33"/>
  <c r="P909" i="33"/>
  <c r="P910" i="33"/>
  <c r="P911" i="33"/>
  <c r="P912" i="33"/>
  <c r="P913" i="33"/>
  <c r="P914" i="33"/>
  <c r="P915" i="33"/>
  <c r="P916" i="33"/>
  <c r="P917" i="33"/>
  <c r="P918" i="33"/>
  <c r="P919" i="33"/>
  <c r="P920" i="33"/>
  <c r="P921" i="33"/>
  <c r="P922" i="33"/>
  <c r="P923" i="33"/>
  <c r="P924" i="33"/>
  <c r="P925" i="33"/>
  <c r="P926" i="33"/>
  <c r="P927" i="33"/>
  <c r="P928" i="33"/>
  <c r="P929" i="33"/>
  <c r="P930" i="33"/>
  <c r="P931" i="33"/>
  <c r="P932" i="33"/>
  <c r="P933" i="33"/>
  <c r="P934" i="33"/>
  <c r="P935" i="33"/>
  <c r="P936" i="33"/>
  <c r="P937" i="33"/>
  <c r="P938" i="33"/>
  <c r="P939" i="33"/>
  <c r="P940" i="33"/>
  <c r="P941" i="33"/>
  <c r="P942" i="33"/>
  <c r="P943" i="33"/>
  <c r="P944" i="33"/>
  <c r="P945" i="33"/>
  <c r="P946" i="33"/>
  <c r="P947" i="33"/>
  <c r="P948" i="33"/>
  <c r="P949" i="33"/>
  <c r="P950" i="33"/>
  <c r="P951" i="33"/>
  <c r="P952" i="33"/>
  <c r="P953" i="33"/>
  <c r="P954" i="33"/>
  <c r="P955" i="33"/>
  <c r="P956" i="33"/>
  <c r="P957" i="33"/>
  <c r="P958" i="33"/>
  <c r="P959" i="33"/>
  <c r="P960" i="33"/>
  <c r="P961" i="33"/>
  <c r="P962" i="33"/>
  <c r="P963" i="33"/>
  <c r="P964" i="33"/>
  <c r="P965" i="33"/>
  <c r="P966" i="33"/>
  <c r="P967" i="33"/>
  <c r="P968" i="33"/>
  <c r="P969" i="33"/>
  <c r="P970" i="33"/>
  <c r="P971" i="33"/>
  <c r="P972" i="33"/>
  <c r="P973" i="33"/>
  <c r="P974" i="33"/>
  <c r="P975" i="33"/>
  <c r="P976" i="33"/>
  <c r="P977" i="33"/>
  <c r="P978" i="33"/>
  <c r="P979" i="33"/>
  <c r="P980" i="33"/>
  <c r="P981" i="33"/>
  <c r="P982" i="33"/>
  <c r="P983" i="33"/>
  <c r="P984" i="33"/>
  <c r="P985" i="33"/>
  <c r="P986" i="33"/>
  <c r="P987" i="33"/>
  <c r="P988" i="33"/>
  <c r="P989" i="33"/>
  <c r="P990" i="33"/>
  <c r="P991" i="33"/>
  <c r="P992" i="33"/>
  <c r="P993" i="33"/>
  <c r="P994" i="33"/>
  <c r="P995" i="33"/>
  <c r="P996" i="33"/>
  <c r="P997" i="33"/>
  <c r="P998" i="33"/>
  <c r="P999" i="33"/>
  <c r="P1000" i="33"/>
  <c r="P1001" i="33"/>
  <c r="P1002" i="33"/>
  <c r="P1003" i="33"/>
  <c r="P1004" i="33"/>
  <c r="P1005" i="33"/>
  <c r="P1006" i="33"/>
  <c r="P1007" i="33"/>
  <c r="P1008" i="33"/>
  <c r="P1009" i="33"/>
  <c r="P1010" i="33"/>
  <c r="P1011" i="33"/>
  <c r="P1012" i="33"/>
  <c r="P1013" i="33"/>
  <c r="P1014" i="33"/>
  <c r="P1015" i="33"/>
  <c r="P1016" i="33"/>
  <c r="P1017" i="33"/>
  <c r="P1018" i="33"/>
  <c r="P1019" i="33"/>
  <c r="P1020" i="33"/>
  <c r="P1021" i="33"/>
  <c r="P1022" i="33"/>
  <c r="P1023" i="33"/>
  <c r="P1024" i="33"/>
  <c r="P1025" i="33"/>
  <c r="P1026" i="33"/>
  <c r="P1027" i="33"/>
  <c r="P1028" i="33"/>
  <c r="P1029" i="33"/>
  <c r="P1030" i="33"/>
  <c r="P1031" i="33"/>
  <c r="P1032" i="33"/>
  <c r="P1033" i="33"/>
  <c r="P1034" i="33"/>
  <c r="P1035" i="33"/>
  <c r="P1036" i="33"/>
  <c r="P1037" i="33"/>
  <c r="P1038" i="33"/>
  <c r="P1039" i="33"/>
  <c r="P1040" i="33"/>
  <c r="P1041" i="33"/>
  <c r="P1042" i="33"/>
  <c r="P1043" i="33"/>
  <c r="P1044" i="33"/>
  <c r="P1045" i="33"/>
  <c r="P1046" i="33"/>
  <c r="P1047" i="33"/>
  <c r="P1048" i="33"/>
  <c r="P1049" i="33"/>
  <c r="P1050" i="33"/>
  <c r="P1051" i="33"/>
  <c r="P1052" i="33"/>
  <c r="P1053" i="33"/>
  <c r="P1054" i="33"/>
  <c r="P1055" i="33"/>
  <c r="P1056" i="33"/>
  <c r="P1057" i="33"/>
  <c r="P1058" i="33"/>
  <c r="P1059" i="33"/>
  <c r="P1060" i="33"/>
  <c r="P1061" i="33"/>
  <c r="P1062" i="33"/>
  <c r="P1063" i="33"/>
  <c r="P1064" i="33"/>
  <c r="P1065" i="33"/>
  <c r="P1066" i="33"/>
  <c r="P1067" i="33"/>
  <c r="P1068" i="33"/>
  <c r="P1069" i="33"/>
  <c r="P1070" i="33"/>
  <c r="P1071" i="33"/>
  <c r="P1072" i="33"/>
  <c r="P1073" i="33"/>
  <c r="P1074" i="33"/>
  <c r="P1075" i="33"/>
  <c r="P1076" i="33"/>
  <c r="P1077" i="33"/>
  <c r="P1078" i="33"/>
  <c r="P1079" i="33"/>
  <c r="P1080" i="33"/>
  <c r="P1081" i="33"/>
  <c r="P1082" i="33"/>
  <c r="P1083" i="33"/>
  <c r="P1084" i="33"/>
  <c r="P1085" i="33"/>
  <c r="P1086" i="33"/>
  <c r="P1087" i="33"/>
  <c r="P1088" i="33"/>
  <c r="P1089" i="33"/>
  <c r="P1090" i="33"/>
  <c r="P1091" i="33"/>
  <c r="P1092" i="33"/>
  <c r="P1093" i="33"/>
  <c r="P1094" i="33"/>
  <c r="P1095" i="33"/>
  <c r="P1096" i="33"/>
  <c r="P1097" i="33"/>
  <c r="P1098" i="33"/>
  <c r="P1099" i="33"/>
  <c r="P1100" i="33"/>
  <c r="P1101" i="33"/>
  <c r="P1102" i="33"/>
  <c r="P1103" i="33"/>
  <c r="P1104" i="33"/>
  <c r="P1105" i="33"/>
  <c r="P1106" i="33"/>
  <c r="P1107" i="33"/>
  <c r="P1108" i="33"/>
  <c r="P1109" i="33"/>
  <c r="P1110" i="33"/>
  <c r="P1111" i="33"/>
  <c r="P1112" i="33"/>
  <c r="P1113" i="33"/>
  <c r="P1114" i="33"/>
  <c r="P1115" i="33"/>
  <c r="P1116" i="33"/>
  <c r="P1117" i="33"/>
  <c r="P1118" i="33"/>
  <c r="P1119" i="33"/>
  <c r="P1120" i="33"/>
  <c r="P1121" i="33"/>
  <c r="P1122" i="33"/>
  <c r="P1123" i="33"/>
  <c r="P1124" i="33"/>
  <c r="P1125" i="33"/>
  <c r="P1126" i="33"/>
  <c r="P1127" i="33"/>
  <c r="P1128" i="33"/>
  <c r="P1129" i="33"/>
  <c r="P1130" i="33"/>
  <c r="P1131" i="33"/>
  <c r="P1132" i="33"/>
  <c r="P1133" i="33"/>
  <c r="P1134" i="33"/>
  <c r="P1135" i="33"/>
  <c r="P1136" i="33"/>
  <c r="P1137" i="33"/>
  <c r="P1138" i="33"/>
  <c r="P1139" i="33"/>
  <c r="P1140" i="33"/>
  <c r="P1141" i="33"/>
  <c r="P1142" i="33"/>
  <c r="P1143" i="33"/>
  <c r="P1144" i="33"/>
  <c r="P1145" i="33"/>
  <c r="P1146" i="33"/>
  <c r="P1147" i="33"/>
  <c r="P1148" i="33"/>
  <c r="P1149" i="33"/>
  <c r="P2286" i="33"/>
  <c r="P2287" i="33"/>
  <c r="P2288" i="33"/>
  <c r="P2289" i="33"/>
  <c r="P2290" i="33"/>
  <c r="P2291" i="33"/>
  <c r="P2292" i="33"/>
  <c r="P2293" i="33"/>
  <c r="P2294" i="33"/>
  <c r="P2295" i="33"/>
  <c r="P2296" i="33"/>
  <c r="P2297" i="33"/>
  <c r="P2298" i="33"/>
  <c r="P2299" i="33"/>
  <c r="P2300" i="33"/>
  <c r="P2301" i="33"/>
  <c r="P2302" i="33"/>
  <c r="P2303" i="33"/>
  <c r="P2304" i="33"/>
  <c r="P2305" i="33"/>
  <c r="P2306" i="33"/>
  <c r="P2307" i="33"/>
  <c r="P2308" i="33"/>
  <c r="P2309" i="33"/>
  <c r="P2310" i="33"/>
  <c r="P2311" i="33"/>
  <c r="P2312" i="33"/>
  <c r="P2313" i="33"/>
  <c r="P2314" i="33"/>
  <c r="P2315" i="33"/>
  <c r="P2316" i="33"/>
  <c r="P2317" i="33"/>
  <c r="P2318" i="33"/>
  <c r="P2319" i="33"/>
  <c r="P2320" i="33"/>
  <c r="P2321" i="33"/>
  <c r="P2322" i="33"/>
  <c r="P2323" i="33"/>
  <c r="P2324" i="33"/>
  <c r="P2325" i="33"/>
  <c r="P2326" i="33"/>
  <c r="P2327" i="33"/>
  <c r="P2328" i="33"/>
  <c r="P2329" i="33"/>
  <c r="P2330" i="33"/>
  <c r="P2331" i="33"/>
  <c r="P2332" i="33"/>
  <c r="P2333" i="33"/>
  <c r="P2334" i="33"/>
  <c r="P2335" i="33"/>
  <c r="P2336" i="33"/>
  <c r="P2337" i="33"/>
  <c r="P2338" i="33"/>
  <c r="P2339" i="33"/>
  <c r="P2340" i="33"/>
  <c r="P2341" i="33"/>
  <c r="P2342" i="33"/>
  <c r="P2343" i="33"/>
  <c r="P2344" i="33"/>
  <c r="P2345" i="33"/>
  <c r="P2346" i="33"/>
  <c r="P2347" i="33"/>
  <c r="P2348" i="33"/>
  <c r="P2349" i="33"/>
  <c r="P2350" i="33"/>
  <c r="P2351" i="33"/>
  <c r="P2352" i="33"/>
  <c r="P2353" i="33"/>
  <c r="P2354" i="33"/>
  <c r="P2355" i="33"/>
  <c r="P2356" i="33"/>
  <c r="P2357" i="33"/>
  <c r="P2358" i="33"/>
  <c r="P2359" i="33"/>
  <c r="P2360" i="33"/>
  <c r="P2361" i="33"/>
  <c r="P2362" i="33"/>
  <c r="P2363" i="33"/>
  <c r="P2364" i="33"/>
  <c r="P2365" i="33"/>
  <c r="P2366" i="33"/>
  <c r="P2367" i="33"/>
  <c r="P2368" i="33"/>
  <c r="P2378" i="33"/>
  <c r="N3117" i="33"/>
  <c r="O3117" i="33"/>
  <c r="P3117" i="33"/>
  <c r="E39" i="43" l="1"/>
  <c r="F39" i="43"/>
  <c r="G39" i="43"/>
  <c r="H39" i="43"/>
  <c r="I39" i="43"/>
  <c r="J39" i="43"/>
  <c r="K39" i="43"/>
  <c r="L39" i="43"/>
  <c r="M39" i="43"/>
  <c r="N39" i="43"/>
  <c r="E40" i="43"/>
  <c r="F40" i="43"/>
  <c r="G40" i="43"/>
  <c r="H40" i="43"/>
  <c r="I40" i="43"/>
  <c r="J40" i="43"/>
  <c r="K40" i="43"/>
  <c r="L40" i="43"/>
  <c r="M40" i="43"/>
  <c r="N40" i="43"/>
  <c r="E41" i="43"/>
  <c r="F41" i="43"/>
  <c r="G41" i="43"/>
  <c r="H41" i="43"/>
  <c r="I41" i="43"/>
  <c r="J41" i="43"/>
  <c r="K41" i="43"/>
  <c r="L41" i="43"/>
  <c r="M41" i="43"/>
  <c r="N41" i="43"/>
  <c r="O17" i="21"/>
  <c r="A5221" i="55"/>
  <c r="A5220" i="55"/>
  <c r="A5219" i="55"/>
  <c r="A5218" i="55"/>
  <c r="A5217" i="55"/>
  <c r="A5216" i="55"/>
  <c r="A5215" i="55"/>
  <c r="A5214" i="55"/>
  <c r="A5213" i="55"/>
  <c r="A5212" i="55"/>
  <c r="A5211" i="55"/>
  <c r="A5210" i="55"/>
  <c r="A5209" i="55"/>
  <c r="A5208" i="55"/>
  <c r="A5207" i="55"/>
  <c r="A5206" i="55"/>
  <c r="A5205" i="55"/>
  <c r="A5204" i="55"/>
  <c r="A5203" i="55"/>
  <c r="A5202" i="55"/>
  <c r="A5201" i="55"/>
  <c r="A5200" i="55"/>
  <c r="A5199" i="55"/>
  <c r="A5198" i="55"/>
  <c r="A5197" i="55"/>
  <c r="A5196" i="55"/>
  <c r="A5195" i="55"/>
  <c r="A5194" i="55"/>
  <c r="A5193" i="55"/>
  <c r="A5192" i="55"/>
  <c r="A5191" i="55"/>
  <c r="A5190" i="55"/>
  <c r="A5189" i="55"/>
  <c r="A5188" i="55"/>
  <c r="A5187" i="55"/>
  <c r="A5186" i="55"/>
  <c r="A5185" i="55"/>
  <c r="A5184" i="55"/>
  <c r="A5183" i="55"/>
  <c r="A5182" i="55"/>
  <c r="A5181" i="55"/>
  <c r="A5180" i="55"/>
  <c r="A5179" i="55"/>
  <c r="A5178" i="55"/>
  <c r="A5177" i="55"/>
  <c r="A5176" i="55"/>
  <c r="A5175" i="55"/>
  <c r="A5174" i="55"/>
  <c r="A5173" i="55"/>
  <c r="A5172" i="55"/>
  <c r="A5171" i="55"/>
  <c r="A5170" i="55"/>
  <c r="A5169" i="55"/>
  <c r="A5168" i="55"/>
  <c r="A5167" i="55"/>
  <c r="A5166" i="55"/>
  <c r="A5165" i="55"/>
  <c r="A5164" i="55"/>
  <c r="A5163" i="55"/>
  <c r="A5162" i="55"/>
  <c r="A5161" i="55"/>
  <c r="A5160" i="55"/>
  <c r="A5159" i="55"/>
  <c r="A5158" i="55"/>
  <c r="A5157" i="55"/>
  <c r="A5156" i="55"/>
  <c r="A5155" i="55"/>
  <c r="A5154" i="55"/>
  <c r="A5153" i="55"/>
  <c r="A5152" i="55"/>
  <c r="A5151" i="55"/>
  <c r="A5150" i="55"/>
  <c r="A5149" i="55"/>
  <c r="A5148" i="55"/>
  <c r="A5147" i="55"/>
  <c r="A5146" i="55"/>
  <c r="A5145" i="55"/>
  <c r="A5144" i="55"/>
  <c r="A5143" i="55"/>
  <c r="A5142" i="55"/>
  <c r="A5141" i="55"/>
  <c r="A5140" i="55"/>
  <c r="A5139" i="55"/>
  <c r="A5138" i="55"/>
  <c r="A5137" i="55"/>
  <c r="A5136" i="55"/>
  <c r="A5135" i="55"/>
  <c r="A5134" i="55"/>
  <c r="A5133" i="55"/>
  <c r="A5132" i="55"/>
  <c r="A5131" i="55"/>
  <c r="A5130" i="55"/>
  <c r="A5129" i="55"/>
  <c r="A5128" i="55"/>
  <c r="A5127" i="55"/>
  <c r="A5126" i="55"/>
  <c r="A5125" i="55"/>
  <c r="A5124" i="55"/>
  <c r="A5123" i="55"/>
  <c r="A5122" i="55"/>
  <c r="A5121" i="55"/>
  <c r="A5120" i="55"/>
  <c r="A5119" i="55"/>
  <c r="A3599" i="33"/>
  <c r="A3600" i="33"/>
  <c r="A3601" i="33"/>
  <c r="A3602" i="33"/>
  <c r="A3603" i="33"/>
  <c r="A3604" i="33"/>
  <c r="A3605" i="33"/>
  <c r="A3606" i="33"/>
  <c r="A3607" i="33"/>
  <c r="A3608" i="33"/>
  <c r="A3609" i="33"/>
  <c r="A3610" i="33"/>
  <c r="A3611" i="33"/>
  <c r="A3612" i="33"/>
  <c r="A3613" i="33"/>
  <c r="A3614" i="33"/>
  <c r="A3615" i="33"/>
  <c r="A3616" i="33"/>
  <c r="A3617" i="33"/>
  <c r="A3618" i="33"/>
  <c r="A3619" i="33"/>
  <c r="A3620" i="33"/>
  <c r="A3621" i="33"/>
  <c r="A3622" i="33"/>
  <c r="A3623" i="33"/>
  <c r="A3624" i="33"/>
  <c r="A3625" i="33"/>
  <c r="A3626" i="33"/>
  <c r="A3627" i="33"/>
  <c r="A3628" i="33"/>
  <c r="A3629" i="33"/>
  <c r="A3630" i="33"/>
  <c r="A3631" i="33"/>
  <c r="A3632" i="33"/>
  <c r="A3633" i="33"/>
  <c r="A3634" i="33"/>
  <c r="A3635" i="33"/>
  <c r="A3636" i="33"/>
  <c r="A3637" i="33"/>
  <c r="A3638" i="33"/>
  <c r="A3639" i="33"/>
  <c r="A3640" i="33"/>
  <c r="A3641" i="33"/>
  <c r="A3642" i="33"/>
  <c r="A3643" i="33"/>
  <c r="A3644" i="33"/>
  <c r="A3645" i="33"/>
  <c r="A3646" i="33"/>
  <c r="A3647" i="33"/>
  <c r="A3648" i="33"/>
  <c r="A3649" i="33"/>
  <c r="A3650" i="33"/>
  <c r="A3651" i="33"/>
  <c r="A3652" i="33"/>
  <c r="A3653" i="33"/>
  <c r="A3654" i="33"/>
  <c r="A3655" i="33"/>
  <c r="A3656" i="33"/>
  <c r="A3657" i="33"/>
  <c r="A3658" i="33"/>
  <c r="A3659" i="33"/>
  <c r="A3660" i="33"/>
  <c r="A3661" i="33"/>
  <c r="A3662" i="33"/>
  <c r="A3663" i="33"/>
  <c r="A3664" i="33"/>
  <c r="A3665" i="33"/>
  <c r="A3666" i="33"/>
  <c r="A3667" i="33"/>
  <c r="A3668" i="33"/>
  <c r="A3669" i="33"/>
  <c r="A3670" i="33"/>
  <c r="A3671" i="33"/>
  <c r="A3672" i="33"/>
  <c r="A3673" i="33"/>
  <c r="A3674" i="33"/>
  <c r="A3675" i="33"/>
  <c r="A3676" i="33"/>
  <c r="A3677" i="33"/>
  <c r="A3678" i="33"/>
  <c r="A3679" i="33"/>
  <c r="A3680" i="33"/>
  <c r="A3681" i="33"/>
  <c r="A3682" i="33"/>
  <c r="A3683" i="33"/>
  <c r="A3684" i="33"/>
  <c r="A3685" i="33"/>
  <c r="A3686" i="33"/>
  <c r="A3687" i="33"/>
  <c r="A3688" i="33"/>
  <c r="A3689" i="33"/>
  <c r="A3690" i="33"/>
  <c r="A3691" i="33"/>
  <c r="A3692" i="33"/>
  <c r="A3693" i="33"/>
  <c r="A3694" i="33"/>
  <c r="A3695" i="33"/>
  <c r="A3696" i="33"/>
  <c r="A3697" i="33"/>
  <c r="A3698" i="33"/>
  <c r="A3699" i="33"/>
  <c r="A3700" i="33"/>
  <c r="A3701" i="33"/>
  <c r="A3702" i="33"/>
  <c r="A3703" i="33"/>
  <c r="A3704" i="33"/>
  <c r="A3705" i="33"/>
  <c r="A3706" i="33"/>
  <c r="A3707" i="33"/>
  <c r="A3708" i="33"/>
  <c r="A3709" i="33"/>
  <c r="A3710" i="33"/>
  <c r="A3711" i="33"/>
  <c r="A3712" i="33"/>
  <c r="A3713" i="33"/>
  <c r="A3714" i="33"/>
  <c r="A3715" i="33"/>
  <c r="A3716" i="33"/>
  <c r="A3717" i="33"/>
  <c r="A3718" i="33"/>
  <c r="A3719" i="33"/>
  <c r="A3720" i="33"/>
  <c r="A3721" i="33"/>
  <c r="A3722" i="33"/>
  <c r="A3723" i="33"/>
  <c r="A3724" i="33"/>
  <c r="A3725" i="33"/>
  <c r="A3726" i="33"/>
  <c r="A3727" i="33"/>
  <c r="A3728" i="33"/>
  <c r="A3729" i="33"/>
  <c r="A3730" i="33"/>
  <c r="A3731" i="33"/>
  <c r="A3732" i="33"/>
  <c r="A3733" i="33"/>
  <c r="A3734" i="33"/>
  <c r="A3735" i="33"/>
  <c r="A3736" i="33"/>
  <c r="A3737" i="33"/>
  <c r="A3738" i="33"/>
  <c r="A3739" i="33"/>
  <c r="A3740" i="33"/>
  <c r="A3741" i="33"/>
  <c r="A3742" i="33"/>
  <c r="A3743" i="33"/>
  <c r="A3744" i="33"/>
  <c r="A3745" i="33"/>
  <c r="A3746" i="33"/>
  <c r="A3747" i="33"/>
  <c r="A3748" i="33"/>
  <c r="A3749" i="33"/>
  <c r="A3750" i="33"/>
  <c r="A3751" i="33"/>
  <c r="A3752" i="33"/>
  <c r="A3753" i="33"/>
  <c r="A3754" i="33"/>
  <c r="A3755" i="33"/>
  <c r="A3756" i="33"/>
  <c r="A3757" i="33"/>
  <c r="A3758" i="33"/>
  <c r="A3759" i="33"/>
  <c r="A3760" i="33"/>
  <c r="A3761" i="33"/>
  <c r="A3762" i="33"/>
  <c r="A3763" i="33"/>
  <c r="A3764" i="33"/>
  <c r="A3765" i="33"/>
  <c r="A3766" i="33"/>
  <c r="A3767" i="33"/>
  <c r="A3768" i="33"/>
  <c r="A3769" i="33"/>
  <c r="A3770" i="33"/>
  <c r="A3771" i="33"/>
  <c r="A3772" i="33"/>
  <c r="A3773" i="33"/>
  <c r="A3774" i="33"/>
  <c r="A3775" i="33"/>
  <c r="A3776" i="33"/>
  <c r="A3777" i="33"/>
  <c r="A3778" i="33"/>
  <c r="A3779" i="33"/>
  <c r="A3780" i="33"/>
  <c r="A3781" i="33"/>
  <c r="A3782" i="33"/>
  <c r="A3783" i="33"/>
  <c r="A3784" i="33"/>
  <c r="A3785" i="33"/>
  <c r="A3786" i="33"/>
  <c r="A3787" i="33"/>
  <c r="A3788" i="33"/>
  <c r="A3789" i="33"/>
  <c r="A3790" i="33"/>
  <c r="A3791" i="33"/>
  <c r="A3792" i="33"/>
  <c r="A3793" i="33"/>
  <c r="A3794" i="33"/>
  <c r="A3795" i="33"/>
  <c r="A3796" i="33"/>
  <c r="A3797" i="33"/>
  <c r="A3798" i="33"/>
  <c r="A3799" i="33"/>
  <c r="A3800" i="33"/>
  <c r="A3801" i="33"/>
  <c r="A3802" i="33"/>
  <c r="A3803" i="33"/>
  <c r="A3804" i="33"/>
  <c r="A3805" i="33"/>
  <c r="A3806" i="33"/>
  <c r="A3807" i="33"/>
  <c r="A3808" i="33"/>
  <c r="A3809" i="33"/>
  <c r="A3810" i="33"/>
  <c r="A3811" i="33"/>
  <c r="A3812" i="33"/>
  <c r="A3813" i="33"/>
  <c r="A3814" i="33"/>
  <c r="A3815" i="33"/>
  <c r="A3816" i="33"/>
  <c r="A3817" i="33"/>
  <c r="A3818" i="33"/>
  <c r="A3819" i="33"/>
  <c r="A3820" i="33"/>
  <c r="A3821" i="33"/>
  <c r="A3822" i="33"/>
  <c r="A3823" i="33"/>
  <c r="A3824" i="33"/>
  <c r="A3825" i="33"/>
  <c r="A3826" i="33"/>
  <c r="A3827" i="33"/>
  <c r="A3828" i="33"/>
  <c r="A3829" i="33"/>
  <c r="A3830" i="33"/>
  <c r="A3831" i="33"/>
  <c r="A3832" i="33"/>
  <c r="A3833" i="33"/>
  <c r="A3834" i="33"/>
  <c r="A3835" i="33"/>
  <c r="A3836" i="33"/>
  <c r="A3837" i="33"/>
  <c r="A3838" i="33"/>
  <c r="A3839" i="33"/>
  <c r="A3840" i="33"/>
  <c r="A3841" i="33"/>
  <c r="A3842" i="33"/>
  <c r="A3843" i="33"/>
  <c r="A3844" i="33"/>
  <c r="A3845" i="33"/>
  <c r="A3846" i="33"/>
  <c r="A3847" i="33"/>
  <c r="A3848" i="33"/>
  <c r="A3849" i="33"/>
  <c r="A3850" i="33"/>
  <c r="A3851" i="33"/>
  <c r="A3852" i="33"/>
  <c r="A3853" i="33"/>
  <c r="A3854" i="33"/>
  <c r="A3855" i="33"/>
  <c r="A3856" i="33"/>
  <c r="A3857" i="33"/>
  <c r="A3858" i="33"/>
  <c r="A3859" i="33"/>
  <c r="A3860" i="33"/>
  <c r="A3861" i="33"/>
  <c r="A3862" i="33"/>
  <c r="A3863" i="33"/>
  <c r="A3864" i="33"/>
  <c r="A3865" i="33"/>
  <c r="A3866" i="33"/>
  <c r="A3867" i="33"/>
  <c r="A3868" i="33"/>
  <c r="A3869" i="33"/>
  <c r="A3870" i="33"/>
  <c r="A3871" i="33"/>
  <c r="A3872" i="33"/>
  <c r="A3873" i="33"/>
  <c r="A3874" i="33"/>
  <c r="A3875" i="33"/>
  <c r="A3876" i="33"/>
  <c r="A3877" i="33"/>
  <c r="A3878" i="33"/>
  <c r="A3879" i="33"/>
  <c r="A3880" i="33"/>
  <c r="A3881" i="33"/>
  <c r="A3882" i="33"/>
  <c r="A3883" i="33"/>
  <c r="A3884" i="33"/>
  <c r="A3885" i="33"/>
  <c r="A3886" i="33"/>
  <c r="A3887" i="33"/>
  <c r="A3888" i="33"/>
  <c r="A3889" i="33"/>
  <c r="A3890" i="33"/>
  <c r="A3891" i="33"/>
  <c r="A3892" i="33"/>
  <c r="A3893" i="33"/>
  <c r="A3894" i="33"/>
  <c r="A3895" i="33"/>
  <c r="A3896" i="33"/>
  <c r="A3897" i="33"/>
  <c r="A3898" i="33"/>
  <c r="A3899" i="33"/>
  <c r="A3900" i="33"/>
  <c r="A3901" i="33"/>
  <c r="A3902" i="33"/>
  <c r="A3903" i="33"/>
  <c r="A3904" i="33"/>
  <c r="A3905" i="33"/>
  <c r="A3906" i="33"/>
  <c r="A3907" i="33"/>
  <c r="A3908" i="33"/>
  <c r="A3909" i="33"/>
  <c r="A3910" i="33"/>
  <c r="A3911" i="33"/>
  <c r="A3912" i="33"/>
  <c r="A3913" i="33"/>
  <c r="A3914" i="33"/>
  <c r="A3915" i="33"/>
  <c r="A3916" i="33"/>
  <c r="A3917" i="33"/>
  <c r="A3918" i="33"/>
  <c r="A3919" i="33"/>
  <c r="A3920" i="33"/>
  <c r="A3921" i="33"/>
  <c r="A3922" i="33"/>
  <c r="A3923" i="33"/>
  <c r="A3924" i="33"/>
  <c r="A3925" i="33"/>
  <c r="A3926" i="33"/>
  <c r="A3927" i="33"/>
  <c r="A3928" i="33"/>
  <c r="A3929" i="33"/>
  <c r="A3930" i="33"/>
  <c r="A3931" i="33"/>
  <c r="A3932" i="33"/>
  <c r="A3933" i="33"/>
  <c r="A3934" i="33"/>
  <c r="A3935" i="33"/>
  <c r="A3936" i="33"/>
  <c r="A3937" i="33"/>
  <c r="A3938" i="33"/>
  <c r="A3939" i="33"/>
  <c r="A3940" i="33"/>
  <c r="A3941" i="33"/>
  <c r="A3942" i="33"/>
  <c r="A3943" i="33"/>
  <c r="A3944" i="33"/>
  <c r="A3945" i="33"/>
  <c r="A3946" i="33"/>
  <c r="A3947" i="33"/>
  <c r="A3948" i="33"/>
  <c r="A3949" i="33"/>
  <c r="A3950" i="33"/>
  <c r="A3951" i="33"/>
  <c r="A3952" i="33"/>
  <c r="A3953" i="33"/>
  <c r="A3954" i="33"/>
  <c r="A3955" i="33"/>
  <c r="A3956" i="33"/>
  <c r="A3957" i="33"/>
  <c r="A3958" i="33"/>
  <c r="A3959" i="33"/>
  <c r="A3960" i="33"/>
  <c r="A3961" i="33"/>
  <c r="A3962" i="33"/>
  <c r="A3963" i="33"/>
  <c r="A3964" i="33"/>
  <c r="A3965" i="33"/>
  <c r="A3966" i="33"/>
  <c r="A3967" i="33"/>
  <c r="A3968" i="33"/>
  <c r="A3969" i="33"/>
  <c r="A3970" i="33"/>
  <c r="A3971" i="33"/>
  <c r="A3972" i="33"/>
  <c r="A3973" i="33"/>
  <c r="A3974" i="33"/>
  <c r="A3975" i="33"/>
  <c r="A3976" i="33"/>
  <c r="A3977" i="33"/>
  <c r="A3978" i="33"/>
  <c r="A3979" i="33"/>
  <c r="A3980" i="33"/>
  <c r="A3981" i="33"/>
  <c r="A3982" i="33"/>
  <c r="A3983" i="33"/>
  <c r="A3984" i="33"/>
  <c r="A3985" i="33"/>
  <c r="A3986" i="33"/>
  <c r="A3987" i="33"/>
  <c r="A3988" i="33"/>
  <c r="A3989" i="33"/>
  <c r="A3990" i="33"/>
  <c r="A3991" i="33"/>
  <c r="A3992" i="33"/>
  <c r="A3993" i="33"/>
  <c r="A3994" i="33"/>
  <c r="A3995" i="33"/>
  <c r="A3996" i="33"/>
  <c r="A3997" i="33"/>
  <c r="A3998" i="33"/>
  <c r="A3999" i="33"/>
  <c r="A4000" i="33"/>
  <c r="A4001" i="33"/>
  <c r="A4002" i="33"/>
  <c r="A4003" i="33"/>
  <c r="A4004" i="33"/>
  <c r="A4005" i="33"/>
  <c r="A4006" i="33"/>
  <c r="A4007" i="33"/>
  <c r="A4008" i="33"/>
  <c r="A4009" i="33"/>
  <c r="A4010" i="33"/>
  <c r="A4011" i="33"/>
  <c r="A4012" i="33"/>
  <c r="A4013" i="33"/>
  <c r="A4014" i="33"/>
  <c r="A4015" i="33"/>
  <c r="A4016" i="33"/>
  <c r="A4017" i="33"/>
  <c r="A4018" i="33"/>
  <c r="A4019" i="33"/>
  <c r="A4020" i="33"/>
  <c r="A4021" i="33"/>
  <c r="A4022" i="33"/>
  <c r="A4023" i="33"/>
  <c r="A4024" i="33"/>
  <c r="A4025" i="33"/>
  <c r="A4026" i="33"/>
  <c r="A4027" i="33"/>
  <c r="A4028" i="33"/>
  <c r="A4029" i="33"/>
  <c r="A4030" i="33"/>
  <c r="A4031" i="33"/>
  <c r="A4032" i="33"/>
  <c r="A4033" i="33"/>
  <c r="A4034" i="33"/>
  <c r="A4035" i="33"/>
  <c r="A4036" i="33"/>
  <c r="A4037" i="33"/>
  <c r="A4038" i="33"/>
  <c r="A4039" i="33"/>
  <c r="A4040" i="33"/>
  <c r="A4041" i="33"/>
  <c r="A4042" i="33"/>
  <c r="A4043" i="33"/>
  <c r="A4044" i="33"/>
  <c r="A4045" i="33"/>
  <c r="A4046" i="33"/>
  <c r="A4047" i="33"/>
  <c r="A4048" i="33"/>
  <c r="A4049" i="33"/>
  <c r="A4050" i="33"/>
  <c r="A4141" i="33"/>
  <c r="A4142" i="33"/>
  <c r="A4143" i="33"/>
  <c r="A4144" i="33"/>
  <c r="A4145" i="33"/>
  <c r="A4146" i="33"/>
  <c r="A4147" i="33"/>
  <c r="A4148" i="33"/>
  <c r="A4149" i="33"/>
  <c r="A4348" i="33"/>
  <c r="A4349" i="33"/>
  <c r="A4350" i="33"/>
  <c r="A4351" i="33"/>
  <c r="A4352" i="33"/>
  <c r="A4353" i="33"/>
  <c r="A4354" i="33"/>
  <c r="A4355" i="33"/>
  <c r="A4356" i="33"/>
  <c r="A4357" i="33"/>
  <c r="A4358" i="33"/>
  <c r="A4359" i="33"/>
  <c r="A4360" i="33"/>
  <c r="A4361" i="33"/>
  <c r="A4362" i="33"/>
  <c r="A4363" i="33"/>
  <c r="A4364" i="33"/>
  <c r="A4365" i="33"/>
  <c r="A4366" i="33"/>
  <c r="A4367" i="33"/>
  <c r="A4368" i="33"/>
  <c r="A4369" i="33"/>
  <c r="A4370" i="33"/>
  <c r="A4371" i="33"/>
  <c r="A4372" i="33"/>
  <c r="A4373" i="33"/>
  <c r="A4374" i="33"/>
  <c r="A4375" i="33"/>
  <c r="A4376" i="33"/>
  <c r="A4377" i="33"/>
  <c r="A4378" i="33"/>
  <c r="A4397" i="33"/>
  <c r="A4398" i="33"/>
  <c r="A4399" i="33"/>
  <c r="A4400" i="33"/>
  <c r="A4401" i="33"/>
  <c r="A4402" i="33"/>
  <c r="A4403" i="33"/>
  <c r="A4404" i="33"/>
  <c r="A4405" i="33"/>
  <c r="A4406" i="33"/>
  <c r="A4407" i="33"/>
  <c r="A5354" i="33"/>
  <c r="A5355" i="33"/>
  <c r="A5356" i="33"/>
  <c r="A5357" i="33"/>
  <c r="A5358" i="33"/>
  <c r="A5359" i="33"/>
  <c r="A5360" i="33"/>
  <c r="A5361" i="33"/>
  <c r="A5362" i="33"/>
  <c r="A5363" i="33"/>
  <c r="A5364" i="33"/>
  <c r="A5365" i="33"/>
  <c r="A5366" i="33"/>
  <c r="A5367" i="33"/>
  <c r="A5368" i="33"/>
  <c r="A5369" i="33"/>
  <c r="A5370" i="33"/>
  <c r="A5371" i="33"/>
  <c r="A5372" i="33"/>
  <c r="A5373" i="33"/>
  <c r="A5374" i="33"/>
  <c r="A5375" i="33"/>
  <c r="A5376" i="33"/>
  <c r="A5377" i="33"/>
  <c r="A5378" i="33"/>
  <c r="A5379" i="33"/>
  <c r="A5380" i="33"/>
  <c r="A5381" i="33"/>
  <c r="A5382" i="33"/>
  <c r="A5383" i="33"/>
  <c r="C17" i="20"/>
  <c r="D5" i="20" l="1"/>
  <c r="E5" i="20" s="1"/>
  <c r="F5" i="20" s="1"/>
  <c r="G5" i="20" s="1"/>
  <c r="H5" i="20" s="1"/>
  <c r="I5" i="20" s="1"/>
  <c r="J5" i="20" s="1"/>
  <c r="K5" i="20" s="1"/>
  <c r="L5" i="20" s="1"/>
  <c r="M5" i="20" s="1"/>
  <c r="N5" i="20" s="1"/>
  <c r="A3527" i="55" l="1"/>
  <c r="A2" i="47"/>
  <c r="A2" i="55"/>
  <c r="A2" i="53"/>
  <c r="A2" i="33"/>
  <c r="D23" i="20"/>
  <c r="E23" i="20"/>
  <c r="F23" i="20"/>
  <c r="C23" i="20"/>
  <c r="C4" i="20"/>
  <c r="D4" i="20"/>
  <c r="C7" i="20"/>
  <c r="D7" i="20" l="1"/>
  <c r="E7" i="20" l="1"/>
  <c r="E4" i="20"/>
  <c r="F4" i="20" l="1"/>
  <c r="F7" i="20"/>
  <c r="G4" i="20" l="1"/>
  <c r="G7" i="20"/>
  <c r="H4" i="20" l="1"/>
  <c r="H7" i="20"/>
  <c r="I4" i="20" l="1"/>
  <c r="I7" i="20"/>
  <c r="J4" i="20" l="1"/>
  <c r="J7" i="20"/>
  <c r="K4" i="20" l="1"/>
  <c r="K7" i="20"/>
  <c r="L4" i="20" l="1"/>
  <c r="L7" i="20"/>
  <c r="M4" i="20" l="1"/>
  <c r="M7" i="20"/>
  <c r="N7" i="20" l="1"/>
  <c r="N4" i="20"/>
  <c r="C35" i="20" l="1"/>
  <c r="C36" i="20"/>
  <c r="C34" i="20"/>
  <c r="L206" i="47"/>
  <c r="L207" i="47"/>
  <c r="L208" i="47"/>
  <c r="L209" i="47"/>
  <c r="L210" i="47"/>
  <c r="L211" i="47"/>
  <c r="L212" i="47"/>
  <c r="L213" i="47"/>
  <c r="L214" i="47"/>
  <c r="L215" i="47"/>
  <c r="L216" i="47"/>
  <c r="L217" i="47"/>
  <c r="L218" i="47"/>
  <c r="L219" i="47"/>
  <c r="L220" i="47"/>
  <c r="L221" i="47"/>
  <c r="L222" i="47"/>
  <c r="L223" i="47"/>
  <c r="L224" i="47"/>
  <c r="L225" i="47"/>
  <c r="L226" i="47"/>
  <c r="L227" i="47"/>
  <c r="L228" i="47"/>
  <c r="L229" i="47"/>
  <c r="L230" i="47"/>
  <c r="L231" i="47"/>
  <c r="L232" i="47"/>
  <c r="L233" i="47"/>
  <c r="L234" i="47"/>
  <c r="L235" i="47"/>
  <c r="L236" i="47"/>
  <c r="L237" i="47"/>
  <c r="L238" i="47"/>
  <c r="L239" i="47"/>
  <c r="L240" i="47"/>
  <c r="L241" i="47"/>
  <c r="L242" i="47"/>
  <c r="L243" i="47"/>
  <c r="L244" i="47"/>
  <c r="L245" i="47"/>
  <c r="L246" i="47"/>
  <c r="L247" i="47"/>
  <c r="L248" i="47"/>
  <c r="L249" i="47"/>
  <c r="L250" i="47"/>
  <c r="L251" i="47"/>
  <c r="L252" i="47"/>
  <c r="L253" i="47"/>
  <c r="L254" i="47"/>
  <c r="L255" i="47"/>
  <c r="L256" i="47"/>
  <c r="L257" i="47"/>
  <c r="L258" i="47"/>
  <c r="L259" i="47"/>
  <c r="L260" i="47"/>
  <c r="L261" i="47"/>
  <c r="L262" i="47"/>
  <c r="L263" i="47"/>
  <c r="L264" i="47"/>
  <c r="L265" i="47"/>
  <c r="L266" i="47"/>
  <c r="L267" i="47"/>
  <c r="L268" i="47"/>
  <c r="L269" i="47"/>
  <c r="L270" i="47"/>
  <c r="L271" i="47"/>
  <c r="L272" i="47"/>
  <c r="L273" i="47"/>
  <c r="L274" i="47"/>
  <c r="L275" i="47"/>
  <c r="L276" i="47"/>
  <c r="L277" i="47"/>
  <c r="L278" i="47"/>
  <c r="L279" i="47"/>
  <c r="L280" i="47"/>
  <c r="L281" i="47"/>
  <c r="L282" i="47"/>
  <c r="L283" i="47"/>
  <c r="L284" i="47"/>
  <c r="L285" i="47"/>
  <c r="L286" i="47"/>
  <c r="L287" i="47"/>
  <c r="L288" i="47"/>
  <c r="L289" i="47"/>
  <c r="L290" i="47"/>
  <c r="L291" i="47"/>
  <c r="L292" i="47"/>
  <c r="L293" i="47"/>
  <c r="L294" i="47"/>
  <c r="L295" i="47"/>
  <c r="L296" i="47"/>
  <c r="L297" i="47"/>
  <c r="L298" i="47"/>
  <c r="L299" i="47"/>
  <c r="L300" i="47"/>
  <c r="L301" i="47"/>
  <c r="L302" i="47"/>
  <c r="L303" i="47"/>
  <c r="L304" i="47"/>
  <c r="L305" i="47"/>
  <c r="L306" i="47"/>
  <c r="L307" i="47"/>
  <c r="L308" i="47"/>
  <c r="L309" i="47"/>
  <c r="L310" i="47"/>
  <c r="L311" i="47"/>
  <c r="L312" i="47"/>
  <c r="L313" i="47"/>
  <c r="L314" i="47"/>
  <c r="L315" i="47"/>
  <c r="L316" i="47"/>
  <c r="L317" i="47"/>
  <c r="L318" i="47"/>
  <c r="L319" i="47"/>
  <c r="L320" i="47"/>
  <c r="L321" i="47"/>
  <c r="L322" i="47"/>
  <c r="L323" i="47"/>
  <c r="L324" i="47"/>
  <c r="L325" i="47"/>
  <c r="L326" i="47"/>
  <c r="L327" i="47"/>
  <c r="L328" i="47"/>
  <c r="L329" i="47"/>
  <c r="L330" i="47"/>
  <c r="L331" i="47"/>
  <c r="L332" i="47"/>
  <c r="L333" i="47"/>
  <c r="L334" i="47"/>
  <c r="L335" i="47"/>
  <c r="L336" i="47"/>
  <c r="L337" i="47"/>
  <c r="L338" i="47"/>
  <c r="L339" i="47"/>
  <c r="L340" i="47"/>
  <c r="L341" i="47"/>
  <c r="L342" i="47"/>
  <c r="L343" i="47"/>
  <c r="L344" i="47"/>
  <c r="L345" i="47"/>
  <c r="L346" i="47"/>
  <c r="L347" i="47"/>
  <c r="L348" i="47"/>
  <c r="L349" i="47"/>
  <c r="L350" i="47"/>
  <c r="L351" i="47"/>
  <c r="L352" i="47"/>
  <c r="L353" i="47"/>
  <c r="L354" i="47"/>
  <c r="L355" i="47"/>
  <c r="L356" i="47"/>
  <c r="L357" i="47"/>
  <c r="L358" i="47"/>
  <c r="L359" i="47"/>
  <c r="L360" i="47"/>
  <c r="L361" i="47"/>
  <c r="L362" i="47"/>
  <c r="L363" i="47"/>
  <c r="L364" i="47"/>
  <c r="L365" i="47"/>
  <c r="L366" i="47"/>
  <c r="L367" i="47"/>
  <c r="L368" i="47"/>
  <c r="L369" i="47"/>
  <c r="L370" i="47"/>
  <c r="L371" i="47"/>
  <c r="L372" i="47"/>
  <c r="L373" i="47"/>
  <c r="L374" i="47"/>
  <c r="L375" i="47"/>
  <c r="L376" i="47"/>
  <c r="L377" i="47"/>
  <c r="L378" i="47"/>
  <c r="L379" i="47"/>
  <c r="L380" i="47"/>
  <c r="L381" i="47"/>
  <c r="L382" i="47"/>
  <c r="L383" i="47"/>
  <c r="L384" i="47"/>
  <c r="L385" i="47"/>
  <c r="L386" i="47"/>
  <c r="L387" i="47"/>
  <c r="L388" i="47"/>
  <c r="L389" i="47"/>
  <c r="L390" i="47"/>
  <c r="L391" i="47"/>
  <c r="L392" i="47"/>
  <c r="L393" i="47"/>
  <c r="L394" i="47"/>
  <c r="L395" i="47"/>
  <c r="L396" i="47"/>
  <c r="L397" i="47"/>
  <c r="L398" i="47"/>
  <c r="L399" i="47"/>
  <c r="L400" i="47"/>
  <c r="L401" i="47"/>
  <c r="L402" i="47"/>
  <c r="L403" i="47"/>
  <c r="L404" i="47"/>
  <c r="L405" i="47"/>
  <c r="L406" i="47"/>
  <c r="L407" i="47"/>
  <c r="L408" i="47"/>
  <c r="L409" i="47"/>
  <c r="L410" i="47"/>
  <c r="L411" i="47"/>
  <c r="L412" i="47"/>
  <c r="L413" i="47"/>
  <c r="L414" i="47"/>
  <c r="L415" i="47"/>
  <c r="L416" i="47"/>
  <c r="L417" i="47"/>
  <c r="L418" i="47"/>
  <c r="L419" i="47"/>
  <c r="L420" i="47"/>
  <c r="L421" i="47"/>
  <c r="L422" i="47"/>
  <c r="L423" i="47"/>
  <c r="L424" i="47"/>
  <c r="L425" i="47"/>
  <c r="L426" i="47"/>
  <c r="L427" i="47"/>
  <c r="L428" i="47"/>
  <c r="L429" i="47"/>
  <c r="L430" i="47"/>
  <c r="L431" i="47"/>
  <c r="L432" i="47"/>
  <c r="L433" i="47"/>
  <c r="L434" i="47"/>
  <c r="L435" i="47"/>
  <c r="L436" i="47"/>
  <c r="L437" i="47"/>
  <c r="L438" i="47"/>
  <c r="L439" i="47"/>
  <c r="L440" i="47"/>
  <c r="L441" i="47"/>
  <c r="L442" i="47"/>
  <c r="L443" i="47"/>
  <c r="L444" i="47"/>
  <c r="L445" i="47"/>
  <c r="L446" i="47"/>
  <c r="L447" i="47"/>
  <c r="L448" i="47"/>
  <c r="L449" i="47"/>
  <c r="L450" i="47"/>
  <c r="L451" i="47"/>
  <c r="L452" i="47"/>
  <c r="L453" i="47"/>
  <c r="L454" i="47"/>
  <c r="L455" i="47"/>
  <c r="L456" i="47"/>
  <c r="L457" i="47"/>
  <c r="L458" i="47"/>
  <c r="L459" i="47"/>
  <c r="L460" i="47"/>
  <c r="L461" i="47"/>
  <c r="L462" i="47"/>
  <c r="L463" i="47"/>
  <c r="L464" i="47"/>
  <c r="L465" i="47"/>
  <c r="L466" i="47"/>
  <c r="L467" i="47"/>
  <c r="L468" i="47"/>
  <c r="L469" i="47"/>
  <c r="L470" i="47"/>
  <c r="L471" i="47"/>
  <c r="L472" i="47"/>
  <c r="L473" i="47"/>
  <c r="L474" i="47"/>
  <c r="L475" i="47"/>
  <c r="L476" i="47"/>
  <c r="L477" i="47"/>
  <c r="L478" i="47"/>
  <c r="L479" i="47"/>
  <c r="L480" i="47"/>
  <c r="L481" i="47"/>
  <c r="L482" i="47"/>
  <c r="L483" i="47"/>
  <c r="L484" i="47"/>
  <c r="L485" i="47"/>
  <c r="L486" i="47"/>
  <c r="L487" i="47"/>
  <c r="L488" i="47"/>
  <c r="L489" i="47"/>
  <c r="L490" i="47"/>
  <c r="L491" i="47"/>
  <c r="L492" i="47"/>
  <c r="L493" i="47"/>
  <c r="L494" i="47"/>
  <c r="L495" i="47"/>
  <c r="L496" i="47"/>
  <c r="L497" i="47"/>
  <c r="L498" i="47"/>
  <c r="L499" i="47"/>
  <c r="L500" i="47"/>
  <c r="L501" i="47"/>
  <c r="L502" i="47"/>
  <c r="L503" i="47"/>
  <c r="L504" i="47"/>
  <c r="L505" i="47"/>
  <c r="L506" i="47"/>
  <c r="L507" i="47"/>
  <c r="L508" i="47"/>
  <c r="L509" i="47"/>
  <c r="L510" i="47"/>
  <c r="L511" i="47"/>
  <c r="L512" i="47"/>
  <c r="L513" i="47"/>
  <c r="L514" i="47"/>
  <c r="L515" i="47"/>
  <c r="L516" i="47"/>
  <c r="L517" i="47"/>
  <c r="L518" i="47"/>
  <c r="L519" i="47"/>
  <c r="L520" i="47"/>
  <c r="L521" i="47"/>
  <c r="L522" i="47"/>
  <c r="L523" i="47"/>
  <c r="L524" i="47"/>
  <c r="L525" i="47"/>
  <c r="L526" i="47"/>
  <c r="L527" i="47"/>
  <c r="L528" i="47"/>
  <c r="L529" i="47"/>
  <c r="L530" i="47"/>
  <c r="L531" i="47"/>
  <c r="L532" i="47"/>
  <c r="L533" i="47"/>
  <c r="L534" i="47"/>
  <c r="L535" i="47"/>
  <c r="L536" i="47"/>
  <c r="L537" i="47"/>
  <c r="L538" i="47"/>
  <c r="L539" i="47"/>
  <c r="L540" i="47"/>
  <c r="L541" i="47"/>
  <c r="L542" i="47"/>
  <c r="L543" i="47"/>
  <c r="L544" i="47"/>
  <c r="L545" i="47"/>
  <c r="L546" i="47"/>
  <c r="L547" i="47"/>
  <c r="L548" i="47"/>
  <c r="L549" i="47"/>
  <c r="L550" i="47"/>
  <c r="L551" i="47"/>
  <c r="L552" i="47"/>
  <c r="L553" i="47"/>
  <c r="L554" i="47"/>
  <c r="L555" i="47"/>
  <c r="L556" i="47"/>
  <c r="L557" i="47"/>
  <c r="L558" i="47"/>
  <c r="L559" i="47"/>
  <c r="L560" i="47"/>
  <c r="L561" i="47"/>
  <c r="L562" i="47"/>
  <c r="L563" i="47"/>
  <c r="L564" i="47"/>
  <c r="L565" i="47"/>
  <c r="L566" i="47"/>
  <c r="L567" i="47"/>
  <c r="L568" i="47"/>
  <c r="L569" i="47"/>
  <c r="L570" i="47"/>
  <c r="L571" i="47"/>
  <c r="L572" i="47"/>
  <c r="L573" i="47"/>
  <c r="L574" i="47"/>
  <c r="L575" i="47"/>
  <c r="L576" i="47"/>
  <c r="L577" i="47"/>
  <c r="L578" i="47"/>
  <c r="L579" i="47"/>
  <c r="L580" i="47"/>
  <c r="L581" i="47"/>
  <c r="L582" i="47"/>
  <c r="L583" i="47"/>
  <c r="L584" i="47"/>
  <c r="L585" i="47"/>
  <c r="L586" i="47"/>
  <c r="L587" i="47"/>
  <c r="L588" i="47"/>
  <c r="L589" i="47"/>
  <c r="L590" i="47"/>
  <c r="L591" i="47"/>
  <c r="L592" i="47"/>
  <c r="L593" i="47"/>
  <c r="L594" i="47"/>
  <c r="L595" i="47"/>
  <c r="L596" i="47"/>
  <c r="L597" i="47"/>
  <c r="L598" i="47"/>
  <c r="L599" i="47"/>
  <c r="L600" i="47"/>
  <c r="L601" i="47"/>
  <c r="L602" i="47"/>
  <c r="L603" i="47"/>
  <c r="L604" i="47"/>
  <c r="L605" i="47"/>
  <c r="L606" i="47"/>
  <c r="L607" i="47"/>
  <c r="L608" i="47"/>
  <c r="L609" i="47"/>
  <c r="L610" i="47"/>
  <c r="L611" i="47"/>
  <c r="L612" i="47"/>
  <c r="L613" i="47"/>
  <c r="L614" i="47"/>
  <c r="L615" i="47"/>
  <c r="L616" i="47"/>
  <c r="L617" i="47"/>
  <c r="L618" i="47"/>
  <c r="L619" i="47"/>
  <c r="L620" i="47"/>
  <c r="L621" i="47"/>
  <c r="L622" i="47"/>
  <c r="L623" i="47"/>
  <c r="L624" i="47"/>
  <c r="L625" i="47"/>
  <c r="L626" i="47"/>
  <c r="L627" i="47"/>
  <c r="L628" i="47"/>
  <c r="L629" i="47"/>
  <c r="L630" i="47"/>
  <c r="L631" i="47"/>
  <c r="L632" i="47"/>
  <c r="L633" i="47"/>
  <c r="L634" i="47"/>
  <c r="L635" i="47"/>
  <c r="L636" i="47"/>
  <c r="L637" i="47"/>
  <c r="L638" i="47"/>
  <c r="L639" i="47"/>
  <c r="L640" i="47"/>
  <c r="L641" i="47"/>
  <c r="L642" i="47"/>
  <c r="L643" i="47"/>
  <c r="L644" i="47"/>
  <c r="L645" i="47"/>
  <c r="L646" i="47"/>
  <c r="L647" i="47"/>
  <c r="L648" i="47"/>
  <c r="L649" i="47"/>
  <c r="L650" i="47"/>
  <c r="L651" i="47"/>
  <c r="L652" i="47"/>
  <c r="L653" i="47"/>
  <c r="L654" i="47"/>
  <c r="L655" i="47"/>
  <c r="L656" i="47"/>
  <c r="L657" i="47"/>
  <c r="L658" i="47"/>
  <c r="L659" i="47"/>
  <c r="L660" i="47"/>
  <c r="L661" i="47"/>
  <c r="L662" i="47"/>
  <c r="L663" i="47"/>
  <c r="L664" i="47"/>
  <c r="L665" i="47"/>
  <c r="L666" i="47"/>
  <c r="L667" i="47"/>
  <c r="L668" i="47"/>
  <c r="L669" i="47"/>
  <c r="L670" i="47"/>
  <c r="L671" i="47"/>
  <c r="L672" i="47"/>
  <c r="L673" i="47"/>
  <c r="L674" i="47"/>
  <c r="L675" i="47"/>
  <c r="L676" i="47"/>
  <c r="L677" i="47"/>
  <c r="L678" i="47"/>
  <c r="L679" i="47"/>
  <c r="L680" i="47"/>
  <c r="L681" i="47"/>
  <c r="L682" i="47"/>
  <c r="L683" i="47"/>
  <c r="L684" i="47"/>
  <c r="L685" i="47"/>
  <c r="L686" i="47"/>
  <c r="L687" i="47"/>
  <c r="L688" i="47"/>
  <c r="L689" i="47"/>
  <c r="L690" i="47"/>
  <c r="L691" i="47"/>
  <c r="L692" i="47"/>
  <c r="L693" i="47"/>
  <c r="L694" i="47"/>
  <c r="L695" i="47"/>
  <c r="L696" i="47"/>
  <c r="L697" i="47"/>
  <c r="L698" i="47"/>
  <c r="L699" i="47"/>
  <c r="L700" i="47"/>
  <c r="L701" i="47"/>
  <c r="L702" i="47"/>
  <c r="L703" i="47"/>
  <c r="L704" i="47"/>
  <c r="L705" i="47"/>
  <c r="L706" i="47"/>
  <c r="L707" i="47"/>
  <c r="L708" i="47"/>
  <c r="L709" i="47"/>
  <c r="L710" i="47"/>
  <c r="L711" i="47"/>
  <c r="L712" i="47"/>
  <c r="L713" i="47"/>
  <c r="L714" i="47"/>
  <c r="L715" i="47"/>
  <c r="L716" i="47"/>
  <c r="L717" i="47"/>
  <c r="L718" i="47"/>
  <c r="L719" i="47"/>
  <c r="L720" i="47"/>
  <c r="L721" i="47"/>
  <c r="L722" i="47"/>
  <c r="L723" i="47"/>
  <c r="L724" i="47"/>
  <c r="L725" i="47"/>
  <c r="L726" i="47"/>
  <c r="L727" i="47"/>
  <c r="L728" i="47"/>
  <c r="L729" i="47"/>
  <c r="L730" i="47"/>
  <c r="L731" i="47"/>
  <c r="L732" i="47"/>
  <c r="L733" i="47"/>
  <c r="L734" i="47"/>
  <c r="L735" i="47"/>
  <c r="L736" i="47"/>
  <c r="L737" i="47"/>
  <c r="L738" i="47"/>
  <c r="L739" i="47"/>
  <c r="L740" i="47"/>
  <c r="L741" i="47"/>
  <c r="L742" i="47"/>
  <c r="L743" i="47"/>
  <c r="L744" i="47"/>
  <c r="L745" i="47"/>
  <c r="L746" i="47"/>
  <c r="L747" i="47"/>
  <c r="L748" i="47"/>
  <c r="L749" i="47"/>
  <c r="L750" i="47"/>
  <c r="L751" i="47"/>
  <c r="L752" i="47"/>
  <c r="L753" i="47"/>
  <c r="L754" i="47"/>
  <c r="L755" i="47"/>
  <c r="L756" i="47"/>
  <c r="L757" i="47"/>
  <c r="L758" i="47"/>
  <c r="L759" i="47"/>
  <c r="L760" i="47"/>
  <c r="L761" i="47"/>
  <c r="L762" i="47"/>
  <c r="L763" i="47"/>
  <c r="L764" i="47"/>
  <c r="L765" i="47"/>
  <c r="L766" i="47"/>
  <c r="L767" i="47"/>
  <c r="L768" i="47"/>
  <c r="L769" i="47"/>
  <c r="L770" i="47"/>
  <c r="L771" i="47"/>
  <c r="L772" i="47"/>
  <c r="L773" i="47"/>
  <c r="L774" i="47"/>
  <c r="L775" i="47"/>
  <c r="L776" i="47"/>
  <c r="L777" i="47"/>
  <c r="L778" i="47"/>
  <c r="L779" i="47"/>
  <c r="L780" i="47"/>
  <c r="L781" i="47"/>
  <c r="L782" i="47"/>
  <c r="L783" i="47"/>
  <c r="L784" i="47"/>
  <c r="L785" i="47"/>
  <c r="L786" i="47"/>
  <c r="L787" i="47"/>
  <c r="L788" i="47"/>
  <c r="L789" i="47"/>
  <c r="L790" i="47"/>
  <c r="L791" i="47"/>
  <c r="L792" i="47"/>
  <c r="L793" i="47"/>
  <c r="L794" i="47"/>
  <c r="L795" i="47"/>
  <c r="L796" i="47"/>
  <c r="L797" i="47"/>
  <c r="L798" i="47"/>
  <c r="L799" i="47"/>
  <c r="L800" i="47"/>
  <c r="L801" i="47"/>
  <c r="L802" i="47"/>
  <c r="L803" i="47"/>
  <c r="L804" i="47"/>
  <c r="L805" i="47"/>
  <c r="L806" i="47"/>
  <c r="L807" i="47"/>
  <c r="L808" i="47"/>
  <c r="L809" i="47"/>
  <c r="L810" i="47"/>
  <c r="L811" i="47"/>
  <c r="L812" i="47"/>
  <c r="L813" i="47"/>
  <c r="L814" i="47"/>
  <c r="L815" i="47"/>
  <c r="L816" i="47"/>
  <c r="L817" i="47"/>
  <c r="L818" i="47"/>
  <c r="L819" i="47"/>
  <c r="L820" i="47"/>
  <c r="L821" i="47"/>
  <c r="L822" i="47"/>
  <c r="L823" i="47"/>
  <c r="L824" i="47"/>
  <c r="L825" i="47"/>
  <c r="L826" i="47"/>
  <c r="L827" i="47"/>
  <c r="L828" i="47"/>
  <c r="L829" i="47"/>
  <c r="L830" i="47"/>
  <c r="L831" i="47"/>
  <c r="L832" i="47"/>
  <c r="L833" i="47"/>
  <c r="L834" i="47"/>
  <c r="L835" i="47"/>
  <c r="L836" i="47"/>
  <c r="L837" i="47"/>
  <c r="L838" i="47"/>
  <c r="L839" i="47"/>
  <c r="L840" i="47"/>
  <c r="L841" i="47"/>
  <c r="L842" i="47"/>
  <c r="L843" i="47"/>
  <c r="L844" i="47"/>
  <c r="L845" i="47"/>
  <c r="L846" i="47"/>
  <c r="L847" i="47"/>
  <c r="L848" i="47"/>
  <c r="L849" i="47"/>
  <c r="L850" i="47"/>
  <c r="L851" i="47"/>
  <c r="L852" i="47"/>
  <c r="L853" i="47"/>
  <c r="L854" i="47"/>
  <c r="L855" i="47"/>
  <c r="L856" i="47"/>
  <c r="L857" i="47"/>
  <c r="L858" i="47"/>
  <c r="L859" i="47"/>
  <c r="L860" i="47"/>
  <c r="L861" i="47"/>
  <c r="L862" i="47"/>
  <c r="L863" i="47"/>
  <c r="L864" i="47"/>
  <c r="L865" i="47"/>
  <c r="L866" i="47"/>
  <c r="L867" i="47"/>
  <c r="L868" i="47"/>
  <c r="L869" i="47"/>
  <c r="L870" i="47"/>
  <c r="L871" i="47"/>
  <c r="L872" i="47"/>
  <c r="L873" i="47"/>
  <c r="L874" i="47"/>
  <c r="L875" i="47"/>
  <c r="L876" i="47"/>
  <c r="L877" i="47"/>
  <c r="L878" i="47"/>
  <c r="L879" i="47"/>
  <c r="L880" i="47"/>
  <c r="L881" i="47"/>
  <c r="L882" i="47"/>
  <c r="L883" i="47"/>
  <c r="L884" i="47"/>
  <c r="L885" i="47"/>
  <c r="L886" i="47"/>
  <c r="L887" i="47"/>
  <c r="L888" i="47"/>
  <c r="L889" i="47"/>
  <c r="L890" i="47"/>
  <c r="L891" i="47"/>
  <c r="L892" i="47"/>
  <c r="L893" i="47"/>
  <c r="L894" i="47"/>
  <c r="L895" i="47"/>
  <c r="L896" i="47"/>
  <c r="L897" i="47"/>
  <c r="L898" i="47"/>
  <c r="L899" i="47"/>
  <c r="L900" i="47"/>
  <c r="L901" i="47"/>
  <c r="L902" i="47"/>
  <c r="L903" i="47"/>
  <c r="L904" i="47"/>
  <c r="L905" i="47"/>
  <c r="L906" i="47"/>
  <c r="L907" i="47"/>
  <c r="L908" i="47"/>
  <c r="L909" i="47"/>
  <c r="L910" i="47"/>
  <c r="L911" i="47"/>
  <c r="L912" i="47"/>
  <c r="L913" i="47"/>
  <c r="L914" i="47"/>
  <c r="L915" i="47"/>
  <c r="L916" i="47"/>
  <c r="L917" i="47"/>
  <c r="L918" i="47"/>
  <c r="L919" i="47"/>
  <c r="L920" i="47"/>
  <c r="L921" i="47"/>
  <c r="L922" i="47"/>
  <c r="L923" i="47"/>
  <c r="L924" i="47"/>
  <c r="L925" i="47"/>
  <c r="L926" i="47"/>
  <c r="L927" i="47"/>
  <c r="L928" i="47"/>
  <c r="L929" i="47"/>
  <c r="L930" i="47"/>
  <c r="L931" i="47"/>
  <c r="L932" i="47"/>
  <c r="L933" i="47"/>
  <c r="L934" i="47"/>
  <c r="L935" i="47"/>
  <c r="L936" i="47"/>
  <c r="L937" i="47"/>
  <c r="L938" i="47"/>
  <c r="L939" i="47"/>
  <c r="L940" i="47"/>
  <c r="L941" i="47"/>
  <c r="L942" i="47"/>
  <c r="L943" i="47"/>
  <c r="L944" i="47"/>
  <c r="L945" i="47"/>
  <c r="L946" i="47"/>
  <c r="L947" i="47"/>
  <c r="L948" i="47"/>
  <c r="L949" i="47"/>
  <c r="L950" i="47"/>
  <c r="L951" i="47"/>
  <c r="L952" i="47"/>
  <c r="L953" i="47"/>
  <c r="L954" i="47"/>
  <c r="L955" i="47"/>
  <c r="L956" i="47"/>
  <c r="L957" i="47"/>
  <c r="L958" i="47"/>
  <c r="L959" i="47"/>
  <c r="L960" i="47"/>
  <c r="L961" i="47"/>
  <c r="L962" i="47"/>
  <c r="L963" i="47"/>
  <c r="L964" i="47"/>
  <c r="L965" i="47"/>
  <c r="L966" i="47"/>
  <c r="L967" i="47"/>
  <c r="L968" i="47"/>
  <c r="L969" i="47"/>
  <c r="L970" i="47"/>
  <c r="L971" i="47"/>
  <c r="L972" i="47"/>
  <c r="L973" i="47"/>
  <c r="L974" i="47"/>
  <c r="L975" i="47"/>
  <c r="L976" i="47"/>
  <c r="L977" i="47"/>
  <c r="L978" i="47"/>
  <c r="L979" i="47"/>
  <c r="L980" i="47"/>
  <c r="L981" i="47"/>
  <c r="L982" i="47"/>
  <c r="L983" i="47"/>
  <c r="L984" i="47"/>
  <c r="L985" i="47"/>
  <c r="L986" i="47"/>
  <c r="L987" i="47"/>
  <c r="L988" i="47"/>
  <c r="L989" i="47"/>
  <c r="L990" i="47"/>
  <c r="L991" i="47"/>
  <c r="L992" i="47"/>
  <c r="L993" i="47"/>
  <c r="L994" i="47"/>
  <c r="L995" i="47"/>
  <c r="L996" i="47"/>
  <c r="L997" i="47"/>
  <c r="L998" i="47"/>
  <c r="L999" i="47"/>
  <c r="L1000" i="47"/>
  <c r="L1001" i="47"/>
  <c r="L1002" i="47"/>
  <c r="L1003" i="47"/>
  <c r="L1004" i="47"/>
  <c r="L1005" i="47"/>
  <c r="L1006" i="47"/>
  <c r="L1007" i="47"/>
  <c r="L1008" i="47"/>
  <c r="L1009" i="47"/>
  <c r="L1010" i="47"/>
  <c r="L1011" i="47"/>
  <c r="P3599" i="33" l="1"/>
  <c r="P3600" i="33"/>
  <c r="P3601" i="33"/>
  <c r="P3602" i="33"/>
  <c r="P3603" i="33"/>
  <c r="P3604" i="33"/>
  <c r="P3605" i="33"/>
  <c r="P3606" i="33"/>
  <c r="P3607" i="33"/>
  <c r="P3608" i="33"/>
  <c r="P3609" i="33"/>
  <c r="P3610" i="33"/>
  <c r="P3611" i="33"/>
  <c r="P3612" i="33"/>
  <c r="P3613" i="33"/>
  <c r="P3614" i="33"/>
  <c r="P3615" i="33"/>
  <c r="P3616" i="33"/>
  <c r="P3617" i="33"/>
  <c r="P3618" i="33"/>
  <c r="P3619" i="33"/>
  <c r="P3620" i="33"/>
  <c r="P3621" i="33"/>
  <c r="P3622" i="33"/>
  <c r="P3623" i="33"/>
  <c r="P3624" i="33"/>
  <c r="P3625" i="33"/>
  <c r="P3626" i="33"/>
  <c r="P3627" i="33"/>
  <c r="P3628" i="33"/>
  <c r="P3629" i="33"/>
  <c r="P3630" i="33"/>
  <c r="P3631" i="33"/>
  <c r="P3632" i="33"/>
  <c r="P3633" i="33"/>
  <c r="P3634" i="33"/>
  <c r="P3635" i="33"/>
  <c r="P3636" i="33"/>
  <c r="P3637" i="33"/>
  <c r="P3638" i="33"/>
  <c r="P3639" i="33"/>
  <c r="P3640" i="33"/>
  <c r="P3641" i="33"/>
  <c r="P3642" i="33"/>
  <c r="P3643" i="33"/>
  <c r="P3644" i="33"/>
  <c r="P3645" i="33"/>
  <c r="P3646" i="33"/>
  <c r="P3647" i="33"/>
  <c r="P3648" i="33"/>
  <c r="P3649" i="33"/>
  <c r="P3650" i="33"/>
  <c r="P3651" i="33"/>
  <c r="P3652" i="33"/>
  <c r="P3653" i="33"/>
  <c r="P3654" i="33"/>
  <c r="P3655" i="33"/>
  <c r="P3656" i="33"/>
  <c r="P3657" i="33"/>
  <c r="P3658" i="33"/>
  <c r="P3659" i="33"/>
  <c r="P3660" i="33"/>
  <c r="P3661" i="33"/>
  <c r="P3662" i="33"/>
  <c r="P3663" i="33"/>
  <c r="P3664" i="33"/>
  <c r="P3665" i="33"/>
  <c r="P3666" i="33"/>
  <c r="P3667" i="33"/>
  <c r="P3668" i="33"/>
  <c r="P3669" i="33"/>
  <c r="P3670" i="33"/>
  <c r="P3671" i="33"/>
  <c r="P3672" i="33"/>
  <c r="P3673" i="33"/>
  <c r="P3674" i="33"/>
  <c r="P3675" i="33"/>
  <c r="P3676" i="33"/>
  <c r="P3677" i="33"/>
  <c r="P3678" i="33"/>
  <c r="P3679" i="33"/>
  <c r="P3680" i="33"/>
  <c r="P3681" i="33"/>
  <c r="P3682" i="33"/>
  <c r="P3683" i="33"/>
  <c r="P3684" i="33"/>
  <c r="P3685" i="33"/>
  <c r="P3686" i="33"/>
  <c r="P3687" i="33"/>
  <c r="P3688" i="33"/>
  <c r="P3689" i="33"/>
  <c r="P3690" i="33"/>
  <c r="P3691" i="33"/>
  <c r="P3692" i="33"/>
  <c r="P3693" i="33"/>
  <c r="P3694" i="33"/>
  <c r="P3695" i="33"/>
  <c r="P3696" i="33"/>
  <c r="P3697" i="33"/>
  <c r="P3698" i="33"/>
  <c r="P3699" i="33"/>
  <c r="P3700" i="33"/>
  <c r="P3701" i="33"/>
  <c r="P3702" i="33"/>
  <c r="P3703" i="33"/>
  <c r="P3704" i="33"/>
  <c r="P3705" i="33"/>
  <c r="P3706" i="33"/>
  <c r="P3707" i="33"/>
  <c r="P3708" i="33"/>
  <c r="P3709" i="33"/>
  <c r="P3710" i="33"/>
  <c r="P3711" i="33"/>
  <c r="P3712" i="33"/>
  <c r="P3713" i="33"/>
  <c r="P3714" i="33"/>
  <c r="P3715" i="33"/>
  <c r="P3716" i="33"/>
  <c r="P3717" i="33"/>
  <c r="P3718" i="33"/>
  <c r="P3719" i="33"/>
  <c r="P3720" i="33"/>
  <c r="P3721" i="33"/>
  <c r="P3722" i="33"/>
  <c r="P3723" i="33"/>
  <c r="P3724" i="33"/>
  <c r="P3725" i="33"/>
  <c r="P3726" i="33"/>
  <c r="P3727" i="33"/>
  <c r="P3728" i="33"/>
  <c r="P3729" i="33"/>
  <c r="P3730" i="33"/>
  <c r="P3731" i="33"/>
  <c r="P3732" i="33"/>
  <c r="P3733" i="33"/>
  <c r="P3734" i="33"/>
  <c r="P3735" i="33"/>
  <c r="P3736" i="33"/>
  <c r="P3737" i="33"/>
  <c r="P3738" i="33"/>
  <c r="P3739" i="33"/>
  <c r="P3740" i="33"/>
  <c r="P3741" i="33"/>
  <c r="P3742" i="33"/>
  <c r="P3743" i="33"/>
  <c r="P3744" i="33"/>
  <c r="P3745" i="33"/>
  <c r="P3746" i="33"/>
  <c r="P3747" i="33"/>
  <c r="P3748" i="33"/>
  <c r="P3749" i="33"/>
  <c r="P3750" i="33"/>
  <c r="P3751" i="33"/>
  <c r="P3752" i="33"/>
  <c r="P3753" i="33"/>
  <c r="P3754" i="33"/>
  <c r="P3755" i="33"/>
  <c r="P3756" i="33"/>
  <c r="P3757" i="33"/>
  <c r="P3758" i="33"/>
  <c r="P3759" i="33"/>
  <c r="P3760" i="33"/>
  <c r="P3761" i="33"/>
  <c r="P3762" i="33"/>
  <c r="P3763" i="33"/>
  <c r="P3764" i="33"/>
  <c r="P3765" i="33"/>
  <c r="P3766" i="33"/>
  <c r="P3767" i="33"/>
  <c r="P3768" i="33"/>
  <c r="P3769" i="33"/>
  <c r="P3770" i="33"/>
  <c r="P3771" i="33"/>
  <c r="P3772" i="33"/>
  <c r="P3773" i="33"/>
  <c r="P3774" i="33"/>
  <c r="P3775" i="33"/>
  <c r="P3776" i="33"/>
  <c r="P3777" i="33"/>
  <c r="P3778" i="33"/>
  <c r="P3779" i="33"/>
  <c r="P3780" i="33"/>
  <c r="P3781" i="33"/>
  <c r="P3782" i="33"/>
  <c r="P3783" i="33"/>
  <c r="P3784" i="33"/>
  <c r="P3785" i="33"/>
  <c r="P3786" i="33"/>
  <c r="P3787" i="33"/>
  <c r="P3788" i="33"/>
  <c r="P3789" i="33"/>
  <c r="P3790" i="33"/>
  <c r="P3791" i="33"/>
  <c r="P3792" i="33"/>
  <c r="P3793" i="33"/>
  <c r="P3794" i="33"/>
  <c r="P3795" i="33"/>
  <c r="P3796" i="33"/>
  <c r="P3797" i="33"/>
  <c r="P3798" i="33"/>
  <c r="P3799" i="33"/>
  <c r="P3800" i="33"/>
  <c r="P3801" i="33"/>
  <c r="P3802" i="33"/>
  <c r="P3803" i="33"/>
  <c r="P3804" i="33"/>
  <c r="P3805" i="33"/>
  <c r="P3806" i="33"/>
  <c r="P3807" i="33"/>
  <c r="P3808" i="33"/>
  <c r="P3809" i="33"/>
  <c r="P3810" i="33"/>
  <c r="P3811" i="33"/>
  <c r="P3812" i="33"/>
  <c r="P3813" i="33"/>
  <c r="P3814" i="33"/>
  <c r="P3815" i="33"/>
  <c r="P3816" i="33"/>
  <c r="P3817" i="33"/>
  <c r="P3818" i="33"/>
  <c r="P3819" i="33"/>
  <c r="P3820" i="33"/>
  <c r="P3821" i="33"/>
  <c r="P3822" i="33"/>
  <c r="P3823" i="33"/>
  <c r="P3824" i="33"/>
  <c r="P3825" i="33"/>
  <c r="P3826" i="33"/>
  <c r="P3827" i="33"/>
  <c r="P3828" i="33"/>
  <c r="P3829" i="33"/>
  <c r="P3830" i="33"/>
  <c r="P3831" i="33"/>
  <c r="P3832" i="33"/>
  <c r="P3833" i="33"/>
  <c r="P3834" i="33"/>
  <c r="P3835" i="33"/>
  <c r="P3836" i="33"/>
  <c r="P3837" i="33"/>
  <c r="P3838" i="33"/>
  <c r="P3839" i="33"/>
  <c r="P3840" i="33"/>
  <c r="P3841" i="33"/>
  <c r="P3842" i="33"/>
  <c r="P3843" i="33"/>
  <c r="P3844" i="33"/>
  <c r="P3845" i="33"/>
  <c r="P3846" i="33"/>
  <c r="P3847" i="33"/>
  <c r="P3848" i="33"/>
  <c r="P3849" i="33"/>
  <c r="P3850" i="33"/>
  <c r="P3851" i="33"/>
  <c r="P3852" i="33"/>
  <c r="P3853" i="33"/>
  <c r="P3854" i="33"/>
  <c r="P3855" i="33"/>
  <c r="P3856" i="33"/>
  <c r="P3857" i="33"/>
  <c r="P3858" i="33"/>
  <c r="P3859" i="33"/>
  <c r="P3860" i="33"/>
  <c r="P3861" i="33"/>
  <c r="P3862" i="33"/>
  <c r="P3863" i="33"/>
  <c r="P3864" i="33"/>
  <c r="P3865" i="33"/>
  <c r="P3866" i="33"/>
  <c r="P3867" i="33"/>
  <c r="P3868" i="33"/>
  <c r="P3869" i="33"/>
  <c r="P3870" i="33"/>
  <c r="P3871" i="33"/>
  <c r="P3872" i="33"/>
  <c r="P3873" i="33"/>
  <c r="P3874" i="33"/>
  <c r="P3875" i="33"/>
  <c r="P3876" i="33"/>
  <c r="P3877" i="33"/>
  <c r="P3878" i="33"/>
  <c r="P3879" i="33"/>
  <c r="P3880" i="33"/>
  <c r="P3881" i="33"/>
  <c r="P3882" i="33"/>
  <c r="P3883" i="33"/>
  <c r="P3884" i="33"/>
  <c r="P3885" i="33"/>
  <c r="N3886" i="33"/>
  <c r="O3886" i="33"/>
  <c r="P3886" i="33"/>
  <c r="N3887" i="33"/>
  <c r="O3887" i="33"/>
  <c r="P3887" i="33"/>
  <c r="N3888" i="33"/>
  <c r="O3888" i="33"/>
  <c r="P3888" i="33"/>
  <c r="N3889" i="33"/>
  <c r="O3889" i="33"/>
  <c r="P3889" i="33"/>
  <c r="N3890" i="33"/>
  <c r="O3890" i="33"/>
  <c r="P3890" i="33"/>
  <c r="N3891" i="33"/>
  <c r="O3891" i="33"/>
  <c r="P3891" i="33"/>
  <c r="N3892" i="33"/>
  <c r="O3892" i="33"/>
  <c r="P3892" i="33"/>
  <c r="N3893" i="33"/>
  <c r="O3893" i="33"/>
  <c r="P3893" i="33"/>
  <c r="N3894" i="33"/>
  <c r="O3894" i="33"/>
  <c r="P3894" i="33"/>
  <c r="N3895" i="33"/>
  <c r="O3895" i="33"/>
  <c r="P3895" i="33"/>
  <c r="N3896" i="33"/>
  <c r="O3896" i="33"/>
  <c r="P3896" i="33"/>
  <c r="N3897" i="33"/>
  <c r="O3897" i="33"/>
  <c r="P3897" i="33"/>
  <c r="N3898" i="33"/>
  <c r="O3898" i="33"/>
  <c r="P3898" i="33"/>
  <c r="N3899" i="33"/>
  <c r="O3899" i="33"/>
  <c r="P3899" i="33"/>
  <c r="N3900" i="33"/>
  <c r="O3900" i="33"/>
  <c r="P3900" i="33"/>
  <c r="N3901" i="33"/>
  <c r="O3901" i="33"/>
  <c r="P3901" i="33"/>
  <c r="N3902" i="33"/>
  <c r="O3902" i="33"/>
  <c r="P3902" i="33"/>
  <c r="N3903" i="33"/>
  <c r="O3903" i="33"/>
  <c r="P3903" i="33"/>
  <c r="N3904" i="33"/>
  <c r="O3904" i="33"/>
  <c r="P3904" i="33"/>
  <c r="N3905" i="33"/>
  <c r="O3905" i="33"/>
  <c r="P3905" i="33"/>
  <c r="N3906" i="33"/>
  <c r="O3906" i="33"/>
  <c r="P3906" i="33"/>
  <c r="N3907" i="33"/>
  <c r="O3907" i="33"/>
  <c r="P3907" i="33"/>
  <c r="N3908" i="33"/>
  <c r="O3908" i="33"/>
  <c r="P3908" i="33"/>
  <c r="N3909" i="33"/>
  <c r="O3909" i="33"/>
  <c r="P3909" i="33"/>
  <c r="N3910" i="33"/>
  <c r="O3910" i="33"/>
  <c r="P3910" i="33"/>
  <c r="N3911" i="33"/>
  <c r="O3911" i="33"/>
  <c r="P3911" i="33"/>
  <c r="N3912" i="33"/>
  <c r="O3912" i="33"/>
  <c r="P3912" i="33"/>
  <c r="N3913" i="33"/>
  <c r="O3913" i="33"/>
  <c r="P3913" i="33"/>
  <c r="N3914" i="33"/>
  <c r="O3914" i="33"/>
  <c r="P3914" i="33"/>
  <c r="N3915" i="33"/>
  <c r="O3915" i="33"/>
  <c r="P3915" i="33"/>
  <c r="N3916" i="33"/>
  <c r="O3916" i="33"/>
  <c r="P3916" i="33"/>
  <c r="N3917" i="33"/>
  <c r="O3917" i="33"/>
  <c r="P3917" i="33"/>
  <c r="N3918" i="33"/>
  <c r="O3918" i="33"/>
  <c r="P3918" i="33"/>
  <c r="N3919" i="33"/>
  <c r="O3919" i="33"/>
  <c r="P3919" i="33"/>
  <c r="N3920" i="33"/>
  <c r="O3920" i="33"/>
  <c r="P3920" i="33"/>
  <c r="N3921" i="33"/>
  <c r="O3921" i="33"/>
  <c r="P3921" i="33"/>
  <c r="N3922" i="33"/>
  <c r="O3922" i="33"/>
  <c r="P3922" i="33"/>
  <c r="N3923" i="33"/>
  <c r="O3923" i="33"/>
  <c r="P3923" i="33"/>
  <c r="N3924" i="33"/>
  <c r="O3924" i="33"/>
  <c r="P3924" i="33"/>
  <c r="N3925" i="33"/>
  <c r="O3925" i="33"/>
  <c r="P3925" i="33"/>
  <c r="N3926" i="33"/>
  <c r="O3926" i="33"/>
  <c r="P3926" i="33"/>
  <c r="N3927" i="33"/>
  <c r="O3927" i="33"/>
  <c r="P3927" i="33"/>
  <c r="N3928" i="33"/>
  <c r="O3928" i="33"/>
  <c r="P3928" i="33"/>
  <c r="N3929" i="33"/>
  <c r="O3929" i="33"/>
  <c r="P3929" i="33"/>
  <c r="N3930" i="33"/>
  <c r="O3930" i="33"/>
  <c r="P3930" i="33"/>
  <c r="N3931" i="33"/>
  <c r="O3931" i="33"/>
  <c r="P3931" i="33"/>
  <c r="N3932" i="33"/>
  <c r="O3932" i="33"/>
  <c r="P3932" i="33"/>
  <c r="N3933" i="33"/>
  <c r="O3933" i="33"/>
  <c r="P3933" i="33"/>
  <c r="N3934" i="33"/>
  <c r="O3934" i="33"/>
  <c r="P3934" i="33"/>
  <c r="N3935" i="33"/>
  <c r="O3935" i="33"/>
  <c r="P3935" i="33"/>
  <c r="N3936" i="33"/>
  <c r="O3936" i="33"/>
  <c r="P3936" i="33"/>
  <c r="N3937" i="33"/>
  <c r="O3937" i="33"/>
  <c r="P3937" i="33"/>
  <c r="N3938" i="33"/>
  <c r="O3938" i="33"/>
  <c r="P3938" i="33"/>
  <c r="N3939" i="33"/>
  <c r="O3939" i="33"/>
  <c r="P3939" i="33"/>
  <c r="N3940" i="33"/>
  <c r="O3940" i="33"/>
  <c r="P3940" i="33"/>
  <c r="N3941" i="33"/>
  <c r="O3941" i="33"/>
  <c r="P3941" i="33"/>
  <c r="N3942" i="33"/>
  <c r="O3942" i="33"/>
  <c r="P3942" i="33"/>
  <c r="N3943" i="33"/>
  <c r="O3943" i="33"/>
  <c r="P3943" i="33"/>
  <c r="N3944" i="33"/>
  <c r="O3944" i="33"/>
  <c r="P3944" i="33"/>
  <c r="N3945" i="33"/>
  <c r="O3945" i="33"/>
  <c r="P3945" i="33"/>
  <c r="N3946" i="33"/>
  <c r="O3946" i="33"/>
  <c r="P3946" i="33"/>
  <c r="N3947" i="33"/>
  <c r="O3947" i="33"/>
  <c r="P3947" i="33"/>
  <c r="N3948" i="33"/>
  <c r="O3948" i="33"/>
  <c r="P3948" i="33"/>
  <c r="N3949" i="33"/>
  <c r="O3949" i="33"/>
  <c r="P3949" i="33"/>
  <c r="N3950" i="33"/>
  <c r="O3950" i="33"/>
  <c r="P3950" i="33"/>
  <c r="N3951" i="33"/>
  <c r="O3951" i="33"/>
  <c r="P3951" i="33"/>
  <c r="N3952" i="33"/>
  <c r="O3952" i="33"/>
  <c r="P3952" i="33"/>
  <c r="N3953" i="33"/>
  <c r="O3953" i="33"/>
  <c r="P3953" i="33"/>
  <c r="N3954" i="33"/>
  <c r="O3954" i="33"/>
  <c r="P3954" i="33"/>
  <c r="N3955" i="33"/>
  <c r="O3955" i="33"/>
  <c r="P3955" i="33"/>
  <c r="N3956" i="33"/>
  <c r="O3956" i="33"/>
  <c r="P3956" i="33"/>
  <c r="N3957" i="33"/>
  <c r="O3957" i="33"/>
  <c r="P3957" i="33"/>
  <c r="N3958" i="33"/>
  <c r="O3958" i="33"/>
  <c r="P3958" i="33"/>
  <c r="N3959" i="33"/>
  <c r="O3959" i="33"/>
  <c r="P3959" i="33"/>
  <c r="N3960" i="33"/>
  <c r="O3960" i="33"/>
  <c r="P3960" i="33"/>
  <c r="N3961" i="33"/>
  <c r="O3961" i="33"/>
  <c r="P3961" i="33"/>
  <c r="N3962" i="33"/>
  <c r="O3962" i="33"/>
  <c r="P3962" i="33"/>
  <c r="N3963" i="33"/>
  <c r="O3963" i="33"/>
  <c r="P3963" i="33"/>
  <c r="N3964" i="33"/>
  <c r="O3964" i="33"/>
  <c r="P3964" i="33"/>
  <c r="N3965" i="33"/>
  <c r="O3965" i="33"/>
  <c r="P3965" i="33"/>
  <c r="N3966" i="33"/>
  <c r="O3966" i="33"/>
  <c r="P3966" i="33"/>
  <c r="N3967" i="33"/>
  <c r="O3967" i="33"/>
  <c r="P3967" i="33"/>
  <c r="N3968" i="33"/>
  <c r="O3968" i="33"/>
  <c r="P3968" i="33"/>
  <c r="N3969" i="33"/>
  <c r="O3969" i="33"/>
  <c r="P3969" i="33"/>
  <c r="N3970" i="33"/>
  <c r="O3970" i="33"/>
  <c r="P3970" i="33"/>
  <c r="N3971" i="33"/>
  <c r="O3971" i="33"/>
  <c r="P3971" i="33"/>
  <c r="N3972" i="33"/>
  <c r="O3972" i="33"/>
  <c r="P3972" i="33"/>
  <c r="N3973" i="33"/>
  <c r="O3973" i="33"/>
  <c r="P3973" i="33"/>
  <c r="N3974" i="33"/>
  <c r="O3974" i="33"/>
  <c r="P3974" i="33"/>
  <c r="N3975" i="33"/>
  <c r="O3975" i="33"/>
  <c r="P3975" i="33"/>
  <c r="N3976" i="33"/>
  <c r="O3976" i="33"/>
  <c r="P3976" i="33"/>
  <c r="N3977" i="33"/>
  <c r="O3977" i="33"/>
  <c r="P3977" i="33"/>
  <c r="N3978" i="33"/>
  <c r="O3978" i="33"/>
  <c r="P3978" i="33"/>
  <c r="N3979" i="33"/>
  <c r="O3979" i="33"/>
  <c r="P3979" i="33"/>
  <c r="N3980" i="33"/>
  <c r="O3980" i="33"/>
  <c r="P3980" i="33"/>
  <c r="N3981" i="33"/>
  <c r="O3981" i="33"/>
  <c r="P3981" i="33"/>
  <c r="N3982" i="33"/>
  <c r="O3982" i="33"/>
  <c r="P3982" i="33"/>
  <c r="N3983" i="33"/>
  <c r="O3983" i="33"/>
  <c r="P3983" i="33"/>
  <c r="N3984" i="33"/>
  <c r="O3984" i="33"/>
  <c r="P3984" i="33"/>
  <c r="N3985" i="33"/>
  <c r="O3985" i="33"/>
  <c r="P3985" i="33"/>
  <c r="N3986" i="33"/>
  <c r="O3986" i="33"/>
  <c r="P3986" i="33"/>
  <c r="N3987" i="33"/>
  <c r="O3987" i="33"/>
  <c r="P3987" i="33"/>
  <c r="N3988" i="33"/>
  <c r="O3988" i="33"/>
  <c r="P3988" i="33"/>
  <c r="N3989" i="33"/>
  <c r="O3989" i="33"/>
  <c r="P3989" i="33"/>
  <c r="N3990" i="33"/>
  <c r="O3990" i="33"/>
  <c r="P3990" i="33"/>
  <c r="N3991" i="33"/>
  <c r="O3991" i="33"/>
  <c r="P3991" i="33"/>
  <c r="N3992" i="33"/>
  <c r="O3992" i="33"/>
  <c r="P3992" i="33"/>
  <c r="N3993" i="33"/>
  <c r="O3993" i="33"/>
  <c r="P3993" i="33"/>
  <c r="N3994" i="33"/>
  <c r="O3994" i="33"/>
  <c r="P3994" i="33"/>
  <c r="N3995" i="33"/>
  <c r="O3995" i="33"/>
  <c r="P3995" i="33"/>
  <c r="N3996" i="33"/>
  <c r="O3996" i="33"/>
  <c r="P3996" i="33"/>
  <c r="N3997" i="33"/>
  <c r="O3997" i="33"/>
  <c r="P3997" i="33"/>
  <c r="N3998" i="33"/>
  <c r="O3998" i="33"/>
  <c r="P3998" i="33"/>
  <c r="N3999" i="33"/>
  <c r="O3999" i="33"/>
  <c r="P3999" i="33"/>
  <c r="N4000" i="33"/>
  <c r="O4000" i="33"/>
  <c r="P4000" i="33"/>
  <c r="N4001" i="33"/>
  <c r="O4001" i="33"/>
  <c r="P4001" i="33"/>
  <c r="N4002" i="33"/>
  <c r="O4002" i="33"/>
  <c r="P4002" i="33"/>
  <c r="N4003" i="33"/>
  <c r="O4003" i="33"/>
  <c r="P4003" i="33"/>
  <c r="N4004" i="33"/>
  <c r="O4004" i="33"/>
  <c r="P4004" i="33"/>
  <c r="N4005" i="33"/>
  <c r="O4005" i="33"/>
  <c r="P4005" i="33"/>
  <c r="N4006" i="33"/>
  <c r="O4006" i="33"/>
  <c r="P4006" i="33"/>
  <c r="N4007" i="33"/>
  <c r="O4007" i="33"/>
  <c r="P4007" i="33"/>
  <c r="N4008" i="33"/>
  <c r="O4008" i="33"/>
  <c r="P4008" i="33"/>
  <c r="N4009" i="33"/>
  <c r="O4009" i="33"/>
  <c r="P4009" i="33"/>
  <c r="N4010" i="33"/>
  <c r="O4010" i="33"/>
  <c r="P4010" i="33"/>
  <c r="N4011" i="33"/>
  <c r="O4011" i="33"/>
  <c r="P4011" i="33"/>
  <c r="N4012" i="33"/>
  <c r="O4012" i="33"/>
  <c r="P4012" i="33"/>
  <c r="N4013" i="33"/>
  <c r="O4013" i="33"/>
  <c r="P4013" i="33"/>
  <c r="N4014" i="33"/>
  <c r="O4014" i="33"/>
  <c r="P4014" i="33"/>
  <c r="N4015" i="33"/>
  <c r="O4015" i="33"/>
  <c r="P4015" i="33"/>
  <c r="N4016" i="33"/>
  <c r="O4016" i="33"/>
  <c r="P4016" i="33"/>
  <c r="N4017" i="33"/>
  <c r="O4017" i="33"/>
  <c r="P4017" i="33"/>
  <c r="N4018" i="33"/>
  <c r="O4018" i="33"/>
  <c r="P4018" i="33"/>
  <c r="N4019" i="33"/>
  <c r="O4019" i="33"/>
  <c r="P4019" i="33"/>
  <c r="N4020" i="33"/>
  <c r="O4020" i="33"/>
  <c r="P4020" i="33"/>
  <c r="N4021" i="33"/>
  <c r="O4021" i="33"/>
  <c r="P4021" i="33"/>
  <c r="N4022" i="33"/>
  <c r="O4022" i="33"/>
  <c r="P4022" i="33"/>
  <c r="N4023" i="33"/>
  <c r="O4023" i="33"/>
  <c r="P4023" i="33"/>
  <c r="N4024" i="33"/>
  <c r="O4024" i="33"/>
  <c r="P4024" i="33"/>
  <c r="N4025" i="33"/>
  <c r="O4025" i="33"/>
  <c r="P4025" i="33"/>
  <c r="N4026" i="33"/>
  <c r="O4026" i="33"/>
  <c r="P4026" i="33"/>
  <c r="N4027" i="33"/>
  <c r="O4027" i="33"/>
  <c r="P4027" i="33"/>
  <c r="N4028" i="33"/>
  <c r="O4028" i="33"/>
  <c r="P4028" i="33"/>
  <c r="N4029" i="33"/>
  <c r="O4029" i="33"/>
  <c r="P4029" i="33"/>
  <c r="N4030" i="33"/>
  <c r="O4030" i="33"/>
  <c r="P4030" i="33"/>
  <c r="N4031" i="33"/>
  <c r="O4031" i="33"/>
  <c r="P4031" i="33"/>
  <c r="N4032" i="33"/>
  <c r="O4032" i="33"/>
  <c r="P4032" i="33"/>
  <c r="N4033" i="33"/>
  <c r="O4033" i="33"/>
  <c r="P4033" i="33"/>
  <c r="N4034" i="33"/>
  <c r="O4034" i="33"/>
  <c r="P4034" i="33"/>
  <c r="N4035" i="33"/>
  <c r="O4035" i="33"/>
  <c r="P4035" i="33"/>
  <c r="N4036" i="33"/>
  <c r="O4036" i="33"/>
  <c r="P4036" i="33"/>
  <c r="N4037" i="33"/>
  <c r="O4037" i="33"/>
  <c r="P4037" i="33"/>
  <c r="N4038" i="33"/>
  <c r="O4038" i="33"/>
  <c r="P4038" i="33"/>
  <c r="N4039" i="33"/>
  <c r="O4039" i="33"/>
  <c r="P4039" i="33"/>
  <c r="N4040" i="33"/>
  <c r="O4040" i="33"/>
  <c r="P4040" i="33"/>
  <c r="N4041" i="33"/>
  <c r="O4041" i="33"/>
  <c r="P4041" i="33"/>
  <c r="N4042" i="33"/>
  <c r="O4042" i="33"/>
  <c r="P4042" i="33"/>
  <c r="N4043" i="33"/>
  <c r="O4043" i="33"/>
  <c r="P4043" i="33"/>
  <c r="N4044" i="33"/>
  <c r="O4044" i="33"/>
  <c r="P4044" i="33"/>
  <c r="N4045" i="33"/>
  <c r="O4045" i="33"/>
  <c r="P4045" i="33"/>
  <c r="N4046" i="33"/>
  <c r="O4046" i="33"/>
  <c r="P4046" i="33"/>
  <c r="N4047" i="33"/>
  <c r="O4047" i="33"/>
  <c r="P4047" i="33"/>
  <c r="N4048" i="33"/>
  <c r="O4048" i="33"/>
  <c r="P4048" i="33"/>
  <c r="N4049" i="33"/>
  <c r="O4049" i="33"/>
  <c r="P4049" i="33"/>
  <c r="N4050" i="33"/>
  <c r="O4050" i="33"/>
  <c r="P4050" i="33"/>
  <c r="N4141" i="33"/>
  <c r="O4141" i="33"/>
  <c r="P4141" i="33"/>
  <c r="N4142" i="33"/>
  <c r="O4142" i="33"/>
  <c r="P4142" i="33"/>
  <c r="N4143" i="33"/>
  <c r="O4143" i="33"/>
  <c r="P4143" i="33"/>
  <c r="N4144" i="33"/>
  <c r="O4144" i="33"/>
  <c r="P4144" i="33"/>
  <c r="N4145" i="33"/>
  <c r="O4145" i="33"/>
  <c r="P4145" i="33"/>
  <c r="N4146" i="33"/>
  <c r="O4146" i="33"/>
  <c r="P4146" i="33"/>
  <c r="N4147" i="33"/>
  <c r="O4147" i="33"/>
  <c r="P4147" i="33"/>
  <c r="N4148" i="33"/>
  <c r="O4148" i="33"/>
  <c r="P4148" i="33"/>
  <c r="N4149" i="33"/>
  <c r="O4149" i="33"/>
  <c r="P4149" i="33"/>
  <c r="N4348" i="33"/>
  <c r="O4348" i="33"/>
  <c r="P4348" i="33"/>
  <c r="N4349" i="33"/>
  <c r="O4349" i="33"/>
  <c r="P4349" i="33"/>
  <c r="N4350" i="33"/>
  <c r="O4350" i="33"/>
  <c r="P4350" i="33"/>
  <c r="N4351" i="33"/>
  <c r="O4351" i="33"/>
  <c r="P4351" i="33"/>
  <c r="N4352" i="33"/>
  <c r="O4352" i="33"/>
  <c r="P4352" i="33"/>
  <c r="N4353" i="33"/>
  <c r="O4353" i="33"/>
  <c r="P4353" i="33"/>
  <c r="N4354" i="33"/>
  <c r="O4354" i="33"/>
  <c r="P4354" i="33"/>
  <c r="N4355" i="33"/>
  <c r="O4355" i="33"/>
  <c r="P4355" i="33"/>
  <c r="N4356" i="33"/>
  <c r="O4356" i="33"/>
  <c r="P4356" i="33"/>
  <c r="N4357" i="33"/>
  <c r="O4357" i="33"/>
  <c r="P4357" i="33"/>
  <c r="N4358" i="33"/>
  <c r="O4358" i="33"/>
  <c r="P4358" i="33"/>
  <c r="N4359" i="33"/>
  <c r="O4359" i="33"/>
  <c r="P4359" i="33"/>
  <c r="N4360" i="33"/>
  <c r="O4360" i="33"/>
  <c r="P4360" i="33"/>
  <c r="N4361" i="33"/>
  <c r="O4361" i="33"/>
  <c r="P4361" i="33"/>
  <c r="N4362" i="33"/>
  <c r="O4362" i="33"/>
  <c r="P4362" i="33"/>
  <c r="N4363" i="33"/>
  <c r="O4363" i="33"/>
  <c r="P4363" i="33"/>
  <c r="N4364" i="33"/>
  <c r="O4364" i="33"/>
  <c r="P4364" i="33"/>
  <c r="N4365" i="33"/>
  <c r="O4365" i="33"/>
  <c r="P4365" i="33"/>
  <c r="N4366" i="33"/>
  <c r="O4366" i="33"/>
  <c r="P4366" i="33"/>
  <c r="N4367" i="33"/>
  <c r="O4367" i="33"/>
  <c r="P4367" i="33"/>
  <c r="N4368" i="33"/>
  <c r="O4368" i="33"/>
  <c r="P4368" i="33"/>
  <c r="N4369" i="33"/>
  <c r="O4369" i="33"/>
  <c r="P4369" i="33"/>
  <c r="N4370" i="33"/>
  <c r="O4370" i="33"/>
  <c r="P4370" i="33"/>
  <c r="N4371" i="33"/>
  <c r="O4371" i="33"/>
  <c r="P4371" i="33"/>
  <c r="N4372" i="33"/>
  <c r="O4372" i="33"/>
  <c r="P4372" i="33"/>
  <c r="N4373" i="33"/>
  <c r="O4373" i="33"/>
  <c r="P4373" i="33"/>
  <c r="N4374" i="33"/>
  <c r="O4374" i="33"/>
  <c r="P4374" i="33"/>
  <c r="N4375" i="33"/>
  <c r="O4375" i="33"/>
  <c r="P4375" i="33"/>
  <c r="N4376" i="33"/>
  <c r="O4376" i="33"/>
  <c r="P4376" i="33"/>
  <c r="N4377" i="33"/>
  <c r="O4377" i="33"/>
  <c r="P4377" i="33"/>
  <c r="N4378" i="33"/>
  <c r="O4378" i="33"/>
  <c r="P4378" i="33"/>
  <c r="N4397" i="33"/>
  <c r="O4397" i="33"/>
  <c r="P4397" i="33"/>
  <c r="N4398" i="33"/>
  <c r="O4398" i="33"/>
  <c r="P4398" i="33"/>
  <c r="N4399" i="33"/>
  <c r="O4399" i="33"/>
  <c r="P4399" i="33"/>
  <c r="N4400" i="33"/>
  <c r="O4400" i="33"/>
  <c r="P4400" i="33"/>
  <c r="N4401" i="33"/>
  <c r="O4401" i="33"/>
  <c r="P4401" i="33"/>
  <c r="N4402" i="33"/>
  <c r="O4402" i="33"/>
  <c r="P4402" i="33"/>
  <c r="N4403" i="33"/>
  <c r="O4403" i="33"/>
  <c r="P4403" i="33"/>
  <c r="N4404" i="33"/>
  <c r="O4404" i="33"/>
  <c r="P4404" i="33"/>
  <c r="N4405" i="33"/>
  <c r="O4405" i="33"/>
  <c r="P4405" i="33"/>
  <c r="N4406" i="33"/>
  <c r="O4406" i="33"/>
  <c r="P4406" i="33"/>
  <c r="N4407" i="33"/>
  <c r="O4407" i="33"/>
  <c r="P4407" i="33"/>
  <c r="N5354" i="33"/>
  <c r="O5354" i="33"/>
  <c r="P5354" i="33"/>
  <c r="N5355" i="33"/>
  <c r="O5355" i="33"/>
  <c r="P5355" i="33"/>
  <c r="N5356" i="33"/>
  <c r="O5356" i="33"/>
  <c r="P5356" i="33"/>
  <c r="N5357" i="33"/>
  <c r="O5357" i="33"/>
  <c r="P5357" i="33"/>
  <c r="N5358" i="33"/>
  <c r="O5358" i="33"/>
  <c r="P5358" i="33"/>
  <c r="N5359" i="33"/>
  <c r="O5359" i="33"/>
  <c r="P5359" i="33"/>
  <c r="N5360" i="33"/>
  <c r="O5360" i="33"/>
  <c r="P5360" i="33"/>
  <c r="N5361" i="33"/>
  <c r="O5361" i="33"/>
  <c r="P5361" i="33"/>
  <c r="N5362" i="33"/>
  <c r="O5362" i="33"/>
  <c r="P5362" i="33"/>
  <c r="N5363" i="33"/>
  <c r="O5363" i="33"/>
  <c r="P5363" i="33"/>
  <c r="N5364" i="33"/>
  <c r="O5364" i="33"/>
  <c r="P5364" i="33"/>
  <c r="N5365" i="33"/>
  <c r="O5365" i="33"/>
  <c r="P5365" i="33"/>
  <c r="N5366" i="33"/>
  <c r="O5366" i="33"/>
  <c r="P5366" i="33"/>
  <c r="N5367" i="33"/>
  <c r="O5367" i="33"/>
  <c r="P5367" i="33"/>
  <c r="N5368" i="33"/>
  <c r="O5368" i="33"/>
  <c r="P5368" i="33"/>
  <c r="N5369" i="33"/>
  <c r="O5369" i="33"/>
  <c r="P5369" i="33"/>
  <c r="N5370" i="33"/>
  <c r="O5370" i="33"/>
  <c r="P5370" i="33"/>
  <c r="N5371" i="33"/>
  <c r="O5371" i="33"/>
  <c r="P5371" i="33"/>
  <c r="N5372" i="33"/>
  <c r="O5372" i="33"/>
  <c r="P5372" i="33"/>
  <c r="N5373" i="33"/>
  <c r="O5373" i="33"/>
  <c r="P5373" i="33"/>
  <c r="N5374" i="33"/>
  <c r="O5374" i="33"/>
  <c r="P5374" i="33"/>
  <c r="N5375" i="33"/>
  <c r="O5375" i="33"/>
  <c r="P5375" i="33"/>
  <c r="N5376" i="33"/>
  <c r="O5376" i="33"/>
  <c r="P5376" i="33"/>
  <c r="N5377" i="33"/>
  <c r="O5377" i="33"/>
  <c r="P5377" i="33"/>
  <c r="N5378" i="33"/>
  <c r="O5378" i="33"/>
  <c r="P5378" i="33"/>
  <c r="N5379" i="33"/>
  <c r="O5379" i="33"/>
  <c r="P5379" i="33"/>
  <c r="N5380" i="33"/>
  <c r="O5380" i="33"/>
  <c r="P5380" i="33"/>
  <c r="N5381" i="33"/>
  <c r="O5381" i="33"/>
  <c r="P5381" i="33"/>
  <c r="N5382" i="33"/>
  <c r="O5382" i="33"/>
  <c r="P5382" i="33"/>
  <c r="N5383" i="33"/>
  <c r="O5383" i="33"/>
  <c r="P5383" i="33"/>
  <c r="L38" i="43" l="1"/>
  <c r="K38" i="43"/>
  <c r="J38" i="43"/>
  <c r="I38" i="43"/>
  <c r="H38" i="43"/>
  <c r="G38" i="43"/>
  <c r="F38" i="43"/>
  <c r="E38" i="43"/>
  <c r="C6" i="38" l="1"/>
  <c r="J86" i="44"/>
  <c r="J87" i="44"/>
  <c r="J88" i="44"/>
  <c r="J89" i="44"/>
  <c r="J90" i="44"/>
  <c r="J91" i="44"/>
  <c r="J92" i="44"/>
  <c r="J93" i="44"/>
  <c r="J94" i="44"/>
  <c r="J95" i="44"/>
  <c r="J96" i="44"/>
  <c r="J97" i="44"/>
  <c r="J98" i="44"/>
  <c r="J99" i="44"/>
  <c r="J100" i="44"/>
  <c r="J101" i="44"/>
  <c r="J102" i="44"/>
  <c r="J103" i="44"/>
  <c r="J104" i="44"/>
  <c r="J105" i="44"/>
  <c r="J106" i="44"/>
  <c r="J107" i="44"/>
  <c r="J108" i="44"/>
  <c r="J109" i="44"/>
  <c r="J110" i="44"/>
  <c r="J111" i="44"/>
  <c r="J112" i="44"/>
  <c r="J113" i="44"/>
  <c r="J114" i="44"/>
  <c r="J115" i="44"/>
  <c r="J116" i="44"/>
  <c r="J117" i="44"/>
  <c r="J118" i="44"/>
  <c r="J119" i="44"/>
  <c r="J120" i="44"/>
  <c r="J121" i="44"/>
  <c r="J122" i="44"/>
  <c r="J123" i="44"/>
  <c r="J124" i="44"/>
  <c r="J125" i="44"/>
  <c r="J126" i="44"/>
  <c r="J127" i="44"/>
  <c r="J128" i="44"/>
  <c r="J129" i="44"/>
  <c r="J130" i="44"/>
  <c r="J131" i="44"/>
  <c r="J132" i="44"/>
  <c r="J133" i="44"/>
  <c r="J134" i="44"/>
  <c r="J135" i="44"/>
  <c r="J136" i="44"/>
  <c r="J137" i="44"/>
  <c r="J138" i="44"/>
  <c r="J139" i="44"/>
  <c r="J140" i="44"/>
  <c r="J141" i="44"/>
  <c r="J142" i="44"/>
  <c r="J143" i="44"/>
  <c r="J144" i="44"/>
  <c r="J145" i="44"/>
  <c r="J146" i="44"/>
  <c r="J147" i="44"/>
  <c r="J148" i="44"/>
  <c r="J149" i="44"/>
  <c r="J150" i="44"/>
  <c r="J151" i="44"/>
  <c r="J152" i="44"/>
  <c r="J153" i="44"/>
  <c r="J154" i="44"/>
  <c r="J155" i="44"/>
  <c r="J156" i="44"/>
  <c r="J157" i="44"/>
  <c r="J158" i="44"/>
  <c r="J159" i="44"/>
  <c r="J160" i="44"/>
  <c r="J161" i="44"/>
  <c r="J162" i="44"/>
  <c r="J163" i="44"/>
  <c r="J164" i="44"/>
  <c r="J165" i="44"/>
  <c r="J166" i="44"/>
  <c r="J167" i="44"/>
  <c r="J168" i="44"/>
  <c r="J169" i="44"/>
  <c r="J170" i="44"/>
  <c r="J171" i="44"/>
  <c r="J172" i="44"/>
  <c r="J173" i="44"/>
  <c r="J174" i="44"/>
  <c r="J175" i="44"/>
  <c r="J176" i="44"/>
  <c r="J177" i="44"/>
  <c r="J178" i="44"/>
  <c r="J179" i="44"/>
  <c r="J180" i="44"/>
  <c r="J181" i="44"/>
  <c r="J182" i="44"/>
  <c r="J183" i="44"/>
  <c r="J184" i="44"/>
  <c r="J185" i="44"/>
  <c r="J186" i="44"/>
  <c r="J187" i="44"/>
  <c r="J188" i="44"/>
  <c r="J189" i="44"/>
  <c r="J190" i="44"/>
  <c r="J191" i="44"/>
  <c r="J192" i="44"/>
  <c r="J193" i="44"/>
  <c r="J194" i="44"/>
  <c r="J195" i="44"/>
  <c r="J196" i="44"/>
  <c r="J197" i="44"/>
  <c r="J198" i="44"/>
  <c r="J199" i="44"/>
  <c r="J200" i="44"/>
  <c r="J201" i="44"/>
  <c r="J202" i="44"/>
  <c r="J203" i="44"/>
  <c r="J204" i="44"/>
  <c r="J205" i="44"/>
  <c r="J206" i="44"/>
  <c r="J207" i="44"/>
  <c r="J208" i="44"/>
  <c r="J209" i="44"/>
  <c r="J210" i="44"/>
  <c r="J211" i="44"/>
  <c r="J212" i="44"/>
  <c r="J213" i="44"/>
  <c r="J214" i="44"/>
  <c r="J215" i="44"/>
  <c r="J216" i="44"/>
  <c r="J217" i="44"/>
  <c r="J218" i="44"/>
  <c r="J219" i="44"/>
  <c r="J220" i="44"/>
  <c r="J221" i="44"/>
  <c r="J222" i="44"/>
  <c r="J223" i="44"/>
  <c r="J224" i="44"/>
  <c r="J225" i="44"/>
  <c r="J226" i="44"/>
  <c r="J227" i="44"/>
  <c r="J228" i="44"/>
  <c r="J229" i="44"/>
  <c r="J230" i="44"/>
  <c r="J231" i="44"/>
  <c r="J232" i="44"/>
  <c r="J233" i="44"/>
  <c r="N1" i="33"/>
  <c r="O1" i="33"/>
  <c r="L1" i="47"/>
  <c r="L47" i="47" s="1"/>
  <c r="N769" i="33" l="1"/>
  <c r="J38" i="44"/>
  <c r="N771" i="33"/>
  <c r="N770" i="33"/>
  <c r="O770" i="33"/>
  <c r="J39" i="44"/>
  <c r="O771" i="33"/>
  <c r="O769" i="33"/>
  <c r="J13" i="44"/>
  <c r="J42" i="44"/>
  <c r="N1550" i="33"/>
  <c r="O1550" i="33"/>
  <c r="N759" i="33"/>
  <c r="O759" i="33"/>
  <c r="O2284" i="33"/>
  <c r="N2283" i="33"/>
  <c r="O2280" i="33"/>
  <c r="N2279" i="33"/>
  <c r="O2276" i="33"/>
  <c r="N2275" i="33"/>
  <c r="O2272" i="33"/>
  <c r="N2271" i="33"/>
  <c r="O2268" i="33"/>
  <c r="N2267" i="33"/>
  <c r="O2264" i="33"/>
  <c r="N2263" i="33"/>
  <c r="O2260" i="33"/>
  <c r="N2259" i="33"/>
  <c r="O2256" i="33"/>
  <c r="N2255" i="33"/>
  <c r="O2252" i="33"/>
  <c r="N2251" i="33"/>
  <c r="O2248" i="33"/>
  <c r="N2247" i="33"/>
  <c r="O2244" i="33"/>
  <c r="N2243" i="33"/>
  <c r="O2240" i="33"/>
  <c r="N2239" i="33"/>
  <c r="O2236" i="33"/>
  <c r="N2235" i="33"/>
  <c r="O2232" i="33"/>
  <c r="N2231" i="33"/>
  <c r="O2228" i="33"/>
  <c r="N2227" i="33"/>
  <c r="O2224" i="33"/>
  <c r="N2223" i="33"/>
  <c r="O2220" i="33"/>
  <c r="N2219" i="33"/>
  <c r="O2216" i="33"/>
  <c r="N2215" i="33"/>
  <c r="O2212" i="33"/>
  <c r="N2211" i="33"/>
  <c r="O2208" i="33"/>
  <c r="N2207" i="33"/>
  <c r="O2204" i="33"/>
  <c r="N2203" i="33"/>
  <c r="O2200" i="33"/>
  <c r="N2199" i="33"/>
  <c r="O2196" i="33"/>
  <c r="N2195" i="33"/>
  <c r="O2192" i="33"/>
  <c r="N2191" i="33"/>
  <c r="O2188" i="33"/>
  <c r="N2187" i="33"/>
  <c r="O2184" i="33"/>
  <c r="N2183" i="33"/>
  <c r="O2180" i="33"/>
  <c r="N2179" i="33"/>
  <c r="O2176" i="33"/>
  <c r="N2175" i="33"/>
  <c r="O2172" i="33"/>
  <c r="N2171" i="33"/>
  <c r="O2168" i="33"/>
  <c r="N2167" i="33"/>
  <c r="O2164" i="33"/>
  <c r="N2163" i="33"/>
  <c r="O2160" i="33"/>
  <c r="N2159" i="33"/>
  <c r="O2156" i="33"/>
  <c r="N2155" i="33"/>
  <c r="O2152" i="33"/>
  <c r="N2151" i="33"/>
  <c r="O2148" i="33"/>
  <c r="N2147" i="33"/>
  <c r="O2144" i="33"/>
  <c r="N2143" i="33"/>
  <c r="O2140" i="33"/>
  <c r="N2139" i="33"/>
  <c r="O2136" i="33"/>
  <c r="N2135" i="33"/>
  <c r="O2132" i="33"/>
  <c r="N2131" i="33"/>
  <c r="O2128" i="33"/>
  <c r="N2127" i="33"/>
  <c r="O2124" i="33"/>
  <c r="N2123" i="33"/>
  <c r="O2120" i="33"/>
  <c r="N2119" i="33"/>
  <c r="O2116" i="33"/>
  <c r="O2285" i="33"/>
  <c r="N2284" i="33"/>
  <c r="O2281" i="33"/>
  <c r="N2280" i="33"/>
  <c r="O2277" i="33"/>
  <c r="N2276" i="33"/>
  <c r="O2273" i="33"/>
  <c r="N2272" i="33"/>
  <c r="O2269" i="33"/>
  <c r="N2268" i="33"/>
  <c r="O2265" i="33"/>
  <c r="N2264" i="33"/>
  <c r="O2261" i="33"/>
  <c r="N2260" i="33"/>
  <c r="O2257" i="33"/>
  <c r="N2256" i="33"/>
  <c r="O2253" i="33"/>
  <c r="N2252" i="33"/>
  <c r="O2249" i="33"/>
  <c r="N2248" i="33"/>
  <c r="O2245" i="33"/>
  <c r="N2244" i="33"/>
  <c r="O2241" i="33"/>
  <c r="N2240" i="33"/>
  <c r="O2237" i="33"/>
  <c r="N2236" i="33"/>
  <c r="O2233" i="33"/>
  <c r="N2232" i="33"/>
  <c r="O2229" i="33"/>
  <c r="N2228" i="33"/>
  <c r="O2225" i="33"/>
  <c r="N2224" i="33"/>
  <c r="O2221" i="33"/>
  <c r="N2220" i="33"/>
  <c r="O2217" i="33"/>
  <c r="N2216" i="33"/>
  <c r="O2213" i="33"/>
  <c r="N2212" i="33"/>
  <c r="O2209" i="33"/>
  <c r="N2208" i="33"/>
  <c r="O2205" i="33"/>
  <c r="N2204" i="33"/>
  <c r="O2201" i="33"/>
  <c r="N2200" i="33"/>
  <c r="O2197" i="33"/>
  <c r="N2196" i="33"/>
  <c r="O2193" i="33"/>
  <c r="N2192" i="33"/>
  <c r="O2189" i="33"/>
  <c r="N2188" i="33"/>
  <c r="O2185" i="33"/>
  <c r="N2184" i="33"/>
  <c r="O2181" i="33"/>
  <c r="N2180" i="33"/>
  <c r="O2177" i="33"/>
  <c r="N2176" i="33"/>
  <c r="O2173" i="33"/>
  <c r="N2172" i="33"/>
  <c r="O2169" i="33"/>
  <c r="N2168" i="33"/>
  <c r="O2165" i="33"/>
  <c r="N2164" i="33"/>
  <c r="O2161" i="33"/>
  <c r="N2160" i="33"/>
  <c r="O2157" i="33"/>
  <c r="N2156" i="33"/>
  <c r="O2153" i="33"/>
  <c r="N2152" i="33"/>
  <c r="O2149" i="33"/>
  <c r="N2148" i="33"/>
  <c r="O2145" i="33"/>
  <c r="N2144" i="33"/>
  <c r="O2141" i="33"/>
  <c r="N2140" i="33"/>
  <c r="O2137" i="33"/>
  <c r="N2136" i="33"/>
  <c r="O2133" i="33"/>
  <c r="N2132" i="33"/>
  <c r="O2129" i="33"/>
  <c r="N2128" i="33"/>
  <c r="O2125" i="33"/>
  <c r="N2124" i="33"/>
  <c r="O2121" i="33"/>
  <c r="N2120" i="33"/>
  <c r="O2117" i="33"/>
  <c r="O2283" i="33"/>
  <c r="O2279" i="33"/>
  <c r="O2275" i="33"/>
  <c r="O2271" i="33"/>
  <c r="O2267" i="33"/>
  <c r="O2263" i="33"/>
  <c r="O2259" i="33"/>
  <c r="O2255" i="33"/>
  <c r="O2251" i="33"/>
  <c r="O2247" i="33"/>
  <c r="O2243" i="33"/>
  <c r="O2239" i="33"/>
  <c r="O2235" i="33"/>
  <c r="O2231" i="33"/>
  <c r="O2227" i="33"/>
  <c r="O2223" i="33"/>
  <c r="O2219" i="33"/>
  <c r="O2215" i="33"/>
  <c r="O2211" i="33"/>
  <c r="O2207" i="33"/>
  <c r="O2203" i="33"/>
  <c r="O2199" i="33"/>
  <c r="O2195" i="33"/>
  <c r="O2191" i="33"/>
  <c r="O2187" i="33"/>
  <c r="O2183" i="33"/>
  <c r="O2179" i="33"/>
  <c r="O2175" i="33"/>
  <c r="O2171" i="33"/>
  <c r="O2167" i="33"/>
  <c r="O2163" i="33"/>
  <c r="O2159" i="33"/>
  <c r="O2155" i="33"/>
  <c r="O2151" i="33"/>
  <c r="O2147" i="33"/>
  <c r="O2143" i="33"/>
  <c r="O2139" i="33"/>
  <c r="O2135" i="33"/>
  <c r="O2131" i="33"/>
  <c r="O2127" i="33"/>
  <c r="O2123" i="33"/>
  <c r="O2119" i="33"/>
  <c r="O2114" i="33"/>
  <c r="N2113" i="33"/>
  <c r="O2110" i="33"/>
  <c r="N2109" i="33"/>
  <c r="O2106" i="33"/>
  <c r="N2105" i="33"/>
  <c r="O2102" i="33"/>
  <c r="N2101" i="33"/>
  <c r="O2098" i="33"/>
  <c r="N2097" i="33"/>
  <c r="O2094" i="33"/>
  <c r="N2093" i="33"/>
  <c r="O2090" i="33"/>
  <c r="N2089" i="33"/>
  <c r="O2086" i="33"/>
  <c r="N2085" i="33"/>
  <c r="O2082" i="33"/>
  <c r="N2081" i="33"/>
  <c r="O2078" i="33"/>
  <c r="N2077" i="33"/>
  <c r="O2074" i="33"/>
  <c r="N2073" i="33"/>
  <c r="O2070" i="33"/>
  <c r="N2069" i="33"/>
  <c r="O2066" i="33"/>
  <c r="N2065" i="33"/>
  <c r="O2062" i="33"/>
  <c r="N2061" i="33"/>
  <c r="O2058" i="33"/>
  <c r="N2057" i="33"/>
  <c r="O2054" i="33"/>
  <c r="N2053" i="33"/>
  <c r="O2050" i="33"/>
  <c r="N2049" i="33"/>
  <c r="O2046" i="33"/>
  <c r="N2045" i="33"/>
  <c r="O2042" i="33"/>
  <c r="N2041" i="33"/>
  <c r="O2038" i="33"/>
  <c r="N2037" i="33"/>
  <c r="O2034" i="33"/>
  <c r="N2033" i="33"/>
  <c r="N2285" i="33"/>
  <c r="N2281" i="33"/>
  <c r="N2277" i="33"/>
  <c r="N2273" i="33"/>
  <c r="N2269" i="33"/>
  <c r="N2265" i="33"/>
  <c r="N2261" i="33"/>
  <c r="N2257" i="33"/>
  <c r="N2253" i="33"/>
  <c r="N2249" i="33"/>
  <c r="N2245" i="33"/>
  <c r="N2241" i="33"/>
  <c r="N2237" i="33"/>
  <c r="N2233" i="33"/>
  <c r="N2229" i="33"/>
  <c r="N2225" i="33"/>
  <c r="N2221" i="33"/>
  <c r="N2217" i="33"/>
  <c r="N2213" i="33"/>
  <c r="N2209" i="33"/>
  <c r="N2205" i="33"/>
  <c r="N2201" i="33"/>
  <c r="N2197" i="33"/>
  <c r="N2193" i="33"/>
  <c r="N2189" i="33"/>
  <c r="N2185" i="33"/>
  <c r="N2181" i="33"/>
  <c r="N2177" i="33"/>
  <c r="N2173" i="33"/>
  <c r="N2169" i="33"/>
  <c r="N2165" i="33"/>
  <c r="N2161" i="33"/>
  <c r="N2157" i="33"/>
  <c r="N2153" i="33"/>
  <c r="N2149" i="33"/>
  <c r="N2145" i="33"/>
  <c r="N2141" i="33"/>
  <c r="N2137" i="33"/>
  <c r="N2133" i="33"/>
  <c r="N2129" i="33"/>
  <c r="N2125" i="33"/>
  <c r="N2121" i="33"/>
  <c r="N2117" i="33"/>
  <c r="O2115" i="33"/>
  <c r="N2114" i="33"/>
  <c r="O2111" i="33"/>
  <c r="N2110" i="33"/>
  <c r="O2107" i="33"/>
  <c r="N2106" i="33"/>
  <c r="O2103" i="33"/>
  <c r="N2102" i="33"/>
  <c r="O2099" i="33"/>
  <c r="N2098" i="33"/>
  <c r="O2095" i="33"/>
  <c r="N2094" i="33"/>
  <c r="O2091" i="33"/>
  <c r="N2090" i="33"/>
  <c r="O2087" i="33"/>
  <c r="N2086" i="33"/>
  <c r="O2083" i="33"/>
  <c r="N2082" i="33"/>
  <c r="O2079" i="33"/>
  <c r="N2078" i="33"/>
  <c r="O2075" i="33"/>
  <c r="N2074" i="33"/>
  <c r="O2071" i="33"/>
  <c r="N2070" i="33"/>
  <c r="O2067" i="33"/>
  <c r="N2066" i="33"/>
  <c r="O2063" i="33"/>
  <c r="N2062" i="33"/>
  <c r="O2059" i="33"/>
  <c r="N2058" i="33"/>
  <c r="O2055" i="33"/>
  <c r="N2054" i="33"/>
  <c r="O2051" i="33"/>
  <c r="N2050" i="33"/>
  <c r="O2047" i="33"/>
  <c r="N2046" i="33"/>
  <c r="O2043" i="33"/>
  <c r="N2042" i="33"/>
  <c r="O2039" i="33"/>
  <c r="N2038" i="33"/>
  <c r="O2035" i="33"/>
  <c r="N2034" i="33"/>
  <c r="O2282" i="33"/>
  <c r="O2278" i="33"/>
  <c r="O2274" i="33"/>
  <c r="O2270" i="33"/>
  <c r="O2266" i="33"/>
  <c r="O2262" i="33"/>
  <c r="O2258" i="33"/>
  <c r="O2254" i="33"/>
  <c r="O2250" i="33"/>
  <c r="O2246" i="33"/>
  <c r="O2242" i="33"/>
  <c r="O2238" i="33"/>
  <c r="O2234" i="33"/>
  <c r="O2230" i="33"/>
  <c r="O2226" i="33"/>
  <c r="O2222" i="33"/>
  <c r="O2218" i="33"/>
  <c r="O2214" i="33"/>
  <c r="O2210" i="33"/>
  <c r="O2206" i="33"/>
  <c r="O2202" i="33"/>
  <c r="O2198" i="33"/>
  <c r="O2194" i="33"/>
  <c r="O2190" i="33"/>
  <c r="O2186" i="33"/>
  <c r="O2182" i="33"/>
  <c r="O2178" i="33"/>
  <c r="O2174" i="33"/>
  <c r="O2170" i="33"/>
  <c r="O2166" i="33"/>
  <c r="O2162" i="33"/>
  <c r="O2158" i="33"/>
  <c r="O2154" i="33"/>
  <c r="O2150" i="33"/>
  <c r="O2146" i="33"/>
  <c r="N2282" i="33"/>
  <c r="N2266" i="33"/>
  <c r="N2250" i="33"/>
  <c r="N2234" i="33"/>
  <c r="N2218" i="33"/>
  <c r="N2202" i="33"/>
  <c r="N2186" i="33"/>
  <c r="N2170" i="33"/>
  <c r="N2154" i="33"/>
  <c r="N2142" i="33"/>
  <c r="N2134" i="33"/>
  <c r="N2126" i="33"/>
  <c r="N2118" i="33"/>
  <c r="O2113" i="33"/>
  <c r="O2109" i="33"/>
  <c r="O2105" i="33"/>
  <c r="O2101" i="33"/>
  <c r="O2097" i="33"/>
  <c r="O2093" i="33"/>
  <c r="O2089" i="33"/>
  <c r="O2085" i="33"/>
  <c r="O2081" i="33"/>
  <c r="O2077" i="33"/>
  <c r="O2073" i="33"/>
  <c r="O2069" i="33"/>
  <c r="O2065" i="33"/>
  <c r="O2061" i="33"/>
  <c r="O2057" i="33"/>
  <c r="O2053" i="33"/>
  <c r="O2049" i="33"/>
  <c r="O2045" i="33"/>
  <c r="O2041" i="33"/>
  <c r="O2037" i="33"/>
  <c r="O2033" i="33"/>
  <c r="O2030" i="33"/>
  <c r="N2029" i="33"/>
  <c r="O2026" i="33"/>
  <c r="N2025" i="33"/>
  <c r="O2022" i="33"/>
  <c r="N2021" i="33"/>
  <c r="O2018" i="33"/>
  <c r="N2017" i="33"/>
  <c r="O2014" i="33"/>
  <c r="N2013" i="33"/>
  <c r="O2010" i="33"/>
  <c r="N2009" i="33"/>
  <c r="O2006" i="33"/>
  <c r="N2005" i="33"/>
  <c r="O2002" i="33"/>
  <c r="N2001" i="33"/>
  <c r="O1998" i="33"/>
  <c r="N1997" i="33"/>
  <c r="O1994" i="33"/>
  <c r="N1993" i="33"/>
  <c r="O1990" i="33"/>
  <c r="N1989" i="33"/>
  <c r="O1986" i="33"/>
  <c r="N1985" i="33"/>
  <c r="O1982" i="33"/>
  <c r="N1981" i="33"/>
  <c r="O1978" i="33"/>
  <c r="N1977" i="33"/>
  <c r="O1974" i="33"/>
  <c r="N1973" i="33"/>
  <c r="O1970" i="33"/>
  <c r="N1969" i="33"/>
  <c r="O1966" i="33"/>
  <c r="N1965" i="33"/>
  <c r="O1962" i="33"/>
  <c r="N1961" i="33"/>
  <c r="O1958" i="33"/>
  <c r="N1957" i="33"/>
  <c r="O1954" i="33"/>
  <c r="N1953" i="33"/>
  <c r="O1950" i="33"/>
  <c r="N1949" i="33"/>
  <c r="O1946" i="33"/>
  <c r="N1945" i="33"/>
  <c r="O1942" i="33"/>
  <c r="N1941" i="33"/>
  <c r="O1938" i="33"/>
  <c r="N1937" i="33"/>
  <c r="O1934" i="33"/>
  <c r="N1933" i="33"/>
  <c r="O1930" i="33"/>
  <c r="N2278" i="33"/>
  <c r="N2262" i="33"/>
  <c r="N2246" i="33"/>
  <c r="N2230" i="33"/>
  <c r="N2214" i="33"/>
  <c r="N2198" i="33"/>
  <c r="N2182" i="33"/>
  <c r="N2166" i="33"/>
  <c r="N2150" i="33"/>
  <c r="O2138" i="33"/>
  <c r="O2130" i="33"/>
  <c r="O2122" i="33"/>
  <c r="N2115" i="33"/>
  <c r="N2111" i="33"/>
  <c r="N2107" i="33"/>
  <c r="N2103" i="33"/>
  <c r="N2099" i="33"/>
  <c r="N2095" i="33"/>
  <c r="N2091" i="33"/>
  <c r="N2087" i="33"/>
  <c r="N2083" i="33"/>
  <c r="N2079" i="33"/>
  <c r="N2075" i="33"/>
  <c r="N2071" i="33"/>
  <c r="N2067" i="33"/>
  <c r="N2063" i="33"/>
  <c r="N2059" i="33"/>
  <c r="N2055" i="33"/>
  <c r="N2051" i="33"/>
  <c r="N2047" i="33"/>
  <c r="N2043" i="33"/>
  <c r="N2039" i="33"/>
  <c r="N2035" i="33"/>
  <c r="O2031" i="33"/>
  <c r="N2030" i="33"/>
  <c r="O2027" i="33"/>
  <c r="N2026" i="33"/>
  <c r="O2023" i="33"/>
  <c r="N2022" i="33"/>
  <c r="O2019" i="33"/>
  <c r="N2018" i="33"/>
  <c r="O2015" i="33"/>
  <c r="N2014" i="33"/>
  <c r="O2011" i="33"/>
  <c r="N2010" i="33"/>
  <c r="O2007" i="33"/>
  <c r="N2006" i="33"/>
  <c r="O2003" i="33"/>
  <c r="N2002" i="33"/>
  <c r="O1999" i="33"/>
  <c r="N1998" i="33"/>
  <c r="O1995" i="33"/>
  <c r="N1994" i="33"/>
  <c r="O1991" i="33"/>
  <c r="N1990" i="33"/>
  <c r="O1987" i="33"/>
  <c r="N1986" i="33"/>
  <c r="N2274" i="33"/>
  <c r="N2258" i="33"/>
  <c r="N2242" i="33"/>
  <c r="N2226" i="33"/>
  <c r="N2210" i="33"/>
  <c r="N2194" i="33"/>
  <c r="N2178" i="33"/>
  <c r="N2162" i="33"/>
  <c r="N2146" i="33"/>
  <c r="N2138" i="33"/>
  <c r="N2130" i="33"/>
  <c r="N2122" i="33"/>
  <c r="O2112" i="33"/>
  <c r="O2108" i="33"/>
  <c r="O2104" i="33"/>
  <c r="O2100" i="33"/>
  <c r="O2096" i="33"/>
  <c r="O2092" i="33"/>
  <c r="O2088" i="33"/>
  <c r="O2084" i="33"/>
  <c r="O2080" i="33"/>
  <c r="O2076" i="33"/>
  <c r="O2072" i="33"/>
  <c r="O2068" i="33"/>
  <c r="O2064" i="33"/>
  <c r="O2060" i="33"/>
  <c r="O2056" i="33"/>
  <c r="O2052" i="33"/>
  <c r="O2048" i="33"/>
  <c r="O2044" i="33"/>
  <c r="O2040" i="33"/>
  <c r="O2036" i="33"/>
  <c r="O2032" i="33"/>
  <c r="N2031" i="33"/>
  <c r="O2028" i="33"/>
  <c r="N2027" i="33"/>
  <c r="O2024" i="33"/>
  <c r="N2023" i="33"/>
  <c r="O2020" i="33"/>
  <c r="N2019" i="33"/>
  <c r="O2016" i="33"/>
  <c r="N2015" i="33"/>
  <c r="O2012" i="33"/>
  <c r="N2011" i="33"/>
  <c r="O2008" i="33"/>
  <c r="N2007" i="33"/>
  <c r="O2004" i="33"/>
  <c r="N2003" i="33"/>
  <c r="O2000" i="33"/>
  <c r="N1999" i="33"/>
  <c r="O1996" i="33"/>
  <c r="N1995" i="33"/>
  <c r="O1992" i="33"/>
  <c r="N1991" i="33"/>
  <c r="O1988" i="33"/>
  <c r="N1987" i="33"/>
  <c r="O1984" i="33"/>
  <c r="N1983" i="33"/>
  <c r="O1980" i="33"/>
  <c r="N1979" i="33"/>
  <c r="O1976" i="33"/>
  <c r="N1975" i="33"/>
  <c r="O1972" i="33"/>
  <c r="N1971" i="33"/>
  <c r="O1968" i="33"/>
  <c r="N1967" i="33"/>
  <c r="O1964" i="33"/>
  <c r="N1963" i="33"/>
  <c r="N2270" i="33"/>
  <c r="N2206" i="33"/>
  <c r="O2142" i="33"/>
  <c r="N2108" i="33"/>
  <c r="N2092" i="33"/>
  <c r="N2076" i="33"/>
  <c r="N2060" i="33"/>
  <c r="N2044" i="33"/>
  <c r="N1960" i="33"/>
  <c r="O1955" i="33"/>
  <c r="N1952" i="33"/>
  <c r="O1947" i="33"/>
  <c r="N1944" i="33"/>
  <c r="O1939" i="33"/>
  <c r="N1936" i="33"/>
  <c r="O1931" i="33"/>
  <c r="O1928" i="33"/>
  <c r="N1927" i="33"/>
  <c r="O1924" i="33"/>
  <c r="N1923" i="33"/>
  <c r="O1920" i="33"/>
  <c r="N1919" i="33"/>
  <c r="O1916" i="33"/>
  <c r="N1915" i="33"/>
  <c r="O1912" i="33"/>
  <c r="N1911" i="33"/>
  <c r="O1908" i="33"/>
  <c r="N1907" i="33"/>
  <c r="O1904" i="33"/>
  <c r="N1903" i="33"/>
  <c r="O1900" i="33"/>
  <c r="N1899" i="33"/>
  <c r="O1896" i="33"/>
  <c r="N1895" i="33"/>
  <c r="O1892" i="33"/>
  <c r="N1891" i="33"/>
  <c r="O1888" i="33"/>
  <c r="N1887" i="33"/>
  <c r="O1884" i="33"/>
  <c r="N1883" i="33"/>
  <c r="O1880" i="33"/>
  <c r="N1879" i="33"/>
  <c r="O1876" i="33"/>
  <c r="N1875" i="33"/>
  <c r="O1872" i="33"/>
  <c r="N1871" i="33"/>
  <c r="O1868" i="33"/>
  <c r="N1867" i="33"/>
  <c r="O1864" i="33"/>
  <c r="N1863" i="33"/>
  <c r="O1860" i="33"/>
  <c r="N1859" i="33"/>
  <c r="O1856" i="33"/>
  <c r="N1855" i="33"/>
  <c r="O1852" i="33"/>
  <c r="N1851" i="33"/>
  <c r="O1848" i="33"/>
  <c r="N1847" i="33"/>
  <c r="O1844" i="33"/>
  <c r="N1843" i="33"/>
  <c r="O1840" i="33"/>
  <c r="N1839" i="33"/>
  <c r="O1836" i="33"/>
  <c r="N1835" i="33"/>
  <c r="O1832" i="33"/>
  <c r="N1831" i="33"/>
  <c r="O1828" i="33"/>
  <c r="N1827" i="33"/>
  <c r="O1824" i="33"/>
  <c r="N1823" i="33"/>
  <c r="O1820" i="33"/>
  <c r="N1819" i="33"/>
  <c r="O1816" i="33"/>
  <c r="N1815" i="33"/>
  <c r="O1812" i="33"/>
  <c r="N1811" i="33"/>
  <c r="O1808" i="33"/>
  <c r="N1807" i="33"/>
  <c r="O1804" i="33"/>
  <c r="N1803" i="33"/>
  <c r="O1800" i="33"/>
  <c r="N1799" i="33"/>
  <c r="O1796" i="33"/>
  <c r="N1795" i="33"/>
  <c r="O1792" i="33"/>
  <c r="N1791" i="33"/>
  <c r="O1788" i="33"/>
  <c r="N1787" i="33"/>
  <c r="O1784" i="33"/>
  <c r="N1783" i="33"/>
  <c r="O1780" i="33"/>
  <c r="N1779" i="33"/>
  <c r="O1776" i="33"/>
  <c r="N1775" i="33"/>
  <c r="O1772" i="33"/>
  <c r="N1771" i="33"/>
  <c r="O1768" i="33"/>
  <c r="N1767" i="33"/>
  <c r="O1764" i="33"/>
  <c r="N1763" i="33"/>
  <c r="O1760" i="33"/>
  <c r="N1759" i="33"/>
  <c r="O1756" i="33"/>
  <c r="N1755" i="33"/>
  <c r="O1752" i="33"/>
  <c r="N1751" i="33"/>
  <c r="O1748" i="33"/>
  <c r="N1747" i="33"/>
  <c r="O1744" i="33"/>
  <c r="N1743" i="33"/>
  <c r="O1740" i="33"/>
  <c r="N1739" i="33"/>
  <c r="O1736" i="33"/>
  <c r="N1735" i="33"/>
  <c r="O1732" i="33"/>
  <c r="N1731" i="33"/>
  <c r="O1728" i="33"/>
  <c r="N1727" i="33"/>
  <c r="O1724" i="33"/>
  <c r="N1723" i="33"/>
  <c r="O1720" i="33"/>
  <c r="N1719" i="33"/>
  <c r="O1716" i="33"/>
  <c r="N1715" i="33"/>
  <c r="O1712" i="33"/>
  <c r="N1711" i="33"/>
  <c r="O1708" i="33"/>
  <c r="N1707" i="33"/>
  <c r="O1704" i="33"/>
  <c r="N1703" i="33"/>
  <c r="O1700" i="33"/>
  <c r="N1699" i="33"/>
  <c r="O1696" i="33"/>
  <c r="N1695" i="33"/>
  <c r="O1692" i="33"/>
  <c r="N1691" i="33"/>
  <c r="O1688" i="33"/>
  <c r="N1687" i="33"/>
  <c r="O1684" i="33"/>
  <c r="N1683" i="33"/>
  <c r="O1680" i="33"/>
  <c r="N1679" i="33"/>
  <c r="O1676" i="33"/>
  <c r="N1675" i="33"/>
  <c r="O1672" i="33"/>
  <c r="N1671" i="33"/>
  <c r="O1668" i="33"/>
  <c r="N1667" i="33"/>
  <c r="O1664" i="33"/>
  <c r="N1663" i="33"/>
  <c r="O1660" i="33"/>
  <c r="N1659" i="33"/>
  <c r="O1656" i="33"/>
  <c r="N1655" i="33"/>
  <c r="O1652" i="33"/>
  <c r="N1651" i="33"/>
  <c r="O1648" i="33"/>
  <c r="N1647" i="33"/>
  <c r="O1644" i="33"/>
  <c r="N1643" i="33"/>
  <c r="O1640" i="33"/>
  <c r="N1639" i="33"/>
  <c r="O1636" i="33"/>
  <c r="N1635" i="33"/>
  <c r="O1632" i="33"/>
  <c r="N1631" i="33"/>
  <c r="O1628" i="33"/>
  <c r="N1627" i="33"/>
  <c r="O1624" i="33"/>
  <c r="N1623" i="33"/>
  <c r="N2254" i="33"/>
  <c r="N2190" i="33"/>
  <c r="O2134" i="33"/>
  <c r="N2104" i="33"/>
  <c r="N2088" i="33"/>
  <c r="N2072" i="33"/>
  <c r="N2056" i="33"/>
  <c r="N2040" i="33"/>
  <c r="N2028" i="33"/>
  <c r="O2025" i="33"/>
  <c r="N2020" i="33"/>
  <c r="O2017" i="33"/>
  <c r="N2012" i="33"/>
  <c r="O2009" i="33"/>
  <c r="N2004" i="33"/>
  <c r="O2001" i="33"/>
  <c r="N1996" i="33"/>
  <c r="O1993" i="33"/>
  <c r="N1988" i="33"/>
  <c r="O1985" i="33"/>
  <c r="O1983" i="33"/>
  <c r="O1981" i="33"/>
  <c r="O1979" i="33"/>
  <c r="O1977" i="33"/>
  <c r="O1975" i="33"/>
  <c r="O1973" i="33"/>
  <c r="O1971" i="33"/>
  <c r="O1969" i="33"/>
  <c r="O1967" i="33"/>
  <c r="O1965" i="33"/>
  <c r="O1963" i="33"/>
  <c r="O1961" i="33"/>
  <c r="N1958" i="33"/>
  <c r="O1956" i="33"/>
  <c r="N1955" i="33"/>
  <c r="O1953" i="33"/>
  <c r="N1950" i="33"/>
  <c r="O1948" i="33"/>
  <c r="N1947" i="33"/>
  <c r="O1945" i="33"/>
  <c r="N1942" i="33"/>
  <c r="O1940" i="33"/>
  <c r="N1939" i="33"/>
  <c r="O1937" i="33"/>
  <c r="N1934" i="33"/>
  <c r="O1932" i="33"/>
  <c r="N1931" i="33"/>
  <c r="O1929" i="33"/>
  <c r="N1928" i="33"/>
  <c r="O1925" i="33"/>
  <c r="N1924" i="33"/>
  <c r="O1921" i="33"/>
  <c r="N1920" i="33"/>
  <c r="O1917" i="33"/>
  <c r="N1916" i="33"/>
  <c r="O1913" i="33"/>
  <c r="N1912" i="33"/>
  <c r="O1909" i="33"/>
  <c r="N1908" i="33"/>
  <c r="O1905" i="33"/>
  <c r="N2238" i="33"/>
  <c r="N2174" i="33"/>
  <c r="O2126" i="33"/>
  <c r="N2116" i="33"/>
  <c r="N2100" i="33"/>
  <c r="N2084" i="33"/>
  <c r="N2068" i="33"/>
  <c r="N2052" i="33"/>
  <c r="N2036" i="33"/>
  <c r="O1959" i="33"/>
  <c r="N1956" i="33"/>
  <c r="O1951" i="33"/>
  <c r="N1948" i="33"/>
  <c r="O1943" i="33"/>
  <c r="N1940" i="33"/>
  <c r="O1935" i="33"/>
  <c r="N1932" i="33"/>
  <c r="N1929" i="33"/>
  <c r="O1926" i="33"/>
  <c r="N1925" i="33"/>
  <c r="O1922" i="33"/>
  <c r="N1921" i="33"/>
  <c r="O1918" i="33"/>
  <c r="N1917" i="33"/>
  <c r="O1914" i="33"/>
  <c r="N1913" i="33"/>
  <c r="O1910" i="33"/>
  <c r="N1909" i="33"/>
  <c r="O1906" i="33"/>
  <c r="N1905" i="33"/>
  <c r="O1902" i="33"/>
  <c r="N1901" i="33"/>
  <c r="O1898" i="33"/>
  <c r="N1897" i="33"/>
  <c r="O1894" i="33"/>
  <c r="N1893" i="33"/>
  <c r="O1890" i="33"/>
  <c r="N1889" i="33"/>
  <c r="O1886" i="33"/>
  <c r="N1885" i="33"/>
  <c r="O1882" i="33"/>
  <c r="N1881" i="33"/>
  <c r="O1878" i="33"/>
  <c r="N1877" i="33"/>
  <c r="O1874" i="33"/>
  <c r="N1873" i="33"/>
  <c r="O1870" i="33"/>
  <c r="N1869" i="33"/>
  <c r="O1866" i="33"/>
  <c r="N1865" i="33"/>
  <c r="O1862" i="33"/>
  <c r="N1861" i="33"/>
  <c r="O1858" i="33"/>
  <c r="N1857" i="33"/>
  <c r="O1854" i="33"/>
  <c r="N1853" i="33"/>
  <c r="O1850" i="33"/>
  <c r="N1849" i="33"/>
  <c r="O1846" i="33"/>
  <c r="N1845" i="33"/>
  <c r="O1842" i="33"/>
  <c r="N1841" i="33"/>
  <c r="O1838" i="33"/>
  <c r="N1837" i="33"/>
  <c r="O1834" i="33"/>
  <c r="N1833" i="33"/>
  <c r="O1830" i="33"/>
  <c r="N1829" i="33"/>
  <c r="O1826" i="33"/>
  <c r="N1825" i="33"/>
  <c r="O1822" i="33"/>
  <c r="N1821" i="33"/>
  <c r="O1818" i="33"/>
  <c r="N1817" i="33"/>
  <c r="O1814" i="33"/>
  <c r="N1813" i="33"/>
  <c r="O1810" i="33"/>
  <c r="N1809" i="33"/>
  <c r="O1806" i="33"/>
  <c r="N1805" i="33"/>
  <c r="O1802" i="33"/>
  <c r="N1801" i="33"/>
  <c r="O1798" i="33"/>
  <c r="N1797" i="33"/>
  <c r="O1794" i="33"/>
  <c r="N1793" i="33"/>
  <c r="O1790" i="33"/>
  <c r="N1789" i="33"/>
  <c r="O1786" i="33"/>
  <c r="N1785" i="33"/>
  <c r="O1782" i="33"/>
  <c r="N1781" i="33"/>
  <c r="O1778" i="33"/>
  <c r="N1777" i="33"/>
  <c r="O1774" i="33"/>
  <c r="N1773" i="33"/>
  <c r="O1770" i="33"/>
  <c r="N1769" i="33"/>
  <c r="O1766" i="33"/>
  <c r="N1765" i="33"/>
  <c r="O1762" i="33"/>
  <c r="N1761" i="33"/>
  <c r="O1758" i="33"/>
  <c r="N1757" i="33"/>
  <c r="O1754" i="33"/>
  <c r="N1753" i="33"/>
  <c r="O1750" i="33"/>
  <c r="N1749" i="33"/>
  <c r="O1746" i="33"/>
  <c r="N1745" i="33"/>
  <c r="O1742" i="33"/>
  <c r="N1741" i="33"/>
  <c r="O1738" i="33"/>
  <c r="N1737" i="33"/>
  <c r="O1734" i="33"/>
  <c r="N1733" i="33"/>
  <c r="O1730" i="33"/>
  <c r="N1729" i="33"/>
  <c r="O1726" i="33"/>
  <c r="N1725" i="33"/>
  <c r="O1722" i="33"/>
  <c r="N1721" i="33"/>
  <c r="O1718" i="33"/>
  <c r="N1717" i="33"/>
  <c r="O1714" i="33"/>
  <c r="N1713" i="33"/>
  <c r="O1710" i="33"/>
  <c r="N1709" i="33"/>
  <c r="O1706" i="33"/>
  <c r="N1705" i="33"/>
  <c r="O1702" i="33"/>
  <c r="N1701" i="33"/>
  <c r="O1698" i="33"/>
  <c r="N1697" i="33"/>
  <c r="O1694" i="33"/>
  <c r="N1693" i="33"/>
  <c r="O1690" i="33"/>
  <c r="N1689" i="33"/>
  <c r="O1686" i="33"/>
  <c r="N1685" i="33"/>
  <c r="O1682" i="33"/>
  <c r="N1681" i="33"/>
  <c r="O1678" i="33"/>
  <c r="N1677" i="33"/>
  <c r="O1674" i="33"/>
  <c r="N1673" i="33"/>
  <c r="O1670" i="33"/>
  <c r="N1669" i="33"/>
  <c r="O1666" i="33"/>
  <c r="N1665" i="33"/>
  <c r="O1662" i="33"/>
  <c r="N1661" i="33"/>
  <c r="O1658" i="33"/>
  <c r="N1657" i="33"/>
  <c r="O1654" i="33"/>
  <c r="N1653" i="33"/>
  <c r="O1650" i="33"/>
  <c r="N1649" i="33"/>
  <c r="O1646" i="33"/>
  <c r="N1645" i="33"/>
  <c r="N2222" i="33"/>
  <c r="N2064" i="33"/>
  <c r="N2024" i="33"/>
  <c r="O2021" i="33"/>
  <c r="N2008" i="33"/>
  <c r="O2005" i="33"/>
  <c r="N1992" i="33"/>
  <c r="O1989" i="33"/>
  <c r="N1980" i="33"/>
  <c r="N1972" i="33"/>
  <c r="N1964" i="33"/>
  <c r="N1959" i="33"/>
  <c r="N1951" i="33"/>
  <c r="N1943" i="33"/>
  <c r="N1935" i="33"/>
  <c r="O1903" i="33"/>
  <c r="O1901" i="33"/>
  <c r="O1899" i="33"/>
  <c r="O1897" i="33"/>
  <c r="O1895" i="33"/>
  <c r="O1893" i="33"/>
  <c r="O1891" i="33"/>
  <c r="O1889" i="33"/>
  <c r="O1887" i="33"/>
  <c r="O1885" i="33"/>
  <c r="O1883" i="33"/>
  <c r="O1881" i="33"/>
  <c r="O1879" i="33"/>
  <c r="O1877" i="33"/>
  <c r="O1875" i="33"/>
  <c r="O1873" i="33"/>
  <c r="O1871" i="33"/>
  <c r="O1869" i="33"/>
  <c r="O1867" i="33"/>
  <c r="O1865" i="33"/>
  <c r="O1863" i="33"/>
  <c r="O1861" i="33"/>
  <c r="O1859" i="33"/>
  <c r="O1857" i="33"/>
  <c r="O1855" i="33"/>
  <c r="O1853" i="33"/>
  <c r="O1851" i="33"/>
  <c r="O1849" i="33"/>
  <c r="O1847" i="33"/>
  <c r="O1845" i="33"/>
  <c r="O1843" i="33"/>
  <c r="O1841" i="33"/>
  <c r="O1839" i="33"/>
  <c r="O1837" i="33"/>
  <c r="O1835" i="33"/>
  <c r="O1833" i="33"/>
  <c r="O1831" i="33"/>
  <c r="O1829" i="33"/>
  <c r="O1827" i="33"/>
  <c r="O1825" i="33"/>
  <c r="O1823" i="33"/>
  <c r="O1821" i="33"/>
  <c r="O1819" i="33"/>
  <c r="O1817" i="33"/>
  <c r="O1815" i="33"/>
  <c r="O1813" i="33"/>
  <c r="O1811" i="33"/>
  <c r="O1809" i="33"/>
  <c r="O1807" i="33"/>
  <c r="O1805" i="33"/>
  <c r="O1803" i="33"/>
  <c r="O1801" i="33"/>
  <c r="O1799" i="33"/>
  <c r="O1797" i="33"/>
  <c r="O1795" i="33"/>
  <c r="O1793" i="33"/>
  <c r="O1791" i="33"/>
  <c r="O1789" i="33"/>
  <c r="O1787" i="33"/>
  <c r="O1785" i="33"/>
  <c r="O1783" i="33"/>
  <c r="O1781" i="33"/>
  <c r="O1779" i="33"/>
  <c r="O1777" i="33"/>
  <c r="O1775" i="33"/>
  <c r="O1773" i="33"/>
  <c r="O1771" i="33"/>
  <c r="O1769" i="33"/>
  <c r="O1767" i="33"/>
  <c r="O1765" i="33"/>
  <c r="O1763" i="33"/>
  <c r="O1761" i="33"/>
  <c r="O1759" i="33"/>
  <c r="O1757" i="33"/>
  <c r="O1755" i="33"/>
  <c r="O1753" i="33"/>
  <c r="O1751" i="33"/>
  <c r="O1749" i="33"/>
  <c r="O1747" i="33"/>
  <c r="O1745" i="33"/>
  <c r="O1743" i="33"/>
  <c r="O1741" i="33"/>
  <c r="O1739" i="33"/>
  <c r="O1737" i="33"/>
  <c r="O1735" i="33"/>
  <c r="O1733" i="33"/>
  <c r="O1731" i="33"/>
  <c r="O1729" i="33"/>
  <c r="O1727" i="33"/>
  <c r="O1725" i="33"/>
  <c r="O1723" i="33"/>
  <c r="O1721" i="33"/>
  <c r="O1719" i="33"/>
  <c r="O1717" i="33"/>
  <c r="O1715" i="33"/>
  <c r="O1713" i="33"/>
  <c r="O1711" i="33"/>
  <c r="O1709" i="33"/>
  <c r="O1707" i="33"/>
  <c r="O1705" i="33"/>
  <c r="O1703" i="33"/>
  <c r="O1701" i="33"/>
  <c r="O1699" i="33"/>
  <c r="O1697" i="33"/>
  <c r="O1695" i="33"/>
  <c r="O1693" i="33"/>
  <c r="O1691" i="33"/>
  <c r="O1689" i="33"/>
  <c r="O1687" i="33"/>
  <c r="O1685" i="33"/>
  <c r="O1683" i="33"/>
  <c r="O1681" i="33"/>
  <c r="O1679" i="33"/>
  <c r="O1677" i="33"/>
  <c r="O1675" i="33"/>
  <c r="O1673" i="33"/>
  <c r="O1671" i="33"/>
  <c r="O1669" i="33"/>
  <c r="O1667" i="33"/>
  <c r="O1665" i="33"/>
  <c r="O1663" i="33"/>
  <c r="O1661" i="33"/>
  <c r="O1659" i="33"/>
  <c r="O1657" i="33"/>
  <c r="O1655" i="33"/>
  <c r="O1653" i="33"/>
  <c r="O1651" i="33"/>
  <c r="O1649" i="33"/>
  <c r="O1647" i="33"/>
  <c r="O1645" i="33"/>
  <c r="O1643" i="33"/>
  <c r="N1640" i="33"/>
  <c r="O1638" i="33"/>
  <c r="N1637" i="33"/>
  <c r="O1635" i="33"/>
  <c r="N1632" i="33"/>
  <c r="O1630" i="33"/>
  <c r="N1629" i="33"/>
  <c r="O1627" i="33"/>
  <c r="N1624" i="33"/>
  <c r="O1622" i="33"/>
  <c r="N1621" i="33"/>
  <c r="O1618" i="33"/>
  <c r="N1617" i="33"/>
  <c r="O1614" i="33"/>
  <c r="N1613" i="33"/>
  <c r="O1610" i="33"/>
  <c r="N1609" i="33"/>
  <c r="O1606" i="33"/>
  <c r="N1605" i="33"/>
  <c r="O1602" i="33"/>
  <c r="N1601" i="33"/>
  <c r="O1598" i="33"/>
  <c r="N1597" i="33"/>
  <c r="O1594" i="33"/>
  <c r="N1593" i="33"/>
  <c r="O1590" i="33"/>
  <c r="N1589" i="33"/>
  <c r="O1586" i="33"/>
  <c r="N1585" i="33"/>
  <c r="O1582" i="33"/>
  <c r="N1581" i="33"/>
  <c r="O1578" i="33"/>
  <c r="N1577" i="33"/>
  <c r="O1574" i="33"/>
  <c r="N1573" i="33"/>
  <c r="O1570" i="33"/>
  <c r="N1569" i="33"/>
  <c r="O1566" i="33"/>
  <c r="N1565" i="33"/>
  <c r="O1562" i="33"/>
  <c r="N1561" i="33"/>
  <c r="O1558" i="33"/>
  <c r="N1557" i="33"/>
  <c r="O1554" i="33"/>
  <c r="N1744" i="33"/>
  <c r="N2158" i="33"/>
  <c r="N2112" i="33"/>
  <c r="N2048" i="33"/>
  <c r="N1982" i="33"/>
  <c r="N1974" i="33"/>
  <c r="N1966" i="33"/>
  <c r="N1926" i="33"/>
  <c r="O1923" i="33"/>
  <c r="N1918" i="33"/>
  <c r="O1915" i="33"/>
  <c r="N1910" i="33"/>
  <c r="O1907" i="33"/>
  <c r="O1641" i="33"/>
  <c r="N1638" i="33"/>
  <c r="O1633" i="33"/>
  <c r="N1630" i="33"/>
  <c r="O1625" i="33"/>
  <c r="N1622" i="33"/>
  <c r="O1619" i="33"/>
  <c r="N1618" i="33"/>
  <c r="O1615" i="33"/>
  <c r="N1614" i="33"/>
  <c r="O1611" i="33"/>
  <c r="N1610" i="33"/>
  <c r="O1607" i="33"/>
  <c r="N1606" i="33"/>
  <c r="O1603" i="33"/>
  <c r="N1602" i="33"/>
  <c r="O1599" i="33"/>
  <c r="N1598" i="33"/>
  <c r="O1595" i="33"/>
  <c r="N1594" i="33"/>
  <c r="O1591" i="33"/>
  <c r="N1590" i="33"/>
  <c r="O1587" i="33"/>
  <c r="N1586" i="33"/>
  <c r="O1583" i="33"/>
  <c r="N1582" i="33"/>
  <c r="O1579" i="33"/>
  <c r="N1578" i="33"/>
  <c r="O1575" i="33"/>
  <c r="N1574" i="33"/>
  <c r="O1571" i="33"/>
  <c r="N1570" i="33"/>
  <c r="O1567" i="33"/>
  <c r="N1566" i="33"/>
  <c r="O1563" i="33"/>
  <c r="N1562" i="33"/>
  <c r="O1559" i="33"/>
  <c r="N1558" i="33"/>
  <c r="O1555" i="33"/>
  <c r="N1554" i="33"/>
  <c r="N1746" i="33"/>
  <c r="O2118" i="33"/>
  <c r="N2096" i="33"/>
  <c r="N2032" i="33"/>
  <c r="O2029" i="33"/>
  <c r="N2016" i="33"/>
  <c r="O2013" i="33"/>
  <c r="N2000" i="33"/>
  <c r="O1997" i="33"/>
  <c r="N1984" i="33"/>
  <c r="N1976" i="33"/>
  <c r="N1968" i="33"/>
  <c r="O1960" i="33"/>
  <c r="O1952" i="33"/>
  <c r="O1944" i="33"/>
  <c r="O1936" i="33"/>
  <c r="N1904" i="33"/>
  <c r="N1902" i="33"/>
  <c r="N1900" i="33"/>
  <c r="N1898" i="33"/>
  <c r="N1896" i="33"/>
  <c r="N1894" i="33"/>
  <c r="N1892" i="33"/>
  <c r="N1890" i="33"/>
  <c r="N1888" i="33"/>
  <c r="N1886" i="33"/>
  <c r="N1884" i="33"/>
  <c r="N1882" i="33"/>
  <c r="N1880" i="33"/>
  <c r="N1878" i="33"/>
  <c r="N1876" i="33"/>
  <c r="N1874" i="33"/>
  <c r="N1872" i="33"/>
  <c r="N1870" i="33"/>
  <c r="N1868" i="33"/>
  <c r="N1866" i="33"/>
  <c r="N1864" i="33"/>
  <c r="N1862" i="33"/>
  <c r="N1860" i="33"/>
  <c r="N1858" i="33"/>
  <c r="N1856" i="33"/>
  <c r="N1854" i="33"/>
  <c r="N1852" i="33"/>
  <c r="N1850" i="33"/>
  <c r="N1848" i="33"/>
  <c r="N1846" i="33"/>
  <c r="N1844" i="33"/>
  <c r="N1842" i="33"/>
  <c r="N1840" i="33"/>
  <c r="N1838" i="33"/>
  <c r="N1836" i="33"/>
  <c r="N1834" i="33"/>
  <c r="N1832" i="33"/>
  <c r="N1830" i="33"/>
  <c r="N1828" i="33"/>
  <c r="N1826" i="33"/>
  <c r="N1824" i="33"/>
  <c r="N1822" i="33"/>
  <c r="N1820" i="33"/>
  <c r="N1818" i="33"/>
  <c r="N1816" i="33"/>
  <c r="N1814" i="33"/>
  <c r="N1812" i="33"/>
  <c r="N1810" i="33"/>
  <c r="N1808" i="33"/>
  <c r="N1806" i="33"/>
  <c r="N1804" i="33"/>
  <c r="N1802" i="33"/>
  <c r="N1800" i="33"/>
  <c r="N1798" i="33"/>
  <c r="N1796" i="33"/>
  <c r="N1794" i="33"/>
  <c r="N1792" i="33"/>
  <c r="N1790" i="33"/>
  <c r="N1788" i="33"/>
  <c r="N1786" i="33"/>
  <c r="N1784" i="33"/>
  <c r="N1782" i="33"/>
  <c r="N1780" i="33"/>
  <c r="N1778" i="33"/>
  <c r="N1776" i="33"/>
  <c r="N1774" i="33"/>
  <c r="N1772" i="33"/>
  <c r="N1770" i="33"/>
  <c r="N1768" i="33"/>
  <c r="N1766" i="33"/>
  <c r="N1764" i="33"/>
  <c r="N1762" i="33"/>
  <c r="N1760" i="33"/>
  <c r="N1758" i="33"/>
  <c r="N1756" i="33"/>
  <c r="N1754" i="33"/>
  <c r="N1752" i="33"/>
  <c r="N1750" i="33"/>
  <c r="N1748" i="33"/>
  <c r="N1742" i="33"/>
  <c r="N1740" i="33"/>
  <c r="N1738" i="33"/>
  <c r="N1736" i="33"/>
  <c r="N1734" i="33"/>
  <c r="N1732" i="33"/>
  <c r="N1730" i="33"/>
  <c r="N1728" i="33"/>
  <c r="N1726" i="33"/>
  <c r="N1724" i="33"/>
  <c r="N1722" i="33"/>
  <c r="N1720" i="33"/>
  <c r="N1718" i="33"/>
  <c r="N1716" i="33"/>
  <c r="N1714" i="33"/>
  <c r="N1712" i="33"/>
  <c r="N1710" i="33"/>
  <c r="N1708" i="33"/>
  <c r="N1706" i="33"/>
  <c r="N1704" i="33"/>
  <c r="N1702" i="33"/>
  <c r="N1700" i="33"/>
  <c r="N1698" i="33"/>
  <c r="N1696" i="33"/>
  <c r="N1694" i="33"/>
  <c r="N1692" i="33"/>
  <c r="N1690" i="33"/>
  <c r="N1688" i="33"/>
  <c r="N1686" i="33"/>
  <c r="N1684" i="33"/>
  <c r="N1682" i="33"/>
  <c r="N1680" i="33"/>
  <c r="N1678" i="33"/>
  <c r="N1676" i="33"/>
  <c r="N1674" i="33"/>
  <c r="N1672" i="33"/>
  <c r="N1670" i="33"/>
  <c r="N1668" i="33"/>
  <c r="N1666" i="33"/>
  <c r="N1664" i="33"/>
  <c r="N1662" i="33"/>
  <c r="N1660" i="33"/>
  <c r="N1658" i="33"/>
  <c r="N1656" i="33"/>
  <c r="N1654" i="33"/>
  <c r="N1652" i="33"/>
  <c r="N1650" i="33"/>
  <c r="N1648" i="33"/>
  <c r="N1646" i="33"/>
  <c r="N1644" i="33"/>
  <c r="O1642" i="33"/>
  <c r="N1641" i="33"/>
  <c r="O1639" i="33"/>
  <c r="N1636" i="33"/>
  <c r="O1634" i="33"/>
  <c r="N1633" i="33"/>
  <c r="O1631" i="33"/>
  <c r="N1628" i="33"/>
  <c r="O1626" i="33"/>
  <c r="N1625" i="33"/>
  <c r="O1623" i="33"/>
  <c r="O1620" i="33"/>
  <c r="N1619" i="33"/>
  <c r="O1616" i="33"/>
  <c r="N1615" i="33"/>
  <c r="O1612" i="33"/>
  <c r="N1611" i="33"/>
  <c r="O1608" i="33"/>
  <c r="N1607" i="33"/>
  <c r="O1604" i="33"/>
  <c r="N1603" i="33"/>
  <c r="O1600" i="33"/>
  <c r="N1599" i="33"/>
  <c r="O1596" i="33"/>
  <c r="N1595" i="33"/>
  <c r="O1592" i="33"/>
  <c r="N2080" i="33"/>
  <c r="N1978" i="33"/>
  <c r="N1970" i="33"/>
  <c r="N1962" i="33"/>
  <c r="O1957" i="33"/>
  <c r="N1954" i="33"/>
  <c r="O1949" i="33"/>
  <c r="N1946" i="33"/>
  <c r="O1941" i="33"/>
  <c r="N1938" i="33"/>
  <c r="O1933" i="33"/>
  <c r="N1930" i="33"/>
  <c r="O1927" i="33"/>
  <c r="N1922" i="33"/>
  <c r="O1919" i="33"/>
  <c r="N1914" i="33"/>
  <c r="O1911" i="33"/>
  <c r="N1906" i="33"/>
  <c r="N1642" i="33"/>
  <c r="O1637" i="33"/>
  <c r="N1634" i="33"/>
  <c r="O1629" i="33"/>
  <c r="N1626" i="33"/>
  <c r="O1621" i="33"/>
  <c r="N1620" i="33"/>
  <c r="O1617" i="33"/>
  <c r="N1616" i="33"/>
  <c r="O1613" i="33"/>
  <c r="N1612" i="33"/>
  <c r="O1609" i="33"/>
  <c r="N1608" i="33"/>
  <c r="O1605" i="33"/>
  <c r="N1604" i="33"/>
  <c r="O1601" i="33"/>
  <c r="N1600" i="33"/>
  <c r="O1597" i="33"/>
  <c r="N1596" i="33"/>
  <c r="O1593" i="33"/>
  <c r="N1592" i="33"/>
  <c r="O1589" i="33"/>
  <c r="N1588" i="33"/>
  <c r="O1585" i="33"/>
  <c r="N1584" i="33"/>
  <c r="O1581" i="33"/>
  <c r="N1580" i="33"/>
  <c r="O1577" i="33"/>
  <c r="N1576" i="33"/>
  <c r="O1573" i="33"/>
  <c r="N1572" i="33"/>
  <c r="O1569" i="33"/>
  <c r="N1568" i="33"/>
  <c r="O1565" i="33"/>
  <c r="N1564" i="33"/>
  <c r="O1561" i="33"/>
  <c r="N1560" i="33"/>
  <c r="O1557" i="33"/>
  <c r="N1556" i="33"/>
  <c r="N1587" i="33"/>
  <c r="O1584" i="33"/>
  <c r="N1579" i="33"/>
  <c r="O1576" i="33"/>
  <c r="N1571" i="33"/>
  <c r="O1568" i="33"/>
  <c r="N1563" i="33"/>
  <c r="O1560" i="33"/>
  <c r="N1555" i="33"/>
  <c r="N1591" i="33"/>
  <c r="O1588" i="33"/>
  <c r="N1583" i="33"/>
  <c r="O1580" i="33"/>
  <c r="N1575" i="33"/>
  <c r="O1572" i="33"/>
  <c r="N1567" i="33"/>
  <c r="O1564" i="33"/>
  <c r="N1559" i="33"/>
  <c r="O1556" i="33"/>
  <c r="N8" i="33"/>
  <c r="O8" i="33"/>
  <c r="N5" i="33"/>
  <c r="O6" i="33"/>
  <c r="N10" i="33"/>
  <c r="O11" i="33"/>
  <c r="N14" i="33"/>
  <c r="O15" i="33"/>
  <c r="N18" i="33"/>
  <c r="O19" i="33"/>
  <c r="N22" i="33"/>
  <c r="O23" i="33"/>
  <c r="N26" i="33"/>
  <c r="O27" i="33"/>
  <c r="N30" i="33"/>
  <c r="O31" i="33"/>
  <c r="N34" i="33"/>
  <c r="O35" i="33"/>
  <c r="N38" i="33"/>
  <c r="O39" i="33"/>
  <c r="N42" i="33"/>
  <c r="O43" i="33"/>
  <c r="N46" i="33"/>
  <c r="O47" i="33"/>
  <c r="N50" i="33"/>
  <c r="O51" i="33"/>
  <c r="N54" i="33"/>
  <c r="O55" i="33"/>
  <c r="N58" i="33"/>
  <c r="O59" i="33"/>
  <c r="N62" i="33"/>
  <c r="O63" i="33"/>
  <c r="N66" i="33"/>
  <c r="O67" i="33"/>
  <c r="N70" i="33"/>
  <c r="O71" i="33"/>
  <c r="N74" i="33"/>
  <c r="O75" i="33"/>
  <c r="N78" i="33"/>
  <c r="O79" i="33"/>
  <c r="N82" i="33"/>
  <c r="O83" i="33"/>
  <c r="N86" i="33"/>
  <c r="O87" i="33"/>
  <c r="N90" i="33"/>
  <c r="O91" i="33"/>
  <c r="N94" i="33"/>
  <c r="O95" i="33"/>
  <c r="N98" i="33"/>
  <c r="O99" i="33"/>
  <c r="N102" i="33"/>
  <c r="O103" i="33"/>
  <c r="N106" i="33"/>
  <c r="O107" i="33"/>
  <c r="N110" i="33"/>
  <c r="O111" i="33"/>
  <c r="N114" i="33"/>
  <c r="O115" i="33"/>
  <c r="N118" i="33"/>
  <c r="O119" i="33"/>
  <c r="N122" i="33"/>
  <c r="O123" i="33"/>
  <c r="N126" i="33"/>
  <c r="O127" i="33"/>
  <c r="N130" i="33"/>
  <c r="O131" i="33"/>
  <c r="N134" i="33"/>
  <c r="O135" i="33"/>
  <c r="N138" i="33"/>
  <c r="O139" i="33"/>
  <c r="N142" i="33"/>
  <c r="O143" i="33"/>
  <c r="N146" i="33"/>
  <c r="O147" i="33"/>
  <c r="N150" i="33"/>
  <c r="O151" i="33"/>
  <c r="N154" i="33"/>
  <c r="O155" i="33"/>
  <c r="N158" i="33"/>
  <c r="O159" i="33"/>
  <c r="N162" i="33"/>
  <c r="O163" i="33"/>
  <c r="N166" i="33"/>
  <c r="O167" i="33"/>
  <c r="N170" i="33"/>
  <c r="O171" i="33"/>
  <c r="N174" i="33"/>
  <c r="O5" i="33"/>
  <c r="N9" i="33"/>
  <c r="O10" i="33"/>
  <c r="N13" i="33"/>
  <c r="O14" i="33"/>
  <c r="N17" i="33"/>
  <c r="O18" i="33"/>
  <c r="N21" i="33"/>
  <c r="O22" i="33"/>
  <c r="N25" i="33"/>
  <c r="O26" i="33"/>
  <c r="N29" i="33"/>
  <c r="O30" i="33"/>
  <c r="N33" i="33"/>
  <c r="O34" i="33"/>
  <c r="N37" i="33"/>
  <c r="O38" i="33"/>
  <c r="N41" i="33"/>
  <c r="O42" i="33"/>
  <c r="N45" i="33"/>
  <c r="O46" i="33"/>
  <c r="N49" i="33"/>
  <c r="O50" i="33"/>
  <c r="N53" i="33"/>
  <c r="O54" i="33"/>
  <c r="N57" i="33"/>
  <c r="O58" i="33"/>
  <c r="N61" i="33"/>
  <c r="O62" i="33"/>
  <c r="N65" i="33"/>
  <c r="O66" i="33"/>
  <c r="N69" i="33"/>
  <c r="O70" i="33"/>
  <c r="N73" i="33"/>
  <c r="O74" i="33"/>
  <c r="N77" i="33"/>
  <c r="O78" i="33"/>
  <c r="N81" i="33"/>
  <c r="O82" i="33"/>
  <c r="N85" i="33"/>
  <c r="O86" i="33"/>
  <c r="N89" i="33"/>
  <c r="O90" i="33"/>
  <c r="N93" i="33"/>
  <c r="O94" i="33"/>
  <c r="N97" i="33"/>
  <c r="O98" i="33"/>
  <c r="N101" i="33"/>
  <c r="O102" i="33"/>
  <c r="N105" i="33"/>
  <c r="O106" i="33"/>
  <c r="N109" i="33"/>
  <c r="O110" i="33"/>
  <c r="N113" i="33"/>
  <c r="O114" i="33"/>
  <c r="N117" i="33"/>
  <c r="O118" i="33"/>
  <c r="N121" i="33"/>
  <c r="O122" i="33"/>
  <c r="N125" i="33"/>
  <c r="O126" i="33"/>
  <c r="N129" i="33"/>
  <c r="N7" i="33"/>
  <c r="O9" i="33"/>
  <c r="N12" i="33"/>
  <c r="O13" i="33"/>
  <c r="N16" i="33"/>
  <c r="O17" i="33"/>
  <c r="N20" i="33"/>
  <c r="O21" i="33"/>
  <c r="N24" i="33"/>
  <c r="O25" i="33"/>
  <c r="N28" i="33"/>
  <c r="O29" i="33"/>
  <c r="N32" i="33"/>
  <c r="O33" i="33"/>
  <c r="N36" i="33"/>
  <c r="O37" i="33"/>
  <c r="N40" i="33"/>
  <c r="O41" i="33"/>
  <c r="N44" i="33"/>
  <c r="O45" i="33"/>
  <c r="N48" i="33"/>
  <c r="O49" i="33"/>
  <c r="N52" i="33"/>
  <c r="O53" i="33"/>
  <c r="N56" i="33"/>
  <c r="O57" i="33"/>
  <c r="N60" i="33"/>
  <c r="O61" i="33"/>
  <c r="N64" i="33"/>
  <c r="O65" i="33"/>
  <c r="N68" i="33"/>
  <c r="O69" i="33"/>
  <c r="N72" i="33"/>
  <c r="O73" i="33"/>
  <c r="N76" i="33"/>
  <c r="O77" i="33"/>
  <c r="N80" i="33"/>
  <c r="O81" i="33"/>
  <c r="N84" i="33"/>
  <c r="O85" i="33"/>
  <c r="N88" i="33"/>
  <c r="O89" i="33"/>
  <c r="N92" i="33"/>
  <c r="O93" i="33"/>
  <c r="N96" i="33"/>
  <c r="O97" i="33"/>
  <c r="N100" i="33"/>
  <c r="O101" i="33"/>
  <c r="N104" i="33"/>
  <c r="O105" i="33"/>
  <c r="N108" i="33"/>
  <c r="O109" i="33"/>
  <c r="N112" i="33"/>
  <c r="O113" i="33"/>
  <c r="N116" i="33"/>
  <c r="O117" i="33"/>
  <c r="N120" i="33"/>
  <c r="O121" i="33"/>
  <c r="N124" i="33"/>
  <c r="O125" i="33"/>
  <c r="N128" i="33"/>
  <c r="O129" i="33"/>
  <c r="N132" i="33"/>
  <c r="O133" i="33"/>
  <c r="N136" i="33"/>
  <c r="O137" i="33"/>
  <c r="N140" i="33"/>
  <c r="O141" i="33"/>
  <c r="N144" i="33"/>
  <c r="O145" i="33"/>
  <c r="N148" i="33"/>
  <c r="O149" i="33"/>
  <c r="N152" i="33"/>
  <c r="O153" i="33"/>
  <c r="N156" i="33"/>
  <c r="O157" i="33"/>
  <c r="N160" i="33"/>
  <c r="O161" i="33"/>
  <c r="N164" i="33"/>
  <c r="O165" i="33"/>
  <c r="N168" i="33"/>
  <c r="O169" i="33"/>
  <c r="N172" i="33"/>
  <c r="O173" i="33"/>
  <c r="N131" i="33"/>
  <c r="N133" i="33"/>
  <c r="N135" i="33"/>
  <c r="N137" i="33"/>
  <c r="N139" i="33"/>
  <c r="N141" i="33"/>
  <c r="N143" i="33"/>
  <c r="N145" i="33"/>
  <c r="N147" i="33"/>
  <c r="N149" i="33"/>
  <c r="N151" i="33"/>
  <c r="N153" i="33"/>
  <c r="N155" i="33"/>
  <c r="N157" i="33"/>
  <c r="N159" i="33"/>
  <c r="N161" i="33"/>
  <c r="N163" i="33"/>
  <c r="N165" i="33"/>
  <c r="N167" i="33"/>
  <c r="N169" i="33"/>
  <c r="N171" i="33"/>
  <c r="N173" i="33"/>
  <c r="N175" i="33"/>
  <c r="O176" i="33"/>
  <c r="N179" i="33"/>
  <c r="O180" i="33"/>
  <c r="N183" i="33"/>
  <c r="O184" i="33"/>
  <c r="N187" i="33"/>
  <c r="O188" i="33"/>
  <c r="N191" i="33"/>
  <c r="O192" i="33"/>
  <c r="N195" i="33"/>
  <c r="O196" i="33"/>
  <c r="N199" i="33"/>
  <c r="O200" i="33"/>
  <c r="N203" i="33"/>
  <c r="O204" i="33"/>
  <c r="N207" i="33"/>
  <c r="O208" i="33"/>
  <c r="N211" i="33"/>
  <c r="O212" i="33"/>
  <c r="N215" i="33"/>
  <c r="O216" i="33"/>
  <c r="N219" i="33"/>
  <c r="O220" i="33"/>
  <c r="N223" i="33"/>
  <c r="O224" i="33"/>
  <c r="N227" i="33"/>
  <c r="O228" i="33"/>
  <c r="N231" i="33"/>
  <c r="O232" i="33"/>
  <c r="N235" i="33"/>
  <c r="O236" i="33"/>
  <c r="N239" i="33"/>
  <c r="O240" i="33"/>
  <c r="N243" i="33"/>
  <c r="O244" i="33"/>
  <c r="N247" i="33"/>
  <c r="O248" i="33"/>
  <c r="N251" i="33"/>
  <c r="O252" i="33"/>
  <c r="N255" i="33"/>
  <c r="O256" i="33"/>
  <c r="N259" i="33"/>
  <c r="O260" i="33"/>
  <c r="N263" i="33"/>
  <c r="O264" i="33"/>
  <c r="N267" i="33"/>
  <c r="O268" i="33"/>
  <c r="N271" i="33"/>
  <c r="O272" i="33"/>
  <c r="N275" i="33"/>
  <c r="O276" i="33"/>
  <c r="N279" i="33"/>
  <c r="O280" i="33"/>
  <c r="N283" i="33"/>
  <c r="O284" i="33"/>
  <c r="N287" i="33"/>
  <c r="O288" i="33"/>
  <c r="N291" i="33"/>
  <c r="O292" i="33"/>
  <c r="N295" i="33"/>
  <c r="O296" i="33"/>
  <c r="N299" i="33"/>
  <c r="O300" i="33"/>
  <c r="N303" i="33"/>
  <c r="O304" i="33"/>
  <c r="N307" i="33"/>
  <c r="N6" i="33"/>
  <c r="O12" i="33"/>
  <c r="N15" i="33"/>
  <c r="O20" i="33"/>
  <c r="N23" i="33"/>
  <c r="O28" i="33"/>
  <c r="N31" i="33"/>
  <c r="O36" i="33"/>
  <c r="N39" i="33"/>
  <c r="O44" i="33"/>
  <c r="N47" i="33"/>
  <c r="O52" i="33"/>
  <c r="N55" i="33"/>
  <c r="O60" i="33"/>
  <c r="N63" i="33"/>
  <c r="O68" i="33"/>
  <c r="N71" i="33"/>
  <c r="O76" i="33"/>
  <c r="N79" i="33"/>
  <c r="O84" i="33"/>
  <c r="N87" i="33"/>
  <c r="O92" i="33"/>
  <c r="N95" i="33"/>
  <c r="O100" i="33"/>
  <c r="N103" i="33"/>
  <c r="O108" i="33"/>
  <c r="N111" i="33"/>
  <c r="O116" i="33"/>
  <c r="N119" i="33"/>
  <c r="O124" i="33"/>
  <c r="N127" i="33"/>
  <c r="O175" i="33"/>
  <c r="N178" i="33"/>
  <c r="O179" i="33"/>
  <c r="N182" i="33"/>
  <c r="O183" i="33"/>
  <c r="N186" i="33"/>
  <c r="O187" i="33"/>
  <c r="N190" i="33"/>
  <c r="O191" i="33"/>
  <c r="N194" i="33"/>
  <c r="O195" i="33"/>
  <c r="N198" i="33"/>
  <c r="O199" i="33"/>
  <c r="N202" i="33"/>
  <c r="O203" i="33"/>
  <c r="N206" i="33"/>
  <c r="O207" i="33"/>
  <c r="N210" i="33"/>
  <c r="O211" i="33"/>
  <c r="N214" i="33"/>
  <c r="O215" i="33"/>
  <c r="N218" i="33"/>
  <c r="O219" i="33"/>
  <c r="N222" i="33"/>
  <c r="O223" i="33"/>
  <c r="N226" i="33"/>
  <c r="O227" i="33"/>
  <c r="N230" i="33"/>
  <c r="O231" i="33"/>
  <c r="N234" i="33"/>
  <c r="O235" i="33"/>
  <c r="N238" i="33"/>
  <c r="O239" i="33"/>
  <c r="N242" i="33"/>
  <c r="O243" i="33"/>
  <c r="N246" i="33"/>
  <c r="O247" i="33"/>
  <c r="N250" i="33"/>
  <c r="O251" i="33"/>
  <c r="N254" i="33"/>
  <c r="O130" i="33"/>
  <c r="O132" i="33"/>
  <c r="O134" i="33"/>
  <c r="O136" i="33"/>
  <c r="O138" i="33"/>
  <c r="O140" i="33"/>
  <c r="O142" i="33"/>
  <c r="O144" i="33"/>
  <c r="O146" i="33"/>
  <c r="O148" i="33"/>
  <c r="O150" i="33"/>
  <c r="O152" i="33"/>
  <c r="O154" i="33"/>
  <c r="O156" i="33"/>
  <c r="O158" i="33"/>
  <c r="O160" i="33"/>
  <c r="O162" i="33"/>
  <c r="O164" i="33"/>
  <c r="O166" i="33"/>
  <c r="O168" i="33"/>
  <c r="O170" i="33"/>
  <c r="O172" i="33"/>
  <c r="O174" i="33"/>
  <c r="N177" i="33"/>
  <c r="O178" i="33"/>
  <c r="N181" i="33"/>
  <c r="O182" i="33"/>
  <c r="N185" i="33"/>
  <c r="O186" i="33"/>
  <c r="N189" i="33"/>
  <c r="O190" i="33"/>
  <c r="N193" i="33"/>
  <c r="O194" i="33"/>
  <c r="N197" i="33"/>
  <c r="O198" i="33"/>
  <c r="N201" i="33"/>
  <c r="O202" i="33"/>
  <c r="N205" i="33"/>
  <c r="O206" i="33"/>
  <c r="N209" i="33"/>
  <c r="O210" i="33"/>
  <c r="N213" i="33"/>
  <c r="O214" i="33"/>
  <c r="N217" i="33"/>
  <c r="O218" i="33"/>
  <c r="N221" i="33"/>
  <c r="O222" i="33"/>
  <c r="N225" i="33"/>
  <c r="O226" i="33"/>
  <c r="N229" i="33"/>
  <c r="O230" i="33"/>
  <c r="N233" i="33"/>
  <c r="O234" i="33"/>
  <c r="N237" i="33"/>
  <c r="O238" i="33"/>
  <c r="N241" i="33"/>
  <c r="O242" i="33"/>
  <c r="N245" i="33"/>
  <c r="O246" i="33"/>
  <c r="N249" i="33"/>
  <c r="O250" i="33"/>
  <c r="N253" i="33"/>
  <c r="O254" i="33"/>
  <c r="N257" i="33"/>
  <c r="O258" i="33"/>
  <c r="N261" i="33"/>
  <c r="O262" i="33"/>
  <c r="N265" i="33"/>
  <c r="O266" i="33"/>
  <c r="N269" i="33"/>
  <c r="O270" i="33"/>
  <c r="N273" i="33"/>
  <c r="O274" i="33"/>
  <c r="N277" i="33"/>
  <c r="O278" i="33"/>
  <c r="N281" i="33"/>
  <c r="O282" i="33"/>
  <c r="N285" i="33"/>
  <c r="O286" i="33"/>
  <c r="N289" i="33"/>
  <c r="O290" i="33"/>
  <c r="N293" i="33"/>
  <c r="O294" i="33"/>
  <c r="N297" i="33"/>
  <c r="O298" i="33"/>
  <c r="O16" i="33"/>
  <c r="N19" i="33"/>
  <c r="O32" i="33"/>
  <c r="N35" i="33"/>
  <c r="O48" i="33"/>
  <c r="N51" i="33"/>
  <c r="O64" i="33"/>
  <c r="N67" i="33"/>
  <c r="O80" i="33"/>
  <c r="N83" i="33"/>
  <c r="O96" i="33"/>
  <c r="N99" i="33"/>
  <c r="O112" i="33"/>
  <c r="N115" i="33"/>
  <c r="O128" i="33"/>
  <c r="O255" i="33"/>
  <c r="O257" i="33"/>
  <c r="O259" i="33"/>
  <c r="O261" i="33"/>
  <c r="O263" i="33"/>
  <c r="O265" i="33"/>
  <c r="O267" i="33"/>
  <c r="O269" i="33"/>
  <c r="O271" i="33"/>
  <c r="O273" i="33"/>
  <c r="O275" i="33"/>
  <c r="O277" i="33"/>
  <c r="O279" i="33"/>
  <c r="O281" i="33"/>
  <c r="O283" i="33"/>
  <c r="O285" i="33"/>
  <c r="O287" i="33"/>
  <c r="O289" i="33"/>
  <c r="O291" i="33"/>
  <c r="O293" i="33"/>
  <c r="O295" i="33"/>
  <c r="O297" i="33"/>
  <c r="O299" i="33"/>
  <c r="N301" i="33"/>
  <c r="O302" i="33"/>
  <c r="N304" i="33"/>
  <c r="O307" i="33"/>
  <c r="N310" i="33"/>
  <c r="O311" i="33"/>
  <c r="N314" i="33"/>
  <c r="O315" i="33"/>
  <c r="N318" i="33"/>
  <c r="O319" i="33"/>
  <c r="N322" i="33"/>
  <c r="O323" i="33"/>
  <c r="N326" i="33"/>
  <c r="O327" i="33"/>
  <c r="N330" i="33"/>
  <c r="O331" i="33"/>
  <c r="N334" i="33"/>
  <c r="O335" i="33"/>
  <c r="N338" i="33"/>
  <c r="O339" i="33"/>
  <c r="N342" i="33"/>
  <c r="O343" i="33"/>
  <c r="N346" i="33"/>
  <c r="O347" i="33"/>
  <c r="N350" i="33"/>
  <c r="O351" i="33"/>
  <c r="N354" i="33"/>
  <c r="O355" i="33"/>
  <c r="N358" i="33"/>
  <c r="O359" i="33"/>
  <c r="N362" i="33"/>
  <c r="O363" i="33"/>
  <c r="N366" i="33"/>
  <c r="O367" i="33"/>
  <c r="N370" i="33"/>
  <c r="O371" i="33"/>
  <c r="N374" i="33"/>
  <c r="O375" i="33"/>
  <c r="N378" i="33"/>
  <c r="O379" i="33"/>
  <c r="N382" i="33"/>
  <c r="O383" i="33"/>
  <c r="N386" i="33"/>
  <c r="O387" i="33"/>
  <c r="N390" i="33"/>
  <c r="O391" i="33"/>
  <c r="N394" i="33"/>
  <c r="O395" i="33"/>
  <c r="N398" i="33"/>
  <c r="O399" i="33"/>
  <c r="N402" i="33"/>
  <c r="O403" i="33"/>
  <c r="N406" i="33"/>
  <c r="O407" i="33"/>
  <c r="N410" i="33"/>
  <c r="O411" i="33"/>
  <c r="N414" i="33"/>
  <c r="O415" i="33"/>
  <c r="N418" i="33"/>
  <c r="O419" i="33"/>
  <c r="N422" i="33"/>
  <c r="O423" i="33"/>
  <c r="N426" i="33"/>
  <c r="O427" i="33"/>
  <c r="N430" i="33"/>
  <c r="O431" i="33"/>
  <c r="N434" i="33"/>
  <c r="O435" i="33"/>
  <c r="N438" i="33"/>
  <c r="O439" i="33"/>
  <c r="N442" i="33"/>
  <c r="O443" i="33"/>
  <c r="N176" i="33"/>
  <c r="O181" i="33"/>
  <c r="N184" i="33"/>
  <c r="O189" i="33"/>
  <c r="N192" i="33"/>
  <c r="O197" i="33"/>
  <c r="N200" i="33"/>
  <c r="O205" i="33"/>
  <c r="N208" i="33"/>
  <c r="O213" i="33"/>
  <c r="N216" i="33"/>
  <c r="O221" i="33"/>
  <c r="N224" i="33"/>
  <c r="O229" i="33"/>
  <c r="N232" i="33"/>
  <c r="O237" i="33"/>
  <c r="N240" i="33"/>
  <c r="O245" i="33"/>
  <c r="N248" i="33"/>
  <c r="O253" i="33"/>
  <c r="O301" i="33"/>
  <c r="N306" i="33"/>
  <c r="N309" i="33"/>
  <c r="O310" i="33"/>
  <c r="N313" i="33"/>
  <c r="O314" i="33"/>
  <c r="N317" i="33"/>
  <c r="O318" i="33"/>
  <c r="N321" i="33"/>
  <c r="O322" i="33"/>
  <c r="N325" i="33"/>
  <c r="O326" i="33"/>
  <c r="N329" i="33"/>
  <c r="O330" i="33"/>
  <c r="N333" i="33"/>
  <c r="O334" i="33"/>
  <c r="N337" i="33"/>
  <c r="O338" i="33"/>
  <c r="N341" i="33"/>
  <c r="O342" i="33"/>
  <c r="N345" i="33"/>
  <c r="O346" i="33"/>
  <c r="N349" i="33"/>
  <c r="O350" i="33"/>
  <c r="N353" i="33"/>
  <c r="O354" i="33"/>
  <c r="N357" i="33"/>
  <c r="O358" i="33"/>
  <c r="N361" i="33"/>
  <c r="O362" i="33"/>
  <c r="N365" i="33"/>
  <c r="O366" i="33"/>
  <c r="N369" i="33"/>
  <c r="O370" i="33"/>
  <c r="N373" i="33"/>
  <c r="O374" i="33"/>
  <c r="N377" i="33"/>
  <c r="O378" i="33"/>
  <c r="N381" i="33"/>
  <c r="O382" i="33"/>
  <c r="N385" i="33"/>
  <c r="O386" i="33"/>
  <c r="N389" i="33"/>
  <c r="O390" i="33"/>
  <c r="N393" i="33"/>
  <c r="O394" i="33"/>
  <c r="N397" i="33"/>
  <c r="O398" i="33"/>
  <c r="N401" i="33"/>
  <c r="O402" i="33"/>
  <c r="N405" i="33"/>
  <c r="O406" i="33"/>
  <c r="N409" i="33"/>
  <c r="O410" i="33"/>
  <c r="N413" i="33"/>
  <c r="O414" i="33"/>
  <c r="N417" i="33"/>
  <c r="O418" i="33"/>
  <c r="N421" i="33"/>
  <c r="O422" i="33"/>
  <c r="N425" i="33"/>
  <c r="O426" i="33"/>
  <c r="N429" i="33"/>
  <c r="O430" i="33"/>
  <c r="N433" i="33"/>
  <c r="O7" i="33"/>
  <c r="N11" i="33"/>
  <c r="O24" i="33"/>
  <c r="N27" i="33"/>
  <c r="O40" i="33"/>
  <c r="N43" i="33"/>
  <c r="O56" i="33"/>
  <c r="N59" i="33"/>
  <c r="O72" i="33"/>
  <c r="N75" i="33"/>
  <c r="O88" i="33"/>
  <c r="N91" i="33"/>
  <c r="O104" i="33"/>
  <c r="N107" i="33"/>
  <c r="O120" i="33"/>
  <c r="N123" i="33"/>
  <c r="N256" i="33"/>
  <c r="N258" i="33"/>
  <c r="N260" i="33"/>
  <c r="N262" i="33"/>
  <c r="N264" i="33"/>
  <c r="N266" i="33"/>
  <c r="N268" i="33"/>
  <c r="N270" i="33"/>
  <c r="N272" i="33"/>
  <c r="N274" i="33"/>
  <c r="N276" i="33"/>
  <c r="N278" i="33"/>
  <c r="N280" i="33"/>
  <c r="N282" i="33"/>
  <c r="N284" i="33"/>
  <c r="N286" i="33"/>
  <c r="N288" i="33"/>
  <c r="N290" i="33"/>
  <c r="N292" i="33"/>
  <c r="N294" i="33"/>
  <c r="N296" i="33"/>
  <c r="N298" i="33"/>
  <c r="N300" i="33"/>
  <c r="O303" i="33"/>
  <c r="N305" i="33"/>
  <c r="O306" i="33"/>
  <c r="N308" i="33"/>
  <c r="O309" i="33"/>
  <c r="N312" i="33"/>
  <c r="O313" i="33"/>
  <c r="N316" i="33"/>
  <c r="O317" i="33"/>
  <c r="N320" i="33"/>
  <c r="O321" i="33"/>
  <c r="N324" i="33"/>
  <c r="O325" i="33"/>
  <c r="N328" i="33"/>
  <c r="O329" i="33"/>
  <c r="N332" i="33"/>
  <c r="O333" i="33"/>
  <c r="N336" i="33"/>
  <c r="O337" i="33"/>
  <c r="N340" i="33"/>
  <c r="O341" i="33"/>
  <c r="N344" i="33"/>
  <c r="O345" i="33"/>
  <c r="N348" i="33"/>
  <c r="O349" i="33"/>
  <c r="N352" i="33"/>
  <c r="O353" i="33"/>
  <c r="N356" i="33"/>
  <c r="O357" i="33"/>
  <c r="N360" i="33"/>
  <c r="O361" i="33"/>
  <c r="N364" i="33"/>
  <c r="O365" i="33"/>
  <c r="N368" i="33"/>
  <c r="O369" i="33"/>
  <c r="N372" i="33"/>
  <c r="O373" i="33"/>
  <c r="N376" i="33"/>
  <c r="O377" i="33"/>
  <c r="N380" i="33"/>
  <c r="O381" i="33"/>
  <c r="N384" i="33"/>
  <c r="O385" i="33"/>
  <c r="N388" i="33"/>
  <c r="O389" i="33"/>
  <c r="N392" i="33"/>
  <c r="O393" i="33"/>
  <c r="N396" i="33"/>
  <c r="O397" i="33"/>
  <c r="N400" i="33"/>
  <c r="O401" i="33"/>
  <c r="N404" i="33"/>
  <c r="O405" i="33"/>
  <c r="N408" i="33"/>
  <c r="O409" i="33"/>
  <c r="N412" i="33"/>
  <c r="O413" i="33"/>
  <c r="N416" i="33"/>
  <c r="O417" i="33"/>
  <c r="N420" i="33"/>
  <c r="O421" i="33"/>
  <c r="N424" i="33"/>
  <c r="N302" i="33"/>
  <c r="O305" i="33"/>
  <c r="O308" i="33"/>
  <c r="N311" i="33"/>
  <c r="O316" i="33"/>
  <c r="N319" i="33"/>
  <c r="O324" i="33"/>
  <c r="N327" i="33"/>
  <c r="O332" i="33"/>
  <c r="N335" i="33"/>
  <c r="O340" i="33"/>
  <c r="N343" i="33"/>
  <c r="O348" i="33"/>
  <c r="N351" i="33"/>
  <c r="O356" i="33"/>
  <c r="N359" i="33"/>
  <c r="O364" i="33"/>
  <c r="N367" i="33"/>
  <c r="O372" i="33"/>
  <c r="N375" i="33"/>
  <c r="O380" i="33"/>
  <c r="N383" i="33"/>
  <c r="O388" i="33"/>
  <c r="N391" i="33"/>
  <c r="O396" i="33"/>
  <c r="N399" i="33"/>
  <c r="O404" i="33"/>
  <c r="N407" i="33"/>
  <c r="O412" i="33"/>
  <c r="N415" i="33"/>
  <c r="O420" i="33"/>
  <c r="N423" i="33"/>
  <c r="O425" i="33"/>
  <c r="O429" i="33"/>
  <c r="O433" i="33"/>
  <c r="N435" i="33"/>
  <c r="O438" i="33"/>
  <c r="N440" i="33"/>
  <c r="O441" i="33"/>
  <c r="N443" i="33"/>
  <c r="N446" i="33"/>
  <c r="O447" i="33"/>
  <c r="N450" i="33"/>
  <c r="O451" i="33"/>
  <c r="N454" i="33"/>
  <c r="O455" i="33"/>
  <c r="N458" i="33"/>
  <c r="O459" i="33"/>
  <c r="N462" i="33"/>
  <c r="O463" i="33"/>
  <c r="N466" i="33"/>
  <c r="O467" i="33"/>
  <c r="N470" i="33"/>
  <c r="O471" i="33"/>
  <c r="N474" i="33"/>
  <c r="O475" i="33"/>
  <c r="N478" i="33"/>
  <c r="O479" i="33"/>
  <c r="N482" i="33"/>
  <c r="O483" i="33"/>
  <c r="N486" i="33"/>
  <c r="O487" i="33"/>
  <c r="N490" i="33"/>
  <c r="O491" i="33"/>
  <c r="N494" i="33"/>
  <c r="O495" i="33"/>
  <c r="N498" i="33"/>
  <c r="O499" i="33"/>
  <c r="N502" i="33"/>
  <c r="O503" i="33"/>
  <c r="N506" i="33"/>
  <c r="O507" i="33"/>
  <c r="N510" i="33"/>
  <c r="O511" i="33"/>
  <c r="N514" i="33"/>
  <c r="O515" i="33"/>
  <c r="N518" i="33"/>
  <c r="O519" i="33"/>
  <c r="N522" i="33"/>
  <c r="O523" i="33"/>
  <c r="N526" i="33"/>
  <c r="O527" i="33"/>
  <c r="N530" i="33"/>
  <c r="O531" i="33"/>
  <c r="N534" i="33"/>
  <c r="O535" i="33"/>
  <c r="N538" i="33"/>
  <c r="O539" i="33"/>
  <c r="N542" i="33"/>
  <c r="O543" i="33"/>
  <c r="N546" i="33"/>
  <c r="O547" i="33"/>
  <c r="N550" i="33"/>
  <c r="O551" i="33"/>
  <c r="N554" i="33"/>
  <c r="O555" i="33"/>
  <c r="N558" i="33"/>
  <c r="O559" i="33"/>
  <c r="N562" i="33"/>
  <c r="O563" i="33"/>
  <c r="N566" i="33"/>
  <c r="O567" i="33"/>
  <c r="N570" i="33"/>
  <c r="O571" i="33"/>
  <c r="N574" i="33"/>
  <c r="O575" i="33"/>
  <c r="N578" i="33"/>
  <c r="O579" i="33"/>
  <c r="N582" i="33"/>
  <c r="O583" i="33"/>
  <c r="N586" i="33"/>
  <c r="O587" i="33"/>
  <c r="N590" i="33"/>
  <c r="O591" i="33"/>
  <c r="N594" i="33"/>
  <c r="O595" i="33"/>
  <c r="N598" i="33"/>
  <c r="O599" i="33"/>
  <c r="N602" i="33"/>
  <c r="O603" i="33"/>
  <c r="N606" i="33"/>
  <c r="O607" i="33"/>
  <c r="N610" i="33"/>
  <c r="O611" i="33"/>
  <c r="N614" i="33"/>
  <c r="O615" i="33"/>
  <c r="N618" i="33"/>
  <c r="O619" i="33"/>
  <c r="N622" i="33"/>
  <c r="O623" i="33"/>
  <c r="N626" i="33"/>
  <c r="O627" i="33"/>
  <c r="N630" i="33"/>
  <c r="O631" i="33"/>
  <c r="N634" i="33"/>
  <c r="O635" i="33"/>
  <c r="N638" i="33"/>
  <c r="O639" i="33"/>
  <c r="N642" i="33"/>
  <c r="O643" i="33"/>
  <c r="N646" i="33"/>
  <c r="O647" i="33"/>
  <c r="N650" i="33"/>
  <c r="O651" i="33"/>
  <c r="N654" i="33"/>
  <c r="O655" i="33"/>
  <c r="N658" i="33"/>
  <c r="O659" i="33"/>
  <c r="N662" i="33"/>
  <c r="O663" i="33"/>
  <c r="N666" i="33"/>
  <c r="O667" i="33"/>
  <c r="N670" i="33"/>
  <c r="O671" i="33"/>
  <c r="N674" i="33"/>
  <c r="O675" i="33"/>
  <c r="N678" i="33"/>
  <c r="O679" i="33"/>
  <c r="N682" i="33"/>
  <c r="O683" i="33"/>
  <c r="N686" i="33"/>
  <c r="O687" i="33"/>
  <c r="N690" i="33"/>
  <c r="O691" i="33"/>
  <c r="N694" i="33"/>
  <c r="O695" i="33"/>
  <c r="N698" i="33"/>
  <c r="O699" i="33"/>
  <c r="N702" i="33"/>
  <c r="O703" i="33"/>
  <c r="O185" i="33"/>
  <c r="N188" i="33"/>
  <c r="O201" i="33"/>
  <c r="N204" i="33"/>
  <c r="O217" i="33"/>
  <c r="N220" i="33"/>
  <c r="O233" i="33"/>
  <c r="N236" i="33"/>
  <c r="O249" i="33"/>
  <c r="N252" i="33"/>
  <c r="N428" i="33"/>
  <c r="N432" i="33"/>
  <c r="N437" i="33"/>
  <c r="O440" i="33"/>
  <c r="N445" i="33"/>
  <c r="O446" i="33"/>
  <c r="N449" i="33"/>
  <c r="O450" i="33"/>
  <c r="N453" i="33"/>
  <c r="O454" i="33"/>
  <c r="N457" i="33"/>
  <c r="O458" i="33"/>
  <c r="N461" i="33"/>
  <c r="O462" i="33"/>
  <c r="N465" i="33"/>
  <c r="O466" i="33"/>
  <c r="N469" i="33"/>
  <c r="O470" i="33"/>
  <c r="N473" i="33"/>
  <c r="O474" i="33"/>
  <c r="N477" i="33"/>
  <c r="O478" i="33"/>
  <c r="N481" i="33"/>
  <c r="O482" i="33"/>
  <c r="N485" i="33"/>
  <c r="O486" i="33"/>
  <c r="N489" i="33"/>
  <c r="O490" i="33"/>
  <c r="N493" i="33"/>
  <c r="O494" i="33"/>
  <c r="N497" i="33"/>
  <c r="O498" i="33"/>
  <c r="N501" i="33"/>
  <c r="O502" i="33"/>
  <c r="N505" i="33"/>
  <c r="O506" i="33"/>
  <c r="N509" i="33"/>
  <c r="O510" i="33"/>
  <c r="N513" i="33"/>
  <c r="O514" i="33"/>
  <c r="N517" i="33"/>
  <c r="O518" i="33"/>
  <c r="N521" i="33"/>
  <c r="O522" i="33"/>
  <c r="N525" i="33"/>
  <c r="O526" i="33"/>
  <c r="N529" i="33"/>
  <c r="O530" i="33"/>
  <c r="N533" i="33"/>
  <c r="O534" i="33"/>
  <c r="N537" i="33"/>
  <c r="O538" i="33"/>
  <c r="N541" i="33"/>
  <c r="O542" i="33"/>
  <c r="N545" i="33"/>
  <c r="O546" i="33"/>
  <c r="N549" i="33"/>
  <c r="O550" i="33"/>
  <c r="N553" i="33"/>
  <c r="O554" i="33"/>
  <c r="N557" i="33"/>
  <c r="O558" i="33"/>
  <c r="N561" i="33"/>
  <c r="O562" i="33"/>
  <c r="N565" i="33"/>
  <c r="O566" i="33"/>
  <c r="N569" i="33"/>
  <c r="O570" i="33"/>
  <c r="N573" i="33"/>
  <c r="O574" i="33"/>
  <c r="N577" i="33"/>
  <c r="O578" i="33"/>
  <c r="N581" i="33"/>
  <c r="O582" i="33"/>
  <c r="N585" i="33"/>
  <c r="O586" i="33"/>
  <c r="N589" i="33"/>
  <c r="O590" i="33"/>
  <c r="N593" i="33"/>
  <c r="O594" i="33"/>
  <c r="N597" i="33"/>
  <c r="O598" i="33"/>
  <c r="N601" i="33"/>
  <c r="O602" i="33"/>
  <c r="N605" i="33"/>
  <c r="O606" i="33"/>
  <c r="N609" i="33"/>
  <c r="O610" i="33"/>
  <c r="N613" i="33"/>
  <c r="O614" i="33"/>
  <c r="N617" i="33"/>
  <c r="O618" i="33"/>
  <c r="N621" i="33"/>
  <c r="O622" i="33"/>
  <c r="N625" i="33"/>
  <c r="O626" i="33"/>
  <c r="N629" i="33"/>
  <c r="O630" i="33"/>
  <c r="N633" i="33"/>
  <c r="O634" i="33"/>
  <c r="N637" i="33"/>
  <c r="O638" i="33"/>
  <c r="N641" i="33"/>
  <c r="O642" i="33"/>
  <c r="N645" i="33"/>
  <c r="O646" i="33"/>
  <c r="N649" i="33"/>
  <c r="O650" i="33"/>
  <c r="N653" i="33"/>
  <c r="O654" i="33"/>
  <c r="N657" i="33"/>
  <c r="O658" i="33"/>
  <c r="N661" i="33"/>
  <c r="O662" i="33"/>
  <c r="N665" i="33"/>
  <c r="O666" i="33"/>
  <c r="N669" i="33"/>
  <c r="O670" i="33"/>
  <c r="N673" i="33"/>
  <c r="O674" i="33"/>
  <c r="N677" i="33"/>
  <c r="O678" i="33"/>
  <c r="N681" i="33"/>
  <c r="O682" i="33"/>
  <c r="N685" i="33"/>
  <c r="O686" i="33"/>
  <c r="N689" i="33"/>
  <c r="O690" i="33"/>
  <c r="N693" i="33"/>
  <c r="O694" i="33"/>
  <c r="N697" i="33"/>
  <c r="O698" i="33"/>
  <c r="N701" i="33"/>
  <c r="O702" i="33"/>
  <c r="N705" i="33"/>
  <c r="O706" i="33"/>
  <c r="N709" i="33"/>
  <c r="O710" i="33"/>
  <c r="N713" i="33"/>
  <c r="O714" i="33"/>
  <c r="N717" i="33"/>
  <c r="O718" i="33"/>
  <c r="N721" i="33"/>
  <c r="O722" i="33"/>
  <c r="N725" i="33"/>
  <c r="O726" i="33"/>
  <c r="N729" i="33"/>
  <c r="O730" i="33"/>
  <c r="N733" i="33"/>
  <c r="O734" i="33"/>
  <c r="N737" i="33"/>
  <c r="O738" i="33"/>
  <c r="O312" i="33"/>
  <c r="N315" i="33"/>
  <c r="O320" i="33"/>
  <c r="N323" i="33"/>
  <c r="O328" i="33"/>
  <c r="N331" i="33"/>
  <c r="O336" i="33"/>
  <c r="N339" i="33"/>
  <c r="O344" i="33"/>
  <c r="N347" i="33"/>
  <c r="O352" i="33"/>
  <c r="N355" i="33"/>
  <c r="O360" i="33"/>
  <c r="N363" i="33"/>
  <c r="O368" i="33"/>
  <c r="N371" i="33"/>
  <c r="O376" i="33"/>
  <c r="N379" i="33"/>
  <c r="O384" i="33"/>
  <c r="N387" i="33"/>
  <c r="O392" i="33"/>
  <c r="N395" i="33"/>
  <c r="O400" i="33"/>
  <c r="N403" i="33"/>
  <c r="O408" i="33"/>
  <c r="N411" i="33"/>
  <c r="O416" i="33"/>
  <c r="N419" i="33"/>
  <c r="O424" i="33"/>
  <c r="O428" i="33"/>
  <c r="O432" i="33"/>
  <c r="O434" i="33"/>
  <c r="N436" i="33"/>
  <c r="O437" i="33"/>
  <c r="N439" i="33"/>
  <c r="O442" i="33"/>
  <c r="N444" i="33"/>
  <c r="O445" i="33"/>
  <c r="N448" i="33"/>
  <c r="O449" i="33"/>
  <c r="N452" i="33"/>
  <c r="O453" i="33"/>
  <c r="N456" i="33"/>
  <c r="O457" i="33"/>
  <c r="N460" i="33"/>
  <c r="O461" i="33"/>
  <c r="N464" i="33"/>
  <c r="O465" i="33"/>
  <c r="N468" i="33"/>
  <c r="O469" i="33"/>
  <c r="N472" i="33"/>
  <c r="O473" i="33"/>
  <c r="N476" i="33"/>
  <c r="O477" i="33"/>
  <c r="N480" i="33"/>
  <c r="O481" i="33"/>
  <c r="N484" i="33"/>
  <c r="O485" i="33"/>
  <c r="N488" i="33"/>
  <c r="O489" i="33"/>
  <c r="N492" i="33"/>
  <c r="O493" i="33"/>
  <c r="N496" i="33"/>
  <c r="O497" i="33"/>
  <c r="N500" i="33"/>
  <c r="O501" i="33"/>
  <c r="N504" i="33"/>
  <c r="O505" i="33"/>
  <c r="N508" i="33"/>
  <c r="O509" i="33"/>
  <c r="N512" i="33"/>
  <c r="O513" i="33"/>
  <c r="N516" i="33"/>
  <c r="O517" i="33"/>
  <c r="N520" i="33"/>
  <c r="O521" i="33"/>
  <c r="N524" i="33"/>
  <c r="O525" i="33"/>
  <c r="N528" i="33"/>
  <c r="O529" i="33"/>
  <c r="N532" i="33"/>
  <c r="O533" i="33"/>
  <c r="N536" i="33"/>
  <c r="O537" i="33"/>
  <c r="N540" i="33"/>
  <c r="O541" i="33"/>
  <c r="N544" i="33"/>
  <c r="O545" i="33"/>
  <c r="N548" i="33"/>
  <c r="O549" i="33"/>
  <c r="N552" i="33"/>
  <c r="O553" i="33"/>
  <c r="N556" i="33"/>
  <c r="O557" i="33"/>
  <c r="N560" i="33"/>
  <c r="O561" i="33"/>
  <c r="N564" i="33"/>
  <c r="O565" i="33"/>
  <c r="N568" i="33"/>
  <c r="O569" i="33"/>
  <c r="N431" i="33"/>
  <c r="N441" i="33"/>
  <c r="O444" i="33"/>
  <c r="N447" i="33"/>
  <c r="O452" i="33"/>
  <c r="N455" i="33"/>
  <c r="O460" i="33"/>
  <c r="N463" i="33"/>
  <c r="O468" i="33"/>
  <c r="N471" i="33"/>
  <c r="O476" i="33"/>
  <c r="N479" i="33"/>
  <c r="O484" i="33"/>
  <c r="N487" i="33"/>
  <c r="O492" i="33"/>
  <c r="N495" i="33"/>
  <c r="O500" i="33"/>
  <c r="N503" i="33"/>
  <c r="O508" i="33"/>
  <c r="N511" i="33"/>
  <c r="O516" i="33"/>
  <c r="N519" i="33"/>
  <c r="O524" i="33"/>
  <c r="N527" i="33"/>
  <c r="O532" i="33"/>
  <c r="N535" i="33"/>
  <c r="O540" i="33"/>
  <c r="N543" i="33"/>
  <c r="O548" i="33"/>
  <c r="N551" i="33"/>
  <c r="O556" i="33"/>
  <c r="N559" i="33"/>
  <c r="O564" i="33"/>
  <c r="N567" i="33"/>
  <c r="N572" i="33"/>
  <c r="N576" i="33"/>
  <c r="N580" i="33"/>
  <c r="N584" i="33"/>
  <c r="N588" i="33"/>
  <c r="N592" i="33"/>
  <c r="N596" i="33"/>
  <c r="N600" i="33"/>
  <c r="N604" i="33"/>
  <c r="N608" i="33"/>
  <c r="N612" i="33"/>
  <c r="N616" i="33"/>
  <c r="N620" i="33"/>
  <c r="N624" i="33"/>
  <c r="N628" i="33"/>
  <c r="N632" i="33"/>
  <c r="N636" i="33"/>
  <c r="N640" i="33"/>
  <c r="N644" i="33"/>
  <c r="N648" i="33"/>
  <c r="N652" i="33"/>
  <c r="N656" i="33"/>
  <c r="N660" i="33"/>
  <c r="N664" i="33"/>
  <c r="N668" i="33"/>
  <c r="N672" i="33"/>
  <c r="N676" i="33"/>
  <c r="N680" i="33"/>
  <c r="N684" i="33"/>
  <c r="N688" i="33"/>
  <c r="N692" i="33"/>
  <c r="N696" i="33"/>
  <c r="N700" i="33"/>
  <c r="N704" i="33"/>
  <c r="O707" i="33"/>
  <c r="N712" i="33"/>
  <c r="O715" i="33"/>
  <c r="N720" i="33"/>
  <c r="O723" i="33"/>
  <c r="N728" i="33"/>
  <c r="O731" i="33"/>
  <c r="N736" i="33"/>
  <c r="O739" i="33"/>
  <c r="N742" i="33"/>
  <c r="O743" i="33"/>
  <c r="N746" i="33"/>
  <c r="O747" i="33"/>
  <c r="N750" i="33"/>
  <c r="O751" i="33"/>
  <c r="N754" i="33"/>
  <c r="O755" i="33"/>
  <c r="N758" i="33"/>
  <c r="O760" i="33"/>
  <c r="N763" i="33"/>
  <c r="O764" i="33"/>
  <c r="O193" i="33"/>
  <c r="N196" i="33"/>
  <c r="O225" i="33"/>
  <c r="N228" i="33"/>
  <c r="O572" i="33"/>
  <c r="O576" i="33"/>
  <c r="O580" i="33"/>
  <c r="O584" i="33"/>
  <c r="O588" i="33"/>
  <c r="O592" i="33"/>
  <c r="O596" i="33"/>
  <c r="O600" i="33"/>
  <c r="O604" i="33"/>
  <c r="O608" i="33"/>
  <c r="O612" i="33"/>
  <c r="O616" i="33"/>
  <c r="O620" i="33"/>
  <c r="O624" i="33"/>
  <c r="O628" i="33"/>
  <c r="O632" i="33"/>
  <c r="O636" i="33"/>
  <c r="O640" i="33"/>
  <c r="O644" i="33"/>
  <c r="O648" i="33"/>
  <c r="O652" i="33"/>
  <c r="O656" i="33"/>
  <c r="O660" i="33"/>
  <c r="O664" i="33"/>
  <c r="O668" i="33"/>
  <c r="O672" i="33"/>
  <c r="O676" i="33"/>
  <c r="O680" i="33"/>
  <c r="O684" i="33"/>
  <c r="O688" i="33"/>
  <c r="O692" i="33"/>
  <c r="O696" i="33"/>
  <c r="O700" i="33"/>
  <c r="O704" i="33"/>
  <c r="N706" i="33"/>
  <c r="O709" i="33"/>
  <c r="N711" i="33"/>
  <c r="O712" i="33"/>
  <c r="N714" i="33"/>
  <c r="O717" i="33"/>
  <c r="N719" i="33"/>
  <c r="O720" i="33"/>
  <c r="N722" i="33"/>
  <c r="O725" i="33"/>
  <c r="N727" i="33"/>
  <c r="O728" i="33"/>
  <c r="N730" i="33"/>
  <c r="O733" i="33"/>
  <c r="N735" i="33"/>
  <c r="O736" i="33"/>
  <c r="N738" i="33"/>
  <c r="N741" i="33"/>
  <c r="O742" i="33"/>
  <c r="N745" i="33"/>
  <c r="O746" i="33"/>
  <c r="N749" i="33"/>
  <c r="O750" i="33"/>
  <c r="N753" i="33"/>
  <c r="O754" i="33"/>
  <c r="N757" i="33"/>
  <c r="O758" i="33"/>
  <c r="N762" i="33"/>
  <c r="O763" i="33"/>
  <c r="O1551" i="33"/>
  <c r="N1549" i="33"/>
  <c r="O1546" i="33"/>
  <c r="N1545" i="33"/>
  <c r="O1542" i="33"/>
  <c r="N1541" i="33"/>
  <c r="O1538" i="33"/>
  <c r="N1537" i="33"/>
  <c r="O1534" i="33"/>
  <c r="N1533" i="33"/>
  <c r="O1530" i="33"/>
  <c r="N1529" i="33"/>
  <c r="O1526" i="33"/>
  <c r="N1525" i="33"/>
  <c r="O1522" i="33"/>
  <c r="N1521" i="33"/>
  <c r="O1518" i="33"/>
  <c r="N1517" i="33"/>
  <c r="O1514" i="33"/>
  <c r="N1513" i="33"/>
  <c r="O1510" i="33"/>
  <c r="N1509" i="33"/>
  <c r="O1506" i="33"/>
  <c r="N1505" i="33"/>
  <c r="O1502" i="33"/>
  <c r="N1501" i="33"/>
  <c r="O1498" i="33"/>
  <c r="N1497" i="33"/>
  <c r="O1494" i="33"/>
  <c r="N1493" i="33"/>
  <c r="O1490" i="33"/>
  <c r="N1489" i="33"/>
  <c r="O1486" i="33"/>
  <c r="N1485" i="33"/>
  <c r="O1482" i="33"/>
  <c r="N1481" i="33"/>
  <c r="O1478" i="33"/>
  <c r="N1477" i="33"/>
  <c r="O1474" i="33"/>
  <c r="N1473" i="33"/>
  <c r="O1470" i="33"/>
  <c r="N1469" i="33"/>
  <c r="O1466" i="33"/>
  <c r="N1465" i="33"/>
  <c r="O1462" i="33"/>
  <c r="N1461" i="33"/>
  <c r="O1458" i="33"/>
  <c r="N1457" i="33"/>
  <c r="O1454" i="33"/>
  <c r="N1453" i="33"/>
  <c r="O1450" i="33"/>
  <c r="N1449" i="33"/>
  <c r="O1446" i="33"/>
  <c r="N1445" i="33"/>
  <c r="O1442" i="33"/>
  <c r="N1441" i="33"/>
  <c r="O1438" i="33"/>
  <c r="N1437" i="33"/>
  <c r="O1434" i="33"/>
  <c r="N1433" i="33"/>
  <c r="O1430" i="33"/>
  <c r="N1429" i="33"/>
  <c r="O1426" i="33"/>
  <c r="N1425" i="33"/>
  <c r="O1422" i="33"/>
  <c r="N1421" i="33"/>
  <c r="O1418" i="33"/>
  <c r="N1417" i="33"/>
  <c r="O1414" i="33"/>
  <c r="N1413" i="33"/>
  <c r="O1410" i="33"/>
  <c r="N1409" i="33"/>
  <c r="O1406" i="33"/>
  <c r="N1405" i="33"/>
  <c r="O1402" i="33"/>
  <c r="N1401" i="33"/>
  <c r="O1398" i="33"/>
  <c r="N1397" i="33"/>
  <c r="O1394" i="33"/>
  <c r="N1393" i="33"/>
  <c r="O1390" i="33"/>
  <c r="N1389" i="33"/>
  <c r="O1386" i="33"/>
  <c r="N1385" i="33"/>
  <c r="O1382" i="33"/>
  <c r="N1381" i="33"/>
  <c r="O1378" i="33"/>
  <c r="N1377" i="33"/>
  <c r="O1374" i="33"/>
  <c r="N1373" i="33"/>
  <c r="O1370" i="33"/>
  <c r="N1369" i="33"/>
  <c r="O1366" i="33"/>
  <c r="N1365" i="33"/>
  <c r="O436" i="33"/>
  <c r="O448" i="33"/>
  <c r="N451" i="33"/>
  <c r="O456" i="33"/>
  <c r="N459" i="33"/>
  <c r="O464" i="33"/>
  <c r="N467" i="33"/>
  <c r="O472" i="33"/>
  <c r="N475" i="33"/>
  <c r="O480" i="33"/>
  <c r="N483" i="33"/>
  <c r="O488" i="33"/>
  <c r="N491" i="33"/>
  <c r="O496" i="33"/>
  <c r="N499" i="33"/>
  <c r="O504" i="33"/>
  <c r="N507" i="33"/>
  <c r="O512" i="33"/>
  <c r="N515" i="33"/>
  <c r="O520" i="33"/>
  <c r="N523" i="33"/>
  <c r="O528" i="33"/>
  <c r="N531" i="33"/>
  <c r="O536" i="33"/>
  <c r="N539" i="33"/>
  <c r="O544" i="33"/>
  <c r="N547" i="33"/>
  <c r="O552" i="33"/>
  <c r="N555" i="33"/>
  <c r="O560" i="33"/>
  <c r="N563" i="33"/>
  <c r="O568" i="33"/>
  <c r="N571" i="33"/>
  <c r="N575" i="33"/>
  <c r="N579" i="33"/>
  <c r="N583" i="33"/>
  <c r="N587" i="33"/>
  <c r="N591" i="33"/>
  <c r="N595" i="33"/>
  <c r="N599" i="33"/>
  <c r="N603" i="33"/>
  <c r="N607" i="33"/>
  <c r="N611" i="33"/>
  <c r="N615" i="33"/>
  <c r="N619" i="33"/>
  <c r="N623" i="33"/>
  <c r="N627" i="33"/>
  <c r="N631" i="33"/>
  <c r="N635" i="33"/>
  <c r="N639" i="33"/>
  <c r="N643" i="33"/>
  <c r="N647" i="33"/>
  <c r="N651" i="33"/>
  <c r="N655" i="33"/>
  <c r="N659" i="33"/>
  <c r="N663" i="33"/>
  <c r="N667" i="33"/>
  <c r="N671" i="33"/>
  <c r="N675" i="33"/>
  <c r="N679" i="33"/>
  <c r="N683" i="33"/>
  <c r="N687" i="33"/>
  <c r="N691" i="33"/>
  <c r="N695" i="33"/>
  <c r="N699" i="33"/>
  <c r="N703" i="33"/>
  <c r="N708" i="33"/>
  <c r="O711" i="33"/>
  <c r="N716" i="33"/>
  <c r="O719" i="33"/>
  <c r="N724" i="33"/>
  <c r="O727" i="33"/>
  <c r="N732" i="33"/>
  <c r="O735" i="33"/>
  <c r="N740" i="33"/>
  <c r="O741" i="33"/>
  <c r="N744" i="33"/>
  <c r="O745" i="33"/>
  <c r="N748" i="33"/>
  <c r="O749" i="33"/>
  <c r="N752" i="33"/>
  <c r="O753" i="33"/>
  <c r="N756" i="33"/>
  <c r="O757" i="33"/>
  <c r="N761" i="33"/>
  <c r="O762" i="33"/>
  <c r="O1552" i="33"/>
  <c r="N1551" i="33"/>
  <c r="O1547" i="33"/>
  <c r="N1546" i="33"/>
  <c r="O1543" i="33"/>
  <c r="N1542" i="33"/>
  <c r="O1539" i="33"/>
  <c r="N1538" i="33"/>
  <c r="O1535" i="33"/>
  <c r="N1534" i="33"/>
  <c r="O1531" i="33"/>
  <c r="N1530" i="33"/>
  <c r="O1527" i="33"/>
  <c r="N1526" i="33"/>
  <c r="O1523" i="33"/>
  <c r="N1522" i="33"/>
  <c r="O1519" i="33"/>
  <c r="N1518" i="33"/>
  <c r="O1515" i="33"/>
  <c r="N1514" i="33"/>
  <c r="O1511" i="33"/>
  <c r="N1510" i="33"/>
  <c r="O1507" i="33"/>
  <c r="N1506" i="33"/>
  <c r="O1503" i="33"/>
  <c r="N1502" i="33"/>
  <c r="O1499" i="33"/>
  <c r="N1498" i="33"/>
  <c r="O1495" i="33"/>
  <c r="N1494" i="33"/>
  <c r="O1491" i="33"/>
  <c r="N1490" i="33"/>
  <c r="O1487" i="33"/>
  <c r="N1486" i="33"/>
  <c r="O1483" i="33"/>
  <c r="N1482" i="33"/>
  <c r="O1479" i="33"/>
  <c r="N1478" i="33"/>
  <c r="O1475" i="33"/>
  <c r="N1474" i="33"/>
  <c r="O1471" i="33"/>
  <c r="N1470" i="33"/>
  <c r="O1467" i="33"/>
  <c r="N1466" i="33"/>
  <c r="O1463" i="33"/>
  <c r="N1462" i="33"/>
  <c r="O1459" i="33"/>
  <c r="N1458" i="33"/>
  <c r="O1455" i="33"/>
  <c r="N1454" i="33"/>
  <c r="O1451" i="33"/>
  <c r="N1450" i="33"/>
  <c r="O1447" i="33"/>
  <c r="N1446" i="33"/>
  <c r="O1443" i="33"/>
  <c r="N1442" i="33"/>
  <c r="O1439" i="33"/>
  <c r="N1438" i="33"/>
  <c r="O1435" i="33"/>
  <c r="N1434" i="33"/>
  <c r="O1431" i="33"/>
  <c r="N1430" i="33"/>
  <c r="O1427" i="33"/>
  <c r="N1426" i="33"/>
  <c r="O1423" i="33"/>
  <c r="N1422" i="33"/>
  <c r="O1419" i="33"/>
  <c r="N1418" i="33"/>
  <c r="O1415" i="33"/>
  <c r="N1414" i="33"/>
  <c r="O1411" i="33"/>
  <c r="N1410" i="33"/>
  <c r="O1407" i="33"/>
  <c r="N1406" i="33"/>
  <c r="O1403" i="33"/>
  <c r="N1402" i="33"/>
  <c r="O1399" i="33"/>
  <c r="N1398" i="33"/>
  <c r="O1395" i="33"/>
  <c r="N1394" i="33"/>
  <c r="O1391" i="33"/>
  <c r="N1390" i="33"/>
  <c r="O1387" i="33"/>
  <c r="N1386" i="33"/>
  <c r="O177" i="33"/>
  <c r="N180" i="33"/>
  <c r="O209" i="33"/>
  <c r="N212" i="33"/>
  <c r="O241" i="33"/>
  <c r="N244" i="33"/>
  <c r="N427" i="33"/>
  <c r="O573" i="33"/>
  <c r="O577" i="33"/>
  <c r="O581" i="33"/>
  <c r="O585" i="33"/>
  <c r="O589" i="33"/>
  <c r="O593" i="33"/>
  <c r="O597" i="33"/>
  <c r="O601" i="33"/>
  <c r="O605" i="33"/>
  <c r="O609" i="33"/>
  <c r="O613" i="33"/>
  <c r="O617" i="33"/>
  <c r="O621" i="33"/>
  <c r="O625" i="33"/>
  <c r="O629" i="33"/>
  <c r="O633" i="33"/>
  <c r="O637" i="33"/>
  <c r="O641" i="33"/>
  <c r="O645" i="33"/>
  <c r="O649" i="33"/>
  <c r="O653" i="33"/>
  <c r="O657" i="33"/>
  <c r="O661" i="33"/>
  <c r="O665" i="33"/>
  <c r="O669" i="33"/>
  <c r="O673" i="33"/>
  <c r="O677" i="33"/>
  <c r="O681" i="33"/>
  <c r="O685" i="33"/>
  <c r="O689" i="33"/>
  <c r="O693" i="33"/>
  <c r="O697" i="33"/>
  <c r="O701" i="33"/>
  <c r="O705" i="33"/>
  <c r="N707" i="33"/>
  <c r="O708" i="33"/>
  <c r="N710" i="33"/>
  <c r="O713" i="33"/>
  <c r="N715" i="33"/>
  <c r="O716" i="33"/>
  <c r="N718" i="33"/>
  <c r="O721" i="33"/>
  <c r="N723" i="33"/>
  <c r="O724" i="33"/>
  <c r="N726" i="33"/>
  <c r="O729" i="33"/>
  <c r="N731" i="33"/>
  <c r="O732" i="33"/>
  <c r="N734" i="33"/>
  <c r="O737" i="33"/>
  <c r="N739" i="33"/>
  <c r="O740" i="33"/>
  <c r="N743" i="33"/>
  <c r="O744" i="33"/>
  <c r="N747" i="33"/>
  <c r="O748" i="33"/>
  <c r="N751" i="33"/>
  <c r="O752" i="33"/>
  <c r="N755" i="33"/>
  <c r="O756" i="33"/>
  <c r="N760" i="33"/>
  <c r="O761" i="33"/>
  <c r="N764" i="33"/>
  <c r="N1553" i="33"/>
  <c r="N1548" i="33"/>
  <c r="N1544" i="33"/>
  <c r="N1540" i="33"/>
  <c r="N1536" i="33"/>
  <c r="N1532" i="33"/>
  <c r="N1528" i="33"/>
  <c r="N1524" i="33"/>
  <c r="N1520" i="33"/>
  <c r="N1516" i="33"/>
  <c r="N1512" i="33"/>
  <c r="N1508" i="33"/>
  <c r="N1504" i="33"/>
  <c r="N1500" i="33"/>
  <c r="N1496" i="33"/>
  <c r="N1492" i="33"/>
  <c r="N1488" i="33"/>
  <c r="N1484" i="33"/>
  <c r="N1480" i="33"/>
  <c r="N1476" i="33"/>
  <c r="N1472" i="33"/>
  <c r="N1468" i="33"/>
  <c r="N1464" i="33"/>
  <c r="N1460" i="33"/>
  <c r="N1456" i="33"/>
  <c r="N1452" i="33"/>
  <c r="N1448" i="33"/>
  <c r="N1444" i="33"/>
  <c r="N1440" i="33"/>
  <c r="N1436" i="33"/>
  <c r="N1432" i="33"/>
  <c r="N1428" i="33"/>
  <c r="N1424" i="33"/>
  <c r="N1420" i="33"/>
  <c r="N1416" i="33"/>
  <c r="N1412" i="33"/>
  <c r="N1408" i="33"/>
  <c r="N1404" i="33"/>
  <c r="N1400" i="33"/>
  <c r="N1396" i="33"/>
  <c r="N1392" i="33"/>
  <c r="N1388" i="33"/>
  <c r="N1384" i="33"/>
  <c r="O1379" i="33"/>
  <c r="N1376" i="33"/>
  <c r="O1371" i="33"/>
  <c r="N1368" i="33"/>
  <c r="O1363" i="33"/>
  <c r="N1362" i="33"/>
  <c r="O1359" i="33"/>
  <c r="N1358" i="33"/>
  <c r="O1355" i="33"/>
  <c r="N1354" i="33"/>
  <c r="O1351" i="33"/>
  <c r="N1350" i="33"/>
  <c r="O1347" i="33"/>
  <c r="N1346" i="33"/>
  <c r="O1343" i="33"/>
  <c r="N1342" i="33"/>
  <c r="O1339" i="33"/>
  <c r="N1338" i="33"/>
  <c r="O1335" i="33"/>
  <c r="N1334" i="33"/>
  <c r="O1331" i="33"/>
  <c r="N1330" i="33"/>
  <c r="O1327" i="33"/>
  <c r="N1326" i="33"/>
  <c r="O1323" i="33"/>
  <c r="N1322" i="33"/>
  <c r="O1319" i="33"/>
  <c r="N1318" i="33"/>
  <c r="O1315" i="33"/>
  <c r="N1314" i="33"/>
  <c r="O1311" i="33"/>
  <c r="N1310" i="33"/>
  <c r="O1307" i="33"/>
  <c r="N1306" i="33"/>
  <c r="O1303" i="33"/>
  <c r="N1302" i="33"/>
  <c r="O1299" i="33"/>
  <c r="N1298" i="33"/>
  <c r="O1295" i="33"/>
  <c r="N1294" i="33"/>
  <c r="O1291" i="33"/>
  <c r="N1290" i="33"/>
  <c r="O1287" i="33"/>
  <c r="N1286" i="33"/>
  <c r="O1283" i="33"/>
  <c r="N1282" i="33"/>
  <c r="O1279" i="33"/>
  <c r="N1278" i="33"/>
  <c r="O1275" i="33"/>
  <c r="N1274" i="33"/>
  <c r="O1271" i="33"/>
  <c r="N1270" i="33"/>
  <c r="O1267" i="33"/>
  <c r="N1266" i="33"/>
  <c r="O1263" i="33"/>
  <c r="N1262" i="33"/>
  <c r="O1259" i="33"/>
  <c r="N1258" i="33"/>
  <c r="O1255" i="33"/>
  <c r="N1254" i="33"/>
  <c r="O1251" i="33"/>
  <c r="N1250" i="33"/>
  <c r="O1247" i="33"/>
  <c r="N1246" i="33"/>
  <c r="O1243" i="33"/>
  <c r="N1242" i="33"/>
  <c r="O1239" i="33"/>
  <c r="N1238" i="33"/>
  <c r="O1235" i="33"/>
  <c r="N1234" i="33"/>
  <c r="O1231" i="33"/>
  <c r="N1230" i="33"/>
  <c r="O1227" i="33"/>
  <c r="N1226" i="33"/>
  <c r="O1223" i="33"/>
  <c r="N1222" i="33"/>
  <c r="O1219" i="33"/>
  <c r="N1218" i="33"/>
  <c r="O1215" i="33"/>
  <c r="N1214" i="33"/>
  <c r="O1211" i="33"/>
  <c r="N1210" i="33"/>
  <c r="O1207" i="33"/>
  <c r="N1206" i="33"/>
  <c r="O1203" i="33"/>
  <c r="N1202" i="33"/>
  <c r="O1199" i="33"/>
  <c r="N1198" i="33"/>
  <c r="O1195" i="33"/>
  <c r="N1194" i="33"/>
  <c r="O1191" i="33"/>
  <c r="N1190" i="33"/>
  <c r="O1187" i="33"/>
  <c r="N1186" i="33"/>
  <c r="O1183" i="33"/>
  <c r="N1182" i="33"/>
  <c r="O1179" i="33"/>
  <c r="N1178" i="33"/>
  <c r="O1175" i="33"/>
  <c r="N1174" i="33"/>
  <c r="O1171" i="33"/>
  <c r="N1170" i="33"/>
  <c r="O1167" i="33"/>
  <c r="N1166" i="33"/>
  <c r="O1163" i="33"/>
  <c r="N1162" i="33"/>
  <c r="O1159" i="33"/>
  <c r="N1158" i="33"/>
  <c r="O1155" i="33"/>
  <c r="N1154" i="33"/>
  <c r="O1151" i="33"/>
  <c r="N1150" i="33"/>
  <c r="O1549" i="33"/>
  <c r="O1545" i="33"/>
  <c r="O1541" i="33"/>
  <c r="O1537" i="33"/>
  <c r="O1533" i="33"/>
  <c r="O1529" i="33"/>
  <c r="O1525" i="33"/>
  <c r="O1521" i="33"/>
  <c r="O1517" i="33"/>
  <c r="O1513" i="33"/>
  <c r="O1509" i="33"/>
  <c r="O1505" i="33"/>
  <c r="O1501" i="33"/>
  <c r="O1497" i="33"/>
  <c r="O1493" i="33"/>
  <c r="O1489" i="33"/>
  <c r="O1485" i="33"/>
  <c r="O1481" i="33"/>
  <c r="O1477" i="33"/>
  <c r="O1473" i="33"/>
  <c r="O1469" i="33"/>
  <c r="O1465" i="33"/>
  <c r="O1461" i="33"/>
  <c r="O1457" i="33"/>
  <c r="O1453" i="33"/>
  <c r="O1449" i="33"/>
  <c r="O1445" i="33"/>
  <c r="O1441" i="33"/>
  <c r="O1437" i="33"/>
  <c r="O1433" i="33"/>
  <c r="O1429" i="33"/>
  <c r="O1425" i="33"/>
  <c r="O1421" i="33"/>
  <c r="O1417" i="33"/>
  <c r="O1413" i="33"/>
  <c r="O1409" i="33"/>
  <c r="O1405" i="33"/>
  <c r="O1401" i="33"/>
  <c r="O1397" i="33"/>
  <c r="O1393" i="33"/>
  <c r="O1389" i="33"/>
  <c r="O1385" i="33"/>
  <c r="N1382" i="33"/>
  <c r="O1380" i="33"/>
  <c r="N1379" i="33"/>
  <c r="O1377" i="33"/>
  <c r="N1374" i="33"/>
  <c r="O1372" i="33"/>
  <c r="N1371" i="33"/>
  <c r="O1369" i="33"/>
  <c r="N1366" i="33"/>
  <c r="O1364" i="33"/>
  <c r="N1363" i="33"/>
  <c r="O1360" i="33"/>
  <c r="N1359" i="33"/>
  <c r="O1356" i="33"/>
  <c r="N1355" i="33"/>
  <c r="O1352" i="33"/>
  <c r="N1351" i="33"/>
  <c r="O1348" i="33"/>
  <c r="N1347" i="33"/>
  <c r="O1344" i="33"/>
  <c r="N1343" i="33"/>
  <c r="O1340" i="33"/>
  <c r="N1339" i="33"/>
  <c r="O1336" i="33"/>
  <c r="N1335" i="33"/>
  <c r="O1332" i="33"/>
  <c r="N1331" i="33"/>
  <c r="O1328" i="33"/>
  <c r="N1327" i="33"/>
  <c r="O1324" i="33"/>
  <c r="N1323" i="33"/>
  <c r="O1320" i="33"/>
  <c r="N1319" i="33"/>
  <c r="O1316" i="33"/>
  <c r="N1315" i="33"/>
  <c r="O1312" i="33"/>
  <c r="N1311" i="33"/>
  <c r="O1308" i="33"/>
  <c r="N1307" i="33"/>
  <c r="O1304" i="33"/>
  <c r="N1303" i="33"/>
  <c r="O1300" i="33"/>
  <c r="N1299" i="33"/>
  <c r="O1296" i="33"/>
  <c r="N1295" i="33"/>
  <c r="O1292" i="33"/>
  <c r="N1291" i="33"/>
  <c r="O1288" i="33"/>
  <c r="N1287" i="33"/>
  <c r="O1284" i="33"/>
  <c r="N1283" i="33"/>
  <c r="O1280" i="33"/>
  <c r="N1279" i="33"/>
  <c r="O1276" i="33"/>
  <c r="N1275" i="33"/>
  <c r="O1272" i="33"/>
  <c r="N1271" i="33"/>
  <c r="O1268" i="33"/>
  <c r="N1267" i="33"/>
  <c r="O1264" i="33"/>
  <c r="N1263" i="33"/>
  <c r="O1260" i="33"/>
  <c r="N1259" i="33"/>
  <c r="O1256" i="33"/>
  <c r="N1255" i="33"/>
  <c r="O1252" i="33"/>
  <c r="N1251" i="33"/>
  <c r="O1248" i="33"/>
  <c r="N1247" i="33"/>
  <c r="O1244" i="33"/>
  <c r="N1243" i="33"/>
  <c r="O1240" i="33"/>
  <c r="N1239" i="33"/>
  <c r="O1236" i="33"/>
  <c r="N1235" i="33"/>
  <c r="O1232" i="33"/>
  <c r="N1231" i="33"/>
  <c r="O1228" i="33"/>
  <c r="N1227" i="33"/>
  <c r="O1224" i="33"/>
  <c r="N1223" i="33"/>
  <c r="O1220" i="33"/>
  <c r="N1219" i="33"/>
  <c r="O1216" i="33"/>
  <c r="N1215" i="33"/>
  <c r="O1212" i="33"/>
  <c r="N1211" i="33"/>
  <c r="O1208" i="33"/>
  <c r="N1207" i="33"/>
  <c r="O1204" i="33"/>
  <c r="N1203" i="33"/>
  <c r="O1200" i="33"/>
  <c r="N1199" i="33"/>
  <c r="O1196" i="33"/>
  <c r="N1195" i="33"/>
  <c r="O1192" i="33"/>
  <c r="N1191" i="33"/>
  <c r="O1188" i="33"/>
  <c r="N1187" i="33"/>
  <c r="O1184" i="33"/>
  <c r="N1183" i="33"/>
  <c r="O1180" i="33"/>
  <c r="N1179" i="33"/>
  <c r="O1176" i="33"/>
  <c r="N1175" i="33"/>
  <c r="O1172" i="33"/>
  <c r="N1171" i="33"/>
  <c r="O1168" i="33"/>
  <c r="N1167" i="33"/>
  <c r="O1164" i="33"/>
  <c r="N1163" i="33"/>
  <c r="O1160" i="33"/>
  <c r="N1159" i="33"/>
  <c r="O1156" i="33"/>
  <c r="N1155" i="33"/>
  <c r="O1152" i="33"/>
  <c r="N1151" i="33"/>
  <c r="N1367" i="33"/>
  <c r="O1302" i="33"/>
  <c r="O1294" i="33"/>
  <c r="N1293" i="33"/>
  <c r="N1289" i="33"/>
  <c r="O1286" i="33"/>
  <c r="N1285" i="33"/>
  <c r="O1282" i="33"/>
  <c r="N1273" i="33"/>
  <c r="O1270" i="33"/>
  <c r="N1269" i="33"/>
  <c r="N1552" i="33"/>
  <c r="N1547" i="33"/>
  <c r="N1543" i="33"/>
  <c r="N1539" i="33"/>
  <c r="N1535" i="33"/>
  <c r="N1531" i="33"/>
  <c r="N1527" i="33"/>
  <c r="N1523" i="33"/>
  <c r="N1519" i="33"/>
  <c r="N1515" i="33"/>
  <c r="N1511" i="33"/>
  <c r="N1507" i="33"/>
  <c r="N1503" i="33"/>
  <c r="N1499" i="33"/>
  <c r="N1495" i="33"/>
  <c r="N1491" i="33"/>
  <c r="N1487" i="33"/>
  <c r="N1483" i="33"/>
  <c r="N1479" i="33"/>
  <c r="N1475" i="33"/>
  <c r="N1471" i="33"/>
  <c r="N1467" i="33"/>
  <c r="N1463" i="33"/>
  <c r="N1459" i="33"/>
  <c r="N1455" i="33"/>
  <c r="N1451" i="33"/>
  <c r="N1447" i="33"/>
  <c r="N1443" i="33"/>
  <c r="N1439" i="33"/>
  <c r="N1435" i="33"/>
  <c r="N1431" i="33"/>
  <c r="N1427" i="33"/>
  <c r="N1423" i="33"/>
  <c r="N1419" i="33"/>
  <c r="N1415" i="33"/>
  <c r="N1411" i="33"/>
  <c r="N1407" i="33"/>
  <c r="N1403" i="33"/>
  <c r="N1399" i="33"/>
  <c r="N1395" i="33"/>
  <c r="N1391" i="33"/>
  <c r="N1387" i="33"/>
  <c r="O1383" i="33"/>
  <c r="N1380" i="33"/>
  <c r="O1375" i="33"/>
  <c r="N1372" i="33"/>
  <c r="O1367" i="33"/>
  <c r="N1364" i="33"/>
  <c r="O1361" i="33"/>
  <c r="N1360" i="33"/>
  <c r="O1357" i="33"/>
  <c r="N1356" i="33"/>
  <c r="O1353" i="33"/>
  <c r="N1352" i="33"/>
  <c r="O1349" i="33"/>
  <c r="N1348" i="33"/>
  <c r="O1345" i="33"/>
  <c r="N1344" i="33"/>
  <c r="O1341" i="33"/>
  <c r="N1340" i="33"/>
  <c r="O1337" i="33"/>
  <c r="N1336" i="33"/>
  <c r="O1333" i="33"/>
  <c r="N1332" i="33"/>
  <c r="O1329" i="33"/>
  <c r="N1328" i="33"/>
  <c r="O1325" i="33"/>
  <c r="N1324" i="33"/>
  <c r="O1321" i="33"/>
  <c r="N1320" i="33"/>
  <c r="O1317" i="33"/>
  <c r="N1316" i="33"/>
  <c r="O1313" i="33"/>
  <c r="N1312" i="33"/>
  <c r="O1309" i="33"/>
  <c r="N1308" i="33"/>
  <c r="O1305" i="33"/>
  <c r="N1304" i="33"/>
  <c r="O1301" i="33"/>
  <c r="N1300" i="33"/>
  <c r="O1297" i="33"/>
  <c r="N1296" i="33"/>
  <c r="O1293" i="33"/>
  <c r="N1292" i="33"/>
  <c r="O1289" i="33"/>
  <c r="N1288" i="33"/>
  <c r="O1285" i="33"/>
  <c r="N1284" i="33"/>
  <c r="O1281" i="33"/>
  <c r="N1280" i="33"/>
  <c r="O1277" i="33"/>
  <c r="N1276" i="33"/>
  <c r="O1273" i="33"/>
  <c r="N1272" i="33"/>
  <c r="O1269" i="33"/>
  <c r="N1268" i="33"/>
  <c r="O1265" i="33"/>
  <c r="N1264" i="33"/>
  <c r="O1261" i="33"/>
  <c r="N1260" i="33"/>
  <c r="O1257" i="33"/>
  <c r="N1256" i="33"/>
  <c r="O1253" i="33"/>
  <c r="N1252" i="33"/>
  <c r="O1249" i="33"/>
  <c r="N1248" i="33"/>
  <c r="O1245" i="33"/>
  <c r="N1244" i="33"/>
  <c r="O1241" i="33"/>
  <c r="N1240" i="33"/>
  <c r="O1237" i="33"/>
  <c r="N1236" i="33"/>
  <c r="O1233" i="33"/>
  <c r="N1232" i="33"/>
  <c r="O1229" i="33"/>
  <c r="N1228" i="33"/>
  <c r="O1225" i="33"/>
  <c r="N1224" i="33"/>
  <c r="O1221" i="33"/>
  <c r="N1220" i="33"/>
  <c r="O1217" i="33"/>
  <c r="N1216" i="33"/>
  <c r="O1213" i="33"/>
  <c r="N1212" i="33"/>
  <c r="O1209" i="33"/>
  <c r="N1208" i="33"/>
  <c r="O1205" i="33"/>
  <c r="N1204" i="33"/>
  <c r="O1201" i="33"/>
  <c r="N1200" i="33"/>
  <c r="O1197" i="33"/>
  <c r="N1196" i="33"/>
  <c r="O1193" i="33"/>
  <c r="N1192" i="33"/>
  <c r="O1189" i="33"/>
  <c r="N1188" i="33"/>
  <c r="O1185" i="33"/>
  <c r="N1184" i="33"/>
  <c r="O1181" i="33"/>
  <c r="N1180" i="33"/>
  <c r="O1177" i="33"/>
  <c r="N1176" i="33"/>
  <c r="O1173" i="33"/>
  <c r="N1172" i="33"/>
  <c r="O1169" i="33"/>
  <c r="N1168" i="33"/>
  <c r="O1165" i="33"/>
  <c r="N1164" i="33"/>
  <c r="O1161" i="33"/>
  <c r="N1160" i="33"/>
  <c r="O1157" i="33"/>
  <c r="N1156" i="33"/>
  <c r="O1153" i="33"/>
  <c r="N1152" i="33"/>
  <c r="O1368" i="33"/>
  <c r="N1301" i="33"/>
  <c r="O1298" i="33"/>
  <c r="N1297" i="33"/>
  <c r="O1290" i="33"/>
  <c r="N1281" i="33"/>
  <c r="O1278" i="33"/>
  <c r="N1277" i="33"/>
  <c r="O1274" i="33"/>
  <c r="N1265" i="33"/>
  <c r="O1553" i="33"/>
  <c r="O1548" i="33"/>
  <c r="O1544" i="33"/>
  <c r="O1540" i="33"/>
  <c r="O1536" i="33"/>
  <c r="O1532" i="33"/>
  <c r="O1528" i="33"/>
  <c r="O1524" i="33"/>
  <c r="O1520" i="33"/>
  <c r="O1516" i="33"/>
  <c r="O1512" i="33"/>
  <c r="O1508" i="33"/>
  <c r="O1504" i="33"/>
  <c r="O1500" i="33"/>
  <c r="O1496" i="33"/>
  <c r="O1492" i="33"/>
  <c r="O1488" i="33"/>
  <c r="O1484" i="33"/>
  <c r="O1480" i="33"/>
  <c r="O1476" i="33"/>
  <c r="O1472" i="33"/>
  <c r="O1468" i="33"/>
  <c r="O1464" i="33"/>
  <c r="O1460" i="33"/>
  <c r="O1456" i="33"/>
  <c r="O1452" i="33"/>
  <c r="O1448" i="33"/>
  <c r="O1444" i="33"/>
  <c r="O1440" i="33"/>
  <c r="O1436" i="33"/>
  <c r="O1432" i="33"/>
  <c r="O1428" i="33"/>
  <c r="O1424" i="33"/>
  <c r="O1420" i="33"/>
  <c r="O1416" i="33"/>
  <c r="O1412" i="33"/>
  <c r="O1408" i="33"/>
  <c r="O1404" i="33"/>
  <c r="O1400" i="33"/>
  <c r="O1396" i="33"/>
  <c r="O1392" i="33"/>
  <c r="O1388" i="33"/>
  <c r="O1384" i="33"/>
  <c r="N1383" i="33"/>
  <c r="O1381" i="33"/>
  <c r="N1378" i="33"/>
  <c r="O1376" i="33"/>
  <c r="N1375" i="33"/>
  <c r="O1373" i="33"/>
  <c r="N1370" i="33"/>
  <c r="O1365" i="33"/>
  <c r="O1362" i="33"/>
  <c r="N1361" i="33"/>
  <c r="O1358" i="33"/>
  <c r="N1357" i="33"/>
  <c r="O1354" i="33"/>
  <c r="N1353" i="33"/>
  <c r="O1350" i="33"/>
  <c r="N1349" i="33"/>
  <c r="O1346" i="33"/>
  <c r="N1345" i="33"/>
  <c r="O1342" i="33"/>
  <c r="N1341" i="33"/>
  <c r="O1338" i="33"/>
  <c r="N1337" i="33"/>
  <c r="O1334" i="33"/>
  <c r="N1333" i="33"/>
  <c r="O1330" i="33"/>
  <c r="N1329" i="33"/>
  <c r="O1326" i="33"/>
  <c r="N1325" i="33"/>
  <c r="O1322" i="33"/>
  <c r="N1321" i="33"/>
  <c r="O1318" i="33"/>
  <c r="N1317" i="33"/>
  <c r="O1314" i="33"/>
  <c r="N1313" i="33"/>
  <c r="O1310" i="33"/>
  <c r="N1309" i="33"/>
  <c r="O1306" i="33"/>
  <c r="N1305" i="33"/>
  <c r="N1261" i="33"/>
  <c r="O1258" i="33"/>
  <c r="N1253" i="33"/>
  <c r="O1250" i="33"/>
  <c r="N1245" i="33"/>
  <c r="O1242" i="33"/>
  <c r="N1237" i="33"/>
  <c r="O1234" i="33"/>
  <c r="N1229" i="33"/>
  <c r="O1226" i="33"/>
  <c r="N1221" i="33"/>
  <c r="O1218" i="33"/>
  <c r="N1213" i="33"/>
  <c r="O1210" i="33"/>
  <c r="N1205" i="33"/>
  <c r="O1202" i="33"/>
  <c r="N1197" i="33"/>
  <c r="O1194" i="33"/>
  <c r="N1189" i="33"/>
  <c r="O1186" i="33"/>
  <c r="N1181" i="33"/>
  <c r="O1178" i="33"/>
  <c r="N1173" i="33"/>
  <c r="O1170" i="33"/>
  <c r="N1165" i="33"/>
  <c r="O1162" i="33"/>
  <c r="N1157" i="33"/>
  <c r="O1154" i="33"/>
  <c r="O1266" i="33"/>
  <c r="O1262" i="33"/>
  <c r="N1257" i="33"/>
  <c r="O1254" i="33"/>
  <c r="N1249" i="33"/>
  <c r="O1246" i="33"/>
  <c r="N1241" i="33"/>
  <c r="O1238" i="33"/>
  <c r="N1233" i="33"/>
  <c r="O1230" i="33"/>
  <c r="N1225" i="33"/>
  <c r="O1222" i="33"/>
  <c r="N1217" i="33"/>
  <c r="O1214" i="33"/>
  <c r="N1209" i="33"/>
  <c r="O1206" i="33"/>
  <c r="N1201" i="33"/>
  <c r="O1198" i="33"/>
  <c r="N1193" i="33"/>
  <c r="O1190" i="33"/>
  <c r="N1185" i="33"/>
  <c r="O1182" i="33"/>
  <c r="N1177" i="33"/>
  <c r="O1174" i="33"/>
  <c r="N1169" i="33"/>
  <c r="O1166" i="33"/>
  <c r="N1161" i="33"/>
  <c r="O1158" i="33"/>
  <c r="N1153" i="33"/>
  <c r="O1150" i="33"/>
  <c r="J9" i="44"/>
  <c r="J8" i="44"/>
  <c r="J11" i="44"/>
  <c r="J16" i="44"/>
  <c r="J23" i="44"/>
  <c r="J27" i="44"/>
  <c r="J31" i="44"/>
  <c r="J35" i="44"/>
  <c r="J41" i="44"/>
  <c r="J6" i="44"/>
  <c r="J14" i="44"/>
  <c r="J18" i="44"/>
  <c r="J21" i="44"/>
  <c r="J25" i="44"/>
  <c r="J29" i="44"/>
  <c r="J33" i="44"/>
  <c r="J37" i="44"/>
  <c r="J7" i="44"/>
  <c r="J10" i="44"/>
  <c r="J12" i="44"/>
  <c r="J15" i="44"/>
  <c r="J17" i="44"/>
  <c r="J19" i="44"/>
  <c r="J20" i="44"/>
  <c r="J22" i="44"/>
  <c r="J24" i="44"/>
  <c r="J26" i="44"/>
  <c r="J28" i="44"/>
  <c r="J30" i="44"/>
  <c r="J32" i="44"/>
  <c r="J34" i="44"/>
  <c r="J36" i="44"/>
  <c r="J40" i="44"/>
  <c r="J43" i="44"/>
  <c r="L26" i="47"/>
  <c r="L30" i="47"/>
  <c r="L34" i="47"/>
  <c r="L38" i="47"/>
  <c r="L42" i="47"/>
  <c r="L46" i="47"/>
  <c r="L27" i="47"/>
  <c r="L31" i="47"/>
  <c r="L35" i="47"/>
  <c r="L39" i="47"/>
  <c r="L43" i="47"/>
  <c r="L28" i="47"/>
  <c r="L32" i="47"/>
  <c r="L36" i="47"/>
  <c r="L40" i="47"/>
  <c r="L44" i="47"/>
  <c r="L49" i="47"/>
  <c r="L29" i="47"/>
  <c r="L33" i="47"/>
  <c r="L37" i="47"/>
  <c r="L41" i="47"/>
  <c r="L45" i="47"/>
  <c r="L50" i="47"/>
  <c r="L48" i="47"/>
  <c r="L10" i="47"/>
  <c r="L14" i="47"/>
  <c r="L18" i="47"/>
  <c r="L22" i="47"/>
  <c r="L11" i="47"/>
  <c r="L15" i="47"/>
  <c r="L19" i="47"/>
  <c r="L23" i="47"/>
  <c r="L12" i="47"/>
  <c r="L16" i="47"/>
  <c r="L20" i="47"/>
  <c r="L24" i="47"/>
  <c r="L13" i="47"/>
  <c r="L17" i="47"/>
  <c r="L21" i="47"/>
  <c r="L25" i="47"/>
  <c r="N2424" i="33"/>
  <c r="O2424" i="33"/>
  <c r="L89" i="47"/>
  <c r="L7" i="47"/>
  <c r="L5" i="47"/>
  <c r="L4" i="47"/>
  <c r="L6" i="47"/>
  <c r="L9" i="47"/>
  <c r="L8" i="47"/>
  <c r="N2395" i="33"/>
  <c r="O2395" i="33"/>
  <c r="N2379" i="33"/>
  <c r="O2380" i="33"/>
  <c r="N2383" i="33"/>
  <c r="O2384" i="33"/>
  <c r="N2387" i="33"/>
  <c r="O2388" i="33"/>
  <c r="N2391" i="33"/>
  <c r="O2392" i="33"/>
  <c r="N2396" i="33"/>
  <c r="O2397" i="33"/>
  <c r="N2400" i="33"/>
  <c r="O2401" i="33"/>
  <c r="N2404" i="33"/>
  <c r="O2405" i="33"/>
  <c r="N2408" i="33"/>
  <c r="O2409" i="33"/>
  <c r="N2412" i="33"/>
  <c r="O2413" i="33"/>
  <c r="N2416" i="33"/>
  <c r="O2417" i="33"/>
  <c r="N2420" i="33"/>
  <c r="O2421" i="33"/>
  <c r="O2379" i="33"/>
  <c r="N2382" i="33"/>
  <c r="O2383" i="33"/>
  <c r="N2386" i="33"/>
  <c r="O2387" i="33"/>
  <c r="N2390" i="33"/>
  <c r="O2391" i="33"/>
  <c r="N2394" i="33"/>
  <c r="O2396" i="33"/>
  <c r="N2399" i="33"/>
  <c r="O2400" i="33"/>
  <c r="N2403" i="33"/>
  <c r="O2404" i="33"/>
  <c r="N2407" i="33"/>
  <c r="O2408" i="33"/>
  <c r="N2411" i="33"/>
  <c r="O2412" i="33"/>
  <c r="N2415" i="33"/>
  <c r="O2416" i="33"/>
  <c r="N2419" i="33"/>
  <c r="O2420" i="33"/>
  <c r="N2423" i="33"/>
  <c r="N2381" i="33"/>
  <c r="O2382" i="33"/>
  <c r="N2385" i="33"/>
  <c r="O2386" i="33"/>
  <c r="N2389" i="33"/>
  <c r="O2390" i="33"/>
  <c r="N2393" i="33"/>
  <c r="O2394" i="33"/>
  <c r="N2398" i="33"/>
  <c r="O2399" i="33"/>
  <c r="N2402" i="33"/>
  <c r="O2403" i="33"/>
  <c r="N2406" i="33"/>
  <c r="O2407" i="33"/>
  <c r="N2410" i="33"/>
  <c r="O2411" i="33"/>
  <c r="N2414" i="33"/>
  <c r="O2415" i="33"/>
  <c r="N2418" i="33"/>
  <c r="O2419" i="33"/>
  <c r="N2422" i="33"/>
  <c r="O2423" i="33"/>
  <c r="O2425" i="33"/>
  <c r="N2428" i="33"/>
  <c r="O2429" i="33"/>
  <c r="N2432" i="33"/>
  <c r="O2433" i="33"/>
  <c r="N2436" i="33"/>
  <c r="O2437" i="33"/>
  <c r="N2440" i="33"/>
  <c r="O2441" i="33"/>
  <c r="N2444" i="33"/>
  <c r="O2445" i="33"/>
  <c r="N2448" i="33"/>
  <c r="O2449" i="33"/>
  <c r="N2452" i="33"/>
  <c r="O2453" i="33"/>
  <c r="N2456" i="33"/>
  <c r="O2457" i="33"/>
  <c r="N2460" i="33"/>
  <c r="O2461" i="33"/>
  <c r="N2464" i="33"/>
  <c r="O2465" i="33"/>
  <c r="N2468" i="33"/>
  <c r="O2469" i="33"/>
  <c r="N2472" i="33"/>
  <c r="O2473" i="33"/>
  <c r="N2476" i="33"/>
  <c r="O2477" i="33"/>
  <c r="N2480" i="33"/>
  <c r="O2481" i="33"/>
  <c r="N2484" i="33"/>
  <c r="O2485" i="33"/>
  <c r="N2488" i="33"/>
  <c r="N2426" i="33"/>
  <c r="O2427" i="33"/>
  <c r="N2429" i="33"/>
  <c r="O2432" i="33"/>
  <c r="N2434" i="33"/>
  <c r="O2435" i="33"/>
  <c r="N2437" i="33"/>
  <c r="O2440" i="33"/>
  <c r="N2442" i="33"/>
  <c r="O2443" i="33"/>
  <c r="N2445" i="33"/>
  <c r="O2448" i="33"/>
  <c r="N2450" i="33"/>
  <c r="O2451" i="33"/>
  <c r="N2453" i="33"/>
  <c r="O2456" i="33"/>
  <c r="N2458" i="33"/>
  <c r="O2459" i="33"/>
  <c r="N2461" i="33"/>
  <c r="O2464" i="33"/>
  <c r="N2466" i="33"/>
  <c r="O2467" i="33"/>
  <c r="N2469" i="33"/>
  <c r="O2472" i="33"/>
  <c r="N2474" i="33"/>
  <c r="O2475" i="33"/>
  <c r="N2477" i="33"/>
  <c r="O2480" i="33"/>
  <c r="N2482" i="33"/>
  <c r="O2483" i="33"/>
  <c r="N2485" i="33"/>
  <c r="O2488" i="33"/>
  <c r="N2491" i="33"/>
  <c r="O2492" i="33"/>
  <c r="N2495" i="33"/>
  <c r="O2496" i="33"/>
  <c r="N2499" i="33"/>
  <c r="O2500" i="33"/>
  <c r="N2503" i="33"/>
  <c r="O2504" i="33"/>
  <c r="N2507" i="33"/>
  <c r="O2508" i="33"/>
  <c r="N2511" i="33"/>
  <c r="O2512" i="33"/>
  <c r="N2515" i="33"/>
  <c r="O2516" i="33"/>
  <c r="N2519" i="33"/>
  <c r="O2520" i="33"/>
  <c r="N2523" i="33"/>
  <c r="O2524" i="33"/>
  <c r="N2527" i="33"/>
  <c r="O2528" i="33"/>
  <c r="N2530" i="33"/>
  <c r="O2531" i="33"/>
  <c r="N2534" i="33"/>
  <c r="O2535" i="33"/>
  <c r="O2537" i="33"/>
  <c r="N2540" i="33"/>
  <c r="O2541" i="33"/>
  <c r="N2544" i="33"/>
  <c r="O2545" i="33"/>
  <c r="N2548" i="33"/>
  <c r="O2549" i="33"/>
  <c r="N2552" i="33"/>
  <c r="O2553" i="33"/>
  <c r="N2556" i="33"/>
  <c r="O2557" i="33"/>
  <c r="N2560" i="33"/>
  <c r="O2561" i="33"/>
  <c r="N2564" i="33"/>
  <c r="O2565" i="33"/>
  <c r="N2380" i="33"/>
  <c r="O2385" i="33"/>
  <c r="N2388" i="33"/>
  <c r="O2393" i="33"/>
  <c r="N2397" i="33"/>
  <c r="O2402" i="33"/>
  <c r="N2405" i="33"/>
  <c r="O2410" i="33"/>
  <c r="N2413" i="33"/>
  <c r="O2418" i="33"/>
  <c r="N2421" i="33"/>
  <c r="O2426" i="33"/>
  <c r="N2431" i="33"/>
  <c r="O2434" i="33"/>
  <c r="N2439" i="33"/>
  <c r="O2442" i="33"/>
  <c r="N2447" i="33"/>
  <c r="O2450" i="33"/>
  <c r="N2455" i="33"/>
  <c r="O2458" i="33"/>
  <c r="N2463" i="33"/>
  <c r="O2466" i="33"/>
  <c r="N2471" i="33"/>
  <c r="O2474" i="33"/>
  <c r="N2479" i="33"/>
  <c r="O2482" i="33"/>
  <c r="N2487" i="33"/>
  <c r="N2490" i="33"/>
  <c r="O2491" i="33"/>
  <c r="N2494" i="33"/>
  <c r="O2495" i="33"/>
  <c r="N2498" i="33"/>
  <c r="O2499" i="33"/>
  <c r="N2502" i="33"/>
  <c r="O2503" i="33"/>
  <c r="N2506" i="33"/>
  <c r="O2507" i="33"/>
  <c r="N2510" i="33"/>
  <c r="O2511" i="33"/>
  <c r="N2514" i="33"/>
  <c r="O2515" i="33"/>
  <c r="N2518" i="33"/>
  <c r="O2519" i="33"/>
  <c r="N2522" i="33"/>
  <c r="O2523" i="33"/>
  <c r="N2526" i="33"/>
  <c r="O2527" i="33"/>
  <c r="O2530" i="33"/>
  <c r="O2389" i="33"/>
  <c r="N2392" i="33"/>
  <c r="O2406" i="33"/>
  <c r="N2409" i="33"/>
  <c r="O2422" i="33"/>
  <c r="O2428" i="33"/>
  <c r="O2430" i="33"/>
  <c r="N2435" i="33"/>
  <c r="O2439" i="33"/>
  <c r="O2444" i="33"/>
  <c r="O2446" i="33"/>
  <c r="N2451" i="33"/>
  <c r="O2455" i="33"/>
  <c r="O2460" i="33"/>
  <c r="O2462" i="33"/>
  <c r="N2467" i="33"/>
  <c r="O2471" i="33"/>
  <c r="O2476" i="33"/>
  <c r="O2478" i="33"/>
  <c r="N2483" i="33"/>
  <c r="O2487" i="33"/>
  <c r="O2489" i="33"/>
  <c r="O2493" i="33"/>
  <c r="O2497" i="33"/>
  <c r="O2501" i="33"/>
  <c r="O2505" i="33"/>
  <c r="O2509" i="33"/>
  <c r="O2513" i="33"/>
  <c r="O2517" i="33"/>
  <c r="O2521" i="33"/>
  <c r="O2525" i="33"/>
  <c r="O2529" i="33"/>
  <c r="O2532" i="33"/>
  <c r="O2536" i="33"/>
  <c r="N2539" i="33"/>
  <c r="O2542" i="33"/>
  <c r="N2547" i="33"/>
  <c r="O2550" i="33"/>
  <c r="N2555" i="33"/>
  <c r="O2558" i="33"/>
  <c r="N2563" i="33"/>
  <c r="O2566" i="33"/>
  <c r="N2569" i="33"/>
  <c r="O2570" i="33"/>
  <c r="N2573" i="33"/>
  <c r="O2574" i="33"/>
  <c r="N2577" i="33"/>
  <c r="O2578" i="33"/>
  <c r="N2581" i="33"/>
  <c r="O2582" i="33"/>
  <c r="N2585" i="33"/>
  <c r="O2586" i="33"/>
  <c r="N2589" i="33"/>
  <c r="O2590" i="33"/>
  <c r="N2593" i="33"/>
  <c r="O2594" i="33"/>
  <c r="N2597" i="33"/>
  <c r="O2598" i="33"/>
  <c r="N2433" i="33"/>
  <c r="N2438" i="33"/>
  <c r="N2449" i="33"/>
  <c r="N2454" i="33"/>
  <c r="N2465" i="33"/>
  <c r="N2470" i="33"/>
  <c r="N2481" i="33"/>
  <c r="N2486" i="33"/>
  <c r="N2492" i="33"/>
  <c r="N2496" i="33"/>
  <c r="N2500" i="33"/>
  <c r="N2504" i="33"/>
  <c r="N2508" i="33"/>
  <c r="N2512" i="33"/>
  <c r="N2516" i="33"/>
  <c r="N2520" i="33"/>
  <c r="N2524" i="33"/>
  <c r="N2528" i="33"/>
  <c r="N2531" i="33"/>
  <c r="O2534" i="33"/>
  <c r="N2535" i="33"/>
  <c r="N2537" i="33"/>
  <c r="N2538" i="33"/>
  <c r="O2539" i="33"/>
  <c r="N2541" i="33"/>
  <c r="O2544" i="33"/>
  <c r="N2546" i="33"/>
  <c r="O2547" i="33"/>
  <c r="N2549" i="33"/>
  <c r="O2552" i="33"/>
  <c r="N2554" i="33"/>
  <c r="O2555" i="33"/>
  <c r="N2557" i="33"/>
  <c r="O2560" i="33"/>
  <c r="N2562" i="33"/>
  <c r="O2563" i="33"/>
  <c r="N2565" i="33"/>
  <c r="N2568" i="33"/>
  <c r="O2569" i="33"/>
  <c r="N2572" i="33"/>
  <c r="O2573" i="33"/>
  <c r="N2576" i="33"/>
  <c r="O2577" i="33"/>
  <c r="N2580" i="33"/>
  <c r="O2581" i="33"/>
  <c r="N2584" i="33"/>
  <c r="O2585" i="33"/>
  <c r="N2588" i="33"/>
  <c r="O2589" i="33"/>
  <c r="N2592" i="33"/>
  <c r="O2593" i="33"/>
  <c r="N2596" i="33"/>
  <c r="O2597" i="33"/>
  <c r="N2600" i="33"/>
  <c r="O2601" i="33"/>
  <c r="N2604" i="33"/>
  <c r="O2605" i="33"/>
  <c r="N2608" i="33"/>
  <c r="O2609" i="33"/>
  <c r="N2612" i="33"/>
  <c r="O2613" i="33"/>
  <c r="N2616" i="33"/>
  <c r="O2617" i="33"/>
  <c r="N2620" i="33"/>
  <c r="O2621" i="33"/>
  <c r="N2624" i="33"/>
  <c r="O2625" i="33"/>
  <c r="N2628" i="33"/>
  <c r="O2629" i="33"/>
  <c r="N2632" i="33"/>
  <c r="O2633" i="33"/>
  <c r="N2636" i="33"/>
  <c r="O2637" i="33"/>
  <c r="N2640" i="33"/>
  <c r="O2641" i="33"/>
  <c r="N2644" i="33"/>
  <c r="O2645" i="33"/>
  <c r="O2398" i="33"/>
  <c r="N2401" i="33"/>
  <c r="N2425" i="33"/>
  <c r="O2454" i="33"/>
  <c r="N2457" i="33"/>
  <c r="O2486" i="33"/>
  <c r="N2489" i="33"/>
  <c r="O2494" i="33"/>
  <c r="N2497" i="33"/>
  <c r="O2502" i="33"/>
  <c r="N2505" i="33"/>
  <c r="O2510" i="33"/>
  <c r="N2513" i="33"/>
  <c r="O2518" i="33"/>
  <c r="N2521" i="33"/>
  <c r="O2526" i="33"/>
  <c r="N2529" i="33"/>
  <c r="N2533" i="33"/>
  <c r="N2536" i="33"/>
  <c r="N2542" i="33"/>
  <c r="O2546" i="33"/>
  <c r="N2551" i="33"/>
  <c r="N2553" i="33"/>
  <c r="N2558" i="33"/>
  <c r="O2562" i="33"/>
  <c r="N2567" i="33"/>
  <c r="N2571" i="33"/>
  <c r="N2575" i="33"/>
  <c r="N2579" i="33"/>
  <c r="N2583" i="33"/>
  <c r="N2587" i="33"/>
  <c r="N2591" i="33"/>
  <c r="N2595" i="33"/>
  <c r="N2599" i="33"/>
  <c r="O2602" i="33"/>
  <c r="N2607" i="33"/>
  <c r="O2610" i="33"/>
  <c r="N2615" i="33"/>
  <c r="O2618" i="33"/>
  <c r="N2623" i="33"/>
  <c r="O2626" i="33"/>
  <c r="N2631" i="33"/>
  <c r="O2634" i="33"/>
  <c r="N2639" i="33"/>
  <c r="O2642" i="33"/>
  <c r="N2647" i="33"/>
  <c r="O2648" i="33"/>
  <c r="N2651" i="33"/>
  <c r="O2652" i="33"/>
  <c r="N2655" i="33"/>
  <c r="O2656" i="33"/>
  <c r="N2659" i="33"/>
  <c r="O2660" i="33"/>
  <c r="N2663" i="33"/>
  <c r="O2664" i="33"/>
  <c r="N2667" i="33"/>
  <c r="O2668" i="33"/>
  <c r="N2671" i="33"/>
  <c r="N2674" i="33"/>
  <c r="O2675" i="33"/>
  <c r="N2678" i="33"/>
  <c r="O2679" i="33"/>
  <c r="N2682" i="33"/>
  <c r="O2683" i="33"/>
  <c r="N2686" i="33"/>
  <c r="O2687" i="33"/>
  <c r="N2690" i="33"/>
  <c r="O2691" i="33"/>
  <c r="N2694" i="33"/>
  <c r="O2695" i="33"/>
  <c r="N2698" i="33"/>
  <c r="O2699" i="33"/>
  <c r="N2702" i="33"/>
  <c r="O2703" i="33"/>
  <c r="N2706" i="33"/>
  <c r="O2707" i="33"/>
  <c r="N2710" i="33"/>
  <c r="O2711" i="33"/>
  <c r="N2714" i="33"/>
  <c r="O2715" i="33"/>
  <c r="N2718" i="33"/>
  <c r="O2719" i="33"/>
  <c r="N2722" i="33"/>
  <c r="O2723" i="33"/>
  <c r="N2726" i="33"/>
  <c r="O2727" i="33"/>
  <c r="N2730" i="33"/>
  <c r="O2731" i="33"/>
  <c r="N2734" i="33"/>
  <c r="O2735" i="33"/>
  <c r="N2738" i="33"/>
  <c r="O2431" i="33"/>
  <c r="N2443" i="33"/>
  <c r="N2446" i="33"/>
  <c r="O2452" i="33"/>
  <c r="O2463" i="33"/>
  <c r="N2475" i="33"/>
  <c r="N2478" i="33"/>
  <c r="O2484" i="33"/>
  <c r="O2533" i="33"/>
  <c r="O2540" i="33"/>
  <c r="O2551" i="33"/>
  <c r="O2556" i="33"/>
  <c r="O2567" i="33"/>
  <c r="O2571" i="33"/>
  <c r="O2575" i="33"/>
  <c r="O2579" i="33"/>
  <c r="O2583" i="33"/>
  <c r="O2587" i="33"/>
  <c r="O2591" i="33"/>
  <c r="O2595" i="33"/>
  <c r="O2599" i="33"/>
  <c r="N2601" i="33"/>
  <c r="O2604" i="33"/>
  <c r="N2606" i="33"/>
  <c r="O2607" i="33"/>
  <c r="N2609" i="33"/>
  <c r="O2612" i="33"/>
  <c r="N2614" i="33"/>
  <c r="O2615" i="33"/>
  <c r="N2617" i="33"/>
  <c r="O2620" i="33"/>
  <c r="N2622" i="33"/>
  <c r="O2623" i="33"/>
  <c r="N2625" i="33"/>
  <c r="O2628" i="33"/>
  <c r="N2630" i="33"/>
  <c r="O2631" i="33"/>
  <c r="N2633" i="33"/>
  <c r="O2636" i="33"/>
  <c r="N2638" i="33"/>
  <c r="O2639" i="33"/>
  <c r="N2641" i="33"/>
  <c r="O2644" i="33"/>
  <c r="N2646" i="33"/>
  <c r="O2647" i="33"/>
  <c r="N2650" i="33"/>
  <c r="O2651" i="33"/>
  <c r="N2654" i="33"/>
  <c r="O2655" i="33"/>
  <c r="N2658" i="33"/>
  <c r="O2659" i="33"/>
  <c r="N2662" i="33"/>
  <c r="O2663" i="33"/>
  <c r="N2666" i="33"/>
  <c r="O2667" i="33"/>
  <c r="N2670" i="33"/>
  <c r="O2671" i="33"/>
  <c r="N2673" i="33"/>
  <c r="O2674" i="33"/>
  <c r="N2677" i="33"/>
  <c r="O2678" i="33"/>
  <c r="N2681" i="33"/>
  <c r="O2682" i="33"/>
  <c r="N2685" i="33"/>
  <c r="O2686" i="33"/>
  <c r="N2689" i="33"/>
  <c r="O2690" i="33"/>
  <c r="N2693" i="33"/>
  <c r="O2694" i="33"/>
  <c r="N2697" i="33"/>
  <c r="O2698" i="33"/>
  <c r="N2701" i="33"/>
  <c r="O2702" i="33"/>
  <c r="N2705" i="33"/>
  <c r="O2706" i="33"/>
  <c r="N2709" i="33"/>
  <c r="O2710" i="33"/>
  <c r="N2713" i="33"/>
  <c r="O2714" i="33"/>
  <c r="N2717" i="33"/>
  <c r="O2718" i="33"/>
  <c r="N2721" i="33"/>
  <c r="O2722" i="33"/>
  <c r="N2725" i="33"/>
  <c r="O2726" i="33"/>
  <c r="N2729" i="33"/>
  <c r="O2730" i="33"/>
  <c r="N2733" i="33"/>
  <c r="O2734" i="33"/>
  <c r="N2737" i="33"/>
  <c r="O2738" i="33"/>
  <c r="N2741" i="33"/>
  <c r="O2742" i="33"/>
  <c r="N2745" i="33"/>
  <c r="O2746" i="33"/>
  <c r="N2749" i="33"/>
  <c r="O2750" i="33"/>
  <c r="N2753" i="33"/>
  <c r="O2754" i="33"/>
  <c r="N2757" i="33"/>
  <c r="O2758" i="33"/>
  <c r="N2761" i="33"/>
  <c r="O2762" i="33"/>
  <c r="N2765" i="33"/>
  <c r="O2766" i="33"/>
  <c r="N2769" i="33"/>
  <c r="O2770" i="33"/>
  <c r="N2773" i="33"/>
  <c r="O2774" i="33"/>
  <c r="N2777" i="33"/>
  <c r="O2778" i="33"/>
  <c r="N2781" i="33"/>
  <c r="O2782" i="33"/>
  <c r="N2785" i="33"/>
  <c r="O2786" i="33"/>
  <c r="N2789" i="33"/>
  <c r="O2790" i="33"/>
  <c r="N2793" i="33"/>
  <c r="O2794" i="33"/>
  <c r="N2797" i="33"/>
  <c r="O2798" i="33"/>
  <c r="N2801" i="33"/>
  <c r="O2802" i="33"/>
  <c r="N2805" i="33"/>
  <c r="O2806" i="33"/>
  <c r="N2809" i="33"/>
  <c r="O2810" i="33"/>
  <c r="N2813" i="33"/>
  <c r="O2814" i="33"/>
  <c r="N2817" i="33"/>
  <c r="O2818" i="33"/>
  <c r="N2821" i="33"/>
  <c r="O2822" i="33"/>
  <c r="N2825" i="33"/>
  <c r="O2826" i="33"/>
  <c r="N2829" i="33"/>
  <c r="O2830" i="33"/>
  <c r="N2833" i="33"/>
  <c r="O2834" i="33"/>
  <c r="N2837" i="33"/>
  <c r="O2838" i="33"/>
  <c r="N2841" i="33"/>
  <c r="O2842" i="33"/>
  <c r="N2845" i="33"/>
  <c r="O2846" i="33"/>
  <c r="N2849" i="33"/>
  <c r="O2850" i="33"/>
  <c r="N2853" i="33"/>
  <c r="O2854" i="33"/>
  <c r="N2857" i="33"/>
  <c r="O2858" i="33"/>
  <c r="N2861" i="33"/>
  <c r="O2862" i="33"/>
  <c r="N2865" i="33"/>
  <c r="O2866" i="33"/>
  <c r="N2869" i="33"/>
  <c r="O2870" i="33"/>
  <c r="N2873" i="33"/>
  <c r="O2874" i="33"/>
  <c r="N2877" i="33"/>
  <c r="O2878" i="33"/>
  <c r="O2414" i="33"/>
  <c r="N2417" i="33"/>
  <c r="O2436" i="33"/>
  <c r="O2479" i="33"/>
  <c r="O2490" i="33"/>
  <c r="N2493" i="33"/>
  <c r="O2506" i="33"/>
  <c r="N2509" i="33"/>
  <c r="O2522" i="33"/>
  <c r="N2525" i="33"/>
  <c r="O2543" i="33"/>
  <c r="N2566" i="33"/>
  <c r="N2574" i="33"/>
  <c r="N2582" i="33"/>
  <c r="N2590" i="33"/>
  <c r="N2598" i="33"/>
  <c r="N2603" i="33"/>
  <c r="N2605" i="33"/>
  <c r="N2610" i="33"/>
  <c r="O2614" i="33"/>
  <c r="N2619" i="33"/>
  <c r="N2621" i="33"/>
  <c r="N2626" i="33"/>
  <c r="O2630" i="33"/>
  <c r="N2635" i="33"/>
  <c r="N2637" i="33"/>
  <c r="N2642" i="33"/>
  <c r="O2646" i="33"/>
  <c r="O2650" i="33"/>
  <c r="O2654" i="33"/>
  <c r="O2658" i="33"/>
  <c r="O2662" i="33"/>
  <c r="O2666" i="33"/>
  <c r="O2670" i="33"/>
  <c r="O2673" i="33"/>
  <c r="O2677" i="33"/>
  <c r="O2681" i="33"/>
  <c r="O2685" i="33"/>
  <c r="O2689" i="33"/>
  <c r="O2693" i="33"/>
  <c r="O2697" i="33"/>
  <c r="O2701" i="33"/>
  <c r="O2705" i="33"/>
  <c r="O2709" i="33"/>
  <c r="O2713" i="33"/>
  <c r="O2717" i="33"/>
  <c r="O2721" i="33"/>
  <c r="O2725" i="33"/>
  <c r="O2729" i="33"/>
  <c r="O2733" i="33"/>
  <c r="O2737" i="33"/>
  <c r="O2739" i="33"/>
  <c r="N2744" i="33"/>
  <c r="O2747" i="33"/>
  <c r="N2752" i="33"/>
  <c r="O2755" i="33"/>
  <c r="N2760" i="33"/>
  <c r="O2763" i="33"/>
  <c r="N2768" i="33"/>
  <c r="O2771" i="33"/>
  <c r="N2776" i="33"/>
  <c r="O2779" i="33"/>
  <c r="N2784" i="33"/>
  <c r="O2787" i="33"/>
  <c r="N2792" i="33"/>
  <c r="O2795" i="33"/>
  <c r="N2800" i="33"/>
  <c r="O2803" i="33"/>
  <c r="N2808" i="33"/>
  <c r="O2811" i="33"/>
  <c r="N2816" i="33"/>
  <c r="O2819" i="33"/>
  <c r="N2824" i="33"/>
  <c r="O2827" i="33"/>
  <c r="N2832" i="33"/>
  <c r="O2835" i="33"/>
  <c r="N2840" i="33"/>
  <c r="O2843" i="33"/>
  <c r="N2848" i="33"/>
  <c r="O2851" i="33"/>
  <c r="N2856" i="33"/>
  <c r="O2859" i="33"/>
  <c r="N2864" i="33"/>
  <c r="O2867" i="33"/>
  <c r="N2872" i="33"/>
  <c r="O2875" i="33"/>
  <c r="N2880" i="33"/>
  <c r="O2881" i="33"/>
  <c r="N2884" i="33"/>
  <c r="O2885" i="33"/>
  <c r="N2888" i="33"/>
  <c r="O2889" i="33"/>
  <c r="N2892" i="33"/>
  <c r="O2893" i="33"/>
  <c r="N2896" i="33"/>
  <c r="O2897" i="33"/>
  <c r="N2900" i="33"/>
  <c r="O2901" i="33"/>
  <c r="N2904" i="33"/>
  <c r="O2905" i="33"/>
  <c r="N2908" i="33"/>
  <c r="O2909" i="33"/>
  <c r="N2912" i="33"/>
  <c r="O2913" i="33"/>
  <c r="N2916" i="33"/>
  <c r="O2917" i="33"/>
  <c r="N2920" i="33"/>
  <c r="O2921" i="33"/>
  <c r="N2924" i="33"/>
  <c r="O2925" i="33"/>
  <c r="N2928" i="33"/>
  <c r="O2929" i="33"/>
  <c r="N2932" i="33"/>
  <c r="O2933" i="33"/>
  <c r="N2936" i="33"/>
  <c r="O2937" i="33"/>
  <c r="N2940" i="33"/>
  <c r="O2941" i="33"/>
  <c r="N2944" i="33"/>
  <c r="O2945" i="33"/>
  <c r="N2948" i="33"/>
  <c r="O2949" i="33"/>
  <c r="N2952" i="33"/>
  <c r="O2953" i="33"/>
  <c r="N2956" i="33"/>
  <c r="O2957" i="33"/>
  <c r="N2960" i="33"/>
  <c r="O2961" i="33"/>
  <c r="N2964" i="33"/>
  <c r="O2965" i="33"/>
  <c r="N2968" i="33"/>
  <c r="O2969" i="33"/>
  <c r="N2972" i="33"/>
  <c r="O2973" i="33"/>
  <c r="N2976" i="33"/>
  <c r="O2977" i="33"/>
  <c r="N2980" i="33"/>
  <c r="O2981" i="33"/>
  <c r="N2984" i="33"/>
  <c r="O2985" i="33"/>
  <c r="N2988" i="33"/>
  <c r="O2989" i="33"/>
  <c r="N2992" i="33"/>
  <c r="O2993" i="33"/>
  <c r="N2996" i="33"/>
  <c r="O2997" i="33"/>
  <c r="N3000" i="33"/>
  <c r="O3001" i="33"/>
  <c r="N3004" i="33"/>
  <c r="O3005" i="33"/>
  <c r="N3008" i="33"/>
  <c r="O3009" i="33"/>
  <c r="N3012" i="33"/>
  <c r="O3013" i="33"/>
  <c r="N3016" i="33"/>
  <c r="O3017" i="33"/>
  <c r="N3020" i="33"/>
  <c r="O3021" i="33"/>
  <c r="N3024" i="33"/>
  <c r="O3025" i="33"/>
  <c r="N3028" i="33"/>
  <c r="O3029" i="33"/>
  <c r="N3032" i="33"/>
  <c r="O3033" i="33"/>
  <c r="N3036" i="33"/>
  <c r="N2427" i="33"/>
  <c r="N2430" i="33"/>
  <c r="O2470" i="33"/>
  <c r="N2473" i="33"/>
  <c r="O2538" i="33"/>
  <c r="N2559" i="33"/>
  <c r="N2561" i="33"/>
  <c r="O2564" i="33"/>
  <c r="O2572" i="33"/>
  <c r="O2580" i="33"/>
  <c r="O2588" i="33"/>
  <c r="O2596" i="33"/>
  <c r="O2603" i="33"/>
  <c r="O2608" i="33"/>
  <c r="O2619" i="33"/>
  <c r="O2624" i="33"/>
  <c r="O2635" i="33"/>
  <c r="O2640" i="33"/>
  <c r="N2649" i="33"/>
  <c r="N2653" i="33"/>
  <c r="N2657" i="33"/>
  <c r="N2661" i="33"/>
  <c r="N2665" i="33"/>
  <c r="N2669" i="33"/>
  <c r="N2672" i="33"/>
  <c r="N2676" i="33"/>
  <c r="N2680" i="33"/>
  <c r="N2684" i="33"/>
  <c r="N2688" i="33"/>
  <c r="N2692" i="33"/>
  <c r="N2696" i="33"/>
  <c r="N2700" i="33"/>
  <c r="N2704" i="33"/>
  <c r="N2708" i="33"/>
  <c r="N2712" i="33"/>
  <c r="N2716" i="33"/>
  <c r="N2720" i="33"/>
  <c r="N2724" i="33"/>
  <c r="N2728" i="33"/>
  <c r="N2732" i="33"/>
  <c r="N2736" i="33"/>
  <c r="O2741" i="33"/>
  <c r="N2743" i="33"/>
  <c r="O2744" i="33"/>
  <c r="N2746" i="33"/>
  <c r="O2749" i="33"/>
  <c r="N2751" i="33"/>
  <c r="O2752" i="33"/>
  <c r="N2754" i="33"/>
  <c r="O2757" i="33"/>
  <c r="N2759" i="33"/>
  <c r="O2760" i="33"/>
  <c r="N2762" i="33"/>
  <c r="O2765" i="33"/>
  <c r="N2767" i="33"/>
  <c r="O2768" i="33"/>
  <c r="N2770" i="33"/>
  <c r="O2773" i="33"/>
  <c r="N2775" i="33"/>
  <c r="O2776" i="33"/>
  <c r="N2778" i="33"/>
  <c r="O2781" i="33"/>
  <c r="N2783" i="33"/>
  <c r="O2784" i="33"/>
  <c r="N2786" i="33"/>
  <c r="O2789" i="33"/>
  <c r="N2791" i="33"/>
  <c r="O2792" i="33"/>
  <c r="N2794" i="33"/>
  <c r="O2797" i="33"/>
  <c r="N2799" i="33"/>
  <c r="O2800" i="33"/>
  <c r="N2802" i="33"/>
  <c r="O2805" i="33"/>
  <c r="N2807" i="33"/>
  <c r="O2808" i="33"/>
  <c r="N2810" i="33"/>
  <c r="O2813" i="33"/>
  <c r="N2815" i="33"/>
  <c r="O2816" i="33"/>
  <c r="N2818" i="33"/>
  <c r="O2821" i="33"/>
  <c r="N2823" i="33"/>
  <c r="O2824" i="33"/>
  <c r="N2826" i="33"/>
  <c r="O2829" i="33"/>
  <c r="N2831" i="33"/>
  <c r="O2832" i="33"/>
  <c r="N2834" i="33"/>
  <c r="O2837" i="33"/>
  <c r="N2839" i="33"/>
  <c r="O2840" i="33"/>
  <c r="N2842" i="33"/>
  <c r="O2845" i="33"/>
  <c r="N2847" i="33"/>
  <c r="O2848" i="33"/>
  <c r="N2850" i="33"/>
  <c r="O2853" i="33"/>
  <c r="N2855" i="33"/>
  <c r="O2856" i="33"/>
  <c r="N2858" i="33"/>
  <c r="O2861" i="33"/>
  <c r="N2863" i="33"/>
  <c r="O2864" i="33"/>
  <c r="N2866" i="33"/>
  <c r="O2869" i="33"/>
  <c r="N2871" i="33"/>
  <c r="O2872" i="33"/>
  <c r="N2874" i="33"/>
  <c r="O2877" i="33"/>
  <c r="N2879" i="33"/>
  <c r="O2880" i="33"/>
  <c r="N2883" i="33"/>
  <c r="O2884" i="33"/>
  <c r="N2887" i="33"/>
  <c r="O2888" i="33"/>
  <c r="N2891" i="33"/>
  <c r="O2892" i="33"/>
  <c r="N2895" i="33"/>
  <c r="O2896" i="33"/>
  <c r="N2899" i="33"/>
  <c r="O2900" i="33"/>
  <c r="N2903" i="33"/>
  <c r="O2904" i="33"/>
  <c r="N2907" i="33"/>
  <c r="O2908" i="33"/>
  <c r="N2911" i="33"/>
  <c r="O2912" i="33"/>
  <c r="N2915" i="33"/>
  <c r="O2916" i="33"/>
  <c r="N2919" i="33"/>
  <c r="O2920" i="33"/>
  <c r="N2923" i="33"/>
  <c r="O2924" i="33"/>
  <c r="N2927" i="33"/>
  <c r="O2928" i="33"/>
  <c r="N2931" i="33"/>
  <c r="O2932" i="33"/>
  <c r="N2935" i="33"/>
  <c r="O2936" i="33"/>
  <c r="N2939" i="33"/>
  <c r="O2940" i="33"/>
  <c r="N2943" i="33"/>
  <c r="O2944" i="33"/>
  <c r="N2947" i="33"/>
  <c r="O2948" i="33"/>
  <c r="N2951" i="33"/>
  <c r="O2952" i="33"/>
  <c r="N2955" i="33"/>
  <c r="O2956" i="33"/>
  <c r="N2959" i="33"/>
  <c r="O2960" i="33"/>
  <c r="N2963" i="33"/>
  <c r="O2964" i="33"/>
  <c r="N2967" i="33"/>
  <c r="O2968" i="33"/>
  <c r="N2971" i="33"/>
  <c r="O2972" i="33"/>
  <c r="N2975" i="33"/>
  <c r="O2976" i="33"/>
  <c r="N2979" i="33"/>
  <c r="O2980" i="33"/>
  <c r="N2983" i="33"/>
  <c r="O2984" i="33"/>
  <c r="N2987" i="33"/>
  <c r="O2988" i="33"/>
  <c r="N2991" i="33"/>
  <c r="O2992" i="33"/>
  <c r="N2995" i="33"/>
  <c r="O2996" i="33"/>
  <c r="N2999" i="33"/>
  <c r="O3000" i="33"/>
  <c r="N3003" i="33"/>
  <c r="O3004" i="33"/>
  <c r="N3007" i="33"/>
  <c r="O3008" i="33"/>
  <c r="N3011" i="33"/>
  <c r="O3012" i="33"/>
  <c r="N3015" i="33"/>
  <c r="O3016" i="33"/>
  <c r="N3019" i="33"/>
  <c r="O3020" i="33"/>
  <c r="N3023" i="33"/>
  <c r="O3024" i="33"/>
  <c r="N3027" i="33"/>
  <c r="O3028" i="33"/>
  <c r="N3031" i="33"/>
  <c r="O3032" i="33"/>
  <c r="N3035" i="33"/>
  <c r="O3036" i="33"/>
  <c r="N3039" i="33"/>
  <c r="O3040" i="33"/>
  <c r="N3043" i="33"/>
  <c r="O3044" i="33"/>
  <c r="N3047" i="33"/>
  <c r="O3048" i="33"/>
  <c r="N3051" i="33"/>
  <c r="O3052" i="33"/>
  <c r="N3055" i="33"/>
  <c r="O3056" i="33"/>
  <c r="N3059" i="33"/>
  <c r="O3060" i="33"/>
  <c r="N3063" i="33"/>
  <c r="O3064" i="33"/>
  <c r="N3067" i="33"/>
  <c r="O3068" i="33"/>
  <c r="N3071" i="33"/>
  <c r="O3072" i="33"/>
  <c r="N3075" i="33"/>
  <c r="O3076" i="33"/>
  <c r="N3079" i="33"/>
  <c r="O3080" i="33"/>
  <c r="N3083" i="33"/>
  <c r="O3084" i="33"/>
  <c r="N3087" i="33"/>
  <c r="O3088" i="33"/>
  <c r="N3091" i="33"/>
  <c r="N2371" i="33"/>
  <c r="O2372" i="33"/>
  <c r="O2381" i="33"/>
  <c r="N2384" i="33"/>
  <c r="O2447" i="33"/>
  <c r="O2468" i="33"/>
  <c r="O2498" i="33"/>
  <c r="N2501" i="33"/>
  <c r="O2514" i="33"/>
  <c r="N2517" i="33"/>
  <c r="N2532" i="33"/>
  <c r="N2550" i="33"/>
  <c r="O2559" i="33"/>
  <c r="N2570" i="33"/>
  <c r="N2578" i="33"/>
  <c r="N2586" i="33"/>
  <c r="N2594" i="33"/>
  <c r="N2602" i="33"/>
  <c r="O2606" i="33"/>
  <c r="N2611" i="33"/>
  <c r="N2613" i="33"/>
  <c r="N2618" i="33"/>
  <c r="O2622" i="33"/>
  <c r="N2627" i="33"/>
  <c r="N2629" i="33"/>
  <c r="N2634" i="33"/>
  <c r="O2638" i="33"/>
  <c r="N2643" i="33"/>
  <c r="N2645" i="33"/>
  <c r="O2649" i="33"/>
  <c r="O2653" i="33"/>
  <c r="O2657" i="33"/>
  <c r="O2661" i="33"/>
  <c r="O2665" i="33"/>
  <c r="O2669" i="33"/>
  <c r="O2672" i="33"/>
  <c r="O2676" i="33"/>
  <c r="O2680" i="33"/>
  <c r="O2684" i="33"/>
  <c r="O2688" i="33"/>
  <c r="O2692" i="33"/>
  <c r="O2696" i="33"/>
  <c r="O2700" i="33"/>
  <c r="O2704" i="33"/>
  <c r="O2708" i="33"/>
  <c r="O2712" i="33"/>
  <c r="O2716" i="33"/>
  <c r="O2720" i="33"/>
  <c r="O2724" i="33"/>
  <c r="O2728" i="33"/>
  <c r="O2732" i="33"/>
  <c r="O2736" i="33"/>
  <c r="N2740" i="33"/>
  <c r="O2743" i="33"/>
  <c r="N2748" i="33"/>
  <c r="O2751" i="33"/>
  <c r="N2756" i="33"/>
  <c r="O2759" i="33"/>
  <c r="N2764" i="33"/>
  <c r="O2767" i="33"/>
  <c r="N2772" i="33"/>
  <c r="O2775" i="33"/>
  <c r="N2780" i="33"/>
  <c r="O2783" i="33"/>
  <c r="N2788" i="33"/>
  <c r="O2791" i="33"/>
  <c r="N2796" i="33"/>
  <c r="O2799" i="33"/>
  <c r="N2804" i="33"/>
  <c r="O2807" i="33"/>
  <c r="N2812" i="33"/>
  <c r="O2815" i="33"/>
  <c r="N2820" i="33"/>
  <c r="O2823" i="33"/>
  <c r="N2828" i="33"/>
  <c r="O2831" i="33"/>
  <c r="N2836" i="33"/>
  <c r="O2839" i="33"/>
  <c r="N2459" i="33"/>
  <c r="N2462" i="33"/>
  <c r="O2554" i="33"/>
  <c r="O2576" i="33"/>
  <c r="N2660" i="33"/>
  <c r="N2687" i="33"/>
  <c r="N2703" i="33"/>
  <c r="N2719" i="33"/>
  <c r="N2735" i="33"/>
  <c r="O2844" i="33"/>
  <c r="O2849" i="33"/>
  <c r="O2860" i="33"/>
  <c r="O2865" i="33"/>
  <c r="O2876" i="33"/>
  <c r="N2881" i="33"/>
  <c r="N2885" i="33"/>
  <c r="N2889" i="33"/>
  <c r="N2893" i="33"/>
  <c r="N2897" i="33"/>
  <c r="N2901" i="33"/>
  <c r="N2905" i="33"/>
  <c r="N2909" i="33"/>
  <c r="N2913" i="33"/>
  <c r="N2917" i="33"/>
  <c r="N2921" i="33"/>
  <c r="N2925" i="33"/>
  <c r="N2929" i="33"/>
  <c r="N2933" i="33"/>
  <c r="N2937" i="33"/>
  <c r="N2941" i="33"/>
  <c r="N2945" i="33"/>
  <c r="N2949" i="33"/>
  <c r="N2953" i="33"/>
  <c r="N2957" i="33"/>
  <c r="N2961" i="33"/>
  <c r="N2965" i="33"/>
  <c r="N2969" i="33"/>
  <c r="N2973" i="33"/>
  <c r="N2977" i="33"/>
  <c r="N2981" i="33"/>
  <c r="N2985" i="33"/>
  <c r="N2989" i="33"/>
  <c r="N2993" i="33"/>
  <c r="N2997" i="33"/>
  <c r="N3001" i="33"/>
  <c r="N3005" i="33"/>
  <c r="N3009" i="33"/>
  <c r="N3013" i="33"/>
  <c r="N3017" i="33"/>
  <c r="N3021" i="33"/>
  <c r="N3025" i="33"/>
  <c r="N3029" i="33"/>
  <c r="N3033" i="33"/>
  <c r="N3037" i="33"/>
  <c r="O3038" i="33"/>
  <c r="N3040" i="33"/>
  <c r="O3043" i="33"/>
  <c r="N3045" i="33"/>
  <c r="O3046" i="33"/>
  <c r="N3048" i="33"/>
  <c r="O3051" i="33"/>
  <c r="N3053" i="33"/>
  <c r="O3054" i="33"/>
  <c r="N3056" i="33"/>
  <c r="O3059" i="33"/>
  <c r="N3061" i="33"/>
  <c r="O3062" i="33"/>
  <c r="N3064" i="33"/>
  <c r="O3067" i="33"/>
  <c r="N3069" i="33"/>
  <c r="O3070" i="33"/>
  <c r="N3072" i="33"/>
  <c r="O3075" i="33"/>
  <c r="N3077" i="33"/>
  <c r="O3078" i="33"/>
  <c r="N3080" i="33"/>
  <c r="O3083" i="33"/>
  <c r="N3085" i="33"/>
  <c r="O3086" i="33"/>
  <c r="N3088" i="33"/>
  <c r="O3091" i="33"/>
  <c r="N2370" i="33"/>
  <c r="O2373" i="33"/>
  <c r="N2376" i="33"/>
  <c r="O2377" i="33"/>
  <c r="O2370" i="33"/>
  <c r="N2372" i="33"/>
  <c r="O2376" i="33"/>
  <c r="O3058" i="33"/>
  <c r="N3065" i="33"/>
  <c r="N3073" i="33"/>
  <c r="N3076" i="33"/>
  <c r="O3082" i="33"/>
  <c r="O3087" i="33"/>
  <c r="O2369" i="33"/>
  <c r="O2375" i="33"/>
  <c r="O2611" i="33"/>
  <c r="O2632" i="33"/>
  <c r="N2656" i="33"/>
  <c r="N2731" i="33"/>
  <c r="O2748" i="33"/>
  <c r="O2780" i="33"/>
  <c r="O2812" i="33"/>
  <c r="O2828" i="33"/>
  <c r="N2846" i="33"/>
  <c r="O2855" i="33"/>
  <c r="N2862" i="33"/>
  <c r="O2871" i="33"/>
  <c r="N2878" i="33"/>
  <c r="O2894" i="33"/>
  <c r="O2918" i="33"/>
  <c r="O2930" i="33"/>
  <c r="O2934" i="33"/>
  <c r="O2938" i="33"/>
  <c r="O2954" i="33"/>
  <c r="O2966" i="33"/>
  <c r="O2970" i="33"/>
  <c r="O2974" i="33"/>
  <c r="O2994" i="33"/>
  <c r="O3026" i="33"/>
  <c r="O3030" i="33"/>
  <c r="N3038" i="33"/>
  <c r="O3057" i="33"/>
  <c r="O3073" i="33"/>
  <c r="N3078" i="33"/>
  <c r="O3089" i="33"/>
  <c r="O2371" i="33"/>
  <c r="N2377" i="33"/>
  <c r="O2438" i="33"/>
  <c r="N2441" i="33"/>
  <c r="N2545" i="33"/>
  <c r="O2548" i="33"/>
  <c r="O2584" i="33"/>
  <c r="O2616" i="33"/>
  <c r="O2627" i="33"/>
  <c r="N2648" i="33"/>
  <c r="N2664" i="33"/>
  <c r="N2675" i="33"/>
  <c r="N2691" i="33"/>
  <c r="N2707" i="33"/>
  <c r="N2723" i="33"/>
  <c r="N2739" i="33"/>
  <c r="N2747" i="33"/>
  <c r="N2755" i="33"/>
  <c r="N2763" i="33"/>
  <c r="N2771" i="33"/>
  <c r="N2779" i="33"/>
  <c r="N2787" i="33"/>
  <c r="N2795" i="33"/>
  <c r="N2803" i="33"/>
  <c r="N2811" i="33"/>
  <c r="N2819" i="33"/>
  <c r="N2827" i="33"/>
  <c r="N2835" i="33"/>
  <c r="N2843" i="33"/>
  <c r="O2847" i="33"/>
  <c r="N2852" i="33"/>
  <c r="N2854" i="33"/>
  <c r="N2859" i="33"/>
  <c r="O2863" i="33"/>
  <c r="N2868" i="33"/>
  <c r="N2870" i="33"/>
  <c r="N2875" i="33"/>
  <c r="O2879" i="33"/>
  <c r="O2883" i="33"/>
  <c r="O2887" i="33"/>
  <c r="O2891" i="33"/>
  <c r="O2895" i="33"/>
  <c r="O2899" i="33"/>
  <c r="O2903" i="33"/>
  <c r="O2907" i="33"/>
  <c r="O2911" i="33"/>
  <c r="O2915" i="33"/>
  <c r="O2919" i="33"/>
  <c r="O2923" i="33"/>
  <c r="O2927" i="33"/>
  <c r="O2931" i="33"/>
  <c r="O2935" i="33"/>
  <c r="O2939" i="33"/>
  <c r="O2943" i="33"/>
  <c r="O2947" i="33"/>
  <c r="O2951" i="33"/>
  <c r="O2955" i="33"/>
  <c r="O2959" i="33"/>
  <c r="O2963" i="33"/>
  <c r="O2967" i="33"/>
  <c r="O2971" i="33"/>
  <c r="O2975" i="33"/>
  <c r="O2979" i="33"/>
  <c r="O2983" i="33"/>
  <c r="O2987" i="33"/>
  <c r="O2991" i="33"/>
  <c r="O2995" i="33"/>
  <c r="O2999" i="33"/>
  <c r="O3003" i="33"/>
  <c r="O3007" i="33"/>
  <c r="O3011" i="33"/>
  <c r="O3015" i="33"/>
  <c r="O3019" i="33"/>
  <c r="O3023" i="33"/>
  <c r="O3027" i="33"/>
  <c r="O3031" i="33"/>
  <c r="O3035" i="33"/>
  <c r="O3037" i="33"/>
  <c r="N3042" i="33"/>
  <c r="O3045" i="33"/>
  <c r="N3050" i="33"/>
  <c r="O3053" i="33"/>
  <c r="N3058" i="33"/>
  <c r="O3061" i="33"/>
  <c r="N3066" i="33"/>
  <c r="O3069" i="33"/>
  <c r="N3074" i="33"/>
  <c r="O3077" i="33"/>
  <c r="N3082" i="33"/>
  <c r="O3085" i="33"/>
  <c r="N3090" i="33"/>
  <c r="N2369" i="33"/>
  <c r="N2375" i="33"/>
  <c r="O3047" i="33"/>
  <c r="N3057" i="33"/>
  <c r="N3060" i="33"/>
  <c r="O3066" i="33"/>
  <c r="N3068" i="33"/>
  <c r="O3074" i="33"/>
  <c r="O3079" i="33"/>
  <c r="N3084" i="33"/>
  <c r="N3089" i="33"/>
  <c r="N2374" i="33"/>
  <c r="O2568" i="33"/>
  <c r="O2600" i="33"/>
  <c r="N2683" i="33"/>
  <c r="N2715" i="33"/>
  <c r="O2756" i="33"/>
  <c r="O2764" i="33"/>
  <c r="O2788" i="33"/>
  <c r="O2796" i="33"/>
  <c r="O2804" i="33"/>
  <c r="O2836" i="33"/>
  <c r="O2898" i="33"/>
  <c r="O2902" i="33"/>
  <c r="O2906" i="33"/>
  <c r="O2922" i="33"/>
  <c r="O2926" i="33"/>
  <c r="O2946" i="33"/>
  <c r="O2958" i="33"/>
  <c r="O2978" i="33"/>
  <c r="O2982" i="33"/>
  <c r="O2986" i="33"/>
  <c r="O2998" i="33"/>
  <c r="O3018" i="33"/>
  <c r="O3022" i="33"/>
  <c r="O3041" i="33"/>
  <c r="N3046" i="33"/>
  <c r="O3049" i="33"/>
  <c r="O3065" i="33"/>
  <c r="N2373" i="33"/>
  <c r="N2543" i="33"/>
  <c r="O2592" i="33"/>
  <c r="N2652" i="33"/>
  <c r="N2668" i="33"/>
  <c r="N2679" i="33"/>
  <c r="N2695" i="33"/>
  <c r="N2711" i="33"/>
  <c r="N2727" i="33"/>
  <c r="N2742" i="33"/>
  <c r="O2745" i="33"/>
  <c r="N2750" i="33"/>
  <c r="O2753" i="33"/>
  <c r="N2758" i="33"/>
  <c r="O2761" i="33"/>
  <c r="N2766" i="33"/>
  <c r="O2769" i="33"/>
  <c r="N2774" i="33"/>
  <c r="O2777" i="33"/>
  <c r="N2782" i="33"/>
  <c r="O2785" i="33"/>
  <c r="N2790" i="33"/>
  <c r="O2793" i="33"/>
  <c r="N2798" i="33"/>
  <c r="O2801" i="33"/>
  <c r="N2806" i="33"/>
  <c r="O2809" i="33"/>
  <c r="N2814" i="33"/>
  <c r="O2817" i="33"/>
  <c r="N2822" i="33"/>
  <c r="O2825" i="33"/>
  <c r="N2830" i="33"/>
  <c r="O2833" i="33"/>
  <c r="N2838" i="33"/>
  <c r="O2841" i="33"/>
  <c r="O2852" i="33"/>
  <c r="O2857" i="33"/>
  <c r="O2868" i="33"/>
  <c r="O2873" i="33"/>
  <c r="N2882" i="33"/>
  <c r="N2886" i="33"/>
  <c r="N2890" i="33"/>
  <c r="N2894" i="33"/>
  <c r="N2898" i="33"/>
  <c r="N2902" i="33"/>
  <c r="N2906" i="33"/>
  <c r="N2910" i="33"/>
  <c r="N2914" i="33"/>
  <c r="N2918" i="33"/>
  <c r="N2922" i="33"/>
  <c r="N2926" i="33"/>
  <c r="N2930" i="33"/>
  <c r="N2934" i="33"/>
  <c r="N2938" i="33"/>
  <c r="N2942" i="33"/>
  <c r="N2946" i="33"/>
  <c r="N2950" i="33"/>
  <c r="N2954" i="33"/>
  <c r="N2958" i="33"/>
  <c r="N2962" i="33"/>
  <c r="N2966" i="33"/>
  <c r="N2970" i="33"/>
  <c r="N2974" i="33"/>
  <c r="N2978" i="33"/>
  <c r="N2982" i="33"/>
  <c r="N2986" i="33"/>
  <c r="N2990" i="33"/>
  <c r="N2994" i="33"/>
  <c r="N2998" i="33"/>
  <c r="N3002" i="33"/>
  <c r="N3006" i="33"/>
  <c r="N3010" i="33"/>
  <c r="N3014" i="33"/>
  <c r="N3018" i="33"/>
  <c r="N3022" i="33"/>
  <c r="N3026" i="33"/>
  <c r="N3030" i="33"/>
  <c r="N3034" i="33"/>
  <c r="O3039" i="33"/>
  <c r="N3041" i="33"/>
  <c r="O3042" i="33"/>
  <c r="N3044" i="33"/>
  <c r="N3049" i="33"/>
  <c r="O3050" i="33"/>
  <c r="N3052" i="33"/>
  <c r="O3055" i="33"/>
  <c r="O3063" i="33"/>
  <c r="O3071" i="33"/>
  <c r="N3081" i="33"/>
  <c r="O3090" i="33"/>
  <c r="O2643" i="33"/>
  <c r="N2699" i="33"/>
  <c r="O2740" i="33"/>
  <c r="O2772" i="33"/>
  <c r="O2820" i="33"/>
  <c r="N2844" i="33"/>
  <c r="N2851" i="33"/>
  <c r="N2860" i="33"/>
  <c r="N2867" i="33"/>
  <c r="N2876" i="33"/>
  <c r="O2882" i="33"/>
  <c r="O2886" i="33"/>
  <c r="O2890" i="33"/>
  <c r="O2910" i="33"/>
  <c r="O2914" i="33"/>
  <c r="O2942" i="33"/>
  <c r="O2950" i="33"/>
  <c r="O2962" i="33"/>
  <c r="O2990" i="33"/>
  <c r="O3002" i="33"/>
  <c r="O3006" i="33"/>
  <c r="O3010" i="33"/>
  <c r="O3014" i="33"/>
  <c r="O3034" i="33"/>
  <c r="N3054" i="33"/>
  <c r="N3062" i="33"/>
  <c r="N3070" i="33"/>
  <c r="O3081" i="33"/>
  <c r="N3086" i="33"/>
  <c r="O2374" i="33"/>
  <c r="N767" i="33"/>
  <c r="O768" i="33"/>
  <c r="N774" i="33"/>
  <c r="O775" i="33"/>
  <c r="N778" i="33"/>
  <c r="O779" i="33"/>
  <c r="N782" i="33"/>
  <c r="O783" i="33"/>
  <c r="N786" i="33"/>
  <c r="O787" i="33"/>
  <c r="N766" i="33"/>
  <c r="O767" i="33"/>
  <c r="N773" i="33"/>
  <c r="O774" i="33"/>
  <c r="N777" i="33"/>
  <c r="O778" i="33"/>
  <c r="N781" i="33"/>
  <c r="O782" i="33"/>
  <c r="N785" i="33"/>
  <c r="O786" i="33"/>
  <c r="N789" i="33"/>
  <c r="N765" i="33"/>
  <c r="O766" i="33"/>
  <c r="N772" i="33"/>
  <c r="O773" i="33"/>
  <c r="N776" i="33"/>
  <c r="O777" i="33"/>
  <c r="N780" i="33"/>
  <c r="O781" i="33"/>
  <c r="N784" i="33"/>
  <c r="O785" i="33"/>
  <c r="N788" i="33"/>
  <c r="O789" i="33"/>
  <c r="O765" i="33"/>
  <c r="N768" i="33"/>
  <c r="O772" i="33"/>
  <c r="N775" i="33"/>
  <c r="O776" i="33"/>
  <c r="N779" i="33"/>
  <c r="O780" i="33"/>
  <c r="N783" i="33"/>
  <c r="O784" i="33"/>
  <c r="N787" i="33"/>
  <c r="O788" i="33"/>
  <c r="O790" i="33"/>
  <c r="N793" i="33"/>
  <c r="O794" i="33"/>
  <c r="N797" i="33"/>
  <c r="O798" i="33"/>
  <c r="N801" i="33"/>
  <c r="O802" i="33"/>
  <c r="N805" i="33"/>
  <c r="O806" i="33"/>
  <c r="N809" i="33"/>
  <c r="O810" i="33"/>
  <c r="N813" i="33"/>
  <c r="O814" i="33"/>
  <c r="N817" i="33"/>
  <c r="O818" i="33"/>
  <c r="N821" i="33"/>
  <c r="O822" i="33"/>
  <c r="N825" i="33"/>
  <c r="O826" i="33"/>
  <c r="N829" i="33"/>
  <c r="O830" i="33"/>
  <c r="N833" i="33"/>
  <c r="O834" i="33"/>
  <c r="N837" i="33"/>
  <c r="O838" i="33"/>
  <c r="N841" i="33"/>
  <c r="O842" i="33"/>
  <c r="N845" i="33"/>
  <c r="O846" i="33"/>
  <c r="N849" i="33"/>
  <c r="O850" i="33"/>
  <c r="N853" i="33"/>
  <c r="O854" i="33"/>
  <c r="N857" i="33"/>
  <c r="O858" i="33"/>
  <c r="N861" i="33"/>
  <c r="O862" i="33"/>
  <c r="N865" i="33"/>
  <c r="O866" i="33"/>
  <c r="N869" i="33"/>
  <c r="O870" i="33"/>
  <c r="N873" i="33"/>
  <c r="O874" i="33"/>
  <c r="N877" i="33"/>
  <c r="O878" i="33"/>
  <c r="N881" i="33"/>
  <c r="O882" i="33"/>
  <c r="N885" i="33"/>
  <c r="O886" i="33"/>
  <c r="N889" i="33"/>
  <c r="O890" i="33"/>
  <c r="N893" i="33"/>
  <c r="O894" i="33"/>
  <c r="N897" i="33"/>
  <c r="O898" i="33"/>
  <c r="N901" i="33"/>
  <c r="O902" i="33"/>
  <c r="N905" i="33"/>
  <c r="O906" i="33"/>
  <c r="N909" i="33"/>
  <c r="O910" i="33"/>
  <c r="N913" i="33"/>
  <c r="O914" i="33"/>
  <c r="N917" i="33"/>
  <c r="O918" i="33"/>
  <c r="N921" i="33"/>
  <c r="O922" i="33"/>
  <c r="N925" i="33"/>
  <c r="O926" i="33"/>
  <c r="N929" i="33"/>
  <c r="O930" i="33"/>
  <c r="N933" i="33"/>
  <c r="O934" i="33"/>
  <c r="N937" i="33"/>
  <c r="O938" i="33"/>
  <c r="N941" i="33"/>
  <c r="O942" i="33"/>
  <c r="N945" i="33"/>
  <c r="O946" i="33"/>
  <c r="N949" i="33"/>
  <c r="O950" i="33"/>
  <c r="N953" i="33"/>
  <c r="O954" i="33"/>
  <c r="O956" i="33"/>
  <c r="N959" i="33"/>
  <c r="O960" i="33"/>
  <c r="N963" i="33"/>
  <c r="O964" i="33"/>
  <c r="N967" i="33"/>
  <c r="O968" i="33"/>
  <c r="N971" i="33"/>
  <c r="O972" i="33"/>
  <c r="N975" i="33"/>
  <c r="O976" i="33"/>
  <c r="N979" i="33"/>
  <c r="N980" i="33"/>
  <c r="O981" i="33"/>
  <c r="N984" i="33"/>
  <c r="O985" i="33"/>
  <c r="N988" i="33"/>
  <c r="O989" i="33"/>
  <c r="N992" i="33"/>
  <c r="O993" i="33"/>
  <c r="N996" i="33"/>
  <c r="O997" i="33"/>
  <c r="N1000" i="33"/>
  <c r="O1001" i="33"/>
  <c r="N1004" i="33"/>
  <c r="O1005" i="33"/>
  <c r="N1008" i="33"/>
  <c r="O1009" i="33"/>
  <c r="N1012" i="33"/>
  <c r="O1013" i="33"/>
  <c r="N1016" i="33"/>
  <c r="O1017" i="33"/>
  <c r="N1020" i="33"/>
  <c r="O1021" i="33"/>
  <c r="N1024" i="33"/>
  <c r="O1025" i="33"/>
  <c r="N1028" i="33"/>
  <c r="O1029" i="33"/>
  <c r="N1032" i="33"/>
  <c r="O1033" i="33"/>
  <c r="N1036" i="33"/>
  <c r="O1037" i="33"/>
  <c r="N1040" i="33"/>
  <c r="O1041" i="33"/>
  <c r="N1044" i="33"/>
  <c r="O1045" i="33"/>
  <c r="N1048" i="33"/>
  <c r="O1049" i="33"/>
  <c r="N1052" i="33"/>
  <c r="O1053" i="33"/>
  <c r="N1056" i="33"/>
  <c r="O1057" i="33"/>
  <c r="N1060" i="33"/>
  <c r="O1061" i="33"/>
  <c r="N1064" i="33"/>
  <c r="O1065" i="33"/>
  <c r="N1068" i="33"/>
  <c r="O1069" i="33"/>
  <c r="N1072" i="33"/>
  <c r="O1073" i="33"/>
  <c r="N1076" i="33"/>
  <c r="O1077" i="33"/>
  <c r="N1080" i="33"/>
  <c r="O1081" i="33"/>
  <c r="N1084" i="33"/>
  <c r="O1085" i="33"/>
  <c r="N1088" i="33"/>
  <c r="O1089" i="33"/>
  <c r="N1092" i="33"/>
  <c r="O1093" i="33"/>
  <c r="N1096" i="33"/>
  <c r="O1097" i="33"/>
  <c r="N1100" i="33"/>
  <c r="O1101" i="33"/>
  <c r="N1104" i="33"/>
  <c r="O1105" i="33"/>
  <c r="N1108" i="33"/>
  <c r="O1109" i="33"/>
  <c r="N1112" i="33"/>
  <c r="N792" i="33"/>
  <c r="O793" i="33"/>
  <c r="N796" i="33"/>
  <c r="O797" i="33"/>
  <c r="N800" i="33"/>
  <c r="O801" i="33"/>
  <c r="N804" i="33"/>
  <c r="O805" i="33"/>
  <c r="N808" i="33"/>
  <c r="O809" i="33"/>
  <c r="N812" i="33"/>
  <c r="O813" i="33"/>
  <c r="N816" i="33"/>
  <c r="O817" i="33"/>
  <c r="N820" i="33"/>
  <c r="O821" i="33"/>
  <c r="N824" i="33"/>
  <c r="O825" i="33"/>
  <c r="N828" i="33"/>
  <c r="O829" i="33"/>
  <c r="N832" i="33"/>
  <c r="O833" i="33"/>
  <c r="N836" i="33"/>
  <c r="O837" i="33"/>
  <c r="N840" i="33"/>
  <c r="O841" i="33"/>
  <c r="N844" i="33"/>
  <c r="O845" i="33"/>
  <c r="N848" i="33"/>
  <c r="O849" i="33"/>
  <c r="N852" i="33"/>
  <c r="O853" i="33"/>
  <c r="N856" i="33"/>
  <c r="O857" i="33"/>
  <c r="N860" i="33"/>
  <c r="O861" i="33"/>
  <c r="N864" i="33"/>
  <c r="O865" i="33"/>
  <c r="N868" i="33"/>
  <c r="O869" i="33"/>
  <c r="N872" i="33"/>
  <c r="O873" i="33"/>
  <c r="N876" i="33"/>
  <c r="O877" i="33"/>
  <c r="N880" i="33"/>
  <c r="O881" i="33"/>
  <c r="N884" i="33"/>
  <c r="O885" i="33"/>
  <c r="N888" i="33"/>
  <c r="O889" i="33"/>
  <c r="N892" i="33"/>
  <c r="O893" i="33"/>
  <c r="N896" i="33"/>
  <c r="O897" i="33"/>
  <c r="N900" i="33"/>
  <c r="O901" i="33"/>
  <c r="N904" i="33"/>
  <c r="O905" i="33"/>
  <c r="N908" i="33"/>
  <c r="O909" i="33"/>
  <c r="N912" i="33"/>
  <c r="O913" i="33"/>
  <c r="N916" i="33"/>
  <c r="O917" i="33"/>
  <c r="N920" i="33"/>
  <c r="O921" i="33"/>
  <c r="N924" i="33"/>
  <c r="O925" i="33"/>
  <c r="N928" i="33"/>
  <c r="O929" i="33"/>
  <c r="N932" i="33"/>
  <c r="O933" i="33"/>
  <c r="N936" i="33"/>
  <c r="O937" i="33"/>
  <c r="N940" i="33"/>
  <c r="O941" i="33"/>
  <c r="N944" i="33"/>
  <c r="O945" i="33"/>
  <c r="N948" i="33"/>
  <c r="O949" i="33"/>
  <c r="N952" i="33"/>
  <c r="O953" i="33"/>
  <c r="N958" i="33"/>
  <c r="O959" i="33"/>
  <c r="N962" i="33"/>
  <c r="O963" i="33"/>
  <c r="N966" i="33"/>
  <c r="O967" i="33"/>
  <c r="N970" i="33"/>
  <c r="O971" i="33"/>
  <c r="N974" i="33"/>
  <c r="O975" i="33"/>
  <c r="N978" i="33"/>
  <c r="O979" i="33"/>
  <c r="O980" i="33"/>
  <c r="N983" i="33"/>
  <c r="O984" i="33"/>
  <c r="N987" i="33"/>
  <c r="O988" i="33"/>
  <c r="N991" i="33"/>
  <c r="O992" i="33"/>
  <c r="N995" i="33"/>
  <c r="O996" i="33"/>
  <c r="N999" i="33"/>
  <c r="O1000" i="33"/>
  <c r="N1003" i="33"/>
  <c r="O1004" i="33"/>
  <c r="N1007" i="33"/>
  <c r="O1008" i="33"/>
  <c r="N1011" i="33"/>
  <c r="O1012" i="33"/>
  <c r="N1015" i="33"/>
  <c r="O1016" i="33"/>
  <c r="N1019" i="33"/>
  <c r="O1020" i="33"/>
  <c r="N1023" i="33"/>
  <c r="O1024" i="33"/>
  <c r="N1027" i="33"/>
  <c r="O1028" i="33"/>
  <c r="N1031" i="33"/>
  <c r="O1032" i="33"/>
  <c r="N1035" i="33"/>
  <c r="O1036" i="33"/>
  <c r="N1039" i="33"/>
  <c r="O1040" i="33"/>
  <c r="N1043" i="33"/>
  <c r="O1044" i="33"/>
  <c r="N1047" i="33"/>
  <c r="O1048" i="33"/>
  <c r="N1051" i="33"/>
  <c r="O1052" i="33"/>
  <c r="N1055" i="33"/>
  <c r="O1056" i="33"/>
  <c r="N1059" i="33"/>
  <c r="O1060" i="33"/>
  <c r="N1063" i="33"/>
  <c r="O1064" i="33"/>
  <c r="N1067" i="33"/>
  <c r="O1068" i="33"/>
  <c r="N1071" i="33"/>
  <c r="O1072" i="33"/>
  <c r="N1075" i="33"/>
  <c r="O1076" i="33"/>
  <c r="N1079" i="33"/>
  <c r="O1080" i="33"/>
  <c r="N1083" i="33"/>
  <c r="O1084" i="33"/>
  <c r="N1087" i="33"/>
  <c r="O1088" i="33"/>
  <c r="N1091" i="33"/>
  <c r="O1092" i="33"/>
  <c r="N1095" i="33"/>
  <c r="O1096" i="33"/>
  <c r="N1099" i="33"/>
  <c r="O1100" i="33"/>
  <c r="N1103" i="33"/>
  <c r="O1104" i="33"/>
  <c r="N1107" i="33"/>
  <c r="O1108" i="33"/>
  <c r="N1111" i="33"/>
  <c r="O1112" i="33"/>
  <c r="N791" i="33"/>
  <c r="O792" i="33"/>
  <c r="N795" i="33"/>
  <c r="O796" i="33"/>
  <c r="N799" i="33"/>
  <c r="O800" i="33"/>
  <c r="N803" i="33"/>
  <c r="O804" i="33"/>
  <c r="N807" i="33"/>
  <c r="O808" i="33"/>
  <c r="N811" i="33"/>
  <c r="O812" i="33"/>
  <c r="N815" i="33"/>
  <c r="O816" i="33"/>
  <c r="N819" i="33"/>
  <c r="O820" i="33"/>
  <c r="N823" i="33"/>
  <c r="O824" i="33"/>
  <c r="N827" i="33"/>
  <c r="O828" i="33"/>
  <c r="N831" i="33"/>
  <c r="O832" i="33"/>
  <c r="N835" i="33"/>
  <c r="O836" i="33"/>
  <c r="N839" i="33"/>
  <c r="O840" i="33"/>
  <c r="N843" i="33"/>
  <c r="O844" i="33"/>
  <c r="N847" i="33"/>
  <c r="O848" i="33"/>
  <c r="N851" i="33"/>
  <c r="O852" i="33"/>
  <c r="N855" i="33"/>
  <c r="O856" i="33"/>
  <c r="N859" i="33"/>
  <c r="O860" i="33"/>
  <c r="N863" i="33"/>
  <c r="O864" i="33"/>
  <c r="N867" i="33"/>
  <c r="O868" i="33"/>
  <c r="N871" i="33"/>
  <c r="O872" i="33"/>
  <c r="N875" i="33"/>
  <c r="O876" i="33"/>
  <c r="N879" i="33"/>
  <c r="O880" i="33"/>
  <c r="N883" i="33"/>
  <c r="O884" i="33"/>
  <c r="N887" i="33"/>
  <c r="O888" i="33"/>
  <c r="N891" i="33"/>
  <c r="O892" i="33"/>
  <c r="N895" i="33"/>
  <c r="O896" i="33"/>
  <c r="N899" i="33"/>
  <c r="O900" i="33"/>
  <c r="N903" i="33"/>
  <c r="O904" i="33"/>
  <c r="N907" i="33"/>
  <c r="O908" i="33"/>
  <c r="N911" i="33"/>
  <c r="O912" i="33"/>
  <c r="N915" i="33"/>
  <c r="O916" i="33"/>
  <c r="N919" i="33"/>
  <c r="O920" i="33"/>
  <c r="N923" i="33"/>
  <c r="O924" i="33"/>
  <c r="N927" i="33"/>
  <c r="O928" i="33"/>
  <c r="N931" i="33"/>
  <c r="O932" i="33"/>
  <c r="N935" i="33"/>
  <c r="O936" i="33"/>
  <c r="N939" i="33"/>
  <c r="O940" i="33"/>
  <c r="N943" i="33"/>
  <c r="O944" i="33"/>
  <c r="N947" i="33"/>
  <c r="O948" i="33"/>
  <c r="N951" i="33"/>
  <c r="O952" i="33"/>
  <c r="N955" i="33"/>
  <c r="N957" i="33"/>
  <c r="O958" i="33"/>
  <c r="N961" i="33"/>
  <c r="O962" i="33"/>
  <c r="N965" i="33"/>
  <c r="O966" i="33"/>
  <c r="N969" i="33"/>
  <c r="O970" i="33"/>
  <c r="N973" i="33"/>
  <c r="O974" i="33"/>
  <c r="N977" i="33"/>
  <c r="O978" i="33"/>
  <c r="N982" i="33"/>
  <c r="O983" i="33"/>
  <c r="N986" i="33"/>
  <c r="O987" i="33"/>
  <c r="N990" i="33"/>
  <c r="O991" i="33"/>
  <c r="N994" i="33"/>
  <c r="O995" i="33"/>
  <c r="N998" i="33"/>
  <c r="O999" i="33"/>
  <c r="N1002" i="33"/>
  <c r="O1003" i="33"/>
  <c r="N1006" i="33"/>
  <c r="O1007" i="33"/>
  <c r="N1010" i="33"/>
  <c r="O1011" i="33"/>
  <c r="N1014" i="33"/>
  <c r="O1015" i="33"/>
  <c r="N1018" i="33"/>
  <c r="O1019" i="33"/>
  <c r="N1022" i="33"/>
  <c r="O1023" i="33"/>
  <c r="N1026" i="33"/>
  <c r="O1027" i="33"/>
  <c r="N1030" i="33"/>
  <c r="O1031" i="33"/>
  <c r="N1034" i="33"/>
  <c r="O1035" i="33"/>
  <c r="N1038" i="33"/>
  <c r="O1039" i="33"/>
  <c r="N1042" i="33"/>
  <c r="O1043" i="33"/>
  <c r="N1046" i="33"/>
  <c r="O1047" i="33"/>
  <c r="N1050" i="33"/>
  <c r="O1051" i="33"/>
  <c r="N1054" i="33"/>
  <c r="O1055" i="33"/>
  <c r="N1058" i="33"/>
  <c r="O1059" i="33"/>
  <c r="N1062" i="33"/>
  <c r="O1063" i="33"/>
  <c r="N1066" i="33"/>
  <c r="O1067" i="33"/>
  <c r="N1070" i="33"/>
  <c r="O1071" i="33"/>
  <c r="N1074" i="33"/>
  <c r="O1075" i="33"/>
  <c r="N1078" i="33"/>
  <c r="O1079" i="33"/>
  <c r="N1082" i="33"/>
  <c r="O1083" i="33"/>
  <c r="N1086" i="33"/>
  <c r="O1087" i="33"/>
  <c r="N1090" i="33"/>
  <c r="O1091" i="33"/>
  <c r="N1094" i="33"/>
  <c r="O1095" i="33"/>
  <c r="N1098" i="33"/>
  <c r="O1099" i="33"/>
  <c r="N1102" i="33"/>
  <c r="O1103" i="33"/>
  <c r="N1106" i="33"/>
  <c r="O1107" i="33"/>
  <c r="N1110" i="33"/>
  <c r="O1111" i="33"/>
  <c r="N790" i="33"/>
  <c r="O791" i="33"/>
  <c r="N794" i="33"/>
  <c r="O795" i="33"/>
  <c r="N798" i="33"/>
  <c r="O799" i="33"/>
  <c r="N802" i="33"/>
  <c r="O803" i="33"/>
  <c r="N806" i="33"/>
  <c r="O807" i="33"/>
  <c r="N810" i="33"/>
  <c r="O811" i="33"/>
  <c r="N814" i="33"/>
  <c r="O815" i="33"/>
  <c r="N818" i="33"/>
  <c r="O819" i="33"/>
  <c r="N822" i="33"/>
  <c r="O823" i="33"/>
  <c r="N826" i="33"/>
  <c r="O827" i="33"/>
  <c r="N830" i="33"/>
  <c r="O831" i="33"/>
  <c r="N834" i="33"/>
  <c r="O835" i="33"/>
  <c r="N838" i="33"/>
  <c r="O839" i="33"/>
  <c r="N842" i="33"/>
  <c r="O843" i="33"/>
  <c r="N846" i="33"/>
  <c r="O847" i="33"/>
  <c r="N850" i="33"/>
  <c r="O851" i="33"/>
  <c r="N854" i="33"/>
  <c r="O855" i="33"/>
  <c r="N858" i="33"/>
  <c r="O859" i="33"/>
  <c r="N862" i="33"/>
  <c r="O863" i="33"/>
  <c r="N866" i="33"/>
  <c r="O867" i="33"/>
  <c r="N870" i="33"/>
  <c r="O871" i="33"/>
  <c r="N874" i="33"/>
  <c r="O875" i="33"/>
  <c r="N878" i="33"/>
  <c r="O879" i="33"/>
  <c r="N882" i="33"/>
  <c r="O883" i="33"/>
  <c r="N886" i="33"/>
  <c r="O887" i="33"/>
  <c r="N890" i="33"/>
  <c r="O891" i="33"/>
  <c r="N894" i="33"/>
  <c r="O895" i="33"/>
  <c r="N898" i="33"/>
  <c r="O899" i="33"/>
  <c r="N902" i="33"/>
  <c r="O903" i="33"/>
  <c r="N906" i="33"/>
  <c r="O907" i="33"/>
  <c r="N910" i="33"/>
  <c r="O911" i="33"/>
  <c r="N914" i="33"/>
  <c r="O915" i="33"/>
  <c r="N918" i="33"/>
  <c r="O919" i="33"/>
  <c r="N922" i="33"/>
  <c r="O923" i="33"/>
  <c r="N926" i="33"/>
  <c r="O927" i="33"/>
  <c r="N930" i="33"/>
  <c r="O931" i="33"/>
  <c r="N934" i="33"/>
  <c r="O935" i="33"/>
  <c r="N938" i="33"/>
  <c r="O939" i="33"/>
  <c r="N942" i="33"/>
  <c r="O943" i="33"/>
  <c r="N946" i="33"/>
  <c r="O947" i="33"/>
  <c r="N950" i="33"/>
  <c r="O951" i="33"/>
  <c r="N954" i="33"/>
  <c r="O955" i="33"/>
  <c r="N956" i="33"/>
  <c r="O957" i="33"/>
  <c r="N960" i="33"/>
  <c r="O961" i="33"/>
  <c r="N964" i="33"/>
  <c r="O965" i="33"/>
  <c r="N968" i="33"/>
  <c r="O969" i="33"/>
  <c r="N972" i="33"/>
  <c r="O973" i="33"/>
  <c r="N976" i="33"/>
  <c r="O977" i="33"/>
  <c r="N981" i="33"/>
  <c r="O982" i="33"/>
  <c r="N985" i="33"/>
  <c r="O986" i="33"/>
  <c r="N989" i="33"/>
  <c r="O990" i="33"/>
  <c r="N993" i="33"/>
  <c r="O994" i="33"/>
  <c r="N997" i="33"/>
  <c r="O998" i="33"/>
  <c r="N1001" i="33"/>
  <c r="O1002" i="33"/>
  <c r="N1005" i="33"/>
  <c r="O1006" i="33"/>
  <c r="N1009" i="33"/>
  <c r="O1010" i="33"/>
  <c r="N1013" i="33"/>
  <c r="O1014" i="33"/>
  <c r="N1017" i="33"/>
  <c r="O1018" i="33"/>
  <c r="N1021" i="33"/>
  <c r="O1022" i="33"/>
  <c r="N1025" i="33"/>
  <c r="O1026" i="33"/>
  <c r="N1029" i="33"/>
  <c r="O1030" i="33"/>
  <c r="N1033" i="33"/>
  <c r="O1034" i="33"/>
  <c r="N1037" i="33"/>
  <c r="O1038" i="33"/>
  <c r="N1041" i="33"/>
  <c r="O1042" i="33"/>
  <c r="N1045" i="33"/>
  <c r="O1046" i="33"/>
  <c r="N1049" i="33"/>
  <c r="O1050" i="33"/>
  <c r="N1053" i="33"/>
  <c r="O1054" i="33"/>
  <c r="N1057" i="33"/>
  <c r="O1058" i="33"/>
  <c r="N1061" i="33"/>
  <c r="O1062" i="33"/>
  <c r="N1065" i="33"/>
  <c r="O1066" i="33"/>
  <c r="N1069" i="33"/>
  <c r="O1070" i="33"/>
  <c r="N1073" i="33"/>
  <c r="O1074" i="33"/>
  <c r="N1077" i="33"/>
  <c r="O1078" i="33"/>
  <c r="N1081" i="33"/>
  <c r="O1082" i="33"/>
  <c r="N1085" i="33"/>
  <c r="O1086" i="33"/>
  <c r="N1089" i="33"/>
  <c r="O1090" i="33"/>
  <c r="N1093" i="33"/>
  <c r="O1094" i="33"/>
  <c r="N1097" i="33"/>
  <c r="O1098" i="33"/>
  <c r="N1101" i="33"/>
  <c r="O1102" i="33"/>
  <c r="N1105" i="33"/>
  <c r="O1106" i="33"/>
  <c r="N1109" i="33"/>
  <c r="O1110" i="33"/>
  <c r="N1113" i="33"/>
  <c r="N1115" i="33"/>
  <c r="O1116" i="33"/>
  <c r="N1119" i="33"/>
  <c r="O1120" i="33"/>
  <c r="N1123" i="33"/>
  <c r="O1124" i="33"/>
  <c r="N1127" i="33"/>
  <c r="O1128" i="33"/>
  <c r="N1131" i="33"/>
  <c r="O1132" i="33"/>
  <c r="N1135" i="33"/>
  <c r="O1136" i="33"/>
  <c r="N1139" i="33"/>
  <c r="O1140" i="33"/>
  <c r="N1143" i="33"/>
  <c r="O1144" i="33"/>
  <c r="N1147" i="33"/>
  <c r="O1148" i="33"/>
  <c r="N2287" i="33"/>
  <c r="O2288" i="33"/>
  <c r="N2291" i="33"/>
  <c r="O2292" i="33"/>
  <c r="N2295" i="33"/>
  <c r="O2296" i="33"/>
  <c r="N2299" i="33"/>
  <c r="O2300" i="33"/>
  <c r="N2303" i="33"/>
  <c r="O2304" i="33"/>
  <c r="N2307" i="33"/>
  <c r="O2308" i="33"/>
  <c r="N2311" i="33"/>
  <c r="O2312" i="33"/>
  <c r="N2315" i="33"/>
  <c r="N2317" i="33"/>
  <c r="O2318" i="33"/>
  <c r="N2321" i="33"/>
  <c r="O2322" i="33"/>
  <c r="N2325" i="33"/>
  <c r="O2326" i="33"/>
  <c r="N2330" i="33"/>
  <c r="O2331" i="33"/>
  <c r="N2334" i="33"/>
  <c r="O2335" i="33"/>
  <c r="N2338" i="33"/>
  <c r="O2339" i="33"/>
  <c r="N2342" i="33"/>
  <c r="O2343" i="33"/>
  <c r="N2346" i="33"/>
  <c r="O2347" i="33"/>
  <c r="N2350" i="33"/>
  <c r="O2351" i="33"/>
  <c r="N2354" i="33"/>
  <c r="O2355" i="33"/>
  <c r="N2358" i="33"/>
  <c r="O2359" i="33"/>
  <c r="N2362" i="33"/>
  <c r="O2363" i="33"/>
  <c r="N2366" i="33"/>
  <c r="O2367" i="33"/>
  <c r="N2378" i="33"/>
  <c r="N1114" i="33"/>
  <c r="O1115" i="33"/>
  <c r="N1118" i="33"/>
  <c r="O1119" i="33"/>
  <c r="N1122" i="33"/>
  <c r="O1123" i="33"/>
  <c r="N1126" i="33"/>
  <c r="O1127" i="33"/>
  <c r="N1130" i="33"/>
  <c r="O1131" i="33"/>
  <c r="N1134" i="33"/>
  <c r="O1135" i="33"/>
  <c r="N1138" i="33"/>
  <c r="O1139" i="33"/>
  <c r="N1142" i="33"/>
  <c r="O1143" i="33"/>
  <c r="N1146" i="33"/>
  <c r="O1147" i="33"/>
  <c r="N2286" i="33"/>
  <c r="O2287" i="33"/>
  <c r="N2290" i="33"/>
  <c r="O2291" i="33"/>
  <c r="N2294" i="33"/>
  <c r="O2295" i="33"/>
  <c r="N2298" i="33"/>
  <c r="O2299" i="33"/>
  <c r="N2302" i="33"/>
  <c r="O2303" i="33"/>
  <c r="N2306" i="33"/>
  <c r="O2307" i="33"/>
  <c r="N2310" i="33"/>
  <c r="O2311" i="33"/>
  <c r="N2314" i="33"/>
  <c r="O2315" i="33"/>
  <c r="N2316" i="33"/>
  <c r="O2317" i="33"/>
  <c r="N2320" i="33"/>
  <c r="O2321" i="33"/>
  <c r="N2324" i="33"/>
  <c r="O2325" i="33"/>
  <c r="N2328" i="33"/>
  <c r="N2329" i="33"/>
  <c r="O2330" i="33"/>
  <c r="N2333" i="33"/>
  <c r="O2334" i="33"/>
  <c r="N2337" i="33"/>
  <c r="O2338" i="33"/>
  <c r="N2341" i="33"/>
  <c r="O2342" i="33"/>
  <c r="N2345" i="33"/>
  <c r="O2346" i="33"/>
  <c r="N2349" i="33"/>
  <c r="O2350" i="33"/>
  <c r="N2353" i="33"/>
  <c r="O2354" i="33"/>
  <c r="N2357" i="33"/>
  <c r="O2358" i="33"/>
  <c r="N2361" i="33"/>
  <c r="O2362" i="33"/>
  <c r="N2365" i="33"/>
  <c r="O2366" i="33"/>
  <c r="O2378" i="33"/>
  <c r="O1114" i="33"/>
  <c r="N1117" i="33"/>
  <c r="O1118" i="33"/>
  <c r="N1121" i="33"/>
  <c r="O1122" i="33"/>
  <c r="N1125" i="33"/>
  <c r="O1126" i="33"/>
  <c r="N1129" i="33"/>
  <c r="O1130" i="33"/>
  <c r="N1133" i="33"/>
  <c r="O1134" i="33"/>
  <c r="N1137" i="33"/>
  <c r="O1138" i="33"/>
  <c r="N1141" i="33"/>
  <c r="O1142" i="33"/>
  <c r="N1145" i="33"/>
  <c r="O1146" i="33"/>
  <c r="N1149" i="33"/>
  <c r="O2286" i="33"/>
  <c r="N2289" i="33"/>
  <c r="O2290" i="33"/>
  <c r="N2293" i="33"/>
  <c r="O2294" i="33"/>
  <c r="N2297" i="33"/>
  <c r="O2298" i="33"/>
  <c r="N2301" i="33"/>
  <c r="O2302" i="33"/>
  <c r="N2305" i="33"/>
  <c r="O2306" i="33"/>
  <c r="N2309" i="33"/>
  <c r="O2310" i="33"/>
  <c r="N2313" i="33"/>
  <c r="O2314" i="33"/>
  <c r="O2316" i="33"/>
  <c r="N2319" i="33"/>
  <c r="O2320" i="33"/>
  <c r="N2323" i="33"/>
  <c r="O2324" i="33"/>
  <c r="N2327" i="33"/>
  <c r="O2328" i="33"/>
  <c r="O2329" i="33"/>
  <c r="N2332" i="33"/>
  <c r="O2333" i="33"/>
  <c r="N2336" i="33"/>
  <c r="O2337" i="33"/>
  <c r="N2340" i="33"/>
  <c r="O2341" i="33"/>
  <c r="N2344" i="33"/>
  <c r="O2345" i="33"/>
  <c r="N2348" i="33"/>
  <c r="O2349" i="33"/>
  <c r="N2352" i="33"/>
  <c r="O2353" i="33"/>
  <c r="N2356" i="33"/>
  <c r="O2357" i="33"/>
  <c r="N2360" i="33"/>
  <c r="O2361" i="33"/>
  <c r="N2364" i="33"/>
  <c r="O2365" i="33"/>
  <c r="N2368" i="33"/>
  <c r="O1113" i="33"/>
  <c r="N1116" i="33"/>
  <c r="O1117" i="33"/>
  <c r="N1120" i="33"/>
  <c r="O1121" i="33"/>
  <c r="N1124" i="33"/>
  <c r="O1125" i="33"/>
  <c r="N1128" i="33"/>
  <c r="O1129" i="33"/>
  <c r="N1132" i="33"/>
  <c r="O1133" i="33"/>
  <c r="N1136" i="33"/>
  <c r="O1137" i="33"/>
  <c r="N1140" i="33"/>
  <c r="O1141" i="33"/>
  <c r="N1144" i="33"/>
  <c r="O1145" i="33"/>
  <c r="N1148" i="33"/>
  <c r="O1149" i="33"/>
  <c r="N2288" i="33"/>
  <c r="O2289" i="33"/>
  <c r="N2292" i="33"/>
  <c r="O2293" i="33"/>
  <c r="N2296" i="33"/>
  <c r="O2297" i="33"/>
  <c r="N2300" i="33"/>
  <c r="O2301" i="33"/>
  <c r="N2304" i="33"/>
  <c r="O2305" i="33"/>
  <c r="N2308" i="33"/>
  <c r="O2309" i="33"/>
  <c r="N2312" i="33"/>
  <c r="O2313" i="33"/>
  <c r="N2318" i="33"/>
  <c r="O2319" i="33"/>
  <c r="N2322" i="33"/>
  <c r="O2323" i="33"/>
  <c r="N2326" i="33"/>
  <c r="O2327" i="33"/>
  <c r="N2331" i="33"/>
  <c r="O2332" i="33"/>
  <c r="N2335" i="33"/>
  <c r="O2336" i="33"/>
  <c r="N2339" i="33"/>
  <c r="O2340" i="33"/>
  <c r="N2343" i="33"/>
  <c r="O2344" i="33"/>
  <c r="N2347" i="33"/>
  <c r="O2348" i="33"/>
  <c r="N2351" i="33"/>
  <c r="O2352" i="33"/>
  <c r="N2355" i="33"/>
  <c r="O2356" i="33"/>
  <c r="N2359" i="33"/>
  <c r="O2360" i="33"/>
  <c r="N2363" i="33"/>
  <c r="O2364" i="33"/>
  <c r="N2367" i="33"/>
  <c r="O2368" i="33"/>
  <c r="L182" i="47"/>
  <c r="L186" i="47"/>
  <c r="L190" i="47"/>
  <c r="L194" i="47"/>
  <c r="L198" i="47"/>
  <c r="L202" i="47"/>
  <c r="L183" i="47"/>
  <c r="L187" i="47"/>
  <c r="L191" i="47"/>
  <c r="L195" i="47"/>
  <c r="L199" i="47"/>
  <c r="L203" i="47"/>
  <c r="L184" i="47"/>
  <c r="L188" i="47"/>
  <c r="L192" i="47"/>
  <c r="L196" i="47"/>
  <c r="L200" i="47"/>
  <c r="L204" i="47"/>
  <c r="L185" i="47"/>
  <c r="L189" i="47"/>
  <c r="L193" i="47"/>
  <c r="L197" i="47"/>
  <c r="L201" i="47"/>
  <c r="L205" i="47"/>
  <c r="L119" i="47"/>
  <c r="L123" i="47"/>
  <c r="L127" i="47"/>
  <c r="L131" i="47"/>
  <c r="L135" i="47"/>
  <c r="L139" i="47"/>
  <c r="L143" i="47"/>
  <c r="L147" i="47"/>
  <c r="L151" i="47"/>
  <c r="L155" i="47"/>
  <c r="L159" i="47"/>
  <c r="L163" i="47"/>
  <c r="L167" i="47"/>
  <c r="L171" i="47"/>
  <c r="L175" i="47"/>
  <c r="L116" i="47"/>
  <c r="L120" i="47"/>
  <c r="L124" i="47"/>
  <c r="L128" i="47"/>
  <c r="L132" i="47"/>
  <c r="L136" i="47"/>
  <c r="L140" i="47"/>
  <c r="L144" i="47"/>
  <c r="L148" i="47"/>
  <c r="L152" i="47"/>
  <c r="L156" i="47"/>
  <c r="L160" i="47"/>
  <c r="L164" i="47"/>
  <c r="L168" i="47"/>
  <c r="L172" i="47"/>
  <c r="L176" i="47"/>
  <c r="L180" i="47"/>
  <c r="L117" i="47"/>
  <c r="L121" i="47"/>
  <c r="L125" i="47"/>
  <c r="L129" i="47"/>
  <c r="L133" i="47"/>
  <c r="L137" i="47"/>
  <c r="L141" i="47"/>
  <c r="L145" i="47"/>
  <c r="L149" i="47"/>
  <c r="L153" i="47"/>
  <c r="L157" i="47"/>
  <c r="L161" i="47"/>
  <c r="L165" i="47"/>
  <c r="L169" i="47"/>
  <c r="L173" i="47"/>
  <c r="L177" i="47"/>
  <c r="L181" i="47"/>
  <c r="L118" i="47"/>
  <c r="L122" i="47"/>
  <c r="L126" i="47"/>
  <c r="L130" i="47"/>
  <c r="L134" i="47"/>
  <c r="L138" i="47"/>
  <c r="L142" i="47"/>
  <c r="L146" i="47"/>
  <c r="L150" i="47"/>
  <c r="L154" i="47"/>
  <c r="L158" i="47"/>
  <c r="L162" i="47"/>
  <c r="L166" i="47"/>
  <c r="L170" i="47"/>
  <c r="L174" i="47"/>
  <c r="L178" i="47"/>
  <c r="L179" i="47"/>
  <c r="L52" i="47"/>
  <c r="L56" i="47"/>
  <c r="L60" i="47"/>
  <c r="L64" i="47"/>
  <c r="L68" i="47"/>
  <c r="L72" i="47"/>
  <c r="L76" i="47"/>
  <c r="L80" i="47"/>
  <c r="L84" i="47"/>
  <c r="L88" i="47"/>
  <c r="L93" i="47"/>
  <c r="L97" i="47"/>
  <c r="L101" i="47"/>
  <c r="L105" i="47"/>
  <c r="L109" i="47"/>
  <c r="L113" i="47"/>
  <c r="L53" i="47"/>
  <c r="L57" i="47"/>
  <c r="L61" i="47"/>
  <c r="L65" i="47"/>
  <c r="L69" i="47"/>
  <c r="L73" i="47"/>
  <c r="L77" i="47"/>
  <c r="L81" i="47"/>
  <c r="L85" i="47"/>
  <c r="L90" i="47"/>
  <c r="L94" i="47"/>
  <c r="L98" i="47"/>
  <c r="L102" i="47"/>
  <c r="L106" i="47"/>
  <c r="L110" i="47"/>
  <c r="L114" i="47"/>
  <c r="L54" i="47"/>
  <c r="L58" i="47"/>
  <c r="L62" i="47"/>
  <c r="L66" i="47"/>
  <c r="L70" i="47"/>
  <c r="L74" i="47"/>
  <c r="L78" i="47"/>
  <c r="L82" i="47"/>
  <c r="L86" i="47"/>
  <c r="L91" i="47"/>
  <c r="L95" i="47"/>
  <c r="L99" i="47"/>
  <c r="L103" i="47"/>
  <c r="L107" i="47"/>
  <c r="L111" i="47"/>
  <c r="L115" i="47"/>
  <c r="L51" i="47"/>
  <c r="L55" i="47"/>
  <c r="L59" i="47"/>
  <c r="L63" i="47"/>
  <c r="L67" i="47"/>
  <c r="L71" i="47"/>
  <c r="L75" i="47"/>
  <c r="L79" i="47"/>
  <c r="L83" i="47"/>
  <c r="L87" i="47"/>
  <c r="L92" i="47"/>
  <c r="L96" i="47"/>
  <c r="L100" i="47"/>
  <c r="L104" i="47"/>
  <c r="L108" i="47"/>
  <c r="L112" i="47"/>
  <c r="N3601" i="33"/>
  <c r="O3602" i="33"/>
  <c r="N3605" i="33"/>
  <c r="O3606" i="33"/>
  <c r="N3609" i="33"/>
  <c r="O3610" i="33"/>
  <c r="N3613" i="33"/>
  <c r="O3614" i="33"/>
  <c r="N3617" i="33"/>
  <c r="O3618" i="33"/>
  <c r="N3621" i="33"/>
  <c r="O3622" i="33"/>
  <c r="N3625" i="33"/>
  <c r="O3626" i="33"/>
  <c r="N3629" i="33"/>
  <c r="O3630" i="33"/>
  <c r="N3633" i="33"/>
  <c r="O3634" i="33"/>
  <c r="N3637" i="33"/>
  <c r="O3638" i="33"/>
  <c r="N3641" i="33"/>
  <c r="O3642" i="33"/>
  <c r="N3645" i="33"/>
  <c r="O3646" i="33"/>
  <c r="N3649" i="33"/>
  <c r="O3650" i="33"/>
  <c r="N3653" i="33"/>
  <c r="O3654" i="33"/>
  <c r="N3657" i="33"/>
  <c r="O3658" i="33"/>
  <c r="N3661" i="33"/>
  <c r="O3662" i="33"/>
  <c r="N3665" i="33"/>
  <c r="O3666" i="33"/>
  <c r="N3669" i="33"/>
  <c r="O3670" i="33"/>
  <c r="N3673" i="33"/>
  <c r="O3674" i="33"/>
  <c r="N3677" i="33"/>
  <c r="O3678" i="33"/>
  <c r="N3681" i="33"/>
  <c r="O3682" i="33"/>
  <c r="N3685" i="33"/>
  <c r="O3686" i="33"/>
  <c r="N3689" i="33"/>
  <c r="O3690" i="33"/>
  <c r="N3693" i="33"/>
  <c r="O3694" i="33"/>
  <c r="N3697" i="33"/>
  <c r="O3698" i="33"/>
  <c r="N3701" i="33"/>
  <c r="O3702" i="33"/>
  <c r="N3705" i="33"/>
  <c r="O3706" i="33"/>
  <c r="N3709" i="33"/>
  <c r="O3710" i="33"/>
  <c r="N3713" i="33"/>
  <c r="O3714" i="33"/>
  <c r="N3717" i="33"/>
  <c r="O3718" i="33"/>
  <c r="N3721" i="33"/>
  <c r="O3722" i="33"/>
  <c r="N3725" i="33"/>
  <c r="O3726" i="33"/>
  <c r="N3729" i="33"/>
  <c r="O3730" i="33"/>
  <c r="N3733" i="33"/>
  <c r="O3734" i="33"/>
  <c r="N3737" i="33"/>
  <c r="O3738" i="33"/>
  <c r="N3741" i="33"/>
  <c r="O3742" i="33"/>
  <c r="N3745" i="33"/>
  <c r="O3746" i="33"/>
  <c r="N3749" i="33"/>
  <c r="O3750" i="33"/>
  <c r="N3753" i="33"/>
  <c r="O3754" i="33"/>
  <c r="N3757" i="33"/>
  <c r="O3758" i="33"/>
  <c r="N3761" i="33"/>
  <c r="O3762" i="33"/>
  <c r="N3765" i="33"/>
  <c r="O3766" i="33"/>
  <c r="N3769" i="33"/>
  <c r="O3770" i="33"/>
  <c r="N3773" i="33"/>
  <c r="O3774" i="33"/>
  <c r="N3777" i="33"/>
  <c r="O3778" i="33"/>
  <c r="N3781" i="33"/>
  <c r="O3782" i="33"/>
  <c r="N3785" i="33"/>
  <c r="O3786" i="33"/>
  <c r="N3789" i="33"/>
  <c r="O3790" i="33"/>
  <c r="N3793" i="33"/>
  <c r="O3794" i="33"/>
  <c r="N3797" i="33"/>
  <c r="O3798" i="33"/>
  <c r="N3801" i="33"/>
  <c r="O3802" i="33"/>
  <c r="N3805" i="33"/>
  <c r="O3806" i="33"/>
  <c r="N3809" i="33"/>
  <c r="O3810" i="33"/>
  <c r="N3813" i="33"/>
  <c r="O3814" i="33"/>
  <c r="N3817" i="33"/>
  <c r="O3818" i="33"/>
  <c r="N3821" i="33"/>
  <c r="O3822" i="33"/>
  <c r="N3825" i="33"/>
  <c r="O3826" i="33"/>
  <c r="N3829" i="33"/>
  <c r="O3830" i="33"/>
  <c r="N3833" i="33"/>
  <c r="O3834" i="33"/>
  <c r="N3837" i="33"/>
  <c r="O3838" i="33"/>
  <c r="N3841" i="33"/>
  <c r="O3842" i="33"/>
  <c r="N3845" i="33"/>
  <c r="O3846" i="33"/>
  <c r="N3849" i="33"/>
  <c r="O3850" i="33"/>
  <c r="N3853" i="33"/>
  <c r="O3854" i="33"/>
  <c r="N3857" i="33"/>
  <c r="O3858" i="33"/>
  <c r="N3861" i="33"/>
  <c r="O3862" i="33"/>
  <c r="N3865" i="33"/>
  <c r="O3866" i="33"/>
  <c r="N3600" i="33"/>
  <c r="O3601" i="33"/>
  <c r="N3604" i="33"/>
  <c r="O3605" i="33"/>
  <c r="N3608" i="33"/>
  <c r="O3609" i="33"/>
  <c r="N3612" i="33"/>
  <c r="O3613" i="33"/>
  <c r="N3616" i="33"/>
  <c r="O3617" i="33"/>
  <c r="N3620" i="33"/>
  <c r="O3621" i="33"/>
  <c r="N3624" i="33"/>
  <c r="O3625" i="33"/>
  <c r="N3628" i="33"/>
  <c r="O3629" i="33"/>
  <c r="N3632" i="33"/>
  <c r="O3633" i="33"/>
  <c r="N3636" i="33"/>
  <c r="O3637" i="33"/>
  <c r="N3640" i="33"/>
  <c r="O3641" i="33"/>
  <c r="N3644" i="33"/>
  <c r="O3645" i="33"/>
  <c r="N3648" i="33"/>
  <c r="O3649" i="33"/>
  <c r="N3652" i="33"/>
  <c r="O3653" i="33"/>
  <c r="N3656" i="33"/>
  <c r="O3657" i="33"/>
  <c r="N3660" i="33"/>
  <c r="O3661" i="33"/>
  <c r="N3664" i="33"/>
  <c r="O3665" i="33"/>
  <c r="N3668" i="33"/>
  <c r="O3669" i="33"/>
  <c r="N3672" i="33"/>
  <c r="O3673" i="33"/>
  <c r="N3676" i="33"/>
  <c r="O3677" i="33"/>
  <c r="N3680" i="33"/>
  <c r="O3681" i="33"/>
  <c r="N3684" i="33"/>
  <c r="O3685" i="33"/>
  <c r="N3688" i="33"/>
  <c r="O3689" i="33"/>
  <c r="N3692" i="33"/>
  <c r="O3693" i="33"/>
  <c r="N3696" i="33"/>
  <c r="O3697" i="33"/>
  <c r="N3700" i="33"/>
  <c r="O3701" i="33"/>
  <c r="N3704" i="33"/>
  <c r="O3705" i="33"/>
  <c r="N3708" i="33"/>
  <c r="O3709" i="33"/>
  <c r="N3712" i="33"/>
  <c r="O3713" i="33"/>
  <c r="N3716" i="33"/>
  <c r="O3717" i="33"/>
  <c r="N3720" i="33"/>
  <c r="O3721" i="33"/>
  <c r="N3724" i="33"/>
  <c r="O3725" i="33"/>
  <c r="N3728" i="33"/>
  <c r="O3729" i="33"/>
  <c r="N3732" i="33"/>
  <c r="O3733" i="33"/>
  <c r="N3736" i="33"/>
  <c r="O3737" i="33"/>
  <c r="N3740" i="33"/>
  <c r="O3741" i="33"/>
  <c r="N3744" i="33"/>
  <c r="O3745" i="33"/>
  <c r="N3748" i="33"/>
  <c r="O3749" i="33"/>
  <c r="N3752" i="33"/>
  <c r="O3753" i="33"/>
  <c r="N3756" i="33"/>
  <c r="O3757" i="33"/>
  <c r="N3760" i="33"/>
  <c r="O3761" i="33"/>
  <c r="N3764" i="33"/>
  <c r="O3765" i="33"/>
  <c r="N3768" i="33"/>
  <c r="O3769" i="33"/>
  <c r="N3772" i="33"/>
  <c r="O3773" i="33"/>
  <c r="N3776" i="33"/>
  <c r="O3777" i="33"/>
  <c r="N3780" i="33"/>
  <c r="O3781" i="33"/>
  <c r="N3784" i="33"/>
  <c r="O3785" i="33"/>
  <c r="N3788" i="33"/>
  <c r="O3789" i="33"/>
  <c r="N3792" i="33"/>
  <c r="O3793" i="33"/>
  <c r="N3796" i="33"/>
  <c r="O3797" i="33"/>
  <c r="N3800" i="33"/>
  <c r="O3801" i="33"/>
  <c r="N3804" i="33"/>
  <c r="O3805" i="33"/>
  <c r="N3808" i="33"/>
  <c r="O3809" i="33"/>
  <c r="N3812" i="33"/>
  <c r="O3813" i="33"/>
  <c r="N3816" i="33"/>
  <c r="O3817" i="33"/>
  <c r="N3820" i="33"/>
  <c r="O3821" i="33"/>
  <c r="N3824" i="33"/>
  <c r="O3825" i="33"/>
  <c r="N3828" i="33"/>
  <c r="O3829" i="33"/>
  <c r="N3832" i="33"/>
  <c r="O3833" i="33"/>
  <c r="N3836" i="33"/>
  <c r="O3837" i="33"/>
  <c r="N3840" i="33"/>
  <c r="O3841" i="33"/>
  <c r="N3844" i="33"/>
  <c r="O3845" i="33"/>
  <c r="N3848" i="33"/>
  <c r="O3849" i="33"/>
  <c r="N3852" i="33"/>
  <c r="O3853" i="33"/>
  <c r="N3856" i="33"/>
  <c r="O3857" i="33"/>
  <c r="N3860" i="33"/>
  <c r="O3861" i="33"/>
  <c r="N3864" i="33"/>
  <c r="O3865" i="33"/>
  <c r="O3600" i="33"/>
  <c r="O3604" i="33"/>
  <c r="O3608" i="33"/>
  <c r="O3612" i="33"/>
  <c r="O3616" i="33"/>
  <c r="O3620" i="33"/>
  <c r="O3624" i="33"/>
  <c r="O3628" i="33"/>
  <c r="O3632" i="33"/>
  <c r="O3636" i="33"/>
  <c r="O3640" i="33"/>
  <c r="O3644" i="33"/>
  <c r="O3648" i="33"/>
  <c r="O3652" i="33"/>
  <c r="O3656" i="33"/>
  <c r="O3660" i="33"/>
  <c r="O3664" i="33"/>
  <c r="O3668" i="33"/>
  <c r="O3672" i="33"/>
  <c r="O3676" i="33"/>
  <c r="O3680" i="33"/>
  <c r="O3684" i="33"/>
  <c r="O3688" i="33"/>
  <c r="O3692" i="33"/>
  <c r="O3696" i="33"/>
  <c r="O3700" i="33"/>
  <c r="O3704" i="33"/>
  <c r="O3708" i="33"/>
  <c r="O3712" i="33"/>
  <c r="O3716" i="33"/>
  <c r="O3720" i="33"/>
  <c r="O3724" i="33"/>
  <c r="O3728" i="33"/>
  <c r="O3732" i="33"/>
  <c r="O3736" i="33"/>
  <c r="O3740" i="33"/>
  <c r="O3744" i="33"/>
  <c r="O3748" i="33"/>
  <c r="O3752" i="33"/>
  <c r="O3756" i="33"/>
  <c r="O3760" i="33"/>
  <c r="O3764" i="33"/>
  <c r="O3768" i="33"/>
  <c r="O3772" i="33"/>
  <c r="O3776" i="33"/>
  <c r="O3780" i="33"/>
  <c r="O3784" i="33"/>
  <c r="O3788" i="33"/>
  <c r="O3792" i="33"/>
  <c r="O3796" i="33"/>
  <c r="O3800" i="33"/>
  <c r="O3804" i="33"/>
  <c r="O3808" i="33"/>
  <c r="O3812" i="33"/>
  <c r="O3816" i="33"/>
  <c r="O3820" i="33"/>
  <c r="O3824" i="33"/>
  <c r="O3828" i="33"/>
  <c r="O3832" i="33"/>
  <c r="O3836" i="33"/>
  <c r="O3840" i="33"/>
  <c r="O3844" i="33"/>
  <c r="O3848" i="33"/>
  <c r="O3852" i="33"/>
  <c r="O3856" i="33"/>
  <c r="O3860" i="33"/>
  <c r="O3864" i="33"/>
  <c r="N3868" i="33"/>
  <c r="O3869" i="33"/>
  <c r="N3872" i="33"/>
  <c r="O3873" i="33"/>
  <c r="N3876" i="33"/>
  <c r="O3877" i="33"/>
  <c r="N3880" i="33"/>
  <c r="O3881" i="33"/>
  <c r="N3884" i="33"/>
  <c r="O3885" i="33"/>
  <c r="N3606" i="33"/>
  <c r="N3614" i="33"/>
  <c r="N3626" i="33"/>
  <c r="N3642" i="33"/>
  <c r="N3654" i="33"/>
  <c r="N3666" i="33"/>
  <c r="N3670" i="33"/>
  <c r="N3686" i="33"/>
  <c r="N3694" i="33"/>
  <c r="N3710" i="33"/>
  <c r="N3722" i="33"/>
  <c r="N3730" i="33"/>
  <c r="N3742" i="33"/>
  <c r="N3750" i="33"/>
  <c r="N3758" i="33"/>
  <c r="N3770" i="33"/>
  <c r="N3786" i="33"/>
  <c r="N3794" i="33"/>
  <c r="N3810" i="33"/>
  <c r="N3818" i="33"/>
  <c r="N3830" i="33"/>
  <c r="N3846" i="33"/>
  <c r="N3850" i="33"/>
  <c r="N3862" i="33"/>
  <c r="N3869" i="33"/>
  <c r="N3877" i="33"/>
  <c r="N3881" i="33"/>
  <c r="N3599" i="33"/>
  <c r="N3603" i="33"/>
  <c r="N3607" i="33"/>
  <c r="N3611" i="33"/>
  <c r="N3615" i="33"/>
  <c r="N3619" i="33"/>
  <c r="N3623" i="33"/>
  <c r="N3627" i="33"/>
  <c r="N3631" i="33"/>
  <c r="N3635" i="33"/>
  <c r="N3639" i="33"/>
  <c r="N3643" i="33"/>
  <c r="N3647" i="33"/>
  <c r="N3651" i="33"/>
  <c r="N3655" i="33"/>
  <c r="N3659" i="33"/>
  <c r="N3663" i="33"/>
  <c r="N3667" i="33"/>
  <c r="N3671" i="33"/>
  <c r="N3675" i="33"/>
  <c r="N3679" i="33"/>
  <c r="N3683" i="33"/>
  <c r="N3687" i="33"/>
  <c r="N3691" i="33"/>
  <c r="N3695" i="33"/>
  <c r="N3699" i="33"/>
  <c r="N3703" i="33"/>
  <c r="N3707" i="33"/>
  <c r="N3711" i="33"/>
  <c r="N3715" i="33"/>
  <c r="N3719" i="33"/>
  <c r="N3723" i="33"/>
  <c r="N3727" i="33"/>
  <c r="N3731" i="33"/>
  <c r="N3735" i="33"/>
  <c r="N3739" i="33"/>
  <c r="N3743" i="33"/>
  <c r="N3747" i="33"/>
  <c r="N3751" i="33"/>
  <c r="N3755" i="33"/>
  <c r="N3759" i="33"/>
  <c r="N3763" i="33"/>
  <c r="N3767" i="33"/>
  <c r="N3771" i="33"/>
  <c r="N3775" i="33"/>
  <c r="N3779" i="33"/>
  <c r="N3783" i="33"/>
  <c r="N3787" i="33"/>
  <c r="N3791" i="33"/>
  <c r="N3795" i="33"/>
  <c r="N3799" i="33"/>
  <c r="N3803" i="33"/>
  <c r="N3807" i="33"/>
  <c r="N3811" i="33"/>
  <c r="N3815" i="33"/>
  <c r="N3819" i="33"/>
  <c r="N3823" i="33"/>
  <c r="N3827" i="33"/>
  <c r="N3831" i="33"/>
  <c r="N3835" i="33"/>
  <c r="N3839" i="33"/>
  <c r="N3843" i="33"/>
  <c r="N3847" i="33"/>
  <c r="N3851" i="33"/>
  <c r="N3855" i="33"/>
  <c r="N3859" i="33"/>
  <c r="N3863" i="33"/>
  <c r="N3867" i="33"/>
  <c r="O3868" i="33"/>
  <c r="N3871" i="33"/>
  <c r="O3872" i="33"/>
  <c r="N3875" i="33"/>
  <c r="O3876" i="33"/>
  <c r="N3879" i="33"/>
  <c r="O3880" i="33"/>
  <c r="N3883" i="33"/>
  <c r="O3884" i="33"/>
  <c r="N3610" i="33"/>
  <c r="N3622" i="33"/>
  <c r="N3634" i="33"/>
  <c r="N3650" i="33"/>
  <c r="N3662" i="33"/>
  <c r="N3674" i="33"/>
  <c r="N3690" i="33"/>
  <c r="N3702" i="33"/>
  <c r="N3718" i="33"/>
  <c r="N3734" i="33"/>
  <c r="N3746" i="33"/>
  <c r="N3766" i="33"/>
  <c r="N3778" i="33"/>
  <c r="N3790" i="33"/>
  <c r="N3802" i="33"/>
  <c r="N3814" i="33"/>
  <c r="N3826" i="33"/>
  <c r="N3838" i="33"/>
  <c r="N3858" i="33"/>
  <c r="O3874" i="33"/>
  <c r="O3878" i="33"/>
  <c r="O3882" i="33"/>
  <c r="O3599" i="33"/>
  <c r="O3603" i="33"/>
  <c r="O3607" i="33"/>
  <c r="O3611" i="33"/>
  <c r="O3615" i="33"/>
  <c r="O3619" i="33"/>
  <c r="O3623" i="33"/>
  <c r="O3627" i="33"/>
  <c r="O3631" i="33"/>
  <c r="O3635" i="33"/>
  <c r="O3639" i="33"/>
  <c r="O3643" i="33"/>
  <c r="O3647" i="33"/>
  <c r="O3651" i="33"/>
  <c r="O3655" i="33"/>
  <c r="O3659" i="33"/>
  <c r="O3663" i="33"/>
  <c r="O3667" i="33"/>
  <c r="O3671" i="33"/>
  <c r="O3675" i="33"/>
  <c r="O3679" i="33"/>
  <c r="O3683" i="33"/>
  <c r="O3687" i="33"/>
  <c r="O3691" i="33"/>
  <c r="O3695" i="33"/>
  <c r="O3699" i="33"/>
  <c r="O3703" i="33"/>
  <c r="O3707" i="33"/>
  <c r="O3711" i="33"/>
  <c r="O3715" i="33"/>
  <c r="O3719" i="33"/>
  <c r="O3723" i="33"/>
  <c r="O3727" i="33"/>
  <c r="O3731" i="33"/>
  <c r="O3735" i="33"/>
  <c r="O3739" i="33"/>
  <c r="O3743" i="33"/>
  <c r="O3747" i="33"/>
  <c r="O3751" i="33"/>
  <c r="O3755" i="33"/>
  <c r="O3759" i="33"/>
  <c r="O3763" i="33"/>
  <c r="O3767" i="33"/>
  <c r="O3771" i="33"/>
  <c r="O3775" i="33"/>
  <c r="O3779" i="33"/>
  <c r="O3783" i="33"/>
  <c r="O3787" i="33"/>
  <c r="O3791" i="33"/>
  <c r="O3795" i="33"/>
  <c r="O3799" i="33"/>
  <c r="O3803" i="33"/>
  <c r="O3807" i="33"/>
  <c r="O3811" i="33"/>
  <c r="O3815" i="33"/>
  <c r="O3819" i="33"/>
  <c r="O3823" i="33"/>
  <c r="O3827" i="33"/>
  <c r="O3831" i="33"/>
  <c r="O3835" i="33"/>
  <c r="O3839" i="33"/>
  <c r="O3843" i="33"/>
  <c r="O3847" i="33"/>
  <c r="O3851" i="33"/>
  <c r="O3855" i="33"/>
  <c r="O3859" i="33"/>
  <c r="O3863" i="33"/>
  <c r="O3867" i="33"/>
  <c r="N3870" i="33"/>
  <c r="O3871" i="33"/>
  <c r="N3874" i="33"/>
  <c r="O3875" i="33"/>
  <c r="N3878" i="33"/>
  <c r="O3879" i="33"/>
  <c r="N3882" i="33"/>
  <c r="O3883" i="33"/>
  <c r="N3602" i="33"/>
  <c r="N3618" i="33"/>
  <c r="N3630" i="33"/>
  <c r="N3638" i="33"/>
  <c r="N3646" i="33"/>
  <c r="N3658" i="33"/>
  <c r="N3678" i="33"/>
  <c r="N3682" i="33"/>
  <c r="N3698" i="33"/>
  <c r="N3706" i="33"/>
  <c r="N3714" i="33"/>
  <c r="N3726" i="33"/>
  <c r="N3738" i="33"/>
  <c r="N3754" i="33"/>
  <c r="N3762" i="33"/>
  <c r="N3774" i="33"/>
  <c r="N3782" i="33"/>
  <c r="N3798" i="33"/>
  <c r="N3806" i="33"/>
  <c r="N3822" i="33"/>
  <c r="N3834" i="33"/>
  <c r="N3842" i="33"/>
  <c r="N3854" i="33"/>
  <c r="N3866" i="33"/>
  <c r="O3870" i="33"/>
  <c r="N3873" i="33"/>
  <c r="N3885" i="33"/>
  <c r="J82" i="44"/>
  <c r="J78" i="44"/>
  <c r="J74" i="44"/>
  <c r="J70" i="44"/>
  <c r="J83" i="44"/>
  <c r="J79" i="44"/>
  <c r="J75" i="44"/>
  <c r="J71" i="44"/>
  <c r="J85" i="44"/>
  <c r="J81" i="44"/>
  <c r="J77" i="44"/>
  <c r="J73" i="44"/>
  <c r="J69" i="44"/>
  <c r="J84" i="44"/>
  <c r="J80" i="44"/>
  <c r="J76" i="44"/>
  <c r="J72" i="44"/>
  <c r="J5" i="44"/>
  <c r="P1" i="55" l="1"/>
  <c r="O1" i="55"/>
  <c r="P1" i="53"/>
  <c r="O1" i="53"/>
  <c r="D5" i="21"/>
  <c r="E5" i="21"/>
  <c r="F5" i="21"/>
  <c r="G5" i="21"/>
  <c r="H5" i="21"/>
  <c r="I5" i="21"/>
  <c r="J5" i="21"/>
  <c r="K5" i="21"/>
  <c r="L5" i="21"/>
  <c r="M5" i="21"/>
  <c r="N5" i="21"/>
  <c r="D6" i="21"/>
  <c r="E6" i="21"/>
  <c r="F6" i="21"/>
  <c r="G6" i="21"/>
  <c r="H6" i="21"/>
  <c r="I6" i="21"/>
  <c r="J6" i="21"/>
  <c r="K6" i="21"/>
  <c r="L6" i="21"/>
  <c r="M6" i="21"/>
  <c r="N6" i="21"/>
  <c r="D7" i="21"/>
  <c r="E7" i="21"/>
  <c r="F7" i="21"/>
  <c r="G7" i="21"/>
  <c r="H7" i="21"/>
  <c r="I7" i="21"/>
  <c r="J7" i="21"/>
  <c r="K7" i="21"/>
  <c r="L7" i="21"/>
  <c r="M7" i="21"/>
  <c r="N7" i="21"/>
  <c r="C5" i="21"/>
  <c r="C6" i="21"/>
  <c r="D6" i="43"/>
  <c r="E6" i="43"/>
  <c r="F6" i="43"/>
  <c r="G6" i="43"/>
  <c r="H6" i="43"/>
  <c r="I6" i="43"/>
  <c r="J6" i="43"/>
  <c r="K6" i="43"/>
  <c r="L6" i="43"/>
  <c r="M6" i="43"/>
  <c r="N6" i="43"/>
  <c r="D7" i="43"/>
  <c r="E7" i="43"/>
  <c r="F7" i="43"/>
  <c r="G7" i="43"/>
  <c r="H7" i="43"/>
  <c r="I7" i="43"/>
  <c r="J7" i="43"/>
  <c r="K7" i="43"/>
  <c r="L7" i="43"/>
  <c r="M7" i="43"/>
  <c r="N7" i="43"/>
  <c r="D8" i="43"/>
  <c r="E8" i="43"/>
  <c r="F8" i="43"/>
  <c r="G8" i="43"/>
  <c r="H8" i="43"/>
  <c r="I8" i="43"/>
  <c r="J8" i="43"/>
  <c r="K8" i="43"/>
  <c r="L8" i="43"/>
  <c r="M8" i="43"/>
  <c r="N8" i="43"/>
  <c r="C6" i="43"/>
  <c r="C7" i="43"/>
  <c r="D30" i="36"/>
  <c r="E30" i="36"/>
  <c r="F30" i="36"/>
  <c r="G30" i="36"/>
  <c r="H30" i="36"/>
  <c r="I30" i="36"/>
  <c r="J30" i="36"/>
  <c r="K30" i="36"/>
  <c r="L30" i="36"/>
  <c r="M30" i="36"/>
  <c r="N30" i="36"/>
  <c r="D31" i="36"/>
  <c r="E31" i="36"/>
  <c r="F31" i="36"/>
  <c r="G31" i="36"/>
  <c r="H31" i="36"/>
  <c r="I31" i="36"/>
  <c r="J31" i="36"/>
  <c r="K31" i="36"/>
  <c r="L31" i="36"/>
  <c r="M31" i="36"/>
  <c r="N31" i="36"/>
  <c r="C30" i="36"/>
  <c r="C31" i="36"/>
  <c r="D6" i="38"/>
  <c r="E6" i="38"/>
  <c r="F6" i="38"/>
  <c r="G6" i="38"/>
  <c r="H6" i="38"/>
  <c r="I6" i="38"/>
  <c r="J6" i="38"/>
  <c r="K6" i="38"/>
  <c r="L6" i="38"/>
  <c r="M6" i="38"/>
  <c r="N6" i="38"/>
  <c r="D7" i="38"/>
  <c r="E7" i="38"/>
  <c r="F7" i="38"/>
  <c r="G7" i="38"/>
  <c r="H7" i="38"/>
  <c r="I7" i="38"/>
  <c r="J7" i="38"/>
  <c r="K7" i="38"/>
  <c r="L7" i="38"/>
  <c r="M7" i="38"/>
  <c r="N7" i="38"/>
  <c r="D8" i="38"/>
  <c r="E8" i="38"/>
  <c r="F8" i="38"/>
  <c r="G8" i="38"/>
  <c r="H8" i="38"/>
  <c r="I8" i="38"/>
  <c r="J8" i="38"/>
  <c r="K8" i="38"/>
  <c r="L8" i="38"/>
  <c r="M8" i="38"/>
  <c r="N8" i="38"/>
  <c r="C7" i="38"/>
  <c r="D6" i="36"/>
  <c r="E6" i="36"/>
  <c r="F6" i="36"/>
  <c r="G6" i="36"/>
  <c r="H6" i="36"/>
  <c r="I6" i="36"/>
  <c r="J6" i="36"/>
  <c r="K6" i="36"/>
  <c r="L6" i="36"/>
  <c r="M6" i="36"/>
  <c r="N6" i="36"/>
  <c r="D7" i="36"/>
  <c r="E7" i="36"/>
  <c r="F7" i="36"/>
  <c r="G7" i="36"/>
  <c r="H7" i="36"/>
  <c r="I7" i="36"/>
  <c r="J7" i="36"/>
  <c r="K7" i="36"/>
  <c r="L7" i="36"/>
  <c r="M7" i="36"/>
  <c r="N7" i="36"/>
  <c r="D8" i="36"/>
  <c r="E8" i="36"/>
  <c r="F8" i="36"/>
  <c r="G8" i="36"/>
  <c r="H8" i="36"/>
  <c r="I8" i="36"/>
  <c r="J8" i="36"/>
  <c r="K8" i="36"/>
  <c r="L8" i="36"/>
  <c r="M8" i="36"/>
  <c r="N8" i="36"/>
  <c r="C6" i="36"/>
  <c r="C7" i="36"/>
  <c r="Q4" i="55"/>
  <c r="A1" i="55"/>
  <c r="N18" i="21"/>
  <c r="M18" i="21"/>
  <c r="L18" i="21"/>
  <c r="K18" i="21"/>
  <c r="J18" i="21"/>
  <c r="I18" i="21"/>
  <c r="H18" i="21"/>
  <c r="G18" i="21"/>
  <c r="F18" i="21"/>
  <c r="N4" i="21"/>
  <c r="M4" i="21"/>
  <c r="L4" i="21"/>
  <c r="K4" i="21"/>
  <c r="J4" i="21"/>
  <c r="I4" i="21"/>
  <c r="H4" i="21"/>
  <c r="G4" i="21"/>
  <c r="F4" i="21"/>
  <c r="Q4" i="53"/>
  <c r="A1" i="53"/>
  <c r="F5" i="43"/>
  <c r="G5" i="43"/>
  <c r="H5" i="43"/>
  <c r="I5" i="43"/>
  <c r="J5" i="43"/>
  <c r="K5" i="43"/>
  <c r="L5" i="43"/>
  <c r="M5" i="43"/>
  <c r="N5" i="43"/>
  <c r="O25" i="36"/>
  <c r="O24" i="36"/>
  <c r="O23" i="36"/>
  <c r="O13" i="36"/>
  <c r="O19" i="36"/>
  <c r="O20" i="36"/>
  <c r="O21" i="36"/>
  <c r="O18" i="36"/>
  <c r="O12" i="36"/>
  <c r="O11" i="36"/>
  <c r="O10" i="36"/>
  <c r="I29" i="36"/>
  <c r="I40" i="36" s="1"/>
  <c r="J29" i="36"/>
  <c r="J40" i="36" s="1"/>
  <c r="K29" i="36"/>
  <c r="K40" i="36" s="1"/>
  <c r="L29" i="36"/>
  <c r="L40" i="36" s="1"/>
  <c r="M29" i="36"/>
  <c r="M40" i="36" s="1"/>
  <c r="N29" i="36"/>
  <c r="N40" i="36" s="1"/>
  <c r="I32" i="36"/>
  <c r="J32" i="36"/>
  <c r="K32" i="36"/>
  <c r="L32" i="36"/>
  <c r="M32" i="36"/>
  <c r="N32" i="36"/>
  <c r="I5" i="36"/>
  <c r="J5" i="36"/>
  <c r="J16" i="36" s="1"/>
  <c r="K5" i="36"/>
  <c r="K16" i="36" s="1"/>
  <c r="L5" i="36"/>
  <c r="L16" i="36" s="1"/>
  <c r="M5" i="36"/>
  <c r="M16" i="36" s="1"/>
  <c r="N5" i="36"/>
  <c r="N16" i="36" s="1"/>
  <c r="I14" i="36"/>
  <c r="J14" i="36"/>
  <c r="K14" i="36"/>
  <c r="L14" i="36"/>
  <c r="M14" i="36"/>
  <c r="N14" i="36"/>
  <c r="I16" i="36"/>
  <c r="I22" i="36"/>
  <c r="I26" i="36" s="1"/>
  <c r="J22" i="36"/>
  <c r="J26" i="36" s="1"/>
  <c r="K22" i="36"/>
  <c r="K26" i="36" s="1"/>
  <c r="L22" i="36"/>
  <c r="L26" i="36" s="1"/>
  <c r="M22" i="36"/>
  <c r="M26" i="36" s="1"/>
  <c r="N22" i="36"/>
  <c r="N26" i="36" s="1"/>
  <c r="F27" i="20"/>
  <c r="E27" i="20"/>
  <c r="D27" i="20"/>
  <c r="P671" i="53" l="1"/>
  <c r="O670" i="53"/>
  <c r="P667" i="53"/>
  <c r="O666" i="53"/>
  <c r="P663" i="53"/>
  <c r="O662" i="53"/>
  <c r="P659" i="53"/>
  <c r="O658" i="53"/>
  <c r="P655" i="53"/>
  <c r="O654" i="53"/>
  <c r="P651" i="53"/>
  <c r="O650" i="53"/>
  <c r="P647" i="53"/>
  <c r="O646" i="53"/>
  <c r="P643" i="53"/>
  <c r="O642" i="53"/>
  <c r="P639" i="53"/>
  <c r="O638" i="53"/>
  <c r="P635" i="53"/>
  <c r="O634" i="53"/>
  <c r="P631" i="53"/>
  <c r="O630" i="53"/>
  <c r="P627" i="53"/>
  <c r="O626" i="53"/>
  <c r="P623" i="53"/>
  <c r="O622" i="53"/>
  <c r="P619" i="53"/>
  <c r="O618" i="53"/>
  <c r="P615" i="53"/>
  <c r="O614" i="53"/>
  <c r="P611" i="53"/>
  <c r="O610" i="53"/>
  <c r="P607" i="53"/>
  <c r="O606" i="53"/>
  <c r="P603" i="53"/>
  <c r="O602" i="53"/>
  <c r="P599" i="53"/>
  <c r="O598" i="53"/>
  <c r="P595" i="53"/>
  <c r="O594" i="53"/>
  <c r="P591" i="53"/>
  <c r="O590" i="53"/>
  <c r="P587" i="53"/>
  <c r="O586" i="53"/>
  <c r="P583" i="53"/>
  <c r="O582" i="53"/>
  <c r="P579" i="53"/>
  <c r="O578" i="53"/>
  <c r="P575" i="53"/>
  <c r="O574" i="53"/>
  <c r="P571" i="53"/>
  <c r="O570" i="53"/>
  <c r="P567" i="53"/>
  <c r="O566" i="53"/>
  <c r="P563" i="53"/>
  <c r="O562" i="53"/>
  <c r="P559" i="53"/>
  <c r="O558" i="53"/>
  <c r="P555" i="53"/>
  <c r="O554" i="53"/>
  <c r="P551" i="53"/>
  <c r="O550" i="53"/>
  <c r="P547" i="53"/>
  <c r="O546" i="53"/>
  <c r="P543" i="53"/>
  <c r="O542" i="53"/>
  <c r="P539" i="53"/>
  <c r="O538" i="53"/>
  <c r="P535" i="53"/>
  <c r="O534" i="53"/>
  <c r="P531" i="53"/>
  <c r="O530" i="53"/>
  <c r="P527" i="53"/>
  <c r="O526" i="53"/>
  <c r="P523" i="53"/>
  <c r="O522" i="53"/>
  <c r="P519" i="53"/>
  <c r="O518" i="53"/>
  <c r="P515" i="53"/>
  <c r="O514" i="53"/>
  <c r="P511" i="53"/>
  <c r="O510" i="53"/>
  <c r="P507" i="53"/>
  <c r="O506" i="53"/>
  <c r="P503" i="53"/>
  <c r="O671" i="53"/>
  <c r="P668" i="53"/>
  <c r="O667" i="53"/>
  <c r="P664" i="53"/>
  <c r="O663" i="53"/>
  <c r="P660" i="53"/>
  <c r="O659" i="53"/>
  <c r="P656" i="53"/>
  <c r="O655" i="53"/>
  <c r="P652" i="53"/>
  <c r="O651" i="53"/>
  <c r="P648" i="53"/>
  <c r="O647" i="53"/>
  <c r="P644" i="53"/>
  <c r="O643" i="53"/>
  <c r="P640" i="53"/>
  <c r="O639" i="53"/>
  <c r="P636" i="53"/>
  <c r="O635" i="53"/>
  <c r="P632" i="53"/>
  <c r="O631" i="53"/>
  <c r="P628" i="53"/>
  <c r="O627" i="53"/>
  <c r="P624" i="53"/>
  <c r="O623" i="53"/>
  <c r="P620" i="53"/>
  <c r="O619" i="53"/>
  <c r="P616" i="53"/>
  <c r="O615" i="53"/>
  <c r="P612" i="53"/>
  <c r="O611" i="53"/>
  <c r="P608" i="53"/>
  <c r="O607" i="53"/>
  <c r="P604" i="53"/>
  <c r="O603" i="53"/>
  <c r="P600" i="53"/>
  <c r="O599" i="53"/>
  <c r="P596" i="53"/>
  <c r="O595" i="53"/>
  <c r="P592" i="53"/>
  <c r="O591" i="53"/>
  <c r="P588" i="53"/>
  <c r="O587" i="53"/>
  <c r="P584" i="53"/>
  <c r="O583" i="53"/>
  <c r="P580" i="53"/>
  <c r="O579" i="53"/>
  <c r="P576" i="53"/>
  <c r="O575" i="53"/>
  <c r="P572" i="53"/>
  <c r="O571" i="53"/>
  <c r="P568" i="53"/>
  <c r="O567" i="53"/>
  <c r="P564" i="53"/>
  <c r="O563" i="53"/>
  <c r="P560" i="53"/>
  <c r="O559" i="53"/>
  <c r="P556" i="53"/>
  <c r="O555" i="53"/>
  <c r="P552" i="53"/>
  <c r="O551" i="53"/>
  <c r="P548" i="53"/>
  <c r="O547" i="53"/>
  <c r="P544" i="53"/>
  <c r="O543" i="53"/>
  <c r="P540" i="53"/>
  <c r="O539" i="53"/>
  <c r="P536" i="53"/>
  <c r="O535" i="53"/>
  <c r="P532" i="53"/>
  <c r="O531" i="53"/>
  <c r="P528" i="53"/>
  <c r="O527" i="53"/>
  <c r="P524" i="53"/>
  <c r="O523" i="53"/>
  <c r="P520" i="53"/>
  <c r="O519" i="53"/>
  <c r="P516" i="53"/>
  <c r="O515" i="53"/>
  <c r="P512" i="53"/>
  <c r="O511" i="53"/>
  <c r="P508" i="53"/>
  <c r="O507" i="53"/>
  <c r="P504" i="53"/>
  <c r="O503" i="53"/>
  <c r="P669" i="53"/>
  <c r="O668" i="53"/>
  <c r="P665" i="53"/>
  <c r="O664" i="53"/>
  <c r="P661" i="53"/>
  <c r="O660" i="53"/>
  <c r="P657" i="53"/>
  <c r="O656" i="53"/>
  <c r="P653" i="53"/>
  <c r="O652" i="53"/>
  <c r="O648" i="53"/>
  <c r="O644" i="53"/>
  <c r="O640" i="53"/>
  <c r="O636" i="53"/>
  <c r="O632" i="53"/>
  <c r="O628" i="53"/>
  <c r="O624" i="53"/>
  <c r="O620" i="53"/>
  <c r="O616" i="53"/>
  <c r="O612" i="53"/>
  <c r="O608" i="53"/>
  <c r="O604" i="53"/>
  <c r="O600" i="53"/>
  <c r="O596" i="53"/>
  <c r="O592" i="53"/>
  <c r="O588" i="53"/>
  <c r="O584" i="53"/>
  <c r="O580" i="53"/>
  <c r="O576" i="53"/>
  <c r="O572" i="53"/>
  <c r="O568" i="53"/>
  <c r="O564" i="53"/>
  <c r="O560" i="53"/>
  <c r="O556" i="53"/>
  <c r="O552" i="53"/>
  <c r="O548" i="53"/>
  <c r="O544" i="53"/>
  <c r="O540" i="53"/>
  <c r="O536" i="53"/>
  <c r="O532" i="53"/>
  <c r="O528" i="53"/>
  <c r="O524" i="53"/>
  <c r="O520" i="53"/>
  <c r="O516" i="53"/>
  <c r="O512" i="53"/>
  <c r="O508" i="53"/>
  <c r="O504" i="53"/>
  <c r="O502" i="53"/>
  <c r="P499" i="53"/>
  <c r="O498" i="53"/>
  <c r="P495" i="53"/>
  <c r="O494" i="53"/>
  <c r="P491" i="53"/>
  <c r="O490" i="53"/>
  <c r="P487" i="53"/>
  <c r="O486" i="53"/>
  <c r="P483" i="53"/>
  <c r="O482" i="53"/>
  <c r="P479" i="53"/>
  <c r="O478" i="53"/>
  <c r="P475" i="53"/>
  <c r="O474" i="53"/>
  <c r="P471" i="53"/>
  <c r="O470" i="53"/>
  <c r="P467" i="53"/>
  <c r="O466" i="53"/>
  <c r="P463" i="53"/>
  <c r="O462" i="53"/>
  <c r="P459" i="53"/>
  <c r="O458" i="53"/>
  <c r="P455" i="53"/>
  <c r="O454" i="53"/>
  <c r="P451" i="53"/>
  <c r="O450" i="53"/>
  <c r="P447" i="53"/>
  <c r="O446" i="53"/>
  <c r="P443" i="53"/>
  <c r="O442" i="53"/>
  <c r="P439" i="53"/>
  <c r="O438" i="53"/>
  <c r="P435" i="53"/>
  <c r="O434" i="53"/>
  <c r="P431" i="53"/>
  <c r="O430" i="53"/>
  <c r="P427" i="53"/>
  <c r="O426" i="53"/>
  <c r="P423" i="53"/>
  <c r="O422" i="53"/>
  <c r="P419" i="53"/>
  <c r="O418" i="53"/>
  <c r="P415" i="53"/>
  <c r="O414" i="53"/>
  <c r="P411" i="53"/>
  <c r="O410" i="53"/>
  <c r="P407" i="53"/>
  <c r="O406" i="53"/>
  <c r="P403" i="53"/>
  <c r="O402" i="53"/>
  <c r="P399" i="53"/>
  <c r="O398" i="53"/>
  <c r="P395" i="53"/>
  <c r="O394" i="53"/>
  <c r="P391" i="53"/>
  <c r="O390" i="53"/>
  <c r="P387" i="53"/>
  <c r="O386" i="53"/>
  <c r="P383" i="53"/>
  <c r="O382" i="53"/>
  <c r="P379" i="53"/>
  <c r="O378" i="53"/>
  <c r="P375" i="53"/>
  <c r="O374" i="53"/>
  <c r="P371" i="53"/>
  <c r="O370" i="53"/>
  <c r="P367" i="53"/>
  <c r="O366" i="53"/>
  <c r="P363" i="53"/>
  <c r="O362" i="53"/>
  <c r="P359" i="53"/>
  <c r="O358" i="53"/>
  <c r="P355" i="53"/>
  <c r="O354" i="53"/>
  <c r="P351" i="53"/>
  <c r="O350" i="53"/>
  <c r="P347" i="53"/>
  <c r="O346" i="53"/>
  <c r="P343" i="53"/>
  <c r="O342" i="53"/>
  <c r="P339" i="53"/>
  <c r="O338" i="53"/>
  <c r="P335" i="53"/>
  <c r="O334" i="53"/>
  <c r="P331" i="53"/>
  <c r="O330" i="53"/>
  <c r="P327" i="53"/>
  <c r="O326" i="53"/>
  <c r="P323" i="53"/>
  <c r="O322" i="53"/>
  <c r="P319" i="53"/>
  <c r="O318" i="53"/>
  <c r="P315" i="53"/>
  <c r="O314" i="53"/>
  <c r="P670" i="53"/>
  <c r="O665" i="53"/>
  <c r="P662" i="53"/>
  <c r="O657" i="53"/>
  <c r="P654" i="53"/>
  <c r="P649" i="53"/>
  <c r="P645" i="53"/>
  <c r="P641" i="53"/>
  <c r="P637" i="53"/>
  <c r="P633" i="53"/>
  <c r="P629" i="53"/>
  <c r="P625" i="53"/>
  <c r="P621" i="53"/>
  <c r="P617" i="53"/>
  <c r="P613" i="53"/>
  <c r="P609" i="53"/>
  <c r="P605" i="53"/>
  <c r="P601" i="53"/>
  <c r="P597" i="53"/>
  <c r="P593" i="53"/>
  <c r="P589" i="53"/>
  <c r="P585" i="53"/>
  <c r="P581" i="53"/>
  <c r="P577" i="53"/>
  <c r="P573" i="53"/>
  <c r="P569" i="53"/>
  <c r="P565" i="53"/>
  <c r="P561" i="53"/>
  <c r="P557" i="53"/>
  <c r="P553" i="53"/>
  <c r="P549" i="53"/>
  <c r="P545" i="53"/>
  <c r="P541" i="53"/>
  <c r="P537" i="53"/>
  <c r="P533" i="53"/>
  <c r="P529" i="53"/>
  <c r="P525" i="53"/>
  <c r="P521" i="53"/>
  <c r="P517" i="53"/>
  <c r="P513" i="53"/>
  <c r="P509" i="53"/>
  <c r="P505" i="53"/>
  <c r="P500" i="53"/>
  <c r="O499" i="53"/>
  <c r="P496" i="53"/>
  <c r="O495" i="53"/>
  <c r="P492" i="53"/>
  <c r="O491" i="53"/>
  <c r="P488" i="53"/>
  <c r="O487" i="53"/>
  <c r="P484" i="53"/>
  <c r="O483" i="53"/>
  <c r="P480" i="53"/>
  <c r="O479" i="53"/>
  <c r="P476" i="53"/>
  <c r="O475" i="53"/>
  <c r="P472" i="53"/>
  <c r="O471" i="53"/>
  <c r="P468" i="53"/>
  <c r="O467" i="53"/>
  <c r="P464" i="53"/>
  <c r="O463" i="53"/>
  <c r="P460" i="53"/>
  <c r="O459" i="53"/>
  <c r="P456" i="53"/>
  <c r="O455" i="53"/>
  <c r="P452" i="53"/>
  <c r="O451" i="53"/>
  <c r="P448" i="53"/>
  <c r="O447" i="53"/>
  <c r="P444" i="53"/>
  <c r="O443" i="53"/>
  <c r="P440" i="53"/>
  <c r="O439" i="53"/>
  <c r="P436" i="53"/>
  <c r="O435" i="53"/>
  <c r="P432" i="53"/>
  <c r="O431" i="53"/>
  <c r="P428" i="53"/>
  <c r="O427" i="53"/>
  <c r="P424" i="53"/>
  <c r="O423" i="53"/>
  <c r="P420" i="53"/>
  <c r="O419" i="53"/>
  <c r="P416" i="53"/>
  <c r="O415" i="53"/>
  <c r="P412" i="53"/>
  <c r="O411" i="53"/>
  <c r="P408" i="53"/>
  <c r="O407" i="53"/>
  <c r="P404" i="53"/>
  <c r="O403" i="53"/>
  <c r="P400" i="53"/>
  <c r="O399" i="53"/>
  <c r="P396" i="53"/>
  <c r="O395" i="53"/>
  <c r="P392" i="53"/>
  <c r="O391" i="53"/>
  <c r="P388" i="53"/>
  <c r="O387" i="53"/>
  <c r="P384" i="53"/>
  <c r="O383" i="53"/>
  <c r="P380" i="53"/>
  <c r="O379" i="53"/>
  <c r="P376" i="53"/>
  <c r="O375" i="53"/>
  <c r="P372" i="53"/>
  <c r="O371" i="53"/>
  <c r="P368" i="53"/>
  <c r="O367" i="53"/>
  <c r="P364" i="53"/>
  <c r="O363" i="53"/>
  <c r="P360" i="53"/>
  <c r="O359" i="53"/>
  <c r="P356" i="53"/>
  <c r="O355" i="53"/>
  <c r="P352" i="53"/>
  <c r="O351" i="53"/>
  <c r="P348" i="53"/>
  <c r="O347" i="53"/>
  <c r="P344" i="53"/>
  <c r="O343" i="53"/>
  <c r="P340" i="53"/>
  <c r="O339" i="53"/>
  <c r="P336" i="53"/>
  <c r="O649" i="53"/>
  <c r="O645" i="53"/>
  <c r="O641" i="53"/>
  <c r="O637" i="53"/>
  <c r="O633" i="53"/>
  <c r="O629" i="53"/>
  <c r="O625" i="53"/>
  <c r="O621" i="53"/>
  <c r="O617" i="53"/>
  <c r="O613" i="53"/>
  <c r="O609" i="53"/>
  <c r="O605" i="53"/>
  <c r="O601" i="53"/>
  <c r="O597" i="53"/>
  <c r="O593" i="53"/>
  <c r="O589" i="53"/>
  <c r="O585" i="53"/>
  <c r="O581" i="53"/>
  <c r="O577" i="53"/>
  <c r="O573" i="53"/>
  <c r="O569" i="53"/>
  <c r="O565" i="53"/>
  <c r="O561" i="53"/>
  <c r="O557" i="53"/>
  <c r="O553" i="53"/>
  <c r="O549" i="53"/>
  <c r="O545" i="53"/>
  <c r="O541" i="53"/>
  <c r="O537" i="53"/>
  <c r="O533" i="53"/>
  <c r="O529" i="53"/>
  <c r="O525" i="53"/>
  <c r="O521" i="53"/>
  <c r="O517" i="53"/>
  <c r="O513" i="53"/>
  <c r="O509" i="53"/>
  <c r="O505" i="53"/>
  <c r="P501" i="53"/>
  <c r="O500" i="53"/>
  <c r="P497" i="53"/>
  <c r="O496" i="53"/>
  <c r="P493" i="53"/>
  <c r="O492" i="53"/>
  <c r="P489" i="53"/>
  <c r="O488" i="53"/>
  <c r="P485" i="53"/>
  <c r="O484" i="53"/>
  <c r="P481" i="53"/>
  <c r="O480" i="53"/>
  <c r="P477" i="53"/>
  <c r="O476" i="53"/>
  <c r="P473" i="53"/>
  <c r="O472" i="53"/>
  <c r="P469" i="53"/>
  <c r="O468" i="53"/>
  <c r="P465" i="53"/>
  <c r="O464" i="53"/>
  <c r="P461" i="53"/>
  <c r="O460" i="53"/>
  <c r="P457" i="53"/>
  <c r="O456" i="53"/>
  <c r="P453" i="53"/>
  <c r="O452" i="53"/>
  <c r="P449" i="53"/>
  <c r="O448" i="53"/>
  <c r="P445" i="53"/>
  <c r="O444" i="53"/>
  <c r="P441" i="53"/>
  <c r="O440" i="53"/>
  <c r="P437" i="53"/>
  <c r="O436" i="53"/>
  <c r="P433" i="53"/>
  <c r="O432" i="53"/>
  <c r="P429" i="53"/>
  <c r="O428" i="53"/>
  <c r="P425" i="53"/>
  <c r="O424" i="53"/>
  <c r="P421" i="53"/>
  <c r="O420" i="53"/>
  <c r="P417" i="53"/>
  <c r="O416" i="53"/>
  <c r="P413" i="53"/>
  <c r="O412" i="53"/>
  <c r="P409" i="53"/>
  <c r="O408" i="53"/>
  <c r="O661" i="53"/>
  <c r="P658" i="53"/>
  <c r="P642" i="53"/>
  <c r="P626" i="53"/>
  <c r="P610" i="53"/>
  <c r="P594" i="53"/>
  <c r="P578" i="53"/>
  <c r="P562" i="53"/>
  <c r="P546" i="53"/>
  <c r="P530" i="53"/>
  <c r="P514" i="53"/>
  <c r="O404" i="53"/>
  <c r="O400" i="53"/>
  <c r="O396" i="53"/>
  <c r="O392" i="53"/>
  <c r="O388" i="53"/>
  <c r="O384" i="53"/>
  <c r="O380" i="53"/>
  <c r="O376" i="53"/>
  <c r="O372" i="53"/>
  <c r="O368" i="53"/>
  <c r="O364" i="53"/>
  <c r="O360" i="53"/>
  <c r="O356" i="53"/>
  <c r="O352" i="53"/>
  <c r="O348" i="53"/>
  <c r="O344" i="53"/>
  <c r="O340" i="53"/>
  <c r="O336" i="53"/>
  <c r="P334" i="53"/>
  <c r="O331" i="53"/>
  <c r="P329" i="53"/>
  <c r="O328" i="53"/>
  <c r="P326" i="53"/>
  <c r="O323" i="53"/>
  <c r="P321" i="53"/>
  <c r="O320" i="53"/>
  <c r="P318" i="53"/>
  <c r="O315" i="53"/>
  <c r="P313" i="53"/>
  <c r="O312" i="53"/>
  <c r="P309" i="53"/>
  <c r="O308" i="53"/>
  <c r="P305" i="53"/>
  <c r="O304" i="53"/>
  <c r="P301" i="53"/>
  <c r="O300" i="53"/>
  <c r="P297" i="53"/>
  <c r="O296" i="53"/>
  <c r="P293" i="53"/>
  <c r="O292" i="53"/>
  <c r="P289" i="53"/>
  <c r="O288" i="53"/>
  <c r="P285" i="53"/>
  <c r="O284" i="53"/>
  <c r="P281" i="53"/>
  <c r="O280" i="53"/>
  <c r="P277" i="53"/>
  <c r="O276" i="53"/>
  <c r="P273" i="53"/>
  <c r="O272" i="53"/>
  <c r="P269" i="53"/>
  <c r="O268" i="53"/>
  <c r="P265" i="53"/>
  <c r="O264" i="53"/>
  <c r="P261" i="53"/>
  <c r="O260" i="53"/>
  <c r="P257" i="53"/>
  <c r="O256" i="53"/>
  <c r="P253" i="53"/>
  <c r="O252" i="53"/>
  <c r="P249" i="53"/>
  <c r="O248" i="53"/>
  <c r="P245" i="53"/>
  <c r="O244" i="53"/>
  <c r="P241" i="53"/>
  <c r="O240" i="53"/>
  <c r="P237" i="53"/>
  <c r="O236" i="53"/>
  <c r="P233" i="53"/>
  <c r="O232" i="53"/>
  <c r="P229" i="53"/>
  <c r="O228" i="53"/>
  <c r="P225" i="53"/>
  <c r="O224" i="53"/>
  <c r="P221" i="53"/>
  <c r="O220" i="53"/>
  <c r="P217" i="53"/>
  <c r="O216" i="53"/>
  <c r="P213" i="53"/>
  <c r="O212" i="53"/>
  <c r="P209" i="53"/>
  <c r="O208" i="53"/>
  <c r="P205" i="53"/>
  <c r="O204" i="53"/>
  <c r="P201" i="53"/>
  <c r="O200" i="53"/>
  <c r="P197" i="53"/>
  <c r="O196" i="53"/>
  <c r="P193" i="53"/>
  <c r="O192" i="53"/>
  <c r="P189" i="53"/>
  <c r="O188" i="53"/>
  <c r="P185" i="53"/>
  <c r="O184" i="53"/>
  <c r="P181" i="53"/>
  <c r="O180" i="53"/>
  <c r="P177" i="53"/>
  <c r="O176" i="53"/>
  <c r="P173" i="53"/>
  <c r="O172" i="53"/>
  <c r="P169" i="53"/>
  <c r="O168" i="53"/>
  <c r="P165" i="53"/>
  <c r="O164" i="53"/>
  <c r="P161" i="53"/>
  <c r="O160" i="53"/>
  <c r="P157" i="53"/>
  <c r="O156" i="53"/>
  <c r="P153" i="53"/>
  <c r="O152" i="53"/>
  <c r="P149" i="53"/>
  <c r="O148" i="53"/>
  <c r="P145" i="53"/>
  <c r="O144" i="53"/>
  <c r="P141" i="53"/>
  <c r="O140" i="53"/>
  <c r="P137" i="53"/>
  <c r="O136" i="53"/>
  <c r="P133" i="53"/>
  <c r="O132" i="53"/>
  <c r="P129" i="53"/>
  <c r="O128" i="53"/>
  <c r="P125" i="53"/>
  <c r="O124" i="53"/>
  <c r="P121" i="53"/>
  <c r="O120" i="53"/>
  <c r="P117" i="53"/>
  <c r="O116" i="53"/>
  <c r="P113" i="53"/>
  <c r="O112" i="53"/>
  <c r="P109" i="53"/>
  <c r="O108" i="53"/>
  <c r="P105" i="53"/>
  <c r="O104" i="53"/>
  <c r="P101" i="53"/>
  <c r="O100" i="53"/>
  <c r="P97" i="53"/>
  <c r="O96" i="53"/>
  <c r="P93" i="53"/>
  <c r="O92" i="53"/>
  <c r="P89" i="53"/>
  <c r="O88" i="53"/>
  <c r="P85" i="53"/>
  <c r="O84" i="53"/>
  <c r="P81" i="53"/>
  <c r="O80" i="53"/>
  <c r="P77" i="53"/>
  <c r="O76" i="53"/>
  <c r="P73" i="53"/>
  <c r="O72" i="53"/>
  <c r="P69" i="53"/>
  <c r="O68" i="53"/>
  <c r="P65" i="53"/>
  <c r="O64" i="53"/>
  <c r="P61" i="53"/>
  <c r="O60" i="53"/>
  <c r="P57" i="53"/>
  <c r="O56" i="53"/>
  <c r="P53" i="53"/>
  <c r="P638" i="53"/>
  <c r="P622" i="53"/>
  <c r="P606" i="53"/>
  <c r="P590" i="53"/>
  <c r="P574" i="53"/>
  <c r="P558" i="53"/>
  <c r="P542" i="53"/>
  <c r="P526" i="53"/>
  <c r="P510" i="53"/>
  <c r="O501" i="53"/>
  <c r="P498" i="53"/>
  <c r="O493" i="53"/>
  <c r="P490" i="53"/>
  <c r="O485" i="53"/>
  <c r="P482" i="53"/>
  <c r="O477" i="53"/>
  <c r="P474" i="53"/>
  <c r="O469" i="53"/>
  <c r="P466" i="53"/>
  <c r="O461" i="53"/>
  <c r="P458" i="53"/>
  <c r="O453" i="53"/>
  <c r="P450" i="53"/>
  <c r="O445" i="53"/>
  <c r="P442" i="53"/>
  <c r="O437" i="53"/>
  <c r="P434" i="53"/>
  <c r="O429" i="53"/>
  <c r="P426" i="53"/>
  <c r="O421" i="53"/>
  <c r="P418" i="53"/>
  <c r="O413" i="53"/>
  <c r="P410" i="53"/>
  <c r="P405" i="53"/>
  <c r="P401" i="53"/>
  <c r="P397" i="53"/>
  <c r="P393" i="53"/>
  <c r="P389" i="53"/>
  <c r="P385" i="53"/>
  <c r="P381" i="53"/>
  <c r="P377" i="53"/>
  <c r="P373" i="53"/>
  <c r="P369" i="53"/>
  <c r="P365" i="53"/>
  <c r="P361" i="53"/>
  <c r="P357" i="53"/>
  <c r="P353" i="53"/>
  <c r="P349" i="53"/>
  <c r="P345" i="53"/>
  <c r="P341" i="53"/>
  <c r="P337" i="53"/>
  <c r="P332" i="53"/>
  <c r="O329" i="53"/>
  <c r="P324" i="53"/>
  <c r="O321" i="53"/>
  <c r="P316" i="53"/>
  <c r="O313" i="53"/>
  <c r="P310" i="53"/>
  <c r="O309" i="53"/>
  <c r="P306" i="53"/>
  <c r="O305" i="53"/>
  <c r="P302" i="53"/>
  <c r="O301" i="53"/>
  <c r="P298" i="53"/>
  <c r="O297" i="53"/>
  <c r="P294" i="53"/>
  <c r="O293" i="53"/>
  <c r="P290" i="53"/>
  <c r="O289" i="53"/>
  <c r="P286" i="53"/>
  <c r="O285" i="53"/>
  <c r="P282" i="53"/>
  <c r="O281" i="53"/>
  <c r="P278" i="53"/>
  <c r="O277" i="53"/>
  <c r="P274" i="53"/>
  <c r="O273" i="53"/>
  <c r="P270" i="53"/>
  <c r="O269" i="53"/>
  <c r="P266" i="53"/>
  <c r="O265" i="53"/>
  <c r="P262" i="53"/>
  <c r="O261" i="53"/>
  <c r="P258" i="53"/>
  <c r="O257" i="53"/>
  <c r="P254" i="53"/>
  <c r="O253" i="53"/>
  <c r="P250" i="53"/>
  <c r="O249" i="53"/>
  <c r="P246" i="53"/>
  <c r="O245" i="53"/>
  <c r="P242" i="53"/>
  <c r="O241" i="53"/>
  <c r="P238" i="53"/>
  <c r="O237" i="53"/>
  <c r="P234" i="53"/>
  <c r="O233" i="53"/>
  <c r="P230" i="53"/>
  <c r="O229" i="53"/>
  <c r="P226" i="53"/>
  <c r="O225" i="53"/>
  <c r="P222" i="53"/>
  <c r="O221" i="53"/>
  <c r="P218" i="53"/>
  <c r="O217" i="53"/>
  <c r="P214" i="53"/>
  <c r="O213" i="53"/>
  <c r="P210" i="53"/>
  <c r="O209" i="53"/>
  <c r="P206" i="53"/>
  <c r="O205" i="53"/>
  <c r="P202" i="53"/>
  <c r="O201" i="53"/>
  <c r="P198" i="53"/>
  <c r="O197" i="53"/>
  <c r="P194" i="53"/>
  <c r="O193" i="53"/>
  <c r="P190" i="53"/>
  <c r="O189" i="53"/>
  <c r="P186" i="53"/>
  <c r="O185" i="53"/>
  <c r="P182" i="53"/>
  <c r="O181" i="53"/>
  <c r="P178" i="53"/>
  <c r="O177" i="53"/>
  <c r="P174" i="53"/>
  <c r="O173" i="53"/>
  <c r="P170" i="53"/>
  <c r="O169" i="53"/>
  <c r="P166" i="53"/>
  <c r="O165" i="53"/>
  <c r="P162" i="53"/>
  <c r="O161" i="53"/>
  <c r="P158" i="53"/>
  <c r="O157" i="53"/>
  <c r="P154" i="53"/>
  <c r="O153" i="53"/>
  <c r="P150" i="53"/>
  <c r="O149" i="53"/>
  <c r="P146" i="53"/>
  <c r="O145" i="53"/>
  <c r="P142" i="53"/>
  <c r="O141" i="53"/>
  <c r="P138" i="53"/>
  <c r="O137" i="53"/>
  <c r="P134" i="53"/>
  <c r="O133" i="53"/>
  <c r="P130" i="53"/>
  <c r="O129" i="53"/>
  <c r="P126" i="53"/>
  <c r="O125" i="53"/>
  <c r="P122" i="53"/>
  <c r="O121" i="53"/>
  <c r="P118" i="53"/>
  <c r="O117" i="53"/>
  <c r="O669" i="53"/>
  <c r="P666" i="53"/>
  <c r="O653" i="53"/>
  <c r="P650" i="53"/>
  <c r="P634" i="53"/>
  <c r="P618" i="53"/>
  <c r="P602" i="53"/>
  <c r="P586" i="53"/>
  <c r="P570" i="53"/>
  <c r="P554" i="53"/>
  <c r="P538" i="53"/>
  <c r="P522" i="53"/>
  <c r="P506" i="53"/>
  <c r="O405" i="53"/>
  <c r="O401" i="53"/>
  <c r="O397" i="53"/>
  <c r="O393" i="53"/>
  <c r="O389" i="53"/>
  <c r="O385" i="53"/>
  <c r="O381" i="53"/>
  <c r="O377" i="53"/>
  <c r="O373" i="53"/>
  <c r="O369" i="53"/>
  <c r="O365" i="53"/>
  <c r="O361" i="53"/>
  <c r="O357" i="53"/>
  <c r="O353" i="53"/>
  <c r="O349" i="53"/>
  <c r="O345" i="53"/>
  <c r="O341" i="53"/>
  <c r="O337" i="53"/>
  <c r="O335" i="53"/>
  <c r="P333" i="53"/>
  <c r="O332" i="53"/>
  <c r="P330" i="53"/>
  <c r="O327" i="53"/>
  <c r="P325" i="53"/>
  <c r="O324" i="53"/>
  <c r="P322" i="53"/>
  <c r="O319" i="53"/>
  <c r="P317" i="53"/>
  <c r="O316" i="53"/>
  <c r="P314" i="53"/>
  <c r="P311" i="53"/>
  <c r="O310" i="53"/>
  <c r="P307" i="53"/>
  <c r="O306" i="53"/>
  <c r="P303" i="53"/>
  <c r="O302" i="53"/>
  <c r="P299" i="53"/>
  <c r="O298" i="53"/>
  <c r="P295" i="53"/>
  <c r="O294" i="53"/>
  <c r="P291" i="53"/>
  <c r="O290" i="53"/>
  <c r="P287" i="53"/>
  <c r="O286" i="53"/>
  <c r="P283" i="53"/>
  <c r="O282" i="53"/>
  <c r="P279" i="53"/>
  <c r="O278" i="53"/>
  <c r="P275" i="53"/>
  <c r="O274" i="53"/>
  <c r="P271" i="53"/>
  <c r="O270" i="53"/>
  <c r="P267" i="53"/>
  <c r="O266" i="53"/>
  <c r="P263" i="53"/>
  <c r="O262" i="53"/>
  <c r="P259" i="53"/>
  <c r="O258" i="53"/>
  <c r="P255" i="53"/>
  <c r="O254" i="53"/>
  <c r="P251" i="53"/>
  <c r="O250" i="53"/>
  <c r="P247" i="53"/>
  <c r="O246" i="53"/>
  <c r="P243" i="53"/>
  <c r="O242" i="53"/>
  <c r="P239" i="53"/>
  <c r="O238" i="53"/>
  <c r="P235" i="53"/>
  <c r="O234" i="53"/>
  <c r="P231" i="53"/>
  <c r="O230" i="53"/>
  <c r="P227" i="53"/>
  <c r="O226" i="53"/>
  <c r="P223" i="53"/>
  <c r="O222" i="53"/>
  <c r="P219" i="53"/>
  <c r="O218" i="53"/>
  <c r="P215" i="53"/>
  <c r="O214" i="53"/>
  <c r="P211" i="53"/>
  <c r="O210" i="53"/>
  <c r="P207" i="53"/>
  <c r="O206" i="53"/>
  <c r="P203" i="53"/>
  <c r="O202" i="53"/>
  <c r="P199" i="53"/>
  <c r="O198" i="53"/>
  <c r="P195" i="53"/>
  <c r="O194" i="53"/>
  <c r="P191" i="53"/>
  <c r="O190" i="53"/>
  <c r="P187" i="53"/>
  <c r="O186" i="53"/>
  <c r="P183" i="53"/>
  <c r="O182" i="53"/>
  <c r="P179" i="53"/>
  <c r="O178" i="53"/>
  <c r="P175" i="53"/>
  <c r="O174" i="53"/>
  <c r="P171" i="53"/>
  <c r="O170" i="53"/>
  <c r="P598" i="53"/>
  <c r="P534" i="53"/>
  <c r="O497" i="53"/>
  <c r="P494" i="53"/>
  <c r="O481" i="53"/>
  <c r="P478" i="53"/>
  <c r="O465" i="53"/>
  <c r="P462" i="53"/>
  <c r="O449" i="53"/>
  <c r="P446" i="53"/>
  <c r="O433" i="53"/>
  <c r="P430" i="53"/>
  <c r="O417" i="53"/>
  <c r="P414" i="53"/>
  <c r="P398" i="53"/>
  <c r="P382" i="53"/>
  <c r="P366" i="53"/>
  <c r="P350" i="53"/>
  <c r="O166" i="53"/>
  <c r="O162" i="53"/>
  <c r="O158" i="53"/>
  <c r="O154" i="53"/>
  <c r="O150" i="53"/>
  <c r="O146" i="53"/>
  <c r="O142" i="53"/>
  <c r="O138" i="53"/>
  <c r="O134" i="53"/>
  <c r="O130" i="53"/>
  <c r="O126" i="53"/>
  <c r="O122" i="53"/>
  <c r="O118" i="53"/>
  <c r="P114" i="53"/>
  <c r="O111" i="53"/>
  <c r="P106" i="53"/>
  <c r="O103" i="53"/>
  <c r="P98" i="53"/>
  <c r="O95" i="53"/>
  <c r="P90" i="53"/>
  <c r="O87" i="53"/>
  <c r="P82" i="53"/>
  <c r="O79" i="53"/>
  <c r="P74" i="53"/>
  <c r="O71" i="53"/>
  <c r="P66" i="53"/>
  <c r="O63" i="53"/>
  <c r="P58" i="53"/>
  <c r="O55" i="53"/>
  <c r="O52" i="53"/>
  <c r="P49" i="53"/>
  <c r="O48" i="53"/>
  <c r="P45" i="53"/>
  <c r="O44" i="53"/>
  <c r="P41" i="53"/>
  <c r="O40" i="53"/>
  <c r="P37" i="53"/>
  <c r="O36" i="53"/>
  <c r="P33" i="53"/>
  <c r="O32" i="53"/>
  <c r="P29" i="53"/>
  <c r="O28" i="53"/>
  <c r="P25" i="53"/>
  <c r="O24" i="53"/>
  <c r="P21" i="53"/>
  <c r="O20" i="53"/>
  <c r="P17" i="53"/>
  <c r="O16" i="53"/>
  <c r="P13" i="53"/>
  <c r="O12" i="53"/>
  <c r="P9" i="53"/>
  <c r="O8" i="53"/>
  <c r="P630" i="53"/>
  <c r="P502" i="53"/>
  <c r="P486" i="53"/>
  <c r="P470" i="53"/>
  <c r="P454" i="53"/>
  <c r="P438" i="53"/>
  <c r="P422" i="53"/>
  <c r="P406" i="53"/>
  <c r="P358" i="53"/>
  <c r="O163" i="53"/>
  <c r="O159" i="53"/>
  <c r="O151" i="53"/>
  <c r="O143" i="53"/>
  <c r="O119" i="53"/>
  <c r="P102" i="53"/>
  <c r="O99" i="53"/>
  <c r="P86" i="53"/>
  <c r="O83" i="53"/>
  <c r="P70" i="53"/>
  <c r="P54" i="53"/>
  <c r="O46" i="53"/>
  <c r="P43" i="53"/>
  <c r="O42" i="53"/>
  <c r="P39" i="53"/>
  <c r="O34" i="53"/>
  <c r="P31" i="53"/>
  <c r="O22" i="53"/>
  <c r="P19" i="53"/>
  <c r="O10" i="53"/>
  <c r="P7" i="53"/>
  <c r="P550" i="53"/>
  <c r="P386" i="53"/>
  <c r="P354" i="53"/>
  <c r="P328" i="53"/>
  <c r="P304" i="53"/>
  <c r="O299" i="53"/>
  <c r="P280" i="53"/>
  <c r="O275" i="53"/>
  <c r="P264" i="53"/>
  <c r="O259" i="53"/>
  <c r="P646" i="53"/>
  <c r="P582" i="53"/>
  <c r="P518" i="53"/>
  <c r="P394" i="53"/>
  <c r="P378" i="53"/>
  <c r="P362" i="53"/>
  <c r="P346" i="53"/>
  <c r="O333" i="53"/>
  <c r="P320" i="53"/>
  <c r="O317" i="53"/>
  <c r="O311" i="53"/>
  <c r="P308" i="53"/>
  <c r="O303" i="53"/>
  <c r="P300" i="53"/>
  <c r="O295" i="53"/>
  <c r="P292" i="53"/>
  <c r="O287" i="53"/>
  <c r="P284" i="53"/>
  <c r="O279" i="53"/>
  <c r="P276" i="53"/>
  <c r="O271" i="53"/>
  <c r="P268" i="53"/>
  <c r="O263" i="53"/>
  <c r="P260" i="53"/>
  <c r="O255" i="53"/>
  <c r="P252" i="53"/>
  <c r="O247" i="53"/>
  <c r="P244" i="53"/>
  <c r="O239" i="53"/>
  <c r="P236" i="53"/>
  <c r="O231" i="53"/>
  <c r="P228" i="53"/>
  <c r="O223" i="53"/>
  <c r="P220" i="53"/>
  <c r="O215" i="53"/>
  <c r="P212" i="53"/>
  <c r="O207" i="53"/>
  <c r="P204" i="53"/>
  <c r="O199" i="53"/>
  <c r="P196" i="53"/>
  <c r="O191" i="53"/>
  <c r="P188" i="53"/>
  <c r="O183" i="53"/>
  <c r="P180" i="53"/>
  <c r="O175" i="53"/>
  <c r="P172" i="53"/>
  <c r="P167" i="53"/>
  <c r="P163" i="53"/>
  <c r="P159" i="53"/>
  <c r="P155" i="53"/>
  <c r="P151" i="53"/>
  <c r="P147" i="53"/>
  <c r="P143" i="53"/>
  <c r="P139" i="53"/>
  <c r="P135" i="53"/>
  <c r="P131" i="53"/>
  <c r="P127" i="53"/>
  <c r="P123" i="53"/>
  <c r="P119" i="53"/>
  <c r="P115" i="53"/>
  <c r="O114" i="53"/>
  <c r="P112" i="53"/>
  <c r="O109" i="53"/>
  <c r="P107" i="53"/>
  <c r="O106" i="53"/>
  <c r="P104" i="53"/>
  <c r="O101" i="53"/>
  <c r="P99" i="53"/>
  <c r="O98" i="53"/>
  <c r="P96" i="53"/>
  <c r="O93" i="53"/>
  <c r="P91" i="53"/>
  <c r="O90" i="53"/>
  <c r="P88" i="53"/>
  <c r="O85" i="53"/>
  <c r="P83" i="53"/>
  <c r="O82" i="53"/>
  <c r="P80" i="53"/>
  <c r="O77" i="53"/>
  <c r="P75" i="53"/>
  <c r="O74" i="53"/>
  <c r="P72" i="53"/>
  <c r="O69" i="53"/>
  <c r="P67" i="53"/>
  <c r="O66" i="53"/>
  <c r="P64" i="53"/>
  <c r="O61" i="53"/>
  <c r="P59" i="53"/>
  <c r="O58" i="53"/>
  <c r="P56" i="53"/>
  <c r="O53" i="53"/>
  <c r="P50" i="53"/>
  <c r="O49" i="53"/>
  <c r="P46" i="53"/>
  <c r="O45" i="53"/>
  <c r="P42" i="53"/>
  <c r="O41" i="53"/>
  <c r="P38" i="53"/>
  <c r="O37" i="53"/>
  <c r="P34" i="53"/>
  <c r="O33" i="53"/>
  <c r="P30" i="53"/>
  <c r="O29" i="53"/>
  <c r="P26" i="53"/>
  <c r="O25" i="53"/>
  <c r="P22" i="53"/>
  <c r="O21" i="53"/>
  <c r="P18" i="53"/>
  <c r="O17" i="53"/>
  <c r="P14" i="53"/>
  <c r="O13" i="53"/>
  <c r="P10" i="53"/>
  <c r="O9" i="53"/>
  <c r="P6" i="53"/>
  <c r="P566" i="53"/>
  <c r="O489" i="53"/>
  <c r="O473" i="53"/>
  <c r="O457" i="53"/>
  <c r="O441" i="53"/>
  <c r="O425" i="53"/>
  <c r="O409" i="53"/>
  <c r="P390" i="53"/>
  <c r="P374" i="53"/>
  <c r="P342" i="53"/>
  <c r="O167" i="53"/>
  <c r="O155" i="53"/>
  <c r="O147" i="53"/>
  <c r="O139" i="53"/>
  <c r="O135" i="53"/>
  <c r="O131" i="53"/>
  <c r="O127" i="53"/>
  <c r="O123" i="53"/>
  <c r="O115" i="53"/>
  <c r="P110" i="53"/>
  <c r="O107" i="53"/>
  <c r="P94" i="53"/>
  <c r="O91" i="53"/>
  <c r="P78" i="53"/>
  <c r="O75" i="53"/>
  <c r="O67" i="53"/>
  <c r="P62" i="53"/>
  <c r="O59" i="53"/>
  <c r="P51" i="53"/>
  <c r="O50" i="53"/>
  <c r="P47" i="53"/>
  <c r="O38" i="53"/>
  <c r="P35" i="53"/>
  <c r="O30" i="53"/>
  <c r="P27" i="53"/>
  <c r="O26" i="53"/>
  <c r="P23" i="53"/>
  <c r="O18" i="53"/>
  <c r="P15" i="53"/>
  <c r="O14" i="53"/>
  <c r="P11" i="53"/>
  <c r="O6" i="53"/>
  <c r="P614" i="53"/>
  <c r="P402" i="53"/>
  <c r="P370" i="53"/>
  <c r="P338" i="53"/>
  <c r="O325" i="53"/>
  <c r="P312" i="53"/>
  <c r="O307" i="53"/>
  <c r="P296" i="53"/>
  <c r="O291" i="53"/>
  <c r="P288" i="53"/>
  <c r="O283" i="53"/>
  <c r="P272" i="53"/>
  <c r="O267" i="53"/>
  <c r="P256" i="53"/>
  <c r="O251" i="53"/>
  <c r="P248" i="53"/>
  <c r="O235" i="53"/>
  <c r="P232" i="53"/>
  <c r="O219" i="53"/>
  <c r="P216" i="53"/>
  <c r="O203" i="53"/>
  <c r="P200" i="53"/>
  <c r="O187" i="53"/>
  <c r="P184" i="53"/>
  <c r="O171" i="53"/>
  <c r="P168" i="53"/>
  <c r="P152" i="53"/>
  <c r="P136" i="53"/>
  <c r="P120" i="53"/>
  <c r="P111" i="53"/>
  <c r="P103" i="53"/>
  <c r="P95" i="53"/>
  <c r="P87" i="53"/>
  <c r="P79" i="53"/>
  <c r="P71" i="53"/>
  <c r="P63" i="53"/>
  <c r="P55" i="53"/>
  <c r="O113" i="53"/>
  <c r="P108" i="53"/>
  <c r="O105" i="53"/>
  <c r="P100" i="53"/>
  <c r="O97" i="53"/>
  <c r="P92" i="53"/>
  <c r="O89" i="53"/>
  <c r="P84" i="53"/>
  <c r="O81" i="53"/>
  <c r="P76" i="53"/>
  <c r="O73" i="53"/>
  <c r="P68" i="53"/>
  <c r="O65" i="53"/>
  <c r="P60" i="53"/>
  <c r="O57" i="53"/>
  <c r="P52" i="53"/>
  <c r="O47" i="53"/>
  <c r="P44" i="53"/>
  <c r="O39" i="53"/>
  <c r="P36" i="53"/>
  <c r="O31" i="53"/>
  <c r="P28" i="53"/>
  <c r="O23" i="53"/>
  <c r="P20" i="53"/>
  <c r="P12" i="53"/>
  <c r="O7" i="53"/>
  <c r="O243" i="53"/>
  <c r="P240" i="53"/>
  <c r="O227" i="53"/>
  <c r="P224" i="53"/>
  <c r="O211" i="53"/>
  <c r="P208" i="53"/>
  <c r="O195" i="53"/>
  <c r="P192" i="53"/>
  <c r="O179" i="53"/>
  <c r="P176" i="53"/>
  <c r="P160" i="53"/>
  <c r="P144" i="53"/>
  <c r="P128" i="53"/>
  <c r="O110" i="53"/>
  <c r="O102" i="53"/>
  <c r="O94" i="53"/>
  <c r="O86" i="53"/>
  <c r="O78" i="53"/>
  <c r="O70" i="53"/>
  <c r="O62" i="53"/>
  <c r="O54" i="53"/>
  <c r="P156" i="53"/>
  <c r="P140" i="53"/>
  <c r="P124" i="53"/>
  <c r="O51" i="53"/>
  <c r="P48" i="53"/>
  <c r="O43" i="53"/>
  <c r="P40" i="53"/>
  <c r="O35" i="53"/>
  <c r="P32" i="53"/>
  <c r="O27" i="53"/>
  <c r="P24" i="53"/>
  <c r="O19" i="53"/>
  <c r="P16" i="53"/>
  <c r="O11" i="53"/>
  <c r="P8" i="53"/>
  <c r="P164" i="53"/>
  <c r="P148" i="53"/>
  <c r="P132" i="53"/>
  <c r="P116" i="53"/>
  <c r="O15" i="53"/>
  <c r="P3527" i="55"/>
  <c r="O7" i="55"/>
  <c r="P8" i="55"/>
  <c r="O11" i="55"/>
  <c r="P12" i="55"/>
  <c r="O15" i="55"/>
  <c r="P16" i="55"/>
  <c r="O19" i="55"/>
  <c r="P20" i="55"/>
  <c r="O23" i="55"/>
  <c r="P24" i="55"/>
  <c r="O27" i="55"/>
  <c r="P28" i="55"/>
  <c r="O31" i="55"/>
  <c r="P32" i="55"/>
  <c r="O35" i="55"/>
  <c r="P36" i="55"/>
  <c r="O39" i="55"/>
  <c r="P40" i="55"/>
  <c r="O43" i="55"/>
  <c r="P44" i="55"/>
  <c r="O47" i="55"/>
  <c r="P48" i="55"/>
  <c r="O51" i="55"/>
  <c r="P52" i="55"/>
  <c r="O55" i="55"/>
  <c r="P56" i="55"/>
  <c r="O59" i="55"/>
  <c r="P60" i="55"/>
  <c r="O63" i="55"/>
  <c r="P64" i="55"/>
  <c r="O67" i="55"/>
  <c r="P68" i="55"/>
  <c r="O71" i="55"/>
  <c r="P72" i="55"/>
  <c r="O75" i="55"/>
  <c r="P76" i="55"/>
  <c r="O79" i="55"/>
  <c r="P80" i="55"/>
  <c r="O83" i="55"/>
  <c r="P84" i="55"/>
  <c r="O87" i="55"/>
  <c r="P88" i="55"/>
  <c r="O91" i="55"/>
  <c r="P92" i="55"/>
  <c r="O95" i="55"/>
  <c r="P96" i="55"/>
  <c r="O99" i="55"/>
  <c r="P100" i="55"/>
  <c r="O103" i="55"/>
  <c r="P104" i="55"/>
  <c r="O107" i="55"/>
  <c r="P108" i="55"/>
  <c r="O111" i="55"/>
  <c r="P112" i="55"/>
  <c r="O115" i="55"/>
  <c r="P116" i="55"/>
  <c r="O119" i="55"/>
  <c r="P120" i="55"/>
  <c r="O123" i="55"/>
  <c r="P124" i="55"/>
  <c r="O127" i="55"/>
  <c r="P128" i="55"/>
  <c r="O131" i="55"/>
  <c r="P132" i="55"/>
  <c r="O135" i="55"/>
  <c r="P136" i="55"/>
  <c r="O139" i="55"/>
  <c r="P140" i="55"/>
  <c r="O143" i="55"/>
  <c r="P144" i="55"/>
  <c r="O147" i="55"/>
  <c r="P148" i="55"/>
  <c r="O151" i="55"/>
  <c r="P152" i="55"/>
  <c r="O155" i="55"/>
  <c r="P156" i="55"/>
  <c r="O159" i="55"/>
  <c r="P160" i="55"/>
  <c r="O163" i="55"/>
  <c r="P164" i="55"/>
  <c r="O167" i="55"/>
  <c r="P168" i="55"/>
  <c r="O171" i="55"/>
  <c r="P172" i="55"/>
  <c r="O6" i="55"/>
  <c r="P9" i="55"/>
  <c r="O14" i="55"/>
  <c r="P17" i="55"/>
  <c r="O22" i="55"/>
  <c r="P25" i="55"/>
  <c r="O30" i="55"/>
  <c r="P33" i="55"/>
  <c r="O38" i="55"/>
  <c r="P41" i="55"/>
  <c r="O46" i="55"/>
  <c r="P49" i="55"/>
  <c r="O54" i="55"/>
  <c r="P57" i="55"/>
  <c r="O62" i="55"/>
  <c r="P65" i="55"/>
  <c r="O70" i="55"/>
  <c r="P73" i="55"/>
  <c r="O78" i="55"/>
  <c r="P81" i="55"/>
  <c r="O86" i="55"/>
  <c r="P89" i="55"/>
  <c r="O94" i="55"/>
  <c r="P97" i="55"/>
  <c r="O102" i="55"/>
  <c r="P105" i="55"/>
  <c r="O110" i="55"/>
  <c r="P113" i="55"/>
  <c r="O118" i="55"/>
  <c r="P121" i="55"/>
  <c r="O126" i="55"/>
  <c r="P129" i="55"/>
  <c r="O134" i="55"/>
  <c r="P137" i="55"/>
  <c r="O142" i="55"/>
  <c r="P145" i="55"/>
  <c r="O150" i="55"/>
  <c r="P153" i="55"/>
  <c r="O158" i="55"/>
  <c r="P161" i="55"/>
  <c r="O166" i="55"/>
  <c r="P169" i="55"/>
  <c r="O174" i="55"/>
  <c r="P175" i="55"/>
  <c r="O178" i="55"/>
  <c r="P179" i="55"/>
  <c r="O182" i="55"/>
  <c r="P183" i="55"/>
  <c r="O186" i="55"/>
  <c r="P187" i="55"/>
  <c r="O190" i="55"/>
  <c r="P191" i="55"/>
  <c r="O194" i="55"/>
  <c r="P195" i="55"/>
  <c r="O198" i="55"/>
  <c r="P199" i="55"/>
  <c r="O202" i="55"/>
  <c r="P203" i="55"/>
  <c r="O206" i="55"/>
  <c r="P207" i="55"/>
  <c r="O210" i="55"/>
  <c r="P211" i="55"/>
  <c r="O214" i="55"/>
  <c r="P215" i="55"/>
  <c r="O218" i="55"/>
  <c r="P219" i="55"/>
  <c r="O222" i="55"/>
  <c r="P223" i="55"/>
  <c r="O226" i="55"/>
  <c r="P227" i="55"/>
  <c r="O230" i="55"/>
  <c r="P231" i="55"/>
  <c r="O234" i="55"/>
  <c r="P235" i="55"/>
  <c r="O238" i="55"/>
  <c r="P239" i="55"/>
  <c r="O242" i="55"/>
  <c r="P243" i="55"/>
  <c r="O246" i="55"/>
  <c r="P247" i="55"/>
  <c r="O250" i="55"/>
  <c r="P251" i="55"/>
  <c r="O254" i="55"/>
  <c r="P255" i="55"/>
  <c r="O258" i="55"/>
  <c r="P259" i="55"/>
  <c r="O262" i="55"/>
  <c r="P263" i="55"/>
  <c r="O266" i="55"/>
  <c r="P267" i="55"/>
  <c r="O270" i="55"/>
  <c r="P271" i="55"/>
  <c r="O274" i="55"/>
  <c r="P275" i="55"/>
  <c r="O278" i="55"/>
  <c r="P279" i="55"/>
  <c r="O282" i="55"/>
  <c r="P283" i="55"/>
  <c r="O286" i="55"/>
  <c r="P287" i="55"/>
  <c r="O290" i="55"/>
  <c r="P291" i="55"/>
  <c r="O294" i="55"/>
  <c r="P295" i="55"/>
  <c r="O298" i="55"/>
  <c r="P299" i="55"/>
  <c r="O302" i="55"/>
  <c r="P303" i="55"/>
  <c r="O306" i="55"/>
  <c r="P307" i="55"/>
  <c r="O310" i="55"/>
  <c r="P311" i="55"/>
  <c r="O314" i="55"/>
  <c r="P315" i="55"/>
  <c r="O318" i="55"/>
  <c r="P319" i="55"/>
  <c r="O322" i="55"/>
  <c r="P323" i="55"/>
  <c r="O326" i="55"/>
  <c r="P327" i="55"/>
  <c r="O330" i="55"/>
  <c r="P331" i="55"/>
  <c r="O334" i="55"/>
  <c r="P335" i="55"/>
  <c r="O338" i="55"/>
  <c r="P339" i="55"/>
  <c r="O342" i="55"/>
  <c r="P343" i="55"/>
  <c r="O346" i="55"/>
  <c r="P347" i="55"/>
  <c r="O350" i="55"/>
  <c r="P351" i="55"/>
  <c r="O354" i="55"/>
  <c r="P355" i="55"/>
  <c r="O358" i="55"/>
  <c r="P359" i="55"/>
  <c r="O362" i="55"/>
  <c r="P363" i="55"/>
  <c r="O366" i="55"/>
  <c r="P367" i="55"/>
  <c r="O370" i="55"/>
  <c r="P371" i="55"/>
  <c r="O374" i="55"/>
  <c r="P375" i="55"/>
  <c r="O378" i="55"/>
  <c r="P379" i="55"/>
  <c r="O382" i="55"/>
  <c r="P383" i="55"/>
  <c r="O386" i="55"/>
  <c r="P387" i="55"/>
  <c r="O390" i="55"/>
  <c r="P391" i="55"/>
  <c r="O394" i="55"/>
  <c r="P395" i="55"/>
  <c r="O398" i="55"/>
  <c r="P399" i="55"/>
  <c r="O402" i="55"/>
  <c r="P403" i="55"/>
  <c r="O406" i="55"/>
  <c r="P407" i="55"/>
  <c r="O410" i="55"/>
  <c r="P411" i="55"/>
  <c r="O414" i="55"/>
  <c r="P415" i="55"/>
  <c r="O418" i="55"/>
  <c r="P419" i="55"/>
  <c r="O422" i="55"/>
  <c r="P423" i="55"/>
  <c r="O426" i="55"/>
  <c r="P427" i="55"/>
  <c r="P6" i="55"/>
  <c r="O8" i="55"/>
  <c r="O10" i="55"/>
  <c r="P13" i="55"/>
  <c r="P15" i="55"/>
  <c r="O17" i="55"/>
  <c r="P22" i="55"/>
  <c r="O24" i="55"/>
  <c r="O26" i="55"/>
  <c r="P29" i="55"/>
  <c r="P31" i="55"/>
  <c r="O33" i="55"/>
  <c r="P38" i="55"/>
  <c r="O40" i="55"/>
  <c r="O42" i="55"/>
  <c r="P45" i="55"/>
  <c r="P47" i="55"/>
  <c r="O49" i="55"/>
  <c r="P54" i="55"/>
  <c r="O56" i="55"/>
  <c r="O58" i="55"/>
  <c r="P61" i="55"/>
  <c r="P63" i="55"/>
  <c r="O65" i="55"/>
  <c r="P70" i="55"/>
  <c r="O72" i="55"/>
  <c r="O74" i="55"/>
  <c r="P77" i="55"/>
  <c r="P79" i="55"/>
  <c r="O81" i="55"/>
  <c r="P86" i="55"/>
  <c r="O88" i="55"/>
  <c r="O90" i="55"/>
  <c r="P93" i="55"/>
  <c r="P95" i="55"/>
  <c r="O97" i="55"/>
  <c r="P102" i="55"/>
  <c r="O104" i="55"/>
  <c r="O106" i="55"/>
  <c r="P109" i="55"/>
  <c r="P111" i="55"/>
  <c r="O113" i="55"/>
  <c r="P118" i="55"/>
  <c r="O120" i="55"/>
  <c r="O122" i="55"/>
  <c r="P125" i="55"/>
  <c r="P127" i="55"/>
  <c r="O129" i="55"/>
  <c r="P134" i="55"/>
  <c r="O136" i="55"/>
  <c r="O138" i="55"/>
  <c r="P141" i="55"/>
  <c r="P143" i="55"/>
  <c r="O145" i="55"/>
  <c r="P150" i="55"/>
  <c r="O152" i="55"/>
  <c r="O154" i="55"/>
  <c r="P157" i="55"/>
  <c r="P159" i="55"/>
  <c r="O161" i="55"/>
  <c r="P166" i="55"/>
  <c r="O168" i="55"/>
  <c r="O170" i="55"/>
  <c r="P173" i="55"/>
  <c r="O175" i="55"/>
  <c r="P178" i="55"/>
  <c r="O180" i="55"/>
  <c r="P181" i="55"/>
  <c r="O183" i="55"/>
  <c r="P186" i="55"/>
  <c r="O188" i="55"/>
  <c r="P189" i="55"/>
  <c r="O191" i="55"/>
  <c r="P194" i="55"/>
  <c r="O196" i="55"/>
  <c r="P197" i="55"/>
  <c r="O199" i="55"/>
  <c r="P202" i="55"/>
  <c r="O204" i="55"/>
  <c r="P205" i="55"/>
  <c r="O207" i="55"/>
  <c r="P210" i="55"/>
  <c r="O212" i="55"/>
  <c r="P213" i="55"/>
  <c r="O215" i="55"/>
  <c r="P218" i="55"/>
  <c r="O220" i="55"/>
  <c r="P221" i="55"/>
  <c r="O223" i="55"/>
  <c r="P226" i="55"/>
  <c r="O228" i="55"/>
  <c r="P229" i="55"/>
  <c r="O231" i="55"/>
  <c r="P234" i="55"/>
  <c r="O236" i="55"/>
  <c r="P237" i="55"/>
  <c r="O239" i="55"/>
  <c r="P242" i="55"/>
  <c r="O244" i="55"/>
  <c r="P245" i="55"/>
  <c r="O247" i="55"/>
  <c r="P250" i="55"/>
  <c r="O252" i="55"/>
  <c r="P253" i="55"/>
  <c r="O255" i="55"/>
  <c r="P258" i="55"/>
  <c r="O260" i="55"/>
  <c r="P261" i="55"/>
  <c r="O263" i="55"/>
  <c r="P266" i="55"/>
  <c r="O268" i="55"/>
  <c r="P269" i="55"/>
  <c r="O271" i="55"/>
  <c r="P274" i="55"/>
  <c r="O276" i="55"/>
  <c r="P277" i="55"/>
  <c r="O279" i="55"/>
  <c r="P282" i="55"/>
  <c r="O284" i="55"/>
  <c r="P285" i="55"/>
  <c r="O287" i="55"/>
  <c r="P290" i="55"/>
  <c r="O292" i="55"/>
  <c r="P293" i="55"/>
  <c r="O295" i="55"/>
  <c r="P298" i="55"/>
  <c r="O300" i="55"/>
  <c r="P301" i="55"/>
  <c r="O303" i="55"/>
  <c r="P306" i="55"/>
  <c r="O308" i="55"/>
  <c r="P309" i="55"/>
  <c r="O311" i="55"/>
  <c r="P314" i="55"/>
  <c r="O316" i="55"/>
  <c r="P317" i="55"/>
  <c r="O319" i="55"/>
  <c r="P322" i="55"/>
  <c r="O324" i="55"/>
  <c r="P325" i="55"/>
  <c r="O327" i="55"/>
  <c r="P330" i="55"/>
  <c r="O332" i="55"/>
  <c r="P333" i="55"/>
  <c r="O335" i="55"/>
  <c r="P338" i="55"/>
  <c r="O340" i="55"/>
  <c r="P341" i="55"/>
  <c r="O343" i="55"/>
  <c r="P346" i="55"/>
  <c r="O348" i="55"/>
  <c r="P349" i="55"/>
  <c r="O351" i="55"/>
  <c r="P354" i="55"/>
  <c r="O356" i="55"/>
  <c r="P357" i="55"/>
  <c r="O359" i="55"/>
  <c r="P362" i="55"/>
  <c r="O364" i="55"/>
  <c r="P365" i="55"/>
  <c r="O367" i="55"/>
  <c r="P370" i="55"/>
  <c r="O372" i="55"/>
  <c r="P373" i="55"/>
  <c r="O375" i="55"/>
  <c r="P378" i="55"/>
  <c r="O380" i="55"/>
  <c r="P381" i="55"/>
  <c r="O383" i="55"/>
  <c r="P386" i="55"/>
  <c r="O388" i="55"/>
  <c r="P389" i="55"/>
  <c r="O391" i="55"/>
  <c r="P394" i="55"/>
  <c r="O396" i="55"/>
  <c r="P397" i="55"/>
  <c r="O399" i="55"/>
  <c r="P402" i="55"/>
  <c r="O404" i="55"/>
  <c r="P405" i="55"/>
  <c r="O407" i="55"/>
  <c r="P410" i="55"/>
  <c r="O412" i="55"/>
  <c r="P413" i="55"/>
  <c r="O415" i="55"/>
  <c r="P418" i="55"/>
  <c r="O420" i="55"/>
  <c r="P421" i="55"/>
  <c r="O423" i="55"/>
  <c r="P426" i="55"/>
  <c r="O428" i="55"/>
  <c r="P429" i="55"/>
  <c r="O432" i="55"/>
  <c r="P433" i="55"/>
  <c r="O436" i="55"/>
  <c r="P437" i="55"/>
  <c r="O440" i="55"/>
  <c r="P441" i="55"/>
  <c r="O444" i="55"/>
  <c r="P445" i="55"/>
  <c r="O448" i="55"/>
  <c r="P449" i="55"/>
  <c r="O452" i="55"/>
  <c r="P453" i="55"/>
  <c r="O456" i="55"/>
  <c r="P457" i="55"/>
  <c r="O460" i="55"/>
  <c r="P461" i="55"/>
  <c r="O464" i="55"/>
  <c r="P465" i="55"/>
  <c r="O468" i="55"/>
  <c r="P469" i="55"/>
  <c r="O472" i="55"/>
  <c r="P473" i="55"/>
  <c r="O476" i="55"/>
  <c r="P477" i="55"/>
  <c r="O480" i="55"/>
  <c r="P481" i="55"/>
  <c r="O484" i="55"/>
  <c r="P485" i="55"/>
  <c r="O488" i="55"/>
  <c r="P489" i="55"/>
  <c r="O492" i="55"/>
  <c r="P493" i="55"/>
  <c r="O496" i="55"/>
  <c r="P497" i="55"/>
  <c r="O500" i="55"/>
  <c r="P501" i="55"/>
  <c r="O504" i="55"/>
  <c r="P505" i="55"/>
  <c r="O508" i="55"/>
  <c r="P509" i="55"/>
  <c r="O512" i="55"/>
  <c r="P513" i="55"/>
  <c r="O516" i="55"/>
  <c r="P517" i="55"/>
  <c r="O520" i="55"/>
  <c r="P521" i="55"/>
  <c r="O524" i="55"/>
  <c r="P525" i="55"/>
  <c r="O528" i="55"/>
  <c r="P529" i="55"/>
  <c r="O532" i="55"/>
  <c r="P533" i="55"/>
  <c r="O536" i="55"/>
  <c r="P537" i="55"/>
  <c r="O540" i="55"/>
  <c r="P541" i="55"/>
  <c r="O544" i="55"/>
  <c r="P545" i="55"/>
  <c r="O548" i="55"/>
  <c r="P549" i="55"/>
  <c r="O552" i="55"/>
  <c r="P553" i="55"/>
  <c r="O556" i="55"/>
  <c r="P557" i="55"/>
  <c r="O560" i="55"/>
  <c r="P561" i="55"/>
  <c r="O564" i="55"/>
  <c r="P565" i="55"/>
  <c r="O568" i="55"/>
  <c r="P569" i="55"/>
  <c r="O572" i="55"/>
  <c r="P573" i="55"/>
  <c r="O576" i="55"/>
  <c r="P577" i="55"/>
  <c r="O580" i="55"/>
  <c r="P581" i="55"/>
  <c r="O584" i="55"/>
  <c r="P585" i="55"/>
  <c r="O588" i="55"/>
  <c r="P589" i="55"/>
  <c r="O592" i="55"/>
  <c r="P593" i="55"/>
  <c r="O596" i="55"/>
  <c r="P597" i="55"/>
  <c r="O600" i="55"/>
  <c r="P601" i="55"/>
  <c r="O604" i="55"/>
  <c r="P605" i="55"/>
  <c r="O608" i="55"/>
  <c r="P609" i="55"/>
  <c r="O612" i="55"/>
  <c r="P613" i="55"/>
  <c r="O616" i="55"/>
  <c r="P617" i="55"/>
  <c r="O620" i="55"/>
  <c r="P621" i="55"/>
  <c r="O624" i="55"/>
  <c r="P625" i="55"/>
  <c r="O628" i="55"/>
  <c r="P629" i="55"/>
  <c r="O632" i="55"/>
  <c r="P633" i="55"/>
  <c r="O636" i="55"/>
  <c r="P637" i="55"/>
  <c r="O640" i="55"/>
  <c r="P641" i="55"/>
  <c r="O644" i="55"/>
  <c r="P645" i="55"/>
  <c r="O648" i="55"/>
  <c r="P649" i="55"/>
  <c r="O652" i="55"/>
  <c r="P653" i="55"/>
  <c r="O656" i="55"/>
  <c r="P657" i="55"/>
  <c r="O660" i="55"/>
  <c r="P661" i="55"/>
  <c r="O664" i="55"/>
  <c r="P665" i="55"/>
  <c r="O668" i="55"/>
  <c r="P669" i="55"/>
  <c r="O672" i="55"/>
  <c r="P673" i="55"/>
  <c r="O676" i="55"/>
  <c r="P677" i="55"/>
  <c r="O680" i="55"/>
  <c r="P681" i="55"/>
  <c r="O684" i="55"/>
  <c r="P685" i="55"/>
  <c r="O688" i="55"/>
  <c r="P689" i="55"/>
  <c r="O692" i="55"/>
  <c r="P693" i="55"/>
  <c r="O696" i="55"/>
  <c r="P697" i="55"/>
  <c r="O700" i="55"/>
  <c r="P701" i="55"/>
  <c r="O704" i="55"/>
  <c r="P705" i="55"/>
  <c r="O708" i="55"/>
  <c r="P709" i="55"/>
  <c r="O712" i="55"/>
  <c r="P713" i="55"/>
  <c r="O716" i="55"/>
  <c r="P717" i="55"/>
  <c r="O720" i="55"/>
  <c r="P721" i="55"/>
  <c r="O724" i="55"/>
  <c r="P725" i="55"/>
  <c r="O728" i="55"/>
  <c r="O9" i="55"/>
  <c r="P11" i="55"/>
  <c r="O13" i="55"/>
  <c r="O18" i="55"/>
  <c r="P21" i="55"/>
  <c r="P26" i="55"/>
  <c r="O28" i="55"/>
  <c r="P30" i="55"/>
  <c r="O41" i="55"/>
  <c r="P43" i="55"/>
  <c r="O45" i="55"/>
  <c r="O50" i="55"/>
  <c r="P53" i="55"/>
  <c r="P58" i="55"/>
  <c r="O60" i="55"/>
  <c r="P62" i="55"/>
  <c r="O73" i="55"/>
  <c r="P75" i="55"/>
  <c r="O77" i="55"/>
  <c r="O82" i="55"/>
  <c r="P85" i="55"/>
  <c r="P90" i="55"/>
  <c r="O92" i="55"/>
  <c r="P94" i="55"/>
  <c r="O105" i="55"/>
  <c r="P107" i="55"/>
  <c r="O109" i="55"/>
  <c r="O114" i="55"/>
  <c r="P117" i="55"/>
  <c r="P122" i="55"/>
  <c r="O124" i="55"/>
  <c r="P126" i="55"/>
  <c r="O137" i="55"/>
  <c r="P139" i="55"/>
  <c r="O141" i="55"/>
  <c r="O146" i="55"/>
  <c r="P149" i="55"/>
  <c r="P154" i="55"/>
  <c r="O156" i="55"/>
  <c r="P158" i="55"/>
  <c r="O169" i="55"/>
  <c r="P171" i="55"/>
  <c r="O173" i="55"/>
  <c r="O177" i="55"/>
  <c r="O179" i="55"/>
  <c r="O181" i="55"/>
  <c r="O185" i="55"/>
  <c r="O187" i="55"/>
  <c r="O189" i="55"/>
  <c r="O193" i="55"/>
  <c r="O195" i="55"/>
  <c r="O197" i="55"/>
  <c r="O201" i="55"/>
  <c r="O203" i="55"/>
  <c r="O205" i="55"/>
  <c r="O209" i="55"/>
  <c r="O211" i="55"/>
  <c r="O213" i="55"/>
  <c r="O217" i="55"/>
  <c r="O219" i="55"/>
  <c r="O221" i="55"/>
  <c r="O225" i="55"/>
  <c r="O227" i="55"/>
  <c r="O229" i="55"/>
  <c r="O233" i="55"/>
  <c r="O235" i="55"/>
  <c r="O237" i="55"/>
  <c r="O241" i="55"/>
  <c r="O243" i="55"/>
  <c r="O245" i="55"/>
  <c r="O249" i="55"/>
  <c r="O251" i="55"/>
  <c r="O253" i="55"/>
  <c r="O257" i="55"/>
  <c r="O259" i="55"/>
  <c r="O261" i="55"/>
  <c r="O265" i="55"/>
  <c r="O267" i="55"/>
  <c r="O269" i="55"/>
  <c r="O273" i="55"/>
  <c r="O275" i="55"/>
  <c r="O277" i="55"/>
  <c r="O281" i="55"/>
  <c r="O283" i="55"/>
  <c r="O285" i="55"/>
  <c r="O289" i="55"/>
  <c r="O291" i="55"/>
  <c r="O293" i="55"/>
  <c r="O297" i="55"/>
  <c r="O299" i="55"/>
  <c r="O301" i="55"/>
  <c r="O305" i="55"/>
  <c r="O307" i="55"/>
  <c r="O309" i="55"/>
  <c r="O313" i="55"/>
  <c r="O315" i="55"/>
  <c r="O317" i="55"/>
  <c r="O321" i="55"/>
  <c r="O323" i="55"/>
  <c r="O325" i="55"/>
  <c r="O329" i="55"/>
  <c r="O331" i="55"/>
  <c r="O333" i="55"/>
  <c r="O337" i="55"/>
  <c r="O339" i="55"/>
  <c r="O341" i="55"/>
  <c r="O345" i="55"/>
  <c r="O347" i="55"/>
  <c r="O349" i="55"/>
  <c r="O353" i="55"/>
  <c r="O355" i="55"/>
  <c r="O357" i="55"/>
  <c r="O361" i="55"/>
  <c r="O363" i="55"/>
  <c r="O365" i="55"/>
  <c r="O369" i="55"/>
  <c r="O371" i="55"/>
  <c r="O373" i="55"/>
  <c r="O377" i="55"/>
  <c r="O379" i="55"/>
  <c r="O381" i="55"/>
  <c r="O385" i="55"/>
  <c r="O387" i="55"/>
  <c r="O389" i="55"/>
  <c r="O393" i="55"/>
  <c r="O395" i="55"/>
  <c r="O397" i="55"/>
  <c r="O401" i="55"/>
  <c r="O403" i="55"/>
  <c r="O405" i="55"/>
  <c r="O409" i="55"/>
  <c r="O411" i="55"/>
  <c r="O413" i="55"/>
  <c r="O417" i="55"/>
  <c r="O419" i="55"/>
  <c r="O421" i="55"/>
  <c r="O425" i="55"/>
  <c r="O427" i="55"/>
  <c r="O429" i="55"/>
  <c r="P432" i="55"/>
  <c r="O434" i="55"/>
  <c r="P435" i="55"/>
  <c r="O437" i="55"/>
  <c r="P440" i="55"/>
  <c r="O442" i="55"/>
  <c r="P443" i="55"/>
  <c r="O445" i="55"/>
  <c r="P448" i="55"/>
  <c r="O450" i="55"/>
  <c r="P451" i="55"/>
  <c r="O453" i="55"/>
  <c r="P456" i="55"/>
  <c r="O458" i="55"/>
  <c r="P459" i="55"/>
  <c r="O461" i="55"/>
  <c r="P464" i="55"/>
  <c r="O466" i="55"/>
  <c r="P467" i="55"/>
  <c r="O469" i="55"/>
  <c r="P472" i="55"/>
  <c r="O474" i="55"/>
  <c r="P475" i="55"/>
  <c r="O477" i="55"/>
  <c r="P480" i="55"/>
  <c r="O482" i="55"/>
  <c r="P483" i="55"/>
  <c r="O485" i="55"/>
  <c r="P488" i="55"/>
  <c r="O490" i="55"/>
  <c r="P491" i="55"/>
  <c r="O493" i="55"/>
  <c r="P496" i="55"/>
  <c r="O498" i="55"/>
  <c r="P499" i="55"/>
  <c r="O501" i="55"/>
  <c r="P504" i="55"/>
  <c r="O506" i="55"/>
  <c r="P507" i="55"/>
  <c r="O509" i="55"/>
  <c r="P512" i="55"/>
  <c r="O514" i="55"/>
  <c r="P515" i="55"/>
  <c r="O517" i="55"/>
  <c r="P520" i="55"/>
  <c r="O522" i="55"/>
  <c r="P523" i="55"/>
  <c r="O525" i="55"/>
  <c r="P528" i="55"/>
  <c r="O530" i="55"/>
  <c r="P531" i="55"/>
  <c r="O533" i="55"/>
  <c r="P536" i="55"/>
  <c r="O538" i="55"/>
  <c r="P539" i="55"/>
  <c r="O541" i="55"/>
  <c r="P544" i="55"/>
  <c r="O546" i="55"/>
  <c r="P547" i="55"/>
  <c r="O549" i="55"/>
  <c r="P552" i="55"/>
  <c r="O554" i="55"/>
  <c r="P555" i="55"/>
  <c r="O557" i="55"/>
  <c r="P560" i="55"/>
  <c r="O562" i="55"/>
  <c r="P563" i="55"/>
  <c r="O565" i="55"/>
  <c r="P568" i="55"/>
  <c r="O570" i="55"/>
  <c r="P571" i="55"/>
  <c r="O573" i="55"/>
  <c r="P576" i="55"/>
  <c r="O578" i="55"/>
  <c r="P579" i="55"/>
  <c r="O581" i="55"/>
  <c r="P584" i="55"/>
  <c r="O586" i="55"/>
  <c r="P587" i="55"/>
  <c r="O589" i="55"/>
  <c r="P592" i="55"/>
  <c r="O594" i="55"/>
  <c r="P595" i="55"/>
  <c r="O597" i="55"/>
  <c r="P600" i="55"/>
  <c r="O602" i="55"/>
  <c r="P603" i="55"/>
  <c r="O605" i="55"/>
  <c r="P608" i="55"/>
  <c r="O610" i="55"/>
  <c r="P611" i="55"/>
  <c r="O613" i="55"/>
  <c r="P616" i="55"/>
  <c r="O618" i="55"/>
  <c r="P619" i="55"/>
  <c r="O621" i="55"/>
  <c r="P624" i="55"/>
  <c r="O626" i="55"/>
  <c r="P627" i="55"/>
  <c r="O629" i="55"/>
  <c r="P632" i="55"/>
  <c r="O634" i="55"/>
  <c r="P635" i="55"/>
  <c r="O637" i="55"/>
  <c r="P640" i="55"/>
  <c r="O642" i="55"/>
  <c r="P643" i="55"/>
  <c r="O645" i="55"/>
  <c r="P648" i="55"/>
  <c r="O650" i="55"/>
  <c r="P651" i="55"/>
  <c r="O653" i="55"/>
  <c r="P656" i="55"/>
  <c r="O658" i="55"/>
  <c r="P659" i="55"/>
  <c r="O661" i="55"/>
  <c r="P664" i="55"/>
  <c r="O666" i="55"/>
  <c r="P667" i="55"/>
  <c r="O669" i="55"/>
  <c r="P672" i="55"/>
  <c r="O674" i="55"/>
  <c r="P675" i="55"/>
  <c r="O677" i="55"/>
  <c r="P680" i="55"/>
  <c r="O682" i="55"/>
  <c r="P683" i="55"/>
  <c r="O685" i="55"/>
  <c r="P688" i="55"/>
  <c r="O690" i="55"/>
  <c r="P691" i="55"/>
  <c r="O693" i="55"/>
  <c r="P696" i="55"/>
  <c r="O698" i="55"/>
  <c r="P699" i="55"/>
  <c r="O701" i="55"/>
  <c r="P704" i="55"/>
  <c r="O706" i="55"/>
  <c r="P707" i="55"/>
  <c r="O709" i="55"/>
  <c r="P712" i="55"/>
  <c r="O714" i="55"/>
  <c r="P715" i="55"/>
  <c r="O717" i="55"/>
  <c r="P720" i="55"/>
  <c r="O722" i="55"/>
  <c r="P723" i="55"/>
  <c r="O725" i="55"/>
  <c r="P728" i="55"/>
  <c r="O731" i="55"/>
  <c r="P732" i="55"/>
  <c r="O735" i="55"/>
  <c r="P736" i="55"/>
  <c r="O739" i="55"/>
  <c r="P740" i="55"/>
  <c r="O743" i="55"/>
  <c r="P744" i="55"/>
  <c r="O747" i="55"/>
  <c r="P748" i="55"/>
  <c r="O751" i="55"/>
  <c r="P752" i="55"/>
  <c r="O755" i="55"/>
  <c r="P756" i="55"/>
  <c r="O759" i="55"/>
  <c r="P760" i="55"/>
  <c r="O763" i="55"/>
  <c r="P764" i="55"/>
  <c r="O767" i="55"/>
  <c r="P768" i="55"/>
  <c r="O771" i="55"/>
  <c r="P772" i="55"/>
  <c r="O775" i="55"/>
  <c r="P776" i="55"/>
  <c r="O779" i="55"/>
  <c r="P780" i="55"/>
  <c r="O783" i="55"/>
  <c r="P784" i="55"/>
  <c r="O787" i="55"/>
  <c r="P788" i="55"/>
  <c r="O791" i="55"/>
  <c r="P792" i="55"/>
  <c r="O795" i="55"/>
  <c r="P796" i="55"/>
  <c r="O799" i="55"/>
  <c r="P800" i="55"/>
  <c r="O803" i="55"/>
  <c r="P804" i="55"/>
  <c r="O807" i="55"/>
  <c r="P808" i="55"/>
  <c r="O811" i="55"/>
  <c r="P812" i="55"/>
  <c r="O815" i="55"/>
  <c r="P816" i="55"/>
  <c r="O819" i="55"/>
  <c r="P820" i="55"/>
  <c r="O823" i="55"/>
  <c r="P824" i="55"/>
  <c r="O827" i="55"/>
  <c r="P828" i="55"/>
  <c r="O831" i="55"/>
  <c r="P832" i="55"/>
  <c r="O835" i="55"/>
  <c r="P836" i="55"/>
  <c r="O839" i="55"/>
  <c r="P840" i="55"/>
  <c r="O843" i="55"/>
  <c r="P844" i="55"/>
  <c r="O847" i="55"/>
  <c r="P848" i="55"/>
  <c r="O851" i="55"/>
  <c r="P852" i="55"/>
  <c r="O855" i="55"/>
  <c r="P856" i="55"/>
  <c r="O859" i="55"/>
  <c r="P860" i="55"/>
  <c r="O863" i="55"/>
  <c r="P864" i="55"/>
  <c r="O867" i="55"/>
  <c r="P868" i="55"/>
  <c r="O871" i="55"/>
  <c r="P872" i="55"/>
  <c r="O875" i="55"/>
  <c r="P876" i="55"/>
  <c r="O879" i="55"/>
  <c r="P880" i="55"/>
  <c r="O883" i="55"/>
  <c r="P884" i="55"/>
  <c r="O887" i="55"/>
  <c r="P888" i="55"/>
  <c r="O891" i="55"/>
  <c r="P892" i="55"/>
  <c r="O895" i="55"/>
  <c r="P896" i="55"/>
  <c r="O899" i="55"/>
  <c r="P900" i="55"/>
  <c r="O903" i="55"/>
  <c r="P904" i="55"/>
  <c r="O907" i="55"/>
  <c r="P908" i="55"/>
  <c r="O911" i="55"/>
  <c r="P912" i="55"/>
  <c r="O915" i="55"/>
  <c r="P916" i="55"/>
  <c r="O919" i="55"/>
  <c r="P920" i="55"/>
  <c r="O923" i="55"/>
  <c r="P924" i="55"/>
  <c r="O927" i="55"/>
  <c r="P928" i="55"/>
  <c r="O931" i="55"/>
  <c r="P932" i="55"/>
  <c r="O935" i="55"/>
  <c r="P936" i="55"/>
  <c r="O939" i="55"/>
  <c r="P940" i="55"/>
  <c r="O943" i="55"/>
  <c r="P944" i="55"/>
  <c r="O947" i="55"/>
  <c r="P948" i="55"/>
  <c r="O951" i="55"/>
  <c r="P952" i="55"/>
  <c r="O955" i="55"/>
  <c r="P956" i="55"/>
  <c r="O959" i="55"/>
  <c r="P960" i="55"/>
  <c r="O963" i="55"/>
  <c r="P964" i="55"/>
  <c r="O967" i="55"/>
  <c r="P968" i="55"/>
  <c r="O971" i="55"/>
  <c r="P972" i="55"/>
  <c r="O975" i="55"/>
  <c r="P976" i="55"/>
  <c r="O979" i="55"/>
  <c r="P980" i="55"/>
  <c r="O983" i="55"/>
  <c r="P984" i="55"/>
  <c r="O987" i="55"/>
  <c r="P988" i="55"/>
  <c r="O991" i="55"/>
  <c r="P992" i="55"/>
  <c r="O995" i="55"/>
  <c r="P996" i="55"/>
  <c r="O999" i="55"/>
  <c r="P1000" i="55"/>
  <c r="O1003" i="55"/>
  <c r="P1004" i="55"/>
  <c r="O1007" i="55"/>
  <c r="P1008" i="55"/>
  <c r="O1011" i="55"/>
  <c r="P1012" i="55"/>
  <c r="O1015" i="55"/>
  <c r="P1016" i="55"/>
  <c r="O1019" i="55"/>
  <c r="P1020" i="55"/>
  <c r="O1023" i="55"/>
  <c r="P1024" i="55"/>
  <c r="O1027" i="55"/>
  <c r="P1028" i="55"/>
  <c r="O1031" i="55"/>
  <c r="P1032" i="55"/>
  <c r="O1035" i="55"/>
  <c r="P1036" i="55"/>
  <c r="O1039" i="55"/>
  <c r="P1040" i="55"/>
  <c r="O1043" i="55"/>
  <c r="P1044" i="55"/>
  <c r="O1047" i="55"/>
  <c r="P1048" i="55"/>
  <c r="O1051" i="55"/>
  <c r="P1052" i="55"/>
  <c r="O1055" i="55"/>
  <c r="P1056" i="55"/>
  <c r="O1059" i="55"/>
  <c r="P1060" i="55"/>
  <c r="O1063" i="55"/>
  <c r="P1064" i="55"/>
  <c r="O1067" i="55"/>
  <c r="P1068" i="55"/>
  <c r="O1071" i="55"/>
  <c r="P1072" i="55"/>
  <c r="O1075" i="55"/>
  <c r="P1076" i="55"/>
  <c r="O1079" i="55"/>
  <c r="P1080" i="55"/>
  <c r="O1083" i="55"/>
  <c r="P1084" i="55"/>
  <c r="O1087" i="55"/>
  <c r="P1088" i="55"/>
  <c r="O1091" i="55"/>
  <c r="P1092" i="55"/>
  <c r="O1095" i="55"/>
  <c r="P1096" i="55"/>
  <c r="O1099" i="55"/>
  <c r="P1100" i="55"/>
  <c r="O1103" i="55"/>
  <c r="P1104" i="55"/>
  <c r="O1107" i="55"/>
  <c r="P1108" i="55"/>
  <c r="O1111" i="55"/>
  <c r="P1112" i="55"/>
  <c r="O1115" i="55"/>
  <c r="P1116" i="55"/>
  <c r="O1119" i="55"/>
  <c r="P1120" i="55"/>
  <c r="O1123" i="55"/>
  <c r="P1124" i="55"/>
  <c r="O1127" i="55"/>
  <c r="P1128" i="55"/>
  <c r="O1131" i="55"/>
  <c r="P1132" i="55"/>
  <c r="O1135" i="55"/>
  <c r="P1136" i="55"/>
  <c r="O1139" i="55"/>
  <c r="P1140" i="55"/>
  <c r="O1143" i="55"/>
  <c r="P1144" i="55"/>
  <c r="O1147" i="55"/>
  <c r="P1148" i="55"/>
  <c r="O1151" i="55"/>
  <c r="P1152" i="55"/>
  <c r="O1155" i="55"/>
  <c r="P1156" i="55"/>
  <c r="O1159" i="55"/>
  <c r="P1160" i="55"/>
  <c r="O1163" i="55"/>
  <c r="P1164" i="55"/>
  <c r="O1167" i="55"/>
  <c r="P1168" i="55"/>
  <c r="O1171" i="55"/>
  <c r="P1172" i="55"/>
  <c r="O1175" i="55"/>
  <c r="P1176" i="55"/>
  <c r="O1179" i="55"/>
  <c r="P1180" i="55"/>
  <c r="O1183" i="55"/>
  <c r="P1184" i="55"/>
  <c r="O1187" i="55"/>
  <c r="P1188" i="55"/>
  <c r="O1191" i="55"/>
  <c r="P1192" i="55"/>
  <c r="O1195" i="55"/>
  <c r="P1196" i="55"/>
  <c r="O1199" i="55"/>
  <c r="P1200" i="55"/>
  <c r="O1203" i="55"/>
  <c r="P1204" i="55"/>
  <c r="O1207" i="55"/>
  <c r="P1208" i="55"/>
  <c r="O1211" i="55"/>
  <c r="P1212" i="55"/>
  <c r="O1215" i="55"/>
  <c r="P1216" i="55"/>
  <c r="O1219" i="55"/>
  <c r="P1220" i="55"/>
  <c r="O1223" i="55"/>
  <c r="P1224" i="55"/>
  <c r="O1227" i="55"/>
  <c r="P1228" i="55"/>
  <c r="O1231" i="55"/>
  <c r="P1232" i="55"/>
  <c r="O1235" i="55"/>
  <c r="P1236" i="55"/>
  <c r="O1239" i="55"/>
  <c r="P1240" i="55"/>
  <c r="O1243" i="55"/>
  <c r="P1244" i="55"/>
  <c r="O1247" i="55"/>
  <c r="P1248" i="55"/>
  <c r="O1251" i="55"/>
  <c r="P1252" i="55"/>
  <c r="O1255" i="55"/>
  <c r="P1256" i="55"/>
  <c r="O1259" i="55"/>
  <c r="P1260" i="55"/>
  <c r="O1263" i="55"/>
  <c r="P1264" i="55"/>
  <c r="O1267" i="55"/>
  <c r="P1268" i="55"/>
  <c r="O1271" i="55"/>
  <c r="P1272" i="55"/>
  <c r="O1275" i="55"/>
  <c r="P1276" i="55"/>
  <c r="O1279" i="55"/>
  <c r="P1280" i="55"/>
  <c r="O1283" i="55"/>
  <c r="P1284" i="55"/>
  <c r="O1287" i="55"/>
  <c r="P1288" i="55"/>
  <c r="O1291" i="55"/>
  <c r="P1292" i="55"/>
  <c r="O1295" i="55"/>
  <c r="P1296" i="55"/>
  <c r="O1299" i="55"/>
  <c r="P1300" i="55"/>
  <c r="O1303" i="55"/>
  <c r="P1304" i="55"/>
  <c r="O1307" i="55"/>
  <c r="P1308" i="55"/>
  <c r="O1311" i="55"/>
  <c r="P1312" i="55"/>
  <c r="O1315" i="55"/>
  <c r="P1316" i="55"/>
  <c r="O1319" i="55"/>
  <c r="P1320" i="55"/>
  <c r="O1323" i="55"/>
  <c r="P1324" i="55"/>
  <c r="O1327" i="55"/>
  <c r="P1328" i="55"/>
  <c r="O1331" i="55"/>
  <c r="P1332" i="55"/>
  <c r="O1335" i="55"/>
  <c r="P1336" i="55"/>
  <c r="O1339" i="55"/>
  <c r="P1340" i="55"/>
  <c r="O1343" i="55"/>
  <c r="P1344" i="55"/>
  <c r="O1347" i="55"/>
  <c r="P1348" i="55"/>
  <c r="O1351" i="55"/>
  <c r="P1352" i="55"/>
  <c r="O1355" i="55"/>
  <c r="P1356" i="55"/>
  <c r="O1359" i="55"/>
  <c r="P1360" i="55"/>
  <c r="O1363" i="55"/>
  <c r="P1364" i="55"/>
  <c r="O1367" i="55"/>
  <c r="P1368" i="55"/>
  <c r="O1371" i="55"/>
  <c r="P1372" i="55"/>
  <c r="O1375" i="55"/>
  <c r="P1376" i="55"/>
  <c r="O1379" i="55"/>
  <c r="P1380" i="55"/>
  <c r="O1383" i="55"/>
  <c r="P1384" i="55"/>
  <c r="O1387" i="55"/>
  <c r="P1388" i="55"/>
  <c r="O1391" i="55"/>
  <c r="P1392" i="55"/>
  <c r="O1395" i="55"/>
  <c r="P1396" i="55"/>
  <c r="O1399" i="55"/>
  <c r="P1400" i="55"/>
  <c r="O1403" i="55"/>
  <c r="P1404" i="55"/>
  <c r="O1407" i="55"/>
  <c r="P1408" i="55"/>
  <c r="O1411" i="55"/>
  <c r="P1412" i="55"/>
  <c r="O1415" i="55"/>
  <c r="P1416" i="55"/>
  <c r="O1419" i="55"/>
  <c r="P1420" i="55"/>
  <c r="O1423" i="55"/>
  <c r="P1424" i="55"/>
  <c r="O1427" i="55"/>
  <c r="P1428" i="55"/>
  <c r="O1431" i="55"/>
  <c r="P1432" i="55"/>
  <c r="O1435" i="55"/>
  <c r="P1436" i="55"/>
  <c r="O1439" i="55"/>
  <c r="P1440" i="55"/>
  <c r="O1443" i="55"/>
  <c r="P1444" i="55"/>
  <c r="O1447" i="55"/>
  <c r="P1448" i="55"/>
  <c r="O1451" i="55"/>
  <c r="P1452" i="55"/>
  <c r="O1455" i="55"/>
  <c r="P1456" i="55"/>
  <c r="O1459" i="55"/>
  <c r="P1460" i="55"/>
  <c r="O1463" i="55"/>
  <c r="P1464" i="55"/>
  <c r="O1467" i="55"/>
  <c r="P1468" i="55"/>
  <c r="O1471" i="55"/>
  <c r="P1472" i="55"/>
  <c r="O1475" i="55"/>
  <c r="P1476" i="55"/>
  <c r="O1479" i="55"/>
  <c r="P1480" i="55"/>
  <c r="O1483" i="55"/>
  <c r="P1484" i="55"/>
  <c r="O1487" i="55"/>
  <c r="P1488" i="55"/>
  <c r="O1491" i="55"/>
  <c r="P1492" i="55"/>
  <c r="O1495" i="55"/>
  <c r="P1496" i="55"/>
  <c r="O1499" i="55"/>
  <c r="P1500" i="55"/>
  <c r="O1503" i="55"/>
  <c r="P1504" i="55"/>
  <c r="O1507" i="55"/>
  <c r="P1508" i="55"/>
  <c r="O1511" i="55"/>
  <c r="P1512" i="55"/>
  <c r="O1515" i="55"/>
  <c r="P1516" i="55"/>
  <c r="O12" i="55"/>
  <c r="P27" i="55"/>
  <c r="O44" i="55"/>
  <c r="P59" i="55"/>
  <c r="O76" i="55"/>
  <c r="P91" i="55"/>
  <c r="O108" i="55"/>
  <c r="P123" i="55"/>
  <c r="O140" i="55"/>
  <c r="P155" i="55"/>
  <c r="O172" i="55"/>
  <c r="P182" i="55"/>
  <c r="P184" i="55"/>
  <c r="O192" i="55"/>
  <c r="P201" i="55"/>
  <c r="P204" i="55"/>
  <c r="P214" i="55"/>
  <c r="P216" i="55"/>
  <c r="O224" i="55"/>
  <c r="P233" i="55"/>
  <c r="P236" i="55"/>
  <c r="P246" i="55"/>
  <c r="P248" i="55"/>
  <c r="O256" i="55"/>
  <c r="P265" i="55"/>
  <c r="P268" i="55"/>
  <c r="P278" i="55"/>
  <c r="P280" i="55"/>
  <c r="O288" i="55"/>
  <c r="P297" i="55"/>
  <c r="P300" i="55"/>
  <c r="P310" i="55"/>
  <c r="P312" i="55"/>
  <c r="O320" i="55"/>
  <c r="P329" i="55"/>
  <c r="P332" i="55"/>
  <c r="P342" i="55"/>
  <c r="P344" i="55"/>
  <c r="O352" i="55"/>
  <c r="P361" i="55"/>
  <c r="P364" i="55"/>
  <c r="P374" i="55"/>
  <c r="P376" i="55"/>
  <c r="O384" i="55"/>
  <c r="P393" i="55"/>
  <c r="P396" i="55"/>
  <c r="P406" i="55"/>
  <c r="P408" i="55"/>
  <c r="O416" i="55"/>
  <c r="P425" i="55"/>
  <c r="P428" i="55"/>
  <c r="P430" i="55"/>
  <c r="P434" i="55"/>
  <c r="P436" i="55"/>
  <c r="P438" i="55"/>
  <c r="P442" i="55"/>
  <c r="P444" i="55"/>
  <c r="P446" i="55"/>
  <c r="P450" i="55"/>
  <c r="P452" i="55"/>
  <c r="P454" i="55"/>
  <c r="P458" i="55"/>
  <c r="P460" i="55"/>
  <c r="P462" i="55"/>
  <c r="P466" i="55"/>
  <c r="P468" i="55"/>
  <c r="P470" i="55"/>
  <c r="P474" i="55"/>
  <c r="P476" i="55"/>
  <c r="P478" i="55"/>
  <c r="P482" i="55"/>
  <c r="P484" i="55"/>
  <c r="P486" i="55"/>
  <c r="P490" i="55"/>
  <c r="P492" i="55"/>
  <c r="P494" i="55"/>
  <c r="P498" i="55"/>
  <c r="P500" i="55"/>
  <c r="P502" i="55"/>
  <c r="P506" i="55"/>
  <c r="P508" i="55"/>
  <c r="P510" i="55"/>
  <c r="P514" i="55"/>
  <c r="P516" i="55"/>
  <c r="P518" i="55"/>
  <c r="P522" i="55"/>
  <c r="P524" i="55"/>
  <c r="P526" i="55"/>
  <c r="P530" i="55"/>
  <c r="P532" i="55"/>
  <c r="P534" i="55"/>
  <c r="P538" i="55"/>
  <c r="P540" i="55"/>
  <c r="P542" i="55"/>
  <c r="P546" i="55"/>
  <c r="P548" i="55"/>
  <c r="P550" i="55"/>
  <c r="P554" i="55"/>
  <c r="P556" i="55"/>
  <c r="P558" i="55"/>
  <c r="P562" i="55"/>
  <c r="P564" i="55"/>
  <c r="P566" i="55"/>
  <c r="P570" i="55"/>
  <c r="P572" i="55"/>
  <c r="P574" i="55"/>
  <c r="P578" i="55"/>
  <c r="P580" i="55"/>
  <c r="P582" i="55"/>
  <c r="P586" i="55"/>
  <c r="P588" i="55"/>
  <c r="P590" i="55"/>
  <c r="P594" i="55"/>
  <c r="P596" i="55"/>
  <c r="P598" i="55"/>
  <c r="P602" i="55"/>
  <c r="P604" i="55"/>
  <c r="P606" i="55"/>
  <c r="P610" i="55"/>
  <c r="P612" i="55"/>
  <c r="P614" i="55"/>
  <c r="P618" i="55"/>
  <c r="P620" i="55"/>
  <c r="P622" i="55"/>
  <c r="P626" i="55"/>
  <c r="P628" i="55"/>
  <c r="P630" i="55"/>
  <c r="P634" i="55"/>
  <c r="P636" i="55"/>
  <c r="P638" i="55"/>
  <c r="P642" i="55"/>
  <c r="P644" i="55"/>
  <c r="P646" i="55"/>
  <c r="P650" i="55"/>
  <c r="P652" i="55"/>
  <c r="P654" i="55"/>
  <c r="P658" i="55"/>
  <c r="P660" i="55"/>
  <c r="P662" i="55"/>
  <c r="P666" i="55"/>
  <c r="P668" i="55"/>
  <c r="P670" i="55"/>
  <c r="P674" i="55"/>
  <c r="P676" i="55"/>
  <c r="P678" i="55"/>
  <c r="P682" i="55"/>
  <c r="P684" i="55"/>
  <c r="P686" i="55"/>
  <c r="P690" i="55"/>
  <c r="P692" i="55"/>
  <c r="P694" i="55"/>
  <c r="P698" i="55"/>
  <c r="P700" i="55"/>
  <c r="P702" i="55"/>
  <c r="P706" i="55"/>
  <c r="P708" i="55"/>
  <c r="P710" i="55"/>
  <c r="P714" i="55"/>
  <c r="P716" i="55"/>
  <c r="P718" i="55"/>
  <c r="P722" i="55"/>
  <c r="P724" i="55"/>
  <c r="P726" i="55"/>
  <c r="P731" i="55"/>
  <c r="O733" i="55"/>
  <c r="P734" i="55"/>
  <c r="O736" i="55"/>
  <c r="P739" i="55"/>
  <c r="O741" i="55"/>
  <c r="P742" i="55"/>
  <c r="O744" i="55"/>
  <c r="P747" i="55"/>
  <c r="O749" i="55"/>
  <c r="P750" i="55"/>
  <c r="O752" i="55"/>
  <c r="P755" i="55"/>
  <c r="O757" i="55"/>
  <c r="P758" i="55"/>
  <c r="O760" i="55"/>
  <c r="P763" i="55"/>
  <c r="O765" i="55"/>
  <c r="P766" i="55"/>
  <c r="O768" i="55"/>
  <c r="P771" i="55"/>
  <c r="O773" i="55"/>
  <c r="P774" i="55"/>
  <c r="O776" i="55"/>
  <c r="P779" i="55"/>
  <c r="O781" i="55"/>
  <c r="P782" i="55"/>
  <c r="O784" i="55"/>
  <c r="P787" i="55"/>
  <c r="O789" i="55"/>
  <c r="P790" i="55"/>
  <c r="O792" i="55"/>
  <c r="P795" i="55"/>
  <c r="O797" i="55"/>
  <c r="P798" i="55"/>
  <c r="O800" i="55"/>
  <c r="P803" i="55"/>
  <c r="O805" i="55"/>
  <c r="P806" i="55"/>
  <c r="O808" i="55"/>
  <c r="P811" i="55"/>
  <c r="O813" i="55"/>
  <c r="P814" i="55"/>
  <c r="O816" i="55"/>
  <c r="P819" i="55"/>
  <c r="O821" i="55"/>
  <c r="P822" i="55"/>
  <c r="O824" i="55"/>
  <c r="P827" i="55"/>
  <c r="O829" i="55"/>
  <c r="P830" i="55"/>
  <c r="O832" i="55"/>
  <c r="P835" i="55"/>
  <c r="O837" i="55"/>
  <c r="P838" i="55"/>
  <c r="O840" i="55"/>
  <c r="P843" i="55"/>
  <c r="O845" i="55"/>
  <c r="P846" i="55"/>
  <c r="O848" i="55"/>
  <c r="P851" i="55"/>
  <c r="O853" i="55"/>
  <c r="P854" i="55"/>
  <c r="O856" i="55"/>
  <c r="P859" i="55"/>
  <c r="O861" i="55"/>
  <c r="P862" i="55"/>
  <c r="O864" i="55"/>
  <c r="P867" i="55"/>
  <c r="O869" i="55"/>
  <c r="P870" i="55"/>
  <c r="O872" i="55"/>
  <c r="P875" i="55"/>
  <c r="O877" i="55"/>
  <c r="P878" i="55"/>
  <c r="O880" i="55"/>
  <c r="P883" i="55"/>
  <c r="O885" i="55"/>
  <c r="P886" i="55"/>
  <c r="O888" i="55"/>
  <c r="P891" i="55"/>
  <c r="O893" i="55"/>
  <c r="P894" i="55"/>
  <c r="O896" i="55"/>
  <c r="P899" i="55"/>
  <c r="O901" i="55"/>
  <c r="P902" i="55"/>
  <c r="O904" i="55"/>
  <c r="P907" i="55"/>
  <c r="O909" i="55"/>
  <c r="P910" i="55"/>
  <c r="O912" i="55"/>
  <c r="P915" i="55"/>
  <c r="O917" i="55"/>
  <c r="P918" i="55"/>
  <c r="O920" i="55"/>
  <c r="P923" i="55"/>
  <c r="O925" i="55"/>
  <c r="P926" i="55"/>
  <c r="O928" i="55"/>
  <c r="P931" i="55"/>
  <c r="O933" i="55"/>
  <c r="P934" i="55"/>
  <c r="O936" i="55"/>
  <c r="P939" i="55"/>
  <c r="O941" i="55"/>
  <c r="P942" i="55"/>
  <c r="O944" i="55"/>
  <c r="P947" i="55"/>
  <c r="O949" i="55"/>
  <c r="P950" i="55"/>
  <c r="O952" i="55"/>
  <c r="P955" i="55"/>
  <c r="O957" i="55"/>
  <c r="P958" i="55"/>
  <c r="O960" i="55"/>
  <c r="P963" i="55"/>
  <c r="O965" i="55"/>
  <c r="P966" i="55"/>
  <c r="O968" i="55"/>
  <c r="P971" i="55"/>
  <c r="O973" i="55"/>
  <c r="P974" i="55"/>
  <c r="O976" i="55"/>
  <c r="P979" i="55"/>
  <c r="O981" i="55"/>
  <c r="P982" i="55"/>
  <c r="O984" i="55"/>
  <c r="P987" i="55"/>
  <c r="O989" i="55"/>
  <c r="P990" i="55"/>
  <c r="O992" i="55"/>
  <c r="P995" i="55"/>
  <c r="O997" i="55"/>
  <c r="P998" i="55"/>
  <c r="O1000" i="55"/>
  <c r="P1003" i="55"/>
  <c r="O1005" i="55"/>
  <c r="P1006" i="55"/>
  <c r="O1008" i="55"/>
  <c r="P1011" i="55"/>
  <c r="O1013" i="55"/>
  <c r="P1014" i="55"/>
  <c r="O1016" i="55"/>
  <c r="P1019" i="55"/>
  <c r="O1021" i="55"/>
  <c r="P1022" i="55"/>
  <c r="O1024" i="55"/>
  <c r="P1027" i="55"/>
  <c r="O1029" i="55"/>
  <c r="P1030" i="55"/>
  <c r="O1032" i="55"/>
  <c r="P1035" i="55"/>
  <c r="O1037" i="55"/>
  <c r="P1038" i="55"/>
  <c r="O1040" i="55"/>
  <c r="P1043" i="55"/>
  <c r="O1045" i="55"/>
  <c r="P1046" i="55"/>
  <c r="O1048" i="55"/>
  <c r="P1051" i="55"/>
  <c r="O1053" i="55"/>
  <c r="P1054" i="55"/>
  <c r="O1056" i="55"/>
  <c r="P1059" i="55"/>
  <c r="O1061" i="55"/>
  <c r="P1062" i="55"/>
  <c r="O1064" i="55"/>
  <c r="P1067" i="55"/>
  <c r="O1069" i="55"/>
  <c r="P1070" i="55"/>
  <c r="O1072" i="55"/>
  <c r="P1075" i="55"/>
  <c r="O1077" i="55"/>
  <c r="P1078" i="55"/>
  <c r="O1080" i="55"/>
  <c r="P1083" i="55"/>
  <c r="O1085" i="55"/>
  <c r="P1086" i="55"/>
  <c r="O1088" i="55"/>
  <c r="P1091" i="55"/>
  <c r="O1093" i="55"/>
  <c r="P1094" i="55"/>
  <c r="O1096" i="55"/>
  <c r="P1099" i="55"/>
  <c r="O1101" i="55"/>
  <c r="P1102" i="55"/>
  <c r="O1104" i="55"/>
  <c r="P1107" i="55"/>
  <c r="O1109" i="55"/>
  <c r="P1110" i="55"/>
  <c r="O1112" i="55"/>
  <c r="P1115" i="55"/>
  <c r="O1117" i="55"/>
  <c r="P1118" i="55"/>
  <c r="O1120" i="55"/>
  <c r="P1123" i="55"/>
  <c r="O1125" i="55"/>
  <c r="P1126" i="55"/>
  <c r="O1128" i="55"/>
  <c r="P1131" i="55"/>
  <c r="O1133" i="55"/>
  <c r="P1134" i="55"/>
  <c r="O1136" i="55"/>
  <c r="P1139" i="55"/>
  <c r="O1141" i="55"/>
  <c r="P1142" i="55"/>
  <c r="O1144" i="55"/>
  <c r="P1147" i="55"/>
  <c r="O1149" i="55"/>
  <c r="P1150" i="55"/>
  <c r="O1152" i="55"/>
  <c r="P1155" i="55"/>
  <c r="O1157" i="55"/>
  <c r="P1158" i="55"/>
  <c r="O1160" i="55"/>
  <c r="P1163" i="55"/>
  <c r="O1165" i="55"/>
  <c r="P1166" i="55"/>
  <c r="O1168" i="55"/>
  <c r="P1171" i="55"/>
  <c r="O1173" i="55"/>
  <c r="P1174" i="55"/>
  <c r="O1176" i="55"/>
  <c r="P1179" i="55"/>
  <c r="O1181" i="55"/>
  <c r="P1182" i="55"/>
  <c r="O1184" i="55"/>
  <c r="P1187" i="55"/>
  <c r="O1189" i="55"/>
  <c r="P1190" i="55"/>
  <c r="O1192" i="55"/>
  <c r="P1195" i="55"/>
  <c r="O1197" i="55"/>
  <c r="P1198" i="55"/>
  <c r="O1200" i="55"/>
  <c r="P1203" i="55"/>
  <c r="O1205" i="55"/>
  <c r="P1206" i="55"/>
  <c r="O1208" i="55"/>
  <c r="P1211" i="55"/>
  <c r="O1213" i="55"/>
  <c r="P1214" i="55"/>
  <c r="O1216" i="55"/>
  <c r="P1219" i="55"/>
  <c r="O1221" i="55"/>
  <c r="P1222" i="55"/>
  <c r="O1224" i="55"/>
  <c r="P1227" i="55"/>
  <c r="O1229" i="55"/>
  <c r="P1230" i="55"/>
  <c r="O1232" i="55"/>
  <c r="P1235" i="55"/>
  <c r="O1237" i="55"/>
  <c r="P1238" i="55"/>
  <c r="O1240" i="55"/>
  <c r="P1243" i="55"/>
  <c r="O1245" i="55"/>
  <c r="P1246" i="55"/>
  <c r="O1248" i="55"/>
  <c r="P1251" i="55"/>
  <c r="O1253" i="55"/>
  <c r="P1254" i="55"/>
  <c r="O1256" i="55"/>
  <c r="P1259" i="55"/>
  <c r="O1261" i="55"/>
  <c r="P1262" i="55"/>
  <c r="O1264" i="55"/>
  <c r="P1267" i="55"/>
  <c r="O1269" i="55"/>
  <c r="P1270" i="55"/>
  <c r="O1272" i="55"/>
  <c r="P1275" i="55"/>
  <c r="O1277" i="55"/>
  <c r="P1278" i="55"/>
  <c r="O1280" i="55"/>
  <c r="P1283" i="55"/>
  <c r="O1285" i="55"/>
  <c r="P1286" i="55"/>
  <c r="O1288" i="55"/>
  <c r="P1291" i="55"/>
  <c r="O1293" i="55"/>
  <c r="P1294" i="55"/>
  <c r="O1296" i="55"/>
  <c r="P1299" i="55"/>
  <c r="O1301" i="55"/>
  <c r="P1302" i="55"/>
  <c r="O1304" i="55"/>
  <c r="P1307" i="55"/>
  <c r="O1309" i="55"/>
  <c r="P1310" i="55"/>
  <c r="O1312" i="55"/>
  <c r="P1315" i="55"/>
  <c r="O1317" i="55"/>
  <c r="P1318" i="55"/>
  <c r="O1320" i="55"/>
  <c r="P1323" i="55"/>
  <c r="O1325" i="55"/>
  <c r="P1326" i="55"/>
  <c r="O1328" i="55"/>
  <c r="P1331" i="55"/>
  <c r="O1333" i="55"/>
  <c r="P1334" i="55"/>
  <c r="O1336" i="55"/>
  <c r="P1339" i="55"/>
  <c r="O1341" i="55"/>
  <c r="P1342" i="55"/>
  <c r="O1344" i="55"/>
  <c r="P1347" i="55"/>
  <c r="O1349" i="55"/>
  <c r="P1350" i="55"/>
  <c r="O1352" i="55"/>
  <c r="P1355" i="55"/>
  <c r="O1357" i="55"/>
  <c r="P1358" i="55"/>
  <c r="O1360" i="55"/>
  <c r="P1363" i="55"/>
  <c r="O1365" i="55"/>
  <c r="P1366" i="55"/>
  <c r="O1368" i="55"/>
  <c r="P1371" i="55"/>
  <c r="O1373" i="55"/>
  <c r="P1374" i="55"/>
  <c r="O1376" i="55"/>
  <c r="P1379" i="55"/>
  <c r="O1381" i="55"/>
  <c r="P1382" i="55"/>
  <c r="O1384" i="55"/>
  <c r="P1387" i="55"/>
  <c r="O1389" i="55"/>
  <c r="P1390" i="55"/>
  <c r="O1392" i="55"/>
  <c r="P1395" i="55"/>
  <c r="O1397" i="55"/>
  <c r="P1398" i="55"/>
  <c r="O1400" i="55"/>
  <c r="P1403" i="55"/>
  <c r="O1405" i="55"/>
  <c r="P1406" i="55"/>
  <c r="O1408" i="55"/>
  <c r="P1411" i="55"/>
  <c r="O1413" i="55"/>
  <c r="P1414" i="55"/>
  <c r="O1416" i="55"/>
  <c r="P1419" i="55"/>
  <c r="O1421" i="55"/>
  <c r="P1422" i="55"/>
  <c r="O1424" i="55"/>
  <c r="P1427" i="55"/>
  <c r="O1429" i="55"/>
  <c r="P1430" i="55"/>
  <c r="O1432" i="55"/>
  <c r="P1435" i="55"/>
  <c r="O1437" i="55"/>
  <c r="P1438" i="55"/>
  <c r="O1440" i="55"/>
  <c r="P1443" i="55"/>
  <c r="O1445" i="55"/>
  <c r="P1446" i="55"/>
  <c r="O1448" i="55"/>
  <c r="P1451" i="55"/>
  <c r="O1453" i="55"/>
  <c r="P1454" i="55"/>
  <c r="O1456" i="55"/>
  <c r="P1459" i="55"/>
  <c r="O1461" i="55"/>
  <c r="P1462" i="55"/>
  <c r="O1464" i="55"/>
  <c r="P1467" i="55"/>
  <c r="O1469" i="55"/>
  <c r="P1470" i="55"/>
  <c r="O1472" i="55"/>
  <c r="P1475" i="55"/>
  <c r="O1477" i="55"/>
  <c r="P1478" i="55"/>
  <c r="O1480" i="55"/>
  <c r="P1483" i="55"/>
  <c r="O1485" i="55"/>
  <c r="P1486" i="55"/>
  <c r="O1488" i="55"/>
  <c r="P1491" i="55"/>
  <c r="O1493" i="55"/>
  <c r="P1494" i="55"/>
  <c r="O1496" i="55"/>
  <c r="P1499" i="55"/>
  <c r="O1501" i="55"/>
  <c r="P1502" i="55"/>
  <c r="O1504" i="55"/>
  <c r="P1507" i="55"/>
  <c r="O1509" i="55"/>
  <c r="P1510" i="55"/>
  <c r="O1512" i="55"/>
  <c r="P1515" i="55"/>
  <c r="O1517" i="55"/>
  <c r="P1518" i="55"/>
  <c r="O1521" i="55"/>
  <c r="P1522" i="55"/>
  <c r="O1525" i="55"/>
  <c r="P1526" i="55"/>
  <c r="O1529" i="55"/>
  <c r="P1530" i="55"/>
  <c r="O1533" i="55"/>
  <c r="P1534" i="55"/>
  <c r="O1537" i="55"/>
  <c r="P1538" i="55"/>
  <c r="O1541" i="55"/>
  <c r="P1542" i="55"/>
  <c r="O1545" i="55"/>
  <c r="P1546" i="55"/>
  <c r="O1549" i="55"/>
  <c r="P1550" i="55"/>
  <c r="O1553" i="55"/>
  <c r="P1554" i="55"/>
  <c r="O1557" i="55"/>
  <c r="P1558" i="55"/>
  <c r="O1561" i="55"/>
  <c r="P1562" i="55"/>
  <c r="O1565" i="55"/>
  <c r="P1566" i="55"/>
  <c r="O1569" i="55"/>
  <c r="P1570" i="55"/>
  <c r="O1573" i="55"/>
  <c r="P1574" i="55"/>
  <c r="O1577" i="55"/>
  <c r="P1578" i="55"/>
  <c r="O1581" i="55"/>
  <c r="P1582" i="55"/>
  <c r="O1585" i="55"/>
  <c r="P1586" i="55"/>
  <c r="O1589" i="55"/>
  <c r="P1590" i="55"/>
  <c r="O1593" i="55"/>
  <c r="P1594" i="55"/>
  <c r="O1597" i="55"/>
  <c r="P1598" i="55"/>
  <c r="O1601" i="55"/>
  <c r="P1602" i="55"/>
  <c r="O1605" i="55"/>
  <c r="P1606" i="55"/>
  <c r="O1609" i="55"/>
  <c r="P1610" i="55"/>
  <c r="O1613" i="55"/>
  <c r="P1614" i="55"/>
  <c r="O1617" i="55"/>
  <c r="P1618" i="55"/>
  <c r="O1621" i="55"/>
  <c r="P1622" i="55"/>
  <c r="O1625" i="55"/>
  <c r="P1626" i="55"/>
  <c r="O1629" i="55"/>
  <c r="P1630" i="55"/>
  <c r="O1633" i="55"/>
  <c r="P1634" i="55"/>
  <c r="O1637" i="55"/>
  <c r="P1638" i="55"/>
  <c r="O1641" i="55"/>
  <c r="P1642" i="55"/>
  <c r="O1645" i="55"/>
  <c r="P1646" i="55"/>
  <c r="O1649" i="55"/>
  <c r="P1650" i="55"/>
  <c r="O1653" i="55"/>
  <c r="P1654" i="55"/>
  <c r="O1657" i="55"/>
  <c r="P1658" i="55"/>
  <c r="O1661" i="55"/>
  <c r="P1662" i="55"/>
  <c r="O1665" i="55"/>
  <c r="P1666" i="55"/>
  <c r="O1669" i="55"/>
  <c r="P1670" i="55"/>
  <c r="O1673" i="55"/>
  <c r="P1674" i="55"/>
  <c r="O1677" i="55"/>
  <c r="P1678" i="55"/>
  <c r="O1681" i="55"/>
  <c r="P1682" i="55"/>
  <c r="O1685" i="55"/>
  <c r="P1686" i="55"/>
  <c r="O1689" i="55"/>
  <c r="P1690" i="55"/>
  <c r="O1693" i="55"/>
  <c r="P1694" i="55"/>
  <c r="O1697" i="55"/>
  <c r="P1698" i="55"/>
  <c r="O1701" i="55"/>
  <c r="P1702" i="55"/>
  <c r="O1705" i="55"/>
  <c r="P1706" i="55"/>
  <c r="O1709" i="55"/>
  <c r="P1710" i="55"/>
  <c r="O1713" i="55"/>
  <c r="P1714" i="55"/>
  <c r="O1717" i="55"/>
  <c r="P1718" i="55"/>
  <c r="O1721" i="55"/>
  <c r="P1722" i="55"/>
  <c r="O1725" i="55"/>
  <c r="P1726" i="55"/>
  <c r="O1729" i="55"/>
  <c r="P1730" i="55"/>
  <c r="O1733" i="55"/>
  <c r="P1734" i="55"/>
  <c r="O1737" i="55"/>
  <c r="P1738" i="55"/>
  <c r="O1741" i="55"/>
  <c r="P1742" i="55"/>
  <c r="O1745" i="55"/>
  <c r="P1746" i="55"/>
  <c r="O1749" i="55"/>
  <c r="P1750" i="55"/>
  <c r="O1753" i="55"/>
  <c r="P1754" i="55"/>
  <c r="O1757" i="55"/>
  <c r="P1758" i="55"/>
  <c r="O1761" i="55"/>
  <c r="P1762" i="55"/>
  <c r="O1765" i="55"/>
  <c r="P1766" i="55"/>
  <c r="O1769" i="55"/>
  <c r="P1770" i="55"/>
  <c r="O1773" i="55"/>
  <c r="P1774" i="55"/>
  <c r="O1777" i="55"/>
  <c r="P1778" i="55"/>
  <c r="O1781" i="55"/>
  <c r="P1782" i="55"/>
  <c r="O1785" i="55"/>
  <c r="P1786" i="55"/>
  <c r="O1789" i="55"/>
  <c r="P1790" i="55"/>
  <c r="O1793" i="55"/>
  <c r="P1794" i="55"/>
  <c r="O1797" i="55"/>
  <c r="P1798" i="55"/>
  <c r="O1801" i="55"/>
  <c r="P1802" i="55"/>
  <c r="O1805" i="55"/>
  <c r="P1806" i="55"/>
  <c r="O1809" i="55"/>
  <c r="P1810" i="55"/>
  <c r="O1813" i="55"/>
  <c r="P1814" i="55"/>
  <c r="O1817" i="55"/>
  <c r="P1818" i="55"/>
  <c r="O1821" i="55"/>
  <c r="P1822" i="55"/>
  <c r="O1825" i="55"/>
  <c r="P1826" i="55"/>
  <c r="O1829" i="55"/>
  <c r="P1830" i="55"/>
  <c r="O1833" i="55"/>
  <c r="P1834" i="55"/>
  <c r="O1837" i="55"/>
  <c r="P1838" i="55"/>
  <c r="O1841" i="55"/>
  <c r="P1842" i="55"/>
  <c r="O1845" i="55"/>
  <c r="P1846" i="55"/>
  <c r="O1849" i="55"/>
  <c r="P1850" i="55"/>
  <c r="O1853" i="55"/>
  <c r="P1854" i="55"/>
  <c r="O1857" i="55"/>
  <c r="P1858" i="55"/>
  <c r="O1861" i="55"/>
  <c r="P1862" i="55"/>
  <c r="O1865" i="55"/>
  <c r="P1866" i="55"/>
  <c r="O1869" i="55"/>
  <c r="P1870" i="55"/>
  <c r="O1873" i="55"/>
  <c r="P1874" i="55"/>
  <c r="O1877" i="55"/>
  <c r="P1878" i="55"/>
  <c r="O1881" i="55"/>
  <c r="P1882" i="55"/>
  <c r="O1885" i="55"/>
  <c r="P1886" i="55"/>
  <c r="O1889" i="55"/>
  <c r="P1890" i="55"/>
  <c r="O1893" i="55"/>
  <c r="P1894" i="55"/>
  <c r="O1897" i="55"/>
  <c r="P1898" i="55"/>
  <c r="O1901" i="55"/>
  <c r="P1902" i="55"/>
  <c r="O1905" i="55"/>
  <c r="P1906" i="55"/>
  <c r="O1909" i="55"/>
  <c r="P1910" i="55"/>
  <c r="O1913" i="55"/>
  <c r="P1914" i="55"/>
  <c r="O1917" i="55"/>
  <c r="P1918" i="55"/>
  <c r="O1921" i="55"/>
  <c r="P1922" i="55"/>
  <c r="O1925" i="55"/>
  <c r="P1926" i="55"/>
  <c r="O1929" i="55"/>
  <c r="P1930" i="55"/>
  <c r="O1933" i="55"/>
  <c r="P1934" i="55"/>
  <c r="O1937" i="55"/>
  <c r="P1938" i="55"/>
  <c r="O1941" i="55"/>
  <c r="P1942" i="55"/>
  <c r="O1945" i="55"/>
  <c r="P1946" i="55"/>
  <c r="O1949" i="55"/>
  <c r="P1950" i="55"/>
  <c r="O1953" i="55"/>
  <c r="P1954" i="55"/>
  <c r="O1957" i="55"/>
  <c r="P1958" i="55"/>
  <c r="O1961" i="55"/>
  <c r="P1962" i="55"/>
  <c r="O1965" i="55"/>
  <c r="P1966" i="55"/>
  <c r="O1969" i="55"/>
  <c r="P1970" i="55"/>
  <c r="O1973" i="55"/>
  <c r="P1974" i="55"/>
  <c r="O1977" i="55"/>
  <c r="P1978" i="55"/>
  <c r="O1981" i="55"/>
  <c r="P1982" i="55"/>
  <c r="O1985" i="55"/>
  <c r="P1986" i="55"/>
  <c r="O1989" i="55"/>
  <c r="P1990" i="55"/>
  <c r="O1993" i="55"/>
  <c r="P1994" i="55"/>
  <c r="O1997" i="55"/>
  <c r="P1998" i="55"/>
  <c r="O2001" i="55"/>
  <c r="P2002" i="55"/>
  <c r="O2005" i="55"/>
  <c r="P2006" i="55"/>
  <c r="O2009" i="55"/>
  <c r="P2010" i="55"/>
  <c r="O2013" i="55"/>
  <c r="P2014" i="55"/>
  <c r="O2017" i="55"/>
  <c r="P2018" i="55"/>
  <c r="O2021" i="55"/>
  <c r="P2022" i="55"/>
  <c r="O2025" i="55"/>
  <c r="P2026" i="55"/>
  <c r="O2029" i="55"/>
  <c r="P2030" i="55"/>
  <c r="O2033" i="55"/>
  <c r="P2034" i="55"/>
  <c r="O2037" i="55"/>
  <c r="P2038" i="55"/>
  <c r="O2041" i="55"/>
  <c r="P2042" i="55"/>
  <c r="O2045" i="55"/>
  <c r="P2046" i="55"/>
  <c r="O2049" i="55"/>
  <c r="P2050" i="55"/>
  <c r="O2053" i="55"/>
  <c r="P2054" i="55"/>
  <c r="O2057" i="55"/>
  <c r="P2058" i="55"/>
  <c r="O2061" i="55"/>
  <c r="P2062" i="55"/>
  <c r="O2065" i="55"/>
  <c r="P2066" i="55"/>
  <c r="O2069" i="55"/>
  <c r="P2070" i="55"/>
  <c r="O2073" i="55"/>
  <c r="P2074" i="55"/>
  <c r="O2077" i="55"/>
  <c r="P2078" i="55"/>
  <c r="O2081" i="55"/>
  <c r="P2082" i="55"/>
  <c r="O2085" i="55"/>
  <c r="P2086" i="55"/>
  <c r="O2089" i="55"/>
  <c r="P2090" i="55"/>
  <c r="O2093" i="55"/>
  <c r="P2094" i="55"/>
  <c r="O2097" i="55"/>
  <c r="P2098" i="55"/>
  <c r="O2101" i="55"/>
  <c r="P2102" i="55"/>
  <c r="O2105" i="55"/>
  <c r="P2106" i="55"/>
  <c r="O2109" i="55"/>
  <c r="P2110" i="55"/>
  <c r="O2113" i="55"/>
  <c r="P2114" i="55"/>
  <c r="O2117" i="55"/>
  <c r="P2118" i="55"/>
  <c r="O2121" i="55"/>
  <c r="P2122" i="55"/>
  <c r="O2125" i="55"/>
  <c r="P2126" i="55"/>
  <c r="O2129" i="55"/>
  <c r="P2130" i="55"/>
  <c r="O2133" i="55"/>
  <c r="P2134" i="55"/>
  <c r="O2137" i="55"/>
  <c r="P2138" i="55"/>
  <c r="O2141" i="55"/>
  <c r="P2142" i="55"/>
  <c r="O2145" i="55"/>
  <c r="P2146" i="55"/>
  <c r="O2149" i="55"/>
  <c r="P2150" i="55"/>
  <c r="O2153" i="55"/>
  <c r="P2154" i="55"/>
  <c r="O2157" i="55"/>
  <c r="P2158" i="55"/>
  <c r="O2161" i="55"/>
  <c r="P2162" i="55"/>
  <c r="O2165" i="55"/>
  <c r="P2166" i="55"/>
  <c r="O2169" i="55"/>
  <c r="P2170" i="55"/>
  <c r="O2173" i="55"/>
  <c r="P2174" i="55"/>
  <c r="O2177" i="55"/>
  <c r="P2178" i="55"/>
  <c r="O2181" i="55"/>
  <c r="P2182" i="55"/>
  <c r="O2185" i="55"/>
  <c r="P2186" i="55"/>
  <c r="O2189" i="55"/>
  <c r="P2190" i="55"/>
  <c r="O2193" i="55"/>
  <c r="P2194" i="55"/>
  <c r="O2197" i="55"/>
  <c r="P2198" i="55"/>
  <c r="O2201" i="55"/>
  <c r="P2202" i="55"/>
  <c r="O2205" i="55"/>
  <c r="P2206" i="55"/>
  <c r="O2209" i="55"/>
  <c r="P2210" i="55"/>
  <c r="O2212" i="55"/>
  <c r="P2213" i="55"/>
  <c r="O2216" i="55"/>
  <c r="P2217" i="55"/>
  <c r="O2220" i="55"/>
  <c r="P2221" i="55"/>
  <c r="O2224" i="55"/>
  <c r="P2225" i="55"/>
  <c r="O2228" i="55"/>
  <c r="P2229" i="55"/>
  <c r="O2232" i="55"/>
  <c r="P2233" i="55"/>
  <c r="O2236" i="55"/>
  <c r="P2237" i="55"/>
  <c r="O2240" i="55"/>
  <c r="P2241" i="55"/>
  <c r="O2244" i="55"/>
  <c r="P2245" i="55"/>
  <c r="P103" i="55"/>
  <c r="O133" i="55"/>
  <c r="P138" i="55"/>
  <c r="O148" i="55"/>
  <c r="O153" i="55"/>
  <c r="O165" i="55"/>
  <c r="P170" i="55"/>
  <c r="P180" i="55"/>
  <c r="P190" i="55"/>
  <c r="O200" i="55"/>
  <c r="P212" i="55"/>
  <c r="P224" i="55"/>
  <c r="P241" i="55"/>
  <c r="P254" i="55"/>
  <c r="O264" i="55"/>
  <c r="P273" i="55"/>
  <c r="P288" i="55"/>
  <c r="P305" i="55"/>
  <c r="P318" i="55"/>
  <c r="O328" i="55"/>
  <c r="P340" i="55"/>
  <c r="P352" i="55"/>
  <c r="P369" i="55"/>
  <c r="P382" i="55"/>
  <c r="O392" i="55"/>
  <c r="P401" i="55"/>
  <c r="P414" i="55"/>
  <c r="P733" i="55"/>
  <c r="O738" i="55"/>
  <c r="O746" i="55"/>
  <c r="O754" i="55"/>
  <c r="P765" i="55"/>
  <c r="O770" i="55"/>
  <c r="O778" i="55"/>
  <c r="O786" i="55"/>
  <c r="O794" i="55"/>
  <c r="O802" i="55"/>
  <c r="P813" i="55"/>
  <c r="O818" i="55"/>
  <c r="O826" i="55"/>
  <c r="P837" i="55"/>
  <c r="P845" i="55"/>
  <c r="P853" i="55"/>
  <c r="P861" i="55"/>
  <c r="O866" i="55"/>
  <c r="O874" i="55"/>
  <c r="O882" i="55"/>
  <c r="O890" i="55"/>
  <c r="O898" i="55"/>
  <c r="O906" i="55"/>
  <c r="P909" i="55"/>
  <c r="P917" i="55"/>
  <c r="P925" i="55"/>
  <c r="P933" i="55"/>
  <c r="P941" i="55"/>
  <c r="O946" i="55"/>
  <c r="O954" i="55"/>
  <c r="O962" i="55"/>
  <c r="O970" i="55"/>
  <c r="O978" i="55"/>
  <c r="O986" i="55"/>
  <c r="O994" i="55"/>
  <c r="O1002" i="55"/>
  <c r="O1010" i="55"/>
  <c r="O5" i="55"/>
  <c r="P7" i="55"/>
  <c r="P10" i="55"/>
  <c r="P18" i="55"/>
  <c r="O20" i="55"/>
  <c r="O25" i="55"/>
  <c r="P35" i="55"/>
  <c r="O37" i="55"/>
  <c r="P39" i="55"/>
  <c r="P42" i="55"/>
  <c r="P50" i="55"/>
  <c r="O52" i="55"/>
  <c r="O57" i="55"/>
  <c r="P67" i="55"/>
  <c r="O69" i="55"/>
  <c r="P71" i="55"/>
  <c r="P74" i="55"/>
  <c r="P82" i="55"/>
  <c r="O84" i="55"/>
  <c r="O89" i="55"/>
  <c r="P99" i="55"/>
  <c r="O101" i="55"/>
  <c r="P106" i="55"/>
  <c r="P114" i="55"/>
  <c r="O116" i="55"/>
  <c r="O121" i="55"/>
  <c r="P131" i="55"/>
  <c r="P135" i="55"/>
  <c r="P146" i="55"/>
  <c r="P163" i="55"/>
  <c r="P167" i="55"/>
  <c r="P177" i="55"/>
  <c r="P192" i="55"/>
  <c r="P209" i="55"/>
  <c r="P222" i="55"/>
  <c r="O232" i="55"/>
  <c r="P244" i="55"/>
  <c r="P256" i="55"/>
  <c r="P276" i="55"/>
  <c r="P286" i="55"/>
  <c r="O296" i="55"/>
  <c r="P308" i="55"/>
  <c r="P320" i="55"/>
  <c r="P337" i="55"/>
  <c r="P350" i="55"/>
  <c r="O360" i="55"/>
  <c r="P372" i="55"/>
  <c r="P384" i="55"/>
  <c r="P404" i="55"/>
  <c r="P416" i="55"/>
  <c r="O424" i="55"/>
  <c r="O730" i="55"/>
  <c r="P741" i="55"/>
  <c r="P749" i="55"/>
  <c r="P757" i="55"/>
  <c r="O762" i="55"/>
  <c r="P773" i="55"/>
  <c r="P781" i="55"/>
  <c r="P789" i="55"/>
  <c r="P797" i="55"/>
  <c r="P805" i="55"/>
  <c r="O810" i="55"/>
  <c r="P821" i="55"/>
  <c r="P829" i="55"/>
  <c r="O834" i="55"/>
  <c r="O842" i="55"/>
  <c r="O850" i="55"/>
  <c r="O858" i="55"/>
  <c r="P869" i="55"/>
  <c r="P877" i="55"/>
  <c r="P885" i="55"/>
  <c r="P893" i="55"/>
  <c r="P901" i="55"/>
  <c r="O914" i="55"/>
  <c r="O922" i="55"/>
  <c r="O930" i="55"/>
  <c r="O938" i="55"/>
  <c r="P949" i="55"/>
  <c r="P957" i="55"/>
  <c r="P965" i="55"/>
  <c r="P973" i="55"/>
  <c r="P981" i="55"/>
  <c r="P989" i="55"/>
  <c r="P997" i="55"/>
  <c r="P1005" i="55"/>
  <c r="P23" i="55"/>
  <c r="P37" i="55"/>
  <c r="O53" i="55"/>
  <c r="O80" i="55"/>
  <c r="P83" i="55"/>
  <c r="O98" i="55"/>
  <c r="O100" i="55"/>
  <c r="P110" i="55"/>
  <c r="O125" i="55"/>
  <c r="O128" i="55"/>
  <c r="P130" i="55"/>
  <c r="P151" i="55"/>
  <c r="P165" i="55"/>
  <c r="P206" i="55"/>
  <c r="P208" i="55"/>
  <c r="P230" i="55"/>
  <c r="P270" i="55"/>
  <c r="P272" i="55"/>
  <c r="P294" i="55"/>
  <c r="P334" i="55"/>
  <c r="P336" i="55"/>
  <c r="P358" i="55"/>
  <c r="P398" i="55"/>
  <c r="P400" i="55"/>
  <c r="P422" i="55"/>
  <c r="O431" i="55"/>
  <c r="O433" i="55"/>
  <c r="O443" i="55"/>
  <c r="O446" i="55"/>
  <c r="P455" i="55"/>
  <c r="O463" i="55"/>
  <c r="O465" i="55"/>
  <c r="O475" i="55"/>
  <c r="O478" i="55"/>
  <c r="P487" i="55"/>
  <c r="O495" i="55"/>
  <c r="O497" i="55"/>
  <c r="O507" i="55"/>
  <c r="O510" i="55"/>
  <c r="P519" i="55"/>
  <c r="O527" i="55"/>
  <c r="O529" i="55"/>
  <c r="O539" i="55"/>
  <c r="O542" i="55"/>
  <c r="P551" i="55"/>
  <c r="O559" i="55"/>
  <c r="O561" i="55"/>
  <c r="O571" i="55"/>
  <c r="O574" i="55"/>
  <c r="P583" i="55"/>
  <c r="O591" i="55"/>
  <c r="O593" i="55"/>
  <c r="O603" i="55"/>
  <c r="O606" i="55"/>
  <c r="P615" i="55"/>
  <c r="O623" i="55"/>
  <c r="O625" i="55"/>
  <c r="O635" i="55"/>
  <c r="O638" i="55"/>
  <c r="P647" i="55"/>
  <c r="O655" i="55"/>
  <c r="O657" i="55"/>
  <c r="O667" i="55"/>
  <c r="O670" i="55"/>
  <c r="P679" i="55"/>
  <c r="O687" i="55"/>
  <c r="O689" i="55"/>
  <c r="O699" i="55"/>
  <c r="O702" i="55"/>
  <c r="P711" i="55"/>
  <c r="O719" i="55"/>
  <c r="O721" i="55"/>
  <c r="P730" i="55"/>
  <c r="P735" i="55"/>
  <c r="P737" i="55"/>
  <c r="O742" i="55"/>
  <c r="P746" i="55"/>
  <c r="P751" i="55"/>
  <c r="P753" i="55"/>
  <c r="O758" i="55"/>
  <c r="P762" i="55"/>
  <c r="P767" i="55"/>
  <c r="P769" i="55"/>
  <c r="O774" i="55"/>
  <c r="P778" i="55"/>
  <c r="P783" i="55"/>
  <c r="P785" i="55"/>
  <c r="O790" i="55"/>
  <c r="P794" i="55"/>
  <c r="P799" i="55"/>
  <c r="P801" i="55"/>
  <c r="O806" i="55"/>
  <c r="P810" i="55"/>
  <c r="P815" i="55"/>
  <c r="P817" i="55"/>
  <c r="O822" i="55"/>
  <c r="P826" i="55"/>
  <c r="P831" i="55"/>
  <c r="P833" i="55"/>
  <c r="O838" i="55"/>
  <c r="P842" i="55"/>
  <c r="P847" i="55"/>
  <c r="P849" i="55"/>
  <c r="O854" i="55"/>
  <c r="P858" i="55"/>
  <c r="P863" i="55"/>
  <c r="P865" i="55"/>
  <c r="O870" i="55"/>
  <c r="P874" i="55"/>
  <c r="P879" i="55"/>
  <c r="P881" i="55"/>
  <c r="O886" i="55"/>
  <c r="P890" i="55"/>
  <c r="P895" i="55"/>
  <c r="P897" i="55"/>
  <c r="O902" i="55"/>
  <c r="P906" i="55"/>
  <c r="P911" i="55"/>
  <c r="P913" i="55"/>
  <c r="O918" i="55"/>
  <c r="P922" i="55"/>
  <c r="P927" i="55"/>
  <c r="P929" i="55"/>
  <c r="O934" i="55"/>
  <c r="P938" i="55"/>
  <c r="P943" i="55"/>
  <c r="P945" i="55"/>
  <c r="O950" i="55"/>
  <c r="P954" i="55"/>
  <c r="P959" i="55"/>
  <c r="P961" i="55"/>
  <c r="O966" i="55"/>
  <c r="P970" i="55"/>
  <c r="P975" i="55"/>
  <c r="P977" i="55"/>
  <c r="O982" i="55"/>
  <c r="P986" i="55"/>
  <c r="P991" i="55"/>
  <c r="P993" i="55"/>
  <c r="O998" i="55"/>
  <c r="P1002" i="55"/>
  <c r="P1007" i="55"/>
  <c r="P1009" i="55"/>
  <c r="P1519" i="55"/>
  <c r="O1524" i="55"/>
  <c r="P1527" i="55"/>
  <c r="O1532" i="55"/>
  <c r="P5" i="55"/>
  <c r="O21" i="55"/>
  <c r="O48" i="55"/>
  <c r="P51" i="55"/>
  <c r="O66" i="55"/>
  <c r="O68" i="55"/>
  <c r="P78" i="55"/>
  <c r="O93" i="55"/>
  <c r="O96" i="55"/>
  <c r="P98" i="55"/>
  <c r="P119" i="55"/>
  <c r="P133" i="55"/>
  <c r="O149" i="55"/>
  <c r="O176" i="55"/>
  <c r="P185" i="55"/>
  <c r="P188" i="55"/>
  <c r="P200" i="55"/>
  <c r="O216" i="55"/>
  <c r="P225" i="55"/>
  <c r="P228" i="55"/>
  <c r="O240" i="55"/>
  <c r="P249" i="55"/>
  <c r="P252" i="55"/>
  <c r="P264" i="55"/>
  <c r="O280" i="55"/>
  <c r="P289" i="55"/>
  <c r="P292" i="55"/>
  <c r="O304" i="55"/>
  <c r="P313" i="55"/>
  <c r="P316" i="55"/>
  <c r="P328" i="55"/>
  <c r="O344" i="55"/>
  <c r="P353" i="55"/>
  <c r="P356" i="55"/>
  <c r="O368" i="55"/>
  <c r="P377" i="55"/>
  <c r="P380" i="55"/>
  <c r="P392" i="55"/>
  <c r="O408" i="55"/>
  <c r="P417" i="55"/>
  <c r="P420" i="55"/>
  <c r="P431" i="55"/>
  <c r="O439" i="55"/>
  <c r="O441" i="55"/>
  <c r="O451" i="55"/>
  <c r="O454" i="55"/>
  <c r="P463" i="55"/>
  <c r="O471" i="55"/>
  <c r="O473" i="55"/>
  <c r="O483" i="55"/>
  <c r="O486" i="55"/>
  <c r="P495" i="55"/>
  <c r="O503" i="55"/>
  <c r="O505" i="55"/>
  <c r="O515" i="55"/>
  <c r="O518" i="55"/>
  <c r="P527" i="55"/>
  <c r="O535" i="55"/>
  <c r="O537" i="55"/>
  <c r="O547" i="55"/>
  <c r="O550" i="55"/>
  <c r="P559" i="55"/>
  <c r="O567" i="55"/>
  <c r="O569" i="55"/>
  <c r="O579" i="55"/>
  <c r="O582" i="55"/>
  <c r="P591" i="55"/>
  <c r="O599" i="55"/>
  <c r="O601" i="55"/>
  <c r="O611" i="55"/>
  <c r="O614" i="55"/>
  <c r="P623" i="55"/>
  <c r="O631" i="55"/>
  <c r="O633" i="55"/>
  <c r="O643" i="55"/>
  <c r="O646" i="55"/>
  <c r="P655" i="55"/>
  <c r="O663" i="55"/>
  <c r="O665" i="55"/>
  <c r="O675" i="55"/>
  <c r="O678" i="55"/>
  <c r="P687" i="55"/>
  <c r="O695" i="55"/>
  <c r="O697" i="55"/>
  <c r="O707" i="55"/>
  <c r="O710" i="55"/>
  <c r="P719" i="55"/>
  <c r="O727" i="55"/>
  <c r="O729" i="55"/>
  <c r="O740" i="55"/>
  <c r="O745" i="55"/>
  <c r="O756" i="55"/>
  <c r="O761" i="55"/>
  <c r="O772" i="55"/>
  <c r="O777" i="55"/>
  <c r="O788" i="55"/>
  <c r="O793" i="55"/>
  <c r="O804" i="55"/>
  <c r="O809" i="55"/>
  <c r="O820" i="55"/>
  <c r="O825" i="55"/>
  <c r="O836" i="55"/>
  <c r="O841" i="55"/>
  <c r="O852" i="55"/>
  <c r="O857" i="55"/>
  <c r="O868" i="55"/>
  <c r="O873" i="55"/>
  <c r="O884" i="55"/>
  <c r="O889" i="55"/>
  <c r="O900" i="55"/>
  <c r="O905" i="55"/>
  <c r="O916" i="55"/>
  <c r="O921" i="55"/>
  <c r="O932" i="55"/>
  <c r="O937" i="55"/>
  <c r="O948" i="55"/>
  <c r="O953" i="55"/>
  <c r="O964" i="55"/>
  <c r="O969" i="55"/>
  <c r="O980" i="55"/>
  <c r="O985" i="55"/>
  <c r="O996" i="55"/>
  <c r="O1001" i="55"/>
  <c r="O1012" i="55"/>
  <c r="O1014" i="55"/>
  <c r="O1018" i="55"/>
  <c r="O1020" i="55"/>
  <c r="O1022" i="55"/>
  <c r="O1026" i="55"/>
  <c r="O1028" i="55"/>
  <c r="O1030" i="55"/>
  <c r="O1034" i="55"/>
  <c r="O1036" i="55"/>
  <c r="O1038" i="55"/>
  <c r="O1042" i="55"/>
  <c r="O1044" i="55"/>
  <c r="O1046" i="55"/>
  <c r="O1050" i="55"/>
  <c r="O1052" i="55"/>
  <c r="O1054" i="55"/>
  <c r="O1058" i="55"/>
  <c r="O1060" i="55"/>
  <c r="O1062" i="55"/>
  <c r="O1066" i="55"/>
  <c r="O1068" i="55"/>
  <c r="O1070" i="55"/>
  <c r="O1074" i="55"/>
  <c r="O1076" i="55"/>
  <c r="O1078" i="55"/>
  <c r="O1082" i="55"/>
  <c r="O1084" i="55"/>
  <c r="O1086" i="55"/>
  <c r="O1090" i="55"/>
  <c r="O1092" i="55"/>
  <c r="O1094" i="55"/>
  <c r="O1098" i="55"/>
  <c r="O1100" i="55"/>
  <c r="O1102" i="55"/>
  <c r="O1106" i="55"/>
  <c r="O1108" i="55"/>
  <c r="O1110" i="55"/>
  <c r="O1114" i="55"/>
  <c r="O1116" i="55"/>
  <c r="O1118" i="55"/>
  <c r="O1122" i="55"/>
  <c r="O1124" i="55"/>
  <c r="O1126" i="55"/>
  <c r="O1130" i="55"/>
  <c r="O1132" i="55"/>
  <c r="O1134" i="55"/>
  <c r="O29" i="55"/>
  <c r="O32" i="55"/>
  <c r="P34" i="55"/>
  <c r="P55" i="55"/>
  <c r="O117" i="55"/>
  <c r="P142" i="55"/>
  <c r="P174" i="55"/>
  <c r="O184" i="55"/>
  <c r="O208" i="55"/>
  <c r="P257" i="55"/>
  <c r="P260" i="55"/>
  <c r="P281" i="55"/>
  <c r="P284" i="55"/>
  <c r="P302" i="55"/>
  <c r="O312" i="55"/>
  <c r="O336" i="55"/>
  <c r="P385" i="55"/>
  <c r="P388" i="55"/>
  <c r="P409" i="55"/>
  <c r="P412" i="55"/>
  <c r="O430" i="55"/>
  <c r="P439" i="55"/>
  <c r="O455" i="55"/>
  <c r="O467" i="55"/>
  <c r="O470" i="55"/>
  <c r="P479" i="55"/>
  <c r="O491" i="55"/>
  <c r="O494" i="55"/>
  <c r="P503" i="55"/>
  <c r="O519" i="55"/>
  <c r="O531" i="55"/>
  <c r="O534" i="55"/>
  <c r="P543" i="55"/>
  <c r="O555" i="55"/>
  <c r="O558" i="55"/>
  <c r="P567" i="55"/>
  <c r="O583" i="55"/>
  <c r="O595" i="55"/>
  <c r="O598" i="55"/>
  <c r="P607" i="55"/>
  <c r="O619" i="55"/>
  <c r="O622" i="55"/>
  <c r="P631" i="55"/>
  <c r="O647" i="55"/>
  <c r="O659" i="55"/>
  <c r="O662" i="55"/>
  <c r="P671" i="55"/>
  <c r="O683" i="55"/>
  <c r="O686" i="55"/>
  <c r="P695" i="55"/>
  <c r="O711" i="55"/>
  <c r="O723" i="55"/>
  <c r="O726" i="55"/>
  <c r="O734" i="55"/>
  <c r="O737" i="55"/>
  <c r="P743" i="55"/>
  <c r="P754" i="55"/>
  <c r="O766" i="55"/>
  <c r="O769" i="55"/>
  <c r="P775" i="55"/>
  <c r="P786" i="55"/>
  <c r="O798" i="55"/>
  <c r="O801" i="55"/>
  <c r="P807" i="55"/>
  <c r="P818" i="55"/>
  <c r="O830" i="55"/>
  <c r="O833" i="55"/>
  <c r="P839" i="55"/>
  <c r="P850" i="55"/>
  <c r="O862" i="55"/>
  <c r="O865" i="55"/>
  <c r="P871" i="55"/>
  <c r="P882" i="55"/>
  <c r="O894" i="55"/>
  <c r="O897" i="55"/>
  <c r="P903" i="55"/>
  <c r="P914" i="55"/>
  <c r="O926" i="55"/>
  <c r="O929" i="55"/>
  <c r="P935" i="55"/>
  <c r="P946" i="55"/>
  <c r="O958" i="55"/>
  <c r="O961" i="55"/>
  <c r="P967" i="55"/>
  <c r="P978" i="55"/>
  <c r="O990" i="55"/>
  <c r="O993" i="55"/>
  <c r="P999" i="55"/>
  <c r="P1010" i="55"/>
  <c r="P1013" i="55"/>
  <c r="P1023" i="55"/>
  <c r="P1025" i="55"/>
  <c r="O1033" i="55"/>
  <c r="P1042" i="55"/>
  <c r="P1045" i="55"/>
  <c r="P1055" i="55"/>
  <c r="P1057" i="55"/>
  <c r="O1065" i="55"/>
  <c r="P1074" i="55"/>
  <c r="P1077" i="55"/>
  <c r="P1087" i="55"/>
  <c r="P1089" i="55"/>
  <c r="O1097" i="55"/>
  <c r="P1106" i="55"/>
  <c r="P1109" i="55"/>
  <c r="P1119" i="55"/>
  <c r="P1121" i="55"/>
  <c r="O1129" i="55"/>
  <c r="O1138" i="55"/>
  <c r="O1140" i="55"/>
  <c r="O1142" i="55"/>
  <c r="O1146" i="55"/>
  <c r="O1148" i="55"/>
  <c r="O1150" i="55"/>
  <c r="O1154" i="55"/>
  <c r="O1156" i="55"/>
  <c r="O1158" i="55"/>
  <c r="O1162" i="55"/>
  <c r="O1164" i="55"/>
  <c r="O1166" i="55"/>
  <c r="O1170" i="55"/>
  <c r="O1172" i="55"/>
  <c r="O1174" i="55"/>
  <c r="O1178" i="55"/>
  <c r="O1180" i="55"/>
  <c r="O1182" i="55"/>
  <c r="O1186" i="55"/>
  <c r="O1188" i="55"/>
  <c r="O1190" i="55"/>
  <c r="O1194" i="55"/>
  <c r="O1196" i="55"/>
  <c r="O1198" i="55"/>
  <c r="O1202" i="55"/>
  <c r="O1204" i="55"/>
  <c r="O1206" i="55"/>
  <c r="O1210" i="55"/>
  <c r="O1212" i="55"/>
  <c r="O1214" i="55"/>
  <c r="O1218" i="55"/>
  <c r="O1220" i="55"/>
  <c r="O1222" i="55"/>
  <c r="O1226" i="55"/>
  <c r="O1228" i="55"/>
  <c r="O1230" i="55"/>
  <c r="O1234" i="55"/>
  <c r="O1236" i="55"/>
  <c r="O1238" i="55"/>
  <c r="O1242" i="55"/>
  <c r="O1244" i="55"/>
  <c r="O1246" i="55"/>
  <c r="O1250" i="55"/>
  <c r="O1252" i="55"/>
  <c r="O1254" i="55"/>
  <c r="O1258" i="55"/>
  <c r="O1260" i="55"/>
  <c r="O1262" i="55"/>
  <c r="O1266" i="55"/>
  <c r="O1268" i="55"/>
  <c r="O1270" i="55"/>
  <c r="O1274" i="55"/>
  <c r="O1276" i="55"/>
  <c r="O1278" i="55"/>
  <c r="O1282" i="55"/>
  <c r="O1284" i="55"/>
  <c r="O1286" i="55"/>
  <c r="O1290" i="55"/>
  <c r="O1292" i="55"/>
  <c r="O1294" i="55"/>
  <c r="O1298" i="55"/>
  <c r="O1300" i="55"/>
  <c r="O1302" i="55"/>
  <c r="O1306" i="55"/>
  <c r="O1308" i="55"/>
  <c r="O1310" i="55"/>
  <c r="O1314" i="55"/>
  <c r="O1316" i="55"/>
  <c r="O1318" i="55"/>
  <c r="O1322" i="55"/>
  <c r="O1324" i="55"/>
  <c r="O1326" i="55"/>
  <c r="O1330" i="55"/>
  <c r="O1332" i="55"/>
  <c r="O1334" i="55"/>
  <c r="O1338" i="55"/>
  <c r="O1340" i="55"/>
  <c r="O1342" i="55"/>
  <c r="O1346" i="55"/>
  <c r="O1348" i="55"/>
  <c r="O1350" i="55"/>
  <c r="O1354" i="55"/>
  <c r="O1356" i="55"/>
  <c r="O1358" i="55"/>
  <c r="O1362" i="55"/>
  <c r="O1364" i="55"/>
  <c r="O1366" i="55"/>
  <c r="O1370" i="55"/>
  <c r="O1372" i="55"/>
  <c r="O1374" i="55"/>
  <c r="O1378" i="55"/>
  <c r="O1380" i="55"/>
  <c r="O1382" i="55"/>
  <c r="O1386" i="55"/>
  <c r="O1388" i="55"/>
  <c r="O1390" i="55"/>
  <c r="O1394" i="55"/>
  <c r="O1396" i="55"/>
  <c r="O1398" i="55"/>
  <c r="O1402" i="55"/>
  <c r="O1404" i="55"/>
  <c r="O1406" i="55"/>
  <c r="O1410" i="55"/>
  <c r="O1412" i="55"/>
  <c r="O1414" i="55"/>
  <c r="O1418" i="55"/>
  <c r="O1420" i="55"/>
  <c r="O1422" i="55"/>
  <c r="O1426" i="55"/>
  <c r="O1428" i="55"/>
  <c r="O1430" i="55"/>
  <c r="O1434" i="55"/>
  <c r="O1436" i="55"/>
  <c r="O1438" i="55"/>
  <c r="O1442" i="55"/>
  <c r="O1444" i="55"/>
  <c r="O1446" i="55"/>
  <c r="O1450" i="55"/>
  <c r="O1452" i="55"/>
  <c r="O1454" i="55"/>
  <c r="O1458" i="55"/>
  <c r="O1460" i="55"/>
  <c r="O1462" i="55"/>
  <c r="O1466" i="55"/>
  <c r="O1468" i="55"/>
  <c r="O1470" i="55"/>
  <c r="O1474" i="55"/>
  <c r="O1476" i="55"/>
  <c r="O1478" i="55"/>
  <c r="O1482" i="55"/>
  <c r="O1484" i="55"/>
  <c r="O1486" i="55"/>
  <c r="O1490" i="55"/>
  <c r="O1492" i="55"/>
  <c r="O1494" i="55"/>
  <c r="O1498" i="55"/>
  <c r="O1500" i="55"/>
  <c r="O1502" i="55"/>
  <c r="O1506" i="55"/>
  <c r="O1508" i="55"/>
  <c r="O1510" i="55"/>
  <c r="O1514" i="55"/>
  <c r="O1516" i="55"/>
  <c r="O1518" i="55"/>
  <c r="O1520" i="55"/>
  <c r="P1523" i="55"/>
  <c r="P1525" i="55"/>
  <c r="O1527" i="55"/>
  <c r="P1532" i="55"/>
  <c r="O1534" i="55"/>
  <c r="P1537" i="55"/>
  <c r="O1539" i="55"/>
  <c r="P1540" i="55"/>
  <c r="O1542" i="55"/>
  <c r="P1545" i="55"/>
  <c r="O1547" i="55"/>
  <c r="P1548" i="55"/>
  <c r="O1550" i="55"/>
  <c r="P1553" i="55"/>
  <c r="O1555" i="55"/>
  <c r="P1556" i="55"/>
  <c r="O1558" i="55"/>
  <c r="P1561" i="55"/>
  <c r="O1563" i="55"/>
  <c r="P1564" i="55"/>
  <c r="O1566" i="55"/>
  <c r="P1569" i="55"/>
  <c r="O1571" i="55"/>
  <c r="P1572" i="55"/>
  <c r="O1574" i="55"/>
  <c r="P1577" i="55"/>
  <c r="O1579" i="55"/>
  <c r="P1580" i="55"/>
  <c r="O1582" i="55"/>
  <c r="P1585" i="55"/>
  <c r="O1587" i="55"/>
  <c r="P1588" i="55"/>
  <c r="O1590" i="55"/>
  <c r="P1593" i="55"/>
  <c r="O1595" i="55"/>
  <c r="P1596" i="55"/>
  <c r="O1598" i="55"/>
  <c r="P1601" i="55"/>
  <c r="O1603" i="55"/>
  <c r="P1604" i="55"/>
  <c r="O1606" i="55"/>
  <c r="P1609" i="55"/>
  <c r="O1611" i="55"/>
  <c r="P1612" i="55"/>
  <c r="O1614" i="55"/>
  <c r="P1617" i="55"/>
  <c r="O1619" i="55"/>
  <c r="P1620" i="55"/>
  <c r="O1622" i="55"/>
  <c r="P1625" i="55"/>
  <c r="O1627" i="55"/>
  <c r="P1628" i="55"/>
  <c r="O1630" i="55"/>
  <c r="P1633" i="55"/>
  <c r="O1635" i="55"/>
  <c r="P1636" i="55"/>
  <c r="O1638" i="55"/>
  <c r="P1641" i="55"/>
  <c r="O1643" i="55"/>
  <c r="P1644" i="55"/>
  <c r="O1646" i="55"/>
  <c r="P1649" i="55"/>
  <c r="O1651" i="55"/>
  <c r="P1652" i="55"/>
  <c r="O1654" i="55"/>
  <c r="P1657" i="55"/>
  <c r="O1659" i="55"/>
  <c r="P1660" i="55"/>
  <c r="O1662" i="55"/>
  <c r="P1665" i="55"/>
  <c r="O1667" i="55"/>
  <c r="P1668" i="55"/>
  <c r="O1670" i="55"/>
  <c r="P1673" i="55"/>
  <c r="O1675" i="55"/>
  <c r="P1676" i="55"/>
  <c r="O1678" i="55"/>
  <c r="P1681" i="55"/>
  <c r="O1683" i="55"/>
  <c r="P1684" i="55"/>
  <c r="O1686" i="55"/>
  <c r="P1689" i="55"/>
  <c r="O1691" i="55"/>
  <c r="P1692" i="55"/>
  <c r="O1694" i="55"/>
  <c r="P1697" i="55"/>
  <c r="O1699" i="55"/>
  <c r="P1700" i="55"/>
  <c r="O1702" i="55"/>
  <c r="P1705" i="55"/>
  <c r="O1707" i="55"/>
  <c r="P1708" i="55"/>
  <c r="O1710" i="55"/>
  <c r="P1713" i="55"/>
  <c r="O1715" i="55"/>
  <c r="P1716" i="55"/>
  <c r="O1718" i="55"/>
  <c r="P1721" i="55"/>
  <c r="O1723" i="55"/>
  <c r="P1724" i="55"/>
  <c r="O1726" i="55"/>
  <c r="P1729" i="55"/>
  <c r="O1731" i="55"/>
  <c r="P1732" i="55"/>
  <c r="O1734" i="55"/>
  <c r="P1737" i="55"/>
  <c r="O1739" i="55"/>
  <c r="P1740" i="55"/>
  <c r="O1742" i="55"/>
  <c r="P1745" i="55"/>
  <c r="O1747" i="55"/>
  <c r="P1748" i="55"/>
  <c r="O1750" i="55"/>
  <c r="P1753" i="55"/>
  <c r="O1755" i="55"/>
  <c r="P1756" i="55"/>
  <c r="O1758" i="55"/>
  <c r="P1761" i="55"/>
  <c r="O1763" i="55"/>
  <c r="P1764" i="55"/>
  <c r="O1766" i="55"/>
  <c r="P1769" i="55"/>
  <c r="O1771" i="55"/>
  <c r="P1772" i="55"/>
  <c r="O1774" i="55"/>
  <c r="P1777" i="55"/>
  <c r="O1779" i="55"/>
  <c r="P1780" i="55"/>
  <c r="O1782" i="55"/>
  <c r="P1785" i="55"/>
  <c r="O1787" i="55"/>
  <c r="P1788" i="55"/>
  <c r="O1790" i="55"/>
  <c r="P1793" i="55"/>
  <c r="O1795" i="55"/>
  <c r="P1796" i="55"/>
  <c r="O1798" i="55"/>
  <c r="P1801" i="55"/>
  <c r="O1803" i="55"/>
  <c r="P1804" i="55"/>
  <c r="O1806" i="55"/>
  <c r="P1809" i="55"/>
  <c r="O1811" i="55"/>
  <c r="P1812" i="55"/>
  <c r="O1814" i="55"/>
  <c r="P1817" i="55"/>
  <c r="O1819" i="55"/>
  <c r="P1820" i="55"/>
  <c r="O16" i="55"/>
  <c r="P19" i="55"/>
  <c r="P101" i="55"/>
  <c r="O112" i="55"/>
  <c r="P115" i="55"/>
  <c r="O132" i="55"/>
  <c r="O162" i="55"/>
  <c r="O164" i="55"/>
  <c r="P198" i="55"/>
  <c r="P240" i="55"/>
  <c r="P296" i="55"/>
  <c r="P326" i="55"/>
  <c r="P368" i="55"/>
  <c r="P424" i="55"/>
  <c r="O447" i="55"/>
  <c r="O449" i="55"/>
  <c r="O489" i="55"/>
  <c r="O511" i="55"/>
  <c r="O513" i="55"/>
  <c r="O553" i="55"/>
  <c r="O575" i="55"/>
  <c r="O577" i="55"/>
  <c r="O617" i="55"/>
  <c r="O639" i="55"/>
  <c r="O641" i="55"/>
  <c r="O681" i="55"/>
  <c r="O703" i="55"/>
  <c r="O705" i="55"/>
  <c r="P729" i="55"/>
  <c r="O732" i="55"/>
  <c r="P761" i="55"/>
  <c r="O764" i="55"/>
  <c r="P793" i="55"/>
  <c r="O796" i="55"/>
  <c r="P825" i="55"/>
  <c r="O828" i="55"/>
  <c r="P857" i="55"/>
  <c r="O860" i="55"/>
  <c r="P889" i="55"/>
  <c r="O892" i="55"/>
  <c r="P921" i="55"/>
  <c r="O924" i="55"/>
  <c r="P953" i="55"/>
  <c r="O956" i="55"/>
  <c r="P985" i="55"/>
  <c r="O988" i="55"/>
  <c r="P1018" i="55"/>
  <c r="P1021" i="55"/>
  <c r="P1031" i="55"/>
  <c r="P1033" i="55"/>
  <c r="O1041" i="55"/>
  <c r="P1050" i="55"/>
  <c r="P1053" i="55"/>
  <c r="P1063" i="55"/>
  <c r="P1065" i="55"/>
  <c r="O1073" i="55"/>
  <c r="P1082" i="55"/>
  <c r="P1085" i="55"/>
  <c r="P1095" i="55"/>
  <c r="P1097" i="55"/>
  <c r="O1105" i="55"/>
  <c r="P1114" i="55"/>
  <c r="P1117" i="55"/>
  <c r="P1127" i="55"/>
  <c r="P1129" i="55"/>
  <c r="O1137" i="55"/>
  <c r="P1138" i="55"/>
  <c r="O1145" i="55"/>
  <c r="P1146" i="55"/>
  <c r="O1153" i="55"/>
  <c r="P1154" i="55"/>
  <c r="O1161" i="55"/>
  <c r="P1162" i="55"/>
  <c r="O1169" i="55"/>
  <c r="P1170" i="55"/>
  <c r="O1177" i="55"/>
  <c r="P1178" i="55"/>
  <c r="O1185" i="55"/>
  <c r="P1186" i="55"/>
  <c r="O1193" i="55"/>
  <c r="P1194" i="55"/>
  <c r="O1201" i="55"/>
  <c r="P1202" i="55"/>
  <c r="O1209" i="55"/>
  <c r="P1210" i="55"/>
  <c r="O1217" i="55"/>
  <c r="P1218" i="55"/>
  <c r="O1225" i="55"/>
  <c r="P1226" i="55"/>
  <c r="O1233" i="55"/>
  <c r="P1234" i="55"/>
  <c r="O1241" i="55"/>
  <c r="P1242" i="55"/>
  <c r="O1249" i="55"/>
  <c r="P1250" i="55"/>
  <c r="O1257" i="55"/>
  <c r="P1258" i="55"/>
  <c r="O1265" i="55"/>
  <c r="P1266" i="55"/>
  <c r="O1273" i="55"/>
  <c r="P1274" i="55"/>
  <c r="O1281" i="55"/>
  <c r="P1282" i="55"/>
  <c r="O1289" i="55"/>
  <c r="P1290" i="55"/>
  <c r="O1297" i="55"/>
  <c r="P1298" i="55"/>
  <c r="O1305" i="55"/>
  <c r="P1306" i="55"/>
  <c r="O1313" i="55"/>
  <c r="P1314" i="55"/>
  <c r="O1321" i="55"/>
  <c r="P1322" i="55"/>
  <c r="O1329" i="55"/>
  <c r="P1330" i="55"/>
  <c r="O1337" i="55"/>
  <c r="P1338" i="55"/>
  <c r="O1345" i="55"/>
  <c r="P1346" i="55"/>
  <c r="O1353" i="55"/>
  <c r="P1354" i="55"/>
  <c r="O1361" i="55"/>
  <c r="P1362" i="55"/>
  <c r="O1369" i="55"/>
  <c r="P1370" i="55"/>
  <c r="O1377" i="55"/>
  <c r="P1378" i="55"/>
  <c r="O1385" i="55"/>
  <c r="P1386" i="55"/>
  <c r="O1393" i="55"/>
  <c r="P1394" i="55"/>
  <c r="O1401" i="55"/>
  <c r="P1402" i="55"/>
  <c r="O1409" i="55"/>
  <c r="P1410" i="55"/>
  <c r="O1417" i="55"/>
  <c r="P1418" i="55"/>
  <c r="O1425" i="55"/>
  <c r="P1426" i="55"/>
  <c r="O1433" i="55"/>
  <c r="P1434" i="55"/>
  <c r="O1441" i="55"/>
  <c r="P1442" i="55"/>
  <c r="O1449" i="55"/>
  <c r="P1450" i="55"/>
  <c r="O1457" i="55"/>
  <c r="P1458" i="55"/>
  <c r="O1465" i="55"/>
  <c r="P1466" i="55"/>
  <c r="O1473" i="55"/>
  <c r="P1474" i="55"/>
  <c r="O1481" i="55"/>
  <c r="P1482" i="55"/>
  <c r="O1489" i="55"/>
  <c r="P1490" i="55"/>
  <c r="O1497" i="55"/>
  <c r="P1498" i="55"/>
  <c r="O1505" i="55"/>
  <c r="P1506" i="55"/>
  <c r="O1513" i="55"/>
  <c r="P1514" i="55"/>
  <c r="P1520" i="55"/>
  <c r="O1522" i="55"/>
  <c r="P1529" i="55"/>
  <c r="O1531" i="55"/>
  <c r="O1536" i="55"/>
  <c r="P1539" i="55"/>
  <c r="O1544" i="55"/>
  <c r="P1547" i="55"/>
  <c r="O1552" i="55"/>
  <c r="P1555" i="55"/>
  <c r="O1560" i="55"/>
  <c r="P1563" i="55"/>
  <c r="O1568" i="55"/>
  <c r="P1571" i="55"/>
  <c r="O1576" i="55"/>
  <c r="P1579" i="55"/>
  <c r="O1584" i="55"/>
  <c r="P1587" i="55"/>
  <c r="O1592" i="55"/>
  <c r="P1595" i="55"/>
  <c r="O1600" i="55"/>
  <c r="P1603" i="55"/>
  <c r="O1608" i="55"/>
  <c r="P1611" i="55"/>
  <c r="O1616" i="55"/>
  <c r="P1619" i="55"/>
  <c r="O1624" i="55"/>
  <c r="P1627" i="55"/>
  <c r="O1632" i="55"/>
  <c r="P1635" i="55"/>
  <c r="O1640" i="55"/>
  <c r="P1643" i="55"/>
  <c r="O1648" i="55"/>
  <c r="P1651" i="55"/>
  <c r="O1656" i="55"/>
  <c r="P1659" i="55"/>
  <c r="O1664" i="55"/>
  <c r="P1667" i="55"/>
  <c r="O1672" i="55"/>
  <c r="P1675" i="55"/>
  <c r="O1680" i="55"/>
  <c r="P1683" i="55"/>
  <c r="O1688" i="55"/>
  <c r="P1691" i="55"/>
  <c r="O1696" i="55"/>
  <c r="P1699" i="55"/>
  <c r="O1704" i="55"/>
  <c r="P1707" i="55"/>
  <c r="O1712" i="55"/>
  <c r="P1715" i="55"/>
  <c r="O1720" i="55"/>
  <c r="P1723" i="55"/>
  <c r="O1728" i="55"/>
  <c r="P1731" i="55"/>
  <c r="O1736" i="55"/>
  <c r="P1739" i="55"/>
  <c r="O1744" i="55"/>
  <c r="P1747" i="55"/>
  <c r="O1752" i="55"/>
  <c r="P1755" i="55"/>
  <c r="O1760" i="55"/>
  <c r="P1763" i="55"/>
  <c r="O1768" i="55"/>
  <c r="P1771" i="55"/>
  <c r="O1776" i="55"/>
  <c r="P1779" i="55"/>
  <c r="O1784" i="55"/>
  <c r="P1787" i="55"/>
  <c r="O1792" i="55"/>
  <c r="P1795" i="55"/>
  <c r="O1800" i="55"/>
  <c r="P1803" i="55"/>
  <c r="O1808" i="55"/>
  <c r="P1811" i="55"/>
  <c r="O1816" i="55"/>
  <c r="P1819" i="55"/>
  <c r="O1824" i="55"/>
  <c r="P1827" i="55"/>
  <c r="O1832" i="55"/>
  <c r="P1835" i="55"/>
  <c r="O1840" i="55"/>
  <c r="P1843" i="55"/>
  <c r="O1848" i="55"/>
  <c r="P1851" i="55"/>
  <c r="O1856" i="55"/>
  <c r="P1859" i="55"/>
  <c r="O1864" i="55"/>
  <c r="P1867" i="55"/>
  <c r="O1872" i="55"/>
  <c r="P1875" i="55"/>
  <c r="O1880" i="55"/>
  <c r="P1883" i="55"/>
  <c r="O1888" i="55"/>
  <c r="P1891" i="55"/>
  <c r="O1896" i="55"/>
  <c r="P1899" i="55"/>
  <c r="O1904" i="55"/>
  <c r="P1907" i="55"/>
  <c r="O1912" i="55"/>
  <c r="P1915" i="55"/>
  <c r="O1920" i="55"/>
  <c r="P1923" i="55"/>
  <c r="O1928" i="55"/>
  <c r="P1931" i="55"/>
  <c r="O1936" i="55"/>
  <c r="P1939" i="55"/>
  <c r="O1944" i="55"/>
  <c r="P1947" i="55"/>
  <c r="O1952" i="55"/>
  <c r="P1955" i="55"/>
  <c r="O1960" i="55"/>
  <c r="P1963" i="55"/>
  <c r="O1968" i="55"/>
  <c r="P1971" i="55"/>
  <c r="O1976" i="55"/>
  <c r="P1979" i="55"/>
  <c r="O1984" i="55"/>
  <c r="P1987" i="55"/>
  <c r="O1992" i="55"/>
  <c r="P1995" i="55"/>
  <c r="O2000" i="55"/>
  <c r="P2003" i="55"/>
  <c r="O2008" i="55"/>
  <c r="P2011" i="55"/>
  <c r="O2016" i="55"/>
  <c r="P2019" i="55"/>
  <c r="O2024" i="55"/>
  <c r="P2027" i="55"/>
  <c r="O2032" i="55"/>
  <c r="P2035" i="55"/>
  <c r="O2040" i="55"/>
  <c r="P2043" i="55"/>
  <c r="O2048" i="55"/>
  <c r="P2051" i="55"/>
  <c r="O2056" i="55"/>
  <c r="P2059" i="55"/>
  <c r="O2064" i="55"/>
  <c r="P2067" i="55"/>
  <c r="O2072" i="55"/>
  <c r="P2075" i="55"/>
  <c r="O2080" i="55"/>
  <c r="P2083" i="55"/>
  <c r="O2088" i="55"/>
  <c r="P2091" i="55"/>
  <c r="O2096" i="55"/>
  <c r="P2099" i="55"/>
  <c r="O2104" i="55"/>
  <c r="P2107" i="55"/>
  <c r="O2112" i="55"/>
  <c r="P2115" i="55"/>
  <c r="O2120" i="55"/>
  <c r="P2123" i="55"/>
  <c r="O2128" i="55"/>
  <c r="P2131" i="55"/>
  <c r="O2136" i="55"/>
  <c r="P2139" i="55"/>
  <c r="O2144" i="55"/>
  <c r="P2147" i="55"/>
  <c r="O2152" i="55"/>
  <c r="P2155" i="55"/>
  <c r="O2160" i="55"/>
  <c r="P2163" i="55"/>
  <c r="O2168" i="55"/>
  <c r="P2171" i="55"/>
  <c r="O2176" i="55"/>
  <c r="P2179" i="55"/>
  <c r="O2184" i="55"/>
  <c r="P2187" i="55"/>
  <c r="O2192" i="55"/>
  <c r="P2195" i="55"/>
  <c r="O2200" i="55"/>
  <c r="P2203" i="55"/>
  <c r="O2208" i="55"/>
  <c r="P2211" i="55"/>
  <c r="O2215" i="55"/>
  <c r="P2218" i="55"/>
  <c r="O2223" i="55"/>
  <c r="P2226" i="55"/>
  <c r="O2231" i="55"/>
  <c r="P2234" i="55"/>
  <c r="P66" i="55"/>
  <c r="P69" i="55"/>
  <c r="P87" i="55"/>
  <c r="O130" i="55"/>
  <c r="P176" i="55"/>
  <c r="P217" i="55"/>
  <c r="P220" i="55"/>
  <c r="P238" i="55"/>
  <c r="P321" i="55"/>
  <c r="P324" i="55"/>
  <c r="P390" i="55"/>
  <c r="O457" i="55"/>
  <c r="O487" i="55"/>
  <c r="O543" i="55"/>
  <c r="O585" i="55"/>
  <c r="O615" i="55"/>
  <c r="O671" i="55"/>
  <c r="O713" i="55"/>
  <c r="O750" i="55"/>
  <c r="O753" i="55"/>
  <c r="O814" i="55"/>
  <c r="O817" i="55"/>
  <c r="O878" i="55"/>
  <c r="O881" i="55"/>
  <c r="O942" i="55"/>
  <c r="O945" i="55"/>
  <c r="O1006" i="55"/>
  <c r="O1009" i="55"/>
  <c r="O1025" i="55"/>
  <c r="P1034" i="55"/>
  <c r="P1037" i="55"/>
  <c r="O1049" i="55"/>
  <c r="P1058" i="55"/>
  <c r="P1061" i="55"/>
  <c r="P1073" i="55"/>
  <c r="O1089" i="55"/>
  <c r="P1098" i="55"/>
  <c r="P1101" i="55"/>
  <c r="O1113" i="55"/>
  <c r="P1122" i="55"/>
  <c r="P1125" i="55"/>
  <c r="P1137" i="55"/>
  <c r="P1143" i="55"/>
  <c r="P1149" i="55"/>
  <c r="P1169" i="55"/>
  <c r="P1175" i="55"/>
  <c r="P1181" i="55"/>
  <c r="P1201" i="55"/>
  <c r="P1207" i="55"/>
  <c r="P1213" i="55"/>
  <c r="P1233" i="55"/>
  <c r="P1239" i="55"/>
  <c r="P1245" i="55"/>
  <c r="P1265" i="55"/>
  <c r="P1271" i="55"/>
  <c r="P1277" i="55"/>
  <c r="P1297" i="55"/>
  <c r="P1303" i="55"/>
  <c r="P1309" i="55"/>
  <c r="P1329" i="55"/>
  <c r="P1335" i="55"/>
  <c r="P1341" i="55"/>
  <c r="P1361" i="55"/>
  <c r="P1367" i="55"/>
  <c r="P1373" i="55"/>
  <c r="P1393" i="55"/>
  <c r="P1399" i="55"/>
  <c r="P1405" i="55"/>
  <c r="P1425" i="55"/>
  <c r="P1431" i="55"/>
  <c r="P1437" i="55"/>
  <c r="P1457" i="55"/>
  <c r="P1463" i="55"/>
  <c r="P1469" i="55"/>
  <c r="P1489" i="55"/>
  <c r="P1495" i="55"/>
  <c r="P1501" i="55"/>
  <c r="P1521" i="55"/>
  <c r="O1526" i="55"/>
  <c r="P1528" i="55"/>
  <c r="P1533" i="55"/>
  <c r="P1535" i="55"/>
  <c r="O1540" i="55"/>
  <c r="P1544" i="55"/>
  <c r="P1549" i="55"/>
  <c r="P1551" i="55"/>
  <c r="O1556" i="55"/>
  <c r="P1560" i="55"/>
  <c r="P1565" i="55"/>
  <c r="P1567" i="55"/>
  <c r="O1572" i="55"/>
  <c r="P1576" i="55"/>
  <c r="P1581" i="55"/>
  <c r="P1583" i="55"/>
  <c r="O1588" i="55"/>
  <c r="P1592" i="55"/>
  <c r="P1597" i="55"/>
  <c r="P1599" i="55"/>
  <c r="O1604" i="55"/>
  <c r="P1608" i="55"/>
  <c r="P1613" i="55"/>
  <c r="P1615" i="55"/>
  <c r="O1620" i="55"/>
  <c r="P1624" i="55"/>
  <c r="P1629" i="55"/>
  <c r="P1631" i="55"/>
  <c r="O1636" i="55"/>
  <c r="P1640" i="55"/>
  <c r="P1645" i="55"/>
  <c r="P1647" i="55"/>
  <c r="O1652" i="55"/>
  <c r="P1656" i="55"/>
  <c r="P1661" i="55"/>
  <c r="P1663" i="55"/>
  <c r="O1668" i="55"/>
  <c r="P1672" i="55"/>
  <c r="P1677" i="55"/>
  <c r="P1679" i="55"/>
  <c r="O1684" i="55"/>
  <c r="P1688" i="55"/>
  <c r="P1693" i="55"/>
  <c r="P1695" i="55"/>
  <c r="O1700" i="55"/>
  <c r="P1704" i="55"/>
  <c r="P1709" i="55"/>
  <c r="P1711" i="55"/>
  <c r="O1716" i="55"/>
  <c r="P1720" i="55"/>
  <c r="P1725" i="55"/>
  <c r="P1727" i="55"/>
  <c r="O1732" i="55"/>
  <c r="P1736" i="55"/>
  <c r="P1741" i="55"/>
  <c r="P1743" i="55"/>
  <c r="O1748" i="55"/>
  <c r="P1752" i="55"/>
  <c r="P1757" i="55"/>
  <c r="P1759" i="55"/>
  <c r="O1764" i="55"/>
  <c r="P1768" i="55"/>
  <c r="P1773" i="55"/>
  <c r="P1775" i="55"/>
  <c r="O1780" i="55"/>
  <c r="P1784" i="55"/>
  <c r="P1789" i="55"/>
  <c r="P1791" i="55"/>
  <c r="O1796" i="55"/>
  <c r="P1800" i="55"/>
  <c r="P1805" i="55"/>
  <c r="P1807" i="55"/>
  <c r="O1812" i="55"/>
  <c r="P1816" i="55"/>
  <c r="P1821" i="55"/>
  <c r="O1823" i="55"/>
  <c r="P1828" i="55"/>
  <c r="O1830" i="55"/>
  <c r="P1837" i="55"/>
  <c r="O1839" i="55"/>
  <c r="P1844" i="55"/>
  <c r="O1846" i="55"/>
  <c r="P1853" i="55"/>
  <c r="O1855" i="55"/>
  <c r="P1860" i="55"/>
  <c r="O1862" i="55"/>
  <c r="P1869" i="55"/>
  <c r="O1871" i="55"/>
  <c r="P1876" i="55"/>
  <c r="O1878" i="55"/>
  <c r="P1885" i="55"/>
  <c r="O1887" i="55"/>
  <c r="P1892" i="55"/>
  <c r="O1894" i="55"/>
  <c r="P1901" i="55"/>
  <c r="O1903" i="55"/>
  <c r="P1908" i="55"/>
  <c r="O1910" i="55"/>
  <c r="P1917" i="55"/>
  <c r="O1919" i="55"/>
  <c r="P1924" i="55"/>
  <c r="O1926" i="55"/>
  <c r="P1933" i="55"/>
  <c r="O1935" i="55"/>
  <c r="P1940" i="55"/>
  <c r="O1942" i="55"/>
  <c r="P1949" i="55"/>
  <c r="O1951" i="55"/>
  <c r="P1956" i="55"/>
  <c r="O1958" i="55"/>
  <c r="P1965" i="55"/>
  <c r="O1967" i="55"/>
  <c r="P1972" i="55"/>
  <c r="O1974" i="55"/>
  <c r="P1981" i="55"/>
  <c r="O1983" i="55"/>
  <c r="P1988" i="55"/>
  <c r="O1990" i="55"/>
  <c r="P1997" i="55"/>
  <c r="O1999" i="55"/>
  <c r="P2004" i="55"/>
  <c r="O2006" i="55"/>
  <c r="P2013" i="55"/>
  <c r="O2015" i="55"/>
  <c r="P2020" i="55"/>
  <c r="O2022" i="55"/>
  <c r="P2029" i="55"/>
  <c r="O2031" i="55"/>
  <c r="P2036" i="55"/>
  <c r="O2038" i="55"/>
  <c r="P2045" i="55"/>
  <c r="O2047" i="55"/>
  <c r="P2052" i="55"/>
  <c r="O2054" i="55"/>
  <c r="P2061" i="55"/>
  <c r="O2063" i="55"/>
  <c r="P2068" i="55"/>
  <c r="O2070" i="55"/>
  <c r="P2077" i="55"/>
  <c r="O2079" i="55"/>
  <c r="P2084" i="55"/>
  <c r="O2086" i="55"/>
  <c r="P2093" i="55"/>
  <c r="O2095" i="55"/>
  <c r="P2100" i="55"/>
  <c r="O2102" i="55"/>
  <c r="P2109" i="55"/>
  <c r="O2111" i="55"/>
  <c r="P2116" i="55"/>
  <c r="O2118" i="55"/>
  <c r="P2125" i="55"/>
  <c r="O2127" i="55"/>
  <c r="P2132" i="55"/>
  <c r="O2134" i="55"/>
  <c r="P2141" i="55"/>
  <c r="O2143" i="55"/>
  <c r="P2148" i="55"/>
  <c r="O2150" i="55"/>
  <c r="P2157" i="55"/>
  <c r="O2159" i="55"/>
  <c r="P2164" i="55"/>
  <c r="O2166" i="55"/>
  <c r="P2173" i="55"/>
  <c r="O2175" i="55"/>
  <c r="P2180" i="55"/>
  <c r="O2182" i="55"/>
  <c r="P2189" i="55"/>
  <c r="O2191" i="55"/>
  <c r="P2196" i="55"/>
  <c r="O2198" i="55"/>
  <c r="P2205" i="55"/>
  <c r="O2207" i="55"/>
  <c r="O2213" i="55"/>
  <c r="P2220" i="55"/>
  <c r="O2222" i="55"/>
  <c r="P2227" i="55"/>
  <c r="O2229" i="55"/>
  <c r="P2236" i="55"/>
  <c r="O2238" i="55"/>
  <c r="P2239" i="55"/>
  <c r="O2241" i="55"/>
  <c r="P2244" i="55"/>
  <c r="P2161" i="55"/>
  <c r="O2170" i="55"/>
  <c r="P2175" i="55"/>
  <c r="O2179" i="55"/>
  <c r="P2184" i="55"/>
  <c r="O2188" i="55"/>
  <c r="P2193" i="55"/>
  <c r="P2200" i="55"/>
  <c r="O2204" i="55"/>
  <c r="O2211" i="55"/>
  <c r="P2215" i="55"/>
  <c r="P2222" i="55"/>
  <c r="O2226" i="55"/>
  <c r="O2233" i="55"/>
  <c r="P2238" i="55"/>
  <c r="O2243" i="55"/>
  <c r="P14" i="55"/>
  <c r="O36" i="55"/>
  <c r="O157" i="55"/>
  <c r="O160" i="55"/>
  <c r="P193" i="55"/>
  <c r="P196" i="55"/>
  <c r="P262" i="55"/>
  <c r="P304" i="55"/>
  <c r="P345" i="55"/>
  <c r="P348" i="55"/>
  <c r="P366" i="55"/>
  <c r="O479" i="55"/>
  <c r="O521" i="55"/>
  <c r="O551" i="55"/>
  <c r="O607" i="55"/>
  <c r="O649" i="55"/>
  <c r="O679" i="55"/>
  <c r="O782" i="55"/>
  <c r="O785" i="55"/>
  <c r="O846" i="55"/>
  <c r="O849" i="55"/>
  <c r="O910" i="55"/>
  <c r="O913" i="55"/>
  <c r="O974" i="55"/>
  <c r="O977" i="55"/>
  <c r="O1017" i="55"/>
  <c r="P1026" i="55"/>
  <c r="P1029" i="55"/>
  <c r="P1041" i="55"/>
  <c r="O1057" i="55"/>
  <c r="P1066" i="55"/>
  <c r="P1069" i="55"/>
  <c r="O1081" i="55"/>
  <c r="P1090" i="55"/>
  <c r="P1093" i="55"/>
  <c r="P1105" i="55"/>
  <c r="O1121" i="55"/>
  <c r="P1130" i="55"/>
  <c r="P1133" i="55"/>
  <c r="P1153" i="55"/>
  <c r="P1159" i="55"/>
  <c r="P1165" i="55"/>
  <c r="P1185" i="55"/>
  <c r="P1191" i="55"/>
  <c r="P1197" i="55"/>
  <c r="P1217" i="55"/>
  <c r="P1223" i="55"/>
  <c r="P1229" i="55"/>
  <c r="P1249" i="55"/>
  <c r="P1255" i="55"/>
  <c r="P1261" i="55"/>
  <c r="P1281" i="55"/>
  <c r="P1287" i="55"/>
  <c r="P1293" i="55"/>
  <c r="P1313" i="55"/>
  <c r="P1319" i="55"/>
  <c r="P1325" i="55"/>
  <c r="P1345" i="55"/>
  <c r="P1351" i="55"/>
  <c r="P1357" i="55"/>
  <c r="P1377" i="55"/>
  <c r="P1383" i="55"/>
  <c r="P1389" i="55"/>
  <c r="P1409" i="55"/>
  <c r="P1415" i="55"/>
  <c r="P1421" i="55"/>
  <c r="P1441" i="55"/>
  <c r="P1447" i="55"/>
  <c r="P1453" i="55"/>
  <c r="P1473" i="55"/>
  <c r="P1479" i="55"/>
  <c r="P1485" i="55"/>
  <c r="P1505" i="55"/>
  <c r="P1517" i="55"/>
  <c r="P1536" i="55"/>
  <c r="P1541" i="55"/>
  <c r="O1548" i="55"/>
  <c r="P1552" i="55"/>
  <c r="P1557" i="55"/>
  <c r="O1564" i="55"/>
  <c r="P1573" i="55"/>
  <c r="O1580" i="55"/>
  <c r="P1589" i="55"/>
  <c r="O1596" i="55"/>
  <c r="P1605" i="55"/>
  <c r="O1612" i="55"/>
  <c r="P1621" i="55"/>
  <c r="O1628" i="55"/>
  <c r="P1632" i="55"/>
  <c r="P1639" i="55"/>
  <c r="P1648" i="55"/>
  <c r="P1655" i="55"/>
  <c r="P1664" i="55"/>
  <c r="P1671" i="55"/>
  <c r="P1680" i="55"/>
  <c r="P1687" i="55"/>
  <c r="P1696" i="55"/>
  <c r="P1703" i="55"/>
  <c r="P1712" i="55"/>
  <c r="P1719" i="55"/>
  <c r="O1724" i="55"/>
  <c r="P1733" i="55"/>
  <c r="P1744" i="55"/>
  <c r="P1751" i="55"/>
  <c r="P1760" i="55"/>
  <c r="P1767" i="55"/>
  <c r="P1776" i="55"/>
  <c r="P1783" i="55"/>
  <c r="P1792" i="55"/>
  <c r="P1799" i="55"/>
  <c r="P1808" i="55"/>
  <c r="P1815" i="55"/>
  <c r="O1822" i="55"/>
  <c r="P1829" i="55"/>
  <c r="P1836" i="55"/>
  <c r="O1847" i="55"/>
  <c r="O1854" i="55"/>
  <c r="O1863" i="55"/>
  <c r="P1868" i="55"/>
  <c r="P1877" i="55"/>
  <c r="O1886" i="55"/>
  <c r="P1893" i="55"/>
  <c r="P1900" i="55"/>
  <c r="P1909" i="55"/>
  <c r="P1916" i="55"/>
  <c r="P1925" i="55"/>
  <c r="P1932" i="55"/>
  <c r="P1941" i="55"/>
  <c r="P1948" i="55"/>
  <c r="P1957" i="55"/>
  <c r="P1964" i="55"/>
  <c r="P1973" i="55"/>
  <c r="P1980" i="55"/>
  <c r="P1989" i="55"/>
  <c r="P1996" i="55"/>
  <c r="P2005" i="55"/>
  <c r="P2012" i="55"/>
  <c r="P2021" i="55"/>
  <c r="P2028" i="55"/>
  <c r="P2037" i="55"/>
  <c r="P2044" i="55"/>
  <c r="P2053" i="55"/>
  <c r="P2060" i="55"/>
  <c r="P2069" i="55"/>
  <c r="P2076" i="55"/>
  <c r="P2085" i="55"/>
  <c r="P2092" i="55"/>
  <c r="P2101" i="55"/>
  <c r="P2108" i="55"/>
  <c r="P2117" i="55"/>
  <c r="P2124" i="55"/>
  <c r="P2133" i="55"/>
  <c r="O2142" i="55"/>
  <c r="P2149" i="55"/>
  <c r="P2156" i="55"/>
  <c r="P2165" i="55"/>
  <c r="O2174" i="55"/>
  <c r="P2181" i="55"/>
  <c r="O2190" i="55"/>
  <c r="O2199" i="55"/>
  <c r="O2206" i="55"/>
  <c r="O2214" i="55"/>
  <c r="P2219" i="55"/>
  <c r="O2230" i="55"/>
  <c r="P46" i="55"/>
  <c r="O61" i="55"/>
  <c r="O64" i="55"/>
  <c r="O85" i="55"/>
  <c r="P162" i="55"/>
  <c r="P232" i="55"/>
  <c r="O272" i="55"/>
  <c r="O376" i="55"/>
  <c r="P447" i="55"/>
  <c r="P471" i="55"/>
  <c r="O481" i="55"/>
  <c r="O499" i="55"/>
  <c r="O502" i="55"/>
  <c r="O523" i="55"/>
  <c r="O526" i="55"/>
  <c r="P575" i="55"/>
  <c r="P599" i="55"/>
  <c r="O609" i="55"/>
  <c r="O627" i="55"/>
  <c r="O630" i="55"/>
  <c r="O651" i="55"/>
  <c r="O654" i="55"/>
  <c r="P703" i="55"/>
  <c r="P727" i="55"/>
  <c r="P738" i="55"/>
  <c r="P745" i="55"/>
  <c r="O748" i="55"/>
  <c r="P791" i="55"/>
  <c r="P802" i="55"/>
  <c r="P809" i="55"/>
  <c r="O812" i="55"/>
  <c r="P855" i="55"/>
  <c r="P866" i="55"/>
  <c r="P873" i="55"/>
  <c r="O876" i="55"/>
  <c r="P919" i="55"/>
  <c r="P930" i="55"/>
  <c r="P937" i="55"/>
  <c r="O940" i="55"/>
  <c r="P983" i="55"/>
  <c r="P994" i="55"/>
  <c r="P1001" i="55"/>
  <c r="O1004" i="55"/>
  <c r="P1047" i="55"/>
  <c r="P1049" i="55"/>
  <c r="P1071" i="55"/>
  <c r="P1111" i="55"/>
  <c r="P1113" i="55"/>
  <c r="P1135" i="55"/>
  <c r="P1141" i="55"/>
  <c r="P1161" i="55"/>
  <c r="P1167" i="55"/>
  <c r="P1173" i="55"/>
  <c r="P1193" i="55"/>
  <c r="P1199" i="55"/>
  <c r="P1205" i="55"/>
  <c r="P1225" i="55"/>
  <c r="P1231" i="55"/>
  <c r="P1237" i="55"/>
  <c r="P1257" i="55"/>
  <c r="P1263" i="55"/>
  <c r="P1269" i="55"/>
  <c r="P1289" i="55"/>
  <c r="P1295" i="55"/>
  <c r="P1301" i="55"/>
  <c r="P1321" i="55"/>
  <c r="P1327" i="55"/>
  <c r="P1333" i="55"/>
  <c r="P1353" i="55"/>
  <c r="P1359" i="55"/>
  <c r="P1365" i="55"/>
  <c r="P1385" i="55"/>
  <c r="P1391" i="55"/>
  <c r="P1397" i="55"/>
  <c r="P1417" i="55"/>
  <c r="P1423" i="55"/>
  <c r="P1429" i="55"/>
  <c r="P1449" i="55"/>
  <c r="P1455" i="55"/>
  <c r="P1461" i="55"/>
  <c r="P1481" i="55"/>
  <c r="P1487" i="55"/>
  <c r="P1493" i="55"/>
  <c r="P1513" i="55"/>
  <c r="O1519" i="55"/>
  <c r="P1524" i="55"/>
  <c r="P1531" i="55"/>
  <c r="O1538" i="55"/>
  <c r="O1543" i="55"/>
  <c r="O1554" i="55"/>
  <c r="O1559" i="55"/>
  <c r="O1570" i="55"/>
  <c r="O1575" i="55"/>
  <c r="O1586" i="55"/>
  <c r="O1591" i="55"/>
  <c r="O1602" i="55"/>
  <c r="O1607" i="55"/>
  <c r="O1618" i="55"/>
  <c r="O1623" i="55"/>
  <c r="O1634" i="55"/>
  <c r="O1639" i="55"/>
  <c r="O1650" i="55"/>
  <c r="O1655" i="55"/>
  <c r="O1666" i="55"/>
  <c r="O1671" i="55"/>
  <c r="O1682" i="55"/>
  <c r="O1687" i="55"/>
  <c r="O1698" i="55"/>
  <c r="O1703" i="55"/>
  <c r="O1714" i="55"/>
  <c r="O1719" i="55"/>
  <c r="O1730" i="55"/>
  <c r="O1735" i="55"/>
  <c r="O1746" i="55"/>
  <c r="O1751" i="55"/>
  <c r="O1762" i="55"/>
  <c r="O1767" i="55"/>
  <c r="O1778" i="55"/>
  <c r="O1783" i="55"/>
  <c r="O1794" i="55"/>
  <c r="O1799" i="55"/>
  <c r="O1810" i="55"/>
  <c r="O1815" i="55"/>
  <c r="P1823" i="55"/>
  <c r="P1825" i="55"/>
  <c r="O1827" i="55"/>
  <c r="P1832" i="55"/>
  <c r="O1834" i="55"/>
  <c r="O1836" i="55"/>
  <c r="P1839" i="55"/>
  <c r="P1841" i="55"/>
  <c r="O1843" i="55"/>
  <c r="P1848" i="55"/>
  <c r="O1850" i="55"/>
  <c r="O1852" i="55"/>
  <c r="P1855" i="55"/>
  <c r="P1857" i="55"/>
  <c r="O1859" i="55"/>
  <c r="P1864" i="55"/>
  <c r="O1866" i="55"/>
  <c r="O1868" i="55"/>
  <c r="P1871" i="55"/>
  <c r="P1873" i="55"/>
  <c r="O1875" i="55"/>
  <c r="P1880" i="55"/>
  <c r="O1882" i="55"/>
  <c r="O1884" i="55"/>
  <c r="P1887" i="55"/>
  <c r="P1889" i="55"/>
  <c r="O1891" i="55"/>
  <c r="P1896" i="55"/>
  <c r="O1898" i="55"/>
  <c r="O1900" i="55"/>
  <c r="P1903" i="55"/>
  <c r="P1905" i="55"/>
  <c r="O1907" i="55"/>
  <c r="P1912" i="55"/>
  <c r="O1914" i="55"/>
  <c r="O1916" i="55"/>
  <c r="P1919" i="55"/>
  <c r="P1921" i="55"/>
  <c r="O1923" i="55"/>
  <c r="P1928" i="55"/>
  <c r="O1930" i="55"/>
  <c r="O1932" i="55"/>
  <c r="P1935" i="55"/>
  <c r="P1937" i="55"/>
  <c r="O1939" i="55"/>
  <c r="P1944" i="55"/>
  <c r="O1946" i="55"/>
  <c r="O1948" i="55"/>
  <c r="P1951" i="55"/>
  <c r="P1953" i="55"/>
  <c r="O1955" i="55"/>
  <c r="P1960" i="55"/>
  <c r="O1962" i="55"/>
  <c r="O1964" i="55"/>
  <c r="P1967" i="55"/>
  <c r="P1969" i="55"/>
  <c r="O1971" i="55"/>
  <c r="P1976" i="55"/>
  <c r="O1978" i="55"/>
  <c r="O1980" i="55"/>
  <c r="P1983" i="55"/>
  <c r="P1985" i="55"/>
  <c r="O1987" i="55"/>
  <c r="P1992" i="55"/>
  <c r="O1994" i="55"/>
  <c r="O1996" i="55"/>
  <c r="P1999" i="55"/>
  <c r="P2001" i="55"/>
  <c r="O2003" i="55"/>
  <c r="P2008" i="55"/>
  <c r="O2010" i="55"/>
  <c r="O2012" i="55"/>
  <c r="P2015" i="55"/>
  <c r="P2017" i="55"/>
  <c r="O2019" i="55"/>
  <c r="P2024" i="55"/>
  <c r="O2026" i="55"/>
  <c r="O2028" i="55"/>
  <c r="P2031" i="55"/>
  <c r="P2033" i="55"/>
  <c r="O2035" i="55"/>
  <c r="P2040" i="55"/>
  <c r="O2042" i="55"/>
  <c r="O2044" i="55"/>
  <c r="P2047" i="55"/>
  <c r="P2049" i="55"/>
  <c r="O2051" i="55"/>
  <c r="P2056" i="55"/>
  <c r="O2058" i="55"/>
  <c r="O2060" i="55"/>
  <c r="P2063" i="55"/>
  <c r="P2065" i="55"/>
  <c r="O2067" i="55"/>
  <c r="P2072" i="55"/>
  <c r="O2074" i="55"/>
  <c r="O2076" i="55"/>
  <c r="P2079" i="55"/>
  <c r="P2081" i="55"/>
  <c r="O2083" i="55"/>
  <c r="P2088" i="55"/>
  <c r="O2090" i="55"/>
  <c r="O2092" i="55"/>
  <c r="P2095" i="55"/>
  <c r="P2097" i="55"/>
  <c r="O2099" i="55"/>
  <c r="P2104" i="55"/>
  <c r="O2106" i="55"/>
  <c r="O2108" i="55"/>
  <c r="P2111" i="55"/>
  <c r="P2113" i="55"/>
  <c r="O2115" i="55"/>
  <c r="P2120" i="55"/>
  <c r="O2122" i="55"/>
  <c r="O2124" i="55"/>
  <c r="P2127" i="55"/>
  <c r="P2129" i="55"/>
  <c r="O2131" i="55"/>
  <c r="P2136" i="55"/>
  <c r="O2138" i="55"/>
  <c r="O2140" i="55"/>
  <c r="P2143" i="55"/>
  <c r="P2145" i="55"/>
  <c r="O2147" i="55"/>
  <c r="P2152" i="55"/>
  <c r="O2154" i="55"/>
  <c r="O2156" i="55"/>
  <c r="P2159" i="55"/>
  <c r="O2163" i="55"/>
  <c r="P2168" i="55"/>
  <c r="O2172" i="55"/>
  <c r="P2177" i="55"/>
  <c r="O2186" i="55"/>
  <c r="P2191" i="55"/>
  <c r="O2195" i="55"/>
  <c r="O2202" i="55"/>
  <c r="P2207" i="55"/>
  <c r="P2209" i="55"/>
  <c r="O2217" i="55"/>
  <c r="O2219" i="55"/>
  <c r="P2224" i="55"/>
  <c r="P2231" i="55"/>
  <c r="O2235" i="55"/>
  <c r="P1511" i="55"/>
  <c r="P1543" i="55"/>
  <c r="P1559" i="55"/>
  <c r="P1568" i="55"/>
  <c r="P1575" i="55"/>
  <c r="P1584" i="55"/>
  <c r="P1591" i="55"/>
  <c r="P1600" i="55"/>
  <c r="P1607" i="55"/>
  <c r="P1616" i="55"/>
  <c r="P1623" i="55"/>
  <c r="P1637" i="55"/>
  <c r="O1644" i="55"/>
  <c r="P1653" i="55"/>
  <c r="O1660" i="55"/>
  <c r="P1669" i="55"/>
  <c r="O1676" i="55"/>
  <c r="P1685" i="55"/>
  <c r="O1692" i="55"/>
  <c r="P1701" i="55"/>
  <c r="O1708" i="55"/>
  <c r="P1717" i="55"/>
  <c r="P1728" i="55"/>
  <c r="P1735" i="55"/>
  <c r="O1740" i="55"/>
  <c r="P1749" i="55"/>
  <c r="O1756" i="55"/>
  <c r="P1765" i="55"/>
  <c r="O1772" i="55"/>
  <c r="P1781" i="55"/>
  <c r="O1788" i="55"/>
  <c r="P1797" i="55"/>
  <c r="O1804" i="55"/>
  <c r="P1813" i="55"/>
  <c r="O1820" i="55"/>
  <c r="O1831" i="55"/>
  <c r="O1838" i="55"/>
  <c r="P1845" i="55"/>
  <c r="P1852" i="55"/>
  <c r="P1861" i="55"/>
  <c r="O1870" i="55"/>
  <c r="O1879" i="55"/>
  <c r="P1884" i="55"/>
  <c r="O1895" i="55"/>
  <c r="O1902" i="55"/>
  <c r="O1911" i="55"/>
  <c r="O1918" i="55"/>
  <c r="O1927" i="55"/>
  <c r="O1934" i="55"/>
  <c r="O1943" i="55"/>
  <c r="O1950" i="55"/>
  <c r="O1959" i="55"/>
  <c r="O1966" i="55"/>
  <c r="O1975" i="55"/>
  <c r="O1982" i="55"/>
  <c r="O1991" i="55"/>
  <c r="O1998" i="55"/>
  <c r="O2007" i="55"/>
  <c r="O2014" i="55"/>
  <c r="O2023" i="55"/>
  <c r="O2030" i="55"/>
  <c r="O2039" i="55"/>
  <c r="O2046" i="55"/>
  <c r="O2055" i="55"/>
  <c r="O2062" i="55"/>
  <c r="O2071" i="55"/>
  <c r="O2078" i="55"/>
  <c r="O2087" i="55"/>
  <c r="O2094" i="55"/>
  <c r="O2103" i="55"/>
  <c r="O2110" i="55"/>
  <c r="O2119" i="55"/>
  <c r="O2126" i="55"/>
  <c r="O2135" i="55"/>
  <c r="P2140" i="55"/>
  <c r="O2151" i="55"/>
  <c r="O2158" i="55"/>
  <c r="O2167" i="55"/>
  <c r="P2172" i="55"/>
  <c r="O2183" i="55"/>
  <c r="P2188" i="55"/>
  <c r="P2197" i="55"/>
  <c r="P2204" i="55"/>
  <c r="P2212" i="55"/>
  <c r="O2221" i="55"/>
  <c r="P360" i="55"/>
  <c r="O563" i="55"/>
  <c r="O566" i="55"/>
  <c r="P639" i="55"/>
  <c r="O673" i="55"/>
  <c r="P1103" i="55"/>
  <c r="P1189" i="55"/>
  <c r="P1215" i="55"/>
  <c r="P1241" i="55"/>
  <c r="P1317" i="55"/>
  <c r="P1343" i="55"/>
  <c r="P1369" i="55"/>
  <c r="P1445" i="55"/>
  <c r="P1471" i="55"/>
  <c r="P1497" i="55"/>
  <c r="O1535" i="55"/>
  <c r="O1546" i="55"/>
  <c r="O1567" i="55"/>
  <c r="O1578" i="55"/>
  <c r="O1599" i="55"/>
  <c r="O1610" i="55"/>
  <c r="O1631" i="55"/>
  <c r="O1642" i="55"/>
  <c r="O1663" i="55"/>
  <c r="O1674" i="55"/>
  <c r="O1695" i="55"/>
  <c r="O1706" i="55"/>
  <c r="O1727" i="55"/>
  <c r="O1738" i="55"/>
  <c r="O1759" i="55"/>
  <c r="O1770" i="55"/>
  <c r="O1791" i="55"/>
  <c r="O1802" i="55"/>
  <c r="O1826" i="55"/>
  <c r="P1849" i="55"/>
  <c r="O1858" i="55"/>
  <c r="P1881" i="55"/>
  <c r="O1890" i="55"/>
  <c r="P1913" i="55"/>
  <c r="O1922" i="55"/>
  <c r="P1945" i="55"/>
  <c r="O1954" i="55"/>
  <c r="P1977" i="55"/>
  <c r="O1986" i="55"/>
  <c r="P2009" i="55"/>
  <c r="O2018" i="55"/>
  <c r="P2041" i="55"/>
  <c r="O2050" i="55"/>
  <c r="P2073" i="55"/>
  <c r="O2082" i="55"/>
  <c r="P2105" i="55"/>
  <c r="O2114" i="55"/>
  <c r="P2137" i="55"/>
  <c r="O2146" i="55"/>
  <c r="P2169" i="55"/>
  <c r="O2178" i="55"/>
  <c r="P2201" i="55"/>
  <c r="O2210" i="55"/>
  <c r="O2234" i="55"/>
  <c r="O2239" i="55"/>
  <c r="P2243" i="55"/>
  <c r="O1995" i="55"/>
  <c r="P2007" i="55"/>
  <c r="P2016" i="55"/>
  <c r="O2036" i="55"/>
  <c r="P2048" i="55"/>
  <c r="O2068" i="55"/>
  <c r="P2080" i="55"/>
  <c r="O2091" i="55"/>
  <c r="P2103" i="55"/>
  <c r="O2123" i="55"/>
  <c r="P2135" i="55"/>
  <c r="O2155" i="55"/>
  <c r="O2164" i="55"/>
  <c r="P2176" i="55"/>
  <c r="O2196" i="55"/>
  <c r="P2208" i="55"/>
  <c r="O2227" i="55"/>
  <c r="O2237" i="55"/>
  <c r="O2242" i="55"/>
  <c r="O248" i="55"/>
  <c r="O462" i="55"/>
  <c r="O691" i="55"/>
  <c r="P770" i="55"/>
  <c r="P834" i="55"/>
  <c r="P887" i="55"/>
  <c r="O908" i="55"/>
  <c r="P969" i="55"/>
  <c r="P1221" i="55"/>
  <c r="P1375" i="55"/>
  <c r="O1528" i="55"/>
  <c r="O1828" i="55"/>
  <c r="P1863" i="55"/>
  <c r="O1892" i="55"/>
  <c r="O1915" i="55"/>
  <c r="P1936" i="55"/>
  <c r="O1956" i="55"/>
  <c r="P1968" i="55"/>
  <c r="P1991" i="55"/>
  <c r="O2020" i="55"/>
  <c r="O2043" i="55"/>
  <c r="P2064" i="55"/>
  <c r="P2087" i="55"/>
  <c r="O2107" i="55"/>
  <c r="O2148" i="55"/>
  <c r="O2171" i="55"/>
  <c r="P2183" i="55"/>
  <c r="O2245" i="55"/>
  <c r="O144" i="55"/>
  <c r="P147" i="55"/>
  <c r="O400" i="55"/>
  <c r="O435" i="55"/>
  <c r="O438" i="55"/>
  <c r="P511" i="55"/>
  <c r="O545" i="55"/>
  <c r="P663" i="55"/>
  <c r="O715" i="55"/>
  <c r="O718" i="55"/>
  <c r="P1039" i="55"/>
  <c r="P1081" i="55"/>
  <c r="P1157" i="55"/>
  <c r="P1183" i="55"/>
  <c r="P1209" i="55"/>
  <c r="P1285" i="55"/>
  <c r="P1311" i="55"/>
  <c r="P1337" i="55"/>
  <c r="P1413" i="55"/>
  <c r="P1439" i="55"/>
  <c r="P1465" i="55"/>
  <c r="O1523" i="55"/>
  <c r="P1824" i="55"/>
  <c r="O1835" i="55"/>
  <c r="O1844" i="55"/>
  <c r="P1847" i="55"/>
  <c r="P1856" i="55"/>
  <c r="O1867" i="55"/>
  <c r="O1876" i="55"/>
  <c r="P1879" i="55"/>
  <c r="P1888" i="55"/>
  <c r="O1899" i="55"/>
  <c r="O1908" i="55"/>
  <c r="P1911" i="55"/>
  <c r="P1920" i="55"/>
  <c r="O1931" i="55"/>
  <c r="O1940" i="55"/>
  <c r="P1943" i="55"/>
  <c r="P1952" i="55"/>
  <c r="O1963" i="55"/>
  <c r="O1972" i="55"/>
  <c r="P1975" i="55"/>
  <c r="P1984" i="55"/>
  <c r="O2004" i="55"/>
  <c r="O2027" i="55"/>
  <c r="P2039" i="55"/>
  <c r="O2059" i="55"/>
  <c r="P2071" i="55"/>
  <c r="O2100" i="55"/>
  <c r="P2112" i="55"/>
  <c r="O2132" i="55"/>
  <c r="P2144" i="55"/>
  <c r="P2167" i="55"/>
  <c r="O2187" i="55"/>
  <c r="P2199" i="55"/>
  <c r="O2218" i="55"/>
  <c r="P2232" i="55"/>
  <c r="O3527" i="55"/>
  <c r="O459" i="55"/>
  <c r="P759" i="55"/>
  <c r="P777" i="55"/>
  <c r="P823" i="55"/>
  <c r="O844" i="55"/>
  <c r="P898" i="55"/>
  <c r="P962" i="55"/>
  <c r="P1015" i="55"/>
  <c r="P1145" i="55"/>
  <c r="P1273" i="55"/>
  <c r="P1477" i="55"/>
  <c r="P1831" i="55"/>
  <c r="O1860" i="55"/>
  <c r="O1883" i="55"/>
  <c r="P1904" i="55"/>
  <c r="O1924" i="55"/>
  <c r="P1959" i="55"/>
  <c r="O1979" i="55"/>
  <c r="P2000" i="55"/>
  <c r="P2023" i="55"/>
  <c r="O2052" i="55"/>
  <c r="O2075" i="55"/>
  <c r="P2096" i="55"/>
  <c r="P2119" i="55"/>
  <c r="O2139" i="55"/>
  <c r="P2160" i="55"/>
  <c r="P2192" i="55"/>
  <c r="P2214" i="55"/>
  <c r="P2228" i="55"/>
  <c r="O34" i="55"/>
  <c r="P535" i="55"/>
  <c r="O587" i="55"/>
  <c r="O590" i="55"/>
  <c r="P1017" i="55"/>
  <c r="P1079" i="55"/>
  <c r="P1151" i="55"/>
  <c r="P1177" i="55"/>
  <c r="P1253" i="55"/>
  <c r="P1279" i="55"/>
  <c r="P1305" i="55"/>
  <c r="P1381" i="55"/>
  <c r="P1407" i="55"/>
  <c r="P1433" i="55"/>
  <c r="P1509" i="55"/>
  <c r="O1530" i="55"/>
  <c r="O1551" i="55"/>
  <c r="O1562" i="55"/>
  <c r="O1583" i="55"/>
  <c r="O1594" i="55"/>
  <c r="O1615" i="55"/>
  <c r="O1626" i="55"/>
  <c r="O1647" i="55"/>
  <c r="O1658" i="55"/>
  <c r="O1679" i="55"/>
  <c r="O1690" i="55"/>
  <c r="O1711" i="55"/>
  <c r="O1722" i="55"/>
  <c r="O1743" i="55"/>
  <c r="O1754" i="55"/>
  <c r="O1775" i="55"/>
  <c r="O1786" i="55"/>
  <c r="O1807" i="55"/>
  <c r="O1818" i="55"/>
  <c r="P1833" i="55"/>
  <c r="O1842" i="55"/>
  <c r="P1865" i="55"/>
  <c r="O1874" i="55"/>
  <c r="P1897" i="55"/>
  <c r="O1906" i="55"/>
  <c r="P1929" i="55"/>
  <c r="O1938" i="55"/>
  <c r="P1961" i="55"/>
  <c r="O1970" i="55"/>
  <c r="P1993" i="55"/>
  <c r="O2002" i="55"/>
  <c r="P2025" i="55"/>
  <c r="O2034" i="55"/>
  <c r="P2057" i="55"/>
  <c r="O2066" i="55"/>
  <c r="P2089" i="55"/>
  <c r="O2098" i="55"/>
  <c r="P2121" i="55"/>
  <c r="O2130" i="55"/>
  <c r="P2153" i="55"/>
  <c r="O2162" i="55"/>
  <c r="P2185" i="55"/>
  <c r="O2194" i="55"/>
  <c r="P2216" i="55"/>
  <c r="O2225" i="55"/>
  <c r="P2230" i="55"/>
  <c r="P2235" i="55"/>
  <c r="P2240" i="55"/>
  <c r="P2242" i="55"/>
  <c r="O694" i="55"/>
  <c r="O780" i="55"/>
  <c r="P841" i="55"/>
  <c r="P905" i="55"/>
  <c r="P951" i="55"/>
  <c r="O972" i="55"/>
  <c r="P1247" i="55"/>
  <c r="P1349" i="55"/>
  <c r="P1401" i="55"/>
  <c r="P1503" i="55"/>
  <c r="P1840" i="55"/>
  <c r="O1851" i="55"/>
  <c r="P1872" i="55"/>
  <c r="P1895" i="55"/>
  <c r="P1927" i="55"/>
  <c r="O1947" i="55"/>
  <c r="O1988" i="55"/>
  <c r="O2011" i="55"/>
  <c r="P2032" i="55"/>
  <c r="P2055" i="55"/>
  <c r="O2084" i="55"/>
  <c r="O2116" i="55"/>
  <c r="P2128" i="55"/>
  <c r="P2151" i="55"/>
  <c r="O2180" i="55"/>
  <c r="O2203" i="55"/>
  <c r="P2223" i="55"/>
  <c r="O1409" i="53"/>
  <c r="P1410" i="53"/>
  <c r="O1413" i="53"/>
  <c r="P1414" i="53"/>
  <c r="O1417" i="53"/>
  <c r="P1418" i="53"/>
  <c r="O1421" i="53"/>
  <c r="P1422" i="53"/>
  <c r="O1425" i="53"/>
  <c r="P1426" i="53"/>
  <c r="O1429" i="53"/>
  <c r="P1430" i="53"/>
  <c r="O1433" i="53"/>
  <c r="P1434" i="53"/>
  <c r="O1437" i="53"/>
  <c r="P1438" i="53"/>
  <c r="O1441" i="53"/>
  <c r="P1442" i="53"/>
  <c r="O1445" i="53"/>
  <c r="P1446" i="53"/>
  <c r="O1449" i="53"/>
  <c r="P1450" i="53"/>
  <c r="O1453" i="53"/>
  <c r="P1454" i="53"/>
  <c r="O1457" i="53"/>
  <c r="P1458" i="53"/>
  <c r="O1461" i="53"/>
  <c r="P1462" i="53"/>
  <c r="O1465" i="53"/>
  <c r="P1466" i="53"/>
  <c r="O1469" i="53"/>
  <c r="P1470" i="53"/>
  <c r="O1473" i="53"/>
  <c r="P1474" i="53"/>
  <c r="O1477" i="53"/>
  <c r="P1478" i="53"/>
  <c r="O1481" i="53"/>
  <c r="P1482" i="53"/>
  <c r="O1485" i="53"/>
  <c r="P1486" i="53"/>
  <c r="O1489" i="53"/>
  <c r="P1490" i="53"/>
  <c r="O1493" i="53"/>
  <c r="P1494" i="53"/>
  <c r="O1497" i="53"/>
  <c r="P1498" i="53"/>
  <c r="O1501" i="53"/>
  <c r="P1502" i="53"/>
  <c r="O1505" i="53"/>
  <c r="P1506" i="53"/>
  <c r="O1509" i="53"/>
  <c r="P1510" i="53"/>
  <c r="O1513" i="53"/>
  <c r="P1514" i="53"/>
  <c r="O1517" i="53"/>
  <c r="P1518" i="53"/>
  <c r="O1521" i="53"/>
  <c r="P1522" i="53"/>
  <c r="O1525" i="53"/>
  <c r="P1526" i="53"/>
  <c r="O1529" i="53"/>
  <c r="P1530" i="53"/>
  <c r="O1533" i="53"/>
  <c r="P1534" i="53"/>
  <c r="O1537" i="53"/>
  <c r="P1538" i="53"/>
  <c r="O1541" i="53"/>
  <c r="P1542" i="53"/>
  <c r="O1545" i="53"/>
  <c r="P1546" i="53"/>
  <c r="O1549" i="53"/>
  <c r="P1550" i="53"/>
  <c r="O1553" i="53"/>
  <c r="P1554" i="53"/>
  <c r="O1557" i="53"/>
  <c r="P1558" i="53"/>
  <c r="O1561" i="53"/>
  <c r="P1562" i="53"/>
  <c r="O1565" i="53"/>
  <c r="P1566" i="53"/>
  <c r="O1569" i="53"/>
  <c r="P1570" i="53"/>
  <c r="O1573" i="53"/>
  <c r="P1574" i="53"/>
  <c r="O1577" i="53"/>
  <c r="P1409" i="53"/>
  <c r="O1412" i="53"/>
  <c r="P1413" i="53"/>
  <c r="O1416" i="53"/>
  <c r="P1417" i="53"/>
  <c r="O1420" i="53"/>
  <c r="P1421" i="53"/>
  <c r="O1424" i="53"/>
  <c r="P1425" i="53"/>
  <c r="O1428" i="53"/>
  <c r="P1429" i="53"/>
  <c r="O1432" i="53"/>
  <c r="P1433" i="53"/>
  <c r="O1436" i="53"/>
  <c r="P1437" i="53"/>
  <c r="O1440" i="53"/>
  <c r="P1441" i="53"/>
  <c r="O1444" i="53"/>
  <c r="P1445" i="53"/>
  <c r="O1448" i="53"/>
  <c r="P1449" i="53"/>
  <c r="O1452" i="53"/>
  <c r="P1453" i="53"/>
  <c r="O1456" i="53"/>
  <c r="P1457" i="53"/>
  <c r="O1460" i="53"/>
  <c r="P1461" i="53"/>
  <c r="O1464" i="53"/>
  <c r="P1465" i="53"/>
  <c r="O1468" i="53"/>
  <c r="P1469" i="53"/>
  <c r="O1472" i="53"/>
  <c r="P1473" i="53"/>
  <c r="O1476" i="53"/>
  <c r="P1477" i="53"/>
  <c r="O1480" i="53"/>
  <c r="P1481" i="53"/>
  <c r="O1484" i="53"/>
  <c r="P1485" i="53"/>
  <c r="O1488" i="53"/>
  <c r="P1489" i="53"/>
  <c r="O1492" i="53"/>
  <c r="P1493" i="53"/>
  <c r="O1496" i="53"/>
  <c r="P1497" i="53"/>
  <c r="O1500" i="53"/>
  <c r="P1501" i="53"/>
  <c r="O1504" i="53"/>
  <c r="P1505" i="53"/>
  <c r="O1508" i="53"/>
  <c r="P1509" i="53"/>
  <c r="O1512" i="53"/>
  <c r="P1513" i="53"/>
  <c r="O1516" i="53"/>
  <c r="P1517" i="53"/>
  <c r="O1520" i="53"/>
  <c r="P1521" i="53"/>
  <c r="O1524" i="53"/>
  <c r="P1525" i="53"/>
  <c r="O1528" i="53"/>
  <c r="P1529" i="53"/>
  <c r="O1532" i="53"/>
  <c r="P1533" i="53"/>
  <c r="O1536" i="53"/>
  <c r="P1537" i="53"/>
  <c r="O1540" i="53"/>
  <c r="P1541" i="53"/>
  <c r="O1544" i="53"/>
  <c r="P1545" i="53"/>
  <c r="O1548" i="53"/>
  <c r="P1549" i="53"/>
  <c r="O1552" i="53"/>
  <c r="P1553" i="53"/>
  <c r="O1556" i="53"/>
  <c r="P1557" i="53"/>
  <c r="O1560" i="53"/>
  <c r="P1561" i="53"/>
  <c r="O1564" i="53"/>
  <c r="P1565" i="53"/>
  <c r="O1568" i="53"/>
  <c r="P1569" i="53"/>
  <c r="O1572" i="53"/>
  <c r="P1573" i="53"/>
  <c r="O1576" i="53"/>
  <c r="P1577" i="53"/>
  <c r="O1411" i="53"/>
  <c r="P1412" i="53"/>
  <c r="O1415" i="53"/>
  <c r="P1416" i="53"/>
  <c r="O1419" i="53"/>
  <c r="P1420" i="53"/>
  <c r="O1423" i="53"/>
  <c r="P1424" i="53"/>
  <c r="O1427" i="53"/>
  <c r="P1428" i="53"/>
  <c r="O1431" i="53"/>
  <c r="P1432" i="53"/>
  <c r="O1435" i="53"/>
  <c r="P1436" i="53"/>
  <c r="O1439" i="53"/>
  <c r="P1440" i="53"/>
  <c r="O1443" i="53"/>
  <c r="P1444" i="53"/>
  <c r="O1447" i="53"/>
  <c r="P1448" i="53"/>
  <c r="O1451" i="53"/>
  <c r="P1452" i="53"/>
  <c r="O1455" i="53"/>
  <c r="P1456" i="53"/>
  <c r="O1459" i="53"/>
  <c r="P1460" i="53"/>
  <c r="O1463" i="53"/>
  <c r="P1464" i="53"/>
  <c r="O1467" i="53"/>
  <c r="P1468" i="53"/>
  <c r="O1471" i="53"/>
  <c r="P1472" i="53"/>
  <c r="O1475" i="53"/>
  <c r="P1476" i="53"/>
  <c r="O1479" i="53"/>
  <c r="P1480" i="53"/>
  <c r="O1483" i="53"/>
  <c r="P1484" i="53"/>
  <c r="O1487" i="53"/>
  <c r="P1488" i="53"/>
  <c r="O1491" i="53"/>
  <c r="P1492" i="53"/>
  <c r="O1495" i="53"/>
  <c r="P1496" i="53"/>
  <c r="O1499" i="53"/>
  <c r="P1500" i="53"/>
  <c r="O1503" i="53"/>
  <c r="P1504" i="53"/>
  <c r="O1507" i="53"/>
  <c r="P1508" i="53"/>
  <c r="O1511" i="53"/>
  <c r="P1512" i="53"/>
  <c r="O1515" i="53"/>
  <c r="P1516" i="53"/>
  <c r="O1519" i="53"/>
  <c r="P1520" i="53"/>
  <c r="O1523" i="53"/>
  <c r="P1524" i="53"/>
  <c r="O1527" i="53"/>
  <c r="P1528" i="53"/>
  <c r="O1531" i="53"/>
  <c r="P1532" i="53"/>
  <c r="O1535" i="53"/>
  <c r="P1536" i="53"/>
  <c r="O1539" i="53"/>
  <c r="P1540" i="53"/>
  <c r="O1543" i="53"/>
  <c r="P1544" i="53"/>
  <c r="O1547" i="53"/>
  <c r="P1548" i="53"/>
  <c r="O1551" i="53"/>
  <c r="P1552" i="53"/>
  <c r="O1555" i="53"/>
  <c r="P1556" i="53"/>
  <c r="O1559" i="53"/>
  <c r="P1560" i="53"/>
  <c r="O1563" i="53"/>
  <c r="P1564" i="53"/>
  <c r="O1567" i="53"/>
  <c r="P1568" i="53"/>
  <c r="O1571" i="53"/>
  <c r="P1572" i="53"/>
  <c r="O1575" i="53"/>
  <c r="P1576" i="53"/>
  <c r="O1579" i="53"/>
  <c r="P1580" i="53"/>
  <c r="O1583" i="53"/>
  <c r="P1584" i="53"/>
  <c r="O1587" i="53"/>
  <c r="P1588" i="53"/>
  <c r="O1591" i="53"/>
  <c r="P1592" i="53"/>
  <c r="O1595" i="53"/>
  <c r="P1596" i="53"/>
  <c r="O1599" i="53"/>
  <c r="P1600" i="53"/>
  <c r="O1603" i="53"/>
  <c r="P1604" i="53"/>
  <c r="O1607" i="53"/>
  <c r="P1608" i="53"/>
  <c r="O1611" i="53"/>
  <c r="P1612" i="53"/>
  <c r="O1615" i="53"/>
  <c r="P1616" i="53"/>
  <c r="O1619" i="53"/>
  <c r="P1620" i="53"/>
  <c r="O1623" i="53"/>
  <c r="P1624" i="53"/>
  <c r="O1627" i="53"/>
  <c r="P1628" i="53"/>
  <c r="O1631" i="53"/>
  <c r="P1632" i="53"/>
  <c r="O1635" i="53"/>
  <c r="P1636" i="53"/>
  <c r="O1639" i="53"/>
  <c r="P1640" i="53"/>
  <c r="O1643" i="53"/>
  <c r="P1644" i="53"/>
  <c r="O1647" i="53"/>
  <c r="P1648" i="53"/>
  <c r="O1651" i="53"/>
  <c r="P1652" i="53"/>
  <c r="O1655" i="53"/>
  <c r="P1656" i="53"/>
  <c r="O1659" i="53"/>
  <c r="P1660" i="53"/>
  <c r="O1663" i="53"/>
  <c r="P1664" i="53"/>
  <c r="O1667" i="53"/>
  <c r="P1668" i="53"/>
  <c r="O1671" i="53"/>
  <c r="P1672" i="53"/>
  <c r="O1675" i="53"/>
  <c r="P1676" i="53"/>
  <c r="O1679" i="53"/>
  <c r="P1680" i="53"/>
  <c r="O1683" i="53"/>
  <c r="P1684" i="53"/>
  <c r="O1687" i="53"/>
  <c r="P1688" i="53"/>
  <c r="O1691" i="53"/>
  <c r="P1692" i="53"/>
  <c r="O1695" i="53"/>
  <c r="P1696" i="53"/>
  <c r="O1699" i="53"/>
  <c r="P1700" i="53"/>
  <c r="O1703" i="53"/>
  <c r="P1704" i="53"/>
  <c r="O1707" i="53"/>
  <c r="P1708" i="53"/>
  <c r="O1711" i="53"/>
  <c r="P1712" i="53"/>
  <c r="O1715" i="53"/>
  <c r="P1716" i="53"/>
  <c r="O1719" i="53"/>
  <c r="P1720" i="53"/>
  <c r="O1723" i="53"/>
  <c r="P1724" i="53"/>
  <c r="O1727" i="53"/>
  <c r="P1728" i="53"/>
  <c r="O1731" i="53"/>
  <c r="P1732" i="53"/>
  <c r="O1735" i="53"/>
  <c r="P1736" i="53"/>
  <c r="O1739" i="53"/>
  <c r="P1740" i="53"/>
  <c r="O1743" i="53"/>
  <c r="P1744" i="53"/>
  <c r="O1747" i="53"/>
  <c r="P1748" i="53"/>
  <c r="O1410" i="53"/>
  <c r="P1415" i="53"/>
  <c r="O1418" i="53"/>
  <c r="P1423" i="53"/>
  <c r="O1426" i="53"/>
  <c r="P1431" i="53"/>
  <c r="O1434" i="53"/>
  <c r="P1439" i="53"/>
  <c r="O1442" i="53"/>
  <c r="P1447" i="53"/>
  <c r="O1450" i="53"/>
  <c r="P1455" i="53"/>
  <c r="O1458" i="53"/>
  <c r="P1463" i="53"/>
  <c r="O1466" i="53"/>
  <c r="P1471" i="53"/>
  <c r="O1474" i="53"/>
  <c r="P1479" i="53"/>
  <c r="O1482" i="53"/>
  <c r="P1487" i="53"/>
  <c r="O1490" i="53"/>
  <c r="P1495" i="53"/>
  <c r="O1498" i="53"/>
  <c r="P1503" i="53"/>
  <c r="O1506" i="53"/>
  <c r="P1511" i="53"/>
  <c r="O1514" i="53"/>
  <c r="P1519" i="53"/>
  <c r="O1522" i="53"/>
  <c r="P1527" i="53"/>
  <c r="O1530" i="53"/>
  <c r="P1535" i="53"/>
  <c r="O1538" i="53"/>
  <c r="P1543" i="53"/>
  <c r="O1546" i="53"/>
  <c r="P1551" i="53"/>
  <c r="O1554" i="53"/>
  <c r="P1559" i="53"/>
  <c r="O1562" i="53"/>
  <c r="P1567" i="53"/>
  <c r="O1570" i="53"/>
  <c r="P1575" i="53"/>
  <c r="O1578" i="53"/>
  <c r="P1579" i="53"/>
  <c r="O1582" i="53"/>
  <c r="P1583" i="53"/>
  <c r="O1586" i="53"/>
  <c r="P1587" i="53"/>
  <c r="O1590" i="53"/>
  <c r="P1591" i="53"/>
  <c r="O1594" i="53"/>
  <c r="P1595" i="53"/>
  <c r="O1598" i="53"/>
  <c r="P1599" i="53"/>
  <c r="O1602" i="53"/>
  <c r="P1603" i="53"/>
  <c r="O1606" i="53"/>
  <c r="P1607" i="53"/>
  <c r="O1610" i="53"/>
  <c r="P1611" i="53"/>
  <c r="O1614" i="53"/>
  <c r="P1615" i="53"/>
  <c r="O1618" i="53"/>
  <c r="P1619" i="53"/>
  <c r="O1622" i="53"/>
  <c r="P1623" i="53"/>
  <c r="O1626" i="53"/>
  <c r="P1627" i="53"/>
  <c r="O1630" i="53"/>
  <c r="P1631" i="53"/>
  <c r="O1634" i="53"/>
  <c r="P1635" i="53"/>
  <c r="O1638" i="53"/>
  <c r="P1639" i="53"/>
  <c r="O1642" i="53"/>
  <c r="P1643" i="53"/>
  <c r="O1646" i="53"/>
  <c r="P1647" i="53"/>
  <c r="O1650" i="53"/>
  <c r="P1651" i="53"/>
  <c r="O1654" i="53"/>
  <c r="P1655" i="53"/>
  <c r="O1658" i="53"/>
  <c r="P1659" i="53"/>
  <c r="O1662" i="53"/>
  <c r="P1663" i="53"/>
  <c r="O1666" i="53"/>
  <c r="P1667" i="53"/>
  <c r="O1670" i="53"/>
  <c r="P1671" i="53"/>
  <c r="O1674" i="53"/>
  <c r="P1675" i="53"/>
  <c r="O1678" i="53"/>
  <c r="P1679" i="53"/>
  <c r="O1682" i="53"/>
  <c r="P1683" i="53"/>
  <c r="O1686" i="53"/>
  <c r="P1687" i="53"/>
  <c r="O1690" i="53"/>
  <c r="P1691" i="53"/>
  <c r="O1694" i="53"/>
  <c r="P1695" i="53"/>
  <c r="O1698" i="53"/>
  <c r="P1699" i="53"/>
  <c r="O1702" i="53"/>
  <c r="P1703" i="53"/>
  <c r="P1578" i="53"/>
  <c r="O1581" i="53"/>
  <c r="P1582" i="53"/>
  <c r="O1585" i="53"/>
  <c r="P1586" i="53"/>
  <c r="O1589" i="53"/>
  <c r="P1590" i="53"/>
  <c r="O1593" i="53"/>
  <c r="P1594" i="53"/>
  <c r="O1597" i="53"/>
  <c r="P1598" i="53"/>
  <c r="O1601" i="53"/>
  <c r="P1602" i="53"/>
  <c r="O1605" i="53"/>
  <c r="P1606" i="53"/>
  <c r="O1609" i="53"/>
  <c r="P1610" i="53"/>
  <c r="O1613" i="53"/>
  <c r="P1614" i="53"/>
  <c r="O1617" i="53"/>
  <c r="P1618" i="53"/>
  <c r="O1621" i="53"/>
  <c r="P1622" i="53"/>
  <c r="O1625" i="53"/>
  <c r="P1626" i="53"/>
  <c r="O1629" i="53"/>
  <c r="P1630" i="53"/>
  <c r="O1633" i="53"/>
  <c r="P1634" i="53"/>
  <c r="O1637" i="53"/>
  <c r="P1638" i="53"/>
  <c r="O1641" i="53"/>
  <c r="P1642" i="53"/>
  <c r="O1645" i="53"/>
  <c r="P1646" i="53"/>
  <c r="O1649" i="53"/>
  <c r="P1650" i="53"/>
  <c r="O1653" i="53"/>
  <c r="P1654" i="53"/>
  <c r="O1657" i="53"/>
  <c r="P1658" i="53"/>
  <c r="O1661" i="53"/>
  <c r="P1662" i="53"/>
  <c r="O1665" i="53"/>
  <c r="P1666" i="53"/>
  <c r="O1669" i="53"/>
  <c r="P1670" i="53"/>
  <c r="O1673" i="53"/>
  <c r="P1674" i="53"/>
  <c r="O1677" i="53"/>
  <c r="P1678" i="53"/>
  <c r="O1681" i="53"/>
  <c r="P1682" i="53"/>
  <c r="O1685" i="53"/>
  <c r="P1686" i="53"/>
  <c r="O1689" i="53"/>
  <c r="P1690" i="53"/>
  <c r="O1693" i="53"/>
  <c r="P1694" i="53"/>
  <c r="O1697" i="53"/>
  <c r="P1698" i="53"/>
  <c r="O1701" i="53"/>
  <c r="P1702" i="53"/>
  <c r="O1705" i="53"/>
  <c r="P1706" i="53"/>
  <c r="O1709" i="53"/>
  <c r="P1710" i="53"/>
  <c r="O1713" i="53"/>
  <c r="P1714" i="53"/>
  <c r="O1717" i="53"/>
  <c r="P1718" i="53"/>
  <c r="O1721" i="53"/>
  <c r="P1722" i="53"/>
  <c r="O1725" i="53"/>
  <c r="P1726" i="53"/>
  <c r="O1729" i="53"/>
  <c r="P1730" i="53"/>
  <c r="O1733" i="53"/>
  <c r="P1734" i="53"/>
  <c r="O1737" i="53"/>
  <c r="P1738" i="53"/>
  <c r="O1741" i="53"/>
  <c r="P1742" i="53"/>
  <c r="O1745" i="53"/>
  <c r="P1746" i="53"/>
  <c r="P1419" i="53"/>
  <c r="O1422" i="53"/>
  <c r="P1435" i="53"/>
  <c r="O1438" i="53"/>
  <c r="P1451" i="53"/>
  <c r="O1454" i="53"/>
  <c r="P1467" i="53"/>
  <c r="O1470" i="53"/>
  <c r="P1483" i="53"/>
  <c r="O1486" i="53"/>
  <c r="P1499" i="53"/>
  <c r="O1502" i="53"/>
  <c r="P1515" i="53"/>
  <c r="O1518" i="53"/>
  <c r="P1531" i="53"/>
  <c r="O1534" i="53"/>
  <c r="P1547" i="53"/>
  <c r="O1550" i="53"/>
  <c r="P1563" i="53"/>
  <c r="O1566" i="53"/>
  <c r="O1750" i="53"/>
  <c r="P1751" i="53"/>
  <c r="O1754" i="53"/>
  <c r="P1755" i="53"/>
  <c r="O1758" i="53"/>
  <c r="P1759" i="53"/>
  <c r="O1762" i="53"/>
  <c r="P1763" i="53"/>
  <c r="O1766" i="53"/>
  <c r="P1767" i="53"/>
  <c r="O1770" i="53"/>
  <c r="P1771" i="53"/>
  <c r="O1774" i="53"/>
  <c r="P1775" i="53"/>
  <c r="O1778" i="53"/>
  <c r="P1779" i="53"/>
  <c r="O1782" i="53"/>
  <c r="P1783" i="53"/>
  <c r="O1786" i="53"/>
  <c r="P1787" i="53"/>
  <c r="O1790" i="53"/>
  <c r="P1791" i="53"/>
  <c r="O1794" i="53"/>
  <c r="P1795" i="53"/>
  <c r="O1798" i="53"/>
  <c r="P1799" i="53"/>
  <c r="O1802" i="53"/>
  <c r="P1803" i="53"/>
  <c r="O1806" i="53"/>
  <c r="P1807" i="53"/>
  <c r="O1810" i="53"/>
  <c r="P1811" i="53"/>
  <c r="O1814" i="53"/>
  <c r="P1815" i="53"/>
  <c r="O1818" i="53"/>
  <c r="P1819" i="53"/>
  <c r="O1822" i="53"/>
  <c r="P1823" i="53"/>
  <c r="O1826" i="53"/>
  <c r="P1827" i="53"/>
  <c r="O1830" i="53"/>
  <c r="P1831" i="53"/>
  <c r="O1834" i="53"/>
  <c r="P1835" i="53"/>
  <c r="O1838" i="53"/>
  <c r="P1839" i="53"/>
  <c r="O1842" i="53"/>
  <c r="P1843" i="53"/>
  <c r="O1846" i="53"/>
  <c r="P1847" i="53"/>
  <c r="O1850" i="53"/>
  <c r="P1851" i="53"/>
  <c r="O1854" i="53"/>
  <c r="P1855" i="53"/>
  <c r="O1858" i="53"/>
  <c r="P1859" i="53"/>
  <c r="O1862" i="53"/>
  <c r="P1863" i="53"/>
  <c r="O1866" i="53"/>
  <c r="P1867" i="53"/>
  <c r="O1870" i="53"/>
  <c r="P1871" i="53"/>
  <c r="O1874" i="53"/>
  <c r="P1875" i="53"/>
  <c r="O1878" i="53"/>
  <c r="P1879" i="53"/>
  <c r="O1882" i="53"/>
  <c r="P1883" i="53"/>
  <c r="O1886" i="53"/>
  <c r="P1887" i="53"/>
  <c r="O1890" i="53"/>
  <c r="P1891" i="53"/>
  <c r="O1894" i="53"/>
  <c r="P1895" i="53"/>
  <c r="O1898" i="53"/>
  <c r="P1899" i="53"/>
  <c r="O1902" i="53"/>
  <c r="P1903" i="53"/>
  <c r="O1906" i="53"/>
  <c r="P1907" i="53"/>
  <c r="O1910" i="53"/>
  <c r="P1911" i="53"/>
  <c r="O1914" i="53"/>
  <c r="P1915" i="53"/>
  <c r="O1918" i="53"/>
  <c r="P1919" i="53"/>
  <c r="O1922" i="53"/>
  <c r="P1923" i="53"/>
  <c r="O1926" i="53"/>
  <c r="P1927" i="53"/>
  <c r="O1930" i="53"/>
  <c r="P1931" i="53"/>
  <c r="O1934" i="53"/>
  <c r="P1935" i="53"/>
  <c r="O1938" i="53"/>
  <c r="P1939" i="53"/>
  <c r="O1942" i="53"/>
  <c r="P1943" i="53"/>
  <c r="O1946" i="53"/>
  <c r="P1947" i="53"/>
  <c r="O1950" i="53"/>
  <c r="P1951" i="53"/>
  <c r="O1954" i="53"/>
  <c r="P1955" i="53"/>
  <c r="O1958" i="53"/>
  <c r="P1959" i="53"/>
  <c r="O1962" i="53"/>
  <c r="P1963" i="53"/>
  <c r="O1966" i="53"/>
  <c r="P1967" i="53"/>
  <c r="O1970" i="53"/>
  <c r="P1971" i="53"/>
  <c r="O1974" i="53"/>
  <c r="P1975" i="53"/>
  <c r="O1978" i="53"/>
  <c r="P1979" i="53"/>
  <c r="O1580" i="53"/>
  <c r="P1585" i="53"/>
  <c r="O1588" i="53"/>
  <c r="P1593" i="53"/>
  <c r="O1596" i="53"/>
  <c r="P1601" i="53"/>
  <c r="O1604" i="53"/>
  <c r="P1609" i="53"/>
  <c r="O1612" i="53"/>
  <c r="P1617" i="53"/>
  <c r="O1620" i="53"/>
  <c r="P1625" i="53"/>
  <c r="O1628" i="53"/>
  <c r="P1633" i="53"/>
  <c r="O1636" i="53"/>
  <c r="P1641" i="53"/>
  <c r="O1644" i="53"/>
  <c r="P1649" i="53"/>
  <c r="O1652" i="53"/>
  <c r="P1657" i="53"/>
  <c r="O1660" i="53"/>
  <c r="P1665" i="53"/>
  <c r="O1668" i="53"/>
  <c r="P1673" i="53"/>
  <c r="O1676" i="53"/>
  <c r="P1681" i="53"/>
  <c r="O1684" i="53"/>
  <c r="P1689" i="53"/>
  <c r="O1692" i="53"/>
  <c r="P1697" i="53"/>
  <c r="O1700" i="53"/>
  <c r="P1705" i="53"/>
  <c r="P1707" i="53"/>
  <c r="P1709" i="53"/>
  <c r="P1711" i="53"/>
  <c r="P1713" i="53"/>
  <c r="P1715" i="53"/>
  <c r="P1717" i="53"/>
  <c r="P1719" i="53"/>
  <c r="P1721" i="53"/>
  <c r="P1723" i="53"/>
  <c r="P1725" i="53"/>
  <c r="P1727" i="53"/>
  <c r="P1729" i="53"/>
  <c r="P1731" i="53"/>
  <c r="P1733" i="53"/>
  <c r="P1735" i="53"/>
  <c r="P1737" i="53"/>
  <c r="P1739" i="53"/>
  <c r="P1741" i="53"/>
  <c r="P1743" i="53"/>
  <c r="P1745" i="53"/>
  <c r="P1747" i="53"/>
  <c r="O1749" i="53"/>
  <c r="P1750" i="53"/>
  <c r="O1753" i="53"/>
  <c r="P1754" i="53"/>
  <c r="O1757" i="53"/>
  <c r="P1758" i="53"/>
  <c r="O1761" i="53"/>
  <c r="P1762" i="53"/>
  <c r="O1765" i="53"/>
  <c r="P1766" i="53"/>
  <c r="O1769" i="53"/>
  <c r="P1770" i="53"/>
  <c r="O1773" i="53"/>
  <c r="P1774" i="53"/>
  <c r="O1777" i="53"/>
  <c r="P1778" i="53"/>
  <c r="O1781" i="53"/>
  <c r="P1782" i="53"/>
  <c r="O1785" i="53"/>
  <c r="P1786" i="53"/>
  <c r="O1789" i="53"/>
  <c r="P1790" i="53"/>
  <c r="O1793" i="53"/>
  <c r="P1794" i="53"/>
  <c r="O1797" i="53"/>
  <c r="P1798" i="53"/>
  <c r="O1801" i="53"/>
  <c r="P1802" i="53"/>
  <c r="O1805" i="53"/>
  <c r="P1806" i="53"/>
  <c r="O1809" i="53"/>
  <c r="P1810" i="53"/>
  <c r="O1813" i="53"/>
  <c r="P1814" i="53"/>
  <c r="O1817" i="53"/>
  <c r="P1818" i="53"/>
  <c r="O1821" i="53"/>
  <c r="P1822" i="53"/>
  <c r="O1825" i="53"/>
  <c r="P1826" i="53"/>
  <c r="O1829" i="53"/>
  <c r="P1830" i="53"/>
  <c r="O1833" i="53"/>
  <c r="P1834" i="53"/>
  <c r="O1837" i="53"/>
  <c r="P1838" i="53"/>
  <c r="O1841" i="53"/>
  <c r="P1842" i="53"/>
  <c r="O1845" i="53"/>
  <c r="P1846" i="53"/>
  <c r="O1849" i="53"/>
  <c r="P1850" i="53"/>
  <c r="O1853" i="53"/>
  <c r="P1854" i="53"/>
  <c r="O1857" i="53"/>
  <c r="P1858" i="53"/>
  <c r="O1861" i="53"/>
  <c r="P1862" i="53"/>
  <c r="O1865" i="53"/>
  <c r="P1866" i="53"/>
  <c r="O1869" i="53"/>
  <c r="P1870" i="53"/>
  <c r="O1873" i="53"/>
  <c r="P1874" i="53"/>
  <c r="O1877" i="53"/>
  <c r="P1878" i="53"/>
  <c r="O1881" i="53"/>
  <c r="P1882" i="53"/>
  <c r="O1885" i="53"/>
  <c r="P1886" i="53"/>
  <c r="O1889" i="53"/>
  <c r="P1890" i="53"/>
  <c r="O1893" i="53"/>
  <c r="P1894" i="53"/>
  <c r="O1897" i="53"/>
  <c r="P1898" i="53"/>
  <c r="O1901" i="53"/>
  <c r="P1902" i="53"/>
  <c r="O1905" i="53"/>
  <c r="P1906" i="53"/>
  <c r="O1909" i="53"/>
  <c r="P1910" i="53"/>
  <c r="O1913" i="53"/>
  <c r="P1914" i="53"/>
  <c r="O1917" i="53"/>
  <c r="P1918" i="53"/>
  <c r="O1921" i="53"/>
  <c r="P1922" i="53"/>
  <c r="O1925" i="53"/>
  <c r="P1926" i="53"/>
  <c r="O1929" i="53"/>
  <c r="P1930" i="53"/>
  <c r="O1933" i="53"/>
  <c r="P1934" i="53"/>
  <c r="O1937" i="53"/>
  <c r="P1938" i="53"/>
  <c r="O1941" i="53"/>
  <c r="P1942" i="53"/>
  <c r="O1945" i="53"/>
  <c r="P1946" i="53"/>
  <c r="O1949" i="53"/>
  <c r="P1950" i="53"/>
  <c r="O1953" i="53"/>
  <c r="P1954" i="53"/>
  <c r="O1957" i="53"/>
  <c r="P1958" i="53"/>
  <c r="O1961" i="53"/>
  <c r="P1962" i="53"/>
  <c r="O1965" i="53"/>
  <c r="P1966" i="53"/>
  <c r="O1969" i="53"/>
  <c r="P1970" i="53"/>
  <c r="O1973" i="53"/>
  <c r="P1974" i="53"/>
  <c r="O1977" i="53"/>
  <c r="P1978" i="53"/>
  <c r="O1981" i="53"/>
  <c r="P1411" i="53"/>
  <c r="O1414" i="53"/>
  <c r="P1427" i="53"/>
  <c r="O1430" i="53"/>
  <c r="P1443" i="53"/>
  <c r="O1446" i="53"/>
  <c r="P1459" i="53"/>
  <c r="O1462" i="53"/>
  <c r="P1475" i="53"/>
  <c r="O1478" i="53"/>
  <c r="P1491" i="53"/>
  <c r="O1494" i="53"/>
  <c r="P1507" i="53"/>
  <c r="O1510" i="53"/>
  <c r="P1523" i="53"/>
  <c r="O1526" i="53"/>
  <c r="P1539" i="53"/>
  <c r="O1542" i="53"/>
  <c r="P1555" i="53"/>
  <c r="O1558" i="53"/>
  <c r="P1571" i="53"/>
  <c r="O1574" i="53"/>
  <c r="P1749" i="53"/>
  <c r="O1752" i="53"/>
  <c r="P1753" i="53"/>
  <c r="O1756" i="53"/>
  <c r="P1757" i="53"/>
  <c r="O1760" i="53"/>
  <c r="P1761" i="53"/>
  <c r="O1764" i="53"/>
  <c r="P1765" i="53"/>
  <c r="O1768" i="53"/>
  <c r="P1769" i="53"/>
  <c r="O1772" i="53"/>
  <c r="P1773" i="53"/>
  <c r="O1776" i="53"/>
  <c r="P1777" i="53"/>
  <c r="O1780" i="53"/>
  <c r="P1781" i="53"/>
  <c r="O1784" i="53"/>
  <c r="P1785" i="53"/>
  <c r="O1788" i="53"/>
  <c r="P1789" i="53"/>
  <c r="O1792" i="53"/>
  <c r="P1793" i="53"/>
  <c r="O1796" i="53"/>
  <c r="P1797" i="53"/>
  <c r="O1800" i="53"/>
  <c r="P1801" i="53"/>
  <c r="O1804" i="53"/>
  <c r="P1805" i="53"/>
  <c r="O1808" i="53"/>
  <c r="P1809" i="53"/>
  <c r="O1812" i="53"/>
  <c r="P1813" i="53"/>
  <c r="O1816" i="53"/>
  <c r="P1817" i="53"/>
  <c r="O1820" i="53"/>
  <c r="P1821" i="53"/>
  <c r="O1824" i="53"/>
  <c r="P1825" i="53"/>
  <c r="O1828" i="53"/>
  <c r="P1829" i="53"/>
  <c r="O1832" i="53"/>
  <c r="P1833" i="53"/>
  <c r="O1836" i="53"/>
  <c r="P1837" i="53"/>
  <c r="O1840" i="53"/>
  <c r="P1841" i="53"/>
  <c r="O1844" i="53"/>
  <c r="P1845" i="53"/>
  <c r="O1848" i="53"/>
  <c r="P1849" i="53"/>
  <c r="O1852" i="53"/>
  <c r="P1853" i="53"/>
  <c r="O1856" i="53"/>
  <c r="P1857" i="53"/>
  <c r="O1860" i="53"/>
  <c r="P1861" i="53"/>
  <c r="O1864" i="53"/>
  <c r="P1865" i="53"/>
  <c r="O1868" i="53"/>
  <c r="P1869" i="53"/>
  <c r="O1872" i="53"/>
  <c r="P1873" i="53"/>
  <c r="O1876" i="53"/>
  <c r="P1877" i="53"/>
  <c r="O1880" i="53"/>
  <c r="P1881" i="53"/>
  <c r="O1884" i="53"/>
  <c r="P1885" i="53"/>
  <c r="O1888" i="53"/>
  <c r="P1889" i="53"/>
  <c r="O1892" i="53"/>
  <c r="P1893" i="53"/>
  <c r="O1896" i="53"/>
  <c r="P1897" i="53"/>
  <c r="O1900" i="53"/>
  <c r="P1901" i="53"/>
  <c r="O1904" i="53"/>
  <c r="P1905" i="53"/>
  <c r="O1908" i="53"/>
  <c r="P1909" i="53"/>
  <c r="O1912" i="53"/>
  <c r="P1913" i="53"/>
  <c r="O1916" i="53"/>
  <c r="P1917" i="53"/>
  <c r="O1920" i="53"/>
  <c r="P1921" i="53"/>
  <c r="O1924" i="53"/>
  <c r="P1925" i="53"/>
  <c r="O1928" i="53"/>
  <c r="P1929" i="53"/>
  <c r="O1932" i="53"/>
  <c r="P1933" i="53"/>
  <c r="O1936" i="53"/>
  <c r="P1937" i="53"/>
  <c r="O1940" i="53"/>
  <c r="P1941" i="53"/>
  <c r="O1944" i="53"/>
  <c r="P1945" i="53"/>
  <c r="O1948" i="53"/>
  <c r="P1949" i="53"/>
  <c r="O1952" i="53"/>
  <c r="P1953" i="53"/>
  <c r="O1956" i="53"/>
  <c r="P1957" i="53"/>
  <c r="O1960" i="53"/>
  <c r="P1961" i="53"/>
  <c r="O1964" i="53"/>
  <c r="P1965" i="53"/>
  <c r="O1968" i="53"/>
  <c r="P1969" i="53"/>
  <c r="O1972" i="53"/>
  <c r="P1973" i="53"/>
  <c r="O1976" i="53"/>
  <c r="P1977" i="53"/>
  <c r="O1980" i="53"/>
  <c r="P1981" i="53"/>
  <c r="O1984" i="53"/>
  <c r="P1985" i="53"/>
  <c r="O1988" i="53"/>
  <c r="P1989" i="53"/>
  <c r="O1992" i="53"/>
  <c r="P1993" i="53"/>
  <c r="O1996" i="53"/>
  <c r="P1997" i="53"/>
  <c r="O2000" i="53"/>
  <c r="P2001" i="53"/>
  <c r="P1581" i="53"/>
  <c r="O1584" i="53"/>
  <c r="P1597" i="53"/>
  <c r="O1600" i="53"/>
  <c r="P1613" i="53"/>
  <c r="O1616" i="53"/>
  <c r="P1629" i="53"/>
  <c r="O1632" i="53"/>
  <c r="P1645" i="53"/>
  <c r="O1648" i="53"/>
  <c r="P1661" i="53"/>
  <c r="O1664" i="53"/>
  <c r="P1677" i="53"/>
  <c r="O1680" i="53"/>
  <c r="P1693" i="53"/>
  <c r="O1696" i="53"/>
  <c r="O1708" i="53"/>
  <c r="O1716" i="53"/>
  <c r="O1724" i="53"/>
  <c r="O1732" i="53"/>
  <c r="O1740" i="53"/>
  <c r="O1748" i="53"/>
  <c r="O1751" i="53"/>
  <c r="P1756" i="53"/>
  <c r="O1759" i="53"/>
  <c r="P1764" i="53"/>
  <c r="O1767" i="53"/>
  <c r="P1772" i="53"/>
  <c r="O1775" i="53"/>
  <c r="P1780" i="53"/>
  <c r="O1783" i="53"/>
  <c r="P1788" i="53"/>
  <c r="O1791" i="53"/>
  <c r="P1796" i="53"/>
  <c r="O1799" i="53"/>
  <c r="P1804" i="53"/>
  <c r="O1807" i="53"/>
  <c r="P1812" i="53"/>
  <c r="O1815" i="53"/>
  <c r="P1820" i="53"/>
  <c r="O1823" i="53"/>
  <c r="P1828" i="53"/>
  <c r="O1831" i="53"/>
  <c r="P1836" i="53"/>
  <c r="O1839" i="53"/>
  <c r="P1844" i="53"/>
  <c r="O1847" i="53"/>
  <c r="P1852" i="53"/>
  <c r="O1855" i="53"/>
  <c r="P1860" i="53"/>
  <c r="O1863" i="53"/>
  <c r="P1868" i="53"/>
  <c r="O1871" i="53"/>
  <c r="P1876" i="53"/>
  <c r="O1879" i="53"/>
  <c r="P1884" i="53"/>
  <c r="O1887" i="53"/>
  <c r="P1892" i="53"/>
  <c r="O1895" i="53"/>
  <c r="P1900" i="53"/>
  <c r="O1903" i="53"/>
  <c r="P1908" i="53"/>
  <c r="O1911" i="53"/>
  <c r="P1916" i="53"/>
  <c r="O1919" i="53"/>
  <c r="P1924" i="53"/>
  <c r="O1927" i="53"/>
  <c r="P1932" i="53"/>
  <c r="O1935" i="53"/>
  <c r="P1940" i="53"/>
  <c r="O1943" i="53"/>
  <c r="P1948" i="53"/>
  <c r="O1951" i="53"/>
  <c r="P1956" i="53"/>
  <c r="O1959" i="53"/>
  <c r="P1964" i="53"/>
  <c r="O1967" i="53"/>
  <c r="P1972" i="53"/>
  <c r="O1975" i="53"/>
  <c r="P1980" i="53"/>
  <c r="P1982" i="53"/>
  <c r="O1987" i="53"/>
  <c r="P1990" i="53"/>
  <c r="O1995" i="53"/>
  <c r="P1998" i="53"/>
  <c r="O2003" i="53"/>
  <c r="P2004" i="53"/>
  <c r="O2007" i="53"/>
  <c r="P2008" i="53"/>
  <c r="O2011" i="53"/>
  <c r="P2012" i="53"/>
  <c r="O2015" i="53"/>
  <c r="P2016" i="53"/>
  <c r="O2019" i="53"/>
  <c r="P2020" i="53"/>
  <c r="O2023" i="53"/>
  <c r="P2024" i="53"/>
  <c r="O2027" i="53"/>
  <c r="P2028" i="53"/>
  <c r="O2031" i="53"/>
  <c r="P2032" i="53"/>
  <c r="O2035" i="53"/>
  <c r="P2036" i="53"/>
  <c r="O2039" i="53"/>
  <c r="P2040" i="53"/>
  <c r="O2043" i="53"/>
  <c r="P2044" i="53"/>
  <c r="O2047" i="53"/>
  <c r="P2048" i="53"/>
  <c r="O2051" i="53"/>
  <c r="P2052" i="53"/>
  <c r="O2055" i="53"/>
  <c r="P2056" i="53"/>
  <c r="O2059" i="53"/>
  <c r="P2060" i="53"/>
  <c r="O2063" i="53"/>
  <c r="P2064" i="53"/>
  <c r="O2067" i="53"/>
  <c r="P2068" i="53"/>
  <c r="O2071" i="53"/>
  <c r="P2072" i="53"/>
  <c r="O2075" i="53"/>
  <c r="P2076" i="53"/>
  <c r="O2079" i="53"/>
  <c r="P2080" i="53"/>
  <c r="O2083" i="53"/>
  <c r="P2084" i="53"/>
  <c r="O2087" i="53"/>
  <c r="P2088" i="53"/>
  <c r="O2091" i="53"/>
  <c r="P2092" i="53"/>
  <c r="O2095" i="53"/>
  <c r="P2096" i="53"/>
  <c r="O2099" i="53"/>
  <c r="P2100" i="53"/>
  <c r="O2103" i="53"/>
  <c r="P2104" i="53"/>
  <c r="O2107" i="53"/>
  <c r="P2108" i="53"/>
  <c r="O2111" i="53"/>
  <c r="P2112" i="53"/>
  <c r="O2115" i="53"/>
  <c r="P2116" i="53"/>
  <c r="O2119" i="53"/>
  <c r="P2120" i="53"/>
  <c r="O2123" i="53"/>
  <c r="P2124" i="53"/>
  <c r="O2127" i="53"/>
  <c r="P2128" i="53"/>
  <c r="O2131" i="53"/>
  <c r="P2132" i="53"/>
  <c r="O2135" i="53"/>
  <c r="P2136" i="53"/>
  <c r="O2139" i="53"/>
  <c r="P2140" i="53"/>
  <c r="O2143" i="53"/>
  <c r="P2144" i="53"/>
  <c r="O2147" i="53"/>
  <c r="P2148" i="53"/>
  <c r="O2151" i="53"/>
  <c r="P2152" i="53"/>
  <c r="O2155" i="53"/>
  <c r="P2156" i="53"/>
  <c r="O2159" i="53"/>
  <c r="P2160" i="53"/>
  <c r="O1706" i="53"/>
  <c r="O1714" i="53"/>
  <c r="O1722" i="53"/>
  <c r="O1730" i="53"/>
  <c r="O1738" i="53"/>
  <c r="O1746" i="53"/>
  <c r="P1984" i="53"/>
  <c r="O1986" i="53"/>
  <c r="P1987" i="53"/>
  <c r="O1989" i="53"/>
  <c r="P1992" i="53"/>
  <c r="O1994" i="53"/>
  <c r="P1995" i="53"/>
  <c r="O1997" i="53"/>
  <c r="P2000" i="53"/>
  <c r="O2002" i="53"/>
  <c r="P2003" i="53"/>
  <c r="O2006" i="53"/>
  <c r="P2007" i="53"/>
  <c r="O2010" i="53"/>
  <c r="P2011" i="53"/>
  <c r="O2014" i="53"/>
  <c r="P2015" i="53"/>
  <c r="O2018" i="53"/>
  <c r="P2019" i="53"/>
  <c r="O2022" i="53"/>
  <c r="P2023" i="53"/>
  <c r="O2026" i="53"/>
  <c r="P2027" i="53"/>
  <c r="O2030" i="53"/>
  <c r="P2031" i="53"/>
  <c r="O2034" i="53"/>
  <c r="P2035" i="53"/>
  <c r="O2038" i="53"/>
  <c r="P2039" i="53"/>
  <c r="O2042" i="53"/>
  <c r="P2043" i="53"/>
  <c r="O2046" i="53"/>
  <c r="P2047" i="53"/>
  <c r="O2050" i="53"/>
  <c r="P2051" i="53"/>
  <c r="O2054" i="53"/>
  <c r="P2055" i="53"/>
  <c r="O2058" i="53"/>
  <c r="P2059" i="53"/>
  <c r="O2062" i="53"/>
  <c r="P2063" i="53"/>
  <c r="O2066" i="53"/>
  <c r="P2067" i="53"/>
  <c r="O2070" i="53"/>
  <c r="P2071" i="53"/>
  <c r="O2074" i="53"/>
  <c r="P2075" i="53"/>
  <c r="O2078" i="53"/>
  <c r="P2079" i="53"/>
  <c r="O2082" i="53"/>
  <c r="P2083" i="53"/>
  <c r="O2086" i="53"/>
  <c r="P2087" i="53"/>
  <c r="O2090" i="53"/>
  <c r="P2091" i="53"/>
  <c r="O2094" i="53"/>
  <c r="P2095" i="53"/>
  <c r="O2098" i="53"/>
  <c r="P2099" i="53"/>
  <c r="O2102" i="53"/>
  <c r="P2103" i="53"/>
  <c r="O2106" i="53"/>
  <c r="P2107" i="53"/>
  <c r="O2110" i="53"/>
  <c r="P2111" i="53"/>
  <c r="O2114" i="53"/>
  <c r="P2115" i="53"/>
  <c r="O2118" i="53"/>
  <c r="P2119" i="53"/>
  <c r="O2122" i="53"/>
  <c r="P2123" i="53"/>
  <c r="O2126" i="53"/>
  <c r="P2127" i="53"/>
  <c r="O2130" i="53"/>
  <c r="P2131" i="53"/>
  <c r="O2134" i="53"/>
  <c r="P2135" i="53"/>
  <c r="O2138" i="53"/>
  <c r="P2139" i="53"/>
  <c r="O2142" i="53"/>
  <c r="P2143" i="53"/>
  <c r="O2146" i="53"/>
  <c r="P2147" i="53"/>
  <c r="O2150" i="53"/>
  <c r="P2151" i="53"/>
  <c r="O2154" i="53"/>
  <c r="P2155" i="53"/>
  <c r="O2158" i="53"/>
  <c r="P2159" i="53"/>
  <c r="O2162" i="53"/>
  <c r="P2163" i="53"/>
  <c r="O2166" i="53"/>
  <c r="P2167" i="53"/>
  <c r="O2170" i="53"/>
  <c r="P2171" i="53"/>
  <c r="O2174" i="53"/>
  <c r="P2175" i="53"/>
  <c r="O2178" i="53"/>
  <c r="P2179" i="53"/>
  <c r="O2182" i="53"/>
  <c r="P2183" i="53"/>
  <c r="O2186" i="53"/>
  <c r="P2187" i="53"/>
  <c r="O2190" i="53"/>
  <c r="P2191" i="53"/>
  <c r="O2194" i="53"/>
  <c r="P2195" i="53"/>
  <c r="O2198" i="53"/>
  <c r="P2199" i="53"/>
  <c r="O2202" i="53"/>
  <c r="P2203" i="53"/>
  <c r="O2206" i="53"/>
  <c r="P2207" i="53"/>
  <c r="O2210" i="53"/>
  <c r="P2211" i="53"/>
  <c r="O2214" i="53"/>
  <c r="P2215" i="53"/>
  <c r="O2218" i="53"/>
  <c r="P2219" i="53"/>
  <c r="O2222" i="53"/>
  <c r="P2223" i="53"/>
  <c r="O2226" i="53"/>
  <c r="P2227" i="53"/>
  <c r="O2230" i="53"/>
  <c r="P2231" i="53"/>
  <c r="O2234" i="53"/>
  <c r="P2235" i="53"/>
  <c r="O2238" i="53"/>
  <c r="P2239" i="53"/>
  <c r="O2242" i="53"/>
  <c r="P1589" i="53"/>
  <c r="O1592" i="53"/>
  <c r="P1605" i="53"/>
  <c r="O1608" i="53"/>
  <c r="P1621" i="53"/>
  <c r="O1624" i="53"/>
  <c r="P1637" i="53"/>
  <c r="O1640" i="53"/>
  <c r="P1653" i="53"/>
  <c r="O1656" i="53"/>
  <c r="P1669" i="53"/>
  <c r="O1672" i="53"/>
  <c r="P1685" i="53"/>
  <c r="O1688" i="53"/>
  <c r="P1701" i="53"/>
  <c r="O1704" i="53"/>
  <c r="O1712" i="53"/>
  <c r="O1720" i="53"/>
  <c r="O1728" i="53"/>
  <c r="O1736" i="53"/>
  <c r="O1744" i="53"/>
  <c r="P1752" i="53"/>
  <c r="O1755" i="53"/>
  <c r="P1760" i="53"/>
  <c r="O1763" i="53"/>
  <c r="P1768" i="53"/>
  <c r="O1771" i="53"/>
  <c r="P1776" i="53"/>
  <c r="O1779" i="53"/>
  <c r="P1784" i="53"/>
  <c r="O1787" i="53"/>
  <c r="P1792" i="53"/>
  <c r="O1795" i="53"/>
  <c r="P1800" i="53"/>
  <c r="O1803" i="53"/>
  <c r="P1808" i="53"/>
  <c r="O1811" i="53"/>
  <c r="P1816" i="53"/>
  <c r="O1819" i="53"/>
  <c r="P1824" i="53"/>
  <c r="O1827" i="53"/>
  <c r="P1832" i="53"/>
  <c r="O1835" i="53"/>
  <c r="P1840" i="53"/>
  <c r="O1843" i="53"/>
  <c r="P1848" i="53"/>
  <c r="O1851" i="53"/>
  <c r="P1856" i="53"/>
  <c r="O1859" i="53"/>
  <c r="P1864" i="53"/>
  <c r="O1867" i="53"/>
  <c r="P1872" i="53"/>
  <c r="O1875" i="53"/>
  <c r="P1880" i="53"/>
  <c r="O1883" i="53"/>
  <c r="P1888" i="53"/>
  <c r="O1891" i="53"/>
  <c r="P1896" i="53"/>
  <c r="O1899" i="53"/>
  <c r="P1904" i="53"/>
  <c r="O1907" i="53"/>
  <c r="P1912" i="53"/>
  <c r="O1915" i="53"/>
  <c r="P1920" i="53"/>
  <c r="O1923" i="53"/>
  <c r="P1928" i="53"/>
  <c r="O1931" i="53"/>
  <c r="P1936" i="53"/>
  <c r="O1939" i="53"/>
  <c r="P1944" i="53"/>
  <c r="O1947" i="53"/>
  <c r="P1952" i="53"/>
  <c r="O1955" i="53"/>
  <c r="P1960" i="53"/>
  <c r="O1963" i="53"/>
  <c r="P1968" i="53"/>
  <c r="O1971" i="53"/>
  <c r="P1976" i="53"/>
  <c r="O1979" i="53"/>
  <c r="O1983" i="53"/>
  <c r="P1986" i="53"/>
  <c r="O1991" i="53"/>
  <c r="P1994" i="53"/>
  <c r="O1999" i="53"/>
  <c r="P2002" i="53"/>
  <c r="O2005" i="53"/>
  <c r="P2006" i="53"/>
  <c r="O2009" i="53"/>
  <c r="P2010" i="53"/>
  <c r="O2013" i="53"/>
  <c r="P2014" i="53"/>
  <c r="O2017" i="53"/>
  <c r="P2018" i="53"/>
  <c r="O2021" i="53"/>
  <c r="P2022" i="53"/>
  <c r="O2025" i="53"/>
  <c r="P2026" i="53"/>
  <c r="O2029" i="53"/>
  <c r="P2030" i="53"/>
  <c r="O2033" i="53"/>
  <c r="P2034" i="53"/>
  <c r="O2037" i="53"/>
  <c r="P2038" i="53"/>
  <c r="O2041" i="53"/>
  <c r="P2042" i="53"/>
  <c r="O2045" i="53"/>
  <c r="P2046" i="53"/>
  <c r="O2049" i="53"/>
  <c r="P2050" i="53"/>
  <c r="O2053" i="53"/>
  <c r="P2054" i="53"/>
  <c r="O2057" i="53"/>
  <c r="P2058" i="53"/>
  <c r="O2061" i="53"/>
  <c r="P2062" i="53"/>
  <c r="O2065" i="53"/>
  <c r="P2066" i="53"/>
  <c r="O2069" i="53"/>
  <c r="P2070" i="53"/>
  <c r="O2073" i="53"/>
  <c r="P2074" i="53"/>
  <c r="O2077" i="53"/>
  <c r="P2078" i="53"/>
  <c r="O2081" i="53"/>
  <c r="P2082" i="53"/>
  <c r="O2085" i="53"/>
  <c r="P2086" i="53"/>
  <c r="O2089" i="53"/>
  <c r="P2090" i="53"/>
  <c r="O2093" i="53"/>
  <c r="P2094" i="53"/>
  <c r="O2097" i="53"/>
  <c r="P2098" i="53"/>
  <c r="O2101" i="53"/>
  <c r="P2102" i="53"/>
  <c r="O2105" i="53"/>
  <c r="P2106" i="53"/>
  <c r="O2109" i="53"/>
  <c r="P2110" i="53"/>
  <c r="O2113" i="53"/>
  <c r="P2114" i="53"/>
  <c r="O2117" i="53"/>
  <c r="P2118" i="53"/>
  <c r="O2121" i="53"/>
  <c r="P2122" i="53"/>
  <c r="O2125" i="53"/>
  <c r="P2126" i="53"/>
  <c r="O2129" i="53"/>
  <c r="P2130" i="53"/>
  <c r="O2133" i="53"/>
  <c r="P2134" i="53"/>
  <c r="O2137" i="53"/>
  <c r="P2138" i="53"/>
  <c r="O2141" i="53"/>
  <c r="P2142" i="53"/>
  <c r="O2145" i="53"/>
  <c r="P2146" i="53"/>
  <c r="O2149" i="53"/>
  <c r="P2150" i="53"/>
  <c r="O2153" i="53"/>
  <c r="P2154" i="53"/>
  <c r="O2157" i="53"/>
  <c r="P2158" i="53"/>
  <c r="O2161" i="53"/>
  <c r="P2162" i="53"/>
  <c r="O2165" i="53"/>
  <c r="P2166" i="53"/>
  <c r="O2169" i="53"/>
  <c r="P2170" i="53"/>
  <c r="O2173" i="53"/>
  <c r="O1734" i="53"/>
  <c r="P1983" i="53"/>
  <c r="P1991" i="53"/>
  <c r="P1999" i="53"/>
  <c r="O2164" i="53"/>
  <c r="O2168" i="53"/>
  <c r="O2172" i="53"/>
  <c r="O2177" i="53"/>
  <c r="P2180" i="53"/>
  <c r="O2185" i="53"/>
  <c r="P2188" i="53"/>
  <c r="O2193" i="53"/>
  <c r="P2196" i="53"/>
  <c r="O2201" i="53"/>
  <c r="P2204" i="53"/>
  <c r="O2209" i="53"/>
  <c r="P2212" i="53"/>
  <c r="O2217" i="53"/>
  <c r="P2220" i="53"/>
  <c r="O2225" i="53"/>
  <c r="P2228" i="53"/>
  <c r="O2233" i="53"/>
  <c r="P2236" i="53"/>
  <c r="O2241" i="53"/>
  <c r="O2244" i="53"/>
  <c r="P2245" i="53"/>
  <c r="O2248" i="53"/>
  <c r="P2249" i="53"/>
  <c r="O2252" i="53"/>
  <c r="P2253" i="53"/>
  <c r="O2256" i="53"/>
  <c r="P2257" i="53"/>
  <c r="O2260" i="53"/>
  <c r="P2261" i="53"/>
  <c r="O2264" i="53"/>
  <c r="P2265" i="53"/>
  <c r="O2268" i="53"/>
  <c r="P2269" i="53"/>
  <c r="O2272" i="53"/>
  <c r="P2273" i="53"/>
  <c r="O2276" i="53"/>
  <c r="P2277" i="53"/>
  <c r="O2280" i="53"/>
  <c r="P2281" i="53"/>
  <c r="O2284" i="53"/>
  <c r="P2285" i="53"/>
  <c r="O2288" i="53"/>
  <c r="P2289" i="53"/>
  <c r="O2292" i="53"/>
  <c r="P2293" i="53"/>
  <c r="O2296" i="53"/>
  <c r="P2297" i="53"/>
  <c r="O2300" i="53"/>
  <c r="P2301" i="53"/>
  <c r="O2304" i="53"/>
  <c r="P2305" i="53"/>
  <c r="O2308" i="53"/>
  <c r="P2309" i="53"/>
  <c r="O2312" i="53"/>
  <c r="P2313" i="53"/>
  <c r="O2316" i="53"/>
  <c r="P2317" i="53"/>
  <c r="O2320" i="53"/>
  <c r="P2321" i="53"/>
  <c r="O2324" i="53"/>
  <c r="P2325" i="53"/>
  <c r="O2328" i="53"/>
  <c r="P2329" i="53"/>
  <c r="O2332" i="53"/>
  <c r="P2333" i="53"/>
  <c r="O2336" i="53"/>
  <c r="P2337" i="53"/>
  <c r="O2340" i="53"/>
  <c r="P2341" i="53"/>
  <c r="O2344" i="53"/>
  <c r="P2345" i="53"/>
  <c r="O2348" i="53"/>
  <c r="P2349" i="53"/>
  <c r="O2352" i="53"/>
  <c r="P2353" i="53"/>
  <c r="O2356" i="53"/>
  <c r="P2357" i="53"/>
  <c r="O2360" i="53"/>
  <c r="P2361" i="53"/>
  <c r="O2364" i="53"/>
  <c r="P2365" i="53"/>
  <c r="O2368" i="53"/>
  <c r="P2369" i="53"/>
  <c r="O2372" i="53"/>
  <c r="P2373" i="53"/>
  <c r="O2376" i="53"/>
  <c r="P2377" i="53"/>
  <c r="O2380" i="53"/>
  <c r="P2381" i="53"/>
  <c r="O2384" i="53"/>
  <c r="P2385" i="53"/>
  <c r="O2388" i="53"/>
  <c r="P2389" i="53"/>
  <c r="O2392" i="53"/>
  <c r="P2393" i="53"/>
  <c r="O2396" i="53"/>
  <c r="P2397" i="53"/>
  <c r="O2400" i="53"/>
  <c r="P2401" i="53"/>
  <c r="O2404" i="53"/>
  <c r="P2405" i="53"/>
  <c r="O2408" i="53"/>
  <c r="P2409" i="53"/>
  <c r="O2412" i="53"/>
  <c r="P2413" i="53"/>
  <c r="O2416" i="53"/>
  <c r="P2417" i="53"/>
  <c r="O2420" i="53"/>
  <c r="P2421" i="53"/>
  <c r="O2424" i="53"/>
  <c r="P2425" i="53"/>
  <c r="O2428" i="53"/>
  <c r="P2429" i="53"/>
  <c r="O2432" i="53"/>
  <c r="P2433" i="53"/>
  <c r="O2436" i="53"/>
  <c r="P2437" i="53"/>
  <c r="O2440" i="53"/>
  <c r="P2441" i="53"/>
  <c r="O2444" i="53"/>
  <c r="P2445" i="53"/>
  <c r="O2448" i="53"/>
  <c r="P2449" i="53"/>
  <c r="O2452" i="53"/>
  <c r="P2453" i="53"/>
  <c r="O2456" i="53"/>
  <c r="P2457" i="53"/>
  <c r="O2460" i="53"/>
  <c r="P2461" i="53"/>
  <c r="O2464" i="53"/>
  <c r="P2465" i="53"/>
  <c r="O2468" i="53"/>
  <c r="P2469" i="53"/>
  <c r="O2472" i="53"/>
  <c r="P2473" i="53"/>
  <c r="O2476" i="53"/>
  <c r="P2477" i="53"/>
  <c r="O2480" i="53"/>
  <c r="P2481" i="53"/>
  <c r="O2484" i="53"/>
  <c r="P2485" i="53"/>
  <c r="O2488" i="53"/>
  <c r="P2489" i="53"/>
  <c r="O2492" i="53"/>
  <c r="P2493" i="53"/>
  <c r="O2496" i="53"/>
  <c r="P2497" i="53"/>
  <c r="O2500" i="53"/>
  <c r="P2501" i="53"/>
  <c r="O2504" i="53"/>
  <c r="P2505" i="53"/>
  <c r="O2508" i="53"/>
  <c r="P2509" i="53"/>
  <c r="O2512" i="53"/>
  <c r="P2513" i="53"/>
  <c r="O2516" i="53"/>
  <c r="P2517" i="53"/>
  <c r="O2520" i="53"/>
  <c r="P2521" i="53"/>
  <c r="O2524" i="53"/>
  <c r="P2525" i="53"/>
  <c r="O2528" i="53"/>
  <c r="P2529" i="53"/>
  <c r="O2532" i="53"/>
  <c r="P2533" i="53"/>
  <c r="O1710" i="53"/>
  <c r="O1742" i="53"/>
  <c r="P2005" i="53"/>
  <c r="O2008" i="53"/>
  <c r="P2013" i="53"/>
  <c r="O2016" i="53"/>
  <c r="P2021" i="53"/>
  <c r="O2024" i="53"/>
  <c r="P2029" i="53"/>
  <c r="O2032" i="53"/>
  <c r="P2037" i="53"/>
  <c r="O2040" i="53"/>
  <c r="P2045" i="53"/>
  <c r="O2048" i="53"/>
  <c r="P2053" i="53"/>
  <c r="O2056" i="53"/>
  <c r="P2061" i="53"/>
  <c r="O2064" i="53"/>
  <c r="P2069" i="53"/>
  <c r="O2072" i="53"/>
  <c r="P2077" i="53"/>
  <c r="O2080" i="53"/>
  <c r="P2085" i="53"/>
  <c r="O2088" i="53"/>
  <c r="P2093" i="53"/>
  <c r="O2096" i="53"/>
  <c r="P2101" i="53"/>
  <c r="O2104" i="53"/>
  <c r="P2109" i="53"/>
  <c r="O2112" i="53"/>
  <c r="P2117" i="53"/>
  <c r="O2120" i="53"/>
  <c r="P2125" i="53"/>
  <c r="O2128" i="53"/>
  <c r="P2133" i="53"/>
  <c r="O2136" i="53"/>
  <c r="P2141" i="53"/>
  <c r="O2144" i="53"/>
  <c r="P2149" i="53"/>
  <c r="O2152" i="53"/>
  <c r="P2157" i="53"/>
  <c r="O2160" i="53"/>
  <c r="P2164" i="53"/>
  <c r="P2168" i="53"/>
  <c r="P2172" i="53"/>
  <c r="P2174" i="53"/>
  <c r="O2176" i="53"/>
  <c r="P2177" i="53"/>
  <c r="O2179" i="53"/>
  <c r="P2182" i="53"/>
  <c r="O2184" i="53"/>
  <c r="P2185" i="53"/>
  <c r="O2187" i="53"/>
  <c r="P2190" i="53"/>
  <c r="O2192" i="53"/>
  <c r="P2193" i="53"/>
  <c r="O2195" i="53"/>
  <c r="P2198" i="53"/>
  <c r="O2200" i="53"/>
  <c r="P2201" i="53"/>
  <c r="O2203" i="53"/>
  <c r="P2206" i="53"/>
  <c r="O2208" i="53"/>
  <c r="P2209" i="53"/>
  <c r="O2211" i="53"/>
  <c r="P2214" i="53"/>
  <c r="O2216" i="53"/>
  <c r="P2217" i="53"/>
  <c r="O2219" i="53"/>
  <c r="P2222" i="53"/>
  <c r="O2224" i="53"/>
  <c r="P2225" i="53"/>
  <c r="O2227" i="53"/>
  <c r="P2230" i="53"/>
  <c r="O2232" i="53"/>
  <c r="P2233" i="53"/>
  <c r="O2235" i="53"/>
  <c r="P2238" i="53"/>
  <c r="O2240" i="53"/>
  <c r="P2241" i="53"/>
  <c r="O2243" i="53"/>
  <c r="P2244" i="53"/>
  <c r="O2247" i="53"/>
  <c r="P2248" i="53"/>
  <c r="O2251" i="53"/>
  <c r="P2252" i="53"/>
  <c r="O2255" i="53"/>
  <c r="P2256" i="53"/>
  <c r="O2259" i="53"/>
  <c r="P2260" i="53"/>
  <c r="O2263" i="53"/>
  <c r="P2264" i="53"/>
  <c r="O2267" i="53"/>
  <c r="P2268" i="53"/>
  <c r="O2271" i="53"/>
  <c r="P2272" i="53"/>
  <c r="O2275" i="53"/>
  <c r="P2276" i="53"/>
  <c r="O2279" i="53"/>
  <c r="P2280" i="53"/>
  <c r="O2283" i="53"/>
  <c r="P2284" i="53"/>
  <c r="O2287" i="53"/>
  <c r="P2288" i="53"/>
  <c r="O2291" i="53"/>
  <c r="P2292" i="53"/>
  <c r="O2295" i="53"/>
  <c r="P2296" i="53"/>
  <c r="O2299" i="53"/>
  <c r="P2300" i="53"/>
  <c r="O2303" i="53"/>
  <c r="P2304" i="53"/>
  <c r="O2307" i="53"/>
  <c r="P2308" i="53"/>
  <c r="O2311" i="53"/>
  <c r="P2312" i="53"/>
  <c r="O2315" i="53"/>
  <c r="P2316" i="53"/>
  <c r="O2319" i="53"/>
  <c r="P2320" i="53"/>
  <c r="O2323" i="53"/>
  <c r="P2324" i="53"/>
  <c r="O2327" i="53"/>
  <c r="P2328" i="53"/>
  <c r="O2331" i="53"/>
  <c r="P2332" i="53"/>
  <c r="O2335" i="53"/>
  <c r="P2336" i="53"/>
  <c r="O2339" i="53"/>
  <c r="P2340" i="53"/>
  <c r="O2343" i="53"/>
  <c r="P2344" i="53"/>
  <c r="O2347" i="53"/>
  <c r="P2348" i="53"/>
  <c r="O2351" i="53"/>
  <c r="P2352" i="53"/>
  <c r="O2355" i="53"/>
  <c r="P2356" i="53"/>
  <c r="O2359" i="53"/>
  <c r="P2360" i="53"/>
  <c r="O2363" i="53"/>
  <c r="P2364" i="53"/>
  <c r="O2367" i="53"/>
  <c r="P2368" i="53"/>
  <c r="O2371" i="53"/>
  <c r="P2372" i="53"/>
  <c r="O2375" i="53"/>
  <c r="P2376" i="53"/>
  <c r="O2379" i="53"/>
  <c r="P2380" i="53"/>
  <c r="O2383" i="53"/>
  <c r="P2384" i="53"/>
  <c r="O2387" i="53"/>
  <c r="P2388" i="53"/>
  <c r="O2391" i="53"/>
  <c r="P2392" i="53"/>
  <c r="O2395" i="53"/>
  <c r="P2396" i="53"/>
  <c r="O2399" i="53"/>
  <c r="P2400" i="53"/>
  <c r="O2403" i="53"/>
  <c r="P2404" i="53"/>
  <c r="O2407" i="53"/>
  <c r="P2408" i="53"/>
  <c r="O2411" i="53"/>
  <c r="P2412" i="53"/>
  <c r="O2415" i="53"/>
  <c r="P2416" i="53"/>
  <c r="O2419" i="53"/>
  <c r="P2420" i="53"/>
  <c r="O2423" i="53"/>
  <c r="P2424" i="53"/>
  <c r="O2427" i="53"/>
  <c r="P2428" i="53"/>
  <c r="O2431" i="53"/>
  <c r="P2432" i="53"/>
  <c r="O2435" i="53"/>
  <c r="P2436" i="53"/>
  <c r="O2439" i="53"/>
  <c r="P2440" i="53"/>
  <c r="O2443" i="53"/>
  <c r="P2444" i="53"/>
  <c r="O2447" i="53"/>
  <c r="P2448" i="53"/>
  <c r="O2451" i="53"/>
  <c r="P2452" i="53"/>
  <c r="O2455" i="53"/>
  <c r="P2456" i="53"/>
  <c r="O2459" i="53"/>
  <c r="P2460" i="53"/>
  <c r="O2463" i="53"/>
  <c r="P2464" i="53"/>
  <c r="O2467" i="53"/>
  <c r="P2468" i="53"/>
  <c r="O2471" i="53"/>
  <c r="P2472" i="53"/>
  <c r="O2475" i="53"/>
  <c r="P2476" i="53"/>
  <c r="O2479" i="53"/>
  <c r="P2480" i="53"/>
  <c r="O2483" i="53"/>
  <c r="P2484" i="53"/>
  <c r="O2487" i="53"/>
  <c r="P2488" i="53"/>
  <c r="O2491" i="53"/>
  <c r="P2492" i="53"/>
  <c r="O2495" i="53"/>
  <c r="P2496" i="53"/>
  <c r="O2499" i="53"/>
  <c r="P2500" i="53"/>
  <c r="O2503" i="53"/>
  <c r="P2504" i="53"/>
  <c r="O2507" i="53"/>
  <c r="P2508" i="53"/>
  <c r="O2511" i="53"/>
  <c r="P2512" i="53"/>
  <c r="O2515" i="53"/>
  <c r="P2516" i="53"/>
  <c r="O2519" i="53"/>
  <c r="P2520" i="53"/>
  <c r="O2523" i="53"/>
  <c r="P2524" i="53"/>
  <c r="O2527" i="53"/>
  <c r="P2528" i="53"/>
  <c r="O2531" i="53"/>
  <c r="P2532" i="53"/>
  <c r="O2535" i="53"/>
  <c r="P2536" i="53"/>
  <c r="O2539" i="53"/>
  <c r="P2540" i="53"/>
  <c r="O2543" i="53"/>
  <c r="P2544" i="53"/>
  <c r="O2547" i="53"/>
  <c r="P2548" i="53"/>
  <c r="O2551" i="53"/>
  <c r="P2552" i="53"/>
  <c r="O2555" i="53"/>
  <c r="P2556" i="53"/>
  <c r="O2559" i="53"/>
  <c r="P2560" i="53"/>
  <c r="O2563" i="53"/>
  <c r="P2564" i="53"/>
  <c r="O2567" i="53"/>
  <c r="P2568" i="53"/>
  <c r="O2571" i="53"/>
  <c r="P2572" i="53"/>
  <c r="O2575" i="53"/>
  <c r="P2576" i="53"/>
  <c r="O2579" i="53"/>
  <c r="P2580" i="53"/>
  <c r="O2583" i="53"/>
  <c r="P2584" i="53"/>
  <c r="O2587" i="53"/>
  <c r="P2588" i="53"/>
  <c r="O2591" i="53"/>
  <c r="P2592" i="53"/>
  <c r="O2595" i="53"/>
  <c r="P2596" i="53"/>
  <c r="O2599" i="53"/>
  <c r="P2600" i="53"/>
  <c r="O2603" i="53"/>
  <c r="P2604" i="53"/>
  <c r="O2607" i="53"/>
  <c r="P2608" i="53"/>
  <c r="O2611" i="53"/>
  <c r="O1718" i="53"/>
  <c r="O1982" i="53"/>
  <c r="O1990" i="53"/>
  <c r="O1998" i="53"/>
  <c r="O2163" i="53"/>
  <c r="O2167" i="53"/>
  <c r="O2171" i="53"/>
  <c r="P2176" i="53"/>
  <c r="O2181" i="53"/>
  <c r="P2184" i="53"/>
  <c r="O2189" i="53"/>
  <c r="P2192" i="53"/>
  <c r="O2197" i="53"/>
  <c r="P2200" i="53"/>
  <c r="O2205" i="53"/>
  <c r="P2208" i="53"/>
  <c r="O2213" i="53"/>
  <c r="P2216" i="53"/>
  <c r="O2221" i="53"/>
  <c r="P2224" i="53"/>
  <c r="O2229" i="53"/>
  <c r="P2232" i="53"/>
  <c r="O2237" i="53"/>
  <c r="P2240" i="53"/>
  <c r="P2243" i="53"/>
  <c r="O2246" i="53"/>
  <c r="P2247" i="53"/>
  <c r="O2250" i="53"/>
  <c r="P2251" i="53"/>
  <c r="O2254" i="53"/>
  <c r="P2255" i="53"/>
  <c r="O2258" i="53"/>
  <c r="P2259" i="53"/>
  <c r="O2262" i="53"/>
  <c r="P2263" i="53"/>
  <c r="O2266" i="53"/>
  <c r="P2267" i="53"/>
  <c r="O2270" i="53"/>
  <c r="P2271" i="53"/>
  <c r="O2274" i="53"/>
  <c r="P2275" i="53"/>
  <c r="O2278" i="53"/>
  <c r="P2279" i="53"/>
  <c r="O2282" i="53"/>
  <c r="P2283" i="53"/>
  <c r="O2286" i="53"/>
  <c r="P2287" i="53"/>
  <c r="O2290" i="53"/>
  <c r="P2291" i="53"/>
  <c r="O2294" i="53"/>
  <c r="P2295" i="53"/>
  <c r="O2298" i="53"/>
  <c r="P2299" i="53"/>
  <c r="O2302" i="53"/>
  <c r="P2303" i="53"/>
  <c r="O2306" i="53"/>
  <c r="P2307" i="53"/>
  <c r="O2310" i="53"/>
  <c r="P2311" i="53"/>
  <c r="O2314" i="53"/>
  <c r="P2315" i="53"/>
  <c r="O2318" i="53"/>
  <c r="P2319" i="53"/>
  <c r="O2322" i="53"/>
  <c r="P2323" i="53"/>
  <c r="O2326" i="53"/>
  <c r="P2327" i="53"/>
  <c r="O2330" i="53"/>
  <c r="P2331" i="53"/>
  <c r="O2334" i="53"/>
  <c r="P2335" i="53"/>
  <c r="O2338" i="53"/>
  <c r="P2339" i="53"/>
  <c r="O2342" i="53"/>
  <c r="P2343" i="53"/>
  <c r="O2346" i="53"/>
  <c r="P2347" i="53"/>
  <c r="O2350" i="53"/>
  <c r="P2351" i="53"/>
  <c r="O2354" i="53"/>
  <c r="P2355" i="53"/>
  <c r="O2358" i="53"/>
  <c r="P2359" i="53"/>
  <c r="O2362" i="53"/>
  <c r="P2363" i="53"/>
  <c r="O2366" i="53"/>
  <c r="P2367" i="53"/>
  <c r="O2370" i="53"/>
  <c r="P2371" i="53"/>
  <c r="O2374" i="53"/>
  <c r="P2375" i="53"/>
  <c r="O2378" i="53"/>
  <c r="P2379" i="53"/>
  <c r="O2382" i="53"/>
  <c r="P2383" i="53"/>
  <c r="O2386" i="53"/>
  <c r="P2387" i="53"/>
  <c r="O2390" i="53"/>
  <c r="P2391" i="53"/>
  <c r="O2394" i="53"/>
  <c r="P2395" i="53"/>
  <c r="O2398" i="53"/>
  <c r="P2399" i="53"/>
  <c r="O2402" i="53"/>
  <c r="P2403" i="53"/>
  <c r="O2406" i="53"/>
  <c r="P2407" i="53"/>
  <c r="O2410" i="53"/>
  <c r="P2411" i="53"/>
  <c r="O2414" i="53"/>
  <c r="P2415" i="53"/>
  <c r="O2418" i="53"/>
  <c r="P2419" i="53"/>
  <c r="O2422" i="53"/>
  <c r="P2423" i="53"/>
  <c r="O2426" i="53"/>
  <c r="P2427" i="53"/>
  <c r="O2430" i="53"/>
  <c r="P2431" i="53"/>
  <c r="O2434" i="53"/>
  <c r="P2435" i="53"/>
  <c r="O2438" i="53"/>
  <c r="P2439" i="53"/>
  <c r="O2442" i="53"/>
  <c r="P2443" i="53"/>
  <c r="O2446" i="53"/>
  <c r="P2447" i="53"/>
  <c r="O2450" i="53"/>
  <c r="P2451" i="53"/>
  <c r="O2454" i="53"/>
  <c r="P2455" i="53"/>
  <c r="O2458" i="53"/>
  <c r="P2459" i="53"/>
  <c r="O2462" i="53"/>
  <c r="P2463" i="53"/>
  <c r="O2466" i="53"/>
  <c r="P2467" i="53"/>
  <c r="O2470" i="53"/>
  <c r="P2471" i="53"/>
  <c r="O2474" i="53"/>
  <c r="P2475" i="53"/>
  <c r="O2478" i="53"/>
  <c r="P2479" i="53"/>
  <c r="O2482" i="53"/>
  <c r="P2483" i="53"/>
  <c r="O2486" i="53"/>
  <c r="P2487" i="53"/>
  <c r="O2490" i="53"/>
  <c r="P2491" i="53"/>
  <c r="O2494" i="53"/>
  <c r="P2495" i="53"/>
  <c r="O2498" i="53"/>
  <c r="P2499" i="53"/>
  <c r="O2502" i="53"/>
  <c r="P2503" i="53"/>
  <c r="O2506" i="53"/>
  <c r="P2507" i="53"/>
  <c r="O2510" i="53"/>
  <c r="P2511" i="53"/>
  <c r="O2514" i="53"/>
  <c r="P2515" i="53"/>
  <c r="O2518" i="53"/>
  <c r="P2519" i="53"/>
  <c r="O2522" i="53"/>
  <c r="P2523" i="53"/>
  <c r="O2526" i="53"/>
  <c r="P2527" i="53"/>
  <c r="O2530" i="53"/>
  <c r="P2531" i="53"/>
  <c r="O2534" i="53"/>
  <c r="P2535" i="53"/>
  <c r="O2538" i="53"/>
  <c r="P2539" i="53"/>
  <c r="O2542" i="53"/>
  <c r="P2543" i="53"/>
  <c r="O2546" i="53"/>
  <c r="P2547" i="53"/>
  <c r="O2550" i="53"/>
  <c r="P2551" i="53"/>
  <c r="O2554" i="53"/>
  <c r="P2555" i="53"/>
  <c r="O2558" i="53"/>
  <c r="P2559" i="53"/>
  <c r="O2562" i="53"/>
  <c r="P2563" i="53"/>
  <c r="O2566" i="53"/>
  <c r="P2567" i="53"/>
  <c r="O2570" i="53"/>
  <c r="P2571" i="53"/>
  <c r="O2574" i="53"/>
  <c r="P2575" i="53"/>
  <c r="O2578" i="53"/>
  <c r="P2579" i="53"/>
  <c r="O2582" i="53"/>
  <c r="P2583" i="53"/>
  <c r="O2586" i="53"/>
  <c r="P2587" i="53"/>
  <c r="O2590" i="53"/>
  <c r="P2591" i="53"/>
  <c r="O2594" i="53"/>
  <c r="P2595" i="53"/>
  <c r="O2598" i="53"/>
  <c r="P2599" i="53"/>
  <c r="O2602" i="53"/>
  <c r="P2603" i="53"/>
  <c r="O2606" i="53"/>
  <c r="P2607" i="53"/>
  <c r="O2610" i="53"/>
  <c r="P2611" i="53"/>
  <c r="P2173" i="53"/>
  <c r="P2181" i="53"/>
  <c r="P2189" i="53"/>
  <c r="P2197" i="53"/>
  <c r="P2205" i="53"/>
  <c r="P2213" i="53"/>
  <c r="P2221" i="53"/>
  <c r="P2229" i="53"/>
  <c r="P2237" i="53"/>
  <c r="O2536" i="53"/>
  <c r="O2540" i="53"/>
  <c r="O2544" i="53"/>
  <c r="O2548" i="53"/>
  <c r="O2552" i="53"/>
  <c r="O2556" i="53"/>
  <c r="O2560" i="53"/>
  <c r="O2564" i="53"/>
  <c r="O2568" i="53"/>
  <c r="O2572" i="53"/>
  <c r="O2576" i="53"/>
  <c r="O2580" i="53"/>
  <c r="O2584" i="53"/>
  <c r="O2588" i="53"/>
  <c r="O2592" i="53"/>
  <c r="O2596" i="53"/>
  <c r="O2600" i="53"/>
  <c r="O2604" i="53"/>
  <c r="O2608" i="53"/>
  <c r="O2612" i="53"/>
  <c r="P2613" i="53"/>
  <c r="O2616" i="53"/>
  <c r="P2617" i="53"/>
  <c r="O2620" i="53"/>
  <c r="P2621" i="53"/>
  <c r="O2624" i="53"/>
  <c r="P2625" i="53"/>
  <c r="O2628" i="53"/>
  <c r="P2629" i="53"/>
  <c r="O2632" i="53"/>
  <c r="P2633" i="53"/>
  <c r="O2636" i="53"/>
  <c r="P2637" i="53"/>
  <c r="O2640" i="53"/>
  <c r="P2641" i="53"/>
  <c r="O2644" i="53"/>
  <c r="P2645" i="53"/>
  <c r="O2648" i="53"/>
  <c r="P2649" i="53"/>
  <c r="O2652" i="53"/>
  <c r="P2653" i="53"/>
  <c r="O2656" i="53"/>
  <c r="P2657" i="53"/>
  <c r="O2660" i="53"/>
  <c r="P2661" i="53"/>
  <c r="O2664" i="53"/>
  <c r="P2665" i="53"/>
  <c r="O2668" i="53"/>
  <c r="P2669" i="53"/>
  <c r="O2672" i="53"/>
  <c r="P2673" i="53"/>
  <c r="O2676" i="53"/>
  <c r="P2677" i="53"/>
  <c r="O2680" i="53"/>
  <c r="P2681" i="53"/>
  <c r="O2684" i="53"/>
  <c r="P2685" i="53"/>
  <c r="O2688" i="53"/>
  <c r="P2689" i="53"/>
  <c r="O2692" i="53"/>
  <c r="P2693" i="53"/>
  <c r="O2696" i="53"/>
  <c r="P2697" i="53"/>
  <c r="O2700" i="53"/>
  <c r="P2701" i="53"/>
  <c r="O2704" i="53"/>
  <c r="P2705" i="53"/>
  <c r="O2708" i="53"/>
  <c r="P2709" i="53"/>
  <c r="O2712" i="53"/>
  <c r="P2713" i="53"/>
  <c r="O2716" i="53"/>
  <c r="P2717" i="53"/>
  <c r="O2720" i="53"/>
  <c r="P2721" i="53"/>
  <c r="O2724" i="53"/>
  <c r="P2725" i="53"/>
  <c r="O2728" i="53"/>
  <c r="P2729" i="53"/>
  <c r="O2732" i="53"/>
  <c r="P2733" i="53"/>
  <c r="O2736" i="53"/>
  <c r="P2737" i="53"/>
  <c r="O2740" i="53"/>
  <c r="P2741" i="53"/>
  <c r="O2744" i="53"/>
  <c r="P2745" i="53"/>
  <c r="O2748" i="53"/>
  <c r="P2749" i="53"/>
  <c r="O2752" i="53"/>
  <c r="P2753" i="53"/>
  <c r="O2756" i="53"/>
  <c r="P2757" i="53"/>
  <c r="O2760" i="53"/>
  <c r="P2761" i="53"/>
  <c r="O2764" i="53"/>
  <c r="P2765" i="53"/>
  <c r="O2768" i="53"/>
  <c r="P2769" i="53"/>
  <c r="O2772" i="53"/>
  <c r="P2773" i="53"/>
  <c r="O2776" i="53"/>
  <c r="P2777" i="53"/>
  <c r="O2780" i="53"/>
  <c r="P2781" i="53"/>
  <c r="O2784" i="53"/>
  <c r="P2785" i="53"/>
  <c r="O2788" i="53"/>
  <c r="P2789" i="53"/>
  <c r="O2792" i="53"/>
  <c r="P2793" i="53"/>
  <c r="O2796" i="53"/>
  <c r="P2797" i="53"/>
  <c r="O2800" i="53"/>
  <c r="P2801" i="53"/>
  <c r="O4203" i="53"/>
  <c r="P4204" i="53"/>
  <c r="O4207" i="53"/>
  <c r="P4208" i="53"/>
  <c r="O4211" i="53"/>
  <c r="P4212" i="53"/>
  <c r="O4215" i="53"/>
  <c r="P4216" i="53"/>
  <c r="O4219" i="53"/>
  <c r="P4220" i="53"/>
  <c r="O4223" i="53"/>
  <c r="P4224" i="53"/>
  <c r="O4227" i="53"/>
  <c r="P4228" i="53"/>
  <c r="O4231" i="53"/>
  <c r="P4232" i="53"/>
  <c r="O4235" i="53"/>
  <c r="P4236" i="53"/>
  <c r="O4239" i="53"/>
  <c r="P4240" i="53"/>
  <c r="O4243" i="53"/>
  <c r="P4244" i="53"/>
  <c r="O4247" i="53"/>
  <c r="P4248" i="53"/>
  <c r="O4251" i="53"/>
  <c r="P4252" i="53"/>
  <c r="O4255" i="53"/>
  <c r="P4256" i="53"/>
  <c r="O4259" i="53"/>
  <c r="P4260" i="53"/>
  <c r="O4263" i="53"/>
  <c r="P4264" i="53"/>
  <c r="O4267" i="53"/>
  <c r="P4268" i="53"/>
  <c r="O4271" i="53"/>
  <c r="P4272" i="53"/>
  <c r="O4275" i="53"/>
  <c r="P4276" i="53"/>
  <c r="O4279" i="53"/>
  <c r="P4280" i="53"/>
  <c r="O4283" i="53"/>
  <c r="P4284" i="53"/>
  <c r="O4287" i="53"/>
  <c r="P4288" i="53"/>
  <c r="O4291" i="53"/>
  <c r="P4292" i="53"/>
  <c r="O4295" i="53"/>
  <c r="P4296" i="53"/>
  <c r="O4299" i="53"/>
  <c r="P4300" i="53"/>
  <c r="O4303" i="53"/>
  <c r="P4304" i="53"/>
  <c r="O4307" i="53"/>
  <c r="P4308" i="53"/>
  <c r="O4311" i="53"/>
  <c r="P4312" i="53"/>
  <c r="O4315" i="53"/>
  <c r="P4316" i="53"/>
  <c r="O4319" i="53"/>
  <c r="P4320" i="53"/>
  <c r="O4323" i="53"/>
  <c r="P4324" i="53"/>
  <c r="O4327" i="53"/>
  <c r="P4328" i="53"/>
  <c r="O4331" i="53"/>
  <c r="P4332" i="53"/>
  <c r="O4335" i="53"/>
  <c r="P4336" i="53"/>
  <c r="O4339" i="53"/>
  <c r="P4340" i="53"/>
  <c r="O4343" i="53"/>
  <c r="P4344" i="53"/>
  <c r="O4347" i="53"/>
  <c r="P4348" i="53"/>
  <c r="O4351" i="53"/>
  <c r="P4352" i="53"/>
  <c r="O4355" i="53"/>
  <c r="P4356" i="53"/>
  <c r="O4359" i="53"/>
  <c r="P4360" i="53"/>
  <c r="O1726" i="53"/>
  <c r="O1985" i="53"/>
  <c r="P1988" i="53"/>
  <c r="O2001" i="53"/>
  <c r="O2004" i="53"/>
  <c r="P2017" i="53"/>
  <c r="O2020" i="53"/>
  <c r="P2033" i="53"/>
  <c r="O2036" i="53"/>
  <c r="P2049" i="53"/>
  <c r="O2052" i="53"/>
  <c r="P2065" i="53"/>
  <c r="O2068" i="53"/>
  <c r="P2081" i="53"/>
  <c r="O2084" i="53"/>
  <c r="P2097" i="53"/>
  <c r="O2100" i="53"/>
  <c r="P2113" i="53"/>
  <c r="O2116" i="53"/>
  <c r="P2129" i="53"/>
  <c r="O2132" i="53"/>
  <c r="P2145" i="53"/>
  <c r="O2148" i="53"/>
  <c r="P2161" i="53"/>
  <c r="P2246" i="53"/>
  <c r="O2249" i="53"/>
  <c r="P2254" i="53"/>
  <c r="O2257" i="53"/>
  <c r="P2262" i="53"/>
  <c r="O2265" i="53"/>
  <c r="P2270" i="53"/>
  <c r="O2273" i="53"/>
  <c r="P2278" i="53"/>
  <c r="O2281" i="53"/>
  <c r="P2286" i="53"/>
  <c r="O2289" i="53"/>
  <c r="P2294" i="53"/>
  <c r="O2297" i="53"/>
  <c r="P2302" i="53"/>
  <c r="O2305" i="53"/>
  <c r="P2310" i="53"/>
  <c r="O2313" i="53"/>
  <c r="P2318" i="53"/>
  <c r="O2321" i="53"/>
  <c r="P2326" i="53"/>
  <c r="O2329" i="53"/>
  <c r="P2334" i="53"/>
  <c r="O2337" i="53"/>
  <c r="P2342" i="53"/>
  <c r="O2345" i="53"/>
  <c r="P2350" i="53"/>
  <c r="O2353" i="53"/>
  <c r="P2358" i="53"/>
  <c r="O2361" i="53"/>
  <c r="P2366" i="53"/>
  <c r="O2369" i="53"/>
  <c r="P2374" i="53"/>
  <c r="O2377" i="53"/>
  <c r="P2382" i="53"/>
  <c r="O2385" i="53"/>
  <c r="P2390" i="53"/>
  <c r="O2393" i="53"/>
  <c r="P2398" i="53"/>
  <c r="O2401" i="53"/>
  <c r="P2406" i="53"/>
  <c r="O2409" i="53"/>
  <c r="P2414" i="53"/>
  <c r="O2417" i="53"/>
  <c r="P2422" i="53"/>
  <c r="O2425" i="53"/>
  <c r="P2430" i="53"/>
  <c r="O2433" i="53"/>
  <c r="P2438" i="53"/>
  <c r="O2441" i="53"/>
  <c r="P2446" i="53"/>
  <c r="O2449" i="53"/>
  <c r="P2454" i="53"/>
  <c r="O2457" i="53"/>
  <c r="P2462" i="53"/>
  <c r="O2465" i="53"/>
  <c r="P2470" i="53"/>
  <c r="O2473" i="53"/>
  <c r="P2478" i="53"/>
  <c r="O2481" i="53"/>
  <c r="P2486" i="53"/>
  <c r="O2489" i="53"/>
  <c r="P2494" i="53"/>
  <c r="O2497" i="53"/>
  <c r="P2502" i="53"/>
  <c r="O2505" i="53"/>
  <c r="P2510" i="53"/>
  <c r="O2513" i="53"/>
  <c r="P2518" i="53"/>
  <c r="O2521" i="53"/>
  <c r="P2526" i="53"/>
  <c r="O2529" i="53"/>
  <c r="P2534" i="53"/>
  <c r="P2538" i="53"/>
  <c r="P2542" i="53"/>
  <c r="P2546" i="53"/>
  <c r="P2550" i="53"/>
  <c r="P2554" i="53"/>
  <c r="P2558" i="53"/>
  <c r="P2562" i="53"/>
  <c r="P2566" i="53"/>
  <c r="P2570" i="53"/>
  <c r="P2574" i="53"/>
  <c r="P2578" i="53"/>
  <c r="P2582" i="53"/>
  <c r="P2586" i="53"/>
  <c r="P2590" i="53"/>
  <c r="P2594" i="53"/>
  <c r="P2598" i="53"/>
  <c r="P2602" i="53"/>
  <c r="P2606" i="53"/>
  <c r="P2610" i="53"/>
  <c r="P2612" i="53"/>
  <c r="O2615" i="53"/>
  <c r="P2616" i="53"/>
  <c r="O2619" i="53"/>
  <c r="P2620" i="53"/>
  <c r="O2623" i="53"/>
  <c r="P2624" i="53"/>
  <c r="O2627" i="53"/>
  <c r="P2628" i="53"/>
  <c r="O2631" i="53"/>
  <c r="P2632" i="53"/>
  <c r="O2635" i="53"/>
  <c r="P2636" i="53"/>
  <c r="O2639" i="53"/>
  <c r="P2640" i="53"/>
  <c r="O2643" i="53"/>
  <c r="P2644" i="53"/>
  <c r="O2647" i="53"/>
  <c r="P2648" i="53"/>
  <c r="O2651" i="53"/>
  <c r="P2652" i="53"/>
  <c r="O2655" i="53"/>
  <c r="P2656" i="53"/>
  <c r="O2659" i="53"/>
  <c r="P2660" i="53"/>
  <c r="O2663" i="53"/>
  <c r="P2664" i="53"/>
  <c r="O2667" i="53"/>
  <c r="P2668" i="53"/>
  <c r="O2671" i="53"/>
  <c r="P2672" i="53"/>
  <c r="O2675" i="53"/>
  <c r="P2676" i="53"/>
  <c r="O2679" i="53"/>
  <c r="P2680" i="53"/>
  <c r="O2683" i="53"/>
  <c r="P2684" i="53"/>
  <c r="O2687" i="53"/>
  <c r="P2688" i="53"/>
  <c r="O2691" i="53"/>
  <c r="P2692" i="53"/>
  <c r="O2695" i="53"/>
  <c r="P2696" i="53"/>
  <c r="O2699" i="53"/>
  <c r="P2700" i="53"/>
  <c r="O2703" i="53"/>
  <c r="P2704" i="53"/>
  <c r="O2707" i="53"/>
  <c r="P2708" i="53"/>
  <c r="O2711" i="53"/>
  <c r="P2712" i="53"/>
  <c r="O2715" i="53"/>
  <c r="P2716" i="53"/>
  <c r="O2719" i="53"/>
  <c r="P2720" i="53"/>
  <c r="O2723" i="53"/>
  <c r="P2724" i="53"/>
  <c r="O2727" i="53"/>
  <c r="P2728" i="53"/>
  <c r="O2731" i="53"/>
  <c r="P2732" i="53"/>
  <c r="O2735" i="53"/>
  <c r="P2736" i="53"/>
  <c r="O2739" i="53"/>
  <c r="P2740" i="53"/>
  <c r="O2743" i="53"/>
  <c r="P2744" i="53"/>
  <c r="O2747" i="53"/>
  <c r="P2748" i="53"/>
  <c r="O2751" i="53"/>
  <c r="P2752" i="53"/>
  <c r="O2755" i="53"/>
  <c r="P2756" i="53"/>
  <c r="O2759" i="53"/>
  <c r="P2760" i="53"/>
  <c r="O2763" i="53"/>
  <c r="P2764" i="53"/>
  <c r="O2767" i="53"/>
  <c r="P2768" i="53"/>
  <c r="O2771" i="53"/>
  <c r="P2772" i="53"/>
  <c r="O2775" i="53"/>
  <c r="P2776" i="53"/>
  <c r="O2779" i="53"/>
  <c r="P2780" i="53"/>
  <c r="O2783" i="53"/>
  <c r="P2784" i="53"/>
  <c r="O2787" i="53"/>
  <c r="P2788" i="53"/>
  <c r="O2791" i="53"/>
  <c r="P2792" i="53"/>
  <c r="O2795" i="53"/>
  <c r="P2796" i="53"/>
  <c r="O2799" i="53"/>
  <c r="P2800" i="53"/>
  <c r="O4202" i="53"/>
  <c r="P4203" i="53"/>
  <c r="O4206" i="53"/>
  <c r="P4207" i="53"/>
  <c r="O4210" i="53"/>
  <c r="P4211" i="53"/>
  <c r="O4214" i="53"/>
  <c r="P4215" i="53"/>
  <c r="O4218" i="53"/>
  <c r="P4219" i="53"/>
  <c r="O4222" i="53"/>
  <c r="P4223" i="53"/>
  <c r="O4226" i="53"/>
  <c r="P4227" i="53"/>
  <c r="O4230" i="53"/>
  <c r="P4231" i="53"/>
  <c r="O4234" i="53"/>
  <c r="P4235" i="53"/>
  <c r="O4238" i="53"/>
  <c r="P4239" i="53"/>
  <c r="O4242" i="53"/>
  <c r="P4243" i="53"/>
  <c r="O4246" i="53"/>
  <c r="P4247" i="53"/>
  <c r="O4250" i="53"/>
  <c r="P4251" i="53"/>
  <c r="O4254" i="53"/>
  <c r="P4255" i="53"/>
  <c r="O4258" i="53"/>
  <c r="P4259" i="53"/>
  <c r="O4262" i="53"/>
  <c r="P4263" i="53"/>
  <c r="O4266" i="53"/>
  <c r="P4267" i="53"/>
  <c r="O4270" i="53"/>
  <c r="P4271" i="53"/>
  <c r="O4274" i="53"/>
  <c r="P4275" i="53"/>
  <c r="O4278" i="53"/>
  <c r="P4279" i="53"/>
  <c r="O4282" i="53"/>
  <c r="P4283" i="53"/>
  <c r="O4286" i="53"/>
  <c r="P4287" i="53"/>
  <c r="O4290" i="53"/>
  <c r="P4291" i="53"/>
  <c r="O4294" i="53"/>
  <c r="P4295" i="53"/>
  <c r="O4298" i="53"/>
  <c r="P4299" i="53"/>
  <c r="O4302" i="53"/>
  <c r="P4303" i="53"/>
  <c r="O4306" i="53"/>
  <c r="P4307" i="53"/>
  <c r="O4310" i="53"/>
  <c r="P4311" i="53"/>
  <c r="O4314" i="53"/>
  <c r="P4315" i="53"/>
  <c r="O4318" i="53"/>
  <c r="P4319" i="53"/>
  <c r="O4322" i="53"/>
  <c r="P4323" i="53"/>
  <c r="O4326" i="53"/>
  <c r="P4327" i="53"/>
  <c r="O4330" i="53"/>
  <c r="P4331" i="53"/>
  <c r="O4334" i="53"/>
  <c r="P4335" i="53"/>
  <c r="O4338" i="53"/>
  <c r="P4339" i="53"/>
  <c r="O4342" i="53"/>
  <c r="P4343" i="53"/>
  <c r="O4346" i="53"/>
  <c r="P4347" i="53"/>
  <c r="O4350" i="53"/>
  <c r="P4351" i="53"/>
  <c r="O4354" i="53"/>
  <c r="P4355" i="53"/>
  <c r="O4358" i="53"/>
  <c r="P4359" i="53"/>
  <c r="O4362" i="53"/>
  <c r="P4363" i="53"/>
  <c r="O4366" i="53"/>
  <c r="P4367" i="53"/>
  <c r="O4370" i="53"/>
  <c r="P4371" i="53"/>
  <c r="O4374" i="53"/>
  <c r="P4375" i="53"/>
  <c r="O4378" i="53"/>
  <c r="P4379" i="53"/>
  <c r="O4382" i="53"/>
  <c r="P4383" i="53"/>
  <c r="O4386" i="53"/>
  <c r="P4387" i="53"/>
  <c r="O4390" i="53"/>
  <c r="P4391" i="53"/>
  <c r="O4394" i="53"/>
  <c r="P4395" i="53"/>
  <c r="O4398" i="53"/>
  <c r="P4399" i="53"/>
  <c r="O4402" i="53"/>
  <c r="P4403" i="53"/>
  <c r="O4406" i="53"/>
  <c r="P4407" i="53"/>
  <c r="O4410" i="53"/>
  <c r="P4411" i="53"/>
  <c r="O4414" i="53"/>
  <c r="P4415" i="53"/>
  <c r="O4418" i="53"/>
  <c r="P4419" i="53"/>
  <c r="O4422" i="53"/>
  <c r="P4423" i="53"/>
  <c r="O4426" i="53"/>
  <c r="P4427" i="53"/>
  <c r="O4430" i="53"/>
  <c r="P4431" i="53"/>
  <c r="O4434" i="53"/>
  <c r="P4435" i="53"/>
  <c r="O4438" i="53"/>
  <c r="P4439" i="53"/>
  <c r="O4442" i="53"/>
  <c r="P4443" i="53"/>
  <c r="O4446" i="53"/>
  <c r="P4447" i="53"/>
  <c r="O4450" i="53"/>
  <c r="P4451" i="53"/>
  <c r="O4454" i="53"/>
  <c r="P4455" i="53"/>
  <c r="O4458" i="53"/>
  <c r="P4459" i="53"/>
  <c r="P2165" i="53"/>
  <c r="O2180" i="53"/>
  <c r="O2188" i="53"/>
  <c r="O2196" i="53"/>
  <c r="O2204" i="53"/>
  <c r="O2212" i="53"/>
  <c r="O2220" i="53"/>
  <c r="O2228" i="53"/>
  <c r="O2236" i="53"/>
  <c r="O2537" i="53"/>
  <c r="O2541" i="53"/>
  <c r="O2545" i="53"/>
  <c r="O2549" i="53"/>
  <c r="O2553" i="53"/>
  <c r="O2557" i="53"/>
  <c r="O2561" i="53"/>
  <c r="O2565" i="53"/>
  <c r="O2569" i="53"/>
  <c r="O2573" i="53"/>
  <c r="O2577" i="53"/>
  <c r="O2581" i="53"/>
  <c r="O2585" i="53"/>
  <c r="O2589" i="53"/>
  <c r="O2593" i="53"/>
  <c r="O2597" i="53"/>
  <c r="O2601" i="53"/>
  <c r="O2605" i="53"/>
  <c r="O2609" i="53"/>
  <c r="O2614" i="53"/>
  <c r="P2615" i="53"/>
  <c r="O2618" i="53"/>
  <c r="P2619" i="53"/>
  <c r="O2622" i="53"/>
  <c r="P2623" i="53"/>
  <c r="O2626" i="53"/>
  <c r="P2627" i="53"/>
  <c r="O2630" i="53"/>
  <c r="P2631" i="53"/>
  <c r="O2634" i="53"/>
  <c r="P2635" i="53"/>
  <c r="O2638" i="53"/>
  <c r="P2639" i="53"/>
  <c r="O2642" i="53"/>
  <c r="P2643" i="53"/>
  <c r="O2646" i="53"/>
  <c r="P2647" i="53"/>
  <c r="O2650" i="53"/>
  <c r="P2651" i="53"/>
  <c r="O2654" i="53"/>
  <c r="P2655" i="53"/>
  <c r="O2658" i="53"/>
  <c r="P2659" i="53"/>
  <c r="O2662" i="53"/>
  <c r="P2663" i="53"/>
  <c r="O2666" i="53"/>
  <c r="P2667" i="53"/>
  <c r="O2670" i="53"/>
  <c r="P2671" i="53"/>
  <c r="O2674" i="53"/>
  <c r="P2675" i="53"/>
  <c r="O2678" i="53"/>
  <c r="P2679" i="53"/>
  <c r="O2682" i="53"/>
  <c r="P2683" i="53"/>
  <c r="O2686" i="53"/>
  <c r="P2687" i="53"/>
  <c r="O2690" i="53"/>
  <c r="P2691" i="53"/>
  <c r="O2694" i="53"/>
  <c r="P2695" i="53"/>
  <c r="O2698" i="53"/>
  <c r="P2699" i="53"/>
  <c r="O2702" i="53"/>
  <c r="P2703" i="53"/>
  <c r="O2706" i="53"/>
  <c r="P2707" i="53"/>
  <c r="O2710" i="53"/>
  <c r="P2711" i="53"/>
  <c r="O2714" i="53"/>
  <c r="P2715" i="53"/>
  <c r="O2718" i="53"/>
  <c r="P2719" i="53"/>
  <c r="O2722" i="53"/>
  <c r="P2723" i="53"/>
  <c r="O2726" i="53"/>
  <c r="P2727" i="53"/>
  <c r="O2730" i="53"/>
  <c r="P2731" i="53"/>
  <c r="O2734" i="53"/>
  <c r="P2735" i="53"/>
  <c r="O2738" i="53"/>
  <c r="P2739" i="53"/>
  <c r="O2742" i="53"/>
  <c r="P2743" i="53"/>
  <c r="O2746" i="53"/>
  <c r="P2747" i="53"/>
  <c r="O2750" i="53"/>
  <c r="P2751" i="53"/>
  <c r="O2754" i="53"/>
  <c r="P2755" i="53"/>
  <c r="O2758" i="53"/>
  <c r="P2759" i="53"/>
  <c r="O2762" i="53"/>
  <c r="P2763" i="53"/>
  <c r="O2766" i="53"/>
  <c r="P2767" i="53"/>
  <c r="O2770" i="53"/>
  <c r="P2771" i="53"/>
  <c r="O2774" i="53"/>
  <c r="P2775" i="53"/>
  <c r="O2778" i="53"/>
  <c r="P2779" i="53"/>
  <c r="O2782" i="53"/>
  <c r="P2783" i="53"/>
  <c r="O2786" i="53"/>
  <c r="P2787" i="53"/>
  <c r="O2790" i="53"/>
  <c r="P2791" i="53"/>
  <c r="O1993" i="53"/>
  <c r="P1996" i="53"/>
  <c r="P2025" i="53"/>
  <c r="O2028" i="53"/>
  <c r="P2057" i="53"/>
  <c r="O2060" i="53"/>
  <c r="P2089" i="53"/>
  <c r="O2092" i="53"/>
  <c r="P2121" i="53"/>
  <c r="O2124" i="53"/>
  <c r="P2153" i="53"/>
  <c r="O2156" i="53"/>
  <c r="P2545" i="53"/>
  <c r="P2561" i="53"/>
  <c r="P2577" i="53"/>
  <c r="P2593" i="53"/>
  <c r="P2609" i="53"/>
  <c r="P2795" i="53"/>
  <c r="P2799" i="53"/>
  <c r="P4202" i="53"/>
  <c r="P4206" i="53"/>
  <c r="P4210" i="53"/>
  <c r="P4214" i="53"/>
  <c r="P4218" i="53"/>
  <c r="P4222" i="53"/>
  <c r="P4226" i="53"/>
  <c r="P4230" i="53"/>
  <c r="P4234" i="53"/>
  <c r="P4238" i="53"/>
  <c r="P4242" i="53"/>
  <c r="P4246" i="53"/>
  <c r="P4250" i="53"/>
  <c r="P4254" i="53"/>
  <c r="P4258" i="53"/>
  <c r="P4262" i="53"/>
  <c r="P4266" i="53"/>
  <c r="P4270" i="53"/>
  <c r="P4274" i="53"/>
  <c r="P4278" i="53"/>
  <c r="P4282" i="53"/>
  <c r="P4286" i="53"/>
  <c r="P4290" i="53"/>
  <c r="P4294" i="53"/>
  <c r="P4298" i="53"/>
  <c r="P4302" i="53"/>
  <c r="P4306" i="53"/>
  <c r="P4310" i="53"/>
  <c r="P4314" i="53"/>
  <c r="P4318" i="53"/>
  <c r="P4322" i="53"/>
  <c r="P4326" i="53"/>
  <c r="P4330" i="53"/>
  <c r="P4334" i="53"/>
  <c r="P4338" i="53"/>
  <c r="P4342" i="53"/>
  <c r="P4346" i="53"/>
  <c r="P4350" i="53"/>
  <c r="P4354" i="53"/>
  <c r="P4358" i="53"/>
  <c r="P4362" i="53"/>
  <c r="O4364" i="53"/>
  <c r="P4365" i="53"/>
  <c r="O4367" i="53"/>
  <c r="P4370" i="53"/>
  <c r="O4372" i="53"/>
  <c r="P4373" i="53"/>
  <c r="O4375" i="53"/>
  <c r="P4378" i="53"/>
  <c r="O4380" i="53"/>
  <c r="P4381" i="53"/>
  <c r="O4383" i="53"/>
  <c r="P4386" i="53"/>
  <c r="O4388" i="53"/>
  <c r="P4389" i="53"/>
  <c r="O4391" i="53"/>
  <c r="P4394" i="53"/>
  <c r="O4396" i="53"/>
  <c r="P4397" i="53"/>
  <c r="O4399" i="53"/>
  <c r="P4402" i="53"/>
  <c r="O4404" i="53"/>
  <c r="P4405" i="53"/>
  <c r="O4407" i="53"/>
  <c r="P4410" i="53"/>
  <c r="O4412" i="53"/>
  <c r="P4413" i="53"/>
  <c r="O4415" i="53"/>
  <c r="P4418" i="53"/>
  <c r="O4420" i="53"/>
  <c r="P4421" i="53"/>
  <c r="O4423" i="53"/>
  <c r="P4426" i="53"/>
  <c r="O4428" i="53"/>
  <c r="P4429" i="53"/>
  <c r="O4431" i="53"/>
  <c r="P4434" i="53"/>
  <c r="O4436" i="53"/>
  <c r="P4437" i="53"/>
  <c r="O4439" i="53"/>
  <c r="P4442" i="53"/>
  <c r="O4444" i="53"/>
  <c r="P4445" i="53"/>
  <c r="O4447" i="53"/>
  <c r="P4450" i="53"/>
  <c r="O4452" i="53"/>
  <c r="P4453" i="53"/>
  <c r="O4455" i="53"/>
  <c r="P4458" i="53"/>
  <c r="O4460" i="53"/>
  <c r="P4461" i="53"/>
  <c r="O4464" i="53"/>
  <c r="P4465" i="53"/>
  <c r="O4468" i="53"/>
  <c r="P4469" i="53"/>
  <c r="O4472" i="53"/>
  <c r="P4473" i="53"/>
  <c r="O4476" i="53"/>
  <c r="P4477" i="53"/>
  <c r="O4480" i="53"/>
  <c r="P4481" i="53"/>
  <c r="O4484" i="53"/>
  <c r="P4485" i="53"/>
  <c r="O4488" i="53"/>
  <c r="P4489" i="53"/>
  <c r="O4492" i="53"/>
  <c r="P4493" i="53"/>
  <c r="O4496" i="53"/>
  <c r="P4497" i="53"/>
  <c r="O4500" i="53"/>
  <c r="P4501" i="53"/>
  <c r="O4504" i="53"/>
  <c r="P4505" i="53"/>
  <c r="O4508" i="53"/>
  <c r="P4509" i="53"/>
  <c r="O4512" i="53"/>
  <c r="P4513" i="53"/>
  <c r="O4516" i="53"/>
  <c r="P4517" i="53"/>
  <c r="O4520" i="53"/>
  <c r="P4521" i="53"/>
  <c r="O4524" i="53"/>
  <c r="P4525" i="53"/>
  <c r="O4528" i="53"/>
  <c r="P4529" i="53"/>
  <c r="O4532" i="53"/>
  <c r="P4533" i="53"/>
  <c r="O4536" i="53"/>
  <c r="P4537" i="53"/>
  <c r="O4540" i="53"/>
  <c r="P4541" i="53"/>
  <c r="O4544" i="53"/>
  <c r="P4545" i="53"/>
  <c r="O4548" i="53"/>
  <c r="P4549" i="53"/>
  <c r="O4552" i="53"/>
  <c r="P4553" i="53"/>
  <c r="O4556" i="53"/>
  <c r="P4557" i="53"/>
  <c r="O4560" i="53"/>
  <c r="P4561" i="53"/>
  <c r="O4564" i="53"/>
  <c r="P4565" i="53"/>
  <c r="O4568" i="53"/>
  <c r="P4569" i="53"/>
  <c r="O4572" i="53"/>
  <c r="P4573" i="53"/>
  <c r="O4576" i="53"/>
  <c r="P4577" i="53"/>
  <c r="O4580" i="53"/>
  <c r="P4581" i="53"/>
  <c r="O4584" i="53"/>
  <c r="P4585" i="53"/>
  <c r="O4588" i="53"/>
  <c r="P4589" i="53"/>
  <c r="O4592" i="53"/>
  <c r="P4593" i="53"/>
  <c r="O4596" i="53"/>
  <c r="P4597" i="53"/>
  <c r="O4600" i="53"/>
  <c r="P4601" i="53"/>
  <c r="O4604" i="53"/>
  <c r="P4605" i="53"/>
  <c r="O4608" i="53"/>
  <c r="P4609" i="53"/>
  <c r="O4612" i="53"/>
  <c r="P4613" i="53"/>
  <c r="O4616" i="53"/>
  <c r="P4617" i="53"/>
  <c r="O4620" i="53"/>
  <c r="P4621" i="53"/>
  <c r="O4624" i="53"/>
  <c r="P4625" i="53"/>
  <c r="O4628" i="53"/>
  <c r="P4629" i="53"/>
  <c r="O4632" i="53"/>
  <c r="P4633" i="53"/>
  <c r="O4636" i="53"/>
  <c r="P4637" i="53"/>
  <c r="O4640" i="53"/>
  <c r="P4641" i="53"/>
  <c r="O4644" i="53"/>
  <c r="P4645" i="53"/>
  <c r="O4648" i="53"/>
  <c r="P4649" i="53"/>
  <c r="O4652" i="53"/>
  <c r="P4653" i="53"/>
  <c r="O4656" i="53"/>
  <c r="P4657" i="53"/>
  <c r="O4660" i="53"/>
  <c r="P4661" i="53"/>
  <c r="O4664" i="53"/>
  <c r="P4665" i="53"/>
  <c r="O4668" i="53"/>
  <c r="P4669" i="53"/>
  <c r="O4672" i="53"/>
  <c r="P4673" i="53"/>
  <c r="O4676" i="53"/>
  <c r="P4677" i="53"/>
  <c r="O4680" i="53"/>
  <c r="P4681" i="53"/>
  <c r="O4684" i="53"/>
  <c r="P4685" i="53"/>
  <c r="O4688" i="53"/>
  <c r="P4689" i="53"/>
  <c r="O4692" i="53"/>
  <c r="P4693" i="53"/>
  <c r="O4696" i="53"/>
  <c r="P4697" i="53"/>
  <c r="O4700" i="53"/>
  <c r="P4701" i="53"/>
  <c r="O4704" i="53"/>
  <c r="P4705" i="53"/>
  <c r="O4708" i="53"/>
  <c r="P4709" i="53"/>
  <c r="O4712" i="53"/>
  <c r="P4713" i="53"/>
  <c r="O4716" i="53"/>
  <c r="P4717" i="53"/>
  <c r="O4720" i="53"/>
  <c r="P4721" i="53"/>
  <c r="O4724" i="53"/>
  <c r="P4725" i="53"/>
  <c r="O4728" i="53"/>
  <c r="P4729" i="53"/>
  <c r="O4732" i="53"/>
  <c r="P4733" i="53"/>
  <c r="O4736" i="53"/>
  <c r="P4737" i="53"/>
  <c r="O4740" i="53"/>
  <c r="P4741" i="53"/>
  <c r="O4744" i="53"/>
  <c r="P4745" i="53"/>
  <c r="O4748" i="53"/>
  <c r="P4749" i="53"/>
  <c r="O4752" i="53"/>
  <c r="P4753" i="53"/>
  <c r="O4756" i="53"/>
  <c r="P4757" i="53"/>
  <c r="O4760" i="53"/>
  <c r="P4761" i="53"/>
  <c r="O4764" i="53"/>
  <c r="P4765" i="53"/>
  <c r="O4768" i="53"/>
  <c r="P4769" i="53"/>
  <c r="O4772" i="53"/>
  <c r="P4773" i="53"/>
  <c r="O4776" i="53"/>
  <c r="P4777" i="53"/>
  <c r="O4780" i="53"/>
  <c r="P4781" i="53"/>
  <c r="O4784" i="53"/>
  <c r="P4785" i="53"/>
  <c r="O4788" i="53"/>
  <c r="P4789" i="53"/>
  <c r="O4792" i="53"/>
  <c r="P4793" i="53"/>
  <c r="O4796" i="53"/>
  <c r="P4797" i="53"/>
  <c r="O4800" i="53"/>
  <c r="P4801" i="53"/>
  <c r="O4804" i="53"/>
  <c r="P4805" i="53"/>
  <c r="O4808" i="53"/>
  <c r="P4809" i="53"/>
  <c r="O4812" i="53"/>
  <c r="P4813" i="53"/>
  <c r="O4816" i="53"/>
  <c r="P4817" i="53"/>
  <c r="O4820" i="53"/>
  <c r="P4821" i="53"/>
  <c r="O4824" i="53"/>
  <c r="P4825" i="53"/>
  <c r="O4828" i="53"/>
  <c r="P4829" i="53"/>
  <c r="O4832" i="53"/>
  <c r="P4833" i="53"/>
  <c r="O4836" i="53"/>
  <c r="P4837" i="53"/>
  <c r="O4840" i="53"/>
  <c r="P4841" i="53"/>
  <c r="O4844" i="53"/>
  <c r="P4845" i="53"/>
  <c r="O4848" i="53"/>
  <c r="P4849" i="53"/>
  <c r="O4852" i="53"/>
  <c r="P4853" i="53"/>
  <c r="O4856" i="53"/>
  <c r="P4857" i="53"/>
  <c r="O4860" i="53"/>
  <c r="P4861" i="53"/>
  <c r="O4864" i="53"/>
  <c r="P4865" i="53"/>
  <c r="O4763" i="53"/>
  <c r="P4772" i="53"/>
  <c r="O4775" i="53"/>
  <c r="P4780" i="53"/>
  <c r="O4783" i="53"/>
  <c r="P4784" i="53"/>
  <c r="O4787" i="53"/>
  <c r="P4792" i="53"/>
  <c r="O4795" i="53"/>
  <c r="P4800" i="53"/>
  <c r="O4803" i="53"/>
  <c r="P4808" i="53"/>
  <c r="P4816" i="53"/>
  <c r="O4819" i="53"/>
  <c r="P4824" i="53"/>
  <c r="O4827" i="53"/>
  <c r="P4828" i="53"/>
  <c r="O4831" i="53"/>
  <c r="P4836" i="53"/>
  <c r="O4839" i="53"/>
  <c r="P4840" i="53"/>
  <c r="P4844" i="53"/>
  <c r="O4847" i="53"/>
  <c r="P4848" i="53"/>
  <c r="O4851" i="53"/>
  <c r="P4852" i="53"/>
  <c r="O4855" i="53"/>
  <c r="P4860" i="53"/>
  <c r="O4863" i="53"/>
  <c r="O2175" i="53"/>
  <c r="P2178" i="53"/>
  <c r="O2191" i="53"/>
  <c r="P2194" i="53"/>
  <c r="O2207" i="53"/>
  <c r="P2210" i="53"/>
  <c r="O2223" i="53"/>
  <c r="P2226" i="53"/>
  <c r="O2239" i="53"/>
  <c r="P2242" i="53"/>
  <c r="O2245" i="53"/>
  <c r="P2258" i="53"/>
  <c r="O2261" i="53"/>
  <c r="P2274" i="53"/>
  <c r="O2277" i="53"/>
  <c r="P2290" i="53"/>
  <c r="O2293" i="53"/>
  <c r="P2306" i="53"/>
  <c r="O2309" i="53"/>
  <c r="P2322" i="53"/>
  <c r="O2325" i="53"/>
  <c r="P2338" i="53"/>
  <c r="O2341" i="53"/>
  <c r="P2354" i="53"/>
  <c r="O2357" i="53"/>
  <c r="P2370" i="53"/>
  <c r="O2373" i="53"/>
  <c r="P2386" i="53"/>
  <c r="O2389" i="53"/>
  <c r="P2402" i="53"/>
  <c r="O2405" i="53"/>
  <c r="P2418" i="53"/>
  <c r="O2421" i="53"/>
  <c r="P2434" i="53"/>
  <c r="O2437" i="53"/>
  <c r="P2450" i="53"/>
  <c r="O2453" i="53"/>
  <c r="P2466" i="53"/>
  <c r="O2469" i="53"/>
  <c r="P2482" i="53"/>
  <c r="O2485" i="53"/>
  <c r="P2498" i="53"/>
  <c r="O2501" i="53"/>
  <c r="P2514" i="53"/>
  <c r="O2517" i="53"/>
  <c r="P2530" i="53"/>
  <c r="O2533" i="53"/>
  <c r="P2549" i="53"/>
  <c r="P2565" i="53"/>
  <c r="P2581" i="53"/>
  <c r="P2597" i="53"/>
  <c r="O2613" i="53"/>
  <c r="P2618" i="53"/>
  <c r="O2621" i="53"/>
  <c r="P2626" i="53"/>
  <c r="O2629" i="53"/>
  <c r="P2634" i="53"/>
  <c r="O2637" i="53"/>
  <c r="P2642" i="53"/>
  <c r="O2645" i="53"/>
  <c r="P2650" i="53"/>
  <c r="O2653" i="53"/>
  <c r="P2658" i="53"/>
  <c r="O2661" i="53"/>
  <c r="P2666" i="53"/>
  <c r="O2669" i="53"/>
  <c r="P2674" i="53"/>
  <c r="O2677" i="53"/>
  <c r="P2682" i="53"/>
  <c r="O2685" i="53"/>
  <c r="P2690" i="53"/>
  <c r="O2693" i="53"/>
  <c r="P2698" i="53"/>
  <c r="O2701" i="53"/>
  <c r="P2706" i="53"/>
  <c r="O2709" i="53"/>
  <c r="P2714" i="53"/>
  <c r="O2717" i="53"/>
  <c r="P2722" i="53"/>
  <c r="O2725" i="53"/>
  <c r="P2730" i="53"/>
  <c r="O2733" i="53"/>
  <c r="P2738" i="53"/>
  <c r="O2741" i="53"/>
  <c r="P2746" i="53"/>
  <c r="O2749" i="53"/>
  <c r="P2754" i="53"/>
  <c r="O2757" i="53"/>
  <c r="P2762" i="53"/>
  <c r="O2765" i="53"/>
  <c r="P2770" i="53"/>
  <c r="O2773" i="53"/>
  <c r="P2778" i="53"/>
  <c r="O2781" i="53"/>
  <c r="P2786" i="53"/>
  <c r="O2789" i="53"/>
  <c r="O2794" i="53"/>
  <c r="O2798" i="53"/>
  <c r="O2802" i="53"/>
  <c r="O4205" i="53"/>
  <c r="O4209" i="53"/>
  <c r="O4213" i="53"/>
  <c r="O4217" i="53"/>
  <c r="O4221" i="53"/>
  <c r="O4225" i="53"/>
  <c r="O4229" i="53"/>
  <c r="O4233" i="53"/>
  <c r="O4237" i="53"/>
  <c r="O4241" i="53"/>
  <c r="O4245" i="53"/>
  <c r="O4249" i="53"/>
  <c r="O4253" i="53"/>
  <c r="O4257" i="53"/>
  <c r="O4261" i="53"/>
  <c r="O4265" i="53"/>
  <c r="O4269" i="53"/>
  <c r="O4273" i="53"/>
  <c r="O4277" i="53"/>
  <c r="O4281" i="53"/>
  <c r="O4285" i="53"/>
  <c r="O4289" i="53"/>
  <c r="O4293" i="53"/>
  <c r="O4297" i="53"/>
  <c r="O4301" i="53"/>
  <c r="O4305" i="53"/>
  <c r="O4309" i="53"/>
  <c r="O4313" i="53"/>
  <c r="O4317" i="53"/>
  <c r="O4321" i="53"/>
  <c r="O4325" i="53"/>
  <c r="O4329" i="53"/>
  <c r="O4333" i="53"/>
  <c r="O4337" i="53"/>
  <c r="O4341" i="53"/>
  <c r="O4345" i="53"/>
  <c r="O4349" i="53"/>
  <c r="O4353" i="53"/>
  <c r="O4357" i="53"/>
  <c r="O4361" i="53"/>
  <c r="P4364" i="53"/>
  <c r="O4369" i="53"/>
  <c r="P4372" i="53"/>
  <c r="O4377" i="53"/>
  <c r="P4380" i="53"/>
  <c r="O4385" i="53"/>
  <c r="P4388" i="53"/>
  <c r="O4393" i="53"/>
  <c r="P4396" i="53"/>
  <c r="O4401" i="53"/>
  <c r="P4404" i="53"/>
  <c r="O4409" i="53"/>
  <c r="P4412" i="53"/>
  <c r="O4417" i="53"/>
  <c r="P4420" i="53"/>
  <c r="O4425" i="53"/>
  <c r="P4428" i="53"/>
  <c r="O4433" i="53"/>
  <c r="P4436" i="53"/>
  <c r="O4441" i="53"/>
  <c r="P4444" i="53"/>
  <c r="O4449" i="53"/>
  <c r="P4452" i="53"/>
  <c r="O4457" i="53"/>
  <c r="P4460" i="53"/>
  <c r="O4463" i="53"/>
  <c r="P4464" i="53"/>
  <c r="O4467" i="53"/>
  <c r="P4468" i="53"/>
  <c r="O4471" i="53"/>
  <c r="P4472" i="53"/>
  <c r="O4475" i="53"/>
  <c r="P4476" i="53"/>
  <c r="O4479" i="53"/>
  <c r="P4480" i="53"/>
  <c r="O4483" i="53"/>
  <c r="P4484" i="53"/>
  <c r="O4487" i="53"/>
  <c r="P4488" i="53"/>
  <c r="O4491" i="53"/>
  <c r="P4492" i="53"/>
  <c r="O4495" i="53"/>
  <c r="P4496" i="53"/>
  <c r="O4499" i="53"/>
  <c r="P4500" i="53"/>
  <c r="O4503" i="53"/>
  <c r="P4504" i="53"/>
  <c r="O4507" i="53"/>
  <c r="P4508" i="53"/>
  <c r="O4511" i="53"/>
  <c r="P4512" i="53"/>
  <c r="O4515" i="53"/>
  <c r="P4516" i="53"/>
  <c r="O4519" i="53"/>
  <c r="P4520" i="53"/>
  <c r="O4523" i="53"/>
  <c r="P4524" i="53"/>
  <c r="O4527" i="53"/>
  <c r="P4528" i="53"/>
  <c r="O4531" i="53"/>
  <c r="P4532" i="53"/>
  <c r="O4535" i="53"/>
  <c r="P4536" i="53"/>
  <c r="O4539" i="53"/>
  <c r="P4540" i="53"/>
  <c r="O4543" i="53"/>
  <c r="P4544" i="53"/>
  <c r="O4547" i="53"/>
  <c r="P4548" i="53"/>
  <c r="O4551" i="53"/>
  <c r="P4552" i="53"/>
  <c r="O4555" i="53"/>
  <c r="P4556" i="53"/>
  <c r="O4559" i="53"/>
  <c r="P4560" i="53"/>
  <c r="O4563" i="53"/>
  <c r="P4564" i="53"/>
  <c r="O4567" i="53"/>
  <c r="P4568" i="53"/>
  <c r="O4571" i="53"/>
  <c r="P4572" i="53"/>
  <c r="O4575" i="53"/>
  <c r="P4576" i="53"/>
  <c r="O4579" i="53"/>
  <c r="P4580" i="53"/>
  <c r="O4583" i="53"/>
  <c r="P4584" i="53"/>
  <c r="O4587" i="53"/>
  <c r="P4588" i="53"/>
  <c r="O4591" i="53"/>
  <c r="P4592" i="53"/>
  <c r="O4595" i="53"/>
  <c r="P4596" i="53"/>
  <c r="O4599" i="53"/>
  <c r="P4600" i="53"/>
  <c r="O4603" i="53"/>
  <c r="P4604" i="53"/>
  <c r="O4607" i="53"/>
  <c r="P4608" i="53"/>
  <c r="O4611" i="53"/>
  <c r="P4612" i="53"/>
  <c r="O4615" i="53"/>
  <c r="P4616" i="53"/>
  <c r="O4619" i="53"/>
  <c r="P4620" i="53"/>
  <c r="O4623" i="53"/>
  <c r="P4624" i="53"/>
  <c r="O4627" i="53"/>
  <c r="P4628" i="53"/>
  <c r="O4631" i="53"/>
  <c r="P4632" i="53"/>
  <c r="O4635" i="53"/>
  <c r="P4636" i="53"/>
  <c r="O4639" i="53"/>
  <c r="P4640" i="53"/>
  <c r="O4643" i="53"/>
  <c r="P4644" i="53"/>
  <c r="O4647" i="53"/>
  <c r="P4648" i="53"/>
  <c r="O4651" i="53"/>
  <c r="P4652" i="53"/>
  <c r="O4655" i="53"/>
  <c r="P4656" i="53"/>
  <c r="O4659" i="53"/>
  <c r="P4660" i="53"/>
  <c r="O4663" i="53"/>
  <c r="P4664" i="53"/>
  <c r="O4667" i="53"/>
  <c r="P4668" i="53"/>
  <c r="O4671" i="53"/>
  <c r="P4672" i="53"/>
  <c r="O4675" i="53"/>
  <c r="P4676" i="53"/>
  <c r="O4679" i="53"/>
  <c r="P4680" i="53"/>
  <c r="O4683" i="53"/>
  <c r="P4684" i="53"/>
  <c r="O4687" i="53"/>
  <c r="P4688" i="53"/>
  <c r="O4691" i="53"/>
  <c r="P4692" i="53"/>
  <c r="O4695" i="53"/>
  <c r="P4696" i="53"/>
  <c r="O4699" i="53"/>
  <c r="P4700" i="53"/>
  <c r="O4703" i="53"/>
  <c r="P4704" i="53"/>
  <c r="O4707" i="53"/>
  <c r="P4708" i="53"/>
  <c r="O4711" i="53"/>
  <c r="P4712" i="53"/>
  <c r="O4715" i="53"/>
  <c r="P4716" i="53"/>
  <c r="O4719" i="53"/>
  <c r="P4720" i="53"/>
  <c r="O4723" i="53"/>
  <c r="P4724" i="53"/>
  <c r="O4727" i="53"/>
  <c r="P4728" i="53"/>
  <c r="O4731" i="53"/>
  <c r="P4732" i="53"/>
  <c r="O4735" i="53"/>
  <c r="P4736" i="53"/>
  <c r="O4739" i="53"/>
  <c r="P4740" i="53"/>
  <c r="O4743" i="53"/>
  <c r="P4744" i="53"/>
  <c r="O4747" i="53"/>
  <c r="P4748" i="53"/>
  <c r="O4751" i="53"/>
  <c r="P4752" i="53"/>
  <c r="O4755" i="53"/>
  <c r="P4756" i="53"/>
  <c r="O4759" i="53"/>
  <c r="P4760" i="53"/>
  <c r="P4764" i="53"/>
  <c r="O4767" i="53"/>
  <c r="P4768" i="53"/>
  <c r="O4771" i="53"/>
  <c r="P4776" i="53"/>
  <c r="O4779" i="53"/>
  <c r="P4788" i="53"/>
  <c r="O4791" i="53"/>
  <c r="P4796" i="53"/>
  <c r="O4799" i="53"/>
  <c r="P4804" i="53"/>
  <c r="O4807" i="53"/>
  <c r="O4811" i="53"/>
  <c r="P4812" i="53"/>
  <c r="O4815" i="53"/>
  <c r="P4820" i="53"/>
  <c r="O4823" i="53"/>
  <c r="P4832" i="53"/>
  <c r="O4835" i="53"/>
  <c r="O4843" i="53"/>
  <c r="P4856" i="53"/>
  <c r="O4859" i="53"/>
  <c r="P2009" i="53"/>
  <c r="O2012" i="53"/>
  <c r="P2041" i="53"/>
  <c r="O2044" i="53"/>
  <c r="P2073" i="53"/>
  <c r="O2076" i="53"/>
  <c r="P2105" i="53"/>
  <c r="O2108" i="53"/>
  <c r="P2137" i="53"/>
  <c r="O2140" i="53"/>
  <c r="P2169" i="53"/>
  <c r="P2537" i="53"/>
  <c r="P2553" i="53"/>
  <c r="P2569" i="53"/>
  <c r="P2585" i="53"/>
  <c r="P2601" i="53"/>
  <c r="P2794" i="53"/>
  <c r="P2798" i="53"/>
  <c r="P2802" i="53"/>
  <c r="P4205" i="53"/>
  <c r="P4209" i="53"/>
  <c r="P4213" i="53"/>
  <c r="P4217" i="53"/>
  <c r="P4221" i="53"/>
  <c r="P4225" i="53"/>
  <c r="P4229" i="53"/>
  <c r="P4233" i="53"/>
  <c r="P4237" i="53"/>
  <c r="P4241" i="53"/>
  <c r="P4245" i="53"/>
  <c r="P4249" i="53"/>
  <c r="P4253" i="53"/>
  <c r="P4257" i="53"/>
  <c r="P4261" i="53"/>
  <c r="P4265" i="53"/>
  <c r="P4269" i="53"/>
  <c r="P4273" i="53"/>
  <c r="P4277" i="53"/>
  <c r="P4281" i="53"/>
  <c r="P4285" i="53"/>
  <c r="P4289" i="53"/>
  <c r="P4293" i="53"/>
  <c r="P4297" i="53"/>
  <c r="P4301" i="53"/>
  <c r="P4305" i="53"/>
  <c r="P4309" i="53"/>
  <c r="P4313" i="53"/>
  <c r="P4317" i="53"/>
  <c r="P4321" i="53"/>
  <c r="P4325" i="53"/>
  <c r="P4329" i="53"/>
  <c r="P4333" i="53"/>
  <c r="P4337" i="53"/>
  <c r="P4341" i="53"/>
  <c r="P4345" i="53"/>
  <c r="P4349" i="53"/>
  <c r="P4353" i="53"/>
  <c r="P4357" i="53"/>
  <c r="P4361" i="53"/>
  <c r="O4363" i="53"/>
  <c r="P4366" i="53"/>
  <c r="O4368" i="53"/>
  <c r="P4369" i="53"/>
  <c r="O4371" i="53"/>
  <c r="P4374" i="53"/>
  <c r="O4376" i="53"/>
  <c r="P4377" i="53"/>
  <c r="O4379" i="53"/>
  <c r="P4382" i="53"/>
  <c r="O4384" i="53"/>
  <c r="P4385" i="53"/>
  <c r="O4387" i="53"/>
  <c r="P4390" i="53"/>
  <c r="O4392" i="53"/>
  <c r="P4393" i="53"/>
  <c r="O4395" i="53"/>
  <c r="P4398" i="53"/>
  <c r="O4400" i="53"/>
  <c r="P4401" i="53"/>
  <c r="O4403" i="53"/>
  <c r="P4406" i="53"/>
  <c r="O4408" i="53"/>
  <c r="P4409" i="53"/>
  <c r="O4411" i="53"/>
  <c r="P4414" i="53"/>
  <c r="O4416" i="53"/>
  <c r="P4417" i="53"/>
  <c r="O4419" i="53"/>
  <c r="P4422" i="53"/>
  <c r="O4424" i="53"/>
  <c r="P4425" i="53"/>
  <c r="O4427" i="53"/>
  <c r="P4430" i="53"/>
  <c r="O4432" i="53"/>
  <c r="P4433" i="53"/>
  <c r="O4435" i="53"/>
  <c r="P4438" i="53"/>
  <c r="O4440" i="53"/>
  <c r="P4441" i="53"/>
  <c r="O4443" i="53"/>
  <c r="P4446" i="53"/>
  <c r="O4448" i="53"/>
  <c r="P4449" i="53"/>
  <c r="O4451" i="53"/>
  <c r="P4454" i="53"/>
  <c r="O4456" i="53"/>
  <c r="P4457" i="53"/>
  <c r="O4459" i="53"/>
  <c r="O4462" i="53"/>
  <c r="P4463" i="53"/>
  <c r="O4466" i="53"/>
  <c r="P4467" i="53"/>
  <c r="O4470" i="53"/>
  <c r="P4471" i="53"/>
  <c r="O4474" i="53"/>
  <c r="P4475" i="53"/>
  <c r="O4478" i="53"/>
  <c r="P4479" i="53"/>
  <c r="O4482" i="53"/>
  <c r="P4483" i="53"/>
  <c r="O4486" i="53"/>
  <c r="P4487" i="53"/>
  <c r="O4490" i="53"/>
  <c r="P4491" i="53"/>
  <c r="O4494" i="53"/>
  <c r="P4495" i="53"/>
  <c r="O4498" i="53"/>
  <c r="P4499" i="53"/>
  <c r="O4502" i="53"/>
  <c r="P4503" i="53"/>
  <c r="O4506" i="53"/>
  <c r="P4507" i="53"/>
  <c r="O4510" i="53"/>
  <c r="P4511" i="53"/>
  <c r="O4514" i="53"/>
  <c r="P4515" i="53"/>
  <c r="O4518" i="53"/>
  <c r="P4519" i="53"/>
  <c r="O4522" i="53"/>
  <c r="P4523" i="53"/>
  <c r="O4526" i="53"/>
  <c r="P4527" i="53"/>
  <c r="O4530" i="53"/>
  <c r="P4531" i="53"/>
  <c r="O4534" i="53"/>
  <c r="P4535" i="53"/>
  <c r="O4538" i="53"/>
  <c r="P4539" i="53"/>
  <c r="O4542" i="53"/>
  <c r="P4543" i="53"/>
  <c r="O4546" i="53"/>
  <c r="P4547" i="53"/>
  <c r="O4550" i="53"/>
  <c r="P4551" i="53"/>
  <c r="O4554" i="53"/>
  <c r="P4555" i="53"/>
  <c r="O4558" i="53"/>
  <c r="P4559" i="53"/>
  <c r="O4562" i="53"/>
  <c r="P4563" i="53"/>
  <c r="O4566" i="53"/>
  <c r="P4567" i="53"/>
  <c r="O4570" i="53"/>
  <c r="P4571" i="53"/>
  <c r="O4574" i="53"/>
  <c r="P4575" i="53"/>
  <c r="O4578" i="53"/>
  <c r="P4579" i="53"/>
  <c r="O4582" i="53"/>
  <c r="P4583" i="53"/>
  <c r="O4586" i="53"/>
  <c r="P4587" i="53"/>
  <c r="O4590" i="53"/>
  <c r="P4591" i="53"/>
  <c r="O4594" i="53"/>
  <c r="P4595" i="53"/>
  <c r="O4598" i="53"/>
  <c r="P4599" i="53"/>
  <c r="O4602" i="53"/>
  <c r="P4603" i="53"/>
  <c r="O4606" i="53"/>
  <c r="P4607" i="53"/>
  <c r="O4610" i="53"/>
  <c r="P4611" i="53"/>
  <c r="O4614" i="53"/>
  <c r="P4615" i="53"/>
  <c r="O4618" i="53"/>
  <c r="P4619" i="53"/>
  <c r="O4622" i="53"/>
  <c r="P4623" i="53"/>
  <c r="O4626" i="53"/>
  <c r="P4627" i="53"/>
  <c r="O4630" i="53"/>
  <c r="P4631" i="53"/>
  <c r="O4634" i="53"/>
  <c r="P4635" i="53"/>
  <c r="O4638" i="53"/>
  <c r="P4639" i="53"/>
  <c r="O4642" i="53"/>
  <c r="P4643" i="53"/>
  <c r="O4646" i="53"/>
  <c r="P4647" i="53"/>
  <c r="O4650" i="53"/>
  <c r="P4651" i="53"/>
  <c r="O4654" i="53"/>
  <c r="P4655" i="53"/>
  <c r="O4658" i="53"/>
  <c r="P4659" i="53"/>
  <c r="O4662" i="53"/>
  <c r="P4663" i="53"/>
  <c r="O4666" i="53"/>
  <c r="P4667" i="53"/>
  <c r="O4670" i="53"/>
  <c r="P4671" i="53"/>
  <c r="O4674" i="53"/>
  <c r="P4675" i="53"/>
  <c r="O4678" i="53"/>
  <c r="P4679" i="53"/>
  <c r="O4682" i="53"/>
  <c r="P4683" i="53"/>
  <c r="O4686" i="53"/>
  <c r="P4687" i="53"/>
  <c r="O4690" i="53"/>
  <c r="P4691" i="53"/>
  <c r="O4694" i="53"/>
  <c r="P4695" i="53"/>
  <c r="O4698" i="53"/>
  <c r="P4699" i="53"/>
  <c r="O4702" i="53"/>
  <c r="P4703" i="53"/>
  <c r="O4706" i="53"/>
  <c r="P4707" i="53"/>
  <c r="O4710" i="53"/>
  <c r="P4711" i="53"/>
  <c r="O4714" i="53"/>
  <c r="P4715" i="53"/>
  <c r="O4718" i="53"/>
  <c r="P4719" i="53"/>
  <c r="O4722" i="53"/>
  <c r="P4723" i="53"/>
  <c r="O4726" i="53"/>
  <c r="P4727" i="53"/>
  <c r="O4730" i="53"/>
  <c r="P4731" i="53"/>
  <c r="O4734" i="53"/>
  <c r="P4735" i="53"/>
  <c r="O4738" i="53"/>
  <c r="P4739" i="53"/>
  <c r="O4742" i="53"/>
  <c r="P4743" i="53"/>
  <c r="O4746" i="53"/>
  <c r="P4747" i="53"/>
  <c r="O4750" i="53"/>
  <c r="P4751" i="53"/>
  <c r="O4754" i="53"/>
  <c r="P4755" i="53"/>
  <c r="O4758" i="53"/>
  <c r="P4759" i="53"/>
  <c r="O4762" i="53"/>
  <c r="P4763" i="53"/>
  <c r="O4766" i="53"/>
  <c r="P4767" i="53"/>
  <c r="O4770" i="53"/>
  <c r="P4771" i="53"/>
  <c r="O4774" i="53"/>
  <c r="P4775" i="53"/>
  <c r="O4778" i="53"/>
  <c r="P4779" i="53"/>
  <c r="O4782" i="53"/>
  <c r="P4783" i="53"/>
  <c r="O4786" i="53"/>
  <c r="P4787" i="53"/>
  <c r="O4790" i="53"/>
  <c r="P4791" i="53"/>
  <c r="O4794" i="53"/>
  <c r="P4795" i="53"/>
  <c r="O4798" i="53"/>
  <c r="P4799" i="53"/>
  <c r="O4802" i="53"/>
  <c r="P4803" i="53"/>
  <c r="O4806" i="53"/>
  <c r="P4807" i="53"/>
  <c r="O4810" i="53"/>
  <c r="P4811" i="53"/>
  <c r="O4814" i="53"/>
  <c r="P4815" i="53"/>
  <c r="O4818" i="53"/>
  <c r="P4819" i="53"/>
  <c r="O4822" i="53"/>
  <c r="P4823" i="53"/>
  <c r="O4826" i="53"/>
  <c r="P4827" i="53"/>
  <c r="O4830" i="53"/>
  <c r="P4831" i="53"/>
  <c r="O4834" i="53"/>
  <c r="P4835" i="53"/>
  <c r="O4838" i="53"/>
  <c r="P4839" i="53"/>
  <c r="O4842" i="53"/>
  <c r="P4843" i="53"/>
  <c r="O4846" i="53"/>
  <c r="P4847" i="53"/>
  <c r="O4850" i="53"/>
  <c r="P4851" i="53"/>
  <c r="O4854" i="53"/>
  <c r="P4855" i="53"/>
  <c r="O4858" i="53"/>
  <c r="P4859" i="53"/>
  <c r="O4862" i="53"/>
  <c r="P4863" i="53"/>
  <c r="O4866" i="53"/>
  <c r="P4867" i="53"/>
  <c r="P2646" i="53"/>
  <c r="O2753" i="53"/>
  <c r="P2758" i="53"/>
  <c r="O2183" i="53"/>
  <c r="P2186" i="53"/>
  <c r="O2199" i="53"/>
  <c r="P2202" i="53"/>
  <c r="O2215" i="53"/>
  <c r="P2218" i="53"/>
  <c r="O2231" i="53"/>
  <c r="P2234" i="53"/>
  <c r="P2250" i="53"/>
  <c r="O2253" i="53"/>
  <c r="P2266" i="53"/>
  <c r="O2269" i="53"/>
  <c r="P2282" i="53"/>
  <c r="O2285" i="53"/>
  <c r="P2298" i="53"/>
  <c r="O2301" i="53"/>
  <c r="P2314" i="53"/>
  <c r="O2317" i="53"/>
  <c r="P2330" i="53"/>
  <c r="O2333" i="53"/>
  <c r="P2346" i="53"/>
  <c r="O2349" i="53"/>
  <c r="P2362" i="53"/>
  <c r="O2365" i="53"/>
  <c r="P2378" i="53"/>
  <c r="O2381" i="53"/>
  <c r="P2394" i="53"/>
  <c r="O2397" i="53"/>
  <c r="P2410" i="53"/>
  <c r="O2413" i="53"/>
  <c r="P2426" i="53"/>
  <c r="O2429" i="53"/>
  <c r="P2442" i="53"/>
  <c r="O2445" i="53"/>
  <c r="P2458" i="53"/>
  <c r="O2461" i="53"/>
  <c r="P2474" i="53"/>
  <c r="O2477" i="53"/>
  <c r="P2490" i="53"/>
  <c r="O2493" i="53"/>
  <c r="P2506" i="53"/>
  <c r="O2509" i="53"/>
  <c r="P2522" i="53"/>
  <c r="O2525" i="53"/>
  <c r="P2541" i="53"/>
  <c r="P2557" i="53"/>
  <c r="P2573" i="53"/>
  <c r="P2589" i="53"/>
  <c r="P2605" i="53"/>
  <c r="P2614" i="53"/>
  <c r="O2617" i="53"/>
  <c r="P2622" i="53"/>
  <c r="O2625" i="53"/>
  <c r="P2630" i="53"/>
  <c r="O2633" i="53"/>
  <c r="P2638" i="53"/>
  <c r="O2641" i="53"/>
  <c r="O2649" i="53"/>
  <c r="P2654" i="53"/>
  <c r="O2657" i="53"/>
  <c r="P2662" i="53"/>
  <c r="O2665" i="53"/>
  <c r="P2670" i="53"/>
  <c r="O2673" i="53"/>
  <c r="P2678" i="53"/>
  <c r="O2681" i="53"/>
  <c r="P2686" i="53"/>
  <c r="O2689" i="53"/>
  <c r="P2694" i="53"/>
  <c r="O2697" i="53"/>
  <c r="P2702" i="53"/>
  <c r="O2705" i="53"/>
  <c r="P2710" i="53"/>
  <c r="O2713" i="53"/>
  <c r="P2718" i="53"/>
  <c r="O2721" i="53"/>
  <c r="P2726" i="53"/>
  <c r="O2729" i="53"/>
  <c r="P2734" i="53"/>
  <c r="O2737" i="53"/>
  <c r="P2742" i="53"/>
  <c r="O2745" i="53"/>
  <c r="P2750" i="53"/>
  <c r="O2761" i="53"/>
  <c r="P2766" i="53"/>
  <c r="O2769" i="53"/>
  <c r="P2782" i="53"/>
  <c r="O2785" i="53"/>
  <c r="O2801" i="53"/>
  <c r="O4216" i="53"/>
  <c r="O4232" i="53"/>
  <c r="O4248" i="53"/>
  <c r="O4264" i="53"/>
  <c r="O4280" i="53"/>
  <c r="O4296" i="53"/>
  <c r="O4312" i="53"/>
  <c r="O4328" i="53"/>
  <c r="O4344" i="53"/>
  <c r="O4360" i="53"/>
  <c r="P4376" i="53"/>
  <c r="O4389" i="53"/>
  <c r="P4408" i="53"/>
  <c r="O4421" i="53"/>
  <c r="O4437" i="53"/>
  <c r="O4453" i="53"/>
  <c r="P4456" i="53"/>
  <c r="P4462" i="53"/>
  <c r="O4481" i="53"/>
  <c r="P4486" i="53"/>
  <c r="O4497" i="53"/>
  <c r="P4502" i="53"/>
  <c r="O4505" i="53"/>
  <c r="P4510" i="53"/>
  <c r="O4521" i="53"/>
  <c r="P4526" i="53"/>
  <c r="O4537" i="53"/>
  <c r="P4542" i="53"/>
  <c r="O4553" i="53"/>
  <c r="P4558" i="53"/>
  <c r="O4561" i="53"/>
  <c r="P4566" i="53"/>
  <c r="O4585" i="53"/>
  <c r="P4590" i="53"/>
  <c r="O4601" i="53"/>
  <c r="P4606" i="53"/>
  <c r="O4617" i="53"/>
  <c r="P4622" i="53"/>
  <c r="O4641" i="53"/>
  <c r="P4646" i="53"/>
  <c r="O4657" i="53"/>
  <c r="P4662" i="53"/>
  <c r="O4673" i="53"/>
  <c r="P4678" i="53"/>
  <c r="O4681" i="53"/>
  <c r="O4697" i="53"/>
  <c r="P4702" i="53"/>
  <c r="O4713" i="53"/>
  <c r="P4718" i="53"/>
  <c r="O4729" i="53"/>
  <c r="P4734" i="53"/>
  <c r="O4745" i="53"/>
  <c r="P4750" i="53"/>
  <c r="O4761" i="53"/>
  <c r="P4766" i="53"/>
  <c r="O4785" i="53"/>
  <c r="P4790" i="53"/>
  <c r="O4801" i="53"/>
  <c r="P4806" i="53"/>
  <c r="O4817" i="53"/>
  <c r="P4822" i="53"/>
  <c r="O4833" i="53"/>
  <c r="P4838" i="53"/>
  <c r="O4841" i="53"/>
  <c r="P4846" i="53"/>
  <c r="O4857" i="53"/>
  <c r="P4862" i="53"/>
  <c r="O4757" i="53"/>
  <c r="O4797" i="53"/>
  <c r="O4821" i="53"/>
  <c r="P4842" i="53"/>
  <c r="P4850" i="53"/>
  <c r="P4858" i="53"/>
  <c r="O4204" i="53"/>
  <c r="O4220" i="53"/>
  <c r="O4236" i="53"/>
  <c r="O4252" i="53"/>
  <c r="O4268" i="53"/>
  <c r="O4284" i="53"/>
  <c r="O4300" i="53"/>
  <c r="O4316" i="53"/>
  <c r="O4332" i="53"/>
  <c r="O4348" i="53"/>
  <c r="O4865" i="53"/>
  <c r="O4867" i="53"/>
  <c r="O4605" i="53"/>
  <c r="O4613" i="53"/>
  <c r="P4618" i="53"/>
  <c r="O4621" i="53"/>
  <c r="P4626" i="53"/>
  <c r="O4645" i="53"/>
  <c r="P4650" i="53"/>
  <c r="O4677" i="53"/>
  <c r="P4682" i="53"/>
  <c r="O4693" i="53"/>
  <c r="P4698" i="53"/>
  <c r="O4709" i="53"/>
  <c r="P4714" i="53"/>
  <c r="O4717" i="53"/>
  <c r="P4722" i="53"/>
  <c r="O4733" i="53"/>
  <c r="P4738" i="53"/>
  <c r="O4749" i="53"/>
  <c r="O4765" i="53"/>
  <c r="O4773" i="53"/>
  <c r="O4781" i="53"/>
  <c r="O4805" i="53"/>
  <c r="O4829" i="53"/>
  <c r="O4853" i="53"/>
  <c r="O4861" i="53"/>
  <c r="P2774" i="53"/>
  <c r="O2777" i="53"/>
  <c r="P2790" i="53"/>
  <c r="O2793" i="53"/>
  <c r="O4208" i="53"/>
  <c r="O4224" i="53"/>
  <c r="O4240" i="53"/>
  <c r="O4256" i="53"/>
  <c r="O4272" i="53"/>
  <c r="O4288" i="53"/>
  <c r="O4304" i="53"/>
  <c r="O4320" i="53"/>
  <c r="O4336" i="53"/>
  <c r="O4352" i="53"/>
  <c r="O4365" i="53"/>
  <c r="P4368" i="53"/>
  <c r="O4381" i="53"/>
  <c r="P4384" i="53"/>
  <c r="O4397" i="53"/>
  <c r="P4400" i="53"/>
  <c r="O4413" i="53"/>
  <c r="P4416" i="53"/>
  <c r="O4429" i="53"/>
  <c r="P4432" i="53"/>
  <c r="O4445" i="53"/>
  <c r="P4448" i="53"/>
  <c r="O4461" i="53"/>
  <c r="P4466" i="53"/>
  <c r="O4469" i="53"/>
  <c r="P4474" i="53"/>
  <c r="O4477" i="53"/>
  <c r="P4482" i="53"/>
  <c r="O4485" i="53"/>
  <c r="P4490" i="53"/>
  <c r="O4493" i="53"/>
  <c r="P4498" i="53"/>
  <c r="O4501" i="53"/>
  <c r="P4506" i="53"/>
  <c r="O4509" i="53"/>
  <c r="P4514" i="53"/>
  <c r="O4517" i="53"/>
  <c r="P4522" i="53"/>
  <c r="O4525" i="53"/>
  <c r="P4530" i="53"/>
  <c r="O4533" i="53"/>
  <c r="P4538" i="53"/>
  <c r="O4541" i="53"/>
  <c r="P4546" i="53"/>
  <c r="O4549" i="53"/>
  <c r="P4554" i="53"/>
  <c r="O4557" i="53"/>
  <c r="P4562" i="53"/>
  <c r="O4565" i="53"/>
  <c r="P4570" i="53"/>
  <c r="O4573" i="53"/>
  <c r="P4578" i="53"/>
  <c r="O4581" i="53"/>
  <c r="P4586" i="53"/>
  <c r="O4589" i="53"/>
  <c r="P4594" i="53"/>
  <c r="O4597" i="53"/>
  <c r="P4602" i="53"/>
  <c r="P4610" i="53"/>
  <c r="O4629" i="53"/>
  <c r="P4634" i="53"/>
  <c r="O4637" i="53"/>
  <c r="P4642" i="53"/>
  <c r="O4653" i="53"/>
  <c r="P4658" i="53"/>
  <c r="O4661" i="53"/>
  <c r="P4666" i="53"/>
  <c r="O4669" i="53"/>
  <c r="P4674" i="53"/>
  <c r="O4685" i="53"/>
  <c r="P4690" i="53"/>
  <c r="O4701" i="53"/>
  <c r="P4706" i="53"/>
  <c r="O4725" i="53"/>
  <c r="P4730" i="53"/>
  <c r="O4741" i="53"/>
  <c r="P4746" i="53"/>
  <c r="P4762" i="53"/>
  <c r="O4789" i="53"/>
  <c r="O4813" i="53"/>
  <c r="P4826" i="53"/>
  <c r="P4834" i="53"/>
  <c r="O4845" i="53"/>
  <c r="O2797" i="53"/>
  <c r="O4212" i="53"/>
  <c r="O4228" i="53"/>
  <c r="O4244" i="53"/>
  <c r="O4260" i="53"/>
  <c r="O4276" i="53"/>
  <c r="O4292" i="53"/>
  <c r="O4308" i="53"/>
  <c r="O4324" i="53"/>
  <c r="O4340" i="53"/>
  <c r="O4356" i="53"/>
  <c r="P4864" i="53"/>
  <c r="P4866" i="53"/>
  <c r="O4373" i="53"/>
  <c r="P4392" i="53"/>
  <c r="O4405" i="53"/>
  <c r="P4424" i="53"/>
  <c r="P4440" i="53"/>
  <c r="O4465" i="53"/>
  <c r="P4470" i="53"/>
  <c r="O4473" i="53"/>
  <c r="P4478" i="53"/>
  <c r="O4489" i="53"/>
  <c r="P4494" i="53"/>
  <c r="O4513" i="53"/>
  <c r="P4518" i="53"/>
  <c r="O4529" i="53"/>
  <c r="P4534" i="53"/>
  <c r="O4545" i="53"/>
  <c r="P4550" i="53"/>
  <c r="O4569" i="53"/>
  <c r="P4574" i="53"/>
  <c r="O4577" i="53"/>
  <c r="P4582" i="53"/>
  <c r="O4593" i="53"/>
  <c r="P4598" i="53"/>
  <c r="O4609" i="53"/>
  <c r="P4614" i="53"/>
  <c r="O4625" i="53"/>
  <c r="P4630" i="53"/>
  <c r="O4633" i="53"/>
  <c r="P4638" i="53"/>
  <c r="O4649" i="53"/>
  <c r="P4654" i="53"/>
  <c r="O4665" i="53"/>
  <c r="P4670" i="53"/>
  <c r="P4686" i="53"/>
  <c r="O4689" i="53"/>
  <c r="P4694" i="53"/>
  <c r="O4705" i="53"/>
  <c r="P4710" i="53"/>
  <c r="O4721" i="53"/>
  <c r="P4726" i="53"/>
  <c r="O4737" i="53"/>
  <c r="P4742" i="53"/>
  <c r="O4753" i="53"/>
  <c r="P4758" i="53"/>
  <c r="O4769" i="53"/>
  <c r="P4774" i="53"/>
  <c r="O4777" i="53"/>
  <c r="P4782" i="53"/>
  <c r="O4793" i="53"/>
  <c r="P4798" i="53"/>
  <c r="O4809" i="53"/>
  <c r="P4814" i="53"/>
  <c r="O4825" i="53"/>
  <c r="P4830" i="53"/>
  <c r="O4849" i="53"/>
  <c r="P4854" i="53"/>
  <c r="P4754" i="53"/>
  <c r="P4770" i="53"/>
  <c r="P4778" i="53"/>
  <c r="P4786" i="53"/>
  <c r="P4794" i="53"/>
  <c r="P4802" i="53"/>
  <c r="P4810" i="53"/>
  <c r="P4818" i="53"/>
  <c r="O4837" i="53"/>
  <c r="O4980" i="53"/>
  <c r="P4981" i="53"/>
  <c r="O4984" i="53"/>
  <c r="P4985" i="53"/>
  <c r="O4988" i="53"/>
  <c r="P4989" i="53"/>
  <c r="O4992" i="53"/>
  <c r="P4993" i="53"/>
  <c r="O4996" i="53"/>
  <c r="P4997" i="53"/>
  <c r="O5000" i="53"/>
  <c r="P5001" i="53"/>
  <c r="O5004" i="53"/>
  <c r="P5005" i="53"/>
  <c r="P4980" i="53"/>
  <c r="O4983" i="53"/>
  <c r="P4984" i="53"/>
  <c r="O4987" i="53"/>
  <c r="P4988" i="53"/>
  <c r="O4991" i="53"/>
  <c r="P4992" i="53"/>
  <c r="O4995" i="53"/>
  <c r="P4996" i="53"/>
  <c r="O4999" i="53"/>
  <c r="P5000" i="53"/>
  <c r="O5003" i="53"/>
  <c r="P5004" i="53"/>
  <c r="P4982" i="53"/>
  <c r="P4986" i="53"/>
  <c r="P4990" i="53"/>
  <c r="P4994" i="53"/>
  <c r="P4998" i="53"/>
  <c r="P5002" i="53"/>
  <c r="P5006" i="53"/>
  <c r="O4981" i="53"/>
  <c r="O4985" i="53"/>
  <c r="O4989" i="53"/>
  <c r="O4993" i="53"/>
  <c r="O4997" i="53"/>
  <c r="O5001" i="53"/>
  <c r="O5005" i="53"/>
  <c r="P4983" i="53"/>
  <c r="O4986" i="53"/>
  <c r="P4991" i="53"/>
  <c r="O4994" i="53"/>
  <c r="P4999" i="53"/>
  <c r="O5002" i="53"/>
  <c r="O4982" i="53"/>
  <c r="P4987" i="53"/>
  <c r="O4990" i="53"/>
  <c r="P4995" i="53"/>
  <c r="O4998" i="53"/>
  <c r="P5003" i="53"/>
  <c r="O5006" i="53"/>
  <c r="P4884" i="53"/>
  <c r="O4887" i="53"/>
  <c r="P4888" i="53"/>
  <c r="O4891" i="53"/>
  <c r="P4892" i="53"/>
  <c r="O4895" i="53"/>
  <c r="P4896" i="53"/>
  <c r="O4899" i="53"/>
  <c r="P4900" i="53"/>
  <c r="O4903" i="53"/>
  <c r="P4904" i="53"/>
  <c r="O4907" i="53"/>
  <c r="P4908" i="53"/>
  <c r="O4911" i="53"/>
  <c r="P4912" i="53"/>
  <c r="O4915" i="53"/>
  <c r="P4916" i="53"/>
  <c r="O4919" i="53"/>
  <c r="P4920" i="53"/>
  <c r="O4923" i="53"/>
  <c r="P4924" i="53"/>
  <c r="O4927" i="53"/>
  <c r="P4928" i="53"/>
  <c r="O4931" i="53"/>
  <c r="P4932" i="53"/>
  <c r="O4935" i="53"/>
  <c r="P4936" i="53"/>
  <c r="O4939" i="53"/>
  <c r="P4940" i="53"/>
  <c r="O4943" i="53"/>
  <c r="P4944" i="53"/>
  <c r="O4947" i="53"/>
  <c r="P4948" i="53"/>
  <c r="O4951" i="53"/>
  <c r="P4952" i="53"/>
  <c r="O4955" i="53"/>
  <c r="P4956" i="53"/>
  <c r="O4959" i="53"/>
  <c r="P4960" i="53"/>
  <c r="O4963" i="53"/>
  <c r="P4964" i="53"/>
  <c r="O4967" i="53"/>
  <c r="P4968" i="53"/>
  <c r="O4971" i="53"/>
  <c r="P4972" i="53"/>
  <c r="O4975" i="53"/>
  <c r="P4976" i="53"/>
  <c r="O4979" i="53"/>
  <c r="O4886" i="53"/>
  <c r="P4887" i="53"/>
  <c r="O4890" i="53"/>
  <c r="P4891" i="53"/>
  <c r="O4894" i="53"/>
  <c r="P4895" i="53"/>
  <c r="O4898" i="53"/>
  <c r="P4899" i="53"/>
  <c r="O4902" i="53"/>
  <c r="P4903" i="53"/>
  <c r="O4906" i="53"/>
  <c r="P4907" i="53"/>
  <c r="O4910" i="53"/>
  <c r="P4911" i="53"/>
  <c r="O4914" i="53"/>
  <c r="P4915" i="53"/>
  <c r="O4918" i="53"/>
  <c r="P4919" i="53"/>
  <c r="O4922" i="53"/>
  <c r="P4923" i="53"/>
  <c r="O4926" i="53"/>
  <c r="P4927" i="53"/>
  <c r="O4930" i="53"/>
  <c r="P4931" i="53"/>
  <c r="O4934" i="53"/>
  <c r="P4935" i="53"/>
  <c r="O4938" i="53"/>
  <c r="P4939" i="53"/>
  <c r="O4942" i="53"/>
  <c r="P4943" i="53"/>
  <c r="O4946" i="53"/>
  <c r="P4947" i="53"/>
  <c r="O4950" i="53"/>
  <c r="P4951" i="53"/>
  <c r="O4954" i="53"/>
  <c r="P4955" i="53"/>
  <c r="O4958" i="53"/>
  <c r="P4959" i="53"/>
  <c r="O4962" i="53"/>
  <c r="P4963" i="53"/>
  <c r="O4966" i="53"/>
  <c r="P4967" i="53"/>
  <c r="O4970" i="53"/>
  <c r="P4971" i="53"/>
  <c r="O4974" i="53"/>
  <c r="P4975" i="53"/>
  <c r="O4978" i="53"/>
  <c r="P4979" i="53"/>
  <c r="O4885" i="53"/>
  <c r="P4886" i="53"/>
  <c r="O4889" i="53"/>
  <c r="P4890" i="53"/>
  <c r="O4893" i="53"/>
  <c r="P4894" i="53"/>
  <c r="O4897" i="53"/>
  <c r="P4898" i="53"/>
  <c r="O4901" i="53"/>
  <c r="P4902" i="53"/>
  <c r="O4905" i="53"/>
  <c r="P4906" i="53"/>
  <c r="O4909" i="53"/>
  <c r="P4910" i="53"/>
  <c r="O4913" i="53"/>
  <c r="P4914" i="53"/>
  <c r="O4917" i="53"/>
  <c r="P4918" i="53"/>
  <c r="O4921" i="53"/>
  <c r="P4922" i="53"/>
  <c r="O4925" i="53"/>
  <c r="P4926" i="53"/>
  <c r="O4929" i="53"/>
  <c r="P4930" i="53"/>
  <c r="O4933" i="53"/>
  <c r="P4934" i="53"/>
  <c r="O4937" i="53"/>
  <c r="P4938" i="53"/>
  <c r="O4941" i="53"/>
  <c r="P4942" i="53"/>
  <c r="O4945" i="53"/>
  <c r="P4946" i="53"/>
  <c r="O4949" i="53"/>
  <c r="P4950" i="53"/>
  <c r="O4953" i="53"/>
  <c r="P4954" i="53"/>
  <c r="O4957" i="53"/>
  <c r="P4958" i="53"/>
  <c r="O4961" i="53"/>
  <c r="P4962" i="53"/>
  <c r="O4965" i="53"/>
  <c r="P4966" i="53"/>
  <c r="O4969" i="53"/>
  <c r="P4970" i="53"/>
  <c r="O4973" i="53"/>
  <c r="P4974" i="53"/>
  <c r="O4977" i="53"/>
  <c r="P4978" i="53"/>
  <c r="O4884" i="53"/>
  <c r="P4889" i="53"/>
  <c r="O4892" i="53"/>
  <c r="P4897" i="53"/>
  <c r="O4900" i="53"/>
  <c r="P4905" i="53"/>
  <c r="O4908" i="53"/>
  <c r="P4913" i="53"/>
  <c r="O4916" i="53"/>
  <c r="P4921" i="53"/>
  <c r="O4924" i="53"/>
  <c r="P4929" i="53"/>
  <c r="O4932" i="53"/>
  <c r="P4937" i="53"/>
  <c r="O4940" i="53"/>
  <c r="P4945" i="53"/>
  <c r="O4948" i="53"/>
  <c r="P4953" i="53"/>
  <c r="O4956" i="53"/>
  <c r="P4961" i="53"/>
  <c r="O4964" i="53"/>
  <c r="P4969" i="53"/>
  <c r="O4972" i="53"/>
  <c r="P4977" i="53"/>
  <c r="P4885" i="53"/>
  <c r="O4888" i="53"/>
  <c r="P4893" i="53"/>
  <c r="O4896" i="53"/>
  <c r="P4901" i="53"/>
  <c r="O4904" i="53"/>
  <c r="P4909" i="53"/>
  <c r="O4912" i="53"/>
  <c r="P4917" i="53"/>
  <c r="O4920" i="53"/>
  <c r="P4925" i="53"/>
  <c r="O4928" i="53"/>
  <c r="P4933" i="53"/>
  <c r="O4936" i="53"/>
  <c r="P4941" i="53"/>
  <c r="O4944" i="53"/>
  <c r="P4949" i="53"/>
  <c r="O4952" i="53"/>
  <c r="P4957" i="53"/>
  <c r="O4960" i="53"/>
  <c r="P4965" i="53"/>
  <c r="O4968" i="53"/>
  <c r="P4973" i="53"/>
  <c r="O4976" i="53"/>
  <c r="O1405" i="53"/>
  <c r="P1406" i="53"/>
  <c r="P1405" i="53"/>
  <c r="O1407" i="53"/>
  <c r="P1408" i="53"/>
  <c r="O5" i="53"/>
  <c r="O1406" i="53"/>
  <c r="O1408" i="53"/>
  <c r="P5" i="53"/>
  <c r="P1407" i="53"/>
  <c r="P4" i="55"/>
  <c r="O4" i="55"/>
  <c r="P4" i="53"/>
  <c r="O4" i="53"/>
  <c r="A2" i="20" l="1"/>
  <c r="A1" i="20"/>
  <c r="H5" i="38" l="1"/>
  <c r="I5" i="38"/>
  <c r="J5" i="38"/>
  <c r="K5" i="38"/>
  <c r="L5" i="38"/>
  <c r="M5" i="38"/>
  <c r="N5" i="38"/>
  <c r="C36" i="46" l="1"/>
  <c r="A3" i="49" l="1"/>
  <c r="A2" i="48" l="1"/>
  <c r="A1" i="48"/>
  <c r="B2" i="48"/>
  <c r="B1" i="48"/>
  <c r="A1" i="47" l="1"/>
  <c r="D14" i="36"/>
  <c r="E14" i="36"/>
  <c r="F14" i="36"/>
  <c r="G14" i="36"/>
  <c r="H14" i="36"/>
  <c r="C14" i="36"/>
  <c r="O14" i="36" l="1"/>
  <c r="C37" i="20"/>
  <c r="A2" i="46" l="1"/>
  <c r="A1" i="46"/>
  <c r="I69" i="44" l="1"/>
  <c r="I70" i="44"/>
  <c r="I71" i="44"/>
  <c r="I72" i="44"/>
  <c r="I73" i="44"/>
  <c r="I74" i="44"/>
  <c r="I75" i="44"/>
  <c r="I76" i="44"/>
  <c r="I77" i="44"/>
  <c r="I78" i="44"/>
  <c r="I79" i="44"/>
  <c r="I80" i="44"/>
  <c r="I81" i="44"/>
  <c r="I82" i="44"/>
  <c r="I83" i="44"/>
  <c r="I84" i="44"/>
  <c r="I85" i="44"/>
  <c r="I86" i="44"/>
  <c r="I87" i="44"/>
  <c r="I88" i="44"/>
  <c r="I89" i="44"/>
  <c r="I90" i="44"/>
  <c r="I91" i="44"/>
  <c r="I92" i="44"/>
  <c r="I93" i="44"/>
  <c r="I94" i="44"/>
  <c r="I95" i="44"/>
  <c r="I96" i="44"/>
  <c r="I97" i="44"/>
  <c r="I98" i="44"/>
  <c r="I99" i="44"/>
  <c r="I100" i="44"/>
  <c r="I101" i="44"/>
  <c r="I102" i="44"/>
  <c r="I103" i="44"/>
  <c r="I104" i="44"/>
  <c r="I105" i="44"/>
  <c r="I106" i="44"/>
  <c r="I107" i="44"/>
  <c r="I108" i="44"/>
  <c r="I109" i="44"/>
  <c r="I110" i="44"/>
  <c r="I111" i="44"/>
  <c r="I112" i="44"/>
  <c r="I113" i="44"/>
  <c r="I114" i="44"/>
  <c r="I115" i="44"/>
  <c r="I116" i="44"/>
  <c r="I117" i="44"/>
  <c r="I118" i="44"/>
  <c r="I119" i="44"/>
  <c r="I120" i="44"/>
  <c r="I121" i="44"/>
  <c r="I122" i="44"/>
  <c r="I123" i="44"/>
  <c r="I124" i="44"/>
  <c r="I125" i="44"/>
  <c r="I126" i="44"/>
  <c r="I127" i="44"/>
  <c r="I128" i="44"/>
  <c r="I129" i="44"/>
  <c r="I130" i="44"/>
  <c r="I131" i="44"/>
  <c r="I132" i="44"/>
  <c r="I133" i="44"/>
  <c r="I134" i="44"/>
  <c r="I135" i="44"/>
  <c r="I136" i="44"/>
  <c r="I137" i="44"/>
  <c r="I138" i="44"/>
  <c r="I139" i="44"/>
  <c r="I140" i="44"/>
  <c r="I141" i="44"/>
  <c r="I142" i="44"/>
  <c r="I143" i="44"/>
  <c r="I144" i="44"/>
  <c r="I145" i="44"/>
  <c r="I146" i="44"/>
  <c r="I147" i="44"/>
  <c r="I148" i="44"/>
  <c r="I149" i="44"/>
  <c r="I150" i="44"/>
  <c r="I151" i="44"/>
  <c r="I152" i="44"/>
  <c r="I153" i="44"/>
  <c r="I154" i="44"/>
  <c r="I155" i="44"/>
  <c r="I156" i="44"/>
  <c r="I157" i="44"/>
  <c r="I158" i="44"/>
  <c r="I159" i="44"/>
  <c r="I160" i="44"/>
  <c r="I161" i="44"/>
  <c r="I162" i="44"/>
  <c r="I163" i="44"/>
  <c r="I164" i="44"/>
  <c r="I165" i="44"/>
  <c r="I166" i="44"/>
  <c r="I167" i="44"/>
  <c r="I168" i="44"/>
  <c r="I169" i="44"/>
  <c r="I170" i="44"/>
  <c r="I171" i="44"/>
  <c r="I172" i="44"/>
  <c r="I173" i="44"/>
  <c r="I174" i="44"/>
  <c r="I175" i="44"/>
  <c r="I176" i="44"/>
  <c r="I177" i="44"/>
  <c r="I178" i="44"/>
  <c r="I179" i="44"/>
  <c r="I180" i="44"/>
  <c r="I181" i="44"/>
  <c r="I182" i="44"/>
  <c r="I183" i="44"/>
  <c r="I184" i="44"/>
  <c r="I185" i="44"/>
  <c r="I186" i="44"/>
  <c r="I187" i="44"/>
  <c r="I188" i="44"/>
  <c r="I189" i="44"/>
  <c r="I190" i="44"/>
  <c r="I191" i="44"/>
  <c r="I192" i="44"/>
  <c r="I193" i="44"/>
  <c r="I194" i="44"/>
  <c r="I195" i="44"/>
  <c r="I196" i="44"/>
  <c r="I197" i="44"/>
  <c r="I198" i="44"/>
  <c r="I199" i="44"/>
  <c r="I200" i="44"/>
  <c r="I201" i="44"/>
  <c r="I202" i="44"/>
  <c r="I203" i="44"/>
  <c r="I204" i="44"/>
  <c r="I205" i="44"/>
  <c r="I206" i="44"/>
  <c r="I207" i="44"/>
  <c r="I208" i="44"/>
  <c r="I209" i="44"/>
  <c r="I210" i="44"/>
  <c r="I211" i="44"/>
  <c r="I212" i="44"/>
  <c r="I213" i="44"/>
  <c r="I214" i="44"/>
  <c r="I215" i="44"/>
  <c r="I216" i="44"/>
  <c r="I217" i="44"/>
  <c r="I218" i="44"/>
  <c r="I219" i="44"/>
  <c r="I220" i="44"/>
  <c r="I221" i="44"/>
  <c r="I222" i="44"/>
  <c r="I223" i="44"/>
  <c r="I224" i="44"/>
  <c r="I225" i="44"/>
  <c r="I226" i="44"/>
  <c r="I227" i="44"/>
  <c r="I228" i="44"/>
  <c r="I229" i="44"/>
  <c r="I230" i="44"/>
  <c r="I231" i="44"/>
  <c r="I232" i="44"/>
  <c r="I233" i="44"/>
  <c r="D4" i="21" l="1"/>
  <c r="E4" i="21"/>
  <c r="C7" i="21"/>
  <c r="C4" i="21"/>
  <c r="C10" i="38"/>
  <c r="D2222" i="26"/>
  <c r="O13" i="21"/>
  <c r="O14" i="21"/>
  <c r="Q36" i="36"/>
  <c r="Q35" i="36"/>
  <c r="I5" i="44"/>
  <c r="A2" i="44"/>
  <c r="A1" i="44"/>
  <c r="D18" i="21"/>
  <c r="E18" i="21"/>
  <c r="C18" i="21"/>
  <c r="O11" i="21"/>
  <c r="O12" i="21"/>
  <c r="O15" i="21"/>
  <c r="O16" i="21"/>
  <c r="O10" i="21"/>
  <c r="C8" i="43"/>
  <c r="E5" i="43"/>
  <c r="D5" i="43"/>
  <c r="C5" i="43"/>
  <c r="A3" i="43"/>
  <c r="A2" i="43"/>
  <c r="O40" i="36"/>
  <c r="D32" i="36"/>
  <c r="E32" i="36"/>
  <c r="F32" i="36"/>
  <c r="G32" i="36"/>
  <c r="H32" i="36"/>
  <c r="C32" i="36"/>
  <c r="D29" i="36"/>
  <c r="D40" i="36" s="1"/>
  <c r="E29" i="36"/>
  <c r="E40" i="36" s="1"/>
  <c r="F29" i="36"/>
  <c r="F40" i="36" s="1"/>
  <c r="G29" i="36"/>
  <c r="G40" i="36" s="1"/>
  <c r="H29" i="36"/>
  <c r="H40" i="36" s="1"/>
  <c r="C29" i="36"/>
  <c r="C40" i="36" s="1"/>
  <c r="Q40" i="36"/>
  <c r="P4" i="33"/>
  <c r="A2" i="26"/>
  <c r="A2" i="21"/>
  <c r="A1" i="26"/>
  <c r="A1" i="33"/>
  <c r="A1" i="21"/>
  <c r="A3" i="38"/>
  <c r="A2" i="38"/>
  <c r="A2" i="36"/>
  <c r="A1" i="36"/>
  <c r="D5" i="38"/>
  <c r="E5" i="38"/>
  <c r="F5" i="38"/>
  <c r="G5" i="38"/>
  <c r="C8" i="38"/>
  <c r="C5" i="38"/>
  <c r="D5" i="36"/>
  <c r="D16" i="36" s="1"/>
  <c r="E5" i="36"/>
  <c r="E16" i="36" s="1"/>
  <c r="F5" i="36"/>
  <c r="F16" i="36" s="1"/>
  <c r="G5" i="36"/>
  <c r="G16" i="36" s="1"/>
  <c r="H5" i="36"/>
  <c r="H16" i="36" s="1"/>
  <c r="C5" i="36"/>
  <c r="C16" i="36" s="1"/>
  <c r="R40" i="36"/>
  <c r="C8" i="36"/>
  <c r="H22" i="36"/>
  <c r="H26" i="36" s="1"/>
  <c r="G22" i="36"/>
  <c r="G26" i="36" s="1"/>
  <c r="F22" i="36"/>
  <c r="F26" i="36" s="1"/>
  <c r="E22" i="36"/>
  <c r="E26" i="36" s="1"/>
  <c r="D22" i="36"/>
  <c r="D26" i="36" s="1"/>
  <c r="O16" i="36"/>
  <c r="C27" i="20"/>
  <c r="C22" i="36"/>
  <c r="C26" i="36" l="1"/>
  <c r="O26" i="36" s="1"/>
  <c r="O22" i="36"/>
  <c r="N4" i="33"/>
  <c r="O4" i="33"/>
  <c r="O18" i="21"/>
  <c r="D35" i="46" l="1"/>
  <c r="D31" i="46"/>
  <c r="D27" i="46"/>
  <c r="D23" i="46"/>
  <c r="D19" i="46"/>
  <c r="D15" i="46"/>
  <c r="D11" i="46"/>
  <c r="D6" i="46"/>
  <c r="D34" i="46"/>
  <c r="D30" i="46"/>
  <c r="D26" i="46"/>
  <c r="D22" i="46"/>
  <c r="D18" i="46"/>
  <c r="E18" i="46" s="1"/>
  <c r="D14" i="46"/>
  <c r="D10" i="46"/>
  <c r="D7" i="46"/>
  <c r="D8" i="46"/>
  <c r="E8" i="46" s="1"/>
  <c r="D33" i="46"/>
  <c r="E33" i="46" s="1"/>
  <c r="D29" i="46"/>
  <c r="E29" i="46" s="1"/>
  <c r="D25" i="46"/>
  <c r="E25" i="46" s="1"/>
  <c r="D21" i="46"/>
  <c r="E21" i="46" s="1"/>
  <c r="D17" i="46"/>
  <c r="E17" i="46" s="1"/>
  <c r="D13" i="46"/>
  <c r="E13" i="46" s="1"/>
  <c r="D9" i="46"/>
  <c r="D16" i="46"/>
  <c r="E16" i="46" s="1"/>
  <c r="D32" i="46"/>
  <c r="E32" i="46" s="1"/>
  <c r="D28" i="46"/>
  <c r="E28" i="46" s="1"/>
  <c r="D24" i="46"/>
  <c r="E24" i="46" s="1"/>
  <c r="D20" i="46"/>
  <c r="E20" i="46" s="1"/>
  <c r="D12" i="46"/>
  <c r="E12" i="46" s="1"/>
  <c r="K156" i="43"/>
  <c r="C156" i="43"/>
  <c r="G154" i="43"/>
  <c r="K153" i="43"/>
  <c r="C153" i="43"/>
  <c r="G152" i="43"/>
  <c r="K151" i="43"/>
  <c r="C151" i="43"/>
  <c r="G150" i="43"/>
  <c r="K149" i="43"/>
  <c r="C149" i="43"/>
  <c r="G148" i="43"/>
  <c r="K147" i="43"/>
  <c r="C147" i="43"/>
  <c r="G146" i="43"/>
  <c r="K145" i="43"/>
  <c r="C145" i="43"/>
  <c r="G144" i="43"/>
  <c r="K143" i="43"/>
  <c r="C143" i="43"/>
  <c r="G142" i="43"/>
  <c r="K141" i="43"/>
  <c r="C141" i="43"/>
  <c r="G140" i="43"/>
  <c r="K137" i="43"/>
  <c r="C137" i="43"/>
  <c r="G136" i="43"/>
  <c r="K135" i="43"/>
  <c r="C135" i="43"/>
  <c r="G134" i="43"/>
  <c r="K133" i="43"/>
  <c r="C133" i="43"/>
  <c r="G132" i="43"/>
  <c r="K131" i="43"/>
  <c r="C131" i="43"/>
  <c r="G130" i="43"/>
  <c r="K129" i="43"/>
  <c r="C129" i="43"/>
  <c r="G128" i="43"/>
  <c r="K127" i="43"/>
  <c r="C127" i="43"/>
  <c r="G126" i="43"/>
  <c r="K125" i="43"/>
  <c r="C125" i="43"/>
  <c r="G124" i="43"/>
  <c r="K123" i="43"/>
  <c r="C123" i="43"/>
  <c r="G122" i="43"/>
  <c r="K121" i="43"/>
  <c r="C121" i="43"/>
  <c r="G120" i="43"/>
  <c r="K119" i="43"/>
  <c r="C119" i="43"/>
  <c r="G118" i="43"/>
  <c r="K117" i="43"/>
  <c r="C117" i="43"/>
  <c r="G116" i="43"/>
  <c r="K115" i="43"/>
  <c r="C115" i="43"/>
  <c r="G114" i="43"/>
  <c r="K113" i="43"/>
  <c r="C113" i="43"/>
  <c r="G112" i="43"/>
  <c r="K111" i="43"/>
  <c r="C111" i="43"/>
  <c r="G110" i="43"/>
  <c r="K109" i="43"/>
  <c r="C109" i="43"/>
  <c r="G108" i="43"/>
  <c r="K107" i="43"/>
  <c r="C107" i="43"/>
  <c r="G106" i="43"/>
  <c r="K105" i="43"/>
  <c r="C105" i="43"/>
  <c r="G104" i="43"/>
  <c r="K103" i="43"/>
  <c r="C103" i="43"/>
  <c r="G102" i="43"/>
  <c r="K101" i="43"/>
  <c r="C101" i="43"/>
  <c r="G100" i="43"/>
  <c r="K99" i="43"/>
  <c r="C99" i="43"/>
  <c r="J156" i="43"/>
  <c r="N154" i="43"/>
  <c r="F154" i="43"/>
  <c r="J153" i="43"/>
  <c r="N152" i="43"/>
  <c r="F152" i="43"/>
  <c r="J151" i="43"/>
  <c r="N150" i="43"/>
  <c r="F150" i="43"/>
  <c r="J149" i="43"/>
  <c r="N148" i="43"/>
  <c r="F148" i="43"/>
  <c r="J147" i="43"/>
  <c r="N146" i="43"/>
  <c r="F146" i="43"/>
  <c r="J145" i="43"/>
  <c r="N144" i="43"/>
  <c r="F144" i="43"/>
  <c r="J143" i="43"/>
  <c r="N142" i="43"/>
  <c r="F142" i="43"/>
  <c r="J141" i="43"/>
  <c r="N140" i="43"/>
  <c r="F140" i="43"/>
  <c r="J137" i="43"/>
  <c r="N136" i="43"/>
  <c r="F136" i="43"/>
  <c r="J135" i="43"/>
  <c r="N134" i="43"/>
  <c r="F134" i="43"/>
  <c r="J133" i="43"/>
  <c r="N132" i="43"/>
  <c r="F132" i="43"/>
  <c r="J131" i="43"/>
  <c r="N130" i="43"/>
  <c r="F130" i="43"/>
  <c r="J129" i="43"/>
  <c r="N128" i="43"/>
  <c r="F128" i="43"/>
  <c r="J127" i="43"/>
  <c r="N126" i="43"/>
  <c r="F126" i="43"/>
  <c r="J125" i="43"/>
  <c r="N124" i="43"/>
  <c r="F124" i="43"/>
  <c r="J123" i="43"/>
  <c r="N122" i="43"/>
  <c r="F122" i="43"/>
  <c r="J121" i="43"/>
  <c r="N120" i="43"/>
  <c r="F120" i="43"/>
  <c r="J119" i="43"/>
  <c r="N118" i="43"/>
  <c r="F118" i="43"/>
  <c r="J117" i="43"/>
  <c r="N116" i="43"/>
  <c r="F116" i="43"/>
  <c r="J115" i="43"/>
  <c r="N114" i="43"/>
  <c r="F114" i="43"/>
  <c r="J113" i="43"/>
  <c r="N112" i="43"/>
  <c r="F112" i="43"/>
  <c r="J111" i="43"/>
  <c r="N110" i="43"/>
  <c r="F110" i="43"/>
  <c r="J109" i="43"/>
  <c r="N108" i="43"/>
  <c r="F108" i="43"/>
  <c r="J107" i="43"/>
  <c r="N106" i="43"/>
  <c r="F106" i="43"/>
  <c r="J105" i="43"/>
  <c r="N104" i="43"/>
  <c r="F104" i="43"/>
  <c r="J103" i="43"/>
  <c r="N102" i="43"/>
  <c r="F102" i="43"/>
  <c r="J101" i="43"/>
  <c r="N100" i="43"/>
  <c r="F100" i="43"/>
  <c r="J99" i="43"/>
  <c r="N98" i="43"/>
  <c r="F98" i="43"/>
  <c r="J97" i="43"/>
  <c r="I156" i="43"/>
  <c r="M154" i="43"/>
  <c r="E154" i="43"/>
  <c r="I153" i="43"/>
  <c r="M152" i="43"/>
  <c r="E152" i="43"/>
  <c r="I151" i="43"/>
  <c r="M150" i="43"/>
  <c r="E150" i="43"/>
  <c r="I149" i="43"/>
  <c r="M148" i="43"/>
  <c r="E148" i="43"/>
  <c r="I147" i="43"/>
  <c r="M146" i="43"/>
  <c r="E146" i="43"/>
  <c r="I145" i="43"/>
  <c r="M144" i="43"/>
  <c r="E144" i="43"/>
  <c r="I143" i="43"/>
  <c r="M142" i="43"/>
  <c r="E142" i="43"/>
  <c r="I141" i="43"/>
  <c r="M140" i="43"/>
  <c r="E140" i="43"/>
  <c r="I137" i="43"/>
  <c r="M136" i="43"/>
  <c r="E136" i="43"/>
  <c r="I135" i="43"/>
  <c r="M134" i="43"/>
  <c r="E134" i="43"/>
  <c r="I133" i="43"/>
  <c r="M132" i="43"/>
  <c r="E132" i="43"/>
  <c r="I131" i="43"/>
  <c r="M130" i="43"/>
  <c r="E130" i="43"/>
  <c r="I129" i="43"/>
  <c r="M128" i="43"/>
  <c r="E128" i="43"/>
  <c r="I127" i="43"/>
  <c r="M126" i="43"/>
  <c r="E126" i="43"/>
  <c r="I125" i="43"/>
  <c r="M124" i="43"/>
  <c r="E124" i="43"/>
  <c r="I123" i="43"/>
  <c r="M122" i="43"/>
  <c r="E122" i="43"/>
  <c r="I121" i="43"/>
  <c r="M120" i="43"/>
  <c r="E120" i="43"/>
  <c r="I119" i="43"/>
  <c r="M118" i="43"/>
  <c r="E118" i="43"/>
  <c r="I117" i="43"/>
  <c r="M116" i="43"/>
  <c r="E116" i="43"/>
  <c r="I115" i="43"/>
  <c r="M114" i="43"/>
  <c r="E114" i="43"/>
  <c r="I113" i="43"/>
  <c r="M112" i="43"/>
  <c r="E112" i="43"/>
  <c r="I111" i="43"/>
  <c r="M110" i="43"/>
  <c r="E110" i="43"/>
  <c r="I109" i="43"/>
  <c r="M108" i="43"/>
  <c r="E108" i="43"/>
  <c r="I107" i="43"/>
  <c r="M106" i="43"/>
  <c r="E106" i="43"/>
  <c r="I105" i="43"/>
  <c r="M104" i="43"/>
  <c r="E104" i="43"/>
  <c r="I103" i="43"/>
  <c r="M102" i="43"/>
  <c r="E102" i="43"/>
  <c r="I101" i="43"/>
  <c r="M100" i="43"/>
  <c r="E100" i="43"/>
  <c r="I99" i="43"/>
  <c r="M98" i="43"/>
  <c r="E98" i="43"/>
  <c r="I97" i="43"/>
  <c r="H156" i="43"/>
  <c r="L154" i="43"/>
  <c r="D154" i="43"/>
  <c r="H153" i="43"/>
  <c r="L152" i="43"/>
  <c r="D152" i="43"/>
  <c r="H151" i="43"/>
  <c r="L150" i="43"/>
  <c r="D150" i="43"/>
  <c r="H149" i="43"/>
  <c r="L148" i="43"/>
  <c r="D148" i="43"/>
  <c r="H147" i="43"/>
  <c r="L146" i="43"/>
  <c r="D146" i="43"/>
  <c r="H145" i="43"/>
  <c r="L144" i="43"/>
  <c r="D144" i="43"/>
  <c r="H143" i="43"/>
  <c r="L142" i="43"/>
  <c r="D142" i="43"/>
  <c r="H141" i="43"/>
  <c r="L140" i="43"/>
  <c r="D140" i="43"/>
  <c r="H137" i="43"/>
  <c r="L136" i="43"/>
  <c r="D136" i="43"/>
  <c r="H135" i="43"/>
  <c r="L134" i="43"/>
  <c r="D134" i="43"/>
  <c r="H133" i="43"/>
  <c r="L132" i="43"/>
  <c r="D132" i="43"/>
  <c r="H131" i="43"/>
  <c r="L130" i="43"/>
  <c r="D130" i="43"/>
  <c r="H129" i="43"/>
  <c r="L128" i="43"/>
  <c r="D128" i="43"/>
  <c r="H127" i="43"/>
  <c r="L126" i="43"/>
  <c r="D126" i="43"/>
  <c r="H125" i="43"/>
  <c r="L124" i="43"/>
  <c r="D124" i="43"/>
  <c r="H123" i="43"/>
  <c r="L122" i="43"/>
  <c r="D122" i="43"/>
  <c r="H121" i="43"/>
  <c r="L120" i="43"/>
  <c r="D120" i="43"/>
  <c r="H119" i="43"/>
  <c r="L118" i="43"/>
  <c r="D118" i="43"/>
  <c r="H117" i="43"/>
  <c r="L116" i="43"/>
  <c r="D116" i="43"/>
  <c r="H115" i="43"/>
  <c r="L114" i="43"/>
  <c r="D114" i="43"/>
  <c r="H113" i="43"/>
  <c r="L112" i="43"/>
  <c r="D112" i="43"/>
  <c r="H111" i="43"/>
  <c r="L110" i="43"/>
  <c r="D110" i="43"/>
  <c r="H109" i="43"/>
  <c r="L108" i="43"/>
  <c r="D108" i="43"/>
  <c r="H107" i="43"/>
  <c r="L106" i="43"/>
  <c r="D106" i="43"/>
  <c r="H105" i="43"/>
  <c r="L104" i="43"/>
  <c r="D104" i="43"/>
  <c r="H103" i="43"/>
  <c r="L102" i="43"/>
  <c r="G156" i="43"/>
  <c r="K154" i="43"/>
  <c r="C154" i="43"/>
  <c r="G153" i="43"/>
  <c r="K152" i="43"/>
  <c r="C152" i="43"/>
  <c r="G151" i="43"/>
  <c r="K150" i="43"/>
  <c r="C150" i="43"/>
  <c r="G149" i="43"/>
  <c r="K148" i="43"/>
  <c r="C148" i="43"/>
  <c r="G147" i="43"/>
  <c r="K146" i="43"/>
  <c r="C146" i="43"/>
  <c r="G145" i="43"/>
  <c r="K144" i="43"/>
  <c r="C144" i="43"/>
  <c r="G143" i="43"/>
  <c r="K142" i="43"/>
  <c r="C142" i="43"/>
  <c r="G141" i="43"/>
  <c r="K140" i="43"/>
  <c r="C140" i="43"/>
  <c r="G137" i="43"/>
  <c r="K136" i="43"/>
  <c r="C136" i="43"/>
  <c r="G135" i="43"/>
  <c r="K134" i="43"/>
  <c r="C134" i="43"/>
  <c r="G133" i="43"/>
  <c r="K132" i="43"/>
  <c r="C132" i="43"/>
  <c r="G131" i="43"/>
  <c r="K130" i="43"/>
  <c r="C130" i="43"/>
  <c r="G129" i="43"/>
  <c r="K128" i="43"/>
  <c r="C128" i="43"/>
  <c r="G127" i="43"/>
  <c r="K126" i="43"/>
  <c r="C126" i="43"/>
  <c r="G125" i="43"/>
  <c r="K124" i="43"/>
  <c r="C124" i="43"/>
  <c r="G123" i="43"/>
  <c r="K122" i="43"/>
  <c r="C122" i="43"/>
  <c r="G121" i="43"/>
  <c r="K120" i="43"/>
  <c r="C120" i="43"/>
  <c r="G119" i="43"/>
  <c r="K118" i="43"/>
  <c r="C118" i="43"/>
  <c r="G117" i="43"/>
  <c r="K116" i="43"/>
  <c r="C116" i="43"/>
  <c r="G115" i="43"/>
  <c r="K114" i="43"/>
  <c r="C114" i="43"/>
  <c r="G113" i="43"/>
  <c r="K112" i="43"/>
  <c r="C112" i="43"/>
  <c r="G111" i="43"/>
  <c r="K110" i="43"/>
  <c r="C110" i="43"/>
  <c r="G109" i="43"/>
  <c r="K108" i="43"/>
  <c r="C108" i="43"/>
  <c r="G107" i="43"/>
  <c r="K106" i="43"/>
  <c r="C106" i="43"/>
  <c r="G105" i="43"/>
  <c r="K104" i="43"/>
  <c r="C104" i="43"/>
  <c r="G103" i="43"/>
  <c r="K102" i="43"/>
  <c r="C102" i="43"/>
  <c r="G101" i="43"/>
  <c r="K100" i="43"/>
  <c r="C100" i="43"/>
  <c r="G99" i="43"/>
  <c r="K98" i="43"/>
  <c r="C98" i="43"/>
  <c r="G97" i="43"/>
  <c r="N156" i="43"/>
  <c r="F156" i="43"/>
  <c r="J154" i="43"/>
  <c r="N153" i="43"/>
  <c r="F153" i="43"/>
  <c r="J152" i="43"/>
  <c r="N151" i="43"/>
  <c r="F151" i="43"/>
  <c r="J150" i="43"/>
  <c r="N149" i="43"/>
  <c r="F149" i="43"/>
  <c r="J148" i="43"/>
  <c r="N147" i="43"/>
  <c r="F147" i="43"/>
  <c r="J146" i="43"/>
  <c r="N145" i="43"/>
  <c r="F145" i="43"/>
  <c r="J144" i="43"/>
  <c r="N143" i="43"/>
  <c r="F143" i="43"/>
  <c r="J142" i="43"/>
  <c r="N141" i="43"/>
  <c r="F141" i="43"/>
  <c r="J140" i="43"/>
  <c r="N137" i="43"/>
  <c r="F137" i="43"/>
  <c r="J136" i="43"/>
  <c r="N135" i="43"/>
  <c r="F135" i="43"/>
  <c r="J134" i="43"/>
  <c r="N133" i="43"/>
  <c r="F133" i="43"/>
  <c r="J132" i="43"/>
  <c r="N131" i="43"/>
  <c r="F131" i="43"/>
  <c r="J130" i="43"/>
  <c r="N129" i="43"/>
  <c r="F129" i="43"/>
  <c r="J128" i="43"/>
  <c r="N127" i="43"/>
  <c r="F127" i="43"/>
  <c r="J126" i="43"/>
  <c r="N125" i="43"/>
  <c r="F125" i="43"/>
  <c r="J124" i="43"/>
  <c r="N123" i="43"/>
  <c r="F123" i="43"/>
  <c r="J122" i="43"/>
  <c r="N121" i="43"/>
  <c r="F121" i="43"/>
  <c r="J120" i="43"/>
  <c r="N119" i="43"/>
  <c r="F119" i="43"/>
  <c r="J118" i="43"/>
  <c r="N117" i="43"/>
  <c r="F117" i="43"/>
  <c r="J116" i="43"/>
  <c r="N115" i="43"/>
  <c r="F115" i="43"/>
  <c r="J114" i="43"/>
  <c r="N113" i="43"/>
  <c r="F113" i="43"/>
  <c r="J112" i="43"/>
  <c r="N111" i="43"/>
  <c r="F111" i="43"/>
  <c r="J110" i="43"/>
  <c r="N109" i="43"/>
  <c r="F109" i="43"/>
  <c r="J108" i="43"/>
  <c r="N107" i="43"/>
  <c r="F107" i="43"/>
  <c r="J106" i="43"/>
  <c r="N105" i="43"/>
  <c r="F105" i="43"/>
  <c r="J104" i="43"/>
  <c r="N103" i="43"/>
  <c r="F103" i="43"/>
  <c r="J102" i="43"/>
  <c r="N101" i="43"/>
  <c r="F101" i="43"/>
  <c r="J100" i="43"/>
  <c r="N99" i="43"/>
  <c r="F99" i="43"/>
  <c r="J98" i="43"/>
  <c r="N97" i="43"/>
  <c r="M156" i="43"/>
  <c r="E156" i="43"/>
  <c r="I154" i="43"/>
  <c r="M153" i="43"/>
  <c r="E153" i="43"/>
  <c r="I152" i="43"/>
  <c r="M151" i="43"/>
  <c r="E151" i="43"/>
  <c r="I150" i="43"/>
  <c r="M149" i="43"/>
  <c r="E149" i="43"/>
  <c r="I148" i="43"/>
  <c r="M147" i="43"/>
  <c r="E147" i="43"/>
  <c r="I146" i="43"/>
  <c r="M145" i="43"/>
  <c r="E145" i="43"/>
  <c r="I144" i="43"/>
  <c r="M143" i="43"/>
  <c r="E143" i="43"/>
  <c r="I142" i="43"/>
  <c r="M141" i="43"/>
  <c r="E141" i="43"/>
  <c r="I140" i="43"/>
  <c r="M137" i="43"/>
  <c r="E137" i="43"/>
  <c r="I136" i="43"/>
  <c r="M135" i="43"/>
  <c r="E135" i="43"/>
  <c r="I134" i="43"/>
  <c r="M133" i="43"/>
  <c r="E133" i="43"/>
  <c r="I132" i="43"/>
  <c r="M131" i="43"/>
  <c r="E131" i="43"/>
  <c r="I130" i="43"/>
  <c r="M129" i="43"/>
  <c r="E129" i="43"/>
  <c r="I128" i="43"/>
  <c r="M127" i="43"/>
  <c r="E127" i="43"/>
  <c r="I126" i="43"/>
  <c r="M125" i="43"/>
  <c r="E125" i="43"/>
  <c r="I124" i="43"/>
  <c r="M123" i="43"/>
  <c r="E123" i="43"/>
  <c r="I122" i="43"/>
  <c r="M121" i="43"/>
  <c r="E121" i="43"/>
  <c r="I120" i="43"/>
  <c r="M119" i="43"/>
  <c r="E119" i="43"/>
  <c r="I118" i="43"/>
  <c r="M117" i="43"/>
  <c r="E117" i="43"/>
  <c r="I116" i="43"/>
  <c r="M115" i="43"/>
  <c r="E115" i="43"/>
  <c r="I114" i="43"/>
  <c r="M113" i="43"/>
  <c r="E113" i="43"/>
  <c r="I112" i="43"/>
  <c r="M111" i="43"/>
  <c r="E111" i="43"/>
  <c r="I110" i="43"/>
  <c r="M109" i="43"/>
  <c r="E109" i="43"/>
  <c r="I108" i="43"/>
  <c r="M107" i="43"/>
  <c r="E107" i="43"/>
  <c r="I106" i="43"/>
  <c r="M105" i="43"/>
  <c r="E105" i="43"/>
  <c r="I104" i="43"/>
  <c r="M103" i="43"/>
  <c r="E103" i="43"/>
  <c r="I102" i="43"/>
  <c r="M101" i="43"/>
  <c r="E101" i="43"/>
  <c r="I100" i="43"/>
  <c r="M99" i="43"/>
  <c r="E99" i="43"/>
  <c r="I98" i="43"/>
  <c r="M97" i="43"/>
  <c r="L156" i="43"/>
  <c r="D156" i="43"/>
  <c r="H154" i="43"/>
  <c r="L153" i="43"/>
  <c r="D153" i="43"/>
  <c r="H152" i="43"/>
  <c r="L151" i="43"/>
  <c r="D151" i="43"/>
  <c r="H150" i="43"/>
  <c r="L149" i="43"/>
  <c r="D149" i="43"/>
  <c r="H148" i="43"/>
  <c r="L147" i="43"/>
  <c r="D147" i="43"/>
  <c r="H146" i="43"/>
  <c r="L145" i="43"/>
  <c r="D145" i="43"/>
  <c r="H144" i="43"/>
  <c r="L143" i="43"/>
  <c r="D143" i="43"/>
  <c r="H142" i="43"/>
  <c r="L141" i="43"/>
  <c r="D141" i="43"/>
  <c r="H140" i="43"/>
  <c r="L137" i="43"/>
  <c r="D137" i="43"/>
  <c r="H136" i="43"/>
  <c r="L135" i="43"/>
  <c r="D135" i="43"/>
  <c r="H134" i="43"/>
  <c r="L133" i="43"/>
  <c r="D133" i="43"/>
  <c r="H132" i="43"/>
  <c r="L131" i="43"/>
  <c r="D131" i="43"/>
  <c r="H130" i="43"/>
  <c r="L129" i="43"/>
  <c r="D129" i="43"/>
  <c r="H128" i="43"/>
  <c r="L127" i="43"/>
  <c r="D127" i="43"/>
  <c r="H126" i="43"/>
  <c r="L125" i="43"/>
  <c r="D125" i="43"/>
  <c r="H124" i="43"/>
  <c r="L123" i="43"/>
  <c r="D123" i="43"/>
  <c r="H122" i="43"/>
  <c r="L121" i="43"/>
  <c r="D121" i="43"/>
  <c r="H120" i="43"/>
  <c r="L119" i="43"/>
  <c r="D119" i="43"/>
  <c r="H118" i="43"/>
  <c r="L117" i="43"/>
  <c r="D117" i="43"/>
  <c r="H116" i="43"/>
  <c r="L115" i="43"/>
  <c r="D115" i="43"/>
  <c r="H114" i="43"/>
  <c r="L113" i="43"/>
  <c r="D113" i="43"/>
  <c r="H112" i="43"/>
  <c r="L111" i="43"/>
  <c r="D111" i="43"/>
  <c r="H110" i="43"/>
  <c r="L109" i="43"/>
  <c r="D109" i="43"/>
  <c r="H108" i="43"/>
  <c r="L107" i="43"/>
  <c r="D107" i="43"/>
  <c r="H106" i="43"/>
  <c r="L105" i="43"/>
  <c r="D105" i="43"/>
  <c r="H104" i="43"/>
  <c r="L103" i="43"/>
  <c r="D103" i="43"/>
  <c r="H102" i="43"/>
  <c r="L101" i="43"/>
  <c r="D101" i="43"/>
  <c r="H100" i="43"/>
  <c r="L99" i="43"/>
  <c r="D99" i="43"/>
  <c r="H98" i="43"/>
  <c r="L97" i="43"/>
  <c r="D100" i="43"/>
  <c r="E97" i="43"/>
  <c r="I96" i="43"/>
  <c r="M95" i="43"/>
  <c r="E95" i="43"/>
  <c r="I94" i="43"/>
  <c r="M93" i="43"/>
  <c r="E93" i="43"/>
  <c r="I92" i="43"/>
  <c r="M91" i="43"/>
  <c r="E91" i="43"/>
  <c r="I90" i="43"/>
  <c r="M89" i="43"/>
  <c r="E89" i="43"/>
  <c r="I88" i="43"/>
  <c r="M87" i="43"/>
  <c r="E87" i="43"/>
  <c r="I86" i="43"/>
  <c r="M85" i="43"/>
  <c r="E85" i="43"/>
  <c r="I84" i="43"/>
  <c r="M83" i="43"/>
  <c r="E83" i="43"/>
  <c r="I82" i="43"/>
  <c r="M81" i="43"/>
  <c r="E81" i="43"/>
  <c r="I80" i="43"/>
  <c r="M79" i="43"/>
  <c r="E79" i="43"/>
  <c r="I78" i="43"/>
  <c r="M77" i="43"/>
  <c r="E77" i="43"/>
  <c r="I76" i="43"/>
  <c r="M75" i="43"/>
  <c r="E75" i="43"/>
  <c r="I74" i="43"/>
  <c r="M73" i="43"/>
  <c r="E73" i="43"/>
  <c r="I72" i="43"/>
  <c r="M71" i="43"/>
  <c r="E71" i="43"/>
  <c r="I70" i="43"/>
  <c r="M69" i="43"/>
  <c r="E69" i="43"/>
  <c r="I68" i="43"/>
  <c r="M67" i="43"/>
  <c r="E67" i="43"/>
  <c r="I66" i="43"/>
  <c r="M65" i="43"/>
  <c r="E65" i="43"/>
  <c r="I64" i="43"/>
  <c r="M63" i="43"/>
  <c r="E63" i="43"/>
  <c r="I62" i="43"/>
  <c r="M61" i="43"/>
  <c r="E61" i="43"/>
  <c r="I60" i="43"/>
  <c r="M59" i="43"/>
  <c r="E59" i="43"/>
  <c r="I55" i="43"/>
  <c r="M54" i="43"/>
  <c r="E54" i="43"/>
  <c r="I53" i="43"/>
  <c r="M52" i="43"/>
  <c r="E52" i="43"/>
  <c r="I51" i="43"/>
  <c r="M50" i="43"/>
  <c r="E50" i="43"/>
  <c r="I49" i="43"/>
  <c r="M48" i="43"/>
  <c r="E48" i="43"/>
  <c r="I45" i="43"/>
  <c r="M44" i="43"/>
  <c r="E44" i="43"/>
  <c r="I43" i="43"/>
  <c r="M42" i="43"/>
  <c r="E42" i="43"/>
  <c r="I31" i="43"/>
  <c r="M30" i="43"/>
  <c r="E30" i="43"/>
  <c r="I27" i="43"/>
  <c r="M26" i="43"/>
  <c r="E26" i="43"/>
  <c r="I25" i="43"/>
  <c r="H99" i="43"/>
  <c r="D97" i="43"/>
  <c r="H96" i="43"/>
  <c r="L95" i="43"/>
  <c r="D95" i="43"/>
  <c r="H94" i="43"/>
  <c r="L93" i="43"/>
  <c r="D93" i="43"/>
  <c r="H92" i="43"/>
  <c r="L91" i="43"/>
  <c r="D91" i="43"/>
  <c r="H90" i="43"/>
  <c r="L89" i="43"/>
  <c r="D89" i="43"/>
  <c r="H88" i="43"/>
  <c r="L87" i="43"/>
  <c r="D87" i="43"/>
  <c r="H86" i="43"/>
  <c r="L85" i="43"/>
  <c r="D85" i="43"/>
  <c r="H84" i="43"/>
  <c r="L83" i="43"/>
  <c r="D83" i="43"/>
  <c r="H82" i="43"/>
  <c r="L81" i="43"/>
  <c r="D81" i="43"/>
  <c r="H80" i="43"/>
  <c r="L79" i="43"/>
  <c r="D79" i="43"/>
  <c r="H78" i="43"/>
  <c r="L77" i="43"/>
  <c r="D77" i="43"/>
  <c r="H76" i="43"/>
  <c r="L75" i="43"/>
  <c r="D75" i="43"/>
  <c r="H74" i="43"/>
  <c r="L73" i="43"/>
  <c r="D73" i="43"/>
  <c r="H72" i="43"/>
  <c r="L71" i="43"/>
  <c r="D71" i="43"/>
  <c r="H70" i="43"/>
  <c r="L69" i="43"/>
  <c r="D69" i="43"/>
  <c r="H68" i="43"/>
  <c r="L67" i="43"/>
  <c r="D67" i="43"/>
  <c r="H66" i="43"/>
  <c r="L65" i="43"/>
  <c r="D65" i="43"/>
  <c r="H64" i="43"/>
  <c r="L63" i="43"/>
  <c r="D63" i="43"/>
  <c r="H62" i="43"/>
  <c r="L61" i="43"/>
  <c r="D61" i="43"/>
  <c r="H60" i="43"/>
  <c r="L59" i="43"/>
  <c r="D59" i="43"/>
  <c r="H55" i="43"/>
  <c r="L54" i="43"/>
  <c r="D54" i="43"/>
  <c r="H53" i="43"/>
  <c r="L52" i="43"/>
  <c r="D52" i="43"/>
  <c r="H51" i="43"/>
  <c r="L50" i="43"/>
  <c r="D50" i="43"/>
  <c r="H49" i="43"/>
  <c r="L48" i="43"/>
  <c r="D48" i="43"/>
  <c r="H45" i="43"/>
  <c r="L44" i="43"/>
  <c r="D44" i="43"/>
  <c r="H43" i="43"/>
  <c r="L42" i="43"/>
  <c r="D42" i="43"/>
  <c r="H31" i="43"/>
  <c r="L30" i="43"/>
  <c r="D30" i="43"/>
  <c r="H27" i="43"/>
  <c r="L26" i="43"/>
  <c r="D26" i="43"/>
  <c r="H25" i="43"/>
  <c r="L24" i="43"/>
  <c r="L98" i="43"/>
  <c r="C97" i="43"/>
  <c r="G96" i="43"/>
  <c r="K95" i="43"/>
  <c r="C95" i="43"/>
  <c r="G94" i="43"/>
  <c r="K93" i="43"/>
  <c r="C93" i="43"/>
  <c r="G92" i="43"/>
  <c r="K91" i="43"/>
  <c r="C91" i="43"/>
  <c r="G90" i="43"/>
  <c r="K89" i="43"/>
  <c r="C89" i="43"/>
  <c r="G88" i="43"/>
  <c r="K87" i="43"/>
  <c r="C87" i="43"/>
  <c r="G86" i="43"/>
  <c r="K85" i="43"/>
  <c r="C85" i="43"/>
  <c r="G84" i="43"/>
  <c r="K83" i="43"/>
  <c r="C83" i="43"/>
  <c r="G82" i="43"/>
  <c r="K81" i="43"/>
  <c r="C81" i="43"/>
  <c r="G80" i="43"/>
  <c r="K79" i="43"/>
  <c r="C79" i="43"/>
  <c r="G78" i="43"/>
  <c r="K77" i="43"/>
  <c r="C77" i="43"/>
  <c r="G76" i="43"/>
  <c r="K75" i="43"/>
  <c r="C75" i="43"/>
  <c r="G74" i="43"/>
  <c r="K73" i="43"/>
  <c r="C73" i="43"/>
  <c r="G72" i="43"/>
  <c r="K71" i="43"/>
  <c r="C71" i="43"/>
  <c r="G70" i="43"/>
  <c r="K69" i="43"/>
  <c r="C69" i="43"/>
  <c r="G68" i="43"/>
  <c r="K67" i="43"/>
  <c r="C67" i="43"/>
  <c r="G66" i="43"/>
  <c r="K65" i="43"/>
  <c r="C65" i="43"/>
  <c r="G64" i="43"/>
  <c r="K63" i="43"/>
  <c r="C63" i="43"/>
  <c r="G62" i="43"/>
  <c r="K61" i="43"/>
  <c r="C61" i="43"/>
  <c r="G60" i="43"/>
  <c r="K59" i="43"/>
  <c r="C59" i="43"/>
  <c r="G55" i="43"/>
  <c r="K54" i="43"/>
  <c r="C54" i="43"/>
  <c r="G53" i="43"/>
  <c r="K52" i="43"/>
  <c r="C52" i="43"/>
  <c r="G51" i="43"/>
  <c r="K50" i="43"/>
  <c r="C50" i="43"/>
  <c r="G49" i="43"/>
  <c r="K48" i="43"/>
  <c r="C48" i="43"/>
  <c r="G45" i="43"/>
  <c r="K44" i="43"/>
  <c r="C44" i="43"/>
  <c r="G43" i="43"/>
  <c r="K42" i="43"/>
  <c r="C42" i="43"/>
  <c r="G31" i="43"/>
  <c r="K30" i="43"/>
  <c r="C30" i="43"/>
  <c r="G27" i="43"/>
  <c r="K26" i="43"/>
  <c r="C26" i="43"/>
  <c r="G25" i="43"/>
  <c r="G98" i="43"/>
  <c r="N96" i="43"/>
  <c r="F96" i="43"/>
  <c r="J95" i="43"/>
  <c r="N94" i="43"/>
  <c r="F94" i="43"/>
  <c r="J93" i="43"/>
  <c r="N92" i="43"/>
  <c r="F92" i="43"/>
  <c r="J91" i="43"/>
  <c r="N90" i="43"/>
  <c r="F90" i="43"/>
  <c r="J89" i="43"/>
  <c r="N88" i="43"/>
  <c r="F88" i="43"/>
  <c r="J87" i="43"/>
  <c r="N86" i="43"/>
  <c r="F86" i="43"/>
  <c r="J85" i="43"/>
  <c r="N84" i="43"/>
  <c r="F84" i="43"/>
  <c r="J83" i="43"/>
  <c r="N82" i="43"/>
  <c r="F82" i="43"/>
  <c r="J81" i="43"/>
  <c r="N80" i="43"/>
  <c r="F80" i="43"/>
  <c r="J79" i="43"/>
  <c r="N78" i="43"/>
  <c r="F78" i="43"/>
  <c r="J77" i="43"/>
  <c r="N76" i="43"/>
  <c r="F76" i="43"/>
  <c r="J75" i="43"/>
  <c r="N74" i="43"/>
  <c r="F74" i="43"/>
  <c r="J73" i="43"/>
  <c r="N72" i="43"/>
  <c r="F72" i="43"/>
  <c r="J71" i="43"/>
  <c r="N70" i="43"/>
  <c r="F70" i="43"/>
  <c r="J69" i="43"/>
  <c r="N68" i="43"/>
  <c r="F68" i="43"/>
  <c r="J67" i="43"/>
  <c r="N66" i="43"/>
  <c r="F66" i="43"/>
  <c r="J65" i="43"/>
  <c r="N64" i="43"/>
  <c r="F64" i="43"/>
  <c r="J63" i="43"/>
  <c r="N62" i="43"/>
  <c r="F62" i="43"/>
  <c r="J61" i="43"/>
  <c r="N60" i="43"/>
  <c r="F60" i="43"/>
  <c r="J59" i="43"/>
  <c r="N55" i="43"/>
  <c r="F55" i="43"/>
  <c r="J54" i="43"/>
  <c r="N53" i="43"/>
  <c r="F53" i="43"/>
  <c r="J52" i="43"/>
  <c r="N51" i="43"/>
  <c r="F51" i="43"/>
  <c r="J50" i="43"/>
  <c r="N49" i="43"/>
  <c r="F49" i="43"/>
  <c r="J48" i="43"/>
  <c r="N45" i="43"/>
  <c r="F45" i="43"/>
  <c r="J44" i="43"/>
  <c r="N43" i="43"/>
  <c r="F43" i="43"/>
  <c r="J42" i="43"/>
  <c r="N31" i="43"/>
  <c r="F31" i="43"/>
  <c r="J30" i="43"/>
  <c r="N27" i="43"/>
  <c r="F27" i="43"/>
  <c r="J26" i="43"/>
  <c r="D98" i="43"/>
  <c r="M96" i="43"/>
  <c r="E96" i="43"/>
  <c r="I95" i="43"/>
  <c r="M94" i="43"/>
  <c r="E94" i="43"/>
  <c r="I93" i="43"/>
  <c r="M92" i="43"/>
  <c r="E92" i="43"/>
  <c r="I91" i="43"/>
  <c r="M90" i="43"/>
  <c r="E90" i="43"/>
  <c r="I89" i="43"/>
  <c r="M88" i="43"/>
  <c r="E88" i="43"/>
  <c r="I87" i="43"/>
  <c r="M86" i="43"/>
  <c r="E86" i="43"/>
  <c r="I85" i="43"/>
  <c r="M84" i="43"/>
  <c r="E84" i="43"/>
  <c r="I83" i="43"/>
  <c r="M82" i="43"/>
  <c r="E82" i="43"/>
  <c r="I81" i="43"/>
  <c r="M80" i="43"/>
  <c r="E80" i="43"/>
  <c r="I79" i="43"/>
  <c r="M78" i="43"/>
  <c r="E78" i="43"/>
  <c r="I77" i="43"/>
  <c r="M76" i="43"/>
  <c r="E76" i="43"/>
  <c r="I75" i="43"/>
  <c r="M74" i="43"/>
  <c r="E74" i="43"/>
  <c r="I73" i="43"/>
  <c r="M72" i="43"/>
  <c r="E72" i="43"/>
  <c r="I71" i="43"/>
  <c r="M70" i="43"/>
  <c r="E70" i="43"/>
  <c r="I69" i="43"/>
  <c r="M68" i="43"/>
  <c r="E68" i="43"/>
  <c r="I67" i="43"/>
  <c r="M66" i="43"/>
  <c r="E66" i="43"/>
  <c r="I65" i="43"/>
  <c r="M64" i="43"/>
  <c r="E64" i="43"/>
  <c r="I63" i="43"/>
  <c r="M62" i="43"/>
  <c r="E62" i="43"/>
  <c r="I61" i="43"/>
  <c r="M60" i="43"/>
  <c r="E60" i="43"/>
  <c r="I59" i="43"/>
  <c r="M55" i="43"/>
  <c r="E55" i="43"/>
  <c r="I54" i="43"/>
  <c r="M53" i="43"/>
  <c r="E53" i="43"/>
  <c r="I52" i="43"/>
  <c r="M51" i="43"/>
  <c r="E51" i="43"/>
  <c r="I50" i="43"/>
  <c r="M49" i="43"/>
  <c r="E49" i="43"/>
  <c r="I48" i="43"/>
  <c r="M45" i="43"/>
  <c r="E45" i="43"/>
  <c r="I44" i="43"/>
  <c r="M43" i="43"/>
  <c r="E43" i="43"/>
  <c r="I42" i="43"/>
  <c r="M31" i="43"/>
  <c r="E31" i="43"/>
  <c r="I30" i="43"/>
  <c r="M27" i="43"/>
  <c r="E27" i="43"/>
  <c r="I26" i="43"/>
  <c r="M25" i="43"/>
  <c r="E25" i="43"/>
  <c r="I24" i="43"/>
  <c r="D102" i="43"/>
  <c r="K97" i="43"/>
  <c r="L96" i="43"/>
  <c r="D96" i="43"/>
  <c r="H95" i="43"/>
  <c r="L94" i="43"/>
  <c r="D94" i="43"/>
  <c r="H93" i="43"/>
  <c r="L92" i="43"/>
  <c r="D92" i="43"/>
  <c r="H91" i="43"/>
  <c r="L90" i="43"/>
  <c r="D90" i="43"/>
  <c r="H89" i="43"/>
  <c r="L88" i="43"/>
  <c r="D88" i="43"/>
  <c r="H87" i="43"/>
  <c r="L86" i="43"/>
  <c r="D86" i="43"/>
  <c r="H85" i="43"/>
  <c r="L84" i="43"/>
  <c r="D84" i="43"/>
  <c r="H83" i="43"/>
  <c r="L82" i="43"/>
  <c r="D82" i="43"/>
  <c r="H81" i="43"/>
  <c r="L80" i="43"/>
  <c r="D80" i="43"/>
  <c r="H79" i="43"/>
  <c r="L78" i="43"/>
  <c r="D78" i="43"/>
  <c r="H77" i="43"/>
  <c r="L76" i="43"/>
  <c r="D76" i="43"/>
  <c r="H75" i="43"/>
  <c r="L74" i="43"/>
  <c r="D74" i="43"/>
  <c r="H73" i="43"/>
  <c r="L72" i="43"/>
  <c r="D72" i="43"/>
  <c r="H71" i="43"/>
  <c r="L70" i="43"/>
  <c r="D70" i="43"/>
  <c r="H69" i="43"/>
  <c r="L68" i="43"/>
  <c r="D68" i="43"/>
  <c r="H67" i="43"/>
  <c r="L66" i="43"/>
  <c r="D66" i="43"/>
  <c r="H65" i="43"/>
  <c r="L64" i="43"/>
  <c r="D64" i="43"/>
  <c r="H63" i="43"/>
  <c r="L62" i="43"/>
  <c r="D62" i="43"/>
  <c r="H61" i="43"/>
  <c r="L60" i="43"/>
  <c r="D60" i="43"/>
  <c r="H59" i="43"/>
  <c r="L55" i="43"/>
  <c r="D55" i="43"/>
  <c r="H54" i="43"/>
  <c r="L53" i="43"/>
  <c r="D53" i="43"/>
  <c r="H52" i="43"/>
  <c r="L51" i="43"/>
  <c r="D51" i="43"/>
  <c r="H50" i="43"/>
  <c r="L49" i="43"/>
  <c r="D49" i="43"/>
  <c r="H48" i="43"/>
  <c r="L45" i="43"/>
  <c r="D45" i="43"/>
  <c r="H44" i="43"/>
  <c r="L43" i="43"/>
  <c r="D43" i="43"/>
  <c r="H42" i="43"/>
  <c r="L31" i="43"/>
  <c r="D31" i="43"/>
  <c r="H30" i="43"/>
  <c r="L27" i="43"/>
  <c r="D27" i="43"/>
  <c r="H26" i="43"/>
  <c r="L25" i="43"/>
  <c r="H101" i="43"/>
  <c r="H97" i="43"/>
  <c r="K96" i="43"/>
  <c r="C96" i="43"/>
  <c r="G95" i="43"/>
  <c r="K94" i="43"/>
  <c r="C94" i="43"/>
  <c r="G93" i="43"/>
  <c r="K92" i="43"/>
  <c r="C92" i="43"/>
  <c r="G91" i="43"/>
  <c r="K90" i="43"/>
  <c r="C90" i="43"/>
  <c r="G89" i="43"/>
  <c r="K88" i="43"/>
  <c r="C88" i="43"/>
  <c r="G87" i="43"/>
  <c r="K86" i="43"/>
  <c r="C86" i="43"/>
  <c r="G85" i="43"/>
  <c r="K84" i="43"/>
  <c r="C84" i="43"/>
  <c r="G83" i="43"/>
  <c r="K82" i="43"/>
  <c r="C82" i="43"/>
  <c r="G81" i="43"/>
  <c r="K80" i="43"/>
  <c r="C80" i="43"/>
  <c r="G79" i="43"/>
  <c r="K78" i="43"/>
  <c r="C78" i="43"/>
  <c r="G77" i="43"/>
  <c r="K76" i="43"/>
  <c r="C76" i="43"/>
  <c r="G75" i="43"/>
  <c r="K74" i="43"/>
  <c r="C74" i="43"/>
  <c r="G73" i="43"/>
  <c r="K72" i="43"/>
  <c r="C72" i="43"/>
  <c r="G71" i="43"/>
  <c r="K70" i="43"/>
  <c r="C70" i="43"/>
  <c r="G69" i="43"/>
  <c r="K68" i="43"/>
  <c r="C68" i="43"/>
  <c r="G67" i="43"/>
  <c r="K66" i="43"/>
  <c r="C66" i="43"/>
  <c r="G65" i="43"/>
  <c r="K64" i="43"/>
  <c r="C64" i="43"/>
  <c r="G63" i="43"/>
  <c r="K62" i="43"/>
  <c r="C62" i="43"/>
  <c r="G61" i="43"/>
  <c r="K60" i="43"/>
  <c r="C60" i="43"/>
  <c r="G59" i="43"/>
  <c r="K55" i="43"/>
  <c r="C55" i="43"/>
  <c r="G54" i="43"/>
  <c r="K53" i="43"/>
  <c r="C53" i="43"/>
  <c r="G52" i="43"/>
  <c r="K51" i="43"/>
  <c r="C51" i="43"/>
  <c r="G50" i="43"/>
  <c r="K49" i="43"/>
  <c r="C49" i="43"/>
  <c r="G48" i="43"/>
  <c r="K45" i="43"/>
  <c r="C45" i="43"/>
  <c r="G44" i="43"/>
  <c r="K43" i="43"/>
  <c r="C43" i="43"/>
  <c r="G42" i="43"/>
  <c r="K31" i="43"/>
  <c r="C31" i="43"/>
  <c r="G30" i="43"/>
  <c r="K27" i="43"/>
  <c r="C27" i="43"/>
  <c r="G26" i="43"/>
  <c r="K25" i="43"/>
  <c r="C25" i="43"/>
  <c r="L100" i="43"/>
  <c r="F97" i="43"/>
  <c r="J96" i="43"/>
  <c r="N95" i="43"/>
  <c r="F95" i="43"/>
  <c r="J94" i="43"/>
  <c r="N93" i="43"/>
  <c r="F93" i="43"/>
  <c r="J92" i="43"/>
  <c r="N91" i="43"/>
  <c r="F91" i="43"/>
  <c r="J90" i="43"/>
  <c r="N89" i="43"/>
  <c r="F89" i="43"/>
  <c r="J88" i="43"/>
  <c r="N87" i="43"/>
  <c r="F87" i="43"/>
  <c r="J86" i="43"/>
  <c r="N85" i="43"/>
  <c r="F85" i="43"/>
  <c r="J84" i="43"/>
  <c r="N83" i="43"/>
  <c r="F83" i="43"/>
  <c r="J82" i="43"/>
  <c r="N81" i="43"/>
  <c r="F81" i="43"/>
  <c r="J80" i="43"/>
  <c r="N79" i="43"/>
  <c r="F79" i="43"/>
  <c r="J78" i="43"/>
  <c r="N77" i="43"/>
  <c r="F77" i="43"/>
  <c r="J76" i="43"/>
  <c r="N75" i="43"/>
  <c r="F75" i="43"/>
  <c r="J74" i="43"/>
  <c r="N73" i="43"/>
  <c r="F73" i="43"/>
  <c r="J72" i="43"/>
  <c r="N71" i="43"/>
  <c r="F71" i="43"/>
  <c r="J70" i="43"/>
  <c r="N69" i="43"/>
  <c r="F69" i="43"/>
  <c r="J68" i="43"/>
  <c r="N67" i="43"/>
  <c r="F67" i="43"/>
  <c r="J66" i="43"/>
  <c r="N65" i="43"/>
  <c r="F65" i="43"/>
  <c r="J64" i="43"/>
  <c r="N63" i="43"/>
  <c r="F63" i="43"/>
  <c r="J62" i="43"/>
  <c r="N61" i="43"/>
  <c r="F61" i="43"/>
  <c r="J60" i="43"/>
  <c r="N59" i="43"/>
  <c r="F59" i="43"/>
  <c r="J55" i="43"/>
  <c r="N54" i="43"/>
  <c r="F54" i="43"/>
  <c r="J53" i="43"/>
  <c r="N52" i="43"/>
  <c r="F52" i="43"/>
  <c r="J51" i="43"/>
  <c r="N50" i="43"/>
  <c r="F50" i="43"/>
  <c r="J49" i="43"/>
  <c r="N48" i="43"/>
  <c r="F48" i="43"/>
  <c r="J45" i="43"/>
  <c r="N44" i="43"/>
  <c r="F44" i="43"/>
  <c r="J43" i="43"/>
  <c r="N42" i="43"/>
  <c r="F42" i="43"/>
  <c r="J31" i="43"/>
  <c r="N30" i="43"/>
  <c r="F30" i="43"/>
  <c r="J27" i="43"/>
  <c r="N26" i="43"/>
  <c r="F26" i="43"/>
  <c r="J25" i="43"/>
  <c r="N24" i="43"/>
  <c r="M24" i="43"/>
  <c r="C24" i="43"/>
  <c r="G23" i="43"/>
  <c r="K22" i="43"/>
  <c r="C22" i="43"/>
  <c r="G21" i="43"/>
  <c r="K20" i="43"/>
  <c r="C20" i="43"/>
  <c r="G19" i="43"/>
  <c r="K14" i="43"/>
  <c r="C14" i="43"/>
  <c r="G13" i="43"/>
  <c r="K12" i="43"/>
  <c r="K35" i="36" s="1"/>
  <c r="C12" i="43"/>
  <c r="C35" i="36" s="1"/>
  <c r="G11" i="43"/>
  <c r="G34" i="36" s="1"/>
  <c r="K24" i="43"/>
  <c r="N23" i="43"/>
  <c r="F23" i="43"/>
  <c r="J22" i="43"/>
  <c r="N21" i="43"/>
  <c r="F21" i="43"/>
  <c r="J20" i="43"/>
  <c r="N19" i="43"/>
  <c r="F19" i="43"/>
  <c r="J14" i="43"/>
  <c r="N13" i="43"/>
  <c r="F13" i="43"/>
  <c r="J12" i="43"/>
  <c r="N11" i="43"/>
  <c r="F11" i="43"/>
  <c r="F34" i="36" s="1"/>
  <c r="J24" i="43"/>
  <c r="M23" i="43"/>
  <c r="E23" i="43"/>
  <c r="I22" i="43"/>
  <c r="M21" i="43"/>
  <c r="E21" i="43"/>
  <c r="I20" i="43"/>
  <c r="M19" i="43"/>
  <c r="E19" i="43"/>
  <c r="I14" i="43"/>
  <c r="M13" i="43"/>
  <c r="E13" i="43"/>
  <c r="I12" i="43"/>
  <c r="M11" i="43"/>
  <c r="E11" i="43"/>
  <c r="E34" i="36" s="1"/>
  <c r="H24" i="43"/>
  <c r="L23" i="43"/>
  <c r="D23" i="43"/>
  <c r="H22" i="43"/>
  <c r="L21" i="43"/>
  <c r="D21" i="43"/>
  <c r="H20" i="43"/>
  <c r="L19" i="43"/>
  <c r="D19" i="43"/>
  <c r="H14" i="43"/>
  <c r="L13" i="43"/>
  <c r="L36" i="36" s="1"/>
  <c r="D13" i="43"/>
  <c r="H12" i="43"/>
  <c r="L11" i="43"/>
  <c r="D11" i="43"/>
  <c r="G24" i="43"/>
  <c r="K23" i="43"/>
  <c r="C23" i="43"/>
  <c r="G22" i="43"/>
  <c r="K21" i="43"/>
  <c r="C21" i="43"/>
  <c r="G20" i="43"/>
  <c r="K19" i="43"/>
  <c r="C19" i="43"/>
  <c r="G14" i="43"/>
  <c r="K13" i="43"/>
  <c r="K36" i="36" s="1"/>
  <c r="C13" i="43"/>
  <c r="C36" i="36" s="1"/>
  <c r="G12" i="43"/>
  <c r="K11" i="43"/>
  <c r="K34" i="36" s="1"/>
  <c r="C11" i="43"/>
  <c r="N25" i="43"/>
  <c r="F24" i="43"/>
  <c r="J23" i="43"/>
  <c r="N22" i="43"/>
  <c r="F22" i="43"/>
  <c r="J21" i="43"/>
  <c r="N20" i="43"/>
  <c r="F20" i="43"/>
  <c r="J19" i="43"/>
  <c r="N14" i="43"/>
  <c r="N37" i="36" s="1"/>
  <c r="F14" i="43"/>
  <c r="F37" i="36" s="1"/>
  <c r="J13" i="43"/>
  <c r="J36" i="36" s="1"/>
  <c r="N12" i="43"/>
  <c r="N35" i="36" s="1"/>
  <c r="F12" i="43"/>
  <c r="F35" i="36" s="1"/>
  <c r="J11" i="43"/>
  <c r="J34" i="36" s="1"/>
  <c r="F25" i="43"/>
  <c r="E24" i="43"/>
  <c r="I23" i="43"/>
  <c r="M22" i="43"/>
  <c r="E22" i="43"/>
  <c r="I21" i="43"/>
  <c r="M20" i="43"/>
  <c r="E20" i="43"/>
  <c r="I19" i="43"/>
  <c r="M14" i="43"/>
  <c r="M37" i="36" s="1"/>
  <c r="E14" i="43"/>
  <c r="E37" i="36" s="1"/>
  <c r="I13" i="43"/>
  <c r="I36" i="36" s="1"/>
  <c r="M12" i="43"/>
  <c r="M35" i="36" s="1"/>
  <c r="E12" i="43"/>
  <c r="E35" i="36" s="1"/>
  <c r="I11" i="43"/>
  <c r="I34" i="36" s="1"/>
  <c r="D25" i="43"/>
  <c r="D24" i="43"/>
  <c r="H23" i="43"/>
  <c r="L22" i="43"/>
  <c r="D22" i="43"/>
  <c r="H21" i="43"/>
  <c r="L20" i="43"/>
  <c r="D20" i="43"/>
  <c r="H19" i="43"/>
  <c r="L14" i="43"/>
  <c r="L37" i="36" s="1"/>
  <c r="D14" i="43"/>
  <c r="D37" i="36" s="1"/>
  <c r="H13" i="43"/>
  <c r="H36" i="36" s="1"/>
  <c r="L12" i="43"/>
  <c r="L35" i="36" s="1"/>
  <c r="D12" i="43"/>
  <c r="D35" i="36" s="1"/>
  <c r="H11" i="43"/>
  <c r="H34" i="36" s="1"/>
  <c r="K17" i="38"/>
  <c r="C17" i="38"/>
  <c r="G159" i="38"/>
  <c r="K157" i="38"/>
  <c r="C157" i="38"/>
  <c r="G156" i="38"/>
  <c r="K155" i="38"/>
  <c r="C155" i="38"/>
  <c r="G154" i="38"/>
  <c r="K153" i="38"/>
  <c r="C153" i="38"/>
  <c r="G152" i="38"/>
  <c r="K151" i="38"/>
  <c r="C151" i="38"/>
  <c r="G150" i="38"/>
  <c r="K149" i="38"/>
  <c r="C149" i="38"/>
  <c r="G148" i="38"/>
  <c r="K147" i="38"/>
  <c r="C147" i="38"/>
  <c r="G146" i="38"/>
  <c r="K145" i="38"/>
  <c r="C145" i="38"/>
  <c r="G144" i="38"/>
  <c r="K143" i="38"/>
  <c r="C143" i="38"/>
  <c r="G140" i="38"/>
  <c r="K139" i="38"/>
  <c r="C139" i="38"/>
  <c r="G138" i="38"/>
  <c r="K137" i="38"/>
  <c r="C137" i="38"/>
  <c r="G136" i="38"/>
  <c r="K135" i="38"/>
  <c r="C135" i="38"/>
  <c r="G134" i="38"/>
  <c r="K133" i="38"/>
  <c r="C133" i="38"/>
  <c r="G132" i="38"/>
  <c r="K131" i="38"/>
  <c r="C131" i="38"/>
  <c r="G130" i="38"/>
  <c r="K129" i="38"/>
  <c r="C129" i="38"/>
  <c r="G128" i="38"/>
  <c r="K127" i="38"/>
  <c r="C127" i="38"/>
  <c r="G126" i="38"/>
  <c r="K125" i="38"/>
  <c r="C125" i="38"/>
  <c r="G124" i="38"/>
  <c r="K123" i="38"/>
  <c r="C123" i="38"/>
  <c r="G122" i="38"/>
  <c r="K121" i="38"/>
  <c r="C121" i="38"/>
  <c r="G120" i="38"/>
  <c r="K119" i="38"/>
  <c r="C119" i="38"/>
  <c r="G118" i="38"/>
  <c r="K117" i="38"/>
  <c r="C117" i="38"/>
  <c r="G116" i="38"/>
  <c r="K115" i="38"/>
  <c r="C115" i="38"/>
  <c r="G114" i="38"/>
  <c r="K113" i="38"/>
  <c r="C113" i="38"/>
  <c r="G112" i="38"/>
  <c r="K111" i="38"/>
  <c r="J17" i="38"/>
  <c r="N159" i="38"/>
  <c r="F159" i="38"/>
  <c r="J157" i="38"/>
  <c r="N156" i="38"/>
  <c r="F156" i="38"/>
  <c r="J155" i="38"/>
  <c r="N154" i="38"/>
  <c r="F154" i="38"/>
  <c r="J153" i="38"/>
  <c r="N152" i="38"/>
  <c r="F152" i="38"/>
  <c r="J151" i="38"/>
  <c r="N150" i="38"/>
  <c r="F150" i="38"/>
  <c r="J149" i="38"/>
  <c r="N148" i="38"/>
  <c r="F148" i="38"/>
  <c r="J147" i="38"/>
  <c r="N146" i="38"/>
  <c r="F146" i="38"/>
  <c r="J145" i="38"/>
  <c r="N144" i="38"/>
  <c r="F144" i="38"/>
  <c r="J143" i="38"/>
  <c r="N140" i="38"/>
  <c r="F140" i="38"/>
  <c r="J139" i="38"/>
  <c r="N138" i="38"/>
  <c r="F138" i="38"/>
  <c r="J137" i="38"/>
  <c r="N136" i="38"/>
  <c r="F136" i="38"/>
  <c r="J135" i="38"/>
  <c r="N134" i="38"/>
  <c r="F134" i="38"/>
  <c r="J133" i="38"/>
  <c r="N132" i="38"/>
  <c r="F132" i="38"/>
  <c r="J131" i="38"/>
  <c r="N130" i="38"/>
  <c r="F130" i="38"/>
  <c r="J129" i="38"/>
  <c r="N128" i="38"/>
  <c r="F128" i="38"/>
  <c r="J127" i="38"/>
  <c r="N126" i="38"/>
  <c r="F126" i="38"/>
  <c r="J125" i="38"/>
  <c r="N124" i="38"/>
  <c r="F124" i="38"/>
  <c r="J123" i="38"/>
  <c r="N122" i="38"/>
  <c r="F122" i="38"/>
  <c r="J121" i="38"/>
  <c r="N120" i="38"/>
  <c r="F120" i="38"/>
  <c r="J119" i="38"/>
  <c r="N118" i="38"/>
  <c r="F118" i="38"/>
  <c r="J117" i="38"/>
  <c r="N116" i="38"/>
  <c r="F116" i="38"/>
  <c r="J115" i="38"/>
  <c r="N114" i="38"/>
  <c r="F114" i="38"/>
  <c r="J113" i="38"/>
  <c r="N112" i="38"/>
  <c r="F112" i="38"/>
  <c r="J111" i="38"/>
  <c r="I17" i="38"/>
  <c r="M159" i="38"/>
  <c r="E159" i="38"/>
  <c r="I157" i="38"/>
  <c r="M156" i="38"/>
  <c r="E156" i="38"/>
  <c r="I155" i="38"/>
  <c r="M154" i="38"/>
  <c r="E154" i="38"/>
  <c r="I153" i="38"/>
  <c r="M152" i="38"/>
  <c r="E152" i="38"/>
  <c r="I151" i="38"/>
  <c r="M150" i="38"/>
  <c r="E150" i="38"/>
  <c r="I149" i="38"/>
  <c r="M148" i="38"/>
  <c r="E148" i="38"/>
  <c r="I147" i="38"/>
  <c r="M146" i="38"/>
  <c r="E146" i="38"/>
  <c r="I145" i="38"/>
  <c r="M144" i="38"/>
  <c r="E144" i="38"/>
  <c r="I143" i="38"/>
  <c r="M140" i="38"/>
  <c r="E140" i="38"/>
  <c r="I139" i="38"/>
  <c r="M138" i="38"/>
  <c r="E138" i="38"/>
  <c r="I137" i="38"/>
  <c r="M136" i="38"/>
  <c r="E136" i="38"/>
  <c r="I135" i="38"/>
  <c r="M134" i="38"/>
  <c r="E134" i="38"/>
  <c r="I133" i="38"/>
  <c r="M132" i="38"/>
  <c r="E132" i="38"/>
  <c r="I131" i="38"/>
  <c r="M130" i="38"/>
  <c r="E130" i="38"/>
  <c r="I129" i="38"/>
  <c r="M128" i="38"/>
  <c r="E128" i="38"/>
  <c r="I127" i="38"/>
  <c r="M126" i="38"/>
  <c r="E126" i="38"/>
  <c r="I125" i="38"/>
  <c r="M124" i="38"/>
  <c r="E124" i="38"/>
  <c r="I123" i="38"/>
  <c r="M122" i="38"/>
  <c r="E122" i="38"/>
  <c r="I121" i="38"/>
  <c r="M120" i="38"/>
  <c r="E120" i="38"/>
  <c r="I119" i="38"/>
  <c r="M118" i="38"/>
  <c r="E118" i="38"/>
  <c r="I117" i="38"/>
  <c r="M116" i="38"/>
  <c r="E116" i="38"/>
  <c r="I115" i="38"/>
  <c r="M114" i="38"/>
  <c r="E114" i="38"/>
  <c r="I113" i="38"/>
  <c r="M112" i="38"/>
  <c r="E112" i="38"/>
  <c r="I111" i="38"/>
  <c r="M110" i="38"/>
  <c r="H17" i="38"/>
  <c r="L159" i="38"/>
  <c r="D159" i="38"/>
  <c r="H157" i="38"/>
  <c r="L156" i="38"/>
  <c r="D156" i="38"/>
  <c r="H155" i="38"/>
  <c r="L154" i="38"/>
  <c r="D154" i="38"/>
  <c r="H153" i="38"/>
  <c r="L152" i="38"/>
  <c r="D152" i="38"/>
  <c r="H151" i="38"/>
  <c r="L150" i="38"/>
  <c r="D150" i="38"/>
  <c r="H149" i="38"/>
  <c r="L148" i="38"/>
  <c r="D148" i="38"/>
  <c r="H147" i="38"/>
  <c r="L146" i="38"/>
  <c r="D146" i="38"/>
  <c r="H145" i="38"/>
  <c r="L144" i="38"/>
  <c r="D144" i="38"/>
  <c r="H143" i="38"/>
  <c r="L140" i="38"/>
  <c r="D140" i="38"/>
  <c r="H139" i="38"/>
  <c r="L138" i="38"/>
  <c r="D138" i="38"/>
  <c r="H137" i="38"/>
  <c r="L136" i="38"/>
  <c r="D136" i="38"/>
  <c r="H135" i="38"/>
  <c r="L134" i="38"/>
  <c r="D134" i="38"/>
  <c r="H133" i="38"/>
  <c r="L132" i="38"/>
  <c r="D132" i="38"/>
  <c r="H131" i="38"/>
  <c r="L130" i="38"/>
  <c r="D130" i="38"/>
  <c r="H129" i="38"/>
  <c r="L128" i="38"/>
  <c r="D128" i="38"/>
  <c r="H127" i="38"/>
  <c r="L126" i="38"/>
  <c r="D126" i="38"/>
  <c r="H125" i="38"/>
  <c r="L124" i="38"/>
  <c r="D124" i="38"/>
  <c r="H123" i="38"/>
  <c r="L122" i="38"/>
  <c r="D122" i="38"/>
  <c r="H121" i="38"/>
  <c r="L120" i="38"/>
  <c r="D120" i="38"/>
  <c r="H119" i="38"/>
  <c r="L118" i="38"/>
  <c r="D118" i="38"/>
  <c r="H117" i="38"/>
  <c r="L116" i="38"/>
  <c r="D116" i="38"/>
  <c r="H115" i="38"/>
  <c r="L114" i="38"/>
  <c r="D114" i="38"/>
  <c r="H113" i="38"/>
  <c r="L112" i="38"/>
  <c r="D112" i="38"/>
  <c r="G17" i="38"/>
  <c r="K159" i="38"/>
  <c r="C159" i="38"/>
  <c r="G157" i="38"/>
  <c r="K156" i="38"/>
  <c r="C156" i="38"/>
  <c r="G155" i="38"/>
  <c r="K154" i="38"/>
  <c r="C154" i="38"/>
  <c r="G153" i="38"/>
  <c r="K152" i="38"/>
  <c r="C152" i="38"/>
  <c r="G151" i="38"/>
  <c r="K150" i="38"/>
  <c r="C150" i="38"/>
  <c r="G149" i="38"/>
  <c r="K148" i="38"/>
  <c r="C148" i="38"/>
  <c r="G147" i="38"/>
  <c r="K146" i="38"/>
  <c r="C146" i="38"/>
  <c r="G145" i="38"/>
  <c r="K144" i="38"/>
  <c r="C144" i="38"/>
  <c r="G143" i="38"/>
  <c r="K140" i="38"/>
  <c r="C140" i="38"/>
  <c r="G139" i="38"/>
  <c r="K138" i="38"/>
  <c r="C138" i="38"/>
  <c r="G137" i="38"/>
  <c r="K136" i="38"/>
  <c r="C136" i="38"/>
  <c r="G135" i="38"/>
  <c r="K134" i="38"/>
  <c r="C134" i="38"/>
  <c r="G133" i="38"/>
  <c r="K132" i="38"/>
  <c r="C132" i="38"/>
  <c r="G131" i="38"/>
  <c r="K130" i="38"/>
  <c r="C130" i="38"/>
  <c r="G129" i="38"/>
  <c r="K128" i="38"/>
  <c r="C128" i="38"/>
  <c r="G127" i="38"/>
  <c r="K126" i="38"/>
  <c r="C126" i="38"/>
  <c r="G125" i="38"/>
  <c r="K124" i="38"/>
  <c r="C124" i="38"/>
  <c r="G123" i="38"/>
  <c r="K122" i="38"/>
  <c r="C122" i="38"/>
  <c r="G121" i="38"/>
  <c r="K120" i="38"/>
  <c r="C120" i="38"/>
  <c r="G119" i="38"/>
  <c r="K118" i="38"/>
  <c r="C118" i="38"/>
  <c r="G117" i="38"/>
  <c r="K116" i="38"/>
  <c r="C116" i="38"/>
  <c r="G115" i="38"/>
  <c r="K114" i="38"/>
  <c r="C114" i="38"/>
  <c r="G113" i="38"/>
  <c r="K112" i="38"/>
  <c r="C112" i="38"/>
  <c r="G111" i="38"/>
  <c r="N17" i="38"/>
  <c r="F17" i="38"/>
  <c r="J159" i="38"/>
  <c r="N157" i="38"/>
  <c r="F157" i="38"/>
  <c r="J156" i="38"/>
  <c r="N155" i="38"/>
  <c r="F155" i="38"/>
  <c r="J154" i="38"/>
  <c r="N153" i="38"/>
  <c r="F153" i="38"/>
  <c r="J152" i="38"/>
  <c r="N151" i="38"/>
  <c r="F151" i="38"/>
  <c r="J150" i="38"/>
  <c r="N149" i="38"/>
  <c r="F149" i="38"/>
  <c r="J148" i="38"/>
  <c r="N147" i="38"/>
  <c r="F147" i="38"/>
  <c r="J146" i="38"/>
  <c r="N145" i="38"/>
  <c r="F145" i="38"/>
  <c r="J144" i="38"/>
  <c r="N143" i="38"/>
  <c r="F143" i="38"/>
  <c r="J140" i="38"/>
  <c r="N139" i="38"/>
  <c r="F139" i="38"/>
  <c r="J138" i="38"/>
  <c r="N137" i="38"/>
  <c r="F137" i="38"/>
  <c r="J136" i="38"/>
  <c r="N135" i="38"/>
  <c r="F135" i="38"/>
  <c r="J134" i="38"/>
  <c r="N133" i="38"/>
  <c r="F133" i="38"/>
  <c r="J132" i="38"/>
  <c r="N131" i="38"/>
  <c r="F131" i="38"/>
  <c r="J130" i="38"/>
  <c r="N129" i="38"/>
  <c r="F129" i="38"/>
  <c r="J128" i="38"/>
  <c r="N127" i="38"/>
  <c r="F127" i="38"/>
  <c r="J126" i="38"/>
  <c r="N125" i="38"/>
  <c r="F125" i="38"/>
  <c r="J124" i="38"/>
  <c r="N123" i="38"/>
  <c r="F123" i="38"/>
  <c r="J122" i="38"/>
  <c r="N121" i="38"/>
  <c r="F121" i="38"/>
  <c r="J120" i="38"/>
  <c r="N119" i="38"/>
  <c r="F119" i="38"/>
  <c r="J118" i="38"/>
  <c r="N117" i="38"/>
  <c r="F117" i="38"/>
  <c r="J116" i="38"/>
  <c r="N115" i="38"/>
  <c r="F115" i="38"/>
  <c r="J114" i="38"/>
  <c r="N113" i="38"/>
  <c r="F113" i="38"/>
  <c r="J112" i="38"/>
  <c r="N111" i="38"/>
  <c r="M17" i="38"/>
  <c r="E17" i="38"/>
  <c r="I159" i="38"/>
  <c r="M157" i="38"/>
  <c r="E157" i="38"/>
  <c r="I156" i="38"/>
  <c r="M155" i="38"/>
  <c r="E155" i="38"/>
  <c r="I154" i="38"/>
  <c r="M153" i="38"/>
  <c r="E153" i="38"/>
  <c r="I152" i="38"/>
  <c r="M151" i="38"/>
  <c r="E151" i="38"/>
  <c r="I150" i="38"/>
  <c r="M149" i="38"/>
  <c r="E149" i="38"/>
  <c r="I148" i="38"/>
  <c r="M147" i="38"/>
  <c r="E147" i="38"/>
  <c r="I146" i="38"/>
  <c r="M145" i="38"/>
  <c r="E145" i="38"/>
  <c r="I144" i="38"/>
  <c r="M143" i="38"/>
  <c r="E143" i="38"/>
  <c r="I140" i="38"/>
  <c r="M139" i="38"/>
  <c r="E139" i="38"/>
  <c r="I138" i="38"/>
  <c r="M137" i="38"/>
  <c r="E137" i="38"/>
  <c r="I136" i="38"/>
  <c r="M135" i="38"/>
  <c r="E135" i="38"/>
  <c r="I134" i="38"/>
  <c r="M133" i="38"/>
  <c r="E133" i="38"/>
  <c r="I132" i="38"/>
  <c r="M131" i="38"/>
  <c r="E131" i="38"/>
  <c r="I130" i="38"/>
  <c r="M129" i="38"/>
  <c r="E129" i="38"/>
  <c r="I128" i="38"/>
  <c r="M127" i="38"/>
  <c r="E127" i="38"/>
  <c r="I126" i="38"/>
  <c r="M125" i="38"/>
  <c r="E125" i="38"/>
  <c r="I124" i="38"/>
  <c r="M123" i="38"/>
  <c r="E123" i="38"/>
  <c r="I122" i="38"/>
  <c r="M121" i="38"/>
  <c r="E121" i="38"/>
  <c r="I120" i="38"/>
  <c r="M119" i="38"/>
  <c r="E119" i="38"/>
  <c r="I118" i="38"/>
  <c r="M117" i="38"/>
  <c r="E117" i="38"/>
  <c r="I116" i="38"/>
  <c r="M115" i="38"/>
  <c r="E115" i="38"/>
  <c r="I114" i="38"/>
  <c r="M113" i="38"/>
  <c r="E113" i="38"/>
  <c r="I112" i="38"/>
  <c r="M111" i="38"/>
  <c r="L17" i="38"/>
  <c r="D17" i="38"/>
  <c r="H159" i="38"/>
  <c r="L157" i="38"/>
  <c r="D157" i="38"/>
  <c r="H156" i="38"/>
  <c r="L155" i="38"/>
  <c r="D155" i="38"/>
  <c r="H154" i="38"/>
  <c r="L153" i="38"/>
  <c r="D153" i="38"/>
  <c r="H152" i="38"/>
  <c r="L151" i="38"/>
  <c r="D151" i="38"/>
  <c r="H150" i="38"/>
  <c r="L149" i="38"/>
  <c r="D149" i="38"/>
  <c r="H148" i="38"/>
  <c r="L147" i="38"/>
  <c r="D147" i="38"/>
  <c r="H146" i="38"/>
  <c r="L145" i="38"/>
  <c r="D145" i="38"/>
  <c r="H144" i="38"/>
  <c r="L143" i="38"/>
  <c r="D143" i="38"/>
  <c r="H140" i="38"/>
  <c r="L139" i="38"/>
  <c r="D139" i="38"/>
  <c r="H138" i="38"/>
  <c r="L137" i="38"/>
  <c r="D137" i="38"/>
  <c r="H136" i="38"/>
  <c r="L135" i="38"/>
  <c r="D135" i="38"/>
  <c r="H134" i="38"/>
  <c r="L133" i="38"/>
  <c r="D133" i="38"/>
  <c r="H132" i="38"/>
  <c r="L131" i="38"/>
  <c r="D131" i="38"/>
  <c r="H130" i="38"/>
  <c r="L129" i="38"/>
  <c r="D129" i="38"/>
  <c r="H128" i="38"/>
  <c r="L127" i="38"/>
  <c r="D127" i="38"/>
  <c r="H126" i="38"/>
  <c r="L125" i="38"/>
  <c r="D125" i="38"/>
  <c r="H124" i="38"/>
  <c r="L123" i="38"/>
  <c r="D123" i="38"/>
  <c r="H122" i="38"/>
  <c r="L121" i="38"/>
  <c r="D121" i="38"/>
  <c r="H120" i="38"/>
  <c r="L119" i="38"/>
  <c r="D119" i="38"/>
  <c r="H118" i="38"/>
  <c r="L117" i="38"/>
  <c r="D117" i="38"/>
  <c r="H116" i="38"/>
  <c r="L115" i="38"/>
  <c r="D115" i="38"/>
  <c r="H114" i="38"/>
  <c r="L113" i="38"/>
  <c r="D113" i="38"/>
  <c r="H112" i="38"/>
  <c r="E111" i="38"/>
  <c r="H110" i="38"/>
  <c r="L109" i="38"/>
  <c r="D109" i="38"/>
  <c r="H108" i="38"/>
  <c r="L107" i="38"/>
  <c r="D107" i="38"/>
  <c r="H106" i="38"/>
  <c r="L105" i="38"/>
  <c r="D105" i="38"/>
  <c r="H104" i="38"/>
  <c r="L103" i="38"/>
  <c r="D103" i="38"/>
  <c r="H102" i="38"/>
  <c r="L101" i="38"/>
  <c r="D101" i="38"/>
  <c r="H100" i="38"/>
  <c r="L99" i="38"/>
  <c r="D99" i="38"/>
  <c r="H98" i="38"/>
  <c r="L97" i="38"/>
  <c r="D97" i="38"/>
  <c r="H96" i="38"/>
  <c r="L95" i="38"/>
  <c r="D95" i="38"/>
  <c r="H94" i="38"/>
  <c r="L93" i="38"/>
  <c r="D93" i="38"/>
  <c r="H92" i="38"/>
  <c r="L91" i="38"/>
  <c r="D91" i="38"/>
  <c r="H90" i="38"/>
  <c r="L89" i="38"/>
  <c r="D89" i="38"/>
  <c r="H88" i="38"/>
  <c r="L87" i="38"/>
  <c r="D87" i="38"/>
  <c r="H86" i="38"/>
  <c r="L85" i="38"/>
  <c r="D85" i="38"/>
  <c r="H84" i="38"/>
  <c r="L83" i="38"/>
  <c r="D83" i="38"/>
  <c r="H82" i="38"/>
  <c r="L81" i="38"/>
  <c r="D81" i="38"/>
  <c r="H80" i="38"/>
  <c r="L79" i="38"/>
  <c r="D79" i="38"/>
  <c r="H78" i="38"/>
  <c r="L77" i="38"/>
  <c r="D77" i="38"/>
  <c r="H76" i="38"/>
  <c r="L75" i="38"/>
  <c r="D75" i="38"/>
  <c r="H74" i="38"/>
  <c r="L73" i="38"/>
  <c r="D73" i="38"/>
  <c r="H72" i="38"/>
  <c r="L71" i="38"/>
  <c r="D71" i="38"/>
  <c r="H70" i="38"/>
  <c r="L69" i="38"/>
  <c r="D69" i="38"/>
  <c r="H68" i="38"/>
  <c r="L67" i="38"/>
  <c r="D67" i="38"/>
  <c r="H66" i="38"/>
  <c r="L65" i="38"/>
  <c r="D65" i="38"/>
  <c r="H64" i="38"/>
  <c r="L63" i="38"/>
  <c r="D63" i="38"/>
  <c r="H62" i="38"/>
  <c r="L58" i="38"/>
  <c r="D58" i="38"/>
  <c r="H57" i="38"/>
  <c r="L56" i="38"/>
  <c r="D56" i="38"/>
  <c r="H55" i="38"/>
  <c r="L54" i="38"/>
  <c r="D54" i="38"/>
  <c r="H53" i="38"/>
  <c r="L52" i="38"/>
  <c r="D52" i="38"/>
  <c r="D111" i="38"/>
  <c r="G110" i="38"/>
  <c r="K109" i="38"/>
  <c r="C109" i="38"/>
  <c r="G108" i="38"/>
  <c r="K107" i="38"/>
  <c r="C107" i="38"/>
  <c r="G106" i="38"/>
  <c r="K105" i="38"/>
  <c r="C105" i="38"/>
  <c r="G104" i="38"/>
  <c r="K103" i="38"/>
  <c r="C103" i="38"/>
  <c r="G102" i="38"/>
  <c r="K101" i="38"/>
  <c r="C101" i="38"/>
  <c r="G100" i="38"/>
  <c r="K99" i="38"/>
  <c r="C99" i="38"/>
  <c r="G98" i="38"/>
  <c r="K97" i="38"/>
  <c r="C97" i="38"/>
  <c r="G96" i="38"/>
  <c r="K95" i="38"/>
  <c r="C95" i="38"/>
  <c r="G94" i="38"/>
  <c r="K93" i="38"/>
  <c r="C93" i="38"/>
  <c r="G92" i="38"/>
  <c r="K91" i="38"/>
  <c r="C91" i="38"/>
  <c r="G90" i="38"/>
  <c r="K89" i="38"/>
  <c r="C89" i="38"/>
  <c r="G88" i="38"/>
  <c r="K87" i="38"/>
  <c r="C87" i="38"/>
  <c r="G86" i="38"/>
  <c r="K85" i="38"/>
  <c r="C85" i="38"/>
  <c r="G84" i="38"/>
  <c r="K83" i="38"/>
  <c r="C83" i="38"/>
  <c r="G82" i="38"/>
  <c r="K81" i="38"/>
  <c r="C81" i="38"/>
  <c r="G80" i="38"/>
  <c r="K79" i="38"/>
  <c r="C79" i="38"/>
  <c r="G78" i="38"/>
  <c r="K77" i="38"/>
  <c r="C77" i="38"/>
  <c r="G76" i="38"/>
  <c r="K75" i="38"/>
  <c r="C75" i="38"/>
  <c r="G74" i="38"/>
  <c r="K73" i="38"/>
  <c r="C73" i="38"/>
  <c r="G72" i="38"/>
  <c r="K71" i="38"/>
  <c r="C71" i="38"/>
  <c r="G70" i="38"/>
  <c r="K69" i="38"/>
  <c r="C69" i="38"/>
  <c r="G68" i="38"/>
  <c r="K67" i="38"/>
  <c r="C67" i="38"/>
  <c r="G66" i="38"/>
  <c r="K65" i="38"/>
  <c r="C65" i="38"/>
  <c r="G64" i="38"/>
  <c r="K63" i="38"/>
  <c r="C63" i="38"/>
  <c r="G62" i="38"/>
  <c r="K58" i="38"/>
  <c r="C58" i="38"/>
  <c r="G57" i="38"/>
  <c r="K56" i="38"/>
  <c r="C56" i="38"/>
  <c r="G55" i="38"/>
  <c r="K54" i="38"/>
  <c r="C54" i="38"/>
  <c r="C111" i="38"/>
  <c r="F110" i="38"/>
  <c r="J109" i="38"/>
  <c r="N108" i="38"/>
  <c r="F108" i="38"/>
  <c r="J107" i="38"/>
  <c r="N106" i="38"/>
  <c r="F106" i="38"/>
  <c r="J105" i="38"/>
  <c r="N104" i="38"/>
  <c r="F104" i="38"/>
  <c r="J103" i="38"/>
  <c r="N102" i="38"/>
  <c r="F102" i="38"/>
  <c r="J101" i="38"/>
  <c r="N100" i="38"/>
  <c r="F100" i="38"/>
  <c r="J99" i="38"/>
  <c r="N98" i="38"/>
  <c r="F98" i="38"/>
  <c r="J97" i="38"/>
  <c r="N96" i="38"/>
  <c r="F96" i="38"/>
  <c r="J95" i="38"/>
  <c r="N94" i="38"/>
  <c r="F94" i="38"/>
  <c r="J93" i="38"/>
  <c r="N92" i="38"/>
  <c r="F92" i="38"/>
  <c r="J91" i="38"/>
  <c r="N90" i="38"/>
  <c r="F90" i="38"/>
  <c r="J89" i="38"/>
  <c r="N88" i="38"/>
  <c r="F88" i="38"/>
  <c r="J87" i="38"/>
  <c r="N86" i="38"/>
  <c r="F86" i="38"/>
  <c r="J85" i="38"/>
  <c r="N84" i="38"/>
  <c r="F84" i="38"/>
  <c r="J83" i="38"/>
  <c r="N82" i="38"/>
  <c r="F82" i="38"/>
  <c r="J81" i="38"/>
  <c r="N80" i="38"/>
  <c r="F80" i="38"/>
  <c r="J79" i="38"/>
  <c r="N78" i="38"/>
  <c r="F78" i="38"/>
  <c r="J77" i="38"/>
  <c r="N76" i="38"/>
  <c r="F76" i="38"/>
  <c r="J75" i="38"/>
  <c r="N74" i="38"/>
  <c r="F74" i="38"/>
  <c r="J73" i="38"/>
  <c r="N72" i="38"/>
  <c r="F72" i="38"/>
  <c r="J71" i="38"/>
  <c r="N70" i="38"/>
  <c r="F70" i="38"/>
  <c r="J69" i="38"/>
  <c r="N68" i="38"/>
  <c r="F68" i="38"/>
  <c r="J67" i="38"/>
  <c r="N66" i="38"/>
  <c r="F66" i="38"/>
  <c r="J65" i="38"/>
  <c r="N64" i="38"/>
  <c r="F64" i="38"/>
  <c r="J63" i="38"/>
  <c r="N62" i="38"/>
  <c r="F62" i="38"/>
  <c r="J58" i="38"/>
  <c r="N57" i="38"/>
  <c r="F57" i="38"/>
  <c r="J56" i="38"/>
  <c r="N55" i="38"/>
  <c r="F55" i="38"/>
  <c r="J54" i="38"/>
  <c r="N53" i="38"/>
  <c r="F53" i="38"/>
  <c r="J52" i="38"/>
  <c r="N51" i="38"/>
  <c r="F51" i="38"/>
  <c r="N110" i="38"/>
  <c r="E110" i="38"/>
  <c r="I109" i="38"/>
  <c r="M108" i="38"/>
  <c r="E108" i="38"/>
  <c r="I107" i="38"/>
  <c r="M106" i="38"/>
  <c r="E106" i="38"/>
  <c r="I105" i="38"/>
  <c r="M104" i="38"/>
  <c r="E104" i="38"/>
  <c r="I103" i="38"/>
  <c r="M102" i="38"/>
  <c r="E102" i="38"/>
  <c r="I101" i="38"/>
  <c r="M100" i="38"/>
  <c r="E100" i="38"/>
  <c r="I99" i="38"/>
  <c r="M98" i="38"/>
  <c r="E98" i="38"/>
  <c r="I97" i="38"/>
  <c r="M96" i="38"/>
  <c r="E96" i="38"/>
  <c r="I95" i="38"/>
  <c r="M94" i="38"/>
  <c r="E94" i="38"/>
  <c r="I93" i="38"/>
  <c r="M92" i="38"/>
  <c r="E92" i="38"/>
  <c r="I91" i="38"/>
  <c r="M90" i="38"/>
  <c r="E90" i="38"/>
  <c r="I89" i="38"/>
  <c r="M88" i="38"/>
  <c r="E88" i="38"/>
  <c r="I87" i="38"/>
  <c r="M86" i="38"/>
  <c r="E86" i="38"/>
  <c r="I85" i="38"/>
  <c r="M84" i="38"/>
  <c r="E84" i="38"/>
  <c r="I83" i="38"/>
  <c r="M82" i="38"/>
  <c r="E82" i="38"/>
  <c r="I81" i="38"/>
  <c r="M80" i="38"/>
  <c r="E80" i="38"/>
  <c r="I79" i="38"/>
  <c r="M78" i="38"/>
  <c r="E78" i="38"/>
  <c r="I77" i="38"/>
  <c r="M76" i="38"/>
  <c r="E76" i="38"/>
  <c r="I75" i="38"/>
  <c r="M74" i="38"/>
  <c r="E74" i="38"/>
  <c r="I73" i="38"/>
  <c r="M72" i="38"/>
  <c r="E72" i="38"/>
  <c r="I71" i="38"/>
  <c r="M70" i="38"/>
  <c r="E70" i="38"/>
  <c r="I69" i="38"/>
  <c r="M68" i="38"/>
  <c r="E68" i="38"/>
  <c r="I67" i="38"/>
  <c r="M66" i="38"/>
  <c r="E66" i="38"/>
  <c r="I65" i="38"/>
  <c r="M64" i="38"/>
  <c r="E64" i="38"/>
  <c r="I63" i="38"/>
  <c r="M62" i="38"/>
  <c r="E62" i="38"/>
  <c r="I58" i="38"/>
  <c r="M57" i="38"/>
  <c r="E57" i="38"/>
  <c r="I56" i="38"/>
  <c r="M55" i="38"/>
  <c r="E55" i="38"/>
  <c r="I54" i="38"/>
  <c r="M53" i="38"/>
  <c r="E53" i="38"/>
  <c r="I52" i="38"/>
  <c r="M51" i="38"/>
  <c r="L110" i="38"/>
  <c r="D110" i="38"/>
  <c r="H109" i="38"/>
  <c r="L108" i="38"/>
  <c r="D108" i="38"/>
  <c r="H107" i="38"/>
  <c r="L106" i="38"/>
  <c r="D106" i="38"/>
  <c r="H105" i="38"/>
  <c r="L104" i="38"/>
  <c r="D104" i="38"/>
  <c r="H103" i="38"/>
  <c r="L102" i="38"/>
  <c r="D102" i="38"/>
  <c r="H101" i="38"/>
  <c r="L100" i="38"/>
  <c r="D100" i="38"/>
  <c r="H99" i="38"/>
  <c r="L98" i="38"/>
  <c r="D98" i="38"/>
  <c r="H97" i="38"/>
  <c r="L96" i="38"/>
  <c r="D96" i="38"/>
  <c r="H95" i="38"/>
  <c r="L94" i="38"/>
  <c r="D94" i="38"/>
  <c r="H93" i="38"/>
  <c r="L92" i="38"/>
  <c r="D92" i="38"/>
  <c r="H91" i="38"/>
  <c r="L90" i="38"/>
  <c r="D90" i="38"/>
  <c r="H89" i="38"/>
  <c r="L88" i="38"/>
  <c r="D88" i="38"/>
  <c r="H87" i="38"/>
  <c r="L86" i="38"/>
  <c r="D86" i="38"/>
  <c r="H85" i="38"/>
  <c r="L84" i="38"/>
  <c r="D84" i="38"/>
  <c r="H83" i="38"/>
  <c r="L82" i="38"/>
  <c r="D82" i="38"/>
  <c r="H81" i="38"/>
  <c r="L80" i="38"/>
  <c r="D80" i="38"/>
  <c r="H79" i="38"/>
  <c r="L78" i="38"/>
  <c r="D78" i="38"/>
  <c r="H77" i="38"/>
  <c r="L76" i="38"/>
  <c r="D76" i="38"/>
  <c r="H75" i="38"/>
  <c r="L74" i="38"/>
  <c r="D74" i="38"/>
  <c r="H73" i="38"/>
  <c r="L72" i="38"/>
  <c r="D72" i="38"/>
  <c r="H71" i="38"/>
  <c r="L70" i="38"/>
  <c r="D70" i="38"/>
  <c r="H69" i="38"/>
  <c r="L68" i="38"/>
  <c r="D68" i="38"/>
  <c r="H67" i="38"/>
  <c r="L66" i="38"/>
  <c r="D66" i="38"/>
  <c r="H65" i="38"/>
  <c r="L64" i="38"/>
  <c r="D64" i="38"/>
  <c r="H63" i="38"/>
  <c r="L62" i="38"/>
  <c r="D62" i="38"/>
  <c r="H58" i="38"/>
  <c r="L57" i="38"/>
  <c r="D57" i="38"/>
  <c r="H56" i="38"/>
  <c r="L55" i="38"/>
  <c r="D55" i="38"/>
  <c r="H54" i="38"/>
  <c r="L53" i="38"/>
  <c r="D53" i="38"/>
  <c r="H52" i="38"/>
  <c r="L111" i="38"/>
  <c r="K110" i="38"/>
  <c r="C110" i="38"/>
  <c r="G109" i="38"/>
  <c r="K108" i="38"/>
  <c r="C108" i="38"/>
  <c r="G107" i="38"/>
  <c r="K106" i="38"/>
  <c r="C106" i="38"/>
  <c r="G105" i="38"/>
  <c r="K104" i="38"/>
  <c r="C104" i="38"/>
  <c r="G103" i="38"/>
  <c r="K102" i="38"/>
  <c r="C102" i="38"/>
  <c r="G101" i="38"/>
  <c r="K100" i="38"/>
  <c r="C100" i="38"/>
  <c r="G99" i="38"/>
  <c r="K98" i="38"/>
  <c r="C98" i="38"/>
  <c r="G97" i="38"/>
  <c r="K96" i="38"/>
  <c r="C96" i="38"/>
  <c r="G95" i="38"/>
  <c r="K94" i="38"/>
  <c r="C94" i="38"/>
  <c r="G93" i="38"/>
  <c r="K92" i="38"/>
  <c r="C92" i="38"/>
  <c r="G91" i="38"/>
  <c r="K90" i="38"/>
  <c r="C90" i="38"/>
  <c r="G89" i="38"/>
  <c r="K88" i="38"/>
  <c r="C88" i="38"/>
  <c r="G87" i="38"/>
  <c r="K86" i="38"/>
  <c r="C86" i="38"/>
  <c r="G85" i="38"/>
  <c r="K84" i="38"/>
  <c r="C84" i="38"/>
  <c r="G83" i="38"/>
  <c r="K82" i="38"/>
  <c r="C82" i="38"/>
  <c r="G81" i="38"/>
  <c r="K80" i="38"/>
  <c r="C80" i="38"/>
  <c r="G79" i="38"/>
  <c r="K78" i="38"/>
  <c r="C78" i="38"/>
  <c r="G77" i="38"/>
  <c r="K76" i="38"/>
  <c r="C76" i="38"/>
  <c r="G75" i="38"/>
  <c r="K74" i="38"/>
  <c r="C74" i="38"/>
  <c r="G73" i="38"/>
  <c r="K72" i="38"/>
  <c r="C72" i="38"/>
  <c r="G71" i="38"/>
  <c r="K70" i="38"/>
  <c r="C70" i="38"/>
  <c r="G69" i="38"/>
  <c r="K68" i="38"/>
  <c r="C68" i="38"/>
  <c r="G67" i="38"/>
  <c r="K66" i="38"/>
  <c r="C66" i="38"/>
  <c r="G65" i="38"/>
  <c r="K64" i="38"/>
  <c r="C64" i="38"/>
  <c r="G63" i="38"/>
  <c r="K62" i="38"/>
  <c r="C62" i="38"/>
  <c r="G58" i="38"/>
  <c r="K57" i="38"/>
  <c r="C57" i="38"/>
  <c r="G56" i="38"/>
  <c r="K55" i="38"/>
  <c r="C55" i="38"/>
  <c r="G54" i="38"/>
  <c r="K53" i="38"/>
  <c r="C53" i="38"/>
  <c r="G52" i="38"/>
  <c r="H111" i="38"/>
  <c r="J110" i="38"/>
  <c r="N109" i="38"/>
  <c r="F109" i="38"/>
  <c r="J108" i="38"/>
  <c r="N107" i="38"/>
  <c r="F107" i="38"/>
  <c r="J106" i="38"/>
  <c r="N105" i="38"/>
  <c r="F105" i="38"/>
  <c r="J104" i="38"/>
  <c r="N103" i="38"/>
  <c r="F103" i="38"/>
  <c r="J102" i="38"/>
  <c r="N101" i="38"/>
  <c r="F101" i="38"/>
  <c r="J100" i="38"/>
  <c r="N99" i="38"/>
  <c r="F99" i="38"/>
  <c r="J98" i="38"/>
  <c r="N97" i="38"/>
  <c r="F97" i="38"/>
  <c r="J96" i="38"/>
  <c r="N95" i="38"/>
  <c r="F95" i="38"/>
  <c r="J94" i="38"/>
  <c r="N93" i="38"/>
  <c r="F93" i="38"/>
  <c r="J92" i="38"/>
  <c r="N91" i="38"/>
  <c r="F91" i="38"/>
  <c r="J90" i="38"/>
  <c r="N89" i="38"/>
  <c r="F89" i="38"/>
  <c r="J88" i="38"/>
  <c r="N87" i="38"/>
  <c r="F87" i="38"/>
  <c r="J86" i="38"/>
  <c r="N85" i="38"/>
  <c r="F85" i="38"/>
  <c r="J84" i="38"/>
  <c r="N83" i="38"/>
  <c r="F83" i="38"/>
  <c r="J82" i="38"/>
  <c r="N81" i="38"/>
  <c r="F81" i="38"/>
  <c r="J80" i="38"/>
  <c r="N79" i="38"/>
  <c r="F79" i="38"/>
  <c r="J78" i="38"/>
  <c r="N77" i="38"/>
  <c r="F77" i="38"/>
  <c r="J76" i="38"/>
  <c r="N75" i="38"/>
  <c r="F75" i="38"/>
  <c r="J74" i="38"/>
  <c r="N73" i="38"/>
  <c r="F73" i="38"/>
  <c r="J72" i="38"/>
  <c r="N71" i="38"/>
  <c r="F71" i="38"/>
  <c r="J70" i="38"/>
  <c r="N69" i="38"/>
  <c r="F69" i="38"/>
  <c r="J68" i="38"/>
  <c r="N67" i="38"/>
  <c r="F67" i="38"/>
  <c r="J66" i="38"/>
  <c r="N65" i="38"/>
  <c r="F65" i="38"/>
  <c r="J64" i="38"/>
  <c r="N63" i="38"/>
  <c r="F63" i="38"/>
  <c r="J62" i="38"/>
  <c r="N58" i="38"/>
  <c r="F58" i="38"/>
  <c r="J57" i="38"/>
  <c r="N56" i="38"/>
  <c r="F56" i="38"/>
  <c r="J55" i="38"/>
  <c r="N54" i="38"/>
  <c r="F54" i="38"/>
  <c r="J53" i="38"/>
  <c r="N52" i="38"/>
  <c r="F52" i="38"/>
  <c r="J51" i="38"/>
  <c r="F111" i="38"/>
  <c r="I110" i="38"/>
  <c r="M109" i="38"/>
  <c r="E109" i="38"/>
  <c r="I108" i="38"/>
  <c r="M107" i="38"/>
  <c r="E107" i="38"/>
  <c r="I106" i="38"/>
  <c r="M105" i="38"/>
  <c r="E105" i="38"/>
  <c r="I104" i="38"/>
  <c r="M103" i="38"/>
  <c r="E103" i="38"/>
  <c r="I102" i="38"/>
  <c r="M101" i="38"/>
  <c r="E101" i="38"/>
  <c r="I100" i="38"/>
  <c r="M99" i="38"/>
  <c r="E99" i="38"/>
  <c r="I98" i="38"/>
  <c r="M97" i="38"/>
  <c r="E97" i="38"/>
  <c r="I96" i="38"/>
  <c r="M95" i="38"/>
  <c r="E95" i="38"/>
  <c r="I94" i="38"/>
  <c r="M93" i="38"/>
  <c r="E93" i="38"/>
  <c r="I92" i="38"/>
  <c r="M91" i="38"/>
  <c r="E91" i="38"/>
  <c r="I90" i="38"/>
  <c r="M89" i="38"/>
  <c r="E89" i="38"/>
  <c r="I88" i="38"/>
  <c r="M87" i="38"/>
  <c r="E87" i="38"/>
  <c r="I86" i="38"/>
  <c r="M85" i="38"/>
  <c r="E85" i="38"/>
  <c r="I84" i="38"/>
  <c r="M83" i="38"/>
  <c r="E83" i="38"/>
  <c r="I82" i="38"/>
  <c r="M81" i="38"/>
  <c r="E81" i="38"/>
  <c r="I80" i="38"/>
  <c r="M79" i="38"/>
  <c r="E79" i="38"/>
  <c r="I78" i="38"/>
  <c r="M77" i="38"/>
  <c r="E77" i="38"/>
  <c r="I76" i="38"/>
  <c r="M75" i="38"/>
  <c r="E75" i="38"/>
  <c r="I74" i="38"/>
  <c r="M73" i="38"/>
  <c r="E73" i="38"/>
  <c r="I72" i="38"/>
  <c r="M71" i="38"/>
  <c r="E71" i="38"/>
  <c r="I70" i="38"/>
  <c r="M69" i="38"/>
  <c r="E69" i="38"/>
  <c r="I68" i="38"/>
  <c r="M67" i="38"/>
  <c r="E67" i="38"/>
  <c r="I66" i="38"/>
  <c r="M65" i="38"/>
  <c r="E65" i="38"/>
  <c r="I64" i="38"/>
  <c r="M63" i="38"/>
  <c r="E63" i="38"/>
  <c r="I62" i="38"/>
  <c r="M58" i="38"/>
  <c r="E58" i="38"/>
  <c r="I57" i="38"/>
  <c r="M56" i="38"/>
  <c r="E56" i="38"/>
  <c r="I55" i="38"/>
  <c r="M54" i="38"/>
  <c r="E54" i="38"/>
  <c r="I53" i="38"/>
  <c r="E52" i="38"/>
  <c r="D51" i="38"/>
  <c r="H48" i="38"/>
  <c r="L47" i="38"/>
  <c r="D47" i="38"/>
  <c r="H46" i="38"/>
  <c r="L45" i="38"/>
  <c r="D45" i="38"/>
  <c r="H44" i="38"/>
  <c r="L43" i="38"/>
  <c r="D43" i="38"/>
  <c r="D36" i="21" s="1"/>
  <c r="D40" i="43" s="1"/>
  <c r="H42" i="38"/>
  <c r="L41" i="38"/>
  <c r="D41" i="38"/>
  <c r="H40" i="38"/>
  <c r="H33" i="21" s="1"/>
  <c r="L39" i="38"/>
  <c r="D39" i="38"/>
  <c r="H38" i="38"/>
  <c r="L37" i="38"/>
  <c r="D37" i="38"/>
  <c r="H34" i="38"/>
  <c r="L33" i="38"/>
  <c r="D33" i="38"/>
  <c r="H30" i="38"/>
  <c r="L29" i="38"/>
  <c r="D29" i="38"/>
  <c r="H28" i="38"/>
  <c r="L27" i="38"/>
  <c r="D27" i="38"/>
  <c r="H26" i="38"/>
  <c r="L25" i="38"/>
  <c r="D25" i="38"/>
  <c r="H24" i="38"/>
  <c r="L23" i="38"/>
  <c r="D23" i="38"/>
  <c r="H22" i="38"/>
  <c r="L16" i="38"/>
  <c r="D16" i="38"/>
  <c r="H15" i="38"/>
  <c r="L14" i="38"/>
  <c r="C52" i="38"/>
  <c r="C51" i="38"/>
  <c r="G48" i="38"/>
  <c r="K47" i="38"/>
  <c r="C47" i="38"/>
  <c r="G46" i="38"/>
  <c r="K45" i="38"/>
  <c r="C45" i="38"/>
  <c r="G44" i="38"/>
  <c r="K43" i="38"/>
  <c r="K36" i="21" s="1"/>
  <c r="C43" i="38"/>
  <c r="G42" i="38"/>
  <c r="K41" i="38"/>
  <c r="C41" i="38"/>
  <c r="G40" i="38"/>
  <c r="G33" i="21" s="1"/>
  <c r="K39" i="38"/>
  <c r="C39" i="38"/>
  <c r="G38" i="38"/>
  <c r="K37" i="38"/>
  <c r="C37" i="38"/>
  <c r="G34" i="38"/>
  <c r="K33" i="38"/>
  <c r="C33" i="38"/>
  <c r="G30" i="38"/>
  <c r="K29" i="38"/>
  <c r="C29" i="38"/>
  <c r="G28" i="38"/>
  <c r="K27" i="38"/>
  <c r="C27" i="38"/>
  <c r="G26" i="38"/>
  <c r="K25" i="38"/>
  <c r="C25" i="38"/>
  <c r="G24" i="38"/>
  <c r="K23" i="38"/>
  <c r="C23" i="38"/>
  <c r="G22" i="38"/>
  <c r="K16" i="38"/>
  <c r="C16" i="38"/>
  <c r="G15" i="38"/>
  <c r="K14" i="38"/>
  <c r="C14" i="38"/>
  <c r="L51" i="38"/>
  <c r="N48" i="38"/>
  <c r="F48" i="38"/>
  <c r="J47" i="38"/>
  <c r="N46" i="38"/>
  <c r="F46" i="38"/>
  <c r="J45" i="38"/>
  <c r="N44" i="38"/>
  <c r="F44" i="38"/>
  <c r="J43" i="38"/>
  <c r="J36" i="21" s="1"/>
  <c r="N42" i="38"/>
  <c r="F42" i="38"/>
  <c r="F35" i="21" s="1"/>
  <c r="J41" i="38"/>
  <c r="N40" i="38"/>
  <c r="N33" i="21" s="1"/>
  <c r="F40" i="38"/>
  <c r="J39" i="38"/>
  <c r="N38" i="38"/>
  <c r="N31" i="21" s="1"/>
  <c r="N21" i="21" s="1"/>
  <c r="N35" i="43" s="1"/>
  <c r="F38" i="38"/>
  <c r="F31" i="21" s="1"/>
  <c r="F21" i="21" s="1"/>
  <c r="J37" i="38"/>
  <c r="N34" i="38"/>
  <c r="F34" i="38"/>
  <c r="J33" i="38"/>
  <c r="N30" i="38"/>
  <c r="F30" i="38"/>
  <c r="J29" i="38"/>
  <c r="N28" i="38"/>
  <c r="F28" i="38"/>
  <c r="J27" i="38"/>
  <c r="N26" i="38"/>
  <c r="F26" i="38"/>
  <c r="J25" i="38"/>
  <c r="N24" i="38"/>
  <c r="F24" i="38"/>
  <c r="J23" i="38"/>
  <c r="N22" i="38"/>
  <c r="F22" i="38"/>
  <c r="J16" i="38"/>
  <c r="N15" i="38"/>
  <c r="F15" i="38"/>
  <c r="J14" i="38"/>
  <c r="K51" i="38"/>
  <c r="M48" i="38"/>
  <c r="E48" i="38"/>
  <c r="I47" i="38"/>
  <c r="M46" i="38"/>
  <c r="E46" i="38"/>
  <c r="I45" i="38"/>
  <c r="M44" i="38"/>
  <c r="E44" i="38"/>
  <c r="I43" i="38"/>
  <c r="I36" i="21" s="1"/>
  <c r="M42" i="38"/>
  <c r="M35" i="21" s="1"/>
  <c r="E42" i="38"/>
  <c r="E35" i="21" s="1"/>
  <c r="I41" i="38"/>
  <c r="I34" i="21" s="1"/>
  <c r="M40" i="38"/>
  <c r="M33" i="21" s="1"/>
  <c r="E40" i="38"/>
  <c r="E33" i="21" s="1"/>
  <c r="I39" i="38"/>
  <c r="M38" i="38"/>
  <c r="M31" i="21" s="1"/>
  <c r="M21" i="21" s="1"/>
  <c r="M35" i="43" s="1"/>
  <c r="E38" i="38"/>
  <c r="E31" i="21" s="1"/>
  <c r="E21" i="21" s="1"/>
  <c r="I37" i="38"/>
  <c r="M34" i="38"/>
  <c r="E34" i="38"/>
  <c r="I33" i="38"/>
  <c r="M30" i="38"/>
  <c r="E30" i="38"/>
  <c r="I29" i="38"/>
  <c r="M28" i="38"/>
  <c r="E28" i="38"/>
  <c r="I27" i="38"/>
  <c r="M26" i="38"/>
  <c r="E26" i="38"/>
  <c r="I25" i="38"/>
  <c r="M24" i="38"/>
  <c r="E24" i="38"/>
  <c r="I23" i="38"/>
  <c r="M22" i="38"/>
  <c r="E22" i="38"/>
  <c r="I16" i="38"/>
  <c r="M15" i="38"/>
  <c r="E15" i="38"/>
  <c r="I14" i="38"/>
  <c r="D14" i="38"/>
  <c r="I51" i="38"/>
  <c r="L48" i="38"/>
  <c r="D48" i="38"/>
  <c r="H47" i="38"/>
  <c r="L46" i="38"/>
  <c r="D46" i="38"/>
  <c r="H45" i="38"/>
  <c r="L44" i="38"/>
  <c r="L37" i="21" s="1"/>
  <c r="D44" i="38"/>
  <c r="D37" i="21" s="1"/>
  <c r="H43" i="38"/>
  <c r="H36" i="21" s="1"/>
  <c r="L42" i="38"/>
  <c r="L35" i="21" s="1"/>
  <c r="D42" i="38"/>
  <c r="D35" i="21" s="1"/>
  <c r="D39" i="43" s="1"/>
  <c r="H41" i="38"/>
  <c r="H34" i="21" s="1"/>
  <c r="L40" i="38"/>
  <c r="L33" i="21" s="1"/>
  <c r="D40" i="38"/>
  <c r="D33" i="21" s="1"/>
  <c r="H39" i="38"/>
  <c r="H32" i="21" s="1"/>
  <c r="L38" i="38"/>
  <c r="L31" i="21" s="1"/>
  <c r="L21" i="21" s="1"/>
  <c r="D38" i="38"/>
  <c r="D31" i="21" s="1"/>
  <c r="D21" i="21" s="1"/>
  <c r="H37" i="38"/>
  <c r="H30" i="21" s="1"/>
  <c r="H20" i="21" s="1"/>
  <c r="L34" i="38"/>
  <c r="D34" i="38"/>
  <c r="H33" i="38"/>
  <c r="L30" i="38"/>
  <c r="D30" i="38"/>
  <c r="H29" i="38"/>
  <c r="L28" i="38"/>
  <c r="D28" i="38"/>
  <c r="H27" i="38"/>
  <c r="L26" i="38"/>
  <c r="D26" i="38"/>
  <c r="H25" i="38"/>
  <c r="L24" i="38"/>
  <c r="D24" i="38"/>
  <c r="H23" i="38"/>
  <c r="L22" i="38"/>
  <c r="D22" i="38"/>
  <c r="H16" i="38"/>
  <c r="L15" i="38"/>
  <c r="D15" i="38"/>
  <c r="H14" i="38"/>
  <c r="G53" i="38"/>
  <c r="H51" i="38"/>
  <c r="K48" i="38"/>
  <c r="C48" i="38"/>
  <c r="G47" i="38"/>
  <c r="K46" i="38"/>
  <c r="C46" i="38"/>
  <c r="G45" i="38"/>
  <c r="K44" i="38"/>
  <c r="K37" i="21" s="1"/>
  <c r="C44" i="38"/>
  <c r="C37" i="21" s="1"/>
  <c r="G43" i="38"/>
  <c r="G36" i="21" s="1"/>
  <c r="K42" i="38"/>
  <c r="K35" i="21" s="1"/>
  <c r="C42" i="38"/>
  <c r="G41" i="38"/>
  <c r="G34" i="21" s="1"/>
  <c r="K40" i="38"/>
  <c r="K33" i="21" s="1"/>
  <c r="C40" i="38"/>
  <c r="G39" i="38"/>
  <c r="G32" i="21" s="1"/>
  <c r="K38" i="38"/>
  <c r="K31" i="21" s="1"/>
  <c r="K21" i="21" s="1"/>
  <c r="C38" i="38"/>
  <c r="G37" i="38"/>
  <c r="G30" i="21" s="1"/>
  <c r="G20" i="21" s="1"/>
  <c r="K34" i="38"/>
  <c r="C34" i="38"/>
  <c r="G33" i="38"/>
  <c r="K30" i="38"/>
  <c r="C30" i="38"/>
  <c r="G29" i="38"/>
  <c r="K28" i="38"/>
  <c r="C28" i="38"/>
  <c r="G27" i="38"/>
  <c r="K26" i="38"/>
  <c r="C26" i="38"/>
  <c r="G25" i="38"/>
  <c r="K24" i="38"/>
  <c r="C24" i="38"/>
  <c r="G23" i="38"/>
  <c r="K22" i="38"/>
  <c r="C22" i="38"/>
  <c r="G16" i="38"/>
  <c r="K15" i="38"/>
  <c r="C15" i="38"/>
  <c r="G14" i="38"/>
  <c r="M52" i="38"/>
  <c r="G51" i="38"/>
  <c r="J48" i="38"/>
  <c r="N47" i="38"/>
  <c r="F47" i="38"/>
  <c r="J46" i="38"/>
  <c r="N45" i="38"/>
  <c r="F45" i="38"/>
  <c r="J44" i="38"/>
  <c r="J37" i="21" s="1"/>
  <c r="N43" i="38"/>
  <c r="N36" i="21" s="1"/>
  <c r="F43" i="38"/>
  <c r="F36" i="21" s="1"/>
  <c r="J42" i="38"/>
  <c r="J35" i="21" s="1"/>
  <c r="N41" i="38"/>
  <c r="N34" i="21" s="1"/>
  <c r="F41" i="38"/>
  <c r="F34" i="21" s="1"/>
  <c r="J40" i="38"/>
  <c r="J33" i="21" s="1"/>
  <c r="N39" i="38"/>
  <c r="N32" i="21" s="1"/>
  <c r="F39" i="38"/>
  <c r="F32" i="21" s="1"/>
  <c r="J38" i="38"/>
  <c r="J31" i="21" s="1"/>
  <c r="J21" i="21" s="1"/>
  <c r="N37" i="38"/>
  <c r="F37" i="38"/>
  <c r="F30" i="21" s="1"/>
  <c r="F20" i="21" s="1"/>
  <c r="J34" i="38"/>
  <c r="N33" i="38"/>
  <c r="F33" i="38"/>
  <c r="J30" i="38"/>
  <c r="N29" i="38"/>
  <c r="F29" i="38"/>
  <c r="J28" i="38"/>
  <c r="N27" i="38"/>
  <c r="F27" i="38"/>
  <c r="J26" i="38"/>
  <c r="N25" i="38"/>
  <c r="F25" i="38"/>
  <c r="J24" i="38"/>
  <c r="N23" i="38"/>
  <c r="F23" i="38"/>
  <c r="J22" i="38"/>
  <c r="N16" i="38"/>
  <c r="F16" i="38"/>
  <c r="J15" i="38"/>
  <c r="N14" i="38"/>
  <c r="F14" i="38"/>
  <c r="K52" i="38"/>
  <c r="E51" i="38"/>
  <c r="I48" i="38"/>
  <c r="M47" i="38"/>
  <c r="E47" i="38"/>
  <c r="I46" i="38"/>
  <c r="M45" i="38"/>
  <c r="E45" i="38"/>
  <c r="I44" i="38"/>
  <c r="I37" i="21" s="1"/>
  <c r="M43" i="38"/>
  <c r="M36" i="21" s="1"/>
  <c r="E43" i="38"/>
  <c r="E36" i="21" s="1"/>
  <c r="I42" i="38"/>
  <c r="I35" i="21" s="1"/>
  <c r="M41" i="38"/>
  <c r="M34" i="21" s="1"/>
  <c r="E41" i="38"/>
  <c r="E34" i="21" s="1"/>
  <c r="I40" i="38"/>
  <c r="I33" i="21" s="1"/>
  <c r="M39" i="38"/>
  <c r="M32" i="21" s="1"/>
  <c r="E39" i="38"/>
  <c r="E32" i="21" s="1"/>
  <c r="I38" i="38"/>
  <c r="I31" i="21" s="1"/>
  <c r="I21" i="21" s="1"/>
  <c r="M37" i="38"/>
  <c r="E37" i="38"/>
  <c r="E30" i="21" s="1"/>
  <c r="E20" i="21" s="1"/>
  <c r="I34" i="38"/>
  <c r="M33" i="38"/>
  <c r="E33" i="38"/>
  <c r="I30" i="38"/>
  <c r="M29" i="38"/>
  <c r="E29" i="38"/>
  <c r="I28" i="38"/>
  <c r="M27" i="38"/>
  <c r="E27" i="38"/>
  <c r="I26" i="38"/>
  <c r="M25" i="38"/>
  <c r="E25" i="38"/>
  <c r="I24" i="38"/>
  <c r="M23" i="38"/>
  <c r="E23" i="38"/>
  <c r="I22" i="38"/>
  <c r="M16" i="38"/>
  <c r="E16" i="38"/>
  <c r="I15" i="38"/>
  <c r="M14" i="38"/>
  <c r="E14" i="38"/>
  <c r="E35" i="46"/>
  <c r="E27" i="46"/>
  <c r="E23" i="46"/>
  <c r="E19" i="46"/>
  <c r="E15" i="46"/>
  <c r="E11" i="46"/>
  <c r="E34" i="46"/>
  <c r="E30" i="46"/>
  <c r="E26" i="46"/>
  <c r="E22" i="46"/>
  <c r="E14" i="46"/>
  <c r="E10" i="46"/>
  <c r="N34" i="36"/>
  <c r="J49" i="36"/>
  <c r="M49" i="36"/>
  <c r="D49" i="36"/>
  <c r="N49" i="36"/>
  <c r="F49" i="36"/>
  <c r="H49" i="36"/>
  <c r="E49" i="36"/>
  <c r="G49" i="36"/>
  <c r="L49" i="36"/>
  <c r="I49" i="36"/>
  <c r="K49" i="36"/>
  <c r="I35" i="36"/>
  <c r="N36" i="36"/>
  <c r="J35" i="36"/>
  <c r="G35" i="36"/>
  <c r="H35" i="36"/>
  <c r="M36" i="36"/>
  <c r="H37" i="36"/>
  <c r="G37" i="36"/>
  <c r="L34" i="36"/>
  <c r="K37" i="36"/>
  <c r="G36" i="36"/>
  <c r="D36" i="36"/>
  <c r="J37" i="36"/>
  <c r="F36" i="36"/>
  <c r="M34" i="36"/>
  <c r="I37" i="36"/>
  <c r="E36" i="36"/>
  <c r="D30" i="21"/>
  <c r="D20" i="21" s="1"/>
  <c r="J32" i="21"/>
  <c r="D34" i="21"/>
  <c r="D38" i="43" s="1"/>
  <c r="L34" i="21"/>
  <c r="G37" i="21"/>
  <c r="F37" i="21"/>
  <c r="K32" i="21"/>
  <c r="N35" i="21"/>
  <c r="H37" i="21"/>
  <c r="G31" i="21"/>
  <c r="G21" i="21" s="1"/>
  <c r="D32" i="21"/>
  <c r="L32" i="21"/>
  <c r="J34" i="21"/>
  <c r="G35" i="21"/>
  <c r="L36" i="21"/>
  <c r="E37" i="21"/>
  <c r="M37" i="21"/>
  <c r="N37" i="21"/>
  <c r="H31" i="21"/>
  <c r="H21" i="21" s="1"/>
  <c r="I32" i="21"/>
  <c r="F33" i="21"/>
  <c r="K34" i="21"/>
  <c r="H35" i="21"/>
  <c r="E22" i="21" l="1"/>
  <c r="E23" i="21" s="1"/>
  <c r="E37" i="43" s="1"/>
  <c r="D22" i="21"/>
  <c r="D23" i="21" s="1"/>
  <c r="L22" i="21"/>
  <c r="L23" i="21" s="1"/>
  <c r="I22" i="21"/>
  <c r="I23" i="21" s="1"/>
  <c r="I37" i="43" s="1"/>
  <c r="K22" i="21"/>
  <c r="K23" i="21" s="1"/>
  <c r="N22" i="21"/>
  <c r="N23" i="21" s="1"/>
  <c r="N37" i="43" s="1"/>
  <c r="G22" i="21"/>
  <c r="G23" i="21" s="1"/>
  <c r="J22" i="21"/>
  <c r="J23" i="21" s="1"/>
  <c r="F22" i="21"/>
  <c r="F23" i="21" s="1"/>
  <c r="M22" i="21"/>
  <c r="M23" i="21" s="1"/>
  <c r="M37" i="43" s="1"/>
  <c r="H22" i="21"/>
  <c r="H23" i="21" s="1"/>
  <c r="H37" i="43" s="1"/>
  <c r="D28" i="43"/>
  <c r="D42" i="36" s="1"/>
  <c r="H28" i="43"/>
  <c r="H42" i="36" s="1"/>
  <c r="J28" i="43"/>
  <c r="J42" i="36" s="1"/>
  <c r="K28" i="43"/>
  <c r="K42" i="36" s="1"/>
  <c r="C28" i="43"/>
  <c r="M28" i="43"/>
  <c r="F28" i="43"/>
  <c r="F42" i="36" s="1"/>
  <c r="L28" i="43"/>
  <c r="L42" i="36" s="1"/>
  <c r="G28" i="43"/>
  <c r="G42" i="36" s="1"/>
  <c r="I28" i="43"/>
  <c r="I42" i="36" s="1"/>
  <c r="N28" i="43"/>
  <c r="N42" i="36" s="1"/>
  <c r="E28" i="43"/>
  <c r="E42" i="36" s="1"/>
  <c r="N24" i="21"/>
  <c r="N38" i="43" s="1"/>
  <c r="M24" i="21"/>
  <c r="M38" i="43" s="1"/>
  <c r="K31" i="38"/>
  <c r="O26" i="38"/>
  <c r="O24" i="43"/>
  <c r="O26" i="43"/>
  <c r="O19" i="43"/>
  <c r="O28" i="38"/>
  <c r="C31" i="38"/>
  <c r="O22" i="38"/>
  <c r="O25" i="43"/>
  <c r="O27" i="38"/>
  <c r="O23" i="43"/>
  <c r="O29" i="38"/>
  <c r="G31" i="38"/>
  <c r="F31" i="38"/>
  <c r="E31" i="38"/>
  <c r="H31" i="38"/>
  <c r="D31" i="38"/>
  <c r="N31" i="38"/>
  <c r="M31" i="38"/>
  <c r="J31" i="38"/>
  <c r="I31" i="38"/>
  <c r="L31" i="38"/>
  <c r="D41" i="43"/>
  <c r="C41" i="43"/>
  <c r="O152" i="43"/>
  <c r="O153" i="43"/>
  <c r="O154" i="43"/>
  <c r="O156" i="38"/>
  <c r="O48" i="38"/>
  <c r="O45" i="43"/>
  <c r="O155" i="38"/>
  <c r="O157" i="38"/>
  <c r="O44" i="43"/>
  <c r="O151" i="43"/>
  <c r="O154" i="38"/>
  <c r="O47" i="38"/>
  <c r="O37" i="21"/>
  <c r="O139" i="38"/>
  <c r="O128" i="38"/>
  <c r="O138" i="38"/>
  <c r="O127" i="38"/>
  <c r="O133" i="38"/>
  <c r="O137" i="38"/>
  <c r="O126" i="38"/>
  <c r="O131" i="38"/>
  <c r="O132" i="38"/>
  <c r="O136" i="38"/>
  <c r="O125" i="38"/>
  <c r="O140" i="38"/>
  <c r="O130" i="38"/>
  <c r="O135" i="38"/>
  <c r="O124" i="38"/>
  <c r="O129" i="38"/>
  <c r="O134" i="38"/>
  <c r="O123" i="38"/>
  <c r="O129" i="43"/>
  <c r="O130" i="43"/>
  <c r="O137" i="43"/>
  <c r="O123" i="43"/>
  <c r="O124" i="43"/>
  <c r="O132" i="43"/>
  <c r="O133" i="43"/>
  <c r="O127" i="43"/>
  <c r="O128" i="43"/>
  <c r="O136" i="43"/>
  <c r="O121" i="43"/>
  <c r="O122" i="43"/>
  <c r="O131" i="43"/>
  <c r="O125" i="43"/>
  <c r="O126" i="43"/>
  <c r="O134" i="43"/>
  <c r="O135" i="43"/>
  <c r="O120" i="43"/>
  <c r="D35" i="43"/>
  <c r="D34" i="43"/>
  <c r="E35" i="43"/>
  <c r="K35" i="43"/>
  <c r="F35" i="43"/>
  <c r="G35" i="43"/>
  <c r="I35" i="43"/>
  <c r="H35" i="43"/>
  <c r="J35" i="43"/>
  <c r="L35" i="43"/>
  <c r="O57" i="38"/>
  <c r="O54" i="43"/>
  <c r="N38" i="36"/>
  <c r="M38" i="36"/>
  <c r="K38" i="36"/>
  <c r="L38" i="36"/>
  <c r="C18" i="38"/>
  <c r="C10" i="20" s="1"/>
  <c r="K35" i="38"/>
  <c r="M32" i="43"/>
  <c r="M43" i="36" s="1"/>
  <c r="N56" i="43"/>
  <c r="N45" i="36" s="1"/>
  <c r="K15" i="43"/>
  <c r="H32" i="43"/>
  <c r="H43" i="36" s="1"/>
  <c r="K32" i="43"/>
  <c r="K43" i="36" s="1"/>
  <c r="K155" i="43"/>
  <c r="K48" i="36" s="1"/>
  <c r="G155" i="43"/>
  <c r="G48" i="36" s="1"/>
  <c r="G138" i="43"/>
  <c r="G47" i="36" s="1"/>
  <c r="F138" i="43"/>
  <c r="F47" i="36" s="1"/>
  <c r="J32" i="43"/>
  <c r="J43" i="36" s="1"/>
  <c r="N155" i="43"/>
  <c r="N48" i="36" s="1"/>
  <c r="J56" i="43"/>
  <c r="J45" i="36" s="1"/>
  <c r="N15" i="43"/>
  <c r="G32" i="43"/>
  <c r="G43" i="36" s="1"/>
  <c r="F32" i="43"/>
  <c r="F43" i="36" s="1"/>
  <c r="J155" i="43"/>
  <c r="J48" i="36" s="1"/>
  <c r="M155" i="43"/>
  <c r="M48" i="36" s="1"/>
  <c r="L155" i="43"/>
  <c r="L48" i="36" s="1"/>
  <c r="K138" i="43"/>
  <c r="K47" i="36" s="1"/>
  <c r="F56" i="43"/>
  <c r="F45" i="36" s="1"/>
  <c r="G15" i="43"/>
  <c r="N138" i="43"/>
  <c r="N47" i="36" s="1"/>
  <c r="M56" i="43"/>
  <c r="M45" i="36" s="1"/>
  <c r="J15" i="43"/>
  <c r="M138" i="43"/>
  <c r="M47" i="36" s="1"/>
  <c r="L56" i="43"/>
  <c r="L45" i="36" s="1"/>
  <c r="M15" i="43"/>
  <c r="L138" i="43"/>
  <c r="L47" i="36" s="1"/>
  <c r="K56" i="43"/>
  <c r="K45" i="36" s="1"/>
  <c r="L15" i="43"/>
  <c r="F155" i="43"/>
  <c r="F48" i="36" s="1"/>
  <c r="I155" i="43"/>
  <c r="I48" i="36" s="1"/>
  <c r="H155" i="43"/>
  <c r="H48" i="36" s="1"/>
  <c r="J138" i="43"/>
  <c r="J47" i="36" s="1"/>
  <c r="I56" i="43"/>
  <c r="I45" i="36" s="1"/>
  <c r="L32" i="43"/>
  <c r="L43" i="36" s="1"/>
  <c r="F15" i="43"/>
  <c r="I138" i="43"/>
  <c r="I47" i="36" s="1"/>
  <c r="H56" i="43"/>
  <c r="H45" i="36" s="1"/>
  <c r="I15" i="43"/>
  <c r="H138" i="43"/>
  <c r="H47" i="36" s="1"/>
  <c r="G56" i="43"/>
  <c r="G45" i="36" s="1"/>
  <c r="N32" i="43"/>
  <c r="N43" i="36" s="1"/>
  <c r="H15" i="43"/>
  <c r="L18" i="38"/>
  <c r="L10" i="20" s="1"/>
  <c r="O51" i="38"/>
  <c r="O150" i="38"/>
  <c r="L35" i="38"/>
  <c r="K59" i="38"/>
  <c r="O116" i="38"/>
  <c r="J158" i="38"/>
  <c r="L59" i="38"/>
  <c r="M141" i="38"/>
  <c r="I30" i="21"/>
  <c r="I20" i="21" s="1"/>
  <c r="I49" i="38"/>
  <c r="O91" i="38"/>
  <c r="O148" i="38"/>
  <c r="L158" i="38"/>
  <c r="N59" i="38"/>
  <c r="M18" i="38"/>
  <c r="M10" i="20" s="1"/>
  <c r="N141" i="38"/>
  <c r="I141" i="38"/>
  <c r="K30" i="21"/>
  <c r="K20" i="21" s="1"/>
  <c r="K49" i="38"/>
  <c r="N35" i="38"/>
  <c r="M59" i="38"/>
  <c r="O117" i="38"/>
  <c r="O73" i="38"/>
  <c r="K18" i="38"/>
  <c r="K10" i="20" s="1"/>
  <c r="N18" i="38"/>
  <c r="N10" i="20" s="1"/>
  <c r="J59" i="38"/>
  <c r="I18" i="38"/>
  <c r="I10" i="20" s="1"/>
  <c r="M158" i="38"/>
  <c r="L141" i="38"/>
  <c r="J141" i="38"/>
  <c r="L30" i="21"/>
  <c r="L20" i="21" s="1"/>
  <c r="L49" i="38"/>
  <c r="N30" i="21"/>
  <c r="N20" i="21" s="1"/>
  <c r="N49" i="38"/>
  <c r="J35" i="38"/>
  <c r="I59" i="38"/>
  <c r="M35" i="38"/>
  <c r="I32" i="43"/>
  <c r="I43" i="36" s="1"/>
  <c r="K158" i="38"/>
  <c r="J18" i="38"/>
  <c r="J10" i="20" s="1"/>
  <c r="N158" i="38"/>
  <c r="I158" i="38"/>
  <c r="J30" i="21"/>
  <c r="J20" i="21" s="1"/>
  <c r="J49" i="38"/>
  <c r="K141" i="38"/>
  <c r="M30" i="21"/>
  <c r="M20" i="21" s="1"/>
  <c r="M49" i="38"/>
  <c r="I35" i="38"/>
  <c r="C36" i="21"/>
  <c r="O43" i="38"/>
  <c r="O122" i="38"/>
  <c r="O84" i="38"/>
  <c r="O62" i="38"/>
  <c r="O120" i="38"/>
  <c r="G38" i="21"/>
  <c r="O107" i="38"/>
  <c r="C32" i="21"/>
  <c r="O39" i="38"/>
  <c r="O86" i="38"/>
  <c r="C35" i="21"/>
  <c r="O42" i="38"/>
  <c r="O87" i="38"/>
  <c r="H38" i="21"/>
  <c r="O33" i="38"/>
  <c r="O145" i="38"/>
  <c r="O93" i="38"/>
  <c r="O81" i="38"/>
  <c r="O78" i="38"/>
  <c r="O25" i="38"/>
  <c r="O98" i="38"/>
  <c r="O101" i="38"/>
  <c r="O72" i="38"/>
  <c r="O121" i="38"/>
  <c r="O104" i="38"/>
  <c r="O23" i="38"/>
  <c r="O151" i="38"/>
  <c r="O58" i="38"/>
  <c r="O110" i="38"/>
  <c r="C34" i="21"/>
  <c r="C38" i="43" s="1"/>
  <c r="O41" i="38"/>
  <c r="O143" i="38"/>
  <c r="O153" i="38"/>
  <c r="O67" i="38"/>
  <c r="O30" i="38"/>
  <c r="O113" i="38"/>
  <c r="O63" i="38"/>
  <c r="O149" i="38"/>
  <c r="O109" i="38"/>
  <c r="O144" i="38"/>
  <c r="O34" i="38"/>
  <c r="O96" i="38"/>
  <c r="O147" i="38"/>
  <c r="O106" i="38"/>
  <c r="O75" i="38"/>
  <c r="O95" i="38"/>
  <c r="O111" i="38"/>
  <c r="O100" i="38"/>
  <c r="O90" i="38"/>
  <c r="O46" i="38"/>
  <c r="O114" i="38"/>
  <c r="C30" i="21"/>
  <c r="C20" i="21" s="1"/>
  <c r="O37" i="38"/>
  <c r="O108" i="38"/>
  <c r="F38" i="21"/>
  <c r="O83" i="38"/>
  <c r="O66" i="38"/>
  <c r="O152" i="38"/>
  <c r="O53" i="38"/>
  <c r="O45" i="38"/>
  <c r="O71" i="38"/>
  <c r="O105" i="38"/>
  <c r="O68" i="38"/>
  <c r="O64" i="38"/>
  <c r="O77" i="38"/>
  <c r="O97" i="38"/>
  <c r="O94" i="38"/>
  <c r="O118" i="38"/>
  <c r="O159" i="38"/>
  <c r="O65" i="38"/>
  <c r="O76" i="38"/>
  <c r="C33" i="21"/>
  <c r="O40" i="38"/>
  <c r="O69" i="38"/>
  <c r="O74" i="38"/>
  <c r="O92" i="38"/>
  <c r="O99" i="38"/>
  <c r="O102" i="38"/>
  <c r="C31" i="21"/>
  <c r="C21" i="21" s="1"/>
  <c r="O38" i="38"/>
  <c r="O115" i="38"/>
  <c r="O52" i="38"/>
  <c r="O56" i="38"/>
  <c r="O89" i="38"/>
  <c r="O103" i="38"/>
  <c r="O44" i="38"/>
  <c r="O82" i="38"/>
  <c r="O88" i="38"/>
  <c r="O55" i="38"/>
  <c r="O54" i="38"/>
  <c r="O80" i="38"/>
  <c r="O24" i="38"/>
  <c r="O85" i="38"/>
  <c r="O70" i="38"/>
  <c r="O112" i="38"/>
  <c r="O79" i="38"/>
  <c r="O119" i="38"/>
  <c r="O146" i="38"/>
  <c r="O15" i="38"/>
  <c r="O17" i="38"/>
  <c r="O14" i="38"/>
  <c r="O16" i="38"/>
  <c r="F38" i="36"/>
  <c r="C34" i="36"/>
  <c r="C15" i="43"/>
  <c r="E38" i="36"/>
  <c r="E15" i="43"/>
  <c r="D34" i="36"/>
  <c r="D38" i="36" s="1"/>
  <c r="D15" i="43"/>
  <c r="H38" i="36"/>
  <c r="G38" i="36"/>
  <c r="E31" i="46"/>
  <c r="D36" i="46"/>
  <c r="E7" i="46"/>
  <c r="G18" i="38"/>
  <c r="G10" i="20" s="1"/>
  <c r="C49" i="36"/>
  <c r="O156" i="43"/>
  <c r="C37" i="36"/>
  <c r="O14" i="43"/>
  <c r="E18" i="38"/>
  <c r="E10" i="20" s="1"/>
  <c r="E32" i="43"/>
  <c r="E43" i="36" s="1"/>
  <c r="H18" i="38"/>
  <c r="H10" i="20" s="1"/>
  <c r="D18" i="38"/>
  <c r="D10" i="20" s="1"/>
  <c r="F18" i="38"/>
  <c r="F10" i="20" s="1"/>
  <c r="D32" i="43"/>
  <c r="D43" i="36" s="1"/>
  <c r="E6" i="46"/>
  <c r="E9" i="46"/>
  <c r="O12" i="43"/>
  <c r="O30" i="43"/>
  <c r="O114" i="43"/>
  <c r="O43" i="43"/>
  <c r="O42" i="43"/>
  <c r="O13" i="43"/>
  <c r="O11" i="43"/>
  <c r="O63" i="43"/>
  <c r="F35" i="38"/>
  <c r="O140" i="43"/>
  <c r="O143" i="43"/>
  <c r="O150" i="43"/>
  <c r="O145" i="43"/>
  <c r="E35" i="38"/>
  <c r="D35" i="38"/>
  <c r="O88" i="43"/>
  <c r="O89" i="43"/>
  <c r="O31" i="43"/>
  <c r="E158" i="38"/>
  <c r="O104" i="43"/>
  <c r="D141" i="38"/>
  <c r="O108" i="43"/>
  <c r="O61" i="43"/>
  <c r="O22" i="43"/>
  <c r="C155" i="43"/>
  <c r="C48" i="36" s="1"/>
  <c r="O95" i="43"/>
  <c r="O109" i="43"/>
  <c r="O55" i="43"/>
  <c r="O86" i="43"/>
  <c r="O101" i="43"/>
  <c r="O71" i="43"/>
  <c r="O149" i="43"/>
  <c r="C32" i="43"/>
  <c r="C43" i="36" s="1"/>
  <c r="O92" i="43"/>
  <c r="O85" i="43"/>
  <c r="E155" i="43"/>
  <c r="E48" i="36" s="1"/>
  <c r="O116" i="43"/>
  <c r="O148" i="43"/>
  <c r="O84" i="43"/>
  <c r="O115" i="43"/>
  <c r="E138" i="43"/>
  <c r="E47" i="36" s="1"/>
  <c r="O64" i="43"/>
  <c r="O50" i="43"/>
  <c r="O68" i="43"/>
  <c r="C138" i="43"/>
  <c r="C47" i="36" s="1"/>
  <c r="O111" i="43"/>
  <c r="O65" i="43"/>
  <c r="D155" i="43"/>
  <c r="D48" i="36" s="1"/>
  <c r="O102" i="43"/>
  <c r="O75" i="43"/>
  <c r="O147" i="43"/>
  <c r="O91" i="43"/>
  <c r="O93" i="43"/>
  <c r="O106" i="43"/>
  <c r="O110" i="43"/>
  <c r="O94" i="43"/>
  <c r="O118" i="43"/>
  <c r="O146" i="43"/>
  <c r="O112" i="43"/>
  <c r="O107" i="43"/>
  <c r="O119" i="43"/>
  <c r="O142" i="43"/>
  <c r="O76" i="43"/>
  <c r="O80" i="43"/>
  <c r="O74" i="43"/>
  <c r="O73" i="43"/>
  <c r="O90" i="43"/>
  <c r="O82" i="43"/>
  <c r="C56" i="43"/>
  <c r="C45" i="36" s="1"/>
  <c r="O48" i="43"/>
  <c r="O67" i="43"/>
  <c r="O60" i="43"/>
  <c r="O66" i="43"/>
  <c r="O52" i="43"/>
  <c r="O113" i="43"/>
  <c r="O69" i="43"/>
  <c r="O141" i="43"/>
  <c r="O78" i="43"/>
  <c r="O77" i="43"/>
  <c r="O100" i="43"/>
  <c r="O62" i="43"/>
  <c r="O51" i="43"/>
  <c r="O87" i="43"/>
  <c r="D56" i="43"/>
  <c r="D45" i="36" s="1"/>
  <c r="E56" i="43"/>
  <c r="E45" i="36" s="1"/>
  <c r="O144" i="43"/>
  <c r="O117" i="43"/>
  <c r="O103" i="43"/>
  <c r="O97" i="43"/>
  <c r="O20" i="43"/>
  <c r="O96" i="43"/>
  <c r="O105" i="43"/>
  <c r="O49" i="43"/>
  <c r="O27" i="43"/>
  <c r="O79" i="43"/>
  <c r="O72" i="43"/>
  <c r="O59" i="43"/>
  <c r="D138" i="43"/>
  <c r="D47" i="36" s="1"/>
  <c r="O81" i="43"/>
  <c r="O53" i="43"/>
  <c r="O99" i="43"/>
  <c r="O83" i="43"/>
  <c r="O98" i="43"/>
  <c r="O70" i="43"/>
  <c r="F59" i="38"/>
  <c r="C35" i="38"/>
  <c r="F49" i="38"/>
  <c r="D49" i="38"/>
  <c r="H49" i="38"/>
  <c r="H141" i="38"/>
  <c r="D59" i="38"/>
  <c r="C59" i="38"/>
  <c r="C158" i="38"/>
  <c r="G49" i="38"/>
  <c r="C49" i="38"/>
  <c r="G141" i="38"/>
  <c r="F141" i="38"/>
  <c r="D158" i="38"/>
  <c r="G59" i="38"/>
  <c r="H35" i="38"/>
  <c r="C141" i="38"/>
  <c r="E49" i="38"/>
  <c r="H158" i="38"/>
  <c r="G158" i="38"/>
  <c r="G35" i="38"/>
  <c r="E141" i="38"/>
  <c r="E59" i="38"/>
  <c r="F158" i="38"/>
  <c r="H59" i="38"/>
  <c r="C22" i="21" l="1"/>
  <c r="C23" i="21" s="1"/>
  <c r="M36" i="43"/>
  <c r="L36" i="43"/>
  <c r="N36" i="43"/>
  <c r="M38" i="21"/>
  <c r="N38" i="21"/>
  <c r="O31" i="38"/>
  <c r="O21" i="43"/>
  <c r="O28" i="43" s="1"/>
  <c r="C42" i="36"/>
  <c r="O27" i="21"/>
  <c r="O41" i="43"/>
  <c r="O24" i="21"/>
  <c r="O38" i="43" s="1"/>
  <c r="O33" i="21"/>
  <c r="O35" i="21"/>
  <c r="O36" i="21"/>
  <c r="C34" i="43"/>
  <c r="K36" i="43"/>
  <c r="J36" i="43"/>
  <c r="I36" i="43"/>
  <c r="L37" i="43"/>
  <c r="K37" i="43"/>
  <c r="J37" i="43"/>
  <c r="H28" i="21"/>
  <c r="H34" i="43"/>
  <c r="H36" i="43"/>
  <c r="J38" i="21"/>
  <c r="L38" i="21"/>
  <c r="K38" i="21"/>
  <c r="I38" i="21"/>
  <c r="G37" i="43"/>
  <c r="G36" i="43"/>
  <c r="F37" i="43"/>
  <c r="F36" i="43"/>
  <c r="G34" i="43"/>
  <c r="F34" i="43"/>
  <c r="F28" i="21"/>
  <c r="D36" i="43"/>
  <c r="D37" i="43"/>
  <c r="D28" i="21"/>
  <c r="E36" i="43"/>
  <c r="O32" i="21"/>
  <c r="O31" i="21"/>
  <c r="E28" i="21"/>
  <c r="E34" i="43"/>
  <c r="M42" i="36"/>
  <c r="K60" i="38"/>
  <c r="N60" i="38"/>
  <c r="N160" i="38" s="1"/>
  <c r="O30" i="21"/>
  <c r="L60" i="38"/>
  <c r="L160" i="38" s="1"/>
  <c r="I60" i="38"/>
  <c r="I160" i="38" s="1"/>
  <c r="J60" i="38"/>
  <c r="M60" i="38"/>
  <c r="I38" i="36"/>
  <c r="C38" i="36"/>
  <c r="O18" i="38"/>
  <c r="O15" i="43"/>
  <c r="P14" i="43" s="1"/>
  <c r="O37" i="36" s="1"/>
  <c r="D38" i="21"/>
  <c r="E38" i="21"/>
  <c r="O32" i="43"/>
  <c r="O34" i="21"/>
  <c r="C38" i="21"/>
  <c r="O138" i="43"/>
  <c r="G60" i="38"/>
  <c r="G160" i="38" s="1"/>
  <c r="O155" i="43"/>
  <c r="O56" i="43"/>
  <c r="F60" i="38"/>
  <c r="F160" i="38" s="1"/>
  <c r="D60" i="38"/>
  <c r="D160" i="38" s="1"/>
  <c r="O158" i="38"/>
  <c r="E60" i="38"/>
  <c r="E160" i="38" s="1"/>
  <c r="O141" i="38"/>
  <c r="O59" i="38"/>
  <c r="H60" i="38"/>
  <c r="H160" i="38" s="1"/>
  <c r="O35" i="38"/>
  <c r="O49" i="38"/>
  <c r="C60" i="38"/>
  <c r="C160" i="38" s="1"/>
  <c r="N34" i="43" l="1"/>
  <c r="N28" i="21"/>
  <c r="M34" i="43"/>
  <c r="M28" i="21"/>
  <c r="I11" i="20"/>
  <c r="M160" i="38"/>
  <c r="M11" i="20" s="1"/>
  <c r="L11" i="20"/>
  <c r="J160" i="38"/>
  <c r="J11" i="20" s="1"/>
  <c r="K160" i="38"/>
  <c r="K11" i="20" s="1"/>
  <c r="N11" i="20"/>
  <c r="C39" i="43"/>
  <c r="O25" i="21"/>
  <c r="C40" i="43"/>
  <c r="O26" i="21"/>
  <c r="H46" i="43"/>
  <c r="H44" i="36" s="1"/>
  <c r="H46" i="36" s="1"/>
  <c r="H50" i="36" s="1"/>
  <c r="I34" i="43"/>
  <c r="I46" i="43" s="1"/>
  <c r="I28" i="21"/>
  <c r="K34" i="43"/>
  <c r="K28" i="21"/>
  <c r="L34" i="43"/>
  <c r="L28" i="21"/>
  <c r="J34" i="43"/>
  <c r="J28" i="21"/>
  <c r="G28" i="21"/>
  <c r="G46" i="43"/>
  <c r="F46" i="43"/>
  <c r="F44" i="36" s="1"/>
  <c r="F46" i="36" s="1"/>
  <c r="F50" i="36" s="1"/>
  <c r="D46" i="43"/>
  <c r="O20" i="21"/>
  <c r="E46" i="43"/>
  <c r="E44" i="36" s="1"/>
  <c r="E46" i="36" s="1"/>
  <c r="E50" i="36" s="1"/>
  <c r="C35" i="43"/>
  <c r="O21" i="21"/>
  <c r="C36" i="43"/>
  <c r="O22" i="21"/>
  <c r="R37" i="36"/>
  <c r="Q37" i="36"/>
  <c r="P17" i="38"/>
  <c r="P15" i="43"/>
  <c r="G11" i="20"/>
  <c r="D11" i="20"/>
  <c r="E11" i="20"/>
  <c r="F11" i="20"/>
  <c r="H11" i="20"/>
  <c r="P11" i="43"/>
  <c r="O38" i="21"/>
  <c r="P12" i="43"/>
  <c r="O35" i="36" s="1"/>
  <c r="R35" i="36" s="1"/>
  <c r="P13" i="43"/>
  <c r="O36" i="36" s="1"/>
  <c r="R36" i="36" s="1"/>
  <c r="C11" i="20"/>
  <c r="C13" i="20" s="1"/>
  <c r="D10" i="38"/>
  <c r="O60" i="38"/>
  <c r="P18" i="38"/>
  <c r="P15" i="38"/>
  <c r="P16" i="38"/>
  <c r="P14" i="38"/>
  <c r="M46" i="43" l="1"/>
  <c r="M44" i="36" s="1"/>
  <c r="M46" i="36" s="1"/>
  <c r="M50" i="36" s="1"/>
  <c r="N46" i="43"/>
  <c r="N44" i="36" s="1"/>
  <c r="N46" i="36" s="1"/>
  <c r="N50" i="36" s="1"/>
  <c r="O160" i="38"/>
  <c r="P22" i="38" s="1"/>
  <c r="O39" i="43"/>
  <c r="O40" i="43"/>
  <c r="H57" i="43"/>
  <c r="H157" i="43" s="1"/>
  <c r="O34" i="43"/>
  <c r="J46" i="43"/>
  <c r="J44" i="36" s="1"/>
  <c r="K46" i="43"/>
  <c r="K44" i="36" s="1"/>
  <c r="K46" i="36" s="1"/>
  <c r="K50" i="36" s="1"/>
  <c r="L46" i="43"/>
  <c r="L44" i="36" s="1"/>
  <c r="L46" i="36" s="1"/>
  <c r="L50" i="36" s="1"/>
  <c r="F57" i="43"/>
  <c r="F157" i="43" s="1"/>
  <c r="G44" i="36"/>
  <c r="G46" i="36" s="1"/>
  <c r="G50" i="36" s="1"/>
  <c r="G57" i="43"/>
  <c r="G157" i="43" s="1"/>
  <c r="D44" i="36"/>
  <c r="D46" i="36" s="1"/>
  <c r="D50" i="36" s="1"/>
  <c r="D57" i="43"/>
  <c r="D157" i="43" s="1"/>
  <c r="O35" i="43"/>
  <c r="E57" i="43"/>
  <c r="E157" i="43" s="1"/>
  <c r="C37" i="43"/>
  <c r="C46" i="43" s="1"/>
  <c r="O23" i="21"/>
  <c r="C28" i="21"/>
  <c r="O36" i="43"/>
  <c r="I57" i="43"/>
  <c r="I157" i="43" s="1"/>
  <c r="I44" i="36"/>
  <c r="I46" i="36" s="1"/>
  <c r="I50" i="36" s="1"/>
  <c r="J38" i="36"/>
  <c r="O38" i="36" s="1"/>
  <c r="O34" i="36"/>
  <c r="E10" i="38"/>
  <c r="D8" i="20"/>
  <c r="D13" i="20" s="1"/>
  <c r="P40" i="38" l="1"/>
  <c r="P96" i="38"/>
  <c r="P59" i="38"/>
  <c r="P153" i="38"/>
  <c r="P149" i="38"/>
  <c r="N57" i="43"/>
  <c r="N157" i="43" s="1"/>
  <c r="P71" i="38"/>
  <c r="P95" i="38"/>
  <c r="P87" i="38"/>
  <c r="P49" i="38"/>
  <c r="P158" i="38"/>
  <c r="P104" i="38"/>
  <c r="P148" i="38"/>
  <c r="P159" i="38"/>
  <c r="P103" i="38"/>
  <c r="P65" i="38"/>
  <c r="P141" i="38"/>
  <c r="P147" i="38"/>
  <c r="P146" i="38"/>
  <c r="P70" i="38"/>
  <c r="P145" i="38"/>
  <c r="P93" i="38"/>
  <c r="P73" i="38"/>
  <c r="P34" i="38"/>
  <c r="P74" i="38"/>
  <c r="P37" i="38"/>
  <c r="P119" i="38"/>
  <c r="P91" i="38"/>
  <c r="P56" i="38"/>
  <c r="P81" i="38"/>
  <c r="P25" i="38"/>
  <c r="P112" i="38"/>
  <c r="P111" i="38"/>
  <c r="P23" i="38"/>
  <c r="P109" i="38"/>
  <c r="P76" i="38"/>
  <c r="P45" i="38"/>
  <c r="P82" i="38"/>
  <c r="P89" i="38"/>
  <c r="P54" i="38"/>
  <c r="P120" i="38"/>
  <c r="P143" i="38"/>
  <c r="P51" i="38"/>
  <c r="P33" i="38"/>
  <c r="P58" i="38"/>
  <c r="P150" i="38"/>
  <c r="P57" i="38"/>
  <c r="P118" i="38"/>
  <c r="P90" i="38"/>
  <c r="P53" i="38"/>
  <c r="P86" i="38"/>
  <c r="P107" i="38"/>
  <c r="P97" i="38"/>
  <c r="P64" i="38"/>
  <c r="P144" i="38"/>
  <c r="P62" i="38"/>
  <c r="P43" i="38"/>
  <c r="P160" i="38"/>
  <c r="P92" i="38"/>
  <c r="P67" i="38"/>
  <c r="P39" i="38"/>
  <c r="P105" i="38"/>
  <c r="P72" i="38"/>
  <c r="P152" i="38"/>
  <c r="P44" i="38"/>
  <c r="P85" i="38"/>
  <c r="P68" i="38"/>
  <c r="P83" i="38"/>
  <c r="P35" i="38"/>
  <c r="P52" i="38"/>
  <c r="P75" i="38"/>
  <c r="P106" i="38"/>
  <c r="P151" i="38"/>
  <c r="P102" i="38"/>
  <c r="P113" i="38"/>
  <c r="P80" i="38"/>
  <c r="P24" i="38"/>
  <c r="P94" i="38"/>
  <c r="P60" i="38"/>
  <c r="P42" i="38"/>
  <c r="P122" i="38"/>
  <c r="P99" i="38"/>
  <c r="P55" i="38"/>
  <c r="P121" i="38"/>
  <c r="P88" i="38"/>
  <c r="P41" i="38"/>
  <c r="P78" i="38"/>
  <c r="P117" i="38"/>
  <c r="P100" i="38"/>
  <c r="P115" i="38"/>
  <c r="P110" i="38"/>
  <c r="P101" i="38"/>
  <c r="P50" i="38"/>
  <c r="P31" i="38"/>
  <c r="P30" i="38"/>
  <c r="M57" i="43"/>
  <c r="M157" i="43" s="1"/>
  <c r="P138" i="38"/>
  <c r="P46" i="38"/>
  <c r="P79" i="38"/>
  <c r="P77" i="38"/>
  <c r="P108" i="38"/>
  <c r="P114" i="38"/>
  <c r="P38" i="38"/>
  <c r="P63" i="38"/>
  <c r="P69" i="38"/>
  <c r="P84" i="38"/>
  <c r="P66" i="38"/>
  <c r="P154" i="38"/>
  <c r="P123" i="38"/>
  <c r="P139" i="38"/>
  <c r="P128" i="38"/>
  <c r="P129" i="38"/>
  <c r="P156" i="38"/>
  <c r="P140" i="38"/>
  <c r="P124" i="38"/>
  <c r="P125" i="38"/>
  <c r="P157" i="38"/>
  <c r="P137" i="38"/>
  <c r="P136" i="38"/>
  <c r="P27" i="38"/>
  <c r="P135" i="38"/>
  <c r="P134" i="38"/>
  <c r="P29" i="38"/>
  <c r="P132" i="38"/>
  <c r="P133" i="38"/>
  <c r="P48" i="38"/>
  <c r="P28" i="38"/>
  <c r="P116" i="38"/>
  <c r="P98" i="38"/>
  <c r="P130" i="38"/>
  <c r="P131" i="38"/>
  <c r="P47" i="38"/>
  <c r="P26" i="38"/>
  <c r="P126" i="38"/>
  <c r="P127" i="38"/>
  <c r="P155" i="38"/>
  <c r="J57" i="43"/>
  <c r="J157" i="43" s="1"/>
  <c r="L57" i="43"/>
  <c r="L157" i="43" s="1"/>
  <c r="K57" i="43"/>
  <c r="K157" i="43" s="1"/>
  <c r="O37" i="43"/>
  <c r="O46" i="43" s="1"/>
  <c r="O57" i="43" s="1"/>
  <c r="O157" i="43" s="1"/>
  <c r="P19" i="43" s="1"/>
  <c r="C44" i="36"/>
  <c r="C46" i="36" s="1"/>
  <c r="C50" i="36" s="1"/>
  <c r="C57" i="43"/>
  <c r="C157" i="43" s="1"/>
  <c r="O28" i="21"/>
  <c r="C39" i="21"/>
  <c r="D8" i="21" s="1"/>
  <c r="D39" i="21" s="1"/>
  <c r="E8" i="21" s="1"/>
  <c r="E39" i="21" s="1"/>
  <c r="F8" i="21" s="1"/>
  <c r="F39" i="21" s="1"/>
  <c r="G8" i="21" s="1"/>
  <c r="G39" i="21" s="1"/>
  <c r="H8" i="21" s="1"/>
  <c r="H39" i="21" s="1"/>
  <c r="I8" i="21" s="1"/>
  <c r="I39" i="21" s="1"/>
  <c r="J8" i="21" s="1"/>
  <c r="J39" i="21" s="1"/>
  <c r="K8" i="21" s="1"/>
  <c r="K39" i="21" s="1"/>
  <c r="L8" i="21" s="1"/>
  <c r="L39" i="21" s="1"/>
  <c r="M8" i="21" s="1"/>
  <c r="M39" i="21" s="1"/>
  <c r="N8" i="21" s="1"/>
  <c r="N39" i="21" s="1"/>
  <c r="R34" i="36"/>
  <c r="Q34" i="36"/>
  <c r="R38" i="36"/>
  <c r="Q38" i="36"/>
  <c r="F10" i="38"/>
  <c r="E8" i="20"/>
  <c r="E13" i="20" s="1"/>
  <c r="C29" i="20" s="1"/>
  <c r="P26" i="43" l="1"/>
  <c r="P23" i="43"/>
  <c r="P25" i="43"/>
  <c r="P24" i="43"/>
  <c r="P154" i="43"/>
  <c r="P151" i="43"/>
  <c r="P152" i="43"/>
  <c r="P153" i="43"/>
  <c r="P44" i="43"/>
  <c r="P45" i="43"/>
  <c r="P91" i="43"/>
  <c r="P120" i="43"/>
  <c r="P122" i="43"/>
  <c r="P124" i="43"/>
  <c r="P126" i="43"/>
  <c r="P128" i="43"/>
  <c r="P130" i="43"/>
  <c r="P131" i="43"/>
  <c r="P133" i="43"/>
  <c r="P135" i="43"/>
  <c r="P137" i="43"/>
  <c r="P121" i="43"/>
  <c r="P123" i="43"/>
  <c r="P125" i="43"/>
  <c r="P127" i="43"/>
  <c r="P129" i="43"/>
  <c r="P132" i="43"/>
  <c r="P134" i="43"/>
  <c r="P136" i="43"/>
  <c r="P52" i="43"/>
  <c r="P21" i="43"/>
  <c r="P90" i="43"/>
  <c r="P83" i="43"/>
  <c r="P77" i="43"/>
  <c r="P147" i="43"/>
  <c r="P61" i="43"/>
  <c r="P69" i="43"/>
  <c r="P104" i="43"/>
  <c r="P59" i="43"/>
  <c r="P97" i="43"/>
  <c r="P72" i="43"/>
  <c r="P62" i="43"/>
  <c r="P71" i="43"/>
  <c r="P54" i="43"/>
  <c r="P142" i="43"/>
  <c r="P20" i="43"/>
  <c r="P114" i="43"/>
  <c r="P64" i="43"/>
  <c r="P87" i="43"/>
  <c r="P37" i="43"/>
  <c r="P67" i="43"/>
  <c r="P34" i="43"/>
  <c r="P98" i="43"/>
  <c r="P107" i="43"/>
  <c r="P146" i="43"/>
  <c r="P96" i="43"/>
  <c r="P88" i="43"/>
  <c r="P73" i="43"/>
  <c r="P148" i="43"/>
  <c r="P94" i="43"/>
  <c r="P30" i="43"/>
  <c r="P74" i="43"/>
  <c r="P115" i="43"/>
  <c r="P85" i="43"/>
  <c r="P108" i="43"/>
  <c r="P82" i="43"/>
  <c r="P27" i="43"/>
  <c r="P36" i="43"/>
  <c r="P105" i="43"/>
  <c r="P31" i="43"/>
  <c r="P110" i="43"/>
  <c r="P76" i="43"/>
  <c r="P48" i="43"/>
  <c r="P113" i="43"/>
  <c r="P55" i="43"/>
  <c r="P38" i="43"/>
  <c r="P116" i="43"/>
  <c r="P22" i="43"/>
  <c r="P79" i="43"/>
  <c r="P40" i="43"/>
  <c r="P66" i="43"/>
  <c r="P145" i="43"/>
  <c r="P56" i="43"/>
  <c r="O45" i="36" s="1"/>
  <c r="R45" i="36" s="1"/>
  <c r="P102" i="43"/>
  <c r="P68" i="43"/>
  <c r="P75" i="43"/>
  <c r="P144" i="43"/>
  <c r="P53" i="43"/>
  <c r="P119" i="43"/>
  <c r="P49" i="43"/>
  <c r="P78" i="43"/>
  <c r="P41" i="43"/>
  <c r="P143" i="43"/>
  <c r="P81" i="43"/>
  <c r="P89" i="43"/>
  <c r="P118" i="43"/>
  <c r="P84" i="43"/>
  <c r="P43" i="43"/>
  <c r="P141" i="43"/>
  <c r="P95" i="43"/>
  <c r="P46" i="43"/>
  <c r="O44" i="36" s="1"/>
  <c r="R44" i="36" s="1"/>
  <c r="P80" i="43"/>
  <c r="P86" i="43"/>
  <c r="P50" i="43"/>
  <c r="P140" i="43"/>
  <c r="P28" i="43"/>
  <c r="P92" i="43"/>
  <c r="P111" i="43"/>
  <c r="P65" i="43"/>
  <c r="P103" i="43"/>
  <c r="P35" i="43"/>
  <c r="P117" i="43"/>
  <c r="P60" i="43"/>
  <c r="P155" i="43"/>
  <c r="O48" i="36" s="1"/>
  <c r="P150" i="43"/>
  <c r="P100" i="43"/>
  <c r="P138" i="43"/>
  <c r="O47" i="36" s="1"/>
  <c r="R47" i="36" s="1"/>
  <c r="P93" i="43"/>
  <c r="P63" i="43"/>
  <c r="P157" i="43"/>
  <c r="P149" i="43"/>
  <c r="P57" i="43"/>
  <c r="P32" i="43"/>
  <c r="O43" i="36" s="1"/>
  <c r="R43" i="36" s="1"/>
  <c r="P42" i="43"/>
  <c r="P39" i="43"/>
  <c r="P109" i="43"/>
  <c r="P106" i="43"/>
  <c r="P156" i="43"/>
  <c r="O49" i="36" s="1"/>
  <c r="R49" i="36" s="1"/>
  <c r="P99" i="43"/>
  <c r="P112" i="43"/>
  <c r="P70" i="43"/>
  <c r="P51" i="43"/>
  <c r="P101" i="43"/>
  <c r="J46" i="36"/>
  <c r="O42" i="36"/>
  <c r="F8" i="20"/>
  <c r="F13" i="20" s="1"/>
  <c r="G10" i="38"/>
  <c r="G8" i="20" s="1"/>
  <c r="R48" i="36" l="1"/>
  <c r="Q48" i="36"/>
  <c r="Q44" i="36"/>
  <c r="Q45" i="36"/>
  <c r="Q47" i="36"/>
  <c r="Q43" i="36"/>
  <c r="Q49" i="36"/>
  <c r="R42" i="36"/>
  <c r="Q42" i="36"/>
  <c r="J50" i="36"/>
  <c r="O46" i="36"/>
  <c r="Q46" i="36" s="1"/>
  <c r="C16" i="20"/>
  <c r="H10" i="38"/>
  <c r="G13" i="20"/>
  <c r="O50" i="36" l="1"/>
  <c r="C45" i="46"/>
  <c r="R46" i="36"/>
  <c r="C46" i="46"/>
  <c r="H8" i="20"/>
  <c r="H13" i="20" s="1"/>
  <c r="D29" i="20" s="1"/>
  <c r="I10" i="38"/>
  <c r="R50" i="36" l="1"/>
  <c r="Q50" i="36"/>
  <c r="J10" i="38"/>
  <c r="I8" i="20"/>
  <c r="I13" i="20" s="1"/>
  <c r="K10" i="38" l="1"/>
  <c r="J8" i="20"/>
  <c r="J13" i="20" s="1"/>
  <c r="L10" i="38" l="1"/>
  <c r="K8" i="20"/>
  <c r="K13" i="20" s="1"/>
  <c r="E29" i="20" s="1"/>
  <c r="M10" i="38" l="1"/>
  <c r="L8" i="20"/>
  <c r="L13" i="20" s="1"/>
  <c r="N10" i="38" l="1"/>
  <c r="M8" i="20"/>
  <c r="M13" i="20" s="1"/>
  <c r="N8" i="20" l="1"/>
  <c r="N13" i="20" s="1"/>
  <c r="C19" i="20" s="1"/>
  <c r="O10" i="38"/>
  <c r="P10" i="38" s="1"/>
  <c r="F29" i="20" l="1"/>
</calcChain>
</file>

<file path=xl/sharedStrings.xml><?xml version="1.0" encoding="utf-8"?>
<sst xmlns="http://schemas.openxmlformats.org/spreadsheetml/2006/main" count="21063" uniqueCount="2975">
  <si>
    <r>
      <rPr>
        <b/>
        <sz val="17"/>
        <color theme="1"/>
        <rFont val="Arial"/>
        <family val="2"/>
      </rPr>
      <t xml:space="preserve">Contrato de Gestão nº. 008/2021 </t>
    </r>
    <r>
      <rPr>
        <b/>
        <sz val="17"/>
        <rFont val="Arial"/>
        <family val="2"/>
      </rPr>
      <t>celebrado entre a Secretaria de Justiça e Segurança Pública do Estado de Minas Gerais - SEJUSP e o Instituto Elo</t>
    </r>
  </si>
  <si>
    <t>7º Relatório Gerencial Financeiro</t>
  </si>
  <si>
    <t>Período Avaliatório</t>
  </si>
  <si>
    <t xml:space="preserve"> 01 de Janeiro de 2022 a 31 de Março de 2023</t>
  </si>
  <si>
    <t>Data de entrega à Comissão de Monitoramento:        /        /</t>
  </si>
  <si>
    <t>Relatório Gerencial Financeiro | Belo Horizonte | Versão 2.0 | Janeiro | 2022 |</t>
  </si>
  <si>
    <t>Selecionar na célula abaixo o 1º Período Avaliaitório do ano corrente:</t>
  </si>
  <si>
    <t>1º Relatório Gerencial Financeiro</t>
  </si>
  <si>
    <t>Janeiro</t>
  </si>
  <si>
    <t>2º Relatório Gerencial Financeiro</t>
  </si>
  <si>
    <t>Fevereiro</t>
  </si>
  <si>
    <t>3º Relatório Gerencial Financeiro</t>
  </si>
  <si>
    <t>Março</t>
  </si>
  <si>
    <t>4º Relatório Gerencial Financeiro</t>
  </si>
  <si>
    <t>Abril</t>
  </si>
  <si>
    <t>5º Relatório Gerencial Financeiro</t>
  </si>
  <si>
    <t>Maio</t>
  </si>
  <si>
    <t>6º Relatório Gerencial Financeiro</t>
  </si>
  <si>
    <t>Junho</t>
  </si>
  <si>
    <t>Julho</t>
  </si>
  <si>
    <t>8º Relatório Gerencial Financeiro</t>
  </si>
  <si>
    <t>Agosto</t>
  </si>
  <si>
    <t>9º Relatório Gerencial Financeiro</t>
  </si>
  <si>
    <t>Setembro</t>
  </si>
  <si>
    <t>10º Relatório Gerencial Financeiro</t>
  </si>
  <si>
    <t>Outubro</t>
  </si>
  <si>
    <t>11º Relatório Gerencial Financeiro</t>
  </si>
  <si>
    <t>Novembro</t>
  </si>
  <si>
    <t>12º Relatório Gerencial Financeiro</t>
  </si>
  <si>
    <t>Dezembro</t>
  </si>
  <si>
    <t>13º Relatório Gerencial Financeiro</t>
  </si>
  <si>
    <t>14º Relatório Gerencial Financeiro</t>
  </si>
  <si>
    <t>15º Relatório Gerencial Financeiro</t>
  </si>
  <si>
    <t>16º Relatório Gerencial Financeiro</t>
  </si>
  <si>
    <t>17º Relatório Gerencial Financeiro</t>
  </si>
  <si>
    <t>18º Relatório Gerencial Financeiro</t>
  </si>
  <si>
    <t>19º Relatório Gerencial Financeiro</t>
  </si>
  <si>
    <t>20º Relatório Gerencial Financeiro</t>
  </si>
  <si>
    <t>21º Relatório Gerencial Financeiro</t>
  </si>
  <si>
    <t>22º Relatório Gerencial Financeiro</t>
  </si>
  <si>
    <t>23º Relatório Gerencial Financeiro</t>
  </si>
  <si>
    <t>24º Relatório Gerencial Financeiro</t>
  </si>
  <si>
    <t>Análise das Despesas e Receitas do Período Avaliatório</t>
  </si>
  <si>
    <t>Em 09 de março de 2023 foi realizado  o repasse previsto para  Dezembro de 2022, no valor de R$ 4.012.000,70 (quatro milhões, doze mil reais e setenta centavos). Já repasse previsto para fevereiro de 2023 no valor de   R$17.026.108,77 (dezessete milhões, vinte e seis mil, cento e oito reais e setenta e sete centavos) até o final do período avalitório não havia sido processado.</t>
  </si>
  <si>
    <t>Seguindo a determinação contida na legislação vigente e a política de gestão de recursos públicos do Instituto Elo, o recurso correspondente ao provisionamento trabalhista dos profissionais contratados para execução do Contrato de Gestão nº 008/2021,  foram aplicados em Fundo de Renda Fixa junto à instituição bancária Itaú Unibanco S.A, o que resultou em um rendimento líquido de R$ 460.718,82 (quatrocentos e sessenta mil, setecentos e dezoito reais e oitenta e dois centavos), no período avaliatório. O referido rendimento, conforme previsto no inciso I do Art. 89 do Decreto Estadual nº47.553, de 07 de dezembro de 2018, foi transferido para uma conta específica no Banco Itaú destinada única e exclusivamente para Reserva de Recursos.</t>
  </si>
  <si>
    <t xml:space="preserve">O 7 º PA foi encerrado com um saldo de R$ 19.566.518,89 (Dezenove milhões, quinhentos e sessenta e seis mil, quinhentos e dezoito reais e oitenta e nove centavos). Considerando R$6.531.527,91 (seis milhões, quinhentos e trinta e um mil, quinhentos e vinte e sete reais e noventa e um centavos) de Provisionamento de Pessoal, R$4.006.080,66 (quatro milhões, seis mil, oitenta reais e sessenta e seis centavos) de Recursos comprometidos referente ao período avaliatório, , temos um saldo remanescente de R$9.028.910,32 (nove milhões, vinte e oito mil, novecentos e dez reais e trinta e dois centavos).
</t>
  </si>
  <si>
    <t>Tabela 1 - Resumo das Movimentações Financeiras no Período em Regime de Caixa</t>
  </si>
  <si>
    <t>a</t>
  </si>
  <si>
    <t>(T)</t>
  </si>
  <si>
    <t>Transporte de Saldo Acumulado Anterior</t>
  </si>
  <si>
    <t>(E)</t>
  </si>
  <si>
    <t>Total de Entradas de Recursos</t>
  </si>
  <si>
    <t>(S)</t>
  </si>
  <si>
    <t>Total de Saídas de Recursos</t>
  </si>
  <si>
    <t>(SA)</t>
  </si>
  <si>
    <t>Saldo Acumulado (T+E-S)</t>
  </si>
  <si>
    <t>(A)</t>
  </si>
  <si>
    <t>Saldo de Recursos Arrecadados do CG</t>
  </si>
  <si>
    <t>(PP)</t>
  </si>
  <si>
    <t>Provisonamentos de Pessoal</t>
  </si>
  <si>
    <t>(C)</t>
  </si>
  <si>
    <t>Recursos Comprometidos</t>
  </si>
  <si>
    <t>(AR)</t>
  </si>
  <si>
    <t>Adiantamento de Recursos de Repasse Anterior:</t>
  </si>
  <si>
    <t>(SR)</t>
  </si>
  <si>
    <t>Saldo Remanescente (SA-A-PP-C-AR)</t>
  </si>
  <si>
    <t>Composição Financeira do Saldo Acumulado (SF)</t>
  </si>
  <si>
    <t>Saldo Extrato C/C no período</t>
  </si>
  <si>
    <t>Saldo Extrato CI no período</t>
  </si>
  <si>
    <t>Saldo Fundo Fixo no período</t>
  </si>
  <si>
    <t>(SF)</t>
  </si>
  <si>
    <t>( = ) Saldo Financeiro no período</t>
  </si>
  <si>
    <t>(G)</t>
  </si>
  <si>
    <t>CONFERENCIA (SA) - (SF) = 0,00</t>
  </si>
  <si>
    <t>Movimentação Financeira da Reserva de Recursos</t>
  </si>
  <si>
    <t>Transporte de Saldo da Reserva de Recursos</t>
  </si>
  <si>
    <t>Transferência para Reserva de Recursos</t>
  </si>
  <si>
    <t>Rendimentos Financeiros da Reserva de Recursos</t>
  </si>
  <si>
    <t>Gastos da Reserva de Recursos</t>
  </si>
  <si>
    <t>Saldo da Reserva de Recursos</t>
  </si>
  <si>
    <t>Tabela 2 - Comparativo entre Receitas e Gastos Previstos e Realizados no Período em Regime de Competência</t>
  </si>
  <si>
    <t>Previsto</t>
  </si>
  <si>
    <t>Entrada de Recursos</t>
  </si>
  <si>
    <t>TOTAL</t>
  </si>
  <si>
    <t>1.1</t>
  </si>
  <si>
    <t>Receitas</t>
  </si>
  <si>
    <t>1.1.1</t>
  </si>
  <si>
    <t>Repasses do Contrato de Gestão</t>
  </si>
  <si>
    <t>1.1.2</t>
  </si>
  <si>
    <t>Receita Arrecadada em Função do CG</t>
  </si>
  <si>
    <t>1.1.4</t>
  </si>
  <si>
    <t>Outras Receitas</t>
  </si>
  <si>
    <t>2.1</t>
  </si>
  <si>
    <t>Rendimentos de Aplicações Fin.</t>
  </si>
  <si>
    <t>(E) Total de Entradas:</t>
  </si>
  <si>
    <t>Saída de Recursos</t>
  </si>
  <si>
    <t>Gastos com Pessoal</t>
  </si>
  <si>
    <t>2.1.1</t>
  </si>
  <si>
    <t>Salários</t>
  </si>
  <si>
    <t>2.1.2</t>
  </si>
  <si>
    <t>Estagiários</t>
  </si>
  <si>
    <t>2.1.3</t>
  </si>
  <si>
    <t>Encargos</t>
  </si>
  <si>
    <t>2.1.4</t>
  </si>
  <si>
    <t>Benefícios</t>
  </si>
  <si>
    <t>Subtotal (Pessoal):</t>
  </si>
  <si>
    <t>2.2</t>
  </si>
  <si>
    <t>Gastos Gerais</t>
  </si>
  <si>
    <t>2.3</t>
  </si>
  <si>
    <t>Aquisição de Bens Permanentes</t>
  </si>
  <si>
    <t>2.4</t>
  </si>
  <si>
    <t>(S) Total de Saídas:</t>
  </si>
  <si>
    <t>Realizado</t>
  </si>
  <si>
    <t>Realizado
(/) Previsto</t>
  </si>
  <si>
    <t>Previsto
(-) Realizado</t>
  </si>
  <si>
    <t>Tabela 3 - Demonstrativo dos Gastos das Atividades do Contrato de Gestão</t>
  </si>
  <si>
    <t>Nº</t>
  </si>
  <si>
    <t>Atividades do Contrato de Gestão -
Vinculação ao Programa de Trabalho</t>
  </si>
  <si>
    <t>Realizado (/) Previsto</t>
  </si>
  <si>
    <t>N/A</t>
  </si>
  <si>
    <t>Área Meio - Atividades e Gastos</t>
  </si>
  <si>
    <t>Ipatinga</t>
  </si>
  <si>
    <t>Uberaba</t>
  </si>
  <si>
    <t>Santa Clara</t>
  </si>
  <si>
    <t>Sete Lagoas</t>
  </si>
  <si>
    <t>UnaÍ</t>
  </si>
  <si>
    <t>Andradas</t>
  </si>
  <si>
    <t>Horto</t>
  </si>
  <si>
    <t>São Jerônimo</t>
  </si>
  <si>
    <t>Lindeia</t>
  </si>
  <si>
    <t>Santa Helena</t>
  </si>
  <si>
    <t>Araxá</t>
  </si>
  <si>
    <t>Tupaciguara</t>
  </si>
  <si>
    <t>Total</t>
  </si>
  <si>
    <t>Destinação dos Gastos do Termo de Parceria com Pessoal</t>
  </si>
  <si>
    <t>Destinação</t>
  </si>
  <si>
    <t>%</t>
  </si>
  <si>
    <t>Área Meio</t>
  </si>
  <si>
    <t>Área Fim</t>
  </si>
  <si>
    <t>Destinação dos Gastos do Termo de Parceria</t>
  </si>
  <si>
    <t>Valor</t>
  </si>
  <si>
    <t>Número do Mês</t>
  </si>
  <si>
    <t>Tabela 4 - Demonstrativo Analítico das Receitas e Gastos Mensais em Regime de Caixa</t>
  </si>
  <si>
    <t>% do TOTAL</t>
  </si>
  <si>
    <t>T</t>
  </si>
  <si>
    <t>Transporte de Saldo Acumulado (SA)</t>
  </si>
  <si>
    <t>1.2</t>
  </si>
  <si>
    <t>(E) Total de Entradas</t>
  </si>
  <si>
    <t>2.1.1.1</t>
  </si>
  <si>
    <t>Remuneração Bruta</t>
  </si>
  <si>
    <t>2.1.1.2</t>
  </si>
  <si>
    <t>Adicional Noturno</t>
  </si>
  <si>
    <t>2.1.1.3</t>
  </si>
  <si>
    <t>DRS s/ Adicional Noturno</t>
  </si>
  <si>
    <t>2.1.1.4</t>
  </si>
  <si>
    <t>Horas Extras</t>
  </si>
  <si>
    <t>2.1.1.5</t>
  </si>
  <si>
    <t>DRS s/ Horas Extras</t>
  </si>
  <si>
    <t>2.1.1.6</t>
  </si>
  <si>
    <t>Adicional Periculosidade</t>
  </si>
  <si>
    <t>2.1.1.7</t>
  </si>
  <si>
    <t>Gratificação de função</t>
  </si>
  <si>
    <t>2.1.1.8</t>
  </si>
  <si>
    <t>Outros Gastos com Pessoal</t>
  </si>
  <si>
    <t>Subtotal Salários :</t>
  </si>
  <si>
    <t>2.1.2.1</t>
  </si>
  <si>
    <t>Bolsa Estágio</t>
  </si>
  <si>
    <t>2.1.2.2</t>
  </si>
  <si>
    <t>Auxílio Transporte</t>
  </si>
  <si>
    <t>Subtotal Estagiários:</t>
  </si>
  <si>
    <t>2.1.3.1</t>
  </si>
  <si>
    <t>INSS Patronal</t>
  </si>
  <si>
    <t>2.1.3.2</t>
  </si>
  <si>
    <t>PIS</t>
  </si>
  <si>
    <t>2.1.3.3</t>
  </si>
  <si>
    <t>FGTS</t>
  </si>
  <si>
    <t>2.1.3.4</t>
  </si>
  <si>
    <t>FGTS Multa Rescisória</t>
  </si>
  <si>
    <t>2.1.3.5</t>
  </si>
  <si>
    <t>13º Salário</t>
  </si>
  <si>
    <t>2.1.3.6</t>
  </si>
  <si>
    <t>Férias</t>
  </si>
  <si>
    <t>2.1.3.7</t>
  </si>
  <si>
    <t>1/3 de Férias</t>
  </si>
  <si>
    <t>2.1.3.8</t>
  </si>
  <si>
    <t>Rescisão de Trabalho (Saldo Salário, Aviso Prévio, outros)</t>
  </si>
  <si>
    <t>2.1.3.9</t>
  </si>
  <si>
    <t>Medicina e Segurança do Trabalho</t>
  </si>
  <si>
    <t>2.1.3.10</t>
  </si>
  <si>
    <t>Custas com Justiça do Trabalho</t>
  </si>
  <si>
    <t>2.1.3.11</t>
  </si>
  <si>
    <t>Despesas Sindicais</t>
  </si>
  <si>
    <t>2.1.3.15</t>
  </si>
  <si>
    <t>Outros Encargos Trabalhistas</t>
  </si>
  <si>
    <t>Subtotal Encargos Trabalhistas:</t>
  </si>
  <si>
    <t>2.1.4.1</t>
  </si>
  <si>
    <t>Vale Transporte</t>
  </si>
  <si>
    <t>2.1.4.2</t>
  </si>
  <si>
    <t>Vale Alimentação</t>
  </si>
  <si>
    <t>2.1.4.3</t>
  </si>
  <si>
    <t>Plano de Saúde</t>
  </si>
  <si>
    <t>2.1.4.4</t>
  </si>
  <si>
    <t>Seguro de Vida</t>
  </si>
  <si>
    <t>2.1.4.5</t>
  </si>
  <si>
    <t>Plano Odontológico</t>
  </si>
  <si>
    <t>2.1.4.6</t>
  </si>
  <si>
    <t>Cesta Básica</t>
  </si>
  <si>
    <t>2.1.4.7</t>
  </si>
  <si>
    <t>Bem Estar Social</t>
  </si>
  <si>
    <t>2.1.4.8</t>
  </si>
  <si>
    <t>Outros Benefícios</t>
  </si>
  <si>
    <t>Subtotal Benefícios:</t>
  </si>
  <si>
    <t>Subtotal Pessoal:</t>
  </si>
  <si>
    <t>2.2.1</t>
  </si>
  <si>
    <t>Aluguel</t>
  </si>
  <si>
    <t>2.2.2</t>
  </si>
  <si>
    <t>Condomínio</t>
  </si>
  <si>
    <t>2.2.3</t>
  </si>
  <si>
    <t>IPTU</t>
  </si>
  <si>
    <t>2.2.4</t>
  </si>
  <si>
    <t>Seguros de Imóveis</t>
  </si>
  <si>
    <t>2.2.5</t>
  </si>
  <si>
    <t>Energia Elétrica</t>
  </si>
  <si>
    <t>2.2.6</t>
  </si>
  <si>
    <t>Água e Esgoto</t>
  </si>
  <si>
    <t>2.2.7</t>
  </si>
  <si>
    <t>Telefone Fixo</t>
  </si>
  <si>
    <t>2.2.8</t>
  </si>
  <si>
    <t>Telefone Móvel</t>
  </si>
  <si>
    <t>2.2.9</t>
  </si>
  <si>
    <t>Internet</t>
  </si>
  <si>
    <t>2.2.10</t>
  </si>
  <si>
    <t>Serviços de Internet (Web Design, Hospedagem de Site, outros)</t>
  </si>
  <si>
    <t>2.2.11</t>
  </si>
  <si>
    <t>Assessoria Contábil</t>
  </si>
  <si>
    <t>2.2.12</t>
  </si>
  <si>
    <t>Assessoria Jurídica</t>
  </si>
  <si>
    <t>2.2.13</t>
  </si>
  <si>
    <t>Auditoria Externa</t>
  </si>
  <si>
    <t>2.2.14</t>
  </si>
  <si>
    <t>Consultoria</t>
  </si>
  <si>
    <t>2.2.15</t>
  </si>
  <si>
    <t>Publicidade, Comunicação e Marketing</t>
  </si>
  <si>
    <t>2.2.16</t>
  </si>
  <si>
    <t>Serviços de Registro/Produção Audiovisual</t>
  </si>
  <si>
    <t>2.2.17</t>
  </si>
  <si>
    <t>Assinatura de Certificado Digital</t>
  </si>
  <si>
    <t>2.2.18</t>
  </si>
  <si>
    <t>Assinatura de Periódicos e Aquisição de Livros</t>
  </si>
  <si>
    <t>2.2.19</t>
  </si>
  <si>
    <t>Aquisição e Suporte em Softwares</t>
  </si>
  <si>
    <t>2.2.20</t>
  </si>
  <si>
    <t>Manutenção e Reparos em Redes e Computadores</t>
  </si>
  <si>
    <t>2.2.21</t>
  </si>
  <si>
    <t>Serviços de Instalação e Manutenção Elétrica e Hidráulica</t>
  </si>
  <si>
    <t>2.2.22</t>
  </si>
  <si>
    <t>Manutenção e Reparos em Ar Condicionado</t>
  </si>
  <si>
    <t>2.2.23</t>
  </si>
  <si>
    <t>Serviços de Montagem e Desmontagem de Mobiliário</t>
  </si>
  <si>
    <t>2.2.24</t>
  </si>
  <si>
    <t>Locação de Equipamentos e Máquinas</t>
  </si>
  <si>
    <t>2.2.25</t>
  </si>
  <si>
    <t>Serviços de Manutenção em Equipamentos e Máquinas</t>
  </si>
  <si>
    <t>2.2.26</t>
  </si>
  <si>
    <t>Uniformes</t>
  </si>
  <si>
    <t>2.2.27</t>
  </si>
  <si>
    <t>Serviços de Entrega/Recarga de Vale Transportes</t>
  </si>
  <si>
    <t>2.2.28</t>
  </si>
  <si>
    <t>Serviços de Mão-de-obra Terceirizada</t>
  </si>
  <si>
    <t>2.2.29</t>
  </si>
  <si>
    <t>Serviços de Motoboy</t>
  </si>
  <si>
    <t>2.2.30</t>
  </si>
  <si>
    <t>Serviços de Segurança</t>
  </si>
  <si>
    <t>2.2.31</t>
  </si>
  <si>
    <t>Correios e Telégrafos</t>
  </si>
  <si>
    <t>2.2.32</t>
  </si>
  <si>
    <t>Cartório</t>
  </si>
  <si>
    <t>2.2.33</t>
  </si>
  <si>
    <t>Despesas Bancárias</t>
  </si>
  <si>
    <t>2.2.34</t>
  </si>
  <si>
    <t>Taxa de Expediente</t>
  </si>
  <si>
    <t>2.2.35</t>
  </si>
  <si>
    <t>Taxas Municipais, Estaduais e Federais</t>
  </si>
  <si>
    <t>2.2.36</t>
  </si>
  <si>
    <t>I.O.F</t>
  </si>
  <si>
    <t>2.2.37</t>
  </si>
  <si>
    <t>I.R.R.F s/ Aplicações</t>
  </si>
  <si>
    <t>2.2.38</t>
  </si>
  <si>
    <t>Juros e Multas</t>
  </si>
  <si>
    <t>2.2.39</t>
  </si>
  <si>
    <t>Material de Limpeza</t>
  </si>
  <si>
    <t>2.2.40</t>
  </si>
  <si>
    <t>Material de Copa e Cozinha</t>
  </si>
  <si>
    <t>2.2.41</t>
  </si>
  <si>
    <t>Lanches e Refeiçoes</t>
  </si>
  <si>
    <t>2.2.42</t>
  </si>
  <si>
    <t>Serviços Gráficos</t>
  </si>
  <si>
    <t>2.2.43</t>
  </si>
  <si>
    <t>Material de Informática</t>
  </si>
  <si>
    <t>2.2.44</t>
  </si>
  <si>
    <t>Material de Escritorio</t>
  </si>
  <si>
    <t>2.2.45</t>
  </si>
  <si>
    <t>Material Pedagógico/Didático</t>
  </si>
  <si>
    <t>2.2.46</t>
  </si>
  <si>
    <t>Locação de Espaço</t>
  </si>
  <si>
    <t>2.2.47</t>
  </si>
  <si>
    <t>Buffet</t>
  </si>
  <si>
    <t>2.2.48</t>
  </si>
  <si>
    <t>Eventos</t>
  </si>
  <si>
    <t>2.2.49</t>
  </si>
  <si>
    <t>Cursos</t>
  </si>
  <si>
    <t>2.2.50</t>
  </si>
  <si>
    <t>Taxi</t>
  </si>
  <si>
    <t>2.2.51</t>
  </si>
  <si>
    <t>Locação de Veículos</t>
  </si>
  <si>
    <t>2.2.52</t>
  </si>
  <si>
    <t>Locação de Veículos com Motorista</t>
  </si>
  <si>
    <t>2.2.53</t>
  </si>
  <si>
    <t>Fretes e Carretos</t>
  </si>
  <si>
    <t>2.2.54</t>
  </si>
  <si>
    <t>Combustível</t>
  </si>
  <si>
    <t>2.2.55</t>
  </si>
  <si>
    <t>Estacionamento</t>
  </si>
  <si>
    <t>2.2.56</t>
  </si>
  <si>
    <t>IPVA/Seguro Obrigatório/Licenciamento</t>
  </si>
  <si>
    <t>2.2.57</t>
  </si>
  <si>
    <t>Seguro de Veículos</t>
  </si>
  <si>
    <t>2.2.58</t>
  </si>
  <si>
    <t>Manutenção em Veículos</t>
  </si>
  <si>
    <t>2.2.59</t>
  </si>
  <si>
    <t>Despesas de Viagem - Passagem Aérea</t>
  </si>
  <si>
    <t>2.2.60</t>
  </si>
  <si>
    <t>Despesas de Viagem - Passagem Terrestre</t>
  </si>
  <si>
    <t>2.2.61</t>
  </si>
  <si>
    <t>Despesas de Viagem</t>
  </si>
  <si>
    <t>2.2.62</t>
  </si>
  <si>
    <t>Oficinas do Programa Fica Vivo!</t>
  </si>
  <si>
    <t>2.2.63</t>
  </si>
  <si>
    <t>Olimpíadas do Programa Fica Vivo!</t>
  </si>
  <si>
    <t>2.2.64</t>
  </si>
  <si>
    <t>Projetos de Prevenção à Criminalidade</t>
  </si>
  <si>
    <t>2.2.65</t>
  </si>
  <si>
    <t>Oficinas do Programa Mediação de Conflitos</t>
  </si>
  <si>
    <t>2.2.66</t>
  </si>
  <si>
    <t>Serviço de controle de pragas urbanas e higienização de caixa d'água/reservatório de água</t>
  </si>
  <si>
    <t>2.2.67</t>
  </si>
  <si>
    <t>Serviços de manutenção ou reparo de imóvel</t>
  </si>
  <si>
    <t>2.2.68</t>
  </si>
  <si>
    <t>Serviço de carga e recarga de extintores</t>
  </si>
  <si>
    <t>2.2.69</t>
  </si>
  <si>
    <t>Gás de cozinha</t>
  </si>
  <si>
    <t>2.2.70</t>
  </si>
  <si>
    <t>Auto de Vistoria do Corpo de Bombeiros/Projeto contra Incêndio</t>
  </si>
  <si>
    <t>2.2.71</t>
  </si>
  <si>
    <t>Roupa de Cama/Banho</t>
  </si>
  <si>
    <t>2.2.72</t>
  </si>
  <si>
    <t>Artigos de higiene pessoal</t>
  </si>
  <si>
    <t>2.2.73</t>
  </si>
  <si>
    <t>Medicamentos e produtos farmacêuticos</t>
  </si>
  <si>
    <t>2.2.74</t>
  </si>
  <si>
    <t>Material elétrico e eletrônico</t>
  </si>
  <si>
    <t>2.2.75</t>
  </si>
  <si>
    <t>Fotografias para registros</t>
  </si>
  <si>
    <t>2.2.76</t>
  </si>
  <si>
    <t>Coleta de Resíduo Hospitalar</t>
  </si>
  <si>
    <t>2.2.77</t>
  </si>
  <si>
    <t>Coleta de Resíduos Sólidos</t>
  </si>
  <si>
    <t>2.2.78</t>
  </si>
  <si>
    <t>Lavagem de Roupas</t>
  </si>
  <si>
    <t>2.2.79</t>
  </si>
  <si>
    <t>Outros Gastos Gerais</t>
  </si>
  <si>
    <t>Subtotal:</t>
  </si>
  <si>
    <t>2.3.1</t>
  </si>
  <si>
    <t>Máquinas, Aparelhos, Utensílios e Equipamentos de Uso Industrial</t>
  </si>
  <si>
    <t>2.3.2</t>
  </si>
  <si>
    <t>Equipamentos de Comunicação e Telefonia</t>
  </si>
  <si>
    <t>2.3.3</t>
  </si>
  <si>
    <t>Equipamentos de Informática</t>
  </si>
  <si>
    <t>2.3.4</t>
  </si>
  <si>
    <t>Equipamentos de Som, Vídeo, Fotográfico e Cinematográfico</t>
  </si>
  <si>
    <t>2.3.5</t>
  </si>
  <si>
    <t>Máquinas, Aparelhos, Utensílios e Equip. de Uso Administrativo</t>
  </si>
  <si>
    <t>2.3.6</t>
  </si>
  <si>
    <t>Material Esportivo e Recreativo</t>
  </si>
  <si>
    <t>2.3.7</t>
  </si>
  <si>
    <t>Mobiliário</t>
  </si>
  <si>
    <t>2.3.8</t>
  </si>
  <si>
    <t>Veículos</t>
  </si>
  <si>
    <t>2.3.9</t>
  </si>
  <si>
    <t>Coleção e Materiais Bibliográficos</t>
  </si>
  <si>
    <t>2.3.10</t>
  </si>
  <si>
    <t>Instrumentos Musicais e Artísticos</t>
  </si>
  <si>
    <t>2.3.11</t>
  </si>
  <si>
    <t>Equipamentos de Segurança Eletrônica</t>
  </si>
  <si>
    <t>2.3.12</t>
  </si>
  <si>
    <t>Material Didático</t>
  </si>
  <si>
    <t>2.3.13</t>
  </si>
  <si>
    <t>Equipamentos para segurança pessoal e industrial</t>
  </si>
  <si>
    <t>2.3.14</t>
  </si>
  <si>
    <t>Equipamentos médicos e veterinários</t>
  </si>
  <si>
    <t>2.3.15</t>
  </si>
  <si>
    <t>Outros Materiais Permanentes</t>
  </si>
  <si>
    <t>(S) Total de Saídas</t>
  </si>
  <si>
    <t>Tabela 5 - Demonstrativo Analítico das Receitas e Gastos Mensais em Regime de Competência</t>
  </si>
  <si>
    <t>Tabela 6 - Demonstrativo Mensal dos Recursos Provisionados com Pessoal</t>
  </si>
  <si>
    <t>Transporte de Provisionamentos Anteriores</t>
  </si>
  <si>
    <t>Entrada de Provisionamentos com Pessoal</t>
  </si>
  <si>
    <t>Total de Entradas</t>
  </si>
  <si>
    <t>Cancelamento de Provisionamentos com Pessoal</t>
  </si>
  <si>
    <t>Total de Cancelamentos</t>
  </si>
  <si>
    <t>Gastos do Provisionamentos com Pessoal</t>
  </si>
  <si>
    <t>Total de Gastos</t>
  </si>
  <si>
    <t>Provisionamento do Período</t>
  </si>
  <si>
    <t>Tabela 7 - Lista de Bens Permanentes Adquiridos no Período</t>
  </si>
  <si>
    <t>Número do Patrimônio</t>
  </si>
  <si>
    <t>Descrição Completa</t>
  </si>
  <si>
    <t>Subcategoria</t>
  </si>
  <si>
    <t>Valor de Aquisição</t>
  </si>
  <si>
    <t>Data de Aquisição</t>
  </si>
  <si>
    <t>Fornecedor</t>
  </si>
  <si>
    <t>Nota Fiscal</t>
  </si>
  <si>
    <t>Localização do Bem</t>
  </si>
  <si>
    <t>Justificativa para a aquisição</t>
  </si>
  <si>
    <t>Micro Completo UPD Brasil PC intel 156500/4GB Fonte230w/ Monitor Led/kit mouse teclado</t>
  </si>
  <si>
    <t>Vsit Soluções Comercio e Serviços Ltda</t>
  </si>
  <si>
    <t xml:space="preserve">Aquisição para atender a demanda de trabalho </t>
  </si>
  <si>
    <t>Armario Ventilado 1,90x090x0,40 CH26</t>
  </si>
  <si>
    <t>CDM- Centro de Distribuição de Moveis Eireli</t>
  </si>
  <si>
    <t>Estante L2 2,00X0,92X0,40 C618/22</t>
  </si>
  <si>
    <t>Sede Administrativa</t>
  </si>
  <si>
    <t>No break 2500VA Coletek UPS PGII - Bivolt</t>
  </si>
  <si>
    <t>Oficina dos Bits Ltda</t>
  </si>
  <si>
    <t>Kit Academico Sigma air- dentflex</t>
  </si>
  <si>
    <t>Life care Material Hospitalar Ltda</t>
  </si>
  <si>
    <t>Unaí</t>
  </si>
  <si>
    <t>CX Frahm CM350 BT Ativa</t>
  </si>
  <si>
    <t>A Serenata Ltda</t>
  </si>
  <si>
    <t>Projetor Portatil T6 3500 Lumens prateado BIVOLT</t>
  </si>
  <si>
    <t>Camera Bullet Turbo HD - 2.0 1080P</t>
  </si>
  <si>
    <t>Tecnica Beneli Ltda</t>
  </si>
  <si>
    <t>Aquisição para atender a demanda de trabalho de segurança</t>
  </si>
  <si>
    <t>DVR 16 Canais IDS 7216 HQHI -MI/S</t>
  </si>
  <si>
    <t>Rack Caixa Metalica fine 400x400x108mm c/ 2 chaves 4979</t>
  </si>
  <si>
    <t>HD 4TB Western Digital Purple WD42PURZ</t>
  </si>
  <si>
    <t>Colchão D23 Perola Preto 78x188c12 antichamas</t>
  </si>
  <si>
    <t>Mega Casa dos Colchões</t>
  </si>
  <si>
    <t>Switch 24 portas intelbras</t>
  </si>
  <si>
    <t xml:space="preserve">Net Solução em informatica Ltda </t>
  </si>
  <si>
    <t>DHCP Informatica do Brasil Ltda</t>
  </si>
  <si>
    <t>Fonte Chaveada 12V  10A Colmeia</t>
  </si>
  <si>
    <t>Fonte Chaveada 12V  10A Caixa metalica</t>
  </si>
  <si>
    <t>Container roto 1000L PretoJB</t>
  </si>
  <si>
    <t>Jerbra Comercial Ltda</t>
  </si>
  <si>
    <t>Container Plas 360L Grafite JB</t>
  </si>
  <si>
    <t>Hiza Bebedouro industrial 25 L 127V 2T Cokuna</t>
  </si>
  <si>
    <t>Ribeiro e Lima Comercial LTDA</t>
  </si>
  <si>
    <t>Ventilador Parede PR 127/220 200W 3V 50CM</t>
  </si>
  <si>
    <t>Loja Eletrica Ltda</t>
  </si>
  <si>
    <t>VM 40 Mega Turbo preto 127 V Britania</t>
  </si>
  <si>
    <t>Casa Do Vento Eletro e Design ltda</t>
  </si>
  <si>
    <t>UniFi6 Lite</t>
  </si>
  <si>
    <t>Matheus Henrique Rodrigues Alves</t>
  </si>
  <si>
    <t>Fonte Chaveada 12V  10 A Caixa metalica</t>
  </si>
  <si>
    <t>Tesoura Corta Vergalhão de 36- EDA 3YO</t>
  </si>
  <si>
    <t>WJ Ferramentas LTDA</t>
  </si>
  <si>
    <t>Pulverizador 20L Costa PJH</t>
  </si>
  <si>
    <t>Borrachas Avenida Ltda</t>
  </si>
  <si>
    <t>Roteador Wifi Gigabit Tplink ac 1200- archer</t>
  </si>
  <si>
    <t>Intermedium Sistemas ltda</t>
  </si>
  <si>
    <t>Access Point Ponto de Acesso UBIQUITI UNIF 6 LITE</t>
  </si>
  <si>
    <t>Fast Minas Comercio e Prestação de serviços em informatica</t>
  </si>
  <si>
    <t>Roçadeira 2T a Gasolina com Guidão 25cc LAM e CARR</t>
  </si>
  <si>
    <t>AGK Agronegocios Ltda</t>
  </si>
  <si>
    <t>DVR16 Canais IDS</t>
  </si>
  <si>
    <t>Conversor de Midia Giga WDM Monomodo 20KM</t>
  </si>
  <si>
    <t>Hd Externo 2 TB portatil Toshiba Canvio Ready Usb</t>
  </si>
  <si>
    <t>Tabela 8 - Demonstrativo dos Recursos Comprometidos ao Final do Período</t>
  </si>
  <si>
    <r>
      <rPr>
        <sz val="9"/>
        <rFont val="Arial"/>
        <family val="2"/>
      </rPr>
      <t>N</t>
    </r>
    <r>
      <rPr>
        <b/>
        <sz val="9"/>
        <rFont val="Arial"/>
        <family val="2"/>
      </rPr>
      <t>º</t>
    </r>
  </si>
  <si>
    <t>Mês de
Comp.</t>
  </si>
  <si>
    <t>Categoria</t>
  </si>
  <si>
    <t>Apropriação às Atividades</t>
  </si>
  <si>
    <t>Favorecido</t>
  </si>
  <si>
    <t>Vinculação ao Objeto / Justificativa</t>
  </si>
  <si>
    <t>Mês
Comp.</t>
  </si>
  <si>
    <t>Proagir - Bem Estar Social</t>
  </si>
  <si>
    <t>Sindicato dos Empregados em Instituiçoes Beneficentes Religiosas e Filantropicas /Sintibref - MG</t>
  </si>
  <si>
    <t>Pagamento de despesas sindicais ref aos beneficios obrigatórios do sindicato</t>
  </si>
  <si>
    <t>Ministério da Fazenda</t>
  </si>
  <si>
    <t>Repasse de IRRF sobre folha de pagamento ref. 03/2023</t>
  </si>
  <si>
    <t>Contrei Consultoria Tecnica e Treinamento em Segurança e Higiene do Trabalho</t>
  </si>
  <si>
    <t>Prestação de Serviços de Medicina do Trabalho PCMSO - Exames, Gestão PPP .</t>
  </si>
  <si>
    <t>Ministério da Previdência e Assistência Social - MPAS</t>
  </si>
  <si>
    <t>Outras Entidades (Terceiros) (4,5%)</t>
  </si>
  <si>
    <t>Seguro de vida</t>
  </si>
  <si>
    <t>Seabra Eiras Imóveis Ltda</t>
  </si>
  <si>
    <t>Aluguel Sede Administrativa</t>
  </si>
  <si>
    <t>Revisão Auditoria e Consultoria Empresarial</t>
  </si>
  <si>
    <t>Prestação de Serviços de Contabilidade</t>
  </si>
  <si>
    <t>Mendes Junior Soluçoes ambientais ltda</t>
  </si>
  <si>
    <t>Prestaçao de serviço de coleta, transporte e disposição final ambientalmente adequada a residuos do grupo D</t>
  </si>
  <si>
    <t>Minas Ambiental Tranporte e Coleta residuos Eireli</t>
  </si>
  <si>
    <t>Prestaçao de serviço de coleta, transporte e disposição final ambientalmente adequada a residuos do grupo A/B/E Classe 1</t>
  </si>
  <si>
    <t>Empresa Brasileira de Correios e Telégrafos</t>
  </si>
  <si>
    <t>Prestação de serviços de correios para atender a demanda dos adolescentes das unidades e demandas administrativas de envio de documentos (Unidades e Sede Administrativa).</t>
  </si>
  <si>
    <t xml:space="preserve">OI S.A </t>
  </si>
  <si>
    <t>Telefone fixo das unidades</t>
  </si>
  <si>
    <t>Tim S.A</t>
  </si>
  <si>
    <t>Telefone corporativo</t>
  </si>
  <si>
    <t>Unafiber Telecom</t>
  </si>
  <si>
    <t>Internet da unidade</t>
  </si>
  <si>
    <t>Internet das unidades</t>
  </si>
  <si>
    <t>Algar Telecom</t>
  </si>
  <si>
    <t>Telefone fixo Sede Administrativa</t>
  </si>
  <si>
    <t>Instituto Elo</t>
  </si>
  <si>
    <t>Transferencia de Rendimentos para conta Reserva de recurso, conforme previsto no I do Art. 89 do decreto estadual 47553/2018 ref. 03/2023</t>
  </si>
  <si>
    <t>-</t>
  </si>
  <si>
    <t>Água e esgosto das unidades</t>
  </si>
  <si>
    <t>Cemig Distribuiçao</t>
  </si>
  <si>
    <t>Energia  elétrica das unidades</t>
  </si>
  <si>
    <t>Folha de pagamento ref 03/2023</t>
  </si>
  <si>
    <t>Alimentação das unidades</t>
  </si>
  <si>
    <t>Lavanderia Dia a Dia Eireli</t>
  </si>
  <si>
    <t>Serviço de lavanderia das Unidades de Belo Horizonte</t>
  </si>
  <si>
    <t>Lavanderia Cipriani Ltda</t>
  </si>
  <si>
    <t>Serviço de lavanderia das Unidades Sete Lagoas</t>
  </si>
  <si>
    <t>Fernando Ribeiro da Silva</t>
  </si>
  <si>
    <t>Serviço de lavanderia das Unidades Araxá</t>
  </si>
  <si>
    <t>Repnet Representaçoes e tecnologia em impressao Eireli</t>
  </si>
  <si>
    <t>Locação de impressoras</t>
  </si>
  <si>
    <t>Noronha Comercio e serviço de suprimentos para informatica</t>
  </si>
  <si>
    <t>Copiadora New Color ltda</t>
  </si>
  <si>
    <t>Cassio Ferreira Soares</t>
  </si>
  <si>
    <t>Prefeitura de Belo Horizonte</t>
  </si>
  <si>
    <t>ISSQN Retido e descontado das notas fiscais emitidas em 03/2023</t>
  </si>
  <si>
    <t>Prefeitura de Sete Lagoas</t>
  </si>
  <si>
    <t>Prefeitura de Unaí</t>
  </si>
  <si>
    <t>Prefeitura de Ipatinga</t>
  </si>
  <si>
    <t xml:space="preserve">Itau </t>
  </si>
  <si>
    <t>Tarifa bancaria</t>
  </si>
  <si>
    <t>Obras/ reparo no imovel</t>
  </si>
  <si>
    <t>Gasp - Grupo assistencial solidario popular</t>
  </si>
  <si>
    <t>Seguro dos veiculos</t>
  </si>
  <si>
    <t>Nº Lançto</t>
  </si>
  <si>
    <t>Data
Pgto</t>
  </si>
  <si>
    <t>Valor (R$)</t>
  </si>
  <si>
    <t>CNPJ - CPF (Favorecido)</t>
  </si>
  <si>
    <t>Forma de Pagamento</t>
  </si>
  <si>
    <t>Tipo do Documento</t>
  </si>
  <si>
    <t>Nº do Documento</t>
  </si>
  <si>
    <t>Data do Documento</t>
  </si>
  <si>
    <t>MÊS
Pgto</t>
  </si>
  <si>
    <t>MÊS
Comp.</t>
  </si>
  <si>
    <t>Água e esgoto</t>
  </si>
  <si>
    <t>Companhia de Saneamento De Minas Gerais</t>
  </si>
  <si>
    <t>Boleto Bancário</t>
  </si>
  <si>
    <t>Fatura</t>
  </si>
  <si>
    <t>12278621119-6</t>
  </si>
  <si>
    <t>Energia Eletrica</t>
  </si>
  <si>
    <t>Cemig Distribuição S/A</t>
  </si>
  <si>
    <t>PIX</t>
  </si>
  <si>
    <t>Gerenciamento integrado do sistema para melhoria do link dedicado nas unidades Lindeia/ Horto/Santa Helena/ Andradas/ Santa Clara/ São Jeronimo/ Ipatinga e Araxá</t>
  </si>
  <si>
    <t xml:space="preserve">Oi S.a </t>
  </si>
  <si>
    <t>45000003399-20</t>
  </si>
  <si>
    <t>Compra de itens para reaização da oficina café natalino  que será realizado na unidade</t>
  </si>
  <si>
    <t>Superaço alimentos Eireli</t>
  </si>
  <si>
    <t>Hospedagem dos funcionarios Aquila Augusto da Silva Teixeira, Priscila de Paula dos Santos Carvalho,Adriana  Rosa Lazzaroti e Ronille Lopes Caetano ref visita a unidade de Ipatinga dias 15/12 a 16/12</t>
  </si>
  <si>
    <t>Hotel Carvalho &amp; Filho Ltda</t>
  </si>
  <si>
    <t>Aquisição de uma bateria para o gerador de Energia da unidade</t>
  </si>
  <si>
    <t>Nacional Baterias Moto Peças Ltda</t>
  </si>
  <si>
    <t>Manutenção de rede e assistência tecnica</t>
  </si>
  <si>
    <t>Fast Minas Comercio e Prestação de serviços em informatica Ltda</t>
  </si>
  <si>
    <t>Prestação de serviço de coleta de residuos do serviço de saúde do grupo A/B/E Classe 1</t>
  </si>
  <si>
    <t>Ambientec Soluções em Residuos Ltda</t>
  </si>
  <si>
    <t>Compra de lanche para realização do projeto " Desafio avanços e planejamento 2023" o lanche foi servido após conversa do corpo diretivo e a supervisão de segurança.</t>
  </si>
  <si>
    <t>Dumont e Paiva Ltda Me</t>
  </si>
  <si>
    <t>1/3 Férias Silverio de Oliveira Campos período 05/01/2023 a 03/02/2023</t>
  </si>
  <si>
    <t>Silverio de Oliveira Campos</t>
  </si>
  <si>
    <t>Transferência</t>
  </si>
  <si>
    <t>Sispag Salarios</t>
  </si>
  <si>
    <t>Férias Silverio de Oliveira Campos período 05/01/2023 a 03/02/2023</t>
  </si>
  <si>
    <t>1/3 Férias Brigido Bianco de Freitas Bernardes período 05/01/2023 a 03/02/2023</t>
  </si>
  <si>
    <t xml:space="preserve"> Brigido Bianco de Freitas Bernardes </t>
  </si>
  <si>
    <t>Férias Brigido Bianco de Freitas Bernardes período 05/01/2023 a 03/02/2023</t>
  </si>
  <si>
    <t>1/3 Férias Claudinei do Amaral Correa período 04/01/2023 a 02/02/2023</t>
  </si>
  <si>
    <t>Claudinei do Amaral Correa</t>
  </si>
  <si>
    <t>Férias Claudinei do Amaral Correa período 04/01/2023 a 02/02/2023</t>
  </si>
  <si>
    <t>1/3 Férias Flavia Honorio Augustinho período 04/01/2023 a 18/01/2023</t>
  </si>
  <si>
    <t>Flavia Honorio Augustinho</t>
  </si>
  <si>
    <t xml:space="preserve"> Férias Flavia Honorio Augustinho período 04/01/2023 a 18/01/2023</t>
  </si>
  <si>
    <t>1/3 Férias Gustavo Vieira Melo período 04/01/2023 a 02/02/2023</t>
  </si>
  <si>
    <t>Gustavo Vieira Melo</t>
  </si>
  <si>
    <t>Férias Gustavo Vieira Melo período 04/01/2023 a 02/02/2023</t>
  </si>
  <si>
    <t>1/3 Férias Maria Do Carmo Jesus período 05/01/2023 a 03/02/2023</t>
  </si>
  <si>
    <t>Maria Do Carmo Jesus</t>
  </si>
  <si>
    <t>Férias Maria Do Carmo Jesus período 05/01/2023 a 03/02/2023</t>
  </si>
  <si>
    <t>13º salário sobre TRCT</t>
  </si>
  <si>
    <t>Thiago Rodrigues Oliveira</t>
  </si>
  <si>
    <t>Férias sobre TRCT</t>
  </si>
  <si>
    <t>1/3 de férias sobre TRCT</t>
  </si>
  <si>
    <t>Saldo de salário sobre TRCT</t>
  </si>
  <si>
    <t>Diaria de viagem a Giane Mara de Oliveira Dias ref. Acompanhamento de adolescente a Juiz de fora devido a desinternação</t>
  </si>
  <si>
    <t>Giane Mara de Oliveira Dias</t>
  </si>
  <si>
    <t>Diaria de viagem a Marcio Francisco da Silva ref. Acompanhamento de adolescente a Juiz de fora devido a desinternação</t>
  </si>
  <si>
    <t>Marcio Francisco da Silva</t>
  </si>
  <si>
    <t>FGTS multa rescisória</t>
  </si>
  <si>
    <t xml:space="preserve">Guia </t>
  </si>
  <si>
    <t>GRRF</t>
  </si>
  <si>
    <t>361231313751491-32</t>
  </si>
  <si>
    <t>Compra de 3 pulverizador e 6 alcool liquido para utilizaçao na limpeza e higienização de superficies de moveis e objetos na unidade</t>
  </si>
  <si>
    <t>Elismar Jeremias de Sousa</t>
  </si>
  <si>
    <t>Lavanderia Unidade Sete Lagoas</t>
  </si>
  <si>
    <t>Hospedagem do funcionario Nayara Morais Martins ref. Dia 21/11 a 23/11 devido visitas em outras unidades para realização de intercambio entre as unidades</t>
  </si>
  <si>
    <t>HWN Empreendimentos e participações Hoteleiras Ltda</t>
  </si>
  <si>
    <t>Hospedagem do funcionario Maikon Augusto Estanislau ref. Dia 21/11 a 23/11 devido visitas em outras unidades para realização de intercambio entre as unidades</t>
  </si>
  <si>
    <t>Recarga do cartão de alimentação para 1 funcionário da Sede Administrativa.</t>
  </si>
  <si>
    <t>VB Serviços Comercio e Administração</t>
  </si>
  <si>
    <t>Seguro veiculo da sede administrativa</t>
  </si>
  <si>
    <t>Allianz Seguros S/A</t>
  </si>
  <si>
    <t>51772022563115168-85</t>
  </si>
  <si>
    <t>Everlimp Comercio e Distribuidora Eireli</t>
  </si>
  <si>
    <t>Compra de Materias para oficina realizada na unidade</t>
  </si>
  <si>
    <t>Supermercado das Linhas  Ltda</t>
  </si>
  <si>
    <t>2208</t>
  </si>
  <si>
    <t>12279563081-3</t>
  </si>
  <si>
    <t>Troca de uma boia de caixa d'agua e troca de um registro de banheiro devido a vazamentos na unidade</t>
  </si>
  <si>
    <t>Thalysson Santos Silva</t>
  </si>
  <si>
    <t>Compra de itens para manutenção do veiculo da unidade</t>
  </si>
  <si>
    <t>Urca France Automoveis Ltda</t>
  </si>
  <si>
    <t>Salario ref 36 funcionarios da sede Administrativa,62 funcionarios de uberaba, 81 funcionarios de Ipatinga, 43 funcionarios de Sete Lagoas, 137 funcionarios de Unaí, 48 funcionarios de Araxá, 132 funcionarios Santa Clara, 67 funcionarios Santa Helena,104 funcionarios do Horto, 50 funcionarios Lindeia, 81 funcionarios São Jeronimo, 64 funcionarios Tupaciguara.</t>
  </si>
  <si>
    <t>Salario ref. 12/2022 funcionario Paulo Henrique Gomes de Almeida</t>
  </si>
  <si>
    <t>Paulo Henrique Gomes de Almeida</t>
  </si>
  <si>
    <t>Tarifa bancaria Plano adapt 01/2023</t>
  </si>
  <si>
    <t>Itau Empresas</t>
  </si>
  <si>
    <t>Debito</t>
  </si>
  <si>
    <t>Extrato Bancário</t>
  </si>
  <si>
    <t>Serviço Autonomo de Agua e Esgoto</t>
  </si>
  <si>
    <t>86344122022-6</t>
  </si>
  <si>
    <t>12278623436-6</t>
  </si>
  <si>
    <t>Serviços de manutenção do veiculo</t>
  </si>
  <si>
    <t>Manutenção de PABX da unidade</t>
  </si>
  <si>
    <t>Fibra Telecomunicações Ltda</t>
  </si>
  <si>
    <t>2023/3</t>
  </si>
  <si>
    <t>Compra de equipamentos para realizaçao de reparo no fogão industrial da unidade</t>
  </si>
  <si>
    <t>SOS dos Fogões Ltda</t>
  </si>
  <si>
    <t>Lavagem de veiculo completa interna e externa no carro da unidade</t>
  </si>
  <si>
    <t>Walison Cristian Leandro Ribeiro</t>
  </si>
  <si>
    <t>Artigos de Higiene pessoal para os adolescentes</t>
  </si>
  <si>
    <t>Drogaria Drogafarma Santa Rita Ltda</t>
  </si>
  <si>
    <t>Prestação de Serviços de Medicina do Trabalho PCMSO - Exames, Gestão PPP . Ref. Mensalidade sistema Esocial</t>
  </si>
  <si>
    <t>Hospedagem Michele Piancastelli Richard dias 14/12 a 16/12/2022</t>
  </si>
  <si>
    <t>MontBlanc Hotel Ltda</t>
  </si>
  <si>
    <t>Compra de 10 caixas de luvas de procedimento latex e 3 caixas de mascara tripla para uso da equipe de enfermagem</t>
  </si>
  <si>
    <t>Copati e Cardoso Ltda</t>
  </si>
  <si>
    <t>Compra mensal de material de escritorio para atender a demanda de trabalho da unidade</t>
  </si>
  <si>
    <t>Ldc Comercio Eireli Epp</t>
  </si>
  <si>
    <t xml:space="preserve">Compras de materiais Eletricos para reparo do quadro de energia do sistema de aquecimento solar </t>
  </si>
  <si>
    <t xml:space="preserve">L&amp;M Bricolagem e Construção </t>
  </si>
  <si>
    <t>Recarga de cartão de combustível para und. Santa Clara</t>
  </si>
  <si>
    <t>Trivale Administração Ltda.</t>
  </si>
  <si>
    <t>Reembolso a Juliano Fernandes Silva ref. Pedagio Araxá/Uberaba</t>
  </si>
  <si>
    <t xml:space="preserve">Juliano Fernandes da Silva </t>
  </si>
  <si>
    <t>Diaria de viagem a Ricardo Marcos Carola ref. Acompanhamento de adolescente após desinternação</t>
  </si>
  <si>
    <t xml:space="preserve"> Ricardo Marcos Carola </t>
  </si>
  <si>
    <t>Diaria de viagem a Sarahna Morais Furbino ref. Acompanhamento de adolescente após desinternação</t>
  </si>
  <si>
    <t>Sarahna Morais Furbino</t>
  </si>
  <si>
    <t>Thaisa Ribela de Oliveira</t>
  </si>
  <si>
    <t>Alexsandro Batista</t>
  </si>
  <si>
    <t xml:space="preserve">Kely da Silva Martins </t>
  </si>
  <si>
    <t>Nayara Nascimento Guerra</t>
  </si>
  <si>
    <t>363256293751491-32</t>
  </si>
  <si>
    <t>ISS retido ref. 12/2022</t>
  </si>
  <si>
    <t>Prefeitura Municipal de Sete Lagoas</t>
  </si>
  <si>
    <t>Guia</t>
  </si>
  <si>
    <t>20230105000000503397320-00</t>
  </si>
  <si>
    <t xml:space="preserve">Compra de 10 extensões para uso nos televisores e no uso da enceradeira na unidade </t>
  </si>
  <si>
    <t>Leandro Luiz Campos Chagas - ME</t>
  </si>
  <si>
    <t>Recarga de cartão de combustível para und. Horto</t>
  </si>
  <si>
    <t>Recarga de cartão de combustível para und. São Jerônimo</t>
  </si>
  <si>
    <t>Alimentação Und Santa Clara</t>
  </si>
  <si>
    <t>Priscila Carla dos Santos</t>
  </si>
  <si>
    <t>Pensão alimenticia descontada da TRCT funcionario Bruno Venuto Lopes Viana</t>
  </si>
  <si>
    <t>Camila dos Santos Tiago Viana</t>
  </si>
  <si>
    <t>Vale Transporte 88 funcionarios Ref. Unidade Sete Lagoas</t>
  </si>
  <si>
    <t>Turi Transporte Urbano Rodoviario e intermunicipal Ltda</t>
  </si>
  <si>
    <t>Jonathan Luiz Leite dos Santos Balduino</t>
  </si>
  <si>
    <t>1/3 Férias Renata Fialho Santos período 09/01/2023 a 07/02/2023</t>
  </si>
  <si>
    <t>Renata Fialho Santos</t>
  </si>
  <si>
    <t>Férias Renata Fialho Santos período 09/01/2023 a 07/02/2023</t>
  </si>
  <si>
    <t>1/3 Férias Antônio Filho Neto período 09/01/2023 a 23/01/2023</t>
  </si>
  <si>
    <t>Antônio Filho Neto</t>
  </si>
  <si>
    <t>Férias Antônio Filho Neto período 09/01/2023 a 23/01/2023</t>
  </si>
  <si>
    <t>1/3 Férias Elisangela Vicente Maciel período 09/01/2023 a 07/02/2023</t>
  </si>
  <si>
    <t xml:space="preserve"> Elisangela Vicente Maciel </t>
  </si>
  <si>
    <t>1/3 Férias Leandro Ferreira da Silva período 09/01/2023 a 07/02/2023</t>
  </si>
  <si>
    <t xml:space="preserve">Leandro Ferreira da Silva </t>
  </si>
  <si>
    <t xml:space="preserve"> Férias Leandro Ferreira da Silva período 09/01/2023 a 07/02/2023</t>
  </si>
  <si>
    <t>Diaria de viagem a Ricardo Marcos Carola ref. Acompanhamento de adolescente na transferencia de unidade</t>
  </si>
  <si>
    <t>Departamento de água e esgoto</t>
  </si>
  <si>
    <t>273430000-1</t>
  </si>
  <si>
    <t>Aluguel sede administrativa</t>
  </si>
  <si>
    <t>Seabra Eiras Imoveis</t>
  </si>
  <si>
    <t>Condominio sede administrativa</t>
  </si>
  <si>
    <t>Seguro fiança 7/12 R$ 504,13 - Seguro Incendio 7/10 R$ 47,04 - Taxa Boleto R$ 4,80</t>
  </si>
  <si>
    <t>Alimentação Und Horto</t>
  </si>
  <si>
    <t>Compra de 8 pcte de Café, 4 pcte de açucar e 4 filtro de papel para uso na sede administrativa</t>
  </si>
  <si>
    <t>Mercearia Vagvan Ltda</t>
  </si>
  <si>
    <t>Alimentação Und Araxá</t>
  </si>
  <si>
    <t>Analina Soares Santos</t>
  </si>
  <si>
    <t>Alimentação Und Ipatinga</t>
  </si>
  <si>
    <t>Alimentação Und Tupaciguara</t>
  </si>
  <si>
    <t>Compra de material de papelaria para oficinas com os adolescentes acautelados</t>
  </si>
  <si>
    <t>Armarinho N&amp;N Ltda</t>
  </si>
  <si>
    <t>Manutenção ar condicionado, e higienização do aparelho da unidade</t>
  </si>
  <si>
    <t>Flávio da Silva Rezende</t>
  </si>
  <si>
    <t>Compra de materiais de artesanato para oficina com os adolescentes</t>
  </si>
  <si>
    <t>Pagamento ref. Pensão alimenticia descontado em folha de pagamento do funcionario Paulo Marcio Rocha Barbosa ref. 12/2022</t>
  </si>
  <si>
    <t>Mariana de Azevedo Silva</t>
  </si>
  <si>
    <t>Pagamento ref. Pensão alimenticia descontado em folha de pagamento do funcionario  Euclides Sá de Paula ref. 12/2022</t>
  </si>
  <si>
    <t>Pamela Mourão e Silva</t>
  </si>
  <si>
    <t>Pagamento ref. Pensão alimenticia descontado em folha de pagamento do funcionario  Kleber Osvaldo da Silva Junior ref. 12/2022</t>
  </si>
  <si>
    <t>Alexsandra Pereira de Souza</t>
  </si>
  <si>
    <t>Pagamento ref. Pensão alimentícia descontado em folha de pagamento do funcionário Wagner Gladson da Silva ref. 12/2022</t>
  </si>
  <si>
    <t>Cecilia Rabelo Martins Bie</t>
  </si>
  <si>
    <t>Pagamento ref. Pensão alimentícia descontado em folha de pagamento do funcionário Diego Antonio dos Santos ref. 12/2022</t>
  </si>
  <si>
    <t>Marcia Mesquita de Oliveira Jesus Sousa</t>
  </si>
  <si>
    <t>Pagamento ref. Pensão alimenticia descontado em folha de pagamento do funcionario  Marlon Douglas Guilherme Nunes ref.12/2022</t>
  </si>
  <si>
    <t>Gislene Gouveia Lommez</t>
  </si>
  <si>
    <t>Pagamento ref. Pensão alimenticia descontado em folha de pagamento do funcionario  Vinicius da Silva Melgaço ref. 12/2022</t>
  </si>
  <si>
    <t>Pamela Karla Silva</t>
  </si>
  <si>
    <t>Pagamento ref. Pensão alimenticia descontado em folha de pagamento do funcionario  Caio Vinicius Silva Mendes ref. 12/2022</t>
  </si>
  <si>
    <t>Monique Laiara da Silva</t>
  </si>
  <si>
    <t>Aline Danyela Moreira Ruas</t>
  </si>
  <si>
    <t>Pagamento ref. Pensão alimenticia descontado em folha de pagamento do funcionario  Ronaldo de Jesus Soares ref. 12/2022</t>
  </si>
  <si>
    <t>Katia dos Santos Freitas</t>
  </si>
  <si>
    <t>Compra de 200 vale social  area de Belo Horizonte</t>
  </si>
  <si>
    <t xml:space="preserve">Consorcio Operacional do Transporte Coletivo de passageiros </t>
  </si>
  <si>
    <t>Recibo</t>
  </si>
  <si>
    <t>Vale Transporte 1 funcionario Ref. Unidade Sete Lagoas</t>
  </si>
  <si>
    <t>Expresso Setelagoano Ltda</t>
  </si>
  <si>
    <t>R060123-11</t>
  </si>
  <si>
    <t>Realização de exame ecografia para avaliação de uma possivel cirurgia em adolescente acautelado</t>
  </si>
  <si>
    <t>Casa de Saúde Santa Mônica Ltda</t>
  </si>
  <si>
    <t>Compra de Mini panetones para realização do projeto "Mãos empreendedoras" proposto pela equipe pedagogica.</t>
  </si>
  <si>
    <t>Padaria e Confeitaria Brevilare Ltda</t>
  </si>
  <si>
    <t>Compra de 44 vale social  area de Belo Horizonte</t>
  </si>
  <si>
    <t>Consórcio Ótimo de bilhetagem eletronica</t>
  </si>
  <si>
    <t>Ana Claudia Monteiro de Oliveira</t>
  </si>
  <si>
    <t>TED</t>
  </si>
  <si>
    <t>FGTS ref. 12/2022</t>
  </si>
  <si>
    <t>Ministério do Trabalho e Emprego</t>
  </si>
  <si>
    <t>TEV</t>
  </si>
  <si>
    <t>03337239751491-32</t>
  </si>
  <si>
    <t>Documento de Recolhimento e arrecadação municipal</t>
  </si>
  <si>
    <t>2230026102-15</t>
  </si>
  <si>
    <t>Pagamento a 6° Parcela da prestação de serviço de reforma do telhado da unidade</t>
  </si>
  <si>
    <t>RLB Serviços e Comercio de Construção e Acabamento Ltda</t>
  </si>
  <si>
    <t>Alimentação Und Unaí</t>
  </si>
  <si>
    <t>Aparecida Inacio dos Santos</t>
  </si>
  <si>
    <t>Alimentação Und Sete Lagoas</t>
  </si>
  <si>
    <t>Bruno Luis da Silva Lino Ltda</t>
  </si>
  <si>
    <t>PAF BH (BH/Betim/ Contagem)</t>
  </si>
  <si>
    <t>Bem estar social 12/2022 ref. 938 funcionarios</t>
  </si>
  <si>
    <t>Manutenção e instalação Sistema CFTV unidade</t>
  </si>
  <si>
    <t>Tecnica Benelli Ltda</t>
  </si>
  <si>
    <t>Compra de 11 Cameras ,1 gravador de imagem, 1 multiplicador HDMI, 1 Conversor de Midia fast para manutenção do CFTV</t>
  </si>
  <si>
    <t>Compra de itens para manutenção de CFTV da unidade</t>
  </si>
  <si>
    <t xml:space="preserve">GRR PAF Medicamento </t>
  </si>
  <si>
    <t>Seguro de vida ref. 12/2022  ref. 931 Funcionarios</t>
  </si>
  <si>
    <t>Proagir - Seguro de Vida em Grupo</t>
  </si>
  <si>
    <t>PAF Virtual (Unaí/ Araxá/ Tupaciguara)</t>
  </si>
  <si>
    <t>Manutenção Sistema CFTV unidade</t>
  </si>
  <si>
    <t>PAF MG - Demais Localidades (Ipatinga/ Uberaba e Sete Lagoas)</t>
  </si>
  <si>
    <t>Compra de 7 cameras, 1 gravador de imagens e 1 multiplicador para manutenção do CFTV</t>
  </si>
  <si>
    <t>Lavanderia Unidade Araxá</t>
  </si>
  <si>
    <t>Fernando Ribeiro da Silveira</t>
  </si>
  <si>
    <t>Locação de 7 Impressoras Sede administrativo</t>
  </si>
  <si>
    <t>Repnet Representações e Tecnologia em impressão Eireli</t>
  </si>
  <si>
    <t>R05975</t>
  </si>
  <si>
    <t>Hospedagem Israel Rossi e Anderson Silva em visita a unidade de Unai entre os dias 19 e 21/12/2022</t>
  </si>
  <si>
    <t>Sociedade Hoteleira Noroeste de Minas Ltda</t>
  </si>
  <si>
    <t>Contratação de manutençao da rede para melhoria no funcionamento das ferramentas utilizadas.</t>
  </si>
  <si>
    <t>Vale Telecom Telecomunicações Ltda</t>
  </si>
  <si>
    <t>Locação de 2 Impressoras Horto</t>
  </si>
  <si>
    <t>R05976</t>
  </si>
  <si>
    <t>Locação de 3 Impressoras São Jeronimo</t>
  </si>
  <si>
    <t>R05980</t>
  </si>
  <si>
    <t>Locação de 2 Impressoras Sete Lagoas</t>
  </si>
  <si>
    <t>R05981</t>
  </si>
  <si>
    <t>Locação de 2 Impressoras Santa Helena</t>
  </si>
  <si>
    <t>R05977</t>
  </si>
  <si>
    <t>Locação de 2 Impressoras Lindeia</t>
  </si>
  <si>
    <t>R05978</t>
  </si>
  <si>
    <t>Locação de 2 Impressoras Santa Clara</t>
  </si>
  <si>
    <t>R05979</t>
  </si>
  <si>
    <t>Recarga de 2 cartucho toner</t>
  </si>
  <si>
    <t>Aline Loren de Avila Castro</t>
  </si>
  <si>
    <t xml:space="preserve">Prestação de serviço de coleta, transporte e disposição final ambientalmente adequada a resíduos </t>
  </si>
  <si>
    <t>GRR BH PAF</t>
  </si>
  <si>
    <t xml:space="preserve">Desentupimento do vaso sanitario com a utilização do gás carbonico </t>
  </si>
  <si>
    <t>AB TEC Saneamento e Transporte de Residuos Ltda</t>
  </si>
  <si>
    <t>Compra de 8 pcte de fitas de cetim para uso na oficina que sera ministrada na unidade</t>
  </si>
  <si>
    <t>Disk Comercio de Aviamentos</t>
  </si>
  <si>
    <t>Manutenção em veiculo</t>
  </si>
  <si>
    <t>Carmo Veiculos ltda</t>
  </si>
  <si>
    <t>Compra de 2 vela de ignição para manutenção do veiculo da unidade</t>
  </si>
  <si>
    <t>José Soares Pereira</t>
  </si>
  <si>
    <t>Medicamento para adolescente</t>
  </si>
  <si>
    <t>MGU Comercio de Medicina e Perfumaria</t>
  </si>
  <si>
    <t>868</t>
  </si>
  <si>
    <t>Compra de alimentos solicitados por nutricionista para ação de introdução alimentar ao adolescente acautelado</t>
  </si>
  <si>
    <t>Supermercado Liduvino Ltda</t>
  </si>
  <si>
    <t>Hospedagem de Adriana Lazzarotti, Priscila Paula, Ronielle Lopes e Aquila Teixeira em visita a unidade de Uberaba nos dias 19 e 20/12/2022</t>
  </si>
  <si>
    <t>Havanna Pallace Hotelaria Ltda</t>
  </si>
  <si>
    <t>Camila da Silva Guimarães</t>
  </si>
  <si>
    <t>Diaria de viagem a Graciela Cilineide de Souza ref. Viagem a Ubá para buscar a adolescente que esta acautelada na cidade conforme determinação judicial</t>
  </si>
  <si>
    <t>Graciela Cilineide de Souza</t>
  </si>
  <si>
    <t>Diaria de viagem a Larissa Lorrayne Silva ref. Visita metodologica e visita familiar dos adolescentes</t>
  </si>
  <si>
    <t xml:space="preserve">Larissa Lorrayne Silva </t>
  </si>
  <si>
    <t xml:space="preserve">Reembolso a Larissa Lorrayne Silva ref. passagem BH/São João Del Rei </t>
  </si>
  <si>
    <t>Diaria de viagem a Luciene Moreira dos Santos ref. Visita metodologica e visita familiar dos adolescentes</t>
  </si>
  <si>
    <t>Luciene Moreira dos Santos</t>
  </si>
  <si>
    <t xml:space="preserve">Reembolso a Luciene Moreira dos Santos ref. passagem BH/São João Del Rei </t>
  </si>
  <si>
    <t>Diaria de viagem a Marcio Francisco da Silva ref. Viagem a Ubá para buscar a adolescente que esta acautelada na cidade conforme determinação judicial</t>
  </si>
  <si>
    <t>Transferência de Rendimentos para conta Reserva de recurso, conforme previsto no I do Art. 89 do decreto estadual 47553/2018 ref. 01/2023</t>
  </si>
  <si>
    <t>07.514.913/0001-75</t>
  </si>
  <si>
    <t>Extrato de Aplicação Financeira</t>
  </si>
  <si>
    <t>4358200751491-32</t>
  </si>
  <si>
    <t>Prefeitura Municipal Unai</t>
  </si>
  <si>
    <t>Roteador internet para unidades Araxá/ Uberaba/Horto/ Andradas/ Unai</t>
  </si>
  <si>
    <t xml:space="preserve">Link dedicado para evitar instabilidade na internet da unidade </t>
  </si>
  <si>
    <t xml:space="preserve">Oi S.A </t>
  </si>
  <si>
    <t>17004573435-92</t>
  </si>
  <si>
    <t>17004573435-96</t>
  </si>
  <si>
    <t>17004573435-93</t>
  </si>
  <si>
    <t>17004573884-16</t>
  </si>
  <si>
    <t>17004573435-94</t>
  </si>
  <si>
    <t>17004573501-67</t>
  </si>
  <si>
    <t>Compra de insumos para realizar o projeto "Pizzaria dos Cria" que sera realizado na unidade</t>
  </si>
  <si>
    <t>Padaria e Distribuidora Caravelas Ltda</t>
  </si>
  <si>
    <t>Compra de 2 ventilador de Coluna c/ base 03 velocidades devido não possuir ar condicionado nas salas da direçao e atendimento</t>
  </si>
  <si>
    <t>Cozine Utensilios Domesticos e equipamentos</t>
  </si>
  <si>
    <t xml:space="preserve">Compra de pilhas e baterias para uso na balança que se encontra na enfermaria,para que os profissionais possam ter um controle sobre o peso dos adolescentes </t>
  </si>
  <si>
    <t>Centro Eletronico de Uberlandia Eireli</t>
  </si>
  <si>
    <t xml:space="preserve">Internet </t>
  </si>
  <si>
    <t>144642/10</t>
  </si>
  <si>
    <t>Prestação de serviço de coleta, transporte e disposição final ambientalmente adequada a resíduos do grupo D</t>
  </si>
  <si>
    <t>Elite Gestão de Residuos Ltda</t>
  </si>
  <si>
    <t>Compra de material elétrico para realizar os reparos no galpao da unidade com a troca das boquilhas e lâmpadas e reparo nas duchas dos alojamentos</t>
  </si>
  <si>
    <t>America Material de Construção em Geral</t>
  </si>
  <si>
    <t>Alimentação Und Uberaba</t>
  </si>
  <si>
    <t xml:space="preserve"> Despesas com 212 passagens ida e volta de familiares de adolescentes dos dias 01/12 a 31/12/2022 das unidades Horto,São Jeronimo,Ipatinga,Santa Clara, Uberaba, Santa Helena, Andradas, Lindeia</t>
  </si>
  <si>
    <t>Quero Passagem Viagens e Turismo Ltda</t>
  </si>
  <si>
    <t>Alimentação Und.São Jerônimo</t>
  </si>
  <si>
    <t xml:space="preserve">Diaria de viagem a Caroline Aparecida Vieira e Silva ref. Visita domiciliar na cidade de guarda dos Ferreiros/MG na casa do adolescente </t>
  </si>
  <si>
    <t>Caroline Aparecida Vieira e Silva</t>
  </si>
  <si>
    <t xml:space="preserve">Diaria de viagem a Luciano Junio Batista Cortes ref. Visita domiciliar na cidade de guarda dos Ferreiros/MG na casa do adolescente </t>
  </si>
  <si>
    <t xml:space="preserve">Luciano Junio Batista Cortes </t>
  </si>
  <si>
    <t>Diaria de viagem a Diego Artur da Silva Souza ref. Visita metodologica na casa do adolescente</t>
  </si>
  <si>
    <t xml:space="preserve"> Diego Artur da Silva Souza</t>
  </si>
  <si>
    <t>Diaria de viagem a Ingred Wilia Mariana Ferreira ref. Visita metodologica na casa do adolescente</t>
  </si>
  <si>
    <t xml:space="preserve"> Ingred Wilia Mariana Ferreira</t>
  </si>
  <si>
    <t>Diaria de viagem a Marco Aurelio de Barros ref. Visita metodologica na casa do adolescente</t>
  </si>
  <si>
    <t>Marco Aurelio de Barros</t>
  </si>
  <si>
    <t xml:space="preserve">Diaria de viagem a Polyanna Beatriz do Nascimento ref. Visita domiciliar na cidade de guarda dos Ferreiros/MG na casa do adolescente </t>
  </si>
  <si>
    <t xml:space="preserve"> Polyanna Beatriz do Nascimento</t>
  </si>
  <si>
    <t>Compra de 5 Caixas de mascara tripla para uso dos adolescentes e funcionarios para evitar a propagação de doenças infecto-contagiosas</t>
  </si>
  <si>
    <t>RM Franco Empreendimentos Ltda</t>
  </si>
  <si>
    <t>Santo Agostinho Livraria e Papelaria Ltda</t>
  </si>
  <si>
    <t>Vale transporte 1 funcionario ref. Unidade Ipatinga</t>
  </si>
  <si>
    <t xml:space="preserve">Buse Gestão e Adm de Negocios </t>
  </si>
  <si>
    <t xml:space="preserve">Diaria de viagem a Ataide Rodrigues de Oliveira Junior ref. Acompanhamento do adolescente até a cidade de Pitangui/MG conforme cumprimento de medida e desligamento da unidade socioeducativa </t>
  </si>
  <si>
    <t>Ataide Rodrigues de Oliveira Junior</t>
  </si>
  <si>
    <t>Diaria de viagem a Flavia Tessarini Prata e Silva ref. Realização de visita domiciliar na cidade de Sacramento/MG para acompanhamento da medida socioeducativa</t>
  </si>
  <si>
    <t>Flavia Tessarini Prata e Silva</t>
  </si>
  <si>
    <t>Diaria de viagem a João Pedro Ribeiro  ref. Realização de visita domiciliar na cidade de Sacramento/MG para acompanhamento da medida socioeducativa</t>
  </si>
  <si>
    <t xml:space="preserve"> João Pedro Ribeiro </t>
  </si>
  <si>
    <t>Diaria de viagem a Lucirene de Sousa Barros  ref. Realização de visita domiciliar na cidade de Sacramento/MG para acompanhamento da medida socioeducativa</t>
  </si>
  <si>
    <t xml:space="preserve"> Lucirene de Sousa Barros</t>
  </si>
  <si>
    <t>Diaria de viagem a Polyanna Beatriz do Nascimento ref. Realização de visita domiciliar na cidade de Sacramento/MG para acompanhamento da medida socioeducativa</t>
  </si>
  <si>
    <t xml:space="preserve">Polyanna Beatriz do Nascimento </t>
  </si>
  <si>
    <t>Diaria de viagem a Thamara Aparecida Rocha ref. Acompanhamento do adolescente até a cidade de Pitangui/MG conforme cumprimento de medida e desligamento da unidade socioeducativa</t>
  </si>
  <si>
    <t xml:space="preserve"> Thamara Aparecida Rocha</t>
  </si>
  <si>
    <t>Ricardo José da Silva</t>
  </si>
  <si>
    <t>Vanderson José Lino</t>
  </si>
  <si>
    <t>Carla Rosa Coelho</t>
  </si>
  <si>
    <t>Denis de Moura Ferreira</t>
  </si>
  <si>
    <t>9337229751491-32</t>
  </si>
  <si>
    <t>9339730751491-32</t>
  </si>
  <si>
    <t>9332346751491-32</t>
  </si>
  <si>
    <t>9335865751491-32</t>
  </si>
  <si>
    <t xml:space="preserve">Compra de 15 Havaianas para uso dos adolescentes </t>
  </si>
  <si>
    <t>Calcante Comercio De Calçads Ltda</t>
  </si>
  <si>
    <t>Medical Thermo Engenharia e serviços Ltda</t>
  </si>
  <si>
    <t>Pagamento da 1° parcela da compra dos colchões que sera utilizado pelos adolescentes sendo: 41 Unidades Santa Clara, 20 unidades Santa Helena, 38 unidades Horto, 22 Unidades São Jerônimo, 40 Unidades Ipatinga, 53 Unidades Unaí</t>
  </si>
  <si>
    <t>Compra de material de artesanato para realização de oficina na unidade</t>
  </si>
  <si>
    <t>Arte Fácil Artesanato Ltda</t>
  </si>
  <si>
    <t>Revisão e higienização do veiculo da unidade</t>
  </si>
  <si>
    <t>Comercial Luz Ltda</t>
  </si>
  <si>
    <t>Compra de filtro e Oleo Motor para manutenção</t>
  </si>
  <si>
    <t>Compra de medicações continua que precisam ser adquiridas para quadro de saude mental e crises convulsivas</t>
  </si>
  <si>
    <t>ABCP Comercio de Farmacos Ltda</t>
  </si>
  <si>
    <t>Aquisição de resistencia de aquecimento dos chuveiros dos nucleos onde ficam os adolescentes</t>
  </si>
  <si>
    <t>Industria de aparelhos eletronicos IMC Ltda</t>
  </si>
  <si>
    <t>Compra de 10 Caixas de bombons para realização do projeto de cultura Bingo</t>
  </si>
  <si>
    <t>Ipanema Festas Ltda</t>
  </si>
  <si>
    <t>Compra de 1 Gás e um regulador para gás de mangueira nas atividades de culinaria na unidade</t>
  </si>
  <si>
    <t>João Alves dos Santos Comercio de gas e alimentos</t>
  </si>
  <si>
    <t>1/3 Férias Ana Carolina Gouvea Pinto Veloso período 16/01/2023 a 30/01/2023</t>
  </si>
  <si>
    <t>Ana Carolina Gouvea Pinto Veloso</t>
  </si>
  <si>
    <t>1/3 Férias Andre Henrique Cadete período 16/01/2023 a 30/01/2023</t>
  </si>
  <si>
    <t>Andre Henrique Cadete</t>
  </si>
  <si>
    <t>Férias Andre Henrique Cadete período 16/01/2023 a 30/01/2023</t>
  </si>
  <si>
    <t>1/3 Férias Edna Paula Vieira de Sá Lopes período 16/01/2023 a 14/02/2023</t>
  </si>
  <si>
    <t>Edna Paula Vieira de Sá Lopes</t>
  </si>
  <si>
    <t>Férias Edna Paula Vieira de Sá Lopes período 16/01/2023 a 14/02/2023</t>
  </si>
  <si>
    <t>1/3 Férias Flavio de Oliveira Gonçalves período 16/01/2023 a 14/02/2023</t>
  </si>
  <si>
    <t xml:space="preserve">Flavio de Oliveira Gonçalves </t>
  </si>
  <si>
    <t>Férias Flavio de Oliveira Gonçalves período 16/01/2023 a 14/02/2023</t>
  </si>
  <si>
    <t>1/3 Férias Giulia Batista Pontes período 16/01/2023 a 14/02/2023</t>
  </si>
  <si>
    <t xml:space="preserve"> Giulia Batista Pontes</t>
  </si>
  <si>
    <t>Férias Giulia Batista Pontes período 16/01/2023 a 14/02/2023</t>
  </si>
  <si>
    <t>1/3 Férias Henrique de Souza Felix período 16/01/2023 a 14/02/2023</t>
  </si>
  <si>
    <t xml:space="preserve"> Henrique de Souza Felix</t>
  </si>
  <si>
    <t xml:space="preserve"> Férias Henrique de Souza Felix período 16/01/2023 a 14/02/2023</t>
  </si>
  <si>
    <t>1/3 Férias Maria Rosilene Oliveira de Sousa período 16/01/2023 a 14/02/2023</t>
  </si>
  <si>
    <t>Maria Rosilene Oliveira de Sousa</t>
  </si>
  <si>
    <t>Férias Maria Rosilene Oliveira de Sousa período 16/01/2023 a 14/02/2023</t>
  </si>
  <si>
    <t>1/3 Férias Ricardo Silva Dias período 17/01/2023 a 15/02/2023</t>
  </si>
  <si>
    <t>Ricardo Silva Dias</t>
  </si>
  <si>
    <t>Férias Ricardo Silva Dias período 17/01/2023 a 15/02/2023</t>
  </si>
  <si>
    <t>1/3 Férias Samara Muniz Toledo período 16/01/2023 a 14/02/2023</t>
  </si>
  <si>
    <t>Samara Muniz Toledo</t>
  </si>
  <si>
    <t xml:space="preserve"> Férias Samara Muniz Toledo período 16/01/2023 a 14/02/2023</t>
  </si>
  <si>
    <t>1/3 Férias Wladimir Cordeiro De Paula período 17/01/2023 a 15/02/2023</t>
  </si>
  <si>
    <t xml:space="preserve"> Wladimir Cordeiro De Paula </t>
  </si>
  <si>
    <t>Férias Wladimir Cordeiro De Paula período 17/01/2023 a 15/02/2023</t>
  </si>
  <si>
    <t>1/3 Férias Ednaldo Abadia Rodrigues de Freitas Junior período 16/01/2023 a 14/02/2023</t>
  </si>
  <si>
    <t>Ednaldo Abadia Rodrigues de Freitas Junior</t>
  </si>
  <si>
    <t>Férias Ednaldo Abadia Rodrigues de Freitas Junior período 16/01/2023 a 14/02/2023</t>
  </si>
  <si>
    <t>1/3 Férias Flavio Henrique Borges período 17/01/2023 a 15/02/2023</t>
  </si>
  <si>
    <t>Flavio Henrique Borges</t>
  </si>
  <si>
    <t>Férias Flavio Henrique Borges período 17/01/2023 a 15/02/2023</t>
  </si>
  <si>
    <t>1/3 Férias Ricardo Marcos Carola período 16/01/2023 a 14/02/2023</t>
  </si>
  <si>
    <t xml:space="preserve">Ricardo Marcos Carola </t>
  </si>
  <si>
    <t>1/3 Férias Wagner Iago Teixeira Santos período 17/01/2023 a 31/01/2023</t>
  </si>
  <si>
    <t>Wagner Iago Teixeira Santos</t>
  </si>
  <si>
    <t>Férias Wagner Iago Teixeira Santos período 17/01/2023 a 31/01/2023</t>
  </si>
  <si>
    <t>Revisão Auditoria e Consultoria empresarial</t>
  </si>
  <si>
    <t>Aquisição de 3 Kits de computador para atender a demanda da unidade</t>
  </si>
  <si>
    <t>Janio Lazaro de Souza</t>
  </si>
  <si>
    <t>Aquisição de 11 Kits de computador para atender a demanda da unidade</t>
  </si>
  <si>
    <t xml:space="preserve">Ref. Franquia de uso relógio de ponto para todas as unidades </t>
  </si>
  <si>
    <t>Ponto Mais Tecnologia s/a</t>
  </si>
  <si>
    <t>Aquisição de 08 Kits de computador para atender a demanda da unidade</t>
  </si>
  <si>
    <t>Locação 3 impressoras Unaí</t>
  </si>
  <si>
    <t>Unai Comercio de Papeis Ltda</t>
  </si>
  <si>
    <t>Telefone Corporativo sede e unidades</t>
  </si>
  <si>
    <t>Companhia de Saneamento de Minas Gerais</t>
  </si>
  <si>
    <t>12300086463-9</t>
  </si>
  <si>
    <t>12300212237-1</t>
  </si>
  <si>
    <t>Recarga de cartão de combustível para und. Lindeia</t>
  </si>
  <si>
    <t>Drogaria Veneza Ltda</t>
  </si>
  <si>
    <t xml:space="preserve">Compra de itens para realização de oficina </t>
  </si>
  <si>
    <t>Antonio Farid Comercio e Importação Ltda</t>
  </si>
  <si>
    <t>Compra de gaze, luvas descartaveis e  atadura para utilização na enfermagem em atendimento aos adolescentes acautelados</t>
  </si>
  <si>
    <t>Lucidalva Ferreira Sá</t>
  </si>
  <si>
    <t>Compra de 7 cuecas malha comum para uso dos adolescentes acautelados</t>
  </si>
  <si>
    <t>Ivetes Comercio de Lingerie Ltda</t>
  </si>
  <si>
    <t>Compra de 5 Chuveiros maxi ducha e 15 resistencias para uso e instalaçao na unidade sendo algumas resistencias para manutenção do equipamento</t>
  </si>
  <si>
    <t>Comercial de Materiais Elétricos Norte Ltda</t>
  </si>
  <si>
    <t>Compra de itens para realizaçao da oficina de ceia de natal</t>
  </si>
  <si>
    <t>Compra de materiais para uso nas oficinas de incentivo aos estudos realizados na unidade</t>
  </si>
  <si>
    <t>Mix Papelaria e Livraria Ltda</t>
  </si>
  <si>
    <t xml:space="preserve">Diaria de viagem a Marcio Francisco da Silva ref Translado de adolescente </t>
  </si>
  <si>
    <t>Márcio Francisco da Silva</t>
  </si>
  <si>
    <t>Diaria de viagem a Patricia Pereira do Nascimento ref. Translado de adolescente</t>
  </si>
  <si>
    <t xml:space="preserve"> Patricia Pereira do Nascimento</t>
  </si>
  <si>
    <t>1/3 Férias Elisangela Isabel Soares período 18/01/2023 a 16/02/2023</t>
  </si>
  <si>
    <t>Elisangela Isabel Soares</t>
  </si>
  <si>
    <t>Férias Elisangela Isabel Soares período 18/01/2023 a 16/02/2023</t>
  </si>
  <si>
    <t>Clenio Batista da Silva</t>
  </si>
  <si>
    <t>10350305751491-32</t>
  </si>
  <si>
    <t>Compra de dois botijões de gás para cozinha escola e um para uso na cozinha geral</t>
  </si>
  <si>
    <t>Daniellee Gonçalves Barbosa</t>
  </si>
  <si>
    <t>Locação de 3 impressoras Ipatinga</t>
  </si>
  <si>
    <t>Copiadora New Color Ltda</t>
  </si>
  <si>
    <t>Drogaria Tupaciguara Ltda</t>
  </si>
  <si>
    <t>Compra de 5 pontas diamantadas para ser usada em equipamento odontologico em atendimento aos adolescentes</t>
  </si>
  <si>
    <t>AM Equipamentos Ltda</t>
  </si>
  <si>
    <t>Diaria de viagem a Maitson Marques de Souza ref. Translado de adolescente devido desligamento</t>
  </si>
  <si>
    <t xml:space="preserve"> Maitson Marques de Souza</t>
  </si>
  <si>
    <t>Aquisição de 1 armario ventilado e 10 estantes para atender a demanda da unidade</t>
  </si>
  <si>
    <t>Diaria de viagem a André Leonardo Lopes ref. Desligamento do adolescente e entrega para a familia</t>
  </si>
  <si>
    <t>André Leonardo Lopes</t>
  </si>
  <si>
    <t>Link dedicado para evitar instabilidade na internet da unidade</t>
  </si>
  <si>
    <t>Algar Telecom S/A</t>
  </si>
  <si>
    <t>Drogamaxi Drogaria Eireli</t>
  </si>
  <si>
    <t>Makker comercio de produtos</t>
  </si>
  <si>
    <t>Recarga de cartão de combustível para und. Santa Helena</t>
  </si>
  <si>
    <t>Telefone fixo/internet</t>
  </si>
  <si>
    <t>Compra de 4 Tenis para ser usado nos dias de oficina de esporte para melhor aproveitamento dos adolescentes</t>
  </si>
  <si>
    <t xml:space="preserve">Mundo dos Esportes </t>
  </si>
  <si>
    <t xml:space="preserve">Compra de material elétrico para realizar a reestruturaçao da rede elétrica </t>
  </si>
  <si>
    <t>Lumicentro LTDA</t>
  </si>
  <si>
    <t>Werike Lucas Gandra de Deus</t>
  </si>
  <si>
    <t>1/3 Férias Fabiana Beatriz Ribeiro período 19/01/2023 a 17/02/2023</t>
  </si>
  <si>
    <t xml:space="preserve"> Fabiana Beatriz Ribeiro</t>
  </si>
  <si>
    <t>Férias Fabiana Beatriz Ribeiro período 19/01/2023 a 17/02/2023</t>
  </si>
  <si>
    <t>Pagamento de diferença de Férias do funcionario Flavio Henrique Borges ref. Reagendamento de férias devido a um atestado apresentado o DP teve que reagendar as férias ocasionando essa diferença</t>
  </si>
  <si>
    <t xml:space="preserve"> Flavio Henrique Borges</t>
  </si>
  <si>
    <t>Reembolso a Marco Aurelio de Barros ref. Pedagio BH/Bom Despacho</t>
  </si>
  <si>
    <t xml:space="preserve">Marco Aurelio de Barros </t>
  </si>
  <si>
    <t>Diaria de viagem Alexandre dos Santos ref. Visita metodologica de adolescente</t>
  </si>
  <si>
    <t xml:space="preserve"> Alexandre dos Santos </t>
  </si>
  <si>
    <t>Reparo do Pneu do veiculo Duster, que teve o pneu perfurado</t>
  </si>
  <si>
    <t>Revisio Comercio Servios e Manutenção Automotiva</t>
  </si>
  <si>
    <t>Alimentação Und Lindeia</t>
  </si>
  <si>
    <t>Mania Soluções em alimentaçõ e Serviços Ltda</t>
  </si>
  <si>
    <t>Compra de 2 filtros de linha para uso do notebook</t>
  </si>
  <si>
    <t>GS Materiais Eletricos Araxá</t>
  </si>
  <si>
    <t>Recarga de cartão de combustível para und. Unaí</t>
  </si>
  <si>
    <t>Aquisição de 14 Kits de computador para atender a demanda da unidade</t>
  </si>
  <si>
    <t xml:space="preserve">Compra de 5 caixas de mascara descartavel devido surto de COVID </t>
  </si>
  <si>
    <t>Recarga de cartão de combustível para und. Sete Lagoas</t>
  </si>
  <si>
    <t>Compra de 1 contator para manutenção da rede eletrica da unidade</t>
  </si>
  <si>
    <t>Diaria de viagem a Daniella Guimarães Antunes Correa ref. Visita metodologica</t>
  </si>
  <si>
    <t>Daniella Guimarães Antunes Correa</t>
  </si>
  <si>
    <t xml:space="preserve">Diaria de viagem a Carlos Antonio Carvalho Lessa ref. Transferencia de adolescente </t>
  </si>
  <si>
    <t>Carlos Antonio Carvalho Lessa</t>
  </si>
  <si>
    <t>Reembolso a Luciano Junior Batista Cortes ref.pagamento de pedagio Uberaba/Araxá</t>
  </si>
  <si>
    <t xml:space="preserve"> Luciano Junior Batista Cortes </t>
  </si>
  <si>
    <t xml:space="preserve">Diaria de viagem a Wender Pereira de Campos ref. Transferencia de adolescente </t>
  </si>
  <si>
    <t xml:space="preserve"> Wender Pereira de Campos </t>
  </si>
  <si>
    <t>Jardel Nonato Rodrigues de Castro</t>
  </si>
  <si>
    <t>Daniel Paruca Dias</t>
  </si>
  <si>
    <t>13337647751491-32</t>
  </si>
  <si>
    <t>12357423751491-32</t>
  </si>
  <si>
    <t>13343411751491-32</t>
  </si>
  <si>
    <t>Aquisição de 5 Kits de computador para atender a demanda da unidade</t>
  </si>
  <si>
    <t>Lavanderia Unidade São Jerônimo</t>
  </si>
  <si>
    <t>Lavanderia Dia a Dia</t>
  </si>
  <si>
    <t>Lavanderia Unidade Lindeia</t>
  </si>
  <si>
    <t>Lavanderia Unidade Santa Helena</t>
  </si>
  <si>
    <t>Compra de 2 Pneus devido furo nos mesmos</t>
  </si>
  <si>
    <t>Pneu Multi Ltda</t>
  </si>
  <si>
    <t xml:space="preserve">Balanceamento de pneus </t>
  </si>
  <si>
    <t>Aquisição de 1 Nobreak devido ao pico de energia ocasionando erros de configuração do roteador</t>
  </si>
  <si>
    <t>Oficina Dos BITS</t>
  </si>
  <si>
    <t>Compra de 2 kits de pulverizaçao devido ao surto de covid na unidade</t>
  </si>
  <si>
    <t>Global EPI</t>
  </si>
  <si>
    <t>Compra de 4 pacotes saco plastico para organização da enfermagem para distribuiçao de medicamentos para os adolescentes</t>
  </si>
  <si>
    <t>B &amp; C Produtos de Limpeza e embalagens Ltda</t>
  </si>
  <si>
    <t>Lider Organização Comercial Ltda</t>
  </si>
  <si>
    <t xml:space="preserve">Diaria de viagem a Luciano Junio Batista Cortes ref. Visita domiciliar na cidade de Sacramento/MG na casa do adolescente </t>
  </si>
  <si>
    <t>Luciano Junio Batista Cortes</t>
  </si>
  <si>
    <t>Bh Distribuidora de Cosmeticos Ltda</t>
  </si>
  <si>
    <t>Compra de 10 garrafas squeeze para o uso individual dos adolescentes</t>
  </si>
  <si>
    <t>Ferrari e Silva Ltda</t>
  </si>
  <si>
    <t>Seguro veiculo Duster placa RTN8h81</t>
  </si>
  <si>
    <t>GASP- Grupo Assistencial Solidario Popular</t>
  </si>
  <si>
    <t>Seguro veiculo Duster placa RTN8h60</t>
  </si>
  <si>
    <t>Seguro veiculo Duster placa RTN8h59</t>
  </si>
  <si>
    <t>Seguro veiculo Duster placa RTN8h76</t>
  </si>
  <si>
    <t>Seguro veiculo Duster placa RTN8h69</t>
  </si>
  <si>
    <t>Helio Antonio Machado</t>
  </si>
  <si>
    <t>Compra de material Hidraulico para instalação de registros para os alojamentos</t>
  </si>
  <si>
    <t>Jose Dermo de Pinho</t>
  </si>
  <si>
    <t>Mendes Junior Soluções Ambientais Ltda</t>
  </si>
  <si>
    <t>Telefone fixo</t>
  </si>
  <si>
    <t>17004573915-61</t>
  </si>
  <si>
    <t>17004573933-18</t>
  </si>
  <si>
    <t>17004573923-96</t>
  </si>
  <si>
    <t>17004573435-87</t>
  </si>
  <si>
    <t>Telefone fixo/ Andradas</t>
  </si>
  <si>
    <t>17004573925-37</t>
  </si>
  <si>
    <t>Link dedicado para evitar instabilidade na internet da unidade/ Andradas</t>
  </si>
  <si>
    <t>17004573435-88</t>
  </si>
  <si>
    <t>17004573448-75</t>
  </si>
  <si>
    <t>Serviço Municipal de Saneamento Básico</t>
  </si>
  <si>
    <t>28454122022-4</t>
  </si>
  <si>
    <t>21396122022-4</t>
  </si>
  <si>
    <t>Telefonica Brasil S/A</t>
  </si>
  <si>
    <t>1614666051-0</t>
  </si>
  <si>
    <t>1614666234-0</t>
  </si>
  <si>
    <t>1614665031-0</t>
  </si>
  <si>
    <t>1614665885-0</t>
  </si>
  <si>
    <t>1614665284-0</t>
  </si>
  <si>
    <t>Higienização de Caixa d'agua da unidade</t>
  </si>
  <si>
    <t>Alvo Inset Controle de Praga Eireli</t>
  </si>
  <si>
    <t>Compra de bobinas plasticas para guardar os pertences dos adolescentes que chegam na unidade e para fracionamento de produtos como de higiene Pessoal e medicamentos</t>
  </si>
  <si>
    <t>Distribuidora Triangulo Ltda</t>
  </si>
  <si>
    <t>Compra de plastico filme se faz necessaria para utilização no consultorio Odontologico para proteção da cadeira odontologica,seringas, refletores e mangueiras.</t>
  </si>
  <si>
    <t>Seguro veiculo Duster placa RTN8h79</t>
  </si>
  <si>
    <t>Plano odontologico ref. 01/2023 ref.920 Titulares e 266 dependentes</t>
  </si>
  <si>
    <t>Win Administradora de beneficios ltda</t>
  </si>
  <si>
    <t>Lavagem no veiculo da unidade</t>
  </si>
  <si>
    <t>Comercial Lux Ltda</t>
  </si>
  <si>
    <t>Troca de caixa d' agua que apresentou rachadura ocasionando goteiras na lampada da sala da direçao e manutençao nos concectores de vedação que estavam quebrados</t>
  </si>
  <si>
    <t xml:space="preserve">Anderson de Lima Mesquita </t>
  </si>
  <si>
    <t>Centro operacional de desenvolvimento e saneamento de Uberaba</t>
  </si>
  <si>
    <t xml:space="preserve">Diaria de viagem a Eliton Dos Santos Ferreira ref. Translado de adolescente </t>
  </si>
  <si>
    <t>Eilton Dos Santos Ferreira</t>
  </si>
  <si>
    <t>Diaria de viagem a Gabriel Lucas Benedito ref. Translado de adolescente</t>
  </si>
  <si>
    <t>Gabriel Lucas Benedito</t>
  </si>
  <si>
    <t xml:space="preserve"> Larissa Lorrayne Silva </t>
  </si>
  <si>
    <t>1/3 Férias Karla Cristina Moreira Sicari período 23/01/2023 a 21/02/2023</t>
  </si>
  <si>
    <t>Karla Cristina Moreira Sicari</t>
  </si>
  <si>
    <t xml:space="preserve"> Férias Karla Cristina Moreira Sicari período 23/01/2023 a 21/02/2023</t>
  </si>
  <si>
    <t>1/3 Férias Micael dos Santos Ferreira período 23/01/2023 a 21/02/2023</t>
  </si>
  <si>
    <t>Micael dos Santos Ferreira</t>
  </si>
  <si>
    <t>Férias Micael dos Santos Ferreira período 23/01/2023 a 21/02/2023</t>
  </si>
  <si>
    <t>1/3 Férias Darlin Pereira Amaro período 23/01/2023 a 21/02/2023</t>
  </si>
  <si>
    <t>Darlin Pereira Amaro</t>
  </si>
  <si>
    <t>Férias Darlin Pereira Amaro período 23/01/2023 a 21/02/2023</t>
  </si>
  <si>
    <t>1/3 Férias Kelen Cristina Souza da Silva período 16/01/2023 a 14/02/2023</t>
  </si>
  <si>
    <t>Kelen Cristina Souza da Silva</t>
  </si>
  <si>
    <t xml:space="preserve"> Férias Kelen Cristina Souza da Silva período 16/01/2023 a 14/02/2023</t>
  </si>
  <si>
    <t>1/3 Férias Leidiane Kelly Jorge De Souza Matias período 23/01/2023 a 06/02/2023</t>
  </si>
  <si>
    <t>Leidiane Kelly Jorge de Souza Matias</t>
  </si>
  <si>
    <t xml:space="preserve"> Férias Leidiane Kelly Jorge De Souza Matias período 23/01/2023 a 06/02/2023</t>
  </si>
  <si>
    <t>1/3 Férias Lucas Fabricio Alves Souza período 23/01/2023 a 21/02/2023</t>
  </si>
  <si>
    <t>Lucas Fabricio Alves Souza</t>
  </si>
  <si>
    <t>Férias Lucas Fabricio Alves Souza período 23/01/2023 a 21/02/2023</t>
  </si>
  <si>
    <t>1/3 Férias Gilvane Alves de Freitas período 24/01/2023 a 22/02/2023</t>
  </si>
  <si>
    <t>Gilvane Alves de Freitas</t>
  </si>
  <si>
    <t>Férias Gilvane Alves de Freitas período 24/01/2023 a 22/02/2023</t>
  </si>
  <si>
    <t>INSS Patronal  ref. 12/2022</t>
  </si>
  <si>
    <t>Ministerio da Previdencia e Assistencia Social</t>
  </si>
  <si>
    <t>Repasse de INSS descontado dos funcionários em folha de pagamento - ref 12/2022</t>
  </si>
  <si>
    <t>Ministerio da Previdencia e assistencia social</t>
  </si>
  <si>
    <t>Repasse de IRRF sobre folha de pagamento ref. 12/2022</t>
  </si>
  <si>
    <t>Contribuiçoes retidas ref 12/2022. Nota fiscal n°20222381/20222391/20222392/20222393/332900</t>
  </si>
  <si>
    <t>Ministerio da fazenda secretaria receita federal do Brasil</t>
  </si>
  <si>
    <t>DARF</t>
  </si>
  <si>
    <t>IRRF retido Ref. 12 /2022 Nota fiscal n° 20222381/20222391/20222392/20222393/332900</t>
  </si>
  <si>
    <t>Compra de luvas descartaveis para procedimento de revistas minuciosas e 15 caixas de mascara tripla cirurgica devido surto de COVID</t>
  </si>
  <si>
    <t>Azevedo e Santos Produtos de Limpeza Ltda</t>
  </si>
  <si>
    <t>Aquisição de 4 Kits de computador para atender a demanda da unidade</t>
  </si>
  <si>
    <t xml:space="preserve">Compra de 7 cartuchos tanque de toner HP </t>
  </si>
  <si>
    <t>Etenesil Ricardo de Oliveira Cruz</t>
  </si>
  <si>
    <t>Compra de protetores para escova de dente para melhor conservação e higiene das escovas de dentes dos adolescentes</t>
  </si>
  <si>
    <t xml:space="preserve">Megalimp Higiene e Limpeza </t>
  </si>
  <si>
    <t>Compra de itens esportivos para inserir o esporte na vida do socioeducando em uma ação educativa para promoção de seu bem estar e saude</t>
  </si>
  <si>
    <t>Alonco Henrique Gil Salazar</t>
  </si>
  <si>
    <t>Compra de 2 caixas mascara tripla descartavel devido surto Covid</t>
  </si>
  <si>
    <t>12301181975-3</t>
  </si>
  <si>
    <t>Compra de 19 galões de agua de 20 litros</t>
  </si>
  <si>
    <t>Fontus Distribuidora de Aguas Minerais Ltda</t>
  </si>
  <si>
    <t>Impressão de fotos 3x4 para 07 adolescentes acautelados da unidade</t>
  </si>
  <si>
    <t>Deomar Souza Barbosa</t>
  </si>
  <si>
    <t>Retirada de 10 cartões (2° via) onde será descontado dos funcionarios</t>
  </si>
  <si>
    <t>Compra de rede de peteca e bambole para ser utilizado na oficina "Gincana de esportes"</t>
  </si>
  <si>
    <t>Soccer Comercio de Artigos Esportivos Ltda</t>
  </si>
  <si>
    <t xml:space="preserve">Manutenção e reparação de 9 computadores </t>
  </si>
  <si>
    <t>Josie Martins de Jesus</t>
  </si>
  <si>
    <t>Diaria de viagem a Jonathan Magalhães Viegas ref. Translado de adolescente</t>
  </si>
  <si>
    <t>Jonathan Magalhães Viegas</t>
  </si>
  <si>
    <t>Diaria de viagem a Ricardo Eustaquo de Queiroz ref. Translado de adolescente</t>
  </si>
  <si>
    <t>Ricardo Eustaquo de Queiroz</t>
  </si>
  <si>
    <t xml:space="preserve">Reembolso a Carlos Antonio Carvalho Lessa ref. Hospedagem </t>
  </si>
  <si>
    <t xml:space="preserve"> Carlos Antonio Carvalho Lessa</t>
  </si>
  <si>
    <t>Reembolso a Wender Pereira de Campos ref. Hospedagem e alimentaçao do adolescente no trajeto</t>
  </si>
  <si>
    <t>Wender Pereira de Campos</t>
  </si>
  <si>
    <t>Pagamento 2° parcela do projeto executivo da unidade de Ipatinga</t>
  </si>
  <si>
    <t>Amplo Horizonte Construtora e Serviços Ltda</t>
  </si>
  <si>
    <t>Compra de peças para manutenção na roçadeira da unidade</t>
  </si>
  <si>
    <t xml:space="preserve">Stilo Maquinas Peças e Serviços </t>
  </si>
  <si>
    <t>Prestação de serviço de manutenção da roçadeira da unidade</t>
  </si>
  <si>
    <t>Compra de insumos de enfermagem, como algodão, cloreto de sódio e abaixador de Lingua, se faz necessaria para assegurar a prestação de um serviço eficiente aos adolescentes de Tupaciguara</t>
  </si>
  <si>
    <t>Comercial Jepava Eireli EPP</t>
  </si>
  <si>
    <t>Lavagem dos Veiculos da unidade</t>
  </si>
  <si>
    <t>Jackson Augusto da Silva</t>
  </si>
  <si>
    <t>Manutenção da rede elétrica da  unidade</t>
  </si>
  <si>
    <t xml:space="preserve">José Leonardo Nogueira Ribeiro </t>
  </si>
  <si>
    <t>Alimentação Und Santa Helena</t>
  </si>
  <si>
    <t>Compra de itens para enfeites e confecção de lembranças para os eventos "Formatura Unificada e Sarau Cultural"</t>
  </si>
  <si>
    <t>RH Papelaria Ltda</t>
  </si>
  <si>
    <t>Compra de pilhas e baterias para uso nas lanternas e controles do portão de entrada da unidade</t>
  </si>
  <si>
    <t>Tele Radio Eletroeletronica Ltda</t>
  </si>
  <si>
    <t>Arilton Felipe da Silva</t>
  </si>
  <si>
    <t>Rosinei da Silva Viana</t>
  </si>
  <si>
    <t>Wender dos Reis de Souza</t>
  </si>
  <si>
    <t>Reembolso a Jonathan Magalhaes Viegas ref. Desligamento de adolescente o cartão combustivel não tinha o valor suficiente foi preciso recarregar</t>
  </si>
  <si>
    <t>Reembolso a Eilton Dos Santos Ferreira ref.pagamento de pedagio Tupaciguara/ Frutal</t>
  </si>
  <si>
    <t xml:space="preserve">Diaria de viagem a Marcello Luiz Araújo Campos ref.visita metodologica </t>
  </si>
  <si>
    <t xml:space="preserve"> Marcello Luiz Araújo Campos </t>
  </si>
  <si>
    <t xml:space="preserve">Diaria de viagem a Amanda Cleomara Pereira Souza ref.visita metodologica </t>
  </si>
  <si>
    <t>Amanda Cleomara Pereira Souza</t>
  </si>
  <si>
    <t xml:space="preserve">Diaria de viagem a Débora Pereira Barroso ref.visita metodologica </t>
  </si>
  <si>
    <t xml:space="preserve">Débora Pereira Barroso </t>
  </si>
  <si>
    <t>Diaria de viagem a Eduardo Marcelino ref. Trasnsferencia de adolescente para sua cidade Natal Claudio/MG</t>
  </si>
  <si>
    <t>Eduardo Marcelino</t>
  </si>
  <si>
    <t>Diaria de viagem a Rodrigo Fagundes do Nascimento ref. Trasnsferencia de adolescente para sua cidade Natal Claudio/MG</t>
  </si>
  <si>
    <t xml:space="preserve">Rodrigo Fagundes do Nascimento </t>
  </si>
  <si>
    <t>016363437751491-32</t>
  </si>
  <si>
    <t>20353328751491-32</t>
  </si>
  <si>
    <t>20348708751491-32</t>
  </si>
  <si>
    <t>Devoluçao ref. Lançamento 443 do qual na data 19/01/2023 foi feito um pagamento da NF 20231 no valor de R$ 1.500,00, onde por um erro de digitação foi pago  R$ 350,00 a mais, o valor original da NF é R$ 1.150,00 sendo assim conversamos com o fornecedor e foi feito o estorno do pagamento indevido.</t>
  </si>
  <si>
    <t>Crédito</t>
  </si>
  <si>
    <t>Vale Transporte 5 funcionarios ref. Undidade Uberaba</t>
  </si>
  <si>
    <t>Associação das empresas de Transporte Coletivo Urbano de Uberaba</t>
  </si>
  <si>
    <t>Vale Transporte 2 funcionarios Ref. Sete Lagoas</t>
  </si>
  <si>
    <t>R0250123-13</t>
  </si>
  <si>
    <t>Vale Transporte 4 funcionarios Ref. Unidade Sete Lagoas</t>
  </si>
  <si>
    <t>Manutenção veiculo da unidade</t>
  </si>
  <si>
    <t>Roma France Automoveis e Serviços Ltda</t>
  </si>
  <si>
    <t>Compra de itens para manutenção veiculo da unidade</t>
  </si>
  <si>
    <t>Drogaria Status</t>
  </si>
  <si>
    <t>Vale Transporte 5 funcionarios ref. Unidade de Araxá</t>
  </si>
  <si>
    <t>Vera Cruz Transporte e Turismo</t>
  </si>
  <si>
    <t xml:space="preserve">Compra mensal de material de escritorio para atender a demanda de trabalho da unidade ref. Compra de 12/2022 do qual o fornecedor não enviou a nota fiscal e enviou somente em Janeiro </t>
  </si>
  <si>
    <t xml:space="preserve">Atena Comercio e representações </t>
  </si>
  <si>
    <t>Vale transporte 16 funcionarios ref. Unidade Ipatinga</t>
  </si>
  <si>
    <t>Vale Transporte 2 funcionarios ref. Unidade Ipatinga</t>
  </si>
  <si>
    <t>Coletivo Santa Edwiges Betim</t>
  </si>
  <si>
    <t>Vale transporte 201 funcionarios de Belo Horizonte</t>
  </si>
  <si>
    <t>Vale transporte 138 funcionarios de Belo Horizonte</t>
  </si>
  <si>
    <t>Nota Fiscal e Recibo</t>
  </si>
  <si>
    <t>202315479 e 2613128</t>
  </si>
  <si>
    <t>Kelly Gonçalves de Morais</t>
  </si>
  <si>
    <t xml:space="preserve">Compra de bota PVC para uso ds funcionarios </t>
  </si>
  <si>
    <t>Vital Equipamentos de Proteção Eireli</t>
  </si>
  <si>
    <t>Vale transporte 10 funcionarios  ref. Unidade Ipatinga</t>
  </si>
  <si>
    <t>Univale Transportes Ltda</t>
  </si>
  <si>
    <t>Alimentação Und. Ipatinga</t>
  </si>
  <si>
    <t>Energia Elétrica plano Evolua</t>
  </si>
  <si>
    <t xml:space="preserve">Consórcio Evolua Energia </t>
  </si>
  <si>
    <t>Compra dos itens para alimentar as galinhas do galinheiro  que possui na unidade alem de agregar no cultiv o galinheiro auxilia no cumprimento da medida socioeducativa</t>
  </si>
  <si>
    <t>JJ Ruralista Ltda</t>
  </si>
  <si>
    <t>Alimentação Und São Jeronimo</t>
  </si>
  <si>
    <t>Strada Veiculos e Peças Ltda</t>
  </si>
  <si>
    <t>Compra de peças para manutenção do veiculo da unidade</t>
  </si>
  <si>
    <t>Recarga de cartão de combustível para und. Ipatinga</t>
  </si>
  <si>
    <t>Recarga de cartão de combustível para und. Tupaciguara</t>
  </si>
  <si>
    <t>Limpeza de colchão a seco</t>
  </si>
  <si>
    <t xml:space="preserve">Analia Ferreira de Araujo </t>
  </si>
  <si>
    <t>Compra de 3 Capas PVC amarela para uso porteiro e equipe de segurança</t>
  </si>
  <si>
    <t>Comercial JVD Prod.p/ segurança ltda</t>
  </si>
  <si>
    <t>Compra de 1 Kit academico odontologico para uso dos profissionais da area na unidade</t>
  </si>
  <si>
    <t>Life Care Material Hospitalar Ltda</t>
  </si>
  <si>
    <t>Compra de caneca plastica para ser usado pelos adolescentes acautelados</t>
  </si>
  <si>
    <t>Tudo do lar Utilidades Domesticas Ltda</t>
  </si>
  <si>
    <t>Diaria de viagem Alcides Junio Soares de Araujo ref. Visita metodologica da familia</t>
  </si>
  <si>
    <t xml:space="preserve">Alcides Junio Soares de Araujo </t>
  </si>
  <si>
    <t xml:space="preserve">Diaria de viagem Adonis Henrique Rocha Gonçalves ref. Transferencia de adolescente </t>
  </si>
  <si>
    <t>Adonis Henrique Rocha Gonçalves</t>
  </si>
  <si>
    <t xml:space="preserve">Diaria de viagem a Igor Prado Amancio ref. Transferencia de adolescente </t>
  </si>
  <si>
    <t>Igor Prado Amancio</t>
  </si>
  <si>
    <t xml:space="preserve"> Ingred Wilia Mariana Ferreira </t>
  </si>
  <si>
    <t>Diaria de viagem a Juliano Fernandes da Silva ref. Transferencia de adolescente</t>
  </si>
  <si>
    <t>Diaria de viagem a Luiz Henrique Santos Roza ref. Transferencia de adolescente</t>
  </si>
  <si>
    <t>Luiz Henrique Santos Roza</t>
  </si>
  <si>
    <t>Drogaria Monteiro GP Ltda</t>
  </si>
  <si>
    <t xml:space="preserve">Pagamento de 2° parcela do  aditivo do contrato do serviço de reforma do telhado na unidade </t>
  </si>
  <si>
    <t xml:space="preserve">Compra de insumos alimenticio e guloseimas a serem utilizados nas oficinas </t>
  </si>
  <si>
    <t>V De Lourdes Correa ME</t>
  </si>
  <si>
    <t>Reforma eletrica cozinha da unidade</t>
  </si>
  <si>
    <t>Abarro Soluções e Engenharia Ltda</t>
  </si>
  <si>
    <t>Compra de kit de barras de led da TV utilizada no sistema CFTV da unidade</t>
  </si>
  <si>
    <t>Anderson Garone ME</t>
  </si>
  <si>
    <t>Prestação de serviço de instalaçao do kit de barras de led da TV utilizada no sistema CFTV da unidade</t>
  </si>
  <si>
    <t>Compra de material eletrico para unidade sendo 10 resistencias para chuveiros, 4 disjuntores, 25 lampadas, 05 fitas isolantes e 05 adaptadores para manutenção da parte eletrica da unidade</t>
  </si>
  <si>
    <t>BH Luz Ltda</t>
  </si>
  <si>
    <t>Vale transporte para 1 funcionarios ref. Ipatinga</t>
  </si>
  <si>
    <t>Consorcio Fabriciano de Transporte Coletivo</t>
  </si>
  <si>
    <t>Drogaria Tamoios Ltda</t>
  </si>
  <si>
    <t xml:space="preserve">25 Encadernações de apostilas sendo 10 NORPS (Normas e procedimentos de segurança do sistema socioeducativo) e 15 regimentos Unicos </t>
  </si>
  <si>
    <t>Ildefonso Ribeiro Linhares</t>
  </si>
  <si>
    <t>Compra de parafusos e bucha para fixação de quadros braancos da escola</t>
  </si>
  <si>
    <t>Menezes e Menezes Ltda</t>
  </si>
  <si>
    <t xml:space="preserve">Compra de medalhas para realização da oficina campeonato interno de férias </t>
  </si>
  <si>
    <t>M. P. Guia do atleta Ltda</t>
  </si>
  <si>
    <t>Cópia de 3 chaves para a sala de supervisão de segurança</t>
  </si>
  <si>
    <t xml:space="preserve">Priscila Pascoal Lopes </t>
  </si>
  <si>
    <t>Prestação de serviço em radiologia odontologica</t>
  </si>
  <si>
    <t>Radiografias Odontologicas Pampulha</t>
  </si>
  <si>
    <t>Compra de 1 gás para suprir a demanda referente ao aquecimento diario das refeições dos colaboradores</t>
  </si>
  <si>
    <t>WR Comercio de gás e água LTDA</t>
  </si>
  <si>
    <t xml:space="preserve">Diaria de viagem a Lívia Cristine Martins de Figueiredo ref. Visita metodologica </t>
  </si>
  <si>
    <t>Lívia Cristine Martins de Figueiredo</t>
  </si>
  <si>
    <t xml:space="preserve">Diaria de viagem a Antônio Ronaldo Lopes dos Santos ref. Translado de adolescente </t>
  </si>
  <si>
    <t>Antônio Ronaldo Lopes dos Santos</t>
  </si>
  <si>
    <t>Diaria de viagem a Denner Gustavo Alves da Silva ref. Translado de adolescente</t>
  </si>
  <si>
    <t>Denner Gustavo Alves da Silva</t>
  </si>
  <si>
    <t>Diaria de viagem a Éder Martins Conceição ref. Translado de adolescente</t>
  </si>
  <si>
    <t xml:space="preserve">Éder Martins Conceição </t>
  </si>
  <si>
    <t>Diaria de viagem a Lucas Luiz de Faria ref. Visita metodologica</t>
  </si>
  <si>
    <t>Lucas Luiz de Faria</t>
  </si>
  <si>
    <t>Diaria de viagem a Márcio Francisco da Silva ref. Translado de adolescente</t>
  </si>
  <si>
    <t xml:space="preserve"> Márcio Francisco da Silva</t>
  </si>
  <si>
    <t>Diaria de viagem a Michelle Oliveira Silva ref. Traanslado de adolescente</t>
  </si>
  <si>
    <t>Michelle Oliveira Silva</t>
  </si>
  <si>
    <t>Diaria de viagem a Tiago Filipe Do Nascimento ref. Translado de adolescente</t>
  </si>
  <si>
    <t>Tiago Filipe do Nascimento</t>
  </si>
  <si>
    <t>Flavio Xavier dos Santos</t>
  </si>
  <si>
    <t>1230301020-36</t>
  </si>
  <si>
    <t>Telefone Movel</t>
  </si>
  <si>
    <t>1230360523-16</t>
  </si>
  <si>
    <t>12303010200-1</t>
  </si>
  <si>
    <t>Compra de material de papelaria para realização de oficina na unidade</t>
  </si>
  <si>
    <t>Compra de roupa de cama e banho para os adolescentes sendo 50 toalhas, 50 Lençol solteiro, 50 manta unicolor</t>
  </si>
  <si>
    <t>Organização Alves e Carvalho Ltda</t>
  </si>
  <si>
    <t>Compra de roupa de cama e banho para os adolescentes sendo 70 toalhas, 100 Lençol solteiro, 50 manta unicolor</t>
  </si>
  <si>
    <t>Compra de roupa de cama e banho para os adolescentes sendo 64 toalhas, 64 Lençol solteiro, 32 manta unicolor</t>
  </si>
  <si>
    <t>Compra de roupa de cama e banho para os adolescentes sendo 10 toalhas, 10 Lençol solteiro, 5 manta unicolor</t>
  </si>
  <si>
    <t>Compra de roupa de cama e banho para os adolescentes sendo 24 toalhas, 24 Lençol solteiro, 36 manta unicolor</t>
  </si>
  <si>
    <t>Compra de roupa de cama e banho para os adolescentes sendo 12 toalhas, 12 Lençol solteiro.</t>
  </si>
  <si>
    <t>Recarga do cartão de alimentação para 37 funcionários da Sede Administrativa.</t>
  </si>
  <si>
    <t xml:space="preserve">Compra de bota PVC para uso dos funcionarios </t>
  </si>
  <si>
    <t>Aquisição de uma caixa de som a ser utilizada em diversas oficinas e eventos da unidade</t>
  </si>
  <si>
    <t>Compra de lanche para projeto de visita ao Inhotim</t>
  </si>
  <si>
    <t>Buffet Requinte Recepçoes Eireli</t>
  </si>
  <si>
    <t>Compra de lanche para realização da formatura unificada dos cursos profissionalizantes dos adolescentes acautelados e primeiro sarau cultural da unidade</t>
  </si>
  <si>
    <t>Torres e Nogueira Ltda</t>
  </si>
  <si>
    <t xml:space="preserve">Locação de van para atender ao projeto Instituto Inhotim 2023 para realizar o transporte dos adolescentes e monitores para visita </t>
  </si>
  <si>
    <t>VANBH Turismo e fretamento</t>
  </si>
  <si>
    <t xml:space="preserve">Compra de 2 litros de água destilada p/ autoclave </t>
  </si>
  <si>
    <t>Visual Comercio de Material Hospitalar Ltda</t>
  </si>
  <si>
    <t>Prestação de Serviços de Medicina do Trabalho PCMSO - Exames, Gestão PPP . Ref.Medicina do trabalho ref. 01/2023</t>
  </si>
  <si>
    <t>2023/146</t>
  </si>
  <si>
    <t>Prestação de Serviços de Medicina do Trabalho PCMSO - Exames, Gestão PPP . Ref. Engenharia do trabalho</t>
  </si>
  <si>
    <t>Prestação de Serviços de Medicina do Trabalho PCMSO - Exames, Gestão PPP . Ref. Exames medicos</t>
  </si>
  <si>
    <t>Reembolso a Marcelo Luiz de Araujo ref. Almoço em visita metodologica no dia 23/01/2023</t>
  </si>
  <si>
    <t>Marcelo Luiz de Araujo</t>
  </si>
  <si>
    <t>Reembolso a Amanda Cleomara Pereira ref. Pedagio BH/Nova Serrana</t>
  </si>
  <si>
    <t>Diaria de viagem a Éder Martins Conceição ref. Visita metodologica</t>
  </si>
  <si>
    <t>1/3 Férias Claudio Oliveira Rondado período 02/02/2023 a 03/03/2023</t>
  </si>
  <si>
    <t xml:space="preserve"> Claudio Oliveira Rondado</t>
  </si>
  <si>
    <t>Férias Claudio Oliveira Rondado período 02/02/2023 a 03/03/2023</t>
  </si>
  <si>
    <t>1/3 Férias Ademar Barbosa Moreira período 01/02/2023 a 02/03/2023</t>
  </si>
  <si>
    <t>Ademar Barbosa Moreira</t>
  </si>
  <si>
    <t>Férias Ademar Barbosa Moreira período 01/02/2023 a 02/03/2023</t>
  </si>
  <si>
    <t>1/3 Férias Carlos Roberto Pereira Junior período 01/02/2023 a 02/03/2023</t>
  </si>
  <si>
    <t>Carlos Roberto Pereira Junior</t>
  </si>
  <si>
    <t>Férias Carlos Roberto Pereira Junior período 01/02/2023 a 02/03/2023</t>
  </si>
  <si>
    <t>1/3 Férias Diego Pereira Rodrigues período 01/02/2023 a 02/03/2023</t>
  </si>
  <si>
    <t>Diego Pereira Rodrigues</t>
  </si>
  <si>
    <t>Férias Diego Pereira Rodrigues período 01/02/2023 a 02/03/2023</t>
  </si>
  <si>
    <t>1/3 Férias Douglas dos Santos Pereira período 01/02/2023 a 02/03/2023</t>
  </si>
  <si>
    <t xml:space="preserve"> Douglas dos Santos Pereira</t>
  </si>
  <si>
    <t>Férias Douglas dos Santos Pereira período 01/02/2023 a 02/03/2023</t>
  </si>
  <si>
    <t>1/3 Férias Marcio Vinicius do Nascimento período 01/02/2023 a 02/03/2023</t>
  </si>
  <si>
    <t xml:space="preserve">Marcio Vinicius do Nascimento </t>
  </si>
  <si>
    <t xml:space="preserve"> Férias Marcio Vinicius do Nascimento período 01/02/2023 a 02/03/2023</t>
  </si>
  <si>
    <t>1/3 Férias Poliana Cristina Gomes de Oliveira período 01/02/2023 a 15/02/2023</t>
  </si>
  <si>
    <t>Poliana Cristina Gomes de Oliveira</t>
  </si>
  <si>
    <t xml:space="preserve"> Férias Poliana Cristina Gomes de Oliveira período 01/02/2023 a 15/02/2023</t>
  </si>
  <si>
    <t>1/3 Férias Telma Soares Ferreira período 02/02/2023 a 03/03/2023</t>
  </si>
  <si>
    <t>Telma Soares Ferreira</t>
  </si>
  <si>
    <t>Férias Telma Soares Ferreira período 02/02/2023 a 03/03/2023</t>
  </si>
  <si>
    <t>Thalles Ernani Da Silva</t>
  </si>
  <si>
    <t>020363933751491-32</t>
  </si>
  <si>
    <t>023330995751491-32</t>
  </si>
  <si>
    <t>026334903751491-32</t>
  </si>
  <si>
    <t>024337465751491-32</t>
  </si>
  <si>
    <t>023331296751491-32</t>
  </si>
  <si>
    <t>024330566751491-32</t>
  </si>
  <si>
    <t>026334181751491-32</t>
  </si>
  <si>
    <t>023342177751491-32</t>
  </si>
  <si>
    <t>026333505751491-32</t>
  </si>
  <si>
    <t>023336436751491-32</t>
  </si>
  <si>
    <t>026342677751491-32</t>
  </si>
  <si>
    <t>025349704751491-32</t>
  </si>
  <si>
    <t>Pagamento IPTU ano/2023 unidade Lindeia</t>
  </si>
  <si>
    <t>01230667645-51</t>
  </si>
  <si>
    <t>Pagamento IPTU ano/2023 unidade Santa Helena</t>
  </si>
  <si>
    <t>01230121543-30</t>
  </si>
  <si>
    <t>01230667644-70</t>
  </si>
  <si>
    <t>01230660367-93</t>
  </si>
  <si>
    <t>Compra de 10 camisas para o projeto cultura pinturas de pano de prato e camisas realizado na unidade</t>
  </si>
  <si>
    <t>Daniela Cristina Silva Soares</t>
  </si>
  <si>
    <t>Compra boia de alta pressão  para substituiçao na caixa d'agua do banheiro</t>
  </si>
  <si>
    <t>Felt Eletrica Ltda</t>
  </si>
  <si>
    <t>Pagamento 1°parcela  compra de vidros que estavão danificados na  unidade</t>
  </si>
  <si>
    <t>Ronald Rezende Maia</t>
  </si>
  <si>
    <t>Pagamento 1°parcela  instalação  de vidros que estavão danificados na  unidade</t>
  </si>
  <si>
    <t>Compra de 4 estabilizador para uso na unidade</t>
  </si>
  <si>
    <t>Aquisição de 1 projetor portatil T6 para uso na unidade</t>
  </si>
  <si>
    <t>Compra de 14 estabilizadores para uso na unidade</t>
  </si>
  <si>
    <t>Compra de 6 estabilizadores para uso na unidade</t>
  </si>
  <si>
    <t>Compra de 3 estabilizadores para uso na unidade</t>
  </si>
  <si>
    <t>Compra de 5 estabilizadores para uso na unidade</t>
  </si>
  <si>
    <t>Ldc Comercio Eireli</t>
  </si>
  <si>
    <t>Recarga de cartão de combustível para und. Araxá</t>
  </si>
  <si>
    <t xml:space="preserve">Reembolso a Denner Gustavo Alves da Silva ref. Pedagio </t>
  </si>
  <si>
    <t>Diaria de viagem a Wender Pereira de Campos ref. A ida na Greencar veiculos especiais junto a Genevieve do Carmo</t>
  </si>
  <si>
    <t>Diaria de viagem a Ricardo Eustaquio de Queiroz ref. Translado de adolescente</t>
  </si>
  <si>
    <t xml:space="preserve">Ricardo Eustaquio de Queiroz </t>
  </si>
  <si>
    <t>Compra de insumos alimenticio para realização de lanche a ser oferecido no encerramento da oficina Gincana de esportes</t>
  </si>
  <si>
    <t>Eumaco Comercial Ltda</t>
  </si>
  <si>
    <t>Agua e esgoto</t>
  </si>
  <si>
    <t>12304572087-3</t>
  </si>
  <si>
    <t>Compra de materiais para oficina de crochê na unidade</t>
  </si>
  <si>
    <t>Comercial Danielle Vasconcellos</t>
  </si>
  <si>
    <t>Reestruturação da rede elétrica da unidade</t>
  </si>
  <si>
    <t>Lourenço Ferreira Santos</t>
  </si>
  <si>
    <t>Instalação da substituição da boia alta pressão da caixa d'agua</t>
  </si>
  <si>
    <t>Gilton Cesar Alpes Dos Santos</t>
  </si>
  <si>
    <t xml:space="preserve">Deposito de guia da justiça do trabalho ref. Processo Heloisa Helena da Silva </t>
  </si>
  <si>
    <t>Ministerio da Economia Secretaria do Tesouro Nacional</t>
  </si>
  <si>
    <t>GRU Judicial</t>
  </si>
  <si>
    <t>18740-2</t>
  </si>
  <si>
    <t>Compra de torneira e sifão para reparo de vazamento dos alojamentos da unidade</t>
  </si>
  <si>
    <t>PL Materiais de Construção Ltda</t>
  </si>
  <si>
    <t>Instalação e manutenção para substituição dos chuveiros elétricos</t>
  </si>
  <si>
    <t>Carlos Magno Martins Oliveira</t>
  </si>
  <si>
    <t>Compra de materiais Hidraulicos para troca dos registros dos chuveiro e válvulas das descargas dos vasos sanitarios dos alojamentos</t>
  </si>
  <si>
    <t>Souza e Borges Hidraulica e Acessorios Industriais Ltda</t>
  </si>
  <si>
    <t>Heloisa Helena da Silva</t>
  </si>
  <si>
    <t>Honorario Advocaticio reclamante</t>
  </si>
  <si>
    <t>Compra de chinelos para adolescentes</t>
  </si>
  <si>
    <t xml:space="preserve">INSS ref. ref. Processo trabalhista da ex funcionaria Heloisa Helena da Silva </t>
  </si>
  <si>
    <t>GPS</t>
  </si>
  <si>
    <t>Rendimento aplicação TRUST</t>
  </si>
  <si>
    <t>Compra de material para realizar a pintura do teto da cozinha da unidade, devido a um vazamento</t>
  </si>
  <si>
    <t>Aquisição de 1 projetor portatil T6 e  6 Kits de computador  para uso na unidade</t>
  </si>
  <si>
    <t>046661190-1</t>
  </si>
  <si>
    <t>Compra de 1 Switch 08 portas para instalação de novos computadores</t>
  </si>
  <si>
    <t>Intermedium Sistemas Eireli</t>
  </si>
  <si>
    <t>Compra de 95 vale social  area de Belo Horizonte</t>
  </si>
  <si>
    <t xml:space="preserve">Compra de 2 Gás de cozinha utilizados na oficina de culinaria </t>
  </si>
  <si>
    <t xml:space="preserve">Thiago Matheus de Almeida </t>
  </si>
  <si>
    <t>Wallison Cristian Leandro Ribeiro</t>
  </si>
  <si>
    <t>1/3 Férias Priscila de Paula dos Santos Carvalho período 06/02/2023 a 20/02/2023</t>
  </si>
  <si>
    <t xml:space="preserve"> Priscila de Paula dos Santos Carvalho</t>
  </si>
  <si>
    <t>Férias Priscila de Paula dos Santos Carvalho período 06/02/2023 a 20/02/2023</t>
  </si>
  <si>
    <t>1/3 Férias Silvia Denise Nogueira período 06/02/2023 a 07/03/2023</t>
  </si>
  <si>
    <t xml:space="preserve">Silvia Denise Nogueira </t>
  </si>
  <si>
    <t>Férias Silvia Denise Nogueira período 06/02/2023 a 07/03/2023</t>
  </si>
  <si>
    <t>1/3 Férias Alexandra Xavier de Souza Gouveia período 06/02/2023 a 07/03/2023</t>
  </si>
  <si>
    <t>Alexandra Xavier de Souza Gouveia</t>
  </si>
  <si>
    <t>Férias Alexandra Xavier de Souza Gouveia período 06/02/2023 a 07/03/2023</t>
  </si>
  <si>
    <t>1/3 Férias Hilton Candido da Silva  período 06/02/2023 a 07/03/2023</t>
  </si>
  <si>
    <t xml:space="preserve"> Hilton Candido da Silva</t>
  </si>
  <si>
    <t>Férias Hilton Candido da Silva  período 06/02/2023 a 07/03/2023</t>
  </si>
  <si>
    <t>1/3 Férias Alan Jones Leal Peralta período 07/02/2023 a 08/03/2023</t>
  </si>
  <si>
    <t>Alan Jones Leal Peralta</t>
  </si>
  <si>
    <t xml:space="preserve"> Férias Alan Jones Leal Peralta período 07/02/2023 a 08/03/2023</t>
  </si>
  <si>
    <t xml:space="preserve"> 1/3Férias Eric Bruno Ferreira dos Reis Matos período 06/02/2023 a 07/03/2023</t>
  </si>
  <si>
    <t>Eric Bruno Ferreira dos Reis Matos</t>
  </si>
  <si>
    <t>Férias Eric Bruno Ferreira dos Reis Matos período 06/02/2023 a 07/03/2023</t>
  </si>
  <si>
    <t>Leonardo Pereira de Brito</t>
  </si>
  <si>
    <t>Matheus Gazel Lima</t>
  </si>
  <si>
    <t xml:space="preserve">Diaria de viagem a Ronaldo de Jesus Soares ref. Translado de adolescente </t>
  </si>
  <si>
    <t>Ronaldo de Jesus Soares</t>
  </si>
  <si>
    <t xml:space="preserve">Diaria de viagem a Flávia Farias de Paula ref. Translado de adolescente </t>
  </si>
  <si>
    <t xml:space="preserve">Flávia Farias de Paula </t>
  </si>
  <si>
    <t xml:space="preserve">Diaria de viagem a Marcello Luiz Araújo Campos ref. Translado de adolescente </t>
  </si>
  <si>
    <t xml:space="preserve">Diaria de viagem a Márcio Francisco da Silva ref. Translado de adolescente </t>
  </si>
  <si>
    <t xml:space="preserve">Márcio Francisco da Silva </t>
  </si>
  <si>
    <t>Reembolso a Márcio Francisco da Silva ref. Pedagio BH/Uberlandia</t>
  </si>
  <si>
    <t xml:space="preserve">Reembolso a Michelle Oliveira Silva ref. Alimentaçao do adolescente </t>
  </si>
  <si>
    <t xml:space="preserve"> 1/3Férias Alexandre Alves Pereira período 07/02/2023 a 08/03/2023</t>
  </si>
  <si>
    <t xml:space="preserve">Alexandre Alves Pereira </t>
  </si>
  <si>
    <t xml:space="preserve"> Férias Alexandre Alves Pereira período 07/02/2023 a 08/03/2023</t>
  </si>
  <si>
    <t>Diaria de viagem a Eduardo Alves da Silva ref. A ida em Ouro Preto, visita tem objetivo de possibilitar acesso a cultura e lazer</t>
  </si>
  <si>
    <t xml:space="preserve"> Eduardo Alves da Silva </t>
  </si>
  <si>
    <t>Diaria de viagem a Graciela Cilineide de Souza ref. A ida em Ouro Preto, visita tem objetivo de possibilitar acesso a cultura e lazer</t>
  </si>
  <si>
    <t>Diaria de viagem a Leticia Torres Trindade  ref. A ida em Ouro Preto, visita tem objetivo de possibilitar acesso a cultura e lazer</t>
  </si>
  <si>
    <t xml:space="preserve"> Leticia Torres Trindade </t>
  </si>
  <si>
    <t>030356121751491-32</t>
  </si>
  <si>
    <t>027355893751491-32</t>
  </si>
  <si>
    <t>026352280751491-32</t>
  </si>
  <si>
    <t>Aquisição de 6 Kits de computador para atender a demanda da unidade</t>
  </si>
  <si>
    <t>Compra de produtos para manutençao no veiculo da unidade</t>
  </si>
  <si>
    <t>Rio Doce Comercio de veiculos ltda</t>
  </si>
  <si>
    <t>Serviço prestado para manutenção no veiculo da unidade</t>
  </si>
  <si>
    <t>Troca de Telha danificada, reparo de vazamento na sala da direção</t>
  </si>
  <si>
    <t>Diego Rezende de Castro</t>
  </si>
  <si>
    <t>Manutenção em lampadas led da unidade</t>
  </si>
  <si>
    <t>Troca da ducha higienica da unidade</t>
  </si>
  <si>
    <t xml:space="preserve">Felipe Jose Borges </t>
  </si>
  <si>
    <t>Fotos odontologicas para adolescente</t>
  </si>
  <si>
    <t xml:space="preserve">Diaria de viagem Wender Pereira de Campos ref. Ida a sede administrativa para retirada itens de cama e banho </t>
  </si>
  <si>
    <t>Diaria de viagem a Ronielle Lopes ref. Acompanhamento e desenvolvimento do trabalho de responsabilidade da coordenação Tecnica</t>
  </si>
  <si>
    <t>Ronielle Lopes Caetano</t>
  </si>
  <si>
    <t xml:space="preserve">Diaria de viagem a Ronielle Lopes ref. Passagem para Uberaba dia 07/02 a 10/02 </t>
  </si>
  <si>
    <t>Diaria de viagem a Lucirene de Sousa Barros ref. Desligamento do adolescente</t>
  </si>
  <si>
    <t>Lucirene de Sousa Barros</t>
  </si>
  <si>
    <t>Diaria de viagem a Luciano Junio Batista Cortes ref.desligamento do adolescente</t>
  </si>
  <si>
    <t xml:space="preserve"> Luciano Junio Batista Cortes </t>
  </si>
  <si>
    <t>Diaria de viagem a Jennifer Julie Rodrigues de Araujo Pinheiro ref. Desligamento de adolescente</t>
  </si>
  <si>
    <t xml:space="preserve">Jennifer Julie Rodrigues de Araujo Pinheiro </t>
  </si>
  <si>
    <t>Diaria de viagem a Jaqueline Santos de Oliveira ref. Desligamento de adolescente</t>
  </si>
  <si>
    <t>Jaqueline Santos de Oliveira</t>
  </si>
  <si>
    <t xml:space="preserve"> Igor Prado Amancio</t>
  </si>
  <si>
    <t>Diaria de viagem a Bethânia Cristina Silva ref. Desligamento de adolescente</t>
  </si>
  <si>
    <t xml:space="preserve"> Bethânia Cristina Silva </t>
  </si>
  <si>
    <t>Diaria de viagem a Áquila Augusto da Silva Teixeira ref. Visitia metodologica para acompanhamento e desenvolvimento do trabalho dos profissionais que atuam no corpo diretivo das unidades em questão</t>
  </si>
  <si>
    <t>Áquila Augusto da Silva Teixeira</t>
  </si>
  <si>
    <t>Estefania Fernandes Mariano</t>
  </si>
  <si>
    <t>Diaria de viagem a Angela Maria Auxiliadora de Paulo ref. Transferencia de adolescente</t>
  </si>
  <si>
    <t xml:space="preserve">Angela Maria Auxiliadora de Paulo </t>
  </si>
  <si>
    <t>Diaria de viagem a Adriana Rosa Lazzarotti ref. Acompanhamento e desenvolvimento do trabalho dos profissionais que atuam no corpo diretivo</t>
  </si>
  <si>
    <t>Adriana Rosa Lazzarotti</t>
  </si>
  <si>
    <t>Diaria de viagem a Ademir Oseias Caetano ref. Transferencia de adolescente</t>
  </si>
  <si>
    <t xml:space="preserve">Ademir Oseias Caetano </t>
  </si>
  <si>
    <t>Tarifa bancaria Plano adapt 02/2023</t>
  </si>
  <si>
    <t>86344012023-7</t>
  </si>
  <si>
    <t>Compra de itens para manutenção no veiculo da unidade - duster</t>
  </si>
  <si>
    <t>Automax Comercial Ltda</t>
  </si>
  <si>
    <t>Manutenção no veiculo da unidade - duster</t>
  </si>
  <si>
    <t>Compra de pastilha para o veiculo - argo</t>
  </si>
  <si>
    <t>Troca de pastilha do veiculo - argo</t>
  </si>
  <si>
    <t>Compra de material para pintura para reparo no teto da cozinha da unidade</t>
  </si>
  <si>
    <t>Pagamento da 2° parcela da compra dos colchões que sera utilizado pelos adolescentes sendo: 41 Unidades Santa Clara, 20 unidades Santa Helena, 38 unidades Horto, 22 Unidades São Jerônimo, 40 Unidades Ipatinga, 53 Unidades Unaí</t>
  </si>
  <si>
    <t>Compra de 3 caixas mascara tripla descartavel devido surto Covid</t>
  </si>
  <si>
    <t>Recarga de cartão de combustível do mês para und.  Ipatinga</t>
  </si>
  <si>
    <t>Recarga de cartão de combustível do mês para und.  Unaí</t>
  </si>
  <si>
    <t>Recarga de cartão de combustível do mês para und.  Uberaba</t>
  </si>
  <si>
    <t>Recarga de cartão de combustível do mês para und. Santa Clara</t>
  </si>
  <si>
    <t>Recarga de cartão de combustível do mês para und. Sete Lagoas</t>
  </si>
  <si>
    <t>Recarga de cartão de combustível do mês para und. Santa Helena</t>
  </si>
  <si>
    <t>Recarga de cartão de combustível do mês para und. Lindeia</t>
  </si>
  <si>
    <t>Recarga de cartão de combustível do mês para und. São Jeronimo</t>
  </si>
  <si>
    <t>Recarga de cartão de combustível do mês para und. Araxá</t>
  </si>
  <si>
    <t>Recarga de cartão de combustível do mês para und. Tupaciguara</t>
  </si>
  <si>
    <t>Recarga de cartão de combustível do mês para und. Horto</t>
  </si>
  <si>
    <t>Confecção de carimbo para a direçao da sede para agilizar na rotina de assinaturas</t>
  </si>
  <si>
    <t>Carimbo Tupinambas Eireli</t>
  </si>
  <si>
    <t>Lanche ref. A ida de duas adolescentes em Ouro Preto, visita com objetivo de possibilitar acesso a cultura e lazer</t>
  </si>
  <si>
    <t>Cecilia Versiani Passos Filhos Ltda</t>
  </si>
  <si>
    <t>2° via de cartões de passagem de 09 funcionarios</t>
  </si>
  <si>
    <t>Compra de itens para oficina realizada na unidade</t>
  </si>
  <si>
    <t>Darlene Gloria Vigineski</t>
  </si>
  <si>
    <t>Salario funcionario Flavia Honorio Augustinho ref. 01/2023</t>
  </si>
  <si>
    <t xml:space="preserve">Compra de 150 picoles para realização da oficina campeonato interno de ferias </t>
  </si>
  <si>
    <t>Galinari &amp; Carneiro Ltda</t>
  </si>
  <si>
    <t xml:space="preserve">Pago hospedagem dos funcionarios Marcio Francisco e Flavia Farias ref. Acompanhamento de desligamento de adolescente </t>
  </si>
  <si>
    <t>Morais &amp; Queiroz Palace Hotel Ltda</t>
  </si>
  <si>
    <t>Aquisição de 5 bebedouro para uso na unidade</t>
  </si>
  <si>
    <t>Ribeiro e Lima Comercial Ltda</t>
  </si>
  <si>
    <t>VPAJ Comercio de Medicamentos Ltda</t>
  </si>
  <si>
    <t>Recarga de cartão de combustível para und. Sede Administrativa</t>
  </si>
  <si>
    <t>Compra de capa de chuva para a equipe se locomover na unidade em dias chuvosos</t>
  </si>
  <si>
    <t>BH Seg Equipamentos de proteção Individual Ltda</t>
  </si>
  <si>
    <t xml:space="preserve">Diaria de viagem Amanda Cleomara Pereira Souza ref. Transferencia de adolescente </t>
  </si>
  <si>
    <t>Diaria de viagem a Eduardo Pedrosa correa ref. Transferencia de adolescente</t>
  </si>
  <si>
    <t>Eduardo Pedrosa Corrêa</t>
  </si>
  <si>
    <t>Diaria de viagem a Flavio Henrique dos Reis Silva ref. Transferencia de adolescente</t>
  </si>
  <si>
    <t>Flavio Henrique dos Reis Silva</t>
  </si>
  <si>
    <t>Diaria de viagem a Leonardo Gomes Silva ref. Visita tecnica domiciliar</t>
  </si>
  <si>
    <t>Leonardo Gomes Silva</t>
  </si>
  <si>
    <t>Diaria de viagem a Thiago Willian Margato ref. Translado de adolescente</t>
  </si>
  <si>
    <t>Thiago Willian Margato</t>
  </si>
  <si>
    <t>Diaria de viagem a Valdir Aparecido Gomes ref. Translado de adolescente</t>
  </si>
  <si>
    <t>Valdir Aparecido Gomes</t>
  </si>
  <si>
    <t>Diaria de viagem a Vilma do Carmo Silva Lopes ref. Visita tecnica domiciliar</t>
  </si>
  <si>
    <t>Vilma do Carmo Silva Lopes</t>
  </si>
  <si>
    <t>Diaria de viagem a Wender Pereira de Campos ref. Visita tecnica domiciliar</t>
  </si>
  <si>
    <t>Salario funcionario ref. 01/2023 sendo 37 funcionarios da sede administrativa, 67 funcionarios de Uberaba, 83 funcionarios de Ipatinga, 49 funcionarios de Sete Lagoas, 139 funcionarios de  Unai, 47 funcionarios de  Araxá, 126 funcionarios de Santa Clara, 68 funcionarios do Santa Helena, 104 funcionarios do Horto, 50 funcionarios do Lindeia, 82 funcionarios do São Jeronimo, 65  funcionarios de Tupaciguara.</t>
  </si>
  <si>
    <t>Compra de itens para que os residuos de saúde gerados no ambulatorio da unidade possam ser coletados com segurança para o devido descarte</t>
  </si>
  <si>
    <t>Fonseca Comercio de Material Medico</t>
  </si>
  <si>
    <t>Pagamento da 1° parcela do serviço de Dedetização e desratização na unidade</t>
  </si>
  <si>
    <t>M.A Barcelos Limpeza e Dedetização</t>
  </si>
  <si>
    <t>Aquisição de 1 Switch 24 portas</t>
  </si>
  <si>
    <t>Locação de 2 impressoras Uberaba</t>
  </si>
  <si>
    <t>Noronha Comercio e serviços de suprimento para informatica</t>
  </si>
  <si>
    <t>IPTU 1/11 sede admisnistrativa</t>
  </si>
  <si>
    <t>Seguro fiança 8/12 R$ 504,13 - Seguro Incendio 8/10 R$ 47,04 - Taxa Boleto R$ 4,80</t>
  </si>
  <si>
    <t>Pagamento ref. Pensão alimenticia descontado em folha de pagamento do funcionario  Kleber Osvaldo da Silva Junior ref. 01/2023</t>
  </si>
  <si>
    <t>Pagamento ref. Pensão alimenticia descontado em folha de pagamento do funcionario  Marlon Douglas Guilherme Nunes ref.01/2023</t>
  </si>
  <si>
    <t>Coffe break reunião sede admistrativa</t>
  </si>
  <si>
    <t>Pagamento ref. Pensão alimentícia descontado em folha de pagamento do funcionário Wagner Gladson da Silva ref. 01/2023</t>
  </si>
  <si>
    <t>Compra de 10 sabonetes antibactericida para auxiliar no tratamento de quadro alergico de alguns adolescentes</t>
  </si>
  <si>
    <t>Curare Filial 3 Deck</t>
  </si>
  <si>
    <t>Compra de medicamento para tratamento alergico nos adolescentes</t>
  </si>
  <si>
    <t>Compra de filtros devido aos que estão na unidade estão vencidos</t>
  </si>
  <si>
    <t>Filtro Minas Ltda</t>
  </si>
  <si>
    <t>Pintura teto da cozinha da unidade</t>
  </si>
  <si>
    <t>D N da Silva Pintura</t>
  </si>
  <si>
    <t>Instalação de filtros purificadores nos filtros industriais da unidade</t>
  </si>
  <si>
    <t>Pagamento ref. Pensão alimenticia descontado em folha de pagamento do funcionario  Marlon Douglas Guilherme Nunes ref. 01/2023</t>
  </si>
  <si>
    <t>Pagamento ref. Pensão alimenticia descontado em folha de pagamento do funcionario  Ronaldo de Jesus Soares ref. 01/2023</t>
  </si>
  <si>
    <t>Pagamento ref. Pensão alimentícia descontado em folha de pagamento do funcionário Diego Antonio dos Santos ref. 01/2023</t>
  </si>
  <si>
    <t>Pagamento ref. Pensão alimenticia descontado em folha de pagamento do funcionario Paulo Marcio Rocha Barbosa ref. 01/2023</t>
  </si>
  <si>
    <t>Pagamento ref. Pensão alimenticia descontado em folha de pagamento do funcionario  Caio Vinicius Silva Mendes ref. 01/2023</t>
  </si>
  <si>
    <t>Pagamento ref. Pensão alimenticia descontado em folha de pagamento do funcionario  Vinicius da Silva Melgaço ref. 01/2023</t>
  </si>
  <si>
    <t>Revisão veiculo da unidade</t>
  </si>
  <si>
    <t>Compra de itens para troca na manutenção veicular</t>
  </si>
  <si>
    <t>Compra de 30 canecas para uso dos adolescentes quando chegam a unidade</t>
  </si>
  <si>
    <t>Diaria de viagem a Andréa Giane Santos Tavares Paula ref. Visita metodologica</t>
  </si>
  <si>
    <t xml:space="preserve"> Andréa Giane Santos Tavares Paula</t>
  </si>
  <si>
    <t>Diaria de viagem a Eduardo de Oliveira Carvalho ref. Visita metodologica</t>
  </si>
  <si>
    <t>Eduardo de Oliveira Carvalho</t>
  </si>
  <si>
    <t>Diaria de viagem a Felipe Schneider Reis ref.visita metodologica</t>
  </si>
  <si>
    <t>Felipe Schneider Reis</t>
  </si>
  <si>
    <t>Diaria de viagem a Flavia Tessarini Prata e Silva ref. Visita metodologica</t>
  </si>
  <si>
    <t>Salario funcionario Gislene Alves Bastos ref. 01/2023</t>
  </si>
  <si>
    <t>Gislene Alves Bastos</t>
  </si>
  <si>
    <t>Diaria de viagem a Livia Cristine Martins de Figueiredo ref. Visita metodologica</t>
  </si>
  <si>
    <t xml:space="preserve"> Livia Cristine Martins de Figueiredo </t>
  </si>
  <si>
    <t>Reembolso a Luciano Junior Batista Cortes ref.pagamento de pedagio Uberaba/poços de caldas</t>
  </si>
  <si>
    <t>Diaria de viagem Lucirene de Sousa Barros ref. Visita metodologica</t>
  </si>
  <si>
    <t>Reembolso a Lucirene de Sousa Barros ref. Pedagios Uberaba/Serra do salitre</t>
  </si>
  <si>
    <t>Diaria de viagem a Marcelo Luiz de Araujo ref. Visita metodologica</t>
  </si>
  <si>
    <t>Diaria de viagem Marinete Ferreira De Castro ref. Visita metodologica</t>
  </si>
  <si>
    <t>Marinete Ferreira De Castro</t>
  </si>
  <si>
    <t>Salario funcionario Pamela Cristina Souza Guedes 01/2023</t>
  </si>
  <si>
    <t>Pamela Cristina Souza Guedes</t>
  </si>
  <si>
    <t xml:space="preserve">Reembolso a Valdir Aparecido Gomes ref. Pedagio </t>
  </si>
  <si>
    <t xml:space="preserve">Diaria de viagem Vicente Augusto Dias Pereira ref. Visita metodologica </t>
  </si>
  <si>
    <t xml:space="preserve"> Vicente Augusto Dias Pereira</t>
  </si>
  <si>
    <t>Deis Aparecida Martins Melo Pereira</t>
  </si>
  <si>
    <t>Glaucia Aparecida Avelar</t>
  </si>
  <si>
    <t xml:space="preserve">Diari de viagem a Polyanna Beatriz do Nascimento ref.visita metodologica </t>
  </si>
  <si>
    <t xml:space="preserve"> Polyanna Beatriz do Nascimento </t>
  </si>
  <si>
    <t>Leandro Aleixo Kangusku</t>
  </si>
  <si>
    <t>IPVA ano 2023 Veiculo duster placa - RTN8H76</t>
  </si>
  <si>
    <t>Secretaria de estado de fazenda de Minas Gerais</t>
  </si>
  <si>
    <t>RTN8H76</t>
  </si>
  <si>
    <t>IPVA ano 2023 Veiculo duster placa - RTN8H81</t>
  </si>
  <si>
    <t>RTN8H81</t>
  </si>
  <si>
    <t>IPVA ano 2023 Veiculo duster placa - RTN8H84</t>
  </si>
  <si>
    <t>RTN8H84</t>
  </si>
  <si>
    <t>IPVA ano 2023 Veiculo duster placa - RTN8H87</t>
  </si>
  <si>
    <t>RTN8H87</t>
  </si>
  <si>
    <t>IPVA ano 2023 Veiculo duster placa - RTN8H60</t>
  </si>
  <si>
    <t>RTN8H60</t>
  </si>
  <si>
    <t>IPVA ano 2023 Veiculo duster placa - RTN8H77</t>
  </si>
  <si>
    <t>RTN8H77</t>
  </si>
  <si>
    <t>IPVA ano 2023 Veiculo duster placa - RTN8H85</t>
  </si>
  <si>
    <t>RTN8H85</t>
  </si>
  <si>
    <t>IPVA ano 2023 Veiculo duster placa - RTN8H83</t>
  </si>
  <si>
    <t>RTN8H83</t>
  </si>
  <si>
    <t>IPVA ano 2023 Veiculo duster placa - RTN8H59</t>
  </si>
  <si>
    <t>RTN8H59</t>
  </si>
  <si>
    <t>IPVA ano 2023 Veiculo duster placa - RTN8H73</t>
  </si>
  <si>
    <t>RTN8H73</t>
  </si>
  <si>
    <t>IPVA ano 2023 Veiculo duster placa - RTN8H67</t>
  </si>
  <si>
    <t>RTN8H67</t>
  </si>
  <si>
    <t>IPVA ano 2023 Veiculo duster placa - RTN8H69</t>
  </si>
  <si>
    <t>RTN8H69</t>
  </si>
  <si>
    <t>IPVA ano 2023 Veiculo duster placa - RTN8H79</t>
  </si>
  <si>
    <t>RTN8H79</t>
  </si>
  <si>
    <t>IPVA ano 2023 Veiculo duster placa - RTN8H86</t>
  </si>
  <si>
    <t>RTN8H86</t>
  </si>
  <si>
    <t>IPVA ano 2023 Veiculo duster placa - RTN8H82</t>
  </si>
  <si>
    <t>RTN8H82</t>
  </si>
  <si>
    <t>IPVA ano 2023 Veiculo Fiat Argo placa -RNM4A51</t>
  </si>
  <si>
    <t>RNM4A51</t>
  </si>
  <si>
    <t>IPVA ano 2023 Veiculo Fiat Argo placa - RNJ8I49</t>
  </si>
  <si>
    <t>RNJ8I49</t>
  </si>
  <si>
    <t>IPVA ano 2023 Veiculo Fiat Argo placa - RNJ8I48</t>
  </si>
  <si>
    <t>RNJ8I48</t>
  </si>
  <si>
    <t>IPVA ano 2023 Veiculo Fiat Argo placa - RNJ8I43</t>
  </si>
  <si>
    <t>RNJ8I43</t>
  </si>
  <si>
    <t>IPVA ano 2023 Veiculo Fiat Argo placa - RNJ8I45</t>
  </si>
  <si>
    <t>RNJ8I45</t>
  </si>
  <si>
    <t>IPVA ano 2023 Veiculo Fiat Argo placa - RNQOH77</t>
  </si>
  <si>
    <t>RNQOH77</t>
  </si>
  <si>
    <t>IPVA ano 2023 Veiculo Fiat Argo placa - RNQ0H74</t>
  </si>
  <si>
    <t>RNQ0H74</t>
  </si>
  <si>
    <t>IPVA ano 2023 Veiculo Fiat Argo placa - RNQOH80</t>
  </si>
  <si>
    <t>RNQOH80</t>
  </si>
  <si>
    <t>IPVA ano 2023 Veiculo Fiat Argo placa - RNQOH73</t>
  </si>
  <si>
    <t>RNQOH73</t>
  </si>
  <si>
    <t>IPVA ano 2023 Veiculo Fiat Argo placa - RNQOH78</t>
  </si>
  <si>
    <t>RNQOH78</t>
  </si>
  <si>
    <t>IPVA ano 2023 Veiculo Fiat Argo placa - RNQOH76</t>
  </si>
  <si>
    <t>RNQOH76</t>
  </si>
  <si>
    <t>IPVA ano 2023 Veiculo Fiat Argo placa - RNZ6C51</t>
  </si>
  <si>
    <t>RNZ6C51</t>
  </si>
  <si>
    <t>IPVA ano 2023 Veiculo Fiat Argo placa - RTJ1J22</t>
  </si>
  <si>
    <t>RTJ1J22</t>
  </si>
  <si>
    <t>Taxa de licenciamento ano 2023 veiculo Duster placa - RTN8H76</t>
  </si>
  <si>
    <t>Taxa de licenciamento ano 2023 veiculo Duster placa -RTN8H81</t>
  </si>
  <si>
    <t>Taxa de licenciamento ano 2023 veiculo Duster placa -RTN8H84</t>
  </si>
  <si>
    <t xml:space="preserve"> Taxa de licenciamento ano 2023 veiculo Duster placa -RTN8H87</t>
  </si>
  <si>
    <t xml:space="preserve"> Taxa de licenciamento ano 2023 veiculo Duster placa -RTN8H60</t>
  </si>
  <si>
    <t>Taxa de licenciamento ano 2023 veiculo Duster placa -RTN8H77</t>
  </si>
  <si>
    <t>Taxa de licenciamento ano 2023 veiculo Duster placa -RTN8H85</t>
  </si>
  <si>
    <t>Taxa de licenciamento ano 2023 veiculo Duster placa -RTN8H83</t>
  </si>
  <si>
    <t>Taxa de licenciamento ano 2023 veiculo Duster placa -RTN8H59</t>
  </si>
  <si>
    <t>Taxa de licenciamento ano 2023 veiculo Duster placa -RTN8H73</t>
  </si>
  <si>
    <t>Taxa de licenciamento ano 2023 veiculo Duster placa -RTN8H67</t>
  </si>
  <si>
    <t>Taxa de licenciamento ano 2023 veiculo Duster placa -RTN8H69</t>
  </si>
  <si>
    <t>Taxa de licenciamento ano 2023 veiculo Duster placa -RTN8H79</t>
  </si>
  <si>
    <t>Taxa de licenciamento ano 2023 veiculo Duster placa -RTN8H86</t>
  </si>
  <si>
    <t>Taxa de licenciamento ano 2023 veiculo Duster placa -RTN8H82</t>
  </si>
  <si>
    <t>Taxa de licenciamento ano 2023 veiculo Fiat Argo placa RTN8H82</t>
  </si>
  <si>
    <t>Taxa de licenciamento ano 2023 veiculo Fiat Argo placa RNM4A51</t>
  </si>
  <si>
    <t>Taxa de licenciamento ano 2023 veiculo Fiat Argo placa RNJ8I49</t>
  </si>
  <si>
    <t>Taxa de licenciamento ano 2023 veiculo Fiat Argo placa RNJ8I48</t>
  </si>
  <si>
    <t>Taxa de licenciamento ano 2023 veiculo Fiat Argo placa RNJ8I43</t>
  </si>
  <si>
    <t>Taxa de licenciamento ano 2023 veiculo Fiat Argo placa RNJ8I45</t>
  </si>
  <si>
    <t>Taxa de licenciamento ano 2023 veiculo Fiat Argo placa RNQOH77</t>
  </si>
  <si>
    <t>RNQOH74</t>
  </si>
  <si>
    <t>Taxa de licenciamento ano 2023 veiculo Fiat Argo placa RNQOH74</t>
  </si>
  <si>
    <t>Taxa de licenciamento ano 2023 veiculo Fiat Argo placa RNQOH80</t>
  </si>
  <si>
    <t>Taxa de licenciamento ano 2023 veiculo Fiat Argo placa RNQOH73</t>
  </si>
  <si>
    <t>Taxa de licenciamento ano 2023 veiculo Fiat Argo placa RNQOH78</t>
  </si>
  <si>
    <t>Taxa de licenciamento ano 2023 veiculo Fiat Argo placa RNQOH76</t>
  </si>
  <si>
    <t>Taxa de licenciamento ano 2023 veiculo Fiat Argo placa RNZ6C51</t>
  </si>
  <si>
    <t>2230261962-49</t>
  </si>
  <si>
    <t>Pagamento ref. Pensão alimenticia descontado em folha de pagamento do funcionario  Euclides Sá de Paula ref. 01/2023</t>
  </si>
  <si>
    <t>FGTS ref. 01/2023</t>
  </si>
  <si>
    <t>Mania Soluções em alimentação e Serviços Ltda</t>
  </si>
  <si>
    <t>Compra de 4 porta chaves para facilitar na identificaçao das chaves</t>
  </si>
  <si>
    <t>DAC Comercial Ltda</t>
  </si>
  <si>
    <t>Drogaria e Perfumaria Regina Ltda</t>
  </si>
  <si>
    <t>Recuperação e pintura da porta do veiculo duster</t>
  </si>
  <si>
    <t xml:space="preserve">Gleysson Anderson Martins </t>
  </si>
  <si>
    <t>Revisão e reparo no circuito eletrico</t>
  </si>
  <si>
    <t>MDG Manutenção de Geradores ltda</t>
  </si>
  <si>
    <t>Prestação de serviço hidraullico para troca de 07 reparos com acabamento</t>
  </si>
  <si>
    <t xml:space="preserve">Thalysson Santos Silva </t>
  </si>
  <si>
    <t>Pagamento 1° parcela da execução projeto AVCB</t>
  </si>
  <si>
    <t>Projecendio Prevenção e Combate a Incendio</t>
  </si>
  <si>
    <t>1/3 Férias Kaco Fuhr Sousa período 08/02/2023 a 09/03/2023</t>
  </si>
  <si>
    <t>Kaco Fuhr Sousa</t>
  </si>
  <si>
    <t>Férias Kaco Fuhr Sousa período 08/02/2023 a 09/03/2023</t>
  </si>
  <si>
    <t>1/3 Férias Rafael Santana Cordeiro período 08/02/2023 a 09/03/2023</t>
  </si>
  <si>
    <t xml:space="preserve"> Rafael Santana Cordeiro</t>
  </si>
  <si>
    <t>Férias Rafael Santana Cordeiro período 08/02/2023 a 09/03/2023</t>
  </si>
  <si>
    <t>Jeferson Leonardo Rodrigues de Souza</t>
  </si>
  <si>
    <t>34360822751491-32</t>
  </si>
  <si>
    <t>Compra de um pneu para o veiculoo Argo</t>
  </si>
  <si>
    <t>Pneus BH Ltda</t>
  </si>
  <si>
    <t>Pagamento 2° parcela da execução projeto AVCB</t>
  </si>
  <si>
    <t>144643/11</t>
  </si>
  <si>
    <t xml:space="preserve">Compra de 3 caixas MDF para oficina de dia das mães </t>
  </si>
  <si>
    <t>Vale transporte de 1 funcionario ref. Undidade Uberaba</t>
  </si>
  <si>
    <t>Compra de Spray uso geral pra oficina de carnaval</t>
  </si>
  <si>
    <t>Inove Tintas e Materiais para Construção Ltda</t>
  </si>
  <si>
    <t>Compra de insumos para realização de oficina Páscoa</t>
  </si>
  <si>
    <t>Marcio Sebastião Teixeira</t>
  </si>
  <si>
    <t xml:space="preserve">Compra de luvas de procedimento e luvas descartavel para procedimento </t>
  </si>
  <si>
    <t>Central Xavier Medicamentos Ltda</t>
  </si>
  <si>
    <t>Movmaq Eireli - ME</t>
  </si>
  <si>
    <t>Bem estar social 01/2023 ref. 951 funcionarios</t>
  </si>
  <si>
    <t>Seguro de vida ref. 01/2023  ref. 949 Funcionarios</t>
  </si>
  <si>
    <t xml:space="preserve"> Despesas com 152 passagens ida e volta de familiares de adolescentes dos dias 01/01 a 31/01/2022 das unidades Horto,São Jeronimo,Ipatinga,Santa Clara, Uberaba, Santa Helena, Andradas, Lindeia</t>
  </si>
  <si>
    <t>R06144</t>
  </si>
  <si>
    <t>R06146</t>
  </si>
  <si>
    <t>R06145</t>
  </si>
  <si>
    <t>R06148</t>
  </si>
  <si>
    <t>R06147</t>
  </si>
  <si>
    <t>RO6150</t>
  </si>
  <si>
    <t>R06149</t>
  </si>
  <si>
    <t xml:space="preserve">Lanche ref. Recepção de novos professores da escola </t>
  </si>
  <si>
    <t>Panificadora Saboreal Ltda</t>
  </si>
  <si>
    <t xml:space="preserve">Manutenção CFTV </t>
  </si>
  <si>
    <t>Compra de itens para manutenção do CFTV</t>
  </si>
  <si>
    <t>Aquisição de 26 cameras, 2 DVD, 2 Rack caixa metalica  para manutençao e ampliação do CFTV</t>
  </si>
  <si>
    <t>Aquisição de 1 DVD  para manutençao e ampliação do CFTV</t>
  </si>
  <si>
    <t>Aquisição de 1 HD  para manutençao e ampliação do CFTV</t>
  </si>
  <si>
    <t xml:space="preserve">Diaria de viagem a Alexsander dos Santos ref. Visita metodologica </t>
  </si>
  <si>
    <t>Alexsander dos Santos</t>
  </si>
  <si>
    <t xml:space="preserve">Diaria de viagem a Flávia Farias de Paula ref. Alimentação do adolescente </t>
  </si>
  <si>
    <t>Diaria de viagem a Jessica Bernardo Gonçalves Covizzi ref. Translado de adolescente</t>
  </si>
  <si>
    <t>Jessica Bernardo Gonçalves Covizzi</t>
  </si>
  <si>
    <t>Diaria de viagem a Marcio Francisco da Silva ref. Pedagio Bh/ Frutal</t>
  </si>
  <si>
    <t xml:space="preserve">Marcio Francisco da Silva </t>
  </si>
  <si>
    <t>Diaria de viagem a Roberto Jorge Evaristo ref. Transferencia de adolescente</t>
  </si>
  <si>
    <t>Roberto Jorge Evaristo</t>
  </si>
  <si>
    <t>Stefanny Souza Domingues</t>
  </si>
  <si>
    <t>Reembolso a Thiago Willian Margato ref.alimentação de adolescente</t>
  </si>
  <si>
    <t xml:space="preserve">Thiago Willian Margato </t>
  </si>
  <si>
    <t>Wellington dos Reis Romão</t>
  </si>
  <si>
    <t>Cristian Julio dos Santos Lima</t>
  </si>
  <si>
    <t>Diaria de viagem Juliano Fernandes Silva ref. Alimentaçao de adolescente</t>
  </si>
  <si>
    <t>1/3 Férias Daniela Rodrigues Borges período 13/02/2023 a 14/03/2023</t>
  </si>
  <si>
    <t>Daniela Rodrigues Borges</t>
  </si>
  <si>
    <t xml:space="preserve"> Férias Daniela Rodrigues Borges período 13/02/2023 a 14/03/2023</t>
  </si>
  <si>
    <t>1/3 Férias Saionara Adriana Gomes período 13/02/2023 a 14/03/2023</t>
  </si>
  <si>
    <t>Saionara Adriana Gomes</t>
  </si>
  <si>
    <t xml:space="preserve"> Férias Saionara Adriana Gomes período 13/02/2023 a 14/03/2023</t>
  </si>
  <si>
    <t>1/3 Férias Tiago Rontinele Lopes de Paula período 13/02/2023 a 14/03/2023</t>
  </si>
  <si>
    <t>Tiago Rontinele Lopes de Paula</t>
  </si>
  <si>
    <t>Férias Tiago Rontinele Lopes de Paula período 13/02/2023 a 14/03/2023</t>
  </si>
  <si>
    <t>Marcello Luiz Araújo Campos</t>
  </si>
  <si>
    <t>Diaria de viagem a Elda Silva Pereira ref. Translado de adolescente</t>
  </si>
  <si>
    <t>Elda Silva Pereira</t>
  </si>
  <si>
    <t>Diaria de viagem a Tamara Cristina Lopes ref. Visita metodologica</t>
  </si>
  <si>
    <t>Tamara Cristina Lopes</t>
  </si>
  <si>
    <t>Diaria de viagem a Janderson Charles de Jesus ref. Visita metodologica</t>
  </si>
  <si>
    <t>Janderson Charles de Jesus</t>
  </si>
  <si>
    <t>Diaria de viagem a Leticia Torres Trindade ref.visita metodologica</t>
  </si>
  <si>
    <t>Leticia Torres Trindade</t>
  </si>
  <si>
    <t>Diaria de viagem a Michel Junier de Paulo Freitas ref. Transferencia de adolescente</t>
  </si>
  <si>
    <t>Michel Junier de Paulo Freitas</t>
  </si>
  <si>
    <t>39343347751491-32</t>
  </si>
  <si>
    <t>ISS retido ref. 01/2023 - Unai</t>
  </si>
  <si>
    <t>Prefeitura Municipal de  Unai</t>
  </si>
  <si>
    <t xml:space="preserve">Compra de 45 camisas brancas para realização de Oficina de Carnaval </t>
  </si>
  <si>
    <t>Camisaria Aragem Unai Ltda</t>
  </si>
  <si>
    <t>Confecção de carimbo para a direçao da unidade para agilizar na rotina de assinaturas</t>
  </si>
  <si>
    <t xml:space="preserve">Retirada de 2° via de cartão de transporte </t>
  </si>
  <si>
    <t xml:space="preserve">Aparecida Inacio dos Santos </t>
  </si>
  <si>
    <t>Vale transporte de 1 funcionario de Belo Horizonte</t>
  </si>
  <si>
    <t>Pagamento de 2° parcela serviço implantaçao de cobertura metalica na quadra</t>
  </si>
  <si>
    <t>1230745277-68</t>
  </si>
  <si>
    <t>1230635833-19</t>
  </si>
  <si>
    <t>1230360835-30</t>
  </si>
  <si>
    <t>Oi S.A</t>
  </si>
  <si>
    <t>17004576401-68</t>
  </si>
  <si>
    <t>17004575965-95</t>
  </si>
  <si>
    <t>17004575965-96</t>
  </si>
  <si>
    <t>17004575965-98</t>
  </si>
  <si>
    <t>17004576030-03</t>
  </si>
  <si>
    <t>17004575965-94</t>
  </si>
  <si>
    <t>Reembolso a Vicente Augusto Dias Pereira ref.diaria do hotel ref. Viagem 07/02/2023</t>
  </si>
  <si>
    <t xml:space="preserve"> Vicente Augusto Dias Pereira </t>
  </si>
  <si>
    <t>Reembolso a Felipe Schineider Reis ref.diaria do hotel ref. Viagem 07/02/2023</t>
  </si>
  <si>
    <t>Reembolso a Marcelo Luiz de Araujo ref. Translado de adolescente</t>
  </si>
  <si>
    <t>Reembolso a Marco Aurelio de Barros ref. Pedagio BH/Bom Despacho e hospedagem</t>
  </si>
  <si>
    <t>Reembolso a Polyanna Beatriz do Nascimento ref. Pedagio Uberaba/Iturama</t>
  </si>
  <si>
    <t>Polyanna Beatriz do Nascimento</t>
  </si>
  <si>
    <t>Reembolso a Ronaldo de Jesus Soares ref. Translado de adolescente</t>
  </si>
  <si>
    <t xml:space="preserve"> Ronaldo de Jesus Soares </t>
  </si>
  <si>
    <t>Diaria de viagem a Jerlianne Ribeiro de Oliveira ref. Visita metodologica</t>
  </si>
  <si>
    <t xml:space="preserve">Jerlianne Ribeiro de Oliveira </t>
  </si>
  <si>
    <t>Diaria de viagem a Adrielly Nádia Silva Veiga ref. Visita metodologica</t>
  </si>
  <si>
    <t>Adrielly Nádia Silva Veiga</t>
  </si>
  <si>
    <t>Diaria de viagem a Alice Morato de Rezende ref. Visita metodologica</t>
  </si>
  <si>
    <t>Alice Morato de Rezende</t>
  </si>
  <si>
    <t>Diaria de viagem a Marcio Francisco da Silva ref. Visita metodologica</t>
  </si>
  <si>
    <t xml:space="preserve"> Marcio Francisco da Silva</t>
  </si>
  <si>
    <t>Diaria de viagem a Wender Pereira de Campos ref. A ida em Sete Lagoas para revisao do veiculo da unidade</t>
  </si>
  <si>
    <t xml:space="preserve">Wender Pereira de Campos </t>
  </si>
  <si>
    <t>Lajipel Comercio de Papelaria Ltda</t>
  </si>
  <si>
    <t xml:space="preserve">Conserto do veiculo da unidade </t>
  </si>
  <si>
    <t xml:space="preserve">Adalton Alves De Paula </t>
  </si>
  <si>
    <t xml:space="preserve">Reparo do cabeamento do motor da bomba instalada na caixa d'agua principal da unidade </t>
  </si>
  <si>
    <t>Diego Leão Pedras Duarte</t>
  </si>
  <si>
    <t>Cmpra de itens para manutenção no veiculo</t>
  </si>
  <si>
    <t xml:space="preserve">Manutençao do veiculo </t>
  </si>
  <si>
    <t>Reembolso a Aquila Augusto da Silva Teixeira ref. Pedagio BH/Uberaba</t>
  </si>
  <si>
    <t xml:space="preserve">Reembolso a Thiago Willian Margato ref. Pedagio </t>
  </si>
  <si>
    <t xml:space="preserve">Diaria de viagem a Juliano Fernandes da Silva ref. Translado de adolescente </t>
  </si>
  <si>
    <t xml:space="preserve">Diaria de viagem a Thiago Procópio ref. Translado de adolescente </t>
  </si>
  <si>
    <t xml:space="preserve">Thiago Procópio </t>
  </si>
  <si>
    <t>Compra de 2 peliculas protetoras e 1 capa para celular para proteçao do aparelho usado pela equipe admnistrativa da unidade</t>
  </si>
  <si>
    <t>Telecell Tell Serviços a Acess</t>
  </si>
  <si>
    <t>Reparo no pneu do veiculo</t>
  </si>
  <si>
    <t>Revisio Comercio Serviços e Manutenção Automotiva</t>
  </si>
  <si>
    <t>45000003428-04</t>
  </si>
  <si>
    <t>Diaria de viagem a Caroline Aparecida Vieira e Silva ref. Visita metodologica</t>
  </si>
  <si>
    <t>Diaria de viagem a Luciano Junio Batista Cortes ref. Visita metodologica</t>
  </si>
  <si>
    <t>Diaria de viagem a Polyanna Beatriz do Nascimento ref. Visita metodologica</t>
  </si>
  <si>
    <t xml:space="preserve">Reembolso a Juliano Fernandes Silva ref. Lanche de adolescente e reembolso de pedagios </t>
  </si>
  <si>
    <t>Reembolso a Leticia Torres Trindade ref. Lanche de adolescente/ almoço no curso de uma viagem metodologica</t>
  </si>
  <si>
    <t>Edivania Rodrigues Carmo</t>
  </si>
  <si>
    <t>Juliana do Carmo e Silva</t>
  </si>
  <si>
    <t>1/3 Férias Adriana Rosa Lazzarotti período 27/02/2023 a 13/03/2023</t>
  </si>
  <si>
    <t>Férias Adriana Rosa Lazzarotti período 27/02/2023 a 13/03/2023</t>
  </si>
  <si>
    <t>Transferência de Rendimentos para conta Reserva de recurso, conforme previsto no I do Art. 89 do decreto estadual 47553/2018 ref. 02/2023</t>
  </si>
  <si>
    <t>39335918751491-32</t>
  </si>
  <si>
    <t>39342258751491-32</t>
  </si>
  <si>
    <t>Manutenção corretiva no botão de subida do acento da cadeira odontologica da unidade</t>
  </si>
  <si>
    <t xml:space="preserve">Gerivan Nunes Coutinho </t>
  </si>
  <si>
    <t>324</t>
  </si>
  <si>
    <t>Exames laboratoriais para adolesente</t>
  </si>
  <si>
    <t>Instituto Medico Popular Ltda</t>
  </si>
  <si>
    <t>Hospedagem da coordenação Aquila Augusto em visita na  unidade de Tupaciguara dia 06/02 e 07/02/2023</t>
  </si>
  <si>
    <t>Empreendimentos Hoteleiros Tres GS Ltda</t>
  </si>
  <si>
    <t>Hospedagem da coordenação Adriana Lazzarotti em visita na  unidade de Tupaciguara dia 06/02 e 07/02/2023</t>
  </si>
  <si>
    <t xml:space="preserve">Compra de 40 cadeados sendo 15 para ser usados no alojamento e 25 para armarios de visitantes </t>
  </si>
  <si>
    <t>Excelsior Comercio e representações</t>
  </si>
  <si>
    <t xml:space="preserve">Compra de 4 container de plastico para alocamento de residuos e lixo da unidade </t>
  </si>
  <si>
    <t>Jerba Comercial Ltda</t>
  </si>
  <si>
    <t>Aquisição de um Switch devido a um problema na internet lenda</t>
  </si>
  <si>
    <t>DHCP Informatica do Brasil</t>
  </si>
  <si>
    <t>Edilson Tavares Correia</t>
  </si>
  <si>
    <t>Daniel de Paula Moreira Matos</t>
  </si>
  <si>
    <t>Maikon Augusto Estanislau</t>
  </si>
  <si>
    <t>Maria Patricia Gonçalves Rodrigues</t>
  </si>
  <si>
    <t>Thalita da Costa Souza</t>
  </si>
  <si>
    <t>Veronica Gonçalo Costa</t>
  </si>
  <si>
    <t>Diaria de viagem a Juliano Fernandes da Silva ref. Levar o veiculo para revisão na autorizada</t>
  </si>
  <si>
    <t>Reembolso a Marcio Ferreira da Silva ref. Pedagio Tupaciguara/Uberaba</t>
  </si>
  <si>
    <t>Marcio Ferreira da Silva</t>
  </si>
  <si>
    <t>Reembolso a Juliano Fernandes Silva ref.pedgio Araxá/Uberaba</t>
  </si>
  <si>
    <t>39339447751491-32</t>
  </si>
  <si>
    <t>41341782751491-32</t>
  </si>
  <si>
    <t>45336322751491-32</t>
  </si>
  <si>
    <t>45333719751491-32</t>
  </si>
  <si>
    <t xml:space="preserve">Lanche para projeto de carnaval com os adolescentes </t>
  </si>
  <si>
    <t>Aquisição de 3 ventiladores para uso na unidade</t>
  </si>
  <si>
    <t>Casa do Vento Eletro e Design Ltda</t>
  </si>
  <si>
    <t>Compra de lanche para coffe break servido dia 13/02 devido a visita oficial do superintendente da Suase</t>
  </si>
  <si>
    <t>Imperial  Panificadora e Confeitaria Ltda</t>
  </si>
  <si>
    <t>12308283026-1</t>
  </si>
  <si>
    <t>Confecção de 68  Crachás</t>
  </si>
  <si>
    <t>Letscom Soluções em comunicação Ltda</t>
  </si>
  <si>
    <t>Compra de pincel para oficinas na unidade</t>
  </si>
  <si>
    <t>Papelaria prodados Ltda</t>
  </si>
  <si>
    <t>1/3 Férias Andre Luiz Gomes Assis período 23/02/2023 a 24/03/2023</t>
  </si>
  <si>
    <t xml:space="preserve">Andre Luiz Gomes Assis </t>
  </si>
  <si>
    <t>Férias Andre Luiz Gomes Assis período 23/02/2023 a 24/03/2023</t>
  </si>
  <si>
    <t>1/3 Férias Helen Cristina Paixão Alves período 23/02/2023 a 24/03/2023</t>
  </si>
  <si>
    <t>Helen Cristina Paixão Alves</t>
  </si>
  <si>
    <t xml:space="preserve"> Férias Helen Cristina Paixão Alves período 23/02/2023 a 24/03/2023</t>
  </si>
  <si>
    <t>1/3 Férias Ricardo Eustaquio de Queiroz período 22/02/2023 a 23/03/2023</t>
  </si>
  <si>
    <t>Ricardo Eustaquio de Queiroz</t>
  </si>
  <si>
    <t>Férias Ricardo Eustaquio de Queiroz período 22/02/2023 a 23/03/2023</t>
  </si>
  <si>
    <t>1/3 Férias Gil Cesar Martins Valadares período 21/02/2023 a 22/03/2023</t>
  </si>
  <si>
    <t>Gil Cesar Martins Valadares</t>
  </si>
  <si>
    <t>Férias Gil Cesar Martins Valadares período 21/02/2023 a 22/03/2023</t>
  </si>
  <si>
    <t>Adriana Fialla Rodrigues Alves</t>
  </si>
  <si>
    <t>Flavia de Oliveira Menezes</t>
  </si>
  <si>
    <t>Roberth Ferreira Araujo</t>
  </si>
  <si>
    <t>Contribuiçoes retidas ref 12/2022. Nota fiscal n° 337474/2023145/2023146/2023148/2023206</t>
  </si>
  <si>
    <t>IRRF retido Ref. 01/2023 Nota fiscal n° 337474/2023145/2023146/2023148/2023206</t>
  </si>
  <si>
    <t>46350847751491-32</t>
  </si>
  <si>
    <t>17004575978-22</t>
  </si>
  <si>
    <t>17004575965-89</t>
  </si>
  <si>
    <t>Link dedicado para evitar instabilidade na internet da unidade / Andradas</t>
  </si>
  <si>
    <t>17004575965-90</t>
  </si>
  <si>
    <t>17004576432-29</t>
  </si>
  <si>
    <t>17004576439-88</t>
  </si>
  <si>
    <t>17004576441-12</t>
  </si>
  <si>
    <t>21396012023-5</t>
  </si>
  <si>
    <t>28454012023-5</t>
  </si>
  <si>
    <t>1630371664-0</t>
  </si>
  <si>
    <t>1630365244-0</t>
  </si>
  <si>
    <t>1630368493-0</t>
  </si>
  <si>
    <t>1630361651-0</t>
  </si>
  <si>
    <t>1630361884-0</t>
  </si>
  <si>
    <t>Manutenção na maquina lava e seca da unidade</t>
  </si>
  <si>
    <t>Eletrica Unai Ltda</t>
  </si>
  <si>
    <t>Compra de itens para manutenção da maquina lava e seca da unidade</t>
  </si>
  <si>
    <t>Seguro veiculo Duster placa RTN8h83</t>
  </si>
  <si>
    <t>Seguro veiculo Duster placa RTN8h77</t>
  </si>
  <si>
    <t>542948</t>
  </si>
  <si>
    <t>Seguro veiculo Duster placa RTN8h86</t>
  </si>
  <si>
    <t>Seguro veiculo Duster placa RTN8h82</t>
  </si>
  <si>
    <t>Seguro veiculo Duster placa RTN8h87</t>
  </si>
  <si>
    <t>Seguro veiculo Duster placa RTN8h84</t>
  </si>
  <si>
    <t>Seguro veiculo Duster placa RTN8h73</t>
  </si>
  <si>
    <t>Compra de 4 pendrives para uso na unidade</t>
  </si>
  <si>
    <t>Compra de material elétrico para manutenção de rede da internet da unidade</t>
  </si>
  <si>
    <t>Loja Elétrica Ltda</t>
  </si>
  <si>
    <t>Pagamento de 1° parcela de instalação de grupo de gerador na unidade</t>
  </si>
  <si>
    <t>Compra de dispenser de itens de higiene de acordo com as normas sanitarias</t>
  </si>
  <si>
    <t>Shopping da Limpeza Unai Ltda</t>
  </si>
  <si>
    <t>Compra de luvas de procedimento e mascaras descartavel para uso na proteçao contra riscos de contaminação</t>
  </si>
  <si>
    <t>VDM Equipamentos de segurança uniforme lttda</t>
  </si>
  <si>
    <t>Compra de 41 galões de agua de 20 litros</t>
  </si>
  <si>
    <t>Pagamento de 1° parcela do projeto AVCB na unidade</t>
  </si>
  <si>
    <t>Plano odontologico ref. 02/2023 ref.936 Titulares e 292 dependentes</t>
  </si>
  <si>
    <t>Compra de Açai e granola para confraternizaçao de oficina de carnaval</t>
  </si>
  <si>
    <t>Berneads Brasil Ltda</t>
  </si>
  <si>
    <t>Compra de pinceis e verniz para realização do projeto  "Expressões da vida"</t>
  </si>
  <si>
    <t>Canaan Tintas Ltda Me</t>
  </si>
  <si>
    <t>Lavagem basica interna e externa no veiculo Fiat argo</t>
  </si>
  <si>
    <t>Hospedagem de Áquila Augusto da Silva Teixeira, Ronielle Lopes Caetano e Adriana Rosa Lazzarotti nos dia 07/02 a 10/02/230 na unidade de Uberaba</t>
  </si>
  <si>
    <t>Compra de 9 pendrive para uso na unidade</t>
  </si>
  <si>
    <t>Infospace Eireli Epp</t>
  </si>
  <si>
    <t>Repasse de INSS descontado dos funcionários em folha de pagamento - ref 01/2022</t>
  </si>
  <si>
    <t>INSS Patronal  ref. 01/2023</t>
  </si>
  <si>
    <t>Repasse de IRRF sobre folha de pagamento ref. 01/2023</t>
  </si>
  <si>
    <t xml:space="preserve">Manutenção e reparo elétrico trocas de lampadas e refletores na unidade </t>
  </si>
  <si>
    <t>Kaique Sergio Silva</t>
  </si>
  <si>
    <t>Compra de insumos de Hortifruti para execução do modulo doces para festa do curso de culinaria</t>
  </si>
  <si>
    <t>Super Varejão Caraca Ltda</t>
  </si>
  <si>
    <t>Compra de peliculas e capas para os telefones corporativos afins de manter a conservação</t>
  </si>
  <si>
    <t>Tatiane Cristina Teixeira dos Reis</t>
  </si>
  <si>
    <t>Diaria de viagem a Rafael Carlos Gomes ref. Translado de adolescente</t>
  </si>
  <si>
    <t>Rafael Carlos Gomes</t>
  </si>
  <si>
    <t>Diaria de viagem a Wellingtn Eloy Zacarias ref. Translado de adolescente</t>
  </si>
  <si>
    <t xml:space="preserve"> Wellingtn Eloy Zacarias</t>
  </si>
  <si>
    <t>Diaria de viagem a Patrick Willian Fernandes Neto ref. Translado de adolescente</t>
  </si>
  <si>
    <t>Patrick Willian Fernandes Neto</t>
  </si>
  <si>
    <t>1/3 Férias Nilton Vitor Botelho período 23/02/2023 a 24/03/2023</t>
  </si>
  <si>
    <t>Nilton Vitor Botelho</t>
  </si>
  <si>
    <t>Férias Nilton Vitor Botelho período 23/02/2023 a 24/03/2023</t>
  </si>
  <si>
    <t>1/3 Férias Edna Dias dos Santos período 22/02/2023 a 23/03/2023</t>
  </si>
  <si>
    <t xml:space="preserve">Edna Dias dos Santos </t>
  </si>
  <si>
    <t>Férias Edna Dias dos Santos período 22/02/2023 a 23/03/2023</t>
  </si>
  <si>
    <t>1/3 Férias Elza Araujo Lopes período 22/02/2023 a 23/03/2023</t>
  </si>
  <si>
    <t xml:space="preserve"> Elza Araujo Lopes </t>
  </si>
  <si>
    <t>Férias Elza Araujo Lopes período 22/02/2023 a 23/03/2023</t>
  </si>
  <si>
    <t>1/3 Férias Ernane Chagas da Silva período 23/02/2023 a 24/03/2023</t>
  </si>
  <si>
    <t>Ernane Chagas da Silva</t>
  </si>
  <si>
    <t>Férias Ernane Chagas da Silva período 23/02/2023 a 24/03/2023</t>
  </si>
  <si>
    <t>1/3 Férias Leura de Cassia Silva de Jesus Santos período 22/02/2023 a 23/03/2023</t>
  </si>
  <si>
    <t>Leura de Cassia Silva de Jesus Santos</t>
  </si>
  <si>
    <t>Férias Leura de Cassia Silva de Jesus Santos período 22/02/2023 a 23/03/2023</t>
  </si>
  <si>
    <t>1/3 Férias Marcia Eduarda Ramos Fernandes período 23/02/2023 a 24/03/2023</t>
  </si>
  <si>
    <t>Marcia Eduarda Ramos Fernandes</t>
  </si>
  <si>
    <t>Férias Marcia Eduarda Ramos Fernandes período 23/02/2023 a 24/03/2023</t>
  </si>
  <si>
    <t>1/3 Férias Valdomiro Nunes da Siva  período 22/02/2023 a 08/03/2023</t>
  </si>
  <si>
    <t xml:space="preserve">Valdomiro Nunes da Siva  </t>
  </si>
  <si>
    <t xml:space="preserve"> Férias Valdomiro Nunes da Siva  período 22/02/2023 a 08/03/2023</t>
  </si>
  <si>
    <t>Diaria de viagem a Marcelo Ferreira da Silva ref. Translado de adolescente</t>
  </si>
  <si>
    <t>Marcelo Ferreira da Silva</t>
  </si>
  <si>
    <t>Diaria de viagem a Ronielle Lopes Caetano ref. Acompanhamento e desenvolvimento do trabalho dos profissionais que atuam no corpo diretivo</t>
  </si>
  <si>
    <t>Compra de utensilios descartaveis e complementos alimenticios para o festival de açai</t>
  </si>
  <si>
    <t>Compra de insumos de supermercado para execução do modulo doces para festas do curso de culinaria</t>
  </si>
  <si>
    <t>Compra de lampadas e refletor para troca dos que estão queimados na portaria da unidade</t>
  </si>
  <si>
    <t>Hidro Eletrica Martins &amp; Storte Ltda</t>
  </si>
  <si>
    <t>Hospedagem para visita tecnica do funcionario Marcio Francisco para realizar o deslocamento da tecnica Michelle e adolescentes para desinternação das mesmas</t>
  </si>
  <si>
    <t>Montblanc Hotel Ltda</t>
  </si>
  <si>
    <t>Hospedagem para visita tecnica do funcionario Michelle Oliveira  para realizar o deslocamento das adolescentes para desinternação das mesmas</t>
  </si>
  <si>
    <t xml:space="preserve">Compra de material elétrico para instalação do aparellho de som, utilizado na unidade </t>
  </si>
  <si>
    <t>Universo Eletrico Ltda</t>
  </si>
  <si>
    <t>Recarga do cartão de alimentação para 36 funcionários da Sede Administrativa.</t>
  </si>
  <si>
    <t>Compra de lanche para evento da SEJUSP devido a apresentação do prototipo com as readaptaçoes dos veiculos Duster</t>
  </si>
  <si>
    <t>Compra de lanche para projeto de carnaval na unidade</t>
  </si>
  <si>
    <t>1/3 Férias Martha Florença de Souza Coridola  período 27/02/2023 a 13/03/2023</t>
  </si>
  <si>
    <t xml:space="preserve"> Martha Florença de Souza Coridola</t>
  </si>
  <si>
    <t>Férias Martha Florença de Souza Coridola  período 27/02/2023 a 13/03/2023</t>
  </si>
  <si>
    <t>1/3 Férias Danilo Rodrigues Pilo de Araujo  período 28/02/2023 a 29/03/2023</t>
  </si>
  <si>
    <t>Danilo Rodrigues Pilo de Araujo</t>
  </si>
  <si>
    <t>Férias Danilo Rodrigues Pilo de Araujo  período 28/02/2023 a 29/03/2023</t>
  </si>
  <si>
    <t>1/3 Férias Giovanni Alberto da Silva  período 27/02/2023 a 13/03/2023</t>
  </si>
  <si>
    <t>Giovanni Alberto da Silva</t>
  </si>
  <si>
    <t>Férias Giovanni Alberto da Silva  período 27/02/2023 a 13/03/2023</t>
  </si>
  <si>
    <t>1/3 Férias Luana Pereira Ribeiro  período 27/02/2023 a 28/03/2023</t>
  </si>
  <si>
    <t xml:space="preserve">Luana Pereira Ribeiro  </t>
  </si>
  <si>
    <t>Férias Luana Pereira Ribeiro  período 27/02/2023 a 28/03/2023</t>
  </si>
  <si>
    <t>1/3 Férias Luiz Henrique Santos Roza período 27/02/2023 a 28/03/2023</t>
  </si>
  <si>
    <t xml:space="preserve"> Luiz Henrique Santos Roza </t>
  </si>
  <si>
    <t>Férias Luiz Henrique Santos Roza período 27/02/2023 a 28/03/2023</t>
  </si>
  <si>
    <t>Diaria de viagem a Marcio Ferreira da Silva ref. Pedagio  Uberlandia/ Tupaciguara</t>
  </si>
  <si>
    <t>Diaria de viagem a Ronaldo Andre Bento ref. Translado de adolescente</t>
  </si>
  <si>
    <t>Ronaldo Andre Bento</t>
  </si>
  <si>
    <t>Energia elétrica</t>
  </si>
  <si>
    <t>12309867791-3</t>
  </si>
  <si>
    <t>12309867795-6</t>
  </si>
  <si>
    <t>12310251034-8</t>
  </si>
  <si>
    <t>12310247656-5</t>
  </si>
  <si>
    <t>Vale transporte de 1 funcionario  ref. Ipatinga</t>
  </si>
  <si>
    <t>Compra de 10 estabilizadores  para uso na unidade</t>
  </si>
  <si>
    <t>Aquisição de 10 kits computador e 1 projetor portatil</t>
  </si>
  <si>
    <t>Vale transporte 14 funcionarios ref. Unidade Ipatinga</t>
  </si>
  <si>
    <t>Vale transporte 1 funcionarios ref. Unidade Ipatinga</t>
  </si>
  <si>
    <t>Compra de Gibs Turma da monica para projeto literario na unidade</t>
  </si>
  <si>
    <t>Rajota Livraria Ltda</t>
  </si>
  <si>
    <t>Vale Transporte de 202 funcionarios  de Belo Horizonte</t>
  </si>
  <si>
    <t>Vale Transporte de 132 funcionarios de Belo Horizonte</t>
  </si>
  <si>
    <t>Manutençao no ar condicionado da unidade</t>
  </si>
  <si>
    <t>Karine Alves Souza</t>
  </si>
  <si>
    <t>Lavanderia dia a dia</t>
  </si>
  <si>
    <t>Lavanderia Unidade Santa Clara</t>
  </si>
  <si>
    <t>Compra de lanche para projeto de formaçao tecnica sobre a interlocução entre o fazer da equipe tecnica e as diretrizes do NORPS</t>
  </si>
  <si>
    <t>Pão Total Padaria Confeitaria</t>
  </si>
  <si>
    <t>Troca de torneiras do bebedouro que estavam com defeito</t>
  </si>
  <si>
    <t>Comercial Coura Eireli</t>
  </si>
  <si>
    <t>Pagamento da 1° parcela de serviço de manutenção e adequações na rede de esgoto do atêlier de costura, salas de aula e biblioteca</t>
  </si>
  <si>
    <t>Vale Transporte 8 funcionarios ref. Unidade Ipatinga</t>
  </si>
  <si>
    <t>Vale Transporte 7 funcionarios ref. Undidade Uberaba</t>
  </si>
  <si>
    <t>R-270223-17</t>
  </si>
  <si>
    <t xml:space="preserve">Aquisição de itens para execução da oficina curso de barbearia </t>
  </si>
  <si>
    <t>Fama Distribuidora de Cosmeticos Eireli</t>
  </si>
  <si>
    <t>Pagamento ref. Pensão alimenticia descontado em folha de pagamento do funcionario Paulo Marcio Rocha Barbosa ref. Férias</t>
  </si>
  <si>
    <t>Compra de itens para coleta dos residuos de saude infectantes</t>
  </si>
  <si>
    <t>RCMED Distribuidora Ltda</t>
  </si>
  <si>
    <t>Vale Transporte 7 funcionarios  Ref. Unidade Sete Lagoas</t>
  </si>
  <si>
    <t>Vale Transporte 4 funcionarios ref. Unidade de Araxá</t>
  </si>
  <si>
    <t>1/3 Férias Paulo Marcio Rocha Barbosa Santos período 27/02/2023 a 28/03/2023</t>
  </si>
  <si>
    <t>Paulo Marcio Rocha Barbosa Santos</t>
  </si>
  <si>
    <t>Férias Paulo Marcio Rocha Barbosa Santos período 27/02/2023 a 28/03/2023</t>
  </si>
  <si>
    <t>1/3 Férias Amanda Cristina Silva Evangelista período 27/02/2023 a 13/03/2023</t>
  </si>
  <si>
    <t xml:space="preserve">Amanda Cristina Silva Evangelista </t>
  </si>
  <si>
    <t>Férias Amanda Cristina Silva Evangelista período 27/02/2023 a 13/03/2023</t>
  </si>
  <si>
    <t>1/3 Férias Carlos Patrick Pereira da Silva período 01/03/2023 a 30/03/2023</t>
  </si>
  <si>
    <t>Carlos Patrick Pereira da Silva</t>
  </si>
  <si>
    <t>Férias Carlos Patrick Pereira da Silva período 01/03/2023 a 30/03/2023</t>
  </si>
  <si>
    <t>1/3 Férias Eder Martins Conceição período 01/03/2023 a 30/03/2023</t>
  </si>
  <si>
    <t>Férias Eder Martins Conceição período 01/03/2023 a 30/03/2023</t>
  </si>
  <si>
    <t>1/3 Férias Felipe Henrique Dos Reis Andrade de Oliveira período 01/03/2023 a 30/03/2023</t>
  </si>
  <si>
    <t xml:space="preserve">Felipe Henrique Dos Reis Andrade </t>
  </si>
  <si>
    <t>Férias Felipe Henrique Dos Reis Andrade de Oliveira período 01/03/2023 a 30/03/2023</t>
  </si>
  <si>
    <t>1/3 Férias Jeremias Reinaldo dos Santos período 01/03/2023 a 30/03/2023</t>
  </si>
  <si>
    <t>Jeremias Reinaldo dos Santos</t>
  </si>
  <si>
    <t>Férias Jeremias Reinaldo dos Santos período 01/03/2023 a 30/03/2023</t>
  </si>
  <si>
    <t>1/3 Férias Luara de Souza e Oliveira período 01/03/2023 a 30/03/2023</t>
  </si>
  <si>
    <t>Luara de Souza e Oliveira</t>
  </si>
  <si>
    <t>Férias Luara de Souza e Oliveira período 01/03/2023 a 30/03/2023</t>
  </si>
  <si>
    <t>1/3 Férias Orlando Gabriel da Silva período 27/02/2023 a 28/03/2023</t>
  </si>
  <si>
    <t xml:space="preserve"> Orlando Gabriel da Silva</t>
  </si>
  <si>
    <t>Férias Orlando Gabriel da Silva período 27/02/2023 a 28/03/2023</t>
  </si>
  <si>
    <t>Diaria de viagem a Juliano Fernandes da Silva  ref. Translado de adolescente</t>
  </si>
  <si>
    <t>Diaria de viagem a Maria Neana Pereira Rocha ref. Translado de adolescente</t>
  </si>
  <si>
    <t xml:space="preserve">Maria Neana Pereira Rocha </t>
  </si>
  <si>
    <t>Diaria de viagem Sergio Ramon de Almeida ref. Translado de adolescente</t>
  </si>
  <si>
    <t>Sergio Ramon de Almeida</t>
  </si>
  <si>
    <t>Reembolso a Patrick Willian Fernandes Neto ref. Lanche do adolescente no trajeto de translado</t>
  </si>
  <si>
    <t xml:space="preserve">Patrick Willian Fernandes Neto </t>
  </si>
  <si>
    <t>Reembolso a Caroline Aparecida Vieira e Silva ref. Pedagio</t>
  </si>
  <si>
    <t xml:space="preserve">Compra de luvas de procedimento, luvas descartaveis e mascaras para utilização nos procedimento de revista, entrega de alimentaçao </t>
  </si>
  <si>
    <t>1° Parcela do pagamento de uniforme para os adolescentes sendo 69 camisas e 69 bermudas</t>
  </si>
  <si>
    <t>Tratto Feito Uniformes Profissionais Ltda</t>
  </si>
  <si>
    <t>Compra de lanche para confraternização oficina de carnaval</t>
  </si>
  <si>
    <t>Manutenção em uma das roçadeiras da unidade</t>
  </si>
  <si>
    <t>Comercial Mineira de Maquinas</t>
  </si>
  <si>
    <t>Compra de peças para manutenção da roçadeira da unidade</t>
  </si>
  <si>
    <t>frete para envio da devoluçao dos radios telecomunicadores</t>
  </si>
  <si>
    <t>Dede Transporte</t>
  </si>
  <si>
    <t>CTE</t>
  </si>
  <si>
    <t>Compra de roupa intima para as adolescentes acauteladas</t>
  </si>
  <si>
    <t>Doce Pele Moda Intima ltda</t>
  </si>
  <si>
    <t>Radiologia odontologica para adolescente</t>
  </si>
  <si>
    <t>Instalaçao da reposição de vidros danificados na unidade</t>
  </si>
  <si>
    <t>Compra de vidros para reposiçao de vidros danificados da unidade</t>
  </si>
  <si>
    <t>Prestação de Serviços de Medicina do Trabalho PCMSO - Exames, Gestão PPP . Ref.Medicina do trabalho ref. 02/2023</t>
  </si>
  <si>
    <t>Reembolso a Juliano Fernandes Silva ref. Pedagio Araxá/Divinopolis</t>
  </si>
  <si>
    <t>Diaria de viagem a Adrielly Nádia Silva Veiga ref. Hospedagem dias 13 e 16/02 devido visita metodologica</t>
  </si>
  <si>
    <t xml:space="preserve">Adrielly Nádia Silva Veiga </t>
  </si>
  <si>
    <t>Diaria de viagem a Flavio Henrique dos Reis Silva ref. Hospedagem para transferencia de adolescente</t>
  </si>
  <si>
    <t>Diaria de viagem a Jerliane Ribeiro de Oliveira ref. Hospedagem dias 13 e 16/02 devido visita metodologica</t>
  </si>
  <si>
    <t>Jerliane Ribeiro de Oliveira</t>
  </si>
  <si>
    <t>Diaria de viagem a Márcio Francisco da Silva ref. Hospedagem dias 13 e 16/02 devido visita metodologica</t>
  </si>
  <si>
    <t>Despesa de passagem a Michelle Delalibera de Souza ref. Convite da SUASE para evento de inauguração na APAC</t>
  </si>
  <si>
    <t xml:space="preserve"> Michelle Delalibera de Souza</t>
  </si>
  <si>
    <t>1/3 Férias Ronielle Lopes Caetano período 02/03/2023 a 31/03/2023</t>
  </si>
  <si>
    <t>Férias Ronielle Lopes Caetano período 02/03/2023 a 31/03/2023</t>
  </si>
  <si>
    <t>1/3 Férias Alexandre Magno Carvalho período 02/03/2023 a 31/03/2023</t>
  </si>
  <si>
    <t xml:space="preserve"> Alexandre Magno Carvalho</t>
  </si>
  <si>
    <t>Férias Alexandre Magno Carvalho período 02/03/2023 a 31/03/2023</t>
  </si>
  <si>
    <t>1/3 Férias Celia Viana Ferreira de Souza período 02/03/2023 a 31/03/2023</t>
  </si>
  <si>
    <t xml:space="preserve">Celia Viana Ferreira de Souza </t>
  </si>
  <si>
    <t>Férias Celia Viana Ferreira de Souza período 02/03/2023 a 31/03/2023</t>
  </si>
  <si>
    <t>1/3 Férias Helio Xavier de Assis período 02/03/2023 a 31/03/2023</t>
  </si>
  <si>
    <t xml:space="preserve"> Helio Xavier de Assis</t>
  </si>
  <si>
    <t xml:space="preserve"> Férias Helio Xavier de Assis período 02/03/2023 a 31/03/2023</t>
  </si>
  <si>
    <t>Hospedagem dos funcionarios Juliano Fernandes e Igor Prado 07/02 a 08/02/23 devido desligamento de adolescente</t>
  </si>
  <si>
    <t>Hotel Vale do Café</t>
  </si>
  <si>
    <t>Compra de itens para reforma da rede eletrica da cozinha da unidade</t>
  </si>
  <si>
    <t>Othon de Carvalho &amp; Cia Ltda</t>
  </si>
  <si>
    <t>Compra de cabo eletrico para reforma da rede eletrica da cozinha da unidade</t>
  </si>
  <si>
    <t>Compra de 156 vale social da area de Belo Horizonte</t>
  </si>
  <si>
    <t>Compra de 300 vale social area de Belo Horizonte</t>
  </si>
  <si>
    <t>Aquisição de 1 corta vergalhao para uso em possivel evento de segurança.</t>
  </si>
  <si>
    <t>WJ Ferramentas ltda</t>
  </si>
  <si>
    <t>Compra de 2 oleos lubrificantes para uso nas portas e dobradiças e grafite em pó para remoçao de oxidação de peças</t>
  </si>
  <si>
    <t>Reembolso a Ronielle Lopes Caetano ref. Taxi para retorno a sede administrativa após levar o veiculo para manutençao</t>
  </si>
  <si>
    <t xml:space="preserve"> Ronielle Lopes Caetano</t>
  </si>
  <si>
    <t>Aquisição de 1 roteador wifi para uso na unidade</t>
  </si>
  <si>
    <t>Compra de 4 caixas de mascara para utilização da equipe de saude e do adolescente</t>
  </si>
  <si>
    <t>Diaria de viagem  a Andréa Giane Santos Tavares Paula ref. Visita metodologica</t>
  </si>
  <si>
    <t xml:space="preserve">Andréa Giane Santos Tavares Paula </t>
  </si>
  <si>
    <t>Diaria de viagem a Eduardo de Oliveira Carvallho ref. Visita metodologica</t>
  </si>
  <si>
    <t xml:space="preserve"> Livia Cristine Martins de Figueiredo</t>
  </si>
  <si>
    <t>Thiago Rodrigues da Silva</t>
  </si>
  <si>
    <t>Diaria de viagem a Maíra Calixto Policarpo Moreira ref. Visita metodologica</t>
  </si>
  <si>
    <t xml:space="preserve">Maíra Calixto Policarpo Moreira </t>
  </si>
  <si>
    <t>Diaria de viagem a Igor Luiz Amaral Pardin ref. Transferencia de adolescente</t>
  </si>
  <si>
    <t>Igor Luiz Amaral Pardin</t>
  </si>
  <si>
    <t>Diaria de viagem a Laiza Santana ref. Visita metodologica</t>
  </si>
  <si>
    <t>Laiza Santana</t>
  </si>
  <si>
    <t>Diaria de viagem a Marcello Luiz Araujo Campos ref. Visita metodologica</t>
  </si>
  <si>
    <t>Diaria de viagem a Ricardo Marcos Carola ref. Acompanhamento de adolescente na transferencia de adolescente</t>
  </si>
  <si>
    <t>Ricardo Marcos Carola</t>
  </si>
  <si>
    <t>Diaria de viagem a Taismara Silva Batista ref. Transferencia de adolescente</t>
  </si>
  <si>
    <t>Taismara Silva Batista</t>
  </si>
  <si>
    <t>58352431751491-32</t>
  </si>
  <si>
    <t>Compra de material esportivo para oficina</t>
  </si>
  <si>
    <t>Duarte e Duarte Ltda me</t>
  </si>
  <si>
    <t>Compra de tintas e corantes para a realizaço do projeto Jardim Sustentavel para ornamentaçao do jardim da unidade</t>
  </si>
  <si>
    <t>Compra de luvas de procedimento, luvas descartaveis e mascaras para utilização nos procedimento de revista, entrega de alimentaçao e diminuiçao de riscos de contaminaçao contra covid 19</t>
  </si>
  <si>
    <t>Pagamento 1° parcela serviço de manutençao e readequação da rede da unidade</t>
  </si>
  <si>
    <t xml:space="preserve">Compra de 6 cartuchos tanque de toner HP </t>
  </si>
  <si>
    <t xml:space="preserve">Compra de material para reparo na unidade </t>
  </si>
  <si>
    <t>Construpet Material de Construção e Petshop</t>
  </si>
  <si>
    <t>Pagamento de uma parte da aquisiçao do patrimonio UNIFI6 LITE, sendo o restante do pagamento para dia 17/03</t>
  </si>
  <si>
    <t>1/3 Férias Matheus Viana Silva Pereira período 06/03/2023 a 20/03/2023</t>
  </si>
  <si>
    <t xml:space="preserve">Matheus Viana Silva Pereira </t>
  </si>
  <si>
    <t>Férias Matheus Viana Silva Pereira período 06/03/2023 a 20/03/2023</t>
  </si>
  <si>
    <t>1/3 Férias Ana Paula Silva de Oliveira período 06/03/2023 a 04/04/2023</t>
  </si>
  <si>
    <t xml:space="preserve"> Ana Paula Silva de Oliveira</t>
  </si>
  <si>
    <t>Férias Ana Paula Silva de Oliveira período 06/03/2023 a 04/04/2023</t>
  </si>
  <si>
    <t>1/3 Férias Breno Ribeiro Domingos período 06/03/2023 a 04/04/2023</t>
  </si>
  <si>
    <t>Breno Ribeiro Domingos</t>
  </si>
  <si>
    <t>Férias Breno Ribeiro Domingos período 06/03/2023 a 04/04/2023</t>
  </si>
  <si>
    <t>1/3 Férias Dalila Moreira Amorim período 06/03/2023 a 20/03/2023</t>
  </si>
  <si>
    <t>Dalila Moreira Amorim</t>
  </si>
  <si>
    <t>Férias Dalila Moreira Amorim período 06/03/2023 a 20/03/2023</t>
  </si>
  <si>
    <t>1/3 Férias Daniel de Sousa Ferreira período 07/03/2023 a 05/04/2023</t>
  </si>
  <si>
    <t>Daniel de Sousa Ferreira</t>
  </si>
  <si>
    <t>Férias Daniel de Sousa Ferreira período 07/03/2023 a 05/04/2023</t>
  </si>
  <si>
    <t>1/3 Férias David Silva período 06/03/2023 a 29/03/2023</t>
  </si>
  <si>
    <t>David Silva</t>
  </si>
  <si>
    <t>Férias David Silva período 06/03/2023 a 29/03/2023</t>
  </si>
  <si>
    <t>1/3 Férias Debora Cristina Viana Silva período 06/03/2023 a 04/04/2023</t>
  </si>
  <si>
    <t>Debora Cristina Viana Silva</t>
  </si>
  <si>
    <t xml:space="preserve"> Férias Debora Cristina Viana Silva período 06/03/2023 a 04/04/2023</t>
  </si>
  <si>
    <t>1/3 Férias Edson de Souza Pinto período 06/03/2023 a 04/04/2023</t>
  </si>
  <si>
    <t xml:space="preserve"> Edson de Souza Pinto </t>
  </si>
  <si>
    <t>Férias Edson de Souza Pinto período 06/03/2023 a 04/04/2023</t>
  </si>
  <si>
    <t>1/3 Férias Eduardo Santana Faria período 06/03/2023 a 04/04/2023</t>
  </si>
  <si>
    <t xml:space="preserve"> Eduardo Santana Faria</t>
  </si>
  <si>
    <t>Férias Eduardo Santana Faria período 06/03/2023 a 04/04/2023</t>
  </si>
  <si>
    <t>1/3 Férias Ellen Cristina Artagnan período 06/03/2023 a 04/04/2023</t>
  </si>
  <si>
    <t xml:space="preserve"> Ellen Cristina Artagnan</t>
  </si>
  <si>
    <t xml:space="preserve"> Férias Ellen Cristina Artagnan período 06/03/2023 a 04/04/2023</t>
  </si>
  <si>
    <t>1/3 Férias Francisco Lopes Carvalho período 06/03/2023 a 04/04/2023</t>
  </si>
  <si>
    <t>Francisco Lopes Carvalho</t>
  </si>
  <si>
    <t>Férias Francisco Lopes Carvalho período 06/03/2023 a 04/04/2023</t>
  </si>
  <si>
    <t>1/3 Férias Isabela Martins de Oliveira período 06/03/2023 a 04/04/2023</t>
  </si>
  <si>
    <t>Isabela Martins de Oliveira</t>
  </si>
  <si>
    <t>Férias Isabela Martins de Oliveira período 06/03/2023 a 04/04/2023</t>
  </si>
  <si>
    <t>1/3 Férias Jean Martins Gomes período 07/03/2023 a 05/04/2023</t>
  </si>
  <si>
    <t xml:space="preserve">Jean Martins Gomes </t>
  </si>
  <si>
    <t>Férias Jean Martins Gomes período 07/03/2023 a 05/04/2023</t>
  </si>
  <si>
    <t>1/3 Férias Jeferson Lopes dos Santos período 07/03/2023 a 05/04/2023</t>
  </si>
  <si>
    <t>Jeferson Lopes dos Santos</t>
  </si>
  <si>
    <t xml:space="preserve"> Férias Jeferson Lopes dos Santos período 07/03/2023 a 05/04/2023</t>
  </si>
  <si>
    <t>1/3 Férias Joao Batista Pires período 06/03/2023 a 04/04/2023</t>
  </si>
  <si>
    <t xml:space="preserve">Joao Batista Pires </t>
  </si>
  <si>
    <t>Férias Joao Batista Pires período 06/03/2023 a 04/04/2023</t>
  </si>
  <si>
    <t>1/3 Férias Jorma Silva Menezes período 06/03/2023 a 04/04/2023</t>
  </si>
  <si>
    <t>Jorma Silva Menezes</t>
  </si>
  <si>
    <t>Férias Jorma Silva Menezes período 06/03/2023 a 04/04/2023</t>
  </si>
  <si>
    <t>1/3 Férias Lucas Cristiano Lopes período 07/03/2023 a 05/04/2023</t>
  </si>
  <si>
    <t xml:space="preserve"> Lucas Cristiano Lopes</t>
  </si>
  <si>
    <t>Férias Lucas Cristiano Lopes período 07/03/2023 a 05/04/2023</t>
  </si>
  <si>
    <t>1/3 Férias Luciana Monique Abadia Rodrigues Martins período 07/03/2023 a 05/04/2023</t>
  </si>
  <si>
    <t>Luciana Monique Abadia Rodrigues Martins</t>
  </si>
  <si>
    <t>Férias Luciana Monique Abadia Rodrigues Martins período 07/03/2023 a 05/04/2023</t>
  </si>
  <si>
    <t>1/3 Férias Nayara Morais Martins período 07/03/2023 a 05/04/2023</t>
  </si>
  <si>
    <t>Nayara Morais Martins</t>
  </si>
  <si>
    <t>Férias Nayara Morais Martins período 07/03/2023 a 05/04/2023</t>
  </si>
  <si>
    <t>1/3 Férias Reinaldo Luis Barto período 07/03/2023 a 05/04/2023</t>
  </si>
  <si>
    <t>Reinaldo Luis Barto</t>
  </si>
  <si>
    <t xml:space="preserve"> Férias Reinaldo Luis Barto período 07/03/2023 a 05/04/2023</t>
  </si>
  <si>
    <t>1/3 Férias Sabrina Rodrigues Silva Lima período 06/03/2023 a 04/04/2023</t>
  </si>
  <si>
    <t xml:space="preserve">Sabrina Rodrigues Silva Lima </t>
  </si>
  <si>
    <t>Férias Sabrina Rodrigues Silva Lima período 06/03/2023 a 04/04/2023</t>
  </si>
  <si>
    <t>1/3 Férias Sidney Dias Soares período 07/03/2023 a 05/04/2023</t>
  </si>
  <si>
    <t xml:space="preserve">Sidney Dias Soares </t>
  </si>
  <si>
    <t>Férias Sidney Dias Soares período 07/03/2023 a 05/04/2023</t>
  </si>
  <si>
    <t>Diaria de viagem a Durval Martins de Melo Junior ref.translado de adolescente</t>
  </si>
  <si>
    <t>Durval Martins de Melo Junior</t>
  </si>
  <si>
    <t>Diaria de viagem a Rafael Aparecido Alves de Almeida ref.translado de adolescente</t>
  </si>
  <si>
    <t>Rafael Aparecido Alves de Almeida</t>
  </si>
  <si>
    <t>Marlon de Melo Santos</t>
  </si>
  <si>
    <t>Augusto de Melo Santos</t>
  </si>
  <si>
    <t>60343626751491-32</t>
  </si>
  <si>
    <t>060357047751491-32</t>
  </si>
  <si>
    <t>Tarifa bancaria Plano adapt 03/2023</t>
  </si>
  <si>
    <t>86344022023-5</t>
  </si>
  <si>
    <t>Revisão no veiculo</t>
  </si>
  <si>
    <t>Tecar Minas Automoveis e Serviços Ltda</t>
  </si>
  <si>
    <t>Compra de peças para revisão no veiculo</t>
  </si>
  <si>
    <t>Manutenção de dois estabilizadores da unidade</t>
  </si>
  <si>
    <t>Tokyo Comercio e Serviços de Informatica</t>
  </si>
  <si>
    <t>Pagamento 2° parcela reforma de adequações de acessibilidade na unidade</t>
  </si>
  <si>
    <t>Recarga de cartão de combustível do mês para und. Unai</t>
  </si>
  <si>
    <t>Compra de lanche para ida em teatro com os adolescentes</t>
  </si>
  <si>
    <t>Troca de lampada que estavam queimadas na unidade</t>
  </si>
  <si>
    <t>Troca de telha danificada, na unidade</t>
  </si>
  <si>
    <t xml:space="preserve">Limpeza de calha </t>
  </si>
  <si>
    <t>Strada Veiculo e peças Ltda</t>
  </si>
  <si>
    <t>Compra de peças para manutençao do veiculo</t>
  </si>
  <si>
    <t>Revisão do veiculo da unidade</t>
  </si>
  <si>
    <t xml:space="preserve">Compra de material para manutenção da Pia da Sala odontologica </t>
  </si>
  <si>
    <t>Recarga de cartão de combustível do mês para und. Uberaba</t>
  </si>
  <si>
    <t>Recarga de cartão de combustível do mês para und. Sede Administrativa</t>
  </si>
  <si>
    <t>1/3 Férias José Lafaite Ferreira Junior período 08/03/2023 a 22/03/2023</t>
  </si>
  <si>
    <t xml:space="preserve"> José Lafaite Ferreira Junior </t>
  </si>
  <si>
    <t xml:space="preserve"> Férias José Lafaite Ferreira Junior período 08/03/2023 a 22/03/2023</t>
  </si>
  <si>
    <t>1/3 Férias Elaine Lucia Eugenio Teixeira período 08/03/2023 a 06/04/2023</t>
  </si>
  <si>
    <t xml:space="preserve"> Elaine Lucia Eugenio Teixeira</t>
  </si>
  <si>
    <t>Férias Elaine Lucia Eugenio Teixeira período 08/03/2023 a 06/04/2023</t>
  </si>
  <si>
    <t>Diaria de viagem a Wender Pereira de Campos ref. Ida com adolescente em audiencia</t>
  </si>
  <si>
    <t>Diaria de viagem a Lorena Cássia Dutervil Mascarenhas Valadão ref ida com adolescente em audiencia</t>
  </si>
  <si>
    <t xml:space="preserve"> Lorena Cássia Dutervil Mascarenhas Valadão</t>
  </si>
  <si>
    <t>Salario funcionario ref. 02/2023 sendo 36 funcionarios da sede administrativa, 67 funcionarios de  Uberaba, 84 funcionarios de  Ipatinga, 51 funcionarios de Sete Lagoas, 140 funcionarios de Unai, 49 funcionarios de Araxá, 127 funcionarios do Santa Clara, 69 funcionariso do Santa Helena, 108 funcionarios do Horto, 48 funcionarios de  Lindeia, 81 funcionarios do São Jeronimo, 63 funcionarios de Tupaciguara.</t>
  </si>
  <si>
    <t>ISS retido ref. 02/2023</t>
  </si>
  <si>
    <t>Pagamento ref. Pensão alimenticia descontado em folha de pagamento do funcionario  Kleber Osvaldo da Silva Junior ref. 02/2023</t>
  </si>
  <si>
    <t>Pagamento ref. Pensão alimenticia descontado em folha de pagamento do funcionario  Marlon Douglas Guilherme Nunes ref.02/2023</t>
  </si>
  <si>
    <t xml:space="preserve">Compra de insumos para realizaçao do projeto profissionalizante </t>
  </si>
  <si>
    <t>Pagamento ref. Pensão alimentícia descontado em folha de pagamento do funcionário Wagner Gladson da Silva ref. 02/2023</t>
  </si>
  <si>
    <t>Drogamila Ltda</t>
  </si>
  <si>
    <t>Salario funcionario Edeilson Fernandes ref. 02/2023</t>
  </si>
  <si>
    <t>Edeilson Fernandes</t>
  </si>
  <si>
    <t>Pagamento ref. Pensão alimenticia descontado em folha de pagamento do funcionario  Marlon Douglas Guilherme Nunes ref. 02/2023</t>
  </si>
  <si>
    <t>Pagamento ref. Pensão alimenticia descontado em folha de pagamento do funcionario  Ronaldo de Jesus Soares ref. 02/2023</t>
  </si>
  <si>
    <t>Pagamento ref. Pensão alimentícia descontado em folha de pagamento do funcionário Diego Antonio dos Santos ref. 02/223</t>
  </si>
  <si>
    <t>Pagamento ref. Pensão alimenticia descontado em folha de pagamento do funcionario Vinicius da Silva Melgaço ref. 02/2023</t>
  </si>
  <si>
    <t>Pagamento ref. Pensão alimenticia descontado em folha de pagamento do funcionario  Caio Vinicius Silva Mendes ref. 02/2023</t>
  </si>
  <si>
    <t>Pagamento ref. Pensão alimenticia descontado em folha de pagamento do funcionario  Vinicius da Silva Melgaço ref. 02/2023</t>
  </si>
  <si>
    <t>Pagamento ref. Pensão alimenticia descontado em folha de pagamento do funcionario  Euclides Sá de Paula ref. 02/2023</t>
  </si>
  <si>
    <t>Seguro fiança 9/12 R$ 504,13 - Seguro Incendio 9/10 R$ 47,04 - Taxa Boleto R$ 4,80</t>
  </si>
  <si>
    <t>IPTU parcela 2/11  sede admisnistrativa</t>
  </si>
  <si>
    <t>Pagamento de 1° parcela de prestação de serviço referente a revitalização da lavanderia</t>
  </si>
  <si>
    <t>Pagamento de 2° parcela de dedetização e desratização na unidade</t>
  </si>
  <si>
    <t xml:space="preserve">Compra de itens esportivos para uso nas oficinas </t>
  </si>
  <si>
    <t>Casa dos Craques comercio de artigos esportivos ltda</t>
  </si>
  <si>
    <t>1/3 Férias Mauro Medeiros de Andrade período 13/03/2023 a 11/04/2023</t>
  </si>
  <si>
    <t>Mauro Medeiros de Andrade</t>
  </si>
  <si>
    <t xml:space="preserve"> Férias Mauro Medeiros de Andrade período 13/03/2023 a 11/04/2023</t>
  </si>
  <si>
    <t>1/3 Férias Ana Paula Machado de Araujo Fernandes período 13/03/2023 a 11/04/2023</t>
  </si>
  <si>
    <t>Ana Paula Machado de Araujo Fernandes</t>
  </si>
  <si>
    <t xml:space="preserve"> Férias Ana Paula Machado de Araujo Fernandes período 13/03/2023 a 11/04/2023</t>
  </si>
  <si>
    <t>1/3 Férias Bruno Gomes Barbosa período 13/03/2023 a 11/04/2023</t>
  </si>
  <si>
    <t>Bruno Gomes Barbosa</t>
  </si>
  <si>
    <t>Férias Bruno Gomes Barbosa período 13/03/2023 a 11/04/2023</t>
  </si>
  <si>
    <t>1/3 Férias Gustavo Pereira da Gama período 13/03/2023 a 11/04/2023</t>
  </si>
  <si>
    <t xml:space="preserve"> Gustavo Pereira da Gama</t>
  </si>
  <si>
    <t>Férias Gustavo Pereira da Gama período 13/03/2023 a 11/04/2023</t>
  </si>
  <si>
    <t>1/3 Férias Mariana Diniz Souza período 13/03/2023 a 11/04/2023</t>
  </si>
  <si>
    <t>Mariana Diniz Souza</t>
  </si>
  <si>
    <t>Férias Mariana Diniz Souza período 13/03/2023 a 11/04/2023</t>
  </si>
  <si>
    <t>1/3 Férias Wenderson Monteiro período 09/03/2023 a 23/03/2023</t>
  </si>
  <si>
    <t xml:space="preserve"> Wenderson Monteiro</t>
  </si>
  <si>
    <t>Férias Wenderson Monteiro período 09/03/2023 a 23/03/2023</t>
  </si>
  <si>
    <t>Diaria de viagem a Áquila Augusto da Silva Teixeira ref. Acompanhamento e desenvolvimento do trabalho dos profissionais que atuam no corpo diretivo</t>
  </si>
  <si>
    <t>Ana Claudia Araujo Gomes</t>
  </si>
  <si>
    <t>Allan Ribeiro Lima</t>
  </si>
  <si>
    <t>Transferência de Rendimentos para conta Reserva de recurso, conforme previsto no I do Art. 89 do decreto estadual 47553/2018 ref. 03/2023</t>
  </si>
  <si>
    <t>FGTS ref. 02/2023</t>
  </si>
  <si>
    <t>1 º parcela de uniforme para os adolescentes sendo 4 camisas, 4 bermudas,1 moletom e 1 calça moletom</t>
  </si>
  <si>
    <t>Compra de 1 pneu para o veiculo argo, devido ao rasgo no mesmo em viagem</t>
  </si>
  <si>
    <t>Pneus BH</t>
  </si>
  <si>
    <t>1 º parcela de uniforme para os adolescentes sendo 33 camisas, 33 bermudas, 22 moletom e 22 calça moletom</t>
  </si>
  <si>
    <t>1 º parcela de uniforme para a equipe sendo 159 camisas, 69 bermudas, 38 bones</t>
  </si>
  <si>
    <t>1 º parcela de uniforme para a equipe sendo 77 camisas, 37 calças e 11 bonés</t>
  </si>
  <si>
    <t>Compra de tela mosqueteira para instalação na unidade</t>
  </si>
  <si>
    <t>Dalton Batista Coellho Junior</t>
  </si>
  <si>
    <t xml:space="preserve">Instalação de tela mosqueteira </t>
  </si>
  <si>
    <t>Felipe José Borges</t>
  </si>
  <si>
    <t>1 º parcela de uniforme para a equipe sendo 162 camisas, 47 calças e 33 bonés</t>
  </si>
  <si>
    <t>1 º parcela de uniforme para a equipe sendo 71 camisas,17 calças e 5 bonés</t>
  </si>
  <si>
    <t>27576570-01</t>
  </si>
  <si>
    <t>1 º parcela de uniforme para os adolescentes sendo 87 camisas, 87 bermudas, 87 moletom e 87 calça moletom</t>
  </si>
  <si>
    <t>1 º parcela de uniforme para os adolescentes sendo15 moletom e 15 calças moletom</t>
  </si>
  <si>
    <t>1 º parcela de uniforme para os adolescentes sendo 25 camisas, 25 bermudas, 50 moletom e 50 calça moletom</t>
  </si>
  <si>
    <t>1 º parcela de uniforme para a equipe sendo 121 camisas, 49 calças e 23 bonés</t>
  </si>
  <si>
    <t>Diaria de viagem a Marcio Ferreira da Silva ref. Visita a domicilio da familia e escola do adolescente</t>
  </si>
  <si>
    <t>Diaria de viagem a Adriene Oliveira da Silveira ref. Visita a domicilio da familia e escola do adolescente</t>
  </si>
  <si>
    <t>Adriene Oliveira da Silveira</t>
  </si>
  <si>
    <t>Diaria de viagem a Taciana Martins Dorneles Costa ref. Visita a domicilio da familia e escola do adolescente</t>
  </si>
  <si>
    <t>Taciana Martins Dorneles Costa</t>
  </si>
  <si>
    <t xml:space="preserve">Compra de bombons para as atividades do dia internacional da mulher </t>
  </si>
  <si>
    <t>Compra de jogos para oficinas e entretenimento dos adolescentes na unidade</t>
  </si>
  <si>
    <t>Paraiso dos brinquedos Ltda</t>
  </si>
  <si>
    <t>2° Via de cartão de transporte</t>
  </si>
  <si>
    <t>Jerlianne Ribeiro de Oliveira</t>
  </si>
  <si>
    <t>Diaria de viagem a Márcio Francisco da Silva ref.  Visita metodologica</t>
  </si>
  <si>
    <t>Diaria de viagem a Maria Clara dos Reis Neves ref.  Visita metodologica</t>
  </si>
  <si>
    <t>Maria Clara dos Reis Neves</t>
  </si>
  <si>
    <t>Diaria de viagem a Wender Pereira de Campos ref. Translado de adolescente</t>
  </si>
  <si>
    <t>Johnny Nunes Freitas</t>
  </si>
  <si>
    <t>Arthur Tarso Ferreira</t>
  </si>
  <si>
    <t>Mariana Cristina de Carvalho Santos da Silva</t>
  </si>
  <si>
    <t>Rodrigo De Meirelles Santos</t>
  </si>
  <si>
    <t>Ronaldo de Jesus dos Santos</t>
  </si>
  <si>
    <t>066335683751491-32</t>
  </si>
  <si>
    <t>061351184751491-32</t>
  </si>
  <si>
    <t>065339584751491-32</t>
  </si>
  <si>
    <t>61353542751491-32</t>
  </si>
  <si>
    <t>065351974751491-32</t>
  </si>
  <si>
    <t>2230488814-24</t>
  </si>
  <si>
    <t>Bem estar social 02/2023 ref. 953 funcionarios</t>
  </si>
  <si>
    <t>Manutenção CFTV da unidade</t>
  </si>
  <si>
    <t>Aplicação das peliculas para o controle de incidencia de raios solares nas janelas das salas da unidade</t>
  </si>
  <si>
    <t>D-Ley Adesivos ltda</t>
  </si>
  <si>
    <t>Compra de 1 switch para melhorar a distribuiçao da internet</t>
  </si>
  <si>
    <t xml:space="preserve">By Tech Intermedium sistemas </t>
  </si>
  <si>
    <t>Compra de lanche para piquenique com os adolescentes no passeio ao " piscinão  - parque das Acacias"</t>
  </si>
  <si>
    <t>José Moreira Lopes e Cia</t>
  </si>
  <si>
    <t xml:space="preserve">Tef Comercio e distribuição </t>
  </si>
  <si>
    <t>Aquisição de 3 cameras bullet para instalação/manutenção do CFTV</t>
  </si>
  <si>
    <t>Aquisição de 3 fonte chaveada 12V 10A Caixa metalica</t>
  </si>
  <si>
    <t>Compra de itens como fonte chaveada e balum hibrido para instalação e manutenção do CFTV da unidade</t>
  </si>
  <si>
    <t xml:space="preserve">Compra de material de informatica </t>
  </si>
  <si>
    <t>Julio Cesar Franco</t>
  </si>
  <si>
    <t xml:space="preserve">GRR PAF </t>
  </si>
  <si>
    <t>GRR PAF Medicamento</t>
  </si>
  <si>
    <t>Seguro de vida ref. 02/2023 ref. 953 Funcionarios</t>
  </si>
  <si>
    <t xml:space="preserve">Aquisição de 5 ventiladores </t>
  </si>
  <si>
    <t>Compra de 29 galões de agua de 20 litros</t>
  </si>
  <si>
    <t xml:space="preserve">Compra 4 caixas de mascaras tripla descartavel </t>
  </si>
  <si>
    <t xml:space="preserve"> Despesas com 156 passagens ida e volta de familiares de adolescentes dos dias 01/02 a 28/02/2022 das unidades Horto,São Jeronimo,Ipatinga,Santa Clara, Uberaba, Santa Helena, Andradas, Lindeia</t>
  </si>
  <si>
    <t>Compra de fonte chaveada para manutenção no CFTV</t>
  </si>
  <si>
    <t>Aquisição de fonte chaveada 12V 10A Caixa Metalica</t>
  </si>
  <si>
    <t>Auto Zema Ltda</t>
  </si>
  <si>
    <t xml:space="preserve">Diaria de viagem a Vanessa Miriany Alves Luiz ref. Visita metodologica </t>
  </si>
  <si>
    <t>Vanessa Miriany Alves Luiz</t>
  </si>
  <si>
    <t xml:space="preserve">Diaria de viagem a Alderino Alves Soares ref. Visita metodologica </t>
  </si>
  <si>
    <t>Alderino Alves Soares</t>
  </si>
  <si>
    <t xml:space="preserve">Diaria de viagem a Ana Paula Machado de Araujo Fernandes ref. Visita metodologica </t>
  </si>
  <si>
    <t>Diaria de viagem a Silvio Severino Santos ref. Translado de adolescente</t>
  </si>
  <si>
    <t>Silvio Severino Santos</t>
  </si>
  <si>
    <t xml:space="preserve">Reembolso a Marcello Luiz Araujo Campos ref. Hospedagem </t>
  </si>
  <si>
    <t>Reembolso a Laiza Santana Dorin ref. Hospedagem</t>
  </si>
  <si>
    <t>Laiza Santana Dorin</t>
  </si>
  <si>
    <t>Reembolso a Maira Calixto Policarpo Moreira ref. Hospedagem</t>
  </si>
  <si>
    <t>Maira Calixto Policarpo Moreira</t>
  </si>
  <si>
    <t>Diaria de viagem a Michelle Delalibera de Souza ref. Intercambio unidade São Jeronimo</t>
  </si>
  <si>
    <t>Michelle Delalibera de Souza</t>
  </si>
  <si>
    <t>Diaria de viagem a Alessandra Dalbello Bernardes ref. Intercambio unidade São Jeronimo</t>
  </si>
  <si>
    <t>Alessandra Dalbello Bernardes</t>
  </si>
  <si>
    <t>Despesa de passagem a Michelle Delalibera de Souza ref. Intercambio unidade São Jeronimo</t>
  </si>
  <si>
    <t>Despesa de passagem a Alessandra Dalbello Bernardes ref. Intercambio unidade São Jeronimo</t>
  </si>
  <si>
    <t xml:space="preserve">Diaria de viagem a Jeferson Miranda Teodoro ref. Deslocamento de adolescente </t>
  </si>
  <si>
    <t>Jeferson Miranda Teodoro</t>
  </si>
  <si>
    <t>Diaria de viagem a Anderson Marins de Souza ref. Deslocamento de adolescente</t>
  </si>
  <si>
    <t>Diaria de viagem a Denio Franco Damacena ref. Deslocamento de adolescente</t>
  </si>
  <si>
    <t xml:space="preserve"> Denio Franco Damacena</t>
  </si>
  <si>
    <t>1/3 Férias Andre Luiz Marques período 13/03/2023 a 11/04/2023</t>
  </si>
  <si>
    <t xml:space="preserve"> Andre Luiz Marques </t>
  </si>
  <si>
    <t>Férias Andre Luiz Marques período 13/03/2023 a 11/04/2023</t>
  </si>
  <si>
    <t>1/3 Férias Clarice da Rocha Campos período 13/03/2023 a 11/04/2023</t>
  </si>
  <si>
    <t>Clarice da Rocha Campos</t>
  </si>
  <si>
    <t>Férias Clarice da Rocha Campos período 13/03/2023 a 11/04/2023</t>
  </si>
  <si>
    <t>1/3 Férias Cosmelir Marques da Silva período 13/03/2023 a 11/04/2023</t>
  </si>
  <si>
    <t>Cosmelir Marques da Silva</t>
  </si>
  <si>
    <t xml:space="preserve"> Férias Cosmelir Marques da Silva período 13/03/2023 a 11/04/2023</t>
  </si>
  <si>
    <t>1/3 Férias Denner Gustavo Alves da Silva período 13/03/2023 a 11/04/2023</t>
  </si>
  <si>
    <t>Férias Denner Gustavo Alves da Silva período 13/03/2023 a 11/04/2023</t>
  </si>
  <si>
    <t>1/3 Férias Isabela Mariana Silva Vespasiano Aganetti período 13/03/2023 a 11/04/2023</t>
  </si>
  <si>
    <t>Isabela Mariana Silva Vespasiano Aganetti</t>
  </si>
  <si>
    <t>1/3 Férias Jesumar Vieira de Sousa período 14/03/2023 a 12/04/2023</t>
  </si>
  <si>
    <t xml:space="preserve"> Jesumar Vieira de Sousa</t>
  </si>
  <si>
    <t>Férias Jesumar Vieira de Sousa período 14/03/2023 a 12/04/2023</t>
  </si>
  <si>
    <t>1/3 Férias Lucimar de Jesus Alves da Rocha período 14/03/2023 a 12/04/2023</t>
  </si>
  <si>
    <t>Lucimar de Jesus Alves da Rocha</t>
  </si>
  <si>
    <t>1/3 Férias Marcelo Nunes da Costa período 13/03/2023 a 11/04/2023</t>
  </si>
  <si>
    <t xml:space="preserve"> Marcelo Nunes da Costa</t>
  </si>
  <si>
    <t>Férias Marcelo Nunes da Costa período 13/03/2023 a 11/04/2023</t>
  </si>
  <si>
    <t>1/3 Férias Marcia Cristina Leite Gonçalves período 14/03/2023 a 12/04/2023</t>
  </si>
  <si>
    <t>Marcia Cristina Leite Gonçalves</t>
  </si>
  <si>
    <t>Férias Marcia Cristina Leite Gonçalves período 14/03/2023 a 12/04/2023</t>
  </si>
  <si>
    <t>1/3 Férias Michele de Oliveira Madeira Ribeiro período 13/03/2023 a 11/04/2023</t>
  </si>
  <si>
    <t>Michele de Oliveira Madeira Ribeiro</t>
  </si>
  <si>
    <t>1/3 Férias Rosania Marques Batista período 13/03/2023 a 11/04/2023</t>
  </si>
  <si>
    <t xml:space="preserve">Rosania Marques Batista </t>
  </si>
  <si>
    <t>Férias Rosania Marques Batista período 13/03/2023 a 11/04/2023</t>
  </si>
  <si>
    <t>1/3 Férias Wagner de Paula Silva período 13/03/2023 a 11/04/2023</t>
  </si>
  <si>
    <t>Wagner de Paula Silva</t>
  </si>
  <si>
    <t>Férias Wagner de Paula Silva período 13/03/2023 a 11/04/2023</t>
  </si>
  <si>
    <t>Hospedagem do site do Instituto Elo</t>
  </si>
  <si>
    <t>Construsite Brasil Criação de sites</t>
  </si>
  <si>
    <t>Repasse do Contrato de Gestão 008/2021</t>
  </si>
  <si>
    <t>Pagamento 1° parcela dos uniformes dos adolescentes sendo 25 camisas, 25 bermudas, 20 moleton, 20 calças moletom</t>
  </si>
  <si>
    <t>Hospedagem Ronielle Lopes Caetano dia 23/02 a 24/02/23</t>
  </si>
  <si>
    <t>Hospedagem a Aquila Augusto dia 23/02 a 24/02/23</t>
  </si>
  <si>
    <t>Hospedagem a Adriana Rosa Lazzarotti dia 23/02 a 24/02/2023</t>
  </si>
  <si>
    <t>17004578367-43</t>
  </si>
  <si>
    <t>Pagamento 1° parcela dos uniformes da equipe sendo 70 camisas, 31 calças, 14 bone</t>
  </si>
  <si>
    <t>17004578784-12</t>
  </si>
  <si>
    <t xml:space="preserve">Pagamento 1° parcela de desratização e limpeza de caixas d' água </t>
  </si>
  <si>
    <t>Combat Prag Serviços de Imunização Ltda</t>
  </si>
  <si>
    <t>Pagamento 1° parcela dos uniformes dos adolescentes sendo 25 camisas, 25 bermudas, 21 moleton, 21 calças moletom</t>
  </si>
  <si>
    <t>17004578367-39</t>
  </si>
  <si>
    <t>17004578367-40</t>
  </si>
  <si>
    <t>Nobrega e Almeida Informatica</t>
  </si>
  <si>
    <t xml:space="preserve">Compra de passagem para transferencia de adolescente </t>
  </si>
  <si>
    <t>Santa Izabel Transportes e turismo</t>
  </si>
  <si>
    <t>Cupom</t>
  </si>
  <si>
    <t xml:space="preserve">Zico Esportes e Conf. Unai </t>
  </si>
  <si>
    <t>Pagamento 1° parcela dos uniformes da equipe sendo 47 camisas, 29 calças, 13 bonés</t>
  </si>
  <si>
    <t>Pagamento 1° parcela dos uniformes dos adolescentes sendo 30 camisas, 30 bermudas, 20 moleton, 20 calças moletom</t>
  </si>
  <si>
    <t>Compra de lampadas e refletor para troca devida a fiaçao antiga da unidade</t>
  </si>
  <si>
    <t xml:space="preserve">WL Material de Construção Cvil </t>
  </si>
  <si>
    <t>Pagamento 1° parcela dos uniformes da equipe sendo 166 camisas, 113 calças, 35 bonés</t>
  </si>
  <si>
    <t>17004578428-07</t>
  </si>
  <si>
    <t>Pagamento 1° parcela dos uniformes dos adolescentes sendo 24 camisas, 24 bermudas, 16 moleton, 16 calças moletom</t>
  </si>
  <si>
    <t>Pagamento 1° parcela dos uniformes da equipe sendo 69 camisas, 47 calças, 46 bonés</t>
  </si>
  <si>
    <t>48973479-68</t>
  </si>
  <si>
    <t>Pagamento 1° parcela dos uniformes da equipe sendo 94 camisas, 55 calças, 20 bonés</t>
  </si>
  <si>
    <t>Pagamento 1° parcela dos uniformes dos adolescentes sendo 75 camisas, 75 bermudas, 21 moleton, 21 calças moletom</t>
  </si>
  <si>
    <t>144644/12</t>
  </si>
  <si>
    <t>Pagamento 1° parcela dos uniformes dos adolescentes sendo 40 camisas, 40 bermudas, 8 moleton, 8 calças moletom</t>
  </si>
  <si>
    <t>17004578367-41</t>
  </si>
  <si>
    <t>4° Parcela projeto de prevenção e combate a incendio</t>
  </si>
  <si>
    <t>Pagamento 1° parcela dos uniformes da equipe sendo 127 camisas, 93 calças, 37 bonés</t>
  </si>
  <si>
    <t>Compra de broca e parafusos para oficina de marcenaria na unidade</t>
  </si>
  <si>
    <t>Mundo do Marceneiro Ltda</t>
  </si>
  <si>
    <t>Diaria de viagem a Vicente Augusto Dias Pereira ref. Visita metodologica</t>
  </si>
  <si>
    <t>Vicente Augusto Dias Pereira</t>
  </si>
  <si>
    <t>Diaria de viagem a Flavio Henrique dos Reis Silva ref. Visita metodologica</t>
  </si>
  <si>
    <t>Diaria de viagem a Thamara Aparecida Rocha ref. Visita metodologica</t>
  </si>
  <si>
    <t>Thamara Aparecida Rocha</t>
  </si>
  <si>
    <t>Reembolso a Marcio Ferreira da Silva ref. Pedagio Tupaciguara/Uberlandia</t>
  </si>
  <si>
    <t>1/3 Férias Lorena de Cassia Dutervil Mascarenhas Valadão  período 15/03/2023 a 13/04/2023</t>
  </si>
  <si>
    <t xml:space="preserve"> Lorena de Cassia Dutervil Mascarenhas Valadão</t>
  </si>
  <si>
    <t>Férias Lorena de Cassia Dutervil Mascarenhas Valadão  período 15/03/2023 a 13/04/2023</t>
  </si>
  <si>
    <t>1/3 Férias Ana Paula Braga Diniz período 15/03/2023 a 13/04/2023</t>
  </si>
  <si>
    <t xml:space="preserve"> Ana Paula Braga Diniz</t>
  </si>
  <si>
    <t>Férias Ana Paula Braga Diniz período 15/03/2023 a 13/04/2023</t>
  </si>
  <si>
    <t>1/3 Férias Gilbert Silverio Alves período 15/03/2023 a 13/04/2023</t>
  </si>
  <si>
    <t>Gilbert Silverio Alves</t>
  </si>
  <si>
    <t>Férias Gilbert Silverio Alves período 15/03/2023 a 13/04/2023</t>
  </si>
  <si>
    <t>1/3 Férias Gleciane Souza de Paula período 15/03/2023 a 13/04/2023</t>
  </si>
  <si>
    <t>Gleciane Souza de Paula</t>
  </si>
  <si>
    <t>Férias Gleciane Souza de Paula período 15/03/2023 a 13/04/2023</t>
  </si>
  <si>
    <t>1/3 Férias Gleison Ferreira Cavalcante período 15/03/2023 a 29/03/2023</t>
  </si>
  <si>
    <t>Gleison Ferreira Cavalcante</t>
  </si>
  <si>
    <t>Férias Gleison Ferreira Cavalcante período 15/03/2023 a 29/03/2023</t>
  </si>
  <si>
    <t>1/3 Férias Iran Fernandes da Silva Filho período 15/03/2023 a 13/04/2023</t>
  </si>
  <si>
    <t xml:space="preserve"> Iran Fernandes da Silva Filho</t>
  </si>
  <si>
    <t>Férias Iran Fernandes da Silva Filho período 15/03/2023 a 13/04/2023</t>
  </si>
  <si>
    <t>1/3 Férias Laissa Carvalho Bitencourt período 15/03/2023 a 13/04/2023</t>
  </si>
  <si>
    <t>Laissa Carvalho Bitencourt</t>
  </si>
  <si>
    <t xml:space="preserve"> Férias Laissa Carvalho Bitencourt período 15/03/2023 a 13/04/2023</t>
  </si>
  <si>
    <t>1/3 Férias Shirley Machado de Oliveira período 15/03/2023 a 13/04/2023</t>
  </si>
  <si>
    <t>Shirley Machado de Oliveira</t>
  </si>
  <si>
    <t>Férias Shirley Machado de Oliveira período 15/03/2023 a 13/04/2023</t>
  </si>
  <si>
    <t>1/3 Férias Camila Zuppo Morais de Oliveira período 15/03/2023 a 13/04/2023</t>
  </si>
  <si>
    <t xml:space="preserve"> Camila Zuppo Morais de Oliveira </t>
  </si>
  <si>
    <t>Férias Camila Zuppo Morais de Oliveira período 15/03/2023 a 13/04/2023</t>
  </si>
  <si>
    <t>Benefício Bem Estar Social, ref. Afastamento por acidente do colaborador Helio Xavier de Assis</t>
  </si>
  <si>
    <t>Benefício Bem Estar Social, ref. Licença maternidade da colaboradora Camila Drager Bastos</t>
  </si>
  <si>
    <t>Benefício Bem Estar Social, ref. Licença maternidade da colaboradora Danielle Amaral Mascarenhas Gonçalves</t>
  </si>
  <si>
    <t>Benefício Bem Estar Social, ref. Licença paternidade do colaborador Marco Antonio Alves Martins</t>
  </si>
  <si>
    <t>Benefício Bem Estar Social, ref. Licença maternidade da colaboradora Fernanda Luiza de Mello</t>
  </si>
  <si>
    <t>Compra de pote e garrafas para uso dos adolescentes para guardar medicamento</t>
  </si>
  <si>
    <t>Lojas Prado Utilidades</t>
  </si>
  <si>
    <t>Hospedagem Áquila Teixeira e Ronielle Caetano dias 09/03 a 10/03</t>
  </si>
  <si>
    <t>Pousada Araxá</t>
  </si>
  <si>
    <t>Manutenção no gerador de energia da unidade</t>
  </si>
  <si>
    <t>Julio Cesar Fonseca</t>
  </si>
  <si>
    <t>Manutenção no veiculo da unidade</t>
  </si>
  <si>
    <t>Compra de itens para revisão obrigatoria Duster</t>
  </si>
  <si>
    <t>Compra de fio Nylon e Laminas para manutenção na roçadeira</t>
  </si>
  <si>
    <t>Reembolso a Ronielle Lopes Caetano ref. Pedagio para visita unidade de Tupaciguara</t>
  </si>
  <si>
    <t>Diaria de viagem a Marcio Ferreira da Silva ref. Acompanhamento da diretora Rosa Neide em uma reuniao na superintendencia regional de ensino em Uberlandia</t>
  </si>
  <si>
    <t>Diaria de viagem a Rosa Neide Pereira Borges da Cunha ref.reuniao na superintendencia regional de ensino em Uberlandia</t>
  </si>
  <si>
    <t>Rosa Neide Pereira Borges da Cunha</t>
  </si>
  <si>
    <t>Fabio Pessato Timoteo</t>
  </si>
  <si>
    <t>1/3 Férias Cristian Coelho Fernandes período 16/03/2023 a 14/04/2023</t>
  </si>
  <si>
    <t>Cristian Coelho Fernandes</t>
  </si>
  <si>
    <t>Férias Cristian Coelho Fernandes período 16/03/2023 a 14/04/2023</t>
  </si>
  <si>
    <t>067349945751491-32</t>
  </si>
  <si>
    <t>Devoluçao de compra de passagem paga a maior conforme lançamento 1882 onde foi feito o pagamento para transferencia do adolescente por pix no valor de R$ 66,14 e quando recebeu o documento o valor era R$ 1,30 mais barato devido terem ido direto ao guiché, sendo assim eles fizeram o estorno desse valor.</t>
  </si>
  <si>
    <t>Compra de areia e cimento para oficina de marcenaria</t>
  </si>
  <si>
    <t xml:space="preserve">Cisco Materiais para Construção </t>
  </si>
  <si>
    <t>49028497-46</t>
  </si>
  <si>
    <t>R06341</t>
  </si>
  <si>
    <t xml:space="preserve">Compra de material eletrico para ser usados os filtros de linha para melhor distribuiçao dos cabos de energia e tomada para auxiliar os analistas em oficinas </t>
  </si>
  <si>
    <t>Teleradio Eletroeletronica</t>
  </si>
  <si>
    <t>R06345</t>
  </si>
  <si>
    <t>R063454</t>
  </si>
  <si>
    <t>Pagamento de 2° parcela de instalação de grupo de gerador na unidade</t>
  </si>
  <si>
    <t>R06346</t>
  </si>
  <si>
    <t>Compra de peças para manutenção da cadeira odontologica da unidade</t>
  </si>
  <si>
    <t>Central Tecnica Equipamentos medicos odontologicos</t>
  </si>
  <si>
    <t>Manutenção da cadeira odontologica da unidade</t>
  </si>
  <si>
    <t>Compra de bomba para encher bola para facilitar as atividades esportivas</t>
  </si>
  <si>
    <t xml:space="preserve">Mundo dos esportes </t>
  </si>
  <si>
    <t>R06343</t>
  </si>
  <si>
    <t>Locação de 3 Impressoras Unai</t>
  </si>
  <si>
    <t>4500003456-89</t>
  </si>
  <si>
    <t>R06347</t>
  </si>
  <si>
    <t>R06344</t>
  </si>
  <si>
    <t>Diaria de viagem Eduardo de Oliveira Carvalho ref. Visita metodologica</t>
  </si>
  <si>
    <t>Diaria de viagem Andréa Giane Santos Tavares Paula ref. Visita metodologica</t>
  </si>
  <si>
    <t>Andréa Giane Santos Tavares Paula</t>
  </si>
  <si>
    <t>Benefício Bem Estar Social, ref. Licença paternidade do colaborador Jonathan  Henrique Leite da Silva</t>
  </si>
  <si>
    <t>Compra de material para o projeto horta e Jardim</t>
  </si>
  <si>
    <t>Comercial Betim Plantas</t>
  </si>
  <si>
    <t>Manutenção Hidraulica, troca de torneiras, ducha higienica e conserto de vazamento em lavatorios e tanques</t>
  </si>
  <si>
    <t>Compra de 10 lanternas para auxiliar na rotina de segurança da unidade</t>
  </si>
  <si>
    <t>AT4 Comercio Varejista de artigos do vestuario</t>
  </si>
  <si>
    <t>Compra de 4 lanternas para auxiliar na rotina de segurança da unidade</t>
  </si>
  <si>
    <t>Compra de eucaliptos para oficina de marcenaria na unidade</t>
  </si>
  <si>
    <t>LRW Eucaliptus Ltda</t>
  </si>
  <si>
    <t>Compra de utensilios de cozinha como formas,potes abridor de garrafa para execução do modulo festa</t>
  </si>
  <si>
    <t>Distribuidora belopack</t>
  </si>
  <si>
    <t>Compra de 12 pcte de Café, para uso na sede administrativa</t>
  </si>
  <si>
    <t>Compra de armaçao e par de lente para adolescente devido problema de vista</t>
  </si>
  <si>
    <t>Optica LGA Ltda</t>
  </si>
  <si>
    <t>Manutenção de veiculo</t>
  </si>
  <si>
    <t>Machado e Poucas Som e Oficina</t>
  </si>
  <si>
    <t>Compra de pastilha de freio para manutençao do veiculo</t>
  </si>
  <si>
    <t xml:space="preserve">Reembolso a Marcio Francisco da Silva ref. Pedagio </t>
  </si>
  <si>
    <t xml:space="preserve">Diaria de viagem a Flavio Henrique Braga ref. Visita metodologica </t>
  </si>
  <si>
    <t xml:space="preserve">Diaria de viagem a Jefferson Henrique Alves ref. Visita metodologica </t>
  </si>
  <si>
    <t>Jefferson Henrique Alves</t>
  </si>
  <si>
    <t>Diaria de viagem a Flavio de Oliveira Gonçalves ref. Translado de adolescente</t>
  </si>
  <si>
    <t>Pagamento da 2° Parcela  da manutenção e readequaçao da rede da unidade</t>
  </si>
  <si>
    <t>Aquisição  de 4 pontos de acesso para ampliação da rede</t>
  </si>
  <si>
    <t>Compra de Insumos Alimenticios e material a serem utilizados na oficina de panificaçao e salgados da unidade</t>
  </si>
  <si>
    <t>Mart Minas  Distribuição Ltda</t>
  </si>
  <si>
    <t>Serviço de eletrica e hidraulica como substituiçoes de valvula de descarga</t>
  </si>
  <si>
    <t>1/3 Férias Deise Rezende Soares da Costa período 21/03/2023 a 19/04/2023</t>
  </si>
  <si>
    <t>Deise Rezende Soares da Costa</t>
  </si>
  <si>
    <t>Férias Deise Rezende Soares da Costa período 21/03/2023 a 19/04/2023</t>
  </si>
  <si>
    <t>1/3 Férias Adelmo Gomes Ferreira período 20/03/2023 a 18/04/2023</t>
  </si>
  <si>
    <t>Adelmo Gomes Ferreira</t>
  </si>
  <si>
    <t>Férias Adelmo Gomes Ferreira período 20/03/2023 a 18/04/2023</t>
  </si>
  <si>
    <t>1/3 Férias Adriana Francisca de Oliveira período 20/03/2023 a 03/04/2023</t>
  </si>
  <si>
    <t xml:space="preserve"> Adriana Francisca de Oliveira</t>
  </si>
  <si>
    <t>Férias Adriana Francisca de Oliveira período 20/03/2023 a 03/04/2023</t>
  </si>
  <si>
    <t>1/3 Férias Genevieve do Carmo Silva período 20/03/2023 a 03/04/2023</t>
  </si>
  <si>
    <t>Genevieve do Carmo Silva</t>
  </si>
  <si>
    <t>Férias Genevieve do Carmo Silva período 20/03/2023 a 03/04/2023</t>
  </si>
  <si>
    <t>1/3 Férias Glaucia Regina Camargo Raposo período 20/03/2023 a 18/04/2023</t>
  </si>
  <si>
    <t xml:space="preserve">Glaucia Regina Camargo Raposo </t>
  </si>
  <si>
    <t>Férias Glaucia Regina Camargo Raposo período 20/03/2023 a 18/04/2023</t>
  </si>
  <si>
    <t>1/3 Férias Isaac Abraao Lepesqueur Silva período 20/03/2023 a 18/04/2023</t>
  </si>
  <si>
    <t xml:space="preserve"> Isaac Abraao Lepesqueur Silva</t>
  </si>
  <si>
    <t>Férias Isaac Abraao Lepesqueur Silva período 20/03/2023 a 18/04/2023</t>
  </si>
  <si>
    <t>1/3 Férias Jefferson Marcio dos Santos Rangel período 20/03/2023 a 18/04/2023</t>
  </si>
  <si>
    <t>Jefferson Marcio dos Santos Range</t>
  </si>
  <si>
    <t>Férias Jefferson Marcio dos Santos Rangel período 20/03/2023 a 18/04/2023</t>
  </si>
  <si>
    <t>1/3 Férias Maximiliano Magalhaes Pedroso período 20/03/2023 a 18/04/2023</t>
  </si>
  <si>
    <t xml:space="preserve"> Maximiliano Magalhaes Pedroso</t>
  </si>
  <si>
    <t>Férias Maximiliano Magalhaes Pedroso período 20/03/2023 a 18/04/2023</t>
  </si>
  <si>
    <t>1/3 Férias Mizael Bezerra de Oliveira período 20/03/2023 a 18/04/2023</t>
  </si>
  <si>
    <t xml:space="preserve"> Mizael Bezerra de Oliveira</t>
  </si>
  <si>
    <t>Férias Mizael Bezerra de Oliveira período 20/03/2023 a 18/04/2023</t>
  </si>
  <si>
    <t>1/3 Férias Rayane Santos Batista período 20/03/2023 a 18/04/2023</t>
  </si>
  <si>
    <t>Rayane Santos Batista</t>
  </si>
  <si>
    <t>Férias Rayane Santos Batista período 20/03/2023 a 18/04/2023</t>
  </si>
  <si>
    <t>1/3 Férias Rodrigo Francisco de Souza Assis período 20/03/2023 a 18/04/2023</t>
  </si>
  <si>
    <t>Rodrigo Francisco de Souza Assis</t>
  </si>
  <si>
    <t>1/3 Férias Victor de Almeida Saldanha período 20/03/2023 a 18/04/2023</t>
  </si>
  <si>
    <t>Victor de Almeida Saldanha</t>
  </si>
  <si>
    <t>Férias Victor de Almeida Saldanha período 20/03/2023 a 18/04/2023</t>
  </si>
  <si>
    <t>Diaria de viagem a Angela Maria Auxiliadora de Paulo ref. Translado de adolescente</t>
  </si>
  <si>
    <t xml:space="preserve"> Angela Maria Auxiliadora de Paulo</t>
  </si>
  <si>
    <t xml:space="preserve">Diaria de viagem a Leonardo Gomes Silva ref. Transferencia de adolescente </t>
  </si>
  <si>
    <t>Renovaçao certificado digital PF A3 diretor Fabiano Neves Alves Pereira</t>
  </si>
  <si>
    <t>Qualitycert Certificação Ltda</t>
  </si>
  <si>
    <t>Prestação de serviço de coleta, transporte e disposição final ambientalmente adequada a resíduos do grupo A/B e E Classe I</t>
  </si>
  <si>
    <t>12314029085-6</t>
  </si>
  <si>
    <t>Renovaçao certificado digital PF A3 diretor Alexandre Guilherme de Araujo Compart</t>
  </si>
  <si>
    <t>Plano odontologico ref. 03/2023 ref.942 Titulares e 303 dependentes</t>
  </si>
  <si>
    <t>Compra de Tintas e Thinner para execução do projeto Edificar na unidade</t>
  </si>
  <si>
    <t>Estação Tintas Ltda</t>
  </si>
  <si>
    <t xml:space="preserve">Plastificação da identificaçao nome e foto dos adolescentes </t>
  </si>
  <si>
    <t>Recarga de 11 extintores</t>
  </si>
  <si>
    <t>Terencio Equipamentos Contra Incendio</t>
  </si>
  <si>
    <t xml:space="preserve">Renovaçao certificado digital PJ A1 </t>
  </si>
  <si>
    <t>Compra de 1 garrafa termica para uso na cozinha</t>
  </si>
  <si>
    <t xml:space="preserve">Filtrolandia </t>
  </si>
  <si>
    <t>Lavagem de veiculo completa interna e externa no carro da unidade (Duster e Argo)</t>
  </si>
  <si>
    <t>Drogaria Lari Ltda</t>
  </si>
  <si>
    <t xml:space="preserve">Compra de insumos alimenticios para coffe break oferecido para capacitação </t>
  </si>
  <si>
    <t xml:space="preserve">Impressão de 32 unidades de foto 3x4 com 6 unidades cada, para confecção de documentos </t>
  </si>
  <si>
    <t>Larissa Saeme Fujioka</t>
  </si>
  <si>
    <t>Compra de insumos alimenticios para preparação de festa da oficina de culinaria</t>
  </si>
  <si>
    <t xml:space="preserve">Organizações Top Alimentos </t>
  </si>
  <si>
    <t>Compra de caixas em MDF e Miçangas para realização do projeto "expressões da vida"</t>
  </si>
  <si>
    <t>Organizações Renzo Ltda</t>
  </si>
  <si>
    <t>Manutençao veiculo da unidade</t>
  </si>
  <si>
    <t xml:space="preserve">Roma France </t>
  </si>
  <si>
    <t>Compra de materiais de construção para projeto "Edificar"</t>
  </si>
  <si>
    <t>Tarwhel Materiais para Construçao Ltda</t>
  </si>
  <si>
    <t>Diaria de viagem a Alderino Alves Soares ref. Translado de adolescente</t>
  </si>
  <si>
    <t>Reembolso a Alderino Alves Soares ref. Troca de pneu após furar em uma avenida</t>
  </si>
  <si>
    <t>Diaria de viagem a Ana Paula Machado de Araujo Fernandes ref. Translado de adolescente</t>
  </si>
  <si>
    <t>Diaria de viagem a Carla Lopes Miranda ref. Translado de adolescente</t>
  </si>
  <si>
    <t>Carla Lopes Miranda</t>
  </si>
  <si>
    <t>Diaria de viagem a Flavio Henrique dos Reis Silva ref. Hospedagem para visita metodologica</t>
  </si>
  <si>
    <t>Reembolso a Jefferson Henrique Alves ref. Pedagio Araguari/Uberaba</t>
  </si>
  <si>
    <t>Reembolso a Marcio Ferreira da Silva ref. Pedagio Uberlandia/Tupaciguara</t>
  </si>
  <si>
    <t>1/3 Férias a Regiane Pereira da Cunha periodo 20/03/2023 a 18/04/2023</t>
  </si>
  <si>
    <t>Regiane Pereira da Cunha</t>
  </si>
  <si>
    <t>Férias a Regiane Pereira da Cunha periodo 20/03/2023 a 18/04/2023</t>
  </si>
  <si>
    <t>Diaria de viagem a Ricardo Marcos Carola ref. Visita metodologica</t>
  </si>
  <si>
    <t>Diaria de viagem a Thamara Aparecida Rocha ref. Hospedagem para visita metodologica</t>
  </si>
  <si>
    <t>Diaria de viagem a Vanessa Mariany Alves Luiz ref. Translado de adolescente</t>
  </si>
  <si>
    <t>Diaria de viagem a Vicente Augusto Dias Pereira ref. Hospedagem para visita metodologica</t>
  </si>
  <si>
    <t>1/3 Férias a Cristiane de Oliveira periodo 22/03/2023 a 20/04/2023</t>
  </si>
  <si>
    <t xml:space="preserve"> Cristiane de Oliveira</t>
  </si>
  <si>
    <t>Férias a Cristiane de Oliveira periodo 22/03/2023 a 20/04/2023</t>
  </si>
  <si>
    <t>1/3 Férias a Wanderson Gonçalves de Morais periodo 22/03/2023 a 05/04/2023</t>
  </si>
  <si>
    <t>Wanderson Gonçalves de Morais</t>
  </si>
  <si>
    <t>Férias a Wanderson Gonçalves de Morais periodo 22/03/2023 a 05/04/2023</t>
  </si>
  <si>
    <t>Repasse de INSS descontado dos funcionários em folha de pagamento - ref 02/2022</t>
  </si>
  <si>
    <t>INSS Patronal  ref. 02/2023</t>
  </si>
  <si>
    <t>Repasse de IRRF sobre folha de pagamento ref. 02/2023</t>
  </si>
  <si>
    <t>IRRF retido Ref. 02/2023 Nota fiscal n° 341917/2023364/2023379/223380</t>
  </si>
  <si>
    <t>IRRF retido Ref. 02/2023 Nota fiscal n° 341971/2023364/2023379/2023380</t>
  </si>
  <si>
    <t>Aquisição de 1 Roçadeira para manutenção da horta da unidade</t>
  </si>
  <si>
    <t xml:space="preserve">Compra de dois conversores digital para uso nos televisores dos alojamentos </t>
  </si>
  <si>
    <t>Alexandre Alves Novais</t>
  </si>
  <si>
    <t>Compra de Gás para atender a demanda da unidade</t>
  </si>
  <si>
    <t xml:space="preserve">C P F Favarato </t>
  </si>
  <si>
    <t>Hospedagem Ronielle Lopes Caetano dia 08/03 a 09/03 para visita tecnica</t>
  </si>
  <si>
    <t>Hospedagem Aquila Augusto  dia 08/03 a 09/03 para visita tecnica</t>
  </si>
  <si>
    <t>Seguro veiculo Duster placa RTN8h85</t>
  </si>
  <si>
    <t>Lanche para curso de capacitaçao no dia 15/03/23</t>
  </si>
  <si>
    <t>Valdenia Coutinho Marques Silva</t>
  </si>
  <si>
    <t>Lanche para curso de capacitaçao no dia 16/03/23</t>
  </si>
  <si>
    <t>Serviço de manutenção e recarga de  9 extintores</t>
  </si>
  <si>
    <t>Silesia Caixeta dos Santos Lopes</t>
  </si>
  <si>
    <t>Compra de uma lâmpada para o refletor da quadra da unidade</t>
  </si>
  <si>
    <t>17004578367-35</t>
  </si>
  <si>
    <t>17004578367-34</t>
  </si>
  <si>
    <t>17004578821-21</t>
  </si>
  <si>
    <t>17004578827-72</t>
  </si>
  <si>
    <t>17004578820-20</t>
  </si>
  <si>
    <t>17004578813-60</t>
  </si>
  <si>
    <t>17004578378-64</t>
  </si>
  <si>
    <t>28454022023-3</t>
  </si>
  <si>
    <t>21396022023-3</t>
  </si>
  <si>
    <t>1645238862-0</t>
  </si>
  <si>
    <t>1645240106-0</t>
  </si>
  <si>
    <t>1645238302-0</t>
  </si>
  <si>
    <t>1645240451-0</t>
  </si>
  <si>
    <t>1645239065-0</t>
  </si>
  <si>
    <t>Compra de material eletrico para ampliação dos pontos de energia dos novos computadores</t>
  </si>
  <si>
    <t>1/3 Férias a Gerbson de Moura Alves periodo 23/03/2023 a 21/04/2023</t>
  </si>
  <si>
    <t>Gerbson de Moura Alves</t>
  </si>
  <si>
    <t>Diaria de viagem a Yan Brandão Silva Ref. Intercambio nos periodos 21/03 a 22/03 na unidade de BH - Horto</t>
  </si>
  <si>
    <t>Yan Brandão Silva</t>
  </si>
  <si>
    <t>Despesa de viagem a Yan Brandão Silva ref. Passagem para intercambio em Bh</t>
  </si>
  <si>
    <t xml:space="preserve">Diaria de viagem a Ana Flavia Silva Nunes ref. Participação conexão socioeducativa - a força da mulher na socioeducaçao </t>
  </si>
  <si>
    <t>Ana Flavia Silva Nunes</t>
  </si>
  <si>
    <t xml:space="preserve">Diaria de viagem a Cristina Aparecida Ferreira de Macedo ref. Participação conexão socioeducativa - a força da mulher na socioeducaçao </t>
  </si>
  <si>
    <t>Cristina Aparecida Ferreira de Macedo</t>
  </si>
  <si>
    <t>Diaria de viagem a Edna Paula Vieira de Sá Lopes ref. Visita metodologica</t>
  </si>
  <si>
    <t>Diaria de viagem a Fernanda Palhares Vasconcelos ref. Reuniao com a rede assistencial ao municipio</t>
  </si>
  <si>
    <t>Fernanda Palhares Vasconcelos</t>
  </si>
  <si>
    <t xml:space="preserve">Diaria de viagem a Gisele Dias Ferreira ref. Participação conexão socioeducativa - a força da mulher na socioeducaçao </t>
  </si>
  <si>
    <t>Gisele Dias Ferreira</t>
  </si>
  <si>
    <t xml:space="preserve">Diaria de viagem a Isabel Estefany Costa dos Santos ref. Participação conexão socioeducativa - a força da mulher na socioeducaçao </t>
  </si>
  <si>
    <t xml:space="preserve"> Isabel Estefany Costa dos Santos</t>
  </si>
  <si>
    <t>Diaria de viagem a Janderson Vieira de Jesus ref. Visita metodologica</t>
  </si>
  <si>
    <t>Janderson Vieira de Jesus</t>
  </si>
  <si>
    <t>Diaria de viagem a Jordana Augusta Ferreira Alves ref. A ida em Patrocinio para uma reuniao com a rede assistencial do municipio para analise de estudo de caso</t>
  </si>
  <si>
    <t>Jordana Augusta Ferreira Alves</t>
  </si>
  <si>
    <t>Diaria de viagem a Juliano Fernandes da Silva ref. A ida em Patrocinio para uma reuniao com a rede assistencial do municipio para analise de estudo de caso</t>
  </si>
  <si>
    <t>Diaria de viagem a Leticia Torres Trindade ref. Visita metodologica</t>
  </si>
  <si>
    <t xml:space="preserve"> Leticia Torres Trindade</t>
  </si>
  <si>
    <t xml:space="preserve">Diaria de viagem a Poliana Lorena de Oliveira ref. Participação conexão socioeducativa - a força da mulher na socioeducaçao </t>
  </si>
  <si>
    <t xml:space="preserve">Poliana Lorena de Oliveira </t>
  </si>
  <si>
    <t>Impressão e encadernação do plano de capacitação continuada para a equipe de segurança da unidade</t>
  </si>
  <si>
    <t xml:space="preserve">Cristiano Iwashita </t>
  </si>
  <si>
    <t>12315057782-1</t>
  </si>
  <si>
    <t xml:space="preserve">Companhia Operacional De Desenvolvimento saneamento </t>
  </si>
  <si>
    <t>Compra de Oleo desengripante para uso no teto retratil do salão multiuso da unidade</t>
  </si>
  <si>
    <t xml:space="preserve">Felt Eletrica Ltda </t>
  </si>
  <si>
    <t>Compra de Tipoia para uso do adolescente</t>
  </si>
  <si>
    <t>Apoio Produtos Medicos e Hospitalares Ltda</t>
  </si>
  <si>
    <t>Compra de 1 refletor led para substituiçao do queimado na quadra da unidade</t>
  </si>
  <si>
    <t>Pagamento a ° Parcela revitalizaçao da lavanderia da unidade</t>
  </si>
  <si>
    <t>Diaria de viagem a Wesley Porto de Souza ref. Translado de adolescente</t>
  </si>
  <si>
    <t>Wesley Porto de Souza</t>
  </si>
  <si>
    <t>Locação de Van para realização de atividades externa com adolescentes</t>
  </si>
  <si>
    <t>Van BH Turismo e Fretamento</t>
  </si>
  <si>
    <t xml:space="preserve">Compra de 3 aqusição em substituição as resistencias queimadas </t>
  </si>
  <si>
    <t>Drogalider Santa Luzia</t>
  </si>
  <si>
    <t>Recarga de cartão de combustível para und. Sede aministrativa</t>
  </si>
  <si>
    <t>Compra de 15 algemas aço carbono para auxiliar nas rotinas de segurança da unidade</t>
  </si>
  <si>
    <t xml:space="preserve">Diaria de viagem a Diego Nogueira Matos ref. Translado de adolescente </t>
  </si>
  <si>
    <t>Diego Nogueira Matos</t>
  </si>
  <si>
    <t xml:space="preserve">Diaria de viagem a João Victor Figueira Palhares ref. Visita metodologica </t>
  </si>
  <si>
    <t>João Victor Figueira Palhares</t>
  </si>
  <si>
    <t>Thiago Procópio</t>
  </si>
  <si>
    <t>080341191751491-32</t>
  </si>
  <si>
    <t>Pagamento 2° parcela serviço de manutençao e readequação da rede da unidade</t>
  </si>
  <si>
    <t>Desbacterização e limpeza do reservatorio de agua da unidade</t>
  </si>
  <si>
    <t>Higiservis Dedetização</t>
  </si>
  <si>
    <t>Adaptaçao cela veiculo duster</t>
  </si>
  <si>
    <t>Greencar Veiculos Especiais Ltda</t>
  </si>
  <si>
    <t>Compra de 5 Pendrives para atender a demanda da unidade</t>
  </si>
  <si>
    <t>Oficina dos Bits</t>
  </si>
  <si>
    <t>Fotos 3x4 com 9 unidades para 1 adolescente</t>
  </si>
  <si>
    <t>Compra de 1 balança biopedancia para uso na avaliaçao dos adolescentes</t>
  </si>
  <si>
    <t xml:space="preserve">Cirurgica Lider </t>
  </si>
  <si>
    <t>Lanche para concientização do dia da mulher</t>
  </si>
  <si>
    <t>Instalação da cela no veiculo modelo</t>
  </si>
  <si>
    <t>Diaria de viagem a Danielle Cristina Gomes ref. Participação no evento mulheres que inspiram em Uberlandia</t>
  </si>
  <si>
    <t>Danielle Cristina Gomes</t>
  </si>
  <si>
    <t>Diaria de viagem a Daianne Carla Santos Tavares ref. Participação no evento mulheres que inspiram em Uberlandia</t>
  </si>
  <si>
    <t>Daianne Carla Santos Tavares</t>
  </si>
  <si>
    <t xml:space="preserve">Diaria de viagem a Elen Pereira Santana Silva ref. Ida em Uberlandia para retirada de materiais </t>
  </si>
  <si>
    <t>Elen Pereira Santana Silva</t>
  </si>
  <si>
    <t>Diaria de viagem a Gonçalo Cordeiro dos Reis Neto ref. Translado de adolescente</t>
  </si>
  <si>
    <t>Gonçalo Cordeiro dos Reis Neto</t>
  </si>
  <si>
    <t>Diaria de viagem a Iara Terra Campos Souza ref. Participação no evento mulheres que inspiram em Uberlandia</t>
  </si>
  <si>
    <t>Iara Terra Campos Souza</t>
  </si>
  <si>
    <t>Diaria de viagem a Marcio Ferreira da Silva ref. Translado em BH para acompanhamento de audiencia concentrada de  um adolescente</t>
  </si>
  <si>
    <t>Diaria de viagem a Mariana Rodrigues de Araujo ref. Participação no evento mulheres que inspiram em Uberlandia</t>
  </si>
  <si>
    <t>Mariana Rodrigues de Araujo</t>
  </si>
  <si>
    <t>Diaria de viagem a Poliana Batista Gregorio de Souza ref. Participação no evento mulheres que inspiram em Uberlandia</t>
  </si>
  <si>
    <t>Poliana Batista Gregorio de Souza</t>
  </si>
  <si>
    <t xml:space="preserve">Diaria de viagem a Iara Terra Campos Souza ref. Passagem para Uberlandia para Participação no evento mulheres que inspiram </t>
  </si>
  <si>
    <t xml:space="preserve">Diaria de viagem a Daianne Carla Santos Tavares ref. Passagem para Uberlandia para Participação no evento mulheres que inspiram </t>
  </si>
  <si>
    <t xml:space="preserve">Diaria de viagem a Danielle Cristina Gomes ref. Passagem para Uberlandia para Participação no evento mulheres que inspiram </t>
  </si>
  <si>
    <t xml:space="preserve">Diaria de viagem a Mariana Rodrigues de Araujo ref. Passagem para Uberlandia para Participação no evento mulheres que inspiram </t>
  </si>
  <si>
    <t xml:space="preserve">Diaria de viagem a Poliana Batista Gregorio de Souza ref. Passagem para Uberlandia para Participação no evento mulheres que inspiram </t>
  </si>
  <si>
    <t xml:space="preserve">Reembolso a Diego Nogueira Matos ref. Pedagio </t>
  </si>
  <si>
    <t>Reembolso a Ronielle Lopes Caetano ref. Despesa com estacionamento para participaçao em reuniao com Ministerio Publico.</t>
  </si>
  <si>
    <t>Manutenção ar condicionado, devido o equipamento esta congelando o evaporizador da sala de enfermagem</t>
  </si>
  <si>
    <t>2° Parcela do pagamento de uniforme para os adolescentes sendo 69 camisas e 69 bermudas</t>
  </si>
  <si>
    <t>Compra de material eletrico para realização do reparo para cadeira odontologica</t>
  </si>
  <si>
    <t>Compra de lanche para evento " Conexão socioducativa suase"</t>
  </si>
  <si>
    <t>Compra de equipamentos para montar a sala de cursos que sera ministrada pela suase</t>
  </si>
  <si>
    <t>Walvier Automação</t>
  </si>
  <si>
    <t>Vale Transporte 1 funcionarios  ref. Ipatinga</t>
  </si>
  <si>
    <t>Impressão e plotagem em uma lateral do fiat argo</t>
  </si>
  <si>
    <t>Mendes Serviços Grafico Ltda</t>
  </si>
  <si>
    <t>Compra de 5 encordamentos para violões e 1 cavaquinho,1 afiador utilizados nos instrumentos musicais existentes da unidade</t>
  </si>
  <si>
    <t>Mendonça e Fernandes Ltda</t>
  </si>
  <si>
    <t>Aquisição de materiais hidraulicos para realizar reparo nas descargas dos alojamentos</t>
  </si>
  <si>
    <t>Recarga vale transporte 2 funcionarios Ref. Sete Lagoas</t>
  </si>
  <si>
    <t>280323-01</t>
  </si>
  <si>
    <t>Recarga vale transporte 8 funcionarios ref. Unidade Sete Lagoas</t>
  </si>
  <si>
    <t>Vale Transporte Urbano Rodoviario e Intermunicipal Ltda</t>
  </si>
  <si>
    <t>Recarga vale transporte 4 funcionarios ref. Unidade de Araxá</t>
  </si>
  <si>
    <t>Recarga vale transporte 8 funcionarios ref. Unidade Ipatinga</t>
  </si>
  <si>
    <t>Rayane Gabriella Duarte Gomes</t>
  </si>
  <si>
    <t>Diaria de viagem a Alessandra Dalbello Bernardes ref. Participação no evento "Mulheres que inspiram"</t>
  </si>
  <si>
    <t>Diaria de viagem a Elisangela Vicente Maciel ref. Acompanhamento a diretora geral ao municipio de Uberlandia para participar de uma conferencia</t>
  </si>
  <si>
    <t>Elisangela Vicente Maciel</t>
  </si>
  <si>
    <t>Diaria de viagem a Flavia Tessarini Prata e Silva ref. Participação no evento "Mulheres que inspiram"</t>
  </si>
  <si>
    <t>Diaria de viagem a Graciele Lopes Carvalho ref. Participação no evento "Mulheres que inspiram"</t>
  </si>
  <si>
    <t>Graciele Lopes de Carvalho</t>
  </si>
  <si>
    <t xml:space="preserve">Diaria de viagem a Jessica Domingos da Silva ref. Translado de adolescente </t>
  </si>
  <si>
    <t>Jessica Domingos da Silva</t>
  </si>
  <si>
    <t>Diaria de viagem a Leziane Parré de Souza  ref. Participação no evento "Mulheres que inspiram"</t>
  </si>
  <si>
    <t>Leziane Parre de Souza</t>
  </si>
  <si>
    <t xml:space="preserve">Diaria de viagem Marcio Ferreira da silva ref. Acompanhamento do auxiliar admnistrativo da unidade para para retirada de materiais </t>
  </si>
  <si>
    <t>Diaria de viagem a Marcio Francisco da Silva ref.translado de adolescente</t>
  </si>
  <si>
    <t>Diaria de viagem a Michelle Delalibera de Souza ref. Participação no evento "Mulheres que inspiram"</t>
  </si>
  <si>
    <t>Diaria de viagem a Rosa Neide Pereira Borges da Cunha ref.Participação no evento "Mulheres que inspiram"</t>
  </si>
  <si>
    <t>Diaria de viagem a Taciana Martins Dorneles Costa ref. Participação no evento "Mulheres que inspiram"</t>
  </si>
  <si>
    <t>Diaria de viagem a Bruno Antonio Pinto ref. Translado de adolescente</t>
  </si>
  <si>
    <t>Bruno Antonio Pinto</t>
  </si>
  <si>
    <t>Diaria de viagem a Eduardo Pedroza correa ref. Translado de adolescente</t>
  </si>
  <si>
    <t>Diaria de viagem a Joscelio Silva Felipe dos Santos ref. Translado de adolescente</t>
  </si>
  <si>
    <t>Joscélio Silva Felipe dos Santos</t>
  </si>
  <si>
    <t>081337791751491-32</t>
  </si>
  <si>
    <t>Vale transporte 130 funcionarios de Belo Horizonte</t>
  </si>
  <si>
    <t>202373597 e 2664621</t>
  </si>
  <si>
    <t>Prestação de Serviços de Medicina do Trabalho PCMSO - Exames, Gestão PPP . Ref.Medicina do trabalho ref. 03/2023</t>
  </si>
  <si>
    <t>Serviço de dedetização, higienização da caixa d'agua</t>
  </si>
  <si>
    <t>Trajetoria Prestação de Serviços Ltda</t>
  </si>
  <si>
    <t>Prestação de Serviços de Medicina do Trabalho PCMSO - Exames, Gestão PPP . Ref.engenharia de segurança do trabalho ref. 03/2023</t>
  </si>
  <si>
    <t>12316808507-6</t>
  </si>
  <si>
    <t>Aquisição de um HD Externo 2TB Portatil para armazenamento de dados de forma mais segura</t>
  </si>
  <si>
    <t>Aquisição de insumos para realização da oficina de pascoa que será realizada na  unidade</t>
  </si>
  <si>
    <t>Ipanema festas</t>
  </si>
  <si>
    <t>Lucidalva Ferreira S A</t>
  </si>
  <si>
    <t>Hospedagem do dia 25/03 a 26/03 ref. Colaborador que acompanhou adolescente no desligamento</t>
  </si>
  <si>
    <t>FF Prates Ltda</t>
  </si>
  <si>
    <t>Compra de 10 refletores para substituiçao na unidade</t>
  </si>
  <si>
    <t xml:space="preserve">Compra de 4 caixas de luvas de procedimento </t>
  </si>
  <si>
    <t>Manutenção e reestruturaçao de rede da unidade</t>
  </si>
  <si>
    <t>42380918-2</t>
  </si>
  <si>
    <t>Vale transporte 206 funcionarios de Belo Horizonte</t>
  </si>
  <si>
    <t>12316808511-4</t>
  </si>
  <si>
    <t>Reembolso a Liliane Souza Dias ref. Compra de passagem aerea para translado de adolescente</t>
  </si>
  <si>
    <t>Liliane Souza Dias</t>
  </si>
  <si>
    <t>Reembolso a Alexandre Guilherme de Araujo Compart ref. Compra de passagem de volta do monitor em acompanhamento do translado do adolescente</t>
  </si>
  <si>
    <t>Alexandre Guilherme de Araujo Compart</t>
  </si>
  <si>
    <t>Reembolso a Rayane Fernanda Maciel Lemos compra de envelope para envio correios</t>
  </si>
  <si>
    <t>Rayane Fernanda Maciel Lemos Vieira</t>
  </si>
  <si>
    <t>Diaria de viagem a Wender Pereira de Campos ref. Acompanhamento de adolescente em audiência</t>
  </si>
  <si>
    <t>Diaria de viagem a Carlos Antonio Carvalho Lessa ref. Acompanhamento de adolescente em audiencia</t>
  </si>
  <si>
    <t>Diaria de viagem a Leoanardo Gomes Silva ref. Acompanhamento de adolescente em audiencia</t>
  </si>
  <si>
    <t>Diaria de viagem a Rafael Lourenço Pontelo ref. Acompanhamento de adolescente em audiencia</t>
  </si>
  <si>
    <t>Rafael Lourenço Pontelo</t>
  </si>
  <si>
    <t>Diaria de viagem a Reifson Heleno De Faria ref. Translado de adolescente</t>
  </si>
  <si>
    <t>Reifson Heleno De Faria</t>
  </si>
  <si>
    <t>Diaria de viagem a Tayrones Alves da Costa ref. Translado de adolescente</t>
  </si>
  <si>
    <t>Tayrones Alves da Costa</t>
  </si>
  <si>
    <t>1/3 de Férias Fabiana Martins Portela periodo 30/03/2023 a 28/04/2023</t>
  </si>
  <si>
    <t>Fabiana Martins Portela</t>
  </si>
  <si>
    <t xml:space="preserve"> Férias Fabiana Martins Portela periodo 30/03/2023 a 28/04/2023</t>
  </si>
  <si>
    <t>Vale transporte 10 funcionarios ref. Unidade Ipatinga</t>
  </si>
  <si>
    <t>12317185156-6</t>
  </si>
  <si>
    <t>Conserto em Pneu do veiculo</t>
  </si>
  <si>
    <t xml:space="preserve">Eletrodiesel e Pneus Ltda </t>
  </si>
  <si>
    <t>Compra de insumos para execução da oficina de produçao dos ovos de pascoa</t>
  </si>
  <si>
    <t xml:space="preserve">Proalfa comercio e distribuição </t>
  </si>
  <si>
    <t>Compra material papelaria para oficina</t>
  </si>
  <si>
    <t xml:space="preserve">Compra de material eletrico para realização do reparo na fiação do radio </t>
  </si>
  <si>
    <t xml:space="preserve">Reembolso a Joscélio Silva Felipe dos Santos ref pedagio </t>
  </si>
  <si>
    <t>Wesllens Anderson De Souza Gomes</t>
  </si>
  <si>
    <t>Compra de insumos alimenticios para oficina de cullinaria do projeto</t>
  </si>
  <si>
    <t>Pagamento férias sobre pensao alimenticia do funcionario Marlon Douglas Guilherme Nunes pago a Gislene Gouveia Lommez</t>
  </si>
  <si>
    <t>Compra de material para capacitaçao/ reunião sede administrativa</t>
  </si>
  <si>
    <t>Chocolates Finos Barro Preto Ltda</t>
  </si>
  <si>
    <t>Compra de 4 Lampadas led para substituir as notas queimadas</t>
  </si>
  <si>
    <t>Hidra Luz Uberaba Ltda Me</t>
  </si>
  <si>
    <t>Papelaria Orion Ltda</t>
  </si>
  <si>
    <t>Compra de utensilios domesticos para oficina de culinaria</t>
  </si>
  <si>
    <t>Compra de pilha alcalina para substituiçao nos detectores de metais portateis</t>
  </si>
  <si>
    <t xml:space="preserve">Compra de 05 mesas para projeto Audiencias Concentradas </t>
  </si>
  <si>
    <t>Beaga Embalagem Ltda</t>
  </si>
  <si>
    <t>Compra de insumos para oficina de pascoa</t>
  </si>
  <si>
    <t>Distribuidora Mfestas Comercio Ltda</t>
  </si>
  <si>
    <t xml:space="preserve">Prestação de serviços referente a reparo elétrico e manutenção cadeira odontológica </t>
  </si>
  <si>
    <t>Compra de itens de serralheria para reforçar as grades das janelas dos alojamentos</t>
  </si>
  <si>
    <t>Perfilados Uberlandia</t>
  </si>
  <si>
    <t>1/3 de Férias Vanderson Jose da Silva periodo 03/04/2023 a 02/05/2023</t>
  </si>
  <si>
    <t xml:space="preserve">Vanderson José da Silva </t>
  </si>
  <si>
    <t>Férias Vanderson Jose da Silva periodo 03/04/2023 a 02/05/2023</t>
  </si>
  <si>
    <t>1/3 de Férias Anderson Almada Cunha periodo 04/04/2023 a 03/05/2023</t>
  </si>
  <si>
    <t>Anderson Almada Cunha</t>
  </si>
  <si>
    <t>Férias Anderson Almada Cunha periodo 04/04/2023 a 03/05/2023</t>
  </si>
  <si>
    <t>1/3 de Férias Andre Leonardo Lopes periodo 04/04/2023 a 03/05/2023</t>
  </si>
  <si>
    <t>Férias Andre Leonardo Lopes periodo 04/04/2023 a 03/05/2023</t>
  </si>
  <si>
    <t>1/3 de Férias Cinara Helena de Souza Santos periodo 03/04/2023 a 02/05/2023</t>
  </si>
  <si>
    <t>Cinara Helena de Souza Santos</t>
  </si>
  <si>
    <t xml:space="preserve"> Férias Cinara Helena de Souza Santos periodo 03/04/2023 a 02/05/2023</t>
  </si>
  <si>
    <t>1/3 de Férias Daniela Campos Fernandes periodo 03/04/2023 a 17/04/2023</t>
  </si>
  <si>
    <t>Daniela Campo Fernandes</t>
  </si>
  <si>
    <t>Férias Daniela Campos Fernandes periodo 03/04/2023 a 17/04/2023</t>
  </si>
  <si>
    <t>1/3 de Férias Diogo Filipe de Siqueira periodo 03/04/2023 a 02/05/2023</t>
  </si>
  <si>
    <t>Diogo Filipe de Siqueira</t>
  </si>
  <si>
    <t>Férias Diogo Filipe de Siqueira periodo 03/04/2023 a 02/05/2023</t>
  </si>
  <si>
    <t>1/3 de Férias Ivan Marques Pereira periodo 04/04/2023 a 03/05/2023</t>
  </si>
  <si>
    <t>Ivan Marques Pereira</t>
  </si>
  <si>
    <t>Férias Ivan Marques Pereira periodo 04/04/2023 a 03/05/2023</t>
  </si>
  <si>
    <t>1/3 de Férias Jean Carlo Fagundes Sousa periodo 04/04/2023 a 03/05/2023</t>
  </si>
  <si>
    <t>Jean Carlo Fagundes Sousa</t>
  </si>
  <si>
    <t>Férias Jean Carlo Fagundes Sousa periodo 04/04/2023 a 03/05/2023</t>
  </si>
  <si>
    <t>1/3 de Férias João Paulo Ferreira da Silva periodo 03/04/2023 a 02/05/2023</t>
  </si>
  <si>
    <t>João Paulo Ferreira da Silva</t>
  </si>
  <si>
    <t>Férias João Paulo Ferreira da Silva periodo 03/04/2023 a 02/05/2023</t>
  </si>
  <si>
    <t>1/3 de Férias Jonathan Henrique Leite da Silva periodo 03/04/2023 a 02/05/2023</t>
  </si>
  <si>
    <t>Jonathan Henrique L da Silva</t>
  </si>
  <si>
    <t>Férias Jonathan Henrique Leite da Silva periodo 03/04/2023 a 02/05/2023</t>
  </si>
  <si>
    <t>1/3 de Férias Leidiane Kelly Jorge de Souza Matias periodo 03/04/2023 a 17/04/2023</t>
  </si>
  <si>
    <t>Férias Leidiane Kelly Jorge de Souza Matias periodo 03/04/2023 a 17/04/2023</t>
  </si>
  <si>
    <t>1/3 de Férias Marlon Douglas Guiherme Nunes periodo 03/04/2023 a 02/05/2023</t>
  </si>
  <si>
    <t>Marlon Douglas Guilherme Nunes</t>
  </si>
  <si>
    <t>Férias Marlon Douglas Guiherme Nunes periodo 03/04/2023 a 02/05/2023</t>
  </si>
  <si>
    <t>1/3 de Férias Ronaldo Andre Bento periodo 03/04/2023 a 02/05/2023</t>
  </si>
  <si>
    <t>Férias Ronaldo Andre Bento periodo 03/04/2023 a 02/05/2023</t>
  </si>
  <si>
    <t>1/3 de Férias Jose Paulo Lacerda Junior periodo 03/04/2023 a 02/05/2023</t>
  </si>
  <si>
    <t>Jose Paulo Lacerda junior</t>
  </si>
  <si>
    <t>Férias Jose Paulo Lacerda Junior periodo 03/04/2023 a 02/05/2023</t>
  </si>
  <si>
    <t>1/3 de Férias Edinilson Antonio da Silva periodo 03/04/2023 a 02/05/2023</t>
  </si>
  <si>
    <t>Edinilson Antonio da Silva</t>
  </si>
  <si>
    <t>Férias Edinilson Antonio da Silva periodo 03/04/2023 a 02/05/2023</t>
  </si>
  <si>
    <t>Karoline De Rezende Santos</t>
  </si>
  <si>
    <t>Diaria de viagem a Marinete Ferreira de Castro ref. Visita metodologica</t>
  </si>
  <si>
    <t>Marinete Ferreira de Castro</t>
  </si>
  <si>
    <t xml:space="preserve"> Lucas Luiz de Faria</t>
  </si>
  <si>
    <t xml:space="preserve">Reembolso a Wender Pereira de Campos ref. Pagamento de estacionamento </t>
  </si>
  <si>
    <t>08333481751491-32</t>
  </si>
  <si>
    <t>Compra de insumo para realização da oficina de pascoa</t>
  </si>
  <si>
    <t>Quero Festa Ltda</t>
  </si>
  <si>
    <t xml:space="preserve">Reembolso a Bruno Antonio Pinto ref. Utilizaçao de Uber para translado de adolescente </t>
  </si>
  <si>
    <t>Reembolso a Jessica Domingos Silva ref.hospedagem do monitoer e lanche do adolescente</t>
  </si>
  <si>
    <t>Reembolso a Marcio Franciso da Silva ref.hospedagem do monitoer e lanche do adolescente</t>
  </si>
  <si>
    <t>Compra de bobinas e sacos plasticos para distribuiçao diaria de medicamento para adolescente e guarda de itens em dias de visita</t>
  </si>
  <si>
    <t>nota Fiscal</t>
  </si>
  <si>
    <t>Hospedagem de 3 funcionarios nos dias 01/03 a 02/03 para visita metodologica</t>
  </si>
  <si>
    <t xml:space="preserve">Hotel Cataguases </t>
  </si>
  <si>
    <t>Compra de materiais odontologicos como brocas, broqueiro, soldas, mandril para uso no consultorio odontologico da unidade</t>
  </si>
  <si>
    <t>Compra de insumos odontologicos como soro, anestesico , pomadas, fluor, bicarbonato, babadores dscartaveis ara uso no consultorio odontologico da unidade</t>
  </si>
  <si>
    <t>Pagamento ref. 1° Parcela obra da unidade</t>
  </si>
  <si>
    <t>Guedes e Serafim Engenharia e Construções Ltda</t>
  </si>
  <si>
    <t>Compra de 04 tampas para caixas d'agua de 1.000 litros</t>
  </si>
  <si>
    <t>Açomix Ltda</t>
  </si>
  <si>
    <t>Compra de blusa a ser utilizada em atividades de pintura durante o curso/oficina profissionalizante</t>
  </si>
  <si>
    <t>Tex Camisetas Confecçoes e Comercio</t>
  </si>
  <si>
    <t>Instalação e montagem de ventiladores de parede</t>
  </si>
  <si>
    <t>Vale transporte 150 bilhete vale social area de Belo Horizonte</t>
  </si>
  <si>
    <t>Vale transporte 165 bilhete vale social da area de Belo Horizonte</t>
  </si>
  <si>
    <t>12318223707-4</t>
  </si>
  <si>
    <t xml:space="preserve">Desentupimento de 02 vasos sanitarios </t>
  </si>
  <si>
    <t>Assistop Saneadora Uberaba</t>
  </si>
  <si>
    <t>Hospedagem da Colaboradora Michelle Delibera dia 14/03 a 16/03/2023</t>
  </si>
  <si>
    <t>Royal Towers S/A</t>
  </si>
  <si>
    <t>Hospedagem da Colaboradora Alessandra Dadello Bernardes dia 14/03 a 16/03/2023</t>
  </si>
  <si>
    <t>Diaria de viagem a Alex Ribeiro da Silva ref. Translado de adolescente</t>
  </si>
  <si>
    <t>Alex Ribeiro da Silva</t>
  </si>
  <si>
    <t>Diaria de viagem a Raquel Aparecida Barbosa Souza ref. Visita metodologica</t>
  </si>
  <si>
    <t>Raquel Aparecida Barbosa Souza</t>
  </si>
  <si>
    <t>Diaria de viagem a Ana Beatriz Justino Cesario ref. Visita metodologica</t>
  </si>
  <si>
    <t>Ana Beatriz Justino Cesario</t>
  </si>
  <si>
    <t>Diaria de viagem a Eder Martins Conceição ref. Visita metodologica</t>
  </si>
  <si>
    <t>Livia Cristine Martins de Figueiredo</t>
  </si>
  <si>
    <t xml:space="preserve">Diaria de viagem a Vitor Augusto Ugoline ref. Translado de adolescente </t>
  </si>
  <si>
    <t>Vitor Augusto Ugoline</t>
  </si>
  <si>
    <t xml:space="preserve"> </t>
  </si>
  <si>
    <t>Rendimento TRUST - Rendimento das aplicações financeiras da conta Reserva de Recurso - ref. 01/2023</t>
  </si>
  <si>
    <t>DARF pago ref. A taxa de custas judiciais do processo de Alexandre Pereira</t>
  </si>
  <si>
    <t>Pagamento de deposito judicial de Alexandre Pereira</t>
  </si>
  <si>
    <t>TRT 3° Região/MG</t>
  </si>
  <si>
    <t>Boleto Bancario</t>
  </si>
  <si>
    <t>Rendimento TRUST - Rendimento das aplicações financeiras da conta Reserva de Recurso - ref. 02/2023</t>
  </si>
  <si>
    <t>Rendimento TRUST - Rendimento das aplicações financeiras da conta Reserva de Recurso - ref. 03/2023</t>
  </si>
  <si>
    <t>DECLARAÇÃO DO DIRIGENTE DA OS</t>
  </si>
  <si>
    <t>__________________________________</t>
  </si>
  <si>
    <t>Alexandre Compart</t>
  </si>
  <si>
    <t>Diretor Institucional do Instituto Elo</t>
  </si>
  <si>
    <t>Belo Horizonte,         12    de             Maio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</si>
</sst>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quot;R$ &quot;* #,##0.00_);_(&quot;R$ &quot;* \(#,##0.00\);_(&quot;R$ &quot;* &quot;-&quot;??_);_(@_)"/>
    <numFmt numFmtId="165" formatCode="_(* #,##0.00_);_(* \(#,##0.00\);_(* &quot;-&quot;??_);_(@_)"/>
    <numFmt numFmtId="166" formatCode="dd/mm/yy;@"/>
    <numFmt numFmtId="167" formatCode="00000"/>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b/>
      <sz val="11"/>
      <name val="Arial"/>
      <family val="2"/>
    </font>
    <font>
      <sz val="10"/>
      <name val="Times New Roman"/>
      <family val="1"/>
    </font>
    <font>
      <b/>
      <u/>
      <sz val="10"/>
      <name val="Arial"/>
      <family val="2"/>
    </font>
    <font>
      <b/>
      <u/>
      <sz val="14"/>
      <name val="Arial"/>
      <family val="2"/>
    </font>
    <font>
      <sz val="11"/>
      <name val="Arial"/>
      <family val="2"/>
    </font>
    <font>
      <b/>
      <sz val="10"/>
      <name val="Arial"/>
      <family val="2"/>
    </font>
    <font>
      <b/>
      <sz val="9"/>
      <name val="Arial"/>
      <family val="2"/>
    </font>
    <font>
      <sz val="9"/>
      <name val="Arial"/>
      <family val="2"/>
    </font>
    <font>
      <sz val="8"/>
      <name val="Arial"/>
      <family val="2"/>
    </font>
    <font>
      <b/>
      <sz val="8"/>
      <name val="Arial"/>
      <family val="2"/>
    </font>
    <font>
      <sz val="12"/>
      <name val="Arial"/>
      <family val="2"/>
    </font>
    <font>
      <sz val="10"/>
      <name val="Arial Narrow"/>
      <family val="2"/>
    </font>
    <font>
      <b/>
      <sz val="16"/>
      <name val="Arial"/>
      <family val="2"/>
    </font>
    <font>
      <b/>
      <sz val="7"/>
      <name val="Arial"/>
      <family val="2"/>
    </font>
    <font>
      <sz val="7"/>
      <name val="Arial"/>
      <family val="2"/>
    </font>
    <font>
      <sz val="7.8"/>
      <name val="Arial"/>
      <family val="2"/>
    </font>
    <font>
      <b/>
      <sz val="7.8"/>
      <name val="Arial"/>
      <family val="2"/>
    </font>
    <font>
      <b/>
      <i/>
      <sz val="8"/>
      <name val="Arial"/>
      <family val="2"/>
    </font>
    <font>
      <b/>
      <sz val="10"/>
      <name val="Times New Roman"/>
      <family val="1"/>
    </font>
    <font>
      <i/>
      <sz val="16"/>
      <color indexed="10"/>
      <name val="Arial"/>
      <family val="2"/>
    </font>
    <font>
      <b/>
      <sz val="14"/>
      <name val="Arial"/>
      <family val="2"/>
    </font>
    <font>
      <sz val="14"/>
      <name val="Arial"/>
      <family val="2"/>
    </font>
    <font>
      <sz val="10"/>
      <name val="Arial"/>
      <family val="2"/>
    </font>
    <font>
      <sz val="11"/>
      <color theme="1"/>
      <name val="Calibri"/>
      <family val="2"/>
      <scheme val="minor"/>
    </font>
    <font>
      <sz val="8"/>
      <color theme="1"/>
      <name val="Arial"/>
      <family val="2"/>
    </font>
    <font>
      <sz val="11"/>
      <color theme="1"/>
      <name val="Arial"/>
      <family val="2"/>
    </font>
    <font>
      <b/>
      <sz val="17"/>
      <name val="Arial"/>
      <family val="2"/>
    </font>
    <font>
      <sz val="9"/>
      <color rgb="FFFF0000"/>
      <name val="Arial"/>
      <family val="2"/>
    </font>
    <font>
      <sz val="10"/>
      <color rgb="FFFF0000"/>
      <name val="Arial"/>
      <family val="2"/>
    </font>
    <font>
      <sz val="9"/>
      <color theme="1"/>
      <name val="Arial"/>
      <family val="2"/>
    </font>
    <font>
      <sz val="9"/>
      <color rgb="FF000000"/>
      <name val="Arial"/>
      <family val="2"/>
    </font>
    <font>
      <sz val="8"/>
      <name val="Arial"/>
      <family val="2"/>
    </font>
    <font>
      <sz val="9"/>
      <color rgb="FF003300"/>
      <name val="Arial"/>
      <family val="2"/>
    </font>
    <font>
      <sz val="10"/>
      <color theme="1"/>
      <name val="Arial"/>
      <family val="2"/>
    </font>
    <font>
      <b/>
      <sz val="17"/>
      <color theme="1"/>
      <name val="Arial"/>
      <family val="2"/>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rgb="FF00B0F0"/>
        <bgColor indexed="64"/>
      </patternFill>
    </fill>
  </fills>
  <borders count="62">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top/>
      <bottom style="medium">
        <color indexed="64"/>
      </bottom>
      <diagonal/>
    </border>
    <border>
      <left/>
      <right/>
      <top style="medium">
        <color indexed="64"/>
      </top>
      <bottom/>
      <diagonal/>
    </border>
    <border>
      <left/>
      <right/>
      <top style="double">
        <color indexed="64"/>
      </top>
      <bottom/>
      <diagonal/>
    </border>
    <border>
      <left/>
      <right/>
      <top/>
      <bottom style="double">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auto="1"/>
      </left>
      <right/>
      <top style="medium">
        <color auto="1"/>
      </top>
      <bottom style="thin">
        <color auto="1"/>
      </bottom>
      <diagonal/>
    </border>
    <border>
      <left/>
      <right style="thin">
        <color indexed="64"/>
      </right>
      <top style="thin">
        <color indexed="64"/>
      </top>
      <bottom style="medium">
        <color auto="1"/>
      </bottom>
      <diagonal/>
    </border>
    <border>
      <left style="thin">
        <color auto="1"/>
      </left>
      <right/>
      <top style="thin">
        <color auto="1"/>
      </top>
      <bottom style="medium">
        <color auto="1"/>
      </bottom>
      <diagonal/>
    </border>
    <border>
      <left/>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style="medium">
        <color indexed="64"/>
      </top>
      <bottom/>
      <diagonal/>
    </border>
    <border>
      <left style="dotted">
        <color indexed="64"/>
      </left>
      <right style="thin">
        <color indexed="64"/>
      </right>
      <top/>
      <bottom/>
      <diagonal/>
    </border>
    <border>
      <left style="thin">
        <color indexed="64"/>
      </left>
      <right/>
      <top/>
      <bottom/>
      <diagonal/>
    </border>
    <border>
      <left style="thin">
        <color indexed="64"/>
      </left>
      <right/>
      <top/>
      <bottom style="medium">
        <color indexed="64"/>
      </bottom>
      <diagonal/>
    </border>
    <border>
      <left/>
      <right style="dotted">
        <color indexed="64"/>
      </right>
      <top style="thin">
        <color indexed="64"/>
      </top>
      <bottom style="thin">
        <color indexed="64"/>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dotted">
        <color indexed="64"/>
      </top>
      <bottom style="dotted">
        <color indexed="64"/>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hair">
        <color indexed="64"/>
      </left>
      <right style="hair">
        <color indexed="64"/>
      </right>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bottom/>
      <diagonal/>
    </border>
    <border>
      <left style="dashed">
        <color indexed="64"/>
      </left>
      <right style="dashed">
        <color indexed="64"/>
      </right>
      <top style="thin">
        <color indexed="64"/>
      </top>
      <bottom style="thin">
        <color indexed="64"/>
      </bottom>
      <diagonal/>
    </border>
    <border>
      <left style="hair">
        <color indexed="64"/>
      </left>
      <right style="thin">
        <color indexed="64"/>
      </right>
      <top/>
      <bottom style="thin">
        <color indexed="64"/>
      </bottom>
      <diagonal/>
    </border>
  </borders>
  <cellStyleXfs count="37">
    <xf numFmtId="0" fontId="0" fillId="0" borderId="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9" fillId="0" borderId="0"/>
    <xf numFmtId="0" fontId="5" fillId="0" borderId="0"/>
    <xf numFmtId="0" fontId="30"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0" fontId="4" fillId="0" borderId="0"/>
    <xf numFmtId="165" fontId="4" fillId="0" borderId="0" applyFont="0" applyFill="0" applyBorder="0" applyAlignment="0" applyProtection="0"/>
    <xf numFmtId="0" fontId="3"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0" fontId="1" fillId="0" borderId="0"/>
    <xf numFmtId="43" fontId="1" fillId="0" borderId="0" applyFont="0" applyFill="0" applyBorder="0" applyAlignment="0" applyProtection="0"/>
  </cellStyleXfs>
  <cellXfs count="690">
    <xf numFmtId="0" fontId="0" fillId="0" borderId="0" xfId="0"/>
    <xf numFmtId="0" fontId="0" fillId="2" borderId="0" xfId="0" applyFill="1"/>
    <xf numFmtId="0" fontId="12" fillId="2" borderId="0" xfId="0" applyFont="1" applyFill="1" applyAlignment="1">
      <alignment horizontal="left" vertical="center"/>
    </xf>
    <xf numFmtId="0" fontId="9" fillId="2" borderId="0" xfId="0" applyFont="1" applyFill="1" applyAlignment="1">
      <alignment horizontal="center"/>
    </xf>
    <xf numFmtId="0" fontId="11" fillId="2" borderId="0" xfId="0" applyFont="1" applyFill="1"/>
    <xf numFmtId="0" fontId="11" fillId="2" borderId="0" xfId="0" applyFont="1" applyFill="1" applyAlignment="1">
      <alignment horizontal="center"/>
    </xf>
    <xf numFmtId="0" fontId="5" fillId="2" borderId="0" xfId="0" applyFont="1" applyFill="1"/>
    <xf numFmtId="4" fontId="12" fillId="2" borderId="0" xfId="0" applyNumberFormat="1" applyFont="1" applyFill="1" applyAlignment="1">
      <alignment horizontal="center" vertical="center"/>
    </xf>
    <xf numFmtId="165" fontId="5" fillId="2" borderId="0" xfId="12" applyFont="1" applyFill="1" applyBorder="1"/>
    <xf numFmtId="165" fontId="12" fillId="2" borderId="0" xfId="12" applyFont="1" applyFill="1" applyBorder="1" applyAlignment="1">
      <alignment horizontal="right" vertical="center"/>
    </xf>
    <xf numFmtId="0" fontId="7" fillId="2" borderId="0" xfId="0" applyFont="1" applyFill="1" applyAlignment="1">
      <alignment horizontal="center" vertical="center"/>
    </xf>
    <xf numFmtId="165" fontId="15" fillId="2" borderId="0" xfId="12" applyFont="1" applyFill="1" applyBorder="1" applyAlignment="1">
      <alignment horizontal="right" vertical="center"/>
    </xf>
    <xf numFmtId="165" fontId="16" fillId="2" borderId="0" xfId="12" applyFont="1" applyFill="1" applyBorder="1" applyAlignment="1">
      <alignment horizontal="right" vertical="center"/>
    </xf>
    <xf numFmtId="165" fontId="16" fillId="2" borderId="1" xfId="12" applyFont="1" applyFill="1" applyBorder="1" applyAlignment="1">
      <alignment horizontal="right" vertical="center"/>
    </xf>
    <xf numFmtId="165" fontId="16" fillId="2" borderId="2" xfId="12" applyFont="1" applyFill="1" applyBorder="1" applyAlignment="1">
      <alignment horizontal="right" vertical="center"/>
    </xf>
    <xf numFmtId="165" fontId="16" fillId="2" borderId="3" xfId="12" applyFont="1" applyFill="1" applyBorder="1" applyAlignment="1">
      <alignment horizontal="right" vertical="center"/>
    </xf>
    <xf numFmtId="165" fontId="16" fillId="2" borderId="4" xfId="12" applyFont="1" applyFill="1" applyBorder="1" applyAlignment="1">
      <alignment horizontal="right" vertical="center"/>
    </xf>
    <xf numFmtId="165" fontId="16" fillId="2" borderId="5" xfId="12" applyFont="1" applyFill="1" applyBorder="1" applyAlignment="1">
      <alignment horizontal="right" vertical="center"/>
    </xf>
    <xf numFmtId="0" fontId="0" fillId="2" borderId="0" xfId="0" applyFill="1" applyAlignment="1">
      <alignment vertical="center"/>
    </xf>
    <xf numFmtId="0" fontId="16" fillId="2" borderId="5" xfId="0" applyFont="1" applyFill="1" applyBorder="1" applyAlignment="1">
      <alignment horizontal="left" vertical="center" wrapText="1"/>
    </xf>
    <xf numFmtId="0" fontId="16" fillId="2" borderId="0" xfId="0" applyFont="1" applyFill="1" applyAlignment="1">
      <alignment horizontal="left" vertical="center" wrapText="1"/>
    </xf>
    <xf numFmtId="0" fontId="15" fillId="2" borderId="0" xfId="0" applyFont="1" applyFill="1" applyAlignment="1">
      <alignment horizontal="left" vertical="center"/>
    </xf>
    <xf numFmtId="0" fontId="15" fillId="2" borderId="1" xfId="0" applyFont="1" applyFill="1" applyBorder="1" applyAlignment="1">
      <alignment vertical="center"/>
    </xf>
    <xf numFmtId="0" fontId="16" fillId="2" borderId="1" xfId="0" applyFont="1" applyFill="1" applyBorder="1" applyAlignment="1">
      <alignment horizontal="right" vertical="center" wrapText="1"/>
    </xf>
    <xf numFmtId="0" fontId="15" fillId="2" borderId="2" xfId="0" applyFont="1" applyFill="1" applyBorder="1" applyAlignment="1">
      <alignment vertical="center"/>
    </xf>
    <xf numFmtId="0" fontId="16" fillId="2" borderId="2" xfId="0" applyFont="1" applyFill="1" applyBorder="1" applyAlignment="1">
      <alignment horizontal="right" vertical="center" wrapText="1"/>
    </xf>
    <xf numFmtId="0" fontId="16" fillId="2" borderId="3" xfId="0" applyFont="1" applyFill="1" applyBorder="1" applyAlignment="1">
      <alignment horizontal="left" vertical="center"/>
    </xf>
    <xf numFmtId="0" fontId="16" fillId="2" borderId="3" xfId="0" applyFont="1" applyFill="1" applyBorder="1" applyAlignment="1">
      <alignment vertical="center" wrapText="1"/>
    </xf>
    <xf numFmtId="0" fontId="15" fillId="2" borderId="5" xfId="0" applyFont="1" applyFill="1" applyBorder="1" applyAlignment="1">
      <alignment vertical="center"/>
    </xf>
    <xf numFmtId="4" fontId="16" fillId="2" borderId="5" xfId="0" applyNumberFormat="1" applyFont="1" applyFill="1" applyBorder="1" applyAlignment="1">
      <alignment horizontal="right" vertical="center"/>
    </xf>
    <xf numFmtId="0" fontId="16" fillId="2" borderId="5" xfId="0" applyFont="1" applyFill="1" applyBorder="1" applyAlignment="1">
      <alignment horizontal="left" vertical="center"/>
    </xf>
    <xf numFmtId="0" fontId="16" fillId="2" borderId="0" xfId="0" applyFont="1" applyFill="1" applyAlignment="1">
      <alignment vertical="center"/>
    </xf>
    <xf numFmtId="0" fontId="24" fillId="2" borderId="0" xfId="0" applyFont="1" applyFill="1" applyAlignment="1">
      <alignment vertical="center" wrapText="1"/>
    </xf>
    <xf numFmtId="0" fontId="12" fillId="2" borderId="0" xfId="0" applyFont="1" applyFill="1" applyAlignment="1">
      <alignment vertical="center"/>
    </xf>
    <xf numFmtId="0" fontId="16" fillId="2" borderId="5" xfId="0" applyFont="1" applyFill="1" applyBorder="1" applyAlignment="1">
      <alignment horizontal="right" vertical="center" wrapText="1"/>
    </xf>
    <xf numFmtId="0" fontId="16" fillId="2" borderId="5" xfId="0" applyFont="1" applyFill="1" applyBorder="1" applyAlignment="1">
      <alignment vertical="center"/>
    </xf>
    <xf numFmtId="0" fontId="16" fillId="2" borderId="3" xfId="0" applyFont="1" applyFill="1" applyBorder="1" applyAlignment="1">
      <alignment horizontal="left" vertical="center" wrapText="1"/>
    </xf>
    <xf numFmtId="0" fontId="10" fillId="2" borderId="0" xfId="0" applyFont="1" applyFill="1" applyAlignment="1">
      <alignment horizontal="center" vertical="center" wrapText="1"/>
    </xf>
    <xf numFmtId="0" fontId="6" fillId="2" borderId="0" xfId="0" applyFont="1" applyFill="1" applyAlignment="1">
      <alignment vertical="center"/>
    </xf>
    <xf numFmtId="0" fontId="14" fillId="2" borderId="0" xfId="0" applyFont="1" applyFill="1"/>
    <xf numFmtId="0" fontId="14" fillId="2" borderId="0" xfId="0" applyFont="1" applyFill="1" applyAlignment="1">
      <alignment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4" fontId="7" fillId="2" borderId="6" xfId="0" applyNumberFormat="1" applyFont="1" applyFill="1" applyBorder="1" applyAlignment="1">
      <alignment horizontal="right" vertical="center"/>
    </xf>
    <xf numFmtId="0" fontId="0" fillId="2" borderId="0" xfId="0" applyFill="1" applyProtection="1">
      <protection locked="0"/>
    </xf>
    <xf numFmtId="0" fontId="0" fillId="2" borderId="0" xfId="0" applyFill="1" applyAlignment="1" applyProtection="1">
      <alignment horizontal="left" vertical="center"/>
      <protection locked="0"/>
    </xf>
    <xf numFmtId="165" fontId="0" fillId="2" borderId="0" xfId="12" applyFont="1" applyFill="1" applyProtection="1">
      <protection locked="0"/>
    </xf>
    <xf numFmtId="0" fontId="6" fillId="2" borderId="0" xfId="0" applyFont="1" applyFill="1"/>
    <xf numFmtId="0" fontId="7" fillId="2" borderId="0" xfId="0" applyFont="1" applyFill="1"/>
    <xf numFmtId="0" fontId="11" fillId="2" borderId="0" xfId="0" applyFont="1" applyFill="1" applyAlignment="1" applyProtection="1">
      <alignment horizontal="center"/>
      <protection locked="0"/>
    </xf>
    <xf numFmtId="165" fontId="22" fillId="2" borderId="0" xfId="12" applyFont="1" applyFill="1" applyBorder="1" applyAlignment="1" applyProtection="1">
      <alignment horizontal="right" vertical="center" wrapText="1"/>
      <protection locked="0"/>
    </xf>
    <xf numFmtId="0" fontId="0" fillId="2" borderId="0" xfId="0" applyFill="1" applyAlignment="1" applyProtection="1">
      <alignment horizontal="left" vertical="center" wrapText="1"/>
      <protection locked="0"/>
    </xf>
    <xf numFmtId="0" fontId="0" fillId="2" borderId="0" xfId="0" applyFill="1" applyAlignment="1" applyProtection="1">
      <alignment horizontal="right" vertical="center" wrapText="1"/>
      <protection locked="0"/>
    </xf>
    <xf numFmtId="0" fontId="18" fillId="2" borderId="0" xfId="0" applyFont="1" applyFill="1" applyAlignment="1" applyProtection="1">
      <alignment horizontal="left" vertical="center" wrapText="1"/>
      <protection locked="0"/>
    </xf>
    <xf numFmtId="166" fontId="12" fillId="2" borderId="9" xfId="0" applyNumberFormat="1" applyFont="1" applyFill="1" applyBorder="1" applyAlignment="1">
      <alignment horizontal="center" vertical="center" wrapText="1"/>
    </xf>
    <xf numFmtId="0" fontId="12" fillId="2" borderId="9" xfId="0" applyFont="1" applyFill="1" applyBorder="1" applyAlignment="1">
      <alignment horizontal="center" vertical="center" wrapText="1"/>
    </xf>
    <xf numFmtId="0" fontId="5" fillId="3" borderId="0" xfId="0" applyFont="1" applyFill="1" applyAlignment="1" applyProtection="1">
      <alignment horizontal="left" vertical="center"/>
      <protection locked="0"/>
    </xf>
    <xf numFmtId="0" fontId="15" fillId="3" borderId="0" xfId="0" applyFont="1" applyFill="1" applyAlignment="1">
      <alignment vertical="center" wrapText="1"/>
    </xf>
    <xf numFmtId="0" fontId="15" fillId="3" borderId="0" xfId="0" applyFont="1" applyFill="1" applyAlignment="1">
      <alignment horizontal="left" vertical="center" wrapText="1"/>
    </xf>
    <xf numFmtId="0" fontId="15" fillId="3" borderId="0" xfId="0" applyFont="1" applyFill="1" applyAlignment="1">
      <alignment vertical="center"/>
    </xf>
    <xf numFmtId="0" fontId="15" fillId="3" borderId="0" xfId="0" applyFont="1" applyFill="1" applyAlignment="1">
      <alignment horizontal="left" vertical="center"/>
    </xf>
    <xf numFmtId="0" fontId="15" fillId="3" borderId="4" xfId="0" applyFont="1" applyFill="1" applyBorder="1" applyAlignment="1">
      <alignment vertical="center" wrapText="1"/>
    </xf>
    <xf numFmtId="165" fontId="16" fillId="2" borderId="3" xfId="12" applyFont="1" applyFill="1" applyBorder="1" applyAlignment="1">
      <alignment horizontal="center" vertical="center"/>
    </xf>
    <xf numFmtId="165" fontId="15" fillId="2" borderId="0" xfId="12" applyFont="1" applyFill="1" applyBorder="1" applyAlignment="1">
      <alignment horizontal="center" vertical="center"/>
    </xf>
    <xf numFmtId="165" fontId="15" fillId="2" borderId="10" xfId="12" applyFont="1" applyFill="1" applyBorder="1" applyAlignment="1">
      <alignment horizontal="center" vertical="center"/>
    </xf>
    <xf numFmtId="0" fontId="16" fillId="2" borderId="6" xfId="0" applyFont="1" applyFill="1" applyBorder="1" applyAlignment="1">
      <alignment horizontal="center" vertical="center"/>
    </xf>
    <xf numFmtId="4" fontId="16" fillId="2" borderId="3" xfId="0" applyNumberFormat="1" applyFont="1" applyFill="1" applyBorder="1" applyAlignment="1">
      <alignment horizontal="center" vertical="center"/>
    </xf>
    <xf numFmtId="0" fontId="16" fillId="3" borderId="5" xfId="0" applyFont="1" applyFill="1" applyBorder="1" applyAlignment="1">
      <alignment horizontal="left" vertical="center"/>
    </xf>
    <xf numFmtId="0" fontId="16" fillId="3" borderId="5" xfId="0" applyFont="1" applyFill="1" applyBorder="1" applyAlignment="1">
      <alignment vertical="center"/>
    </xf>
    <xf numFmtId="1" fontId="12" fillId="2" borderId="9" xfId="0" applyNumberFormat="1" applyFont="1" applyFill="1" applyBorder="1" applyAlignment="1">
      <alignment horizontal="center" vertical="center" wrapText="1"/>
    </xf>
    <xf numFmtId="1" fontId="14" fillId="0" borderId="11" xfId="0" applyNumberFormat="1" applyFont="1" applyBorder="1" applyAlignment="1" applyProtection="1">
      <alignment horizontal="right" vertical="center" wrapText="1"/>
      <protection locked="0"/>
    </xf>
    <xf numFmtId="165" fontId="5" fillId="2" borderId="10" xfId="12" applyFont="1" applyFill="1" applyBorder="1" applyAlignment="1" applyProtection="1">
      <alignment horizontal="right" vertical="center"/>
      <protection locked="0"/>
    </xf>
    <xf numFmtId="165" fontId="5" fillId="2" borderId="12" xfId="12" applyFont="1" applyFill="1" applyBorder="1" applyAlignment="1">
      <alignment horizontal="right" vertical="center"/>
    </xf>
    <xf numFmtId="165" fontId="12" fillId="2" borderId="13" xfId="12" applyFont="1" applyFill="1" applyBorder="1" applyAlignment="1">
      <alignment horizontal="right" vertical="center"/>
    </xf>
    <xf numFmtId="165" fontId="8" fillId="2" borderId="0" xfId="12" applyFont="1" applyFill="1" applyBorder="1" applyAlignment="1">
      <alignment horizontal="right" vertical="center"/>
    </xf>
    <xf numFmtId="165" fontId="12" fillId="2" borderId="7" xfId="12" applyFont="1" applyFill="1" applyBorder="1" applyAlignment="1">
      <alignment horizontal="right" vertical="center"/>
    </xf>
    <xf numFmtId="165" fontId="12" fillId="2" borderId="8" xfId="12" applyFont="1" applyFill="1" applyBorder="1" applyAlignment="1">
      <alignment horizontal="right" vertical="center"/>
    </xf>
    <xf numFmtId="165" fontId="12" fillId="2" borderId="13" xfId="12" applyFont="1" applyFill="1" applyBorder="1" applyAlignment="1" applyProtection="1">
      <alignment horizontal="right" vertical="center"/>
      <protection locked="0"/>
    </xf>
    <xf numFmtId="0" fontId="5" fillId="2" borderId="0" xfId="0" applyFont="1" applyFill="1" applyAlignment="1">
      <alignment vertical="center"/>
    </xf>
    <xf numFmtId="165" fontId="5" fillId="2" borderId="0" xfId="12" applyFont="1" applyFill="1" applyBorder="1" applyAlignment="1">
      <alignment vertical="center"/>
    </xf>
    <xf numFmtId="165" fontId="5" fillId="2" borderId="12" xfId="12" applyFont="1" applyFill="1" applyBorder="1" applyAlignment="1">
      <alignment vertical="center"/>
    </xf>
    <xf numFmtId="0" fontId="12" fillId="2" borderId="10" xfId="0" applyFont="1" applyFill="1" applyBorder="1" applyAlignment="1">
      <alignment horizontal="left" vertical="center"/>
    </xf>
    <xf numFmtId="0" fontId="12" fillId="2" borderId="12" xfId="0" applyFont="1" applyFill="1" applyBorder="1" applyAlignment="1">
      <alignment horizontal="left" vertical="center"/>
    </xf>
    <xf numFmtId="0" fontId="12" fillId="2" borderId="13" xfId="0" applyFont="1" applyFill="1" applyBorder="1" applyAlignment="1">
      <alignment horizontal="left" vertical="center"/>
    </xf>
    <xf numFmtId="0" fontId="8" fillId="2" borderId="0" xfId="0" applyFont="1" applyFill="1" applyAlignment="1">
      <alignment vertical="center"/>
    </xf>
    <xf numFmtId="0" fontId="12" fillId="2" borderId="7" xfId="0" applyFont="1" applyFill="1" applyBorder="1" applyAlignment="1">
      <alignment horizontal="left" vertical="center"/>
    </xf>
    <xf numFmtId="0" fontId="12" fillId="2" borderId="8" xfId="0" applyFont="1" applyFill="1" applyBorder="1" applyAlignment="1">
      <alignment horizontal="left" vertical="center"/>
    </xf>
    <xf numFmtId="0" fontId="0" fillId="2" borderId="0" xfId="0" applyFill="1" applyAlignment="1" applyProtection="1">
      <alignment wrapText="1"/>
      <protection locked="0"/>
    </xf>
    <xf numFmtId="0" fontId="18" fillId="2" borderId="0" xfId="0" applyFont="1" applyFill="1" applyAlignment="1" applyProtection="1">
      <alignment horizontal="right" vertical="center" wrapText="1"/>
      <protection locked="0"/>
    </xf>
    <xf numFmtId="1" fontId="7" fillId="2" borderId="0" xfId="0" applyNumberFormat="1" applyFont="1" applyFill="1" applyAlignment="1">
      <alignment horizontal="right" vertical="center" wrapText="1"/>
    </xf>
    <xf numFmtId="0" fontId="0" fillId="2" borderId="0" xfId="0" applyFill="1" applyAlignment="1" applyProtection="1">
      <alignment horizontal="center" wrapText="1"/>
      <protection locked="0"/>
    </xf>
    <xf numFmtId="1" fontId="18" fillId="2" borderId="0" xfId="0" applyNumberFormat="1" applyFont="1" applyFill="1" applyAlignment="1" applyProtection="1">
      <alignment horizontal="right" vertical="center" wrapText="1"/>
      <protection locked="0"/>
    </xf>
    <xf numFmtId="0" fontId="0" fillId="2" borderId="14" xfId="0" applyFill="1" applyBorder="1" applyAlignment="1" applyProtection="1">
      <alignment wrapText="1"/>
      <protection locked="0"/>
    </xf>
    <xf numFmtId="14" fontId="14" fillId="2" borderId="15" xfId="0" applyNumberFormat="1" applyFont="1" applyFill="1" applyBorder="1" applyAlignment="1" applyProtection="1">
      <alignment horizontal="right" vertical="center" wrapText="1"/>
      <protection locked="0"/>
    </xf>
    <xf numFmtId="0" fontId="14" fillId="2" borderId="15" xfId="0" applyFont="1" applyFill="1" applyBorder="1" applyAlignment="1" applyProtection="1">
      <alignment horizontal="left" vertical="center" wrapText="1"/>
      <protection locked="0"/>
    </xf>
    <xf numFmtId="165" fontId="14" fillId="2" borderId="15" xfId="12" applyFont="1" applyFill="1" applyBorder="1" applyAlignment="1" applyProtection="1">
      <alignment horizontal="right" vertical="center" wrapText="1"/>
      <protection locked="0"/>
    </xf>
    <xf numFmtId="0" fontId="14" fillId="3" borderId="15" xfId="0" applyFont="1" applyFill="1" applyBorder="1" applyAlignment="1" applyProtection="1">
      <alignment horizontal="left" vertical="center" wrapText="1"/>
      <protection locked="0"/>
    </xf>
    <xf numFmtId="0" fontId="0" fillId="3" borderId="0" xfId="0" applyFill="1" applyAlignment="1" applyProtection="1">
      <alignment horizontal="left" vertical="center" wrapText="1"/>
      <protection locked="0"/>
    </xf>
    <xf numFmtId="0" fontId="12" fillId="3" borderId="9" xfId="0" applyFont="1" applyFill="1" applyBorder="1" applyAlignment="1">
      <alignment horizontal="center" vertical="center" wrapText="1"/>
    </xf>
    <xf numFmtId="0" fontId="16" fillId="3" borderId="0" xfId="0" applyFont="1" applyFill="1" applyAlignment="1">
      <alignment vertical="center"/>
    </xf>
    <xf numFmtId="0" fontId="24" fillId="3" borderId="0" xfId="0" applyFont="1" applyFill="1" applyAlignment="1">
      <alignment vertical="center" wrapText="1"/>
    </xf>
    <xf numFmtId="0" fontId="16" fillId="3" borderId="0" xfId="0" applyFont="1" applyFill="1" applyAlignment="1">
      <alignment vertical="center" wrapText="1"/>
    </xf>
    <xf numFmtId="0" fontId="15" fillId="3" borderId="0" xfId="6" applyFont="1" applyFill="1" applyAlignment="1">
      <alignment horizontal="left" vertical="center" wrapText="1"/>
    </xf>
    <xf numFmtId="0" fontId="15" fillId="3" borderId="0" xfId="3" applyFont="1" applyFill="1" applyAlignment="1">
      <alignment horizontal="left" vertical="center" wrapText="1"/>
    </xf>
    <xf numFmtId="0" fontId="15" fillId="3" borderId="0" xfId="3" applyFont="1" applyFill="1" applyAlignment="1">
      <alignment vertical="center" wrapText="1"/>
    </xf>
    <xf numFmtId="0" fontId="31" fillId="3" borderId="0" xfId="6" applyFont="1" applyFill="1" applyAlignment="1">
      <alignment horizontal="left" vertical="center" wrapText="1"/>
    </xf>
    <xf numFmtId="0" fontId="18" fillId="2" borderId="0" xfId="0" applyFont="1" applyFill="1" applyAlignment="1">
      <alignment horizontal="right" vertical="center" wrapText="1"/>
    </xf>
    <xf numFmtId="0" fontId="7" fillId="2" borderId="3" xfId="0" applyFont="1" applyFill="1" applyBorder="1" applyAlignment="1">
      <alignment horizontal="center" vertical="center" wrapText="1"/>
    </xf>
    <xf numFmtId="4" fontId="16" fillId="2" borderId="0" xfId="4" applyNumberFormat="1" applyFont="1" applyFill="1" applyAlignment="1">
      <alignment horizontal="right" vertical="center" wrapText="1"/>
    </xf>
    <xf numFmtId="0" fontId="16" fillId="2" borderId="0" xfId="4" applyFont="1" applyFill="1" applyAlignment="1">
      <alignment horizontal="center" vertical="center" wrapText="1"/>
    </xf>
    <xf numFmtId="0" fontId="20" fillId="2" borderId="5" xfId="4" applyFont="1" applyFill="1" applyBorder="1" applyAlignment="1">
      <alignment horizontal="left" vertical="center" wrapText="1"/>
    </xf>
    <xf numFmtId="0" fontId="16" fillId="2" borderId="5" xfId="4" applyFont="1" applyFill="1" applyBorder="1" applyAlignment="1">
      <alignment horizontal="left" vertical="center" wrapText="1"/>
    </xf>
    <xf numFmtId="0" fontId="21" fillId="2" borderId="0" xfId="4" applyFont="1" applyFill="1" applyAlignment="1">
      <alignment horizontal="left" vertical="center"/>
    </xf>
    <xf numFmtId="0" fontId="15" fillId="3" borderId="0" xfId="4" applyFont="1" applyFill="1" applyAlignment="1">
      <alignment horizontal="left" vertical="center" wrapText="1"/>
    </xf>
    <xf numFmtId="165" fontId="22" fillId="3" borderId="0" xfId="12" applyFont="1" applyFill="1" applyBorder="1" applyAlignment="1" applyProtection="1">
      <alignment horizontal="right" vertical="center" wrapText="1"/>
    </xf>
    <xf numFmtId="0" fontId="21" fillId="2" borderId="0" xfId="0" applyFont="1" applyFill="1" applyAlignment="1">
      <alignment horizontal="left" vertical="center"/>
    </xf>
    <xf numFmtId="165" fontId="23" fillId="2" borderId="0" xfId="12" applyFont="1" applyFill="1" applyBorder="1" applyAlignment="1" applyProtection="1">
      <alignment horizontal="right" vertical="center" wrapText="1"/>
    </xf>
    <xf numFmtId="165" fontId="22" fillId="3" borderId="4" xfId="12" applyFont="1" applyFill="1" applyBorder="1" applyAlignment="1" applyProtection="1">
      <alignment horizontal="right" vertical="center" wrapText="1"/>
    </xf>
    <xf numFmtId="165" fontId="23" fillId="2" borderId="3" xfId="12" applyFont="1" applyFill="1" applyBorder="1" applyAlignment="1" applyProtection="1">
      <alignment horizontal="right" vertical="center" wrapText="1"/>
    </xf>
    <xf numFmtId="0" fontId="16" fillId="2" borderId="3" xfId="4" applyFont="1" applyFill="1" applyBorder="1" applyAlignment="1">
      <alignment horizontal="left" vertical="center"/>
    </xf>
    <xf numFmtId="0" fontId="16" fillId="2" borderId="3" xfId="4" applyFont="1" applyFill="1" applyBorder="1" applyAlignment="1">
      <alignment horizontal="right" vertical="center" wrapText="1"/>
    </xf>
    <xf numFmtId="165" fontId="16" fillId="2" borderId="3" xfId="12" applyFont="1" applyFill="1" applyBorder="1" applyAlignment="1" applyProtection="1">
      <alignment horizontal="right" vertical="center" wrapText="1"/>
    </xf>
    <xf numFmtId="4" fontId="16" fillId="2" borderId="5" xfId="4" applyNumberFormat="1" applyFont="1" applyFill="1" applyBorder="1" applyAlignment="1">
      <alignment horizontal="right" vertical="center" wrapText="1"/>
    </xf>
    <xf numFmtId="4" fontId="16" fillId="2" borderId="5" xfId="4" applyNumberFormat="1" applyFont="1" applyFill="1" applyBorder="1" applyAlignment="1">
      <alignment horizontal="center" vertical="center" wrapText="1"/>
    </xf>
    <xf numFmtId="0" fontId="15" fillId="2" borderId="0" xfId="4" applyFont="1" applyFill="1" applyAlignment="1">
      <alignment horizontal="right" vertical="center"/>
    </xf>
    <xf numFmtId="0" fontId="21" fillId="2" borderId="0" xfId="4" applyFont="1" applyFill="1" applyAlignment="1">
      <alignment horizontal="right" vertical="center"/>
    </xf>
    <xf numFmtId="165" fontId="23" fillId="2" borderId="1" xfId="12" applyFont="1" applyFill="1" applyBorder="1" applyAlignment="1" applyProtection="1">
      <alignment horizontal="right" vertical="center" wrapText="1"/>
    </xf>
    <xf numFmtId="165" fontId="23" fillId="3" borderId="1" xfId="12" applyFont="1" applyFill="1" applyBorder="1" applyAlignment="1" applyProtection="1">
      <alignment horizontal="right" vertical="center" wrapText="1"/>
    </xf>
    <xf numFmtId="0" fontId="16" fillId="3" borderId="3" xfId="4" applyFont="1" applyFill="1" applyBorder="1" applyAlignment="1">
      <alignment horizontal="left" vertical="center"/>
    </xf>
    <xf numFmtId="0" fontId="16" fillId="3" borderId="3" xfId="4" applyFont="1" applyFill="1" applyBorder="1" applyAlignment="1">
      <alignment horizontal="right" vertical="center" wrapText="1"/>
    </xf>
    <xf numFmtId="165" fontId="22" fillId="3" borderId="0" xfId="12" applyFont="1" applyFill="1" applyBorder="1" applyAlignment="1" applyProtection="1">
      <alignment horizontal="right" vertical="center" wrapText="1"/>
      <protection locked="0"/>
    </xf>
    <xf numFmtId="165" fontId="22" fillId="3" borderId="4" xfId="12" applyFont="1" applyFill="1" applyBorder="1" applyAlignment="1" applyProtection="1">
      <alignment horizontal="right" vertical="center" wrapText="1"/>
      <protection locked="0"/>
    </xf>
    <xf numFmtId="0" fontId="16" fillId="3" borderId="5" xfId="0" applyFont="1" applyFill="1" applyBorder="1" applyAlignment="1">
      <alignment horizontal="left" vertical="center" wrapText="1"/>
    </xf>
    <xf numFmtId="0" fontId="7" fillId="3" borderId="0" xfId="0" applyFont="1" applyFill="1" applyAlignment="1">
      <alignment horizontal="center" vertical="center" wrapText="1"/>
    </xf>
    <xf numFmtId="165" fontId="16" fillId="2" borderId="0" xfId="12" applyFont="1" applyFill="1" applyBorder="1" applyAlignment="1" applyProtection="1">
      <alignment horizontal="right" vertical="center" wrapText="1"/>
    </xf>
    <xf numFmtId="0" fontId="0" fillId="2" borderId="11" xfId="0" applyFill="1" applyBorder="1" applyAlignment="1" applyProtection="1">
      <alignment wrapText="1"/>
      <protection locked="0"/>
    </xf>
    <xf numFmtId="0" fontId="14" fillId="3" borderId="0" xfId="0" applyFont="1" applyFill="1" applyAlignment="1">
      <alignment vertical="center"/>
    </xf>
    <xf numFmtId="0" fontId="14" fillId="3" borderId="0" xfId="0" applyFont="1" applyFill="1" applyAlignment="1">
      <alignment horizontal="left" vertical="center" wrapText="1"/>
    </xf>
    <xf numFmtId="165" fontId="14" fillId="2" borderId="0" xfId="12" applyFont="1" applyFill="1" applyBorder="1" applyAlignment="1" applyProtection="1">
      <alignment horizontal="right" vertical="center"/>
      <protection locked="0"/>
    </xf>
    <xf numFmtId="0" fontId="13" fillId="2" borderId="0" xfId="0" applyFont="1" applyFill="1" applyAlignment="1">
      <alignment horizontal="left" vertical="center"/>
    </xf>
    <xf numFmtId="0" fontId="14" fillId="3" borderId="0" xfId="0" applyFont="1" applyFill="1" applyAlignment="1">
      <alignment horizontal="right" vertical="center" wrapText="1"/>
    </xf>
    <xf numFmtId="10" fontId="23" fillId="3" borderId="1" xfId="9" applyNumberFormat="1" applyFont="1" applyFill="1" applyBorder="1" applyAlignment="1" applyProtection="1">
      <alignment horizontal="right" vertical="center" wrapText="1"/>
    </xf>
    <xf numFmtId="10" fontId="23" fillId="2" borderId="3" xfId="9" applyNumberFormat="1" applyFont="1" applyFill="1" applyBorder="1" applyAlignment="1" applyProtection="1">
      <alignment horizontal="right" vertical="center" wrapText="1"/>
    </xf>
    <xf numFmtId="10" fontId="22" fillId="2" borderId="0" xfId="9" applyNumberFormat="1" applyFont="1" applyFill="1" applyBorder="1" applyAlignment="1" applyProtection="1">
      <alignment horizontal="right" vertical="center" wrapText="1"/>
    </xf>
    <xf numFmtId="10" fontId="22" fillId="2" borderId="4" xfId="9" applyNumberFormat="1" applyFont="1" applyFill="1" applyBorder="1" applyAlignment="1" applyProtection="1">
      <alignment horizontal="right" vertical="center" wrapText="1"/>
    </xf>
    <xf numFmtId="10" fontId="22" fillId="3" borderId="0" xfId="9" applyNumberFormat="1" applyFont="1" applyFill="1" applyBorder="1" applyAlignment="1" applyProtection="1">
      <alignment horizontal="right" vertical="center" wrapText="1"/>
    </xf>
    <xf numFmtId="0" fontId="12" fillId="2" borderId="6" xfId="0" applyFont="1" applyFill="1" applyBorder="1" applyAlignment="1">
      <alignment horizontal="left" vertical="center"/>
    </xf>
    <xf numFmtId="0" fontId="12" fillId="2" borderId="6" xfId="0" applyFont="1" applyFill="1" applyBorder="1" applyAlignment="1">
      <alignment horizontal="center" vertical="center"/>
    </xf>
    <xf numFmtId="0" fontId="12" fillId="2" borderId="5" xfId="0" applyFont="1" applyFill="1" applyBorder="1" applyAlignment="1">
      <alignment horizontal="left" vertical="center"/>
    </xf>
    <xf numFmtId="0" fontId="12" fillId="2" borderId="5" xfId="0" applyFont="1" applyFill="1" applyBorder="1" applyAlignment="1">
      <alignment horizontal="center" vertical="center"/>
    </xf>
    <xf numFmtId="0" fontId="13" fillId="2" borderId="3" xfId="0" applyFont="1" applyFill="1" applyBorder="1" applyAlignment="1">
      <alignment horizontal="left" vertical="center"/>
    </xf>
    <xf numFmtId="0" fontId="13" fillId="2" borderId="3" xfId="0" applyFont="1" applyFill="1" applyBorder="1" applyAlignment="1">
      <alignment horizontal="center" vertical="center"/>
    </xf>
    <xf numFmtId="165" fontId="13" fillId="2" borderId="3" xfId="12" applyFont="1" applyFill="1" applyBorder="1" applyAlignment="1" applyProtection="1">
      <alignment horizontal="center" vertical="center"/>
    </xf>
    <xf numFmtId="0" fontId="13" fillId="3" borderId="2" xfId="0" applyFont="1" applyFill="1" applyBorder="1" applyAlignment="1">
      <alignment vertical="center"/>
    </xf>
    <xf numFmtId="0" fontId="13" fillId="3" borderId="2" xfId="0" applyFont="1" applyFill="1" applyBorder="1" applyAlignment="1">
      <alignment horizontal="left" vertical="center" wrapText="1"/>
    </xf>
    <xf numFmtId="4" fontId="13" fillId="2" borderId="6" xfId="0" applyNumberFormat="1" applyFont="1" applyFill="1" applyBorder="1" applyAlignment="1">
      <alignment horizontal="right" vertical="center"/>
    </xf>
    <xf numFmtId="165" fontId="14" fillId="2" borderId="0" xfId="12" applyFont="1" applyFill="1" applyBorder="1" applyAlignment="1" applyProtection="1">
      <alignment horizontal="right" vertical="center"/>
    </xf>
    <xf numFmtId="165" fontId="13" fillId="2" borderId="2" xfId="12" applyFont="1" applyFill="1" applyBorder="1" applyAlignment="1" applyProtection="1">
      <alignment horizontal="right" vertical="center"/>
    </xf>
    <xf numFmtId="165" fontId="14" fillId="2" borderId="3" xfId="12" applyFont="1" applyFill="1" applyBorder="1" applyAlignment="1" applyProtection="1">
      <alignment horizontal="right" vertical="center"/>
      <protection locked="0"/>
    </xf>
    <xf numFmtId="165" fontId="14" fillId="2" borderId="3" xfId="12" applyFont="1" applyFill="1" applyBorder="1" applyAlignment="1" applyProtection="1">
      <alignment horizontal="right" vertical="center"/>
    </xf>
    <xf numFmtId="165" fontId="13" fillId="2" borderId="3" xfId="12" applyFont="1" applyFill="1" applyBorder="1" applyAlignment="1" applyProtection="1">
      <alignment horizontal="right" vertical="center"/>
    </xf>
    <xf numFmtId="165" fontId="23" fillId="2" borderId="4" xfId="12" applyFont="1" applyFill="1" applyBorder="1" applyAlignment="1" applyProtection="1">
      <alignment horizontal="right" vertical="center" wrapText="1"/>
    </xf>
    <xf numFmtId="165" fontId="15" fillId="2" borderId="3" xfId="12" applyFont="1" applyFill="1" applyBorder="1" applyAlignment="1" applyProtection="1">
      <alignment horizontal="right" vertical="center"/>
    </xf>
    <xf numFmtId="0" fontId="16" fillId="3" borderId="0" xfId="0" applyFont="1" applyFill="1" applyAlignment="1">
      <alignment horizontal="left" vertical="center"/>
    </xf>
    <xf numFmtId="0" fontId="16" fillId="3" borderId="0" xfId="0" applyFont="1" applyFill="1" applyAlignment="1">
      <alignment horizontal="left" vertical="center" wrapText="1"/>
    </xf>
    <xf numFmtId="10" fontId="16" fillId="3" borderId="3" xfId="9" applyNumberFormat="1" applyFont="1" applyFill="1" applyBorder="1" applyAlignment="1" applyProtection="1">
      <alignment horizontal="right" vertical="center"/>
    </xf>
    <xf numFmtId="10" fontId="16" fillId="3" borderId="3" xfId="9" applyNumberFormat="1" applyFont="1" applyFill="1" applyBorder="1" applyAlignment="1" applyProtection="1">
      <alignment horizontal="center" vertical="center"/>
    </xf>
    <xf numFmtId="10" fontId="15" fillId="3" borderId="6" xfId="9" applyNumberFormat="1" applyFont="1" applyFill="1" applyBorder="1" applyAlignment="1" applyProtection="1">
      <alignment horizontal="center" vertical="center"/>
    </xf>
    <xf numFmtId="10" fontId="15" fillId="3" borderId="0" xfId="9" applyNumberFormat="1" applyFont="1" applyFill="1" applyBorder="1" applyAlignment="1" applyProtection="1">
      <alignment horizontal="right" vertical="center"/>
    </xf>
    <xf numFmtId="10" fontId="16" fillId="3" borderId="5" xfId="9" applyNumberFormat="1" applyFont="1" applyFill="1" applyBorder="1" applyAlignment="1" applyProtection="1">
      <alignment horizontal="right" vertical="center"/>
    </xf>
    <xf numFmtId="10" fontId="16" fillId="3" borderId="6" xfId="9" applyNumberFormat="1" applyFont="1" applyFill="1" applyBorder="1" applyAlignment="1" applyProtection="1">
      <alignment horizontal="center" vertical="center"/>
    </xf>
    <xf numFmtId="10" fontId="16" fillId="3" borderId="1" xfId="9" applyNumberFormat="1" applyFont="1" applyFill="1" applyBorder="1" applyAlignment="1" applyProtection="1">
      <alignment horizontal="right" vertical="center"/>
    </xf>
    <xf numFmtId="10" fontId="15" fillId="3" borderId="10" xfId="9" applyNumberFormat="1" applyFont="1" applyFill="1" applyBorder="1" applyAlignment="1" applyProtection="1">
      <alignment horizontal="center" vertical="center"/>
    </xf>
    <xf numFmtId="10" fontId="15" fillId="3" borderId="1" xfId="9" applyNumberFormat="1" applyFont="1" applyFill="1" applyBorder="1" applyAlignment="1" applyProtection="1">
      <alignment horizontal="right" vertical="center"/>
    </xf>
    <xf numFmtId="10" fontId="16" fillId="3" borderId="2" xfId="9" applyNumberFormat="1" applyFont="1" applyFill="1" applyBorder="1" applyAlignment="1" applyProtection="1">
      <alignment horizontal="right" vertical="center"/>
    </xf>
    <xf numFmtId="165" fontId="16" fillId="2" borderId="3" xfId="12" applyFont="1" applyFill="1" applyBorder="1" applyAlignment="1" applyProtection="1">
      <alignment horizontal="right" vertical="center" wrapText="1"/>
      <protection locked="0"/>
    </xf>
    <xf numFmtId="0" fontId="15" fillId="2" borderId="0" xfId="4" applyFont="1" applyFill="1" applyAlignment="1" applyProtection="1">
      <alignment horizontal="right" vertical="center"/>
      <protection locked="0"/>
    </xf>
    <xf numFmtId="0" fontId="12" fillId="2" borderId="3" xfId="0" applyFont="1" applyFill="1" applyBorder="1" applyAlignment="1">
      <alignment horizontal="left" vertical="center"/>
    </xf>
    <xf numFmtId="0" fontId="16" fillId="2" borderId="3" xfId="0" applyFont="1" applyFill="1" applyBorder="1" applyAlignment="1">
      <alignment horizontal="center" vertical="center"/>
    </xf>
    <xf numFmtId="0" fontId="16" fillId="3" borderId="3" xfId="4" applyFont="1" applyFill="1" applyBorder="1" applyAlignment="1">
      <alignment horizontal="left" vertical="center" wrapText="1"/>
    </xf>
    <xf numFmtId="4" fontId="12" fillId="2" borderId="0" xfId="0" applyNumberFormat="1" applyFont="1" applyFill="1" applyAlignment="1">
      <alignment horizontal="right" vertical="center"/>
    </xf>
    <xf numFmtId="4" fontId="12" fillId="2" borderId="0" xfId="0" applyNumberFormat="1" applyFont="1" applyFill="1" applyAlignment="1">
      <alignment horizontal="right" vertical="center" wrapText="1"/>
    </xf>
    <xf numFmtId="165" fontId="15" fillId="2" borderId="0" xfId="12" applyFont="1" applyFill="1" applyBorder="1" applyAlignment="1" applyProtection="1">
      <alignment horizontal="center" vertical="center"/>
    </xf>
    <xf numFmtId="165" fontId="15" fillId="2" borderId="0" xfId="12" applyFont="1" applyFill="1" applyBorder="1" applyAlignment="1" applyProtection="1">
      <alignment horizontal="right" vertical="center"/>
    </xf>
    <xf numFmtId="165" fontId="16" fillId="2" borderId="0" xfId="12" applyFont="1" applyFill="1" applyBorder="1" applyAlignment="1" applyProtection="1">
      <alignment horizontal="right" vertical="center"/>
    </xf>
    <xf numFmtId="165" fontId="16" fillId="2" borderId="3" xfId="12" applyFont="1" applyFill="1" applyBorder="1" applyAlignment="1" applyProtection="1">
      <alignment horizontal="right" vertical="center"/>
    </xf>
    <xf numFmtId="165" fontId="16" fillId="2" borderId="1" xfId="12" applyFont="1" applyFill="1" applyBorder="1" applyAlignment="1" applyProtection="1">
      <alignment horizontal="right" vertical="center"/>
    </xf>
    <xf numFmtId="165" fontId="15" fillId="2" borderId="10" xfId="12" applyFont="1" applyFill="1" applyBorder="1" applyAlignment="1" applyProtection="1">
      <alignment horizontal="center" vertical="center"/>
    </xf>
    <xf numFmtId="165" fontId="16" fillId="2" borderId="5" xfId="12" applyFont="1" applyFill="1" applyBorder="1" applyAlignment="1" applyProtection="1">
      <alignment horizontal="right" vertical="center"/>
    </xf>
    <xf numFmtId="165" fontId="16" fillId="2" borderId="3" xfId="12" applyFont="1" applyFill="1" applyBorder="1" applyAlignment="1" applyProtection="1">
      <alignment horizontal="center" vertical="center"/>
    </xf>
    <xf numFmtId="165" fontId="16" fillId="2" borderId="2" xfId="12" applyFont="1" applyFill="1" applyBorder="1" applyAlignment="1" applyProtection="1">
      <alignment horizontal="right" vertical="center"/>
    </xf>
    <xf numFmtId="0" fontId="7" fillId="3" borderId="14"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1" fillId="3" borderId="14" xfId="6" applyFont="1" applyFill="1" applyBorder="1" applyAlignment="1">
      <alignment horizontal="left" vertical="center" wrapText="1"/>
    </xf>
    <xf numFmtId="0" fontId="11" fillId="3" borderId="14" xfId="3" applyFont="1" applyFill="1" applyBorder="1" applyAlignment="1">
      <alignment horizontal="left" vertical="center" wrapText="1"/>
    </xf>
    <xf numFmtId="0" fontId="32" fillId="3" borderId="14" xfId="6" applyFont="1" applyFill="1" applyBorder="1" applyAlignment="1">
      <alignment horizontal="left" vertical="center" wrapText="1"/>
    </xf>
    <xf numFmtId="0" fontId="5" fillId="3" borderId="0" xfId="0" applyFont="1" applyFill="1" applyAlignment="1">
      <alignment vertical="center" wrapText="1"/>
    </xf>
    <xf numFmtId="0" fontId="5" fillId="3" borderId="0" xfId="0" applyFont="1" applyFill="1" applyAlignment="1">
      <alignment wrapText="1"/>
    </xf>
    <xf numFmtId="0" fontId="5" fillId="3" borderId="0" xfId="0" applyFont="1" applyFill="1" applyAlignment="1">
      <alignment horizontal="left" vertical="center" wrapText="1"/>
    </xf>
    <xf numFmtId="0" fontId="0" fillId="3" borderId="0" xfId="0" applyFill="1"/>
    <xf numFmtId="0" fontId="26" fillId="3" borderId="0" xfId="0" applyFont="1" applyFill="1" applyAlignment="1" applyProtection="1">
      <alignment horizontal="center" vertical="center"/>
      <protection locked="0"/>
    </xf>
    <xf numFmtId="0" fontId="17" fillId="3" borderId="0" xfId="0" applyFont="1" applyFill="1" applyAlignment="1">
      <alignment horizontal="center"/>
    </xf>
    <xf numFmtId="0" fontId="19" fillId="3" borderId="0" xfId="0" applyFont="1" applyFill="1" applyAlignment="1" applyProtection="1">
      <alignment horizontal="center" vertical="center" wrapText="1"/>
      <protection locked="0"/>
    </xf>
    <xf numFmtId="0" fontId="6" fillId="3" borderId="0" xfId="0" applyFont="1" applyFill="1" applyAlignment="1">
      <alignment horizontal="center"/>
    </xf>
    <xf numFmtId="0" fontId="27" fillId="3" borderId="0" xfId="0" applyFont="1" applyFill="1" applyAlignment="1">
      <alignment horizontal="center"/>
    </xf>
    <xf numFmtId="0" fontId="6" fillId="3" borderId="0" xfId="0" applyFont="1" applyFill="1"/>
    <xf numFmtId="0" fontId="6" fillId="3" borderId="0" xfId="0" applyFont="1" applyFill="1" applyAlignment="1">
      <alignment horizontal="left" vertical="top"/>
    </xf>
    <xf numFmtId="0" fontId="0" fillId="3" borderId="0" xfId="0" applyFill="1" applyAlignment="1">
      <alignment horizontal="left" vertical="top"/>
    </xf>
    <xf numFmtId="0" fontId="6" fillId="3" borderId="1" xfId="0" applyFont="1" applyFill="1" applyBorder="1" applyAlignment="1">
      <alignment horizontal="center" vertical="center"/>
    </xf>
    <xf numFmtId="0" fontId="0" fillId="3" borderId="0" xfId="0" applyFill="1" applyProtection="1">
      <protection locked="0"/>
    </xf>
    <xf numFmtId="0" fontId="12" fillId="3" borderId="3" xfId="0" applyFont="1" applyFill="1" applyBorder="1" applyAlignment="1">
      <alignment horizontal="center" vertical="center" wrapText="1"/>
    </xf>
    <xf numFmtId="4" fontId="12" fillId="3" borderId="3" xfId="0" applyNumberFormat="1" applyFont="1" applyFill="1" applyBorder="1" applyAlignment="1">
      <alignment horizontal="center" vertical="center" wrapText="1"/>
    </xf>
    <xf numFmtId="0" fontId="0" fillId="3" borderId="0" xfId="0" applyFill="1" applyAlignment="1">
      <alignment horizontal="center"/>
    </xf>
    <xf numFmtId="0" fontId="12" fillId="3" borderId="3" xfId="0" applyFont="1" applyFill="1" applyBorder="1" applyAlignment="1">
      <alignment horizontal="left" vertical="center" wrapText="1"/>
    </xf>
    <xf numFmtId="0" fontId="12" fillId="3" borderId="3" xfId="0" applyFont="1" applyFill="1" applyBorder="1" applyAlignment="1">
      <alignment horizontal="right" vertical="center" wrapText="1"/>
    </xf>
    <xf numFmtId="165" fontId="15" fillId="3" borderId="3" xfId="12" applyFont="1" applyFill="1" applyBorder="1" applyAlignment="1">
      <alignment horizontal="right" vertical="center"/>
    </xf>
    <xf numFmtId="165" fontId="25" fillId="3" borderId="3" xfId="0" applyNumberFormat="1" applyFont="1" applyFill="1" applyBorder="1" applyAlignment="1">
      <alignment horizontal="left" vertical="center" wrapText="1"/>
    </xf>
    <xf numFmtId="0" fontId="0" fillId="3" borderId="0" xfId="0" applyFill="1" applyAlignment="1">
      <alignment horizontal="left" vertical="center"/>
    </xf>
    <xf numFmtId="0" fontId="0" fillId="3" borderId="0" xfId="0" applyFill="1" applyAlignment="1">
      <alignment horizontal="right" vertical="center"/>
    </xf>
    <xf numFmtId="1" fontId="14" fillId="3" borderId="14" xfId="0" applyNumberFormat="1" applyFont="1" applyFill="1" applyBorder="1" applyAlignment="1" applyProtection="1">
      <alignment horizontal="right" vertical="center" wrapText="1"/>
      <protection locked="0"/>
    </xf>
    <xf numFmtId="0" fontId="5" fillId="3" borderId="0" xfId="0" applyFont="1" applyFill="1" applyProtection="1">
      <protection locked="0"/>
    </xf>
    <xf numFmtId="165" fontId="5" fillId="3" borderId="0" xfId="12" applyFont="1" applyFill="1" applyProtection="1">
      <protection locked="0"/>
    </xf>
    <xf numFmtId="165" fontId="23" fillId="2" borderId="0" xfId="12" applyFont="1" applyFill="1" applyBorder="1" applyAlignment="1" applyProtection="1">
      <alignment horizontal="right" vertical="center" wrapText="1"/>
      <protection locked="0"/>
    </xf>
    <xf numFmtId="0" fontId="12" fillId="3" borderId="24" xfId="0" applyFont="1" applyFill="1" applyBorder="1" applyAlignment="1">
      <alignment vertical="center"/>
    </xf>
    <xf numFmtId="10" fontId="5" fillId="3" borderId="19" xfId="12" applyNumberFormat="1" applyFont="1" applyFill="1" applyBorder="1" applyAlignment="1" applyProtection="1">
      <alignment horizontal="right" vertical="center"/>
      <protection locked="0"/>
    </xf>
    <xf numFmtId="10" fontId="5" fillId="3" borderId="27" xfId="12" applyNumberFormat="1" applyFont="1" applyFill="1" applyBorder="1" applyAlignment="1" applyProtection="1">
      <alignment horizontal="right" vertical="center"/>
      <protection locked="0"/>
    </xf>
    <xf numFmtId="0" fontId="6" fillId="3" borderId="0" xfId="0" applyFont="1" applyFill="1" applyProtection="1">
      <protection locked="0"/>
    </xf>
    <xf numFmtId="0" fontId="7" fillId="3" borderId="0" xfId="0" applyFont="1" applyFill="1" applyProtection="1">
      <protection locked="0"/>
    </xf>
    <xf numFmtId="0" fontId="5" fillId="3" borderId="0" xfId="0" applyFont="1" applyFill="1" applyAlignment="1" applyProtection="1">
      <alignment horizontal="center" vertical="center"/>
      <protection locked="0"/>
    </xf>
    <xf numFmtId="0" fontId="5" fillId="3" borderId="0" xfId="0" applyFont="1" applyFill="1" applyAlignment="1" applyProtection="1">
      <alignment horizontal="center" vertical="center" wrapText="1"/>
      <protection locked="0"/>
    </xf>
    <xf numFmtId="0" fontId="14" fillId="3" borderId="14" xfId="0" applyFont="1" applyFill="1" applyBorder="1" applyProtection="1">
      <protection locked="0"/>
    </xf>
    <xf numFmtId="0" fontId="0" fillId="3" borderId="22" xfId="0"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0" fillId="3" borderId="23" xfId="0" applyFill="1" applyBorder="1" applyAlignment="1" applyProtection="1">
      <alignment horizontal="center" vertical="center"/>
      <protection locked="0"/>
    </xf>
    <xf numFmtId="165" fontId="0" fillId="3" borderId="0" xfId="0" applyNumberFormat="1" applyFill="1" applyAlignment="1" applyProtection="1">
      <alignment horizontal="right" vertical="center"/>
      <protection locked="0"/>
    </xf>
    <xf numFmtId="165" fontId="0" fillId="3" borderId="5" xfId="0" applyNumberFormat="1" applyFill="1" applyBorder="1" applyAlignment="1" applyProtection="1">
      <alignment horizontal="right" vertical="center"/>
      <protection locked="0"/>
    </xf>
    <xf numFmtId="4" fontId="0" fillId="3" borderId="0" xfId="0" applyNumberFormat="1" applyFill="1"/>
    <xf numFmtId="0" fontId="12" fillId="3" borderId="25" xfId="0" applyFont="1" applyFill="1" applyBorder="1" applyAlignment="1">
      <alignment horizontal="center"/>
    </xf>
    <xf numFmtId="0" fontId="5" fillId="3" borderId="20" xfId="0" applyFont="1" applyFill="1" applyBorder="1" applyAlignment="1">
      <alignment vertical="center"/>
    </xf>
    <xf numFmtId="165" fontId="5" fillId="3" borderId="19" xfId="12" applyFont="1" applyFill="1" applyBorder="1" applyAlignment="1" applyProtection="1">
      <alignment horizontal="right" vertical="center"/>
    </xf>
    <xf numFmtId="0" fontId="5" fillId="3" borderId="26" xfId="0" applyFont="1" applyFill="1" applyBorder="1" applyAlignment="1">
      <alignment vertical="center"/>
    </xf>
    <xf numFmtId="165" fontId="5" fillId="3" borderId="27" xfId="12" applyFont="1" applyFill="1" applyBorder="1" applyAlignment="1" applyProtection="1">
      <alignment horizontal="right" vertical="center"/>
    </xf>
    <xf numFmtId="0" fontId="16" fillId="3" borderId="0" xfId="4" applyFont="1" applyFill="1" applyAlignment="1" applyProtection="1">
      <alignment horizontal="left" vertical="center"/>
      <protection locked="0"/>
    </xf>
    <xf numFmtId="0" fontId="16" fillId="3" borderId="0" xfId="4" applyFont="1" applyFill="1" applyAlignment="1" applyProtection="1">
      <alignment horizontal="right" vertical="center" wrapText="1"/>
      <protection locked="0"/>
    </xf>
    <xf numFmtId="10" fontId="23" fillId="2" borderId="0" xfId="9" applyNumberFormat="1" applyFont="1" applyFill="1" applyBorder="1" applyAlignment="1" applyProtection="1">
      <alignment horizontal="right" vertical="center" wrapText="1"/>
      <protection locked="0"/>
    </xf>
    <xf numFmtId="0" fontId="15" fillId="0" borderId="0" xfId="4" applyFont="1" applyAlignment="1" applyProtection="1">
      <alignment vertical="center"/>
      <protection locked="0"/>
    </xf>
    <xf numFmtId="0" fontId="6" fillId="0" borderId="0" xfId="4" applyFont="1" applyAlignment="1" applyProtection="1">
      <alignment horizontal="left" vertical="center"/>
      <protection locked="0"/>
    </xf>
    <xf numFmtId="0" fontId="15" fillId="2" borderId="0" xfId="4" applyFont="1" applyFill="1" applyAlignment="1" applyProtection="1">
      <alignment vertical="center"/>
      <protection locked="0"/>
    </xf>
    <xf numFmtId="0" fontId="7" fillId="2" borderId="0" xfId="4" applyFont="1" applyFill="1" applyAlignment="1" applyProtection="1">
      <alignment vertical="center"/>
      <protection locked="0"/>
    </xf>
    <xf numFmtId="4" fontId="7" fillId="2" borderId="0" xfId="4" applyNumberFormat="1" applyFont="1" applyFill="1" applyAlignment="1" applyProtection="1">
      <alignment vertical="center"/>
      <protection locked="0"/>
    </xf>
    <xf numFmtId="0" fontId="16" fillId="0" borderId="0" xfId="4" applyFont="1" applyAlignment="1" applyProtection="1">
      <alignment vertical="center"/>
      <protection locked="0"/>
    </xf>
    <xf numFmtId="4" fontId="15" fillId="0" borderId="0" xfId="4" applyNumberFormat="1" applyFont="1" applyAlignment="1" applyProtection="1">
      <alignment vertical="center"/>
      <protection locked="0"/>
    </xf>
    <xf numFmtId="0" fontId="0" fillId="0" borderId="0" xfId="0" applyAlignment="1" applyProtection="1">
      <alignment horizontal="left" vertical="center" wrapText="1"/>
      <protection locked="0"/>
    </xf>
    <xf numFmtId="4" fontId="15" fillId="2" borderId="0" xfId="4" applyNumberFormat="1" applyFont="1" applyFill="1" applyAlignment="1" applyProtection="1">
      <alignment vertical="center"/>
      <protection locked="0"/>
    </xf>
    <xf numFmtId="0" fontId="17" fillId="0" borderId="0" xfId="4" applyFont="1" applyAlignment="1" applyProtection="1">
      <alignment horizontal="justify" vertical="center"/>
      <protection locked="0"/>
    </xf>
    <xf numFmtId="0" fontId="0" fillId="3" borderId="22" xfId="0" applyFill="1" applyBorder="1" applyAlignment="1">
      <alignment horizontal="left" vertical="center" wrapText="1"/>
    </xf>
    <xf numFmtId="0" fontId="5" fillId="3" borderId="15" xfId="0" applyFont="1" applyFill="1" applyBorder="1" applyAlignment="1" applyProtection="1">
      <alignment horizontal="left" vertical="center" wrapText="1"/>
      <protection locked="0"/>
    </xf>
    <xf numFmtId="165" fontId="22" fillId="2" borderId="0" xfId="12" applyFont="1" applyFill="1" applyBorder="1" applyAlignment="1" applyProtection="1">
      <alignment horizontal="right" vertical="center" wrapText="1"/>
    </xf>
    <xf numFmtId="0" fontId="21" fillId="2" borderId="2" xfId="4" applyFont="1" applyFill="1" applyBorder="1" applyAlignment="1">
      <alignment horizontal="left" vertical="center"/>
    </xf>
    <xf numFmtId="0" fontId="15" fillId="3" borderId="2" xfId="4" applyFont="1" applyFill="1" applyBorder="1" applyAlignment="1">
      <alignment horizontal="left" vertical="center" wrapText="1"/>
    </xf>
    <xf numFmtId="165" fontId="22" fillId="2" borderId="2" xfId="12" applyFont="1" applyFill="1" applyBorder="1" applyAlignment="1" applyProtection="1">
      <alignment horizontal="right" vertical="center" wrapText="1"/>
      <protection locked="0"/>
    </xf>
    <xf numFmtId="165" fontId="22" fillId="2" borderId="2" xfId="12" applyFont="1" applyFill="1" applyBorder="1" applyAlignment="1" applyProtection="1">
      <alignment horizontal="right" vertical="center" wrapText="1"/>
    </xf>
    <xf numFmtId="165" fontId="23" fillId="2" borderId="2" xfId="12" applyFont="1" applyFill="1" applyBorder="1" applyAlignment="1" applyProtection="1">
      <alignment horizontal="right" vertical="center" wrapText="1"/>
    </xf>
    <xf numFmtId="10" fontId="22" fillId="3" borderId="2" xfId="9" applyNumberFormat="1" applyFont="1" applyFill="1" applyBorder="1" applyAlignment="1" applyProtection="1">
      <alignment horizontal="right" vertical="center" wrapText="1"/>
    </xf>
    <xf numFmtId="165" fontId="22" fillId="3" borderId="2" xfId="12" applyFont="1" applyFill="1" applyBorder="1" applyAlignment="1" applyProtection="1">
      <alignment horizontal="right" vertical="center" wrapText="1"/>
    </xf>
    <xf numFmtId="0" fontId="21" fillId="2" borderId="2" xfId="0" applyFont="1" applyFill="1" applyBorder="1" applyAlignment="1">
      <alignment horizontal="left" vertical="center"/>
    </xf>
    <xf numFmtId="0" fontId="15" fillId="3" borderId="2" xfId="0" applyFont="1" applyFill="1" applyBorder="1" applyAlignment="1">
      <alignment horizontal="left" vertical="center" wrapText="1"/>
    </xf>
    <xf numFmtId="165" fontId="15" fillId="2" borderId="2" xfId="12" applyFont="1" applyFill="1" applyBorder="1" applyAlignment="1" applyProtection="1">
      <alignment horizontal="right" vertical="center"/>
    </xf>
    <xf numFmtId="10" fontId="15" fillId="3" borderId="2" xfId="9" applyNumberFormat="1" applyFont="1" applyFill="1" applyBorder="1" applyAlignment="1" applyProtection="1">
      <alignment horizontal="right" vertical="center"/>
    </xf>
    <xf numFmtId="10" fontId="15" fillId="3" borderId="5" xfId="9" applyNumberFormat="1" applyFont="1" applyFill="1" applyBorder="1" applyAlignment="1" applyProtection="1">
      <alignment horizontal="right" vertical="center"/>
    </xf>
    <xf numFmtId="0" fontId="16" fillId="2" borderId="2" xfId="0" applyFont="1" applyFill="1" applyBorder="1" applyAlignment="1">
      <alignment horizontal="left" vertical="center"/>
    </xf>
    <xf numFmtId="0" fontId="16" fillId="3" borderId="2" xfId="0" applyFont="1" applyFill="1" applyBorder="1" applyAlignment="1">
      <alignment horizontal="left" vertical="center" wrapText="1"/>
    </xf>
    <xf numFmtId="0" fontId="15" fillId="2" borderId="2" xfId="0" applyFont="1" applyFill="1" applyBorder="1" applyAlignment="1">
      <alignment horizontal="left" vertical="center"/>
    </xf>
    <xf numFmtId="165" fontId="15" fillId="2" borderId="2" xfId="12" applyFont="1" applyFill="1" applyBorder="1" applyAlignment="1">
      <alignment horizontal="right" vertical="center"/>
    </xf>
    <xf numFmtId="165" fontId="15" fillId="2" borderId="5" xfId="12" applyFont="1" applyFill="1" applyBorder="1" applyAlignment="1">
      <alignment horizontal="right" vertical="center"/>
    </xf>
    <xf numFmtId="0" fontId="11" fillId="3" borderId="0" xfId="0" applyFont="1" applyFill="1" applyAlignment="1">
      <alignment horizontal="left" vertical="center" wrapText="1"/>
    </xf>
    <xf numFmtId="0" fontId="12" fillId="2" borderId="1" xfId="0" applyFont="1" applyFill="1" applyBorder="1" applyAlignment="1">
      <alignment horizontal="left" vertical="center"/>
    </xf>
    <xf numFmtId="165" fontId="5" fillId="2" borderId="28" xfId="12" applyFont="1" applyFill="1" applyBorder="1" applyAlignment="1" applyProtection="1">
      <alignment horizontal="right" vertical="center"/>
      <protection locked="0"/>
    </xf>
    <xf numFmtId="165" fontId="5" fillId="2" borderId="10" xfId="12" applyFont="1" applyFill="1" applyBorder="1" applyAlignment="1" applyProtection="1">
      <alignment horizontal="right" vertical="center"/>
    </xf>
    <xf numFmtId="165" fontId="5" fillId="2" borderId="12" xfId="12" applyFont="1" applyFill="1" applyBorder="1" applyAlignment="1" applyProtection="1">
      <alignment horizontal="right" vertical="center"/>
    </xf>
    <xf numFmtId="0" fontId="12" fillId="2" borderId="1" xfId="0" applyFont="1" applyFill="1" applyBorder="1" applyAlignment="1">
      <alignment horizontal="left" vertical="center" wrapText="1"/>
    </xf>
    <xf numFmtId="0" fontId="6" fillId="2" borderId="0" xfId="0" applyFont="1" applyFill="1" applyAlignment="1">
      <alignment horizontal="center" vertical="center" wrapText="1"/>
    </xf>
    <xf numFmtId="0" fontId="6" fillId="2" borderId="0" xfId="0" applyFont="1" applyFill="1" applyAlignment="1">
      <alignment horizontal="center" vertical="center"/>
    </xf>
    <xf numFmtId="0" fontId="5" fillId="0" borderId="0" xfId="0" applyFont="1" applyAlignment="1" applyProtection="1">
      <alignment horizontal="justify" vertical="center" wrapText="1"/>
      <protection locked="0"/>
    </xf>
    <xf numFmtId="0" fontId="0" fillId="0" borderId="0" xfId="0" applyProtection="1">
      <protection locked="0"/>
    </xf>
    <xf numFmtId="0" fontId="11" fillId="2" borderId="0" xfId="0" applyFont="1" applyFill="1" applyAlignment="1" applyProtection="1">
      <alignment horizontal="justify"/>
      <protection locked="0"/>
    </xf>
    <xf numFmtId="0" fontId="11" fillId="2" borderId="0" xfId="0" applyFont="1" applyFill="1" applyAlignment="1">
      <alignment horizontal="center" wrapText="1"/>
    </xf>
    <xf numFmtId="4" fontId="0" fillId="3" borderId="3" xfId="0" applyNumberFormat="1" applyFill="1" applyBorder="1"/>
    <xf numFmtId="165" fontId="0" fillId="3" borderId="3" xfId="0" applyNumberFormat="1" applyFill="1" applyBorder="1"/>
    <xf numFmtId="4" fontId="0" fillId="3" borderId="16" xfId="0" applyNumberFormat="1" applyFill="1" applyBorder="1" applyAlignment="1">
      <alignment horizontal="right" vertical="center"/>
    </xf>
    <xf numFmtId="165" fontId="0" fillId="3" borderId="9" xfId="0" applyNumberFormat="1" applyFill="1" applyBorder="1"/>
    <xf numFmtId="0" fontId="6" fillId="3" borderId="0" xfId="0" applyFont="1" applyFill="1" applyAlignment="1">
      <alignment vertical="center" wrapText="1"/>
    </xf>
    <xf numFmtId="0" fontId="7" fillId="3" borderId="0" xfId="0" applyFont="1" applyFill="1" applyAlignment="1">
      <alignment vertical="center" wrapText="1"/>
    </xf>
    <xf numFmtId="4" fontId="16" fillId="2" borderId="3" xfId="0" applyNumberFormat="1" applyFont="1" applyFill="1" applyBorder="1" applyAlignment="1">
      <alignment horizontal="right" vertical="center"/>
    </xf>
    <xf numFmtId="10" fontId="15" fillId="3" borderId="3" xfId="9" applyNumberFormat="1" applyFont="1" applyFill="1" applyBorder="1" applyAlignment="1" applyProtection="1">
      <alignment horizontal="right" vertical="center"/>
    </xf>
    <xf numFmtId="14" fontId="7" fillId="2" borderId="0" xfId="0" applyNumberFormat="1" applyFont="1" applyFill="1" applyAlignment="1" applyProtection="1">
      <alignment horizontal="right" vertical="center"/>
      <protection locked="0"/>
    </xf>
    <xf numFmtId="14" fontId="15" fillId="2" borderId="0" xfId="4" applyNumberFormat="1" applyFont="1" applyFill="1" applyAlignment="1">
      <alignment horizontal="right" vertical="center" wrapText="1"/>
    </xf>
    <xf numFmtId="14" fontId="15" fillId="0" borderId="5" xfId="4" applyNumberFormat="1" applyFont="1" applyBorder="1" applyAlignment="1">
      <alignment horizontal="right" vertical="center" wrapText="1"/>
    </xf>
    <xf numFmtId="14" fontId="12" fillId="2" borderId="0" xfId="0" applyNumberFormat="1" applyFont="1" applyFill="1" applyAlignment="1">
      <alignment horizontal="right" vertical="center"/>
    </xf>
    <xf numFmtId="14" fontId="12" fillId="2" borderId="5" xfId="0" applyNumberFormat="1" applyFont="1" applyFill="1" applyBorder="1" applyAlignment="1">
      <alignment horizontal="right" vertical="center" wrapText="1"/>
    </xf>
    <xf numFmtId="0" fontId="12" fillId="2" borderId="0" xfId="0" applyFont="1" applyFill="1" applyAlignment="1">
      <alignment horizontal="right" vertical="center"/>
    </xf>
    <xf numFmtId="0" fontId="15" fillId="2" borderId="0" xfId="4" applyFont="1" applyFill="1" applyAlignment="1">
      <alignment horizontal="right" vertical="center" wrapText="1"/>
    </xf>
    <xf numFmtId="0" fontId="12" fillId="2" borderId="0" xfId="0" applyFont="1" applyFill="1" applyAlignment="1">
      <alignment horizontal="center" vertical="center"/>
    </xf>
    <xf numFmtId="14" fontId="13" fillId="2" borderId="0" xfId="0" applyNumberFormat="1" applyFont="1" applyFill="1" applyAlignment="1">
      <alignment horizontal="right" vertical="center"/>
    </xf>
    <xf numFmtId="14" fontId="13" fillId="2" borderId="5" xfId="0" applyNumberFormat="1" applyFont="1" applyFill="1" applyBorder="1" applyAlignment="1">
      <alignment horizontal="right" vertical="center" wrapText="1"/>
    </xf>
    <xf numFmtId="0" fontId="13" fillId="2" borderId="0" xfId="0" applyFont="1" applyFill="1" applyAlignment="1">
      <alignment horizontal="right" vertical="center"/>
    </xf>
    <xf numFmtId="0" fontId="7" fillId="2" borderId="0" xfId="0" applyFont="1" applyFill="1" applyAlignment="1">
      <alignment horizontal="right" vertical="center"/>
    </xf>
    <xf numFmtId="0" fontId="12" fillId="3" borderId="29" xfId="0" applyFont="1" applyFill="1" applyBorder="1" applyAlignment="1">
      <alignment horizontal="center" vertical="center" wrapText="1"/>
    </xf>
    <xf numFmtId="1" fontId="12" fillId="2" borderId="29" xfId="0" applyNumberFormat="1" applyFont="1" applyFill="1" applyBorder="1" applyAlignment="1">
      <alignment horizontal="center" vertical="center" wrapText="1"/>
    </xf>
    <xf numFmtId="1" fontId="14" fillId="0" borderId="30" xfId="0" applyNumberFormat="1" applyFont="1" applyBorder="1" applyAlignment="1" applyProtection="1">
      <alignment horizontal="right" vertical="center" wrapText="1"/>
      <protection locked="0"/>
    </xf>
    <xf numFmtId="0" fontId="33" fillId="3" borderId="0" xfId="0" applyFont="1" applyFill="1" applyAlignment="1" applyProtection="1">
      <alignment horizontal="center" vertical="center" wrapText="1"/>
      <protection locked="0"/>
    </xf>
    <xf numFmtId="165" fontId="5" fillId="3" borderId="6" xfId="0" applyNumberFormat="1" applyFont="1" applyFill="1" applyBorder="1" applyAlignment="1" applyProtection="1">
      <alignment horizontal="right" vertical="center"/>
      <protection locked="0"/>
    </xf>
    <xf numFmtId="165" fontId="5" fillId="3" borderId="0" xfId="0" applyNumberFormat="1" applyFont="1" applyFill="1" applyAlignment="1" applyProtection="1">
      <alignment horizontal="right" vertical="center"/>
      <protection locked="0"/>
    </xf>
    <xf numFmtId="0" fontId="14" fillId="2" borderId="15"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0" fillId="3" borderId="0" xfId="0" applyFill="1" applyAlignment="1" applyProtection="1">
      <alignment horizontal="center" vertical="center" wrapText="1"/>
      <protection locked="0"/>
    </xf>
    <xf numFmtId="1" fontId="14" fillId="4" borderId="11" xfId="0" applyNumberFormat="1" applyFont="1" applyFill="1" applyBorder="1" applyAlignment="1" applyProtection="1">
      <alignment horizontal="right" vertical="center" wrapText="1"/>
      <protection locked="0"/>
    </xf>
    <xf numFmtId="0" fontId="0" fillId="4" borderId="14" xfId="0" applyFill="1" applyBorder="1" applyAlignment="1" applyProtection="1">
      <alignment wrapText="1"/>
      <protection locked="0"/>
    </xf>
    <xf numFmtId="0" fontId="0" fillId="4" borderId="0" xfId="0" applyFill="1" applyAlignment="1" applyProtection="1">
      <alignment wrapText="1"/>
      <protection locked="0"/>
    </xf>
    <xf numFmtId="0" fontId="35" fillId="4" borderId="0" xfId="0" applyFont="1" applyFill="1" applyAlignment="1" applyProtection="1">
      <alignment wrapText="1"/>
      <protection locked="0"/>
    </xf>
    <xf numFmtId="0" fontId="0" fillId="5" borderId="0" xfId="0" applyFill="1" applyAlignment="1" applyProtection="1">
      <alignment wrapText="1"/>
      <protection locked="0"/>
    </xf>
    <xf numFmtId="0" fontId="0" fillId="6" borderId="0" xfId="0" applyFill="1" applyAlignment="1" applyProtection="1">
      <alignment wrapText="1"/>
      <protection locked="0"/>
    </xf>
    <xf numFmtId="0" fontId="0" fillId="7" borderId="0" xfId="0" applyFill="1" applyAlignment="1" applyProtection="1">
      <alignment wrapText="1"/>
      <protection locked="0"/>
    </xf>
    <xf numFmtId="0" fontId="0" fillId="8" borderId="0" xfId="0" applyFill="1" applyAlignment="1" applyProtection="1">
      <alignment wrapText="1"/>
      <protection locked="0"/>
    </xf>
    <xf numFmtId="0" fontId="0" fillId="9" borderId="0" xfId="0" applyFill="1" applyAlignment="1" applyProtection="1">
      <alignment wrapText="1"/>
      <protection locked="0"/>
    </xf>
    <xf numFmtId="0" fontId="0" fillId="10" borderId="0" xfId="0" applyFill="1" applyAlignment="1" applyProtection="1">
      <alignment wrapText="1"/>
      <protection locked="0"/>
    </xf>
    <xf numFmtId="0" fontId="18" fillId="2" borderId="0" xfId="0" applyFont="1" applyFill="1" applyAlignment="1" applyProtection="1">
      <alignment horizontal="center" vertical="center" wrapText="1"/>
      <protection locked="0"/>
    </xf>
    <xf numFmtId="166" fontId="12" fillId="3" borderId="29" xfId="0" applyNumberFormat="1" applyFont="1" applyFill="1" applyBorder="1" applyAlignment="1">
      <alignment horizontal="center" vertical="center" wrapText="1"/>
    </xf>
    <xf numFmtId="0" fontId="5" fillId="3" borderId="0" xfId="0" applyFont="1" applyFill="1" applyAlignment="1" applyProtection="1">
      <alignment horizontal="left" vertical="center" wrapText="1"/>
      <protection locked="0"/>
    </xf>
    <xf numFmtId="49" fontId="5" fillId="3" borderId="18" xfId="3" applyNumberFormat="1" applyFill="1" applyBorder="1" applyAlignment="1" applyProtection="1">
      <alignment horizontal="left" wrapText="1"/>
      <protection locked="0"/>
    </xf>
    <xf numFmtId="49" fontId="5" fillId="3" borderId="15" xfId="3" applyNumberFormat="1" applyFill="1" applyBorder="1" applyAlignment="1" applyProtection="1">
      <alignment horizontal="left" wrapText="1"/>
      <protection locked="0"/>
    </xf>
    <xf numFmtId="0" fontId="5" fillId="2" borderId="0" xfId="0" applyFont="1" applyFill="1" applyAlignment="1" applyProtection="1">
      <alignment wrapText="1"/>
      <protection locked="0"/>
    </xf>
    <xf numFmtId="0" fontId="6" fillId="2" borderId="0" xfId="0" applyFont="1" applyFill="1" applyAlignment="1" applyProtection="1">
      <alignment horizontal="center" vertical="center"/>
      <protection locked="0"/>
    </xf>
    <xf numFmtId="165" fontId="5" fillId="3" borderId="0" xfId="12" applyFont="1" applyFill="1" applyBorder="1" applyAlignment="1" applyProtection="1">
      <alignment horizontal="right" vertical="center" wrapText="1"/>
      <protection locked="0"/>
    </xf>
    <xf numFmtId="166" fontId="5" fillId="3" borderId="0" xfId="0" applyNumberFormat="1" applyFont="1" applyFill="1" applyAlignment="1" applyProtection="1">
      <alignment horizontal="left" vertical="center" wrapText="1"/>
      <protection locked="0"/>
    </xf>
    <xf numFmtId="0" fontId="28" fillId="2" borderId="0" xfId="0" applyFont="1" applyFill="1" applyAlignment="1" applyProtection="1">
      <alignment horizontal="center"/>
      <protection locked="0"/>
    </xf>
    <xf numFmtId="0" fontId="5" fillId="3" borderId="0" xfId="0" applyFont="1" applyFill="1"/>
    <xf numFmtId="0" fontId="7" fillId="3" borderId="17" xfId="0" applyFont="1" applyFill="1" applyBorder="1" applyAlignment="1">
      <alignment horizontal="center" vertical="center" wrapText="1"/>
    </xf>
    <xf numFmtId="14" fontId="7" fillId="2" borderId="8" xfId="0" applyNumberFormat="1" applyFont="1" applyFill="1" applyBorder="1" applyAlignment="1">
      <alignment horizontal="right" vertical="center" wrapText="1"/>
    </xf>
    <xf numFmtId="4" fontId="7" fillId="2" borderId="7" xfId="0" applyNumberFormat="1" applyFont="1" applyFill="1" applyBorder="1" applyAlignment="1">
      <alignment horizontal="right" vertical="center"/>
    </xf>
    <xf numFmtId="14" fontId="7" fillId="2" borderId="0" xfId="0" applyNumberFormat="1" applyFont="1" applyFill="1" applyAlignment="1">
      <alignment horizontal="right" vertical="center"/>
    </xf>
    <xf numFmtId="14" fontId="14" fillId="2" borderId="31" xfId="0" applyNumberFormat="1" applyFont="1" applyFill="1" applyBorder="1" applyAlignment="1" applyProtection="1">
      <alignment horizontal="right" vertical="center" wrapText="1"/>
      <protection locked="0"/>
    </xf>
    <xf numFmtId="0" fontId="14" fillId="2" borderId="31" xfId="0" applyFont="1" applyFill="1" applyBorder="1" applyAlignment="1" applyProtection="1">
      <alignment horizontal="left" vertical="center" wrapText="1"/>
      <protection locked="0"/>
    </xf>
    <xf numFmtId="165" fontId="14" fillId="2" borderId="31" xfId="12" applyFont="1" applyFill="1" applyBorder="1" applyAlignment="1" applyProtection="1">
      <alignment horizontal="right" vertical="center" wrapText="1"/>
      <protection locked="0"/>
    </xf>
    <xf numFmtId="0" fontId="14" fillId="3" borderId="31" xfId="0" applyFont="1" applyFill="1" applyBorder="1" applyAlignment="1" applyProtection="1">
      <alignment horizontal="left" vertical="center" wrapText="1"/>
      <protection locked="0"/>
    </xf>
    <xf numFmtId="0" fontId="14" fillId="2" borderId="31" xfId="0" applyFont="1" applyFill="1" applyBorder="1" applyAlignment="1" applyProtection="1">
      <alignment horizontal="center" vertical="center" wrapText="1"/>
      <protection locked="0"/>
    </xf>
    <xf numFmtId="0" fontId="14" fillId="3" borderId="31" xfId="0" applyFont="1" applyFill="1" applyBorder="1" applyAlignment="1" applyProtection="1">
      <alignment horizontal="center" vertical="center" wrapText="1"/>
      <protection locked="0"/>
    </xf>
    <xf numFmtId="14" fontId="14" fillId="2" borderId="32" xfId="0" applyNumberFormat="1" applyFont="1" applyFill="1" applyBorder="1" applyAlignment="1" applyProtection="1">
      <alignment horizontal="right" vertical="center" wrapText="1"/>
      <protection locked="0"/>
    </xf>
    <xf numFmtId="17" fontId="14" fillId="3" borderId="32" xfId="0" applyNumberFormat="1" applyFont="1" applyFill="1" applyBorder="1" applyAlignment="1" applyProtection="1">
      <alignment horizontal="center" vertical="center" wrapText="1"/>
      <protection locked="0"/>
    </xf>
    <xf numFmtId="0" fontId="14" fillId="2" borderId="32" xfId="0" applyFont="1" applyFill="1" applyBorder="1" applyAlignment="1" applyProtection="1">
      <alignment horizontal="left" vertical="center" wrapText="1"/>
      <protection locked="0"/>
    </xf>
    <xf numFmtId="165" fontId="14" fillId="2" borderId="32" xfId="12" applyFont="1" applyFill="1" applyBorder="1" applyAlignment="1" applyProtection="1">
      <alignment horizontal="right" vertical="center" wrapText="1"/>
      <protection locked="0"/>
    </xf>
    <xf numFmtId="0" fontId="14" fillId="3" borderId="32" xfId="0" applyFont="1" applyFill="1" applyBorder="1" applyAlignment="1" applyProtection="1">
      <alignment horizontal="left" vertical="center" wrapText="1"/>
      <protection locked="0"/>
    </xf>
    <xf numFmtId="0" fontId="14" fillId="2" borderId="32" xfId="0" applyFont="1" applyFill="1" applyBorder="1" applyAlignment="1" applyProtection="1">
      <alignment horizontal="center" vertical="center" wrapText="1"/>
      <protection locked="0"/>
    </xf>
    <xf numFmtId="0" fontId="14" fillId="3" borderId="32" xfId="0" applyFont="1" applyFill="1" applyBorder="1" applyAlignment="1" applyProtection="1">
      <alignment horizontal="center" vertical="center" wrapText="1"/>
      <protection locked="0"/>
    </xf>
    <xf numFmtId="14" fontId="14" fillId="2" borderId="32" xfId="0" applyNumberFormat="1" applyFont="1" applyFill="1" applyBorder="1" applyAlignment="1" applyProtection="1">
      <alignment horizontal="center" vertical="center" wrapText="1"/>
      <protection locked="0"/>
    </xf>
    <xf numFmtId="17" fontId="14" fillId="2" borderId="31" xfId="0" applyNumberFormat="1" applyFont="1" applyFill="1" applyBorder="1" applyAlignment="1" applyProtection="1">
      <alignment horizontal="right" vertical="center" wrapText="1"/>
      <protection locked="0"/>
    </xf>
    <xf numFmtId="14" fontId="14" fillId="2" borderId="33" xfId="0" applyNumberFormat="1" applyFont="1" applyFill="1" applyBorder="1" applyAlignment="1" applyProtection="1">
      <alignment horizontal="right" vertical="center" wrapText="1"/>
      <protection locked="0"/>
    </xf>
    <xf numFmtId="0" fontId="14" fillId="3" borderId="34" xfId="0" applyFont="1" applyFill="1" applyBorder="1" applyAlignment="1">
      <alignment horizontal="right" vertical="center" wrapText="1"/>
    </xf>
    <xf numFmtId="14" fontId="14" fillId="3" borderId="32" xfId="0" applyNumberFormat="1" applyFont="1" applyFill="1" applyBorder="1" applyAlignment="1" applyProtection="1">
      <alignment horizontal="right" vertical="center" wrapText="1"/>
      <protection locked="0"/>
    </xf>
    <xf numFmtId="17" fontId="14" fillId="3" borderId="32" xfId="0" applyNumberFormat="1" applyFont="1" applyFill="1" applyBorder="1" applyAlignment="1" applyProtection="1">
      <alignment horizontal="right" vertical="center" wrapText="1"/>
      <protection locked="0"/>
    </xf>
    <xf numFmtId="165" fontId="14" fillId="3" borderId="32" xfId="12" applyFont="1" applyFill="1" applyBorder="1" applyAlignment="1" applyProtection="1">
      <alignment horizontal="right" vertical="center" wrapText="1"/>
      <protection locked="0"/>
    </xf>
    <xf numFmtId="14" fontId="14" fillId="3" borderId="35" xfId="0" applyNumberFormat="1" applyFont="1" applyFill="1" applyBorder="1" applyAlignment="1" applyProtection="1">
      <alignment horizontal="right" vertical="center" wrapText="1"/>
      <protection locked="0"/>
    </xf>
    <xf numFmtId="0" fontId="14" fillId="2" borderId="34" xfId="0" applyFont="1" applyFill="1" applyBorder="1" applyAlignment="1">
      <alignment horizontal="right" vertical="center" wrapText="1"/>
    </xf>
    <xf numFmtId="14" fontId="36" fillId="2" borderId="32" xfId="0" applyNumberFormat="1" applyFont="1" applyFill="1" applyBorder="1" applyAlignment="1" applyProtection="1">
      <alignment horizontal="right" vertical="center" wrapText="1"/>
      <protection locked="0"/>
    </xf>
    <xf numFmtId="17" fontId="36" fillId="2" borderId="32" xfId="0" applyNumberFormat="1" applyFont="1" applyFill="1" applyBorder="1" applyAlignment="1" applyProtection="1">
      <alignment horizontal="right" vertical="center" wrapText="1"/>
      <protection locked="0"/>
    </xf>
    <xf numFmtId="0" fontId="36" fillId="2" borderId="32" xfId="0" applyFont="1" applyFill="1" applyBorder="1" applyAlignment="1" applyProtection="1">
      <alignment horizontal="left" vertical="center" wrapText="1"/>
      <protection locked="0"/>
    </xf>
    <xf numFmtId="165" fontId="36" fillId="2" borderId="32" xfId="12" applyFont="1" applyFill="1" applyBorder="1" applyAlignment="1" applyProtection="1">
      <alignment horizontal="right" vertical="center" wrapText="1"/>
      <protection locked="0"/>
    </xf>
    <xf numFmtId="0" fontId="36" fillId="3" borderId="32" xfId="0" applyFont="1" applyFill="1" applyBorder="1" applyAlignment="1" applyProtection="1">
      <alignment horizontal="left" vertical="center" wrapText="1"/>
      <protection locked="0"/>
    </xf>
    <xf numFmtId="0" fontId="36" fillId="2" borderId="32" xfId="0" applyFont="1" applyFill="1" applyBorder="1" applyAlignment="1" applyProtection="1">
      <alignment horizontal="center" vertical="center" wrapText="1"/>
      <protection locked="0"/>
    </xf>
    <xf numFmtId="0" fontId="36" fillId="3" borderId="32" xfId="0" applyFont="1" applyFill="1" applyBorder="1" applyAlignment="1" applyProtection="1">
      <alignment horizontal="center" vertical="center" wrapText="1"/>
      <protection locked="0"/>
    </xf>
    <xf numFmtId="14" fontId="14" fillId="2" borderId="35" xfId="0" applyNumberFormat="1" applyFont="1" applyFill="1" applyBorder="1" applyAlignment="1" applyProtection="1">
      <alignment horizontal="right" vertical="center" wrapText="1"/>
      <protection locked="0"/>
    </xf>
    <xf numFmtId="17" fontId="14" fillId="2" borderId="32" xfId="0" applyNumberFormat="1" applyFont="1" applyFill="1" applyBorder="1" applyAlignment="1" applyProtection="1">
      <alignment horizontal="right" vertical="center" wrapText="1"/>
      <protection locked="0"/>
    </xf>
    <xf numFmtId="165" fontId="36" fillId="3" borderId="32" xfId="12" applyFont="1" applyFill="1" applyBorder="1" applyAlignment="1" applyProtection="1">
      <alignment horizontal="right" vertical="center" wrapText="1"/>
      <protection locked="0"/>
    </xf>
    <xf numFmtId="14" fontId="36" fillId="2" borderId="35" xfId="0" applyNumberFormat="1" applyFont="1" applyFill="1" applyBorder="1" applyAlignment="1" applyProtection="1">
      <alignment horizontal="right" vertical="center" wrapText="1"/>
      <protection locked="0"/>
    </xf>
    <xf numFmtId="49" fontId="36" fillId="3" borderId="32" xfId="0" applyNumberFormat="1" applyFont="1" applyFill="1" applyBorder="1" applyAlignment="1" applyProtection="1">
      <alignment horizontal="center" vertical="center" wrapText="1"/>
      <protection locked="0"/>
    </xf>
    <xf numFmtId="14" fontId="14" fillId="3" borderId="35" xfId="0" applyNumberFormat="1" applyFont="1" applyFill="1" applyBorder="1" applyAlignment="1" applyProtection="1">
      <alignment horizontal="center" vertical="center" wrapText="1"/>
      <protection locked="0"/>
    </xf>
    <xf numFmtId="4" fontId="14" fillId="2" borderId="32" xfId="0" applyNumberFormat="1" applyFont="1" applyFill="1" applyBorder="1" applyAlignment="1" applyProtection="1">
      <alignment horizontal="center" vertical="center" wrapText="1"/>
      <protection locked="0"/>
    </xf>
    <xf numFmtId="16" fontId="14" fillId="2" borderId="32" xfId="0" applyNumberFormat="1" applyFont="1" applyFill="1" applyBorder="1" applyAlignment="1" applyProtection="1">
      <alignment horizontal="left" vertical="center" wrapText="1"/>
      <protection locked="0"/>
    </xf>
    <xf numFmtId="14" fontId="14" fillId="2" borderId="35" xfId="0" applyNumberFormat="1" applyFont="1" applyFill="1" applyBorder="1" applyAlignment="1" applyProtection="1">
      <alignment horizontal="center" vertical="center" wrapText="1"/>
      <protection locked="0"/>
    </xf>
    <xf numFmtId="0" fontId="14" fillId="0" borderId="32" xfId="0" applyFont="1" applyBorder="1" applyAlignment="1" applyProtection="1">
      <alignment horizontal="left" vertical="center" wrapText="1"/>
      <protection locked="0"/>
    </xf>
    <xf numFmtId="14" fontId="14" fillId="0" borderId="32" xfId="0" applyNumberFormat="1" applyFont="1" applyBorder="1" applyAlignment="1" applyProtection="1">
      <alignment horizontal="right" vertical="center" wrapText="1"/>
      <protection locked="0"/>
    </xf>
    <xf numFmtId="17" fontId="14" fillId="0" borderId="32" xfId="0" applyNumberFormat="1" applyFont="1" applyBorder="1" applyAlignment="1" applyProtection="1">
      <alignment horizontal="right" vertical="center" wrapText="1"/>
      <protection locked="0"/>
    </xf>
    <xf numFmtId="165" fontId="14" fillId="0" borderId="32" xfId="12" applyFont="1" applyFill="1" applyBorder="1" applyAlignment="1" applyProtection="1">
      <alignment horizontal="right" vertical="center" wrapText="1"/>
      <protection locked="0"/>
    </xf>
    <xf numFmtId="0" fontId="14" fillId="0" borderId="32" xfId="0" applyFont="1" applyBorder="1" applyAlignment="1" applyProtection="1">
      <alignment horizontal="center" vertical="center" wrapText="1"/>
      <protection locked="0"/>
    </xf>
    <xf numFmtId="14" fontId="14" fillId="0" borderId="35" xfId="0" applyNumberFormat="1" applyFont="1" applyBorder="1" applyAlignment="1" applyProtection="1">
      <alignment horizontal="right" vertical="center" wrapText="1"/>
      <protection locked="0"/>
    </xf>
    <xf numFmtId="167" fontId="14" fillId="2" borderId="32" xfId="0" applyNumberFormat="1" applyFont="1" applyFill="1" applyBorder="1" applyAlignment="1" applyProtection="1">
      <alignment horizontal="center" vertical="center" wrapText="1"/>
      <protection locked="0"/>
    </xf>
    <xf numFmtId="14" fontId="36" fillId="3" borderId="32" xfId="0" applyNumberFormat="1" applyFont="1" applyFill="1" applyBorder="1" applyAlignment="1" applyProtection="1">
      <alignment horizontal="right" vertical="center" wrapText="1"/>
      <protection locked="0"/>
    </xf>
    <xf numFmtId="17" fontId="36" fillId="3" borderId="32" xfId="0" applyNumberFormat="1" applyFont="1" applyFill="1" applyBorder="1" applyAlignment="1" applyProtection="1">
      <alignment horizontal="right" vertical="center" wrapText="1"/>
      <protection locked="0"/>
    </xf>
    <xf numFmtId="14" fontId="36" fillId="3" borderId="35" xfId="0" applyNumberFormat="1" applyFont="1" applyFill="1" applyBorder="1" applyAlignment="1" applyProtection="1">
      <alignment horizontal="right" vertical="center" wrapText="1"/>
      <protection locked="0"/>
    </xf>
    <xf numFmtId="49" fontId="14" fillId="0" borderId="32" xfId="0" applyNumberFormat="1" applyFont="1" applyBorder="1" applyAlignment="1" applyProtection="1">
      <alignment horizontal="center" vertical="center" wrapText="1"/>
      <protection locked="0"/>
    </xf>
    <xf numFmtId="0" fontId="14" fillId="2" borderId="35" xfId="0" applyFont="1" applyFill="1" applyBorder="1" applyAlignment="1" applyProtection="1">
      <alignment horizontal="right" vertical="center" wrapText="1"/>
      <protection locked="0"/>
    </xf>
    <xf numFmtId="49" fontId="14" fillId="3" borderId="32" xfId="0" applyNumberFormat="1" applyFont="1" applyFill="1" applyBorder="1" applyAlignment="1" applyProtection="1">
      <alignment horizontal="center" vertical="center" wrapText="1"/>
      <protection locked="0"/>
    </xf>
    <xf numFmtId="0" fontId="14" fillId="3" borderId="36" xfId="0" applyFont="1" applyFill="1" applyBorder="1" applyAlignment="1" applyProtection="1">
      <alignment horizontal="left" vertical="center"/>
      <protection locked="0"/>
    </xf>
    <xf numFmtId="17" fontId="14" fillId="3" borderId="37" xfId="0" applyNumberFormat="1" applyFont="1" applyFill="1" applyBorder="1" applyAlignment="1" applyProtection="1">
      <alignment horizontal="right" vertical="center" wrapText="1"/>
      <protection locked="0"/>
    </xf>
    <xf numFmtId="0" fontId="14" fillId="3" borderId="37" xfId="0" applyFont="1" applyFill="1" applyBorder="1" applyAlignment="1" applyProtection="1">
      <alignment horizontal="left" vertical="center" wrapText="1"/>
      <protection locked="0"/>
    </xf>
    <xf numFmtId="165" fontId="14" fillId="3" borderId="37" xfId="12" applyFont="1" applyFill="1" applyBorder="1" applyAlignment="1" applyProtection="1">
      <alignment horizontal="right" vertical="center" wrapText="1"/>
      <protection locked="0"/>
    </xf>
    <xf numFmtId="0" fontId="14" fillId="2" borderId="37" xfId="0" applyFont="1" applyFill="1" applyBorder="1" applyAlignment="1" applyProtection="1">
      <alignment horizontal="left" vertical="center" wrapText="1"/>
      <protection locked="0"/>
    </xf>
    <xf numFmtId="0" fontId="14" fillId="3" borderId="38" xfId="0" applyFont="1" applyFill="1" applyBorder="1" applyAlignment="1" applyProtection="1">
      <alignment horizontal="left" vertical="center" wrapText="1"/>
      <protection locked="0"/>
    </xf>
    <xf numFmtId="0" fontId="14" fillId="3" borderId="37" xfId="0" applyFont="1" applyFill="1" applyBorder="1" applyAlignment="1" applyProtection="1">
      <alignment horizontal="right" vertical="center" wrapText="1"/>
      <protection locked="0"/>
    </xf>
    <xf numFmtId="0" fontId="14" fillId="3" borderId="39" xfId="0" applyFont="1" applyFill="1" applyBorder="1" applyAlignment="1" applyProtection="1">
      <alignment horizontal="left" vertical="center"/>
      <protection locked="0"/>
    </xf>
    <xf numFmtId="0" fontId="14" fillId="3" borderId="40" xfId="0" applyFont="1" applyFill="1" applyBorder="1" applyAlignment="1" applyProtection="1">
      <alignment horizontal="right" vertical="center" wrapText="1"/>
      <protection locked="0"/>
    </xf>
    <xf numFmtId="0" fontId="14" fillId="3" borderId="40" xfId="0" applyFont="1" applyFill="1" applyBorder="1" applyAlignment="1" applyProtection="1">
      <alignment horizontal="left" vertical="center" wrapText="1"/>
      <protection locked="0"/>
    </xf>
    <xf numFmtId="165" fontId="14" fillId="3" borderId="40" xfId="12" applyFont="1" applyFill="1" applyBorder="1" applyAlignment="1" applyProtection="1">
      <alignment horizontal="right" vertical="center" wrapText="1"/>
      <protection locked="0"/>
    </xf>
    <xf numFmtId="0" fontId="14" fillId="2" borderId="40" xfId="0" applyFont="1" applyFill="1" applyBorder="1" applyAlignment="1" applyProtection="1">
      <alignment horizontal="left" vertical="center" wrapText="1"/>
      <protection locked="0"/>
    </xf>
    <xf numFmtId="0" fontId="14" fillId="3" borderId="41" xfId="0" applyFont="1" applyFill="1" applyBorder="1" applyAlignment="1" applyProtection="1">
      <alignment horizontal="left" vertical="center" wrapText="1"/>
      <protection locked="0"/>
    </xf>
    <xf numFmtId="0" fontId="5" fillId="3" borderId="3" xfId="0" applyFont="1" applyFill="1" applyBorder="1" applyAlignment="1">
      <alignment horizontal="center" vertical="center"/>
    </xf>
    <xf numFmtId="0" fontId="12" fillId="3" borderId="16" xfId="0" applyFont="1" applyFill="1" applyBorder="1" applyAlignment="1">
      <alignment horizontal="center" vertical="center" wrapText="1"/>
    </xf>
    <xf numFmtId="0" fontId="5" fillId="0" borderId="16" xfId="0" applyFont="1" applyBorder="1"/>
    <xf numFmtId="0" fontId="17" fillId="3" borderId="0" xfId="0" applyFont="1" applyFill="1" applyAlignment="1" applyProtection="1">
      <alignment horizontal="left" vertical="top"/>
      <protection locked="0"/>
    </xf>
    <xf numFmtId="0" fontId="7" fillId="3" borderId="42" xfId="0" applyFont="1" applyFill="1" applyBorder="1" applyAlignment="1">
      <alignment horizontal="center" vertical="center" wrapText="1"/>
    </xf>
    <xf numFmtId="0" fontId="12" fillId="3" borderId="42" xfId="0" applyFont="1" applyFill="1" applyBorder="1" applyAlignment="1">
      <alignment horizontal="center" vertical="center"/>
    </xf>
    <xf numFmtId="0" fontId="16" fillId="3" borderId="17" xfId="4" applyFont="1" applyFill="1" applyBorder="1" applyAlignment="1">
      <alignment vertical="center" wrapText="1"/>
    </xf>
    <xf numFmtId="165" fontId="0" fillId="3" borderId="43" xfId="0" applyNumberFormat="1" applyFill="1" applyBorder="1" applyAlignment="1">
      <alignment horizontal="right" vertical="center"/>
    </xf>
    <xf numFmtId="10" fontId="5" fillId="3" borderId="21" xfId="9" applyNumberFormat="1" applyFont="1" applyFill="1" applyBorder="1" applyAlignment="1" applyProtection="1">
      <alignment horizontal="right" vertical="center"/>
    </xf>
    <xf numFmtId="165" fontId="0" fillId="3" borderId="44" xfId="0" applyNumberFormat="1" applyFill="1" applyBorder="1" applyAlignment="1">
      <alignment horizontal="right" vertical="center"/>
    </xf>
    <xf numFmtId="10" fontId="5" fillId="3" borderId="45" xfId="9" applyNumberFormat="1" applyFont="1" applyFill="1" applyBorder="1" applyAlignment="1" applyProtection="1">
      <alignment horizontal="right" vertical="center"/>
    </xf>
    <xf numFmtId="10" fontId="5" fillId="3" borderId="46" xfId="9" applyNumberFormat="1" applyFont="1" applyFill="1" applyBorder="1" applyAlignment="1" applyProtection="1">
      <alignment horizontal="right" vertical="center"/>
    </xf>
    <xf numFmtId="0" fontId="7" fillId="3" borderId="17" xfId="4" applyFont="1" applyFill="1" applyBorder="1" applyAlignment="1">
      <alignment horizontal="center" vertical="center" wrapText="1"/>
    </xf>
    <xf numFmtId="0" fontId="12" fillId="2" borderId="13" xfId="0" applyFont="1" applyFill="1" applyBorder="1" applyAlignment="1">
      <alignment horizontal="left" vertical="center" wrapText="1"/>
    </xf>
    <xf numFmtId="0" fontId="36" fillId="0" borderId="34" xfId="0" applyFont="1" applyBorder="1" applyAlignment="1">
      <alignment horizontal="right" vertical="center" wrapText="1"/>
    </xf>
    <xf numFmtId="14" fontId="36" fillId="0" borderId="32" xfId="0" applyNumberFormat="1" applyFont="1" applyBorder="1" applyAlignment="1" applyProtection="1">
      <alignment horizontal="right" vertical="center" wrapText="1"/>
      <protection locked="0"/>
    </xf>
    <xf numFmtId="17" fontId="36" fillId="0" borderId="32" xfId="0" applyNumberFormat="1" applyFont="1" applyBorder="1" applyAlignment="1" applyProtection="1">
      <alignment horizontal="right" vertical="center" wrapText="1"/>
      <protection locked="0"/>
    </xf>
    <xf numFmtId="0" fontId="36" fillId="0" borderId="32" xfId="0" applyFont="1" applyBorder="1" applyAlignment="1" applyProtection="1">
      <alignment horizontal="left" vertical="center" wrapText="1"/>
      <protection locked="0"/>
    </xf>
    <xf numFmtId="165" fontId="36" fillId="0" borderId="32" xfId="12" applyFont="1" applyFill="1" applyBorder="1" applyAlignment="1" applyProtection="1">
      <alignment horizontal="right" vertical="center" wrapText="1"/>
      <protection locked="0"/>
    </xf>
    <xf numFmtId="0" fontId="0" fillId="0" borderId="0" xfId="0" applyAlignment="1" applyProtection="1">
      <alignment wrapText="1"/>
      <protection locked="0"/>
    </xf>
    <xf numFmtId="0" fontId="36" fillId="0" borderId="32" xfId="0" applyFont="1" applyBorder="1" applyAlignment="1" applyProtection="1">
      <alignment horizontal="center" vertical="center" wrapText="1"/>
      <protection locked="0"/>
    </xf>
    <xf numFmtId="0" fontId="14" fillId="3" borderId="0" xfId="0" applyFont="1" applyFill="1" applyAlignment="1" applyProtection="1">
      <alignment horizontal="left" vertical="center"/>
      <protection locked="0"/>
    </xf>
    <xf numFmtId="0" fontId="3" fillId="3" borderId="0" xfId="16" applyFill="1" applyAlignment="1" applyProtection="1">
      <alignment horizontal="left"/>
      <protection locked="0"/>
    </xf>
    <xf numFmtId="0" fontId="14" fillId="3" borderId="0" xfId="0" applyFont="1" applyFill="1" applyAlignment="1" applyProtection="1">
      <alignment horizontal="left" vertical="center" wrapText="1"/>
      <protection locked="0"/>
    </xf>
    <xf numFmtId="14" fontId="36" fillId="0" borderId="35" xfId="0" applyNumberFormat="1" applyFont="1" applyBorder="1" applyAlignment="1" applyProtection="1">
      <alignment horizontal="right" vertical="center" wrapText="1"/>
      <protection locked="0"/>
    </xf>
    <xf numFmtId="1" fontId="36" fillId="0" borderId="11" xfId="0" applyNumberFormat="1" applyFont="1" applyBorder="1" applyAlignment="1" applyProtection="1">
      <alignment horizontal="right" vertical="center" wrapText="1"/>
      <protection locked="0"/>
    </xf>
    <xf numFmtId="0" fontId="40" fillId="0" borderId="0" xfId="0" applyFont="1" applyAlignment="1" applyProtection="1">
      <alignment wrapText="1"/>
      <protection locked="0"/>
    </xf>
    <xf numFmtId="17" fontId="14" fillId="0" borderId="32" xfId="0" applyNumberFormat="1" applyFont="1" applyBorder="1" applyAlignment="1" applyProtection="1">
      <alignment horizontal="center" vertical="center" wrapText="1"/>
      <protection locked="0"/>
    </xf>
    <xf numFmtId="14" fontId="14" fillId="0" borderId="35" xfId="0" applyNumberFormat="1" applyFont="1" applyBorder="1" applyAlignment="1" applyProtection="1">
      <alignment horizontal="center" vertical="center" wrapText="1"/>
      <protection locked="0"/>
    </xf>
    <xf numFmtId="165" fontId="14" fillId="2" borderId="2" xfId="12" applyFont="1" applyFill="1" applyBorder="1" applyAlignment="1" applyProtection="1">
      <alignment horizontal="right" vertical="center" wrapText="1"/>
      <protection locked="0"/>
    </xf>
    <xf numFmtId="14" fontId="14" fillId="0" borderId="47" xfId="0" applyNumberFormat="1" applyFont="1" applyBorder="1" applyAlignment="1" applyProtection="1">
      <alignment horizontal="center" vertical="center" wrapText="1"/>
      <protection locked="0"/>
    </xf>
    <xf numFmtId="0" fontId="14" fillId="3" borderId="48" xfId="0" applyFont="1" applyFill="1" applyBorder="1" applyAlignment="1">
      <alignment horizontal="right" vertical="center" wrapText="1"/>
    </xf>
    <xf numFmtId="0" fontId="32" fillId="2" borderId="0" xfId="0" applyFont="1" applyFill="1" applyAlignment="1" applyProtection="1">
      <alignment horizontal="center"/>
      <protection locked="0"/>
    </xf>
    <xf numFmtId="0" fontId="14" fillId="0" borderId="34" xfId="0" applyFont="1" applyBorder="1" applyAlignment="1">
      <alignment horizontal="right" vertical="center" wrapText="1"/>
    </xf>
    <xf numFmtId="0" fontId="0" fillId="0" borderId="11" xfId="0" applyBorder="1" applyAlignment="1" applyProtection="1">
      <alignment wrapText="1"/>
      <protection locked="0"/>
    </xf>
    <xf numFmtId="14" fontId="14" fillId="0" borderId="32" xfId="0" applyNumberFormat="1" applyFont="1" applyBorder="1" applyAlignment="1" applyProtection="1">
      <alignment horizontal="center" vertical="center" wrapText="1"/>
      <protection locked="0"/>
    </xf>
    <xf numFmtId="0" fontId="14" fillId="2" borderId="14" xfId="0" applyFont="1" applyFill="1" applyBorder="1" applyAlignment="1" applyProtection="1">
      <alignment horizontal="center" vertical="center" wrapText="1"/>
      <protection locked="0"/>
    </xf>
    <xf numFmtId="0" fontId="14" fillId="3" borderId="14" xfId="0" applyFont="1" applyFill="1" applyBorder="1" applyAlignment="1" applyProtection="1">
      <alignment horizontal="center" vertical="center" wrapText="1"/>
      <protection locked="0"/>
    </xf>
    <xf numFmtId="14" fontId="14" fillId="3" borderId="14" xfId="0" applyNumberFormat="1" applyFont="1" applyFill="1" applyBorder="1" applyAlignment="1" applyProtection="1">
      <alignment horizontal="center" vertical="center" wrapText="1"/>
      <protection locked="0"/>
    </xf>
    <xf numFmtId="0" fontId="0" fillId="3" borderId="14" xfId="0" applyFill="1" applyBorder="1" applyAlignment="1" applyProtection="1">
      <alignment horizontal="center" vertical="center" wrapText="1"/>
      <protection locked="0"/>
    </xf>
    <xf numFmtId="0" fontId="0" fillId="2" borderId="14" xfId="0" applyFill="1" applyBorder="1" applyAlignment="1" applyProtection="1">
      <alignment horizontal="center" vertical="center" wrapText="1"/>
      <protection locked="0"/>
    </xf>
    <xf numFmtId="14" fontId="0" fillId="2" borderId="14" xfId="0" applyNumberFormat="1" applyFill="1" applyBorder="1" applyAlignment="1" applyProtection="1">
      <alignment horizontal="center" vertical="center" wrapText="1"/>
      <protection locked="0"/>
    </xf>
    <xf numFmtId="0" fontId="40" fillId="3" borderId="0" xfId="0" applyFont="1" applyFill="1" applyAlignment="1" applyProtection="1">
      <alignment horizontal="left"/>
      <protection locked="0"/>
    </xf>
    <xf numFmtId="0" fontId="5" fillId="3" borderId="0" xfId="27" applyFont="1" applyFill="1" applyAlignment="1" applyProtection="1">
      <alignment horizontal="center" vertical="center" wrapText="1"/>
      <protection locked="0"/>
    </xf>
    <xf numFmtId="165" fontId="5" fillId="3" borderId="0" xfId="12" applyFont="1" applyFill="1" applyBorder="1" applyAlignment="1" applyProtection="1">
      <alignment horizontal="center" vertical="center" wrapText="1"/>
      <protection locked="0"/>
    </xf>
    <xf numFmtId="166" fontId="5" fillId="3" borderId="0" xfId="0" applyNumberFormat="1" applyFont="1" applyFill="1" applyAlignment="1" applyProtection="1">
      <alignment horizontal="center" vertical="center" wrapText="1"/>
      <protection locked="0"/>
    </xf>
    <xf numFmtId="43" fontId="5" fillId="3" borderId="0" xfId="24" applyFont="1" applyFill="1" applyBorder="1" applyAlignment="1" applyProtection="1">
      <alignment horizontal="center" vertical="center" wrapText="1"/>
      <protection locked="0"/>
    </xf>
    <xf numFmtId="0" fontId="40" fillId="3" borderId="0" xfId="0" applyFont="1" applyFill="1" applyProtection="1">
      <protection locked="0"/>
    </xf>
    <xf numFmtId="43" fontId="5" fillId="3" borderId="0" xfId="19" applyFont="1" applyFill="1" applyBorder="1" applyAlignment="1" applyProtection="1">
      <alignment horizontal="center" vertical="center" wrapText="1"/>
      <protection locked="0"/>
    </xf>
    <xf numFmtId="0" fontId="14" fillId="0" borderId="48" xfId="0" applyFont="1" applyBorder="1" applyAlignment="1">
      <alignment horizontal="right" vertical="center" wrapText="1"/>
    </xf>
    <xf numFmtId="0" fontId="0" fillId="0" borderId="0" xfId="0" applyAlignment="1" applyProtection="1">
      <alignment horizontal="center" vertical="center" wrapText="1"/>
      <protection locked="0"/>
    </xf>
    <xf numFmtId="0" fontId="0" fillId="0" borderId="0" xfId="0" applyAlignment="1" applyProtection="1">
      <alignment horizontal="right" vertical="center" wrapText="1"/>
      <protection locked="0"/>
    </xf>
    <xf numFmtId="0" fontId="18" fillId="0" borderId="0" xfId="0" applyFont="1" applyAlignment="1" applyProtection="1">
      <alignment horizontal="center" vertical="center" wrapText="1"/>
      <protection locked="0"/>
    </xf>
    <xf numFmtId="0" fontId="18" fillId="0" borderId="0" xfId="0" applyFont="1" applyAlignment="1" applyProtection="1">
      <alignment horizontal="left" vertical="center" wrapText="1"/>
      <protection locked="0"/>
    </xf>
    <xf numFmtId="1" fontId="18" fillId="0" borderId="0" xfId="0" applyNumberFormat="1" applyFont="1" applyAlignment="1" applyProtection="1">
      <alignment horizontal="right" vertical="center" wrapText="1"/>
      <protection locked="0"/>
    </xf>
    <xf numFmtId="0" fontId="14" fillId="3" borderId="49" xfId="0" applyFont="1" applyFill="1" applyBorder="1" applyAlignment="1">
      <alignment horizontal="right" vertical="center" wrapText="1"/>
    </xf>
    <xf numFmtId="14" fontId="14" fillId="0" borderId="50" xfId="0" applyNumberFormat="1" applyFont="1" applyBorder="1" applyAlignment="1" applyProtection="1">
      <alignment horizontal="right" vertical="center" wrapText="1"/>
      <protection locked="0"/>
    </xf>
    <xf numFmtId="17" fontId="14" fillId="0" borderId="50" xfId="0" applyNumberFormat="1" applyFont="1" applyBorder="1" applyAlignment="1" applyProtection="1">
      <alignment horizontal="center" vertical="center" wrapText="1"/>
      <protection locked="0"/>
    </xf>
    <xf numFmtId="0" fontId="14" fillId="0" borderId="50" xfId="0" applyFont="1" applyBorder="1" applyAlignment="1" applyProtection="1">
      <alignment horizontal="left" vertical="center" wrapText="1"/>
      <protection locked="0"/>
    </xf>
    <xf numFmtId="165" fontId="14" fillId="0" borderId="50" xfId="12" applyFont="1" applyFill="1" applyBorder="1" applyAlignment="1" applyProtection="1">
      <alignment horizontal="right" vertical="center" wrapText="1"/>
      <protection locked="0"/>
    </xf>
    <xf numFmtId="0" fontId="14" fillId="0" borderId="50" xfId="0" applyFont="1" applyBorder="1" applyAlignment="1" applyProtection="1">
      <alignment horizontal="center" vertical="center" wrapText="1"/>
      <protection locked="0"/>
    </xf>
    <xf numFmtId="14" fontId="14" fillId="0" borderId="51" xfId="0" applyNumberFormat="1" applyFont="1" applyBorder="1" applyAlignment="1" applyProtection="1">
      <alignment horizontal="center" vertical="center" wrapText="1"/>
      <protection locked="0"/>
    </xf>
    <xf numFmtId="0" fontId="14" fillId="3" borderId="14" xfId="0" applyFont="1" applyFill="1" applyBorder="1" applyAlignment="1">
      <alignment horizontal="right" vertical="center" wrapText="1"/>
    </xf>
    <xf numFmtId="14" fontId="36" fillId="3" borderId="14" xfId="0" applyNumberFormat="1" applyFont="1" applyFill="1" applyBorder="1" applyAlignment="1" applyProtection="1">
      <alignment horizontal="center" vertical="center" wrapText="1"/>
      <protection locked="0"/>
    </xf>
    <xf numFmtId="17" fontId="36" fillId="3" borderId="14" xfId="0" applyNumberFormat="1" applyFont="1" applyFill="1" applyBorder="1" applyAlignment="1" applyProtection="1">
      <alignment horizontal="center" vertical="center" wrapText="1"/>
      <protection locked="0"/>
    </xf>
    <xf numFmtId="0" fontId="36" fillId="0" borderId="14" xfId="0" applyFont="1" applyBorder="1" applyAlignment="1" applyProtection="1">
      <alignment horizontal="left" vertical="center" wrapText="1"/>
      <protection locked="0"/>
    </xf>
    <xf numFmtId="165" fontId="36" fillId="0" borderId="14" xfId="12" applyFont="1" applyFill="1" applyBorder="1" applyAlignment="1" applyProtection="1">
      <alignment horizontal="right" vertical="center" wrapText="1"/>
      <protection locked="0"/>
    </xf>
    <xf numFmtId="0" fontId="14" fillId="0" borderId="14" xfId="0" applyFont="1" applyBorder="1" applyAlignment="1" applyProtection="1">
      <alignment horizontal="left" vertical="center" wrapText="1"/>
      <protection locked="0"/>
    </xf>
    <xf numFmtId="0" fontId="14" fillId="2" borderId="14" xfId="0" applyFont="1" applyFill="1" applyBorder="1" applyAlignment="1" applyProtection="1">
      <alignment horizontal="left" vertical="center" wrapText="1"/>
      <protection locked="0"/>
    </xf>
    <xf numFmtId="0" fontId="14" fillId="3" borderId="14" xfId="0" applyFont="1" applyFill="1" applyBorder="1" applyAlignment="1" applyProtection="1">
      <alignment vertical="center" wrapText="1"/>
      <protection locked="0"/>
    </xf>
    <xf numFmtId="14" fontId="14" fillId="2" borderId="14" xfId="0" applyNumberFormat="1" applyFont="1" applyFill="1" applyBorder="1" applyAlignment="1" applyProtection="1">
      <alignment horizontal="right" vertical="center" wrapText="1"/>
      <protection locked="0"/>
    </xf>
    <xf numFmtId="1" fontId="14" fillId="0" borderId="14" xfId="0" applyNumberFormat="1" applyFont="1" applyBorder="1" applyAlignment="1" applyProtection="1">
      <alignment horizontal="right" vertical="center" wrapText="1"/>
      <protection locked="0"/>
    </xf>
    <xf numFmtId="17" fontId="14" fillId="3" borderId="14" xfId="0" applyNumberFormat="1" applyFont="1" applyFill="1" applyBorder="1" applyAlignment="1" applyProtection="1">
      <alignment horizontal="center" vertical="center" wrapText="1"/>
      <protection locked="0"/>
    </xf>
    <xf numFmtId="165" fontId="14" fillId="0" borderId="14" xfId="12" applyFont="1" applyFill="1" applyBorder="1" applyAlignment="1" applyProtection="1">
      <alignment horizontal="right" vertical="center" wrapText="1"/>
      <protection locked="0"/>
    </xf>
    <xf numFmtId="0" fontId="14" fillId="3" borderId="14" xfId="0" applyFont="1" applyFill="1" applyBorder="1" applyAlignment="1" applyProtection="1">
      <alignment horizontal="left" vertical="center" wrapText="1"/>
      <protection locked="0"/>
    </xf>
    <xf numFmtId="14" fontId="14" fillId="3" borderId="14" xfId="0" applyNumberFormat="1" applyFont="1" applyFill="1" applyBorder="1" applyAlignment="1" applyProtection="1">
      <alignment horizontal="right" vertical="center" wrapText="1"/>
      <protection locked="0"/>
    </xf>
    <xf numFmtId="14" fontId="14" fillId="0" borderId="14" xfId="0" applyNumberFormat="1" applyFont="1" applyBorder="1" applyAlignment="1" applyProtection="1">
      <alignment horizontal="center" vertical="center" wrapText="1"/>
      <protection locked="0"/>
    </xf>
    <xf numFmtId="17" fontId="14" fillId="0" borderId="14" xfId="0" applyNumberFormat="1"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17" fontId="14" fillId="2" borderId="14" xfId="0" applyNumberFormat="1" applyFont="1" applyFill="1" applyBorder="1" applyAlignment="1" applyProtection="1">
      <alignment horizontal="center" vertical="center" wrapText="1"/>
      <protection locked="0"/>
    </xf>
    <xf numFmtId="4" fontId="14" fillId="3" borderId="14" xfId="0" applyNumberFormat="1" applyFont="1" applyFill="1" applyBorder="1" applyAlignment="1" applyProtection="1">
      <alignment horizontal="center" vertical="center" wrapText="1"/>
      <protection locked="0"/>
    </xf>
    <xf numFmtId="14" fontId="14" fillId="0" borderId="14" xfId="0" applyNumberFormat="1" applyFont="1" applyBorder="1" applyAlignment="1" applyProtection="1">
      <alignment horizontal="right" vertical="center" wrapText="1"/>
      <protection locked="0"/>
    </xf>
    <xf numFmtId="0" fontId="36" fillId="2" borderId="14" xfId="0" applyFont="1" applyFill="1" applyBorder="1" applyAlignment="1" applyProtection="1">
      <alignment horizontal="left" vertical="center" wrapText="1"/>
      <protection locked="0"/>
    </xf>
    <xf numFmtId="0" fontId="36" fillId="3" borderId="14" xfId="0" applyFont="1" applyFill="1" applyBorder="1" applyAlignment="1" applyProtection="1">
      <alignment horizontal="center" vertical="center" wrapText="1"/>
      <protection locked="0"/>
    </xf>
    <xf numFmtId="14" fontId="14" fillId="3" borderId="14" xfId="0" applyNumberFormat="1" applyFont="1" applyFill="1" applyBorder="1" applyAlignment="1" applyProtection="1">
      <alignment horizontal="center" vertical="center"/>
      <protection locked="0"/>
    </xf>
    <xf numFmtId="17" fontId="14" fillId="3" borderId="14" xfId="0" applyNumberFormat="1" applyFont="1" applyFill="1" applyBorder="1" applyAlignment="1" applyProtection="1">
      <alignment horizontal="center" vertical="center"/>
      <protection locked="0"/>
    </xf>
    <xf numFmtId="0" fontId="14" fillId="0" borderId="14" xfId="0" applyFont="1" applyBorder="1" applyAlignment="1" applyProtection="1">
      <alignment horizontal="left" vertical="center"/>
      <protection locked="0"/>
    </xf>
    <xf numFmtId="165" fontId="14" fillId="0" borderId="14" xfId="12" applyFont="1" applyFill="1" applyBorder="1" applyAlignment="1" applyProtection="1">
      <alignment horizontal="right" vertical="center"/>
      <protection locked="0"/>
    </xf>
    <xf numFmtId="0" fontId="14" fillId="3" borderId="14" xfId="0" applyFont="1" applyFill="1" applyBorder="1" applyAlignment="1" applyProtection="1">
      <alignment horizontal="left" vertical="center"/>
      <protection locked="0"/>
    </xf>
    <xf numFmtId="0" fontId="14" fillId="3" borderId="14" xfId="0" applyFont="1" applyFill="1" applyBorder="1" applyAlignment="1" applyProtection="1">
      <alignment horizontal="center" vertical="center"/>
      <protection locked="0"/>
    </xf>
    <xf numFmtId="165" fontId="14" fillId="2" borderId="14" xfId="12" applyFont="1" applyFill="1" applyBorder="1" applyAlignment="1" applyProtection="1">
      <alignment horizontal="right" vertical="center" wrapText="1"/>
      <protection locked="0"/>
    </xf>
    <xf numFmtId="165" fontId="14" fillId="3" borderId="14" xfId="12" applyFont="1" applyFill="1" applyBorder="1" applyAlignment="1" applyProtection="1">
      <alignment horizontal="right" vertical="center" wrapText="1"/>
      <protection locked="0"/>
    </xf>
    <xf numFmtId="0" fontId="36" fillId="3" borderId="14" xfId="0" applyFont="1" applyFill="1" applyBorder="1" applyAlignment="1" applyProtection="1">
      <alignment horizontal="left" vertical="center" wrapText="1"/>
      <protection locked="0"/>
    </xf>
    <xf numFmtId="165" fontId="36" fillId="3" borderId="14" xfId="12" applyFont="1" applyFill="1" applyBorder="1" applyAlignment="1" applyProtection="1">
      <alignment horizontal="right" vertical="center" wrapText="1"/>
      <protection locked="0"/>
    </xf>
    <xf numFmtId="49" fontId="36" fillId="3" borderId="14" xfId="0" applyNumberFormat="1" applyFont="1" applyFill="1" applyBorder="1" applyAlignment="1" applyProtection="1">
      <alignment horizontal="center" vertical="center" wrapText="1"/>
      <protection locked="0"/>
    </xf>
    <xf numFmtId="14" fontId="14" fillId="2" borderId="14" xfId="0" applyNumberFormat="1" applyFont="1" applyFill="1" applyBorder="1" applyAlignment="1" applyProtection="1">
      <alignment horizontal="center" vertical="center" wrapText="1"/>
      <protection locked="0"/>
    </xf>
    <xf numFmtId="17" fontId="36" fillId="0" borderId="14" xfId="0" applyNumberFormat="1" applyFont="1" applyBorder="1" applyAlignment="1" applyProtection="1">
      <alignment horizontal="center" vertical="center" wrapText="1"/>
      <protection locked="0"/>
    </xf>
    <xf numFmtId="3" fontId="14" fillId="3" borderId="14" xfId="0" applyNumberFormat="1" applyFont="1" applyFill="1" applyBorder="1" applyAlignment="1" applyProtection="1">
      <alignment horizontal="center" vertical="center" wrapText="1"/>
      <protection locked="0"/>
    </xf>
    <xf numFmtId="0" fontId="36" fillId="2" borderId="14" xfId="0" applyFont="1" applyFill="1" applyBorder="1" applyAlignment="1" applyProtection="1">
      <alignment horizontal="center" vertical="center" wrapText="1"/>
      <protection locked="0"/>
    </xf>
    <xf numFmtId="49" fontId="14" fillId="3" borderId="14" xfId="0" applyNumberFormat="1" applyFont="1" applyFill="1" applyBorder="1" applyAlignment="1" applyProtection="1">
      <alignment horizontal="center" vertical="center" wrapText="1"/>
      <protection locked="0"/>
    </xf>
    <xf numFmtId="3" fontId="14" fillId="0" borderId="14" xfId="0" applyNumberFormat="1" applyFont="1" applyBorder="1" applyAlignment="1" applyProtection="1">
      <alignment horizontal="center" vertical="center" wrapText="1"/>
      <protection locked="0"/>
    </xf>
    <xf numFmtId="49" fontId="14" fillId="0" borderId="14" xfId="0" applyNumberFormat="1" applyFont="1" applyBorder="1" applyAlignment="1" applyProtection="1">
      <alignment horizontal="center" vertical="center" wrapText="1"/>
      <protection locked="0"/>
    </xf>
    <xf numFmtId="0" fontId="14" fillId="0" borderId="14" xfId="0" applyFont="1" applyBorder="1" applyAlignment="1" applyProtection="1">
      <alignment horizontal="left" vertical="top" wrapText="1"/>
      <protection locked="0"/>
    </xf>
    <xf numFmtId="0" fontId="36" fillId="0" borderId="14" xfId="0" applyFont="1" applyBorder="1" applyAlignment="1" applyProtection="1">
      <alignment horizontal="center" vertical="center" wrapText="1"/>
      <protection locked="0"/>
    </xf>
    <xf numFmtId="0" fontId="14" fillId="4" borderId="14" xfId="0" applyFont="1" applyFill="1" applyBorder="1" applyAlignment="1" applyProtection="1">
      <alignment horizontal="left" vertical="center" wrapText="1"/>
      <protection locked="0"/>
    </xf>
    <xf numFmtId="0" fontId="12" fillId="3" borderId="29" xfId="0" applyFont="1" applyFill="1" applyBorder="1" applyAlignment="1">
      <alignment horizontal="left" vertical="center" wrapText="1"/>
    </xf>
    <xf numFmtId="0" fontId="0" fillId="3" borderId="14" xfId="0" applyFill="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14" fontId="14" fillId="2" borderId="52" xfId="0" applyNumberFormat="1" applyFont="1" applyFill="1" applyBorder="1" applyAlignment="1" applyProtection="1">
      <alignment horizontal="center" vertical="center" wrapText="1"/>
      <protection locked="0"/>
    </xf>
    <xf numFmtId="0" fontId="18" fillId="2" borderId="54" xfId="0" applyFont="1" applyFill="1" applyBorder="1" applyAlignment="1" applyProtection="1">
      <alignment horizontal="right" vertical="center" wrapText="1"/>
      <protection locked="0"/>
    </xf>
    <xf numFmtId="0" fontId="0" fillId="2" borderId="54" xfId="0" applyFill="1" applyBorder="1" applyAlignment="1" applyProtection="1">
      <alignment wrapText="1"/>
      <protection locked="0"/>
    </xf>
    <xf numFmtId="1" fontId="7" fillId="2" borderId="56" xfId="0" applyNumberFormat="1" applyFont="1" applyFill="1" applyBorder="1" applyAlignment="1">
      <alignment horizontal="right" vertical="center" wrapText="1"/>
    </xf>
    <xf numFmtId="0" fontId="0" fillId="2" borderId="56" xfId="0" applyFill="1" applyBorder="1" applyAlignment="1" applyProtection="1">
      <alignment wrapText="1"/>
      <protection locked="0"/>
    </xf>
    <xf numFmtId="166" fontId="12" fillId="2" borderId="55" xfId="0" applyNumberFormat="1" applyFont="1" applyFill="1" applyBorder="1" applyAlignment="1">
      <alignment horizontal="center" vertical="center" wrapText="1"/>
    </xf>
    <xf numFmtId="166" fontId="12" fillId="2" borderId="56" xfId="0" applyNumberFormat="1" applyFont="1" applyFill="1" applyBorder="1" applyAlignment="1">
      <alignment horizontal="center" vertical="center" wrapText="1"/>
    </xf>
    <xf numFmtId="0" fontId="12" fillId="2" borderId="56" xfId="0" applyFont="1" applyFill="1" applyBorder="1" applyAlignment="1">
      <alignment horizontal="center" vertical="center" wrapText="1"/>
    </xf>
    <xf numFmtId="0" fontId="12" fillId="3" borderId="56" xfId="0" applyFont="1" applyFill="1" applyBorder="1" applyAlignment="1">
      <alignment horizontal="center" vertical="center" wrapText="1"/>
    </xf>
    <xf numFmtId="1" fontId="12" fillId="2" borderId="56" xfId="0" applyNumberFormat="1" applyFont="1" applyFill="1" applyBorder="1" applyAlignment="1">
      <alignment horizontal="center" vertical="center" wrapText="1"/>
    </xf>
    <xf numFmtId="0" fontId="0" fillId="2" borderId="56" xfId="0" applyFill="1" applyBorder="1" applyAlignment="1" applyProtection="1">
      <alignment horizontal="center" wrapText="1"/>
      <protection locked="0"/>
    </xf>
    <xf numFmtId="0" fontId="14" fillId="2" borderId="55" xfId="0" applyFont="1" applyFill="1" applyBorder="1" applyAlignment="1">
      <alignment horizontal="right" vertical="center" wrapText="1"/>
    </xf>
    <xf numFmtId="14" fontId="14" fillId="2" borderId="56" xfId="0" applyNumberFormat="1" applyFont="1" applyFill="1" applyBorder="1" applyAlignment="1" applyProtection="1">
      <alignment horizontal="center" vertical="center" wrapText="1"/>
      <protection locked="0"/>
    </xf>
    <xf numFmtId="17" fontId="14" fillId="3" borderId="56" xfId="0" applyNumberFormat="1" applyFont="1" applyFill="1" applyBorder="1" applyAlignment="1" applyProtection="1">
      <alignment horizontal="center" vertical="center" wrapText="1"/>
      <protection locked="0"/>
    </xf>
    <xf numFmtId="0" fontId="14" fillId="0" borderId="56" xfId="0" applyFont="1" applyBorder="1" applyAlignment="1" applyProtection="1">
      <alignment horizontal="left" vertical="center" wrapText="1"/>
      <protection locked="0"/>
    </xf>
    <xf numFmtId="165" fontId="14" fillId="0" borderId="56" xfId="12" applyFont="1" applyFill="1" applyBorder="1" applyAlignment="1" applyProtection="1">
      <alignment horizontal="right" vertical="center" wrapText="1"/>
      <protection locked="0"/>
    </xf>
    <xf numFmtId="0" fontId="14" fillId="3" borderId="56" xfId="0" applyFont="1" applyFill="1" applyBorder="1" applyAlignment="1" applyProtection="1">
      <alignment horizontal="left" vertical="center" wrapText="1"/>
      <protection locked="0"/>
    </xf>
    <xf numFmtId="0" fontId="14" fillId="3" borderId="56" xfId="0" applyFont="1" applyFill="1" applyBorder="1" applyAlignment="1" applyProtection="1">
      <alignment horizontal="center" vertical="center" wrapText="1"/>
      <protection locked="0"/>
    </xf>
    <xf numFmtId="1" fontId="14" fillId="0" borderId="56" xfId="0" applyNumberFormat="1" applyFont="1" applyBorder="1" applyAlignment="1" applyProtection="1">
      <alignment horizontal="right" vertical="center" wrapText="1"/>
      <protection locked="0"/>
    </xf>
    <xf numFmtId="14" fontId="36" fillId="2" borderId="56" xfId="0" applyNumberFormat="1" applyFont="1" applyFill="1" applyBorder="1" applyAlignment="1" applyProtection="1">
      <alignment horizontal="center" vertical="center" wrapText="1"/>
      <protection locked="0"/>
    </xf>
    <xf numFmtId="17" fontId="36" fillId="3" borderId="56" xfId="0" applyNumberFormat="1" applyFont="1" applyFill="1" applyBorder="1" applyAlignment="1" applyProtection="1">
      <alignment horizontal="center" vertical="center" wrapText="1"/>
      <protection locked="0"/>
    </xf>
    <xf numFmtId="0" fontId="36" fillId="2" borderId="56" xfId="0" applyFont="1" applyFill="1" applyBorder="1" applyAlignment="1" applyProtection="1">
      <alignment horizontal="left" vertical="center" wrapText="1"/>
      <protection locked="0"/>
    </xf>
    <xf numFmtId="165" fontId="36" fillId="2" borderId="56" xfId="12" applyFont="1" applyFill="1" applyBorder="1" applyAlignment="1" applyProtection="1">
      <alignment horizontal="right" vertical="center" wrapText="1"/>
      <protection locked="0"/>
    </xf>
    <xf numFmtId="0" fontId="36" fillId="3" borderId="56" xfId="0" applyFont="1" applyFill="1" applyBorder="1" applyAlignment="1" applyProtection="1">
      <alignment horizontal="left" vertical="center" wrapText="1"/>
      <protection locked="0"/>
    </xf>
    <xf numFmtId="0" fontId="36" fillId="2" borderId="56" xfId="0" applyFont="1" applyFill="1" applyBorder="1" applyAlignment="1" applyProtection="1">
      <alignment horizontal="center" vertical="center" wrapText="1"/>
      <protection locked="0"/>
    </xf>
    <xf numFmtId="0" fontId="36" fillId="3" borderId="56" xfId="0" applyFont="1" applyFill="1" applyBorder="1" applyAlignment="1" applyProtection="1">
      <alignment horizontal="center" vertical="center" wrapText="1"/>
      <protection locked="0"/>
    </xf>
    <xf numFmtId="14" fontId="36" fillId="2" borderId="56" xfId="0" applyNumberFormat="1" applyFont="1" applyFill="1" applyBorder="1" applyAlignment="1" applyProtection="1">
      <alignment horizontal="right" vertical="center" wrapText="1"/>
      <protection locked="0"/>
    </xf>
    <xf numFmtId="0" fontId="14" fillId="2" borderId="56" xfId="0" applyFont="1" applyFill="1" applyBorder="1" applyAlignment="1" applyProtection="1">
      <alignment horizontal="left" vertical="center" wrapText="1"/>
      <protection locked="0"/>
    </xf>
    <xf numFmtId="165" fontId="14" fillId="2" borderId="56" xfId="12" applyFont="1" applyFill="1" applyBorder="1" applyAlignment="1" applyProtection="1">
      <alignment horizontal="right" vertical="center" wrapText="1"/>
      <protection locked="0"/>
    </xf>
    <xf numFmtId="0" fontId="14" fillId="2" borderId="56" xfId="0" applyFont="1" applyFill="1" applyBorder="1" applyAlignment="1" applyProtection="1">
      <alignment horizontal="center" vertical="center" wrapText="1"/>
      <protection locked="0"/>
    </xf>
    <xf numFmtId="14" fontId="14" fillId="2" borderId="56" xfId="0" applyNumberFormat="1" applyFont="1" applyFill="1" applyBorder="1" applyAlignment="1" applyProtection="1">
      <alignment horizontal="right" vertical="center" wrapText="1"/>
      <protection locked="0"/>
    </xf>
    <xf numFmtId="165" fontId="14" fillId="3" borderId="56" xfId="12" applyFont="1" applyFill="1" applyBorder="1" applyAlignment="1" applyProtection="1">
      <alignment horizontal="right" vertical="center" wrapText="1"/>
      <protection locked="0"/>
    </xf>
    <xf numFmtId="49" fontId="14" fillId="2" borderId="56" xfId="0" applyNumberFormat="1" applyFont="1" applyFill="1" applyBorder="1" applyAlignment="1" applyProtection="1">
      <alignment horizontal="center" vertical="center" wrapText="1"/>
      <protection locked="0"/>
    </xf>
    <xf numFmtId="0" fontId="14" fillId="0" borderId="56" xfId="0" applyFont="1" applyBorder="1" applyAlignment="1" applyProtection="1">
      <alignment horizontal="center" vertical="center" wrapText="1"/>
      <protection locked="0"/>
    </xf>
    <xf numFmtId="14" fontId="14" fillId="2" borderId="56" xfId="0" applyNumberFormat="1" applyFont="1" applyFill="1" applyBorder="1" applyAlignment="1" applyProtection="1">
      <alignment vertical="center" wrapText="1"/>
      <protection locked="0"/>
    </xf>
    <xf numFmtId="14" fontId="39" fillId="2" borderId="56" xfId="0" applyNumberFormat="1" applyFont="1" applyFill="1" applyBorder="1" applyAlignment="1" applyProtection="1">
      <alignment horizontal="right" vertical="center" wrapText="1"/>
      <protection locked="0"/>
    </xf>
    <xf numFmtId="49" fontId="36" fillId="2" borderId="56" xfId="0" applyNumberFormat="1" applyFont="1" applyFill="1" applyBorder="1" applyAlignment="1" applyProtection="1">
      <alignment horizontal="center" vertical="center" wrapText="1"/>
      <protection locked="0"/>
    </xf>
    <xf numFmtId="3" fontId="36" fillId="2" borderId="56" xfId="0" applyNumberFormat="1" applyFont="1" applyFill="1" applyBorder="1" applyAlignment="1" applyProtection="1">
      <alignment horizontal="center" vertical="center" wrapText="1"/>
      <protection locked="0"/>
    </xf>
    <xf numFmtId="0" fontId="37" fillId="0" borderId="56" xfId="0" applyFont="1" applyBorder="1"/>
    <xf numFmtId="0" fontId="37" fillId="0" borderId="56" xfId="0" applyFont="1" applyBorder="1" applyAlignment="1">
      <alignment vertical="center"/>
    </xf>
    <xf numFmtId="4" fontId="14" fillId="2" borderId="56" xfId="0" applyNumberFormat="1" applyFont="1" applyFill="1" applyBorder="1" applyAlignment="1" applyProtection="1">
      <alignment horizontal="center" vertical="center" wrapText="1"/>
      <protection locked="0"/>
    </xf>
    <xf numFmtId="3" fontId="14" fillId="2" borderId="56" xfId="0" applyNumberFormat="1" applyFont="1" applyFill="1" applyBorder="1" applyAlignment="1" applyProtection="1">
      <alignment horizontal="center" vertical="center" wrapText="1"/>
      <protection locked="0"/>
    </xf>
    <xf numFmtId="0" fontId="14" fillId="11" borderId="56" xfId="0" applyFont="1" applyFill="1" applyBorder="1" applyAlignment="1" applyProtection="1">
      <alignment horizontal="center" vertical="center" wrapText="1"/>
      <protection locked="0"/>
    </xf>
    <xf numFmtId="14" fontId="36" fillId="11" borderId="56" xfId="0" applyNumberFormat="1" applyFont="1" applyFill="1" applyBorder="1" applyAlignment="1" applyProtection="1">
      <alignment horizontal="right" vertical="center" wrapText="1"/>
      <protection locked="0"/>
    </xf>
    <xf numFmtId="14" fontId="34" fillId="2" borderId="56" xfId="0" applyNumberFormat="1" applyFont="1" applyFill="1" applyBorder="1" applyAlignment="1" applyProtection="1">
      <alignment horizontal="right" vertical="center" wrapText="1"/>
      <protection locked="0"/>
    </xf>
    <xf numFmtId="14" fontId="34" fillId="3" borderId="56" xfId="0" applyNumberFormat="1" applyFont="1" applyFill="1" applyBorder="1" applyAlignment="1" applyProtection="1">
      <alignment horizontal="center" vertical="center" wrapText="1"/>
      <protection locked="0"/>
    </xf>
    <xf numFmtId="14" fontId="14" fillId="3" borderId="56" xfId="0" applyNumberFormat="1" applyFont="1" applyFill="1" applyBorder="1" applyAlignment="1" applyProtection="1">
      <alignment vertical="center" wrapText="1"/>
      <protection locked="0"/>
    </xf>
    <xf numFmtId="0" fontId="14" fillId="3" borderId="56" xfId="0" applyFont="1" applyFill="1" applyBorder="1" applyAlignment="1" applyProtection="1">
      <alignment vertical="center" wrapText="1"/>
      <protection locked="0"/>
    </xf>
    <xf numFmtId="14" fontId="14" fillId="3" borderId="56" xfId="0" applyNumberFormat="1" applyFont="1" applyFill="1" applyBorder="1" applyAlignment="1" applyProtection="1">
      <alignment horizontal="center" vertical="center" wrapText="1"/>
      <protection locked="0"/>
    </xf>
    <xf numFmtId="14" fontId="14" fillId="3" borderId="56" xfId="0" applyNumberFormat="1" applyFont="1" applyFill="1" applyBorder="1" applyAlignment="1" applyProtection="1">
      <alignment horizontal="right" vertical="center" wrapText="1"/>
      <protection locked="0"/>
    </xf>
    <xf numFmtId="0" fontId="36" fillId="0" borderId="56" xfId="0" applyFont="1" applyBorder="1" applyAlignment="1" applyProtection="1">
      <alignment horizontal="left" vertical="center" wrapText="1"/>
      <protection locked="0"/>
    </xf>
    <xf numFmtId="0" fontId="0" fillId="2" borderId="56" xfId="0" applyFill="1" applyBorder="1" applyAlignment="1" applyProtection="1">
      <alignment horizontal="center" vertical="center" wrapText="1"/>
      <protection locked="0"/>
    </xf>
    <xf numFmtId="14" fontId="14" fillId="0" borderId="56" xfId="0" applyNumberFormat="1" applyFont="1" applyBorder="1" applyAlignment="1" applyProtection="1">
      <alignment horizontal="center" vertical="center" wrapText="1"/>
      <protection locked="0"/>
    </xf>
    <xf numFmtId="17" fontId="14" fillId="0" borderId="56" xfId="0" applyNumberFormat="1" applyFont="1" applyBorder="1" applyAlignment="1" applyProtection="1">
      <alignment horizontal="center" vertical="center" wrapText="1"/>
      <protection locked="0"/>
    </xf>
    <xf numFmtId="14" fontId="14" fillId="0" borderId="56" xfId="0" applyNumberFormat="1" applyFont="1" applyBorder="1" applyAlignment="1" applyProtection="1">
      <alignment horizontal="right" vertical="center" wrapText="1"/>
      <protection locked="0"/>
    </xf>
    <xf numFmtId="0" fontId="0" fillId="3" borderId="56" xfId="0" applyFill="1" applyBorder="1" applyAlignment="1" applyProtection="1">
      <alignment horizontal="center" vertical="center" wrapText="1"/>
      <protection locked="0"/>
    </xf>
    <xf numFmtId="0" fontId="36" fillId="0" borderId="56" xfId="0" applyFont="1" applyBorder="1" applyAlignment="1" applyProtection="1">
      <alignment horizontal="center" vertical="center" wrapText="1"/>
      <protection locked="0"/>
    </xf>
    <xf numFmtId="17" fontId="14" fillId="2" borderId="56" xfId="0" applyNumberFormat="1" applyFont="1" applyFill="1" applyBorder="1" applyAlignment="1" applyProtection="1">
      <alignment horizontal="center" vertical="center" wrapText="1"/>
      <protection locked="0"/>
    </xf>
    <xf numFmtId="165" fontId="36" fillId="0" borderId="56" xfId="12" applyFont="1" applyFill="1" applyBorder="1" applyAlignment="1" applyProtection="1">
      <alignment horizontal="right" vertical="center" wrapText="1"/>
      <protection locked="0"/>
    </xf>
    <xf numFmtId="0" fontId="0" fillId="3" borderId="56" xfId="0" applyFill="1" applyBorder="1" applyAlignment="1" applyProtection="1">
      <alignment horizontal="left" vertical="center" wrapText="1"/>
      <protection locked="0"/>
    </xf>
    <xf numFmtId="14" fontId="0" fillId="2" borderId="56" xfId="0" applyNumberFormat="1" applyFill="1" applyBorder="1" applyAlignment="1" applyProtection="1">
      <alignment horizontal="right" vertical="center" wrapText="1"/>
      <protection locked="0"/>
    </xf>
    <xf numFmtId="0" fontId="0" fillId="2" borderId="56" xfId="0" applyFill="1" applyBorder="1" applyAlignment="1" applyProtection="1">
      <alignment horizontal="left" vertical="center" wrapText="1"/>
      <protection locked="0"/>
    </xf>
    <xf numFmtId="0" fontId="14" fillId="2" borderId="56" xfId="0" applyFont="1" applyFill="1" applyBorder="1" applyAlignment="1" applyProtection="1">
      <alignment horizontal="right" vertical="center" wrapText="1"/>
      <protection locked="0"/>
    </xf>
    <xf numFmtId="0" fontId="18" fillId="2" borderId="56" xfId="0" applyFont="1" applyFill="1" applyBorder="1" applyAlignment="1" applyProtection="1">
      <alignment horizontal="center" vertical="center" wrapText="1"/>
      <protection locked="0"/>
    </xf>
    <xf numFmtId="0" fontId="18" fillId="2" borderId="56" xfId="0" applyFont="1" applyFill="1" applyBorder="1" applyAlignment="1" applyProtection="1">
      <alignment horizontal="left" vertical="center" wrapText="1"/>
      <protection locked="0"/>
    </xf>
    <xf numFmtId="0" fontId="0" fillId="2" borderId="56" xfId="0" applyFill="1" applyBorder="1" applyAlignment="1" applyProtection="1">
      <alignment horizontal="right" vertical="center" wrapText="1"/>
      <protection locked="0"/>
    </xf>
    <xf numFmtId="0" fontId="18" fillId="2" borderId="55" xfId="0" applyFont="1" applyFill="1" applyBorder="1" applyAlignment="1">
      <alignment horizontal="right" vertical="center" wrapText="1"/>
    </xf>
    <xf numFmtId="1" fontId="18" fillId="2" borderId="56" xfId="0" applyNumberFormat="1" applyFont="1" applyFill="1" applyBorder="1" applyAlignment="1" applyProtection="1">
      <alignment horizontal="right" vertical="center" wrapText="1"/>
      <protection locked="0"/>
    </xf>
    <xf numFmtId="17" fontId="18" fillId="2" borderId="56" xfId="0" applyNumberFormat="1" applyFont="1" applyFill="1" applyBorder="1" applyAlignment="1" applyProtection="1">
      <alignment horizontal="center" vertical="center" wrapText="1"/>
      <protection locked="0"/>
    </xf>
    <xf numFmtId="14" fontId="0" fillId="0" borderId="56" xfId="0" applyNumberFormat="1" applyBorder="1" applyAlignment="1" applyProtection="1">
      <alignment horizontal="right" vertical="center" wrapText="1"/>
      <protection locked="0"/>
    </xf>
    <xf numFmtId="14" fontId="0" fillId="2" borderId="56" xfId="0" applyNumberFormat="1" applyFill="1" applyBorder="1" applyAlignment="1" applyProtection="1">
      <alignment wrapText="1"/>
      <protection locked="0"/>
    </xf>
    <xf numFmtId="0" fontId="0" fillId="0" borderId="56" xfId="0" applyBorder="1" applyAlignment="1" applyProtection="1">
      <alignment horizontal="right" vertical="center" wrapText="1"/>
      <protection locked="0"/>
    </xf>
    <xf numFmtId="14" fontId="39" fillId="0" borderId="56" xfId="0" applyNumberFormat="1" applyFont="1" applyBorder="1" applyAlignment="1" applyProtection="1">
      <alignment horizontal="center" vertical="center" wrapText="1"/>
      <protection locked="0"/>
    </xf>
    <xf numFmtId="17" fontId="39" fillId="0" borderId="56" xfId="0" applyNumberFormat="1" applyFont="1" applyBorder="1" applyAlignment="1" applyProtection="1">
      <alignment horizontal="center" vertical="center" wrapText="1"/>
      <protection locked="0"/>
    </xf>
    <xf numFmtId="0" fontId="39" fillId="0" borderId="56" xfId="0" applyFont="1" applyBorder="1" applyAlignment="1" applyProtection="1">
      <alignment horizontal="left" vertical="center" wrapText="1"/>
      <protection locked="0"/>
    </xf>
    <xf numFmtId="0" fontId="39" fillId="0" borderId="14" xfId="0" applyFont="1" applyBorder="1" applyAlignment="1" applyProtection="1">
      <alignment horizontal="left" vertical="center" wrapText="1"/>
      <protection locked="0"/>
    </xf>
    <xf numFmtId="165" fontId="39" fillId="0" borderId="14" xfId="12" applyFont="1" applyFill="1" applyBorder="1" applyAlignment="1" applyProtection="1">
      <alignment horizontal="right" vertical="center" wrapText="1"/>
      <protection locked="0"/>
    </xf>
    <xf numFmtId="165" fontId="14" fillId="0" borderId="1" xfId="12" applyFont="1" applyFill="1" applyBorder="1" applyAlignment="1" applyProtection="1">
      <alignment horizontal="right" vertical="center" wrapText="1"/>
      <protection locked="0"/>
    </xf>
    <xf numFmtId="0" fontId="14" fillId="3" borderId="57" xfId="0" applyFont="1" applyFill="1" applyBorder="1" applyAlignment="1" applyProtection="1">
      <alignment horizontal="left" vertical="center" wrapText="1"/>
      <protection locked="0"/>
    </xf>
    <xf numFmtId="165" fontId="14" fillId="3" borderId="57" xfId="12" applyFont="1" applyFill="1" applyBorder="1" applyAlignment="1" applyProtection="1">
      <alignment horizontal="right" vertical="center" wrapText="1"/>
      <protection locked="0"/>
    </xf>
    <xf numFmtId="14" fontId="14" fillId="2" borderId="1" xfId="0" applyNumberFormat="1" applyFont="1" applyFill="1" applyBorder="1" applyAlignment="1" applyProtection="1">
      <alignment horizontal="right" vertical="center" wrapText="1"/>
      <protection locked="0"/>
    </xf>
    <xf numFmtId="14" fontId="14" fillId="2" borderId="58" xfId="0" applyNumberFormat="1" applyFont="1" applyFill="1" applyBorder="1" applyAlignment="1" applyProtection="1">
      <alignment horizontal="center" vertical="center" wrapText="1"/>
      <protection locked="0"/>
    </xf>
    <xf numFmtId="0" fontId="14" fillId="2" borderId="0" xfId="0" applyFont="1" applyFill="1" applyAlignment="1" applyProtection="1">
      <alignment horizontal="left" vertical="center" wrapText="1"/>
      <protection locked="0"/>
    </xf>
    <xf numFmtId="14" fontId="36" fillId="2" borderId="0" xfId="0" applyNumberFormat="1" applyFont="1" applyFill="1" applyAlignment="1" applyProtection="1">
      <alignment horizontal="right" vertical="center" wrapText="1"/>
      <protection locked="0"/>
    </xf>
    <xf numFmtId="14" fontId="14" fillId="2" borderId="59" xfId="0" applyNumberFormat="1" applyFont="1" applyFill="1" applyBorder="1" applyAlignment="1" applyProtection="1">
      <alignment horizontal="right" vertical="center" wrapText="1"/>
      <protection locked="0"/>
    </xf>
    <xf numFmtId="14" fontId="0" fillId="3" borderId="0" xfId="0" applyNumberFormat="1" applyFill="1" applyProtection="1">
      <protection locked="0"/>
    </xf>
    <xf numFmtId="0" fontId="14" fillId="4" borderId="56" xfId="0" applyFont="1" applyFill="1" applyBorder="1" applyAlignment="1" applyProtection="1">
      <alignment horizontal="left" vertical="center" wrapText="1"/>
      <protection locked="0"/>
    </xf>
    <xf numFmtId="165" fontId="14" fillId="4" borderId="14" xfId="12" applyFont="1" applyFill="1" applyBorder="1" applyAlignment="1" applyProtection="1">
      <alignment horizontal="right" vertical="center" wrapText="1"/>
      <protection locked="0"/>
    </xf>
    <xf numFmtId="17" fontId="14" fillId="3" borderId="57" xfId="0" applyNumberFormat="1" applyFont="1" applyFill="1" applyBorder="1" applyAlignment="1" applyProtection="1">
      <alignment horizontal="right" vertical="center" wrapText="1"/>
      <protection locked="0"/>
    </xf>
    <xf numFmtId="0" fontId="14" fillId="2" borderId="57" xfId="0" applyFont="1" applyFill="1" applyBorder="1" applyAlignment="1" applyProtection="1">
      <alignment horizontal="left" vertical="center" wrapText="1"/>
      <protection locked="0"/>
    </xf>
    <xf numFmtId="0" fontId="13" fillId="3" borderId="29" xfId="0" applyFont="1" applyFill="1" applyBorder="1" applyAlignment="1">
      <alignment horizontal="center" vertical="center" wrapText="1"/>
    </xf>
    <xf numFmtId="165" fontId="13" fillId="3" borderId="29" xfId="12" applyFont="1" applyFill="1" applyBorder="1" applyAlignment="1" applyProtection="1">
      <alignment horizontal="center" vertical="center"/>
    </xf>
    <xf numFmtId="165" fontId="13" fillId="3" borderId="29" xfId="12" applyFont="1" applyFill="1" applyBorder="1" applyAlignment="1" applyProtection="1">
      <alignment horizontal="center" vertical="center" wrapText="1"/>
    </xf>
    <xf numFmtId="165" fontId="22" fillId="0" borderId="0" xfId="12" applyFont="1" applyFill="1" applyBorder="1" applyAlignment="1" applyProtection="1">
      <alignment horizontal="right" vertical="center" wrapText="1"/>
    </xf>
    <xf numFmtId="0" fontId="16" fillId="3" borderId="3" xfId="4" applyFont="1" applyFill="1" applyBorder="1" applyAlignment="1" applyProtection="1">
      <alignment horizontal="left" vertical="center"/>
      <protection locked="0"/>
    </xf>
    <xf numFmtId="0" fontId="16" fillId="3" borderId="3" xfId="4" applyFont="1" applyFill="1" applyBorder="1" applyAlignment="1" applyProtection="1">
      <alignment horizontal="right" vertical="center" wrapText="1"/>
      <protection locked="0"/>
    </xf>
    <xf numFmtId="165" fontId="14" fillId="3" borderId="60" xfId="12" applyFont="1" applyFill="1" applyBorder="1" applyAlignment="1" applyProtection="1">
      <alignment horizontal="right" vertical="center" wrapText="1"/>
      <protection locked="0"/>
    </xf>
    <xf numFmtId="14" fontId="36" fillId="2" borderId="32" xfId="0" applyNumberFormat="1" applyFont="1" applyFill="1" applyBorder="1" applyAlignment="1" applyProtection="1">
      <alignment horizontal="center" vertical="center" wrapText="1"/>
      <protection locked="0"/>
    </xf>
    <xf numFmtId="0" fontId="14" fillId="0" borderId="60" xfId="0" applyFont="1" applyBorder="1" applyAlignment="1" applyProtection="1">
      <alignment horizontal="left" vertical="center" wrapText="1"/>
      <protection locked="0"/>
    </xf>
    <xf numFmtId="165" fontId="14" fillId="0" borderId="60" xfId="12" applyFont="1" applyFill="1" applyBorder="1" applyAlignment="1" applyProtection="1">
      <alignment horizontal="right" vertical="center" wrapText="1"/>
      <protection locked="0"/>
    </xf>
    <xf numFmtId="0" fontId="14" fillId="0" borderId="60" xfId="0" applyFont="1" applyBorder="1" applyAlignment="1" applyProtection="1">
      <alignment horizontal="center" vertical="center" wrapText="1"/>
      <protection locked="0"/>
    </xf>
    <xf numFmtId="0" fontId="14" fillId="0" borderId="60" xfId="0" applyFont="1" applyBorder="1" applyAlignment="1" applyProtection="1">
      <alignment horizontal="center" vertical="center"/>
      <protection locked="0"/>
    </xf>
    <xf numFmtId="49" fontId="36" fillId="0" borderId="32" xfId="0" applyNumberFormat="1" applyFont="1" applyBorder="1" applyAlignment="1" applyProtection="1">
      <alignment horizontal="center" vertical="center" wrapText="1"/>
      <protection locked="0"/>
    </xf>
    <xf numFmtId="0" fontId="14" fillId="0" borderId="1"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2" borderId="60" xfId="0" applyFont="1" applyFill="1" applyBorder="1" applyAlignment="1" applyProtection="1">
      <alignment horizontal="left" vertical="center" wrapText="1"/>
      <protection locked="0"/>
    </xf>
    <xf numFmtId="17" fontId="36" fillId="2" borderId="32" xfId="0" applyNumberFormat="1" applyFont="1" applyFill="1" applyBorder="1" applyAlignment="1" applyProtection="1">
      <alignment horizontal="center" vertical="center" wrapText="1"/>
      <protection locked="0"/>
    </xf>
    <xf numFmtId="17" fontId="14" fillId="2" borderId="32" xfId="0" applyNumberFormat="1" applyFont="1" applyFill="1" applyBorder="1" applyAlignment="1" applyProtection="1">
      <alignment horizontal="center" vertical="center" wrapText="1"/>
      <protection locked="0"/>
    </xf>
    <xf numFmtId="14" fontId="14" fillId="3" borderId="32" xfId="0" applyNumberFormat="1" applyFont="1" applyFill="1" applyBorder="1" applyAlignment="1" applyProtection="1">
      <alignment horizontal="center" vertical="center" wrapText="1"/>
      <protection locked="0"/>
    </xf>
    <xf numFmtId="14" fontId="36" fillId="3" borderId="32" xfId="0" applyNumberFormat="1" applyFont="1" applyFill="1" applyBorder="1" applyAlignment="1" applyProtection="1">
      <alignment horizontal="center" vertical="center" wrapText="1"/>
      <protection locked="0"/>
    </xf>
    <xf numFmtId="17" fontId="36" fillId="3" borderId="32" xfId="0" applyNumberFormat="1" applyFont="1" applyFill="1" applyBorder="1" applyAlignment="1" applyProtection="1">
      <alignment horizontal="center" vertical="center" wrapText="1"/>
      <protection locked="0"/>
    </xf>
    <xf numFmtId="17" fontId="36" fillId="0" borderId="32" xfId="0" applyNumberFormat="1" applyFont="1" applyBorder="1" applyAlignment="1" applyProtection="1">
      <alignment horizontal="center" vertical="center" wrapText="1"/>
      <protection locked="0"/>
    </xf>
    <xf numFmtId="14" fontId="14" fillId="0" borderId="60" xfId="0" applyNumberFormat="1" applyFont="1" applyBorder="1" applyAlignment="1" applyProtection="1">
      <alignment horizontal="center" vertical="center" wrapText="1"/>
      <protection locked="0"/>
    </xf>
    <xf numFmtId="14" fontId="36" fillId="0" borderId="35" xfId="0" applyNumberFormat="1" applyFont="1" applyBorder="1" applyAlignment="1" applyProtection="1">
      <alignment horizontal="center" vertical="center" wrapText="1"/>
      <protection locked="0"/>
    </xf>
    <xf numFmtId="14" fontId="36" fillId="2" borderId="35" xfId="0" applyNumberFormat="1" applyFont="1" applyFill="1" applyBorder="1" applyAlignment="1" applyProtection="1">
      <alignment horizontal="center" vertical="center" wrapText="1"/>
      <protection locked="0"/>
    </xf>
    <xf numFmtId="14" fontId="36" fillId="3" borderId="35" xfId="0" applyNumberFormat="1" applyFont="1" applyFill="1" applyBorder="1" applyAlignment="1" applyProtection="1">
      <alignment horizontal="center" vertical="center" wrapText="1"/>
      <protection locked="0"/>
    </xf>
    <xf numFmtId="0" fontId="13" fillId="3" borderId="6"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14" fillId="3" borderId="61" xfId="0" applyFont="1" applyFill="1" applyBorder="1" applyAlignment="1" applyProtection="1">
      <alignment horizontal="left" vertical="center" wrapText="1"/>
      <protection locked="0"/>
    </xf>
    <xf numFmtId="17" fontId="14" fillId="3" borderId="14" xfId="0" applyNumberFormat="1" applyFont="1" applyFill="1" applyBorder="1" applyAlignment="1" applyProtection="1">
      <alignment horizontal="right" vertical="center" wrapText="1"/>
      <protection locked="0"/>
    </xf>
    <xf numFmtId="165" fontId="39" fillId="3" borderId="14" xfId="12" applyFont="1" applyFill="1" applyBorder="1" applyAlignment="1" applyProtection="1">
      <alignment horizontal="right" vertical="center" wrapText="1"/>
      <protection locked="0"/>
    </xf>
    <xf numFmtId="165" fontId="39" fillId="2" borderId="14" xfId="12" applyFont="1" applyFill="1" applyBorder="1" applyAlignment="1" applyProtection="1">
      <alignment horizontal="right" vertical="center" wrapText="1"/>
      <protection locked="0"/>
    </xf>
    <xf numFmtId="0" fontId="39" fillId="0" borderId="14" xfId="0" applyFont="1" applyBorder="1" applyAlignment="1" applyProtection="1">
      <alignment horizontal="center" vertical="center" wrapText="1"/>
      <protection locked="0"/>
    </xf>
    <xf numFmtId="0" fontId="12" fillId="3" borderId="9" xfId="0" applyFont="1" applyFill="1" applyBorder="1" applyAlignment="1">
      <alignment horizontal="left" vertical="center" wrapText="1"/>
    </xf>
    <xf numFmtId="14" fontId="14" fillId="0" borderId="1" xfId="0" applyNumberFormat="1" applyFont="1" applyBorder="1" applyAlignment="1" applyProtection="1">
      <alignment horizontal="center" vertical="center" wrapText="1"/>
      <protection locked="0"/>
    </xf>
    <xf numFmtId="0" fontId="14" fillId="2" borderId="35" xfId="0" applyFont="1" applyFill="1" applyBorder="1" applyAlignment="1" applyProtection="1">
      <alignment horizontal="center" vertical="center" wrapText="1"/>
      <protection locked="0"/>
    </xf>
    <xf numFmtId="17" fontId="14" fillId="0" borderId="60" xfId="0" applyNumberFormat="1" applyFont="1" applyBorder="1" applyAlignment="1" applyProtection="1">
      <alignment horizontal="center" vertical="center" wrapText="1"/>
      <protection locked="0"/>
    </xf>
    <xf numFmtId="0" fontId="14" fillId="3" borderId="14" xfId="0" applyFont="1" applyFill="1" applyBorder="1" applyAlignment="1" applyProtection="1">
      <alignment vertical="center"/>
      <protection locked="0"/>
    </xf>
    <xf numFmtId="0" fontId="14" fillId="0" borderId="14" xfId="0" applyFont="1" applyBorder="1" applyAlignment="1" applyProtection="1">
      <alignment vertical="center" wrapText="1"/>
      <protection locked="0"/>
    </xf>
    <xf numFmtId="0" fontId="36" fillId="3" borderId="14" xfId="0" applyFont="1" applyFill="1" applyBorder="1" applyAlignment="1" applyProtection="1">
      <alignment vertical="center" wrapText="1"/>
      <protection locked="0"/>
    </xf>
    <xf numFmtId="0" fontId="5" fillId="2" borderId="0" xfId="0" applyFont="1" applyFill="1" applyProtection="1">
      <protection locked="0"/>
    </xf>
    <xf numFmtId="0" fontId="5" fillId="2" borderId="0" xfId="0" applyFont="1" applyFill="1" applyAlignment="1" applyProtection="1">
      <alignment horizontal="left" vertical="center"/>
      <protection locked="0"/>
    </xf>
    <xf numFmtId="165" fontId="5" fillId="2" borderId="0" xfId="12" applyFont="1" applyFill="1" applyProtection="1">
      <protection locked="0"/>
    </xf>
    <xf numFmtId="0" fontId="6" fillId="2" borderId="0" xfId="0" applyFont="1" applyFill="1" applyAlignment="1">
      <alignment horizontal="center" vertical="center" wrapText="1"/>
    </xf>
    <xf numFmtId="0" fontId="6" fillId="2" borderId="0" xfId="0" applyFont="1" applyFill="1" applyAlignment="1">
      <alignment horizontal="center" vertical="center"/>
    </xf>
    <xf numFmtId="0" fontId="7" fillId="2" borderId="8"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0" xfId="0" applyFont="1" applyFill="1" applyAlignment="1">
      <alignment horizontal="center" vertical="center"/>
    </xf>
    <xf numFmtId="0" fontId="6" fillId="3" borderId="0" xfId="0" applyFont="1" applyFill="1" applyAlignment="1">
      <alignment horizontal="center" vertical="center" wrapText="1"/>
    </xf>
    <xf numFmtId="0" fontId="16" fillId="2" borderId="6" xfId="4" applyFont="1" applyFill="1" applyBorder="1" applyAlignment="1">
      <alignment horizontal="left" vertical="center" wrapText="1"/>
    </xf>
    <xf numFmtId="0" fontId="16" fillId="2" borderId="0" xfId="4" applyFont="1" applyFill="1" applyAlignment="1">
      <alignment horizontal="left" vertical="center" wrapText="1"/>
    </xf>
    <xf numFmtId="0" fontId="16" fillId="2" borderId="5" xfId="4" applyFont="1" applyFill="1" applyBorder="1" applyAlignment="1">
      <alignment horizontal="left" vertical="center" wrapText="1"/>
    </xf>
    <xf numFmtId="0" fontId="16" fillId="3" borderId="3" xfId="0" applyFont="1" applyFill="1" applyBorder="1" applyAlignment="1">
      <alignment horizontal="left" vertical="center" wrapText="1"/>
    </xf>
    <xf numFmtId="0" fontId="16" fillId="2" borderId="1" xfId="4" applyFont="1" applyFill="1" applyBorder="1" applyAlignment="1">
      <alignment horizontal="center" vertical="center" wrapText="1"/>
    </xf>
    <xf numFmtId="0" fontId="7" fillId="3" borderId="5" xfId="0" applyFont="1" applyFill="1" applyBorder="1" applyAlignment="1">
      <alignment horizontal="center" vertical="center" wrapText="1"/>
    </xf>
    <xf numFmtId="0" fontId="20" fillId="2" borderId="0" xfId="4" applyFont="1" applyFill="1" applyAlignment="1">
      <alignment horizontal="left" vertical="center" wrapText="1"/>
    </xf>
    <xf numFmtId="0" fontId="20" fillId="2" borderId="5" xfId="4" applyFont="1" applyFill="1" applyBorder="1" applyAlignment="1">
      <alignment horizontal="left" vertical="center" wrapText="1"/>
    </xf>
    <xf numFmtId="0" fontId="20" fillId="2" borderId="6" xfId="4" applyFont="1" applyFill="1" applyBorder="1" applyAlignment="1">
      <alignment horizontal="left" vertical="center" wrapText="1"/>
    </xf>
    <xf numFmtId="0" fontId="16" fillId="2" borderId="6" xfId="4" applyFont="1" applyFill="1" applyBorder="1" applyAlignment="1">
      <alignment horizontal="center" vertical="center" wrapText="1"/>
    </xf>
    <xf numFmtId="0" fontId="16" fillId="2" borderId="0" xfId="4" applyFont="1" applyFill="1" applyAlignment="1">
      <alignment horizontal="center" vertical="center" wrapText="1"/>
    </xf>
    <xf numFmtId="0" fontId="16" fillId="2" borderId="5" xfId="4"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3" borderId="5" xfId="0" applyFont="1" applyFill="1" applyBorder="1" applyAlignment="1">
      <alignment horizontal="center"/>
    </xf>
    <xf numFmtId="0" fontId="7" fillId="3" borderId="0" xfId="0" applyFont="1" applyFill="1" applyAlignment="1">
      <alignment horizontal="center" vertical="center" wrapText="1"/>
    </xf>
    <xf numFmtId="4" fontId="12" fillId="2" borderId="6" xfId="0" applyNumberFormat="1" applyFont="1" applyFill="1" applyBorder="1" applyAlignment="1">
      <alignment horizontal="center" vertical="center"/>
    </xf>
    <xf numFmtId="4" fontId="12" fillId="2" borderId="0" xfId="0" applyNumberFormat="1" applyFont="1" applyFill="1" applyAlignment="1">
      <alignment horizontal="center" vertical="center"/>
    </xf>
    <xf numFmtId="4" fontId="12" fillId="2" borderId="5" xfId="0" applyNumberFormat="1" applyFont="1" applyFill="1" applyBorder="1" applyAlignment="1">
      <alignment horizontal="center" vertical="center"/>
    </xf>
    <xf numFmtId="4" fontId="12" fillId="2" borderId="6" xfId="0" applyNumberFormat="1" applyFont="1" applyFill="1" applyBorder="1" applyAlignment="1">
      <alignment horizontal="center" vertical="center" wrapText="1"/>
    </xf>
    <xf numFmtId="4" fontId="12" fillId="2" borderId="0" xfId="0" applyNumberFormat="1" applyFont="1" applyFill="1" applyAlignment="1">
      <alignment horizontal="center" vertical="center" wrapText="1"/>
    </xf>
    <xf numFmtId="4" fontId="12" fillId="2" borderId="5" xfId="0" applyNumberFormat="1" applyFont="1" applyFill="1" applyBorder="1" applyAlignment="1">
      <alignment horizontal="center" vertical="center" wrapText="1"/>
    </xf>
    <xf numFmtId="0" fontId="7" fillId="2" borderId="5" xfId="0" applyFont="1" applyFill="1" applyBorder="1" applyAlignment="1">
      <alignment horizontal="center" vertical="center"/>
    </xf>
    <xf numFmtId="165" fontId="13" fillId="2" borderId="6" xfId="12" applyFont="1" applyFill="1" applyBorder="1" applyAlignment="1" applyProtection="1">
      <alignment horizontal="center" vertical="center"/>
    </xf>
    <xf numFmtId="165" fontId="13" fillId="2" borderId="0" xfId="12" applyFont="1" applyFill="1" applyBorder="1" applyAlignment="1" applyProtection="1">
      <alignment horizontal="center" vertical="center"/>
    </xf>
    <xf numFmtId="165" fontId="13" fillId="2" borderId="5" xfId="12" applyFont="1" applyFill="1" applyBorder="1" applyAlignment="1" applyProtection="1">
      <alignment horizontal="center" vertical="center"/>
    </xf>
    <xf numFmtId="0" fontId="13" fillId="2" borderId="0" xfId="0" applyFont="1" applyFill="1" applyAlignment="1">
      <alignment horizontal="left" vertical="center"/>
    </xf>
    <xf numFmtId="0" fontId="13" fillId="3" borderId="3" xfId="0" applyFont="1" applyFill="1" applyBorder="1" applyAlignment="1">
      <alignment horizontal="left" vertical="center"/>
    </xf>
    <xf numFmtId="0" fontId="7" fillId="3" borderId="5" xfId="0" applyFont="1" applyFill="1" applyBorder="1" applyAlignment="1">
      <alignment horizontal="center" vertical="center"/>
    </xf>
    <xf numFmtId="0" fontId="6" fillId="3" borderId="18" xfId="0" applyFont="1" applyFill="1" applyBorder="1" applyAlignment="1">
      <alignment horizontal="center" vertical="center" wrapText="1"/>
    </xf>
    <xf numFmtId="0" fontId="7" fillId="3" borderId="23" xfId="0" applyFont="1" applyFill="1" applyBorder="1" applyAlignment="1">
      <alignment horizontal="center" vertical="center"/>
    </xf>
    <xf numFmtId="0" fontId="7" fillId="2" borderId="5" xfId="0" applyFont="1" applyFill="1" applyBorder="1" applyAlignment="1">
      <alignment horizontal="center" vertical="center" wrapText="1"/>
    </xf>
    <xf numFmtId="0" fontId="6" fillId="3" borderId="53" xfId="0" applyFont="1" applyFill="1" applyBorder="1" applyAlignment="1">
      <alignment horizontal="center" vertical="center" wrapText="1"/>
    </xf>
    <xf numFmtId="0" fontId="6" fillId="3" borderId="54" xfId="0" applyFont="1" applyFill="1" applyBorder="1" applyAlignment="1">
      <alignment horizontal="center" vertical="center" wrapText="1"/>
    </xf>
    <xf numFmtId="0" fontId="7" fillId="2" borderId="55" xfId="0" applyFont="1" applyFill="1" applyBorder="1" applyAlignment="1">
      <alignment horizontal="center" vertical="center" wrapText="1"/>
    </xf>
    <xf numFmtId="0" fontId="7" fillId="2" borderId="56" xfId="0" applyFont="1" applyFill="1" applyBorder="1" applyAlignment="1">
      <alignment horizontal="center" vertical="center" wrapText="1"/>
    </xf>
  </cellXfs>
  <cellStyles count="37">
    <cellStyle name="Moeda 2" xfId="1"/>
    <cellStyle name="Moeda 2 2" xfId="13"/>
    <cellStyle name="Moeda 3" xfId="2"/>
    <cellStyle name="Normal" xfId="0" builtinId="0"/>
    <cellStyle name="Normal 10" xfId="3"/>
    <cellStyle name="Normal 2" xfId="4"/>
    <cellStyle name="Normal 3" xfId="5"/>
    <cellStyle name="Normal 3 3" xfId="6"/>
    <cellStyle name="Normal 4" xfId="7"/>
    <cellStyle name="Normal 4 2" xfId="22"/>
    <cellStyle name="Normal 4 3" xfId="17"/>
    <cellStyle name="Normal 4 4" xfId="34"/>
    <cellStyle name="Normal 5" xfId="8"/>
    <cellStyle name="Normal 6" xfId="14"/>
    <cellStyle name="Normal 6 2" xfId="25"/>
    <cellStyle name="Normal 6 3" xfId="20"/>
    <cellStyle name="Normal 6 4" xfId="35"/>
    <cellStyle name="Normal 7" xfId="27"/>
    <cellStyle name="Normal 7 2" xfId="32"/>
    <cellStyle name="Normal 8" xfId="16"/>
    <cellStyle name="Normal 8 2" xfId="30"/>
    <cellStyle name="Porcentagem" xfId="9" builtinId="5"/>
    <cellStyle name="Porcentagem 2" xfId="10"/>
    <cellStyle name="Separador de milhares 2" xfId="11"/>
    <cellStyle name="Separador de milhares 2 2" xfId="23"/>
    <cellStyle name="Separador de milhares 2 3" xfId="18"/>
    <cellStyle name="Vírgula" xfId="12" builtinId="3"/>
    <cellStyle name="Vírgula 2" xfId="15"/>
    <cellStyle name="Vírgula 2 2" xfId="29"/>
    <cellStyle name="Vírgula 2 3" xfId="26"/>
    <cellStyle name="Vírgula 2 4" xfId="21"/>
    <cellStyle name="Vírgula 2 5" xfId="36"/>
    <cellStyle name="Vírgula 3" xfId="28"/>
    <cellStyle name="Vírgula 3 2" xfId="33"/>
    <cellStyle name="Vírgula 4" xfId="31"/>
    <cellStyle name="Vírgula 5" xfId="24"/>
    <cellStyle name="Vírgula 6" xfId="19"/>
  </cellStyles>
  <dxfs count="3">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9" defaultPivotStyle="PivotStyleLight16"/>
  <colors>
    <mruColors>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3600450</xdr:colOff>
      <xdr:row>3</xdr:row>
      <xdr:rowOff>409575</xdr:rowOff>
    </xdr:from>
    <xdr:to>
      <xdr:col>0</xdr:col>
      <xdr:colOff>5391150</xdr:colOff>
      <xdr:row>3</xdr:row>
      <xdr:rowOff>827405</xdr:rowOff>
    </xdr:to>
    <xdr:pic>
      <xdr:nvPicPr>
        <xdr:cNvPr id="2" name="Imagem 1">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1495425"/>
          <a:ext cx="1790700" cy="417830"/>
        </a:xfrm>
        <a:prstGeom prst="rect">
          <a:avLst/>
        </a:prstGeom>
        <a:noFill/>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
    <tabColor theme="8" tint="0.39997558519241921"/>
    <pageSetUpPr fitToPage="1"/>
  </sheetPr>
  <dimension ref="A1:D44"/>
  <sheetViews>
    <sheetView topLeftCell="A4" zoomScaleNormal="100" zoomScaleSheetLayoutView="100" zoomScalePageLayoutView="85" workbookViewId="0">
      <selection sqref="A1:A14"/>
    </sheetView>
  </sheetViews>
  <sheetFormatPr defaultColWidth="9.140625" defaultRowHeight="12.75" x14ac:dyDescent="0.2"/>
  <cols>
    <col min="1" max="1" width="159.85546875" style="199" customWidth="1"/>
    <col min="2" max="16384" width="9.140625" style="199"/>
  </cols>
  <sheetData>
    <row r="1" spans="1:4" ht="60" customHeight="1" x14ac:dyDescent="0.2">
      <c r="A1" s="310" t="s">
        <v>0</v>
      </c>
    </row>
    <row r="2" spans="1:4" ht="69.75" customHeight="1" x14ac:dyDescent="0.2">
      <c r="A2" s="201"/>
    </row>
    <row r="3" spans="1:4" ht="41.25" customHeight="1" x14ac:dyDescent="0.2">
      <c r="A3" s="202" t="s">
        <v>1</v>
      </c>
    </row>
    <row r="4" spans="1:4" ht="15.75" x14ac:dyDescent="0.25">
      <c r="A4" s="203"/>
    </row>
    <row r="5" spans="1:4" ht="18" x14ac:dyDescent="0.25">
      <c r="A5" s="204" t="s">
        <v>2</v>
      </c>
    </row>
    <row r="6" spans="1:4" ht="18" x14ac:dyDescent="0.25">
      <c r="A6" s="336" t="s">
        <v>3</v>
      </c>
    </row>
    <row r="7" spans="1:4" ht="42" customHeight="1" x14ac:dyDescent="0.25">
      <c r="A7" s="205"/>
    </row>
    <row r="8" spans="1:4" ht="20.25" x14ac:dyDescent="0.2">
      <c r="A8" s="200"/>
    </row>
    <row r="9" spans="1:4" s="207" customFormat="1" ht="43.5" customHeight="1" x14ac:dyDescent="0.2">
      <c r="A9" s="206"/>
    </row>
    <row r="10" spans="1:4" s="207" customFormat="1" ht="24.75" customHeight="1" x14ac:dyDescent="0.2">
      <c r="A10" s="206" t="s">
        <v>4</v>
      </c>
    </row>
    <row r="11" spans="1:4" ht="30" customHeight="1" x14ac:dyDescent="0.2">
      <c r="A11" s="208" t="s">
        <v>5</v>
      </c>
    </row>
    <row r="13" spans="1:4" ht="15.75" x14ac:dyDescent="0.2">
      <c r="A13" s="206" t="s">
        <v>6</v>
      </c>
    </row>
    <row r="14" spans="1:4" ht="15" x14ac:dyDescent="0.2">
      <c r="A14" s="409" t="s">
        <v>1</v>
      </c>
    </row>
    <row r="16" spans="1:4" hidden="1" x14ac:dyDescent="0.2">
      <c r="A16" s="337" t="s">
        <v>7</v>
      </c>
      <c r="C16" s="199">
        <v>1</v>
      </c>
      <c r="D16" s="199" t="s">
        <v>8</v>
      </c>
    </row>
    <row r="17" spans="1:4" hidden="1" x14ac:dyDescent="0.2">
      <c r="A17" s="337" t="s">
        <v>9</v>
      </c>
      <c r="C17" s="199">
        <v>2</v>
      </c>
      <c r="D17" s="199" t="s">
        <v>10</v>
      </c>
    </row>
    <row r="18" spans="1:4" hidden="1" x14ac:dyDescent="0.2">
      <c r="A18" s="337" t="s">
        <v>11</v>
      </c>
      <c r="C18" s="199">
        <v>3</v>
      </c>
      <c r="D18" s="199" t="s">
        <v>12</v>
      </c>
    </row>
    <row r="19" spans="1:4" hidden="1" x14ac:dyDescent="0.2">
      <c r="A19" s="337" t="s">
        <v>13</v>
      </c>
      <c r="C19" s="199">
        <v>4</v>
      </c>
      <c r="D19" s="199" t="s">
        <v>14</v>
      </c>
    </row>
    <row r="20" spans="1:4" hidden="1" x14ac:dyDescent="0.2">
      <c r="A20" s="337" t="s">
        <v>15</v>
      </c>
      <c r="C20" s="199">
        <v>5</v>
      </c>
      <c r="D20" s="199" t="s">
        <v>16</v>
      </c>
    </row>
    <row r="21" spans="1:4" hidden="1" x14ac:dyDescent="0.2">
      <c r="A21" s="337" t="s">
        <v>17</v>
      </c>
      <c r="C21" s="199">
        <v>6</v>
      </c>
      <c r="D21" s="199" t="s">
        <v>18</v>
      </c>
    </row>
    <row r="22" spans="1:4" hidden="1" x14ac:dyDescent="0.2">
      <c r="A22" s="337" t="s">
        <v>1</v>
      </c>
      <c r="C22" s="199">
        <v>7</v>
      </c>
      <c r="D22" s="199" t="s">
        <v>19</v>
      </c>
    </row>
    <row r="23" spans="1:4" hidden="1" x14ac:dyDescent="0.2">
      <c r="A23" s="337" t="s">
        <v>20</v>
      </c>
      <c r="C23" s="199">
        <v>8</v>
      </c>
      <c r="D23" s="199" t="s">
        <v>21</v>
      </c>
    </row>
    <row r="24" spans="1:4" hidden="1" x14ac:dyDescent="0.2">
      <c r="A24" s="337" t="s">
        <v>22</v>
      </c>
      <c r="C24" s="199">
        <v>9</v>
      </c>
      <c r="D24" s="199" t="s">
        <v>23</v>
      </c>
    </row>
    <row r="25" spans="1:4" hidden="1" x14ac:dyDescent="0.2">
      <c r="A25" s="337" t="s">
        <v>24</v>
      </c>
      <c r="C25" s="199">
        <v>10</v>
      </c>
      <c r="D25" s="199" t="s">
        <v>25</v>
      </c>
    </row>
    <row r="26" spans="1:4" hidden="1" x14ac:dyDescent="0.2">
      <c r="A26" s="337" t="s">
        <v>26</v>
      </c>
      <c r="C26" s="199">
        <v>11</v>
      </c>
      <c r="D26" s="199" t="s">
        <v>27</v>
      </c>
    </row>
    <row r="27" spans="1:4" hidden="1" x14ac:dyDescent="0.2">
      <c r="A27" s="337" t="s">
        <v>28</v>
      </c>
      <c r="C27" s="199">
        <v>12</v>
      </c>
      <c r="D27" s="199" t="s">
        <v>29</v>
      </c>
    </row>
    <row r="28" spans="1:4" hidden="1" x14ac:dyDescent="0.2">
      <c r="A28" s="337" t="s">
        <v>30</v>
      </c>
    </row>
    <row r="29" spans="1:4" hidden="1" x14ac:dyDescent="0.2">
      <c r="A29" s="337" t="s">
        <v>31</v>
      </c>
    </row>
    <row r="30" spans="1:4" hidden="1" x14ac:dyDescent="0.2">
      <c r="A30" s="337" t="s">
        <v>32</v>
      </c>
    </row>
    <row r="31" spans="1:4" hidden="1" x14ac:dyDescent="0.2">
      <c r="A31" s="337" t="s">
        <v>33</v>
      </c>
    </row>
    <row r="32" spans="1:4" hidden="1" x14ac:dyDescent="0.2">
      <c r="A32" s="337" t="s">
        <v>34</v>
      </c>
    </row>
    <row r="33" spans="1:1" hidden="1" x14ac:dyDescent="0.2">
      <c r="A33" s="337" t="s">
        <v>35</v>
      </c>
    </row>
    <row r="34" spans="1:1" hidden="1" x14ac:dyDescent="0.2">
      <c r="A34" s="337" t="s">
        <v>36</v>
      </c>
    </row>
    <row r="35" spans="1:1" hidden="1" x14ac:dyDescent="0.2">
      <c r="A35" s="337" t="s">
        <v>37</v>
      </c>
    </row>
    <row r="36" spans="1:1" hidden="1" x14ac:dyDescent="0.2">
      <c r="A36" s="337" t="s">
        <v>38</v>
      </c>
    </row>
    <row r="37" spans="1:1" hidden="1" x14ac:dyDescent="0.2">
      <c r="A37" s="337" t="s">
        <v>39</v>
      </c>
    </row>
    <row r="38" spans="1:1" hidden="1" x14ac:dyDescent="0.2">
      <c r="A38" s="337" t="s">
        <v>40</v>
      </c>
    </row>
    <row r="39" spans="1:1" hidden="1" x14ac:dyDescent="0.2">
      <c r="A39" s="337" t="s">
        <v>41</v>
      </c>
    </row>
    <row r="40" spans="1:1" x14ac:dyDescent="0.2">
      <c r="A40" s="337"/>
    </row>
    <row r="41" spans="1:1" x14ac:dyDescent="0.2">
      <c r="A41" s="337"/>
    </row>
    <row r="42" spans="1:1" x14ac:dyDescent="0.2">
      <c r="A42" s="337"/>
    </row>
    <row r="43" spans="1:1" x14ac:dyDescent="0.2">
      <c r="A43" s="337"/>
    </row>
    <row r="44" spans="1:1" x14ac:dyDescent="0.2">
      <c r="A44" s="337"/>
    </row>
  </sheetData>
  <sheetProtection algorithmName="SHA-512" hashValue="1Jt94efTdw97f+5BeYPXwagV0ZQZhnUpBoP+OsWw2Y1eeL3fhY70jV1onjuasTDHrxBqlNQigmUSImqfPOQrwQ==" saltValue="dANz3tCwN2PC+TC8ZTyv/w==" spinCount="100000" sheet="1" scenarios="1" formatCells="0"/>
  <phoneticPr fontId="0" type="noConversion"/>
  <dataValidations count="1">
    <dataValidation type="list" allowBlank="1" showInputMessage="1" showErrorMessage="1" error="Selecionar número do RGF na lista suspensa." sqref="A3 A14">
      <formula1>$A$16:$A$39</formula1>
    </dataValidation>
  </dataValidations>
  <printOptions horizontalCentered="1"/>
  <pageMargins left="0.19685039370078741" right="0.19685039370078741" top="0.59055118110236227" bottom="0.59055118110236227" header="0" footer="0"/>
  <pageSetup paperSize="9" scale="92" pageOrder="overThenDown" orientation="landscape" r:id="rId1"/>
  <headerFooter differentFirst="1">
    <oddFoote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
    <pageSetUpPr fitToPage="1"/>
  </sheetPr>
  <dimension ref="A1:H63"/>
  <sheetViews>
    <sheetView showWhiteSpace="0" view="pageLayout" zoomScaleNormal="100" workbookViewId="0">
      <selection sqref="A1:A8"/>
    </sheetView>
  </sheetViews>
  <sheetFormatPr defaultColWidth="0" defaultRowHeight="12.75" x14ac:dyDescent="0.2"/>
  <cols>
    <col min="1" max="1" width="95.28515625" style="284" customWidth="1"/>
    <col min="2" max="2" width="18.28515625" hidden="1" customWidth="1"/>
    <col min="3" max="16384" width="9.140625" hidden="1"/>
  </cols>
  <sheetData>
    <row r="1" spans="1:8" s="1" customFormat="1" ht="31.5" x14ac:dyDescent="0.2">
      <c r="A1" s="281" t="str">
        <f>Capa!A1</f>
        <v>Contrato de Gestão nº. 008/2021 celebrado entre a Secretaria de Justiça e Segurança Pública do Estado de Minas Gerais - SEJUSP e o Instituto Elo</v>
      </c>
      <c r="B1" s="649" t="str">
        <f>Capa!A1</f>
        <v>Contrato de Gestão nº. 008/2021 celebrado entre a Secretaria de Justiça e Segurança Pública do Estado de Minas Gerais - SEJUSP e o Instituto Elo</v>
      </c>
      <c r="C1" s="649"/>
      <c r="D1" s="649"/>
      <c r="E1" s="649"/>
      <c r="F1" s="649"/>
      <c r="G1" s="649"/>
      <c r="H1" s="649"/>
    </row>
    <row r="2" spans="1:8" s="1" customFormat="1" ht="15.75" x14ac:dyDescent="0.2">
      <c r="A2" s="282" t="str">
        <f>Capa!A3</f>
        <v>7º Relatório Gerencial Financeiro</v>
      </c>
      <c r="B2" s="650" t="str">
        <f>Capa!A3</f>
        <v>7º Relatório Gerencial Financeiro</v>
      </c>
      <c r="C2" s="650"/>
      <c r="D2" s="650"/>
      <c r="E2" s="650"/>
      <c r="F2" s="650"/>
      <c r="G2" s="650"/>
      <c r="H2" s="650"/>
    </row>
    <row r="3" spans="1:8" s="1" customFormat="1" ht="15.75" x14ac:dyDescent="0.2">
      <c r="A3" s="282" t="s">
        <v>42</v>
      </c>
      <c r="B3" s="282"/>
      <c r="C3" s="282"/>
      <c r="D3" s="282"/>
      <c r="E3" s="282"/>
      <c r="F3" s="282"/>
      <c r="G3" s="282"/>
      <c r="H3" s="282"/>
    </row>
    <row r="4" spans="1:8" ht="113.25" customHeight="1" x14ac:dyDescent="0.2">
      <c r="A4" s="283"/>
    </row>
    <row r="5" spans="1:8" ht="125.25" customHeight="1" x14ac:dyDescent="0.2">
      <c r="A5" s="283" t="s">
        <v>43</v>
      </c>
    </row>
    <row r="6" spans="1:8" ht="46.5" hidden="1" customHeight="1" x14ac:dyDescent="0.2">
      <c r="A6" s="283"/>
    </row>
    <row r="7" spans="1:8" ht="113.25" customHeight="1" x14ac:dyDescent="0.2">
      <c r="A7" s="283" t="s">
        <v>44</v>
      </c>
    </row>
    <row r="8" spans="1:8" ht="112.5" customHeight="1" x14ac:dyDescent="0.2">
      <c r="A8" s="283" t="s">
        <v>45</v>
      </c>
    </row>
    <row r="9" spans="1:8" ht="21" customHeight="1" x14ac:dyDescent="0.2">
      <c r="A9" s="283"/>
    </row>
    <row r="10" spans="1:8" ht="87.75" customHeight="1" x14ac:dyDescent="0.2">
      <c r="A10" s="283"/>
    </row>
    <row r="11" spans="1:8" ht="0.75" customHeight="1" x14ac:dyDescent="0.2">
      <c r="A11" s="283"/>
    </row>
    <row r="12" spans="1:8" ht="117" customHeight="1" x14ac:dyDescent="0.2">
      <c r="A12" s="283"/>
    </row>
    <row r="13" spans="1:8" ht="131.25" customHeight="1" x14ac:dyDescent="0.2">
      <c r="A13" s="283"/>
    </row>
    <row r="14" spans="1:8" ht="75" customHeight="1" x14ac:dyDescent="0.2">
      <c r="A14" s="283"/>
    </row>
    <row r="15" spans="1:8" ht="113.25" customHeight="1" x14ac:dyDescent="0.2">
      <c r="A15" s="283"/>
    </row>
    <row r="16" spans="1:8" ht="81.75" customHeight="1" x14ac:dyDescent="0.2">
      <c r="A16" s="283"/>
    </row>
    <row r="17" spans="1:1" ht="84" customHeight="1" x14ac:dyDescent="0.2">
      <c r="A17" s="283"/>
    </row>
    <row r="18" spans="1:1" ht="48.75" customHeight="1" x14ac:dyDescent="0.2">
      <c r="A18" s="283"/>
    </row>
    <row r="19" spans="1:1" ht="102.75" customHeight="1" x14ac:dyDescent="0.2">
      <c r="A19" s="283"/>
    </row>
    <row r="20" spans="1:1" ht="129" customHeight="1" x14ac:dyDescent="0.2">
      <c r="A20" s="283"/>
    </row>
    <row r="21" spans="1:1" ht="101.25" customHeight="1" x14ac:dyDescent="0.2">
      <c r="A21" s="283"/>
    </row>
    <row r="22" spans="1:1" ht="91.5" customHeight="1" x14ac:dyDescent="0.2">
      <c r="A22" s="283"/>
    </row>
    <row r="23" spans="1:1" ht="0.75" customHeight="1" x14ac:dyDescent="0.2">
      <c r="A23" s="283"/>
    </row>
    <row r="24" spans="1:1" ht="81.75" customHeight="1" x14ac:dyDescent="0.2">
      <c r="A24" s="283"/>
    </row>
    <row r="25" spans="1:1" ht="83.25" customHeight="1" x14ac:dyDescent="0.2">
      <c r="A25" s="283"/>
    </row>
    <row r="26" spans="1:1" ht="77.25" customHeight="1" x14ac:dyDescent="0.2">
      <c r="A26" s="283"/>
    </row>
    <row r="27" spans="1:1" ht="34.5" customHeight="1" x14ac:dyDescent="0.2">
      <c r="A27" s="283"/>
    </row>
    <row r="28" spans="1:1" ht="109.5" customHeight="1" x14ac:dyDescent="0.2">
      <c r="A28" s="283"/>
    </row>
    <row r="29" spans="1:1" ht="61.5" customHeight="1" x14ac:dyDescent="0.2">
      <c r="A29" s="333"/>
    </row>
    <row r="30" spans="1:1" ht="49.5" customHeight="1" x14ac:dyDescent="0.2">
      <c r="A30" s="333"/>
    </row>
    <row r="31" spans="1:1" ht="320.25" customHeight="1" x14ac:dyDescent="0.2">
      <c r="A31" s="283"/>
    </row>
    <row r="32" spans="1:1" ht="115.5" customHeight="1" x14ac:dyDescent="0.2">
      <c r="A32" s="283"/>
    </row>
    <row r="33" spans="1:1" ht="72" hidden="1" customHeight="1" x14ac:dyDescent="0.2">
      <c r="A33" s="283"/>
    </row>
    <row r="34" spans="1:1" ht="87" customHeight="1" x14ac:dyDescent="0.2">
      <c r="A34" s="283"/>
    </row>
    <row r="35" spans="1:1" ht="129.75" customHeight="1" x14ac:dyDescent="0.2">
      <c r="A35" s="283"/>
    </row>
    <row r="36" spans="1:1" ht="105.75" hidden="1" customHeight="1" x14ac:dyDescent="0.2">
      <c r="A36" s="283"/>
    </row>
    <row r="37" spans="1:1" ht="117.75" customHeight="1" x14ac:dyDescent="0.2">
      <c r="A37" s="283"/>
    </row>
    <row r="38" spans="1:1" ht="1.5" customHeight="1" x14ac:dyDescent="0.2">
      <c r="A38" s="283"/>
    </row>
    <row r="39" spans="1:1" ht="131.25" customHeight="1" x14ac:dyDescent="0.2">
      <c r="A39" s="283"/>
    </row>
    <row r="40" spans="1:1" ht="99" customHeight="1" x14ac:dyDescent="0.2">
      <c r="A40" s="283"/>
    </row>
    <row r="41" spans="1:1" ht="79.5" hidden="1" customHeight="1" x14ac:dyDescent="0.2">
      <c r="A41" s="283"/>
    </row>
    <row r="42" spans="1:1" ht="100.5" customHeight="1" x14ac:dyDescent="0.2">
      <c r="A42" s="283"/>
    </row>
    <row r="43" spans="1:1" ht="154.5" customHeight="1" x14ac:dyDescent="0.2">
      <c r="A43" s="283"/>
    </row>
    <row r="44" spans="1:1" ht="135" customHeight="1" x14ac:dyDescent="0.2">
      <c r="A44" s="283"/>
    </row>
    <row r="45" spans="1:1" ht="139.5" customHeight="1" x14ac:dyDescent="0.2">
      <c r="A45" s="283"/>
    </row>
    <row r="46" spans="1:1" ht="105.75" customHeight="1" x14ac:dyDescent="0.2">
      <c r="A46" s="283"/>
    </row>
    <row r="47" spans="1:1" ht="172.5" customHeight="1" x14ac:dyDescent="0.2">
      <c r="A47" s="283"/>
    </row>
    <row r="48" spans="1:1" ht="123" customHeight="1" x14ac:dyDescent="0.2">
      <c r="A48" s="283"/>
    </row>
    <row r="49" spans="1:1" ht="121.5" customHeight="1" x14ac:dyDescent="0.2">
      <c r="A49" s="283"/>
    </row>
    <row r="50" spans="1:1" ht="83.25" customHeight="1" x14ac:dyDescent="0.2">
      <c r="A50" s="283"/>
    </row>
    <row r="51" spans="1:1" ht="84.75" customHeight="1" x14ac:dyDescent="0.2">
      <c r="A51" s="283"/>
    </row>
    <row r="52" spans="1:1" ht="94.5" customHeight="1" x14ac:dyDescent="0.2">
      <c r="A52" s="283"/>
    </row>
    <row r="53" spans="1:1" ht="106.5" customHeight="1" x14ac:dyDescent="0.2">
      <c r="A53" s="283"/>
    </row>
    <row r="54" spans="1:1" ht="82.5" customHeight="1" x14ac:dyDescent="0.2">
      <c r="A54" s="283"/>
    </row>
    <row r="55" spans="1:1" ht="96" customHeight="1" x14ac:dyDescent="0.2">
      <c r="A55" s="283"/>
    </row>
    <row r="56" spans="1:1" ht="81.75" customHeight="1" x14ac:dyDescent="0.2">
      <c r="A56" s="283"/>
    </row>
    <row r="57" spans="1:1" ht="90.75" customHeight="1" x14ac:dyDescent="0.2">
      <c r="A57" s="283"/>
    </row>
    <row r="58" spans="1:1" ht="99" customHeight="1" x14ac:dyDescent="0.2">
      <c r="A58" s="283"/>
    </row>
    <row r="59" spans="1:1" ht="81.75" customHeight="1" x14ac:dyDescent="0.2">
      <c r="A59" s="283"/>
    </row>
    <row r="60" spans="1:1" ht="115.5" customHeight="1" x14ac:dyDescent="0.2">
      <c r="A60" s="283"/>
    </row>
    <row r="61" spans="1:1" ht="66.75" customHeight="1" x14ac:dyDescent="0.2">
      <c r="A61" s="283"/>
    </row>
    <row r="62" spans="1:1" ht="81" customHeight="1" x14ac:dyDescent="0.2">
      <c r="A62" s="283"/>
    </row>
    <row r="63" spans="1:1" ht="60.75" customHeight="1" x14ac:dyDescent="0.2">
      <c r="A63" s="283"/>
    </row>
  </sheetData>
  <sheetProtection formatRows="0"/>
  <mergeCells count="2">
    <mergeCell ref="B1:H1"/>
    <mergeCell ref="B2:H2"/>
  </mergeCells>
  <printOptions horizontalCentered="1"/>
  <pageMargins left="0.51181102362204722" right="3.937007874015748E-2" top="0.78740157480314965" bottom="0.78740157480314965"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4">
    <tabColor theme="0" tint="-0.34998626667073579"/>
    <pageSetUpPr fitToPage="1"/>
  </sheetPr>
  <dimension ref="A1:N38"/>
  <sheetViews>
    <sheetView view="pageBreakPreview" topLeftCell="A16" zoomScale="85" zoomScaleNormal="85" zoomScaleSheetLayoutView="85" workbookViewId="0">
      <selection activeCell="C19" sqref="C19"/>
    </sheetView>
  </sheetViews>
  <sheetFormatPr defaultColWidth="9.140625" defaultRowHeight="12.75" x14ac:dyDescent="0.2"/>
  <cols>
    <col min="1" max="1" width="4.7109375" style="1" customWidth="1"/>
    <col min="2" max="2" width="45.7109375" style="1" customWidth="1"/>
    <col min="3" max="3" width="18" style="1" customWidth="1"/>
    <col min="4" max="14" width="15.42578125" style="1" customWidth="1"/>
    <col min="15" max="15" width="4" style="1" customWidth="1"/>
    <col min="16" max="16384" width="9.140625" style="1"/>
  </cols>
  <sheetData>
    <row r="1" spans="1:14" ht="32.25" customHeight="1" x14ac:dyDescent="0.2">
      <c r="A1" s="649" t="str">
        <f>Capa!A1</f>
        <v>Contrato de Gestão nº. 008/2021 celebrado entre a Secretaria de Justiça e Segurança Pública do Estado de Minas Gerais - SEJUSP e o Instituto Elo</v>
      </c>
      <c r="B1" s="649"/>
      <c r="C1" s="649"/>
      <c r="D1" s="649"/>
      <c r="E1" s="649"/>
      <c r="F1" s="649"/>
      <c r="G1" s="649"/>
      <c r="H1" s="649"/>
      <c r="I1" s="649"/>
      <c r="J1" s="649"/>
      <c r="K1" s="649"/>
      <c r="L1" s="649"/>
      <c r="M1" s="649"/>
      <c r="N1" s="649"/>
    </row>
    <row r="2" spans="1:14" ht="24" customHeight="1" x14ac:dyDescent="0.2">
      <c r="A2" s="650" t="str">
        <f>Capa!A3</f>
        <v>7º Relatório Gerencial Financeiro</v>
      </c>
      <c r="B2" s="650"/>
      <c r="C2" s="650"/>
      <c r="D2" s="650"/>
      <c r="E2" s="650"/>
      <c r="F2" s="650"/>
      <c r="G2" s="650"/>
      <c r="H2" s="650"/>
      <c r="I2" s="650"/>
      <c r="J2" s="650"/>
      <c r="K2" s="650"/>
      <c r="L2" s="650"/>
      <c r="M2" s="650"/>
      <c r="N2" s="650"/>
    </row>
    <row r="3" spans="1:14" ht="25.5" customHeight="1" thickBot="1" x14ac:dyDescent="0.25">
      <c r="A3" s="653" t="s">
        <v>46</v>
      </c>
      <c r="B3" s="653"/>
      <c r="C3" s="653"/>
      <c r="D3" s="653"/>
      <c r="E3" s="653"/>
      <c r="F3" s="653"/>
      <c r="G3" s="653"/>
      <c r="H3" s="653"/>
      <c r="I3" s="653"/>
      <c r="J3" s="653"/>
      <c r="K3" s="653"/>
      <c r="L3" s="653"/>
      <c r="M3" s="653"/>
      <c r="N3" s="653"/>
    </row>
    <row r="4" spans="1:14" ht="24" customHeight="1" thickTop="1" x14ac:dyDescent="0.2">
      <c r="A4" s="4"/>
      <c r="B4" s="652"/>
      <c r="C4" s="340" t="str">
        <f>VLOOKUP(MONTH(C5),Capa!$C$16:$D$27,2,FALSE)</f>
        <v>Janeiro</v>
      </c>
      <c r="D4" s="340" t="str">
        <f>VLOOKUP(MONTH(D5),Capa!$C$16:$D$27,2,FALSE)</f>
        <v>Fevereiro</v>
      </c>
      <c r="E4" s="340" t="str">
        <f>VLOOKUP(MONTH(E5),Capa!$C$16:$D$27,2,FALSE)</f>
        <v>Março</v>
      </c>
      <c r="F4" s="340" t="str">
        <f>VLOOKUP(MONTH(F5),Capa!$C$16:$D$27,2,FALSE)</f>
        <v>Abril</v>
      </c>
      <c r="G4" s="340" t="str">
        <f>VLOOKUP(MONTH(G5),Capa!$C$16:$D$27,2,FALSE)</f>
        <v>Maio</v>
      </c>
      <c r="H4" s="340" t="str">
        <f>VLOOKUP(MONTH(H5),Capa!$C$16:$D$27,2,FALSE)</f>
        <v>Junho</v>
      </c>
      <c r="I4" s="340" t="str">
        <f>VLOOKUP(MONTH(I5),Capa!$C$16:$D$27,2,FALSE)</f>
        <v>Julho</v>
      </c>
      <c r="J4" s="340" t="str">
        <f>VLOOKUP(MONTH(J5),Capa!$C$16:$D$27,2,FALSE)</f>
        <v>Agosto</v>
      </c>
      <c r="K4" s="340" t="str">
        <f>VLOOKUP(MONTH(K5),Capa!$C$16:$D$27,2,FALSE)</f>
        <v>Setembro</v>
      </c>
      <c r="L4" s="340" t="str">
        <f>VLOOKUP(MONTH(L5),Capa!$C$16:$D$27,2,FALSE)</f>
        <v>Outubro</v>
      </c>
      <c r="M4" s="340" t="str">
        <f>VLOOKUP(MONTH(M5),Capa!$C$16:$D$27,2,FALSE)</f>
        <v>Novembro</v>
      </c>
      <c r="N4" s="340" t="str">
        <f>VLOOKUP(MONTH(N5),Capa!$C$16:$D$27,2,FALSE)</f>
        <v>Dezembro</v>
      </c>
    </row>
    <row r="5" spans="1:14" ht="15" x14ac:dyDescent="0.2">
      <c r="A5" s="4"/>
      <c r="B5" s="653"/>
      <c r="C5" s="295">
        <v>44927</v>
      </c>
      <c r="D5" s="341">
        <f>DATE(YEAR(C5),MONTH(C5)+1,1)</f>
        <v>44958</v>
      </c>
      <c r="E5" s="341">
        <f t="shared" ref="E5:N5" si="0">DATE(YEAR(D5),MONTH(D5)+1,1)</f>
        <v>44986</v>
      </c>
      <c r="F5" s="341">
        <f t="shared" si="0"/>
        <v>45017</v>
      </c>
      <c r="G5" s="341">
        <f t="shared" si="0"/>
        <v>45047</v>
      </c>
      <c r="H5" s="341">
        <f t="shared" si="0"/>
        <v>45078</v>
      </c>
      <c r="I5" s="341">
        <f t="shared" si="0"/>
        <v>45108</v>
      </c>
      <c r="J5" s="341">
        <f t="shared" si="0"/>
        <v>45139</v>
      </c>
      <c r="K5" s="341">
        <f t="shared" si="0"/>
        <v>45170</v>
      </c>
      <c r="L5" s="341">
        <f t="shared" si="0"/>
        <v>45200</v>
      </c>
      <c r="M5" s="341">
        <f t="shared" si="0"/>
        <v>45231</v>
      </c>
      <c r="N5" s="341">
        <f t="shared" si="0"/>
        <v>45261</v>
      </c>
    </row>
    <row r="6" spans="1:14" ht="15" x14ac:dyDescent="0.2">
      <c r="A6" s="4"/>
      <c r="B6" s="653"/>
      <c r="C6" s="306" t="s">
        <v>47</v>
      </c>
      <c r="D6" s="306" t="s">
        <v>47</v>
      </c>
      <c r="E6" s="306" t="s">
        <v>47</v>
      </c>
      <c r="F6" s="306" t="s">
        <v>47</v>
      </c>
      <c r="G6" s="306" t="s">
        <v>47</v>
      </c>
      <c r="H6" s="306" t="s">
        <v>47</v>
      </c>
      <c r="I6" s="306" t="s">
        <v>47</v>
      </c>
      <c r="J6" s="306" t="s">
        <v>47</v>
      </c>
      <c r="K6" s="306" t="s">
        <v>47</v>
      </c>
      <c r="L6" s="306" t="s">
        <v>47</v>
      </c>
      <c r="M6" s="306" t="s">
        <v>47</v>
      </c>
      <c r="N6" s="306" t="s">
        <v>47</v>
      </c>
    </row>
    <row r="7" spans="1:14" ht="15.75" thickBot="1" x14ac:dyDescent="0.25">
      <c r="A7" s="4"/>
      <c r="B7" s="651"/>
      <c r="C7" s="339">
        <f>EOMONTH(C5,0)</f>
        <v>44957</v>
      </c>
      <c r="D7" s="339">
        <f t="shared" ref="D7:N7" si="1">EOMONTH(D5,0)</f>
        <v>44985</v>
      </c>
      <c r="E7" s="339">
        <f t="shared" si="1"/>
        <v>45016</v>
      </c>
      <c r="F7" s="339">
        <f t="shared" si="1"/>
        <v>45046</v>
      </c>
      <c r="G7" s="339">
        <f t="shared" si="1"/>
        <v>45077</v>
      </c>
      <c r="H7" s="339">
        <f t="shared" si="1"/>
        <v>45107</v>
      </c>
      <c r="I7" s="339">
        <f t="shared" si="1"/>
        <v>45138</v>
      </c>
      <c r="J7" s="339">
        <f t="shared" si="1"/>
        <v>45169</v>
      </c>
      <c r="K7" s="339">
        <f t="shared" si="1"/>
        <v>45199</v>
      </c>
      <c r="L7" s="339">
        <f t="shared" si="1"/>
        <v>45230</v>
      </c>
      <c r="M7" s="339">
        <f t="shared" si="1"/>
        <v>45260</v>
      </c>
      <c r="N7" s="339">
        <f t="shared" si="1"/>
        <v>45291</v>
      </c>
    </row>
    <row r="8" spans="1:14" ht="24" customHeight="1" thickTop="1" thickBot="1" x14ac:dyDescent="0.25">
      <c r="A8" s="10" t="s">
        <v>48</v>
      </c>
      <c r="B8" s="83" t="s">
        <v>49</v>
      </c>
      <c r="C8" s="77">
        <v>31304665.16</v>
      </c>
      <c r="D8" s="73">
        <f>'Analítico Cx.'!D10</f>
        <v>26007498.850000001</v>
      </c>
      <c r="E8" s="73">
        <f>'Analítico Cx.'!E10</f>
        <v>20774165</v>
      </c>
      <c r="F8" s="73">
        <f>'Analítico Cx.'!F10</f>
        <v>19566518.889999997</v>
      </c>
      <c r="G8" s="73">
        <f>'Analítico Cx.'!G10</f>
        <v>19566518.889999997</v>
      </c>
      <c r="H8" s="73">
        <f>'Analítico Cx.'!H10</f>
        <v>19566518.889999997</v>
      </c>
      <c r="I8" s="73">
        <f>'Analítico Cx.'!I10</f>
        <v>19566518.889999997</v>
      </c>
      <c r="J8" s="73">
        <f>'Analítico Cx.'!J10</f>
        <v>19566518.889999997</v>
      </c>
      <c r="K8" s="73">
        <f>'Analítico Cx.'!K10</f>
        <v>19566518.889999997</v>
      </c>
      <c r="L8" s="73">
        <f>'Analítico Cx.'!L10</f>
        <v>19566518.889999997</v>
      </c>
      <c r="M8" s="73">
        <f>'Analítico Cx.'!M10</f>
        <v>19566518.889999997</v>
      </c>
      <c r="N8" s="73">
        <f>'Analítico Cx.'!N10</f>
        <v>19566518.889999997</v>
      </c>
    </row>
    <row r="9" spans="1:14" ht="16.5" thickTop="1" thickBot="1" x14ac:dyDescent="0.25">
      <c r="A9" s="10"/>
      <c r="B9" s="84"/>
      <c r="C9" s="74"/>
      <c r="D9" s="74"/>
      <c r="E9" s="74"/>
      <c r="F9" s="74"/>
      <c r="G9" s="74"/>
      <c r="H9" s="74"/>
      <c r="I9" s="74"/>
      <c r="J9" s="74"/>
      <c r="K9" s="74"/>
      <c r="L9" s="74"/>
      <c r="M9" s="74"/>
      <c r="N9" s="74"/>
    </row>
    <row r="10" spans="1:14" ht="24" customHeight="1" thickTop="1" x14ac:dyDescent="0.2">
      <c r="A10" s="10" t="s">
        <v>50</v>
      </c>
      <c r="B10" s="85" t="s">
        <v>51</v>
      </c>
      <c r="C10" s="75">
        <f>'Analítico Cx.'!C18</f>
        <v>11257.33</v>
      </c>
      <c r="D10" s="75">
        <f>'Analítico Cx.'!D18</f>
        <v>185406.27</v>
      </c>
      <c r="E10" s="75">
        <f>'Analítico Cx.'!E18</f>
        <v>4234619.72</v>
      </c>
      <c r="F10" s="75">
        <f>'Analítico Cx.'!F18</f>
        <v>0</v>
      </c>
      <c r="G10" s="75">
        <f>'Analítico Cx.'!G18</f>
        <v>0</v>
      </c>
      <c r="H10" s="75">
        <f>'Analítico Cx.'!H18</f>
        <v>0</v>
      </c>
      <c r="I10" s="75">
        <f>'Analítico Cx.'!I18</f>
        <v>0</v>
      </c>
      <c r="J10" s="75">
        <f>'Analítico Cx.'!J18</f>
        <v>0</v>
      </c>
      <c r="K10" s="75">
        <f>'Analítico Cx.'!K18</f>
        <v>0</v>
      </c>
      <c r="L10" s="75">
        <f>'Analítico Cx.'!L18</f>
        <v>0</v>
      </c>
      <c r="M10" s="75">
        <f>'Analítico Cx.'!M18</f>
        <v>0</v>
      </c>
      <c r="N10" s="75">
        <f>'Analítico Cx.'!N18</f>
        <v>0</v>
      </c>
    </row>
    <row r="11" spans="1:14" ht="24" customHeight="1" thickBot="1" x14ac:dyDescent="0.25">
      <c r="A11" s="10" t="s">
        <v>52</v>
      </c>
      <c r="B11" s="86" t="s">
        <v>53</v>
      </c>
      <c r="C11" s="76">
        <f>'Analítico Cx.'!C160</f>
        <v>5308423.6399999987</v>
      </c>
      <c r="D11" s="76">
        <f>'Analítico Cx.'!D160</f>
        <v>5418740.1200000001</v>
      </c>
      <c r="E11" s="76">
        <f>'Analítico Cx.'!E160</f>
        <v>5442265.830000001</v>
      </c>
      <c r="F11" s="76">
        <f>'Analítico Cx.'!F160</f>
        <v>0</v>
      </c>
      <c r="G11" s="76">
        <f>'Analítico Cx.'!G160</f>
        <v>0</v>
      </c>
      <c r="H11" s="76">
        <f>'Analítico Cx.'!H160</f>
        <v>0</v>
      </c>
      <c r="I11" s="76">
        <f>'Analítico Cx.'!I160</f>
        <v>0</v>
      </c>
      <c r="J11" s="76">
        <f>'Analítico Cx.'!J160</f>
        <v>0</v>
      </c>
      <c r="K11" s="76">
        <f>'Analítico Cx.'!K160</f>
        <v>0</v>
      </c>
      <c r="L11" s="76">
        <f>'Analítico Cx.'!L160</f>
        <v>0</v>
      </c>
      <c r="M11" s="76">
        <f>'Analítico Cx.'!M160</f>
        <v>0</v>
      </c>
      <c r="N11" s="76">
        <f>'Analítico Cx.'!N160</f>
        <v>0</v>
      </c>
    </row>
    <row r="12" spans="1:14" ht="16.5" thickTop="1" thickBot="1" x14ac:dyDescent="0.25">
      <c r="A12" s="10"/>
      <c r="B12" s="2"/>
      <c r="C12" s="9"/>
      <c r="D12" s="9"/>
      <c r="E12" s="9"/>
      <c r="F12" s="9"/>
      <c r="G12" s="9"/>
      <c r="H12" s="9"/>
      <c r="I12" s="9"/>
      <c r="J12" s="9"/>
      <c r="K12" s="9"/>
      <c r="L12" s="9"/>
      <c r="M12" s="9"/>
      <c r="N12" s="9"/>
    </row>
    <row r="13" spans="1:14" ht="24" customHeight="1" thickTop="1" thickBot="1" x14ac:dyDescent="0.25">
      <c r="A13" s="10" t="s">
        <v>54</v>
      </c>
      <c r="B13" s="83" t="s">
        <v>55</v>
      </c>
      <c r="C13" s="73">
        <f t="shared" ref="C13:H13" si="2">C8+C10-C11</f>
        <v>26007498.850000001</v>
      </c>
      <c r="D13" s="73">
        <f t="shared" si="2"/>
        <v>20774165</v>
      </c>
      <c r="E13" s="73">
        <f t="shared" si="2"/>
        <v>19566518.889999997</v>
      </c>
      <c r="F13" s="73">
        <f t="shared" si="2"/>
        <v>19566518.889999997</v>
      </c>
      <c r="G13" s="73">
        <f t="shared" si="2"/>
        <v>19566518.889999997</v>
      </c>
      <c r="H13" s="73">
        <f t="shared" si="2"/>
        <v>19566518.889999997</v>
      </c>
      <c r="I13" s="73">
        <f t="shared" ref="I13:N13" si="3">I8+I10-I11</f>
        <v>19566518.889999997</v>
      </c>
      <c r="J13" s="73">
        <f t="shared" si="3"/>
        <v>19566518.889999997</v>
      </c>
      <c r="K13" s="73">
        <f t="shared" si="3"/>
        <v>19566518.889999997</v>
      </c>
      <c r="L13" s="73">
        <f t="shared" si="3"/>
        <v>19566518.889999997</v>
      </c>
      <c r="M13" s="73">
        <f t="shared" si="3"/>
        <v>19566518.889999997</v>
      </c>
      <c r="N13" s="73">
        <f t="shared" si="3"/>
        <v>19566518.889999997</v>
      </c>
    </row>
    <row r="14" spans="1:14" ht="16.5" thickTop="1" thickBot="1" x14ac:dyDescent="0.25">
      <c r="A14" s="10"/>
      <c r="B14" s="2"/>
      <c r="C14" s="9"/>
      <c r="D14" s="9"/>
      <c r="E14" s="9"/>
      <c r="F14" s="9"/>
      <c r="G14" s="9"/>
      <c r="H14" s="9"/>
    </row>
    <row r="15" spans="1:14" ht="24" customHeight="1" thickTop="1" thickBot="1" x14ac:dyDescent="0.25">
      <c r="A15" s="10" t="s">
        <v>56</v>
      </c>
      <c r="B15" s="83" t="s">
        <v>57</v>
      </c>
      <c r="C15" s="77">
        <v>0</v>
      </c>
      <c r="D15" s="9"/>
      <c r="E15" s="9"/>
      <c r="F15" s="9"/>
      <c r="G15" s="9"/>
      <c r="H15" s="9"/>
    </row>
    <row r="16" spans="1:14" ht="24" customHeight="1" thickTop="1" thickBot="1" x14ac:dyDescent="0.25">
      <c r="A16" s="10" t="s">
        <v>58</v>
      </c>
      <c r="B16" s="83" t="s">
        <v>59</v>
      </c>
      <c r="C16" s="73">
        <f>'Prov. Pessoal'!N39</f>
        <v>6531527.9148999983</v>
      </c>
      <c r="D16" s="9"/>
      <c r="E16" s="9"/>
      <c r="F16" s="9"/>
      <c r="G16" s="9"/>
      <c r="H16" s="9"/>
    </row>
    <row r="17" spans="1:8" ht="24" customHeight="1" thickTop="1" thickBot="1" x14ac:dyDescent="0.25">
      <c r="A17" s="10" t="s">
        <v>60</v>
      </c>
      <c r="B17" s="83" t="s">
        <v>61</v>
      </c>
      <c r="C17" s="73">
        <f>SUM('Comp.'!E5:E233)</f>
        <v>4006080.6599999997</v>
      </c>
      <c r="D17" s="9"/>
      <c r="E17" s="9"/>
      <c r="F17" s="9"/>
      <c r="G17" s="9"/>
      <c r="H17" s="9"/>
    </row>
    <row r="18" spans="1:8" ht="24" customHeight="1" thickTop="1" thickBot="1" x14ac:dyDescent="0.25">
      <c r="A18" s="10" t="s">
        <v>62</v>
      </c>
      <c r="B18" s="419" t="s">
        <v>63</v>
      </c>
      <c r="C18" s="77"/>
      <c r="D18" s="9"/>
      <c r="E18" s="9"/>
      <c r="F18" s="9"/>
      <c r="G18" s="9"/>
      <c r="H18" s="9"/>
    </row>
    <row r="19" spans="1:8" ht="24" customHeight="1" thickTop="1" thickBot="1" x14ac:dyDescent="0.25">
      <c r="A19" s="10" t="s">
        <v>64</v>
      </c>
      <c r="B19" s="83" t="s">
        <v>65</v>
      </c>
      <c r="C19" s="73">
        <f>N13-C15-C16-C17-C18</f>
        <v>9028910.3150999993</v>
      </c>
      <c r="D19" s="9"/>
      <c r="E19" s="9"/>
      <c r="F19" s="9"/>
      <c r="G19" s="9"/>
      <c r="H19" s="9"/>
    </row>
    <row r="20" spans="1:8" ht="15" thickTop="1" x14ac:dyDescent="0.2">
      <c r="A20" s="4"/>
      <c r="B20" s="6"/>
      <c r="C20" s="78"/>
      <c r="D20" s="78"/>
      <c r="E20" s="78"/>
      <c r="F20" s="78"/>
      <c r="G20" s="78"/>
      <c r="H20" s="78"/>
    </row>
    <row r="21" spans="1:8" x14ac:dyDescent="0.2">
      <c r="B21" s="6"/>
      <c r="C21" s="6"/>
      <c r="D21" s="6"/>
      <c r="E21" s="6"/>
      <c r="F21" s="6"/>
      <c r="G21" s="6"/>
      <c r="H21" s="6"/>
    </row>
    <row r="22" spans="1:8" ht="24" customHeight="1" x14ac:dyDescent="0.2">
      <c r="B22" s="653" t="s">
        <v>66</v>
      </c>
      <c r="C22" s="653"/>
      <c r="D22" s="653"/>
      <c r="E22" s="653"/>
      <c r="F22" s="653"/>
      <c r="G22" s="7"/>
      <c r="H22" s="7"/>
    </row>
    <row r="23" spans="1:8" ht="24" customHeight="1" x14ac:dyDescent="0.2">
      <c r="B23" s="10"/>
      <c r="C23" s="10" t="str">
        <f>LEFT(Capa!$A$14,1)+COLUMN()-3&amp;"º PA"</f>
        <v>7º PA</v>
      </c>
      <c r="D23" s="10" t="str">
        <f>LEFT(Capa!$A$14,1)+COLUMN()-3&amp;"º PA"</f>
        <v>8º PA</v>
      </c>
      <c r="E23" s="10" t="str">
        <f>LEFT(Capa!$A$14,1)+COLUMN()-3&amp;"º PA"</f>
        <v>9º PA</v>
      </c>
      <c r="F23" s="10" t="str">
        <f>LEFT(Capa!$A$14,1)+COLUMN()-3&amp;"º PA"</f>
        <v>10º PA</v>
      </c>
      <c r="G23" s="7"/>
      <c r="H23" s="7"/>
    </row>
    <row r="24" spans="1:8" ht="24" customHeight="1" x14ac:dyDescent="0.2">
      <c r="B24" s="81" t="s">
        <v>67</v>
      </c>
      <c r="C24" s="71">
        <v>2803.3</v>
      </c>
      <c r="D24" s="71"/>
      <c r="E24" s="71">
        <v>0</v>
      </c>
      <c r="F24" s="71">
        <v>0</v>
      </c>
      <c r="G24" s="8"/>
      <c r="H24" s="8"/>
    </row>
    <row r="25" spans="1:8" ht="24" customHeight="1" x14ac:dyDescent="0.2">
      <c r="B25" s="81" t="s">
        <v>68</v>
      </c>
      <c r="C25" s="71">
        <v>19563715.59</v>
      </c>
      <c r="D25" s="71"/>
      <c r="E25" s="71">
        <v>0</v>
      </c>
      <c r="F25" s="71">
        <v>0</v>
      </c>
      <c r="G25" s="8"/>
      <c r="H25" s="8"/>
    </row>
    <row r="26" spans="1:8" ht="24" customHeight="1" x14ac:dyDescent="0.2">
      <c r="B26" s="81" t="s">
        <v>69</v>
      </c>
      <c r="C26" s="71">
        <v>0</v>
      </c>
      <c r="D26" s="71">
        <v>0</v>
      </c>
      <c r="E26" s="71">
        <v>0</v>
      </c>
      <c r="F26" s="71">
        <v>0</v>
      </c>
      <c r="G26" s="8"/>
      <c r="H26" s="8"/>
    </row>
    <row r="27" spans="1:8" ht="24" customHeight="1" thickBot="1" x14ac:dyDescent="0.25">
      <c r="A27" s="10" t="s">
        <v>70</v>
      </c>
      <c r="B27" s="82" t="s">
        <v>71</v>
      </c>
      <c r="C27" s="72">
        <f>SUM(C24:C26)</f>
        <v>19566518.890000001</v>
      </c>
      <c r="D27" s="72">
        <f>SUM(D24:D26)</f>
        <v>0</v>
      </c>
      <c r="E27" s="72">
        <f>SUM(E24:E26)</f>
        <v>0</v>
      </c>
      <c r="F27" s="72">
        <f>SUM(F24:F26)</f>
        <v>0</v>
      </c>
      <c r="G27" s="8"/>
      <c r="H27" s="8"/>
    </row>
    <row r="28" spans="1:8" ht="13.5" thickTop="1" x14ac:dyDescent="0.2">
      <c r="B28" s="2"/>
      <c r="C28" s="79"/>
      <c r="D28" s="79"/>
      <c r="E28" s="79"/>
      <c r="F28" s="79"/>
      <c r="G28" s="8"/>
      <c r="H28" s="8"/>
    </row>
    <row r="29" spans="1:8" ht="24" customHeight="1" thickBot="1" x14ac:dyDescent="0.25">
      <c r="A29" s="10" t="s">
        <v>72</v>
      </c>
      <c r="B29" s="82" t="s">
        <v>73</v>
      </c>
      <c r="C29" s="80">
        <f>E13-C27</f>
        <v>0</v>
      </c>
      <c r="D29" s="80">
        <f>H13-D27</f>
        <v>19566518.889999997</v>
      </c>
      <c r="E29" s="80">
        <f>K13-E27</f>
        <v>19566518.889999997</v>
      </c>
      <c r="F29" s="80">
        <f>N13-F27</f>
        <v>19566518.889999997</v>
      </c>
      <c r="G29" s="8"/>
      <c r="H29" s="8"/>
    </row>
    <row r="30" spans="1:8" ht="13.5" thickTop="1" x14ac:dyDescent="0.2"/>
    <row r="32" spans="1:8" ht="24.75" customHeight="1" thickBot="1" x14ac:dyDescent="0.25">
      <c r="B32" s="651" t="s">
        <v>74</v>
      </c>
      <c r="C32" s="651"/>
    </row>
    <row r="33" spans="2:3" ht="24.75" customHeight="1" thickTop="1" x14ac:dyDescent="0.2">
      <c r="B33" s="85" t="s">
        <v>75</v>
      </c>
      <c r="C33" s="277">
        <v>2585416.7999999998</v>
      </c>
    </row>
    <row r="34" spans="2:3" ht="24.75" customHeight="1" x14ac:dyDescent="0.2">
      <c r="B34" s="276" t="s">
        <v>76</v>
      </c>
      <c r="C34" s="278">
        <f>SUMPRODUCT(-(Reserva!$C$4:$C$1011=Resumo!$B34),-(Reserva!$D$4:$D$1011))</f>
        <v>449811.49</v>
      </c>
    </row>
    <row r="35" spans="2:3" ht="25.5" x14ac:dyDescent="0.2">
      <c r="B35" s="280" t="s">
        <v>77</v>
      </c>
      <c r="C35" s="278">
        <f>SUMPRODUCT(-(Reserva!$C$4:$C$1011=Resumo!$B35),-(Reserva!$D$4:$D$1011))</f>
        <v>67949.33</v>
      </c>
    </row>
    <row r="36" spans="2:3" ht="24.75" customHeight="1" x14ac:dyDescent="0.2">
      <c r="B36" s="276" t="s">
        <v>78</v>
      </c>
      <c r="C36" s="278">
        <f>SUMPRODUCT(-(Reserva!$C$4:$C$1011=Resumo!$B36),-(Reserva!$D$4:$D$1011))</f>
        <v>4080</v>
      </c>
    </row>
    <row r="37" spans="2:3" ht="24.75" customHeight="1" thickBot="1" x14ac:dyDescent="0.25">
      <c r="B37" s="86" t="s">
        <v>79</v>
      </c>
      <c r="C37" s="279">
        <f>C33+C34+C35-C36</f>
        <v>3099097.62</v>
      </c>
    </row>
    <row r="38" spans="2:3" ht="13.5" thickTop="1" x14ac:dyDescent="0.2"/>
  </sheetData>
  <sheetProtection algorithmName="SHA-512" hashValue="HbW/L1qoi4PIi4Er30QaHPhPOVcztrnenjBo3aYQlfp07xUhF9XrbSnaGiiDem1gXbVXUqS9NWpNUjtxUOKbgw==" saltValue="42/5jIZvBoQmKrkTxe6+7A==" spinCount="100000" sheet="1" formatColumns="0"/>
  <mergeCells count="6">
    <mergeCell ref="B32:C32"/>
    <mergeCell ref="B4:B7"/>
    <mergeCell ref="A3:N3"/>
    <mergeCell ref="A1:N1"/>
    <mergeCell ref="A2:N2"/>
    <mergeCell ref="B22:F22"/>
  </mergeCells>
  <phoneticPr fontId="0" type="noConversion"/>
  <printOptions horizontalCentered="1"/>
  <pageMargins left="0.19685039370078741" right="0.19685039370078741" top="0.59055118110236227" bottom="0.59055118110236227" header="0" footer="0"/>
  <pageSetup paperSize="9" scale="61" pageOrder="overThenDown" orientation="landscape" r:id="rId1"/>
  <headerFooter>
    <oddFoote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tabColor theme="6" tint="0.39997558519241921"/>
    <pageSetUpPr fitToPage="1"/>
  </sheetPr>
  <dimension ref="A1:Z57"/>
  <sheetViews>
    <sheetView showGridLines="0" topLeftCell="A40" zoomScale="115" zoomScaleNormal="115" zoomScaleSheetLayoutView="100" workbookViewId="0">
      <selection activeCell="E49" sqref="E49"/>
    </sheetView>
  </sheetViews>
  <sheetFormatPr defaultColWidth="17" defaultRowHeight="30" customHeight="1" x14ac:dyDescent="0.2"/>
  <cols>
    <col min="1" max="1" width="3.42578125" style="245" customWidth="1"/>
    <col min="2" max="2" width="15" style="245" customWidth="1"/>
    <col min="3" max="3" width="16.5703125" style="245" customWidth="1"/>
    <col min="4" max="13" width="12.5703125" style="245" customWidth="1"/>
    <col min="14" max="14" width="12.5703125" style="245" hidden="1" customWidth="1"/>
    <col min="15" max="15" width="13.7109375" style="250" bestFit="1" customWidth="1"/>
    <col min="16" max="16" width="2.42578125" style="250" hidden="1" customWidth="1"/>
    <col min="17" max="17" width="12.5703125" style="245" hidden="1" customWidth="1"/>
    <col min="18" max="18" width="14.140625" style="245" hidden="1" customWidth="1"/>
    <col min="19" max="19" width="12.5703125" style="245" hidden="1" customWidth="1"/>
    <col min="20" max="20" width="12.5703125" style="251" customWidth="1"/>
    <col min="21" max="22" width="12.5703125" style="245" customWidth="1"/>
    <col min="23" max="23" width="12" style="245" customWidth="1"/>
    <col min="24" max="24" width="2.28515625" style="245" customWidth="1"/>
    <col min="25" max="25" width="10.7109375" style="245" customWidth="1"/>
    <col min="26" max="26" width="13" style="245" bestFit="1" customWidth="1"/>
    <col min="27" max="16384" width="17" style="245"/>
  </cols>
  <sheetData>
    <row r="1" spans="1:26" s="247" customFormat="1" ht="30.75" customHeight="1" x14ac:dyDescent="0.2">
      <c r="A1" s="654" t="str">
        <f>Capa!A1</f>
        <v>Contrato de Gestão nº. 008/2021 celebrado entre a Secretaria de Justiça e Segurança Pública do Estado de Minas Gerais - SEJUSP e o Instituto Elo</v>
      </c>
      <c r="B1" s="654"/>
      <c r="C1" s="654"/>
      <c r="D1" s="654"/>
      <c r="E1" s="654"/>
      <c r="F1" s="654"/>
      <c r="G1" s="654"/>
      <c r="H1" s="654"/>
      <c r="I1" s="654"/>
      <c r="J1" s="654"/>
      <c r="K1" s="654"/>
      <c r="L1" s="654"/>
      <c r="M1" s="654"/>
      <c r="N1" s="654"/>
      <c r="O1" s="654"/>
      <c r="P1" s="291"/>
      <c r="Q1" s="291"/>
      <c r="R1" s="291"/>
      <c r="S1" s="291"/>
      <c r="T1" s="291"/>
      <c r="U1" s="291"/>
      <c r="V1" s="291"/>
      <c r="W1" s="291"/>
      <c r="X1" s="291"/>
      <c r="Y1" s="291"/>
      <c r="Z1" s="291"/>
    </row>
    <row r="2" spans="1:26" s="247" customFormat="1" ht="18" customHeight="1" x14ac:dyDescent="0.2">
      <c r="A2" s="654" t="str">
        <f>Capa!A3</f>
        <v>7º Relatório Gerencial Financeiro</v>
      </c>
      <c r="B2" s="654"/>
      <c r="C2" s="654"/>
      <c r="D2" s="654"/>
      <c r="E2" s="654"/>
      <c r="F2" s="654"/>
      <c r="G2" s="654"/>
      <c r="H2" s="654"/>
      <c r="I2" s="654"/>
      <c r="J2" s="654"/>
      <c r="K2" s="654"/>
      <c r="L2" s="654"/>
      <c r="M2" s="654"/>
      <c r="N2" s="654"/>
      <c r="O2" s="654"/>
      <c r="P2" s="291"/>
      <c r="Q2" s="291"/>
      <c r="R2" s="291"/>
      <c r="S2" s="291"/>
      <c r="T2" s="291"/>
      <c r="U2" s="291"/>
      <c r="V2" s="291"/>
      <c r="W2" s="291"/>
      <c r="X2" s="291"/>
      <c r="Y2" s="291"/>
      <c r="Z2" s="291"/>
    </row>
    <row r="3" spans="1:26" s="247" customFormat="1" ht="18" customHeight="1" thickBot="1" x14ac:dyDescent="0.25">
      <c r="A3" s="660" t="s">
        <v>80</v>
      </c>
      <c r="B3" s="660"/>
      <c r="C3" s="660"/>
      <c r="D3" s="660"/>
      <c r="E3" s="660"/>
      <c r="F3" s="660"/>
      <c r="G3" s="660"/>
      <c r="H3" s="660"/>
      <c r="I3" s="660"/>
      <c r="J3" s="660"/>
      <c r="K3" s="660"/>
      <c r="L3" s="660"/>
      <c r="M3" s="660"/>
      <c r="N3" s="660"/>
      <c r="O3" s="660"/>
      <c r="P3" s="292"/>
      <c r="Q3" s="292"/>
      <c r="R3" s="292"/>
      <c r="S3" s="292"/>
      <c r="T3" s="292"/>
      <c r="U3" s="292"/>
      <c r="V3" s="292"/>
      <c r="W3" s="292"/>
      <c r="X3" s="292"/>
      <c r="Y3" s="292"/>
      <c r="Z3" s="292"/>
    </row>
    <row r="4" spans="1:26" s="247" customFormat="1" ht="16.5" customHeight="1" thickBot="1" x14ac:dyDescent="0.25">
      <c r="A4" s="107"/>
      <c r="B4" s="107"/>
      <c r="C4" s="667" t="s">
        <v>81</v>
      </c>
      <c r="D4" s="667"/>
      <c r="E4" s="667"/>
      <c r="F4" s="667"/>
      <c r="G4" s="667"/>
      <c r="H4" s="667"/>
      <c r="I4" s="667"/>
      <c r="J4" s="667"/>
      <c r="K4" s="667"/>
      <c r="L4" s="667"/>
      <c r="M4" s="667"/>
      <c r="N4" s="667"/>
      <c r="O4" s="667"/>
    </row>
    <row r="5" spans="1:26" s="247" customFormat="1" ht="11.25" x14ac:dyDescent="0.2">
      <c r="A5" s="661">
        <v>1</v>
      </c>
      <c r="B5" s="655" t="s">
        <v>82</v>
      </c>
      <c r="C5" s="108" t="str">
        <f>Resumo!C4</f>
        <v>Janeiro</v>
      </c>
      <c r="D5" s="108" t="str">
        <f>Resumo!D4</f>
        <v>Fevereiro</v>
      </c>
      <c r="E5" s="108" t="str">
        <f>Resumo!E4</f>
        <v>Março</v>
      </c>
      <c r="F5" s="108" t="str">
        <f>Resumo!F4</f>
        <v>Abril</v>
      </c>
      <c r="G5" s="108" t="str">
        <f>Resumo!G4</f>
        <v>Maio</v>
      </c>
      <c r="H5" s="108" t="str">
        <f>Resumo!H4</f>
        <v>Junho</v>
      </c>
      <c r="I5" s="108" t="str">
        <f>Resumo!I4</f>
        <v>Julho</v>
      </c>
      <c r="J5" s="108" t="str">
        <f>Resumo!J4</f>
        <v>Agosto</v>
      </c>
      <c r="K5" s="108" t="str">
        <f>Resumo!K4</f>
        <v>Setembro</v>
      </c>
      <c r="L5" s="108" t="str">
        <f>Resumo!L4</f>
        <v>Outubro</v>
      </c>
      <c r="M5" s="108" t="str">
        <f>Resumo!M4</f>
        <v>Novembro</v>
      </c>
      <c r="N5" s="108" t="str">
        <f>Resumo!N4</f>
        <v>Dezembro</v>
      </c>
      <c r="O5" s="665" t="s">
        <v>83</v>
      </c>
    </row>
    <row r="6" spans="1:26" s="247" customFormat="1" ht="11.25" x14ac:dyDescent="0.2">
      <c r="A6" s="661"/>
      <c r="B6" s="656"/>
      <c r="C6" s="296">
        <f>Resumo!C5</f>
        <v>44927</v>
      </c>
      <c r="D6" s="296">
        <f>Resumo!D5</f>
        <v>44958</v>
      </c>
      <c r="E6" s="296">
        <f>Resumo!E5</f>
        <v>44986</v>
      </c>
      <c r="F6" s="296">
        <f>Resumo!F5</f>
        <v>45017</v>
      </c>
      <c r="G6" s="296">
        <f>Resumo!G5</f>
        <v>45047</v>
      </c>
      <c r="H6" s="296">
        <f>Resumo!H5</f>
        <v>45078</v>
      </c>
      <c r="I6" s="296">
        <f>Resumo!I5</f>
        <v>45108</v>
      </c>
      <c r="J6" s="296">
        <f>Resumo!J5</f>
        <v>45139</v>
      </c>
      <c r="K6" s="296">
        <f>Resumo!K5</f>
        <v>45170</v>
      </c>
      <c r="L6" s="296">
        <f>Resumo!L5</f>
        <v>45200</v>
      </c>
      <c r="M6" s="296">
        <f>Resumo!M5</f>
        <v>45231</v>
      </c>
      <c r="N6" s="296">
        <f>Resumo!N5</f>
        <v>45261</v>
      </c>
      <c r="O6" s="665"/>
    </row>
    <row r="7" spans="1:26" s="247" customFormat="1" ht="11.25" x14ac:dyDescent="0.2">
      <c r="A7" s="661"/>
      <c r="B7" s="656"/>
      <c r="C7" s="301" t="str">
        <f>Resumo!C6</f>
        <v>a</v>
      </c>
      <c r="D7" s="301" t="str">
        <f>Resumo!D6</f>
        <v>a</v>
      </c>
      <c r="E7" s="301" t="str">
        <f>Resumo!E6</f>
        <v>a</v>
      </c>
      <c r="F7" s="301" t="str">
        <f>Resumo!F6</f>
        <v>a</v>
      </c>
      <c r="G7" s="301" t="str">
        <f>Resumo!G6</f>
        <v>a</v>
      </c>
      <c r="H7" s="301" t="str">
        <f>Resumo!H6</f>
        <v>a</v>
      </c>
      <c r="I7" s="301" t="str">
        <f>Resumo!I6</f>
        <v>a</v>
      </c>
      <c r="J7" s="301" t="str">
        <f>Resumo!J6</f>
        <v>a</v>
      </c>
      <c r="K7" s="301" t="str">
        <f>Resumo!K6</f>
        <v>a</v>
      </c>
      <c r="L7" s="301" t="str">
        <f>Resumo!L6</f>
        <v>a</v>
      </c>
      <c r="M7" s="301" t="str">
        <f>Resumo!M6</f>
        <v>a</v>
      </c>
      <c r="N7" s="301" t="str">
        <f>Resumo!N6</f>
        <v>a</v>
      </c>
      <c r="O7" s="665"/>
    </row>
    <row r="8" spans="1:26" ht="12" thickBot="1" x14ac:dyDescent="0.25">
      <c r="A8" s="662"/>
      <c r="B8" s="657"/>
      <c r="C8" s="297">
        <f>Resumo!C7</f>
        <v>44957</v>
      </c>
      <c r="D8" s="297">
        <f>Resumo!D7</f>
        <v>44985</v>
      </c>
      <c r="E8" s="297">
        <f>Resumo!E7</f>
        <v>45016</v>
      </c>
      <c r="F8" s="297">
        <f>Resumo!F7</f>
        <v>45046</v>
      </c>
      <c r="G8" s="297">
        <f>Resumo!G7</f>
        <v>45077</v>
      </c>
      <c r="H8" s="297">
        <f>Resumo!H7</f>
        <v>45107</v>
      </c>
      <c r="I8" s="297">
        <f>Resumo!I7</f>
        <v>45138</v>
      </c>
      <c r="J8" s="297">
        <f>Resumo!J7</f>
        <v>45169</v>
      </c>
      <c r="K8" s="297">
        <f>Resumo!K7</f>
        <v>45199</v>
      </c>
      <c r="L8" s="297">
        <f>Resumo!L7</f>
        <v>45230</v>
      </c>
      <c r="M8" s="297">
        <f>Resumo!M7</f>
        <v>45260</v>
      </c>
      <c r="N8" s="297">
        <f>Resumo!N7</f>
        <v>45291</v>
      </c>
      <c r="O8" s="666"/>
    </row>
    <row r="9" spans="1:26" ht="11.25" x14ac:dyDescent="0.2">
      <c r="A9" s="112" t="s">
        <v>84</v>
      </c>
      <c r="B9" s="113" t="s">
        <v>85</v>
      </c>
      <c r="C9" s="114"/>
      <c r="D9" s="114"/>
      <c r="E9" s="114"/>
      <c r="F9" s="114"/>
      <c r="G9" s="114"/>
      <c r="H9" s="114"/>
      <c r="I9" s="114"/>
      <c r="J9" s="114"/>
      <c r="K9" s="114"/>
      <c r="L9" s="114"/>
      <c r="M9" s="114"/>
      <c r="N9" s="114"/>
      <c r="O9" s="109"/>
    </row>
    <row r="10" spans="1:26" ht="22.5" x14ac:dyDescent="0.2">
      <c r="A10" s="115" t="s">
        <v>86</v>
      </c>
      <c r="B10" s="58" t="s">
        <v>87</v>
      </c>
      <c r="C10" s="130">
        <v>0</v>
      </c>
      <c r="D10" s="130">
        <v>17026108.77</v>
      </c>
      <c r="E10" s="130">
        <v>0</v>
      </c>
      <c r="F10" s="130">
        <v>0</v>
      </c>
      <c r="G10" s="130">
        <v>0</v>
      </c>
      <c r="H10" s="130">
        <v>0</v>
      </c>
      <c r="I10" s="130">
        <v>0</v>
      </c>
      <c r="J10" s="130">
        <v>0</v>
      </c>
      <c r="K10" s="130">
        <v>0</v>
      </c>
      <c r="L10" s="130">
        <v>0</v>
      </c>
      <c r="M10" s="130">
        <v>0</v>
      </c>
      <c r="N10" s="130">
        <v>0</v>
      </c>
      <c r="O10" s="116">
        <f>SUM(C10:N10)</f>
        <v>17026108.77</v>
      </c>
    </row>
    <row r="11" spans="1:26" ht="22.5" x14ac:dyDescent="0.2">
      <c r="A11" s="115" t="s">
        <v>88</v>
      </c>
      <c r="B11" s="58" t="s">
        <v>89</v>
      </c>
      <c r="C11" s="130">
        <v>0</v>
      </c>
      <c r="D11" s="130">
        <v>0</v>
      </c>
      <c r="E11" s="130">
        <v>0</v>
      </c>
      <c r="F11" s="130">
        <v>0</v>
      </c>
      <c r="G11" s="130">
        <v>0</v>
      </c>
      <c r="H11" s="130">
        <v>0</v>
      </c>
      <c r="I11" s="130">
        <v>0</v>
      </c>
      <c r="J11" s="130">
        <v>0</v>
      </c>
      <c r="K11" s="130">
        <v>0</v>
      </c>
      <c r="L11" s="130">
        <v>0</v>
      </c>
      <c r="M11" s="130">
        <v>0</v>
      </c>
      <c r="N11" s="130">
        <v>0</v>
      </c>
      <c r="O11" s="116">
        <f>SUM(C11:N11)</f>
        <v>0</v>
      </c>
    </row>
    <row r="12" spans="1:26" ht="11.25" x14ac:dyDescent="0.2">
      <c r="A12" s="115" t="s">
        <v>90</v>
      </c>
      <c r="B12" s="58" t="s">
        <v>91</v>
      </c>
      <c r="C12" s="131">
        <v>0</v>
      </c>
      <c r="D12" s="131">
        <v>0</v>
      </c>
      <c r="E12" s="131">
        <v>0</v>
      </c>
      <c r="F12" s="131">
        <v>0</v>
      </c>
      <c r="G12" s="131">
        <v>0</v>
      </c>
      <c r="H12" s="131">
        <v>0</v>
      </c>
      <c r="I12" s="131">
        <v>0</v>
      </c>
      <c r="J12" s="131">
        <v>0</v>
      </c>
      <c r="K12" s="131">
        <v>0</v>
      </c>
      <c r="L12" s="131">
        <v>0</v>
      </c>
      <c r="M12" s="131">
        <v>0</v>
      </c>
      <c r="N12" s="131">
        <v>0</v>
      </c>
      <c r="O12" s="116">
        <f>SUM(C12:N12)</f>
        <v>0</v>
      </c>
    </row>
    <row r="13" spans="1:26" ht="23.25" thickBot="1" x14ac:dyDescent="0.25">
      <c r="A13" s="265" t="s">
        <v>92</v>
      </c>
      <c r="B13" s="266" t="s">
        <v>93</v>
      </c>
      <c r="C13" s="130">
        <v>0</v>
      </c>
      <c r="D13" s="130">
        <v>0</v>
      </c>
      <c r="E13" s="130">
        <v>0</v>
      </c>
      <c r="F13" s="130">
        <v>0</v>
      </c>
      <c r="G13" s="130">
        <v>0</v>
      </c>
      <c r="H13" s="130">
        <v>0</v>
      </c>
      <c r="I13" s="130">
        <v>0</v>
      </c>
      <c r="J13" s="130">
        <v>0</v>
      </c>
      <c r="K13" s="130">
        <v>0</v>
      </c>
      <c r="L13" s="130">
        <v>0</v>
      </c>
      <c r="M13" s="130">
        <v>0</v>
      </c>
      <c r="N13" s="130">
        <v>0</v>
      </c>
      <c r="O13" s="262">
        <f>SUM(C13:N13)</f>
        <v>0</v>
      </c>
    </row>
    <row r="14" spans="1:26" ht="12" thickBot="1" x14ac:dyDescent="0.25">
      <c r="A14" s="658" t="s">
        <v>94</v>
      </c>
      <c r="B14" s="658"/>
      <c r="C14" s="118">
        <f t="shared" ref="C14:H14" si="0">SUM(C10:C13)</f>
        <v>0</v>
      </c>
      <c r="D14" s="118">
        <f t="shared" si="0"/>
        <v>17026108.77</v>
      </c>
      <c r="E14" s="118">
        <f t="shared" si="0"/>
        <v>0</v>
      </c>
      <c r="F14" s="118">
        <f t="shared" si="0"/>
        <v>0</v>
      </c>
      <c r="G14" s="118">
        <f t="shared" si="0"/>
        <v>0</v>
      </c>
      <c r="H14" s="118">
        <f t="shared" si="0"/>
        <v>0</v>
      </c>
      <c r="I14" s="118">
        <f t="shared" ref="I14:N14" si="1">SUM(I10:I13)</f>
        <v>0</v>
      </c>
      <c r="J14" s="118">
        <f t="shared" si="1"/>
        <v>0</v>
      </c>
      <c r="K14" s="118">
        <f t="shared" si="1"/>
        <v>0</v>
      </c>
      <c r="L14" s="118">
        <f t="shared" si="1"/>
        <v>0</v>
      </c>
      <c r="M14" s="118">
        <f t="shared" si="1"/>
        <v>0</v>
      </c>
      <c r="N14" s="118">
        <f t="shared" si="1"/>
        <v>0</v>
      </c>
      <c r="O14" s="116">
        <f>SUM(C14:N14)</f>
        <v>17026108.77</v>
      </c>
    </row>
    <row r="15" spans="1:26" s="247" customFormat="1" ht="12" customHeight="1" thickBot="1" x14ac:dyDescent="0.25">
      <c r="A15" s="119"/>
      <c r="B15" s="120"/>
      <c r="C15" s="175"/>
      <c r="D15" s="175"/>
      <c r="E15" s="175"/>
      <c r="F15" s="175"/>
      <c r="G15" s="175"/>
      <c r="H15" s="175"/>
      <c r="I15" s="175"/>
      <c r="J15" s="175"/>
      <c r="K15" s="175"/>
      <c r="L15" s="175"/>
      <c r="M15" s="175"/>
      <c r="N15" s="175"/>
      <c r="O15" s="175"/>
    </row>
    <row r="16" spans="1:26" ht="24" customHeight="1" thickBot="1" x14ac:dyDescent="0.25">
      <c r="A16" s="110">
        <v>2</v>
      </c>
      <c r="B16" s="111" t="s">
        <v>95</v>
      </c>
      <c r="C16" s="122" t="str">
        <f t="shared" ref="C16:H16" si="2">C5</f>
        <v>Janeiro</v>
      </c>
      <c r="D16" s="122" t="str">
        <f t="shared" si="2"/>
        <v>Fevereiro</v>
      </c>
      <c r="E16" s="122" t="str">
        <f t="shared" si="2"/>
        <v>Março</v>
      </c>
      <c r="F16" s="122" t="str">
        <f t="shared" si="2"/>
        <v>Abril</v>
      </c>
      <c r="G16" s="122" t="str">
        <f t="shared" si="2"/>
        <v>Maio</v>
      </c>
      <c r="H16" s="122" t="str">
        <f t="shared" si="2"/>
        <v>Junho</v>
      </c>
      <c r="I16" s="122" t="str">
        <f t="shared" ref="I16:N16" si="3">I5</f>
        <v>Julho</v>
      </c>
      <c r="J16" s="122" t="str">
        <f t="shared" si="3"/>
        <v>Agosto</v>
      </c>
      <c r="K16" s="122" t="str">
        <f t="shared" si="3"/>
        <v>Setembro</v>
      </c>
      <c r="L16" s="122" t="str">
        <f t="shared" si="3"/>
        <v>Outubro</v>
      </c>
      <c r="M16" s="122" t="str">
        <f t="shared" si="3"/>
        <v>Novembro</v>
      </c>
      <c r="N16" s="122" t="str">
        <f t="shared" si="3"/>
        <v>Dezembro</v>
      </c>
      <c r="O16" s="123" t="str">
        <f>O5</f>
        <v>TOTAL</v>
      </c>
    </row>
    <row r="17" spans="1:26" ht="22.5" x14ac:dyDescent="0.2">
      <c r="A17" s="112" t="s">
        <v>92</v>
      </c>
      <c r="B17" s="113" t="s">
        <v>96</v>
      </c>
      <c r="C17" s="176"/>
      <c r="D17" s="176"/>
      <c r="E17" s="176"/>
      <c r="F17" s="176"/>
      <c r="G17" s="176"/>
      <c r="H17" s="176"/>
      <c r="I17" s="176"/>
      <c r="J17" s="176"/>
      <c r="K17" s="176"/>
      <c r="L17" s="176"/>
      <c r="M17" s="176"/>
      <c r="N17" s="176"/>
      <c r="O17" s="176"/>
    </row>
    <row r="18" spans="1:26" ht="11.25" x14ac:dyDescent="0.2">
      <c r="A18" s="125" t="s">
        <v>97</v>
      </c>
      <c r="B18" s="113" t="s">
        <v>98</v>
      </c>
      <c r="C18" s="50">
        <v>3444570.6</v>
      </c>
      <c r="D18" s="50">
        <v>3444570.6</v>
      </c>
      <c r="E18" s="50">
        <v>3444570.6</v>
      </c>
      <c r="F18" s="50">
        <v>0</v>
      </c>
      <c r="G18" s="50">
        <v>0</v>
      </c>
      <c r="H18" s="50">
        <v>0</v>
      </c>
      <c r="I18" s="50">
        <v>0</v>
      </c>
      <c r="J18" s="50">
        <v>0</v>
      </c>
      <c r="K18" s="50">
        <v>0</v>
      </c>
      <c r="L18" s="50">
        <v>0</v>
      </c>
      <c r="M18" s="50">
        <v>0</v>
      </c>
      <c r="N18" s="50">
        <v>0</v>
      </c>
      <c r="O18" s="116">
        <f>SUM(C18:N18)</f>
        <v>10333711.800000001</v>
      </c>
    </row>
    <row r="19" spans="1:26" ht="11.25" x14ac:dyDescent="0.2">
      <c r="A19" s="125" t="s">
        <v>99</v>
      </c>
      <c r="B19" s="113" t="s">
        <v>100</v>
      </c>
      <c r="C19" s="50">
        <v>0</v>
      </c>
      <c r="D19" s="50">
        <v>0</v>
      </c>
      <c r="E19" s="50">
        <v>0</v>
      </c>
      <c r="F19" s="50">
        <v>0</v>
      </c>
      <c r="G19" s="50">
        <v>0</v>
      </c>
      <c r="H19" s="50">
        <v>0</v>
      </c>
      <c r="I19" s="50">
        <v>0</v>
      </c>
      <c r="J19" s="50">
        <v>0</v>
      </c>
      <c r="K19" s="50">
        <v>0</v>
      </c>
      <c r="L19" s="50">
        <v>0</v>
      </c>
      <c r="M19" s="50">
        <v>0</v>
      </c>
      <c r="N19" s="50">
        <v>0</v>
      </c>
      <c r="O19" s="116">
        <f t="shared" ref="O19:O26" si="4">SUM(C19:N19)</f>
        <v>0</v>
      </c>
    </row>
    <row r="20" spans="1:26" ht="11.25" x14ac:dyDescent="0.2">
      <c r="A20" s="125" t="s">
        <v>101</v>
      </c>
      <c r="B20" s="113" t="s">
        <v>102</v>
      </c>
      <c r="C20" s="50">
        <v>1318105.1000000001</v>
      </c>
      <c r="D20" s="50">
        <v>1318105.1000000001</v>
      </c>
      <c r="E20" s="50">
        <v>1318105.1000000001</v>
      </c>
      <c r="F20" s="50">
        <v>0</v>
      </c>
      <c r="G20" s="50">
        <v>0</v>
      </c>
      <c r="H20" s="50">
        <v>0</v>
      </c>
      <c r="I20" s="50">
        <v>0</v>
      </c>
      <c r="J20" s="50">
        <v>0</v>
      </c>
      <c r="K20" s="50">
        <v>0</v>
      </c>
      <c r="L20" s="50">
        <v>0</v>
      </c>
      <c r="M20" s="50">
        <v>0</v>
      </c>
      <c r="N20" s="50">
        <v>0</v>
      </c>
      <c r="O20" s="116">
        <f t="shared" si="4"/>
        <v>3954315.3000000003</v>
      </c>
    </row>
    <row r="21" spans="1:26" ht="11.25" x14ac:dyDescent="0.2">
      <c r="A21" s="125" t="s">
        <v>103</v>
      </c>
      <c r="B21" s="113" t="s">
        <v>104</v>
      </c>
      <c r="C21" s="50">
        <v>279040.98</v>
      </c>
      <c r="D21" s="50">
        <v>279040.98</v>
      </c>
      <c r="E21" s="50">
        <v>279040.98</v>
      </c>
      <c r="F21" s="50">
        <v>0</v>
      </c>
      <c r="G21" s="50">
        <v>0</v>
      </c>
      <c r="H21" s="50">
        <v>0</v>
      </c>
      <c r="I21" s="50">
        <v>0</v>
      </c>
      <c r="J21" s="50">
        <v>0</v>
      </c>
      <c r="K21" s="50">
        <v>0</v>
      </c>
      <c r="L21" s="50">
        <v>0</v>
      </c>
      <c r="M21" s="50">
        <v>0</v>
      </c>
      <c r="N21" s="50">
        <v>0</v>
      </c>
      <c r="O21" s="116">
        <f t="shared" si="4"/>
        <v>837122.94</v>
      </c>
    </row>
    <row r="22" spans="1:26" ht="12.75" customHeight="1" x14ac:dyDescent="0.2">
      <c r="A22" s="659" t="s">
        <v>105</v>
      </c>
      <c r="B22" s="659"/>
      <c r="C22" s="126">
        <f t="shared" ref="C22:H22" si="5">SUM(C18:C21)</f>
        <v>5041716.68</v>
      </c>
      <c r="D22" s="126">
        <f t="shared" si="5"/>
        <v>5041716.68</v>
      </c>
      <c r="E22" s="126">
        <f t="shared" si="5"/>
        <v>5041716.68</v>
      </c>
      <c r="F22" s="126">
        <f t="shared" si="5"/>
        <v>0</v>
      </c>
      <c r="G22" s="126">
        <f t="shared" si="5"/>
        <v>0</v>
      </c>
      <c r="H22" s="126">
        <f t="shared" si="5"/>
        <v>0</v>
      </c>
      <c r="I22" s="126">
        <f t="shared" ref="I22:N22" si="6">SUM(I18:I21)</f>
        <v>0</v>
      </c>
      <c r="J22" s="126">
        <f t="shared" si="6"/>
        <v>0</v>
      </c>
      <c r="K22" s="126">
        <f t="shared" si="6"/>
        <v>0</v>
      </c>
      <c r="L22" s="126">
        <f t="shared" si="6"/>
        <v>0</v>
      </c>
      <c r="M22" s="126">
        <f t="shared" si="6"/>
        <v>0</v>
      </c>
      <c r="N22" s="126">
        <f t="shared" si="6"/>
        <v>0</v>
      </c>
      <c r="O22" s="126">
        <f t="shared" si="4"/>
        <v>15125150.039999999</v>
      </c>
    </row>
    <row r="23" spans="1:26" ht="11.25" x14ac:dyDescent="0.2">
      <c r="A23" s="112" t="s">
        <v>106</v>
      </c>
      <c r="B23" s="113" t="s">
        <v>107</v>
      </c>
      <c r="C23" s="50">
        <v>2537379.81</v>
      </c>
      <c r="D23" s="50">
        <v>1975054.81</v>
      </c>
      <c r="E23" s="50">
        <v>1975554.81</v>
      </c>
      <c r="F23" s="50">
        <v>0</v>
      </c>
      <c r="G23" s="50">
        <v>0</v>
      </c>
      <c r="H23" s="50">
        <v>0</v>
      </c>
      <c r="I23" s="50">
        <v>0</v>
      </c>
      <c r="J23" s="50">
        <v>0</v>
      </c>
      <c r="K23" s="50">
        <v>0</v>
      </c>
      <c r="L23" s="50">
        <v>0</v>
      </c>
      <c r="M23" s="50">
        <v>0</v>
      </c>
      <c r="N23" s="50">
        <v>0</v>
      </c>
      <c r="O23" s="116">
        <f t="shared" si="4"/>
        <v>6487989.4299999997</v>
      </c>
    </row>
    <row r="24" spans="1:26" ht="22.5" x14ac:dyDescent="0.2">
      <c r="A24" s="112" t="s">
        <v>108</v>
      </c>
      <c r="B24" s="113" t="s">
        <v>109</v>
      </c>
      <c r="C24" s="50">
        <v>0</v>
      </c>
      <c r="D24" s="50">
        <v>0</v>
      </c>
      <c r="E24" s="50">
        <v>0</v>
      </c>
      <c r="F24" s="50">
        <v>0</v>
      </c>
      <c r="G24" s="50">
        <v>0</v>
      </c>
      <c r="H24" s="50">
        <v>0</v>
      </c>
      <c r="I24" s="50">
        <v>0</v>
      </c>
      <c r="J24" s="50">
        <v>0</v>
      </c>
      <c r="K24" s="50">
        <v>0</v>
      </c>
      <c r="L24" s="50">
        <v>0</v>
      </c>
      <c r="M24" s="50">
        <v>0</v>
      </c>
      <c r="N24" s="50">
        <v>0</v>
      </c>
      <c r="O24" s="116">
        <f t="shared" si="4"/>
        <v>0</v>
      </c>
    </row>
    <row r="25" spans="1:26" ht="34.5" thickBot="1" x14ac:dyDescent="0.25">
      <c r="A25" s="258" t="s">
        <v>110</v>
      </c>
      <c r="B25" s="259" t="s">
        <v>76</v>
      </c>
      <c r="C25" s="435">
        <v>0</v>
      </c>
      <c r="D25" s="435">
        <v>0</v>
      </c>
      <c r="E25" s="435">
        <v>0</v>
      </c>
      <c r="F25" s="435">
        <v>0</v>
      </c>
      <c r="G25" s="435">
        <v>0</v>
      </c>
      <c r="H25" s="435">
        <v>0</v>
      </c>
      <c r="I25" s="435">
        <v>0</v>
      </c>
      <c r="J25" s="435">
        <v>0</v>
      </c>
      <c r="K25" s="435">
        <v>0</v>
      </c>
      <c r="L25" s="260">
        <v>0</v>
      </c>
      <c r="M25" s="260">
        <v>0</v>
      </c>
      <c r="N25" s="260">
        <v>0</v>
      </c>
      <c r="O25" s="262">
        <f t="shared" si="4"/>
        <v>0</v>
      </c>
    </row>
    <row r="26" spans="1:26" ht="12" thickBot="1" x14ac:dyDescent="0.25">
      <c r="A26" s="128" t="s">
        <v>111</v>
      </c>
      <c r="B26" s="129"/>
      <c r="C26" s="118">
        <f t="shared" ref="C26:H26" si="7">SUM(C22:C25)</f>
        <v>7579096.4900000002</v>
      </c>
      <c r="D26" s="118">
        <f t="shared" si="7"/>
        <v>7016771.4900000002</v>
      </c>
      <c r="E26" s="118">
        <f t="shared" si="7"/>
        <v>7017271.4900000002</v>
      </c>
      <c r="F26" s="118">
        <f t="shared" si="7"/>
        <v>0</v>
      </c>
      <c r="G26" s="118">
        <f t="shared" si="7"/>
        <v>0</v>
      </c>
      <c r="H26" s="118">
        <f t="shared" si="7"/>
        <v>0</v>
      </c>
      <c r="I26" s="118">
        <f t="shared" ref="I26:N26" si="8">SUM(I22:I25)</f>
        <v>0</v>
      </c>
      <c r="J26" s="118">
        <f t="shared" si="8"/>
        <v>0</v>
      </c>
      <c r="K26" s="118">
        <f t="shared" si="8"/>
        <v>0</v>
      </c>
      <c r="L26" s="118">
        <f t="shared" si="8"/>
        <v>0</v>
      </c>
      <c r="M26" s="118">
        <f t="shared" si="8"/>
        <v>0</v>
      </c>
      <c r="N26" s="118">
        <f t="shared" si="8"/>
        <v>0</v>
      </c>
      <c r="O26" s="118">
        <f t="shared" si="4"/>
        <v>21613139.469999999</v>
      </c>
    </row>
    <row r="27" spans="1:26" ht="12.75" customHeight="1" thickBot="1" x14ac:dyDescent="0.25">
      <c r="A27" s="242"/>
      <c r="B27" s="243"/>
      <c r="C27" s="222"/>
      <c r="D27" s="222"/>
      <c r="E27" s="222"/>
      <c r="F27" s="222"/>
      <c r="G27" s="222"/>
      <c r="H27" s="222"/>
      <c r="I27" s="222"/>
      <c r="J27" s="222"/>
      <c r="K27" s="222"/>
      <c r="L27" s="222"/>
      <c r="M27" s="222"/>
      <c r="N27" s="222"/>
      <c r="O27" s="222"/>
      <c r="P27" s="222"/>
      <c r="Q27" s="222"/>
      <c r="R27" s="222"/>
      <c r="S27" s="222"/>
      <c r="T27" s="222"/>
      <c r="U27" s="222"/>
      <c r="V27" s="222"/>
      <c r="W27" s="222"/>
      <c r="X27" s="222"/>
      <c r="Y27" s="244"/>
      <c r="Z27" s="222"/>
    </row>
    <row r="28" spans="1:26" ht="12.75" customHeight="1" thickBot="1" x14ac:dyDescent="0.25">
      <c r="A28" s="608"/>
      <c r="B28" s="609"/>
      <c r="C28" s="667" t="s">
        <v>112</v>
      </c>
      <c r="D28" s="667"/>
      <c r="E28" s="667"/>
      <c r="F28" s="667"/>
      <c r="G28" s="667"/>
      <c r="H28" s="667"/>
      <c r="I28" s="667"/>
      <c r="J28" s="667"/>
      <c r="K28" s="667"/>
      <c r="L28" s="667"/>
      <c r="M28" s="667"/>
      <c r="N28" s="667"/>
      <c r="O28" s="667"/>
      <c r="P28" s="133"/>
      <c r="Q28" s="664" t="s">
        <v>113</v>
      </c>
      <c r="R28" s="664" t="s">
        <v>114</v>
      </c>
      <c r="S28" s="222"/>
      <c r="T28" s="222"/>
      <c r="U28" s="222"/>
      <c r="V28" s="222"/>
      <c r="W28" s="222"/>
      <c r="X28" s="222"/>
      <c r="Y28" s="244"/>
      <c r="Z28" s="222"/>
    </row>
    <row r="29" spans="1:26" ht="12.75" customHeight="1" x14ac:dyDescent="0.2">
      <c r="A29" s="663">
        <v>1</v>
      </c>
      <c r="B29" s="655" t="s">
        <v>82</v>
      </c>
      <c r="C29" s="108" t="str">
        <f>Resumo!C4</f>
        <v>Janeiro</v>
      </c>
      <c r="D29" s="108" t="str">
        <f>Resumo!D4</f>
        <v>Fevereiro</v>
      </c>
      <c r="E29" s="108" t="str">
        <f>Resumo!E4</f>
        <v>Março</v>
      </c>
      <c r="F29" s="108" t="str">
        <f>Resumo!F4</f>
        <v>Abril</v>
      </c>
      <c r="G29" s="108" t="str">
        <f>Resumo!G4</f>
        <v>Maio</v>
      </c>
      <c r="H29" s="108" t="str">
        <f>Resumo!H4</f>
        <v>Junho</v>
      </c>
      <c r="I29" s="108" t="str">
        <f>Resumo!I4</f>
        <v>Julho</v>
      </c>
      <c r="J29" s="108" t="str">
        <f>Resumo!J4</f>
        <v>Agosto</v>
      </c>
      <c r="K29" s="108" t="str">
        <f>Resumo!K4</f>
        <v>Setembro</v>
      </c>
      <c r="L29" s="108" t="str">
        <f>Resumo!L4</f>
        <v>Outubro</v>
      </c>
      <c r="M29" s="108" t="str">
        <f>Resumo!M4</f>
        <v>Novembro</v>
      </c>
      <c r="N29" s="108" t="str">
        <f>Resumo!N4</f>
        <v>Dezembro</v>
      </c>
      <c r="O29" s="665" t="s">
        <v>83</v>
      </c>
      <c r="P29" s="109"/>
      <c r="Q29" s="665"/>
      <c r="R29" s="665"/>
      <c r="T29" s="245"/>
    </row>
    <row r="30" spans="1:26" ht="12.75" customHeight="1" x14ac:dyDescent="0.2">
      <c r="A30" s="661"/>
      <c r="B30" s="656"/>
      <c r="C30" s="296">
        <f>Resumo!C5</f>
        <v>44927</v>
      </c>
      <c r="D30" s="296">
        <f>Resumo!D5</f>
        <v>44958</v>
      </c>
      <c r="E30" s="296">
        <f>Resumo!E5</f>
        <v>44986</v>
      </c>
      <c r="F30" s="296">
        <f>Resumo!F5</f>
        <v>45017</v>
      </c>
      <c r="G30" s="296">
        <f>Resumo!G5</f>
        <v>45047</v>
      </c>
      <c r="H30" s="296">
        <f>Resumo!H5</f>
        <v>45078</v>
      </c>
      <c r="I30" s="296">
        <f>Resumo!I5</f>
        <v>45108</v>
      </c>
      <c r="J30" s="296">
        <f>Resumo!J5</f>
        <v>45139</v>
      </c>
      <c r="K30" s="296">
        <f>Resumo!K5</f>
        <v>45170</v>
      </c>
      <c r="L30" s="296">
        <f>Resumo!L5</f>
        <v>45200</v>
      </c>
      <c r="M30" s="296">
        <f>Resumo!M5</f>
        <v>45231</v>
      </c>
      <c r="N30" s="296">
        <f>Resumo!N5</f>
        <v>45261</v>
      </c>
      <c r="O30" s="665"/>
      <c r="P30" s="109"/>
      <c r="Q30" s="665"/>
      <c r="R30" s="665"/>
      <c r="T30" s="245"/>
    </row>
    <row r="31" spans="1:26" ht="12.75" customHeight="1" x14ac:dyDescent="0.2">
      <c r="A31" s="661"/>
      <c r="B31" s="656"/>
      <c r="C31" s="301" t="str">
        <f>Resumo!C6</f>
        <v>a</v>
      </c>
      <c r="D31" s="301" t="str">
        <f>Resumo!D6</f>
        <v>a</v>
      </c>
      <c r="E31" s="301" t="str">
        <f>Resumo!E6</f>
        <v>a</v>
      </c>
      <c r="F31" s="301" t="str">
        <f>Resumo!F6</f>
        <v>a</v>
      </c>
      <c r="G31" s="301" t="str">
        <f>Resumo!G6</f>
        <v>a</v>
      </c>
      <c r="H31" s="301" t="str">
        <f>Resumo!H6</f>
        <v>a</v>
      </c>
      <c r="I31" s="301" t="str">
        <f>Resumo!I6</f>
        <v>a</v>
      </c>
      <c r="J31" s="301" t="str">
        <f>Resumo!J6</f>
        <v>a</v>
      </c>
      <c r="K31" s="301" t="str">
        <f>Resumo!K6</f>
        <v>a</v>
      </c>
      <c r="L31" s="301" t="str">
        <f>Resumo!L6</f>
        <v>a</v>
      </c>
      <c r="M31" s="301" t="str">
        <f>Resumo!M6</f>
        <v>a</v>
      </c>
      <c r="N31" s="301" t="str">
        <f>Resumo!N6</f>
        <v>a</v>
      </c>
      <c r="O31" s="665"/>
      <c r="P31" s="109"/>
      <c r="Q31" s="665"/>
      <c r="R31" s="665"/>
      <c r="T31" s="245"/>
    </row>
    <row r="32" spans="1:26" s="247" customFormat="1" ht="15.75" thickBot="1" x14ac:dyDescent="0.25">
      <c r="A32" s="662"/>
      <c r="B32" s="657"/>
      <c r="C32" s="297">
        <f>Resumo!C7</f>
        <v>44957</v>
      </c>
      <c r="D32" s="297">
        <f>Resumo!D7</f>
        <v>44985</v>
      </c>
      <c r="E32" s="297">
        <f>Resumo!E7</f>
        <v>45016</v>
      </c>
      <c r="F32" s="297">
        <f>Resumo!F7</f>
        <v>45046</v>
      </c>
      <c r="G32" s="297">
        <f>Resumo!G7</f>
        <v>45077</v>
      </c>
      <c r="H32" s="297">
        <f>Resumo!H7</f>
        <v>45107</v>
      </c>
      <c r="I32" s="297">
        <f>Resumo!I7</f>
        <v>45138</v>
      </c>
      <c r="J32" s="297">
        <f>Resumo!J7</f>
        <v>45169</v>
      </c>
      <c r="K32" s="297">
        <f>Resumo!K7</f>
        <v>45199</v>
      </c>
      <c r="L32" s="297">
        <f>Resumo!L7</f>
        <v>45230</v>
      </c>
      <c r="M32" s="297">
        <f>Resumo!M7</f>
        <v>45260</v>
      </c>
      <c r="N32" s="297">
        <f>Resumo!N7</f>
        <v>45291</v>
      </c>
      <c r="O32" s="666"/>
      <c r="P32" s="109"/>
      <c r="Q32" s="666"/>
      <c r="R32" s="666"/>
      <c r="S32" s="248"/>
      <c r="T32" s="249"/>
    </row>
    <row r="33" spans="1:20" ht="39" customHeight="1" x14ac:dyDescent="0.2">
      <c r="A33" s="112" t="s">
        <v>84</v>
      </c>
      <c r="B33" s="113" t="s">
        <v>85</v>
      </c>
      <c r="C33" s="114"/>
      <c r="D33" s="114"/>
      <c r="E33" s="114"/>
      <c r="F33" s="114"/>
      <c r="G33" s="114"/>
      <c r="H33" s="114"/>
      <c r="I33" s="114"/>
      <c r="J33" s="114"/>
      <c r="K33" s="114"/>
      <c r="L33" s="114"/>
      <c r="M33" s="114"/>
      <c r="N33" s="114"/>
      <c r="O33" s="114"/>
      <c r="P33" s="114"/>
      <c r="Q33" s="109"/>
      <c r="R33" s="109"/>
    </row>
    <row r="34" spans="1:20" ht="22.5" x14ac:dyDescent="0.2">
      <c r="A34" s="115" t="s">
        <v>86</v>
      </c>
      <c r="B34" s="58" t="s">
        <v>87</v>
      </c>
      <c r="C34" s="114">
        <f>'Analítico Cp.'!C11</f>
        <v>0</v>
      </c>
      <c r="D34" s="114">
        <f>'Analítico Cp.'!D11</f>
        <v>0</v>
      </c>
      <c r="E34" s="114">
        <f>'Analítico Cp.'!E11</f>
        <v>0</v>
      </c>
      <c r="F34" s="114">
        <f>'Analítico Cp.'!F11</f>
        <v>0</v>
      </c>
      <c r="G34" s="114">
        <f>'Analítico Cp.'!G11</f>
        <v>0</v>
      </c>
      <c r="H34" s="114">
        <f>'Analítico Cp.'!H11</f>
        <v>0</v>
      </c>
      <c r="I34" s="114">
        <f>'Analítico Cp.'!I11</f>
        <v>0</v>
      </c>
      <c r="J34" s="114">
        <f>'Analítico Cp.'!J11</f>
        <v>0</v>
      </c>
      <c r="K34" s="114">
        <f>'Analítico Cp.'!K11</f>
        <v>0</v>
      </c>
      <c r="L34" s="114">
        <f>'Analítico Cp.'!L11</f>
        <v>0</v>
      </c>
      <c r="M34" s="114">
        <f>'Analítico Cp.'!M11</f>
        <v>0</v>
      </c>
      <c r="N34" s="114">
        <f>'Analítico Cp.'!N11</f>
        <v>0</v>
      </c>
      <c r="O34" s="116">
        <f>SUM(C34:N34)</f>
        <v>0</v>
      </c>
      <c r="P34" s="114"/>
      <c r="Q34" s="143">
        <f>IF(O10=0,"-",O34/O10)</f>
        <v>0</v>
      </c>
      <c r="R34" s="114">
        <f>O10-O34</f>
        <v>17026108.77</v>
      </c>
      <c r="S34" s="252"/>
    </row>
    <row r="35" spans="1:20" ht="22.5" x14ac:dyDescent="0.2">
      <c r="A35" s="115" t="s">
        <v>88</v>
      </c>
      <c r="B35" s="58" t="s">
        <v>89</v>
      </c>
      <c r="C35" s="114">
        <f>'Analítico Cp.'!C12</f>
        <v>0</v>
      </c>
      <c r="D35" s="114">
        <f>'Analítico Cp.'!D12</f>
        <v>0</v>
      </c>
      <c r="E35" s="114">
        <f>'Analítico Cp.'!E12</f>
        <v>4200</v>
      </c>
      <c r="F35" s="114">
        <f>'Analítico Cp.'!F12</f>
        <v>0</v>
      </c>
      <c r="G35" s="114">
        <f>'Analítico Cp.'!G12</f>
        <v>0</v>
      </c>
      <c r="H35" s="114">
        <f>'Analítico Cp.'!H12</f>
        <v>0</v>
      </c>
      <c r="I35" s="114">
        <f>'Analítico Cp.'!I12</f>
        <v>0</v>
      </c>
      <c r="J35" s="114">
        <f>'Analítico Cp.'!J12</f>
        <v>0</v>
      </c>
      <c r="K35" s="114">
        <f>'Analítico Cp.'!K12</f>
        <v>0</v>
      </c>
      <c r="L35" s="114">
        <f>'Analítico Cp.'!L12</f>
        <v>0</v>
      </c>
      <c r="M35" s="114">
        <f>'Analítico Cp.'!M12</f>
        <v>0</v>
      </c>
      <c r="N35" s="114">
        <f>'Analítico Cp.'!N12</f>
        <v>0</v>
      </c>
      <c r="O35" s="116">
        <f>SUM(C35:N35)</f>
        <v>4200</v>
      </c>
      <c r="P35" s="114"/>
      <c r="Q35" s="143" t="str">
        <f>IF(O11=0,"-",O35/O11)</f>
        <v>-</v>
      </c>
      <c r="R35" s="114">
        <f>O11-O35</f>
        <v>-4200</v>
      </c>
      <c r="S35" s="252"/>
    </row>
    <row r="36" spans="1:20" ht="11.25" x14ac:dyDescent="0.2">
      <c r="A36" s="115" t="s">
        <v>90</v>
      </c>
      <c r="B36" s="58" t="s">
        <v>91</v>
      </c>
      <c r="C36" s="117">
        <f>'Analítico Cp.'!C13</f>
        <v>350</v>
      </c>
      <c r="D36" s="117">
        <f>'Analítico Cp.'!D13</f>
        <v>0</v>
      </c>
      <c r="E36" s="117">
        <f>'Analítico Cp.'!E13</f>
        <v>1.3</v>
      </c>
      <c r="F36" s="117">
        <f>'Analítico Cp.'!F13</f>
        <v>0</v>
      </c>
      <c r="G36" s="117">
        <f>'Analítico Cp.'!G13</f>
        <v>0</v>
      </c>
      <c r="H36" s="117">
        <f>'Analítico Cp.'!H13</f>
        <v>0</v>
      </c>
      <c r="I36" s="117">
        <f>'Analítico Cp.'!I13</f>
        <v>0</v>
      </c>
      <c r="J36" s="117">
        <f>'Analítico Cp.'!J13</f>
        <v>0</v>
      </c>
      <c r="K36" s="117">
        <f>'Analítico Cp.'!K13</f>
        <v>0</v>
      </c>
      <c r="L36" s="117">
        <f>'Analítico Cp.'!L13</f>
        <v>0</v>
      </c>
      <c r="M36" s="117">
        <f>'Analítico Cp.'!M13</f>
        <v>0</v>
      </c>
      <c r="N36" s="117">
        <f>'Analítico Cp.'!N13</f>
        <v>0</v>
      </c>
      <c r="O36" s="161">
        <f>SUM(C36:N36)</f>
        <v>351.3</v>
      </c>
      <c r="P36" s="114"/>
      <c r="Q36" s="144" t="str">
        <f>IF(O12=0,"-",O36/O12)</f>
        <v>-</v>
      </c>
      <c r="R36" s="117">
        <f>O12-O36</f>
        <v>-351.3</v>
      </c>
    </row>
    <row r="37" spans="1:20" ht="23.25" thickBot="1" x14ac:dyDescent="0.25">
      <c r="A37" s="265" t="s">
        <v>92</v>
      </c>
      <c r="B37" s="266" t="s">
        <v>93</v>
      </c>
      <c r="C37" s="114">
        <f>'Analítico Cp.'!C14</f>
        <v>10907.33</v>
      </c>
      <c r="D37" s="114">
        <f>'Analítico Cp.'!D14</f>
        <v>185406.27</v>
      </c>
      <c r="E37" s="114">
        <f>'Analítico Cp.'!E14</f>
        <v>218417.72</v>
      </c>
      <c r="F37" s="114">
        <f>'Analítico Cp.'!F14</f>
        <v>0</v>
      </c>
      <c r="G37" s="114">
        <f>'Analítico Cp.'!G14</f>
        <v>0</v>
      </c>
      <c r="H37" s="114">
        <f>'Analítico Cp.'!H14</f>
        <v>0</v>
      </c>
      <c r="I37" s="114">
        <f>'Analítico Cp.'!I14</f>
        <v>0</v>
      </c>
      <c r="J37" s="114">
        <f>'Analítico Cp.'!J14</f>
        <v>0</v>
      </c>
      <c r="K37" s="114">
        <f>'Analítico Cp.'!K14</f>
        <v>0</v>
      </c>
      <c r="L37" s="114">
        <f>'Analítico Cp.'!L14</f>
        <v>0</v>
      </c>
      <c r="M37" s="114">
        <f>'Analítico Cp.'!M14</f>
        <v>0</v>
      </c>
      <c r="N37" s="114">
        <f>'Analítico Cp.'!N14</f>
        <v>0</v>
      </c>
      <c r="O37" s="116">
        <f>SUM(C37:N37)</f>
        <v>414731.31999999995</v>
      </c>
      <c r="P37" s="114"/>
      <c r="Q37" s="143" t="str">
        <f>IF(O13=0,"-",O37/O13)</f>
        <v>-</v>
      </c>
      <c r="R37" s="114">
        <f>O13-O37</f>
        <v>-414731.31999999995</v>
      </c>
    </row>
    <row r="38" spans="1:20" ht="12" thickBot="1" x14ac:dyDescent="0.25">
      <c r="A38" s="658" t="s">
        <v>94</v>
      </c>
      <c r="B38" s="658"/>
      <c r="C38" s="118">
        <f t="shared" ref="C38:H38" si="9">SUM(C34:C37)</f>
        <v>11257.33</v>
      </c>
      <c r="D38" s="118">
        <f t="shared" si="9"/>
        <v>185406.27</v>
      </c>
      <c r="E38" s="118">
        <f t="shared" si="9"/>
        <v>222619.02</v>
      </c>
      <c r="F38" s="118">
        <f t="shared" si="9"/>
        <v>0</v>
      </c>
      <c r="G38" s="118">
        <f t="shared" si="9"/>
        <v>0</v>
      </c>
      <c r="H38" s="118">
        <f t="shared" si="9"/>
        <v>0</v>
      </c>
      <c r="I38" s="118">
        <f t="shared" ref="I38:N38" si="10">SUM(I34:I37)</f>
        <v>0</v>
      </c>
      <c r="J38" s="118">
        <f t="shared" si="10"/>
        <v>0</v>
      </c>
      <c r="K38" s="118">
        <f t="shared" si="10"/>
        <v>0</v>
      </c>
      <c r="L38" s="118">
        <f t="shared" si="10"/>
        <v>0</v>
      </c>
      <c r="M38" s="118">
        <f t="shared" si="10"/>
        <v>0</v>
      </c>
      <c r="N38" s="118">
        <f t="shared" si="10"/>
        <v>0</v>
      </c>
      <c r="O38" s="118">
        <f>SUM(C38:N38)</f>
        <v>419282.62</v>
      </c>
      <c r="P38" s="116"/>
      <c r="Q38" s="142">
        <f>IF(O14=0,"-",O38/O14)</f>
        <v>2.462586288293752E-2</v>
      </c>
      <c r="R38" s="118">
        <f>O14-O38</f>
        <v>16606826.15</v>
      </c>
    </row>
    <row r="39" spans="1:20" ht="12" customHeight="1" thickBot="1" x14ac:dyDescent="0.25">
      <c r="A39" s="119"/>
      <c r="B39" s="120"/>
      <c r="C39" s="121"/>
      <c r="D39" s="121"/>
      <c r="E39" s="121"/>
      <c r="F39" s="121"/>
      <c r="G39" s="121"/>
      <c r="H39" s="121"/>
      <c r="I39" s="121"/>
      <c r="J39" s="121"/>
      <c r="K39" s="121"/>
      <c r="L39" s="121"/>
      <c r="M39" s="121"/>
      <c r="N39" s="121"/>
      <c r="O39" s="121"/>
      <c r="P39" s="134"/>
      <c r="Q39" s="121"/>
      <c r="R39" s="121"/>
    </row>
    <row r="40" spans="1:20" s="247" customFormat="1" ht="23.25" thickBot="1" x14ac:dyDescent="0.25">
      <c r="A40" s="110">
        <v>2</v>
      </c>
      <c r="B40" s="111" t="s">
        <v>95</v>
      </c>
      <c r="C40" s="122" t="str">
        <f t="shared" ref="C40:H40" si="11">C29</f>
        <v>Janeiro</v>
      </c>
      <c r="D40" s="122" t="str">
        <f t="shared" si="11"/>
        <v>Fevereiro</v>
      </c>
      <c r="E40" s="122" t="str">
        <f t="shared" si="11"/>
        <v>Março</v>
      </c>
      <c r="F40" s="122" t="str">
        <f t="shared" si="11"/>
        <v>Abril</v>
      </c>
      <c r="G40" s="122" t="str">
        <f t="shared" si="11"/>
        <v>Maio</v>
      </c>
      <c r="H40" s="122" t="str">
        <f t="shared" si="11"/>
        <v>Junho</v>
      </c>
      <c r="I40" s="122" t="str">
        <f t="shared" ref="I40:N40" si="12">I29</f>
        <v>Julho</v>
      </c>
      <c r="J40" s="122" t="str">
        <f t="shared" si="12"/>
        <v>Agosto</v>
      </c>
      <c r="K40" s="122" t="str">
        <f t="shared" si="12"/>
        <v>Setembro</v>
      </c>
      <c r="L40" s="122" t="str">
        <f t="shared" si="12"/>
        <v>Outubro</v>
      </c>
      <c r="M40" s="122" t="str">
        <f t="shared" si="12"/>
        <v>Novembro</v>
      </c>
      <c r="N40" s="122" t="str">
        <f t="shared" si="12"/>
        <v>Dezembro</v>
      </c>
      <c r="O40" s="122" t="str">
        <f>O29</f>
        <v>TOTAL</v>
      </c>
      <c r="P40" s="108"/>
      <c r="Q40" s="123" t="str">
        <f>Q28</f>
        <v>Realizado
(/) Previsto</v>
      </c>
      <c r="R40" s="123" t="str">
        <f>R28</f>
        <v>Previsto
(-) Realizado</v>
      </c>
      <c r="T40" s="253"/>
    </row>
    <row r="41" spans="1:20" ht="21" customHeight="1" x14ac:dyDescent="0.2">
      <c r="A41" s="112" t="s">
        <v>92</v>
      </c>
      <c r="B41" s="113" t="s">
        <v>96</v>
      </c>
      <c r="C41" s="124"/>
      <c r="D41" s="124"/>
      <c r="E41" s="124"/>
      <c r="F41" s="124"/>
      <c r="G41" s="124"/>
      <c r="H41" s="124"/>
      <c r="I41" s="124"/>
      <c r="J41" s="124"/>
      <c r="K41" s="124"/>
      <c r="L41" s="124"/>
      <c r="M41" s="124"/>
      <c r="N41" s="124"/>
      <c r="O41" s="124"/>
      <c r="P41" s="124"/>
      <c r="Q41" s="124"/>
      <c r="R41" s="124"/>
    </row>
    <row r="42" spans="1:20" ht="11.25" x14ac:dyDescent="0.2">
      <c r="A42" s="125" t="s">
        <v>97</v>
      </c>
      <c r="B42" s="113" t="s">
        <v>98</v>
      </c>
      <c r="C42" s="607">
        <f>'Analítico Cp.'!C28</f>
        <v>2727256.669999999</v>
      </c>
      <c r="D42" s="114">
        <f>'Analítico Cp.'!D28</f>
        <v>2649094.2999999993</v>
      </c>
      <c r="E42" s="114">
        <f>'Analítico Cp.'!E28</f>
        <v>2439859.62</v>
      </c>
      <c r="F42" s="114">
        <f>'Analítico Cp.'!F28</f>
        <v>0</v>
      </c>
      <c r="G42" s="114">
        <f>'Analítico Cp.'!G28</f>
        <v>0</v>
      </c>
      <c r="H42" s="114">
        <f>'Analítico Cp.'!H28</f>
        <v>0</v>
      </c>
      <c r="I42" s="114">
        <f>'Analítico Cp.'!I28</f>
        <v>0</v>
      </c>
      <c r="J42" s="114">
        <f>'Analítico Cp.'!J28</f>
        <v>0</v>
      </c>
      <c r="K42" s="114">
        <f>'Analítico Cp.'!K28</f>
        <v>0</v>
      </c>
      <c r="L42" s="114">
        <f>'Analítico Cp.'!L28</f>
        <v>0</v>
      </c>
      <c r="M42" s="114">
        <f>'Analítico Cp.'!M28</f>
        <v>0</v>
      </c>
      <c r="N42" s="114">
        <f>'Analítico Cp.'!N28</f>
        <v>0</v>
      </c>
      <c r="O42" s="116">
        <f>SUM(C42:N42)</f>
        <v>7816210.5899999989</v>
      </c>
      <c r="P42" s="114"/>
      <c r="Q42" s="145">
        <f t="shared" ref="Q42:Q50" si="13">IF(O18=0,"-",O42/O18)</f>
        <v>0.75637977343242713</v>
      </c>
      <c r="R42" s="114">
        <f t="shared" ref="R42:R50" si="14">O18-O42</f>
        <v>2517501.2100000018</v>
      </c>
    </row>
    <row r="43" spans="1:20" ht="11.25" x14ac:dyDescent="0.2">
      <c r="A43" s="125" t="s">
        <v>99</v>
      </c>
      <c r="B43" s="113" t="s">
        <v>100</v>
      </c>
      <c r="C43" s="114">
        <f>'Analítico Cp.'!C32</f>
        <v>0</v>
      </c>
      <c r="D43" s="114">
        <f>'Analítico Cp.'!D32</f>
        <v>0</v>
      </c>
      <c r="E43" s="114">
        <f>'Analítico Cp.'!E32</f>
        <v>0</v>
      </c>
      <c r="F43" s="114">
        <f>'Analítico Cp.'!F32</f>
        <v>0</v>
      </c>
      <c r="G43" s="114">
        <f>'Analítico Cp.'!G32</f>
        <v>0</v>
      </c>
      <c r="H43" s="114">
        <f>'Analítico Cp.'!H32</f>
        <v>0</v>
      </c>
      <c r="I43" s="114">
        <f>'Analítico Cp.'!I32</f>
        <v>0</v>
      </c>
      <c r="J43" s="114">
        <f>'Analítico Cp.'!J32</f>
        <v>0</v>
      </c>
      <c r="K43" s="114">
        <f>'Analítico Cp.'!K32</f>
        <v>0</v>
      </c>
      <c r="L43" s="114">
        <f>'Analítico Cp.'!L32</f>
        <v>0</v>
      </c>
      <c r="M43" s="114">
        <f>'Analítico Cp.'!M32</f>
        <v>0</v>
      </c>
      <c r="N43" s="114">
        <f>'Analítico Cp.'!N32</f>
        <v>0</v>
      </c>
      <c r="O43" s="116">
        <f t="shared" ref="O43:O49" si="15">SUM(C43:N43)</f>
        <v>0</v>
      </c>
      <c r="P43" s="114"/>
      <c r="Q43" s="145" t="str">
        <f t="shared" si="13"/>
        <v>-</v>
      </c>
      <c r="R43" s="114">
        <f t="shared" si="14"/>
        <v>0</v>
      </c>
    </row>
    <row r="44" spans="1:20" ht="11.25" x14ac:dyDescent="0.2">
      <c r="A44" s="125" t="s">
        <v>101</v>
      </c>
      <c r="B44" s="113" t="s">
        <v>102</v>
      </c>
      <c r="C44" s="114">
        <f>'Analítico Cp.'!C46</f>
        <v>1346929.1529000001</v>
      </c>
      <c r="D44" s="114">
        <f>'Analítico Cp.'!D46</f>
        <v>1276889.3561000002</v>
      </c>
      <c r="E44" s="114">
        <f>'Analítico Cp.'!E46</f>
        <v>1240399.8459000001</v>
      </c>
      <c r="F44" s="114">
        <f>'Analítico Cp.'!F46</f>
        <v>0</v>
      </c>
      <c r="G44" s="114">
        <f>'Analítico Cp.'!G46</f>
        <v>0</v>
      </c>
      <c r="H44" s="114">
        <f>'Analítico Cp.'!H46</f>
        <v>0</v>
      </c>
      <c r="I44" s="114">
        <f>'Analítico Cp.'!I46</f>
        <v>0</v>
      </c>
      <c r="J44" s="114">
        <f>'Analítico Cp.'!J46</f>
        <v>0</v>
      </c>
      <c r="K44" s="114">
        <f>'Analítico Cp.'!K46</f>
        <v>0</v>
      </c>
      <c r="L44" s="114">
        <f>'Analítico Cp.'!L46</f>
        <v>0</v>
      </c>
      <c r="M44" s="114">
        <f>'Analítico Cp.'!M46</f>
        <v>0</v>
      </c>
      <c r="N44" s="114">
        <f>'Analítico Cp.'!N46</f>
        <v>0</v>
      </c>
      <c r="O44" s="116">
        <f t="shared" si="15"/>
        <v>3864218.3549000006</v>
      </c>
      <c r="P44" s="114"/>
      <c r="Q44" s="145">
        <f t="shared" si="13"/>
        <v>0.97721553840180631</v>
      </c>
      <c r="R44" s="114">
        <f t="shared" si="14"/>
        <v>90096.945099999662</v>
      </c>
    </row>
    <row r="45" spans="1:20" ht="11.25" x14ac:dyDescent="0.2">
      <c r="A45" s="125" t="s">
        <v>103</v>
      </c>
      <c r="B45" s="113" t="s">
        <v>104</v>
      </c>
      <c r="C45" s="114">
        <f>'Analítico Cp.'!C56</f>
        <v>55233.45</v>
      </c>
      <c r="D45" s="114">
        <f>'Analítico Cp.'!D56</f>
        <v>158765.09999999998</v>
      </c>
      <c r="E45" s="114">
        <f>'Analítico Cp.'!E56</f>
        <v>168585.04</v>
      </c>
      <c r="F45" s="114">
        <f>'Analítico Cp.'!F56</f>
        <v>104897.41000000002</v>
      </c>
      <c r="G45" s="114">
        <f>'Analítico Cp.'!G56</f>
        <v>0</v>
      </c>
      <c r="H45" s="114">
        <f>'Analítico Cp.'!H56</f>
        <v>0</v>
      </c>
      <c r="I45" s="114">
        <f>'Analítico Cp.'!I56</f>
        <v>0</v>
      </c>
      <c r="J45" s="114">
        <f>'Analítico Cp.'!J56</f>
        <v>0</v>
      </c>
      <c r="K45" s="114">
        <f>'Analítico Cp.'!K56</f>
        <v>0</v>
      </c>
      <c r="L45" s="114">
        <f>'Analítico Cp.'!L56</f>
        <v>0</v>
      </c>
      <c r="M45" s="114">
        <f>'Analítico Cp.'!M56</f>
        <v>0</v>
      </c>
      <c r="N45" s="114">
        <f>'Analítico Cp.'!N56</f>
        <v>0</v>
      </c>
      <c r="O45" s="116">
        <f t="shared" si="15"/>
        <v>487481</v>
      </c>
      <c r="P45" s="114"/>
      <c r="Q45" s="145">
        <f t="shared" si="13"/>
        <v>0.58232904237458838</v>
      </c>
      <c r="R45" s="114">
        <f t="shared" si="14"/>
        <v>349641.93999999994</v>
      </c>
    </row>
    <row r="46" spans="1:20" ht="11.25" x14ac:dyDescent="0.2">
      <c r="A46" s="659" t="s">
        <v>105</v>
      </c>
      <c r="B46" s="659"/>
      <c r="C46" s="126">
        <f t="shared" ref="C46:H46" si="16">SUM(C42:C45)</f>
        <v>4129419.2728999993</v>
      </c>
      <c r="D46" s="126">
        <f t="shared" si="16"/>
        <v>4084748.7560999994</v>
      </c>
      <c r="E46" s="126">
        <f t="shared" si="16"/>
        <v>3848844.5059000002</v>
      </c>
      <c r="F46" s="126">
        <f t="shared" si="16"/>
        <v>104897.41000000002</v>
      </c>
      <c r="G46" s="126">
        <f t="shared" si="16"/>
        <v>0</v>
      </c>
      <c r="H46" s="126">
        <f t="shared" si="16"/>
        <v>0</v>
      </c>
      <c r="I46" s="126">
        <f t="shared" ref="I46:N46" si="17">SUM(I42:I45)</f>
        <v>0</v>
      </c>
      <c r="J46" s="126">
        <f t="shared" si="17"/>
        <v>0</v>
      </c>
      <c r="K46" s="126">
        <f t="shared" si="17"/>
        <v>0</v>
      </c>
      <c r="L46" s="126">
        <f t="shared" si="17"/>
        <v>0</v>
      </c>
      <c r="M46" s="126">
        <f t="shared" si="17"/>
        <v>0</v>
      </c>
      <c r="N46" s="126">
        <f t="shared" si="17"/>
        <v>0</v>
      </c>
      <c r="O46" s="126">
        <f t="shared" si="15"/>
        <v>12167909.944899999</v>
      </c>
      <c r="P46" s="116"/>
      <c r="Q46" s="141">
        <f t="shared" si="13"/>
        <v>0.80448193325161876</v>
      </c>
      <c r="R46" s="127">
        <f t="shared" si="14"/>
        <v>2957240.0951000005</v>
      </c>
    </row>
    <row r="47" spans="1:20" ht="11.25" x14ac:dyDescent="0.2">
      <c r="A47" s="112" t="s">
        <v>106</v>
      </c>
      <c r="B47" s="113" t="s">
        <v>107</v>
      </c>
      <c r="C47" s="114">
        <f>'Analítico Cp.'!C138</f>
        <v>1353078.24</v>
      </c>
      <c r="D47" s="114">
        <f>'Analítico Cp.'!D138</f>
        <v>1417535.34</v>
      </c>
      <c r="E47" s="114">
        <f>'Analítico Cp.'!E138</f>
        <v>2092133.3900000001</v>
      </c>
      <c r="F47" s="114">
        <f>'Analítico Cp.'!F138</f>
        <v>0</v>
      </c>
      <c r="G47" s="114">
        <f>'Analítico Cp.'!G138</f>
        <v>0</v>
      </c>
      <c r="H47" s="114">
        <f>'Analítico Cp.'!H138</f>
        <v>0</v>
      </c>
      <c r="I47" s="114">
        <f>'Analítico Cp.'!I138</f>
        <v>0</v>
      </c>
      <c r="J47" s="114">
        <f>'Analítico Cp.'!J138</f>
        <v>0</v>
      </c>
      <c r="K47" s="114">
        <f>'Analítico Cp.'!K138</f>
        <v>0</v>
      </c>
      <c r="L47" s="114">
        <f>'Analítico Cp.'!L138</f>
        <v>0</v>
      </c>
      <c r="M47" s="114">
        <f>'Analítico Cp.'!M138</f>
        <v>0</v>
      </c>
      <c r="N47" s="114">
        <f>'Analítico Cp.'!N138</f>
        <v>0</v>
      </c>
      <c r="O47" s="116">
        <f t="shared" si="15"/>
        <v>4862746.9700000007</v>
      </c>
      <c r="P47" s="114"/>
      <c r="Q47" s="145">
        <f t="shared" si="13"/>
        <v>0.74949982925604131</v>
      </c>
      <c r="R47" s="114">
        <f t="shared" si="14"/>
        <v>1625242.459999999</v>
      </c>
    </row>
    <row r="48" spans="1:20" ht="22.5" x14ac:dyDescent="0.2">
      <c r="A48" s="112" t="s">
        <v>108</v>
      </c>
      <c r="B48" s="113" t="s">
        <v>109</v>
      </c>
      <c r="C48" s="257">
        <f>'Analítico Cp.'!C155</f>
        <v>423564.75</v>
      </c>
      <c r="D48" s="257">
        <f>'Analítico Cp.'!D155</f>
        <v>45250.79</v>
      </c>
      <c r="E48" s="257">
        <f>'Analítico Cp.'!E155</f>
        <v>5707.99</v>
      </c>
      <c r="F48" s="257">
        <f>'Analítico Cp.'!F155</f>
        <v>0</v>
      </c>
      <c r="G48" s="257">
        <f>'Analítico Cp.'!G155</f>
        <v>0</v>
      </c>
      <c r="H48" s="257">
        <f>'Analítico Cp.'!H155</f>
        <v>0</v>
      </c>
      <c r="I48" s="257">
        <f>'Analítico Cp.'!I155</f>
        <v>0</v>
      </c>
      <c r="J48" s="257">
        <f>'Analítico Cp.'!J155</f>
        <v>0</v>
      </c>
      <c r="K48" s="257">
        <f>'Analítico Cp.'!K155</f>
        <v>0</v>
      </c>
      <c r="L48" s="257">
        <f>'Analítico Cp.'!L155</f>
        <v>0</v>
      </c>
      <c r="M48" s="257">
        <f>'Analítico Cp.'!M155</f>
        <v>0</v>
      </c>
      <c r="N48" s="257">
        <f>'Analítico Cp.'!N155</f>
        <v>0</v>
      </c>
      <c r="O48" s="116">
        <f t="shared" si="15"/>
        <v>474523.52999999997</v>
      </c>
      <c r="P48" s="114"/>
      <c r="Q48" s="145" t="str">
        <f t="shared" si="13"/>
        <v>-</v>
      </c>
      <c r="R48" s="114">
        <f t="shared" si="14"/>
        <v>-474523.52999999997</v>
      </c>
    </row>
    <row r="49" spans="1:20" ht="34.5" thickBot="1" x14ac:dyDescent="0.25">
      <c r="A49" s="258" t="s">
        <v>110</v>
      </c>
      <c r="B49" s="259" t="s">
        <v>76</v>
      </c>
      <c r="C49" s="261">
        <f>'Analítico Cp.'!C156</f>
        <v>264405.21999999997</v>
      </c>
      <c r="D49" s="261">
        <f>'Analítico Cp.'!D156</f>
        <v>10907.33</v>
      </c>
      <c r="E49" s="261">
        <f>'Analítico Cp.'!E156</f>
        <v>370812.54</v>
      </c>
      <c r="F49" s="261">
        <f>'Analítico Cp.'!F156</f>
        <v>0</v>
      </c>
      <c r="G49" s="261">
        <f>'Analítico Cp.'!G156</f>
        <v>0</v>
      </c>
      <c r="H49" s="261">
        <f>'Analítico Cp.'!H156</f>
        <v>0</v>
      </c>
      <c r="I49" s="261">
        <f>'Analítico Cp.'!I156</f>
        <v>0</v>
      </c>
      <c r="J49" s="261">
        <f>'Analítico Cp.'!J156</f>
        <v>0</v>
      </c>
      <c r="K49" s="261">
        <f>'Analítico Cp.'!K156</f>
        <v>0</v>
      </c>
      <c r="L49" s="261">
        <f>'Analítico Cp.'!L156</f>
        <v>0</v>
      </c>
      <c r="M49" s="261">
        <f>'Analítico Cp.'!M156</f>
        <v>0</v>
      </c>
      <c r="N49" s="261">
        <f>'Analítico Cp.'!N156</f>
        <v>0</v>
      </c>
      <c r="O49" s="262">
        <f t="shared" si="15"/>
        <v>646125.09</v>
      </c>
      <c r="P49" s="114"/>
      <c r="Q49" s="263" t="str">
        <f t="shared" si="13"/>
        <v>-</v>
      </c>
      <c r="R49" s="264">
        <f t="shared" si="14"/>
        <v>-646125.09</v>
      </c>
      <c r="T49" s="245"/>
    </row>
    <row r="50" spans="1:20" ht="12" thickBot="1" x14ac:dyDescent="0.25">
      <c r="A50" s="128" t="s">
        <v>111</v>
      </c>
      <c r="B50" s="129"/>
      <c r="C50" s="118">
        <f t="shared" ref="C50:H50" si="18">SUM(C46:C49)</f>
        <v>6170467.4828999992</v>
      </c>
      <c r="D50" s="118">
        <f t="shared" si="18"/>
        <v>5558442.2160999998</v>
      </c>
      <c r="E50" s="118">
        <f t="shared" si="18"/>
        <v>6317498.4259000001</v>
      </c>
      <c r="F50" s="118">
        <f t="shared" si="18"/>
        <v>104897.41000000002</v>
      </c>
      <c r="G50" s="118">
        <f t="shared" si="18"/>
        <v>0</v>
      </c>
      <c r="H50" s="118">
        <f t="shared" si="18"/>
        <v>0</v>
      </c>
      <c r="I50" s="118">
        <f t="shared" ref="I50:N50" si="19">SUM(I46:I49)</f>
        <v>0</v>
      </c>
      <c r="J50" s="118">
        <f t="shared" si="19"/>
        <v>0</v>
      </c>
      <c r="K50" s="118">
        <f t="shared" si="19"/>
        <v>0</v>
      </c>
      <c r="L50" s="118">
        <f t="shared" si="19"/>
        <v>0</v>
      </c>
      <c r="M50" s="118">
        <f t="shared" si="19"/>
        <v>0</v>
      </c>
      <c r="N50" s="118">
        <f t="shared" si="19"/>
        <v>0</v>
      </c>
      <c r="O50" s="118">
        <f>SUM(C50:N50)</f>
        <v>18151305.534899998</v>
      </c>
      <c r="P50" s="116"/>
      <c r="Q50" s="142">
        <f t="shared" si="13"/>
        <v>0.83982734484709265</v>
      </c>
      <c r="R50" s="118">
        <f t="shared" si="14"/>
        <v>3461833.9351000004</v>
      </c>
      <c r="T50" s="245"/>
    </row>
    <row r="51" spans="1:20" ht="15.75" x14ac:dyDescent="0.2">
      <c r="A51" s="254"/>
      <c r="B51" s="254"/>
      <c r="C51" s="254"/>
      <c r="D51" s="254"/>
      <c r="E51" s="254"/>
      <c r="F51" s="254"/>
      <c r="G51" s="254"/>
      <c r="H51" s="254"/>
      <c r="I51" s="254"/>
      <c r="J51" s="254"/>
      <c r="K51" s="254"/>
      <c r="L51" s="254"/>
      <c r="M51" s="254"/>
      <c r="N51" s="254"/>
      <c r="O51" s="246"/>
      <c r="P51" s="246"/>
      <c r="T51" s="245"/>
    </row>
    <row r="52" spans="1:20" ht="63.75" customHeight="1" x14ac:dyDescent="0.2">
      <c r="A52" s="254"/>
      <c r="B52" s="254"/>
      <c r="C52" s="254"/>
      <c r="D52" s="254"/>
      <c r="E52" s="254"/>
      <c r="F52" s="254"/>
      <c r="G52" s="254"/>
      <c r="H52" s="254"/>
      <c r="I52" s="254"/>
      <c r="J52" s="254"/>
      <c r="K52" s="254"/>
      <c r="L52" s="254"/>
      <c r="M52" s="254"/>
      <c r="N52" s="254"/>
      <c r="O52" s="254"/>
      <c r="P52" s="254"/>
      <c r="T52" s="245"/>
    </row>
    <row r="53" spans="1:20" ht="30" customHeight="1" x14ac:dyDescent="0.2">
      <c r="A53" s="254"/>
      <c r="B53" s="254"/>
      <c r="C53" s="254"/>
      <c r="D53" s="254"/>
      <c r="E53" s="254"/>
      <c r="F53" s="254"/>
      <c r="G53" s="254"/>
      <c r="H53" s="254"/>
      <c r="I53" s="254"/>
      <c r="J53" s="254"/>
      <c r="K53" s="254"/>
      <c r="L53" s="254"/>
      <c r="M53" s="254"/>
      <c r="N53" s="254"/>
      <c r="O53" s="254"/>
      <c r="P53" s="254"/>
      <c r="T53" s="245"/>
    </row>
    <row r="54" spans="1:20" ht="46.5" customHeight="1" x14ac:dyDescent="0.2">
      <c r="A54" s="254"/>
      <c r="B54" s="254"/>
      <c r="C54" s="254"/>
      <c r="D54" s="254"/>
      <c r="E54" s="254"/>
      <c r="F54" s="254"/>
      <c r="G54" s="254"/>
      <c r="H54" s="254"/>
      <c r="I54" s="254"/>
      <c r="J54" s="254"/>
      <c r="K54" s="254"/>
      <c r="L54" s="254"/>
      <c r="M54" s="254"/>
      <c r="N54" s="254"/>
      <c r="O54" s="254"/>
      <c r="P54" s="254"/>
      <c r="T54" s="245"/>
    </row>
    <row r="55" spans="1:20" ht="30" customHeight="1" x14ac:dyDescent="0.2">
      <c r="A55" s="254"/>
      <c r="B55" s="254"/>
      <c r="C55" s="254"/>
      <c r="D55" s="254"/>
      <c r="E55" s="254"/>
      <c r="F55" s="254"/>
      <c r="G55" s="254"/>
      <c r="H55" s="254"/>
      <c r="I55" s="254"/>
      <c r="J55" s="254"/>
      <c r="K55" s="254"/>
      <c r="L55" s="254"/>
      <c r="M55" s="254"/>
      <c r="N55" s="254"/>
      <c r="O55" s="254"/>
      <c r="P55" s="254"/>
      <c r="T55" s="245"/>
    </row>
    <row r="56" spans="1:20" ht="30" customHeight="1" x14ac:dyDescent="0.2">
      <c r="A56" s="254"/>
      <c r="B56" s="254"/>
      <c r="C56" s="254"/>
      <c r="D56" s="254"/>
      <c r="E56" s="254"/>
      <c r="F56" s="254"/>
      <c r="G56" s="254"/>
      <c r="H56" s="254"/>
      <c r="I56" s="254"/>
      <c r="J56" s="254"/>
      <c r="K56" s="254"/>
      <c r="L56" s="254"/>
      <c r="M56" s="254"/>
      <c r="N56" s="254"/>
      <c r="O56" s="254"/>
      <c r="P56" s="254"/>
      <c r="T56" s="245"/>
    </row>
    <row r="57" spans="1:20" ht="30" customHeight="1" x14ac:dyDescent="0.2">
      <c r="O57" s="254"/>
      <c r="P57" s="254"/>
      <c r="T57" s="245"/>
    </row>
  </sheetData>
  <sheetProtection formatColumns="0"/>
  <mergeCells count="17">
    <mergeCell ref="R28:R32"/>
    <mergeCell ref="C4:O4"/>
    <mergeCell ref="C28:O28"/>
    <mergeCell ref="O5:O8"/>
    <mergeCell ref="O29:O32"/>
    <mergeCell ref="Q28:Q32"/>
    <mergeCell ref="A1:O1"/>
    <mergeCell ref="B29:B32"/>
    <mergeCell ref="A38:B38"/>
    <mergeCell ref="A46:B46"/>
    <mergeCell ref="A3:O3"/>
    <mergeCell ref="A2:O2"/>
    <mergeCell ref="A22:B22"/>
    <mergeCell ref="A5:A8"/>
    <mergeCell ref="B5:B8"/>
    <mergeCell ref="A14:B14"/>
    <mergeCell ref="A29:A32"/>
  </mergeCells>
  <phoneticPr fontId="0" type="noConversion"/>
  <printOptions horizontalCentered="1"/>
  <pageMargins left="0.19685039370078741" right="0.19685039370078741" top="0.59055118110236227" bottom="0.59055118110236227" header="0" footer="0"/>
  <pageSetup paperSize="9" scale="63" pageOrder="overThenDown" orientation="landscape" r:id="rId1"/>
  <headerFooter>
    <oddFooter>Página &amp;P de &amp;N</oddFooter>
  </headerFooter>
  <rowBreaks count="1" manualBreakCount="1">
    <brk id="28"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
    <tabColor theme="3" tint="-0.249977111117893"/>
    <pageSetUpPr fitToPage="1"/>
  </sheetPr>
  <dimension ref="A1:E46"/>
  <sheetViews>
    <sheetView view="pageBreakPreview" zoomScaleSheetLayoutView="100" workbookViewId="0">
      <pane xSplit="1" ySplit="5" topLeftCell="B24" activePane="bottomRight" state="frozen"/>
      <selection pane="topRight" activeCell="G29" sqref="G29"/>
      <selection pane="bottomLeft" activeCell="G29" sqref="G29"/>
      <selection pane="bottomRight" sqref="A1:F36"/>
    </sheetView>
  </sheetViews>
  <sheetFormatPr defaultColWidth="9.140625" defaultRowHeight="12.75" x14ac:dyDescent="0.2"/>
  <cols>
    <col min="1" max="1" width="4.7109375" style="209" customWidth="1"/>
    <col min="2" max="2" width="49.42578125" style="209" customWidth="1"/>
    <col min="3" max="3" width="14.85546875" style="209" customWidth="1"/>
    <col min="4" max="4" width="20.42578125" style="209" customWidth="1"/>
    <col min="5" max="5" width="22.28515625" style="209" customWidth="1"/>
    <col min="6" max="16384" width="9.140625" style="209"/>
  </cols>
  <sheetData>
    <row r="1" spans="1:5" ht="27" customHeight="1" x14ac:dyDescent="0.2">
      <c r="A1" s="669" t="str">
        <f>Capa!A1</f>
        <v>Contrato de Gestão nº. 008/2021 celebrado entre a Secretaria de Justiça e Segurança Pública do Estado de Minas Gerais - SEJUSP e o Instituto Elo</v>
      </c>
      <c r="B1" s="669"/>
      <c r="C1" s="669"/>
      <c r="D1" s="669"/>
      <c r="E1" s="669"/>
    </row>
    <row r="2" spans="1:5" ht="15" customHeight="1" x14ac:dyDescent="0.2">
      <c r="A2" s="669" t="str">
        <f>Capa!A3</f>
        <v>7º Relatório Gerencial Financeiro</v>
      </c>
      <c r="B2" s="669"/>
      <c r="C2" s="669"/>
      <c r="D2" s="669"/>
      <c r="E2" s="669"/>
    </row>
    <row r="3" spans="1:5" ht="17.25" customHeight="1" thickBot="1" x14ac:dyDescent="0.25">
      <c r="A3" s="669" t="s">
        <v>115</v>
      </c>
      <c r="B3" s="669"/>
      <c r="C3" s="669"/>
      <c r="D3" s="669"/>
      <c r="E3" s="669"/>
    </row>
    <row r="4" spans="1:5" ht="33" customHeight="1" thickBot="1" x14ac:dyDescent="0.25">
      <c r="A4" s="406" t="s">
        <v>116</v>
      </c>
      <c r="B4" s="407" t="s">
        <v>117</v>
      </c>
      <c r="C4" s="338" t="s">
        <v>81</v>
      </c>
      <c r="D4" s="410" t="s">
        <v>112</v>
      </c>
      <c r="E4" s="418" t="s">
        <v>118</v>
      </c>
    </row>
    <row r="5" spans="1:5" ht="13.5" hidden="1" thickBot="1" x14ac:dyDescent="0.25">
      <c r="A5" s="406"/>
      <c r="B5" s="408" t="s">
        <v>119</v>
      </c>
      <c r="C5" s="210"/>
      <c r="D5" s="411"/>
      <c r="E5" s="412"/>
    </row>
    <row r="6" spans="1:5" x14ac:dyDescent="0.2">
      <c r="A6" s="231">
        <v>1</v>
      </c>
      <c r="B6" s="255" t="s">
        <v>120</v>
      </c>
      <c r="C6" s="311">
        <v>1115997.8999999999</v>
      </c>
      <c r="D6" s="413">
        <f>SUMPRODUCT(-('Diário 7º PA'!$H$4:$H$5383='Gasto das Atividades'!B6),-('Diário 7º PA'!$O$4:$O$5383&gt;=1),('Diário 7º PA'!$F$4:$F$5383))+
SUMPRODUCT(-('Diário 8º PA'!$H$4:$H$5798='Gasto das Atividades'!B6),-('Diário 8º PA'!$P$4:$P$5798&gt;=1),('Diário 8º PA'!$F$4:$F$5798))+
SUMPRODUCT(-('Diário 9º PA'!$H$4:$H$6221='Gasto das Atividades'!B6),-('Diário 9º PA'!$P$4:$P$6221&gt;=1),('Diário 9º PA'!$F$4:$F$6221))+
SUMPRODUCT(-('Diário 10º PA'!$H$4:$H$6221='Gasto das Atividades'!B6),-('Diário 10º PA'!$P$4:$P$6221&gt;=1),('Diário 10º PA'!$F$4:$F$6221))+
SUMPRODUCT(-('Comp.'!$F$5:$F$233='Gasto das Atividades'!B6),-('Comp.'!$J$5:'Comp.'!$J$233&gt;=1),('Comp.'!$E$5:$E$233))</f>
        <v>558283.6100000001</v>
      </c>
      <c r="E6" s="414">
        <f t="shared" ref="E6:E35" si="0">IF(OR(D6=0,C6=0),"-",D6/C6)</f>
        <v>0.50025507216456244</v>
      </c>
    </row>
    <row r="7" spans="1:5" x14ac:dyDescent="0.2">
      <c r="A7" s="232">
        <v>2</v>
      </c>
      <c r="B7" s="256" t="s">
        <v>121</v>
      </c>
      <c r="C7" s="312">
        <v>2349528.3199999998</v>
      </c>
      <c r="D7" s="415">
        <f>SUMPRODUCT(-('Diário 7º PA'!$H$4:$H$5383='Gasto das Atividades'!B7),-('Diário 7º PA'!$O$4:$O$5383&gt;=1),('Diário 7º PA'!$F$4:$F$5383))+
SUMPRODUCT(-('Diário 8º PA'!$H$4:$H$5798='Gasto das Atividades'!B7),-('Diário 8º PA'!$P$4:$P$5798&gt;=1),('Diário 8º PA'!$F$4:$F$5798))+
SUMPRODUCT(-('Diário 9º PA'!$H$4:$H$6221='Gasto das Atividades'!B7),-('Diário 9º PA'!$P$4:$P$6221&gt;=1),('Diário 9º PA'!$F$4:$F$6221))+
SUMPRODUCT(-('Diário 10º PA'!$H$4:$H$6221='Gasto das Atividades'!B7),-('Diário 10º PA'!$P$4:$P$6221&gt;=1),('Diário 10º PA'!$F$4:$F$6221))+
SUMPRODUCT(-('Comp.'!$F$5:$F$233='Gasto das Atividades'!B7),-('Comp.'!$J$5:'Comp.'!$J$233&gt;=1),('Comp.'!$E$5:$E$233))</f>
        <v>589676.50000000023</v>
      </c>
      <c r="E7" s="416">
        <f t="shared" si="0"/>
        <v>0.25097654494328475</v>
      </c>
    </row>
    <row r="8" spans="1:5" x14ac:dyDescent="0.2">
      <c r="A8" s="232">
        <v>3</v>
      </c>
      <c r="B8" s="256" t="s">
        <v>122</v>
      </c>
      <c r="C8" s="312">
        <v>2031325.8</v>
      </c>
      <c r="D8" s="415">
        <f>SUMPRODUCT(-('Diário 7º PA'!$H$4:$H$5383='Gasto das Atividades'!B8),-('Diário 7º PA'!$O$4:$O$5383&gt;=1),('Diário 7º PA'!$F$4:$F$5383))+
SUMPRODUCT(-('Diário 8º PA'!$H$4:$H$5798='Gasto das Atividades'!B8),-('Diário 8º PA'!$P$4:$P$5798&gt;=1),('Diário 8º PA'!$F$4:$F$5798))+
SUMPRODUCT(-('Diário 9º PA'!$H$4:$H$6221='Gasto das Atividades'!B8),-('Diário 9º PA'!$P$4:$P$6221&gt;=1),('Diário 9º PA'!$F$4:$F$6221))+
SUMPRODUCT(-('Diário 10º PA'!$H$4:$H$6221='Gasto das Atividades'!B8),-('Diário 10º PA'!$P$4:$P$6221&gt;=1),('Diário 10º PA'!$F$4:$F$6221))+
SUMPRODUCT(-('Comp.'!$F$5:$F$233='Gasto das Atividades'!B8),-('Comp.'!$J$5:'Comp.'!$J$233&gt;=1),('Comp.'!$E$5:$E$233))</f>
        <v>328795.12000000011</v>
      </c>
      <c r="E8" s="416">
        <f t="shared" si="0"/>
        <v>0.16186232656524133</v>
      </c>
    </row>
    <row r="9" spans="1:5" x14ac:dyDescent="0.2">
      <c r="A9" s="232">
        <v>4</v>
      </c>
      <c r="B9" s="256" t="s">
        <v>123</v>
      </c>
      <c r="C9" s="312">
        <v>2911234.08</v>
      </c>
      <c r="D9" s="415">
        <f>SUMPRODUCT(-('Diário 7º PA'!$H$4:$H$5383='Gasto das Atividades'!B9),-('Diário 7º PA'!$O$4:$O$5383&gt;=1),('Diário 7º PA'!$F$4:$F$5383))+
SUMPRODUCT(-('Diário 8º PA'!$H$4:$H$5798='Gasto das Atividades'!B9),-('Diário 8º PA'!$P$4:$P$5798&gt;=1),('Diário 8º PA'!$F$4:$F$5798))+
SUMPRODUCT(-('Diário 9º PA'!$H$4:$H$6221='Gasto das Atividades'!B9),-('Diário 9º PA'!$P$4:$P$6221&gt;=1),('Diário 9º PA'!$F$4:$F$6221))+
SUMPRODUCT(-('Diário 10º PA'!$H$4:$H$6221='Gasto das Atividades'!B9),-('Diário 10º PA'!$P$4:$P$6221&gt;=1),('Diário 10º PA'!$F$4:$F$6221))+
SUMPRODUCT(-('Comp.'!$F$5:$F$233='Gasto das Atividades'!B9),-('Comp.'!$J$5:'Comp.'!$J$233&gt;=1),('Comp.'!$E$5:$E$233))</f>
        <v>649838.72000000032</v>
      </c>
      <c r="E9" s="416">
        <f t="shared" si="0"/>
        <v>0.22321761223680106</v>
      </c>
    </row>
    <row r="10" spans="1:5" x14ac:dyDescent="0.2">
      <c r="A10" s="232">
        <v>5</v>
      </c>
      <c r="B10" s="256" t="s">
        <v>124</v>
      </c>
      <c r="C10" s="312">
        <v>1180408.46</v>
      </c>
      <c r="D10" s="415">
        <f>SUMPRODUCT(-('Diário 7º PA'!$H$4:$H$5383='Gasto das Atividades'!B10),-('Diário 7º PA'!$O$4:$O$5383&gt;=1),('Diário 7º PA'!$F$4:$F$5383))+
SUMPRODUCT(-('Diário 8º PA'!$H$4:$H$5798='Gasto das Atividades'!B10),-('Diário 8º PA'!$P$4:$P$5798&gt;=1),('Diário 8º PA'!$F$4:$F$5798))+
SUMPRODUCT(-('Diário 9º PA'!$H$4:$H$6221='Gasto das Atividades'!B10),-('Diário 9º PA'!$P$4:$P$6221&gt;=1),('Diário 9º PA'!$F$4:$F$6221))+
SUMPRODUCT(-('Diário 10º PA'!$H$4:$H$6221='Gasto das Atividades'!B10),-('Diário 10º PA'!$P$4:$P$6221&gt;=1),('Diário 10º PA'!$F$4:$F$6221))+
SUMPRODUCT(-('Comp.'!$F$5:$F$233='Gasto das Atividades'!B10),-('Comp.'!$J$5:'Comp.'!$J$233&gt;=1),('Comp.'!$E$5:$E$233))</f>
        <v>240981.36000000004</v>
      </c>
      <c r="E10" s="416">
        <f t="shared" si="0"/>
        <v>0.2041508241985999</v>
      </c>
    </row>
    <row r="11" spans="1:5" x14ac:dyDescent="0.2">
      <c r="A11" s="232">
        <v>6</v>
      </c>
      <c r="B11" s="256" t="s">
        <v>125</v>
      </c>
      <c r="C11" s="312">
        <v>3071098.37</v>
      </c>
      <c r="D11" s="415">
        <f>SUMPRODUCT(-('Diário 7º PA'!$H$4:$H$5383='Gasto das Atividades'!B11),-('Diário 7º PA'!$O$4:$O$5383&gt;=1),('Diário 7º PA'!$F$4:$F$5383))+
SUMPRODUCT(-('Diário 8º PA'!$H$4:$H$5798='Gasto das Atividades'!B11),-('Diário 8º PA'!$P$4:$P$5798&gt;=1),('Diário 8º PA'!$F$4:$F$5798))+
SUMPRODUCT(-('Diário 9º PA'!$H$4:$H$6221='Gasto das Atividades'!B11),-('Diário 9º PA'!$P$4:$P$6221&gt;=1),('Diário 9º PA'!$F$4:$F$6221))+
SUMPRODUCT(-('Diário 10º PA'!$H$4:$H$6221='Gasto das Atividades'!B11),-('Diário 10º PA'!$P$4:$P$6221&gt;=1),('Diário 10º PA'!$F$4:$F$6221))+
SUMPRODUCT(-('Comp.'!$F$5:$F$233='Gasto das Atividades'!B11),-('Comp.'!$J$5:'Comp.'!$J$233&gt;=1),('Comp.'!$E$5:$E$233))</f>
        <v>425105.37999999995</v>
      </c>
      <c r="E11" s="416">
        <f t="shared" si="0"/>
        <v>0.13842128410885124</v>
      </c>
    </row>
    <row r="12" spans="1:5" x14ac:dyDescent="0.2">
      <c r="A12" s="232">
        <v>7</v>
      </c>
      <c r="B12" s="256" t="s">
        <v>126</v>
      </c>
      <c r="C12" s="312">
        <v>0</v>
      </c>
      <c r="D12" s="415">
        <f>SUMPRODUCT(-('Diário 7º PA'!$H$4:$H$5383='Gasto das Atividades'!B12),-('Diário 7º PA'!$O$4:$O$5383&gt;=1),('Diário 7º PA'!$F$4:$F$5383))+
SUMPRODUCT(-('Diário 8º PA'!$H$4:$H$5798='Gasto das Atividades'!B12),-('Diário 8º PA'!$P$4:$P$5798&gt;=1),('Diário 8º PA'!$F$4:$F$5798))+
SUMPRODUCT(-('Diário 9º PA'!$H$4:$H$6221='Gasto das Atividades'!B12),-('Diário 9º PA'!$P$4:$P$6221&gt;=1),('Diário 9º PA'!$F$4:$F$6221))+
SUMPRODUCT(-('Diário 10º PA'!$H$4:$H$6221='Gasto das Atividades'!B12),-('Diário 10º PA'!$P$4:$P$6221&gt;=1),('Diário 10º PA'!$F$4:$F$6221))+
SUMPRODUCT(-('Comp.'!$F$5:$F$233='Gasto das Atividades'!B12),-('Comp.'!$J$5:'Comp.'!$J$233&gt;=1),('Comp.'!$E$5:$E$233))</f>
        <v>0</v>
      </c>
      <c r="E12" s="416" t="str">
        <f t="shared" si="0"/>
        <v>-</v>
      </c>
    </row>
    <row r="13" spans="1:5" ht="12" customHeight="1" x14ac:dyDescent="0.2">
      <c r="A13" s="232">
        <v>8</v>
      </c>
      <c r="B13" s="330" t="s">
        <v>127</v>
      </c>
      <c r="C13" s="312">
        <v>2570250.5299999998</v>
      </c>
      <c r="D13" s="415">
        <f>SUMPRODUCT(-('Diário 7º PA'!$H$4:$H$5383='Gasto das Atividades'!B13),-('Diário 7º PA'!$O$4:$O$5383&gt;=1),('Diário 7º PA'!$F$4:$F$5383))+
SUMPRODUCT(-('Diário 8º PA'!$H$4:$H$5798='Gasto das Atividades'!B13),-('Diário 8º PA'!$P$4:$P$5798&gt;=1),('Diário 8º PA'!$F$4:$F$5798))+
SUMPRODUCT(-('Diário 9º PA'!$H$4:$H$6221='Gasto das Atividades'!B13),-('Diário 9º PA'!$P$4:$P$6221&gt;=1),('Diário 9º PA'!$F$4:$F$6221))+
SUMPRODUCT(-('Diário 10º PA'!$H$4:$H$6221='Gasto das Atividades'!B13),-('Diário 10º PA'!$P$4:$P$6221&gt;=1),('Diário 10º PA'!$F$4:$F$6221))+
SUMPRODUCT(-('Comp.'!$F$5:$F$233='Gasto das Atividades'!B13),-('Comp.'!$J$5:'Comp.'!$J$233&gt;=1),('Comp.'!$E$5:$E$233))</f>
        <v>947508.24999999965</v>
      </c>
      <c r="E13" s="416">
        <f t="shared" si="0"/>
        <v>0.36864431655228558</v>
      </c>
    </row>
    <row r="14" spans="1:5" x14ac:dyDescent="0.2">
      <c r="A14" s="232">
        <v>9</v>
      </c>
      <c r="B14" s="331" t="s">
        <v>128</v>
      </c>
      <c r="C14" s="312">
        <v>2106707.94</v>
      </c>
      <c r="D14" s="415">
        <f>SUMPRODUCT(-('Diário 7º PA'!$H$4:$H$5383='Gasto das Atividades'!B14),-('Diário 7º PA'!$O$4:$O$5383&gt;=1),('Diário 7º PA'!$F$4:$F$5383))+
SUMPRODUCT(-('Diário 8º PA'!$H$4:$H$5798='Gasto das Atividades'!B14),-('Diário 8º PA'!$P$4:$P$5798&gt;=1),('Diário 8º PA'!$F$4:$F$5798))+
SUMPRODUCT(-('Diário 9º PA'!$H$4:$H$6221='Gasto das Atividades'!B14),-('Diário 9º PA'!$P$4:$P$6221&gt;=1),('Diário 9º PA'!$F$4:$F$6221))+
SUMPRODUCT(-('Diário 10º PA'!$H$4:$H$6221='Gasto das Atividades'!B14),-('Diário 10º PA'!$P$4:$P$6221&gt;=1),('Diário 10º PA'!$F$4:$F$6221))+
SUMPRODUCT(-('Comp.'!$F$5:$F$233='Gasto das Atividades'!B14),-('Comp.'!$J$5:'Comp.'!$J$233&gt;=1),('Comp.'!$E$5:$E$233))</f>
        <v>341670.03</v>
      </c>
      <c r="E14" s="416">
        <f t="shared" si="0"/>
        <v>0.16218196339071092</v>
      </c>
    </row>
    <row r="15" spans="1:5" ht="14.45" customHeight="1" x14ac:dyDescent="0.2">
      <c r="A15" s="232">
        <v>10</v>
      </c>
      <c r="B15" s="331" t="s">
        <v>129</v>
      </c>
      <c r="C15" s="312">
        <v>1316134.75</v>
      </c>
      <c r="D15" s="415">
        <f>SUMPRODUCT(-('Diário 7º PA'!$H$4:$H$5383='Gasto das Atividades'!B15),-('Diário 7º PA'!$O$4:$O$5383&gt;=1),('Diário 7º PA'!$F$4:$F$5383))+
SUMPRODUCT(-('Diário 8º PA'!$H$4:$H$5798='Gasto das Atividades'!B15),-('Diário 8º PA'!$P$4:$P$5798&gt;=1),('Diário 8º PA'!$F$4:$F$5798))+
SUMPRODUCT(-('Diário 9º PA'!$H$4:$H$6221='Gasto das Atividades'!B15),-('Diário 9º PA'!$P$4:$P$6221&gt;=1),('Diário 9º PA'!$F$4:$F$6221))+
SUMPRODUCT(-('Diário 10º PA'!$H$4:$H$6221='Gasto das Atividades'!B15),-('Diário 10º PA'!$P$4:$P$6221&gt;=1),('Diário 10º PA'!$F$4:$F$6221))+
SUMPRODUCT(-('Comp.'!$F$5:$F$233='Gasto das Atividades'!B15),-('Comp.'!$J$5:'Comp.'!$J$233&gt;=1),('Comp.'!$E$5:$E$233))</f>
        <v>193015.78</v>
      </c>
      <c r="E15" s="416">
        <f t="shared" si="0"/>
        <v>0.14665350945258454</v>
      </c>
    </row>
    <row r="16" spans="1:5" x14ac:dyDescent="0.2">
      <c r="A16" s="232">
        <v>11</v>
      </c>
      <c r="B16" s="331" t="s">
        <v>130</v>
      </c>
      <c r="C16" s="312">
        <v>1672813.92</v>
      </c>
      <c r="D16" s="415">
        <f>SUMPRODUCT(-('Diário 7º PA'!$H$4:$H$5383='Gasto das Atividades'!B16),-('Diário 7º PA'!$O$4:$O$5383&gt;=1),('Diário 7º PA'!$F$4:$F$5383))+
SUMPRODUCT(-('Diário 8º PA'!$H$4:$H$5798='Gasto das Atividades'!B16),-('Diário 8º PA'!$P$4:$P$5798&gt;=1),('Diário 8º PA'!$F$4:$F$5798))+
SUMPRODUCT(-('Diário 9º PA'!$H$4:$H$6221='Gasto das Atividades'!B16),-('Diário 9º PA'!$P$4:$P$6221&gt;=1),('Diário 9º PA'!$F$4:$F$6221))+
SUMPRODUCT(-('Diário 10º PA'!$H$4:$H$6221='Gasto das Atividades'!B16),-('Diário 10º PA'!$P$4:$P$6221&gt;=1),('Diário 10º PA'!$F$4:$F$6221))+
SUMPRODUCT(-('Comp.'!$F$5:$F$233='Gasto das Atividades'!B16),-('Comp.'!$J$5:'Comp.'!$J$233&gt;=1),('Comp.'!$E$5:$E$233))</f>
        <v>288189.24000000005</v>
      </c>
      <c r="E16" s="416">
        <f t="shared" si="0"/>
        <v>0.17227812164547271</v>
      </c>
    </row>
    <row r="17" spans="1:5" x14ac:dyDescent="0.2">
      <c r="A17" s="232">
        <v>12</v>
      </c>
      <c r="B17" s="256" t="s">
        <v>131</v>
      </c>
      <c r="C17" s="312">
        <v>1143032.25</v>
      </c>
      <c r="D17" s="415">
        <f>SUMPRODUCT(-('Diário 7º PA'!$H$4:$H$5383='Gasto das Atividades'!B17),-('Diário 7º PA'!$O$4:$O$5383&gt;=1),('Diário 7º PA'!$F$4:$F$5383))+
SUMPRODUCT(-('Diário 8º PA'!$H$4:$H$5798='Gasto das Atividades'!B17),-('Diário 8º PA'!$P$4:$P$5798&gt;=1),('Diário 8º PA'!$F$4:$F$5798))+
SUMPRODUCT(-('Diário 9º PA'!$H$4:$H$6221='Gasto das Atividades'!B17),-('Diário 9º PA'!$P$4:$P$6221&gt;=1),('Diário 9º PA'!$F$4:$F$6221))+
SUMPRODUCT(-('Diário 10º PA'!$H$4:$H$6221='Gasto das Atividades'!B17),-('Diário 10º PA'!$P$4:$P$6221&gt;=1),('Diário 10º PA'!$F$4:$F$6221))+
SUMPRODUCT(-('Comp.'!$F$5:$F$233='Gasto das Atividades'!B17),-('Comp.'!$J$5:'Comp.'!$J$233&gt;=1),('Comp.'!$E$5:$E$233))</f>
        <v>249383.92000000004</v>
      </c>
      <c r="E17" s="416">
        <f t="shared" si="0"/>
        <v>0.21817750111600093</v>
      </c>
    </row>
    <row r="18" spans="1:5" x14ac:dyDescent="0.2">
      <c r="A18" s="232">
        <v>13</v>
      </c>
      <c r="B18" s="256" t="s">
        <v>132</v>
      </c>
      <c r="C18" s="234">
        <v>1891188.76</v>
      </c>
      <c r="D18" s="415">
        <f>SUMPRODUCT(-('Diário 7º PA'!$H$4:$H$5383='Gasto das Atividades'!B18),-('Diário 7º PA'!$O$4:$O$5383&gt;=1),('Diário 7º PA'!$F$4:$F$5383))+
SUMPRODUCT(-('Diário 8º PA'!$H$4:$H$5798='Gasto das Atividades'!B18),-('Diário 8º PA'!$P$4:$P$5798&gt;=1),('Diário 8º PA'!$F$4:$F$5798))+
SUMPRODUCT(-('Diário 9º PA'!$H$4:$H$6221='Gasto das Atividades'!B18),-('Diário 9º PA'!$P$4:$P$6221&gt;=1),('Diário 9º PA'!$F$4:$F$6221))+
SUMPRODUCT(-('Diário 10º PA'!$H$4:$H$6221='Gasto das Atividades'!B18),-('Diário 10º PA'!$P$4:$P$6221&gt;=1),('Diário 10º PA'!$F$4:$F$6221))+
SUMPRODUCT(-('Comp.'!$F$5:$F$233='Gasto das Atividades'!B18),-('Comp.'!$J$5:'Comp.'!$J$233&gt;=1),('Comp.'!$E$5:$E$233))</f>
        <v>270433.73000000004</v>
      </c>
      <c r="E18" s="416">
        <f t="shared" si="0"/>
        <v>0.14299668849554711</v>
      </c>
    </row>
    <row r="19" spans="1:5" x14ac:dyDescent="0.2">
      <c r="A19" s="232">
        <v>14</v>
      </c>
      <c r="B19" s="256"/>
      <c r="C19" s="234">
        <v>0</v>
      </c>
      <c r="D19" s="415">
        <f>SUMPRODUCT(-('Diário 7º PA'!$H$4:$H$5383='Gasto das Atividades'!B19),-('Diário 7º PA'!$O$4:$O$5383&gt;=1),('Diário 7º PA'!$F$4:$F$5383))+
SUMPRODUCT(-('Diário 8º PA'!$H$4:$H$5798='Gasto das Atividades'!B19),-('Diário 8º PA'!$P$4:$P$5798&gt;=1),('Diário 8º PA'!$F$4:$F$5798))+
SUMPRODUCT(-('Diário 9º PA'!$H$4:$H$6221='Gasto das Atividades'!B19),-('Diário 9º PA'!$P$4:$P$6221&gt;=1),('Diário 9º PA'!$F$4:$F$6221))+
SUMPRODUCT(-('Diário 10º PA'!$H$4:$H$6221='Gasto das Atividades'!B19),-('Diário 10º PA'!$P$4:$P$6221&gt;=1),('Diário 10º PA'!$F$4:$F$6221))+
SUMPRODUCT(-('Comp.'!$F$5:$F$233='Gasto das Atividades'!B19),-('Comp.'!$J$5:'Comp.'!$J$233&gt;=1),('Comp.'!$E$5:$E$233))</f>
        <v>0</v>
      </c>
      <c r="E19" s="416" t="str">
        <f t="shared" si="0"/>
        <v>-</v>
      </c>
    </row>
    <row r="20" spans="1:5" x14ac:dyDescent="0.2">
      <c r="A20" s="232">
        <v>15</v>
      </c>
      <c r="B20" s="256"/>
      <c r="C20" s="234">
        <v>0</v>
      </c>
      <c r="D20" s="415">
        <f>SUMPRODUCT(-('Diário 7º PA'!$H$4:$H$5383='Gasto das Atividades'!B20),-('Diário 7º PA'!$O$4:$O$5383&gt;=1),('Diário 7º PA'!$F$4:$F$5383))+
SUMPRODUCT(-('Diário 8º PA'!$H$4:$H$5798='Gasto das Atividades'!B20),-('Diário 8º PA'!$P$4:$P$5798&gt;=1),('Diário 8º PA'!$F$4:$F$5798))+
SUMPRODUCT(-('Diário 9º PA'!$H$4:$H$6221='Gasto das Atividades'!B20),-('Diário 9º PA'!$P$4:$P$6221&gt;=1),('Diário 9º PA'!$F$4:$F$6221))+
SUMPRODUCT(-('Diário 10º PA'!$H$4:$H$6221='Gasto das Atividades'!B20),-('Diário 10º PA'!$P$4:$P$6221&gt;=1),('Diário 10º PA'!$F$4:$F$6221))+
SUMPRODUCT(-('Comp.'!$F$5:$F$233='Gasto das Atividades'!B20),-('Comp.'!$J$5:'Comp.'!$J$233&gt;=1),('Comp.'!$E$5:$E$233))</f>
        <v>0</v>
      </c>
      <c r="E20" s="416" t="str">
        <f t="shared" si="0"/>
        <v>-</v>
      </c>
    </row>
    <row r="21" spans="1:5" x14ac:dyDescent="0.2">
      <c r="A21" s="232">
        <v>16</v>
      </c>
      <c r="B21" s="256"/>
      <c r="C21" s="234">
        <v>0</v>
      </c>
      <c r="D21" s="415">
        <f>SUMPRODUCT(-('Diário 7º PA'!$H$4:$H$5383='Gasto das Atividades'!B21),-('Diário 7º PA'!$O$4:$O$5383&gt;=1),('Diário 7º PA'!$F$4:$F$5383))+
SUMPRODUCT(-('Diário 8º PA'!$H$4:$H$5798='Gasto das Atividades'!B21),-('Diário 8º PA'!$P$4:$P$5798&gt;=1),('Diário 8º PA'!$F$4:$F$5798))+
SUMPRODUCT(-('Diário 9º PA'!$H$4:$H$6221='Gasto das Atividades'!B21),-('Diário 9º PA'!$P$4:$P$6221&gt;=1),('Diário 9º PA'!$F$4:$F$6221))+
SUMPRODUCT(-('Diário 10º PA'!$H$4:$H$6221='Gasto das Atividades'!B21),-('Diário 10º PA'!$P$4:$P$6221&gt;=1),('Diário 10º PA'!$F$4:$F$6221))+
SUMPRODUCT(-('Comp.'!$F$5:$F$233='Gasto das Atividades'!B21),-('Comp.'!$J$5:'Comp.'!$J$233&gt;=1),('Comp.'!$E$5:$E$233))</f>
        <v>0</v>
      </c>
      <c r="E21" s="416" t="str">
        <f t="shared" si="0"/>
        <v>-</v>
      </c>
    </row>
    <row r="22" spans="1:5" x14ac:dyDescent="0.2">
      <c r="A22" s="232">
        <v>17</v>
      </c>
      <c r="B22" s="256"/>
      <c r="C22" s="234">
        <v>0</v>
      </c>
      <c r="D22" s="415">
        <f>SUMPRODUCT(-('Diário 7º PA'!$H$4:$H$5383='Gasto das Atividades'!B22),-('Diário 7º PA'!$O$4:$O$5383&gt;=1),('Diário 7º PA'!$F$4:$F$5383))+
SUMPRODUCT(-('Diário 8º PA'!$H$4:$H$5798='Gasto das Atividades'!B22),-('Diário 8º PA'!$P$4:$P$5798&gt;=1),('Diário 8º PA'!$F$4:$F$5798))+
SUMPRODUCT(-('Diário 9º PA'!$H$4:$H$6221='Gasto das Atividades'!B22),-('Diário 9º PA'!$P$4:$P$6221&gt;=1),('Diário 9º PA'!$F$4:$F$6221))+
SUMPRODUCT(-('Diário 10º PA'!$H$4:$H$6221='Gasto das Atividades'!B22),-('Diário 10º PA'!$P$4:$P$6221&gt;=1),('Diário 10º PA'!$F$4:$F$6221))+
SUMPRODUCT(-('Comp.'!$F$5:$F$233='Gasto das Atividades'!B22),-('Comp.'!$J$5:'Comp.'!$J$233&gt;=1),('Comp.'!$E$5:$E$233))</f>
        <v>0</v>
      </c>
      <c r="E22" s="416" t="str">
        <f t="shared" si="0"/>
        <v>-</v>
      </c>
    </row>
    <row r="23" spans="1:5" x14ac:dyDescent="0.2">
      <c r="A23" s="232">
        <v>18</v>
      </c>
      <c r="B23" s="256"/>
      <c r="C23" s="234">
        <v>0</v>
      </c>
      <c r="D23" s="415">
        <f>SUMPRODUCT(-('Diário 7º PA'!$H$4:$H$5383='Gasto das Atividades'!B23),-('Diário 7º PA'!$O$4:$O$5383&gt;=1),('Diário 7º PA'!$F$4:$F$5383))+
SUMPRODUCT(-('Diário 8º PA'!$H$4:$H$5798='Gasto das Atividades'!B23),-('Diário 8º PA'!$P$4:$P$5798&gt;=1),('Diário 8º PA'!$F$4:$F$5798))+
SUMPRODUCT(-('Diário 9º PA'!$H$4:$H$6221='Gasto das Atividades'!B23),-('Diário 9º PA'!$P$4:$P$6221&gt;=1),('Diário 9º PA'!$F$4:$F$6221))+
SUMPRODUCT(-('Diário 10º PA'!$H$4:$H$6221='Gasto das Atividades'!B23),-('Diário 10º PA'!$P$4:$P$6221&gt;=1),('Diário 10º PA'!$F$4:$F$6221))+
SUMPRODUCT(-('Comp.'!$F$5:$F$233='Gasto das Atividades'!B23),-('Comp.'!$J$5:'Comp.'!$J$233&gt;=1),('Comp.'!$E$5:$E$233))</f>
        <v>0</v>
      </c>
      <c r="E23" s="416" t="str">
        <f t="shared" si="0"/>
        <v>-</v>
      </c>
    </row>
    <row r="24" spans="1:5" x14ac:dyDescent="0.2">
      <c r="A24" s="232">
        <v>19</v>
      </c>
      <c r="B24" s="256"/>
      <c r="C24" s="234">
        <v>0</v>
      </c>
      <c r="D24" s="415">
        <f>SUMPRODUCT(-('Diário 7º PA'!$H$4:$H$5383='Gasto das Atividades'!B24),-('Diário 7º PA'!$O$4:$O$5383&gt;=1),('Diário 7º PA'!$F$4:$F$5383))+
SUMPRODUCT(-('Diário 8º PA'!$H$4:$H$5798='Gasto das Atividades'!B24),-('Diário 8º PA'!$P$4:$P$5798&gt;=1),('Diário 8º PA'!$F$4:$F$5798))+
SUMPRODUCT(-('Diário 9º PA'!$H$4:$H$6221='Gasto das Atividades'!B24),-('Diário 9º PA'!$P$4:$P$6221&gt;=1),('Diário 9º PA'!$F$4:$F$6221))+
SUMPRODUCT(-('Diário 10º PA'!$H$4:$H$6221='Gasto das Atividades'!B24),-('Diário 10º PA'!$P$4:$P$6221&gt;=1),('Diário 10º PA'!$F$4:$F$6221))+
SUMPRODUCT(-('Comp.'!$F$5:$F$233='Gasto das Atividades'!B24),-('Comp.'!$J$5:'Comp.'!$J$233&gt;=1),('Comp.'!$E$5:$E$233))</f>
        <v>0</v>
      </c>
      <c r="E24" s="416" t="str">
        <f t="shared" si="0"/>
        <v>-</v>
      </c>
    </row>
    <row r="25" spans="1:5" x14ac:dyDescent="0.2">
      <c r="A25" s="232">
        <v>20</v>
      </c>
      <c r="B25" s="256"/>
      <c r="C25" s="234">
        <v>0</v>
      </c>
      <c r="D25" s="415">
        <f>SUMPRODUCT(-('Diário 7º PA'!$H$4:$H$5383='Gasto das Atividades'!B25),-('Diário 7º PA'!$O$4:$O$5383&gt;=1),('Diário 7º PA'!$F$4:$F$5383))+
SUMPRODUCT(-('Diário 8º PA'!$H$4:$H$5798='Gasto das Atividades'!B25),-('Diário 8º PA'!$P$4:$P$5798&gt;=1),('Diário 8º PA'!$F$4:$F$5798))+
SUMPRODUCT(-('Diário 9º PA'!$H$4:$H$6221='Gasto das Atividades'!B25),-('Diário 9º PA'!$P$4:$P$6221&gt;=1),('Diário 9º PA'!$F$4:$F$6221))+
SUMPRODUCT(-('Diário 10º PA'!$H$4:$H$6221='Gasto das Atividades'!B25),-('Diário 10º PA'!$P$4:$P$6221&gt;=1),('Diário 10º PA'!$F$4:$F$6221))+
SUMPRODUCT(-('Comp.'!$F$5:$F$233='Gasto das Atividades'!B25),-('Comp.'!$J$5:'Comp.'!$J$233&gt;=1),('Comp.'!$E$5:$E$233))</f>
        <v>0</v>
      </c>
      <c r="E25" s="416" t="str">
        <f t="shared" si="0"/>
        <v>-</v>
      </c>
    </row>
    <row r="26" spans="1:5" x14ac:dyDescent="0.2">
      <c r="A26" s="232">
        <v>21</v>
      </c>
      <c r="B26" s="256"/>
      <c r="C26" s="234">
        <v>0</v>
      </c>
      <c r="D26" s="415">
        <f>SUMPRODUCT(-('Diário 7º PA'!$H$4:$H$5383='Gasto das Atividades'!B26),-('Diário 7º PA'!$O$4:$O$5383&gt;=1),('Diário 7º PA'!$F$4:$F$5383))+
SUMPRODUCT(-('Diário 8º PA'!$H$4:$H$5798='Gasto das Atividades'!B26),-('Diário 8º PA'!$P$4:$P$5798&gt;=1),('Diário 8º PA'!$F$4:$F$5798))+
SUMPRODUCT(-('Diário 9º PA'!$H$4:$H$6221='Gasto das Atividades'!B26),-('Diário 9º PA'!$P$4:$P$6221&gt;=1),('Diário 9º PA'!$F$4:$F$6221))+
SUMPRODUCT(-('Diário 10º PA'!$H$4:$H$6221='Gasto das Atividades'!B26),-('Diário 10º PA'!$P$4:$P$6221&gt;=1),('Diário 10º PA'!$F$4:$F$6221))+
SUMPRODUCT(-('Comp.'!$F$5:$F$233='Gasto das Atividades'!B26),-('Comp.'!$J$5:'Comp.'!$J$233&gt;=1),('Comp.'!$E$5:$E$233))</f>
        <v>0</v>
      </c>
      <c r="E26" s="416" t="str">
        <f t="shared" si="0"/>
        <v>-</v>
      </c>
    </row>
    <row r="27" spans="1:5" x14ac:dyDescent="0.2">
      <c r="A27" s="232">
        <v>22</v>
      </c>
      <c r="B27" s="256"/>
      <c r="C27" s="234">
        <v>0</v>
      </c>
      <c r="D27" s="415">
        <f>SUMPRODUCT(-('Diário 7º PA'!$H$4:$H$5383='Gasto das Atividades'!B27),-('Diário 7º PA'!$O$4:$O$5383&gt;=1),('Diário 7º PA'!$F$4:$F$5383))+
SUMPRODUCT(-('Diário 8º PA'!$H$4:$H$5798='Gasto das Atividades'!B27),-('Diário 8º PA'!$P$4:$P$5798&gt;=1),('Diário 8º PA'!$F$4:$F$5798))+
SUMPRODUCT(-('Diário 9º PA'!$H$4:$H$6221='Gasto das Atividades'!B27),-('Diário 9º PA'!$P$4:$P$6221&gt;=1),('Diário 9º PA'!$F$4:$F$6221))+
SUMPRODUCT(-('Diário 10º PA'!$H$4:$H$6221='Gasto das Atividades'!B27),-('Diário 10º PA'!$P$4:$P$6221&gt;=1),('Diário 10º PA'!$F$4:$F$6221))+
SUMPRODUCT(-('Comp.'!$F$5:$F$233='Gasto das Atividades'!B27),-('Comp.'!$J$5:'Comp.'!$J$233&gt;=1),('Comp.'!$E$5:$E$233))</f>
        <v>0</v>
      </c>
      <c r="E27" s="416" t="str">
        <f t="shared" si="0"/>
        <v>-</v>
      </c>
    </row>
    <row r="28" spans="1:5" x14ac:dyDescent="0.2">
      <c r="A28" s="232">
        <v>23</v>
      </c>
      <c r="B28" s="256"/>
      <c r="C28" s="234">
        <v>0</v>
      </c>
      <c r="D28" s="415">
        <f>SUMPRODUCT(-('Diário 7º PA'!$H$4:$H$5383='Gasto das Atividades'!B28),-('Diário 7º PA'!$O$4:$O$5383&gt;=1),('Diário 7º PA'!$F$4:$F$5383))+
SUMPRODUCT(-('Diário 8º PA'!$H$4:$H$5798='Gasto das Atividades'!B28),-('Diário 8º PA'!$P$4:$P$5798&gt;=1),('Diário 8º PA'!$F$4:$F$5798))+
SUMPRODUCT(-('Diário 9º PA'!$H$4:$H$6221='Gasto das Atividades'!B28),-('Diário 9º PA'!$P$4:$P$6221&gt;=1),('Diário 9º PA'!$F$4:$F$6221))+
SUMPRODUCT(-('Diário 10º PA'!$H$4:$H$6221='Gasto das Atividades'!B28),-('Diário 10º PA'!$P$4:$P$6221&gt;=1),('Diário 10º PA'!$F$4:$F$6221))+
SUMPRODUCT(-('Comp.'!$F$5:$F$233='Gasto das Atividades'!B28),-('Comp.'!$J$5:'Comp.'!$J$233&gt;=1),('Comp.'!$E$5:$E$233))</f>
        <v>0</v>
      </c>
      <c r="E28" s="416" t="str">
        <f t="shared" si="0"/>
        <v>-</v>
      </c>
    </row>
    <row r="29" spans="1:5" x14ac:dyDescent="0.2">
      <c r="A29" s="232">
        <v>24</v>
      </c>
      <c r="B29" s="256"/>
      <c r="C29" s="234">
        <v>0</v>
      </c>
      <c r="D29" s="415">
        <f>SUMPRODUCT(-('Diário 7º PA'!$H$4:$H$5383='Gasto das Atividades'!B29),-('Diário 7º PA'!$O$4:$O$5383&gt;=1),('Diário 7º PA'!$F$4:$F$5383))+
SUMPRODUCT(-('Diário 8º PA'!$H$4:$H$5798='Gasto das Atividades'!B29),-('Diário 8º PA'!$P$4:$P$5798&gt;=1),('Diário 8º PA'!$F$4:$F$5798))+
SUMPRODUCT(-('Diário 9º PA'!$H$4:$H$6221='Gasto das Atividades'!B29),-('Diário 9º PA'!$P$4:$P$6221&gt;=1),('Diário 9º PA'!$F$4:$F$6221))+
SUMPRODUCT(-('Diário 10º PA'!$H$4:$H$6221='Gasto das Atividades'!B29),-('Diário 10º PA'!$P$4:$P$6221&gt;=1),('Diário 10º PA'!$F$4:$F$6221))+
SUMPRODUCT(-('Comp.'!$F$5:$F$233='Gasto das Atividades'!B29),-('Comp.'!$J$5:'Comp.'!$J$233&gt;=1),('Comp.'!$E$5:$E$233))</f>
        <v>0</v>
      </c>
      <c r="E29" s="416" t="str">
        <f t="shared" si="0"/>
        <v>-</v>
      </c>
    </row>
    <row r="30" spans="1:5" x14ac:dyDescent="0.2">
      <c r="A30" s="232">
        <v>25</v>
      </c>
      <c r="B30" s="256"/>
      <c r="C30" s="234">
        <v>0</v>
      </c>
      <c r="D30" s="415">
        <f>SUMPRODUCT(-('Diário 7º PA'!$H$4:$H$5383='Gasto das Atividades'!B30),-('Diário 7º PA'!$O$4:$O$5383&gt;=1),('Diário 7º PA'!$F$4:$F$5383))+
SUMPRODUCT(-('Diário 8º PA'!$H$4:$H$5798='Gasto das Atividades'!B30),-('Diário 8º PA'!$P$4:$P$5798&gt;=1),('Diário 8º PA'!$F$4:$F$5798))+
SUMPRODUCT(-('Diário 9º PA'!$H$4:$H$6221='Gasto das Atividades'!B30),-('Diário 9º PA'!$P$4:$P$6221&gt;=1),('Diário 9º PA'!$F$4:$F$6221))+
SUMPRODUCT(-('Diário 10º PA'!$H$4:$H$6221='Gasto das Atividades'!B30),-('Diário 10º PA'!$P$4:$P$6221&gt;=1),('Diário 10º PA'!$F$4:$F$6221))+
SUMPRODUCT(-('Comp.'!$F$5:$F$233='Gasto das Atividades'!B30),-('Comp.'!$J$5:'Comp.'!$J$233&gt;=1),('Comp.'!$E$5:$E$233))</f>
        <v>0</v>
      </c>
      <c r="E30" s="416" t="str">
        <f t="shared" si="0"/>
        <v>-</v>
      </c>
    </row>
    <row r="31" spans="1:5" x14ac:dyDescent="0.2">
      <c r="A31" s="232">
        <v>26</v>
      </c>
      <c r="B31" s="256"/>
      <c r="C31" s="234">
        <v>0</v>
      </c>
      <c r="D31" s="415">
        <f>SUMPRODUCT(-('Diário 7º PA'!$H$4:$H$5383='Gasto das Atividades'!B31),-('Diário 7º PA'!$O$4:$O$5383&gt;=1),('Diário 7º PA'!$F$4:$F$5383))+
SUMPRODUCT(-('Diário 8º PA'!$H$4:$H$5798='Gasto das Atividades'!B31),-('Diário 8º PA'!$P$4:$P$5798&gt;=1),('Diário 8º PA'!$F$4:$F$5798))+
SUMPRODUCT(-('Diário 9º PA'!$H$4:$H$6221='Gasto das Atividades'!B31),-('Diário 9º PA'!$P$4:$P$6221&gt;=1),('Diário 9º PA'!$F$4:$F$6221))+
SUMPRODUCT(-('Diário 10º PA'!$H$4:$H$6221='Gasto das Atividades'!B31),-('Diário 10º PA'!$P$4:$P$6221&gt;=1),('Diário 10º PA'!$F$4:$F$6221))+
SUMPRODUCT(-('Comp.'!$F$5:$F$233='Gasto das Atividades'!B31),-('Comp.'!$J$5:'Comp.'!$J$233&gt;=1),('Comp.'!$E$5:$E$233))</f>
        <v>0</v>
      </c>
      <c r="E31" s="416" t="str">
        <f t="shared" si="0"/>
        <v>-</v>
      </c>
    </row>
    <row r="32" spans="1:5" x14ac:dyDescent="0.2">
      <c r="A32" s="232">
        <v>27</v>
      </c>
      <c r="B32" s="256"/>
      <c r="C32" s="234">
        <v>0</v>
      </c>
      <c r="D32" s="415">
        <f>SUMPRODUCT(-('Diário 7º PA'!$H$4:$H$5383='Gasto das Atividades'!B32),-('Diário 7º PA'!$O$4:$O$5383&gt;=1),('Diário 7º PA'!$F$4:$F$5383))+
SUMPRODUCT(-('Diário 8º PA'!$H$4:$H$5798='Gasto das Atividades'!B32),-('Diário 8º PA'!$P$4:$P$5798&gt;=1),('Diário 8º PA'!$F$4:$F$5798))+
SUMPRODUCT(-('Diário 9º PA'!$H$4:$H$6221='Gasto das Atividades'!B32),-('Diário 9º PA'!$P$4:$P$6221&gt;=1),('Diário 9º PA'!$F$4:$F$6221))+
SUMPRODUCT(-('Diário 10º PA'!$H$4:$H$6221='Gasto das Atividades'!B32),-('Diário 10º PA'!$P$4:$P$6221&gt;=1),('Diário 10º PA'!$F$4:$F$6221))+
SUMPRODUCT(-('Comp.'!$F$5:$F$233='Gasto das Atividades'!B32),-('Comp.'!$J$5:'Comp.'!$J$233&gt;=1),('Comp.'!$E$5:$E$233))</f>
        <v>0</v>
      </c>
      <c r="E32" s="416" t="str">
        <f t="shared" si="0"/>
        <v>-</v>
      </c>
    </row>
    <row r="33" spans="1:5" x14ac:dyDescent="0.2">
      <c r="A33" s="232">
        <v>28</v>
      </c>
      <c r="B33" s="256"/>
      <c r="C33" s="234">
        <v>0</v>
      </c>
      <c r="D33" s="415">
        <f>SUMPRODUCT(-('Diário 7º PA'!$H$4:$H$5383='Gasto das Atividades'!B33),-('Diário 7º PA'!$O$4:$O$5383&gt;=1),('Diário 7º PA'!$F$4:$F$5383))+
SUMPRODUCT(-('Diário 8º PA'!$H$4:$H$5798='Gasto das Atividades'!B33),-('Diário 8º PA'!$P$4:$P$5798&gt;=1),('Diário 8º PA'!$F$4:$F$5798))+
SUMPRODUCT(-('Diário 9º PA'!$H$4:$H$6221='Gasto das Atividades'!B33),-('Diário 9º PA'!$P$4:$P$6221&gt;=1),('Diário 9º PA'!$F$4:$F$6221))+
SUMPRODUCT(-('Diário 10º PA'!$H$4:$H$6221='Gasto das Atividades'!B33),-('Diário 10º PA'!$P$4:$P$6221&gt;=1),('Diário 10º PA'!$F$4:$F$6221))+
SUMPRODUCT(-('Comp.'!$F$5:$F$233='Gasto das Atividades'!B33),-('Comp.'!$J$5:'Comp.'!$J$233&gt;=1),('Comp.'!$E$5:$E$233))</f>
        <v>0</v>
      </c>
      <c r="E33" s="416" t="str">
        <f t="shared" si="0"/>
        <v>-</v>
      </c>
    </row>
    <row r="34" spans="1:5" x14ac:dyDescent="0.2">
      <c r="A34" s="232">
        <v>29</v>
      </c>
      <c r="B34" s="256"/>
      <c r="C34" s="234">
        <v>0</v>
      </c>
      <c r="D34" s="415">
        <f>SUMPRODUCT(-('Diário 7º PA'!$H$4:$H$5383='Gasto das Atividades'!B34),-('Diário 7º PA'!$O$4:$O$5383&gt;=1),('Diário 7º PA'!$F$4:$F$5383))+
SUMPRODUCT(-('Diário 8º PA'!$H$4:$H$5798='Gasto das Atividades'!B34),-('Diário 8º PA'!$P$4:$P$5798&gt;=1),('Diário 8º PA'!$F$4:$F$5798))+
SUMPRODUCT(-('Diário 9º PA'!$H$4:$H$6221='Gasto das Atividades'!B34),-('Diário 9º PA'!$P$4:$P$6221&gt;=1),('Diário 9º PA'!$F$4:$F$6221))+
SUMPRODUCT(-('Diário 10º PA'!$H$4:$H$6221='Gasto das Atividades'!B34),-('Diário 10º PA'!$P$4:$P$6221&gt;=1),('Diário 10º PA'!$F$4:$F$6221))+
SUMPRODUCT(-('Comp.'!$F$5:$F$233='Gasto das Atividades'!B34),-('Comp.'!$J$5:'Comp.'!$J$233&gt;=1),('Comp.'!$E$5:$E$233))</f>
        <v>0</v>
      </c>
      <c r="E34" s="416" t="str">
        <f t="shared" si="0"/>
        <v>-</v>
      </c>
    </row>
    <row r="35" spans="1:5" ht="13.5" thickBot="1" x14ac:dyDescent="0.25">
      <c r="A35" s="233">
        <v>30</v>
      </c>
      <c r="B35" s="256"/>
      <c r="C35" s="235">
        <v>0</v>
      </c>
      <c r="D35" s="415">
        <f>SUMPRODUCT(-('Diário 7º PA'!$H$4:$H$5383='Gasto das Atividades'!B35),-('Diário 7º PA'!$O$4:$O$5383&gt;=1),('Diário 7º PA'!$F$4:$F$5383))+
SUMPRODUCT(-('Diário 8º PA'!$H$4:$H$5798='Gasto das Atividades'!B35),-('Diário 8º PA'!$P$4:$P$5798&gt;=1),('Diário 8º PA'!$F$4:$F$5798))+
SUMPRODUCT(-('Diário 9º PA'!$H$4:$H$6221='Gasto das Atividades'!B35),-('Diário 9º PA'!$P$4:$P$6221&gt;=1),('Diário 9º PA'!$F$4:$F$6221))+
SUMPRODUCT(-('Diário 10º PA'!$H$4:$H$6221='Gasto das Atividades'!B35),-('Diário 10º PA'!$P$4:$P$6221&gt;=1),('Diário 10º PA'!$F$4:$F$6221))+
SUMPRODUCT(-('Comp.'!$F$5:$F$233='Gasto das Atividades'!B35),-('Comp.'!$J$5:'Comp.'!$J$233&gt;=1),('Comp.'!$E$5:$E$233))</f>
        <v>0</v>
      </c>
      <c r="E35" s="417" t="str">
        <f t="shared" si="0"/>
        <v>-</v>
      </c>
    </row>
    <row r="36" spans="1:5" ht="13.5" thickBot="1" x14ac:dyDescent="0.25">
      <c r="A36" s="287"/>
      <c r="B36" s="289" t="s">
        <v>133</v>
      </c>
      <c r="C36" s="290">
        <f>SUM(C6:C35)</f>
        <v>23359721.080000002</v>
      </c>
      <c r="D36" s="288">
        <f>SUM(D6:D35)</f>
        <v>5082881.6400000006</v>
      </c>
      <c r="E36" s="199"/>
    </row>
    <row r="37" spans="1:5" x14ac:dyDescent="0.2">
      <c r="A37" s="236"/>
      <c r="B37" s="236"/>
      <c r="C37" s="199"/>
      <c r="D37" s="199"/>
      <c r="E37" s="199"/>
    </row>
    <row r="38" spans="1:5" ht="13.5" hidden="1" customHeight="1" thickBot="1" x14ac:dyDescent="0.3">
      <c r="A38" s="199"/>
      <c r="B38" s="668" t="s">
        <v>134</v>
      </c>
      <c r="C38" s="668"/>
      <c r="D38" s="199"/>
      <c r="E38" s="199"/>
    </row>
    <row r="39" spans="1:5" hidden="1" x14ac:dyDescent="0.2">
      <c r="A39" s="199"/>
      <c r="B39" s="223" t="s">
        <v>135</v>
      </c>
      <c r="C39" s="237" t="s">
        <v>136</v>
      </c>
      <c r="D39" s="199"/>
      <c r="E39" s="199"/>
    </row>
    <row r="40" spans="1:5" hidden="1" x14ac:dyDescent="0.2">
      <c r="A40" s="199"/>
      <c r="B40" s="238" t="s">
        <v>137</v>
      </c>
      <c r="C40" s="224">
        <v>9.9500000000000005E-2</v>
      </c>
      <c r="D40" s="199"/>
      <c r="E40" s="199"/>
    </row>
    <row r="41" spans="1:5" ht="13.5" hidden="1" customHeight="1" thickBot="1" x14ac:dyDescent="0.25">
      <c r="A41" s="199"/>
      <c r="B41" s="240" t="s">
        <v>138</v>
      </c>
      <c r="C41" s="225">
        <v>0.90049999999999997</v>
      </c>
      <c r="D41" s="199"/>
      <c r="E41" s="199"/>
    </row>
    <row r="42" spans="1:5" ht="12.75" hidden="1" customHeight="1" x14ac:dyDescent="0.2">
      <c r="A42" s="199"/>
      <c r="B42" s="199"/>
      <c r="C42" s="199"/>
      <c r="D42" s="199"/>
      <c r="E42" s="199"/>
    </row>
    <row r="43" spans="1:5" ht="15.75" hidden="1" thickBot="1" x14ac:dyDescent="0.3">
      <c r="A43" s="199"/>
      <c r="B43" s="668" t="s">
        <v>139</v>
      </c>
      <c r="C43" s="668"/>
      <c r="D43" s="199"/>
      <c r="E43" s="199"/>
    </row>
    <row r="44" spans="1:5" hidden="1" x14ac:dyDescent="0.2">
      <c r="A44" s="199"/>
      <c r="B44" s="223" t="s">
        <v>135</v>
      </c>
      <c r="C44" s="237" t="s">
        <v>140</v>
      </c>
      <c r="D44" s="199"/>
      <c r="E44" s="199"/>
    </row>
    <row r="45" spans="1:5" hidden="1" x14ac:dyDescent="0.2">
      <c r="A45" s="199"/>
      <c r="B45" s="238" t="s">
        <v>137</v>
      </c>
      <c r="C45" s="239" t="e">
        <f>#REF!+D6</f>
        <v>#REF!</v>
      </c>
      <c r="D45" s="199"/>
      <c r="E45" s="199"/>
    </row>
    <row r="46" spans="1:5" ht="13.5" hidden="1" thickBot="1" x14ac:dyDescent="0.25">
      <c r="A46" s="199"/>
      <c r="B46" s="240" t="s">
        <v>138</v>
      </c>
      <c r="C46" s="241" t="e">
        <f>#REF!+SUM(D7:D35)</f>
        <v>#REF!</v>
      </c>
      <c r="D46" s="199"/>
      <c r="E46" s="199"/>
    </row>
  </sheetData>
  <sheetProtection algorithmName="SHA-512" hashValue="jpOps5w4dtzgmNnC9rOOnc7+2TVM6FIrYkefmA9Wi9ejFHCQFG3l6GPCGR/8awqww4F+K7BtgFMjum/ciMbRGw==" saltValue="03x5EHuTuv4UPBpuQ1VwEw==" spinCount="100000" sheet="1" objects="1" scenarios="1" formatRows="0"/>
  <mergeCells count="5">
    <mergeCell ref="B38:C38"/>
    <mergeCell ref="B43:C43"/>
    <mergeCell ref="A1:E1"/>
    <mergeCell ref="A2:E2"/>
    <mergeCell ref="A3:E3"/>
  </mergeCells>
  <printOptions horizontalCentered="1"/>
  <pageMargins left="0.19685039370078741" right="0.19685039370078741" top="0.59055118110236227" bottom="0.59055118110236227" header="0" footer="0"/>
  <pageSetup paperSize="9" orientation="landscape" r:id="rId1"/>
  <headerFooter>
    <oddFooter>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
    <tabColor theme="0" tint="-0.34998626667073579"/>
    <pageSetUpPr fitToPage="1"/>
  </sheetPr>
  <dimension ref="A1:P161"/>
  <sheetViews>
    <sheetView showGridLines="0" topLeftCell="A2" zoomScaleSheetLayoutView="85" workbookViewId="0">
      <pane xSplit="2" ySplit="7" topLeftCell="C15" activePane="bottomRight" state="frozen"/>
      <selection pane="topRight" activeCell="G29" sqref="G29"/>
      <selection pane="bottomLeft" activeCell="G29" sqref="G29"/>
      <selection pane="bottomRight" activeCell="E14" sqref="E14"/>
    </sheetView>
  </sheetViews>
  <sheetFormatPr defaultColWidth="9.140625" defaultRowHeight="12.75" x14ac:dyDescent="0.2"/>
  <cols>
    <col min="1" max="1" width="7.28515625" style="18" customWidth="1"/>
    <col min="2" max="2" width="25" style="18" bestFit="1" customWidth="1"/>
    <col min="3" max="12" width="12.42578125" style="18" bestFit="1" customWidth="1"/>
    <col min="13" max="14" width="12.42578125" style="18" customWidth="1"/>
    <col min="15" max="16" width="12" style="18" bestFit="1" customWidth="1"/>
    <col min="17" max="16384" width="9.140625" style="18"/>
  </cols>
  <sheetData>
    <row r="1" spans="1:16" ht="15.75" hidden="1" x14ac:dyDescent="0.2">
      <c r="A1" s="38"/>
      <c r="B1" s="39" t="s">
        <v>141</v>
      </c>
      <c r="C1" s="40">
        <v>1</v>
      </c>
      <c r="D1" s="40">
        <v>2</v>
      </c>
      <c r="E1" s="40">
        <v>3</v>
      </c>
      <c r="F1" s="40">
        <v>4</v>
      </c>
      <c r="G1" s="40">
        <v>5</v>
      </c>
      <c r="H1" s="40">
        <v>6</v>
      </c>
      <c r="I1" s="40">
        <v>7</v>
      </c>
      <c r="J1" s="40">
        <v>8</v>
      </c>
      <c r="K1" s="40">
        <v>9</v>
      </c>
      <c r="L1" s="40">
        <v>10</v>
      </c>
      <c r="M1" s="40">
        <v>11</v>
      </c>
      <c r="N1" s="40">
        <v>12</v>
      </c>
      <c r="O1" s="38"/>
    </row>
    <row r="2" spans="1:16" ht="27.75" customHeight="1" x14ac:dyDescent="0.2">
      <c r="A2" s="649" t="str">
        <f>Capa!A1</f>
        <v>Contrato de Gestão nº. 008/2021 celebrado entre a Secretaria de Justiça e Segurança Pública do Estado de Minas Gerais - SEJUSP e o Instituto Elo</v>
      </c>
      <c r="B2" s="649"/>
      <c r="C2" s="649"/>
      <c r="D2" s="649"/>
      <c r="E2" s="649"/>
      <c r="F2" s="649"/>
      <c r="G2" s="649"/>
      <c r="H2" s="649"/>
      <c r="I2" s="649"/>
      <c r="J2" s="649"/>
      <c r="K2" s="649"/>
      <c r="L2" s="649"/>
      <c r="M2" s="649"/>
      <c r="N2" s="649"/>
      <c r="O2" s="649"/>
      <c r="P2" s="649"/>
    </row>
    <row r="3" spans="1:16" ht="19.5" customHeight="1" x14ac:dyDescent="0.2">
      <c r="A3" s="649" t="str">
        <f>Capa!A3</f>
        <v>7º Relatório Gerencial Financeiro</v>
      </c>
      <c r="B3" s="649"/>
      <c r="C3" s="649"/>
      <c r="D3" s="649"/>
      <c r="E3" s="649"/>
      <c r="F3" s="649"/>
      <c r="G3" s="649"/>
      <c r="H3" s="649"/>
      <c r="I3" s="649"/>
      <c r="J3" s="649"/>
      <c r="K3" s="649"/>
      <c r="L3" s="649"/>
      <c r="M3" s="649"/>
      <c r="N3" s="649"/>
      <c r="O3" s="649"/>
      <c r="P3" s="649"/>
    </row>
    <row r="4" spans="1:16" ht="19.5" customHeight="1" thickBot="1" x14ac:dyDescent="0.25">
      <c r="A4" s="676" t="s">
        <v>142</v>
      </c>
      <c r="B4" s="676"/>
      <c r="C4" s="676"/>
      <c r="D4" s="676"/>
      <c r="E4" s="676"/>
      <c r="F4" s="676"/>
      <c r="G4" s="676"/>
      <c r="H4" s="676"/>
      <c r="I4" s="676"/>
      <c r="J4" s="676"/>
      <c r="K4" s="676"/>
      <c r="L4" s="676"/>
      <c r="M4" s="676"/>
      <c r="N4" s="676"/>
      <c r="O4" s="676"/>
      <c r="P4" s="676"/>
    </row>
    <row r="5" spans="1:16" ht="15" x14ac:dyDescent="0.2">
      <c r="A5" s="42"/>
      <c r="B5" s="42"/>
      <c r="C5" s="43" t="str">
        <f>Resumo!C4</f>
        <v>Janeiro</v>
      </c>
      <c r="D5" s="43" t="str">
        <f>Resumo!D4</f>
        <v>Fevereiro</v>
      </c>
      <c r="E5" s="43" t="str">
        <f>Resumo!E4</f>
        <v>Março</v>
      </c>
      <c r="F5" s="43" t="str">
        <f>Resumo!F4</f>
        <v>Abril</v>
      </c>
      <c r="G5" s="43" t="str">
        <f>Resumo!G4</f>
        <v>Maio</v>
      </c>
      <c r="H5" s="43" t="str">
        <f>Resumo!H4</f>
        <v>Junho</v>
      </c>
      <c r="I5" s="43" t="str">
        <f>Resumo!I4</f>
        <v>Julho</v>
      </c>
      <c r="J5" s="43" t="str">
        <f>Resumo!J4</f>
        <v>Agosto</v>
      </c>
      <c r="K5" s="43" t="str">
        <f>Resumo!K4</f>
        <v>Setembro</v>
      </c>
      <c r="L5" s="43" t="str">
        <f>Resumo!L4</f>
        <v>Outubro</v>
      </c>
      <c r="M5" s="43" t="str">
        <f>Resumo!M4</f>
        <v>Novembro</v>
      </c>
      <c r="N5" s="43" t="str">
        <f>Resumo!N4</f>
        <v>Dezembro</v>
      </c>
      <c r="O5" s="670" t="s">
        <v>83</v>
      </c>
      <c r="P5" s="673" t="s">
        <v>143</v>
      </c>
    </row>
    <row r="6" spans="1:16" ht="15" x14ac:dyDescent="0.2">
      <c r="A6" s="10"/>
      <c r="B6" s="10"/>
      <c r="C6" s="298">
        <f>Resumo!C5</f>
        <v>44927</v>
      </c>
      <c r="D6" s="298">
        <f>Resumo!D5</f>
        <v>44958</v>
      </c>
      <c r="E6" s="298">
        <f>Resumo!E5</f>
        <v>44986</v>
      </c>
      <c r="F6" s="298">
        <f>Resumo!F5</f>
        <v>45017</v>
      </c>
      <c r="G6" s="298">
        <f>Resumo!G5</f>
        <v>45047</v>
      </c>
      <c r="H6" s="298">
        <f>Resumo!H5</f>
        <v>45078</v>
      </c>
      <c r="I6" s="298">
        <f>Resumo!I5</f>
        <v>45108</v>
      </c>
      <c r="J6" s="298">
        <f>Resumo!J5</f>
        <v>45139</v>
      </c>
      <c r="K6" s="298">
        <f>Resumo!K5</f>
        <v>45170</v>
      </c>
      <c r="L6" s="298">
        <f>Resumo!L5</f>
        <v>45200</v>
      </c>
      <c r="M6" s="298">
        <f>Resumo!M5</f>
        <v>45231</v>
      </c>
      <c r="N6" s="298">
        <f>Resumo!N5</f>
        <v>45261</v>
      </c>
      <c r="O6" s="671"/>
      <c r="P6" s="674"/>
    </row>
    <row r="7" spans="1:16" ht="15" x14ac:dyDescent="0.2">
      <c r="A7" s="10"/>
      <c r="B7" s="10"/>
      <c r="C7" s="300" t="str">
        <f>Resumo!C6</f>
        <v>a</v>
      </c>
      <c r="D7" s="300" t="str">
        <f>Resumo!D6</f>
        <v>a</v>
      </c>
      <c r="E7" s="300" t="str">
        <f>Resumo!E6</f>
        <v>a</v>
      </c>
      <c r="F7" s="300" t="str">
        <f>Resumo!F6</f>
        <v>a</v>
      </c>
      <c r="G7" s="300" t="str">
        <f>Resumo!G6</f>
        <v>a</v>
      </c>
      <c r="H7" s="300" t="str">
        <f>Resumo!H6</f>
        <v>a</v>
      </c>
      <c r="I7" s="300" t="str">
        <f>Resumo!I6</f>
        <v>a</v>
      </c>
      <c r="J7" s="300" t="str">
        <f>Resumo!J6</f>
        <v>a</v>
      </c>
      <c r="K7" s="300" t="str">
        <f>Resumo!K6</f>
        <v>a</v>
      </c>
      <c r="L7" s="300" t="str">
        <f>Resumo!L6</f>
        <v>a</v>
      </c>
      <c r="M7" s="300" t="str">
        <f>Resumo!M6</f>
        <v>a</v>
      </c>
      <c r="N7" s="300" t="str">
        <f>Resumo!N6</f>
        <v>a</v>
      </c>
      <c r="O7" s="671"/>
      <c r="P7" s="674"/>
    </row>
    <row r="8" spans="1:16" ht="15.75" thickBot="1" x14ac:dyDescent="0.25">
      <c r="A8" s="41"/>
      <c r="B8" s="41"/>
      <c r="C8" s="299">
        <f>Resumo!C7</f>
        <v>44957</v>
      </c>
      <c r="D8" s="299">
        <f>Resumo!D7</f>
        <v>44985</v>
      </c>
      <c r="E8" s="299">
        <f>Resumo!E7</f>
        <v>45016</v>
      </c>
      <c r="F8" s="299">
        <f>Resumo!F7</f>
        <v>45046</v>
      </c>
      <c r="G8" s="299">
        <f>Resumo!G7</f>
        <v>45077</v>
      </c>
      <c r="H8" s="299">
        <f>Resumo!H7</f>
        <v>45107</v>
      </c>
      <c r="I8" s="299">
        <f>Resumo!I7</f>
        <v>45138</v>
      </c>
      <c r="J8" s="299">
        <f>Resumo!J7</f>
        <v>45169</v>
      </c>
      <c r="K8" s="299">
        <f>Resumo!K7</f>
        <v>45199</v>
      </c>
      <c r="L8" s="299">
        <f>Resumo!L7</f>
        <v>45230</v>
      </c>
      <c r="M8" s="299">
        <f>Resumo!M7</f>
        <v>45260</v>
      </c>
      <c r="N8" s="299">
        <f>Resumo!N7</f>
        <v>45291</v>
      </c>
      <c r="O8" s="672"/>
      <c r="P8" s="675"/>
    </row>
    <row r="9" spans="1:16" ht="23.25" customHeight="1" thickBot="1" x14ac:dyDescent="0.25">
      <c r="A9" s="177"/>
      <c r="B9" s="26"/>
      <c r="C9" s="178"/>
      <c r="D9" s="178"/>
      <c r="E9" s="178"/>
      <c r="F9" s="178"/>
      <c r="G9" s="178"/>
      <c r="H9" s="178"/>
      <c r="I9" s="65"/>
      <c r="J9" s="65"/>
      <c r="K9" s="65"/>
      <c r="L9" s="65"/>
      <c r="M9" s="65"/>
      <c r="N9" s="65"/>
      <c r="O9" s="65"/>
    </row>
    <row r="10" spans="1:16" ht="23.25" customHeight="1" thickBot="1" x14ac:dyDescent="0.25">
      <c r="A10" s="128" t="s">
        <v>144</v>
      </c>
      <c r="B10" s="179" t="s">
        <v>145</v>
      </c>
      <c r="C10" s="162">
        <f>Resumo!C8</f>
        <v>31304665.16</v>
      </c>
      <c r="D10" s="162">
        <f t="shared" ref="D10:N10" si="0">C10+C18-C160</f>
        <v>26007498.850000001</v>
      </c>
      <c r="E10" s="162">
        <f t="shared" si="0"/>
        <v>20774165</v>
      </c>
      <c r="F10" s="162">
        <f t="shared" si="0"/>
        <v>19566518.889999997</v>
      </c>
      <c r="G10" s="162">
        <f t="shared" si="0"/>
        <v>19566518.889999997</v>
      </c>
      <c r="H10" s="162">
        <f t="shared" si="0"/>
        <v>19566518.889999997</v>
      </c>
      <c r="I10" s="162">
        <f t="shared" si="0"/>
        <v>19566518.889999997</v>
      </c>
      <c r="J10" s="162">
        <f t="shared" si="0"/>
        <v>19566518.889999997</v>
      </c>
      <c r="K10" s="162">
        <f t="shared" si="0"/>
        <v>19566518.889999997</v>
      </c>
      <c r="L10" s="162">
        <f t="shared" si="0"/>
        <v>19566518.889999997</v>
      </c>
      <c r="M10" s="162">
        <f t="shared" si="0"/>
        <v>19566518.889999997</v>
      </c>
      <c r="N10" s="162">
        <f t="shared" si="0"/>
        <v>19566518.889999997</v>
      </c>
      <c r="O10" s="293">
        <f>SUM(C10:N10)</f>
        <v>254184999.01999992</v>
      </c>
      <c r="P10" s="294">
        <f>IF($O$18=0,0,O10/$O$18)</f>
        <v>57.361486653938414</v>
      </c>
    </row>
    <row r="11" spans="1:16" ht="23.25" customHeight="1" thickBot="1" x14ac:dyDescent="0.25">
      <c r="A11" s="10"/>
      <c r="B11" s="10"/>
      <c r="C11" s="181"/>
      <c r="D11" s="181"/>
      <c r="E11" s="181"/>
      <c r="F11" s="181"/>
      <c r="G11" s="181"/>
      <c r="H11" s="181"/>
      <c r="I11" s="181"/>
      <c r="J11" s="181"/>
      <c r="K11" s="181"/>
      <c r="L11" s="181"/>
      <c r="M11" s="181"/>
      <c r="N11" s="181"/>
      <c r="O11" s="180"/>
    </row>
    <row r="12" spans="1:16" ht="23.25" customHeight="1" thickBot="1" x14ac:dyDescent="0.25">
      <c r="A12" s="36">
        <v>1</v>
      </c>
      <c r="B12" s="36" t="s">
        <v>82</v>
      </c>
      <c r="C12" s="66"/>
      <c r="D12" s="66"/>
      <c r="E12" s="66"/>
      <c r="F12" s="66"/>
      <c r="G12" s="66"/>
      <c r="H12" s="66"/>
      <c r="I12" s="66"/>
      <c r="J12" s="66"/>
      <c r="K12" s="66"/>
      <c r="L12" s="66"/>
      <c r="M12" s="66"/>
      <c r="N12" s="66"/>
      <c r="O12" s="66"/>
      <c r="P12" s="166"/>
    </row>
    <row r="13" spans="1:16" ht="23.25" customHeight="1" x14ac:dyDescent="0.2">
      <c r="A13" s="20" t="s">
        <v>84</v>
      </c>
      <c r="B13" s="20" t="s">
        <v>85</v>
      </c>
      <c r="C13" s="182"/>
      <c r="D13" s="182"/>
      <c r="E13" s="182"/>
      <c r="F13" s="182"/>
      <c r="G13" s="182"/>
      <c r="H13" s="182"/>
      <c r="I13" s="182"/>
      <c r="J13" s="182"/>
      <c r="K13" s="182"/>
      <c r="L13" s="182"/>
      <c r="M13" s="182"/>
      <c r="N13" s="182"/>
      <c r="O13" s="182"/>
      <c r="P13" s="167"/>
    </row>
    <row r="14" spans="1:16" ht="23.25" customHeight="1" x14ac:dyDescent="0.2">
      <c r="A14" s="21" t="s">
        <v>86</v>
      </c>
      <c r="B14" s="58" t="s">
        <v>87</v>
      </c>
      <c r="C14" s="183">
        <f>SUMPRODUCT(-('Diário 7º PA'!$E$4:$E$5383='Analítico Cx.'!$B14),-('Diário 7º PA'!$N$4:$N$5383=C$1),('Diário 7º PA'!$F$4:$F$5383))+SUMPRODUCT(-('Diário 8º PA'!$E$4:$E$5022='Analítico Cx.'!$B14),-('Diário 8º PA'!$O$4:$O$5022=C$1),('Diário 8º PA'!$F$4:$F$5022))+SUMPRODUCT(-('Diário 9º PA'!$E$4:$E$5221='Analítico Cx.'!$B14),-('Diário 9º PA'!$O$4:$O$5221=C$1),('Diário 9º PA'!$F$4:$F$5221))+SUMPRODUCT(-('Diário 10º PA'!$E$4:$E$5221='Analítico Cx.'!$B14),-('Diário 10º PA'!$O$4:$O$5221=C$1),('Diário 10º PA'!$F$4:$F$5221))</f>
        <v>0</v>
      </c>
      <c r="D14" s="183">
        <f>SUMPRODUCT(-('Diário 7º PA'!$E$4:$E$5383='Analítico Cx.'!$B14),-('Diário 7º PA'!$N$4:$N$5383=D$1),('Diário 7º PA'!$F$4:$F$5383))+SUMPRODUCT(-('Diário 8º PA'!$E$4:$E$5022='Analítico Cx.'!$B14),-('Diário 8º PA'!$O$4:$O$5022=D$1),('Diário 8º PA'!$F$4:$F$5022))+SUMPRODUCT(-('Diário 9º PA'!$E$4:$E$5221='Analítico Cx.'!$B14),-('Diário 9º PA'!$O$4:$O$5221=D$1),('Diário 9º PA'!$F$4:$F$5221))+SUMPRODUCT(-('Diário 10º PA'!$E$4:$E$5221='Analítico Cx.'!$B14),-('Diário 10º PA'!$O$4:$O$5221=D$1),('Diário 10º PA'!$F$4:$F$5221))</f>
        <v>0</v>
      </c>
      <c r="E14" s="183">
        <f>SUMPRODUCT(-('Diário 7º PA'!$E$4:$E$5383='Analítico Cx.'!$B14),-('Diário 7º PA'!$N$4:$N$5383=E$1),('Diário 7º PA'!$F$4:$F$5383))+SUMPRODUCT(-('Diário 8º PA'!$E$4:$E$5022='Analítico Cx.'!$B14),-('Diário 8º PA'!$O$4:$O$5022=E$1),('Diário 8º PA'!$F$4:$F$5022))+SUMPRODUCT(-('Diário 9º PA'!$E$4:$E$5221='Analítico Cx.'!$B14),-('Diário 9º PA'!$O$4:$O$5221=E$1),('Diário 9º PA'!$F$4:$F$5221))+SUMPRODUCT(-('Diário 10º PA'!$E$4:$E$5221='Analítico Cx.'!$B14),-('Diário 10º PA'!$O$4:$O$5221=E$1),('Diário 10º PA'!$F$4:$F$5221))</f>
        <v>4012000.7</v>
      </c>
      <c r="F14" s="183">
        <f>SUMPRODUCT(-('Diário 7º PA'!$E$4:$E$5383='Analítico Cx.'!$B14),-('Diário 7º PA'!$N$4:$N$5383=F$1),('Diário 7º PA'!$F$4:$F$5383))+SUMPRODUCT(-('Diário 8º PA'!$E$4:$E$5022='Analítico Cx.'!$B14),-('Diário 8º PA'!$O$4:$O$5022=F$1),('Diário 8º PA'!$F$4:$F$5022))+SUMPRODUCT(-('Diário 9º PA'!$E$4:$E$5221='Analítico Cx.'!$B14),-('Diário 9º PA'!$O$4:$O$5221=F$1),('Diário 9º PA'!$F$4:$F$5221))+SUMPRODUCT(-('Diário 10º PA'!$E$4:$E$5221='Analítico Cx.'!$B14),-('Diário 10º PA'!$O$4:$O$5221=F$1),('Diário 10º PA'!$F$4:$F$5221))</f>
        <v>0</v>
      </c>
      <c r="G14" s="183">
        <f>SUMPRODUCT(-('Diário 7º PA'!$E$4:$E$5383='Analítico Cx.'!$B14),-('Diário 7º PA'!$N$4:$N$5383=G$1),('Diário 7º PA'!$F$4:$F$5383))+SUMPRODUCT(-('Diário 8º PA'!$E$4:$E$5022='Analítico Cx.'!$B14),-('Diário 8º PA'!$O$4:$O$5022=G$1),('Diário 8º PA'!$F$4:$F$5022))+SUMPRODUCT(-('Diário 9º PA'!$E$4:$E$5221='Analítico Cx.'!$B14),-('Diário 9º PA'!$O$4:$O$5221=G$1),('Diário 9º PA'!$F$4:$F$5221))+SUMPRODUCT(-('Diário 10º PA'!$E$4:$E$5221='Analítico Cx.'!$B14),-('Diário 10º PA'!$O$4:$O$5221=G$1),('Diário 10º PA'!$F$4:$F$5221))</f>
        <v>0</v>
      </c>
      <c r="H14" s="183">
        <f>SUMPRODUCT(-('Diário 7º PA'!$E$4:$E$5383='Analítico Cx.'!$B14),-('Diário 7º PA'!$N$4:$N$5383=H$1),('Diário 7º PA'!$F$4:$F$5383))+SUMPRODUCT(-('Diário 8º PA'!$E$4:$E$5022='Analítico Cx.'!$B14),-('Diário 8º PA'!$O$4:$O$5022=H$1),('Diário 8º PA'!$F$4:$F$5022))+SUMPRODUCT(-('Diário 9º PA'!$E$4:$E$5221='Analítico Cx.'!$B14),-('Diário 9º PA'!$O$4:$O$5221=H$1),('Diário 9º PA'!$F$4:$F$5221))+SUMPRODUCT(-('Diário 10º PA'!$E$4:$E$5221='Analítico Cx.'!$B14),-('Diário 10º PA'!$O$4:$O$5221=H$1),('Diário 10º PA'!$F$4:$F$5221))</f>
        <v>0</v>
      </c>
      <c r="I14" s="183">
        <f>SUMPRODUCT(-('Diário 7º PA'!$E$4:$E$5383='Analítico Cx.'!$B14),-('Diário 7º PA'!$N$4:$N$5383=I$1),('Diário 7º PA'!$F$4:$F$5383))+SUMPRODUCT(-('Diário 8º PA'!$E$4:$E$5022='Analítico Cx.'!$B14),-('Diário 8º PA'!$O$4:$O$5022=I$1),('Diário 8º PA'!$F$4:$F$5022))+SUMPRODUCT(-('Diário 9º PA'!$E$4:$E$5221='Analítico Cx.'!$B14),-('Diário 9º PA'!$O$4:$O$5221=I$1),('Diário 9º PA'!$F$4:$F$5221))+SUMPRODUCT(-('Diário 10º PA'!$E$4:$E$5221='Analítico Cx.'!$B14),-('Diário 10º PA'!$O$4:$O$5221=I$1),('Diário 10º PA'!$F$4:$F$5221))</f>
        <v>0</v>
      </c>
      <c r="J14" s="183">
        <f>SUMPRODUCT(-('Diário 7º PA'!$E$4:$E$5383='Analítico Cx.'!$B14),-('Diário 7º PA'!$N$4:$N$5383=J$1),('Diário 7º PA'!$F$4:$F$5383))+SUMPRODUCT(-('Diário 8º PA'!$E$4:$E$5022='Analítico Cx.'!$B14),-('Diário 8º PA'!$O$4:$O$5022=J$1),('Diário 8º PA'!$F$4:$F$5022))+SUMPRODUCT(-('Diário 9º PA'!$E$4:$E$5221='Analítico Cx.'!$B14),-('Diário 9º PA'!$O$4:$O$5221=J$1),('Diário 9º PA'!$F$4:$F$5221))+SUMPRODUCT(-('Diário 10º PA'!$E$4:$E$5221='Analítico Cx.'!$B14),-('Diário 10º PA'!$O$4:$O$5221=J$1),('Diário 10º PA'!$F$4:$F$5221))</f>
        <v>0</v>
      </c>
      <c r="K14" s="183">
        <f>SUMPRODUCT(-('Diário 7º PA'!$E$4:$E$5383='Analítico Cx.'!$B14),-('Diário 7º PA'!$N$4:$N$5383=K$1),('Diário 7º PA'!$F$4:$F$5383))+SUMPRODUCT(-('Diário 8º PA'!$E$4:$E$5022='Analítico Cx.'!$B14),-('Diário 8º PA'!$O$4:$O$5022=K$1),('Diário 8º PA'!$F$4:$F$5022))+SUMPRODUCT(-('Diário 9º PA'!$E$4:$E$5221='Analítico Cx.'!$B14),-('Diário 9º PA'!$O$4:$O$5221=K$1),('Diário 9º PA'!$F$4:$F$5221))+SUMPRODUCT(-('Diário 10º PA'!$E$4:$E$5221='Analítico Cx.'!$B14),-('Diário 10º PA'!$O$4:$O$5221=K$1),('Diário 10º PA'!$F$4:$F$5221))</f>
        <v>0</v>
      </c>
      <c r="L14" s="183">
        <f>SUMPRODUCT(-('Diário 7º PA'!$E$4:$E$5383='Analítico Cx.'!$B14),-('Diário 7º PA'!$N$4:$N$5383=L$1),('Diário 7º PA'!$F$4:$F$5383))+SUMPRODUCT(-('Diário 8º PA'!$E$4:$E$5022='Analítico Cx.'!$B14),-('Diário 8º PA'!$O$4:$O$5022=L$1),('Diário 8º PA'!$F$4:$F$5022))+SUMPRODUCT(-('Diário 9º PA'!$E$4:$E$5221='Analítico Cx.'!$B14),-('Diário 9º PA'!$O$4:$O$5221=L$1),('Diário 9º PA'!$F$4:$F$5221))+SUMPRODUCT(-('Diário 10º PA'!$E$4:$E$5221='Analítico Cx.'!$B14),-('Diário 10º PA'!$O$4:$O$5221=L$1),('Diário 10º PA'!$F$4:$F$5221))</f>
        <v>0</v>
      </c>
      <c r="M14" s="183">
        <f>SUMPRODUCT(-('Diário 7º PA'!$E$4:$E$5383='Analítico Cx.'!$B14),-('Diário 7º PA'!$N$4:$N$5383=M$1),('Diário 7º PA'!$F$4:$F$5383))+SUMPRODUCT(-('Diário 8º PA'!$E$4:$E$5022='Analítico Cx.'!$B14),-('Diário 8º PA'!$O$4:$O$5022=M$1),('Diário 8º PA'!$F$4:$F$5022))+SUMPRODUCT(-('Diário 9º PA'!$E$4:$E$5221='Analítico Cx.'!$B14),-('Diário 9º PA'!$O$4:$O$5221=M$1),('Diário 9º PA'!$F$4:$F$5221))+SUMPRODUCT(-('Diário 10º PA'!$E$4:$E$5221='Analítico Cx.'!$B14),-('Diário 10º PA'!$O$4:$O$5221=M$1),('Diário 10º PA'!$F$4:$F$5221))</f>
        <v>0</v>
      </c>
      <c r="N14" s="183">
        <f>SUMPRODUCT(-('Diário 7º PA'!$E$4:$E$5383='Analítico Cx.'!$B14),-('Diário 7º PA'!$N$4:$N$5383=N$1),('Diário 7º PA'!$F$4:$F$5383))+SUMPRODUCT(-('Diário 8º PA'!$E$4:$E$5022='Analítico Cx.'!$B14),-('Diário 8º PA'!$O$4:$O$5022=N$1),('Diário 8º PA'!$F$4:$F$5022))+SUMPRODUCT(-('Diário 9º PA'!$E$4:$E$5221='Analítico Cx.'!$B14),-('Diário 9º PA'!$O$4:$O$5221=N$1),('Diário 9º PA'!$F$4:$F$5221))+SUMPRODUCT(-('Diário 10º PA'!$E$4:$E$5221='Analítico Cx.'!$B14),-('Diário 10º PA'!$O$4:$O$5221=N$1),('Diário 10º PA'!$F$4:$F$5221))</f>
        <v>0</v>
      </c>
      <c r="O14" s="184">
        <f>SUM(C14:N14)</f>
        <v>4012000.7</v>
      </c>
      <c r="P14" s="168">
        <f>IF($O$18=0,0,O14/$O$18)</f>
        <v>0.90538122035491964</v>
      </c>
    </row>
    <row r="15" spans="1:16" ht="23.25" customHeight="1" x14ac:dyDescent="0.2">
      <c r="A15" s="21" t="s">
        <v>88</v>
      </c>
      <c r="B15" s="58" t="s">
        <v>89</v>
      </c>
      <c r="C15" s="183">
        <f>SUMPRODUCT(-('Diário 7º PA'!$E$4:$E$5383='Analítico Cx.'!$B15),-('Diário 7º PA'!$N$4:$N$5383=C$1),('Diário 7º PA'!$F$4:$F$5383))+SUMPRODUCT(-('Diário 8º PA'!$E$4:$E$5022='Analítico Cx.'!$B15),-('Diário 8º PA'!$O$4:$O$5022=C$1),('Diário 8º PA'!$F$4:$F$5022))+SUMPRODUCT(-('Diário 9º PA'!$E$4:$E$5221='Analítico Cx.'!$B15),-('Diário 9º PA'!$O$4:$O$5221=C$1),('Diário 9º PA'!$F$4:$F$5221))+SUMPRODUCT(-('Diário 10º PA'!$E$4:$E$5221='Analítico Cx.'!$B15),-('Diário 10º PA'!$O$4:$O$5221=C$1),('Diário 10º PA'!$F$4:$F$5221))</f>
        <v>0</v>
      </c>
      <c r="D15" s="183">
        <f>SUMPRODUCT(-('Diário 7º PA'!$E$4:$E$5383='Analítico Cx.'!$B15),-('Diário 7º PA'!$N$4:$N$5383=D$1),('Diário 7º PA'!$F$4:$F$5383))+SUMPRODUCT(-('Diário 8º PA'!$E$4:$E$5022='Analítico Cx.'!$B15),-('Diário 8º PA'!$O$4:$O$5022=D$1),('Diário 8º PA'!$F$4:$F$5022))+SUMPRODUCT(-('Diário 9º PA'!$E$4:$E$5221='Analítico Cx.'!$B15),-('Diário 9º PA'!$O$4:$O$5221=D$1),('Diário 9º PA'!$F$4:$F$5221))+SUMPRODUCT(-('Diário 10º PA'!$E$4:$E$5221='Analítico Cx.'!$B15),-('Diário 10º PA'!$O$4:$O$5221=D$1),('Diário 10º PA'!$F$4:$F$5221))</f>
        <v>0</v>
      </c>
      <c r="E15" s="183">
        <f>SUMPRODUCT(-('Diário 7º PA'!$E$4:$E$5383='Analítico Cx.'!$B15),-('Diário 7º PA'!$N$4:$N$5383=E$1),('Diário 7º PA'!$F$4:$F$5383))+SUMPRODUCT(-('Diário 8º PA'!$E$4:$E$5022='Analítico Cx.'!$B15),-('Diário 8º PA'!$O$4:$O$5022=E$1),('Diário 8º PA'!$F$4:$F$5022))+SUMPRODUCT(-('Diário 9º PA'!$E$4:$E$5221='Analítico Cx.'!$B15),-('Diário 9º PA'!$O$4:$O$5221=E$1),('Diário 9º PA'!$F$4:$F$5221))+SUMPRODUCT(-('Diário 10º PA'!$E$4:$E$5221='Analítico Cx.'!$B15),-('Diário 10º PA'!$O$4:$O$5221=E$1),('Diário 10º PA'!$F$4:$F$5221))</f>
        <v>4200</v>
      </c>
      <c r="F15" s="183">
        <f>SUMPRODUCT(-('Diário 7º PA'!$E$4:$E$5383='Analítico Cx.'!$B15),-('Diário 7º PA'!$N$4:$N$5383=F$1),('Diário 7º PA'!$F$4:$F$5383))+SUMPRODUCT(-('Diário 8º PA'!$E$4:$E$5022='Analítico Cx.'!$B15),-('Diário 8º PA'!$O$4:$O$5022=F$1),('Diário 8º PA'!$F$4:$F$5022))+SUMPRODUCT(-('Diário 9º PA'!$E$4:$E$5221='Analítico Cx.'!$B15),-('Diário 9º PA'!$O$4:$O$5221=F$1),('Diário 9º PA'!$F$4:$F$5221))+SUMPRODUCT(-('Diário 10º PA'!$E$4:$E$5221='Analítico Cx.'!$B15),-('Diário 10º PA'!$O$4:$O$5221=F$1),('Diário 10º PA'!$F$4:$F$5221))</f>
        <v>0</v>
      </c>
      <c r="G15" s="183">
        <f>SUMPRODUCT(-('Diário 7º PA'!$E$4:$E$5383='Analítico Cx.'!$B15),-('Diário 7º PA'!$N$4:$N$5383=G$1),('Diário 7º PA'!$F$4:$F$5383))+SUMPRODUCT(-('Diário 8º PA'!$E$4:$E$5022='Analítico Cx.'!$B15),-('Diário 8º PA'!$O$4:$O$5022=G$1),('Diário 8º PA'!$F$4:$F$5022))+SUMPRODUCT(-('Diário 9º PA'!$E$4:$E$5221='Analítico Cx.'!$B15),-('Diário 9º PA'!$O$4:$O$5221=G$1),('Diário 9º PA'!$F$4:$F$5221))+SUMPRODUCT(-('Diário 10º PA'!$E$4:$E$5221='Analítico Cx.'!$B15),-('Diário 10º PA'!$O$4:$O$5221=G$1),('Diário 10º PA'!$F$4:$F$5221))</f>
        <v>0</v>
      </c>
      <c r="H15" s="183">
        <f>SUMPRODUCT(-('Diário 7º PA'!$E$4:$E$5383='Analítico Cx.'!$B15),-('Diário 7º PA'!$N$4:$N$5383=H$1),('Diário 7º PA'!$F$4:$F$5383))+SUMPRODUCT(-('Diário 8º PA'!$E$4:$E$5022='Analítico Cx.'!$B15),-('Diário 8º PA'!$O$4:$O$5022=H$1),('Diário 8º PA'!$F$4:$F$5022))+SUMPRODUCT(-('Diário 9º PA'!$E$4:$E$5221='Analítico Cx.'!$B15),-('Diário 9º PA'!$O$4:$O$5221=H$1),('Diário 9º PA'!$F$4:$F$5221))+SUMPRODUCT(-('Diário 10º PA'!$E$4:$E$5221='Analítico Cx.'!$B15),-('Diário 10º PA'!$O$4:$O$5221=H$1),('Diário 10º PA'!$F$4:$F$5221))</f>
        <v>0</v>
      </c>
      <c r="I15" s="183">
        <f>SUMPRODUCT(-('Diário 7º PA'!$E$4:$E$5383='Analítico Cx.'!$B15),-('Diário 7º PA'!$N$4:$N$5383=I$1),('Diário 7º PA'!$F$4:$F$5383))+SUMPRODUCT(-('Diário 8º PA'!$E$4:$E$5022='Analítico Cx.'!$B15),-('Diário 8º PA'!$O$4:$O$5022=I$1),('Diário 8º PA'!$F$4:$F$5022))+SUMPRODUCT(-('Diário 9º PA'!$E$4:$E$5221='Analítico Cx.'!$B15),-('Diário 9º PA'!$O$4:$O$5221=I$1),('Diário 9º PA'!$F$4:$F$5221))+SUMPRODUCT(-('Diário 10º PA'!$E$4:$E$5221='Analítico Cx.'!$B15),-('Diário 10º PA'!$O$4:$O$5221=I$1),('Diário 10º PA'!$F$4:$F$5221))</f>
        <v>0</v>
      </c>
      <c r="J15" s="183">
        <f>SUMPRODUCT(-('Diário 7º PA'!$E$4:$E$5383='Analítico Cx.'!$B15),-('Diário 7º PA'!$N$4:$N$5383=J$1),('Diário 7º PA'!$F$4:$F$5383))+SUMPRODUCT(-('Diário 8º PA'!$E$4:$E$5022='Analítico Cx.'!$B15),-('Diário 8º PA'!$O$4:$O$5022=J$1),('Diário 8º PA'!$F$4:$F$5022))+SUMPRODUCT(-('Diário 9º PA'!$E$4:$E$5221='Analítico Cx.'!$B15),-('Diário 9º PA'!$O$4:$O$5221=J$1),('Diário 9º PA'!$F$4:$F$5221))+SUMPRODUCT(-('Diário 10º PA'!$E$4:$E$5221='Analítico Cx.'!$B15),-('Diário 10º PA'!$O$4:$O$5221=J$1),('Diário 10º PA'!$F$4:$F$5221))</f>
        <v>0</v>
      </c>
      <c r="K15" s="183">
        <f>SUMPRODUCT(-('Diário 7º PA'!$E$4:$E$5383='Analítico Cx.'!$B15),-('Diário 7º PA'!$N$4:$N$5383=K$1),('Diário 7º PA'!$F$4:$F$5383))+SUMPRODUCT(-('Diário 8º PA'!$E$4:$E$5022='Analítico Cx.'!$B15),-('Diário 8º PA'!$O$4:$O$5022=K$1),('Diário 8º PA'!$F$4:$F$5022))+SUMPRODUCT(-('Diário 9º PA'!$E$4:$E$5221='Analítico Cx.'!$B15),-('Diário 9º PA'!$O$4:$O$5221=K$1),('Diário 9º PA'!$F$4:$F$5221))+SUMPRODUCT(-('Diário 10º PA'!$E$4:$E$5221='Analítico Cx.'!$B15),-('Diário 10º PA'!$O$4:$O$5221=K$1),('Diário 10º PA'!$F$4:$F$5221))</f>
        <v>0</v>
      </c>
      <c r="L15" s="183">
        <f>SUMPRODUCT(-('Diário 7º PA'!$E$4:$E$5383='Analítico Cx.'!$B15),-('Diário 7º PA'!$N$4:$N$5383=L$1),('Diário 7º PA'!$F$4:$F$5383))+SUMPRODUCT(-('Diário 8º PA'!$E$4:$E$5022='Analítico Cx.'!$B15),-('Diário 8º PA'!$O$4:$O$5022=L$1),('Diário 8º PA'!$F$4:$F$5022))+SUMPRODUCT(-('Diário 9º PA'!$E$4:$E$5221='Analítico Cx.'!$B15),-('Diário 9º PA'!$O$4:$O$5221=L$1),('Diário 9º PA'!$F$4:$F$5221))+SUMPRODUCT(-('Diário 10º PA'!$E$4:$E$5221='Analítico Cx.'!$B15),-('Diário 10º PA'!$O$4:$O$5221=L$1),('Diário 10º PA'!$F$4:$F$5221))</f>
        <v>0</v>
      </c>
      <c r="M15" s="183">
        <f>SUMPRODUCT(-('Diário 7º PA'!$E$4:$E$5383='Analítico Cx.'!$B15),-('Diário 7º PA'!$N$4:$N$5383=M$1),('Diário 7º PA'!$F$4:$F$5383))+SUMPRODUCT(-('Diário 8º PA'!$E$4:$E$5022='Analítico Cx.'!$B15),-('Diário 8º PA'!$O$4:$O$5022=M$1),('Diário 8º PA'!$F$4:$F$5022))+SUMPRODUCT(-('Diário 9º PA'!$E$4:$E$5221='Analítico Cx.'!$B15),-('Diário 9º PA'!$O$4:$O$5221=M$1),('Diário 9º PA'!$F$4:$F$5221))+SUMPRODUCT(-('Diário 10º PA'!$E$4:$E$5221='Analítico Cx.'!$B15),-('Diário 10º PA'!$O$4:$O$5221=M$1),('Diário 10º PA'!$F$4:$F$5221))</f>
        <v>0</v>
      </c>
      <c r="N15" s="183">
        <f>SUMPRODUCT(-('Diário 7º PA'!$E$4:$E$5383='Analítico Cx.'!$B15),-('Diário 7º PA'!$N$4:$N$5383=N$1),('Diário 7º PA'!$F$4:$F$5383))+SUMPRODUCT(-('Diário 8º PA'!$E$4:$E$5022='Analítico Cx.'!$B15),-('Diário 8º PA'!$O$4:$O$5022=N$1),('Diário 8º PA'!$F$4:$F$5022))+SUMPRODUCT(-('Diário 9º PA'!$E$4:$E$5221='Analítico Cx.'!$B15),-('Diário 9º PA'!$O$4:$O$5221=N$1),('Diário 9º PA'!$F$4:$F$5221))+SUMPRODUCT(-('Diário 10º PA'!$E$4:$E$5221='Analítico Cx.'!$B15),-('Diário 10º PA'!$O$4:$O$5221=N$1),('Diário 10º PA'!$F$4:$F$5221))</f>
        <v>0</v>
      </c>
      <c r="O15" s="184">
        <f>SUM(C15:N15)</f>
        <v>4200</v>
      </c>
      <c r="P15" s="168">
        <f>IF($O$18=0,0,O15/$O$18)</f>
        <v>9.4780669542023316E-4</v>
      </c>
    </row>
    <row r="16" spans="1:16" ht="23.25" customHeight="1" x14ac:dyDescent="0.2">
      <c r="A16" s="21" t="s">
        <v>90</v>
      </c>
      <c r="B16" s="58" t="s">
        <v>91</v>
      </c>
      <c r="C16" s="183">
        <f>SUMPRODUCT(-('Diário 7º PA'!$E$4:$E$5383='Analítico Cx.'!$B16),-('Diário 7º PA'!$N$4:$N$5383=C$1),('Diário 7º PA'!$F$4:$F$5383))+SUMPRODUCT(-('Diário 8º PA'!$E$4:$E$5022='Analítico Cx.'!$B16),-('Diário 8º PA'!$O$4:$O$5022=C$1),('Diário 8º PA'!$F$4:$F$5022))+SUMPRODUCT(-('Diário 9º PA'!$E$4:$E$5221='Analítico Cx.'!$B16),-('Diário 9º PA'!$O$4:$O$5221=C$1),('Diário 9º PA'!$F$4:$F$5221))+SUMPRODUCT(-('Diário 10º PA'!$E$4:$E$5221='Analítico Cx.'!$B16),-('Diário 10º PA'!$O$4:$O$5221=C$1),('Diário 10º PA'!$F$4:$F$5221))</f>
        <v>350</v>
      </c>
      <c r="D16" s="183">
        <f>SUMPRODUCT(-('Diário 7º PA'!$E$4:$E$5383='Analítico Cx.'!$B16),-('Diário 7º PA'!$N$4:$N$5383=D$1),('Diário 7º PA'!$F$4:$F$5383))+SUMPRODUCT(-('Diário 8º PA'!$E$4:$E$5022='Analítico Cx.'!$B16),-('Diário 8º PA'!$O$4:$O$5022=D$1),('Diário 8º PA'!$F$4:$F$5022))+SUMPRODUCT(-('Diário 9º PA'!$E$4:$E$5221='Analítico Cx.'!$B16),-('Diário 9º PA'!$O$4:$O$5221=D$1),('Diário 9º PA'!$F$4:$F$5221))+SUMPRODUCT(-('Diário 10º PA'!$E$4:$E$5221='Analítico Cx.'!$B16),-('Diário 10º PA'!$O$4:$O$5221=D$1),('Diário 10º PA'!$F$4:$F$5221))</f>
        <v>0</v>
      </c>
      <c r="E16" s="183">
        <f>SUMPRODUCT(-('Diário 7º PA'!$E$4:$E$5383='Analítico Cx.'!$B16),-('Diário 7º PA'!$N$4:$N$5383=E$1),('Diário 7º PA'!$F$4:$F$5383))+SUMPRODUCT(-('Diário 8º PA'!$E$4:$E$5022='Analítico Cx.'!$B16),-('Diário 8º PA'!$O$4:$O$5022=E$1),('Diário 8º PA'!$F$4:$F$5022))+SUMPRODUCT(-('Diário 9º PA'!$E$4:$E$5221='Analítico Cx.'!$B16),-('Diário 9º PA'!$O$4:$O$5221=E$1),('Diário 9º PA'!$F$4:$F$5221))+SUMPRODUCT(-('Diário 10º PA'!$E$4:$E$5221='Analítico Cx.'!$B16),-('Diário 10º PA'!$O$4:$O$5221=E$1),('Diário 10º PA'!$F$4:$F$5221))</f>
        <v>1.3</v>
      </c>
      <c r="F16" s="183">
        <f>SUMPRODUCT(-('Diário 7º PA'!$E$4:$E$5383='Analítico Cx.'!$B16),-('Diário 7º PA'!$N$4:$N$5383=F$1),('Diário 7º PA'!$F$4:$F$5383))+SUMPRODUCT(-('Diário 8º PA'!$E$4:$E$5022='Analítico Cx.'!$B16),-('Diário 8º PA'!$O$4:$O$5022=F$1),('Diário 8º PA'!$F$4:$F$5022))+SUMPRODUCT(-('Diário 9º PA'!$E$4:$E$5221='Analítico Cx.'!$B16),-('Diário 9º PA'!$O$4:$O$5221=F$1),('Diário 9º PA'!$F$4:$F$5221))+SUMPRODUCT(-('Diário 10º PA'!$E$4:$E$5221='Analítico Cx.'!$B16),-('Diário 10º PA'!$O$4:$O$5221=F$1),('Diário 10º PA'!$F$4:$F$5221))</f>
        <v>0</v>
      </c>
      <c r="G16" s="183">
        <f>SUMPRODUCT(-('Diário 7º PA'!$E$4:$E$5383='Analítico Cx.'!$B16),-('Diário 7º PA'!$N$4:$N$5383=G$1),('Diário 7º PA'!$F$4:$F$5383))+SUMPRODUCT(-('Diário 8º PA'!$E$4:$E$5022='Analítico Cx.'!$B16),-('Diário 8º PA'!$O$4:$O$5022=G$1),('Diário 8º PA'!$F$4:$F$5022))+SUMPRODUCT(-('Diário 9º PA'!$E$4:$E$5221='Analítico Cx.'!$B16),-('Diário 9º PA'!$O$4:$O$5221=G$1),('Diário 9º PA'!$F$4:$F$5221))+SUMPRODUCT(-('Diário 10º PA'!$E$4:$E$5221='Analítico Cx.'!$B16),-('Diário 10º PA'!$O$4:$O$5221=G$1),('Diário 10º PA'!$F$4:$F$5221))</f>
        <v>0</v>
      </c>
      <c r="H16" s="183">
        <f>SUMPRODUCT(-('Diário 7º PA'!$E$4:$E$5383='Analítico Cx.'!$B16),-('Diário 7º PA'!$N$4:$N$5383=H$1),('Diário 7º PA'!$F$4:$F$5383))+SUMPRODUCT(-('Diário 8º PA'!$E$4:$E$5022='Analítico Cx.'!$B16),-('Diário 8º PA'!$O$4:$O$5022=H$1),('Diário 8º PA'!$F$4:$F$5022))+SUMPRODUCT(-('Diário 9º PA'!$E$4:$E$5221='Analítico Cx.'!$B16),-('Diário 9º PA'!$O$4:$O$5221=H$1),('Diário 9º PA'!$F$4:$F$5221))+SUMPRODUCT(-('Diário 10º PA'!$E$4:$E$5221='Analítico Cx.'!$B16),-('Diário 10º PA'!$O$4:$O$5221=H$1),('Diário 10º PA'!$F$4:$F$5221))</f>
        <v>0</v>
      </c>
      <c r="I16" s="183">
        <f>SUMPRODUCT(-('Diário 7º PA'!$E$4:$E$5383='Analítico Cx.'!$B16),-('Diário 7º PA'!$N$4:$N$5383=I$1),('Diário 7º PA'!$F$4:$F$5383))+SUMPRODUCT(-('Diário 8º PA'!$E$4:$E$5022='Analítico Cx.'!$B16),-('Diário 8º PA'!$O$4:$O$5022=I$1),('Diário 8º PA'!$F$4:$F$5022))+SUMPRODUCT(-('Diário 9º PA'!$E$4:$E$5221='Analítico Cx.'!$B16),-('Diário 9º PA'!$O$4:$O$5221=I$1),('Diário 9º PA'!$F$4:$F$5221))+SUMPRODUCT(-('Diário 10º PA'!$E$4:$E$5221='Analítico Cx.'!$B16),-('Diário 10º PA'!$O$4:$O$5221=I$1),('Diário 10º PA'!$F$4:$F$5221))</f>
        <v>0</v>
      </c>
      <c r="J16" s="183">
        <f>SUMPRODUCT(-('Diário 7º PA'!$E$4:$E$5383='Analítico Cx.'!$B16),-('Diário 7º PA'!$N$4:$N$5383=J$1),('Diário 7º PA'!$F$4:$F$5383))+SUMPRODUCT(-('Diário 8º PA'!$E$4:$E$5022='Analítico Cx.'!$B16),-('Diário 8º PA'!$O$4:$O$5022=J$1),('Diário 8º PA'!$F$4:$F$5022))+SUMPRODUCT(-('Diário 9º PA'!$E$4:$E$5221='Analítico Cx.'!$B16),-('Diário 9º PA'!$O$4:$O$5221=J$1),('Diário 9º PA'!$F$4:$F$5221))+SUMPRODUCT(-('Diário 10º PA'!$E$4:$E$5221='Analítico Cx.'!$B16),-('Diário 10º PA'!$O$4:$O$5221=J$1),('Diário 10º PA'!$F$4:$F$5221))</f>
        <v>0</v>
      </c>
      <c r="K16" s="183">
        <f>SUMPRODUCT(-('Diário 7º PA'!$E$4:$E$5383='Analítico Cx.'!$B16),-('Diário 7º PA'!$N$4:$N$5383=K$1),('Diário 7º PA'!$F$4:$F$5383))+SUMPRODUCT(-('Diário 8º PA'!$E$4:$E$5022='Analítico Cx.'!$B16),-('Diário 8º PA'!$O$4:$O$5022=K$1),('Diário 8º PA'!$F$4:$F$5022))+SUMPRODUCT(-('Diário 9º PA'!$E$4:$E$5221='Analítico Cx.'!$B16),-('Diário 9º PA'!$O$4:$O$5221=K$1),('Diário 9º PA'!$F$4:$F$5221))+SUMPRODUCT(-('Diário 10º PA'!$E$4:$E$5221='Analítico Cx.'!$B16),-('Diário 10º PA'!$O$4:$O$5221=K$1),('Diário 10º PA'!$F$4:$F$5221))</f>
        <v>0</v>
      </c>
      <c r="L16" s="183">
        <f>SUMPRODUCT(-('Diário 7º PA'!$E$4:$E$5383='Analítico Cx.'!$B16),-('Diário 7º PA'!$N$4:$N$5383=L$1),('Diário 7º PA'!$F$4:$F$5383))+SUMPRODUCT(-('Diário 8º PA'!$E$4:$E$5022='Analítico Cx.'!$B16),-('Diário 8º PA'!$O$4:$O$5022=L$1),('Diário 8º PA'!$F$4:$F$5022))+SUMPRODUCT(-('Diário 9º PA'!$E$4:$E$5221='Analítico Cx.'!$B16),-('Diário 9º PA'!$O$4:$O$5221=L$1),('Diário 9º PA'!$F$4:$F$5221))+SUMPRODUCT(-('Diário 10º PA'!$E$4:$E$5221='Analítico Cx.'!$B16),-('Diário 10º PA'!$O$4:$O$5221=L$1),('Diário 10º PA'!$F$4:$F$5221))</f>
        <v>0</v>
      </c>
      <c r="M16" s="183">
        <f>SUMPRODUCT(-('Diário 7º PA'!$E$4:$E$5383='Analítico Cx.'!$B16),-('Diário 7º PA'!$N$4:$N$5383=M$1),('Diário 7º PA'!$F$4:$F$5383))+SUMPRODUCT(-('Diário 8º PA'!$E$4:$E$5022='Analítico Cx.'!$B16),-('Diário 8º PA'!$O$4:$O$5022=M$1),('Diário 8º PA'!$F$4:$F$5022))+SUMPRODUCT(-('Diário 9º PA'!$E$4:$E$5221='Analítico Cx.'!$B16),-('Diário 9º PA'!$O$4:$O$5221=M$1),('Diário 9º PA'!$F$4:$F$5221))+SUMPRODUCT(-('Diário 10º PA'!$E$4:$E$5221='Analítico Cx.'!$B16),-('Diário 10º PA'!$O$4:$O$5221=M$1),('Diário 10º PA'!$F$4:$F$5221))</f>
        <v>0</v>
      </c>
      <c r="N16" s="183">
        <f>SUMPRODUCT(-('Diário 7º PA'!$E$4:$E$5383='Analítico Cx.'!$B16),-('Diário 7º PA'!$N$4:$N$5383=N$1),('Diário 7º PA'!$F$4:$F$5383))+SUMPRODUCT(-('Diário 8º PA'!$E$4:$E$5022='Analítico Cx.'!$B16),-('Diário 8º PA'!$O$4:$O$5022=N$1),('Diário 8º PA'!$F$4:$F$5022))+SUMPRODUCT(-('Diário 9º PA'!$E$4:$E$5221='Analítico Cx.'!$B16),-('Diário 9º PA'!$O$4:$O$5221=N$1),('Diário 9º PA'!$F$4:$F$5221))+SUMPRODUCT(-('Diário 10º PA'!$E$4:$E$5221='Analítico Cx.'!$B16),-('Diário 10º PA'!$O$4:$O$5221=N$1),('Diário 10º PA'!$F$4:$F$5221))</f>
        <v>0</v>
      </c>
      <c r="O16" s="184">
        <f>SUM(C16:N16)</f>
        <v>351.3</v>
      </c>
      <c r="P16" s="168">
        <f>IF($O$18=0,0,O16/$O$18)</f>
        <v>7.9277260024078082E-5</v>
      </c>
    </row>
    <row r="17" spans="1:16" ht="23.25" customHeight="1" thickBot="1" x14ac:dyDescent="0.25">
      <c r="A17" s="270" t="s">
        <v>146</v>
      </c>
      <c r="B17" s="271" t="s">
        <v>93</v>
      </c>
      <c r="C17" s="267">
        <f>SUMPRODUCT(-('Diário 7º PA'!$E$4:$E$5383='Analítico Cx.'!$B17),-('Diário 7º PA'!$N$4:$N$5383=C$1),('Diário 7º PA'!$F$4:$F$5383))+SUMPRODUCT(-('Diário 8º PA'!$E$4:$E$5022='Analítico Cx.'!$B17),-('Diário 8º PA'!$O$4:$O$5022=C$1),('Diário 8º PA'!$F$4:$F$5022))+SUMPRODUCT(-('Diário 9º PA'!$E$4:$E$5221='Analítico Cx.'!$B17),-('Diário 9º PA'!$O$4:$O$5221=C$1),('Diário 9º PA'!$F$4:$F$5221))+SUMPRODUCT(-('Diário 10º PA'!$E$4:$E$5221='Analítico Cx.'!$B17),-('Diário 10º PA'!$O$4:$O$5221=C$1),('Diário 10º PA'!$F$4:$F$5221))</f>
        <v>10907.33</v>
      </c>
      <c r="D17" s="267">
        <f>SUMPRODUCT(-('Diário 7º PA'!$E$4:$E$5383='Analítico Cx.'!$B17),-('Diário 7º PA'!$N$4:$N$5383=D$1),('Diário 7º PA'!$F$4:$F$5383))+SUMPRODUCT(-('Diário 8º PA'!$E$4:$E$5022='Analítico Cx.'!$B17),-('Diário 8º PA'!$O$4:$O$5022=D$1),('Diário 8º PA'!$F$4:$F$5022))+SUMPRODUCT(-('Diário 9º PA'!$E$4:$E$5221='Analítico Cx.'!$B17),-('Diário 9º PA'!$O$4:$O$5221=D$1),('Diário 9º PA'!$F$4:$F$5221))+SUMPRODUCT(-('Diário 10º PA'!$E$4:$E$5221='Analítico Cx.'!$B17),-('Diário 10º PA'!$O$4:$O$5221=D$1),('Diário 10º PA'!$F$4:$F$5221))</f>
        <v>185406.27</v>
      </c>
      <c r="E17" s="267">
        <f>SUMPRODUCT(-('Diário 7º PA'!$E$4:$E$5383='Analítico Cx.'!$B17),-('Diário 7º PA'!$N$4:$N$5383=E$1),('Diário 7º PA'!$F$4:$F$5383))+SUMPRODUCT(-('Diário 8º PA'!$E$4:$E$5022='Analítico Cx.'!$B17),-('Diário 8º PA'!$O$4:$O$5022=E$1),('Diário 8º PA'!$F$4:$F$5022))+SUMPRODUCT(-('Diário 9º PA'!$E$4:$E$5221='Analítico Cx.'!$B17),-('Diário 9º PA'!$O$4:$O$5221=E$1),('Diário 9º PA'!$F$4:$F$5221))+SUMPRODUCT(-('Diário 10º PA'!$E$4:$E$5221='Analítico Cx.'!$B17),-('Diário 10º PA'!$O$4:$O$5221=E$1),('Diário 10º PA'!$F$4:$F$5221))</f>
        <v>218417.72</v>
      </c>
      <c r="F17" s="267">
        <f>SUMPRODUCT(-('Diário 7º PA'!$E$4:$E$5383='Analítico Cx.'!$B17),-('Diário 7º PA'!$N$4:$N$5383=F$1),('Diário 7º PA'!$F$4:$F$5383))+SUMPRODUCT(-('Diário 8º PA'!$E$4:$E$5022='Analítico Cx.'!$B17),-('Diário 8º PA'!$O$4:$O$5022=F$1),('Diário 8º PA'!$F$4:$F$5022))+SUMPRODUCT(-('Diário 9º PA'!$E$4:$E$5221='Analítico Cx.'!$B17),-('Diário 9º PA'!$O$4:$O$5221=F$1),('Diário 9º PA'!$F$4:$F$5221))+SUMPRODUCT(-('Diário 10º PA'!$E$4:$E$5221='Analítico Cx.'!$B17),-('Diário 10º PA'!$O$4:$O$5221=F$1),('Diário 10º PA'!$F$4:$F$5221))</f>
        <v>0</v>
      </c>
      <c r="G17" s="267">
        <f>SUMPRODUCT(-('Diário 7º PA'!$E$4:$E$5383='Analítico Cx.'!$B17),-('Diário 7º PA'!$N$4:$N$5383=G$1),('Diário 7º PA'!$F$4:$F$5383))+SUMPRODUCT(-('Diário 8º PA'!$E$4:$E$5022='Analítico Cx.'!$B17),-('Diário 8º PA'!$O$4:$O$5022=G$1),('Diário 8º PA'!$F$4:$F$5022))+SUMPRODUCT(-('Diário 9º PA'!$E$4:$E$5221='Analítico Cx.'!$B17),-('Diário 9º PA'!$O$4:$O$5221=G$1),('Diário 9º PA'!$F$4:$F$5221))+SUMPRODUCT(-('Diário 10º PA'!$E$4:$E$5221='Analítico Cx.'!$B17),-('Diário 10º PA'!$O$4:$O$5221=G$1),('Diário 10º PA'!$F$4:$F$5221))</f>
        <v>0</v>
      </c>
      <c r="H17" s="267">
        <f>SUMPRODUCT(-('Diário 7º PA'!$E$4:$E$5383='Analítico Cx.'!$B17),-('Diário 7º PA'!$N$4:$N$5383=H$1),('Diário 7º PA'!$F$4:$F$5383))+SUMPRODUCT(-('Diário 8º PA'!$E$4:$E$5022='Analítico Cx.'!$B17),-('Diário 8º PA'!$O$4:$O$5022=H$1),('Diário 8º PA'!$F$4:$F$5022))+SUMPRODUCT(-('Diário 9º PA'!$E$4:$E$5221='Analítico Cx.'!$B17),-('Diário 9º PA'!$O$4:$O$5221=H$1),('Diário 9º PA'!$F$4:$F$5221))+SUMPRODUCT(-('Diário 10º PA'!$E$4:$E$5221='Analítico Cx.'!$B17),-('Diário 10º PA'!$O$4:$O$5221=H$1),('Diário 10º PA'!$F$4:$F$5221))</f>
        <v>0</v>
      </c>
      <c r="I17" s="267">
        <f>SUMPRODUCT(-('Diário 7º PA'!$E$4:$E$5383='Analítico Cx.'!$B17),-('Diário 7º PA'!$N$4:$N$5383=I$1),('Diário 7º PA'!$F$4:$F$5383))+SUMPRODUCT(-('Diário 8º PA'!$E$4:$E$5022='Analítico Cx.'!$B17),-('Diário 8º PA'!$O$4:$O$5022=I$1),('Diário 8º PA'!$F$4:$F$5022))+SUMPRODUCT(-('Diário 9º PA'!$E$4:$E$5221='Analítico Cx.'!$B17),-('Diário 9º PA'!$O$4:$O$5221=I$1),('Diário 9º PA'!$F$4:$F$5221))+SUMPRODUCT(-('Diário 10º PA'!$E$4:$E$5221='Analítico Cx.'!$B17),-('Diário 10º PA'!$O$4:$O$5221=I$1),('Diário 10º PA'!$F$4:$F$5221))</f>
        <v>0</v>
      </c>
      <c r="J17" s="267">
        <f>SUMPRODUCT(-('Diário 7º PA'!$E$4:$E$5383='Analítico Cx.'!$B17),-('Diário 7º PA'!$N$4:$N$5383=J$1),('Diário 7º PA'!$F$4:$F$5383))+SUMPRODUCT(-('Diário 8º PA'!$E$4:$E$5022='Analítico Cx.'!$B17),-('Diário 8º PA'!$O$4:$O$5022=J$1),('Diário 8º PA'!$F$4:$F$5022))+SUMPRODUCT(-('Diário 9º PA'!$E$4:$E$5221='Analítico Cx.'!$B17),-('Diário 9º PA'!$O$4:$O$5221=J$1),('Diário 9º PA'!$F$4:$F$5221))+SUMPRODUCT(-('Diário 10º PA'!$E$4:$E$5221='Analítico Cx.'!$B17),-('Diário 10º PA'!$O$4:$O$5221=J$1),('Diário 10º PA'!$F$4:$F$5221))</f>
        <v>0</v>
      </c>
      <c r="K17" s="267">
        <f>SUMPRODUCT(-('Diário 7º PA'!$E$4:$E$5383='Analítico Cx.'!$B17),-('Diário 7º PA'!$N$4:$N$5383=K$1),('Diário 7º PA'!$F$4:$F$5383))+SUMPRODUCT(-('Diário 8º PA'!$E$4:$E$5022='Analítico Cx.'!$B17),-('Diário 8º PA'!$O$4:$O$5022=K$1),('Diário 8º PA'!$F$4:$F$5022))+SUMPRODUCT(-('Diário 9º PA'!$E$4:$E$5221='Analítico Cx.'!$B17),-('Diário 9º PA'!$O$4:$O$5221=K$1),('Diário 9º PA'!$F$4:$F$5221))+SUMPRODUCT(-('Diário 10º PA'!$E$4:$E$5221='Analítico Cx.'!$B17),-('Diário 10º PA'!$O$4:$O$5221=K$1),('Diário 10º PA'!$F$4:$F$5221))</f>
        <v>0</v>
      </c>
      <c r="L17" s="267">
        <f>SUMPRODUCT(-('Diário 7º PA'!$E$4:$E$5383='Analítico Cx.'!$B17),-('Diário 7º PA'!$N$4:$N$5383=L$1),('Diário 7º PA'!$F$4:$F$5383))+SUMPRODUCT(-('Diário 8º PA'!$E$4:$E$5022='Analítico Cx.'!$B17),-('Diário 8º PA'!$O$4:$O$5022=L$1),('Diário 8º PA'!$F$4:$F$5022))+SUMPRODUCT(-('Diário 9º PA'!$E$4:$E$5221='Analítico Cx.'!$B17),-('Diário 9º PA'!$O$4:$O$5221=L$1),('Diário 9º PA'!$F$4:$F$5221))+SUMPRODUCT(-('Diário 10º PA'!$E$4:$E$5221='Analítico Cx.'!$B17),-('Diário 10º PA'!$O$4:$O$5221=L$1),('Diário 10º PA'!$F$4:$F$5221))</f>
        <v>0</v>
      </c>
      <c r="M17" s="267">
        <f>SUMPRODUCT(-('Diário 7º PA'!$E$4:$E$5383='Analítico Cx.'!$B17),-('Diário 7º PA'!$N$4:$N$5383=M$1),('Diário 7º PA'!$F$4:$F$5383))+SUMPRODUCT(-('Diário 8º PA'!$E$4:$E$5022='Analítico Cx.'!$B17),-('Diário 8º PA'!$O$4:$O$5022=M$1),('Diário 8º PA'!$F$4:$F$5022))+SUMPRODUCT(-('Diário 9º PA'!$E$4:$E$5221='Analítico Cx.'!$B17),-('Diário 9º PA'!$O$4:$O$5221=M$1),('Diário 9º PA'!$F$4:$F$5221))+SUMPRODUCT(-('Diário 10º PA'!$E$4:$E$5221='Analítico Cx.'!$B17),-('Diário 10º PA'!$O$4:$O$5221=M$1),('Diário 10º PA'!$F$4:$F$5221))</f>
        <v>0</v>
      </c>
      <c r="N17" s="267">
        <f>SUMPRODUCT(-('Diário 7º PA'!$E$4:$E$5383='Analítico Cx.'!$B17),-('Diário 7º PA'!$N$4:$N$5383=N$1),('Diário 7º PA'!$F$4:$F$5383))+SUMPRODUCT(-('Diário 8º PA'!$E$4:$E$5022='Analítico Cx.'!$B17),-('Diário 8º PA'!$O$4:$O$5022=N$1),('Diário 8º PA'!$F$4:$F$5022))+SUMPRODUCT(-('Diário 9º PA'!$E$4:$E$5221='Analítico Cx.'!$B17),-('Diário 9º PA'!$O$4:$O$5221=N$1),('Diário 9º PA'!$F$4:$F$5221))+SUMPRODUCT(-('Diário 10º PA'!$E$4:$E$5221='Analítico Cx.'!$B17),-('Diário 10º PA'!$O$4:$O$5221=N$1),('Diário 10º PA'!$F$4:$F$5221))</f>
        <v>0</v>
      </c>
      <c r="O17" s="190">
        <f>SUM(C17:N17)</f>
        <v>414731.31999999995</v>
      </c>
      <c r="P17" s="268">
        <f>IF($O$18=0,0,O17/$O$18)</f>
        <v>9.3591695689636004E-2</v>
      </c>
    </row>
    <row r="18" spans="1:16" ht="23.25" customHeight="1" thickBot="1" x14ac:dyDescent="0.25">
      <c r="A18" s="26" t="s">
        <v>147</v>
      </c>
      <c r="B18" s="27"/>
      <c r="C18" s="185">
        <f>SUBTOTAL(109,C14:C17)</f>
        <v>11257.33</v>
      </c>
      <c r="D18" s="185">
        <f t="shared" ref="D18:O18" si="1">SUBTOTAL(109,D14:D17)</f>
        <v>185406.27</v>
      </c>
      <c r="E18" s="185">
        <f t="shared" si="1"/>
        <v>4234619.72</v>
      </c>
      <c r="F18" s="185">
        <f t="shared" si="1"/>
        <v>0</v>
      </c>
      <c r="G18" s="185">
        <f t="shared" si="1"/>
        <v>0</v>
      </c>
      <c r="H18" s="185">
        <f t="shared" si="1"/>
        <v>0</v>
      </c>
      <c r="I18" s="185">
        <f t="shared" ref="I18:N18" si="2">SUBTOTAL(109,I14:I17)</f>
        <v>0</v>
      </c>
      <c r="J18" s="185">
        <f t="shared" si="2"/>
        <v>0</v>
      </c>
      <c r="K18" s="185">
        <f t="shared" si="2"/>
        <v>0</v>
      </c>
      <c r="L18" s="185">
        <f t="shared" si="2"/>
        <v>0</v>
      </c>
      <c r="M18" s="185">
        <f t="shared" si="2"/>
        <v>0</v>
      </c>
      <c r="N18" s="185">
        <f t="shared" si="2"/>
        <v>0</v>
      </c>
      <c r="O18" s="185">
        <f t="shared" si="1"/>
        <v>4431283.32</v>
      </c>
      <c r="P18" s="165">
        <f>IF($O$18=0,0,O18/$O$18)</f>
        <v>1</v>
      </c>
    </row>
    <row r="19" spans="1:16" ht="23.25" customHeight="1" thickBot="1" x14ac:dyDescent="0.25">
      <c r="A19" s="28"/>
      <c r="B19" s="19"/>
      <c r="C19" s="29"/>
      <c r="D19" s="29"/>
      <c r="E19" s="29"/>
      <c r="F19" s="29"/>
      <c r="G19" s="29"/>
      <c r="H19" s="29"/>
      <c r="I19" s="29"/>
      <c r="J19" s="29"/>
      <c r="K19" s="29"/>
      <c r="L19" s="29"/>
      <c r="M19" s="29"/>
      <c r="N19" s="29"/>
      <c r="O19" s="29"/>
    </row>
    <row r="20" spans="1:16" ht="23.25" customHeight="1" thickBot="1" x14ac:dyDescent="0.25">
      <c r="A20" s="30">
        <v>2</v>
      </c>
      <c r="B20" s="19" t="s">
        <v>95</v>
      </c>
      <c r="C20" s="66"/>
      <c r="D20" s="66"/>
      <c r="E20" s="66"/>
      <c r="F20" s="66"/>
      <c r="G20" s="66"/>
      <c r="H20" s="66"/>
      <c r="I20" s="66"/>
      <c r="J20" s="66"/>
      <c r="K20" s="66"/>
      <c r="L20" s="66"/>
      <c r="M20" s="66"/>
      <c r="N20" s="66"/>
      <c r="O20" s="66"/>
      <c r="P20" s="66"/>
    </row>
    <row r="21" spans="1:16" ht="23.25" customHeight="1" x14ac:dyDescent="0.2">
      <c r="A21" s="20" t="s">
        <v>92</v>
      </c>
      <c r="B21" s="101" t="s">
        <v>96</v>
      </c>
      <c r="C21" s="65"/>
      <c r="D21" s="65"/>
      <c r="E21" s="65"/>
      <c r="F21" s="65"/>
      <c r="G21" s="65"/>
      <c r="H21" s="65"/>
      <c r="I21" s="65"/>
      <c r="J21" s="65"/>
      <c r="K21" s="65"/>
      <c r="L21" s="65"/>
      <c r="M21" s="65"/>
      <c r="N21" s="65"/>
      <c r="O21" s="65"/>
      <c r="P21" s="170"/>
    </row>
    <row r="22" spans="1:16" ht="23.25" customHeight="1" x14ac:dyDescent="0.2">
      <c r="A22" s="31" t="s">
        <v>97</v>
      </c>
      <c r="B22" s="32" t="s">
        <v>98</v>
      </c>
      <c r="C22" s="184">
        <f>SUMPRODUCT(-('Diário 7º PA'!$E$4:$E$5383='Analítico Cx.'!$B22),-('Diário 7º PA'!$N$4:$N$5383=C$1),('Diário 7º PA'!$F$4:$F$5383))+SUMPRODUCT(-('Diário 8º PA'!$E$4:$E$5022='Analítico Cx.'!$B22),-('Diário 8º PA'!$O$4:$O$5022=C$1),('Diário 8º PA'!$F$4:$F$5022))+SUMPRODUCT(-('Diário 9º PA'!$E$4:$E$5221='Analítico Cx.'!$B22),-('Diário 9º PA'!$O$4:$O$5221=C$1),('Diário 9º PA'!$F$4:$F$5221))+SUMPRODUCT(-('Diário 10º PA'!$E$4:$E$5221='Analítico Cx.'!$B22),-('Diário 10º PA'!$O$4:$O$5221=C$1),('Diário 10º PA'!$F$4:$F$5221))</f>
        <v>2531697.63</v>
      </c>
      <c r="D22" s="184">
        <f>SUMPRODUCT(-('Diário 7º PA'!$E$4:$E$5383='Analítico Cx.'!$B22),-('Diário 7º PA'!$N$4:$N$5383=D$1),('Diário 7º PA'!$F$4:$F$5383))+SUMPRODUCT(-('Diário 8º PA'!$E$4:$E$5022='Analítico Cx.'!$B22),-('Diário 8º PA'!$O$4:$O$5022=D$1),('Diário 8º PA'!$F$4:$F$5022))+SUMPRODUCT(-('Diário 9º PA'!$E$4:$E$5221='Analítico Cx.'!$B22),-('Diário 9º PA'!$O$4:$O$5221=D$1),('Diário 9º PA'!$F$4:$F$5221))+SUMPRODUCT(-('Diário 10º PA'!$E$4:$E$5221='Analítico Cx.'!$B22),-('Diário 10º PA'!$O$4:$O$5221=D$1),('Diário 10º PA'!$F$4:$F$5221))</f>
        <v>2724445.2599999988</v>
      </c>
      <c r="E22" s="184">
        <f>SUMPRODUCT(-('Diário 7º PA'!$E$4:$E$5383='Analítico Cx.'!$B22),-('Diário 7º PA'!$N$4:$N$5383=E$1),('Diário 7º PA'!$F$4:$F$5383))+SUMPRODUCT(-('Diário 8º PA'!$E$4:$E$5022='Analítico Cx.'!$B22),-('Diário 8º PA'!$O$4:$O$5022=E$1),('Diário 8º PA'!$F$4:$F$5022))+SUMPRODUCT(-('Diário 9º PA'!$E$4:$E$5221='Analítico Cx.'!$B22),-('Diário 9º PA'!$O$4:$O$5221=E$1),('Diário 9º PA'!$F$4:$F$5221))+SUMPRODUCT(-('Diário 10º PA'!$E$4:$E$5221='Analítico Cx.'!$B22),-('Diário 10º PA'!$O$4:$O$5221=E$1),('Diário 10º PA'!$F$4:$F$5221))</f>
        <v>2650061.7399999993</v>
      </c>
      <c r="F22" s="184">
        <f>SUMPRODUCT(-('Diário 7º PA'!$E$4:$E$5383='Analítico Cx.'!$B22),-('Diário 7º PA'!$N$4:$N$5383=F$1),('Diário 7º PA'!$F$4:$F$5383))+SUMPRODUCT(-('Diário 8º PA'!$E$4:$E$5022='Analítico Cx.'!$B22),-('Diário 8º PA'!$O$4:$O$5022=F$1),('Diário 8º PA'!$F$4:$F$5022))+SUMPRODUCT(-('Diário 9º PA'!$E$4:$E$5221='Analítico Cx.'!$B22),-('Diário 9º PA'!$O$4:$O$5221=F$1),('Diário 9º PA'!$F$4:$F$5221))+SUMPRODUCT(-('Diário 10º PA'!$E$4:$E$5221='Analítico Cx.'!$B22),-('Diário 10º PA'!$O$4:$O$5221=F$1),('Diário 10º PA'!$F$4:$F$5221))</f>
        <v>0</v>
      </c>
      <c r="G22" s="184">
        <f>SUMPRODUCT(-('Diário 7º PA'!$E$4:$E$5383='Analítico Cx.'!$B22),-('Diário 7º PA'!$N$4:$N$5383=G$1),('Diário 7º PA'!$F$4:$F$5383))+SUMPRODUCT(-('Diário 8º PA'!$E$4:$E$5022='Analítico Cx.'!$B22),-('Diário 8º PA'!$O$4:$O$5022=G$1),('Diário 8º PA'!$F$4:$F$5022))+SUMPRODUCT(-('Diário 9º PA'!$E$4:$E$5221='Analítico Cx.'!$B22),-('Diário 9º PA'!$O$4:$O$5221=G$1),('Diário 9º PA'!$F$4:$F$5221))+SUMPRODUCT(-('Diário 10º PA'!$E$4:$E$5221='Analítico Cx.'!$B22),-('Diário 10º PA'!$O$4:$O$5221=G$1),('Diário 10º PA'!$F$4:$F$5221))</f>
        <v>0</v>
      </c>
      <c r="H22" s="184">
        <f>SUMPRODUCT(-('Diário 7º PA'!$E$4:$E$5383='Analítico Cx.'!$B22),-('Diário 7º PA'!$N$4:$N$5383=H$1),('Diário 7º PA'!$F$4:$F$5383))+SUMPRODUCT(-('Diário 8º PA'!$E$4:$E$5022='Analítico Cx.'!$B22),-('Diário 8º PA'!$O$4:$O$5022=H$1),('Diário 8º PA'!$F$4:$F$5022))+SUMPRODUCT(-('Diário 9º PA'!$E$4:$E$5221='Analítico Cx.'!$B22),-('Diário 9º PA'!$O$4:$O$5221=H$1),('Diário 9º PA'!$F$4:$F$5221))+SUMPRODUCT(-('Diário 10º PA'!$E$4:$E$5221='Analítico Cx.'!$B22),-('Diário 10º PA'!$O$4:$O$5221=H$1),('Diário 10º PA'!$F$4:$F$5221))</f>
        <v>0</v>
      </c>
      <c r="I22" s="184">
        <f>SUMPRODUCT(-('Diário 7º PA'!$E$4:$E$5383='Analítico Cx.'!$B22),-('Diário 7º PA'!$N$4:$N$5383=I$1),('Diário 7º PA'!$F$4:$F$5383))+SUMPRODUCT(-('Diário 8º PA'!$E$4:$E$5022='Analítico Cx.'!$B22),-('Diário 8º PA'!$O$4:$O$5022=I$1),('Diário 8º PA'!$F$4:$F$5022))+SUMPRODUCT(-('Diário 9º PA'!$E$4:$E$5221='Analítico Cx.'!$B22),-('Diário 9º PA'!$O$4:$O$5221=I$1),('Diário 9º PA'!$F$4:$F$5221))+SUMPRODUCT(-('Diário 10º PA'!$E$4:$E$5221='Analítico Cx.'!$B22),-('Diário 10º PA'!$O$4:$O$5221=I$1),('Diário 10º PA'!$F$4:$F$5221))</f>
        <v>0</v>
      </c>
      <c r="J22" s="184">
        <f>SUMPRODUCT(-('Diário 7º PA'!$E$4:$E$5383='Analítico Cx.'!$B22),-('Diário 7º PA'!$N$4:$N$5383=J$1),('Diário 7º PA'!$F$4:$F$5383))+SUMPRODUCT(-('Diário 8º PA'!$E$4:$E$5022='Analítico Cx.'!$B22),-('Diário 8º PA'!$O$4:$O$5022=J$1),('Diário 8º PA'!$F$4:$F$5022))+SUMPRODUCT(-('Diário 9º PA'!$E$4:$E$5221='Analítico Cx.'!$B22),-('Diário 9º PA'!$O$4:$O$5221=J$1),('Diário 9º PA'!$F$4:$F$5221))+SUMPRODUCT(-('Diário 10º PA'!$E$4:$E$5221='Analítico Cx.'!$B22),-('Diário 10º PA'!$O$4:$O$5221=J$1),('Diário 10º PA'!$F$4:$F$5221))</f>
        <v>0</v>
      </c>
      <c r="K22" s="184">
        <f>SUMPRODUCT(-('Diário 7º PA'!$E$4:$E$5383='Analítico Cx.'!$B22),-('Diário 7º PA'!$N$4:$N$5383=K$1),('Diário 7º PA'!$F$4:$F$5383))+SUMPRODUCT(-('Diário 8º PA'!$E$4:$E$5022='Analítico Cx.'!$B22),-('Diário 8º PA'!$O$4:$O$5022=K$1),('Diário 8º PA'!$F$4:$F$5022))+SUMPRODUCT(-('Diário 9º PA'!$E$4:$E$5221='Analítico Cx.'!$B22),-('Diário 9º PA'!$O$4:$O$5221=K$1),('Diário 9º PA'!$F$4:$F$5221))+SUMPRODUCT(-('Diário 10º PA'!$E$4:$E$5221='Analítico Cx.'!$B22),-('Diário 10º PA'!$O$4:$O$5221=K$1),('Diário 10º PA'!$F$4:$F$5221))</f>
        <v>0</v>
      </c>
      <c r="L22" s="184">
        <f>SUMPRODUCT(-('Diário 7º PA'!$E$4:$E$5383='Analítico Cx.'!$B22),-('Diário 7º PA'!$N$4:$N$5383=L$1),('Diário 7º PA'!$F$4:$F$5383))+SUMPRODUCT(-('Diário 8º PA'!$E$4:$E$5022='Analítico Cx.'!$B22),-('Diário 8º PA'!$O$4:$O$5022=L$1),('Diário 8º PA'!$F$4:$F$5022))+SUMPRODUCT(-('Diário 9º PA'!$E$4:$E$5221='Analítico Cx.'!$B22),-('Diário 9º PA'!$O$4:$O$5221=L$1),('Diário 9º PA'!$F$4:$F$5221))+SUMPRODUCT(-('Diário 10º PA'!$E$4:$E$5221='Analítico Cx.'!$B22),-('Diário 10º PA'!$O$4:$O$5221=L$1),('Diário 10º PA'!$F$4:$F$5221))</f>
        <v>0</v>
      </c>
      <c r="M22" s="184">
        <f>SUMPRODUCT(-('Diário 7º PA'!$E$4:$E$5383='Analítico Cx.'!$B22),-('Diário 7º PA'!$N$4:$N$5383=M$1),('Diário 7º PA'!$F$4:$F$5383))+SUMPRODUCT(-('Diário 8º PA'!$E$4:$E$5022='Analítico Cx.'!$B22),-('Diário 8º PA'!$O$4:$O$5022=M$1),('Diário 8º PA'!$F$4:$F$5022))+SUMPRODUCT(-('Diário 9º PA'!$E$4:$E$5221='Analítico Cx.'!$B22),-('Diário 9º PA'!$O$4:$O$5221=M$1),('Diário 9º PA'!$F$4:$F$5221))+SUMPRODUCT(-('Diário 10º PA'!$E$4:$E$5221='Analítico Cx.'!$B22),-('Diário 10º PA'!$O$4:$O$5221=M$1),('Diário 10º PA'!$F$4:$F$5221))</f>
        <v>0</v>
      </c>
      <c r="N22" s="184">
        <f>SUMPRODUCT(-('Diário 7º PA'!$E$4:$E$5383='Analítico Cx.'!$B22),-('Diário 7º PA'!$N$4:$N$5383=N$1),('Diário 7º PA'!$F$4:$F$5383))+SUMPRODUCT(-('Diário 8º PA'!$E$4:$E$5022='Analítico Cx.'!$B22),-('Diário 8º PA'!$O$4:$O$5022=N$1),('Diário 8º PA'!$F$4:$F$5022))+SUMPRODUCT(-('Diário 9º PA'!$E$4:$E$5221='Analítico Cx.'!$B22),-('Diário 9º PA'!$O$4:$O$5221=N$1),('Diário 9º PA'!$F$4:$F$5221))+SUMPRODUCT(-('Diário 10º PA'!$E$4:$E$5221='Analítico Cx.'!$B22),-('Diário 10º PA'!$O$4:$O$5221=N$1),('Diário 10º PA'!$F$4:$F$5221))</f>
        <v>0</v>
      </c>
      <c r="O22" s="184">
        <f>SUM(C22:N22)</f>
        <v>7906204.629999998</v>
      </c>
      <c r="P22" s="168">
        <f t="shared" ref="P22:P31" si="3">IF($O$160=0,0,O22/$O$160)</f>
        <v>0.48896002088345769</v>
      </c>
    </row>
    <row r="23" spans="1:16" ht="23.25" customHeight="1" x14ac:dyDescent="0.2">
      <c r="A23" s="59" t="s">
        <v>148</v>
      </c>
      <c r="B23" s="58" t="s">
        <v>149</v>
      </c>
      <c r="C23" s="183">
        <f>SUMPRODUCT(-('Diário 7º PA'!$E$4:$E$5383='Analítico Cx.'!$B23),-('Diário 7º PA'!$N$4:$N$5383=C$1),('Diário 7º PA'!$F$4:$F$5383))+SUMPRODUCT(-('Diário 8º PA'!$E$4:$E$5022='Analítico Cx.'!$B23),-('Diário 8º PA'!$O$4:$O$5022=C$1),('Diário 8º PA'!$F$4:$F$5022))+SUMPRODUCT(-('Diário 9º PA'!$E$4:$E$5221='Analítico Cx.'!$B23),-('Diário 9º PA'!$O$4:$O$5221=C$1),('Diário 9º PA'!$F$4:$F$5221))+SUMPRODUCT(-('Diário 10º PA'!$E$4:$E$5221='Analítico Cx.'!$B23),-('Diário 10º PA'!$O$4:$O$5221=C$1),('Diário 10º PA'!$F$4:$F$5221))</f>
        <v>0</v>
      </c>
      <c r="D23" s="183">
        <f>SUMPRODUCT(-('Diário 7º PA'!$E$4:$E$5383='Analítico Cx.'!$B23),-('Diário 7º PA'!$N$4:$N$5383=D$1),('Diário 7º PA'!$F$4:$F$5383))+SUMPRODUCT(-('Diário 8º PA'!$E$4:$E$5022='Analítico Cx.'!$B23),-('Diário 8º PA'!$O$4:$O$5022=D$1),('Diário 8º PA'!$F$4:$F$5022))+SUMPRODUCT(-('Diário 9º PA'!$E$4:$E$5221='Analítico Cx.'!$B23),-('Diário 9º PA'!$O$4:$O$5221=D$1),('Diário 9º PA'!$F$4:$F$5221))+SUMPRODUCT(-('Diário 10º PA'!$E$4:$E$5221='Analítico Cx.'!$B23),-('Diário 10º PA'!$O$4:$O$5221=D$1),('Diário 10º PA'!$F$4:$F$5221))</f>
        <v>0</v>
      </c>
      <c r="E23" s="183">
        <f>SUMPRODUCT(-('Diário 7º PA'!$E$4:$E$5383='Analítico Cx.'!$B23),-('Diário 7º PA'!$N$4:$N$5383=E$1),('Diário 7º PA'!$F$4:$F$5383))+SUMPRODUCT(-('Diário 8º PA'!$E$4:$E$5022='Analítico Cx.'!$B23),-('Diário 8º PA'!$O$4:$O$5022=E$1),('Diário 8º PA'!$F$4:$F$5022))+SUMPRODUCT(-('Diário 9º PA'!$E$4:$E$5221='Analítico Cx.'!$B23),-('Diário 9º PA'!$O$4:$O$5221=E$1),('Diário 9º PA'!$F$4:$F$5221))+SUMPRODUCT(-('Diário 10º PA'!$E$4:$E$5221='Analítico Cx.'!$B23),-('Diário 10º PA'!$O$4:$O$5221=E$1),('Diário 10º PA'!$F$4:$F$5221))</f>
        <v>0</v>
      </c>
      <c r="F23" s="183">
        <f>SUMPRODUCT(-('Diário 7º PA'!$E$4:$E$5383='Analítico Cx.'!$B23),-('Diário 7º PA'!$N$4:$N$5383=F$1),('Diário 7º PA'!$F$4:$F$5383))+SUMPRODUCT(-('Diário 8º PA'!$E$4:$E$5022='Analítico Cx.'!$B23),-('Diário 8º PA'!$O$4:$O$5022=F$1),('Diário 8º PA'!$F$4:$F$5022))+SUMPRODUCT(-('Diário 9º PA'!$E$4:$E$5221='Analítico Cx.'!$B23),-('Diário 9º PA'!$O$4:$O$5221=F$1),('Diário 9º PA'!$F$4:$F$5221))+SUMPRODUCT(-('Diário 10º PA'!$E$4:$E$5221='Analítico Cx.'!$B23),-('Diário 10º PA'!$O$4:$O$5221=F$1),('Diário 10º PA'!$F$4:$F$5221))</f>
        <v>0</v>
      </c>
      <c r="G23" s="183">
        <f>SUMPRODUCT(-('Diário 7º PA'!$E$4:$E$5383='Analítico Cx.'!$B23),-('Diário 7º PA'!$N$4:$N$5383=G$1),('Diário 7º PA'!$F$4:$F$5383))+SUMPRODUCT(-('Diário 8º PA'!$E$4:$E$5022='Analítico Cx.'!$B23),-('Diário 8º PA'!$O$4:$O$5022=G$1),('Diário 8º PA'!$F$4:$F$5022))+SUMPRODUCT(-('Diário 9º PA'!$E$4:$E$5221='Analítico Cx.'!$B23),-('Diário 9º PA'!$O$4:$O$5221=G$1),('Diário 9º PA'!$F$4:$F$5221))+SUMPRODUCT(-('Diário 10º PA'!$E$4:$E$5221='Analítico Cx.'!$B23),-('Diário 10º PA'!$O$4:$O$5221=G$1),('Diário 10º PA'!$F$4:$F$5221))</f>
        <v>0</v>
      </c>
      <c r="H23" s="183">
        <f>SUMPRODUCT(-('Diário 7º PA'!$E$4:$E$5383='Analítico Cx.'!$B23),-('Diário 7º PA'!$N$4:$N$5383=H$1),('Diário 7º PA'!$F$4:$F$5383))+SUMPRODUCT(-('Diário 8º PA'!$E$4:$E$5022='Analítico Cx.'!$B23),-('Diário 8º PA'!$O$4:$O$5022=H$1),('Diário 8º PA'!$F$4:$F$5022))+SUMPRODUCT(-('Diário 9º PA'!$E$4:$E$5221='Analítico Cx.'!$B23),-('Diário 9º PA'!$O$4:$O$5221=H$1),('Diário 9º PA'!$F$4:$F$5221))+SUMPRODUCT(-('Diário 10º PA'!$E$4:$E$5221='Analítico Cx.'!$B23),-('Diário 10º PA'!$O$4:$O$5221=H$1),('Diário 10º PA'!$F$4:$F$5221))</f>
        <v>0</v>
      </c>
      <c r="I23" s="183">
        <f>SUMPRODUCT(-('Diário 7º PA'!$E$4:$E$5383='Analítico Cx.'!$B23),-('Diário 7º PA'!$N$4:$N$5383=I$1),('Diário 7º PA'!$F$4:$F$5383))+SUMPRODUCT(-('Diário 8º PA'!$E$4:$E$5022='Analítico Cx.'!$B23),-('Diário 8º PA'!$O$4:$O$5022=I$1),('Diário 8º PA'!$F$4:$F$5022))+SUMPRODUCT(-('Diário 9º PA'!$E$4:$E$5221='Analítico Cx.'!$B23),-('Diário 9º PA'!$O$4:$O$5221=I$1),('Diário 9º PA'!$F$4:$F$5221))+SUMPRODUCT(-('Diário 10º PA'!$E$4:$E$5221='Analítico Cx.'!$B23),-('Diário 10º PA'!$O$4:$O$5221=I$1),('Diário 10º PA'!$F$4:$F$5221))</f>
        <v>0</v>
      </c>
      <c r="J23" s="183">
        <f>SUMPRODUCT(-('Diário 7º PA'!$E$4:$E$5383='Analítico Cx.'!$B23),-('Diário 7º PA'!$N$4:$N$5383=J$1),('Diário 7º PA'!$F$4:$F$5383))+SUMPRODUCT(-('Diário 8º PA'!$E$4:$E$5022='Analítico Cx.'!$B23),-('Diário 8º PA'!$O$4:$O$5022=J$1),('Diário 8º PA'!$F$4:$F$5022))+SUMPRODUCT(-('Diário 9º PA'!$E$4:$E$5221='Analítico Cx.'!$B23),-('Diário 9º PA'!$O$4:$O$5221=J$1),('Diário 9º PA'!$F$4:$F$5221))+SUMPRODUCT(-('Diário 10º PA'!$E$4:$E$5221='Analítico Cx.'!$B23),-('Diário 10º PA'!$O$4:$O$5221=J$1),('Diário 10º PA'!$F$4:$F$5221))</f>
        <v>0</v>
      </c>
      <c r="K23" s="183">
        <f>SUMPRODUCT(-('Diário 7º PA'!$E$4:$E$5383='Analítico Cx.'!$B23),-('Diário 7º PA'!$N$4:$N$5383=K$1),('Diário 7º PA'!$F$4:$F$5383))+SUMPRODUCT(-('Diário 8º PA'!$E$4:$E$5022='Analítico Cx.'!$B23),-('Diário 8º PA'!$O$4:$O$5022=K$1),('Diário 8º PA'!$F$4:$F$5022))+SUMPRODUCT(-('Diário 9º PA'!$E$4:$E$5221='Analítico Cx.'!$B23),-('Diário 9º PA'!$O$4:$O$5221=K$1),('Diário 9º PA'!$F$4:$F$5221))+SUMPRODUCT(-('Diário 10º PA'!$E$4:$E$5221='Analítico Cx.'!$B23),-('Diário 10º PA'!$O$4:$O$5221=K$1),('Diário 10º PA'!$F$4:$F$5221))</f>
        <v>0</v>
      </c>
      <c r="L23" s="183">
        <f>SUMPRODUCT(-('Diário 7º PA'!$E$4:$E$5383='Analítico Cx.'!$B23),-('Diário 7º PA'!$N$4:$N$5383=L$1),('Diário 7º PA'!$F$4:$F$5383))+SUMPRODUCT(-('Diário 8º PA'!$E$4:$E$5022='Analítico Cx.'!$B23),-('Diário 8º PA'!$O$4:$O$5022=L$1),('Diário 8º PA'!$F$4:$F$5022))+SUMPRODUCT(-('Diário 9º PA'!$E$4:$E$5221='Analítico Cx.'!$B23),-('Diário 9º PA'!$O$4:$O$5221=L$1),('Diário 9º PA'!$F$4:$F$5221))+SUMPRODUCT(-('Diário 10º PA'!$E$4:$E$5221='Analítico Cx.'!$B23),-('Diário 10º PA'!$O$4:$O$5221=L$1),('Diário 10º PA'!$F$4:$F$5221))</f>
        <v>0</v>
      </c>
      <c r="M23" s="183">
        <f>SUMPRODUCT(-('Diário 7º PA'!$E$4:$E$5383='Analítico Cx.'!$B23),-('Diário 7º PA'!$N$4:$N$5383=M$1),('Diário 7º PA'!$F$4:$F$5383))+SUMPRODUCT(-('Diário 8º PA'!$E$4:$E$5022='Analítico Cx.'!$B23),-('Diário 8º PA'!$O$4:$O$5022=M$1),('Diário 8º PA'!$F$4:$F$5022))+SUMPRODUCT(-('Diário 9º PA'!$E$4:$E$5221='Analítico Cx.'!$B23),-('Diário 9º PA'!$O$4:$O$5221=M$1),('Diário 9º PA'!$F$4:$F$5221))+SUMPRODUCT(-('Diário 10º PA'!$E$4:$E$5221='Analítico Cx.'!$B23),-('Diário 10º PA'!$O$4:$O$5221=M$1),('Diário 10º PA'!$F$4:$F$5221))</f>
        <v>0</v>
      </c>
      <c r="N23" s="183">
        <f>SUMPRODUCT(-('Diário 7º PA'!$E$4:$E$5383='Analítico Cx.'!$B23),-('Diário 7º PA'!$N$4:$N$5383=N$1),('Diário 7º PA'!$F$4:$F$5383))+SUMPRODUCT(-('Diário 8º PA'!$E$4:$E$5022='Analítico Cx.'!$B23),-('Diário 8º PA'!$O$4:$O$5022=N$1),('Diário 8º PA'!$F$4:$F$5022))+SUMPRODUCT(-('Diário 9º PA'!$E$4:$E$5221='Analítico Cx.'!$B23),-('Diário 9º PA'!$O$4:$O$5221=N$1),('Diário 9º PA'!$F$4:$F$5221))+SUMPRODUCT(-('Diário 10º PA'!$E$4:$E$5221='Analítico Cx.'!$B23),-('Diário 10º PA'!$O$4:$O$5221=N$1),('Diário 10º PA'!$F$4:$F$5221))</f>
        <v>0</v>
      </c>
      <c r="O23" s="184">
        <f>SUM(C23:N23)</f>
        <v>0</v>
      </c>
      <c r="P23" s="168">
        <f t="shared" si="3"/>
        <v>0</v>
      </c>
    </row>
    <row r="24" spans="1:16" ht="23.25" customHeight="1" x14ac:dyDescent="0.2">
      <c r="A24" s="59" t="s">
        <v>150</v>
      </c>
      <c r="B24" s="57" t="s">
        <v>151</v>
      </c>
      <c r="C24" s="183">
        <f>SUMPRODUCT(-('Diário 7º PA'!$E$4:$E$5383='Analítico Cx.'!$B24),-('Diário 7º PA'!$N$4:$N$5383=C$1),('Diário 7º PA'!$F$4:$F$5383))+SUMPRODUCT(-('Diário 8º PA'!$E$4:$E$5022='Analítico Cx.'!$B24),-('Diário 8º PA'!$O$4:$O$5022=C$1),('Diário 8º PA'!$F$4:$F$5022))+SUMPRODUCT(-('Diário 9º PA'!$E$4:$E$5221='Analítico Cx.'!$B24),-('Diário 9º PA'!$O$4:$O$5221=C$1),('Diário 9º PA'!$F$4:$F$5221))+SUMPRODUCT(-('Diário 10º PA'!$E$4:$E$5221='Analítico Cx.'!$B24),-('Diário 10º PA'!$O$4:$O$5221=C$1),('Diário 10º PA'!$F$4:$F$5221))</f>
        <v>0</v>
      </c>
      <c r="D24" s="183">
        <f>SUMPRODUCT(-('Diário 7º PA'!$E$4:$E$5383='Analítico Cx.'!$B24),-('Diário 7º PA'!$N$4:$N$5383=D$1),('Diário 7º PA'!$F$4:$F$5383))+SUMPRODUCT(-('Diário 8º PA'!$E$4:$E$5022='Analítico Cx.'!$B24),-('Diário 8º PA'!$O$4:$O$5022=D$1),('Diário 8º PA'!$F$4:$F$5022))+SUMPRODUCT(-('Diário 9º PA'!$E$4:$E$5221='Analítico Cx.'!$B24),-('Diário 9º PA'!$O$4:$O$5221=D$1),('Diário 9º PA'!$F$4:$F$5221))+SUMPRODUCT(-('Diário 10º PA'!$E$4:$E$5221='Analítico Cx.'!$B24),-('Diário 10º PA'!$O$4:$O$5221=D$1),('Diário 10º PA'!$F$4:$F$5221))</f>
        <v>0</v>
      </c>
      <c r="E24" s="183">
        <f>SUMPRODUCT(-('Diário 7º PA'!$E$4:$E$5383='Analítico Cx.'!$B24),-('Diário 7º PA'!$N$4:$N$5383=E$1),('Diário 7º PA'!$F$4:$F$5383))+SUMPRODUCT(-('Diário 8º PA'!$E$4:$E$5022='Analítico Cx.'!$B24),-('Diário 8º PA'!$O$4:$O$5022=E$1),('Diário 8º PA'!$F$4:$F$5022))+SUMPRODUCT(-('Diário 9º PA'!$E$4:$E$5221='Analítico Cx.'!$B24),-('Diário 9º PA'!$O$4:$O$5221=E$1),('Diário 9º PA'!$F$4:$F$5221))+SUMPRODUCT(-('Diário 10º PA'!$E$4:$E$5221='Analítico Cx.'!$B24),-('Diário 10º PA'!$O$4:$O$5221=E$1),('Diário 10º PA'!$F$4:$F$5221))</f>
        <v>0</v>
      </c>
      <c r="F24" s="183">
        <f>SUMPRODUCT(-('Diário 7º PA'!$E$4:$E$5383='Analítico Cx.'!$B24),-('Diário 7º PA'!$N$4:$N$5383=F$1),('Diário 7º PA'!$F$4:$F$5383))+SUMPRODUCT(-('Diário 8º PA'!$E$4:$E$5022='Analítico Cx.'!$B24),-('Diário 8º PA'!$O$4:$O$5022=F$1),('Diário 8º PA'!$F$4:$F$5022))+SUMPRODUCT(-('Diário 9º PA'!$E$4:$E$5221='Analítico Cx.'!$B24),-('Diário 9º PA'!$O$4:$O$5221=F$1),('Diário 9º PA'!$F$4:$F$5221))+SUMPRODUCT(-('Diário 10º PA'!$E$4:$E$5221='Analítico Cx.'!$B24),-('Diário 10º PA'!$O$4:$O$5221=F$1),('Diário 10º PA'!$F$4:$F$5221))</f>
        <v>0</v>
      </c>
      <c r="G24" s="183">
        <f>SUMPRODUCT(-('Diário 7º PA'!$E$4:$E$5383='Analítico Cx.'!$B24),-('Diário 7º PA'!$N$4:$N$5383=G$1),('Diário 7º PA'!$F$4:$F$5383))+SUMPRODUCT(-('Diário 8º PA'!$E$4:$E$5022='Analítico Cx.'!$B24),-('Diário 8º PA'!$O$4:$O$5022=G$1),('Diário 8º PA'!$F$4:$F$5022))+SUMPRODUCT(-('Diário 9º PA'!$E$4:$E$5221='Analítico Cx.'!$B24),-('Diário 9º PA'!$O$4:$O$5221=G$1),('Diário 9º PA'!$F$4:$F$5221))+SUMPRODUCT(-('Diário 10º PA'!$E$4:$E$5221='Analítico Cx.'!$B24),-('Diário 10º PA'!$O$4:$O$5221=G$1),('Diário 10º PA'!$F$4:$F$5221))</f>
        <v>0</v>
      </c>
      <c r="H24" s="183">
        <f>SUMPRODUCT(-('Diário 7º PA'!$E$4:$E$5383='Analítico Cx.'!$B24),-('Diário 7º PA'!$N$4:$N$5383=H$1),('Diário 7º PA'!$F$4:$F$5383))+SUMPRODUCT(-('Diário 8º PA'!$E$4:$E$5022='Analítico Cx.'!$B24),-('Diário 8º PA'!$O$4:$O$5022=H$1),('Diário 8º PA'!$F$4:$F$5022))+SUMPRODUCT(-('Diário 9º PA'!$E$4:$E$5221='Analítico Cx.'!$B24),-('Diário 9º PA'!$O$4:$O$5221=H$1),('Diário 9º PA'!$F$4:$F$5221))+SUMPRODUCT(-('Diário 10º PA'!$E$4:$E$5221='Analítico Cx.'!$B24),-('Diário 10º PA'!$O$4:$O$5221=H$1),('Diário 10º PA'!$F$4:$F$5221))</f>
        <v>0</v>
      </c>
      <c r="I24" s="183">
        <f>SUMPRODUCT(-('Diário 7º PA'!$E$4:$E$5383='Analítico Cx.'!$B24),-('Diário 7º PA'!$N$4:$N$5383=I$1),('Diário 7º PA'!$F$4:$F$5383))+SUMPRODUCT(-('Diário 8º PA'!$E$4:$E$5022='Analítico Cx.'!$B24),-('Diário 8º PA'!$O$4:$O$5022=I$1),('Diário 8º PA'!$F$4:$F$5022))+SUMPRODUCT(-('Diário 9º PA'!$E$4:$E$5221='Analítico Cx.'!$B24),-('Diário 9º PA'!$O$4:$O$5221=I$1),('Diário 9º PA'!$F$4:$F$5221))+SUMPRODUCT(-('Diário 10º PA'!$E$4:$E$5221='Analítico Cx.'!$B24),-('Diário 10º PA'!$O$4:$O$5221=I$1),('Diário 10º PA'!$F$4:$F$5221))</f>
        <v>0</v>
      </c>
      <c r="J24" s="183">
        <f>SUMPRODUCT(-('Diário 7º PA'!$E$4:$E$5383='Analítico Cx.'!$B24),-('Diário 7º PA'!$N$4:$N$5383=J$1),('Diário 7º PA'!$F$4:$F$5383))+SUMPRODUCT(-('Diário 8º PA'!$E$4:$E$5022='Analítico Cx.'!$B24),-('Diário 8º PA'!$O$4:$O$5022=J$1),('Diário 8º PA'!$F$4:$F$5022))+SUMPRODUCT(-('Diário 9º PA'!$E$4:$E$5221='Analítico Cx.'!$B24),-('Diário 9º PA'!$O$4:$O$5221=J$1),('Diário 9º PA'!$F$4:$F$5221))+SUMPRODUCT(-('Diário 10º PA'!$E$4:$E$5221='Analítico Cx.'!$B24),-('Diário 10º PA'!$O$4:$O$5221=J$1),('Diário 10º PA'!$F$4:$F$5221))</f>
        <v>0</v>
      </c>
      <c r="K24" s="183">
        <f>SUMPRODUCT(-('Diário 7º PA'!$E$4:$E$5383='Analítico Cx.'!$B24),-('Diário 7º PA'!$N$4:$N$5383=K$1),('Diário 7º PA'!$F$4:$F$5383))+SUMPRODUCT(-('Diário 8º PA'!$E$4:$E$5022='Analítico Cx.'!$B24),-('Diário 8º PA'!$O$4:$O$5022=K$1),('Diário 8º PA'!$F$4:$F$5022))+SUMPRODUCT(-('Diário 9º PA'!$E$4:$E$5221='Analítico Cx.'!$B24),-('Diário 9º PA'!$O$4:$O$5221=K$1),('Diário 9º PA'!$F$4:$F$5221))+SUMPRODUCT(-('Diário 10º PA'!$E$4:$E$5221='Analítico Cx.'!$B24),-('Diário 10º PA'!$O$4:$O$5221=K$1),('Diário 10º PA'!$F$4:$F$5221))</f>
        <v>0</v>
      </c>
      <c r="L24" s="183">
        <f>SUMPRODUCT(-('Diário 7º PA'!$E$4:$E$5383='Analítico Cx.'!$B24),-('Diário 7º PA'!$N$4:$N$5383=L$1),('Diário 7º PA'!$F$4:$F$5383))+SUMPRODUCT(-('Diário 8º PA'!$E$4:$E$5022='Analítico Cx.'!$B24),-('Diário 8º PA'!$O$4:$O$5022=L$1),('Diário 8º PA'!$F$4:$F$5022))+SUMPRODUCT(-('Diário 9º PA'!$E$4:$E$5221='Analítico Cx.'!$B24),-('Diário 9º PA'!$O$4:$O$5221=L$1),('Diário 9º PA'!$F$4:$F$5221))+SUMPRODUCT(-('Diário 10º PA'!$E$4:$E$5221='Analítico Cx.'!$B24),-('Diário 10º PA'!$O$4:$O$5221=L$1),('Diário 10º PA'!$F$4:$F$5221))</f>
        <v>0</v>
      </c>
      <c r="M24" s="183">
        <f>SUMPRODUCT(-('Diário 7º PA'!$E$4:$E$5383='Analítico Cx.'!$B24),-('Diário 7º PA'!$N$4:$N$5383=M$1),('Diário 7º PA'!$F$4:$F$5383))+SUMPRODUCT(-('Diário 8º PA'!$E$4:$E$5022='Analítico Cx.'!$B24),-('Diário 8º PA'!$O$4:$O$5022=M$1),('Diário 8º PA'!$F$4:$F$5022))+SUMPRODUCT(-('Diário 9º PA'!$E$4:$E$5221='Analítico Cx.'!$B24),-('Diário 9º PA'!$O$4:$O$5221=M$1),('Diário 9º PA'!$F$4:$F$5221))+SUMPRODUCT(-('Diário 10º PA'!$E$4:$E$5221='Analítico Cx.'!$B24),-('Diário 10º PA'!$O$4:$O$5221=M$1),('Diário 10º PA'!$F$4:$F$5221))</f>
        <v>0</v>
      </c>
      <c r="N24" s="183">
        <f>SUMPRODUCT(-('Diário 7º PA'!$E$4:$E$5383='Analítico Cx.'!$B24),-('Diário 7º PA'!$N$4:$N$5383=N$1),('Diário 7º PA'!$F$4:$F$5383))+SUMPRODUCT(-('Diário 8º PA'!$E$4:$E$5022='Analítico Cx.'!$B24),-('Diário 8º PA'!$O$4:$O$5022=N$1),('Diário 8º PA'!$F$4:$F$5022))+SUMPRODUCT(-('Diário 9º PA'!$E$4:$E$5221='Analítico Cx.'!$B24),-('Diário 9º PA'!$O$4:$O$5221=N$1),('Diário 9º PA'!$F$4:$F$5221))+SUMPRODUCT(-('Diário 10º PA'!$E$4:$E$5221='Analítico Cx.'!$B24),-('Diário 10º PA'!$O$4:$O$5221=N$1),('Diário 10º PA'!$F$4:$F$5221))</f>
        <v>0</v>
      </c>
      <c r="O24" s="184">
        <f>SUM(C24:N24)</f>
        <v>0</v>
      </c>
      <c r="P24" s="168">
        <f t="shared" si="3"/>
        <v>0</v>
      </c>
    </row>
    <row r="25" spans="1:16" ht="23.25" customHeight="1" x14ac:dyDescent="0.2">
      <c r="A25" s="59" t="s">
        <v>152</v>
      </c>
      <c r="B25" s="57" t="s">
        <v>153</v>
      </c>
      <c r="C25" s="183">
        <f>SUMPRODUCT(-('Diário 7º PA'!$E$4:$E$5383='Analítico Cx.'!$B25),-('Diário 7º PA'!$N$4:$N$5383=C$1),('Diário 7º PA'!$F$4:$F$5383))+SUMPRODUCT(-('Diário 8º PA'!$E$4:$E$5022='Analítico Cx.'!$B25),-('Diário 8º PA'!$O$4:$O$5022=C$1),('Diário 8º PA'!$F$4:$F$5022))+SUMPRODUCT(-('Diário 9º PA'!$E$4:$E$5221='Analítico Cx.'!$B25),-('Diário 9º PA'!$O$4:$O$5221=C$1),('Diário 9º PA'!$F$4:$F$5221))+SUMPRODUCT(-('Diário 10º PA'!$E$4:$E$5221='Analítico Cx.'!$B25),-('Diário 10º PA'!$O$4:$O$5221=C$1),('Diário 10º PA'!$F$4:$F$5221))</f>
        <v>0</v>
      </c>
      <c r="D25" s="183">
        <f>SUMPRODUCT(-('Diário 7º PA'!$E$4:$E$5383='Analítico Cx.'!$B25),-('Diário 7º PA'!$N$4:$N$5383=D$1),('Diário 7º PA'!$F$4:$F$5383))+SUMPRODUCT(-('Diário 8º PA'!$E$4:$E$5022='Analítico Cx.'!$B25),-('Diário 8º PA'!$O$4:$O$5022=D$1),('Diário 8º PA'!$F$4:$F$5022))+SUMPRODUCT(-('Diário 9º PA'!$E$4:$E$5221='Analítico Cx.'!$B25),-('Diário 9º PA'!$O$4:$O$5221=D$1),('Diário 9º PA'!$F$4:$F$5221))+SUMPRODUCT(-('Diário 10º PA'!$E$4:$E$5221='Analítico Cx.'!$B25),-('Diário 10º PA'!$O$4:$O$5221=D$1),('Diário 10º PA'!$F$4:$F$5221))</f>
        <v>0</v>
      </c>
      <c r="E25" s="183">
        <f>SUMPRODUCT(-('Diário 7º PA'!$E$4:$E$5383='Analítico Cx.'!$B25),-('Diário 7º PA'!$N$4:$N$5383=E$1),('Diário 7º PA'!$F$4:$F$5383))+SUMPRODUCT(-('Diário 8º PA'!$E$4:$E$5022='Analítico Cx.'!$B25),-('Diário 8º PA'!$O$4:$O$5022=E$1),('Diário 8º PA'!$F$4:$F$5022))+SUMPRODUCT(-('Diário 9º PA'!$E$4:$E$5221='Analítico Cx.'!$B25),-('Diário 9º PA'!$O$4:$O$5221=E$1),('Diário 9º PA'!$F$4:$F$5221))+SUMPRODUCT(-('Diário 10º PA'!$E$4:$E$5221='Analítico Cx.'!$B25),-('Diário 10º PA'!$O$4:$O$5221=E$1),('Diário 10º PA'!$F$4:$F$5221))</f>
        <v>0</v>
      </c>
      <c r="F25" s="183">
        <f>SUMPRODUCT(-('Diário 7º PA'!$E$4:$E$5383='Analítico Cx.'!$B25),-('Diário 7º PA'!$N$4:$N$5383=F$1),('Diário 7º PA'!$F$4:$F$5383))+SUMPRODUCT(-('Diário 8º PA'!$E$4:$E$5022='Analítico Cx.'!$B25),-('Diário 8º PA'!$O$4:$O$5022=F$1),('Diário 8º PA'!$F$4:$F$5022))+SUMPRODUCT(-('Diário 9º PA'!$E$4:$E$5221='Analítico Cx.'!$B25),-('Diário 9º PA'!$O$4:$O$5221=F$1),('Diário 9º PA'!$F$4:$F$5221))+SUMPRODUCT(-('Diário 10º PA'!$E$4:$E$5221='Analítico Cx.'!$B25),-('Diário 10º PA'!$O$4:$O$5221=F$1),('Diário 10º PA'!$F$4:$F$5221))</f>
        <v>0</v>
      </c>
      <c r="G25" s="183">
        <f>SUMPRODUCT(-('Diário 7º PA'!$E$4:$E$5383='Analítico Cx.'!$B25),-('Diário 7º PA'!$N$4:$N$5383=G$1),('Diário 7º PA'!$F$4:$F$5383))+SUMPRODUCT(-('Diário 8º PA'!$E$4:$E$5022='Analítico Cx.'!$B25),-('Diário 8º PA'!$O$4:$O$5022=G$1),('Diário 8º PA'!$F$4:$F$5022))+SUMPRODUCT(-('Diário 9º PA'!$E$4:$E$5221='Analítico Cx.'!$B25),-('Diário 9º PA'!$O$4:$O$5221=G$1),('Diário 9º PA'!$F$4:$F$5221))+SUMPRODUCT(-('Diário 10º PA'!$E$4:$E$5221='Analítico Cx.'!$B25),-('Diário 10º PA'!$O$4:$O$5221=G$1),('Diário 10º PA'!$F$4:$F$5221))</f>
        <v>0</v>
      </c>
      <c r="H25" s="183">
        <f>SUMPRODUCT(-('Diário 7º PA'!$E$4:$E$5383='Analítico Cx.'!$B25),-('Diário 7º PA'!$N$4:$N$5383=H$1),('Diário 7º PA'!$F$4:$F$5383))+SUMPRODUCT(-('Diário 8º PA'!$E$4:$E$5022='Analítico Cx.'!$B25),-('Diário 8º PA'!$O$4:$O$5022=H$1),('Diário 8º PA'!$F$4:$F$5022))+SUMPRODUCT(-('Diário 9º PA'!$E$4:$E$5221='Analítico Cx.'!$B25),-('Diário 9º PA'!$O$4:$O$5221=H$1),('Diário 9º PA'!$F$4:$F$5221))+SUMPRODUCT(-('Diário 10º PA'!$E$4:$E$5221='Analítico Cx.'!$B25),-('Diário 10º PA'!$O$4:$O$5221=H$1),('Diário 10º PA'!$F$4:$F$5221))</f>
        <v>0</v>
      </c>
      <c r="I25" s="183">
        <f>SUMPRODUCT(-('Diário 7º PA'!$E$4:$E$5383='Analítico Cx.'!$B25),-('Diário 7º PA'!$N$4:$N$5383=I$1),('Diário 7º PA'!$F$4:$F$5383))+SUMPRODUCT(-('Diário 8º PA'!$E$4:$E$5022='Analítico Cx.'!$B25),-('Diário 8º PA'!$O$4:$O$5022=I$1),('Diário 8º PA'!$F$4:$F$5022))+SUMPRODUCT(-('Diário 9º PA'!$E$4:$E$5221='Analítico Cx.'!$B25),-('Diário 9º PA'!$O$4:$O$5221=I$1),('Diário 9º PA'!$F$4:$F$5221))+SUMPRODUCT(-('Diário 10º PA'!$E$4:$E$5221='Analítico Cx.'!$B25),-('Diário 10º PA'!$O$4:$O$5221=I$1),('Diário 10º PA'!$F$4:$F$5221))</f>
        <v>0</v>
      </c>
      <c r="J25" s="183">
        <f>SUMPRODUCT(-('Diário 7º PA'!$E$4:$E$5383='Analítico Cx.'!$B25),-('Diário 7º PA'!$N$4:$N$5383=J$1),('Diário 7º PA'!$F$4:$F$5383))+SUMPRODUCT(-('Diário 8º PA'!$E$4:$E$5022='Analítico Cx.'!$B25),-('Diário 8º PA'!$O$4:$O$5022=J$1),('Diário 8º PA'!$F$4:$F$5022))+SUMPRODUCT(-('Diário 9º PA'!$E$4:$E$5221='Analítico Cx.'!$B25),-('Diário 9º PA'!$O$4:$O$5221=J$1),('Diário 9º PA'!$F$4:$F$5221))+SUMPRODUCT(-('Diário 10º PA'!$E$4:$E$5221='Analítico Cx.'!$B25),-('Diário 10º PA'!$O$4:$O$5221=J$1),('Diário 10º PA'!$F$4:$F$5221))</f>
        <v>0</v>
      </c>
      <c r="K25" s="183">
        <f>SUMPRODUCT(-('Diário 7º PA'!$E$4:$E$5383='Analítico Cx.'!$B25),-('Diário 7º PA'!$N$4:$N$5383=K$1),('Diário 7º PA'!$F$4:$F$5383))+SUMPRODUCT(-('Diário 8º PA'!$E$4:$E$5022='Analítico Cx.'!$B25),-('Diário 8º PA'!$O$4:$O$5022=K$1),('Diário 8º PA'!$F$4:$F$5022))+SUMPRODUCT(-('Diário 9º PA'!$E$4:$E$5221='Analítico Cx.'!$B25),-('Diário 9º PA'!$O$4:$O$5221=K$1),('Diário 9º PA'!$F$4:$F$5221))+SUMPRODUCT(-('Diário 10º PA'!$E$4:$E$5221='Analítico Cx.'!$B25),-('Diário 10º PA'!$O$4:$O$5221=K$1),('Diário 10º PA'!$F$4:$F$5221))</f>
        <v>0</v>
      </c>
      <c r="L25" s="183">
        <f>SUMPRODUCT(-('Diário 7º PA'!$E$4:$E$5383='Analítico Cx.'!$B25),-('Diário 7º PA'!$N$4:$N$5383=L$1),('Diário 7º PA'!$F$4:$F$5383))+SUMPRODUCT(-('Diário 8º PA'!$E$4:$E$5022='Analítico Cx.'!$B25),-('Diário 8º PA'!$O$4:$O$5022=L$1),('Diário 8º PA'!$F$4:$F$5022))+SUMPRODUCT(-('Diário 9º PA'!$E$4:$E$5221='Analítico Cx.'!$B25),-('Diário 9º PA'!$O$4:$O$5221=L$1),('Diário 9º PA'!$F$4:$F$5221))+SUMPRODUCT(-('Diário 10º PA'!$E$4:$E$5221='Analítico Cx.'!$B25),-('Diário 10º PA'!$O$4:$O$5221=L$1),('Diário 10º PA'!$F$4:$F$5221))</f>
        <v>0</v>
      </c>
      <c r="M25" s="183">
        <f>SUMPRODUCT(-('Diário 7º PA'!$E$4:$E$5383='Analítico Cx.'!$B25),-('Diário 7º PA'!$N$4:$N$5383=M$1),('Diário 7º PA'!$F$4:$F$5383))+SUMPRODUCT(-('Diário 8º PA'!$E$4:$E$5022='Analítico Cx.'!$B25),-('Diário 8º PA'!$O$4:$O$5022=M$1),('Diário 8º PA'!$F$4:$F$5022))+SUMPRODUCT(-('Diário 9º PA'!$E$4:$E$5221='Analítico Cx.'!$B25),-('Diário 9º PA'!$O$4:$O$5221=M$1),('Diário 9º PA'!$F$4:$F$5221))+SUMPRODUCT(-('Diário 10º PA'!$E$4:$E$5221='Analítico Cx.'!$B25),-('Diário 10º PA'!$O$4:$O$5221=M$1),('Diário 10º PA'!$F$4:$F$5221))</f>
        <v>0</v>
      </c>
      <c r="N25" s="183">
        <f>SUMPRODUCT(-('Diário 7º PA'!$E$4:$E$5383='Analítico Cx.'!$B25),-('Diário 7º PA'!$N$4:$N$5383=N$1),('Diário 7º PA'!$F$4:$F$5383))+SUMPRODUCT(-('Diário 8º PA'!$E$4:$E$5022='Analítico Cx.'!$B25),-('Diário 8º PA'!$O$4:$O$5022=N$1),('Diário 8º PA'!$F$4:$F$5022))+SUMPRODUCT(-('Diário 9º PA'!$E$4:$E$5221='Analítico Cx.'!$B25),-('Diário 9º PA'!$O$4:$O$5221=N$1),('Diário 9º PA'!$F$4:$F$5221))+SUMPRODUCT(-('Diário 10º PA'!$E$4:$E$5221='Analítico Cx.'!$B25),-('Diário 10º PA'!$O$4:$O$5221=N$1),('Diário 10º PA'!$F$4:$F$5221))</f>
        <v>0</v>
      </c>
      <c r="O25" s="184">
        <f>SUM(C25:N25)</f>
        <v>0</v>
      </c>
      <c r="P25" s="168">
        <f t="shared" si="3"/>
        <v>0</v>
      </c>
    </row>
    <row r="26" spans="1:16" ht="23.25" customHeight="1" x14ac:dyDescent="0.2">
      <c r="A26" s="59" t="s">
        <v>154</v>
      </c>
      <c r="B26" s="57" t="s">
        <v>155</v>
      </c>
      <c r="C26" s="183">
        <f>SUMPRODUCT(-('Diário 7º PA'!$E$4:$E$5383='Analítico Cx.'!$B26),-('Diário 7º PA'!$N$4:$N$5383=C$1),('Diário 7º PA'!$F$4:$F$5383))+SUMPRODUCT(-('Diário 8º PA'!$E$4:$E$5022='Analítico Cx.'!$B26),-('Diário 8º PA'!$O$4:$O$5022=C$1),('Diário 8º PA'!$F$4:$F$5022))+SUMPRODUCT(-('Diário 9º PA'!$E$4:$E$5221='Analítico Cx.'!$B26),-('Diário 9º PA'!$O$4:$O$5221=C$1),('Diário 9º PA'!$F$4:$F$5221))+SUMPRODUCT(-('Diário 10º PA'!$E$4:$E$5221='Analítico Cx.'!$B26),-('Diário 10º PA'!$O$4:$O$5221=C$1),('Diário 10º PA'!$F$4:$F$5221))</f>
        <v>0</v>
      </c>
      <c r="D26" s="183">
        <f>SUMPRODUCT(-('Diário 7º PA'!$E$4:$E$5383='Analítico Cx.'!$B26),-('Diário 7º PA'!$N$4:$N$5383=D$1),('Diário 7º PA'!$F$4:$F$5383))+SUMPRODUCT(-('Diário 8º PA'!$E$4:$E$5022='Analítico Cx.'!$B26),-('Diário 8º PA'!$O$4:$O$5022=D$1),('Diário 8º PA'!$F$4:$F$5022))+SUMPRODUCT(-('Diário 9º PA'!$E$4:$E$5221='Analítico Cx.'!$B26),-('Diário 9º PA'!$O$4:$O$5221=D$1),('Diário 9º PA'!$F$4:$F$5221))+SUMPRODUCT(-('Diário 10º PA'!$E$4:$E$5221='Analítico Cx.'!$B26),-('Diário 10º PA'!$O$4:$O$5221=D$1),('Diário 10º PA'!$F$4:$F$5221))</f>
        <v>0</v>
      </c>
      <c r="E26" s="183">
        <f>SUMPRODUCT(-('Diário 7º PA'!$E$4:$E$5383='Analítico Cx.'!$B26),-('Diário 7º PA'!$N$4:$N$5383=E$1),('Diário 7º PA'!$F$4:$F$5383))+SUMPRODUCT(-('Diário 8º PA'!$E$4:$E$5022='Analítico Cx.'!$B26),-('Diário 8º PA'!$O$4:$O$5022=E$1),('Diário 8º PA'!$F$4:$F$5022))+SUMPRODUCT(-('Diário 9º PA'!$E$4:$E$5221='Analítico Cx.'!$B26),-('Diário 9º PA'!$O$4:$O$5221=E$1),('Diário 9º PA'!$F$4:$F$5221))+SUMPRODUCT(-('Diário 10º PA'!$E$4:$E$5221='Analítico Cx.'!$B26),-('Diário 10º PA'!$O$4:$O$5221=E$1),('Diário 10º PA'!$F$4:$F$5221))</f>
        <v>0</v>
      </c>
      <c r="F26" s="183">
        <f>SUMPRODUCT(-('Diário 7º PA'!$E$4:$E$5383='Analítico Cx.'!$B26),-('Diário 7º PA'!$N$4:$N$5383=F$1),('Diário 7º PA'!$F$4:$F$5383))+SUMPRODUCT(-('Diário 8º PA'!$E$4:$E$5022='Analítico Cx.'!$B26),-('Diário 8º PA'!$O$4:$O$5022=F$1),('Diário 8º PA'!$F$4:$F$5022))+SUMPRODUCT(-('Diário 9º PA'!$E$4:$E$5221='Analítico Cx.'!$B26),-('Diário 9º PA'!$O$4:$O$5221=F$1),('Diário 9º PA'!$F$4:$F$5221))+SUMPRODUCT(-('Diário 10º PA'!$E$4:$E$5221='Analítico Cx.'!$B26),-('Diário 10º PA'!$O$4:$O$5221=F$1),('Diário 10º PA'!$F$4:$F$5221))</f>
        <v>0</v>
      </c>
      <c r="G26" s="183">
        <f>SUMPRODUCT(-('Diário 7º PA'!$E$4:$E$5383='Analítico Cx.'!$B26),-('Diário 7º PA'!$N$4:$N$5383=G$1),('Diário 7º PA'!$F$4:$F$5383))+SUMPRODUCT(-('Diário 8º PA'!$E$4:$E$5022='Analítico Cx.'!$B26),-('Diário 8º PA'!$O$4:$O$5022=G$1),('Diário 8º PA'!$F$4:$F$5022))+SUMPRODUCT(-('Diário 9º PA'!$E$4:$E$5221='Analítico Cx.'!$B26),-('Diário 9º PA'!$O$4:$O$5221=G$1),('Diário 9º PA'!$F$4:$F$5221))+SUMPRODUCT(-('Diário 10º PA'!$E$4:$E$5221='Analítico Cx.'!$B26),-('Diário 10º PA'!$O$4:$O$5221=G$1),('Diário 10º PA'!$F$4:$F$5221))</f>
        <v>0</v>
      </c>
      <c r="H26" s="183">
        <f>SUMPRODUCT(-('Diário 7º PA'!$E$4:$E$5383='Analítico Cx.'!$B26),-('Diário 7º PA'!$N$4:$N$5383=H$1),('Diário 7º PA'!$F$4:$F$5383))+SUMPRODUCT(-('Diário 8º PA'!$E$4:$E$5022='Analítico Cx.'!$B26),-('Diário 8º PA'!$O$4:$O$5022=H$1),('Diário 8º PA'!$F$4:$F$5022))+SUMPRODUCT(-('Diário 9º PA'!$E$4:$E$5221='Analítico Cx.'!$B26),-('Diário 9º PA'!$O$4:$O$5221=H$1),('Diário 9º PA'!$F$4:$F$5221))+SUMPRODUCT(-('Diário 10º PA'!$E$4:$E$5221='Analítico Cx.'!$B26),-('Diário 10º PA'!$O$4:$O$5221=H$1),('Diário 10º PA'!$F$4:$F$5221))</f>
        <v>0</v>
      </c>
      <c r="I26" s="183">
        <f>SUMPRODUCT(-('Diário 7º PA'!$E$4:$E$5383='Analítico Cx.'!$B26),-('Diário 7º PA'!$N$4:$N$5383=I$1),('Diário 7º PA'!$F$4:$F$5383))+SUMPRODUCT(-('Diário 8º PA'!$E$4:$E$5022='Analítico Cx.'!$B26),-('Diário 8º PA'!$O$4:$O$5022=I$1),('Diário 8º PA'!$F$4:$F$5022))+SUMPRODUCT(-('Diário 9º PA'!$E$4:$E$5221='Analítico Cx.'!$B26),-('Diário 9º PA'!$O$4:$O$5221=I$1),('Diário 9º PA'!$F$4:$F$5221))+SUMPRODUCT(-('Diário 10º PA'!$E$4:$E$5221='Analítico Cx.'!$B26),-('Diário 10º PA'!$O$4:$O$5221=I$1),('Diário 10º PA'!$F$4:$F$5221))</f>
        <v>0</v>
      </c>
      <c r="J26" s="183">
        <f>SUMPRODUCT(-('Diário 7º PA'!$E$4:$E$5383='Analítico Cx.'!$B26),-('Diário 7º PA'!$N$4:$N$5383=J$1),('Diário 7º PA'!$F$4:$F$5383))+SUMPRODUCT(-('Diário 8º PA'!$E$4:$E$5022='Analítico Cx.'!$B26),-('Diário 8º PA'!$O$4:$O$5022=J$1),('Diário 8º PA'!$F$4:$F$5022))+SUMPRODUCT(-('Diário 9º PA'!$E$4:$E$5221='Analítico Cx.'!$B26),-('Diário 9º PA'!$O$4:$O$5221=J$1),('Diário 9º PA'!$F$4:$F$5221))+SUMPRODUCT(-('Diário 10º PA'!$E$4:$E$5221='Analítico Cx.'!$B26),-('Diário 10º PA'!$O$4:$O$5221=J$1),('Diário 10º PA'!$F$4:$F$5221))</f>
        <v>0</v>
      </c>
      <c r="K26" s="183">
        <f>SUMPRODUCT(-('Diário 7º PA'!$E$4:$E$5383='Analítico Cx.'!$B26),-('Diário 7º PA'!$N$4:$N$5383=K$1),('Diário 7º PA'!$F$4:$F$5383))+SUMPRODUCT(-('Diário 8º PA'!$E$4:$E$5022='Analítico Cx.'!$B26),-('Diário 8º PA'!$O$4:$O$5022=K$1),('Diário 8º PA'!$F$4:$F$5022))+SUMPRODUCT(-('Diário 9º PA'!$E$4:$E$5221='Analítico Cx.'!$B26),-('Diário 9º PA'!$O$4:$O$5221=K$1),('Diário 9º PA'!$F$4:$F$5221))+SUMPRODUCT(-('Diário 10º PA'!$E$4:$E$5221='Analítico Cx.'!$B26),-('Diário 10º PA'!$O$4:$O$5221=K$1),('Diário 10º PA'!$F$4:$F$5221))</f>
        <v>0</v>
      </c>
      <c r="L26" s="183">
        <f>SUMPRODUCT(-('Diário 7º PA'!$E$4:$E$5383='Analítico Cx.'!$B26),-('Diário 7º PA'!$N$4:$N$5383=L$1),('Diário 7º PA'!$F$4:$F$5383))+SUMPRODUCT(-('Diário 8º PA'!$E$4:$E$5022='Analítico Cx.'!$B26),-('Diário 8º PA'!$O$4:$O$5022=L$1),('Diário 8º PA'!$F$4:$F$5022))+SUMPRODUCT(-('Diário 9º PA'!$E$4:$E$5221='Analítico Cx.'!$B26),-('Diário 9º PA'!$O$4:$O$5221=L$1),('Diário 9º PA'!$F$4:$F$5221))+SUMPRODUCT(-('Diário 10º PA'!$E$4:$E$5221='Analítico Cx.'!$B26),-('Diário 10º PA'!$O$4:$O$5221=L$1),('Diário 10º PA'!$F$4:$F$5221))</f>
        <v>0</v>
      </c>
      <c r="M26" s="183">
        <f>SUMPRODUCT(-('Diário 7º PA'!$E$4:$E$5383='Analítico Cx.'!$B26),-('Diário 7º PA'!$N$4:$N$5383=M$1),('Diário 7º PA'!$F$4:$F$5383))+SUMPRODUCT(-('Diário 8º PA'!$E$4:$E$5022='Analítico Cx.'!$B26),-('Diário 8º PA'!$O$4:$O$5022=M$1),('Diário 8º PA'!$F$4:$F$5022))+SUMPRODUCT(-('Diário 9º PA'!$E$4:$E$5221='Analítico Cx.'!$B26),-('Diário 9º PA'!$O$4:$O$5221=M$1),('Diário 9º PA'!$F$4:$F$5221))+SUMPRODUCT(-('Diário 10º PA'!$E$4:$E$5221='Analítico Cx.'!$B26),-('Diário 10º PA'!$O$4:$O$5221=M$1),('Diário 10º PA'!$F$4:$F$5221))</f>
        <v>0</v>
      </c>
      <c r="N26" s="183">
        <f>SUMPRODUCT(-('Diário 7º PA'!$E$4:$E$5383='Analítico Cx.'!$B26),-('Diário 7º PA'!$N$4:$N$5383=N$1),('Diário 7º PA'!$F$4:$F$5383))+SUMPRODUCT(-('Diário 8º PA'!$E$4:$E$5022='Analítico Cx.'!$B26),-('Diário 8º PA'!$O$4:$O$5022=N$1),('Diário 8º PA'!$F$4:$F$5022))+SUMPRODUCT(-('Diário 9º PA'!$E$4:$E$5221='Analítico Cx.'!$B26),-('Diário 9º PA'!$O$4:$O$5221=N$1),('Diário 9º PA'!$F$4:$F$5221))+SUMPRODUCT(-('Diário 10º PA'!$E$4:$E$5221='Analítico Cx.'!$B26),-('Diário 10º PA'!$O$4:$O$5221=N$1),('Diário 10º PA'!$F$4:$F$5221))</f>
        <v>0</v>
      </c>
      <c r="O26" s="184">
        <f t="shared" ref="O26:O29" si="4">SUM(C26:N26)</f>
        <v>0</v>
      </c>
      <c r="P26" s="168">
        <f t="shared" si="3"/>
        <v>0</v>
      </c>
    </row>
    <row r="27" spans="1:16" ht="23.25" customHeight="1" x14ac:dyDescent="0.2">
      <c r="A27" s="59" t="s">
        <v>156</v>
      </c>
      <c r="B27" s="57" t="s">
        <v>157</v>
      </c>
      <c r="C27" s="183">
        <f>SUMPRODUCT(-('Diário 7º PA'!$E$4:$E$5383='Analítico Cx.'!$B27),-('Diário 7º PA'!$N$4:$N$5383=C$1),('Diário 7º PA'!$F$4:$F$5383))+SUMPRODUCT(-('Diário 8º PA'!$E$4:$E$5022='Analítico Cx.'!$B27),-('Diário 8º PA'!$O$4:$O$5022=C$1),('Diário 8º PA'!$F$4:$F$5022))+SUMPRODUCT(-('Diário 9º PA'!$E$4:$E$5221='Analítico Cx.'!$B27),-('Diário 9º PA'!$O$4:$O$5221=C$1),('Diário 9º PA'!$F$4:$F$5221))+SUMPRODUCT(-('Diário 10º PA'!$E$4:$E$5221='Analítico Cx.'!$B27),-('Diário 10º PA'!$O$4:$O$5221=C$1),('Diário 10º PA'!$F$4:$F$5221))</f>
        <v>0</v>
      </c>
      <c r="D27" s="183">
        <f>SUMPRODUCT(-('Diário 7º PA'!$E$4:$E$5383='Analítico Cx.'!$B27),-('Diário 7º PA'!$N$4:$N$5383=D$1),('Diário 7º PA'!$F$4:$F$5383))+SUMPRODUCT(-('Diário 8º PA'!$E$4:$E$5022='Analítico Cx.'!$B27),-('Diário 8º PA'!$O$4:$O$5022=D$1),('Diário 8º PA'!$F$4:$F$5022))+SUMPRODUCT(-('Diário 9º PA'!$E$4:$E$5221='Analítico Cx.'!$B27),-('Diário 9º PA'!$O$4:$O$5221=D$1),('Diário 9º PA'!$F$4:$F$5221))+SUMPRODUCT(-('Diário 10º PA'!$E$4:$E$5221='Analítico Cx.'!$B27),-('Diário 10º PA'!$O$4:$O$5221=D$1),('Diário 10º PA'!$F$4:$F$5221))</f>
        <v>0</v>
      </c>
      <c r="E27" s="183">
        <f>SUMPRODUCT(-('Diário 7º PA'!$E$4:$E$5383='Analítico Cx.'!$B27),-('Diário 7º PA'!$N$4:$N$5383=E$1),('Diário 7º PA'!$F$4:$F$5383))+SUMPRODUCT(-('Diário 8º PA'!$E$4:$E$5022='Analítico Cx.'!$B27),-('Diário 8º PA'!$O$4:$O$5022=E$1),('Diário 8º PA'!$F$4:$F$5022))+SUMPRODUCT(-('Diário 9º PA'!$E$4:$E$5221='Analítico Cx.'!$B27),-('Diário 9º PA'!$O$4:$O$5221=E$1),('Diário 9º PA'!$F$4:$F$5221))+SUMPRODUCT(-('Diário 10º PA'!$E$4:$E$5221='Analítico Cx.'!$B27),-('Diário 10º PA'!$O$4:$O$5221=E$1),('Diário 10º PA'!$F$4:$F$5221))</f>
        <v>0</v>
      </c>
      <c r="F27" s="183">
        <f>SUMPRODUCT(-('Diário 7º PA'!$E$4:$E$5383='Analítico Cx.'!$B27),-('Diário 7º PA'!$N$4:$N$5383=F$1),('Diário 7º PA'!$F$4:$F$5383))+SUMPRODUCT(-('Diário 8º PA'!$E$4:$E$5022='Analítico Cx.'!$B27),-('Diário 8º PA'!$O$4:$O$5022=F$1),('Diário 8º PA'!$F$4:$F$5022))+SUMPRODUCT(-('Diário 9º PA'!$E$4:$E$5221='Analítico Cx.'!$B27),-('Diário 9º PA'!$O$4:$O$5221=F$1),('Diário 9º PA'!$F$4:$F$5221))+SUMPRODUCT(-('Diário 10º PA'!$E$4:$E$5221='Analítico Cx.'!$B27),-('Diário 10º PA'!$O$4:$O$5221=F$1),('Diário 10º PA'!$F$4:$F$5221))</f>
        <v>0</v>
      </c>
      <c r="G27" s="183">
        <f>SUMPRODUCT(-('Diário 7º PA'!$E$4:$E$5383='Analítico Cx.'!$B27),-('Diário 7º PA'!$N$4:$N$5383=G$1),('Diário 7º PA'!$F$4:$F$5383))+SUMPRODUCT(-('Diário 8º PA'!$E$4:$E$5022='Analítico Cx.'!$B27),-('Diário 8º PA'!$O$4:$O$5022=G$1),('Diário 8º PA'!$F$4:$F$5022))+SUMPRODUCT(-('Diário 9º PA'!$E$4:$E$5221='Analítico Cx.'!$B27),-('Diário 9º PA'!$O$4:$O$5221=G$1),('Diário 9º PA'!$F$4:$F$5221))+SUMPRODUCT(-('Diário 10º PA'!$E$4:$E$5221='Analítico Cx.'!$B27),-('Diário 10º PA'!$O$4:$O$5221=G$1),('Diário 10º PA'!$F$4:$F$5221))</f>
        <v>0</v>
      </c>
      <c r="H27" s="183">
        <f>SUMPRODUCT(-('Diário 7º PA'!$E$4:$E$5383='Analítico Cx.'!$B27),-('Diário 7º PA'!$N$4:$N$5383=H$1),('Diário 7º PA'!$F$4:$F$5383))+SUMPRODUCT(-('Diário 8º PA'!$E$4:$E$5022='Analítico Cx.'!$B27),-('Diário 8º PA'!$O$4:$O$5022=H$1),('Diário 8º PA'!$F$4:$F$5022))+SUMPRODUCT(-('Diário 9º PA'!$E$4:$E$5221='Analítico Cx.'!$B27),-('Diário 9º PA'!$O$4:$O$5221=H$1),('Diário 9º PA'!$F$4:$F$5221))+SUMPRODUCT(-('Diário 10º PA'!$E$4:$E$5221='Analítico Cx.'!$B27),-('Diário 10º PA'!$O$4:$O$5221=H$1),('Diário 10º PA'!$F$4:$F$5221))</f>
        <v>0</v>
      </c>
      <c r="I27" s="183">
        <f>SUMPRODUCT(-('Diário 7º PA'!$E$4:$E$5383='Analítico Cx.'!$B27),-('Diário 7º PA'!$N$4:$N$5383=I$1),('Diário 7º PA'!$F$4:$F$5383))+SUMPRODUCT(-('Diário 8º PA'!$E$4:$E$5022='Analítico Cx.'!$B27),-('Diário 8º PA'!$O$4:$O$5022=I$1),('Diário 8º PA'!$F$4:$F$5022))+SUMPRODUCT(-('Diário 9º PA'!$E$4:$E$5221='Analítico Cx.'!$B27),-('Diário 9º PA'!$O$4:$O$5221=I$1),('Diário 9º PA'!$F$4:$F$5221))+SUMPRODUCT(-('Diário 10º PA'!$E$4:$E$5221='Analítico Cx.'!$B27),-('Diário 10º PA'!$O$4:$O$5221=I$1),('Diário 10º PA'!$F$4:$F$5221))</f>
        <v>0</v>
      </c>
      <c r="J27" s="183">
        <f>SUMPRODUCT(-('Diário 7º PA'!$E$4:$E$5383='Analítico Cx.'!$B27),-('Diário 7º PA'!$N$4:$N$5383=J$1),('Diário 7º PA'!$F$4:$F$5383))+SUMPRODUCT(-('Diário 8º PA'!$E$4:$E$5022='Analítico Cx.'!$B27),-('Diário 8º PA'!$O$4:$O$5022=J$1),('Diário 8º PA'!$F$4:$F$5022))+SUMPRODUCT(-('Diário 9º PA'!$E$4:$E$5221='Analítico Cx.'!$B27),-('Diário 9º PA'!$O$4:$O$5221=J$1),('Diário 9º PA'!$F$4:$F$5221))+SUMPRODUCT(-('Diário 10º PA'!$E$4:$E$5221='Analítico Cx.'!$B27),-('Diário 10º PA'!$O$4:$O$5221=J$1),('Diário 10º PA'!$F$4:$F$5221))</f>
        <v>0</v>
      </c>
      <c r="K27" s="183">
        <f>SUMPRODUCT(-('Diário 7º PA'!$E$4:$E$5383='Analítico Cx.'!$B27),-('Diário 7º PA'!$N$4:$N$5383=K$1),('Diário 7º PA'!$F$4:$F$5383))+SUMPRODUCT(-('Diário 8º PA'!$E$4:$E$5022='Analítico Cx.'!$B27),-('Diário 8º PA'!$O$4:$O$5022=K$1),('Diário 8º PA'!$F$4:$F$5022))+SUMPRODUCT(-('Diário 9º PA'!$E$4:$E$5221='Analítico Cx.'!$B27),-('Diário 9º PA'!$O$4:$O$5221=K$1),('Diário 9º PA'!$F$4:$F$5221))+SUMPRODUCT(-('Diário 10º PA'!$E$4:$E$5221='Analítico Cx.'!$B27),-('Diário 10º PA'!$O$4:$O$5221=K$1),('Diário 10º PA'!$F$4:$F$5221))</f>
        <v>0</v>
      </c>
      <c r="L27" s="183">
        <f>SUMPRODUCT(-('Diário 7º PA'!$E$4:$E$5383='Analítico Cx.'!$B27),-('Diário 7º PA'!$N$4:$N$5383=L$1),('Diário 7º PA'!$F$4:$F$5383))+SUMPRODUCT(-('Diário 8º PA'!$E$4:$E$5022='Analítico Cx.'!$B27),-('Diário 8º PA'!$O$4:$O$5022=L$1),('Diário 8º PA'!$F$4:$F$5022))+SUMPRODUCT(-('Diário 9º PA'!$E$4:$E$5221='Analítico Cx.'!$B27),-('Diário 9º PA'!$O$4:$O$5221=L$1),('Diário 9º PA'!$F$4:$F$5221))+SUMPRODUCT(-('Diário 10º PA'!$E$4:$E$5221='Analítico Cx.'!$B27),-('Diário 10º PA'!$O$4:$O$5221=L$1),('Diário 10º PA'!$F$4:$F$5221))</f>
        <v>0</v>
      </c>
      <c r="M27" s="183">
        <f>SUMPRODUCT(-('Diário 7º PA'!$E$4:$E$5383='Analítico Cx.'!$B27),-('Diário 7º PA'!$N$4:$N$5383=M$1),('Diário 7º PA'!$F$4:$F$5383))+SUMPRODUCT(-('Diário 8º PA'!$E$4:$E$5022='Analítico Cx.'!$B27),-('Diário 8º PA'!$O$4:$O$5022=M$1),('Diário 8º PA'!$F$4:$F$5022))+SUMPRODUCT(-('Diário 9º PA'!$E$4:$E$5221='Analítico Cx.'!$B27),-('Diário 9º PA'!$O$4:$O$5221=M$1),('Diário 9º PA'!$F$4:$F$5221))+SUMPRODUCT(-('Diário 10º PA'!$E$4:$E$5221='Analítico Cx.'!$B27),-('Diário 10º PA'!$O$4:$O$5221=M$1),('Diário 10º PA'!$F$4:$F$5221))</f>
        <v>0</v>
      </c>
      <c r="N27" s="183">
        <f>SUMPRODUCT(-('Diário 7º PA'!$E$4:$E$5383='Analítico Cx.'!$B27),-('Diário 7º PA'!$N$4:$N$5383=N$1),('Diário 7º PA'!$F$4:$F$5383))+SUMPRODUCT(-('Diário 8º PA'!$E$4:$E$5022='Analítico Cx.'!$B27),-('Diário 8º PA'!$O$4:$O$5022=N$1),('Diário 8º PA'!$F$4:$F$5022))+SUMPRODUCT(-('Diário 9º PA'!$E$4:$E$5221='Analítico Cx.'!$B27),-('Diário 9º PA'!$O$4:$O$5221=N$1),('Diário 9º PA'!$F$4:$F$5221))+SUMPRODUCT(-('Diário 10º PA'!$E$4:$E$5221='Analítico Cx.'!$B27),-('Diário 10º PA'!$O$4:$O$5221=N$1),('Diário 10º PA'!$F$4:$F$5221))</f>
        <v>0</v>
      </c>
      <c r="O27" s="184">
        <f t="shared" si="4"/>
        <v>0</v>
      </c>
      <c r="P27" s="168">
        <f t="shared" si="3"/>
        <v>0</v>
      </c>
    </row>
    <row r="28" spans="1:16" ht="23.25" customHeight="1" x14ac:dyDescent="0.2">
      <c r="A28" s="59" t="s">
        <v>158</v>
      </c>
      <c r="B28" s="57" t="s">
        <v>159</v>
      </c>
      <c r="C28" s="183">
        <f>SUMPRODUCT(-('Diário 7º PA'!$E$4:$E$5383='Analítico Cx.'!$B28),-('Diário 7º PA'!$N$4:$N$5383=C$1),('Diário 7º PA'!$F$4:$F$5383))+SUMPRODUCT(-('Diário 8º PA'!$E$4:$E$5022='Analítico Cx.'!$B28),-('Diário 8º PA'!$O$4:$O$5022=C$1),('Diário 8º PA'!$F$4:$F$5022))+SUMPRODUCT(-('Diário 9º PA'!$E$4:$E$5221='Analítico Cx.'!$B28),-('Diário 9º PA'!$O$4:$O$5221=C$1),('Diário 9º PA'!$F$4:$F$5221))+SUMPRODUCT(-('Diário 10º PA'!$E$4:$E$5221='Analítico Cx.'!$B28),-('Diário 10º PA'!$O$4:$O$5221=C$1),('Diário 10º PA'!$F$4:$F$5221))</f>
        <v>0</v>
      </c>
      <c r="D28" s="183">
        <f>SUMPRODUCT(-('Diário 7º PA'!$E$4:$E$5383='Analítico Cx.'!$B28),-('Diário 7º PA'!$N$4:$N$5383=D$1),('Diário 7º PA'!$F$4:$F$5383))+SUMPRODUCT(-('Diário 8º PA'!$E$4:$E$5022='Analítico Cx.'!$B28),-('Diário 8º PA'!$O$4:$O$5022=D$1),('Diário 8º PA'!$F$4:$F$5022))+SUMPRODUCT(-('Diário 9º PA'!$E$4:$E$5221='Analítico Cx.'!$B28),-('Diário 9º PA'!$O$4:$O$5221=D$1),('Diário 9º PA'!$F$4:$F$5221))+SUMPRODUCT(-('Diário 10º PA'!$E$4:$E$5221='Analítico Cx.'!$B28),-('Diário 10º PA'!$O$4:$O$5221=D$1),('Diário 10º PA'!$F$4:$F$5221))</f>
        <v>0</v>
      </c>
      <c r="E28" s="183">
        <f>SUMPRODUCT(-('Diário 7º PA'!$E$4:$E$5383='Analítico Cx.'!$B28),-('Diário 7º PA'!$N$4:$N$5383=E$1),('Diário 7º PA'!$F$4:$F$5383))+SUMPRODUCT(-('Diário 8º PA'!$E$4:$E$5022='Analítico Cx.'!$B28),-('Diário 8º PA'!$O$4:$O$5022=E$1),('Diário 8º PA'!$F$4:$F$5022))+SUMPRODUCT(-('Diário 9º PA'!$E$4:$E$5221='Analítico Cx.'!$B28),-('Diário 9º PA'!$O$4:$O$5221=E$1),('Diário 9º PA'!$F$4:$F$5221))+SUMPRODUCT(-('Diário 10º PA'!$E$4:$E$5221='Analítico Cx.'!$B28),-('Diário 10º PA'!$O$4:$O$5221=E$1),('Diário 10º PA'!$F$4:$F$5221))</f>
        <v>0</v>
      </c>
      <c r="F28" s="183">
        <f>SUMPRODUCT(-('Diário 7º PA'!$E$4:$E$5383='Analítico Cx.'!$B28),-('Diário 7º PA'!$N$4:$N$5383=F$1),('Diário 7º PA'!$F$4:$F$5383))+SUMPRODUCT(-('Diário 8º PA'!$E$4:$E$5022='Analítico Cx.'!$B28),-('Diário 8º PA'!$O$4:$O$5022=F$1),('Diário 8º PA'!$F$4:$F$5022))+SUMPRODUCT(-('Diário 9º PA'!$E$4:$E$5221='Analítico Cx.'!$B28),-('Diário 9º PA'!$O$4:$O$5221=F$1),('Diário 9º PA'!$F$4:$F$5221))+SUMPRODUCT(-('Diário 10º PA'!$E$4:$E$5221='Analítico Cx.'!$B28),-('Diário 10º PA'!$O$4:$O$5221=F$1),('Diário 10º PA'!$F$4:$F$5221))</f>
        <v>0</v>
      </c>
      <c r="G28" s="183">
        <f>SUMPRODUCT(-('Diário 7º PA'!$E$4:$E$5383='Analítico Cx.'!$B28),-('Diário 7º PA'!$N$4:$N$5383=G$1),('Diário 7º PA'!$F$4:$F$5383))+SUMPRODUCT(-('Diário 8º PA'!$E$4:$E$5022='Analítico Cx.'!$B28),-('Diário 8º PA'!$O$4:$O$5022=G$1),('Diário 8º PA'!$F$4:$F$5022))+SUMPRODUCT(-('Diário 9º PA'!$E$4:$E$5221='Analítico Cx.'!$B28),-('Diário 9º PA'!$O$4:$O$5221=G$1),('Diário 9º PA'!$F$4:$F$5221))+SUMPRODUCT(-('Diário 10º PA'!$E$4:$E$5221='Analítico Cx.'!$B28),-('Diário 10º PA'!$O$4:$O$5221=G$1),('Diário 10º PA'!$F$4:$F$5221))</f>
        <v>0</v>
      </c>
      <c r="H28" s="183">
        <f>SUMPRODUCT(-('Diário 7º PA'!$E$4:$E$5383='Analítico Cx.'!$B28),-('Diário 7º PA'!$N$4:$N$5383=H$1),('Diário 7º PA'!$F$4:$F$5383))+SUMPRODUCT(-('Diário 8º PA'!$E$4:$E$5022='Analítico Cx.'!$B28),-('Diário 8º PA'!$O$4:$O$5022=H$1),('Diário 8º PA'!$F$4:$F$5022))+SUMPRODUCT(-('Diário 9º PA'!$E$4:$E$5221='Analítico Cx.'!$B28),-('Diário 9º PA'!$O$4:$O$5221=H$1),('Diário 9º PA'!$F$4:$F$5221))+SUMPRODUCT(-('Diário 10º PA'!$E$4:$E$5221='Analítico Cx.'!$B28),-('Diário 10º PA'!$O$4:$O$5221=H$1),('Diário 10º PA'!$F$4:$F$5221))</f>
        <v>0</v>
      </c>
      <c r="I28" s="183">
        <f>SUMPRODUCT(-('Diário 7º PA'!$E$4:$E$5383='Analítico Cx.'!$B28),-('Diário 7º PA'!$N$4:$N$5383=I$1),('Diário 7º PA'!$F$4:$F$5383))+SUMPRODUCT(-('Diário 8º PA'!$E$4:$E$5022='Analítico Cx.'!$B28),-('Diário 8º PA'!$O$4:$O$5022=I$1),('Diário 8º PA'!$F$4:$F$5022))+SUMPRODUCT(-('Diário 9º PA'!$E$4:$E$5221='Analítico Cx.'!$B28),-('Diário 9º PA'!$O$4:$O$5221=I$1),('Diário 9º PA'!$F$4:$F$5221))+SUMPRODUCT(-('Diário 10º PA'!$E$4:$E$5221='Analítico Cx.'!$B28),-('Diário 10º PA'!$O$4:$O$5221=I$1),('Diário 10º PA'!$F$4:$F$5221))</f>
        <v>0</v>
      </c>
      <c r="J28" s="183">
        <f>SUMPRODUCT(-('Diário 7º PA'!$E$4:$E$5383='Analítico Cx.'!$B28),-('Diário 7º PA'!$N$4:$N$5383=J$1),('Diário 7º PA'!$F$4:$F$5383))+SUMPRODUCT(-('Diário 8º PA'!$E$4:$E$5022='Analítico Cx.'!$B28),-('Diário 8º PA'!$O$4:$O$5022=J$1),('Diário 8º PA'!$F$4:$F$5022))+SUMPRODUCT(-('Diário 9º PA'!$E$4:$E$5221='Analítico Cx.'!$B28),-('Diário 9º PA'!$O$4:$O$5221=J$1),('Diário 9º PA'!$F$4:$F$5221))+SUMPRODUCT(-('Diário 10º PA'!$E$4:$E$5221='Analítico Cx.'!$B28),-('Diário 10º PA'!$O$4:$O$5221=J$1),('Diário 10º PA'!$F$4:$F$5221))</f>
        <v>0</v>
      </c>
      <c r="K28" s="183">
        <f>SUMPRODUCT(-('Diário 7º PA'!$E$4:$E$5383='Analítico Cx.'!$B28),-('Diário 7º PA'!$N$4:$N$5383=K$1),('Diário 7º PA'!$F$4:$F$5383))+SUMPRODUCT(-('Diário 8º PA'!$E$4:$E$5022='Analítico Cx.'!$B28),-('Diário 8º PA'!$O$4:$O$5022=K$1),('Diário 8º PA'!$F$4:$F$5022))+SUMPRODUCT(-('Diário 9º PA'!$E$4:$E$5221='Analítico Cx.'!$B28),-('Diário 9º PA'!$O$4:$O$5221=K$1),('Diário 9º PA'!$F$4:$F$5221))+SUMPRODUCT(-('Diário 10º PA'!$E$4:$E$5221='Analítico Cx.'!$B28),-('Diário 10º PA'!$O$4:$O$5221=K$1),('Diário 10º PA'!$F$4:$F$5221))</f>
        <v>0</v>
      </c>
      <c r="L28" s="183">
        <f>SUMPRODUCT(-('Diário 7º PA'!$E$4:$E$5383='Analítico Cx.'!$B28),-('Diário 7º PA'!$N$4:$N$5383=L$1),('Diário 7º PA'!$F$4:$F$5383))+SUMPRODUCT(-('Diário 8º PA'!$E$4:$E$5022='Analítico Cx.'!$B28),-('Diário 8º PA'!$O$4:$O$5022=L$1),('Diário 8º PA'!$F$4:$F$5022))+SUMPRODUCT(-('Diário 9º PA'!$E$4:$E$5221='Analítico Cx.'!$B28),-('Diário 9º PA'!$O$4:$O$5221=L$1),('Diário 9º PA'!$F$4:$F$5221))+SUMPRODUCT(-('Diário 10º PA'!$E$4:$E$5221='Analítico Cx.'!$B28),-('Diário 10º PA'!$O$4:$O$5221=L$1),('Diário 10º PA'!$F$4:$F$5221))</f>
        <v>0</v>
      </c>
      <c r="M28" s="183">
        <f>SUMPRODUCT(-('Diário 7º PA'!$E$4:$E$5383='Analítico Cx.'!$B28),-('Diário 7º PA'!$N$4:$N$5383=M$1),('Diário 7º PA'!$F$4:$F$5383))+SUMPRODUCT(-('Diário 8º PA'!$E$4:$E$5022='Analítico Cx.'!$B28),-('Diário 8º PA'!$O$4:$O$5022=M$1),('Diário 8º PA'!$F$4:$F$5022))+SUMPRODUCT(-('Diário 9º PA'!$E$4:$E$5221='Analítico Cx.'!$B28),-('Diário 9º PA'!$O$4:$O$5221=M$1),('Diário 9º PA'!$F$4:$F$5221))+SUMPRODUCT(-('Diário 10º PA'!$E$4:$E$5221='Analítico Cx.'!$B28),-('Diário 10º PA'!$O$4:$O$5221=M$1),('Diário 10º PA'!$F$4:$F$5221))</f>
        <v>0</v>
      </c>
      <c r="N28" s="183">
        <f>SUMPRODUCT(-('Diário 7º PA'!$E$4:$E$5383='Analítico Cx.'!$B28),-('Diário 7º PA'!$N$4:$N$5383=N$1),('Diário 7º PA'!$F$4:$F$5383))+SUMPRODUCT(-('Diário 8º PA'!$E$4:$E$5022='Analítico Cx.'!$B28),-('Diário 8º PA'!$O$4:$O$5022=N$1),('Diário 8º PA'!$F$4:$F$5022))+SUMPRODUCT(-('Diário 9º PA'!$E$4:$E$5221='Analítico Cx.'!$B28),-('Diário 9º PA'!$O$4:$O$5221=N$1),('Diário 9º PA'!$F$4:$F$5221))+SUMPRODUCT(-('Diário 10º PA'!$E$4:$E$5221='Analítico Cx.'!$B28),-('Diário 10º PA'!$O$4:$O$5221=N$1),('Diário 10º PA'!$F$4:$F$5221))</f>
        <v>0</v>
      </c>
      <c r="O28" s="184">
        <f t="shared" si="4"/>
        <v>0</v>
      </c>
      <c r="P28" s="168">
        <f t="shared" si="3"/>
        <v>0</v>
      </c>
    </row>
    <row r="29" spans="1:16" ht="23.25" customHeight="1" x14ac:dyDescent="0.2">
      <c r="A29" s="59" t="s">
        <v>160</v>
      </c>
      <c r="B29" s="57" t="s">
        <v>161</v>
      </c>
      <c r="C29" s="183">
        <f>SUMPRODUCT(-('Diário 7º PA'!$E$4:$E$5383='Analítico Cx.'!$B29),-('Diário 7º PA'!$N$4:$N$5383=C$1),('Diário 7º PA'!$F$4:$F$5383))+SUMPRODUCT(-('Diário 8º PA'!$E$4:$E$5022='Analítico Cx.'!$B29),-('Diário 8º PA'!$O$4:$O$5022=C$1),('Diário 8º PA'!$F$4:$F$5022))+SUMPRODUCT(-('Diário 9º PA'!$E$4:$E$5221='Analítico Cx.'!$B29),-('Diário 9º PA'!$O$4:$O$5221=C$1),('Diário 9º PA'!$F$4:$F$5221))+SUMPRODUCT(-('Diário 10º PA'!$E$4:$E$5221='Analítico Cx.'!$B29),-('Diário 10º PA'!$O$4:$O$5221=C$1),('Diário 10º PA'!$F$4:$F$5221))</f>
        <v>0</v>
      </c>
      <c r="D29" s="183">
        <f>SUMPRODUCT(-('Diário 7º PA'!$E$4:$E$5383='Analítico Cx.'!$B29),-('Diário 7º PA'!$N$4:$N$5383=D$1),('Diário 7º PA'!$F$4:$F$5383))+SUMPRODUCT(-('Diário 8º PA'!$E$4:$E$5022='Analítico Cx.'!$B29),-('Diário 8º PA'!$O$4:$O$5022=D$1),('Diário 8º PA'!$F$4:$F$5022))+SUMPRODUCT(-('Diário 9º PA'!$E$4:$E$5221='Analítico Cx.'!$B29),-('Diário 9º PA'!$O$4:$O$5221=D$1),('Diário 9º PA'!$F$4:$F$5221))+SUMPRODUCT(-('Diário 10º PA'!$E$4:$E$5221='Analítico Cx.'!$B29),-('Diário 10º PA'!$O$4:$O$5221=D$1),('Diário 10º PA'!$F$4:$F$5221))</f>
        <v>0</v>
      </c>
      <c r="E29" s="183">
        <f>SUMPRODUCT(-('Diário 7º PA'!$E$4:$E$5383='Analítico Cx.'!$B29),-('Diário 7º PA'!$N$4:$N$5383=E$1),('Diário 7º PA'!$F$4:$F$5383))+SUMPRODUCT(-('Diário 8º PA'!$E$4:$E$5022='Analítico Cx.'!$B29),-('Diário 8º PA'!$O$4:$O$5022=E$1),('Diário 8º PA'!$F$4:$F$5022))+SUMPRODUCT(-('Diário 9º PA'!$E$4:$E$5221='Analítico Cx.'!$B29),-('Diário 9º PA'!$O$4:$O$5221=E$1),('Diário 9º PA'!$F$4:$F$5221))+SUMPRODUCT(-('Diário 10º PA'!$E$4:$E$5221='Analítico Cx.'!$B29),-('Diário 10º PA'!$O$4:$O$5221=E$1),('Diário 10º PA'!$F$4:$F$5221))</f>
        <v>0</v>
      </c>
      <c r="F29" s="183">
        <f>SUMPRODUCT(-('Diário 7º PA'!$E$4:$E$5383='Analítico Cx.'!$B29),-('Diário 7º PA'!$N$4:$N$5383=F$1),('Diário 7º PA'!$F$4:$F$5383))+SUMPRODUCT(-('Diário 8º PA'!$E$4:$E$5022='Analítico Cx.'!$B29),-('Diário 8º PA'!$O$4:$O$5022=F$1),('Diário 8º PA'!$F$4:$F$5022))+SUMPRODUCT(-('Diário 9º PA'!$E$4:$E$5221='Analítico Cx.'!$B29),-('Diário 9º PA'!$O$4:$O$5221=F$1),('Diário 9º PA'!$F$4:$F$5221))+SUMPRODUCT(-('Diário 10º PA'!$E$4:$E$5221='Analítico Cx.'!$B29),-('Diário 10º PA'!$O$4:$O$5221=F$1),('Diário 10º PA'!$F$4:$F$5221))</f>
        <v>0</v>
      </c>
      <c r="G29" s="183">
        <f>SUMPRODUCT(-('Diário 7º PA'!$E$4:$E$5383='Analítico Cx.'!$B29),-('Diário 7º PA'!$N$4:$N$5383=G$1),('Diário 7º PA'!$F$4:$F$5383))+SUMPRODUCT(-('Diário 8º PA'!$E$4:$E$5022='Analítico Cx.'!$B29),-('Diário 8º PA'!$O$4:$O$5022=G$1),('Diário 8º PA'!$F$4:$F$5022))+SUMPRODUCT(-('Diário 9º PA'!$E$4:$E$5221='Analítico Cx.'!$B29),-('Diário 9º PA'!$O$4:$O$5221=G$1),('Diário 9º PA'!$F$4:$F$5221))+SUMPRODUCT(-('Diário 10º PA'!$E$4:$E$5221='Analítico Cx.'!$B29),-('Diário 10º PA'!$O$4:$O$5221=G$1),('Diário 10º PA'!$F$4:$F$5221))</f>
        <v>0</v>
      </c>
      <c r="H29" s="183">
        <f>SUMPRODUCT(-('Diário 7º PA'!$E$4:$E$5383='Analítico Cx.'!$B29),-('Diário 7º PA'!$N$4:$N$5383=H$1),('Diário 7º PA'!$F$4:$F$5383))+SUMPRODUCT(-('Diário 8º PA'!$E$4:$E$5022='Analítico Cx.'!$B29),-('Diário 8º PA'!$O$4:$O$5022=H$1),('Diário 8º PA'!$F$4:$F$5022))+SUMPRODUCT(-('Diário 9º PA'!$E$4:$E$5221='Analítico Cx.'!$B29),-('Diário 9º PA'!$O$4:$O$5221=H$1),('Diário 9º PA'!$F$4:$F$5221))+SUMPRODUCT(-('Diário 10º PA'!$E$4:$E$5221='Analítico Cx.'!$B29),-('Diário 10º PA'!$O$4:$O$5221=H$1),('Diário 10º PA'!$F$4:$F$5221))</f>
        <v>0</v>
      </c>
      <c r="I29" s="183">
        <f>SUMPRODUCT(-('Diário 7º PA'!$E$4:$E$5383='Analítico Cx.'!$B29),-('Diário 7º PA'!$N$4:$N$5383=I$1),('Diário 7º PA'!$F$4:$F$5383))+SUMPRODUCT(-('Diário 8º PA'!$E$4:$E$5022='Analítico Cx.'!$B29),-('Diário 8º PA'!$O$4:$O$5022=I$1),('Diário 8º PA'!$F$4:$F$5022))+SUMPRODUCT(-('Diário 9º PA'!$E$4:$E$5221='Analítico Cx.'!$B29),-('Diário 9º PA'!$O$4:$O$5221=I$1),('Diário 9º PA'!$F$4:$F$5221))+SUMPRODUCT(-('Diário 10º PA'!$E$4:$E$5221='Analítico Cx.'!$B29),-('Diário 10º PA'!$O$4:$O$5221=I$1),('Diário 10º PA'!$F$4:$F$5221))</f>
        <v>0</v>
      </c>
      <c r="J29" s="183">
        <f>SUMPRODUCT(-('Diário 7º PA'!$E$4:$E$5383='Analítico Cx.'!$B29),-('Diário 7º PA'!$N$4:$N$5383=J$1),('Diário 7º PA'!$F$4:$F$5383))+SUMPRODUCT(-('Diário 8º PA'!$E$4:$E$5022='Analítico Cx.'!$B29),-('Diário 8º PA'!$O$4:$O$5022=J$1),('Diário 8º PA'!$F$4:$F$5022))+SUMPRODUCT(-('Diário 9º PA'!$E$4:$E$5221='Analítico Cx.'!$B29),-('Diário 9º PA'!$O$4:$O$5221=J$1),('Diário 9º PA'!$F$4:$F$5221))+SUMPRODUCT(-('Diário 10º PA'!$E$4:$E$5221='Analítico Cx.'!$B29),-('Diário 10º PA'!$O$4:$O$5221=J$1),('Diário 10º PA'!$F$4:$F$5221))</f>
        <v>0</v>
      </c>
      <c r="K29" s="183">
        <f>SUMPRODUCT(-('Diário 7º PA'!$E$4:$E$5383='Analítico Cx.'!$B29),-('Diário 7º PA'!$N$4:$N$5383=K$1),('Diário 7º PA'!$F$4:$F$5383))+SUMPRODUCT(-('Diário 8º PA'!$E$4:$E$5022='Analítico Cx.'!$B29),-('Diário 8º PA'!$O$4:$O$5022=K$1),('Diário 8º PA'!$F$4:$F$5022))+SUMPRODUCT(-('Diário 9º PA'!$E$4:$E$5221='Analítico Cx.'!$B29),-('Diário 9º PA'!$O$4:$O$5221=K$1),('Diário 9º PA'!$F$4:$F$5221))+SUMPRODUCT(-('Diário 10º PA'!$E$4:$E$5221='Analítico Cx.'!$B29),-('Diário 10º PA'!$O$4:$O$5221=K$1),('Diário 10º PA'!$F$4:$F$5221))</f>
        <v>0</v>
      </c>
      <c r="L29" s="183">
        <f>SUMPRODUCT(-('Diário 7º PA'!$E$4:$E$5383='Analítico Cx.'!$B29),-('Diário 7º PA'!$N$4:$N$5383=L$1),('Diário 7º PA'!$F$4:$F$5383))+SUMPRODUCT(-('Diário 8º PA'!$E$4:$E$5022='Analítico Cx.'!$B29),-('Diário 8º PA'!$O$4:$O$5022=L$1),('Diário 8º PA'!$F$4:$F$5022))+SUMPRODUCT(-('Diário 9º PA'!$E$4:$E$5221='Analítico Cx.'!$B29),-('Diário 9º PA'!$O$4:$O$5221=L$1),('Diário 9º PA'!$F$4:$F$5221))+SUMPRODUCT(-('Diário 10º PA'!$E$4:$E$5221='Analítico Cx.'!$B29),-('Diário 10º PA'!$O$4:$O$5221=L$1),('Diário 10º PA'!$F$4:$F$5221))</f>
        <v>0</v>
      </c>
      <c r="M29" s="183">
        <f>SUMPRODUCT(-('Diário 7º PA'!$E$4:$E$5383='Analítico Cx.'!$B29),-('Diário 7º PA'!$N$4:$N$5383=M$1),('Diário 7º PA'!$F$4:$F$5383))+SUMPRODUCT(-('Diário 8º PA'!$E$4:$E$5022='Analítico Cx.'!$B29),-('Diário 8º PA'!$O$4:$O$5022=M$1),('Diário 8º PA'!$F$4:$F$5022))+SUMPRODUCT(-('Diário 9º PA'!$E$4:$E$5221='Analítico Cx.'!$B29),-('Diário 9º PA'!$O$4:$O$5221=M$1),('Diário 9º PA'!$F$4:$F$5221))+SUMPRODUCT(-('Diário 10º PA'!$E$4:$E$5221='Analítico Cx.'!$B29),-('Diário 10º PA'!$O$4:$O$5221=M$1),('Diário 10º PA'!$F$4:$F$5221))</f>
        <v>0</v>
      </c>
      <c r="N29" s="183">
        <f>SUMPRODUCT(-('Diário 7º PA'!$E$4:$E$5383='Analítico Cx.'!$B29),-('Diário 7º PA'!$N$4:$N$5383=N$1),('Diário 7º PA'!$F$4:$F$5383))+SUMPRODUCT(-('Diário 8º PA'!$E$4:$E$5022='Analítico Cx.'!$B29),-('Diário 8º PA'!$O$4:$O$5022=N$1),('Diário 8º PA'!$F$4:$F$5022))+SUMPRODUCT(-('Diário 9º PA'!$E$4:$E$5221='Analítico Cx.'!$B29),-('Diário 9º PA'!$O$4:$O$5221=N$1),('Diário 9º PA'!$F$4:$F$5221))+SUMPRODUCT(-('Diário 10º PA'!$E$4:$E$5221='Analítico Cx.'!$B29),-('Diário 10º PA'!$O$4:$O$5221=N$1),('Diário 10º PA'!$F$4:$F$5221))</f>
        <v>0</v>
      </c>
      <c r="O29" s="184">
        <f t="shared" si="4"/>
        <v>0</v>
      </c>
      <c r="P29" s="168">
        <f t="shared" si="3"/>
        <v>0</v>
      </c>
    </row>
    <row r="30" spans="1:16" ht="23.25" customHeight="1" x14ac:dyDescent="0.2">
      <c r="A30" s="59" t="s">
        <v>162</v>
      </c>
      <c r="B30" s="57" t="s">
        <v>163</v>
      </c>
      <c r="C30" s="183">
        <f>SUMPRODUCT(-('Diário 7º PA'!$E$4:$E$5383='Analítico Cx.'!$B30),-('Diário 7º PA'!$N$4:$N$5383=C$1),('Diário 7º PA'!$F$4:$F$5383))+SUMPRODUCT(-('Diário 8º PA'!$E$4:$E$5022='Analítico Cx.'!$B30),-('Diário 8º PA'!$O$4:$O$5022=C$1),('Diário 8º PA'!$F$4:$F$5022))+SUMPRODUCT(-('Diário 9º PA'!$E$4:$E$5221='Analítico Cx.'!$B30),-('Diário 9º PA'!$O$4:$O$5221=C$1),('Diário 9º PA'!$F$4:$F$5221))+SUMPRODUCT(-('Diário 10º PA'!$E$4:$E$5221='Analítico Cx.'!$B30),-('Diário 10º PA'!$O$4:$O$5221=C$1),('Diário 10º PA'!$F$4:$F$5221))</f>
        <v>1077.58</v>
      </c>
      <c r="D30" s="183">
        <f>SUMPRODUCT(-('Diário 7º PA'!$E$4:$E$5383='Analítico Cx.'!$B30),-('Diário 7º PA'!$N$4:$N$5383=D$1),('Diário 7º PA'!$F$4:$F$5383))+SUMPRODUCT(-('Diário 8º PA'!$E$4:$E$5022='Analítico Cx.'!$B30),-('Diário 8º PA'!$O$4:$O$5022=D$1),('Diário 8º PA'!$F$4:$F$5022))+SUMPRODUCT(-('Diário 9º PA'!$E$4:$E$5221='Analítico Cx.'!$B30),-('Diário 9º PA'!$O$4:$O$5221=D$1),('Diário 9º PA'!$F$4:$F$5221))+SUMPRODUCT(-('Diário 10º PA'!$E$4:$E$5221='Analítico Cx.'!$B30),-('Diário 10º PA'!$O$4:$O$5221=D$1),('Diário 10º PA'!$F$4:$F$5221))</f>
        <v>0</v>
      </c>
      <c r="E30" s="183">
        <f>SUMPRODUCT(-('Diário 7º PA'!$E$4:$E$5383='Analítico Cx.'!$B30),-('Diário 7º PA'!$N$4:$N$5383=E$1),('Diário 7º PA'!$F$4:$F$5383))+SUMPRODUCT(-('Diário 8º PA'!$E$4:$E$5022='Analítico Cx.'!$B30),-('Diário 8º PA'!$O$4:$O$5022=E$1),('Diário 8º PA'!$F$4:$F$5022))+SUMPRODUCT(-('Diário 9º PA'!$E$4:$E$5221='Analítico Cx.'!$B30),-('Diário 9º PA'!$O$4:$O$5221=E$1),('Diário 9º PA'!$F$4:$F$5221))+SUMPRODUCT(-('Diário 10º PA'!$E$4:$E$5221='Analítico Cx.'!$B30),-('Diário 10º PA'!$O$4:$O$5221=E$1),('Diário 10º PA'!$F$4:$F$5221))</f>
        <v>0</v>
      </c>
      <c r="F30" s="183">
        <f>SUMPRODUCT(-('Diário 7º PA'!$E$4:$E$5383='Analítico Cx.'!$B30),-('Diário 7º PA'!$N$4:$N$5383=F$1),('Diário 7º PA'!$F$4:$F$5383))+SUMPRODUCT(-('Diário 8º PA'!$E$4:$E$5022='Analítico Cx.'!$B30),-('Diário 8º PA'!$O$4:$O$5022=F$1),('Diário 8º PA'!$F$4:$F$5022))+SUMPRODUCT(-('Diário 9º PA'!$E$4:$E$5221='Analítico Cx.'!$B30),-('Diário 9º PA'!$O$4:$O$5221=F$1),('Diário 9º PA'!$F$4:$F$5221))+SUMPRODUCT(-('Diário 10º PA'!$E$4:$E$5221='Analítico Cx.'!$B30),-('Diário 10º PA'!$O$4:$O$5221=F$1),('Diário 10º PA'!$F$4:$F$5221))</f>
        <v>0</v>
      </c>
      <c r="G30" s="183">
        <f>SUMPRODUCT(-('Diário 7º PA'!$E$4:$E$5383='Analítico Cx.'!$B30),-('Diário 7º PA'!$N$4:$N$5383=G$1),('Diário 7º PA'!$F$4:$F$5383))+SUMPRODUCT(-('Diário 8º PA'!$E$4:$E$5022='Analítico Cx.'!$B30),-('Diário 8º PA'!$O$4:$O$5022=G$1),('Diário 8º PA'!$F$4:$F$5022))+SUMPRODUCT(-('Diário 9º PA'!$E$4:$E$5221='Analítico Cx.'!$B30),-('Diário 9º PA'!$O$4:$O$5221=G$1),('Diário 9º PA'!$F$4:$F$5221))+SUMPRODUCT(-('Diário 10º PA'!$E$4:$E$5221='Analítico Cx.'!$B30),-('Diário 10º PA'!$O$4:$O$5221=G$1),('Diário 10º PA'!$F$4:$F$5221))</f>
        <v>0</v>
      </c>
      <c r="H30" s="183">
        <f>SUMPRODUCT(-('Diário 7º PA'!$E$4:$E$5383='Analítico Cx.'!$B30),-('Diário 7º PA'!$N$4:$N$5383=H$1),('Diário 7º PA'!$F$4:$F$5383))+SUMPRODUCT(-('Diário 8º PA'!$E$4:$E$5022='Analítico Cx.'!$B30),-('Diário 8º PA'!$O$4:$O$5022=H$1),('Diário 8º PA'!$F$4:$F$5022))+SUMPRODUCT(-('Diário 9º PA'!$E$4:$E$5221='Analítico Cx.'!$B30),-('Diário 9º PA'!$O$4:$O$5221=H$1),('Diário 9º PA'!$F$4:$F$5221))+SUMPRODUCT(-('Diário 10º PA'!$E$4:$E$5221='Analítico Cx.'!$B30),-('Diário 10º PA'!$O$4:$O$5221=H$1),('Diário 10º PA'!$F$4:$F$5221))</f>
        <v>0</v>
      </c>
      <c r="I30" s="183">
        <f>SUMPRODUCT(-('Diário 7º PA'!$E$4:$E$5383='Analítico Cx.'!$B30),-('Diário 7º PA'!$N$4:$N$5383=I$1),('Diário 7º PA'!$F$4:$F$5383))+SUMPRODUCT(-('Diário 8º PA'!$E$4:$E$5022='Analítico Cx.'!$B30),-('Diário 8º PA'!$O$4:$O$5022=I$1),('Diário 8º PA'!$F$4:$F$5022))+SUMPRODUCT(-('Diário 9º PA'!$E$4:$E$5221='Analítico Cx.'!$B30),-('Diário 9º PA'!$O$4:$O$5221=I$1),('Diário 9º PA'!$F$4:$F$5221))+SUMPRODUCT(-('Diário 10º PA'!$E$4:$E$5221='Analítico Cx.'!$B30),-('Diário 10º PA'!$O$4:$O$5221=I$1),('Diário 10º PA'!$F$4:$F$5221))</f>
        <v>0</v>
      </c>
      <c r="J30" s="183">
        <f>SUMPRODUCT(-('Diário 7º PA'!$E$4:$E$5383='Analítico Cx.'!$B30),-('Diário 7º PA'!$N$4:$N$5383=J$1),('Diário 7º PA'!$F$4:$F$5383))+SUMPRODUCT(-('Diário 8º PA'!$E$4:$E$5022='Analítico Cx.'!$B30),-('Diário 8º PA'!$O$4:$O$5022=J$1),('Diário 8º PA'!$F$4:$F$5022))+SUMPRODUCT(-('Diário 9º PA'!$E$4:$E$5221='Analítico Cx.'!$B30),-('Diário 9º PA'!$O$4:$O$5221=J$1),('Diário 9º PA'!$F$4:$F$5221))+SUMPRODUCT(-('Diário 10º PA'!$E$4:$E$5221='Analítico Cx.'!$B30),-('Diário 10º PA'!$O$4:$O$5221=J$1),('Diário 10º PA'!$F$4:$F$5221))</f>
        <v>0</v>
      </c>
      <c r="K30" s="183">
        <f>SUMPRODUCT(-('Diário 7º PA'!$E$4:$E$5383='Analítico Cx.'!$B30),-('Diário 7º PA'!$N$4:$N$5383=K$1),('Diário 7º PA'!$F$4:$F$5383))+SUMPRODUCT(-('Diário 8º PA'!$E$4:$E$5022='Analítico Cx.'!$B30),-('Diário 8º PA'!$O$4:$O$5022=K$1),('Diário 8º PA'!$F$4:$F$5022))+SUMPRODUCT(-('Diário 9º PA'!$E$4:$E$5221='Analítico Cx.'!$B30),-('Diário 9º PA'!$O$4:$O$5221=K$1),('Diário 9º PA'!$F$4:$F$5221))+SUMPRODUCT(-('Diário 10º PA'!$E$4:$E$5221='Analítico Cx.'!$B30),-('Diário 10º PA'!$O$4:$O$5221=K$1),('Diário 10º PA'!$F$4:$F$5221))</f>
        <v>0</v>
      </c>
      <c r="L30" s="183">
        <f>SUMPRODUCT(-('Diário 7º PA'!$E$4:$E$5383='Analítico Cx.'!$B30),-('Diário 7º PA'!$N$4:$N$5383=L$1),('Diário 7º PA'!$F$4:$F$5383))+SUMPRODUCT(-('Diário 8º PA'!$E$4:$E$5022='Analítico Cx.'!$B30),-('Diário 8º PA'!$O$4:$O$5022=L$1),('Diário 8º PA'!$F$4:$F$5022))+SUMPRODUCT(-('Diário 9º PA'!$E$4:$E$5221='Analítico Cx.'!$B30),-('Diário 9º PA'!$O$4:$O$5221=L$1),('Diário 9º PA'!$F$4:$F$5221))+SUMPRODUCT(-('Diário 10º PA'!$E$4:$E$5221='Analítico Cx.'!$B30),-('Diário 10º PA'!$O$4:$O$5221=L$1),('Diário 10º PA'!$F$4:$F$5221))</f>
        <v>0</v>
      </c>
      <c r="M30" s="183">
        <f>SUMPRODUCT(-('Diário 7º PA'!$E$4:$E$5383='Analítico Cx.'!$B30),-('Diário 7º PA'!$N$4:$N$5383=M$1),('Diário 7º PA'!$F$4:$F$5383))+SUMPRODUCT(-('Diário 8º PA'!$E$4:$E$5022='Analítico Cx.'!$B30),-('Diário 8º PA'!$O$4:$O$5022=M$1),('Diário 8º PA'!$F$4:$F$5022))+SUMPRODUCT(-('Diário 9º PA'!$E$4:$E$5221='Analítico Cx.'!$B30),-('Diário 9º PA'!$O$4:$O$5221=M$1),('Diário 9º PA'!$F$4:$F$5221))+SUMPRODUCT(-('Diário 10º PA'!$E$4:$E$5221='Analítico Cx.'!$B30),-('Diário 10º PA'!$O$4:$O$5221=M$1),('Diário 10º PA'!$F$4:$F$5221))</f>
        <v>0</v>
      </c>
      <c r="N30" s="183">
        <f>SUMPRODUCT(-('Diário 7º PA'!$E$4:$E$5383='Analítico Cx.'!$B30),-('Diário 7º PA'!$N$4:$N$5383=N$1),('Diário 7º PA'!$F$4:$F$5383))+SUMPRODUCT(-('Diário 8º PA'!$E$4:$E$5022='Analítico Cx.'!$B30),-('Diário 8º PA'!$O$4:$O$5022=N$1),('Diário 8º PA'!$F$4:$F$5022))+SUMPRODUCT(-('Diário 9º PA'!$E$4:$E$5221='Analítico Cx.'!$B30),-('Diário 9º PA'!$O$4:$O$5221=N$1),('Diário 9º PA'!$F$4:$F$5221))+SUMPRODUCT(-('Diário 10º PA'!$E$4:$E$5221='Analítico Cx.'!$B30),-('Diário 10º PA'!$O$4:$O$5221=N$1),('Diário 10º PA'!$F$4:$F$5221))</f>
        <v>0</v>
      </c>
      <c r="O30" s="184">
        <f>SUM(C30:N30)</f>
        <v>1077.58</v>
      </c>
      <c r="P30" s="168">
        <f t="shared" si="3"/>
        <v>6.6643043528661678E-5</v>
      </c>
    </row>
    <row r="31" spans="1:16" ht="23.25" customHeight="1" x14ac:dyDescent="0.2">
      <c r="A31" s="22"/>
      <c r="B31" s="23" t="s">
        <v>164</v>
      </c>
      <c r="C31" s="186">
        <f>SUBTOTAL(109,C22:C30)</f>
        <v>2532775.21</v>
      </c>
      <c r="D31" s="186">
        <f>SUBTOTAL(109,D22:D30)</f>
        <v>2724445.2599999988</v>
      </c>
      <c r="E31" s="186">
        <f t="shared" ref="E31:O31" si="5">SUBTOTAL(109,E22:E30)</f>
        <v>2650061.7399999993</v>
      </c>
      <c r="F31" s="186">
        <f t="shared" si="5"/>
        <v>0</v>
      </c>
      <c r="G31" s="186">
        <f t="shared" si="5"/>
        <v>0</v>
      </c>
      <c r="H31" s="186">
        <f t="shared" si="5"/>
        <v>0</v>
      </c>
      <c r="I31" s="186">
        <f t="shared" si="5"/>
        <v>0</v>
      </c>
      <c r="J31" s="186">
        <f t="shared" si="5"/>
        <v>0</v>
      </c>
      <c r="K31" s="186">
        <f t="shared" si="5"/>
        <v>0</v>
      </c>
      <c r="L31" s="186">
        <f t="shared" si="5"/>
        <v>0</v>
      </c>
      <c r="M31" s="186">
        <f t="shared" si="5"/>
        <v>0</v>
      </c>
      <c r="N31" s="186">
        <f t="shared" si="5"/>
        <v>0</v>
      </c>
      <c r="O31" s="186">
        <f t="shared" si="5"/>
        <v>7907282.2099999981</v>
      </c>
      <c r="P31" s="171">
        <f t="shared" si="3"/>
        <v>0.48902666392698635</v>
      </c>
    </row>
    <row r="32" spans="1:16" s="33" customFormat="1" ht="23.25" customHeight="1" x14ac:dyDescent="0.2">
      <c r="A32" s="99" t="s">
        <v>99</v>
      </c>
      <c r="B32" s="100" t="s">
        <v>100</v>
      </c>
      <c r="C32" s="187"/>
      <c r="D32" s="187"/>
      <c r="E32" s="187"/>
      <c r="F32" s="187"/>
      <c r="G32" s="187"/>
      <c r="H32" s="187"/>
      <c r="I32" s="187"/>
      <c r="J32" s="187"/>
      <c r="K32" s="187"/>
      <c r="L32" s="187"/>
      <c r="M32" s="187"/>
      <c r="N32" s="187"/>
      <c r="O32" s="187"/>
      <c r="P32" s="172"/>
    </row>
    <row r="33" spans="1:16" ht="23.25" customHeight="1" x14ac:dyDescent="0.2">
      <c r="A33" s="59" t="s">
        <v>165</v>
      </c>
      <c r="B33" s="58" t="s">
        <v>166</v>
      </c>
      <c r="C33" s="183">
        <f>SUMPRODUCT(-('Diário 7º PA'!$E$4:$E$5383='Analítico Cx.'!$B33),-('Diário 7º PA'!$N$4:$N$5383=C$1),('Diário 7º PA'!$F$4:$F$5383))+SUMPRODUCT(-('Diário 8º PA'!$E$4:$E$5022='Analítico Cx.'!$B33),-('Diário 8º PA'!$O$4:$O$5022=C$1),('Diário 8º PA'!$F$4:$F$5022))+SUMPRODUCT(-('Diário 9º PA'!$E$4:$E$5221='Analítico Cx.'!$B33),-('Diário 9º PA'!$O$4:$O$5221=C$1),('Diário 9º PA'!$F$4:$F$5221))+SUMPRODUCT(-('Diário 10º PA'!$E$4:$E$5221='Analítico Cx.'!$B33),-('Diário 10º PA'!$O$4:$O$5221=C$1),('Diário 10º PA'!$F$4:$F$5221))</f>
        <v>0</v>
      </c>
      <c r="D33" s="183">
        <f>SUMPRODUCT(-('Diário 7º PA'!$E$4:$E$5383='Analítico Cx.'!$B33),-('Diário 7º PA'!$N$4:$N$5383=D$1),('Diário 7º PA'!$F$4:$F$5383))+SUMPRODUCT(-('Diário 8º PA'!$E$4:$E$5022='Analítico Cx.'!$B33),-('Diário 8º PA'!$O$4:$O$5022=D$1),('Diário 8º PA'!$F$4:$F$5022))+SUMPRODUCT(-('Diário 9º PA'!$E$4:$E$5221='Analítico Cx.'!$B33),-('Diário 9º PA'!$O$4:$O$5221=D$1),('Diário 9º PA'!$F$4:$F$5221))+SUMPRODUCT(-('Diário 10º PA'!$E$4:$E$5221='Analítico Cx.'!$B33),-('Diário 10º PA'!$O$4:$O$5221=D$1),('Diário 10º PA'!$F$4:$F$5221))</f>
        <v>0</v>
      </c>
      <c r="E33" s="183">
        <f>SUMPRODUCT(-('Diário 7º PA'!$E$4:$E$5383='Analítico Cx.'!$B33),-('Diário 7º PA'!$N$4:$N$5383=E$1),('Diário 7º PA'!$F$4:$F$5383))+SUMPRODUCT(-('Diário 8º PA'!$E$4:$E$5022='Analítico Cx.'!$B33),-('Diário 8º PA'!$O$4:$O$5022=E$1),('Diário 8º PA'!$F$4:$F$5022))+SUMPRODUCT(-('Diário 9º PA'!$E$4:$E$5221='Analítico Cx.'!$B33),-('Diário 9º PA'!$O$4:$O$5221=E$1),('Diário 9º PA'!$F$4:$F$5221))+SUMPRODUCT(-('Diário 10º PA'!$E$4:$E$5221='Analítico Cx.'!$B33),-('Diário 10º PA'!$O$4:$O$5221=E$1),('Diário 10º PA'!$F$4:$F$5221))</f>
        <v>0</v>
      </c>
      <c r="F33" s="183">
        <f>SUMPRODUCT(-('Diário 7º PA'!$E$4:$E$5383='Analítico Cx.'!$B33),-('Diário 7º PA'!$N$4:$N$5383=F$1),('Diário 7º PA'!$F$4:$F$5383))+SUMPRODUCT(-('Diário 8º PA'!$E$4:$E$5022='Analítico Cx.'!$B33),-('Diário 8º PA'!$O$4:$O$5022=F$1),('Diário 8º PA'!$F$4:$F$5022))+SUMPRODUCT(-('Diário 9º PA'!$E$4:$E$5221='Analítico Cx.'!$B33),-('Diário 9º PA'!$O$4:$O$5221=F$1),('Diário 9º PA'!$F$4:$F$5221))+SUMPRODUCT(-('Diário 10º PA'!$E$4:$E$5221='Analítico Cx.'!$B33),-('Diário 10º PA'!$O$4:$O$5221=F$1),('Diário 10º PA'!$F$4:$F$5221))</f>
        <v>0</v>
      </c>
      <c r="G33" s="183">
        <f>SUMPRODUCT(-('Diário 7º PA'!$E$4:$E$5383='Analítico Cx.'!$B33),-('Diário 7º PA'!$N$4:$N$5383=G$1),('Diário 7º PA'!$F$4:$F$5383))+SUMPRODUCT(-('Diário 8º PA'!$E$4:$E$5022='Analítico Cx.'!$B33),-('Diário 8º PA'!$O$4:$O$5022=G$1),('Diário 8º PA'!$F$4:$F$5022))+SUMPRODUCT(-('Diário 9º PA'!$E$4:$E$5221='Analítico Cx.'!$B33),-('Diário 9º PA'!$O$4:$O$5221=G$1),('Diário 9º PA'!$F$4:$F$5221))+SUMPRODUCT(-('Diário 10º PA'!$E$4:$E$5221='Analítico Cx.'!$B33),-('Diário 10º PA'!$O$4:$O$5221=G$1),('Diário 10º PA'!$F$4:$F$5221))</f>
        <v>0</v>
      </c>
      <c r="H33" s="183">
        <f>SUMPRODUCT(-('Diário 7º PA'!$E$4:$E$5383='Analítico Cx.'!$B33),-('Diário 7º PA'!$N$4:$N$5383=H$1),('Diário 7º PA'!$F$4:$F$5383))+SUMPRODUCT(-('Diário 8º PA'!$E$4:$E$5022='Analítico Cx.'!$B33),-('Diário 8º PA'!$O$4:$O$5022=H$1),('Diário 8º PA'!$F$4:$F$5022))+SUMPRODUCT(-('Diário 9º PA'!$E$4:$E$5221='Analítico Cx.'!$B33),-('Diário 9º PA'!$O$4:$O$5221=H$1),('Diário 9º PA'!$F$4:$F$5221))+SUMPRODUCT(-('Diário 10º PA'!$E$4:$E$5221='Analítico Cx.'!$B33),-('Diário 10º PA'!$O$4:$O$5221=H$1),('Diário 10º PA'!$F$4:$F$5221))</f>
        <v>0</v>
      </c>
      <c r="I33" s="183">
        <f>SUMPRODUCT(-('Diário 7º PA'!$E$4:$E$5383='Analítico Cx.'!$B33),-('Diário 7º PA'!$N$4:$N$5383=I$1),('Diário 7º PA'!$F$4:$F$5383))+SUMPRODUCT(-('Diário 8º PA'!$E$4:$E$5022='Analítico Cx.'!$B33),-('Diário 8º PA'!$O$4:$O$5022=I$1),('Diário 8º PA'!$F$4:$F$5022))+SUMPRODUCT(-('Diário 9º PA'!$E$4:$E$5221='Analítico Cx.'!$B33),-('Diário 9º PA'!$O$4:$O$5221=I$1),('Diário 9º PA'!$F$4:$F$5221))+SUMPRODUCT(-('Diário 10º PA'!$E$4:$E$5221='Analítico Cx.'!$B33),-('Diário 10º PA'!$O$4:$O$5221=I$1),('Diário 10º PA'!$F$4:$F$5221))</f>
        <v>0</v>
      </c>
      <c r="J33" s="183">
        <f>SUMPRODUCT(-('Diário 7º PA'!$E$4:$E$5383='Analítico Cx.'!$B33),-('Diário 7º PA'!$N$4:$N$5383=J$1),('Diário 7º PA'!$F$4:$F$5383))+SUMPRODUCT(-('Diário 8º PA'!$E$4:$E$5022='Analítico Cx.'!$B33),-('Diário 8º PA'!$O$4:$O$5022=J$1),('Diário 8º PA'!$F$4:$F$5022))+SUMPRODUCT(-('Diário 9º PA'!$E$4:$E$5221='Analítico Cx.'!$B33),-('Diário 9º PA'!$O$4:$O$5221=J$1),('Diário 9º PA'!$F$4:$F$5221))+SUMPRODUCT(-('Diário 10º PA'!$E$4:$E$5221='Analítico Cx.'!$B33),-('Diário 10º PA'!$O$4:$O$5221=J$1),('Diário 10º PA'!$F$4:$F$5221))</f>
        <v>0</v>
      </c>
      <c r="K33" s="183">
        <f>SUMPRODUCT(-('Diário 7º PA'!$E$4:$E$5383='Analítico Cx.'!$B33),-('Diário 7º PA'!$N$4:$N$5383=K$1),('Diário 7º PA'!$F$4:$F$5383))+SUMPRODUCT(-('Diário 8º PA'!$E$4:$E$5022='Analítico Cx.'!$B33),-('Diário 8º PA'!$O$4:$O$5022=K$1),('Diário 8º PA'!$F$4:$F$5022))+SUMPRODUCT(-('Diário 9º PA'!$E$4:$E$5221='Analítico Cx.'!$B33),-('Diário 9º PA'!$O$4:$O$5221=K$1),('Diário 9º PA'!$F$4:$F$5221))+SUMPRODUCT(-('Diário 10º PA'!$E$4:$E$5221='Analítico Cx.'!$B33),-('Diário 10º PA'!$O$4:$O$5221=K$1),('Diário 10º PA'!$F$4:$F$5221))</f>
        <v>0</v>
      </c>
      <c r="L33" s="183">
        <f>SUMPRODUCT(-('Diário 7º PA'!$E$4:$E$5383='Analítico Cx.'!$B33),-('Diário 7º PA'!$N$4:$N$5383=L$1),('Diário 7º PA'!$F$4:$F$5383))+SUMPRODUCT(-('Diário 8º PA'!$E$4:$E$5022='Analítico Cx.'!$B33),-('Diário 8º PA'!$O$4:$O$5022=L$1),('Diário 8º PA'!$F$4:$F$5022))+SUMPRODUCT(-('Diário 9º PA'!$E$4:$E$5221='Analítico Cx.'!$B33),-('Diário 9º PA'!$O$4:$O$5221=L$1),('Diário 9º PA'!$F$4:$F$5221))+SUMPRODUCT(-('Diário 10º PA'!$E$4:$E$5221='Analítico Cx.'!$B33),-('Diário 10º PA'!$O$4:$O$5221=L$1),('Diário 10º PA'!$F$4:$F$5221))</f>
        <v>0</v>
      </c>
      <c r="M33" s="183">
        <f>SUMPRODUCT(-('Diário 7º PA'!$E$4:$E$5383='Analítico Cx.'!$B33),-('Diário 7º PA'!$N$4:$N$5383=M$1),('Diário 7º PA'!$F$4:$F$5383))+SUMPRODUCT(-('Diário 8º PA'!$E$4:$E$5022='Analítico Cx.'!$B33),-('Diário 8º PA'!$O$4:$O$5022=M$1),('Diário 8º PA'!$F$4:$F$5022))+SUMPRODUCT(-('Diário 9º PA'!$E$4:$E$5221='Analítico Cx.'!$B33),-('Diário 9º PA'!$O$4:$O$5221=M$1),('Diário 9º PA'!$F$4:$F$5221))+SUMPRODUCT(-('Diário 10º PA'!$E$4:$E$5221='Analítico Cx.'!$B33),-('Diário 10º PA'!$O$4:$O$5221=M$1),('Diário 10º PA'!$F$4:$F$5221))</f>
        <v>0</v>
      </c>
      <c r="N33" s="183">
        <f>SUMPRODUCT(-('Diário 7º PA'!$E$4:$E$5383='Analítico Cx.'!$B33),-('Diário 7º PA'!$N$4:$N$5383=N$1),('Diário 7º PA'!$F$4:$F$5383))+SUMPRODUCT(-('Diário 8º PA'!$E$4:$E$5022='Analítico Cx.'!$B33),-('Diário 8º PA'!$O$4:$O$5022=N$1),('Diário 8º PA'!$F$4:$F$5022))+SUMPRODUCT(-('Diário 9º PA'!$E$4:$E$5221='Analítico Cx.'!$B33),-('Diário 9º PA'!$O$4:$O$5221=N$1),('Diário 9º PA'!$F$4:$F$5221))+SUMPRODUCT(-('Diário 10º PA'!$E$4:$E$5221='Analítico Cx.'!$B33),-('Diário 10º PA'!$O$4:$O$5221=N$1),('Diário 10º PA'!$F$4:$F$5221))</f>
        <v>0</v>
      </c>
      <c r="O33" s="184">
        <f>SUM(C33:N33)</f>
        <v>0</v>
      </c>
      <c r="P33" s="168">
        <f>IF($O$160=0,0,O33/$O$160)</f>
        <v>0</v>
      </c>
    </row>
    <row r="34" spans="1:16" ht="23.25" customHeight="1" x14ac:dyDescent="0.2">
      <c r="A34" s="59" t="s">
        <v>167</v>
      </c>
      <c r="B34" s="58" t="s">
        <v>168</v>
      </c>
      <c r="C34" s="183">
        <f>SUMPRODUCT(-('Diário 7º PA'!$E$4:$E$5383='Analítico Cx.'!$B34),-('Diário 7º PA'!$N$4:$N$5383=C$1),('Diário 7º PA'!$F$4:$F$5383))+SUMPRODUCT(-('Diário 8º PA'!$E$4:$E$5022='Analítico Cx.'!$B34),-('Diário 8º PA'!$O$4:$O$5022=C$1),('Diário 8º PA'!$F$4:$F$5022))+SUMPRODUCT(-('Diário 9º PA'!$E$4:$E$5221='Analítico Cx.'!$B34),-('Diário 9º PA'!$O$4:$O$5221=C$1),('Diário 9º PA'!$F$4:$F$5221))+SUMPRODUCT(-('Diário 10º PA'!$E$4:$E$5221='Analítico Cx.'!$B34),-('Diário 10º PA'!$O$4:$O$5221=C$1),('Diário 10º PA'!$F$4:$F$5221))</f>
        <v>0</v>
      </c>
      <c r="D34" s="183">
        <f>SUMPRODUCT(-('Diário 7º PA'!$E$4:$E$5383='Analítico Cx.'!$B34),-('Diário 7º PA'!$N$4:$N$5383=D$1),('Diário 7º PA'!$F$4:$F$5383))+SUMPRODUCT(-('Diário 8º PA'!$E$4:$E$5022='Analítico Cx.'!$B34),-('Diário 8º PA'!$O$4:$O$5022=D$1),('Diário 8º PA'!$F$4:$F$5022))+SUMPRODUCT(-('Diário 9º PA'!$E$4:$E$5221='Analítico Cx.'!$B34),-('Diário 9º PA'!$O$4:$O$5221=D$1),('Diário 9º PA'!$F$4:$F$5221))+SUMPRODUCT(-('Diário 10º PA'!$E$4:$E$5221='Analítico Cx.'!$B34),-('Diário 10º PA'!$O$4:$O$5221=D$1),('Diário 10º PA'!$F$4:$F$5221))</f>
        <v>0</v>
      </c>
      <c r="E34" s="183">
        <f>SUMPRODUCT(-('Diário 7º PA'!$E$4:$E$5383='Analítico Cx.'!$B34),-('Diário 7º PA'!$N$4:$N$5383=E$1),('Diário 7º PA'!$F$4:$F$5383))+SUMPRODUCT(-('Diário 8º PA'!$E$4:$E$5022='Analítico Cx.'!$B34),-('Diário 8º PA'!$O$4:$O$5022=E$1),('Diário 8º PA'!$F$4:$F$5022))+SUMPRODUCT(-('Diário 9º PA'!$E$4:$E$5221='Analítico Cx.'!$B34),-('Diário 9º PA'!$O$4:$O$5221=E$1),('Diário 9º PA'!$F$4:$F$5221))+SUMPRODUCT(-('Diário 10º PA'!$E$4:$E$5221='Analítico Cx.'!$B34),-('Diário 10º PA'!$O$4:$O$5221=E$1),('Diário 10º PA'!$F$4:$F$5221))</f>
        <v>0</v>
      </c>
      <c r="F34" s="183">
        <f>SUMPRODUCT(-('Diário 7º PA'!$E$4:$E$5383='Analítico Cx.'!$B34),-('Diário 7º PA'!$N$4:$N$5383=F$1),('Diário 7º PA'!$F$4:$F$5383))+SUMPRODUCT(-('Diário 8º PA'!$E$4:$E$5022='Analítico Cx.'!$B34),-('Diário 8º PA'!$O$4:$O$5022=F$1),('Diário 8º PA'!$F$4:$F$5022))+SUMPRODUCT(-('Diário 9º PA'!$E$4:$E$5221='Analítico Cx.'!$B34),-('Diário 9º PA'!$O$4:$O$5221=F$1),('Diário 9º PA'!$F$4:$F$5221))+SUMPRODUCT(-('Diário 10º PA'!$E$4:$E$5221='Analítico Cx.'!$B34),-('Diário 10º PA'!$O$4:$O$5221=F$1),('Diário 10º PA'!$F$4:$F$5221))</f>
        <v>0</v>
      </c>
      <c r="G34" s="183">
        <f>SUMPRODUCT(-('Diário 7º PA'!$E$4:$E$5383='Analítico Cx.'!$B34),-('Diário 7º PA'!$N$4:$N$5383=G$1),('Diário 7º PA'!$F$4:$F$5383))+SUMPRODUCT(-('Diário 8º PA'!$E$4:$E$5022='Analítico Cx.'!$B34),-('Diário 8º PA'!$O$4:$O$5022=G$1),('Diário 8º PA'!$F$4:$F$5022))+SUMPRODUCT(-('Diário 9º PA'!$E$4:$E$5221='Analítico Cx.'!$B34),-('Diário 9º PA'!$O$4:$O$5221=G$1),('Diário 9º PA'!$F$4:$F$5221))+SUMPRODUCT(-('Diário 10º PA'!$E$4:$E$5221='Analítico Cx.'!$B34),-('Diário 10º PA'!$O$4:$O$5221=G$1),('Diário 10º PA'!$F$4:$F$5221))</f>
        <v>0</v>
      </c>
      <c r="H34" s="183">
        <f>SUMPRODUCT(-('Diário 7º PA'!$E$4:$E$5383='Analítico Cx.'!$B34),-('Diário 7º PA'!$N$4:$N$5383=H$1),('Diário 7º PA'!$F$4:$F$5383))+SUMPRODUCT(-('Diário 8º PA'!$E$4:$E$5022='Analítico Cx.'!$B34),-('Diário 8º PA'!$O$4:$O$5022=H$1),('Diário 8º PA'!$F$4:$F$5022))+SUMPRODUCT(-('Diário 9º PA'!$E$4:$E$5221='Analítico Cx.'!$B34),-('Diário 9º PA'!$O$4:$O$5221=H$1),('Diário 9º PA'!$F$4:$F$5221))+SUMPRODUCT(-('Diário 10º PA'!$E$4:$E$5221='Analítico Cx.'!$B34),-('Diário 10º PA'!$O$4:$O$5221=H$1),('Diário 10º PA'!$F$4:$F$5221))</f>
        <v>0</v>
      </c>
      <c r="I34" s="183">
        <f>SUMPRODUCT(-('Diário 7º PA'!$E$4:$E$5383='Analítico Cx.'!$B34),-('Diário 7º PA'!$N$4:$N$5383=I$1),('Diário 7º PA'!$F$4:$F$5383))+SUMPRODUCT(-('Diário 8º PA'!$E$4:$E$5022='Analítico Cx.'!$B34),-('Diário 8º PA'!$O$4:$O$5022=I$1),('Diário 8º PA'!$F$4:$F$5022))+SUMPRODUCT(-('Diário 9º PA'!$E$4:$E$5221='Analítico Cx.'!$B34),-('Diário 9º PA'!$O$4:$O$5221=I$1),('Diário 9º PA'!$F$4:$F$5221))+SUMPRODUCT(-('Diário 10º PA'!$E$4:$E$5221='Analítico Cx.'!$B34),-('Diário 10º PA'!$O$4:$O$5221=I$1),('Diário 10º PA'!$F$4:$F$5221))</f>
        <v>0</v>
      </c>
      <c r="J34" s="183">
        <f>SUMPRODUCT(-('Diário 7º PA'!$E$4:$E$5383='Analítico Cx.'!$B34),-('Diário 7º PA'!$N$4:$N$5383=J$1),('Diário 7º PA'!$F$4:$F$5383))+SUMPRODUCT(-('Diário 8º PA'!$E$4:$E$5022='Analítico Cx.'!$B34),-('Diário 8º PA'!$O$4:$O$5022=J$1),('Diário 8º PA'!$F$4:$F$5022))+SUMPRODUCT(-('Diário 9º PA'!$E$4:$E$5221='Analítico Cx.'!$B34),-('Diário 9º PA'!$O$4:$O$5221=J$1),('Diário 9º PA'!$F$4:$F$5221))+SUMPRODUCT(-('Diário 10º PA'!$E$4:$E$5221='Analítico Cx.'!$B34),-('Diário 10º PA'!$O$4:$O$5221=J$1),('Diário 10º PA'!$F$4:$F$5221))</f>
        <v>0</v>
      </c>
      <c r="K34" s="183">
        <f>SUMPRODUCT(-('Diário 7º PA'!$E$4:$E$5383='Analítico Cx.'!$B34),-('Diário 7º PA'!$N$4:$N$5383=K$1),('Diário 7º PA'!$F$4:$F$5383))+SUMPRODUCT(-('Diário 8º PA'!$E$4:$E$5022='Analítico Cx.'!$B34),-('Diário 8º PA'!$O$4:$O$5022=K$1),('Diário 8º PA'!$F$4:$F$5022))+SUMPRODUCT(-('Diário 9º PA'!$E$4:$E$5221='Analítico Cx.'!$B34),-('Diário 9º PA'!$O$4:$O$5221=K$1),('Diário 9º PA'!$F$4:$F$5221))+SUMPRODUCT(-('Diário 10º PA'!$E$4:$E$5221='Analítico Cx.'!$B34),-('Diário 10º PA'!$O$4:$O$5221=K$1),('Diário 10º PA'!$F$4:$F$5221))</f>
        <v>0</v>
      </c>
      <c r="L34" s="183">
        <f>SUMPRODUCT(-('Diário 7º PA'!$E$4:$E$5383='Analítico Cx.'!$B34),-('Diário 7º PA'!$N$4:$N$5383=L$1),('Diário 7º PA'!$F$4:$F$5383))+SUMPRODUCT(-('Diário 8º PA'!$E$4:$E$5022='Analítico Cx.'!$B34),-('Diário 8º PA'!$O$4:$O$5022=L$1),('Diário 8º PA'!$F$4:$F$5022))+SUMPRODUCT(-('Diário 9º PA'!$E$4:$E$5221='Analítico Cx.'!$B34),-('Diário 9º PA'!$O$4:$O$5221=L$1),('Diário 9º PA'!$F$4:$F$5221))+SUMPRODUCT(-('Diário 10º PA'!$E$4:$E$5221='Analítico Cx.'!$B34),-('Diário 10º PA'!$O$4:$O$5221=L$1),('Diário 10º PA'!$F$4:$F$5221))</f>
        <v>0</v>
      </c>
      <c r="M34" s="183">
        <f>SUMPRODUCT(-('Diário 7º PA'!$E$4:$E$5383='Analítico Cx.'!$B34),-('Diário 7º PA'!$N$4:$N$5383=M$1),('Diário 7º PA'!$F$4:$F$5383))+SUMPRODUCT(-('Diário 8º PA'!$E$4:$E$5022='Analítico Cx.'!$B34),-('Diário 8º PA'!$O$4:$O$5022=M$1),('Diário 8º PA'!$F$4:$F$5022))+SUMPRODUCT(-('Diário 9º PA'!$E$4:$E$5221='Analítico Cx.'!$B34),-('Diário 9º PA'!$O$4:$O$5221=M$1),('Diário 9º PA'!$F$4:$F$5221))+SUMPRODUCT(-('Diário 10º PA'!$E$4:$E$5221='Analítico Cx.'!$B34),-('Diário 10º PA'!$O$4:$O$5221=M$1),('Diário 10º PA'!$F$4:$F$5221))</f>
        <v>0</v>
      </c>
      <c r="N34" s="183">
        <f>SUMPRODUCT(-('Diário 7º PA'!$E$4:$E$5383='Analítico Cx.'!$B34),-('Diário 7º PA'!$N$4:$N$5383=N$1),('Diário 7º PA'!$F$4:$F$5383))+SUMPRODUCT(-('Diário 8º PA'!$E$4:$E$5022='Analítico Cx.'!$B34),-('Diário 8º PA'!$O$4:$O$5022=N$1),('Diário 8º PA'!$F$4:$F$5022))+SUMPRODUCT(-('Diário 9º PA'!$E$4:$E$5221='Analítico Cx.'!$B34),-('Diário 9º PA'!$O$4:$O$5221=N$1),('Diário 9º PA'!$F$4:$F$5221))+SUMPRODUCT(-('Diário 10º PA'!$E$4:$E$5221='Analítico Cx.'!$B34),-('Diário 10º PA'!$O$4:$O$5221=N$1),('Diário 10º PA'!$F$4:$F$5221))</f>
        <v>0</v>
      </c>
      <c r="O34" s="184">
        <f>SUM(C34:N34)</f>
        <v>0</v>
      </c>
      <c r="P34" s="168">
        <f>IF($O$160=0,0,O34/$O$160)</f>
        <v>0</v>
      </c>
    </row>
    <row r="35" spans="1:16" ht="23.25" customHeight="1" x14ac:dyDescent="0.2">
      <c r="A35" s="22"/>
      <c r="B35" s="23" t="s">
        <v>169</v>
      </c>
      <c r="C35" s="186">
        <f>SUBTOTAL(109,C33:C34)</f>
        <v>0</v>
      </c>
      <c r="D35" s="186">
        <f t="shared" ref="D35:O35" si="6">SUBTOTAL(109,D33:D34)</f>
        <v>0</v>
      </c>
      <c r="E35" s="186">
        <f t="shared" si="6"/>
        <v>0</v>
      </c>
      <c r="F35" s="186">
        <f t="shared" si="6"/>
        <v>0</v>
      </c>
      <c r="G35" s="186">
        <f t="shared" si="6"/>
        <v>0</v>
      </c>
      <c r="H35" s="186">
        <f t="shared" si="6"/>
        <v>0</v>
      </c>
      <c r="I35" s="186">
        <f t="shared" ref="I35:N35" si="7">SUBTOTAL(109,I33:I34)</f>
        <v>0</v>
      </c>
      <c r="J35" s="186">
        <f t="shared" si="7"/>
        <v>0</v>
      </c>
      <c r="K35" s="186">
        <f t="shared" si="7"/>
        <v>0</v>
      </c>
      <c r="L35" s="186">
        <f t="shared" si="7"/>
        <v>0</v>
      </c>
      <c r="M35" s="186">
        <f t="shared" si="7"/>
        <v>0</v>
      </c>
      <c r="N35" s="186">
        <f t="shared" si="7"/>
        <v>0</v>
      </c>
      <c r="O35" s="186">
        <f t="shared" si="6"/>
        <v>0</v>
      </c>
      <c r="P35" s="171">
        <f>IF($O$160=0,0,O35/$O$160)</f>
        <v>0</v>
      </c>
    </row>
    <row r="36" spans="1:16" ht="23.25" customHeight="1" x14ac:dyDescent="0.2">
      <c r="A36" s="20" t="s">
        <v>101</v>
      </c>
      <c r="B36" s="32" t="s">
        <v>102</v>
      </c>
      <c r="C36" s="187"/>
      <c r="D36" s="187"/>
      <c r="E36" s="187"/>
      <c r="F36" s="187"/>
      <c r="G36" s="187"/>
      <c r="H36" s="187"/>
      <c r="I36" s="187"/>
      <c r="J36" s="187"/>
      <c r="K36" s="187"/>
      <c r="L36" s="187"/>
      <c r="M36" s="187"/>
      <c r="N36" s="187"/>
      <c r="O36" s="187"/>
      <c r="P36" s="172"/>
    </row>
    <row r="37" spans="1:16" ht="23.25" customHeight="1" x14ac:dyDescent="0.2">
      <c r="A37" s="59" t="s">
        <v>170</v>
      </c>
      <c r="B37" s="58" t="s">
        <v>171</v>
      </c>
      <c r="C37" s="183">
        <f>SUMPRODUCT(-('Diário 7º PA'!$E$4:$E$5383='Analítico Cx.'!$B37),-('Diário 7º PA'!$N$4:$N$5383=C$1),('Diário 7º PA'!$F$4:$F$5383))+SUMPRODUCT(-('Diário 8º PA'!$E$4:$E$5022='Analítico Cx.'!$B37),-('Diário 8º PA'!$O$4:$O$5022=C$1),('Diário 8º PA'!$F$4:$F$5022))+SUMPRODUCT(-('Diário 9º PA'!$E$4:$E$5221='Analítico Cx.'!$B37),-('Diário 9º PA'!$O$4:$O$5221=C$1),('Diário 9º PA'!$F$4:$F$5221))+SUMPRODUCT(-('Diário 10º PA'!$E$4:$E$5221='Analítico Cx.'!$B37),-('Diário 10º PA'!$O$4:$O$5221=C$1),('Diário 10º PA'!$F$4:$F$5221))</f>
        <v>124634.27</v>
      </c>
      <c r="D37" s="183">
        <f>SUMPRODUCT(-('Diário 7º PA'!$E$4:$E$5383='Analítico Cx.'!$B37),-('Diário 7º PA'!$N$4:$N$5383=D$1),('Diário 7º PA'!$F$4:$F$5383))+SUMPRODUCT(-('Diário 8º PA'!$E$4:$E$5022='Analítico Cx.'!$B37),-('Diário 8º PA'!$O$4:$O$5022=D$1),('Diário 8º PA'!$F$4:$F$5022))+SUMPRODUCT(-('Diário 9º PA'!$E$4:$E$5221='Analítico Cx.'!$B37),-('Diário 9º PA'!$O$4:$O$5221=D$1),('Diário 9º PA'!$F$4:$F$5221))+SUMPRODUCT(-('Diário 10º PA'!$E$4:$E$5221='Analítico Cx.'!$B37),-('Diário 10º PA'!$O$4:$O$5221=D$1),('Diário 10º PA'!$F$4:$F$5221))</f>
        <v>137240.01</v>
      </c>
      <c r="E37" s="183">
        <f>SUMPRODUCT(-('Diário 7º PA'!$E$4:$E$5383='Analítico Cx.'!$B37),-('Diário 7º PA'!$N$4:$N$5383=E$1),('Diário 7º PA'!$F$4:$F$5383))+SUMPRODUCT(-('Diário 8º PA'!$E$4:$E$5022='Analítico Cx.'!$B37),-('Diário 8º PA'!$O$4:$O$5022=E$1),('Diário 8º PA'!$F$4:$F$5022))+SUMPRODUCT(-('Diário 9º PA'!$E$4:$E$5221='Analítico Cx.'!$B37),-('Diário 9º PA'!$O$4:$O$5221=E$1),('Diário 9º PA'!$F$4:$F$5221))+SUMPRODUCT(-('Diário 10º PA'!$E$4:$E$5221='Analítico Cx.'!$B37),-('Diário 10º PA'!$O$4:$O$5221=E$1),('Diário 10º PA'!$F$4:$F$5221))</f>
        <v>127343.22</v>
      </c>
      <c r="F37" s="183">
        <f>SUMPRODUCT(-('Diário 7º PA'!$E$4:$E$5383='Analítico Cx.'!$B37),-('Diário 7º PA'!$N$4:$N$5383=F$1),('Diário 7º PA'!$F$4:$F$5383))+SUMPRODUCT(-('Diário 8º PA'!$E$4:$E$5022='Analítico Cx.'!$B37),-('Diário 8º PA'!$O$4:$O$5022=F$1),('Diário 8º PA'!$F$4:$F$5022))+SUMPRODUCT(-('Diário 9º PA'!$E$4:$E$5221='Analítico Cx.'!$B37),-('Diário 9º PA'!$O$4:$O$5221=F$1),('Diário 9º PA'!$F$4:$F$5221))+SUMPRODUCT(-('Diário 10º PA'!$E$4:$E$5221='Analítico Cx.'!$B37),-('Diário 10º PA'!$O$4:$O$5221=F$1),('Diário 10º PA'!$F$4:$F$5221))</f>
        <v>0</v>
      </c>
      <c r="G37" s="183">
        <f>SUMPRODUCT(-('Diário 7º PA'!$E$4:$E$5383='Analítico Cx.'!$B37),-('Diário 7º PA'!$N$4:$N$5383=G$1),('Diário 7º PA'!$F$4:$F$5383))+SUMPRODUCT(-('Diário 8º PA'!$E$4:$E$5022='Analítico Cx.'!$B37),-('Diário 8º PA'!$O$4:$O$5022=G$1),('Diário 8º PA'!$F$4:$F$5022))+SUMPRODUCT(-('Diário 9º PA'!$E$4:$E$5221='Analítico Cx.'!$B37),-('Diário 9º PA'!$O$4:$O$5221=G$1),('Diário 9º PA'!$F$4:$F$5221))+SUMPRODUCT(-('Diário 10º PA'!$E$4:$E$5221='Analítico Cx.'!$B37),-('Diário 10º PA'!$O$4:$O$5221=G$1),('Diário 10º PA'!$F$4:$F$5221))</f>
        <v>0</v>
      </c>
      <c r="H37" s="183">
        <f>SUMPRODUCT(-('Diário 7º PA'!$E$4:$E$5383='Analítico Cx.'!$B37),-('Diário 7º PA'!$N$4:$N$5383=H$1),('Diário 7º PA'!$F$4:$F$5383))+SUMPRODUCT(-('Diário 8º PA'!$E$4:$E$5022='Analítico Cx.'!$B37),-('Diário 8º PA'!$O$4:$O$5022=H$1),('Diário 8º PA'!$F$4:$F$5022))+SUMPRODUCT(-('Diário 9º PA'!$E$4:$E$5221='Analítico Cx.'!$B37),-('Diário 9º PA'!$O$4:$O$5221=H$1),('Diário 9º PA'!$F$4:$F$5221))+SUMPRODUCT(-('Diário 10º PA'!$E$4:$E$5221='Analítico Cx.'!$B37),-('Diário 10º PA'!$O$4:$O$5221=H$1),('Diário 10º PA'!$F$4:$F$5221))</f>
        <v>0</v>
      </c>
      <c r="I37" s="183">
        <f>SUMPRODUCT(-('Diário 7º PA'!$E$4:$E$5383='Analítico Cx.'!$B37),-('Diário 7º PA'!$N$4:$N$5383=I$1),('Diário 7º PA'!$F$4:$F$5383))+SUMPRODUCT(-('Diário 8º PA'!$E$4:$E$5022='Analítico Cx.'!$B37),-('Diário 8º PA'!$O$4:$O$5022=I$1),('Diário 8º PA'!$F$4:$F$5022))+SUMPRODUCT(-('Diário 9º PA'!$E$4:$E$5221='Analítico Cx.'!$B37),-('Diário 9º PA'!$O$4:$O$5221=I$1),('Diário 9º PA'!$F$4:$F$5221))+SUMPRODUCT(-('Diário 10º PA'!$E$4:$E$5221='Analítico Cx.'!$B37),-('Diário 10º PA'!$O$4:$O$5221=I$1),('Diário 10º PA'!$F$4:$F$5221))</f>
        <v>0</v>
      </c>
      <c r="J37" s="183">
        <f>SUMPRODUCT(-('Diário 7º PA'!$E$4:$E$5383='Analítico Cx.'!$B37),-('Diário 7º PA'!$N$4:$N$5383=J$1),('Diário 7º PA'!$F$4:$F$5383))+SUMPRODUCT(-('Diário 8º PA'!$E$4:$E$5022='Analítico Cx.'!$B37),-('Diário 8º PA'!$O$4:$O$5022=J$1),('Diário 8º PA'!$F$4:$F$5022))+SUMPRODUCT(-('Diário 9º PA'!$E$4:$E$5221='Analítico Cx.'!$B37),-('Diário 9º PA'!$O$4:$O$5221=J$1),('Diário 9º PA'!$F$4:$F$5221))+SUMPRODUCT(-('Diário 10º PA'!$E$4:$E$5221='Analítico Cx.'!$B37),-('Diário 10º PA'!$O$4:$O$5221=J$1),('Diário 10º PA'!$F$4:$F$5221))</f>
        <v>0</v>
      </c>
      <c r="K37" s="183">
        <f>SUMPRODUCT(-('Diário 7º PA'!$E$4:$E$5383='Analítico Cx.'!$B37),-('Diário 7º PA'!$N$4:$N$5383=K$1),('Diário 7º PA'!$F$4:$F$5383))+SUMPRODUCT(-('Diário 8º PA'!$E$4:$E$5022='Analítico Cx.'!$B37),-('Diário 8º PA'!$O$4:$O$5022=K$1),('Diário 8º PA'!$F$4:$F$5022))+SUMPRODUCT(-('Diário 9º PA'!$E$4:$E$5221='Analítico Cx.'!$B37),-('Diário 9º PA'!$O$4:$O$5221=K$1),('Diário 9º PA'!$F$4:$F$5221))+SUMPRODUCT(-('Diário 10º PA'!$E$4:$E$5221='Analítico Cx.'!$B37),-('Diário 10º PA'!$O$4:$O$5221=K$1),('Diário 10º PA'!$F$4:$F$5221))</f>
        <v>0</v>
      </c>
      <c r="L37" s="183">
        <f>SUMPRODUCT(-('Diário 7º PA'!$E$4:$E$5383='Analítico Cx.'!$B37),-('Diário 7º PA'!$N$4:$N$5383=L$1),('Diário 7º PA'!$F$4:$F$5383))+SUMPRODUCT(-('Diário 8º PA'!$E$4:$E$5022='Analítico Cx.'!$B37),-('Diário 8º PA'!$O$4:$O$5022=L$1),('Diário 8º PA'!$F$4:$F$5022))+SUMPRODUCT(-('Diário 9º PA'!$E$4:$E$5221='Analítico Cx.'!$B37),-('Diário 9º PA'!$O$4:$O$5221=L$1),('Diário 9º PA'!$F$4:$F$5221))+SUMPRODUCT(-('Diário 10º PA'!$E$4:$E$5221='Analítico Cx.'!$B37),-('Diário 10º PA'!$O$4:$O$5221=L$1),('Diário 10º PA'!$F$4:$F$5221))</f>
        <v>0</v>
      </c>
      <c r="M37" s="183">
        <f>SUMPRODUCT(-('Diário 7º PA'!$E$4:$E$5383='Analítico Cx.'!$B37),-('Diário 7º PA'!$N$4:$N$5383=M$1),('Diário 7º PA'!$F$4:$F$5383))+SUMPRODUCT(-('Diário 8º PA'!$E$4:$E$5022='Analítico Cx.'!$B37),-('Diário 8º PA'!$O$4:$O$5022=M$1),('Diário 8º PA'!$F$4:$F$5022))+SUMPRODUCT(-('Diário 9º PA'!$E$4:$E$5221='Analítico Cx.'!$B37),-('Diário 9º PA'!$O$4:$O$5221=M$1),('Diário 9º PA'!$F$4:$F$5221))+SUMPRODUCT(-('Diário 10º PA'!$E$4:$E$5221='Analítico Cx.'!$B37),-('Diário 10º PA'!$O$4:$O$5221=M$1),('Diário 10º PA'!$F$4:$F$5221))</f>
        <v>0</v>
      </c>
      <c r="N37" s="183">
        <f>SUMPRODUCT(-('Diário 7º PA'!$E$4:$E$5383='Analítico Cx.'!$B37),-('Diário 7º PA'!$N$4:$N$5383=N$1),('Diário 7º PA'!$F$4:$F$5383))+SUMPRODUCT(-('Diário 8º PA'!$E$4:$E$5022='Analítico Cx.'!$B37),-('Diário 8º PA'!$O$4:$O$5022=N$1),('Diário 8º PA'!$F$4:$F$5022))+SUMPRODUCT(-('Diário 9º PA'!$E$4:$E$5221='Analítico Cx.'!$B37),-('Diário 9º PA'!$O$4:$O$5221=N$1),('Diário 9º PA'!$F$4:$F$5221))+SUMPRODUCT(-('Diário 10º PA'!$E$4:$E$5221='Analítico Cx.'!$B37),-('Diário 10º PA'!$O$4:$O$5221=N$1),('Diário 10º PA'!$F$4:$F$5221))</f>
        <v>0</v>
      </c>
      <c r="O37" s="184">
        <f>SUM(C37:N37)</f>
        <v>389217.5</v>
      </c>
      <c r="P37" s="168">
        <f t="shared" ref="P37:P60" si="8">IF($O$160=0,0,O37/$O$160)</f>
        <v>2.4071195451490262E-2</v>
      </c>
    </row>
    <row r="38" spans="1:16" ht="23.25" customHeight="1" x14ac:dyDescent="0.2">
      <c r="A38" s="59" t="s">
        <v>172</v>
      </c>
      <c r="B38" s="58" t="s">
        <v>173</v>
      </c>
      <c r="C38" s="183">
        <f>SUMPRODUCT(-('Diário 7º PA'!$E$4:$E$5383='Analítico Cx.'!$B38),-('Diário 7º PA'!$N$4:$N$5383=C$1),('Diário 7º PA'!$F$4:$F$5383))+SUMPRODUCT(-('Diário 8º PA'!$E$4:$E$5022='Analítico Cx.'!$B38),-('Diário 8º PA'!$O$4:$O$5022=C$1),('Diário 8º PA'!$F$4:$F$5022))+SUMPRODUCT(-('Diário 9º PA'!$E$4:$E$5221='Analítico Cx.'!$B38),-('Diário 9º PA'!$O$4:$O$5221=C$1),('Diário 9º PA'!$F$4:$F$5221))+SUMPRODUCT(-('Diário 10º PA'!$E$4:$E$5221='Analítico Cx.'!$B38),-('Diário 10º PA'!$O$4:$O$5221=C$1),('Diário 10º PA'!$F$4:$F$5221))</f>
        <v>0</v>
      </c>
      <c r="D38" s="183">
        <f>SUMPRODUCT(-('Diário 7º PA'!$E$4:$E$5383='Analítico Cx.'!$B38),-('Diário 7º PA'!$N$4:$N$5383=D$1),('Diário 7º PA'!$F$4:$F$5383))+SUMPRODUCT(-('Diário 8º PA'!$E$4:$E$5022='Analítico Cx.'!$B38),-('Diário 8º PA'!$O$4:$O$5022=D$1),('Diário 8º PA'!$F$4:$F$5022))+SUMPRODUCT(-('Diário 9º PA'!$E$4:$E$5221='Analítico Cx.'!$B38),-('Diário 9º PA'!$O$4:$O$5221=D$1),('Diário 9º PA'!$F$4:$F$5221))+SUMPRODUCT(-('Diário 10º PA'!$E$4:$E$5221='Analítico Cx.'!$B38),-('Diário 10º PA'!$O$4:$O$5221=D$1),('Diário 10º PA'!$F$4:$F$5221))</f>
        <v>0</v>
      </c>
      <c r="E38" s="183">
        <f>SUMPRODUCT(-('Diário 7º PA'!$E$4:$E$5383='Analítico Cx.'!$B38),-('Diário 7º PA'!$N$4:$N$5383=E$1),('Diário 7º PA'!$F$4:$F$5383))+SUMPRODUCT(-('Diário 8º PA'!$E$4:$E$5022='Analítico Cx.'!$B38),-('Diário 8º PA'!$O$4:$O$5022=E$1),('Diário 8º PA'!$F$4:$F$5022))+SUMPRODUCT(-('Diário 9º PA'!$E$4:$E$5221='Analítico Cx.'!$B38),-('Diário 9º PA'!$O$4:$O$5221=E$1),('Diário 9º PA'!$F$4:$F$5221))+SUMPRODUCT(-('Diário 10º PA'!$E$4:$E$5221='Analítico Cx.'!$B38),-('Diário 10º PA'!$O$4:$O$5221=E$1),('Diário 10º PA'!$F$4:$F$5221))</f>
        <v>0</v>
      </c>
      <c r="F38" s="183">
        <f>SUMPRODUCT(-('Diário 7º PA'!$E$4:$E$5383='Analítico Cx.'!$B38),-('Diário 7º PA'!$N$4:$N$5383=F$1),('Diário 7º PA'!$F$4:$F$5383))+SUMPRODUCT(-('Diário 8º PA'!$E$4:$E$5022='Analítico Cx.'!$B38),-('Diário 8º PA'!$O$4:$O$5022=F$1),('Diário 8º PA'!$F$4:$F$5022))+SUMPRODUCT(-('Diário 9º PA'!$E$4:$E$5221='Analítico Cx.'!$B38),-('Diário 9º PA'!$O$4:$O$5221=F$1),('Diário 9º PA'!$F$4:$F$5221))+SUMPRODUCT(-('Diário 10º PA'!$E$4:$E$5221='Analítico Cx.'!$B38),-('Diário 10º PA'!$O$4:$O$5221=F$1),('Diário 10º PA'!$F$4:$F$5221))</f>
        <v>0</v>
      </c>
      <c r="G38" s="183">
        <f>SUMPRODUCT(-('Diário 7º PA'!$E$4:$E$5383='Analítico Cx.'!$B38),-('Diário 7º PA'!$N$4:$N$5383=G$1),('Diário 7º PA'!$F$4:$F$5383))+SUMPRODUCT(-('Diário 8º PA'!$E$4:$E$5022='Analítico Cx.'!$B38),-('Diário 8º PA'!$O$4:$O$5022=G$1),('Diário 8º PA'!$F$4:$F$5022))+SUMPRODUCT(-('Diário 9º PA'!$E$4:$E$5221='Analítico Cx.'!$B38),-('Diário 9º PA'!$O$4:$O$5221=G$1),('Diário 9º PA'!$F$4:$F$5221))+SUMPRODUCT(-('Diário 10º PA'!$E$4:$E$5221='Analítico Cx.'!$B38),-('Diário 10º PA'!$O$4:$O$5221=G$1),('Diário 10º PA'!$F$4:$F$5221))</f>
        <v>0</v>
      </c>
      <c r="H38" s="183">
        <f>SUMPRODUCT(-('Diário 7º PA'!$E$4:$E$5383='Analítico Cx.'!$B38),-('Diário 7º PA'!$N$4:$N$5383=H$1),('Diário 7º PA'!$F$4:$F$5383))+SUMPRODUCT(-('Diário 8º PA'!$E$4:$E$5022='Analítico Cx.'!$B38),-('Diário 8º PA'!$O$4:$O$5022=H$1),('Diário 8º PA'!$F$4:$F$5022))+SUMPRODUCT(-('Diário 9º PA'!$E$4:$E$5221='Analítico Cx.'!$B38),-('Diário 9º PA'!$O$4:$O$5221=H$1),('Diário 9º PA'!$F$4:$F$5221))+SUMPRODUCT(-('Diário 10º PA'!$E$4:$E$5221='Analítico Cx.'!$B38),-('Diário 10º PA'!$O$4:$O$5221=H$1),('Diário 10º PA'!$F$4:$F$5221))</f>
        <v>0</v>
      </c>
      <c r="I38" s="183">
        <f>SUMPRODUCT(-('Diário 7º PA'!$E$4:$E$5383='Analítico Cx.'!$B38),-('Diário 7º PA'!$N$4:$N$5383=I$1),('Diário 7º PA'!$F$4:$F$5383))+SUMPRODUCT(-('Diário 8º PA'!$E$4:$E$5022='Analítico Cx.'!$B38),-('Diário 8º PA'!$O$4:$O$5022=I$1),('Diário 8º PA'!$F$4:$F$5022))+SUMPRODUCT(-('Diário 9º PA'!$E$4:$E$5221='Analítico Cx.'!$B38),-('Diário 9º PA'!$O$4:$O$5221=I$1),('Diário 9º PA'!$F$4:$F$5221))+SUMPRODUCT(-('Diário 10º PA'!$E$4:$E$5221='Analítico Cx.'!$B38),-('Diário 10º PA'!$O$4:$O$5221=I$1),('Diário 10º PA'!$F$4:$F$5221))</f>
        <v>0</v>
      </c>
      <c r="J38" s="183">
        <f>SUMPRODUCT(-('Diário 7º PA'!$E$4:$E$5383='Analítico Cx.'!$B38),-('Diário 7º PA'!$N$4:$N$5383=J$1),('Diário 7º PA'!$F$4:$F$5383))+SUMPRODUCT(-('Diário 8º PA'!$E$4:$E$5022='Analítico Cx.'!$B38),-('Diário 8º PA'!$O$4:$O$5022=J$1),('Diário 8º PA'!$F$4:$F$5022))+SUMPRODUCT(-('Diário 9º PA'!$E$4:$E$5221='Analítico Cx.'!$B38),-('Diário 9º PA'!$O$4:$O$5221=J$1),('Diário 9º PA'!$F$4:$F$5221))+SUMPRODUCT(-('Diário 10º PA'!$E$4:$E$5221='Analítico Cx.'!$B38),-('Diário 10º PA'!$O$4:$O$5221=J$1),('Diário 10º PA'!$F$4:$F$5221))</f>
        <v>0</v>
      </c>
      <c r="K38" s="183">
        <f>SUMPRODUCT(-('Diário 7º PA'!$E$4:$E$5383='Analítico Cx.'!$B38),-('Diário 7º PA'!$N$4:$N$5383=K$1),('Diário 7º PA'!$F$4:$F$5383))+SUMPRODUCT(-('Diário 8º PA'!$E$4:$E$5022='Analítico Cx.'!$B38),-('Diário 8º PA'!$O$4:$O$5022=K$1),('Diário 8º PA'!$F$4:$F$5022))+SUMPRODUCT(-('Diário 9º PA'!$E$4:$E$5221='Analítico Cx.'!$B38),-('Diário 9º PA'!$O$4:$O$5221=K$1),('Diário 9º PA'!$F$4:$F$5221))+SUMPRODUCT(-('Diário 10º PA'!$E$4:$E$5221='Analítico Cx.'!$B38),-('Diário 10º PA'!$O$4:$O$5221=K$1),('Diário 10º PA'!$F$4:$F$5221))</f>
        <v>0</v>
      </c>
      <c r="L38" s="183">
        <f>SUMPRODUCT(-('Diário 7º PA'!$E$4:$E$5383='Analítico Cx.'!$B38),-('Diário 7º PA'!$N$4:$N$5383=L$1),('Diário 7º PA'!$F$4:$F$5383))+SUMPRODUCT(-('Diário 8º PA'!$E$4:$E$5022='Analítico Cx.'!$B38),-('Diário 8º PA'!$O$4:$O$5022=L$1),('Diário 8º PA'!$F$4:$F$5022))+SUMPRODUCT(-('Diário 9º PA'!$E$4:$E$5221='Analítico Cx.'!$B38),-('Diário 9º PA'!$O$4:$O$5221=L$1),('Diário 9º PA'!$F$4:$F$5221))+SUMPRODUCT(-('Diário 10º PA'!$E$4:$E$5221='Analítico Cx.'!$B38),-('Diário 10º PA'!$O$4:$O$5221=L$1),('Diário 10º PA'!$F$4:$F$5221))</f>
        <v>0</v>
      </c>
      <c r="M38" s="183">
        <f>SUMPRODUCT(-('Diário 7º PA'!$E$4:$E$5383='Analítico Cx.'!$B38),-('Diário 7º PA'!$N$4:$N$5383=M$1),('Diário 7º PA'!$F$4:$F$5383))+SUMPRODUCT(-('Diário 8º PA'!$E$4:$E$5022='Analítico Cx.'!$B38),-('Diário 8º PA'!$O$4:$O$5022=M$1),('Diário 8º PA'!$F$4:$F$5022))+SUMPRODUCT(-('Diário 9º PA'!$E$4:$E$5221='Analítico Cx.'!$B38),-('Diário 9º PA'!$O$4:$O$5221=M$1),('Diário 9º PA'!$F$4:$F$5221))+SUMPRODUCT(-('Diário 10º PA'!$E$4:$E$5221='Analítico Cx.'!$B38),-('Diário 10º PA'!$O$4:$O$5221=M$1),('Diário 10º PA'!$F$4:$F$5221))</f>
        <v>0</v>
      </c>
      <c r="N38" s="183">
        <f>SUMPRODUCT(-('Diário 7º PA'!$E$4:$E$5383='Analítico Cx.'!$B38),-('Diário 7º PA'!$N$4:$N$5383=N$1),('Diário 7º PA'!$F$4:$F$5383))+SUMPRODUCT(-('Diário 8º PA'!$E$4:$E$5022='Analítico Cx.'!$B38),-('Diário 8º PA'!$O$4:$O$5022=N$1),('Diário 8º PA'!$F$4:$F$5022))+SUMPRODUCT(-('Diário 9º PA'!$E$4:$E$5221='Analítico Cx.'!$B38),-('Diário 9º PA'!$O$4:$O$5221=N$1),('Diário 9º PA'!$F$4:$F$5221))+SUMPRODUCT(-('Diário 10º PA'!$E$4:$E$5221='Analítico Cx.'!$B38),-('Diário 10º PA'!$O$4:$O$5221=N$1),('Diário 10º PA'!$F$4:$F$5221))</f>
        <v>0</v>
      </c>
      <c r="O38" s="184">
        <f t="shared" ref="O38:O46" si="9">SUM(C38:N38)</f>
        <v>0</v>
      </c>
      <c r="P38" s="168">
        <f t="shared" si="8"/>
        <v>0</v>
      </c>
    </row>
    <row r="39" spans="1:16" ht="23.25" customHeight="1" x14ac:dyDescent="0.2">
      <c r="A39" s="59" t="s">
        <v>174</v>
      </c>
      <c r="B39" s="58" t="s">
        <v>175</v>
      </c>
      <c r="C39" s="183">
        <f>SUMPRODUCT(-('Diário 7º PA'!$E$4:$E$5383='Analítico Cx.'!$B39),-('Diário 7º PA'!$N$4:$N$5383=C$1),('Diário 7º PA'!$F$4:$F$5383))+SUMPRODUCT(-('Diário 8º PA'!$E$4:$E$5022='Analítico Cx.'!$B39),-('Diário 8º PA'!$O$4:$O$5022=C$1),('Diário 8º PA'!$F$4:$F$5022))+SUMPRODUCT(-('Diário 9º PA'!$E$4:$E$5221='Analítico Cx.'!$B39),-('Diário 9º PA'!$O$4:$O$5221=C$1),('Diário 9º PA'!$F$4:$F$5221))+SUMPRODUCT(-('Diário 10º PA'!$E$4:$E$5221='Analítico Cx.'!$B39),-('Diário 10º PA'!$O$4:$O$5221=C$1),('Diário 10º PA'!$F$4:$F$5221))</f>
        <v>310147.64</v>
      </c>
      <c r="D39" s="183">
        <f>SUMPRODUCT(-('Diário 7º PA'!$E$4:$E$5383='Analítico Cx.'!$B39),-('Diário 7º PA'!$N$4:$N$5383=D$1),('Diário 7º PA'!$F$4:$F$5383))+SUMPRODUCT(-('Diário 8º PA'!$E$4:$E$5022='Analítico Cx.'!$B39),-('Diário 8º PA'!$O$4:$O$5022=D$1),('Diário 8º PA'!$F$4:$F$5022))+SUMPRODUCT(-('Diário 9º PA'!$E$4:$E$5221='Analítico Cx.'!$B39),-('Diário 9º PA'!$O$4:$O$5221=D$1),('Diário 9º PA'!$F$4:$F$5221))+SUMPRODUCT(-('Diário 10º PA'!$E$4:$E$5221='Analítico Cx.'!$B39),-('Diário 10º PA'!$O$4:$O$5221=D$1),('Diário 10º PA'!$F$4:$F$5221))</f>
        <v>242161.48</v>
      </c>
      <c r="E39" s="183">
        <f>SUMPRODUCT(-('Diário 7º PA'!$E$4:$E$5383='Analítico Cx.'!$B39),-('Diário 7º PA'!$N$4:$N$5383=E$1),('Diário 7º PA'!$F$4:$F$5383))+SUMPRODUCT(-('Diário 8º PA'!$E$4:$E$5022='Analítico Cx.'!$B39),-('Diário 8º PA'!$O$4:$O$5022=E$1),('Diário 8º PA'!$F$4:$F$5022))+SUMPRODUCT(-('Diário 9º PA'!$E$4:$E$5221='Analítico Cx.'!$B39),-('Diário 9º PA'!$O$4:$O$5221=E$1),('Diário 9º PA'!$F$4:$F$5221))+SUMPRODUCT(-('Diário 10º PA'!$E$4:$E$5221='Analítico Cx.'!$B39),-('Diário 10º PA'!$O$4:$O$5221=E$1),('Diário 10º PA'!$F$4:$F$5221))</f>
        <v>225140.45</v>
      </c>
      <c r="F39" s="183">
        <f>SUMPRODUCT(-('Diário 7º PA'!$E$4:$E$5383='Analítico Cx.'!$B39),-('Diário 7º PA'!$N$4:$N$5383=F$1),('Diário 7º PA'!$F$4:$F$5383))+SUMPRODUCT(-('Diário 8º PA'!$E$4:$E$5022='Analítico Cx.'!$B39),-('Diário 8º PA'!$O$4:$O$5022=F$1),('Diário 8º PA'!$F$4:$F$5022))+SUMPRODUCT(-('Diário 9º PA'!$E$4:$E$5221='Analítico Cx.'!$B39),-('Diário 9º PA'!$O$4:$O$5221=F$1),('Diário 9º PA'!$F$4:$F$5221))+SUMPRODUCT(-('Diário 10º PA'!$E$4:$E$5221='Analítico Cx.'!$B39),-('Diário 10º PA'!$O$4:$O$5221=F$1),('Diário 10º PA'!$F$4:$F$5221))</f>
        <v>0</v>
      </c>
      <c r="G39" s="183">
        <f>SUMPRODUCT(-('Diário 7º PA'!$E$4:$E$5383='Analítico Cx.'!$B39),-('Diário 7º PA'!$N$4:$N$5383=G$1),('Diário 7º PA'!$F$4:$F$5383))+SUMPRODUCT(-('Diário 8º PA'!$E$4:$E$5022='Analítico Cx.'!$B39),-('Diário 8º PA'!$O$4:$O$5022=G$1),('Diário 8º PA'!$F$4:$F$5022))+SUMPRODUCT(-('Diário 9º PA'!$E$4:$E$5221='Analítico Cx.'!$B39),-('Diário 9º PA'!$O$4:$O$5221=G$1),('Diário 9º PA'!$F$4:$F$5221))+SUMPRODUCT(-('Diário 10º PA'!$E$4:$E$5221='Analítico Cx.'!$B39),-('Diário 10º PA'!$O$4:$O$5221=G$1),('Diário 10º PA'!$F$4:$F$5221))</f>
        <v>0</v>
      </c>
      <c r="H39" s="183">
        <f>SUMPRODUCT(-('Diário 7º PA'!$E$4:$E$5383='Analítico Cx.'!$B39),-('Diário 7º PA'!$N$4:$N$5383=H$1),('Diário 7º PA'!$F$4:$F$5383))+SUMPRODUCT(-('Diário 8º PA'!$E$4:$E$5022='Analítico Cx.'!$B39),-('Diário 8º PA'!$O$4:$O$5022=H$1),('Diário 8º PA'!$F$4:$F$5022))+SUMPRODUCT(-('Diário 9º PA'!$E$4:$E$5221='Analítico Cx.'!$B39),-('Diário 9º PA'!$O$4:$O$5221=H$1),('Diário 9º PA'!$F$4:$F$5221))+SUMPRODUCT(-('Diário 10º PA'!$E$4:$E$5221='Analítico Cx.'!$B39),-('Diário 10º PA'!$O$4:$O$5221=H$1),('Diário 10º PA'!$F$4:$F$5221))</f>
        <v>0</v>
      </c>
      <c r="I39" s="183">
        <f>SUMPRODUCT(-('Diário 7º PA'!$E$4:$E$5383='Analítico Cx.'!$B39),-('Diário 7º PA'!$N$4:$N$5383=I$1),('Diário 7º PA'!$F$4:$F$5383))+SUMPRODUCT(-('Diário 8º PA'!$E$4:$E$5022='Analítico Cx.'!$B39),-('Diário 8º PA'!$O$4:$O$5022=I$1),('Diário 8º PA'!$F$4:$F$5022))+SUMPRODUCT(-('Diário 9º PA'!$E$4:$E$5221='Analítico Cx.'!$B39),-('Diário 9º PA'!$O$4:$O$5221=I$1),('Diário 9º PA'!$F$4:$F$5221))+SUMPRODUCT(-('Diário 10º PA'!$E$4:$E$5221='Analítico Cx.'!$B39),-('Diário 10º PA'!$O$4:$O$5221=I$1),('Diário 10º PA'!$F$4:$F$5221))</f>
        <v>0</v>
      </c>
      <c r="J39" s="183">
        <f>SUMPRODUCT(-('Diário 7º PA'!$E$4:$E$5383='Analítico Cx.'!$B39),-('Diário 7º PA'!$N$4:$N$5383=J$1),('Diário 7º PA'!$F$4:$F$5383))+SUMPRODUCT(-('Diário 8º PA'!$E$4:$E$5022='Analítico Cx.'!$B39),-('Diário 8º PA'!$O$4:$O$5022=J$1),('Diário 8º PA'!$F$4:$F$5022))+SUMPRODUCT(-('Diário 9º PA'!$E$4:$E$5221='Analítico Cx.'!$B39),-('Diário 9º PA'!$O$4:$O$5221=J$1),('Diário 9º PA'!$F$4:$F$5221))+SUMPRODUCT(-('Diário 10º PA'!$E$4:$E$5221='Analítico Cx.'!$B39),-('Diário 10º PA'!$O$4:$O$5221=J$1),('Diário 10º PA'!$F$4:$F$5221))</f>
        <v>0</v>
      </c>
      <c r="K39" s="183">
        <f>SUMPRODUCT(-('Diário 7º PA'!$E$4:$E$5383='Analítico Cx.'!$B39),-('Diário 7º PA'!$N$4:$N$5383=K$1),('Diário 7º PA'!$F$4:$F$5383))+SUMPRODUCT(-('Diário 8º PA'!$E$4:$E$5022='Analítico Cx.'!$B39),-('Diário 8º PA'!$O$4:$O$5022=K$1),('Diário 8º PA'!$F$4:$F$5022))+SUMPRODUCT(-('Diário 9º PA'!$E$4:$E$5221='Analítico Cx.'!$B39),-('Diário 9º PA'!$O$4:$O$5221=K$1),('Diário 9º PA'!$F$4:$F$5221))+SUMPRODUCT(-('Diário 10º PA'!$E$4:$E$5221='Analítico Cx.'!$B39),-('Diário 10º PA'!$O$4:$O$5221=K$1),('Diário 10º PA'!$F$4:$F$5221))</f>
        <v>0</v>
      </c>
      <c r="L39" s="183">
        <f>SUMPRODUCT(-('Diário 7º PA'!$E$4:$E$5383='Analítico Cx.'!$B39),-('Diário 7º PA'!$N$4:$N$5383=L$1),('Diário 7º PA'!$F$4:$F$5383))+SUMPRODUCT(-('Diário 8º PA'!$E$4:$E$5022='Analítico Cx.'!$B39),-('Diário 8º PA'!$O$4:$O$5022=L$1),('Diário 8º PA'!$F$4:$F$5022))+SUMPRODUCT(-('Diário 9º PA'!$E$4:$E$5221='Analítico Cx.'!$B39),-('Diário 9º PA'!$O$4:$O$5221=L$1),('Diário 9º PA'!$F$4:$F$5221))+SUMPRODUCT(-('Diário 10º PA'!$E$4:$E$5221='Analítico Cx.'!$B39),-('Diário 10º PA'!$O$4:$O$5221=L$1),('Diário 10º PA'!$F$4:$F$5221))</f>
        <v>0</v>
      </c>
      <c r="M39" s="183">
        <f>SUMPRODUCT(-('Diário 7º PA'!$E$4:$E$5383='Analítico Cx.'!$B39),-('Diário 7º PA'!$N$4:$N$5383=M$1),('Diário 7º PA'!$F$4:$F$5383))+SUMPRODUCT(-('Diário 8º PA'!$E$4:$E$5022='Analítico Cx.'!$B39),-('Diário 8º PA'!$O$4:$O$5022=M$1),('Diário 8º PA'!$F$4:$F$5022))+SUMPRODUCT(-('Diário 9º PA'!$E$4:$E$5221='Analítico Cx.'!$B39),-('Diário 9º PA'!$O$4:$O$5221=M$1),('Diário 9º PA'!$F$4:$F$5221))+SUMPRODUCT(-('Diário 10º PA'!$E$4:$E$5221='Analítico Cx.'!$B39),-('Diário 10º PA'!$O$4:$O$5221=M$1),('Diário 10º PA'!$F$4:$F$5221))</f>
        <v>0</v>
      </c>
      <c r="N39" s="183">
        <f>SUMPRODUCT(-('Diário 7º PA'!$E$4:$E$5383='Analítico Cx.'!$B39),-('Diário 7º PA'!$N$4:$N$5383=N$1),('Diário 7º PA'!$F$4:$F$5383))+SUMPRODUCT(-('Diário 8º PA'!$E$4:$E$5022='Analítico Cx.'!$B39),-('Diário 8º PA'!$O$4:$O$5022=N$1),('Diário 8º PA'!$F$4:$F$5022))+SUMPRODUCT(-('Diário 9º PA'!$E$4:$E$5221='Analítico Cx.'!$B39),-('Diário 9º PA'!$O$4:$O$5221=N$1),('Diário 9º PA'!$F$4:$F$5221))+SUMPRODUCT(-('Diário 10º PA'!$E$4:$E$5221='Analítico Cx.'!$B39),-('Diário 10º PA'!$O$4:$O$5221=N$1),('Diário 10º PA'!$F$4:$F$5221))</f>
        <v>0</v>
      </c>
      <c r="O39" s="184">
        <f t="shared" si="9"/>
        <v>777449.57000000007</v>
      </c>
      <c r="P39" s="168">
        <f t="shared" si="8"/>
        <v>4.8081446885474215E-2</v>
      </c>
    </row>
    <row r="40" spans="1:16" ht="23.25" customHeight="1" x14ac:dyDescent="0.2">
      <c r="A40" s="59" t="s">
        <v>176</v>
      </c>
      <c r="B40" s="58" t="s">
        <v>177</v>
      </c>
      <c r="C40" s="183">
        <f>SUMPRODUCT(-('Diário 7º PA'!$E$4:$E$5383='Analítico Cx.'!$B40),-('Diário 7º PA'!$N$4:$N$5383=C$1),('Diário 7º PA'!$F$4:$F$5383))+SUMPRODUCT(-('Diário 8º PA'!$E$4:$E$5022='Analítico Cx.'!$B40),-('Diário 8º PA'!$O$4:$O$5022=C$1),('Diário 8º PA'!$F$4:$F$5022))+SUMPRODUCT(-('Diário 9º PA'!$E$4:$E$5221='Analítico Cx.'!$B40),-('Diário 9º PA'!$O$4:$O$5221=C$1),('Diário 9º PA'!$F$4:$F$5221))+SUMPRODUCT(-('Diário 10º PA'!$E$4:$E$5221='Analítico Cx.'!$B40),-('Diário 10º PA'!$O$4:$O$5221=C$1),('Diário 10º PA'!$F$4:$F$5221))</f>
        <v>33386</v>
      </c>
      <c r="D40" s="183">
        <f>SUMPRODUCT(-('Diário 7º PA'!$E$4:$E$5383='Analítico Cx.'!$B40),-('Diário 7º PA'!$N$4:$N$5383=D$1),('Diário 7º PA'!$F$4:$F$5383))+SUMPRODUCT(-('Diário 8º PA'!$E$4:$E$5022='Analítico Cx.'!$B40),-('Diário 8º PA'!$O$4:$O$5022=D$1),('Diário 8º PA'!$F$4:$F$5022))+SUMPRODUCT(-('Diário 9º PA'!$E$4:$E$5221='Analítico Cx.'!$B40),-('Diário 9º PA'!$O$4:$O$5221=D$1),('Diário 9º PA'!$F$4:$F$5221))+SUMPRODUCT(-('Diário 10º PA'!$E$4:$E$5221='Analítico Cx.'!$B40),-('Diário 10º PA'!$O$4:$O$5221=D$1),('Diário 10º PA'!$F$4:$F$5221))</f>
        <v>30313.91</v>
      </c>
      <c r="E40" s="183">
        <f>SUMPRODUCT(-('Diário 7º PA'!$E$4:$E$5383='Analítico Cx.'!$B40),-('Diário 7º PA'!$N$4:$N$5383=E$1),('Diário 7º PA'!$F$4:$F$5383))+SUMPRODUCT(-('Diário 8º PA'!$E$4:$E$5022='Analítico Cx.'!$B40),-('Diário 8º PA'!$O$4:$O$5022=E$1),('Diário 8º PA'!$F$4:$F$5022))+SUMPRODUCT(-('Diário 9º PA'!$E$4:$E$5221='Analítico Cx.'!$B40),-('Diário 9º PA'!$O$4:$O$5221=E$1),('Diário 9º PA'!$F$4:$F$5221))+SUMPRODUCT(-('Diário 10º PA'!$E$4:$E$5221='Analítico Cx.'!$B40),-('Diário 10º PA'!$O$4:$O$5221=E$1),('Diário 10º PA'!$F$4:$F$5221))</f>
        <v>19204.830000000002</v>
      </c>
      <c r="F40" s="183">
        <f>SUMPRODUCT(-('Diário 7º PA'!$E$4:$E$5383='Analítico Cx.'!$B40),-('Diário 7º PA'!$N$4:$N$5383=F$1),('Diário 7º PA'!$F$4:$F$5383))+SUMPRODUCT(-('Diário 8º PA'!$E$4:$E$5022='Analítico Cx.'!$B40),-('Diário 8º PA'!$O$4:$O$5022=F$1),('Diário 8º PA'!$F$4:$F$5022))+SUMPRODUCT(-('Diário 9º PA'!$E$4:$E$5221='Analítico Cx.'!$B40),-('Diário 9º PA'!$O$4:$O$5221=F$1),('Diário 9º PA'!$F$4:$F$5221))+SUMPRODUCT(-('Diário 10º PA'!$E$4:$E$5221='Analítico Cx.'!$B40),-('Diário 10º PA'!$O$4:$O$5221=F$1),('Diário 10º PA'!$F$4:$F$5221))</f>
        <v>0</v>
      </c>
      <c r="G40" s="183">
        <f>SUMPRODUCT(-('Diário 7º PA'!$E$4:$E$5383='Analítico Cx.'!$B40),-('Diário 7º PA'!$N$4:$N$5383=G$1),('Diário 7º PA'!$F$4:$F$5383))+SUMPRODUCT(-('Diário 8º PA'!$E$4:$E$5022='Analítico Cx.'!$B40),-('Diário 8º PA'!$O$4:$O$5022=G$1),('Diário 8º PA'!$F$4:$F$5022))+SUMPRODUCT(-('Diário 9º PA'!$E$4:$E$5221='Analítico Cx.'!$B40),-('Diário 9º PA'!$O$4:$O$5221=G$1),('Diário 9º PA'!$F$4:$F$5221))+SUMPRODUCT(-('Diário 10º PA'!$E$4:$E$5221='Analítico Cx.'!$B40),-('Diário 10º PA'!$O$4:$O$5221=G$1),('Diário 10º PA'!$F$4:$F$5221))</f>
        <v>0</v>
      </c>
      <c r="H40" s="183">
        <f>SUMPRODUCT(-('Diário 7º PA'!$E$4:$E$5383='Analítico Cx.'!$B40),-('Diário 7º PA'!$N$4:$N$5383=H$1),('Diário 7º PA'!$F$4:$F$5383))+SUMPRODUCT(-('Diário 8º PA'!$E$4:$E$5022='Analítico Cx.'!$B40),-('Diário 8º PA'!$O$4:$O$5022=H$1),('Diário 8º PA'!$F$4:$F$5022))+SUMPRODUCT(-('Diário 9º PA'!$E$4:$E$5221='Analítico Cx.'!$B40),-('Diário 9º PA'!$O$4:$O$5221=H$1),('Diário 9º PA'!$F$4:$F$5221))+SUMPRODUCT(-('Diário 10º PA'!$E$4:$E$5221='Analítico Cx.'!$B40),-('Diário 10º PA'!$O$4:$O$5221=H$1),('Diário 10º PA'!$F$4:$F$5221))</f>
        <v>0</v>
      </c>
      <c r="I40" s="183">
        <f>SUMPRODUCT(-('Diário 7º PA'!$E$4:$E$5383='Analítico Cx.'!$B40),-('Diário 7º PA'!$N$4:$N$5383=I$1),('Diário 7º PA'!$F$4:$F$5383))+SUMPRODUCT(-('Diário 8º PA'!$E$4:$E$5022='Analítico Cx.'!$B40),-('Diário 8º PA'!$O$4:$O$5022=I$1),('Diário 8º PA'!$F$4:$F$5022))+SUMPRODUCT(-('Diário 9º PA'!$E$4:$E$5221='Analítico Cx.'!$B40),-('Diário 9º PA'!$O$4:$O$5221=I$1),('Diário 9º PA'!$F$4:$F$5221))+SUMPRODUCT(-('Diário 10º PA'!$E$4:$E$5221='Analítico Cx.'!$B40),-('Diário 10º PA'!$O$4:$O$5221=I$1),('Diário 10º PA'!$F$4:$F$5221))</f>
        <v>0</v>
      </c>
      <c r="J40" s="183">
        <f>SUMPRODUCT(-('Diário 7º PA'!$E$4:$E$5383='Analítico Cx.'!$B40),-('Diário 7º PA'!$N$4:$N$5383=J$1),('Diário 7º PA'!$F$4:$F$5383))+SUMPRODUCT(-('Diário 8º PA'!$E$4:$E$5022='Analítico Cx.'!$B40),-('Diário 8º PA'!$O$4:$O$5022=J$1),('Diário 8º PA'!$F$4:$F$5022))+SUMPRODUCT(-('Diário 9º PA'!$E$4:$E$5221='Analítico Cx.'!$B40),-('Diário 9º PA'!$O$4:$O$5221=J$1),('Diário 9º PA'!$F$4:$F$5221))+SUMPRODUCT(-('Diário 10º PA'!$E$4:$E$5221='Analítico Cx.'!$B40),-('Diário 10º PA'!$O$4:$O$5221=J$1),('Diário 10º PA'!$F$4:$F$5221))</f>
        <v>0</v>
      </c>
      <c r="K40" s="183">
        <f>SUMPRODUCT(-('Diário 7º PA'!$E$4:$E$5383='Analítico Cx.'!$B40),-('Diário 7º PA'!$N$4:$N$5383=K$1),('Diário 7º PA'!$F$4:$F$5383))+SUMPRODUCT(-('Diário 8º PA'!$E$4:$E$5022='Analítico Cx.'!$B40),-('Diário 8º PA'!$O$4:$O$5022=K$1),('Diário 8º PA'!$F$4:$F$5022))+SUMPRODUCT(-('Diário 9º PA'!$E$4:$E$5221='Analítico Cx.'!$B40),-('Diário 9º PA'!$O$4:$O$5221=K$1),('Diário 9º PA'!$F$4:$F$5221))+SUMPRODUCT(-('Diário 10º PA'!$E$4:$E$5221='Analítico Cx.'!$B40),-('Diário 10º PA'!$O$4:$O$5221=K$1),('Diário 10º PA'!$F$4:$F$5221))</f>
        <v>0</v>
      </c>
      <c r="L40" s="183">
        <f>SUMPRODUCT(-('Diário 7º PA'!$E$4:$E$5383='Analítico Cx.'!$B40),-('Diário 7º PA'!$N$4:$N$5383=L$1),('Diário 7º PA'!$F$4:$F$5383))+SUMPRODUCT(-('Diário 8º PA'!$E$4:$E$5022='Analítico Cx.'!$B40),-('Diário 8º PA'!$O$4:$O$5022=L$1),('Diário 8º PA'!$F$4:$F$5022))+SUMPRODUCT(-('Diário 9º PA'!$E$4:$E$5221='Analítico Cx.'!$B40),-('Diário 9º PA'!$O$4:$O$5221=L$1),('Diário 9º PA'!$F$4:$F$5221))+SUMPRODUCT(-('Diário 10º PA'!$E$4:$E$5221='Analítico Cx.'!$B40),-('Diário 10º PA'!$O$4:$O$5221=L$1),('Diário 10º PA'!$F$4:$F$5221))</f>
        <v>0</v>
      </c>
      <c r="M40" s="183">
        <f>SUMPRODUCT(-('Diário 7º PA'!$E$4:$E$5383='Analítico Cx.'!$B40),-('Diário 7º PA'!$N$4:$N$5383=M$1),('Diário 7º PA'!$F$4:$F$5383))+SUMPRODUCT(-('Diário 8º PA'!$E$4:$E$5022='Analítico Cx.'!$B40),-('Diário 8º PA'!$O$4:$O$5022=M$1),('Diário 8º PA'!$F$4:$F$5022))+SUMPRODUCT(-('Diário 9º PA'!$E$4:$E$5221='Analítico Cx.'!$B40),-('Diário 9º PA'!$O$4:$O$5221=M$1),('Diário 9º PA'!$F$4:$F$5221))+SUMPRODUCT(-('Diário 10º PA'!$E$4:$E$5221='Analítico Cx.'!$B40),-('Diário 10º PA'!$O$4:$O$5221=M$1),('Diário 10º PA'!$F$4:$F$5221))</f>
        <v>0</v>
      </c>
      <c r="N40" s="183">
        <f>SUMPRODUCT(-('Diário 7º PA'!$E$4:$E$5383='Analítico Cx.'!$B40),-('Diário 7º PA'!$N$4:$N$5383=N$1),('Diário 7º PA'!$F$4:$F$5383))+SUMPRODUCT(-('Diário 8º PA'!$E$4:$E$5022='Analítico Cx.'!$B40),-('Diário 8º PA'!$O$4:$O$5022=N$1),('Diário 8º PA'!$F$4:$F$5022))+SUMPRODUCT(-('Diário 9º PA'!$E$4:$E$5221='Analítico Cx.'!$B40),-('Diário 9º PA'!$O$4:$O$5221=N$1),('Diário 9º PA'!$F$4:$F$5221))+SUMPRODUCT(-('Diário 10º PA'!$E$4:$E$5221='Analítico Cx.'!$B40),-('Diário 10º PA'!$O$4:$O$5221=N$1),('Diário 10º PA'!$F$4:$F$5221))</f>
        <v>0</v>
      </c>
      <c r="O40" s="184">
        <f t="shared" si="9"/>
        <v>82904.740000000005</v>
      </c>
      <c r="P40" s="168">
        <f t="shared" si="8"/>
        <v>5.127251987372055E-3</v>
      </c>
    </row>
    <row r="41" spans="1:16" ht="23.25" customHeight="1" x14ac:dyDescent="0.2">
      <c r="A41" s="59" t="s">
        <v>178</v>
      </c>
      <c r="B41" s="58" t="s">
        <v>179</v>
      </c>
      <c r="C41" s="183">
        <f>SUMPRODUCT(-('Diário 7º PA'!$E$4:$E$5383='Analítico Cx.'!$B41),-('Diário 7º PA'!$N$4:$N$5383=C$1),('Diário 7º PA'!$F$4:$F$5383))+SUMPRODUCT(-('Diário 8º PA'!$E$4:$E$5022='Analítico Cx.'!$B41),-('Diário 8º PA'!$O$4:$O$5022=C$1),('Diário 8º PA'!$F$4:$F$5022))+SUMPRODUCT(-('Diário 9º PA'!$E$4:$E$5221='Analítico Cx.'!$B41),-('Diário 9º PA'!$O$4:$O$5221=C$1),('Diário 9º PA'!$F$4:$F$5221))+SUMPRODUCT(-('Diário 10º PA'!$E$4:$E$5221='Analítico Cx.'!$B41),-('Diário 10º PA'!$O$4:$O$5221=C$1),('Diário 10º PA'!$F$4:$F$5221))</f>
        <v>6067.62</v>
      </c>
      <c r="D41" s="183">
        <f>SUMPRODUCT(-('Diário 7º PA'!$E$4:$E$5383='Analítico Cx.'!$B41),-('Diário 7º PA'!$N$4:$N$5383=D$1),('Diário 7º PA'!$F$4:$F$5383))+SUMPRODUCT(-('Diário 8º PA'!$E$4:$E$5022='Analítico Cx.'!$B41),-('Diário 8º PA'!$O$4:$O$5022=D$1),('Diário 8º PA'!$F$4:$F$5022))+SUMPRODUCT(-('Diário 9º PA'!$E$4:$E$5221='Analítico Cx.'!$B41),-('Diário 9º PA'!$O$4:$O$5221=D$1),('Diário 9º PA'!$F$4:$F$5221))+SUMPRODUCT(-('Diário 10º PA'!$E$4:$E$5221='Analítico Cx.'!$B41),-('Diário 10º PA'!$O$4:$O$5221=D$1),('Diário 10º PA'!$F$4:$F$5221))</f>
        <v>8466.2400000000034</v>
      </c>
      <c r="E41" s="183">
        <f>SUMPRODUCT(-('Diário 7º PA'!$E$4:$E$5383='Analítico Cx.'!$B41),-('Diário 7º PA'!$N$4:$N$5383=E$1),('Diário 7º PA'!$F$4:$F$5383))+SUMPRODUCT(-('Diário 8º PA'!$E$4:$E$5022='Analítico Cx.'!$B41),-('Diário 8º PA'!$O$4:$O$5022=E$1),('Diário 8º PA'!$F$4:$F$5022))+SUMPRODUCT(-('Diário 9º PA'!$E$4:$E$5221='Analítico Cx.'!$B41),-('Diário 9º PA'!$O$4:$O$5221=E$1),('Diário 9º PA'!$F$4:$F$5221))+SUMPRODUCT(-('Diário 10º PA'!$E$4:$E$5221='Analítico Cx.'!$B41),-('Diário 10º PA'!$O$4:$O$5221=E$1),('Diário 10º PA'!$F$4:$F$5221))</f>
        <v>12025.8</v>
      </c>
      <c r="F41" s="183">
        <f>SUMPRODUCT(-('Diário 7º PA'!$E$4:$E$5383='Analítico Cx.'!$B41),-('Diário 7º PA'!$N$4:$N$5383=F$1),('Diário 7º PA'!$F$4:$F$5383))+SUMPRODUCT(-('Diário 8º PA'!$E$4:$E$5022='Analítico Cx.'!$B41),-('Diário 8º PA'!$O$4:$O$5022=F$1),('Diário 8º PA'!$F$4:$F$5022))+SUMPRODUCT(-('Diário 9º PA'!$E$4:$E$5221='Analítico Cx.'!$B41),-('Diário 9º PA'!$O$4:$O$5221=F$1),('Diário 9º PA'!$F$4:$F$5221))+SUMPRODUCT(-('Diário 10º PA'!$E$4:$E$5221='Analítico Cx.'!$B41),-('Diário 10º PA'!$O$4:$O$5221=F$1),('Diário 10º PA'!$F$4:$F$5221))</f>
        <v>0</v>
      </c>
      <c r="G41" s="183">
        <f>SUMPRODUCT(-('Diário 7º PA'!$E$4:$E$5383='Analítico Cx.'!$B41),-('Diário 7º PA'!$N$4:$N$5383=G$1),('Diário 7º PA'!$F$4:$F$5383))+SUMPRODUCT(-('Diário 8º PA'!$E$4:$E$5022='Analítico Cx.'!$B41),-('Diário 8º PA'!$O$4:$O$5022=G$1),('Diário 8º PA'!$F$4:$F$5022))+SUMPRODUCT(-('Diário 9º PA'!$E$4:$E$5221='Analítico Cx.'!$B41),-('Diário 9º PA'!$O$4:$O$5221=G$1),('Diário 9º PA'!$F$4:$F$5221))+SUMPRODUCT(-('Diário 10º PA'!$E$4:$E$5221='Analítico Cx.'!$B41),-('Diário 10º PA'!$O$4:$O$5221=G$1),('Diário 10º PA'!$F$4:$F$5221))</f>
        <v>0</v>
      </c>
      <c r="H41" s="183">
        <f>SUMPRODUCT(-('Diário 7º PA'!$E$4:$E$5383='Analítico Cx.'!$B41),-('Diário 7º PA'!$N$4:$N$5383=H$1),('Diário 7º PA'!$F$4:$F$5383))+SUMPRODUCT(-('Diário 8º PA'!$E$4:$E$5022='Analítico Cx.'!$B41),-('Diário 8º PA'!$O$4:$O$5022=H$1),('Diário 8º PA'!$F$4:$F$5022))+SUMPRODUCT(-('Diário 9º PA'!$E$4:$E$5221='Analítico Cx.'!$B41),-('Diário 9º PA'!$O$4:$O$5221=H$1),('Diário 9º PA'!$F$4:$F$5221))+SUMPRODUCT(-('Diário 10º PA'!$E$4:$E$5221='Analítico Cx.'!$B41),-('Diário 10º PA'!$O$4:$O$5221=H$1),('Diário 10º PA'!$F$4:$F$5221))</f>
        <v>0</v>
      </c>
      <c r="I41" s="183">
        <f>SUMPRODUCT(-('Diário 7º PA'!$E$4:$E$5383='Analítico Cx.'!$B41),-('Diário 7º PA'!$N$4:$N$5383=I$1),('Diário 7º PA'!$F$4:$F$5383))+SUMPRODUCT(-('Diário 8º PA'!$E$4:$E$5022='Analítico Cx.'!$B41),-('Diário 8º PA'!$O$4:$O$5022=I$1),('Diário 8º PA'!$F$4:$F$5022))+SUMPRODUCT(-('Diário 9º PA'!$E$4:$E$5221='Analítico Cx.'!$B41),-('Diário 9º PA'!$O$4:$O$5221=I$1),('Diário 9º PA'!$F$4:$F$5221))+SUMPRODUCT(-('Diário 10º PA'!$E$4:$E$5221='Analítico Cx.'!$B41),-('Diário 10º PA'!$O$4:$O$5221=I$1),('Diário 10º PA'!$F$4:$F$5221))</f>
        <v>0</v>
      </c>
      <c r="J41" s="183">
        <f>SUMPRODUCT(-('Diário 7º PA'!$E$4:$E$5383='Analítico Cx.'!$B41),-('Diário 7º PA'!$N$4:$N$5383=J$1),('Diário 7º PA'!$F$4:$F$5383))+SUMPRODUCT(-('Diário 8º PA'!$E$4:$E$5022='Analítico Cx.'!$B41),-('Diário 8º PA'!$O$4:$O$5022=J$1),('Diário 8º PA'!$F$4:$F$5022))+SUMPRODUCT(-('Diário 9º PA'!$E$4:$E$5221='Analítico Cx.'!$B41),-('Diário 9º PA'!$O$4:$O$5221=J$1),('Diário 9º PA'!$F$4:$F$5221))+SUMPRODUCT(-('Diário 10º PA'!$E$4:$E$5221='Analítico Cx.'!$B41),-('Diário 10º PA'!$O$4:$O$5221=J$1),('Diário 10º PA'!$F$4:$F$5221))</f>
        <v>0</v>
      </c>
      <c r="K41" s="183">
        <f>SUMPRODUCT(-('Diário 7º PA'!$E$4:$E$5383='Analítico Cx.'!$B41),-('Diário 7º PA'!$N$4:$N$5383=K$1),('Diário 7º PA'!$F$4:$F$5383))+SUMPRODUCT(-('Diário 8º PA'!$E$4:$E$5022='Analítico Cx.'!$B41),-('Diário 8º PA'!$O$4:$O$5022=K$1),('Diário 8º PA'!$F$4:$F$5022))+SUMPRODUCT(-('Diário 9º PA'!$E$4:$E$5221='Analítico Cx.'!$B41),-('Diário 9º PA'!$O$4:$O$5221=K$1),('Diário 9º PA'!$F$4:$F$5221))+SUMPRODUCT(-('Diário 10º PA'!$E$4:$E$5221='Analítico Cx.'!$B41),-('Diário 10º PA'!$O$4:$O$5221=K$1),('Diário 10º PA'!$F$4:$F$5221))</f>
        <v>0</v>
      </c>
      <c r="L41" s="183">
        <f>SUMPRODUCT(-('Diário 7º PA'!$E$4:$E$5383='Analítico Cx.'!$B41),-('Diário 7º PA'!$N$4:$N$5383=L$1),('Diário 7º PA'!$F$4:$F$5383))+SUMPRODUCT(-('Diário 8º PA'!$E$4:$E$5022='Analítico Cx.'!$B41),-('Diário 8º PA'!$O$4:$O$5022=L$1),('Diário 8º PA'!$F$4:$F$5022))+SUMPRODUCT(-('Diário 9º PA'!$E$4:$E$5221='Analítico Cx.'!$B41),-('Diário 9º PA'!$O$4:$O$5221=L$1),('Diário 9º PA'!$F$4:$F$5221))+SUMPRODUCT(-('Diário 10º PA'!$E$4:$E$5221='Analítico Cx.'!$B41),-('Diário 10º PA'!$O$4:$O$5221=L$1),('Diário 10º PA'!$F$4:$F$5221))</f>
        <v>0</v>
      </c>
      <c r="M41" s="183">
        <f>SUMPRODUCT(-('Diário 7º PA'!$E$4:$E$5383='Analítico Cx.'!$B41),-('Diário 7º PA'!$N$4:$N$5383=M$1),('Diário 7º PA'!$F$4:$F$5383))+SUMPRODUCT(-('Diário 8º PA'!$E$4:$E$5022='Analítico Cx.'!$B41),-('Diário 8º PA'!$O$4:$O$5022=M$1),('Diário 8º PA'!$F$4:$F$5022))+SUMPRODUCT(-('Diário 9º PA'!$E$4:$E$5221='Analítico Cx.'!$B41),-('Diário 9º PA'!$O$4:$O$5221=M$1),('Diário 9º PA'!$F$4:$F$5221))+SUMPRODUCT(-('Diário 10º PA'!$E$4:$E$5221='Analítico Cx.'!$B41),-('Diário 10º PA'!$O$4:$O$5221=M$1),('Diário 10º PA'!$F$4:$F$5221))</f>
        <v>0</v>
      </c>
      <c r="N41" s="183">
        <f>SUMPRODUCT(-('Diário 7º PA'!$E$4:$E$5383='Analítico Cx.'!$B41),-('Diário 7º PA'!$N$4:$N$5383=N$1),('Diário 7º PA'!$F$4:$F$5383))+SUMPRODUCT(-('Diário 8º PA'!$E$4:$E$5022='Analítico Cx.'!$B41),-('Diário 8º PA'!$O$4:$O$5022=N$1),('Diário 8º PA'!$F$4:$F$5022))+SUMPRODUCT(-('Diário 9º PA'!$E$4:$E$5221='Analítico Cx.'!$B41),-('Diário 9º PA'!$O$4:$O$5221=N$1),('Diário 9º PA'!$F$4:$F$5221))+SUMPRODUCT(-('Diário 10º PA'!$E$4:$E$5221='Analítico Cx.'!$B41),-('Diário 10º PA'!$O$4:$O$5221=N$1),('Diário 10º PA'!$F$4:$F$5221))</f>
        <v>0</v>
      </c>
      <c r="O41" s="184">
        <f t="shared" si="9"/>
        <v>26559.660000000003</v>
      </c>
      <c r="P41" s="168">
        <f t="shared" si="8"/>
        <v>1.6425848451961382E-3</v>
      </c>
    </row>
    <row r="42" spans="1:16" ht="23.25" customHeight="1" x14ac:dyDescent="0.2">
      <c r="A42" s="59" t="s">
        <v>180</v>
      </c>
      <c r="B42" s="58" t="s">
        <v>181</v>
      </c>
      <c r="C42" s="183">
        <f>SUMPRODUCT(-('Diário 7º PA'!$E$4:$E$5383='Analítico Cx.'!$B42),-('Diário 7º PA'!$N$4:$N$5383=C$1),('Diário 7º PA'!$F$4:$F$5383))+SUMPRODUCT(-('Diário 8º PA'!$E$4:$E$5022='Analítico Cx.'!$B42),-('Diário 8º PA'!$O$4:$O$5022=C$1),('Diário 8º PA'!$F$4:$F$5022))+SUMPRODUCT(-('Diário 9º PA'!$E$4:$E$5221='Analítico Cx.'!$B42),-('Diário 9º PA'!$O$4:$O$5221=C$1),('Diário 9º PA'!$F$4:$F$5221))+SUMPRODUCT(-('Diário 10º PA'!$E$4:$E$5221='Analítico Cx.'!$B42),-('Diário 10º PA'!$O$4:$O$5221=C$1),('Diário 10º PA'!$F$4:$F$5221))</f>
        <v>143723.06</v>
      </c>
      <c r="D42" s="183">
        <f>SUMPRODUCT(-('Diário 7º PA'!$E$4:$E$5383='Analítico Cx.'!$B42),-('Diário 7º PA'!$N$4:$N$5383=D$1),('Diário 7º PA'!$F$4:$F$5383))+SUMPRODUCT(-('Diário 8º PA'!$E$4:$E$5022='Analítico Cx.'!$B42),-('Diário 8º PA'!$O$4:$O$5022=D$1),('Diário 8º PA'!$F$4:$F$5022))+SUMPRODUCT(-('Diário 9º PA'!$E$4:$E$5221='Analítico Cx.'!$B42),-('Diário 9º PA'!$O$4:$O$5221=D$1),('Diário 9º PA'!$F$4:$F$5221))+SUMPRODUCT(-('Diário 10º PA'!$E$4:$E$5221='Analítico Cx.'!$B42),-('Diário 10º PA'!$O$4:$O$5221=D$1),('Diário 10º PA'!$F$4:$F$5221))</f>
        <v>149700.89000000001</v>
      </c>
      <c r="E42" s="183">
        <f>SUMPRODUCT(-('Diário 7º PA'!$E$4:$E$5383='Analítico Cx.'!$B42),-('Diário 7º PA'!$N$4:$N$5383=E$1),('Diário 7º PA'!$F$4:$F$5383))+SUMPRODUCT(-('Diário 8º PA'!$E$4:$E$5022='Analítico Cx.'!$B42),-('Diário 8º PA'!$O$4:$O$5022=E$1),('Diário 8º PA'!$F$4:$F$5022))+SUMPRODUCT(-('Diário 9º PA'!$E$4:$E$5221='Analítico Cx.'!$B42),-('Diário 9º PA'!$O$4:$O$5221=E$1),('Diário 9º PA'!$F$4:$F$5221))+SUMPRODUCT(-('Diário 10º PA'!$E$4:$E$5221='Analítico Cx.'!$B42),-('Diário 10º PA'!$O$4:$O$5221=E$1),('Diário 10º PA'!$F$4:$F$5221))</f>
        <v>245641.00999999995</v>
      </c>
      <c r="F42" s="183">
        <f>SUMPRODUCT(-('Diário 7º PA'!$E$4:$E$5383='Analítico Cx.'!$B42),-('Diário 7º PA'!$N$4:$N$5383=F$1),('Diário 7º PA'!$F$4:$F$5383))+SUMPRODUCT(-('Diário 8º PA'!$E$4:$E$5022='Analítico Cx.'!$B42),-('Diário 8º PA'!$O$4:$O$5022=F$1),('Diário 8º PA'!$F$4:$F$5022))+SUMPRODUCT(-('Diário 9º PA'!$E$4:$E$5221='Analítico Cx.'!$B42),-('Diário 9º PA'!$O$4:$O$5221=F$1),('Diário 9º PA'!$F$4:$F$5221))+SUMPRODUCT(-('Diário 10º PA'!$E$4:$E$5221='Analítico Cx.'!$B42),-('Diário 10º PA'!$O$4:$O$5221=F$1),('Diário 10º PA'!$F$4:$F$5221))</f>
        <v>0</v>
      </c>
      <c r="G42" s="183">
        <f>SUMPRODUCT(-('Diário 7º PA'!$E$4:$E$5383='Analítico Cx.'!$B42),-('Diário 7º PA'!$N$4:$N$5383=G$1),('Diário 7º PA'!$F$4:$F$5383))+SUMPRODUCT(-('Diário 8º PA'!$E$4:$E$5022='Analítico Cx.'!$B42),-('Diário 8º PA'!$O$4:$O$5022=G$1),('Diário 8º PA'!$F$4:$F$5022))+SUMPRODUCT(-('Diário 9º PA'!$E$4:$E$5221='Analítico Cx.'!$B42),-('Diário 9º PA'!$O$4:$O$5221=G$1),('Diário 9º PA'!$F$4:$F$5221))+SUMPRODUCT(-('Diário 10º PA'!$E$4:$E$5221='Analítico Cx.'!$B42),-('Diário 10º PA'!$O$4:$O$5221=G$1),('Diário 10º PA'!$F$4:$F$5221))</f>
        <v>0</v>
      </c>
      <c r="H42" s="183">
        <f>SUMPRODUCT(-('Diário 7º PA'!$E$4:$E$5383='Analítico Cx.'!$B42),-('Diário 7º PA'!$N$4:$N$5383=H$1),('Diário 7º PA'!$F$4:$F$5383))+SUMPRODUCT(-('Diário 8º PA'!$E$4:$E$5022='Analítico Cx.'!$B42),-('Diário 8º PA'!$O$4:$O$5022=H$1),('Diário 8º PA'!$F$4:$F$5022))+SUMPRODUCT(-('Diário 9º PA'!$E$4:$E$5221='Analítico Cx.'!$B42),-('Diário 9º PA'!$O$4:$O$5221=H$1),('Diário 9º PA'!$F$4:$F$5221))+SUMPRODUCT(-('Diário 10º PA'!$E$4:$E$5221='Analítico Cx.'!$B42),-('Diário 10º PA'!$O$4:$O$5221=H$1),('Diário 10º PA'!$F$4:$F$5221))</f>
        <v>0</v>
      </c>
      <c r="I42" s="183">
        <f>SUMPRODUCT(-('Diário 7º PA'!$E$4:$E$5383='Analítico Cx.'!$B42),-('Diário 7º PA'!$N$4:$N$5383=I$1),('Diário 7º PA'!$F$4:$F$5383))+SUMPRODUCT(-('Diário 8º PA'!$E$4:$E$5022='Analítico Cx.'!$B42),-('Diário 8º PA'!$O$4:$O$5022=I$1),('Diário 8º PA'!$F$4:$F$5022))+SUMPRODUCT(-('Diário 9º PA'!$E$4:$E$5221='Analítico Cx.'!$B42),-('Diário 9º PA'!$O$4:$O$5221=I$1),('Diário 9º PA'!$F$4:$F$5221))+SUMPRODUCT(-('Diário 10º PA'!$E$4:$E$5221='Analítico Cx.'!$B42),-('Diário 10º PA'!$O$4:$O$5221=I$1),('Diário 10º PA'!$F$4:$F$5221))</f>
        <v>0</v>
      </c>
      <c r="J42" s="183">
        <f>SUMPRODUCT(-('Diário 7º PA'!$E$4:$E$5383='Analítico Cx.'!$B42),-('Diário 7º PA'!$N$4:$N$5383=J$1),('Diário 7º PA'!$F$4:$F$5383))+SUMPRODUCT(-('Diário 8º PA'!$E$4:$E$5022='Analítico Cx.'!$B42),-('Diário 8º PA'!$O$4:$O$5022=J$1),('Diário 8º PA'!$F$4:$F$5022))+SUMPRODUCT(-('Diário 9º PA'!$E$4:$E$5221='Analítico Cx.'!$B42),-('Diário 9º PA'!$O$4:$O$5221=J$1),('Diário 9º PA'!$F$4:$F$5221))+SUMPRODUCT(-('Diário 10º PA'!$E$4:$E$5221='Analítico Cx.'!$B42),-('Diário 10º PA'!$O$4:$O$5221=J$1),('Diário 10º PA'!$F$4:$F$5221))</f>
        <v>0</v>
      </c>
      <c r="K42" s="183">
        <f>SUMPRODUCT(-('Diário 7º PA'!$E$4:$E$5383='Analítico Cx.'!$B42),-('Diário 7º PA'!$N$4:$N$5383=K$1),('Diário 7º PA'!$F$4:$F$5383))+SUMPRODUCT(-('Diário 8º PA'!$E$4:$E$5022='Analítico Cx.'!$B42),-('Diário 8º PA'!$O$4:$O$5022=K$1),('Diário 8º PA'!$F$4:$F$5022))+SUMPRODUCT(-('Diário 9º PA'!$E$4:$E$5221='Analítico Cx.'!$B42),-('Diário 9º PA'!$O$4:$O$5221=K$1),('Diário 9º PA'!$F$4:$F$5221))+SUMPRODUCT(-('Diário 10º PA'!$E$4:$E$5221='Analítico Cx.'!$B42),-('Diário 10º PA'!$O$4:$O$5221=K$1),('Diário 10º PA'!$F$4:$F$5221))</f>
        <v>0</v>
      </c>
      <c r="L42" s="183">
        <f>SUMPRODUCT(-('Diário 7º PA'!$E$4:$E$5383='Analítico Cx.'!$B42),-('Diário 7º PA'!$N$4:$N$5383=L$1),('Diário 7º PA'!$F$4:$F$5383))+SUMPRODUCT(-('Diário 8º PA'!$E$4:$E$5022='Analítico Cx.'!$B42),-('Diário 8º PA'!$O$4:$O$5022=L$1),('Diário 8º PA'!$F$4:$F$5022))+SUMPRODUCT(-('Diário 9º PA'!$E$4:$E$5221='Analítico Cx.'!$B42),-('Diário 9º PA'!$O$4:$O$5221=L$1),('Diário 9º PA'!$F$4:$F$5221))+SUMPRODUCT(-('Diário 10º PA'!$E$4:$E$5221='Analítico Cx.'!$B42),-('Diário 10º PA'!$O$4:$O$5221=L$1),('Diário 10º PA'!$F$4:$F$5221))</f>
        <v>0</v>
      </c>
      <c r="M42" s="183">
        <f>SUMPRODUCT(-('Diário 7º PA'!$E$4:$E$5383='Analítico Cx.'!$B42),-('Diário 7º PA'!$N$4:$N$5383=M$1),('Diário 7º PA'!$F$4:$F$5383))+SUMPRODUCT(-('Diário 8º PA'!$E$4:$E$5022='Analítico Cx.'!$B42),-('Diário 8º PA'!$O$4:$O$5022=M$1),('Diário 8º PA'!$F$4:$F$5022))+SUMPRODUCT(-('Diário 9º PA'!$E$4:$E$5221='Analítico Cx.'!$B42),-('Diário 9º PA'!$O$4:$O$5221=M$1),('Diário 9º PA'!$F$4:$F$5221))+SUMPRODUCT(-('Diário 10º PA'!$E$4:$E$5221='Analítico Cx.'!$B42),-('Diário 10º PA'!$O$4:$O$5221=M$1),('Diário 10º PA'!$F$4:$F$5221))</f>
        <v>0</v>
      </c>
      <c r="N42" s="183">
        <f>SUMPRODUCT(-('Diário 7º PA'!$E$4:$E$5383='Analítico Cx.'!$B42),-('Diário 7º PA'!$N$4:$N$5383=N$1),('Diário 7º PA'!$F$4:$F$5383))+SUMPRODUCT(-('Diário 8º PA'!$E$4:$E$5022='Analítico Cx.'!$B42),-('Diário 8º PA'!$O$4:$O$5022=N$1),('Diário 8º PA'!$F$4:$F$5022))+SUMPRODUCT(-('Diário 9º PA'!$E$4:$E$5221='Analítico Cx.'!$B42),-('Diário 9º PA'!$O$4:$O$5221=N$1),('Diário 9º PA'!$F$4:$F$5221))+SUMPRODUCT(-('Diário 10º PA'!$E$4:$E$5221='Analítico Cx.'!$B42),-('Diário 10º PA'!$O$4:$O$5221=N$1),('Diário 10º PA'!$F$4:$F$5221))</f>
        <v>0</v>
      </c>
      <c r="O42" s="184">
        <f t="shared" si="9"/>
        <v>539064.96</v>
      </c>
      <c r="P42" s="168">
        <f t="shared" si="8"/>
        <v>3.3338526693197965E-2</v>
      </c>
    </row>
    <row r="43" spans="1:16" ht="23.25" customHeight="1" x14ac:dyDescent="0.2">
      <c r="A43" s="59" t="s">
        <v>182</v>
      </c>
      <c r="B43" s="58" t="s">
        <v>183</v>
      </c>
      <c r="C43" s="183">
        <f>SUMPRODUCT(-('Diário 7º PA'!$E$4:$E$5383='Analítico Cx.'!$B43),-('Diário 7º PA'!$N$4:$N$5383=C$1),('Diário 7º PA'!$F$4:$F$5383))+SUMPRODUCT(-('Diário 8º PA'!$E$4:$E$5022='Analítico Cx.'!$B43),-('Diário 8º PA'!$O$4:$O$5022=C$1),('Diário 8º PA'!$F$4:$F$5022))+SUMPRODUCT(-('Diário 9º PA'!$E$4:$E$5221='Analítico Cx.'!$B43),-('Diário 9º PA'!$O$4:$O$5221=C$1),('Diário 9º PA'!$F$4:$F$5221))+SUMPRODUCT(-('Diário 10º PA'!$E$4:$E$5221='Analítico Cx.'!$B43),-('Diário 10º PA'!$O$4:$O$5221=C$1),('Diário 10º PA'!$F$4:$F$5221))</f>
        <v>48385.580000000024</v>
      </c>
      <c r="D43" s="183">
        <f>SUMPRODUCT(-('Diário 7º PA'!$E$4:$E$5383='Analítico Cx.'!$B43),-('Diário 7º PA'!$N$4:$N$5383=D$1),('Diário 7º PA'!$F$4:$F$5383))+SUMPRODUCT(-('Diário 8º PA'!$E$4:$E$5022='Analítico Cx.'!$B43),-('Diário 8º PA'!$O$4:$O$5022=D$1),('Diário 8º PA'!$F$4:$F$5022))+SUMPRODUCT(-('Diário 9º PA'!$E$4:$E$5221='Analítico Cx.'!$B43),-('Diário 9º PA'!$O$4:$O$5221=D$1),('Diário 9º PA'!$F$4:$F$5221))+SUMPRODUCT(-('Diário 10º PA'!$E$4:$E$5221='Analítico Cx.'!$B43),-('Diário 10º PA'!$O$4:$O$5221=D$1),('Diário 10º PA'!$F$4:$F$5221))</f>
        <v>53660.13</v>
      </c>
      <c r="E43" s="183">
        <f>SUMPRODUCT(-('Diário 7º PA'!$E$4:$E$5383='Analítico Cx.'!$B43),-('Diário 7º PA'!$N$4:$N$5383=E$1),('Diário 7º PA'!$F$4:$F$5383))+SUMPRODUCT(-('Diário 8º PA'!$E$4:$E$5022='Analítico Cx.'!$B43),-('Diário 8º PA'!$O$4:$O$5022=E$1),('Diário 8º PA'!$F$4:$F$5022))+SUMPRODUCT(-('Diário 9º PA'!$E$4:$E$5221='Analítico Cx.'!$B43),-('Diário 9º PA'!$O$4:$O$5221=E$1),('Diário 9º PA'!$F$4:$F$5221))+SUMPRODUCT(-('Diário 10º PA'!$E$4:$E$5221='Analítico Cx.'!$B43),-('Diário 10º PA'!$O$4:$O$5221=E$1),('Diário 10º PA'!$F$4:$F$5221))</f>
        <v>87168.550000000061</v>
      </c>
      <c r="F43" s="183">
        <f>SUMPRODUCT(-('Diário 7º PA'!$E$4:$E$5383='Analítico Cx.'!$B43),-('Diário 7º PA'!$N$4:$N$5383=F$1),('Diário 7º PA'!$F$4:$F$5383))+SUMPRODUCT(-('Diário 8º PA'!$E$4:$E$5022='Analítico Cx.'!$B43),-('Diário 8º PA'!$O$4:$O$5022=F$1),('Diário 8º PA'!$F$4:$F$5022))+SUMPRODUCT(-('Diário 9º PA'!$E$4:$E$5221='Analítico Cx.'!$B43),-('Diário 9º PA'!$O$4:$O$5221=F$1),('Diário 9º PA'!$F$4:$F$5221))+SUMPRODUCT(-('Diário 10º PA'!$E$4:$E$5221='Analítico Cx.'!$B43),-('Diário 10º PA'!$O$4:$O$5221=F$1),('Diário 10º PA'!$F$4:$F$5221))</f>
        <v>0</v>
      </c>
      <c r="G43" s="183">
        <f>SUMPRODUCT(-('Diário 7º PA'!$E$4:$E$5383='Analítico Cx.'!$B43),-('Diário 7º PA'!$N$4:$N$5383=G$1),('Diário 7º PA'!$F$4:$F$5383))+SUMPRODUCT(-('Diário 8º PA'!$E$4:$E$5022='Analítico Cx.'!$B43),-('Diário 8º PA'!$O$4:$O$5022=G$1),('Diário 8º PA'!$F$4:$F$5022))+SUMPRODUCT(-('Diário 9º PA'!$E$4:$E$5221='Analítico Cx.'!$B43),-('Diário 9º PA'!$O$4:$O$5221=G$1),('Diário 9º PA'!$F$4:$F$5221))+SUMPRODUCT(-('Diário 10º PA'!$E$4:$E$5221='Analítico Cx.'!$B43),-('Diário 10º PA'!$O$4:$O$5221=G$1),('Diário 10º PA'!$F$4:$F$5221))</f>
        <v>0</v>
      </c>
      <c r="H43" s="183">
        <f>SUMPRODUCT(-('Diário 7º PA'!$E$4:$E$5383='Analítico Cx.'!$B43),-('Diário 7º PA'!$N$4:$N$5383=H$1),('Diário 7º PA'!$F$4:$F$5383))+SUMPRODUCT(-('Diário 8º PA'!$E$4:$E$5022='Analítico Cx.'!$B43),-('Diário 8º PA'!$O$4:$O$5022=H$1),('Diário 8º PA'!$F$4:$F$5022))+SUMPRODUCT(-('Diário 9º PA'!$E$4:$E$5221='Analítico Cx.'!$B43),-('Diário 9º PA'!$O$4:$O$5221=H$1),('Diário 9º PA'!$F$4:$F$5221))+SUMPRODUCT(-('Diário 10º PA'!$E$4:$E$5221='Analítico Cx.'!$B43),-('Diário 10º PA'!$O$4:$O$5221=H$1),('Diário 10º PA'!$F$4:$F$5221))</f>
        <v>0</v>
      </c>
      <c r="I43" s="183">
        <f>SUMPRODUCT(-('Diário 7º PA'!$E$4:$E$5383='Analítico Cx.'!$B43),-('Diário 7º PA'!$N$4:$N$5383=I$1),('Diário 7º PA'!$F$4:$F$5383))+SUMPRODUCT(-('Diário 8º PA'!$E$4:$E$5022='Analítico Cx.'!$B43),-('Diário 8º PA'!$O$4:$O$5022=I$1),('Diário 8º PA'!$F$4:$F$5022))+SUMPRODUCT(-('Diário 9º PA'!$E$4:$E$5221='Analítico Cx.'!$B43),-('Diário 9º PA'!$O$4:$O$5221=I$1),('Diário 9º PA'!$F$4:$F$5221))+SUMPRODUCT(-('Diário 10º PA'!$E$4:$E$5221='Analítico Cx.'!$B43),-('Diário 10º PA'!$O$4:$O$5221=I$1),('Diário 10º PA'!$F$4:$F$5221))</f>
        <v>0</v>
      </c>
      <c r="J43" s="183">
        <f>SUMPRODUCT(-('Diário 7º PA'!$E$4:$E$5383='Analítico Cx.'!$B43),-('Diário 7º PA'!$N$4:$N$5383=J$1),('Diário 7º PA'!$F$4:$F$5383))+SUMPRODUCT(-('Diário 8º PA'!$E$4:$E$5022='Analítico Cx.'!$B43),-('Diário 8º PA'!$O$4:$O$5022=J$1),('Diário 8º PA'!$F$4:$F$5022))+SUMPRODUCT(-('Diário 9º PA'!$E$4:$E$5221='Analítico Cx.'!$B43),-('Diário 9º PA'!$O$4:$O$5221=J$1),('Diário 9º PA'!$F$4:$F$5221))+SUMPRODUCT(-('Diário 10º PA'!$E$4:$E$5221='Analítico Cx.'!$B43),-('Diário 10º PA'!$O$4:$O$5221=J$1),('Diário 10º PA'!$F$4:$F$5221))</f>
        <v>0</v>
      </c>
      <c r="K43" s="183">
        <f>SUMPRODUCT(-('Diário 7º PA'!$E$4:$E$5383='Analítico Cx.'!$B43),-('Diário 7º PA'!$N$4:$N$5383=K$1),('Diário 7º PA'!$F$4:$F$5383))+SUMPRODUCT(-('Diário 8º PA'!$E$4:$E$5022='Analítico Cx.'!$B43),-('Diário 8º PA'!$O$4:$O$5022=K$1),('Diário 8º PA'!$F$4:$F$5022))+SUMPRODUCT(-('Diário 9º PA'!$E$4:$E$5221='Analítico Cx.'!$B43),-('Diário 9º PA'!$O$4:$O$5221=K$1),('Diário 9º PA'!$F$4:$F$5221))+SUMPRODUCT(-('Diário 10º PA'!$E$4:$E$5221='Analítico Cx.'!$B43),-('Diário 10º PA'!$O$4:$O$5221=K$1),('Diário 10º PA'!$F$4:$F$5221))</f>
        <v>0</v>
      </c>
      <c r="L43" s="183">
        <f>SUMPRODUCT(-('Diário 7º PA'!$E$4:$E$5383='Analítico Cx.'!$B43),-('Diário 7º PA'!$N$4:$N$5383=L$1),('Diário 7º PA'!$F$4:$F$5383))+SUMPRODUCT(-('Diário 8º PA'!$E$4:$E$5022='Analítico Cx.'!$B43),-('Diário 8º PA'!$O$4:$O$5022=L$1),('Diário 8º PA'!$F$4:$F$5022))+SUMPRODUCT(-('Diário 9º PA'!$E$4:$E$5221='Analítico Cx.'!$B43),-('Diário 9º PA'!$O$4:$O$5221=L$1),('Diário 9º PA'!$F$4:$F$5221))+SUMPRODUCT(-('Diário 10º PA'!$E$4:$E$5221='Analítico Cx.'!$B43),-('Diário 10º PA'!$O$4:$O$5221=L$1),('Diário 10º PA'!$F$4:$F$5221))</f>
        <v>0</v>
      </c>
      <c r="M43" s="183">
        <f>SUMPRODUCT(-('Diário 7º PA'!$E$4:$E$5383='Analítico Cx.'!$B43),-('Diário 7º PA'!$N$4:$N$5383=M$1),('Diário 7º PA'!$F$4:$F$5383))+SUMPRODUCT(-('Diário 8º PA'!$E$4:$E$5022='Analítico Cx.'!$B43),-('Diário 8º PA'!$O$4:$O$5022=M$1),('Diário 8º PA'!$F$4:$F$5022))+SUMPRODUCT(-('Diário 9º PA'!$E$4:$E$5221='Analítico Cx.'!$B43),-('Diário 9º PA'!$O$4:$O$5221=M$1),('Diário 9º PA'!$F$4:$F$5221))+SUMPRODUCT(-('Diário 10º PA'!$E$4:$E$5221='Analítico Cx.'!$B43),-('Diário 10º PA'!$O$4:$O$5221=M$1),('Diário 10º PA'!$F$4:$F$5221))</f>
        <v>0</v>
      </c>
      <c r="N43" s="183">
        <f>SUMPRODUCT(-('Diário 7º PA'!$E$4:$E$5383='Analítico Cx.'!$B43),-('Diário 7º PA'!$N$4:$N$5383=N$1),('Diário 7º PA'!$F$4:$F$5383))+SUMPRODUCT(-('Diário 8º PA'!$E$4:$E$5022='Analítico Cx.'!$B43),-('Diário 8º PA'!$O$4:$O$5022=N$1),('Diário 8º PA'!$F$4:$F$5022))+SUMPRODUCT(-('Diário 9º PA'!$E$4:$E$5221='Analítico Cx.'!$B43),-('Diário 9º PA'!$O$4:$O$5221=N$1),('Diário 9º PA'!$F$4:$F$5221))+SUMPRODUCT(-('Diário 10º PA'!$E$4:$E$5221='Analítico Cx.'!$B43),-('Diário 10º PA'!$O$4:$O$5221=N$1),('Diário 10º PA'!$F$4:$F$5221))</f>
        <v>0</v>
      </c>
      <c r="O43" s="184">
        <f t="shared" si="9"/>
        <v>189214.26000000007</v>
      </c>
      <c r="P43" s="168">
        <f t="shared" si="8"/>
        <v>1.1701974948888725E-2</v>
      </c>
    </row>
    <row r="44" spans="1:16" ht="23.25" customHeight="1" x14ac:dyDescent="0.2">
      <c r="A44" s="59" t="s">
        <v>184</v>
      </c>
      <c r="B44" s="58" t="s">
        <v>185</v>
      </c>
      <c r="C44" s="183">
        <f>SUMPRODUCT(-('Diário 7º PA'!$E$4:$E$5383='Analítico Cx.'!$B44),-('Diário 7º PA'!$N$4:$N$5383=C$1),('Diário 7º PA'!$F$4:$F$5383))+SUMPRODUCT(-('Diário 8º PA'!$E$4:$E$5022='Analítico Cx.'!$B44),-('Diário 8º PA'!$O$4:$O$5022=C$1),('Diário 8º PA'!$F$4:$F$5022))+SUMPRODUCT(-('Diário 9º PA'!$E$4:$E$5221='Analítico Cx.'!$B44),-('Diário 9º PA'!$O$4:$O$5221=C$1),('Diário 9º PA'!$F$4:$F$5221))+SUMPRODUCT(-('Diário 10º PA'!$E$4:$E$5221='Analítico Cx.'!$B44),-('Diário 10º PA'!$O$4:$O$5221=C$1),('Diário 10º PA'!$F$4:$F$5221))</f>
        <v>68223.719999999987</v>
      </c>
      <c r="D44" s="183">
        <f>SUMPRODUCT(-('Diário 7º PA'!$E$4:$E$5383='Analítico Cx.'!$B44),-('Diário 7º PA'!$N$4:$N$5383=D$1),('Diário 7º PA'!$F$4:$F$5383))+SUMPRODUCT(-('Diário 8º PA'!$E$4:$E$5022='Analítico Cx.'!$B44),-('Diário 8º PA'!$O$4:$O$5022=D$1),('Diário 8º PA'!$F$4:$F$5022))+SUMPRODUCT(-('Diário 9º PA'!$E$4:$E$5221='Analítico Cx.'!$B44),-('Diário 9º PA'!$O$4:$O$5221=D$1),('Diário 9º PA'!$F$4:$F$5221))+SUMPRODUCT(-('Diário 10º PA'!$E$4:$E$5221='Analítico Cx.'!$B44),-('Diário 10º PA'!$O$4:$O$5221=D$1),('Diário 10º PA'!$F$4:$F$5221))</f>
        <v>66120.740000000005</v>
      </c>
      <c r="E44" s="183">
        <f>SUMPRODUCT(-('Diário 7º PA'!$E$4:$E$5383='Analítico Cx.'!$B44),-('Diário 7º PA'!$N$4:$N$5383=E$1),('Diário 7º PA'!$F$4:$F$5383))+SUMPRODUCT(-('Diário 8º PA'!$E$4:$E$5022='Analítico Cx.'!$B44),-('Diário 8º PA'!$O$4:$O$5022=E$1),('Diário 8º PA'!$F$4:$F$5022))+SUMPRODUCT(-('Diário 9º PA'!$E$4:$E$5221='Analítico Cx.'!$B44),-('Diário 9º PA'!$O$4:$O$5221=E$1),('Diário 9º PA'!$F$4:$F$5221))+SUMPRODUCT(-('Diário 10º PA'!$E$4:$E$5221='Analítico Cx.'!$B44),-('Diário 10º PA'!$O$4:$O$5221=E$1),('Diário 10º PA'!$F$4:$F$5221))</f>
        <v>52744.910000000011</v>
      </c>
      <c r="F44" s="183">
        <f>SUMPRODUCT(-('Diário 7º PA'!$E$4:$E$5383='Analítico Cx.'!$B44),-('Diário 7º PA'!$N$4:$N$5383=F$1),('Diário 7º PA'!$F$4:$F$5383))+SUMPRODUCT(-('Diário 8º PA'!$E$4:$E$5022='Analítico Cx.'!$B44),-('Diário 8º PA'!$O$4:$O$5022=F$1),('Diário 8º PA'!$F$4:$F$5022))+SUMPRODUCT(-('Diário 9º PA'!$E$4:$E$5221='Analítico Cx.'!$B44),-('Diário 9º PA'!$O$4:$O$5221=F$1),('Diário 9º PA'!$F$4:$F$5221))+SUMPRODUCT(-('Diário 10º PA'!$E$4:$E$5221='Analítico Cx.'!$B44),-('Diário 10º PA'!$O$4:$O$5221=F$1),('Diário 10º PA'!$F$4:$F$5221))</f>
        <v>0</v>
      </c>
      <c r="G44" s="183">
        <f>SUMPRODUCT(-('Diário 7º PA'!$E$4:$E$5383='Analítico Cx.'!$B44),-('Diário 7º PA'!$N$4:$N$5383=G$1),('Diário 7º PA'!$F$4:$F$5383))+SUMPRODUCT(-('Diário 8º PA'!$E$4:$E$5022='Analítico Cx.'!$B44),-('Diário 8º PA'!$O$4:$O$5022=G$1),('Diário 8º PA'!$F$4:$F$5022))+SUMPRODUCT(-('Diário 9º PA'!$E$4:$E$5221='Analítico Cx.'!$B44),-('Diário 9º PA'!$O$4:$O$5221=G$1),('Diário 9º PA'!$F$4:$F$5221))+SUMPRODUCT(-('Diário 10º PA'!$E$4:$E$5221='Analítico Cx.'!$B44),-('Diário 10º PA'!$O$4:$O$5221=G$1),('Diário 10º PA'!$F$4:$F$5221))</f>
        <v>0</v>
      </c>
      <c r="H44" s="183">
        <f>SUMPRODUCT(-('Diário 7º PA'!$E$4:$E$5383='Analítico Cx.'!$B44),-('Diário 7º PA'!$N$4:$N$5383=H$1),('Diário 7º PA'!$F$4:$F$5383))+SUMPRODUCT(-('Diário 8º PA'!$E$4:$E$5022='Analítico Cx.'!$B44),-('Diário 8º PA'!$O$4:$O$5022=H$1),('Diário 8º PA'!$F$4:$F$5022))+SUMPRODUCT(-('Diário 9º PA'!$E$4:$E$5221='Analítico Cx.'!$B44),-('Diário 9º PA'!$O$4:$O$5221=H$1),('Diário 9º PA'!$F$4:$F$5221))+SUMPRODUCT(-('Diário 10º PA'!$E$4:$E$5221='Analítico Cx.'!$B44),-('Diário 10º PA'!$O$4:$O$5221=H$1),('Diário 10º PA'!$F$4:$F$5221))</f>
        <v>0</v>
      </c>
      <c r="I44" s="183">
        <f>SUMPRODUCT(-('Diário 7º PA'!$E$4:$E$5383='Analítico Cx.'!$B44),-('Diário 7º PA'!$N$4:$N$5383=I$1),('Diário 7º PA'!$F$4:$F$5383))+SUMPRODUCT(-('Diário 8º PA'!$E$4:$E$5022='Analítico Cx.'!$B44),-('Diário 8º PA'!$O$4:$O$5022=I$1),('Diário 8º PA'!$F$4:$F$5022))+SUMPRODUCT(-('Diário 9º PA'!$E$4:$E$5221='Analítico Cx.'!$B44),-('Diário 9º PA'!$O$4:$O$5221=I$1),('Diário 9º PA'!$F$4:$F$5221))+SUMPRODUCT(-('Diário 10º PA'!$E$4:$E$5221='Analítico Cx.'!$B44),-('Diário 10º PA'!$O$4:$O$5221=I$1),('Diário 10º PA'!$F$4:$F$5221))</f>
        <v>0</v>
      </c>
      <c r="J44" s="183">
        <f>SUMPRODUCT(-('Diário 7º PA'!$E$4:$E$5383='Analítico Cx.'!$B44),-('Diário 7º PA'!$N$4:$N$5383=J$1),('Diário 7º PA'!$F$4:$F$5383))+SUMPRODUCT(-('Diário 8º PA'!$E$4:$E$5022='Analítico Cx.'!$B44),-('Diário 8º PA'!$O$4:$O$5022=J$1),('Diário 8º PA'!$F$4:$F$5022))+SUMPRODUCT(-('Diário 9º PA'!$E$4:$E$5221='Analítico Cx.'!$B44),-('Diário 9º PA'!$O$4:$O$5221=J$1),('Diário 9º PA'!$F$4:$F$5221))+SUMPRODUCT(-('Diário 10º PA'!$E$4:$E$5221='Analítico Cx.'!$B44),-('Diário 10º PA'!$O$4:$O$5221=J$1),('Diário 10º PA'!$F$4:$F$5221))</f>
        <v>0</v>
      </c>
      <c r="K44" s="183">
        <f>SUMPRODUCT(-('Diário 7º PA'!$E$4:$E$5383='Analítico Cx.'!$B44),-('Diário 7º PA'!$N$4:$N$5383=K$1),('Diário 7º PA'!$F$4:$F$5383))+SUMPRODUCT(-('Diário 8º PA'!$E$4:$E$5022='Analítico Cx.'!$B44),-('Diário 8º PA'!$O$4:$O$5022=K$1),('Diário 8º PA'!$F$4:$F$5022))+SUMPRODUCT(-('Diário 9º PA'!$E$4:$E$5221='Analítico Cx.'!$B44),-('Diário 9º PA'!$O$4:$O$5221=K$1),('Diário 9º PA'!$F$4:$F$5221))+SUMPRODUCT(-('Diário 10º PA'!$E$4:$E$5221='Analítico Cx.'!$B44),-('Diário 10º PA'!$O$4:$O$5221=K$1),('Diário 10º PA'!$F$4:$F$5221))</f>
        <v>0</v>
      </c>
      <c r="L44" s="183">
        <f>SUMPRODUCT(-('Diário 7º PA'!$E$4:$E$5383='Analítico Cx.'!$B44),-('Diário 7º PA'!$N$4:$N$5383=L$1),('Diário 7º PA'!$F$4:$F$5383))+SUMPRODUCT(-('Diário 8º PA'!$E$4:$E$5022='Analítico Cx.'!$B44),-('Diário 8º PA'!$O$4:$O$5022=L$1),('Diário 8º PA'!$F$4:$F$5022))+SUMPRODUCT(-('Diário 9º PA'!$E$4:$E$5221='Analítico Cx.'!$B44),-('Diário 9º PA'!$O$4:$O$5221=L$1),('Diário 9º PA'!$F$4:$F$5221))+SUMPRODUCT(-('Diário 10º PA'!$E$4:$E$5221='Analítico Cx.'!$B44),-('Diário 10º PA'!$O$4:$O$5221=L$1),('Diário 10º PA'!$F$4:$F$5221))</f>
        <v>0</v>
      </c>
      <c r="M44" s="183">
        <f>SUMPRODUCT(-('Diário 7º PA'!$E$4:$E$5383='Analítico Cx.'!$B44),-('Diário 7º PA'!$N$4:$N$5383=M$1),('Diário 7º PA'!$F$4:$F$5383))+SUMPRODUCT(-('Diário 8º PA'!$E$4:$E$5022='Analítico Cx.'!$B44),-('Diário 8º PA'!$O$4:$O$5022=M$1),('Diário 8º PA'!$F$4:$F$5022))+SUMPRODUCT(-('Diário 9º PA'!$E$4:$E$5221='Analítico Cx.'!$B44),-('Diário 9º PA'!$O$4:$O$5221=M$1),('Diário 9º PA'!$F$4:$F$5221))+SUMPRODUCT(-('Diário 10º PA'!$E$4:$E$5221='Analítico Cx.'!$B44),-('Diário 10º PA'!$O$4:$O$5221=M$1),('Diário 10º PA'!$F$4:$F$5221))</f>
        <v>0</v>
      </c>
      <c r="N44" s="183">
        <f>SUMPRODUCT(-('Diário 7º PA'!$E$4:$E$5383='Analítico Cx.'!$B44),-('Diário 7º PA'!$N$4:$N$5383=N$1),('Diário 7º PA'!$F$4:$F$5383))+SUMPRODUCT(-('Diário 8º PA'!$E$4:$E$5022='Analítico Cx.'!$B44),-('Diário 8º PA'!$O$4:$O$5022=N$1),('Diário 8º PA'!$F$4:$F$5022))+SUMPRODUCT(-('Diário 9º PA'!$E$4:$E$5221='Analítico Cx.'!$B44),-('Diário 9º PA'!$O$4:$O$5221=N$1),('Diário 9º PA'!$F$4:$F$5221))+SUMPRODUCT(-('Diário 10º PA'!$E$4:$E$5221='Analítico Cx.'!$B44),-('Diário 10º PA'!$O$4:$O$5221=N$1),('Diário 10º PA'!$F$4:$F$5221))</f>
        <v>0</v>
      </c>
      <c r="O44" s="184">
        <f t="shared" si="9"/>
        <v>187089.37</v>
      </c>
      <c r="P44" s="168">
        <f t="shared" si="8"/>
        <v>1.1570560913027236E-2</v>
      </c>
    </row>
    <row r="45" spans="1:16" ht="23.25" customHeight="1" x14ac:dyDescent="0.2">
      <c r="A45" s="59" t="s">
        <v>186</v>
      </c>
      <c r="B45" s="58" t="s">
        <v>187</v>
      </c>
      <c r="C45" s="183">
        <f>SUMPRODUCT(-('Diário 7º PA'!$E$4:$E$5383='Analítico Cx.'!$B45),-('Diário 7º PA'!$N$4:$N$5383=C$1),('Diário 7º PA'!$F$4:$F$5383))+SUMPRODUCT(-('Diário 8º PA'!$E$4:$E$5022='Analítico Cx.'!$B45),-('Diário 8º PA'!$O$4:$O$5022=C$1),('Diário 8º PA'!$F$4:$F$5022))+SUMPRODUCT(-('Diário 9º PA'!$E$4:$E$5221='Analítico Cx.'!$B45),-('Diário 9º PA'!$O$4:$O$5221=C$1),('Diário 9º PA'!$F$4:$F$5221))+SUMPRODUCT(-('Diário 10º PA'!$E$4:$E$5221='Analítico Cx.'!$B45),-('Diário 10º PA'!$O$4:$O$5221=C$1),('Diário 10º PA'!$F$4:$F$5221))</f>
        <v>11857.88</v>
      </c>
      <c r="D45" s="183">
        <f>SUMPRODUCT(-('Diário 7º PA'!$E$4:$E$5383='Analítico Cx.'!$B45),-('Diário 7º PA'!$N$4:$N$5383=D$1),('Diário 7º PA'!$F$4:$F$5383))+SUMPRODUCT(-('Diário 8º PA'!$E$4:$E$5022='Analítico Cx.'!$B45),-('Diário 8º PA'!$O$4:$O$5022=D$1),('Diário 8º PA'!$F$4:$F$5022))+SUMPRODUCT(-('Diário 9º PA'!$E$4:$E$5221='Analítico Cx.'!$B45),-('Diário 9º PA'!$O$4:$O$5221=D$1),('Diário 9º PA'!$F$4:$F$5221))+SUMPRODUCT(-('Diário 10º PA'!$E$4:$E$5221='Analítico Cx.'!$B45),-('Diário 10º PA'!$O$4:$O$5221=D$1),('Diário 10º PA'!$F$4:$F$5221))</f>
        <v>8110.4600000000009</v>
      </c>
      <c r="E45" s="183">
        <f>SUMPRODUCT(-('Diário 7º PA'!$E$4:$E$5383='Analítico Cx.'!$B45),-('Diário 7º PA'!$N$4:$N$5383=E$1),('Diário 7º PA'!$F$4:$F$5383))+SUMPRODUCT(-('Diário 8º PA'!$E$4:$E$5022='Analítico Cx.'!$B45),-('Diário 8º PA'!$O$4:$O$5022=E$1),('Diário 8º PA'!$F$4:$F$5022))+SUMPRODUCT(-('Diário 9º PA'!$E$4:$E$5221='Analítico Cx.'!$B45),-('Diário 9º PA'!$O$4:$O$5221=E$1),('Diário 9º PA'!$F$4:$F$5221))+SUMPRODUCT(-('Diário 10º PA'!$E$4:$E$5221='Analítico Cx.'!$B45),-('Diário 10º PA'!$O$4:$O$5221=E$1),('Diário 10º PA'!$F$4:$F$5221))</f>
        <v>14854.18</v>
      </c>
      <c r="F45" s="183">
        <f>SUMPRODUCT(-('Diário 7º PA'!$E$4:$E$5383='Analítico Cx.'!$B45),-('Diário 7º PA'!$N$4:$N$5383=F$1),('Diário 7º PA'!$F$4:$F$5383))+SUMPRODUCT(-('Diário 8º PA'!$E$4:$E$5022='Analítico Cx.'!$B45),-('Diário 8º PA'!$O$4:$O$5022=F$1),('Diário 8º PA'!$F$4:$F$5022))+SUMPRODUCT(-('Diário 9º PA'!$E$4:$E$5221='Analítico Cx.'!$B45),-('Diário 9º PA'!$O$4:$O$5221=F$1),('Diário 9º PA'!$F$4:$F$5221))+SUMPRODUCT(-('Diário 10º PA'!$E$4:$E$5221='Analítico Cx.'!$B45),-('Diário 10º PA'!$O$4:$O$5221=F$1),('Diário 10º PA'!$F$4:$F$5221))</f>
        <v>0</v>
      </c>
      <c r="G45" s="183">
        <f>SUMPRODUCT(-('Diário 7º PA'!$E$4:$E$5383='Analítico Cx.'!$B45),-('Diário 7º PA'!$N$4:$N$5383=G$1),('Diário 7º PA'!$F$4:$F$5383))+SUMPRODUCT(-('Diário 8º PA'!$E$4:$E$5022='Analítico Cx.'!$B45),-('Diário 8º PA'!$O$4:$O$5022=G$1),('Diário 8º PA'!$F$4:$F$5022))+SUMPRODUCT(-('Diário 9º PA'!$E$4:$E$5221='Analítico Cx.'!$B45),-('Diário 9º PA'!$O$4:$O$5221=G$1),('Diário 9º PA'!$F$4:$F$5221))+SUMPRODUCT(-('Diário 10º PA'!$E$4:$E$5221='Analítico Cx.'!$B45),-('Diário 10º PA'!$O$4:$O$5221=G$1),('Diário 10º PA'!$F$4:$F$5221))</f>
        <v>0</v>
      </c>
      <c r="H45" s="183">
        <f>SUMPRODUCT(-('Diário 7º PA'!$E$4:$E$5383='Analítico Cx.'!$B45),-('Diário 7º PA'!$N$4:$N$5383=H$1),('Diário 7º PA'!$F$4:$F$5383))+SUMPRODUCT(-('Diário 8º PA'!$E$4:$E$5022='Analítico Cx.'!$B45),-('Diário 8º PA'!$O$4:$O$5022=H$1),('Diário 8º PA'!$F$4:$F$5022))+SUMPRODUCT(-('Diário 9º PA'!$E$4:$E$5221='Analítico Cx.'!$B45),-('Diário 9º PA'!$O$4:$O$5221=H$1),('Diário 9º PA'!$F$4:$F$5221))+SUMPRODUCT(-('Diário 10º PA'!$E$4:$E$5221='Analítico Cx.'!$B45),-('Diário 10º PA'!$O$4:$O$5221=H$1),('Diário 10º PA'!$F$4:$F$5221))</f>
        <v>0</v>
      </c>
      <c r="I45" s="183">
        <f>SUMPRODUCT(-('Diário 7º PA'!$E$4:$E$5383='Analítico Cx.'!$B45),-('Diário 7º PA'!$N$4:$N$5383=I$1),('Diário 7º PA'!$F$4:$F$5383))+SUMPRODUCT(-('Diário 8º PA'!$E$4:$E$5022='Analítico Cx.'!$B45),-('Diário 8º PA'!$O$4:$O$5022=I$1),('Diário 8º PA'!$F$4:$F$5022))+SUMPRODUCT(-('Diário 9º PA'!$E$4:$E$5221='Analítico Cx.'!$B45),-('Diário 9º PA'!$O$4:$O$5221=I$1),('Diário 9º PA'!$F$4:$F$5221))+SUMPRODUCT(-('Diário 10º PA'!$E$4:$E$5221='Analítico Cx.'!$B45),-('Diário 10º PA'!$O$4:$O$5221=I$1),('Diário 10º PA'!$F$4:$F$5221))</f>
        <v>0</v>
      </c>
      <c r="J45" s="183">
        <f>SUMPRODUCT(-('Diário 7º PA'!$E$4:$E$5383='Analítico Cx.'!$B45),-('Diário 7º PA'!$N$4:$N$5383=J$1),('Diário 7º PA'!$F$4:$F$5383))+SUMPRODUCT(-('Diário 8º PA'!$E$4:$E$5022='Analítico Cx.'!$B45),-('Diário 8º PA'!$O$4:$O$5022=J$1),('Diário 8º PA'!$F$4:$F$5022))+SUMPRODUCT(-('Diário 9º PA'!$E$4:$E$5221='Analítico Cx.'!$B45),-('Diário 9º PA'!$O$4:$O$5221=J$1),('Diário 9º PA'!$F$4:$F$5221))+SUMPRODUCT(-('Diário 10º PA'!$E$4:$E$5221='Analítico Cx.'!$B45),-('Diário 10º PA'!$O$4:$O$5221=J$1),('Diário 10º PA'!$F$4:$F$5221))</f>
        <v>0</v>
      </c>
      <c r="K45" s="183">
        <f>SUMPRODUCT(-('Diário 7º PA'!$E$4:$E$5383='Analítico Cx.'!$B45),-('Diário 7º PA'!$N$4:$N$5383=K$1),('Diário 7º PA'!$F$4:$F$5383))+SUMPRODUCT(-('Diário 8º PA'!$E$4:$E$5022='Analítico Cx.'!$B45),-('Diário 8º PA'!$O$4:$O$5022=K$1),('Diário 8º PA'!$F$4:$F$5022))+SUMPRODUCT(-('Diário 9º PA'!$E$4:$E$5221='Analítico Cx.'!$B45),-('Diário 9º PA'!$O$4:$O$5221=K$1),('Diário 9º PA'!$F$4:$F$5221))+SUMPRODUCT(-('Diário 10º PA'!$E$4:$E$5221='Analítico Cx.'!$B45),-('Diário 10º PA'!$O$4:$O$5221=K$1),('Diário 10º PA'!$F$4:$F$5221))</f>
        <v>0</v>
      </c>
      <c r="L45" s="183">
        <f>SUMPRODUCT(-('Diário 7º PA'!$E$4:$E$5383='Analítico Cx.'!$B45),-('Diário 7º PA'!$N$4:$N$5383=L$1),('Diário 7º PA'!$F$4:$F$5383))+SUMPRODUCT(-('Diário 8º PA'!$E$4:$E$5022='Analítico Cx.'!$B45),-('Diário 8º PA'!$O$4:$O$5022=L$1),('Diário 8º PA'!$F$4:$F$5022))+SUMPRODUCT(-('Diário 9º PA'!$E$4:$E$5221='Analítico Cx.'!$B45),-('Diário 9º PA'!$O$4:$O$5221=L$1),('Diário 9º PA'!$F$4:$F$5221))+SUMPRODUCT(-('Diário 10º PA'!$E$4:$E$5221='Analítico Cx.'!$B45),-('Diário 10º PA'!$O$4:$O$5221=L$1),('Diário 10º PA'!$F$4:$F$5221))</f>
        <v>0</v>
      </c>
      <c r="M45" s="183">
        <f>SUMPRODUCT(-('Diário 7º PA'!$E$4:$E$5383='Analítico Cx.'!$B45),-('Diário 7º PA'!$N$4:$N$5383=M$1),('Diário 7º PA'!$F$4:$F$5383))+SUMPRODUCT(-('Diário 8º PA'!$E$4:$E$5022='Analítico Cx.'!$B45),-('Diário 8º PA'!$O$4:$O$5022=M$1),('Diário 8º PA'!$F$4:$F$5022))+SUMPRODUCT(-('Diário 9º PA'!$E$4:$E$5221='Analítico Cx.'!$B45),-('Diário 9º PA'!$O$4:$O$5221=M$1),('Diário 9º PA'!$F$4:$F$5221))+SUMPRODUCT(-('Diário 10º PA'!$E$4:$E$5221='Analítico Cx.'!$B45),-('Diário 10º PA'!$O$4:$O$5221=M$1),('Diário 10º PA'!$F$4:$F$5221))</f>
        <v>0</v>
      </c>
      <c r="N45" s="183">
        <f>SUMPRODUCT(-('Diário 7º PA'!$E$4:$E$5383='Analítico Cx.'!$B45),-('Diário 7º PA'!$N$4:$N$5383=N$1),('Diário 7º PA'!$F$4:$F$5383))+SUMPRODUCT(-('Diário 8º PA'!$E$4:$E$5022='Analítico Cx.'!$B45),-('Diário 8º PA'!$O$4:$O$5022=N$1),('Diário 8º PA'!$F$4:$F$5022))+SUMPRODUCT(-('Diário 9º PA'!$E$4:$E$5221='Analítico Cx.'!$B45),-('Diário 9º PA'!$O$4:$O$5221=N$1),('Diário 9º PA'!$F$4:$F$5221))+SUMPRODUCT(-('Diário 10º PA'!$E$4:$E$5221='Analítico Cx.'!$B45),-('Diário 10º PA'!$O$4:$O$5221=N$1),('Diário 10º PA'!$F$4:$F$5221))</f>
        <v>0</v>
      </c>
      <c r="O45" s="184">
        <f t="shared" si="9"/>
        <v>34822.520000000004</v>
      </c>
      <c r="P45" s="168">
        <f t="shared" si="8"/>
        <v>2.1536022533247576E-3</v>
      </c>
    </row>
    <row r="46" spans="1:16" ht="23.25" customHeight="1" x14ac:dyDescent="0.2">
      <c r="A46" s="59" t="s">
        <v>188</v>
      </c>
      <c r="B46" s="58" t="s">
        <v>189</v>
      </c>
      <c r="C46" s="183">
        <f>SUMPRODUCT(-('Diário 7º PA'!$E$4:$E$5383='Analítico Cx.'!$B46),-('Diário 7º PA'!$N$4:$N$5383=C$1),('Diário 7º PA'!$F$4:$F$5383))+SUMPRODUCT(-('Diário 8º PA'!$E$4:$E$5022='Analítico Cx.'!$B46),-('Diário 8º PA'!$O$4:$O$5022=C$1),('Diário 8º PA'!$F$4:$F$5022))+SUMPRODUCT(-('Diário 9º PA'!$E$4:$E$5221='Analítico Cx.'!$B46),-('Diário 9º PA'!$O$4:$O$5221=C$1),('Diário 9º PA'!$F$4:$F$5221))+SUMPRODUCT(-('Diário 10º PA'!$E$4:$E$5221='Analítico Cx.'!$B46),-('Diário 10º PA'!$O$4:$O$5221=C$1),('Diário 10º PA'!$F$4:$F$5221))</f>
        <v>0</v>
      </c>
      <c r="D46" s="183">
        <f>SUMPRODUCT(-('Diário 7º PA'!$E$4:$E$5383='Analítico Cx.'!$B46),-('Diário 7º PA'!$N$4:$N$5383=D$1),('Diário 7º PA'!$F$4:$F$5383))+SUMPRODUCT(-('Diário 8º PA'!$E$4:$E$5022='Analítico Cx.'!$B46),-('Diário 8º PA'!$O$4:$O$5022=D$1),('Diário 8º PA'!$F$4:$F$5022))+SUMPRODUCT(-('Diário 9º PA'!$E$4:$E$5221='Analítico Cx.'!$B46),-('Diário 9º PA'!$O$4:$O$5221=D$1),('Diário 9º PA'!$F$4:$F$5221))+SUMPRODUCT(-('Diário 10º PA'!$E$4:$E$5221='Analítico Cx.'!$B46),-('Diário 10º PA'!$O$4:$O$5221=D$1),('Diário 10º PA'!$F$4:$F$5221))</f>
        <v>0</v>
      </c>
      <c r="E46" s="183">
        <f>SUMPRODUCT(-('Diário 7º PA'!$E$4:$E$5383='Analítico Cx.'!$B46),-('Diário 7º PA'!$N$4:$N$5383=E$1),('Diário 7º PA'!$F$4:$F$5383))+SUMPRODUCT(-('Diário 8º PA'!$E$4:$E$5022='Analítico Cx.'!$B46),-('Diário 8º PA'!$O$4:$O$5022=E$1),('Diário 8º PA'!$F$4:$F$5022))+SUMPRODUCT(-('Diário 9º PA'!$E$4:$E$5221='Analítico Cx.'!$B46),-('Diário 9º PA'!$O$4:$O$5221=E$1),('Diário 9º PA'!$F$4:$F$5221))+SUMPRODUCT(-('Diário 10º PA'!$E$4:$E$5221='Analítico Cx.'!$B46),-('Diário 10º PA'!$O$4:$O$5221=E$1),('Diário 10º PA'!$F$4:$F$5221))</f>
        <v>0</v>
      </c>
      <c r="F46" s="183">
        <f>SUMPRODUCT(-('Diário 7º PA'!$E$4:$E$5383='Analítico Cx.'!$B46),-('Diário 7º PA'!$N$4:$N$5383=F$1),('Diário 7º PA'!$F$4:$F$5383))+SUMPRODUCT(-('Diário 8º PA'!$E$4:$E$5022='Analítico Cx.'!$B46),-('Diário 8º PA'!$O$4:$O$5022=F$1),('Diário 8º PA'!$F$4:$F$5022))+SUMPRODUCT(-('Diário 9º PA'!$E$4:$E$5221='Analítico Cx.'!$B46),-('Diário 9º PA'!$O$4:$O$5221=F$1),('Diário 9º PA'!$F$4:$F$5221))+SUMPRODUCT(-('Diário 10º PA'!$E$4:$E$5221='Analítico Cx.'!$B46),-('Diário 10º PA'!$O$4:$O$5221=F$1),('Diário 10º PA'!$F$4:$F$5221))</f>
        <v>0</v>
      </c>
      <c r="G46" s="183">
        <f>SUMPRODUCT(-('Diário 7º PA'!$E$4:$E$5383='Analítico Cx.'!$B46),-('Diário 7º PA'!$N$4:$N$5383=G$1),('Diário 7º PA'!$F$4:$F$5383))+SUMPRODUCT(-('Diário 8º PA'!$E$4:$E$5022='Analítico Cx.'!$B46),-('Diário 8º PA'!$O$4:$O$5022=G$1),('Diário 8º PA'!$F$4:$F$5022))+SUMPRODUCT(-('Diário 9º PA'!$E$4:$E$5221='Analítico Cx.'!$B46),-('Diário 9º PA'!$O$4:$O$5221=G$1),('Diário 9º PA'!$F$4:$F$5221))+SUMPRODUCT(-('Diário 10º PA'!$E$4:$E$5221='Analítico Cx.'!$B46),-('Diário 10º PA'!$O$4:$O$5221=G$1),('Diário 10º PA'!$F$4:$F$5221))</f>
        <v>0</v>
      </c>
      <c r="H46" s="183">
        <f>SUMPRODUCT(-('Diário 7º PA'!$E$4:$E$5383='Analítico Cx.'!$B46),-('Diário 7º PA'!$N$4:$N$5383=H$1),('Diário 7º PA'!$F$4:$F$5383))+SUMPRODUCT(-('Diário 8º PA'!$E$4:$E$5022='Analítico Cx.'!$B46),-('Diário 8º PA'!$O$4:$O$5022=H$1),('Diário 8º PA'!$F$4:$F$5022))+SUMPRODUCT(-('Diário 9º PA'!$E$4:$E$5221='Analítico Cx.'!$B46),-('Diário 9º PA'!$O$4:$O$5221=H$1),('Diário 9º PA'!$F$4:$F$5221))+SUMPRODUCT(-('Diário 10º PA'!$E$4:$E$5221='Analítico Cx.'!$B46),-('Diário 10º PA'!$O$4:$O$5221=H$1),('Diário 10º PA'!$F$4:$F$5221))</f>
        <v>0</v>
      </c>
      <c r="I46" s="183">
        <f>SUMPRODUCT(-('Diário 7º PA'!$E$4:$E$5383='Analítico Cx.'!$B46),-('Diário 7º PA'!$N$4:$N$5383=I$1),('Diário 7º PA'!$F$4:$F$5383))+SUMPRODUCT(-('Diário 8º PA'!$E$4:$E$5022='Analítico Cx.'!$B46),-('Diário 8º PA'!$O$4:$O$5022=I$1),('Diário 8º PA'!$F$4:$F$5022))+SUMPRODUCT(-('Diário 9º PA'!$E$4:$E$5221='Analítico Cx.'!$B46),-('Diário 9º PA'!$O$4:$O$5221=I$1),('Diário 9º PA'!$F$4:$F$5221))+SUMPRODUCT(-('Diário 10º PA'!$E$4:$E$5221='Analítico Cx.'!$B46),-('Diário 10º PA'!$O$4:$O$5221=I$1),('Diário 10º PA'!$F$4:$F$5221))</f>
        <v>0</v>
      </c>
      <c r="J46" s="183">
        <f>SUMPRODUCT(-('Diário 7º PA'!$E$4:$E$5383='Analítico Cx.'!$B46),-('Diário 7º PA'!$N$4:$N$5383=J$1),('Diário 7º PA'!$F$4:$F$5383))+SUMPRODUCT(-('Diário 8º PA'!$E$4:$E$5022='Analítico Cx.'!$B46),-('Diário 8º PA'!$O$4:$O$5022=J$1),('Diário 8º PA'!$F$4:$F$5022))+SUMPRODUCT(-('Diário 9º PA'!$E$4:$E$5221='Analítico Cx.'!$B46),-('Diário 9º PA'!$O$4:$O$5221=J$1),('Diário 9º PA'!$F$4:$F$5221))+SUMPRODUCT(-('Diário 10º PA'!$E$4:$E$5221='Analítico Cx.'!$B46),-('Diário 10º PA'!$O$4:$O$5221=J$1),('Diário 10º PA'!$F$4:$F$5221))</f>
        <v>0</v>
      </c>
      <c r="K46" s="183">
        <f>SUMPRODUCT(-('Diário 7º PA'!$E$4:$E$5383='Analítico Cx.'!$B46),-('Diário 7º PA'!$N$4:$N$5383=K$1),('Diário 7º PA'!$F$4:$F$5383))+SUMPRODUCT(-('Diário 8º PA'!$E$4:$E$5022='Analítico Cx.'!$B46),-('Diário 8º PA'!$O$4:$O$5022=K$1),('Diário 8º PA'!$F$4:$F$5022))+SUMPRODUCT(-('Diário 9º PA'!$E$4:$E$5221='Analítico Cx.'!$B46),-('Diário 9º PA'!$O$4:$O$5221=K$1),('Diário 9º PA'!$F$4:$F$5221))+SUMPRODUCT(-('Diário 10º PA'!$E$4:$E$5221='Analítico Cx.'!$B46),-('Diário 10º PA'!$O$4:$O$5221=K$1),('Diário 10º PA'!$F$4:$F$5221))</f>
        <v>0</v>
      </c>
      <c r="L46" s="183">
        <f>SUMPRODUCT(-('Diário 7º PA'!$E$4:$E$5383='Analítico Cx.'!$B46),-('Diário 7º PA'!$N$4:$N$5383=L$1),('Diário 7º PA'!$F$4:$F$5383))+SUMPRODUCT(-('Diário 8º PA'!$E$4:$E$5022='Analítico Cx.'!$B46),-('Diário 8º PA'!$O$4:$O$5022=L$1),('Diário 8º PA'!$F$4:$F$5022))+SUMPRODUCT(-('Diário 9º PA'!$E$4:$E$5221='Analítico Cx.'!$B46),-('Diário 9º PA'!$O$4:$O$5221=L$1),('Diário 9º PA'!$F$4:$F$5221))+SUMPRODUCT(-('Diário 10º PA'!$E$4:$E$5221='Analítico Cx.'!$B46),-('Diário 10º PA'!$O$4:$O$5221=L$1),('Diário 10º PA'!$F$4:$F$5221))</f>
        <v>0</v>
      </c>
      <c r="M46" s="183">
        <f>SUMPRODUCT(-('Diário 7º PA'!$E$4:$E$5383='Analítico Cx.'!$B46),-('Diário 7º PA'!$N$4:$N$5383=M$1),('Diário 7º PA'!$F$4:$F$5383))+SUMPRODUCT(-('Diário 8º PA'!$E$4:$E$5022='Analítico Cx.'!$B46),-('Diário 8º PA'!$O$4:$O$5022=M$1),('Diário 8º PA'!$F$4:$F$5022))+SUMPRODUCT(-('Diário 9º PA'!$E$4:$E$5221='Analítico Cx.'!$B46),-('Diário 9º PA'!$O$4:$O$5221=M$1),('Diário 9º PA'!$F$4:$F$5221))+SUMPRODUCT(-('Diário 10º PA'!$E$4:$E$5221='Analítico Cx.'!$B46),-('Diário 10º PA'!$O$4:$O$5221=M$1),('Diário 10º PA'!$F$4:$F$5221))</f>
        <v>0</v>
      </c>
      <c r="N46" s="183">
        <f>SUMPRODUCT(-('Diário 7º PA'!$E$4:$E$5383='Analítico Cx.'!$B46),-('Diário 7º PA'!$N$4:$N$5383=N$1),('Diário 7º PA'!$F$4:$F$5383))+SUMPRODUCT(-('Diário 8º PA'!$E$4:$E$5022='Analítico Cx.'!$B46),-('Diário 8º PA'!$O$4:$O$5022=N$1),('Diário 8º PA'!$F$4:$F$5022))+SUMPRODUCT(-('Diário 9º PA'!$E$4:$E$5221='Analítico Cx.'!$B46),-('Diário 9º PA'!$O$4:$O$5221=N$1),('Diário 9º PA'!$F$4:$F$5221))+SUMPRODUCT(-('Diário 10º PA'!$E$4:$E$5221='Analítico Cx.'!$B46),-('Diário 10º PA'!$O$4:$O$5221=N$1),('Diário 10º PA'!$F$4:$F$5221))</f>
        <v>0</v>
      </c>
      <c r="O46" s="184">
        <f t="shared" si="9"/>
        <v>0</v>
      </c>
      <c r="P46" s="168">
        <f t="shared" si="8"/>
        <v>0</v>
      </c>
    </row>
    <row r="47" spans="1:16" ht="23.25" customHeight="1" x14ac:dyDescent="0.2">
      <c r="A47" s="59" t="s">
        <v>190</v>
      </c>
      <c r="B47" s="58" t="s">
        <v>191</v>
      </c>
      <c r="C47" s="183">
        <f>SUMPRODUCT(-('Diário 7º PA'!$E$4:$E$5383='Analítico Cx.'!$B47),-('Diário 7º PA'!$N$4:$N$5383=C$1),('Diário 7º PA'!$F$4:$F$5383))+SUMPRODUCT(-('Diário 8º PA'!$E$4:$E$5022='Analítico Cx.'!$B47),-('Diário 8º PA'!$O$4:$O$5022=C$1),('Diário 8º PA'!$F$4:$F$5022))+SUMPRODUCT(-('Diário 9º PA'!$E$4:$E$5221='Analítico Cx.'!$B47),-('Diário 9º PA'!$O$4:$O$5221=C$1),('Diário 9º PA'!$F$4:$F$5221))+SUMPRODUCT(-('Diário 10º PA'!$E$4:$E$5221='Analítico Cx.'!$B47),-('Diário 10º PA'!$O$4:$O$5221=C$1),('Diário 10º PA'!$F$4:$F$5221))</f>
        <v>46025.3</v>
      </c>
      <c r="D47" s="183">
        <f>SUMPRODUCT(-('Diário 7º PA'!$E$4:$E$5383='Analítico Cx.'!$B47),-('Diário 7º PA'!$N$4:$N$5383=D$1),('Diário 7º PA'!$F$4:$F$5383))+SUMPRODUCT(-('Diário 8º PA'!$E$4:$E$5022='Analítico Cx.'!$B47),-('Diário 8º PA'!$O$4:$O$5022=D$1),('Diário 8º PA'!$F$4:$F$5022))+SUMPRODUCT(-('Diário 9º PA'!$E$4:$E$5221='Analítico Cx.'!$B47),-('Diário 9º PA'!$O$4:$O$5221=D$1),('Diário 9º PA'!$F$4:$F$5221))+SUMPRODUCT(-('Diário 10º PA'!$E$4:$E$5221='Analítico Cx.'!$B47),-('Diário 10º PA'!$O$4:$O$5221=D$1),('Diário 10º PA'!$F$4:$F$5221))</f>
        <v>49677.49</v>
      </c>
      <c r="E47" s="183">
        <f>SUMPRODUCT(-('Diário 7º PA'!$E$4:$E$5383='Analítico Cx.'!$B47),-('Diário 7º PA'!$N$4:$N$5383=E$1),('Diário 7º PA'!$F$4:$F$5383))+SUMPRODUCT(-('Diário 8º PA'!$E$4:$E$5022='Analítico Cx.'!$B47),-('Diário 8º PA'!$O$4:$O$5022=E$1),('Diário 8º PA'!$F$4:$F$5022))+SUMPRODUCT(-('Diário 9º PA'!$E$4:$E$5221='Analítico Cx.'!$B47),-('Diário 9º PA'!$O$4:$O$5221=E$1),('Diário 9º PA'!$F$4:$F$5221))+SUMPRODUCT(-('Diário 10º PA'!$E$4:$E$5221='Analítico Cx.'!$B47),-('Diário 10º PA'!$O$4:$O$5221=E$1),('Diário 10º PA'!$F$4:$F$5221))</f>
        <v>50596.460000000006</v>
      </c>
      <c r="F47" s="183">
        <f>SUMPRODUCT(-('Diário 7º PA'!$E$4:$E$5383='Analítico Cx.'!$B47),-('Diário 7º PA'!$N$4:$N$5383=F$1),('Diário 7º PA'!$F$4:$F$5383))+SUMPRODUCT(-('Diário 8º PA'!$E$4:$E$5022='Analítico Cx.'!$B47),-('Diário 8º PA'!$O$4:$O$5022=F$1),('Diário 8º PA'!$F$4:$F$5022))+SUMPRODUCT(-('Diário 9º PA'!$E$4:$E$5221='Analítico Cx.'!$B47),-('Diário 9º PA'!$O$4:$O$5221=F$1),('Diário 9º PA'!$F$4:$F$5221))+SUMPRODUCT(-('Diário 10º PA'!$E$4:$E$5221='Analítico Cx.'!$B47),-('Diário 10º PA'!$O$4:$O$5221=F$1),('Diário 10º PA'!$F$4:$F$5221))</f>
        <v>0</v>
      </c>
      <c r="G47" s="183">
        <f>SUMPRODUCT(-('Diário 7º PA'!$E$4:$E$5383='Analítico Cx.'!$B47),-('Diário 7º PA'!$N$4:$N$5383=G$1),('Diário 7º PA'!$F$4:$F$5383))+SUMPRODUCT(-('Diário 8º PA'!$E$4:$E$5022='Analítico Cx.'!$B47),-('Diário 8º PA'!$O$4:$O$5022=G$1),('Diário 8º PA'!$F$4:$F$5022))+SUMPRODUCT(-('Diário 9º PA'!$E$4:$E$5221='Analítico Cx.'!$B47),-('Diário 9º PA'!$O$4:$O$5221=G$1),('Diário 9º PA'!$F$4:$F$5221))+SUMPRODUCT(-('Diário 10º PA'!$E$4:$E$5221='Analítico Cx.'!$B47),-('Diário 10º PA'!$O$4:$O$5221=G$1),('Diário 10º PA'!$F$4:$F$5221))</f>
        <v>0</v>
      </c>
      <c r="H47" s="183">
        <f>SUMPRODUCT(-('Diário 7º PA'!$E$4:$E$5383='Analítico Cx.'!$B47),-('Diário 7º PA'!$N$4:$N$5383=H$1),('Diário 7º PA'!$F$4:$F$5383))+SUMPRODUCT(-('Diário 8º PA'!$E$4:$E$5022='Analítico Cx.'!$B47),-('Diário 8º PA'!$O$4:$O$5022=H$1),('Diário 8º PA'!$F$4:$F$5022))+SUMPRODUCT(-('Diário 9º PA'!$E$4:$E$5221='Analítico Cx.'!$B47),-('Diário 9º PA'!$O$4:$O$5221=H$1),('Diário 9º PA'!$F$4:$F$5221))+SUMPRODUCT(-('Diário 10º PA'!$E$4:$E$5221='Analítico Cx.'!$B47),-('Diário 10º PA'!$O$4:$O$5221=H$1),('Diário 10º PA'!$F$4:$F$5221))</f>
        <v>0</v>
      </c>
      <c r="I47" s="183">
        <f>SUMPRODUCT(-('Diário 7º PA'!$E$4:$E$5383='Analítico Cx.'!$B47),-('Diário 7º PA'!$N$4:$N$5383=I$1),('Diário 7º PA'!$F$4:$F$5383))+SUMPRODUCT(-('Diário 8º PA'!$E$4:$E$5022='Analítico Cx.'!$B47),-('Diário 8º PA'!$O$4:$O$5022=I$1),('Diário 8º PA'!$F$4:$F$5022))+SUMPRODUCT(-('Diário 9º PA'!$E$4:$E$5221='Analítico Cx.'!$B47),-('Diário 9º PA'!$O$4:$O$5221=I$1),('Diário 9º PA'!$F$4:$F$5221))+SUMPRODUCT(-('Diário 10º PA'!$E$4:$E$5221='Analítico Cx.'!$B47),-('Diário 10º PA'!$O$4:$O$5221=I$1),('Diário 10º PA'!$F$4:$F$5221))</f>
        <v>0</v>
      </c>
      <c r="J47" s="183">
        <f>SUMPRODUCT(-('Diário 7º PA'!$E$4:$E$5383='Analítico Cx.'!$B47),-('Diário 7º PA'!$N$4:$N$5383=J$1),('Diário 7º PA'!$F$4:$F$5383))+SUMPRODUCT(-('Diário 8º PA'!$E$4:$E$5022='Analítico Cx.'!$B47),-('Diário 8º PA'!$O$4:$O$5022=J$1),('Diário 8º PA'!$F$4:$F$5022))+SUMPRODUCT(-('Diário 9º PA'!$E$4:$E$5221='Analítico Cx.'!$B47),-('Diário 9º PA'!$O$4:$O$5221=J$1),('Diário 9º PA'!$F$4:$F$5221))+SUMPRODUCT(-('Diário 10º PA'!$E$4:$E$5221='Analítico Cx.'!$B47),-('Diário 10º PA'!$O$4:$O$5221=J$1),('Diário 10º PA'!$F$4:$F$5221))</f>
        <v>0</v>
      </c>
      <c r="K47" s="183">
        <f>SUMPRODUCT(-('Diário 7º PA'!$E$4:$E$5383='Analítico Cx.'!$B47),-('Diário 7º PA'!$N$4:$N$5383=K$1),('Diário 7º PA'!$F$4:$F$5383))+SUMPRODUCT(-('Diário 8º PA'!$E$4:$E$5022='Analítico Cx.'!$B47),-('Diário 8º PA'!$O$4:$O$5022=K$1),('Diário 8º PA'!$F$4:$F$5022))+SUMPRODUCT(-('Diário 9º PA'!$E$4:$E$5221='Analítico Cx.'!$B47),-('Diário 9º PA'!$O$4:$O$5221=K$1),('Diário 9º PA'!$F$4:$F$5221))+SUMPRODUCT(-('Diário 10º PA'!$E$4:$E$5221='Analítico Cx.'!$B47),-('Diário 10º PA'!$O$4:$O$5221=K$1),('Diário 10º PA'!$F$4:$F$5221))</f>
        <v>0</v>
      </c>
      <c r="L47" s="183">
        <f>SUMPRODUCT(-('Diário 7º PA'!$E$4:$E$5383='Analítico Cx.'!$B47),-('Diário 7º PA'!$N$4:$N$5383=L$1),('Diário 7º PA'!$F$4:$F$5383))+SUMPRODUCT(-('Diário 8º PA'!$E$4:$E$5022='Analítico Cx.'!$B47),-('Diário 8º PA'!$O$4:$O$5022=L$1),('Diário 8º PA'!$F$4:$F$5022))+SUMPRODUCT(-('Diário 9º PA'!$E$4:$E$5221='Analítico Cx.'!$B47),-('Diário 9º PA'!$O$4:$O$5221=L$1),('Diário 9º PA'!$F$4:$F$5221))+SUMPRODUCT(-('Diário 10º PA'!$E$4:$E$5221='Analítico Cx.'!$B47),-('Diário 10º PA'!$O$4:$O$5221=L$1),('Diário 10º PA'!$F$4:$F$5221))</f>
        <v>0</v>
      </c>
      <c r="M47" s="183">
        <f>SUMPRODUCT(-('Diário 7º PA'!$E$4:$E$5383='Analítico Cx.'!$B47),-('Diário 7º PA'!$N$4:$N$5383=M$1),('Diário 7º PA'!$F$4:$F$5383))+SUMPRODUCT(-('Diário 8º PA'!$E$4:$E$5022='Analítico Cx.'!$B47),-('Diário 8º PA'!$O$4:$O$5022=M$1),('Diário 8º PA'!$F$4:$F$5022))+SUMPRODUCT(-('Diário 9º PA'!$E$4:$E$5221='Analítico Cx.'!$B47),-('Diário 9º PA'!$O$4:$O$5221=M$1),('Diário 9º PA'!$F$4:$F$5221))+SUMPRODUCT(-('Diário 10º PA'!$E$4:$E$5221='Analítico Cx.'!$B47),-('Diário 10º PA'!$O$4:$O$5221=M$1),('Diário 10º PA'!$F$4:$F$5221))</f>
        <v>0</v>
      </c>
      <c r="N47" s="183">
        <f>SUMPRODUCT(-('Diário 7º PA'!$E$4:$E$5383='Analítico Cx.'!$B47),-('Diário 7º PA'!$N$4:$N$5383=N$1),('Diário 7º PA'!$F$4:$F$5383))+SUMPRODUCT(-('Diário 8º PA'!$E$4:$E$5022='Analítico Cx.'!$B47),-('Diário 8º PA'!$O$4:$O$5022=N$1),('Diário 8º PA'!$F$4:$F$5022))+SUMPRODUCT(-('Diário 9º PA'!$E$4:$E$5221='Analítico Cx.'!$B47),-('Diário 9º PA'!$O$4:$O$5221=N$1),('Diário 9º PA'!$F$4:$F$5221))+SUMPRODUCT(-('Diário 10º PA'!$E$4:$E$5221='Analítico Cx.'!$B47),-('Diário 10º PA'!$O$4:$O$5221=N$1),('Diário 10º PA'!$F$4:$F$5221))</f>
        <v>0</v>
      </c>
      <c r="O47" s="184">
        <f t="shared" ref="O47:O48" si="10">SUM(C47:N47)</f>
        <v>146299.25</v>
      </c>
      <c r="P47" s="168">
        <f t="shared" si="8"/>
        <v>9.0478918372283793E-3</v>
      </c>
    </row>
    <row r="48" spans="1:16" s="33" customFormat="1" ht="23.25" customHeight="1" x14ac:dyDescent="0.2">
      <c r="A48" s="59" t="s">
        <v>192</v>
      </c>
      <c r="B48" s="57" t="s">
        <v>193</v>
      </c>
      <c r="C48" s="183">
        <f>SUMPRODUCT(-('Diário 7º PA'!$E$4:$E$5383='Analítico Cx.'!$B48),-('Diário 7º PA'!$N$4:$N$5383=C$1),('Diário 7º PA'!$F$4:$F$5383))+SUMPRODUCT(-('Diário 8º PA'!$E$4:$E$5022='Analítico Cx.'!$B48),-('Diário 8º PA'!$O$4:$O$5022=C$1),('Diário 8º PA'!$F$4:$F$5022))+SUMPRODUCT(-('Diário 9º PA'!$E$4:$E$5221='Analítico Cx.'!$B48),-('Diário 9º PA'!$O$4:$O$5221=C$1),('Diário 9º PA'!$F$4:$F$5221))+SUMPRODUCT(-('Diário 10º PA'!$E$4:$E$5221='Analítico Cx.'!$B48),-('Diário 10º PA'!$O$4:$O$5221=C$1),('Diário 10º PA'!$F$4:$F$5221))</f>
        <v>0</v>
      </c>
      <c r="D48" s="183">
        <f>SUMPRODUCT(-('Diário 7º PA'!$E$4:$E$5383='Analítico Cx.'!$B48),-('Diário 7º PA'!$N$4:$N$5383=D$1),('Diário 7º PA'!$F$4:$F$5383))+SUMPRODUCT(-('Diário 8º PA'!$E$4:$E$5022='Analítico Cx.'!$B48),-('Diário 8º PA'!$O$4:$O$5022=D$1),('Diário 8º PA'!$F$4:$F$5022))+SUMPRODUCT(-('Diário 9º PA'!$E$4:$E$5221='Analítico Cx.'!$B48),-('Diário 9º PA'!$O$4:$O$5221=D$1),('Diário 9º PA'!$F$4:$F$5221))+SUMPRODUCT(-('Diário 10º PA'!$E$4:$E$5221='Analítico Cx.'!$B48),-('Diário 10º PA'!$O$4:$O$5221=D$1),('Diário 10º PA'!$F$4:$F$5221))</f>
        <v>0</v>
      </c>
      <c r="E48" s="183">
        <f>SUMPRODUCT(-('Diário 7º PA'!$E$4:$E$5383='Analítico Cx.'!$B48),-('Diário 7º PA'!$N$4:$N$5383=E$1),('Diário 7º PA'!$F$4:$F$5383))+SUMPRODUCT(-('Diário 8º PA'!$E$4:$E$5022='Analítico Cx.'!$B48),-('Diário 8º PA'!$O$4:$O$5022=E$1),('Diário 8º PA'!$F$4:$F$5022))+SUMPRODUCT(-('Diário 9º PA'!$E$4:$E$5221='Analítico Cx.'!$B48),-('Diário 9º PA'!$O$4:$O$5221=E$1),('Diário 9º PA'!$F$4:$F$5221))+SUMPRODUCT(-('Diário 10º PA'!$E$4:$E$5221='Analítico Cx.'!$B48),-('Diário 10º PA'!$O$4:$O$5221=E$1),('Diário 10º PA'!$F$4:$F$5221))</f>
        <v>0</v>
      </c>
      <c r="F48" s="183">
        <f>SUMPRODUCT(-('Diário 7º PA'!$E$4:$E$5383='Analítico Cx.'!$B48),-('Diário 7º PA'!$N$4:$N$5383=F$1),('Diário 7º PA'!$F$4:$F$5383))+SUMPRODUCT(-('Diário 8º PA'!$E$4:$E$5022='Analítico Cx.'!$B48),-('Diário 8º PA'!$O$4:$O$5022=F$1),('Diário 8º PA'!$F$4:$F$5022))+SUMPRODUCT(-('Diário 9º PA'!$E$4:$E$5221='Analítico Cx.'!$B48),-('Diário 9º PA'!$O$4:$O$5221=F$1),('Diário 9º PA'!$F$4:$F$5221))+SUMPRODUCT(-('Diário 10º PA'!$E$4:$E$5221='Analítico Cx.'!$B48),-('Diário 10º PA'!$O$4:$O$5221=F$1),('Diário 10º PA'!$F$4:$F$5221))</f>
        <v>0</v>
      </c>
      <c r="G48" s="183">
        <f>SUMPRODUCT(-('Diário 7º PA'!$E$4:$E$5383='Analítico Cx.'!$B48),-('Diário 7º PA'!$N$4:$N$5383=G$1),('Diário 7º PA'!$F$4:$F$5383))+SUMPRODUCT(-('Diário 8º PA'!$E$4:$E$5022='Analítico Cx.'!$B48),-('Diário 8º PA'!$O$4:$O$5022=G$1),('Diário 8º PA'!$F$4:$F$5022))+SUMPRODUCT(-('Diário 9º PA'!$E$4:$E$5221='Analítico Cx.'!$B48),-('Diário 9º PA'!$O$4:$O$5221=G$1),('Diário 9º PA'!$F$4:$F$5221))+SUMPRODUCT(-('Diário 10º PA'!$E$4:$E$5221='Analítico Cx.'!$B48),-('Diário 10º PA'!$O$4:$O$5221=G$1),('Diário 10º PA'!$F$4:$F$5221))</f>
        <v>0</v>
      </c>
      <c r="H48" s="183">
        <f>SUMPRODUCT(-('Diário 7º PA'!$E$4:$E$5383='Analítico Cx.'!$B48),-('Diário 7º PA'!$N$4:$N$5383=H$1),('Diário 7º PA'!$F$4:$F$5383))+SUMPRODUCT(-('Diário 8º PA'!$E$4:$E$5022='Analítico Cx.'!$B48),-('Diário 8º PA'!$O$4:$O$5022=H$1),('Diário 8º PA'!$F$4:$F$5022))+SUMPRODUCT(-('Diário 9º PA'!$E$4:$E$5221='Analítico Cx.'!$B48),-('Diário 9º PA'!$O$4:$O$5221=H$1),('Diário 9º PA'!$F$4:$F$5221))+SUMPRODUCT(-('Diário 10º PA'!$E$4:$E$5221='Analítico Cx.'!$B48),-('Diário 10º PA'!$O$4:$O$5221=H$1),('Diário 10º PA'!$F$4:$F$5221))</f>
        <v>0</v>
      </c>
      <c r="I48" s="183">
        <f>SUMPRODUCT(-('Diário 7º PA'!$E$4:$E$5383='Analítico Cx.'!$B48),-('Diário 7º PA'!$N$4:$N$5383=I$1),('Diário 7º PA'!$F$4:$F$5383))+SUMPRODUCT(-('Diário 8º PA'!$E$4:$E$5022='Analítico Cx.'!$B48),-('Diário 8º PA'!$O$4:$O$5022=I$1),('Diário 8º PA'!$F$4:$F$5022))+SUMPRODUCT(-('Diário 9º PA'!$E$4:$E$5221='Analítico Cx.'!$B48),-('Diário 9º PA'!$O$4:$O$5221=I$1),('Diário 9º PA'!$F$4:$F$5221))+SUMPRODUCT(-('Diário 10º PA'!$E$4:$E$5221='Analítico Cx.'!$B48),-('Diário 10º PA'!$O$4:$O$5221=I$1),('Diário 10º PA'!$F$4:$F$5221))</f>
        <v>0</v>
      </c>
      <c r="J48" s="183">
        <f>SUMPRODUCT(-('Diário 7º PA'!$E$4:$E$5383='Analítico Cx.'!$B48),-('Diário 7º PA'!$N$4:$N$5383=J$1),('Diário 7º PA'!$F$4:$F$5383))+SUMPRODUCT(-('Diário 8º PA'!$E$4:$E$5022='Analítico Cx.'!$B48),-('Diário 8º PA'!$O$4:$O$5022=J$1),('Diário 8º PA'!$F$4:$F$5022))+SUMPRODUCT(-('Diário 9º PA'!$E$4:$E$5221='Analítico Cx.'!$B48),-('Diário 9º PA'!$O$4:$O$5221=J$1),('Diário 9º PA'!$F$4:$F$5221))+SUMPRODUCT(-('Diário 10º PA'!$E$4:$E$5221='Analítico Cx.'!$B48),-('Diário 10º PA'!$O$4:$O$5221=J$1),('Diário 10º PA'!$F$4:$F$5221))</f>
        <v>0</v>
      </c>
      <c r="K48" s="183">
        <f>SUMPRODUCT(-('Diário 7º PA'!$E$4:$E$5383='Analítico Cx.'!$B48),-('Diário 7º PA'!$N$4:$N$5383=K$1),('Diário 7º PA'!$F$4:$F$5383))+SUMPRODUCT(-('Diário 8º PA'!$E$4:$E$5022='Analítico Cx.'!$B48),-('Diário 8º PA'!$O$4:$O$5022=K$1),('Diário 8º PA'!$F$4:$F$5022))+SUMPRODUCT(-('Diário 9º PA'!$E$4:$E$5221='Analítico Cx.'!$B48),-('Diário 9º PA'!$O$4:$O$5221=K$1),('Diário 9º PA'!$F$4:$F$5221))+SUMPRODUCT(-('Diário 10º PA'!$E$4:$E$5221='Analítico Cx.'!$B48),-('Diário 10º PA'!$O$4:$O$5221=K$1),('Diário 10º PA'!$F$4:$F$5221))</f>
        <v>0</v>
      </c>
      <c r="L48" s="183">
        <f>SUMPRODUCT(-('Diário 7º PA'!$E$4:$E$5383='Analítico Cx.'!$B48),-('Diário 7º PA'!$N$4:$N$5383=L$1),('Diário 7º PA'!$F$4:$F$5383))+SUMPRODUCT(-('Diário 8º PA'!$E$4:$E$5022='Analítico Cx.'!$B48),-('Diário 8º PA'!$O$4:$O$5022=L$1),('Diário 8º PA'!$F$4:$F$5022))+SUMPRODUCT(-('Diário 9º PA'!$E$4:$E$5221='Analítico Cx.'!$B48),-('Diário 9º PA'!$O$4:$O$5221=L$1),('Diário 9º PA'!$F$4:$F$5221))+SUMPRODUCT(-('Diário 10º PA'!$E$4:$E$5221='Analítico Cx.'!$B48),-('Diário 10º PA'!$O$4:$O$5221=L$1),('Diário 10º PA'!$F$4:$F$5221))</f>
        <v>0</v>
      </c>
      <c r="M48" s="183">
        <f>SUMPRODUCT(-('Diário 7º PA'!$E$4:$E$5383='Analítico Cx.'!$B48),-('Diário 7º PA'!$N$4:$N$5383=M$1),('Diário 7º PA'!$F$4:$F$5383))+SUMPRODUCT(-('Diário 8º PA'!$E$4:$E$5022='Analítico Cx.'!$B48),-('Diário 8º PA'!$O$4:$O$5022=M$1),('Diário 8º PA'!$F$4:$F$5022))+SUMPRODUCT(-('Diário 9º PA'!$E$4:$E$5221='Analítico Cx.'!$B48),-('Diário 9º PA'!$O$4:$O$5221=M$1),('Diário 9º PA'!$F$4:$F$5221))+SUMPRODUCT(-('Diário 10º PA'!$E$4:$E$5221='Analítico Cx.'!$B48),-('Diário 10º PA'!$O$4:$O$5221=M$1),('Diário 10º PA'!$F$4:$F$5221))</f>
        <v>0</v>
      </c>
      <c r="N48" s="183">
        <f>SUMPRODUCT(-('Diário 7º PA'!$E$4:$E$5383='Analítico Cx.'!$B48),-('Diário 7º PA'!$N$4:$N$5383=N$1),('Diário 7º PA'!$F$4:$F$5383))+SUMPRODUCT(-('Diário 8º PA'!$E$4:$E$5022='Analítico Cx.'!$B48),-('Diário 8º PA'!$O$4:$O$5022=N$1),('Diário 8º PA'!$F$4:$F$5022))+SUMPRODUCT(-('Diário 9º PA'!$E$4:$E$5221='Analítico Cx.'!$B48),-('Diário 9º PA'!$O$4:$O$5221=N$1),('Diário 9º PA'!$F$4:$F$5221))+SUMPRODUCT(-('Diário 10º PA'!$E$4:$E$5221='Analítico Cx.'!$B48),-('Diário 10º PA'!$O$4:$O$5221=N$1),('Diário 10º PA'!$F$4:$F$5221))</f>
        <v>0</v>
      </c>
      <c r="O48" s="184">
        <f t="shared" si="10"/>
        <v>0</v>
      </c>
      <c r="P48" s="168">
        <f t="shared" si="8"/>
        <v>0</v>
      </c>
    </row>
    <row r="49" spans="1:16" ht="23.25" customHeight="1" x14ac:dyDescent="0.2">
      <c r="A49" s="22"/>
      <c r="B49" s="23" t="s">
        <v>194</v>
      </c>
      <c r="C49" s="186">
        <f t="shared" ref="C49:O49" si="11">SUBTOTAL(109,C37:C48)</f>
        <v>792451.07000000018</v>
      </c>
      <c r="D49" s="186">
        <f t="shared" si="11"/>
        <v>745451.35</v>
      </c>
      <c r="E49" s="186">
        <f t="shared" si="11"/>
        <v>834719.41000000015</v>
      </c>
      <c r="F49" s="186">
        <f t="shared" si="11"/>
        <v>0</v>
      </c>
      <c r="G49" s="186">
        <f t="shared" si="11"/>
        <v>0</v>
      </c>
      <c r="H49" s="186">
        <f t="shared" si="11"/>
        <v>0</v>
      </c>
      <c r="I49" s="186">
        <f t="shared" si="11"/>
        <v>0</v>
      </c>
      <c r="J49" s="186">
        <f t="shared" si="11"/>
        <v>0</v>
      </c>
      <c r="K49" s="186">
        <f t="shared" si="11"/>
        <v>0</v>
      </c>
      <c r="L49" s="186">
        <f t="shared" si="11"/>
        <v>0</v>
      </c>
      <c r="M49" s="186">
        <f t="shared" si="11"/>
        <v>0</v>
      </c>
      <c r="N49" s="186">
        <f t="shared" si="11"/>
        <v>0</v>
      </c>
      <c r="O49" s="186">
        <f t="shared" si="11"/>
        <v>2372621.83</v>
      </c>
      <c r="P49" s="173">
        <f t="shared" si="8"/>
        <v>0.14673503581519973</v>
      </c>
    </row>
    <row r="50" spans="1:16" ht="23.25" customHeight="1" x14ac:dyDescent="0.2">
      <c r="A50" s="20" t="s">
        <v>103</v>
      </c>
      <c r="B50" s="32" t="s">
        <v>104</v>
      </c>
      <c r="C50" s="187"/>
      <c r="D50" s="187"/>
      <c r="E50" s="187"/>
      <c r="F50" s="187"/>
      <c r="G50" s="187"/>
      <c r="H50" s="187"/>
      <c r="I50" s="187"/>
      <c r="J50" s="187"/>
      <c r="K50" s="187"/>
      <c r="L50" s="187"/>
      <c r="M50" s="187"/>
      <c r="N50" s="187"/>
      <c r="O50" s="187"/>
      <c r="P50" s="168">
        <f t="shared" si="8"/>
        <v>0</v>
      </c>
    </row>
    <row r="51" spans="1:16" ht="23.25" customHeight="1" x14ac:dyDescent="0.2">
      <c r="A51" s="60" t="s">
        <v>195</v>
      </c>
      <c r="B51" s="58" t="s">
        <v>196</v>
      </c>
      <c r="C51" s="183">
        <f>SUMPRODUCT(-('Diário 7º PA'!$E$4:$E$5383='Analítico Cx.'!$B51),-('Diário 7º PA'!$N$4:$N$5383=C$1),('Diário 7º PA'!$F$4:$F$5383))+SUMPRODUCT(-('Diário 8º PA'!$E$4:$E$5022='Analítico Cx.'!$B51),-('Diário 8º PA'!$O$4:$O$5022=C$1),('Diário 8º PA'!$F$4:$F$5022))+SUMPRODUCT(-('Diário 9º PA'!$E$4:$E$5221='Analítico Cx.'!$B51),-('Diário 9º PA'!$O$4:$O$5221=C$1),('Diário 9º PA'!$F$4:$F$5221))+SUMPRODUCT(-('Diário 10º PA'!$E$4:$E$5221='Analítico Cx.'!$B51),-('Diário 10º PA'!$O$4:$O$5221=C$1),('Diário 10º PA'!$F$4:$F$5221))</f>
        <v>87510.34</v>
      </c>
      <c r="D51" s="183">
        <f>SUMPRODUCT(-('Diário 7º PA'!$E$4:$E$5383='Analítico Cx.'!$B51),-('Diário 7º PA'!$N$4:$N$5383=D$1),('Diário 7º PA'!$F$4:$F$5383))+SUMPRODUCT(-('Diário 8º PA'!$E$4:$E$5022='Analítico Cx.'!$B51),-('Diário 8º PA'!$O$4:$O$5022=D$1),('Diário 8º PA'!$F$4:$F$5022))+SUMPRODUCT(-('Diário 9º PA'!$E$4:$E$5221='Analítico Cx.'!$B51),-('Diário 9º PA'!$O$4:$O$5221=D$1),('Diário 9º PA'!$F$4:$F$5221))+SUMPRODUCT(-('Diário 10º PA'!$E$4:$E$5221='Analítico Cx.'!$B51),-('Diário 10º PA'!$O$4:$O$5221=D$1),('Diário 10º PA'!$F$4:$F$5221))</f>
        <v>103201.74</v>
      </c>
      <c r="E51" s="183">
        <f>SUMPRODUCT(-('Diário 7º PA'!$E$4:$E$5383='Analítico Cx.'!$B51),-('Diário 7º PA'!$N$4:$N$5383=E$1),('Diário 7º PA'!$F$4:$F$5383))+SUMPRODUCT(-('Diário 8º PA'!$E$4:$E$5022='Analítico Cx.'!$B51),-('Diário 8º PA'!$O$4:$O$5022=E$1),('Diário 8º PA'!$F$4:$F$5022))+SUMPRODUCT(-('Diário 9º PA'!$E$4:$E$5221='Analítico Cx.'!$B51),-('Diário 9º PA'!$O$4:$O$5221=E$1),('Diário 9º PA'!$F$4:$F$5221))+SUMPRODUCT(-('Diário 10º PA'!$E$4:$E$5221='Analítico Cx.'!$B51),-('Diário 10º PA'!$O$4:$O$5221=E$1),('Diário 10º PA'!$F$4:$F$5221))</f>
        <v>89866.74000000002</v>
      </c>
      <c r="F51" s="183">
        <f>SUMPRODUCT(-('Diário 7º PA'!$E$4:$E$5383='Analítico Cx.'!$B51),-('Diário 7º PA'!$N$4:$N$5383=F$1),('Diário 7º PA'!$F$4:$F$5383))+SUMPRODUCT(-('Diário 8º PA'!$E$4:$E$5022='Analítico Cx.'!$B51),-('Diário 8º PA'!$O$4:$O$5022=F$1),('Diário 8º PA'!$F$4:$F$5022))+SUMPRODUCT(-('Diário 9º PA'!$E$4:$E$5221='Analítico Cx.'!$B51),-('Diário 9º PA'!$O$4:$O$5221=F$1),('Diário 9º PA'!$F$4:$F$5221))+SUMPRODUCT(-('Diário 10º PA'!$E$4:$E$5221='Analítico Cx.'!$B51),-('Diário 10º PA'!$O$4:$O$5221=F$1),('Diário 10º PA'!$F$4:$F$5221))</f>
        <v>0</v>
      </c>
      <c r="G51" s="183">
        <f>SUMPRODUCT(-('Diário 7º PA'!$E$4:$E$5383='Analítico Cx.'!$B51),-('Diário 7º PA'!$N$4:$N$5383=G$1),('Diário 7º PA'!$F$4:$F$5383))+SUMPRODUCT(-('Diário 8º PA'!$E$4:$E$5022='Analítico Cx.'!$B51),-('Diário 8º PA'!$O$4:$O$5022=G$1),('Diário 8º PA'!$F$4:$F$5022))+SUMPRODUCT(-('Diário 9º PA'!$E$4:$E$5221='Analítico Cx.'!$B51),-('Diário 9º PA'!$O$4:$O$5221=G$1),('Diário 9º PA'!$F$4:$F$5221))+SUMPRODUCT(-('Diário 10º PA'!$E$4:$E$5221='Analítico Cx.'!$B51),-('Diário 10º PA'!$O$4:$O$5221=G$1),('Diário 10º PA'!$F$4:$F$5221))</f>
        <v>0</v>
      </c>
      <c r="H51" s="183">
        <f>SUMPRODUCT(-('Diário 7º PA'!$E$4:$E$5383='Analítico Cx.'!$B51),-('Diário 7º PA'!$N$4:$N$5383=H$1),('Diário 7º PA'!$F$4:$F$5383))+SUMPRODUCT(-('Diário 8º PA'!$E$4:$E$5022='Analítico Cx.'!$B51),-('Diário 8º PA'!$O$4:$O$5022=H$1),('Diário 8º PA'!$F$4:$F$5022))+SUMPRODUCT(-('Diário 9º PA'!$E$4:$E$5221='Analítico Cx.'!$B51),-('Diário 9º PA'!$O$4:$O$5221=H$1),('Diário 9º PA'!$F$4:$F$5221))+SUMPRODUCT(-('Diário 10º PA'!$E$4:$E$5221='Analítico Cx.'!$B51),-('Diário 10º PA'!$O$4:$O$5221=H$1),('Diário 10º PA'!$F$4:$F$5221))</f>
        <v>0</v>
      </c>
      <c r="I51" s="183">
        <f>SUMPRODUCT(-('Diário 7º PA'!$E$4:$E$5383='Analítico Cx.'!$B51),-('Diário 7º PA'!$N$4:$N$5383=I$1),('Diário 7º PA'!$F$4:$F$5383))+SUMPRODUCT(-('Diário 8º PA'!$E$4:$E$5022='Analítico Cx.'!$B51),-('Diário 8º PA'!$O$4:$O$5022=I$1),('Diário 8º PA'!$F$4:$F$5022))+SUMPRODUCT(-('Diário 9º PA'!$E$4:$E$5221='Analítico Cx.'!$B51),-('Diário 9º PA'!$O$4:$O$5221=I$1),('Diário 9º PA'!$F$4:$F$5221))+SUMPRODUCT(-('Diário 10º PA'!$E$4:$E$5221='Analítico Cx.'!$B51),-('Diário 10º PA'!$O$4:$O$5221=I$1),('Diário 10º PA'!$F$4:$F$5221))</f>
        <v>0</v>
      </c>
      <c r="J51" s="183">
        <f>SUMPRODUCT(-('Diário 7º PA'!$E$4:$E$5383='Analítico Cx.'!$B51),-('Diário 7º PA'!$N$4:$N$5383=J$1),('Diário 7º PA'!$F$4:$F$5383))+SUMPRODUCT(-('Diário 8º PA'!$E$4:$E$5022='Analítico Cx.'!$B51),-('Diário 8º PA'!$O$4:$O$5022=J$1),('Diário 8º PA'!$F$4:$F$5022))+SUMPRODUCT(-('Diário 9º PA'!$E$4:$E$5221='Analítico Cx.'!$B51),-('Diário 9º PA'!$O$4:$O$5221=J$1),('Diário 9º PA'!$F$4:$F$5221))+SUMPRODUCT(-('Diário 10º PA'!$E$4:$E$5221='Analítico Cx.'!$B51),-('Diário 10º PA'!$O$4:$O$5221=J$1),('Diário 10º PA'!$F$4:$F$5221))</f>
        <v>0</v>
      </c>
      <c r="K51" s="183">
        <f>SUMPRODUCT(-('Diário 7º PA'!$E$4:$E$5383='Analítico Cx.'!$B51),-('Diário 7º PA'!$N$4:$N$5383=K$1),('Diário 7º PA'!$F$4:$F$5383))+SUMPRODUCT(-('Diário 8º PA'!$E$4:$E$5022='Analítico Cx.'!$B51),-('Diário 8º PA'!$O$4:$O$5022=K$1),('Diário 8º PA'!$F$4:$F$5022))+SUMPRODUCT(-('Diário 9º PA'!$E$4:$E$5221='Analítico Cx.'!$B51),-('Diário 9º PA'!$O$4:$O$5221=K$1),('Diário 9º PA'!$F$4:$F$5221))+SUMPRODUCT(-('Diário 10º PA'!$E$4:$E$5221='Analítico Cx.'!$B51),-('Diário 10º PA'!$O$4:$O$5221=K$1),('Diário 10º PA'!$F$4:$F$5221))</f>
        <v>0</v>
      </c>
      <c r="L51" s="183">
        <f>SUMPRODUCT(-('Diário 7º PA'!$E$4:$E$5383='Analítico Cx.'!$B51),-('Diário 7º PA'!$N$4:$N$5383=L$1),('Diário 7º PA'!$F$4:$F$5383))+SUMPRODUCT(-('Diário 8º PA'!$E$4:$E$5022='Analítico Cx.'!$B51),-('Diário 8º PA'!$O$4:$O$5022=L$1),('Diário 8º PA'!$F$4:$F$5022))+SUMPRODUCT(-('Diário 9º PA'!$E$4:$E$5221='Analítico Cx.'!$B51),-('Diário 9º PA'!$O$4:$O$5221=L$1),('Diário 9º PA'!$F$4:$F$5221))+SUMPRODUCT(-('Diário 10º PA'!$E$4:$E$5221='Analítico Cx.'!$B51),-('Diário 10º PA'!$O$4:$O$5221=L$1),('Diário 10º PA'!$F$4:$F$5221))</f>
        <v>0</v>
      </c>
      <c r="M51" s="183">
        <f>SUMPRODUCT(-('Diário 7º PA'!$E$4:$E$5383='Analítico Cx.'!$B51),-('Diário 7º PA'!$N$4:$N$5383=M$1),('Diário 7º PA'!$F$4:$F$5383))+SUMPRODUCT(-('Diário 8º PA'!$E$4:$E$5022='Analítico Cx.'!$B51),-('Diário 8º PA'!$O$4:$O$5022=M$1),('Diário 8º PA'!$F$4:$F$5022))+SUMPRODUCT(-('Diário 9º PA'!$E$4:$E$5221='Analítico Cx.'!$B51),-('Diário 9º PA'!$O$4:$O$5221=M$1),('Diário 9º PA'!$F$4:$F$5221))+SUMPRODUCT(-('Diário 10º PA'!$E$4:$E$5221='Analítico Cx.'!$B51),-('Diário 10º PA'!$O$4:$O$5221=M$1),('Diário 10º PA'!$F$4:$F$5221))</f>
        <v>0</v>
      </c>
      <c r="N51" s="183">
        <f>SUMPRODUCT(-('Diário 7º PA'!$E$4:$E$5383='Analítico Cx.'!$B51),-('Diário 7º PA'!$N$4:$N$5383=N$1),('Diário 7º PA'!$F$4:$F$5383))+SUMPRODUCT(-('Diário 8º PA'!$E$4:$E$5022='Analítico Cx.'!$B51),-('Diário 8º PA'!$O$4:$O$5022=N$1),('Diário 8º PA'!$F$4:$F$5022))+SUMPRODUCT(-('Diário 9º PA'!$E$4:$E$5221='Analítico Cx.'!$B51),-('Diário 9º PA'!$O$4:$O$5221=N$1),('Diário 9º PA'!$F$4:$F$5221))+SUMPRODUCT(-('Diário 10º PA'!$E$4:$E$5221='Analítico Cx.'!$B51),-('Diário 10º PA'!$O$4:$O$5221=N$1),('Diário 10º PA'!$F$4:$F$5221))</f>
        <v>0</v>
      </c>
      <c r="O51" s="184">
        <f>SUM(C51:N51)</f>
        <v>280578.82000000007</v>
      </c>
      <c r="P51" s="168">
        <f t="shared" si="8"/>
        <v>1.7352425355407982E-2</v>
      </c>
    </row>
    <row r="52" spans="1:16" ht="23.25" customHeight="1" x14ac:dyDescent="0.2">
      <c r="A52" s="60" t="s">
        <v>197</v>
      </c>
      <c r="B52" s="58" t="s">
        <v>198</v>
      </c>
      <c r="C52" s="183">
        <f>SUMPRODUCT(-('Diário 7º PA'!$E$4:$E$5383='Analítico Cx.'!$B52),-('Diário 7º PA'!$N$4:$N$5383=C$1),('Diário 7º PA'!$F$4:$F$5383))+SUMPRODUCT(-('Diário 8º PA'!$E$4:$E$5022='Analítico Cx.'!$B52),-('Diário 8º PA'!$O$4:$O$5022=C$1),('Diário 8º PA'!$F$4:$F$5022))+SUMPRODUCT(-('Diário 9º PA'!$E$4:$E$5221='Analítico Cx.'!$B52),-('Diário 9º PA'!$O$4:$O$5221=C$1),('Diário 9º PA'!$F$4:$F$5221))+SUMPRODUCT(-('Diário 10º PA'!$E$4:$E$5221='Analítico Cx.'!$B52),-('Diário 10º PA'!$O$4:$O$5221=C$1),('Diário 10º PA'!$F$4:$F$5221))</f>
        <v>14940.320000000002</v>
      </c>
      <c r="D52" s="183">
        <f>SUMPRODUCT(-('Diário 7º PA'!$E$4:$E$5383='Analítico Cx.'!$B52),-('Diário 7º PA'!$N$4:$N$5383=D$1),('Diário 7º PA'!$F$4:$F$5383))+SUMPRODUCT(-('Diário 8º PA'!$E$4:$E$5022='Analítico Cx.'!$B52),-('Diário 8º PA'!$O$4:$O$5022=D$1),('Diário 8º PA'!$F$4:$F$5022))+SUMPRODUCT(-('Diário 9º PA'!$E$4:$E$5221='Analítico Cx.'!$B52),-('Diário 9º PA'!$O$4:$O$5221=D$1),('Diário 9º PA'!$F$4:$F$5221))+SUMPRODUCT(-('Diário 10º PA'!$E$4:$E$5221='Analítico Cx.'!$B52),-('Diário 10º PA'!$O$4:$O$5221=D$1),('Diário 10º PA'!$F$4:$F$5221))</f>
        <v>18083.88</v>
      </c>
      <c r="E52" s="183">
        <f>SUMPRODUCT(-('Diário 7º PA'!$E$4:$E$5383='Analítico Cx.'!$B52),-('Diário 7º PA'!$N$4:$N$5383=E$1),('Diário 7º PA'!$F$4:$F$5383))+SUMPRODUCT(-('Diário 8º PA'!$E$4:$E$5022='Analítico Cx.'!$B52),-('Diário 8º PA'!$O$4:$O$5022=E$1),('Diário 8º PA'!$F$4:$F$5022))+SUMPRODUCT(-('Diário 9º PA'!$E$4:$E$5221='Analítico Cx.'!$B52),-('Diário 9º PA'!$O$4:$O$5221=E$1),('Diário 9º PA'!$F$4:$F$5221))+SUMPRODUCT(-('Diário 10º PA'!$E$4:$E$5221='Analítico Cx.'!$B52),-('Diário 10º PA'!$O$4:$O$5221=E$1),('Diário 10º PA'!$F$4:$F$5221))</f>
        <v>15343.919999999998</v>
      </c>
      <c r="F52" s="183">
        <f>SUMPRODUCT(-('Diário 7º PA'!$E$4:$E$5383='Analítico Cx.'!$B52),-('Diário 7º PA'!$N$4:$N$5383=F$1),('Diário 7º PA'!$F$4:$F$5383))+SUMPRODUCT(-('Diário 8º PA'!$E$4:$E$5022='Analítico Cx.'!$B52),-('Diário 8º PA'!$O$4:$O$5022=F$1),('Diário 8º PA'!$F$4:$F$5022))+SUMPRODUCT(-('Diário 9º PA'!$E$4:$E$5221='Analítico Cx.'!$B52),-('Diário 9º PA'!$O$4:$O$5221=F$1),('Diário 9º PA'!$F$4:$F$5221))+SUMPRODUCT(-('Diário 10º PA'!$E$4:$E$5221='Analítico Cx.'!$B52),-('Diário 10º PA'!$O$4:$O$5221=F$1),('Diário 10º PA'!$F$4:$F$5221))</f>
        <v>0</v>
      </c>
      <c r="G52" s="183">
        <f>SUMPRODUCT(-('Diário 7º PA'!$E$4:$E$5383='Analítico Cx.'!$B52),-('Diário 7º PA'!$N$4:$N$5383=G$1),('Diário 7º PA'!$F$4:$F$5383))+SUMPRODUCT(-('Diário 8º PA'!$E$4:$E$5022='Analítico Cx.'!$B52),-('Diário 8º PA'!$O$4:$O$5022=G$1),('Diário 8º PA'!$F$4:$F$5022))+SUMPRODUCT(-('Diário 9º PA'!$E$4:$E$5221='Analítico Cx.'!$B52),-('Diário 9º PA'!$O$4:$O$5221=G$1),('Diário 9º PA'!$F$4:$F$5221))+SUMPRODUCT(-('Diário 10º PA'!$E$4:$E$5221='Analítico Cx.'!$B52),-('Diário 10º PA'!$O$4:$O$5221=G$1),('Diário 10º PA'!$F$4:$F$5221))</f>
        <v>0</v>
      </c>
      <c r="H52" s="183">
        <f>SUMPRODUCT(-('Diário 7º PA'!$E$4:$E$5383='Analítico Cx.'!$B52),-('Diário 7º PA'!$N$4:$N$5383=H$1),('Diário 7º PA'!$F$4:$F$5383))+SUMPRODUCT(-('Diário 8º PA'!$E$4:$E$5022='Analítico Cx.'!$B52),-('Diário 8º PA'!$O$4:$O$5022=H$1),('Diário 8º PA'!$F$4:$F$5022))+SUMPRODUCT(-('Diário 9º PA'!$E$4:$E$5221='Analítico Cx.'!$B52),-('Diário 9º PA'!$O$4:$O$5221=H$1),('Diário 9º PA'!$F$4:$F$5221))+SUMPRODUCT(-('Diário 10º PA'!$E$4:$E$5221='Analítico Cx.'!$B52),-('Diário 10º PA'!$O$4:$O$5221=H$1),('Diário 10º PA'!$F$4:$F$5221))</f>
        <v>0</v>
      </c>
      <c r="I52" s="183">
        <f>SUMPRODUCT(-('Diário 7º PA'!$E$4:$E$5383='Analítico Cx.'!$B52),-('Diário 7º PA'!$N$4:$N$5383=I$1),('Diário 7º PA'!$F$4:$F$5383))+SUMPRODUCT(-('Diário 8º PA'!$E$4:$E$5022='Analítico Cx.'!$B52),-('Diário 8º PA'!$O$4:$O$5022=I$1),('Diário 8º PA'!$F$4:$F$5022))+SUMPRODUCT(-('Diário 9º PA'!$E$4:$E$5221='Analítico Cx.'!$B52),-('Diário 9º PA'!$O$4:$O$5221=I$1),('Diário 9º PA'!$F$4:$F$5221))+SUMPRODUCT(-('Diário 10º PA'!$E$4:$E$5221='Analítico Cx.'!$B52),-('Diário 10º PA'!$O$4:$O$5221=I$1),('Diário 10º PA'!$F$4:$F$5221))</f>
        <v>0</v>
      </c>
      <c r="J52" s="183">
        <f>SUMPRODUCT(-('Diário 7º PA'!$E$4:$E$5383='Analítico Cx.'!$B52),-('Diário 7º PA'!$N$4:$N$5383=J$1),('Diário 7º PA'!$F$4:$F$5383))+SUMPRODUCT(-('Diário 8º PA'!$E$4:$E$5022='Analítico Cx.'!$B52),-('Diário 8º PA'!$O$4:$O$5022=J$1),('Diário 8º PA'!$F$4:$F$5022))+SUMPRODUCT(-('Diário 9º PA'!$E$4:$E$5221='Analítico Cx.'!$B52),-('Diário 9º PA'!$O$4:$O$5221=J$1),('Diário 9º PA'!$F$4:$F$5221))+SUMPRODUCT(-('Diário 10º PA'!$E$4:$E$5221='Analítico Cx.'!$B52),-('Diário 10º PA'!$O$4:$O$5221=J$1),('Diário 10º PA'!$F$4:$F$5221))</f>
        <v>0</v>
      </c>
      <c r="K52" s="183">
        <f>SUMPRODUCT(-('Diário 7º PA'!$E$4:$E$5383='Analítico Cx.'!$B52),-('Diário 7º PA'!$N$4:$N$5383=K$1),('Diário 7º PA'!$F$4:$F$5383))+SUMPRODUCT(-('Diário 8º PA'!$E$4:$E$5022='Analítico Cx.'!$B52),-('Diário 8º PA'!$O$4:$O$5022=K$1),('Diário 8º PA'!$F$4:$F$5022))+SUMPRODUCT(-('Diário 9º PA'!$E$4:$E$5221='Analítico Cx.'!$B52),-('Diário 9º PA'!$O$4:$O$5221=K$1),('Diário 9º PA'!$F$4:$F$5221))+SUMPRODUCT(-('Diário 10º PA'!$E$4:$E$5221='Analítico Cx.'!$B52),-('Diário 10º PA'!$O$4:$O$5221=K$1),('Diário 10º PA'!$F$4:$F$5221))</f>
        <v>0</v>
      </c>
      <c r="L52" s="183">
        <f>SUMPRODUCT(-('Diário 7º PA'!$E$4:$E$5383='Analítico Cx.'!$B52),-('Diário 7º PA'!$N$4:$N$5383=L$1),('Diário 7º PA'!$F$4:$F$5383))+SUMPRODUCT(-('Diário 8º PA'!$E$4:$E$5022='Analítico Cx.'!$B52),-('Diário 8º PA'!$O$4:$O$5022=L$1),('Diário 8º PA'!$F$4:$F$5022))+SUMPRODUCT(-('Diário 9º PA'!$E$4:$E$5221='Analítico Cx.'!$B52),-('Diário 9º PA'!$O$4:$O$5221=L$1),('Diário 9º PA'!$F$4:$F$5221))+SUMPRODUCT(-('Diário 10º PA'!$E$4:$E$5221='Analítico Cx.'!$B52),-('Diário 10º PA'!$O$4:$O$5221=L$1),('Diário 10º PA'!$F$4:$F$5221))</f>
        <v>0</v>
      </c>
      <c r="M52" s="183">
        <f>SUMPRODUCT(-('Diário 7º PA'!$E$4:$E$5383='Analítico Cx.'!$B52),-('Diário 7º PA'!$N$4:$N$5383=M$1),('Diário 7º PA'!$F$4:$F$5383))+SUMPRODUCT(-('Diário 8º PA'!$E$4:$E$5022='Analítico Cx.'!$B52),-('Diário 8º PA'!$O$4:$O$5022=M$1),('Diário 8º PA'!$F$4:$F$5022))+SUMPRODUCT(-('Diário 9º PA'!$E$4:$E$5221='Analítico Cx.'!$B52),-('Diário 9º PA'!$O$4:$O$5221=M$1),('Diário 9º PA'!$F$4:$F$5221))+SUMPRODUCT(-('Diário 10º PA'!$E$4:$E$5221='Analítico Cx.'!$B52),-('Diário 10º PA'!$O$4:$O$5221=M$1),('Diário 10º PA'!$F$4:$F$5221))</f>
        <v>0</v>
      </c>
      <c r="N52" s="183">
        <f>SUMPRODUCT(-('Diário 7º PA'!$E$4:$E$5383='Analítico Cx.'!$B52),-('Diário 7º PA'!$N$4:$N$5383=N$1),('Diário 7º PA'!$F$4:$F$5383))+SUMPRODUCT(-('Diário 8º PA'!$E$4:$E$5022='Analítico Cx.'!$B52),-('Diário 8º PA'!$O$4:$O$5022=N$1),('Diário 8º PA'!$F$4:$F$5022))+SUMPRODUCT(-('Diário 9º PA'!$E$4:$E$5221='Analítico Cx.'!$B52),-('Diário 9º PA'!$O$4:$O$5221=N$1),('Diário 9º PA'!$F$4:$F$5221))+SUMPRODUCT(-('Diário 10º PA'!$E$4:$E$5221='Analítico Cx.'!$B52),-('Diário 10º PA'!$O$4:$O$5221=N$1),('Diário 10º PA'!$F$4:$F$5221))</f>
        <v>0</v>
      </c>
      <c r="O52" s="184">
        <f t="shared" ref="O52:O58" si="12">SUM(C52:N52)</f>
        <v>48368.12</v>
      </c>
      <c r="P52" s="168">
        <f t="shared" si="8"/>
        <v>2.9913312483152358E-3</v>
      </c>
    </row>
    <row r="53" spans="1:16" ht="23.25" customHeight="1" x14ac:dyDescent="0.2">
      <c r="A53" s="60" t="s">
        <v>199</v>
      </c>
      <c r="B53" s="58" t="s">
        <v>200</v>
      </c>
      <c r="C53" s="183">
        <f>SUMPRODUCT(-('Diário 7º PA'!$E$4:$E$5383='Analítico Cx.'!$B53),-('Diário 7º PA'!$N$4:$N$5383=C$1),('Diário 7º PA'!$F$4:$F$5383))+SUMPRODUCT(-('Diário 8º PA'!$E$4:$E$5022='Analítico Cx.'!$B53),-('Diário 8º PA'!$O$4:$O$5022=C$1),('Diário 8º PA'!$F$4:$F$5022))+SUMPRODUCT(-('Diário 9º PA'!$E$4:$E$5221='Analítico Cx.'!$B53),-('Diário 9º PA'!$O$4:$O$5221=C$1),('Diário 9º PA'!$F$4:$F$5221))+SUMPRODUCT(-('Diário 10º PA'!$E$4:$E$5221='Analítico Cx.'!$B53),-('Diário 10º PA'!$O$4:$O$5221=C$1),('Diário 10º PA'!$F$4:$F$5221))</f>
        <v>0</v>
      </c>
      <c r="D53" s="183">
        <f>SUMPRODUCT(-('Diário 7º PA'!$E$4:$E$5383='Analítico Cx.'!$B53),-('Diário 7º PA'!$N$4:$N$5383=D$1),('Diário 7º PA'!$F$4:$F$5383))+SUMPRODUCT(-('Diário 8º PA'!$E$4:$E$5022='Analítico Cx.'!$B53),-('Diário 8º PA'!$O$4:$O$5022=D$1),('Diário 8º PA'!$F$4:$F$5022))+SUMPRODUCT(-('Diário 9º PA'!$E$4:$E$5221='Analítico Cx.'!$B53),-('Diário 9º PA'!$O$4:$O$5221=D$1),('Diário 9º PA'!$F$4:$F$5221))+SUMPRODUCT(-('Diário 10º PA'!$E$4:$E$5221='Analítico Cx.'!$B53),-('Diário 10º PA'!$O$4:$O$5221=D$1),('Diário 10º PA'!$F$4:$F$5221))</f>
        <v>0</v>
      </c>
      <c r="E53" s="183">
        <f>SUMPRODUCT(-('Diário 7º PA'!$E$4:$E$5383='Analítico Cx.'!$B53),-('Diário 7º PA'!$N$4:$N$5383=E$1),('Diário 7º PA'!$F$4:$F$5383))+SUMPRODUCT(-('Diário 8º PA'!$E$4:$E$5022='Analítico Cx.'!$B53),-('Diário 8º PA'!$O$4:$O$5022=E$1),('Diário 8º PA'!$F$4:$F$5022))+SUMPRODUCT(-('Diário 9º PA'!$E$4:$E$5221='Analítico Cx.'!$B53),-('Diário 9º PA'!$O$4:$O$5221=E$1),('Diário 9º PA'!$F$4:$F$5221))+SUMPRODUCT(-('Diário 10º PA'!$E$4:$E$5221='Analítico Cx.'!$B53),-('Diário 10º PA'!$O$4:$O$5221=E$1),('Diário 10º PA'!$F$4:$F$5221))</f>
        <v>0</v>
      </c>
      <c r="F53" s="183">
        <f>SUMPRODUCT(-('Diário 7º PA'!$E$4:$E$5383='Analítico Cx.'!$B53),-('Diário 7º PA'!$N$4:$N$5383=F$1),('Diário 7º PA'!$F$4:$F$5383))+SUMPRODUCT(-('Diário 8º PA'!$E$4:$E$5022='Analítico Cx.'!$B53),-('Diário 8º PA'!$O$4:$O$5022=F$1),('Diário 8º PA'!$F$4:$F$5022))+SUMPRODUCT(-('Diário 9º PA'!$E$4:$E$5221='Analítico Cx.'!$B53),-('Diário 9º PA'!$O$4:$O$5221=F$1),('Diário 9º PA'!$F$4:$F$5221))+SUMPRODUCT(-('Diário 10º PA'!$E$4:$E$5221='Analítico Cx.'!$B53),-('Diário 10º PA'!$O$4:$O$5221=F$1),('Diário 10º PA'!$F$4:$F$5221))</f>
        <v>0</v>
      </c>
      <c r="G53" s="183">
        <f>SUMPRODUCT(-('Diário 7º PA'!$E$4:$E$5383='Analítico Cx.'!$B53),-('Diário 7º PA'!$N$4:$N$5383=G$1),('Diário 7º PA'!$F$4:$F$5383))+SUMPRODUCT(-('Diário 8º PA'!$E$4:$E$5022='Analítico Cx.'!$B53),-('Diário 8º PA'!$O$4:$O$5022=G$1),('Diário 8º PA'!$F$4:$F$5022))+SUMPRODUCT(-('Diário 9º PA'!$E$4:$E$5221='Analítico Cx.'!$B53),-('Diário 9º PA'!$O$4:$O$5221=G$1),('Diário 9º PA'!$F$4:$F$5221))+SUMPRODUCT(-('Diário 10º PA'!$E$4:$E$5221='Analítico Cx.'!$B53),-('Diário 10º PA'!$O$4:$O$5221=G$1),('Diário 10º PA'!$F$4:$F$5221))</f>
        <v>0</v>
      </c>
      <c r="H53" s="183">
        <f>SUMPRODUCT(-('Diário 7º PA'!$E$4:$E$5383='Analítico Cx.'!$B53),-('Diário 7º PA'!$N$4:$N$5383=H$1),('Diário 7º PA'!$F$4:$F$5383))+SUMPRODUCT(-('Diário 8º PA'!$E$4:$E$5022='Analítico Cx.'!$B53),-('Diário 8º PA'!$O$4:$O$5022=H$1),('Diário 8º PA'!$F$4:$F$5022))+SUMPRODUCT(-('Diário 9º PA'!$E$4:$E$5221='Analítico Cx.'!$B53),-('Diário 9º PA'!$O$4:$O$5221=H$1),('Diário 9º PA'!$F$4:$F$5221))+SUMPRODUCT(-('Diário 10º PA'!$E$4:$E$5221='Analítico Cx.'!$B53),-('Diário 10º PA'!$O$4:$O$5221=H$1),('Diário 10º PA'!$F$4:$F$5221))</f>
        <v>0</v>
      </c>
      <c r="I53" s="183">
        <f>SUMPRODUCT(-('Diário 7º PA'!$E$4:$E$5383='Analítico Cx.'!$B53),-('Diário 7º PA'!$N$4:$N$5383=I$1),('Diário 7º PA'!$F$4:$F$5383))+SUMPRODUCT(-('Diário 8º PA'!$E$4:$E$5022='Analítico Cx.'!$B53),-('Diário 8º PA'!$O$4:$O$5022=I$1),('Diário 8º PA'!$F$4:$F$5022))+SUMPRODUCT(-('Diário 9º PA'!$E$4:$E$5221='Analítico Cx.'!$B53),-('Diário 9º PA'!$O$4:$O$5221=I$1),('Diário 9º PA'!$F$4:$F$5221))+SUMPRODUCT(-('Diário 10º PA'!$E$4:$E$5221='Analítico Cx.'!$B53),-('Diário 10º PA'!$O$4:$O$5221=I$1),('Diário 10º PA'!$F$4:$F$5221))</f>
        <v>0</v>
      </c>
      <c r="J53" s="183">
        <f>SUMPRODUCT(-('Diário 7º PA'!$E$4:$E$5383='Analítico Cx.'!$B53),-('Diário 7º PA'!$N$4:$N$5383=J$1),('Diário 7º PA'!$F$4:$F$5383))+SUMPRODUCT(-('Diário 8º PA'!$E$4:$E$5022='Analítico Cx.'!$B53),-('Diário 8º PA'!$O$4:$O$5022=J$1),('Diário 8º PA'!$F$4:$F$5022))+SUMPRODUCT(-('Diário 9º PA'!$E$4:$E$5221='Analítico Cx.'!$B53),-('Diário 9º PA'!$O$4:$O$5221=J$1),('Diário 9º PA'!$F$4:$F$5221))+SUMPRODUCT(-('Diário 10º PA'!$E$4:$E$5221='Analítico Cx.'!$B53),-('Diário 10º PA'!$O$4:$O$5221=J$1),('Diário 10º PA'!$F$4:$F$5221))</f>
        <v>0</v>
      </c>
      <c r="K53" s="183">
        <f>SUMPRODUCT(-('Diário 7º PA'!$E$4:$E$5383='Analítico Cx.'!$B53),-('Diário 7º PA'!$N$4:$N$5383=K$1),('Diário 7º PA'!$F$4:$F$5383))+SUMPRODUCT(-('Diário 8º PA'!$E$4:$E$5022='Analítico Cx.'!$B53),-('Diário 8º PA'!$O$4:$O$5022=K$1),('Diário 8º PA'!$F$4:$F$5022))+SUMPRODUCT(-('Diário 9º PA'!$E$4:$E$5221='Analítico Cx.'!$B53),-('Diário 9º PA'!$O$4:$O$5221=K$1),('Diário 9º PA'!$F$4:$F$5221))+SUMPRODUCT(-('Diário 10º PA'!$E$4:$E$5221='Analítico Cx.'!$B53),-('Diário 10º PA'!$O$4:$O$5221=K$1),('Diário 10º PA'!$F$4:$F$5221))</f>
        <v>0</v>
      </c>
      <c r="L53" s="183">
        <f>SUMPRODUCT(-('Diário 7º PA'!$E$4:$E$5383='Analítico Cx.'!$B53),-('Diário 7º PA'!$N$4:$N$5383=L$1),('Diário 7º PA'!$F$4:$F$5383))+SUMPRODUCT(-('Diário 8º PA'!$E$4:$E$5022='Analítico Cx.'!$B53),-('Diário 8º PA'!$O$4:$O$5022=L$1),('Diário 8º PA'!$F$4:$F$5022))+SUMPRODUCT(-('Diário 9º PA'!$E$4:$E$5221='Analítico Cx.'!$B53),-('Diário 9º PA'!$O$4:$O$5221=L$1),('Diário 9º PA'!$F$4:$F$5221))+SUMPRODUCT(-('Diário 10º PA'!$E$4:$E$5221='Analítico Cx.'!$B53),-('Diário 10º PA'!$O$4:$O$5221=L$1),('Diário 10º PA'!$F$4:$F$5221))</f>
        <v>0</v>
      </c>
      <c r="M53" s="183">
        <f>SUMPRODUCT(-('Diário 7º PA'!$E$4:$E$5383='Analítico Cx.'!$B53),-('Diário 7º PA'!$N$4:$N$5383=M$1),('Diário 7º PA'!$F$4:$F$5383))+SUMPRODUCT(-('Diário 8º PA'!$E$4:$E$5022='Analítico Cx.'!$B53),-('Diário 8º PA'!$O$4:$O$5022=M$1),('Diário 8º PA'!$F$4:$F$5022))+SUMPRODUCT(-('Diário 9º PA'!$E$4:$E$5221='Analítico Cx.'!$B53),-('Diário 9º PA'!$O$4:$O$5221=M$1),('Diário 9º PA'!$F$4:$F$5221))+SUMPRODUCT(-('Diário 10º PA'!$E$4:$E$5221='Analítico Cx.'!$B53),-('Diário 10º PA'!$O$4:$O$5221=M$1),('Diário 10º PA'!$F$4:$F$5221))</f>
        <v>0</v>
      </c>
      <c r="N53" s="183">
        <f>SUMPRODUCT(-('Diário 7º PA'!$E$4:$E$5383='Analítico Cx.'!$B53),-('Diário 7º PA'!$N$4:$N$5383=N$1),('Diário 7º PA'!$F$4:$F$5383))+SUMPRODUCT(-('Diário 8º PA'!$E$4:$E$5022='Analítico Cx.'!$B53),-('Diário 8º PA'!$O$4:$O$5022=N$1),('Diário 8º PA'!$F$4:$F$5022))+SUMPRODUCT(-('Diário 9º PA'!$E$4:$E$5221='Analítico Cx.'!$B53),-('Diário 9º PA'!$O$4:$O$5221=N$1),('Diário 9º PA'!$F$4:$F$5221))+SUMPRODUCT(-('Diário 10º PA'!$E$4:$E$5221='Analítico Cx.'!$B53),-('Diário 10º PA'!$O$4:$O$5221=N$1),('Diário 10º PA'!$F$4:$F$5221))</f>
        <v>0</v>
      </c>
      <c r="O53" s="184">
        <f t="shared" si="12"/>
        <v>0</v>
      </c>
      <c r="P53" s="168">
        <f t="shared" si="8"/>
        <v>0</v>
      </c>
    </row>
    <row r="54" spans="1:16" ht="23.25" customHeight="1" x14ac:dyDescent="0.2">
      <c r="A54" s="60" t="s">
        <v>201</v>
      </c>
      <c r="B54" s="58" t="s">
        <v>202</v>
      </c>
      <c r="C54" s="183">
        <f>SUMPRODUCT(-('Diário 7º PA'!$E$4:$E$5383='Analítico Cx.'!$B54),-('Diário 7º PA'!$N$4:$N$5383=C$1),('Diário 7º PA'!$F$4:$F$5383))+SUMPRODUCT(-('Diário 8º PA'!$E$4:$E$5022='Analítico Cx.'!$B54),-('Diário 8º PA'!$O$4:$O$5022=C$1),('Diário 8º PA'!$F$4:$F$5022))+SUMPRODUCT(-('Diário 9º PA'!$E$4:$E$5221='Analítico Cx.'!$B54),-('Diário 9º PA'!$O$4:$O$5221=C$1),('Diário 9º PA'!$F$4:$F$5221))+SUMPRODUCT(-('Diário 10º PA'!$E$4:$E$5221='Analítico Cx.'!$B54),-('Diário 10º PA'!$O$4:$O$5221=C$1),('Diário 10º PA'!$F$4:$F$5221))</f>
        <v>9153.2000000000007</v>
      </c>
      <c r="D54" s="183">
        <f>SUMPRODUCT(-('Diário 7º PA'!$E$4:$E$5383='Analítico Cx.'!$B54),-('Diário 7º PA'!$N$4:$N$5383=D$1),('Diário 7º PA'!$F$4:$F$5383))+SUMPRODUCT(-('Diário 8º PA'!$E$4:$E$5022='Analítico Cx.'!$B54),-('Diário 8º PA'!$O$4:$O$5022=D$1),('Diário 8º PA'!$F$4:$F$5022))+SUMPRODUCT(-('Diário 9º PA'!$E$4:$E$5221='Analítico Cx.'!$B54),-('Diário 9º PA'!$O$4:$O$5221=D$1),('Diário 9º PA'!$F$4:$F$5221))+SUMPRODUCT(-('Diário 10º PA'!$E$4:$E$5221='Analítico Cx.'!$B54),-('Diário 10º PA'!$O$4:$O$5221=D$1),('Diário 10º PA'!$F$4:$F$5221))</f>
        <v>9574.48</v>
      </c>
      <c r="E54" s="183">
        <f>SUMPRODUCT(-('Diário 7º PA'!$E$4:$E$5383='Analítico Cx.'!$B54),-('Diário 7º PA'!$N$4:$N$5383=E$1),('Diário 7º PA'!$F$4:$F$5383))+SUMPRODUCT(-('Diário 8º PA'!$E$4:$E$5022='Analítico Cx.'!$B54),-('Diário 8º PA'!$O$4:$O$5022=E$1),('Diário 8º PA'!$F$4:$F$5022))+SUMPRODUCT(-('Diário 9º PA'!$E$4:$E$5221='Analítico Cx.'!$B54),-('Diário 9º PA'!$O$4:$O$5221=E$1),('Diário 9º PA'!$F$4:$F$5221))+SUMPRODUCT(-('Diário 10º PA'!$E$4:$E$5221='Analítico Cx.'!$B54),-('Diário 10º PA'!$O$4:$O$5221=E$1),('Diário 10º PA'!$F$4:$F$5221))</f>
        <v>9644.36</v>
      </c>
      <c r="F54" s="183">
        <f>SUMPRODUCT(-('Diário 7º PA'!$E$4:$E$5383='Analítico Cx.'!$B54),-('Diário 7º PA'!$N$4:$N$5383=F$1),('Diário 7º PA'!$F$4:$F$5383))+SUMPRODUCT(-('Diário 8º PA'!$E$4:$E$5022='Analítico Cx.'!$B54),-('Diário 8º PA'!$O$4:$O$5022=F$1),('Diário 8º PA'!$F$4:$F$5022))+SUMPRODUCT(-('Diário 9º PA'!$E$4:$E$5221='Analítico Cx.'!$B54),-('Diário 9º PA'!$O$4:$O$5221=F$1),('Diário 9º PA'!$F$4:$F$5221))+SUMPRODUCT(-('Diário 10º PA'!$E$4:$E$5221='Analítico Cx.'!$B54),-('Diário 10º PA'!$O$4:$O$5221=F$1),('Diário 10º PA'!$F$4:$F$5221))</f>
        <v>0</v>
      </c>
      <c r="G54" s="183">
        <f>SUMPRODUCT(-('Diário 7º PA'!$E$4:$E$5383='Analítico Cx.'!$B54),-('Diário 7º PA'!$N$4:$N$5383=G$1),('Diário 7º PA'!$F$4:$F$5383))+SUMPRODUCT(-('Diário 8º PA'!$E$4:$E$5022='Analítico Cx.'!$B54),-('Diário 8º PA'!$O$4:$O$5022=G$1),('Diário 8º PA'!$F$4:$F$5022))+SUMPRODUCT(-('Diário 9º PA'!$E$4:$E$5221='Analítico Cx.'!$B54),-('Diário 9º PA'!$O$4:$O$5221=G$1),('Diário 9º PA'!$F$4:$F$5221))+SUMPRODUCT(-('Diário 10º PA'!$E$4:$E$5221='Analítico Cx.'!$B54),-('Diário 10º PA'!$O$4:$O$5221=G$1),('Diário 10º PA'!$F$4:$F$5221))</f>
        <v>0</v>
      </c>
      <c r="H54" s="183">
        <f>SUMPRODUCT(-('Diário 7º PA'!$E$4:$E$5383='Analítico Cx.'!$B54),-('Diário 7º PA'!$N$4:$N$5383=H$1),('Diário 7º PA'!$F$4:$F$5383))+SUMPRODUCT(-('Diário 8º PA'!$E$4:$E$5022='Analítico Cx.'!$B54),-('Diário 8º PA'!$O$4:$O$5022=H$1),('Diário 8º PA'!$F$4:$F$5022))+SUMPRODUCT(-('Diário 9º PA'!$E$4:$E$5221='Analítico Cx.'!$B54),-('Diário 9º PA'!$O$4:$O$5221=H$1),('Diário 9º PA'!$F$4:$F$5221))+SUMPRODUCT(-('Diário 10º PA'!$E$4:$E$5221='Analítico Cx.'!$B54),-('Diário 10º PA'!$O$4:$O$5221=H$1),('Diário 10º PA'!$F$4:$F$5221))</f>
        <v>0</v>
      </c>
      <c r="I54" s="183">
        <f>SUMPRODUCT(-('Diário 7º PA'!$E$4:$E$5383='Analítico Cx.'!$B54),-('Diário 7º PA'!$N$4:$N$5383=I$1),('Diário 7º PA'!$F$4:$F$5383))+SUMPRODUCT(-('Diário 8º PA'!$E$4:$E$5022='Analítico Cx.'!$B54),-('Diário 8º PA'!$O$4:$O$5022=I$1),('Diário 8º PA'!$F$4:$F$5022))+SUMPRODUCT(-('Diário 9º PA'!$E$4:$E$5221='Analítico Cx.'!$B54),-('Diário 9º PA'!$O$4:$O$5221=I$1),('Diário 9º PA'!$F$4:$F$5221))+SUMPRODUCT(-('Diário 10º PA'!$E$4:$E$5221='Analítico Cx.'!$B54),-('Diário 10º PA'!$O$4:$O$5221=I$1),('Diário 10º PA'!$F$4:$F$5221))</f>
        <v>0</v>
      </c>
      <c r="J54" s="183">
        <f>SUMPRODUCT(-('Diário 7º PA'!$E$4:$E$5383='Analítico Cx.'!$B54),-('Diário 7º PA'!$N$4:$N$5383=J$1),('Diário 7º PA'!$F$4:$F$5383))+SUMPRODUCT(-('Diário 8º PA'!$E$4:$E$5022='Analítico Cx.'!$B54),-('Diário 8º PA'!$O$4:$O$5022=J$1),('Diário 8º PA'!$F$4:$F$5022))+SUMPRODUCT(-('Diário 9º PA'!$E$4:$E$5221='Analítico Cx.'!$B54),-('Diário 9º PA'!$O$4:$O$5221=J$1),('Diário 9º PA'!$F$4:$F$5221))+SUMPRODUCT(-('Diário 10º PA'!$E$4:$E$5221='Analítico Cx.'!$B54),-('Diário 10º PA'!$O$4:$O$5221=J$1),('Diário 10º PA'!$F$4:$F$5221))</f>
        <v>0</v>
      </c>
      <c r="K54" s="183">
        <f>SUMPRODUCT(-('Diário 7º PA'!$E$4:$E$5383='Analítico Cx.'!$B54),-('Diário 7º PA'!$N$4:$N$5383=K$1),('Diário 7º PA'!$F$4:$F$5383))+SUMPRODUCT(-('Diário 8º PA'!$E$4:$E$5022='Analítico Cx.'!$B54),-('Diário 8º PA'!$O$4:$O$5022=K$1),('Diário 8º PA'!$F$4:$F$5022))+SUMPRODUCT(-('Diário 9º PA'!$E$4:$E$5221='Analítico Cx.'!$B54),-('Diário 9º PA'!$O$4:$O$5221=K$1),('Diário 9º PA'!$F$4:$F$5221))+SUMPRODUCT(-('Diário 10º PA'!$E$4:$E$5221='Analítico Cx.'!$B54),-('Diário 10º PA'!$O$4:$O$5221=K$1),('Diário 10º PA'!$F$4:$F$5221))</f>
        <v>0</v>
      </c>
      <c r="L54" s="183">
        <f>SUMPRODUCT(-('Diário 7º PA'!$E$4:$E$5383='Analítico Cx.'!$B54),-('Diário 7º PA'!$N$4:$N$5383=L$1),('Diário 7º PA'!$F$4:$F$5383))+SUMPRODUCT(-('Diário 8º PA'!$E$4:$E$5022='Analítico Cx.'!$B54),-('Diário 8º PA'!$O$4:$O$5022=L$1),('Diário 8º PA'!$F$4:$F$5022))+SUMPRODUCT(-('Diário 9º PA'!$E$4:$E$5221='Analítico Cx.'!$B54),-('Diário 9º PA'!$O$4:$O$5221=L$1),('Diário 9º PA'!$F$4:$F$5221))+SUMPRODUCT(-('Diário 10º PA'!$E$4:$E$5221='Analítico Cx.'!$B54),-('Diário 10º PA'!$O$4:$O$5221=L$1),('Diário 10º PA'!$F$4:$F$5221))</f>
        <v>0</v>
      </c>
      <c r="M54" s="183">
        <f>SUMPRODUCT(-('Diário 7º PA'!$E$4:$E$5383='Analítico Cx.'!$B54),-('Diário 7º PA'!$N$4:$N$5383=M$1),('Diário 7º PA'!$F$4:$F$5383))+SUMPRODUCT(-('Diário 8º PA'!$E$4:$E$5022='Analítico Cx.'!$B54),-('Diário 8º PA'!$O$4:$O$5022=M$1),('Diário 8º PA'!$F$4:$F$5022))+SUMPRODUCT(-('Diário 9º PA'!$E$4:$E$5221='Analítico Cx.'!$B54),-('Diário 9º PA'!$O$4:$O$5221=M$1),('Diário 9º PA'!$F$4:$F$5221))+SUMPRODUCT(-('Diário 10º PA'!$E$4:$E$5221='Analítico Cx.'!$B54),-('Diário 10º PA'!$O$4:$O$5221=M$1),('Diário 10º PA'!$F$4:$F$5221))</f>
        <v>0</v>
      </c>
      <c r="N54" s="183">
        <f>SUMPRODUCT(-('Diário 7º PA'!$E$4:$E$5383='Analítico Cx.'!$B54),-('Diário 7º PA'!$N$4:$N$5383=N$1),('Diário 7º PA'!$F$4:$F$5383))+SUMPRODUCT(-('Diário 8º PA'!$E$4:$E$5022='Analítico Cx.'!$B54),-('Diário 8º PA'!$O$4:$O$5022=N$1),('Diário 8º PA'!$F$4:$F$5022))+SUMPRODUCT(-('Diário 9º PA'!$E$4:$E$5221='Analítico Cx.'!$B54),-('Diário 9º PA'!$O$4:$O$5221=N$1),('Diário 9º PA'!$F$4:$F$5221))+SUMPRODUCT(-('Diário 10º PA'!$E$4:$E$5221='Analítico Cx.'!$B54),-('Diário 10º PA'!$O$4:$O$5221=N$1),('Diário 10º PA'!$F$4:$F$5221))</f>
        <v>0</v>
      </c>
      <c r="O54" s="184">
        <f t="shared" si="12"/>
        <v>28372.04</v>
      </c>
      <c r="P54" s="168">
        <f t="shared" si="8"/>
        <v>1.7546716686621228E-3</v>
      </c>
    </row>
    <row r="55" spans="1:16" ht="23.25" customHeight="1" x14ac:dyDescent="0.2">
      <c r="A55" s="60" t="s">
        <v>203</v>
      </c>
      <c r="B55" s="58" t="s">
        <v>204</v>
      </c>
      <c r="C55" s="183">
        <f>SUMPRODUCT(-('Diário 7º PA'!$E$4:$E$5383='Analítico Cx.'!$B55),-('Diário 7º PA'!$N$4:$N$5383=C$1),('Diário 7º PA'!$F$4:$F$5383))+SUMPRODUCT(-('Diário 8º PA'!$E$4:$E$5022='Analítico Cx.'!$B55),-('Diário 8º PA'!$O$4:$O$5022=C$1),('Diário 8º PA'!$F$4:$F$5022))+SUMPRODUCT(-('Diário 9º PA'!$E$4:$E$5221='Analítico Cx.'!$B55),-('Diário 9º PA'!$O$4:$O$5221=C$1),('Diário 9º PA'!$F$4:$F$5221))+SUMPRODUCT(-('Diário 10º PA'!$E$4:$E$5221='Analítico Cx.'!$B55),-('Diário 10º PA'!$O$4:$O$5221=C$1),('Diário 10º PA'!$F$4:$F$5221))</f>
        <v>19661.8</v>
      </c>
      <c r="D55" s="183">
        <f>SUMPRODUCT(-('Diário 7º PA'!$E$4:$E$5383='Analítico Cx.'!$B55),-('Diário 7º PA'!$N$4:$N$5383=D$1),('Diário 7º PA'!$F$4:$F$5383))+SUMPRODUCT(-('Diário 8º PA'!$E$4:$E$5022='Analítico Cx.'!$B55),-('Diário 8º PA'!$O$4:$O$5022=D$1),('Diário 8º PA'!$F$4:$F$5022))+SUMPRODUCT(-('Diário 9º PA'!$E$4:$E$5221='Analítico Cx.'!$B55),-('Diário 9º PA'!$O$4:$O$5221=D$1),('Diário 9º PA'!$F$4:$F$5221))+SUMPRODUCT(-('Diário 10º PA'!$E$4:$E$5221='Analítico Cx.'!$B55),-('Diário 10º PA'!$O$4:$O$5221=D$1),('Diário 10º PA'!$F$4:$F$5221))</f>
        <v>20968.89</v>
      </c>
      <c r="E55" s="183">
        <f>SUMPRODUCT(-('Diário 7º PA'!$E$4:$E$5383='Analítico Cx.'!$B55),-('Diário 7º PA'!$N$4:$N$5383=E$1),('Diário 7º PA'!$F$4:$F$5383))+SUMPRODUCT(-('Diário 8º PA'!$E$4:$E$5022='Analítico Cx.'!$B55),-('Diário 8º PA'!$O$4:$O$5022=E$1),('Diário 8º PA'!$F$4:$F$5022))+SUMPRODUCT(-('Diário 9º PA'!$E$4:$E$5221='Analítico Cx.'!$B55),-('Diário 9º PA'!$O$4:$O$5221=E$1),('Diário 9º PA'!$F$4:$F$5221))+SUMPRODUCT(-('Diário 10º PA'!$E$4:$E$5221='Analítico Cx.'!$B55),-('Diário 10º PA'!$O$4:$O$5221=E$1),('Diário 10º PA'!$F$4:$F$5221))</f>
        <v>21259.19</v>
      </c>
      <c r="F55" s="183">
        <f>SUMPRODUCT(-('Diário 7º PA'!$E$4:$E$5383='Analítico Cx.'!$B55),-('Diário 7º PA'!$N$4:$N$5383=F$1),('Diário 7º PA'!$F$4:$F$5383))+SUMPRODUCT(-('Diário 8º PA'!$E$4:$E$5022='Analítico Cx.'!$B55),-('Diário 8º PA'!$O$4:$O$5022=F$1),('Diário 8º PA'!$F$4:$F$5022))+SUMPRODUCT(-('Diário 9º PA'!$E$4:$E$5221='Analítico Cx.'!$B55),-('Diário 9º PA'!$O$4:$O$5221=F$1),('Diário 9º PA'!$F$4:$F$5221))+SUMPRODUCT(-('Diário 10º PA'!$E$4:$E$5221='Analítico Cx.'!$B55),-('Diário 10º PA'!$O$4:$O$5221=F$1),('Diário 10º PA'!$F$4:$F$5221))</f>
        <v>0</v>
      </c>
      <c r="G55" s="183">
        <f>SUMPRODUCT(-('Diário 7º PA'!$E$4:$E$5383='Analítico Cx.'!$B55),-('Diário 7º PA'!$N$4:$N$5383=G$1),('Diário 7º PA'!$F$4:$F$5383))+SUMPRODUCT(-('Diário 8º PA'!$E$4:$E$5022='Analítico Cx.'!$B55),-('Diário 8º PA'!$O$4:$O$5022=G$1),('Diário 8º PA'!$F$4:$F$5022))+SUMPRODUCT(-('Diário 9º PA'!$E$4:$E$5221='Analítico Cx.'!$B55),-('Diário 9º PA'!$O$4:$O$5221=G$1),('Diário 9º PA'!$F$4:$F$5221))+SUMPRODUCT(-('Diário 10º PA'!$E$4:$E$5221='Analítico Cx.'!$B55),-('Diário 10º PA'!$O$4:$O$5221=G$1),('Diário 10º PA'!$F$4:$F$5221))</f>
        <v>0</v>
      </c>
      <c r="H55" s="183">
        <f>SUMPRODUCT(-('Diário 7º PA'!$E$4:$E$5383='Analítico Cx.'!$B55),-('Diário 7º PA'!$N$4:$N$5383=H$1),('Diário 7º PA'!$F$4:$F$5383))+SUMPRODUCT(-('Diário 8º PA'!$E$4:$E$5022='Analítico Cx.'!$B55),-('Diário 8º PA'!$O$4:$O$5022=H$1),('Diário 8º PA'!$F$4:$F$5022))+SUMPRODUCT(-('Diário 9º PA'!$E$4:$E$5221='Analítico Cx.'!$B55),-('Diário 9º PA'!$O$4:$O$5221=H$1),('Diário 9º PA'!$F$4:$F$5221))+SUMPRODUCT(-('Diário 10º PA'!$E$4:$E$5221='Analítico Cx.'!$B55),-('Diário 10º PA'!$O$4:$O$5221=H$1),('Diário 10º PA'!$F$4:$F$5221))</f>
        <v>0</v>
      </c>
      <c r="I55" s="183">
        <f>SUMPRODUCT(-('Diário 7º PA'!$E$4:$E$5383='Analítico Cx.'!$B55),-('Diário 7º PA'!$N$4:$N$5383=I$1),('Diário 7º PA'!$F$4:$F$5383))+SUMPRODUCT(-('Diário 8º PA'!$E$4:$E$5022='Analítico Cx.'!$B55),-('Diário 8º PA'!$O$4:$O$5022=I$1),('Diário 8º PA'!$F$4:$F$5022))+SUMPRODUCT(-('Diário 9º PA'!$E$4:$E$5221='Analítico Cx.'!$B55),-('Diário 9º PA'!$O$4:$O$5221=I$1),('Diário 9º PA'!$F$4:$F$5221))+SUMPRODUCT(-('Diário 10º PA'!$E$4:$E$5221='Analítico Cx.'!$B55),-('Diário 10º PA'!$O$4:$O$5221=I$1),('Diário 10º PA'!$F$4:$F$5221))</f>
        <v>0</v>
      </c>
      <c r="J55" s="183">
        <f>SUMPRODUCT(-('Diário 7º PA'!$E$4:$E$5383='Analítico Cx.'!$B55),-('Diário 7º PA'!$N$4:$N$5383=J$1),('Diário 7º PA'!$F$4:$F$5383))+SUMPRODUCT(-('Diário 8º PA'!$E$4:$E$5022='Analítico Cx.'!$B55),-('Diário 8º PA'!$O$4:$O$5022=J$1),('Diário 8º PA'!$F$4:$F$5022))+SUMPRODUCT(-('Diário 9º PA'!$E$4:$E$5221='Analítico Cx.'!$B55),-('Diário 9º PA'!$O$4:$O$5221=J$1),('Diário 9º PA'!$F$4:$F$5221))+SUMPRODUCT(-('Diário 10º PA'!$E$4:$E$5221='Analítico Cx.'!$B55),-('Diário 10º PA'!$O$4:$O$5221=J$1),('Diário 10º PA'!$F$4:$F$5221))</f>
        <v>0</v>
      </c>
      <c r="K55" s="183">
        <f>SUMPRODUCT(-('Diário 7º PA'!$E$4:$E$5383='Analítico Cx.'!$B55),-('Diário 7º PA'!$N$4:$N$5383=K$1),('Diário 7º PA'!$F$4:$F$5383))+SUMPRODUCT(-('Diário 8º PA'!$E$4:$E$5022='Analítico Cx.'!$B55),-('Diário 8º PA'!$O$4:$O$5022=K$1),('Diário 8º PA'!$F$4:$F$5022))+SUMPRODUCT(-('Diário 9º PA'!$E$4:$E$5221='Analítico Cx.'!$B55),-('Diário 9º PA'!$O$4:$O$5221=K$1),('Diário 9º PA'!$F$4:$F$5221))+SUMPRODUCT(-('Diário 10º PA'!$E$4:$E$5221='Analítico Cx.'!$B55),-('Diário 10º PA'!$O$4:$O$5221=K$1),('Diário 10º PA'!$F$4:$F$5221))</f>
        <v>0</v>
      </c>
      <c r="L55" s="183">
        <f>SUMPRODUCT(-('Diário 7º PA'!$E$4:$E$5383='Analítico Cx.'!$B55),-('Diário 7º PA'!$N$4:$N$5383=L$1),('Diário 7º PA'!$F$4:$F$5383))+SUMPRODUCT(-('Diário 8º PA'!$E$4:$E$5022='Analítico Cx.'!$B55),-('Diário 8º PA'!$O$4:$O$5022=L$1),('Diário 8º PA'!$F$4:$F$5022))+SUMPRODUCT(-('Diário 9º PA'!$E$4:$E$5221='Analítico Cx.'!$B55),-('Diário 9º PA'!$O$4:$O$5221=L$1),('Diário 9º PA'!$F$4:$F$5221))+SUMPRODUCT(-('Diário 10º PA'!$E$4:$E$5221='Analítico Cx.'!$B55),-('Diário 10º PA'!$O$4:$O$5221=L$1),('Diário 10º PA'!$F$4:$F$5221))</f>
        <v>0</v>
      </c>
      <c r="M55" s="183">
        <f>SUMPRODUCT(-('Diário 7º PA'!$E$4:$E$5383='Analítico Cx.'!$B55),-('Diário 7º PA'!$N$4:$N$5383=M$1),('Diário 7º PA'!$F$4:$F$5383))+SUMPRODUCT(-('Diário 8º PA'!$E$4:$E$5022='Analítico Cx.'!$B55),-('Diário 8º PA'!$O$4:$O$5022=M$1),('Diário 8º PA'!$F$4:$F$5022))+SUMPRODUCT(-('Diário 9º PA'!$E$4:$E$5221='Analítico Cx.'!$B55),-('Diário 9º PA'!$O$4:$O$5221=M$1),('Diário 9º PA'!$F$4:$F$5221))+SUMPRODUCT(-('Diário 10º PA'!$E$4:$E$5221='Analítico Cx.'!$B55),-('Diário 10º PA'!$O$4:$O$5221=M$1),('Diário 10º PA'!$F$4:$F$5221))</f>
        <v>0</v>
      </c>
      <c r="N55" s="183">
        <f>SUMPRODUCT(-('Diário 7º PA'!$E$4:$E$5383='Analítico Cx.'!$B55),-('Diário 7º PA'!$N$4:$N$5383=N$1),('Diário 7º PA'!$F$4:$F$5383))+SUMPRODUCT(-('Diário 8º PA'!$E$4:$E$5022='Analítico Cx.'!$B55),-('Diário 8º PA'!$O$4:$O$5022=N$1),('Diário 8º PA'!$F$4:$F$5022))+SUMPRODUCT(-('Diário 9º PA'!$E$4:$E$5221='Analítico Cx.'!$B55),-('Diário 9º PA'!$O$4:$O$5221=N$1),('Diário 9º PA'!$F$4:$F$5221))+SUMPRODUCT(-('Diário 10º PA'!$E$4:$E$5221='Analítico Cx.'!$B55),-('Diário 10º PA'!$O$4:$O$5221=N$1),('Diário 10º PA'!$F$4:$F$5221))</f>
        <v>0</v>
      </c>
      <c r="O55" s="184">
        <f t="shared" si="12"/>
        <v>61889.880000000005</v>
      </c>
      <c r="P55" s="168">
        <f t="shared" si="8"/>
        <v>3.8275858561068765E-3</v>
      </c>
    </row>
    <row r="56" spans="1:16" ht="23.25" customHeight="1" x14ac:dyDescent="0.2">
      <c r="A56" s="60" t="s">
        <v>205</v>
      </c>
      <c r="B56" s="58" t="s">
        <v>206</v>
      </c>
      <c r="C56" s="183">
        <f>SUMPRODUCT(-('Diário 7º PA'!$E$4:$E$5383='Analítico Cx.'!$B56),-('Diário 7º PA'!$N$4:$N$5383=C$1),('Diário 7º PA'!$F$4:$F$5383))+SUMPRODUCT(-('Diário 8º PA'!$E$4:$E$5022='Analítico Cx.'!$B56),-('Diário 8º PA'!$O$4:$O$5022=C$1),('Diário 8º PA'!$F$4:$F$5022))+SUMPRODUCT(-('Diário 9º PA'!$E$4:$E$5221='Analítico Cx.'!$B56),-('Diário 9º PA'!$O$4:$O$5221=C$1),('Diário 9º PA'!$F$4:$F$5221))+SUMPRODUCT(-('Diário 10º PA'!$E$4:$E$5221='Analítico Cx.'!$B56),-('Diário 10º PA'!$O$4:$O$5221=C$1),('Diário 10º PA'!$F$4:$F$5221))</f>
        <v>0</v>
      </c>
      <c r="D56" s="183">
        <f>SUMPRODUCT(-('Diário 7º PA'!$E$4:$E$5383='Analítico Cx.'!$B56),-('Diário 7º PA'!$N$4:$N$5383=D$1),('Diário 7º PA'!$F$4:$F$5383))+SUMPRODUCT(-('Diário 8º PA'!$E$4:$E$5022='Analítico Cx.'!$B56),-('Diário 8º PA'!$O$4:$O$5022=D$1),('Diário 8º PA'!$F$4:$F$5022))+SUMPRODUCT(-('Diário 9º PA'!$E$4:$E$5221='Analítico Cx.'!$B56),-('Diário 9º PA'!$O$4:$O$5221=D$1),('Diário 9º PA'!$F$4:$F$5221))+SUMPRODUCT(-('Diário 10º PA'!$E$4:$E$5221='Analítico Cx.'!$B56),-('Diário 10º PA'!$O$4:$O$5221=D$1),('Diário 10º PA'!$F$4:$F$5221))</f>
        <v>0</v>
      </c>
      <c r="E56" s="183">
        <f>SUMPRODUCT(-('Diário 7º PA'!$E$4:$E$5383='Analítico Cx.'!$B56),-('Diário 7º PA'!$N$4:$N$5383=E$1),('Diário 7º PA'!$F$4:$F$5383))+SUMPRODUCT(-('Diário 8º PA'!$E$4:$E$5022='Analítico Cx.'!$B56),-('Diário 8º PA'!$O$4:$O$5022=E$1),('Diário 8º PA'!$F$4:$F$5022))+SUMPRODUCT(-('Diário 9º PA'!$E$4:$E$5221='Analítico Cx.'!$B56),-('Diário 9º PA'!$O$4:$O$5221=E$1),('Diário 9º PA'!$F$4:$F$5221))+SUMPRODUCT(-('Diário 10º PA'!$E$4:$E$5221='Analítico Cx.'!$B56),-('Diário 10º PA'!$O$4:$O$5221=E$1),('Diário 10º PA'!$F$4:$F$5221))</f>
        <v>0</v>
      </c>
      <c r="F56" s="183">
        <f>SUMPRODUCT(-('Diário 7º PA'!$E$4:$E$5383='Analítico Cx.'!$B56),-('Diário 7º PA'!$N$4:$N$5383=F$1),('Diário 7º PA'!$F$4:$F$5383))+SUMPRODUCT(-('Diário 8º PA'!$E$4:$E$5022='Analítico Cx.'!$B56),-('Diário 8º PA'!$O$4:$O$5022=F$1),('Diário 8º PA'!$F$4:$F$5022))+SUMPRODUCT(-('Diário 9º PA'!$E$4:$E$5221='Analítico Cx.'!$B56),-('Diário 9º PA'!$O$4:$O$5221=F$1),('Diário 9º PA'!$F$4:$F$5221))+SUMPRODUCT(-('Diário 10º PA'!$E$4:$E$5221='Analítico Cx.'!$B56),-('Diário 10º PA'!$O$4:$O$5221=F$1),('Diário 10º PA'!$F$4:$F$5221))</f>
        <v>0</v>
      </c>
      <c r="G56" s="183">
        <f>SUMPRODUCT(-('Diário 7º PA'!$E$4:$E$5383='Analítico Cx.'!$B56),-('Diário 7º PA'!$N$4:$N$5383=G$1),('Diário 7º PA'!$F$4:$F$5383))+SUMPRODUCT(-('Diário 8º PA'!$E$4:$E$5022='Analítico Cx.'!$B56),-('Diário 8º PA'!$O$4:$O$5022=G$1),('Diário 8º PA'!$F$4:$F$5022))+SUMPRODUCT(-('Diário 9º PA'!$E$4:$E$5221='Analítico Cx.'!$B56),-('Diário 9º PA'!$O$4:$O$5221=G$1),('Diário 9º PA'!$F$4:$F$5221))+SUMPRODUCT(-('Diário 10º PA'!$E$4:$E$5221='Analítico Cx.'!$B56),-('Diário 10º PA'!$O$4:$O$5221=G$1),('Diário 10º PA'!$F$4:$F$5221))</f>
        <v>0</v>
      </c>
      <c r="H56" s="183">
        <f>SUMPRODUCT(-('Diário 7º PA'!$E$4:$E$5383='Analítico Cx.'!$B56),-('Diário 7º PA'!$N$4:$N$5383=H$1),('Diário 7º PA'!$F$4:$F$5383))+SUMPRODUCT(-('Diário 8º PA'!$E$4:$E$5022='Analítico Cx.'!$B56),-('Diário 8º PA'!$O$4:$O$5022=H$1),('Diário 8º PA'!$F$4:$F$5022))+SUMPRODUCT(-('Diário 9º PA'!$E$4:$E$5221='Analítico Cx.'!$B56),-('Diário 9º PA'!$O$4:$O$5221=H$1),('Diário 9º PA'!$F$4:$F$5221))+SUMPRODUCT(-('Diário 10º PA'!$E$4:$E$5221='Analítico Cx.'!$B56),-('Diário 10º PA'!$O$4:$O$5221=H$1),('Diário 10º PA'!$F$4:$F$5221))</f>
        <v>0</v>
      </c>
      <c r="I56" s="183">
        <f>SUMPRODUCT(-('Diário 7º PA'!$E$4:$E$5383='Analítico Cx.'!$B56),-('Diário 7º PA'!$N$4:$N$5383=I$1),('Diário 7º PA'!$F$4:$F$5383))+SUMPRODUCT(-('Diário 8º PA'!$E$4:$E$5022='Analítico Cx.'!$B56),-('Diário 8º PA'!$O$4:$O$5022=I$1),('Diário 8º PA'!$F$4:$F$5022))+SUMPRODUCT(-('Diário 9º PA'!$E$4:$E$5221='Analítico Cx.'!$B56),-('Diário 9º PA'!$O$4:$O$5221=I$1),('Diário 9º PA'!$F$4:$F$5221))+SUMPRODUCT(-('Diário 10º PA'!$E$4:$E$5221='Analítico Cx.'!$B56),-('Diário 10º PA'!$O$4:$O$5221=I$1),('Diário 10º PA'!$F$4:$F$5221))</f>
        <v>0</v>
      </c>
      <c r="J56" s="183">
        <f>SUMPRODUCT(-('Diário 7º PA'!$E$4:$E$5383='Analítico Cx.'!$B56),-('Diário 7º PA'!$N$4:$N$5383=J$1),('Diário 7º PA'!$F$4:$F$5383))+SUMPRODUCT(-('Diário 8º PA'!$E$4:$E$5022='Analítico Cx.'!$B56),-('Diário 8º PA'!$O$4:$O$5022=J$1),('Diário 8º PA'!$F$4:$F$5022))+SUMPRODUCT(-('Diário 9º PA'!$E$4:$E$5221='Analítico Cx.'!$B56),-('Diário 9º PA'!$O$4:$O$5221=J$1),('Diário 9º PA'!$F$4:$F$5221))+SUMPRODUCT(-('Diário 10º PA'!$E$4:$E$5221='Analítico Cx.'!$B56),-('Diário 10º PA'!$O$4:$O$5221=J$1),('Diário 10º PA'!$F$4:$F$5221))</f>
        <v>0</v>
      </c>
      <c r="K56" s="183">
        <f>SUMPRODUCT(-('Diário 7º PA'!$E$4:$E$5383='Analítico Cx.'!$B56),-('Diário 7º PA'!$N$4:$N$5383=K$1),('Diário 7º PA'!$F$4:$F$5383))+SUMPRODUCT(-('Diário 8º PA'!$E$4:$E$5022='Analítico Cx.'!$B56),-('Diário 8º PA'!$O$4:$O$5022=K$1),('Diário 8º PA'!$F$4:$F$5022))+SUMPRODUCT(-('Diário 9º PA'!$E$4:$E$5221='Analítico Cx.'!$B56),-('Diário 9º PA'!$O$4:$O$5221=K$1),('Diário 9º PA'!$F$4:$F$5221))+SUMPRODUCT(-('Diário 10º PA'!$E$4:$E$5221='Analítico Cx.'!$B56),-('Diário 10º PA'!$O$4:$O$5221=K$1),('Diário 10º PA'!$F$4:$F$5221))</f>
        <v>0</v>
      </c>
      <c r="L56" s="183">
        <f>SUMPRODUCT(-('Diário 7º PA'!$E$4:$E$5383='Analítico Cx.'!$B56),-('Diário 7º PA'!$N$4:$N$5383=L$1),('Diário 7º PA'!$F$4:$F$5383))+SUMPRODUCT(-('Diário 8º PA'!$E$4:$E$5022='Analítico Cx.'!$B56),-('Diário 8º PA'!$O$4:$O$5022=L$1),('Diário 8º PA'!$F$4:$F$5022))+SUMPRODUCT(-('Diário 9º PA'!$E$4:$E$5221='Analítico Cx.'!$B56),-('Diário 9º PA'!$O$4:$O$5221=L$1),('Diário 9º PA'!$F$4:$F$5221))+SUMPRODUCT(-('Diário 10º PA'!$E$4:$E$5221='Analítico Cx.'!$B56),-('Diário 10º PA'!$O$4:$O$5221=L$1),('Diário 10º PA'!$F$4:$F$5221))</f>
        <v>0</v>
      </c>
      <c r="M56" s="183">
        <f>SUMPRODUCT(-('Diário 7º PA'!$E$4:$E$5383='Analítico Cx.'!$B56),-('Diário 7º PA'!$N$4:$N$5383=M$1),('Diário 7º PA'!$F$4:$F$5383))+SUMPRODUCT(-('Diário 8º PA'!$E$4:$E$5022='Analítico Cx.'!$B56),-('Diário 8º PA'!$O$4:$O$5022=M$1),('Diário 8º PA'!$F$4:$F$5022))+SUMPRODUCT(-('Diário 9º PA'!$E$4:$E$5221='Analítico Cx.'!$B56),-('Diário 9º PA'!$O$4:$O$5221=M$1),('Diário 9º PA'!$F$4:$F$5221))+SUMPRODUCT(-('Diário 10º PA'!$E$4:$E$5221='Analítico Cx.'!$B56),-('Diário 10º PA'!$O$4:$O$5221=M$1),('Diário 10º PA'!$F$4:$F$5221))</f>
        <v>0</v>
      </c>
      <c r="N56" s="183">
        <f>SUMPRODUCT(-('Diário 7º PA'!$E$4:$E$5383='Analítico Cx.'!$B56),-('Diário 7º PA'!$N$4:$N$5383=N$1),('Diário 7º PA'!$F$4:$F$5383))+SUMPRODUCT(-('Diário 8º PA'!$E$4:$E$5022='Analítico Cx.'!$B56),-('Diário 8º PA'!$O$4:$O$5022=N$1),('Diário 8º PA'!$F$4:$F$5022))+SUMPRODUCT(-('Diário 9º PA'!$E$4:$E$5221='Analítico Cx.'!$B56),-('Diário 9º PA'!$O$4:$O$5221=N$1),('Diário 9º PA'!$F$4:$F$5221))+SUMPRODUCT(-('Diário 10º PA'!$E$4:$E$5221='Analítico Cx.'!$B56),-('Diário 10º PA'!$O$4:$O$5221=N$1),('Diário 10º PA'!$F$4:$F$5221))</f>
        <v>0</v>
      </c>
      <c r="O56" s="184">
        <f t="shared" si="12"/>
        <v>0</v>
      </c>
      <c r="P56" s="168">
        <f t="shared" si="8"/>
        <v>0</v>
      </c>
    </row>
    <row r="57" spans="1:16" ht="23.25" customHeight="1" x14ac:dyDescent="0.2">
      <c r="A57" s="60" t="s">
        <v>207</v>
      </c>
      <c r="B57" s="58" t="s">
        <v>208</v>
      </c>
      <c r="C57" s="183">
        <f>SUMPRODUCT(-('Diário 7º PA'!$E$4:$E$5383='Analítico Cx.'!$B57),-('Diário 7º PA'!$N$4:$N$5383=C$1),('Diário 7º PA'!$F$4:$F$5383))+SUMPRODUCT(-('Diário 8º PA'!$E$4:$E$5022='Analítico Cx.'!$B57),-('Diário 8º PA'!$O$4:$O$5022=C$1),('Diário 8º PA'!$F$4:$F$5022))+SUMPRODUCT(-('Diário 9º PA'!$E$4:$E$5221='Analítico Cx.'!$B57),-('Diário 9º PA'!$O$4:$O$5221=C$1),('Diário 9º PA'!$F$4:$F$5221))+SUMPRODUCT(-('Diário 10º PA'!$E$4:$E$5221='Analítico Cx.'!$B57),-('Diário 10º PA'!$O$4:$O$5221=C$1),('Diário 10º PA'!$F$4:$F$5221))</f>
        <v>20025.400000000001</v>
      </c>
      <c r="D57" s="183">
        <f>SUMPRODUCT(-('Diário 7º PA'!$E$4:$E$5383='Analítico Cx.'!$B57),-('Diário 7º PA'!$N$4:$N$5383=D$1),('Diário 7º PA'!$F$4:$F$5383))+SUMPRODUCT(-('Diário 8º PA'!$E$4:$E$5022='Analítico Cx.'!$B57),-('Diário 8º PA'!$O$4:$O$5022=D$1),('Diário 8º PA'!$F$4:$F$5022))+SUMPRODUCT(-('Diário 9º PA'!$E$4:$E$5221='Analítico Cx.'!$B57),-('Diário 9º PA'!$O$4:$O$5221=D$1),('Diário 9º PA'!$F$4:$F$5221))+SUMPRODUCT(-('Diário 10º PA'!$E$4:$E$5221='Analítico Cx.'!$B57),-('Diário 10º PA'!$O$4:$O$5221=D$1),('Diário 10º PA'!$F$4:$F$5221))</f>
        <v>22423.8</v>
      </c>
      <c r="E57" s="183">
        <f>SUMPRODUCT(-('Diário 7º PA'!$E$4:$E$5383='Analítico Cx.'!$B57),-('Diário 7º PA'!$N$4:$N$5383=E$1),('Diário 7º PA'!$F$4:$F$5383))+SUMPRODUCT(-('Diário 8º PA'!$E$4:$E$5022='Analítico Cx.'!$B57),-('Diário 8º PA'!$O$4:$O$5022=E$1),('Diário 8º PA'!$F$4:$F$5022))+SUMPRODUCT(-('Diário 9º PA'!$E$4:$E$5221='Analítico Cx.'!$B57),-('Diário 9º PA'!$O$4:$O$5221=E$1),('Diário 9º PA'!$F$4:$F$5221))+SUMPRODUCT(-('Diário 10º PA'!$E$4:$E$5221='Analítico Cx.'!$B57),-('Diário 10º PA'!$O$4:$O$5221=E$1),('Diário 10º PA'!$F$4:$F$5221))</f>
        <v>22538.45</v>
      </c>
      <c r="F57" s="183">
        <f>SUMPRODUCT(-('Diário 7º PA'!$E$4:$E$5383='Analítico Cx.'!$B57),-('Diário 7º PA'!$N$4:$N$5383=F$1),('Diário 7º PA'!$F$4:$F$5383))+SUMPRODUCT(-('Diário 8º PA'!$E$4:$E$5022='Analítico Cx.'!$B57),-('Diário 8º PA'!$O$4:$O$5022=F$1),('Diário 8º PA'!$F$4:$F$5022))+SUMPRODUCT(-('Diário 9º PA'!$E$4:$E$5221='Analítico Cx.'!$B57),-('Diário 9º PA'!$O$4:$O$5221=F$1),('Diário 9º PA'!$F$4:$F$5221))+SUMPRODUCT(-('Diário 10º PA'!$E$4:$E$5221='Analítico Cx.'!$B57),-('Diário 10º PA'!$O$4:$O$5221=F$1),('Diário 10º PA'!$F$4:$F$5221))</f>
        <v>0</v>
      </c>
      <c r="G57" s="183">
        <f>SUMPRODUCT(-('Diário 7º PA'!$E$4:$E$5383='Analítico Cx.'!$B57),-('Diário 7º PA'!$N$4:$N$5383=G$1),('Diário 7º PA'!$F$4:$F$5383))+SUMPRODUCT(-('Diário 8º PA'!$E$4:$E$5022='Analítico Cx.'!$B57),-('Diário 8º PA'!$O$4:$O$5022=G$1),('Diário 8º PA'!$F$4:$F$5022))+SUMPRODUCT(-('Diário 9º PA'!$E$4:$E$5221='Analítico Cx.'!$B57),-('Diário 9º PA'!$O$4:$O$5221=G$1),('Diário 9º PA'!$F$4:$F$5221))+SUMPRODUCT(-('Diário 10º PA'!$E$4:$E$5221='Analítico Cx.'!$B57),-('Diário 10º PA'!$O$4:$O$5221=G$1),('Diário 10º PA'!$F$4:$F$5221))</f>
        <v>0</v>
      </c>
      <c r="H57" s="183">
        <f>SUMPRODUCT(-('Diário 7º PA'!$E$4:$E$5383='Analítico Cx.'!$B57),-('Diário 7º PA'!$N$4:$N$5383=H$1),('Diário 7º PA'!$F$4:$F$5383))+SUMPRODUCT(-('Diário 8º PA'!$E$4:$E$5022='Analítico Cx.'!$B57),-('Diário 8º PA'!$O$4:$O$5022=H$1),('Diário 8º PA'!$F$4:$F$5022))+SUMPRODUCT(-('Diário 9º PA'!$E$4:$E$5221='Analítico Cx.'!$B57),-('Diário 9º PA'!$O$4:$O$5221=H$1),('Diário 9º PA'!$F$4:$F$5221))+SUMPRODUCT(-('Diário 10º PA'!$E$4:$E$5221='Analítico Cx.'!$B57),-('Diário 10º PA'!$O$4:$O$5221=H$1),('Diário 10º PA'!$F$4:$F$5221))</f>
        <v>0</v>
      </c>
      <c r="I57" s="183">
        <f>SUMPRODUCT(-('Diário 7º PA'!$E$4:$E$5383='Analítico Cx.'!$B57),-('Diário 7º PA'!$N$4:$N$5383=I$1),('Diário 7º PA'!$F$4:$F$5383))+SUMPRODUCT(-('Diário 8º PA'!$E$4:$E$5022='Analítico Cx.'!$B57),-('Diário 8º PA'!$O$4:$O$5022=I$1),('Diário 8º PA'!$F$4:$F$5022))+SUMPRODUCT(-('Diário 9º PA'!$E$4:$E$5221='Analítico Cx.'!$B57),-('Diário 9º PA'!$O$4:$O$5221=I$1),('Diário 9º PA'!$F$4:$F$5221))+SUMPRODUCT(-('Diário 10º PA'!$E$4:$E$5221='Analítico Cx.'!$B57),-('Diário 10º PA'!$O$4:$O$5221=I$1),('Diário 10º PA'!$F$4:$F$5221))</f>
        <v>0</v>
      </c>
      <c r="J57" s="183">
        <f>SUMPRODUCT(-('Diário 7º PA'!$E$4:$E$5383='Analítico Cx.'!$B57),-('Diário 7º PA'!$N$4:$N$5383=J$1),('Diário 7º PA'!$F$4:$F$5383))+SUMPRODUCT(-('Diário 8º PA'!$E$4:$E$5022='Analítico Cx.'!$B57),-('Diário 8º PA'!$O$4:$O$5022=J$1),('Diário 8º PA'!$F$4:$F$5022))+SUMPRODUCT(-('Diário 9º PA'!$E$4:$E$5221='Analítico Cx.'!$B57),-('Diário 9º PA'!$O$4:$O$5221=J$1),('Diário 9º PA'!$F$4:$F$5221))+SUMPRODUCT(-('Diário 10º PA'!$E$4:$E$5221='Analítico Cx.'!$B57),-('Diário 10º PA'!$O$4:$O$5221=J$1),('Diário 10º PA'!$F$4:$F$5221))</f>
        <v>0</v>
      </c>
      <c r="K57" s="183">
        <f>SUMPRODUCT(-('Diário 7º PA'!$E$4:$E$5383='Analítico Cx.'!$B57),-('Diário 7º PA'!$N$4:$N$5383=K$1),('Diário 7º PA'!$F$4:$F$5383))+SUMPRODUCT(-('Diário 8º PA'!$E$4:$E$5022='Analítico Cx.'!$B57),-('Diário 8º PA'!$O$4:$O$5022=K$1),('Diário 8º PA'!$F$4:$F$5022))+SUMPRODUCT(-('Diário 9º PA'!$E$4:$E$5221='Analítico Cx.'!$B57),-('Diário 9º PA'!$O$4:$O$5221=K$1),('Diário 9º PA'!$F$4:$F$5221))+SUMPRODUCT(-('Diário 10º PA'!$E$4:$E$5221='Analítico Cx.'!$B57),-('Diário 10º PA'!$O$4:$O$5221=K$1),('Diário 10º PA'!$F$4:$F$5221))</f>
        <v>0</v>
      </c>
      <c r="L57" s="183">
        <f>SUMPRODUCT(-('Diário 7º PA'!$E$4:$E$5383='Analítico Cx.'!$B57),-('Diário 7º PA'!$N$4:$N$5383=L$1),('Diário 7º PA'!$F$4:$F$5383))+SUMPRODUCT(-('Diário 8º PA'!$E$4:$E$5022='Analítico Cx.'!$B57),-('Diário 8º PA'!$O$4:$O$5022=L$1),('Diário 8º PA'!$F$4:$F$5022))+SUMPRODUCT(-('Diário 9º PA'!$E$4:$E$5221='Analítico Cx.'!$B57),-('Diário 9º PA'!$O$4:$O$5221=L$1),('Diário 9º PA'!$F$4:$F$5221))+SUMPRODUCT(-('Diário 10º PA'!$E$4:$E$5221='Analítico Cx.'!$B57),-('Diário 10º PA'!$O$4:$O$5221=L$1),('Diário 10º PA'!$F$4:$F$5221))</f>
        <v>0</v>
      </c>
      <c r="M57" s="183">
        <f>SUMPRODUCT(-('Diário 7º PA'!$E$4:$E$5383='Analítico Cx.'!$B57),-('Diário 7º PA'!$N$4:$N$5383=M$1),('Diário 7º PA'!$F$4:$F$5383))+SUMPRODUCT(-('Diário 8º PA'!$E$4:$E$5022='Analítico Cx.'!$B57),-('Diário 8º PA'!$O$4:$O$5022=M$1),('Diário 8º PA'!$F$4:$F$5022))+SUMPRODUCT(-('Diário 9º PA'!$E$4:$E$5221='Analítico Cx.'!$B57),-('Diário 9º PA'!$O$4:$O$5221=M$1),('Diário 9º PA'!$F$4:$F$5221))+SUMPRODUCT(-('Diário 10º PA'!$E$4:$E$5221='Analítico Cx.'!$B57),-('Diário 10º PA'!$O$4:$O$5221=M$1),('Diário 10º PA'!$F$4:$F$5221))</f>
        <v>0</v>
      </c>
      <c r="N57" s="183">
        <f>SUMPRODUCT(-('Diário 7º PA'!$E$4:$E$5383='Analítico Cx.'!$B57),-('Diário 7º PA'!$N$4:$N$5383=N$1),('Diário 7º PA'!$F$4:$F$5383))+SUMPRODUCT(-('Diário 8º PA'!$E$4:$E$5022='Analítico Cx.'!$B57),-('Diário 8º PA'!$O$4:$O$5022=N$1),('Diário 8º PA'!$F$4:$F$5022))+SUMPRODUCT(-('Diário 9º PA'!$E$4:$E$5221='Analítico Cx.'!$B57),-('Diário 9º PA'!$O$4:$O$5221=N$1),('Diário 9º PA'!$F$4:$F$5221))+SUMPRODUCT(-('Diário 10º PA'!$E$4:$E$5221='Analítico Cx.'!$B57),-('Diário 10º PA'!$O$4:$O$5221=N$1),('Diário 10º PA'!$F$4:$F$5221))</f>
        <v>0</v>
      </c>
      <c r="O57" s="184">
        <f>SUM(C57:N57)</f>
        <v>64987.649999999994</v>
      </c>
      <c r="P57" s="168">
        <f t="shared" si="8"/>
        <v>4.0191677534618586E-3</v>
      </c>
    </row>
    <row r="58" spans="1:16" ht="23.25" customHeight="1" x14ac:dyDescent="0.2">
      <c r="A58" s="60" t="s">
        <v>209</v>
      </c>
      <c r="B58" s="61" t="s">
        <v>210</v>
      </c>
      <c r="C58" s="183">
        <f>SUMPRODUCT(-('Diário 7º PA'!$E$4:$E$5383='Analítico Cx.'!$B58),-('Diário 7º PA'!$N$4:$N$5383=C$1),('Diário 7º PA'!$F$4:$F$5383))+SUMPRODUCT(-('Diário 8º PA'!$E$4:$E$5022='Analítico Cx.'!$B58),-('Diário 8º PA'!$O$4:$O$5022=C$1),('Diário 8º PA'!$F$4:$F$5022))+SUMPRODUCT(-('Diário 9º PA'!$E$4:$E$5221='Analítico Cx.'!$B58),-('Diário 9º PA'!$O$4:$O$5221=C$1),('Diário 9º PA'!$F$4:$F$5221))+SUMPRODUCT(-('Diário 10º PA'!$E$4:$E$5221='Analítico Cx.'!$B58),-('Diário 10º PA'!$O$4:$O$5221=C$1),('Diário 10º PA'!$F$4:$F$5221))</f>
        <v>0</v>
      </c>
      <c r="D58" s="183">
        <f>SUMPRODUCT(-('Diário 7º PA'!$E$4:$E$5383='Analítico Cx.'!$B58),-('Diário 7º PA'!$N$4:$N$5383=D$1),('Diário 7º PA'!$F$4:$F$5383))+SUMPRODUCT(-('Diário 8º PA'!$E$4:$E$5022='Analítico Cx.'!$B58),-('Diário 8º PA'!$O$4:$O$5022=D$1),('Diário 8º PA'!$F$4:$F$5022))+SUMPRODUCT(-('Diário 9º PA'!$E$4:$E$5221='Analítico Cx.'!$B58),-('Diário 9º PA'!$O$4:$O$5221=D$1),('Diário 9º PA'!$F$4:$F$5221))+SUMPRODUCT(-('Diário 10º PA'!$E$4:$E$5221='Analítico Cx.'!$B58),-('Diário 10º PA'!$O$4:$O$5221=D$1),('Diário 10º PA'!$F$4:$F$5221))</f>
        <v>0</v>
      </c>
      <c r="E58" s="183">
        <f>SUMPRODUCT(-('Diário 7º PA'!$E$4:$E$5383='Analítico Cx.'!$B58),-('Diário 7º PA'!$N$4:$N$5383=E$1),('Diário 7º PA'!$F$4:$F$5383))+SUMPRODUCT(-('Diário 8º PA'!$E$4:$E$5022='Analítico Cx.'!$B58),-('Diário 8º PA'!$O$4:$O$5022=E$1),('Diário 8º PA'!$F$4:$F$5022))+SUMPRODUCT(-('Diário 9º PA'!$E$4:$E$5221='Analítico Cx.'!$B58),-('Diário 9º PA'!$O$4:$O$5221=E$1),('Diário 9º PA'!$F$4:$F$5221))+SUMPRODUCT(-('Diário 10º PA'!$E$4:$E$5221='Analítico Cx.'!$B58),-('Diário 10º PA'!$O$4:$O$5221=E$1),('Diário 10º PA'!$F$4:$F$5221))</f>
        <v>0</v>
      </c>
      <c r="F58" s="183">
        <f>SUMPRODUCT(-('Diário 7º PA'!$E$4:$E$5383='Analítico Cx.'!$B58),-('Diário 7º PA'!$N$4:$N$5383=F$1),('Diário 7º PA'!$F$4:$F$5383))+SUMPRODUCT(-('Diário 8º PA'!$E$4:$E$5022='Analítico Cx.'!$B58),-('Diário 8º PA'!$O$4:$O$5022=F$1),('Diário 8º PA'!$F$4:$F$5022))+SUMPRODUCT(-('Diário 9º PA'!$E$4:$E$5221='Analítico Cx.'!$B58),-('Diário 9º PA'!$O$4:$O$5221=F$1),('Diário 9º PA'!$F$4:$F$5221))+SUMPRODUCT(-('Diário 10º PA'!$E$4:$E$5221='Analítico Cx.'!$B58),-('Diário 10º PA'!$O$4:$O$5221=F$1),('Diário 10º PA'!$F$4:$F$5221))</f>
        <v>0</v>
      </c>
      <c r="G58" s="183">
        <f>SUMPRODUCT(-('Diário 7º PA'!$E$4:$E$5383='Analítico Cx.'!$B58),-('Diário 7º PA'!$N$4:$N$5383=G$1),('Diário 7º PA'!$F$4:$F$5383))+SUMPRODUCT(-('Diário 8º PA'!$E$4:$E$5022='Analítico Cx.'!$B58),-('Diário 8º PA'!$O$4:$O$5022=G$1),('Diário 8º PA'!$F$4:$F$5022))+SUMPRODUCT(-('Diário 9º PA'!$E$4:$E$5221='Analítico Cx.'!$B58),-('Diário 9º PA'!$O$4:$O$5221=G$1),('Diário 9º PA'!$F$4:$F$5221))+SUMPRODUCT(-('Diário 10º PA'!$E$4:$E$5221='Analítico Cx.'!$B58),-('Diário 10º PA'!$O$4:$O$5221=G$1),('Diário 10º PA'!$F$4:$F$5221))</f>
        <v>0</v>
      </c>
      <c r="H58" s="183">
        <f>SUMPRODUCT(-('Diário 7º PA'!$E$4:$E$5383='Analítico Cx.'!$B58),-('Diário 7º PA'!$N$4:$N$5383=H$1),('Diário 7º PA'!$F$4:$F$5383))+SUMPRODUCT(-('Diário 8º PA'!$E$4:$E$5022='Analítico Cx.'!$B58),-('Diário 8º PA'!$O$4:$O$5022=H$1),('Diário 8º PA'!$F$4:$F$5022))+SUMPRODUCT(-('Diário 9º PA'!$E$4:$E$5221='Analítico Cx.'!$B58),-('Diário 9º PA'!$O$4:$O$5221=H$1),('Diário 9º PA'!$F$4:$F$5221))+SUMPRODUCT(-('Diário 10º PA'!$E$4:$E$5221='Analítico Cx.'!$B58),-('Diário 10º PA'!$O$4:$O$5221=H$1),('Diário 10º PA'!$F$4:$F$5221))</f>
        <v>0</v>
      </c>
      <c r="I58" s="183">
        <f>SUMPRODUCT(-('Diário 7º PA'!$E$4:$E$5383='Analítico Cx.'!$B58),-('Diário 7º PA'!$N$4:$N$5383=I$1),('Diário 7º PA'!$F$4:$F$5383))+SUMPRODUCT(-('Diário 8º PA'!$E$4:$E$5022='Analítico Cx.'!$B58),-('Diário 8º PA'!$O$4:$O$5022=I$1),('Diário 8º PA'!$F$4:$F$5022))+SUMPRODUCT(-('Diário 9º PA'!$E$4:$E$5221='Analítico Cx.'!$B58),-('Diário 9º PA'!$O$4:$O$5221=I$1),('Diário 9º PA'!$F$4:$F$5221))+SUMPRODUCT(-('Diário 10º PA'!$E$4:$E$5221='Analítico Cx.'!$B58),-('Diário 10º PA'!$O$4:$O$5221=I$1),('Diário 10º PA'!$F$4:$F$5221))</f>
        <v>0</v>
      </c>
      <c r="J58" s="183">
        <f>SUMPRODUCT(-('Diário 7º PA'!$E$4:$E$5383='Analítico Cx.'!$B58),-('Diário 7º PA'!$N$4:$N$5383=J$1),('Diário 7º PA'!$F$4:$F$5383))+SUMPRODUCT(-('Diário 8º PA'!$E$4:$E$5022='Analítico Cx.'!$B58),-('Diário 8º PA'!$O$4:$O$5022=J$1),('Diário 8º PA'!$F$4:$F$5022))+SUMPRODUCT(-('Diário 9º PA'!$E$4:$E$5221='Analítico Cx.'!$B58),-('Diário 9º PA'!$O$4:$O$5221=J$1),('Diário 9º PA'!$F$4:$F$5221))+SUMPRODUCT(-('Diário 10º PA'!$E$4:$E$5221='Analítico Cx.'!$B58),-('Diário 10º PA'!$O$4:$O$5221=J$1),('Diário 10º PA'!$F$4:$F$5221))</f>
        <v>0</v>
      </c>
      <c r="K58" s="183">
        <f>SUMPRODUCT(-('Diário 7º PA'!$E$4:$E$5383='Analítico Cx.'!$B58),-('Diário 7º PA'!$N$4:$N$5383=K$1),('Diário 7º PA'!$F$4:$F$5383))+SUMPRODUCT(-('Diário 8º PA'!$E$4:$E$5022='Analítico Cx.'!$B58),-('Diário 8º PA'!$O$4:$O$5022=K$1),('Diário 8º PA'!$F$4:$F$5022))+SUMPRODUCT(-('Diário 9º PA'!$E$4:$E$5221='Analítico Cx.'!$B58),-('Diário 9º PA'!$O$4:$O$5221=K$1),('Diário 9º PA'!$F$4:$F$5221))+SUMPRODUCT(-('Diário 10º PA'!$E$4:$E$5221='Analítico Cx.'!$B58),-('Diário 10º PA'!$O$4:$O$5221=K$1),('Diário 10º PA'!$F$4:$F$5221))</f>
        <v>0</v>
      </c>
      <c r="L58" s="183">
        <f>SUMPRODUCT(-('Diário 7º PA'!$E$4:$E$5383='Analítico Cx.'!$B58),-('Diário 7º PA'!$N$4:$N$5383=L$1),('Diário 7º PA'!$F$4:$F$5383))+SUMPRODUCT(-('Diário 8º PA'!$E$4:$E$5022='Analítico Cx.'!$B58),-('Diário 8º PA'!$O$4:$O$5022=L$1),('Diário 8º PA'!$F$4:$F$5022))+SUMPRODUCT(-('Diário 9º PA'!$E$4:$E$5221='Analítico Cx.'!$B58),-('Diário 9º PA'!$O$4:$O$5221=L$1),('Diário 9º PA'!$F$4:$F$5221))+SUMPRODUCT(-('Diário 10º PA'!$E$4:$E$5221='Analítico Cx.'!$B58),-('Diário 10º PA'!$O$4:$O$5221=L$1),('Diário 10º PA'!$F$4:$F$5221))</f>
        <v>0</v>
      </c>
      <c r="M58" s="183">
        <f>SUMPRODUCT(-('Diário 7º PA'!$E$4:$E$5383='Analítico Cx.'!$B58),-('Diário 7º PA'!$N$4:$N$5383=M$1),('Diário 7º PA'!$F$4:$F$5383))+SUMPRODUCT(-('Diário 8º PA'!$E$4:$E$5022='Analítico Cx.'!$B58),-('Diário 8º PA'!$O$4:$O$5022=M$1),('Diário 8º PA'!$F$4:$F$5022))+SUMPRODUCT(-('Diário 9º PA'!$E$4:$E$5221='Analítico Cx.'!$B58),-('Diário 9º PA'!$O$4:$O$5221=M$1),('Diário 9º PA'!$F$4:$F$5221))+SUMPRODUCT(-('Diário 10º PA'!$E$4:$E$5221='Analítico Cx.'!$B58),-('Diário 10º PA'!$O$4:$O$5221=M$1),('Diário 10º PA'!$F$4:$F$5221))</f>
        <v>0</v>
      </c>
      <c r="N58" s="183">
        <f>SUMPRODUCT(-('Diário 7º PA'!$E$4:$E$5383='Analítico Cx.'!$B58),-('Diário 7º PA'!$N$4:$N$5383=N$1),('Diário 7º PA'!$F$4:$F$5383))+SUMPRODUCT(-('Diário 8º PA'!$E$4:$E$5022='Analítico Cx.'!$B58),-('Diário 8º PA'!$O$4:$O$5022=N$1),('Diário 8º PA'!$F$4:$F$5022))+SUMPRODUCT(-('Diário 9º PA'!$E$4:$E$5221='Analítico Cx.'!$B58),-('Diário 9º PA'!$O$4:$O$5221=N$1),('Diário 9º PA'!$F$4:$F$5221))+SUMPRODUCT(-('Diário 10º PA'!$E$4:$E$5221='Analítico Cx.'!$B58),-('Diário 10º PA'!$O$4:$O$5221=N$1),('Diário 10º PA'!$F$4:$F$5221))</f>
        <v>0</v>
      </c>
      <c r="O58" s="184">
        <f t="shared" si="12"/>
        <v>0</v>
      </c>
      <c r="P58" s="168">
        <f t="shared" si="8"/>
        <v>0</v>
      </c>
    </row>
    <row r="59" spans="1:16" ht="23.25" customHeight="1" x14ac:dyDescent="0.2">
      <c r="A59" s="22"/>
      <c r="B59" s="23" t="s">
        <v>211</v>
      </c>
      <c r="C59" s="186">
        <f t="shared" ref="C59:O59" si="13">SUBTOTAL(109,C51:C58)</f>
        <v>151291.06</v>
      </c>
      <c r="D59" s="186">
        <f t="shared" si="13"/>
        <v>174252.78999999998</v>
      </c>
      <c r="E59" s="186">
        <f t="shared" si="13"/>
        <v>158652.66000000003</v>
      </c>
      <c r="F59" s="186">
        <f t="shared" si="13"/>
        <v>0</v>
      </c>
      <c r="G59" s="186">
        <f t="shared" si="13"/>
        <v>0</v>
      </c>
      <c r="H59" s="186">
        <f t="shared" si="13"/>
        <v>0</v>
      </c>
      <c r="I59" s="186">
        <f t="shared" ref="I59:N59" si="14">SUBTOTAL(109,I51:I58)</f>
        <v>0</v>
      </c>
      <c r="J59" s="186">
        <f t="shared" si="14"/>
        <v>0</v>
      </c>
      <c r="K59" s="186">
        <f t="shared" si="14"/>
        <v>0</v>
      </c>
      <c r="L59" s="186">
        <f t="shared" si="14"/>
        <v>0</v>
      </c>
      <c r="M59" s="186">
        <f t="shared" si="14"/>
        <v>0</v>
      </c>
      <c r="N59" s="186">
        <f t="shared" si="14"/>
        <v>0</v>
      </c>
      <c r="O59" s="186">
        <f t="shared" si="13"/>
        <v>484196.51</v>
      </c>
      <c r="P59" s="171">
        <f t="shared" si="8"/>
        <v>2.9945181881954074E-2</v>
      </c>
    </row>
    <row r="60" spans="1:16" ht="23.25" customHeight="1" thickBot="1" x14ac:dyDescent="0.25">
      <c r="A60" s="28"/>
      <c r="B60" s="34" t="s">
        <v>212</v>
      </c>
      <c r="C60" s="188">
        <f t="shared" ref="C60:O60" si="15">SUBTOTAL(109,C23:C59)</f>
        <v>944819.71</v>
      </c>
      <c r="D60" s="188">
        <f t="shared" si="15"/>
        <v>919704.14</v>
      </c>
      <c r="E60" s="188">
        <f t="shared" si="15"/>
        <v>993372.07000000007</v>
      </c>
      <c r="F60" s="188">
        <f t="shared" si="15"/>
        <v>0</v>
      </c>
      <c r="G60" s="188">
        <f t="shared" si="15"/>
        <v>0</v>
      </c>
      <c r="H60" s="188">
        <f t="shared" si="15"/>
        <v>0</v>
      </c>
      <c r="I60" s="188">
        <f t="shared" si="15"/>
        <v>0</v>
      </c>
      <c r="J60" s="188">
        <f t="shared" si="15"/>
        <v>0</v>
      </c>
      <c r="K60" s="188">
        <f t="shared" si="15"/>
        <v>0</v>
      </c>
      <c r="L60" s="188">
        <f t="shared" si="15"/>
        <v>0</v>
      </c>
      <c r="M60" s="188">
        <f t="shared" si="15"/>
        <v>0</v>
      </c>
      <c r="N60" s="188">
        <f t="shared" si="15"/>
        <v>0</v>
      </c>
      <c r="O60" s="188">
        <f t="shared" si="15"/>
        <v>2857895.9200000004</v>
      </c>
      <c r="P60" s="169">
        <f t="shared" si="8"/>
        <v>0.17674686074068249</v>
      </c>
    </row>
    <row r="61" spans="1:16" ht="23.25" customHeight="1" thickBot="1" x14ac:dyDescent="0.25">
      <c r="A61" s="68" t="s">
        <v>106</v>
      </c>
      <c r="B61" s="132" t="s">
        <v>107</v>
      </c>
      <c r="C61" s="189"/>
      <c r="D61" s="189"/>
      <c r="E61" s="189"/>
      <c r="F61" s="189"/>
      <c r="G61" s="189"/>
      <c r="H61" s="189"/>
      <c r="I61" s="189"/>
      <c r="J61" s="189"/>
      <c r="K61" s="189"/>
      <c r="L61" s="189"/>
      <c r="M61" s="189"/>
      <c r="N61" s="189"/>
      <c r="O61" s="189"/>
      <c r="P61" s="166"/>
    </row>
    <row r="62" spans="1:16" ht="23.25" customHeight="1" x14ac:dyDescent="0.2">
      <c r="A62" s="59" t="s">
        <v>213</v>
      </c>
      <c r="B62" s="102" t="s">
        <v>214</v>
      </c>
      <c r="C62" s="183">
        <f>SUMPRODUCT(-('Diário 7º PA'!$E$4:$E$5383='Analítico Cx.'!$B62),-('Diário 7º PA'!$N$4:$N$5383=C$1),('Diário 7º PA'!$F$4:$F$5383))+SUMPRODUCT(-('Diário 8º PA'!$E$4:$E$5022='Analítico Cx.'!$B62),-('Diário 8º PA'!$O$4:$O$5022=C$1),('Diário 8º PA'!$F$4:$F$5022))+SUMPRODUCT(-('Diário 9º PA'!$E$4:$E$5221='Analítico Cx.'!$B62),-('Diário 9º PA'!$O$4:$O$5221=C$1),('Diário 9º PA'!$F$4:$F$5221))+SUMPRODUCT(-('Diário 10º PA'!$E$4:$E$5221='Analítico Cx.'!$B62),-('Diário 10º PA'!$O$4:$O$5221=C$1),('Diário 10º PA'!$F$4:$F$5221))</f>
        <v>6300</v>
      </c>
      <c r="D62" s="183">
        <f>SUMPRODUCT(-('Diário 7º PA'!$E$4:$E$5383='Analítico Cx.'!$B62),-('Diário 7º PA'!$N$4:$N$5383=D$1),('Diário 7º PA'!$F$4:$F$5383))+SUMPRODUCT(-('Diário 8º PA'!$E$4:$E$5022='Analítico Cx.'!$B62),-('Diário 8º PA'!$O$4:$O$5022=D$1),('Diário 8º PA'!$F$4:$F$5022))+SUMPRODUCT(-('Diário 9º PA'!$E$4:$E$5221='Analítico Cx.'!$B62),-('Diário 9º PA'!$O$4:$O$5221=D$1),('Diário 9º PA'!$F$4:$F$5221))+SUMPRODUCT(-('Diário 10º PA'!$E$4:$E$5221='Analítico Cx.'!$B62),-('Diário 10º PA'!$O$4:$O$5221=D$1),('Diário 10º PA'!$F$4:$F$5221))</f>
        <v>6300</v>
      </c>
      <c r="E62" s="183">
        <f>SUMPRODUCT(-('Diário 7º PA'!$E$4:$E$5383='Analítico Cx.'!$B62),-('Diário 7º PA'!$N$4:$N$5383=E$1),('Diário 7º PA'!$F$4:$F$5383))+SUMPRODUCT(-('Diário 8º PA'!$E$4:$E$5022='Analítico Cx.'!$B62),-('Diário 8º PA'!$O$4:$O$5022=E$1),('Diário 8º PA'!$F$4:$F$5022))+SUMPRODUCT(-('Diário 9º PA'!$E$4:$E$5221='Analítico Cx.'!$B62),-('Diário 9º PA'!$O$4:$O$5221=E$1),('Diário 9º PA'!$F$4:$F$5221))+SUMPRODUCT(-('Diário 10º PA'!$E$4:$E$5221='Analítico Cx.'!$B62),-('Diário 10º PA'!$O$4:$O$5221=E$1),('Diário 10º PA'!$F$4:$F$5221))</f>
        <v>6300</v>
      </c>
      <c r="F62" s="183">
        <f>SUMPRODUCT(-('Diário 7º PA'!$E$4:$E$5383='Analítico Cx.'!$B62),-('Diário 7º PA'!$N$4:$N$5383=F$1),('Diário 7º PA'!$F$4:$F$5383))+SUMPRODUCT(-('Diário 8º PA'!$E$4:$E$5022='Analítico Cx.'!$B62),-('Diário 8º PA'!$O$4:$O$5022=F$1),('Diário 8º PA'!$F$4:$F$5022))+SUMPRODUCT(-('Diário 9º PA'!$E$4:$E$5221='Analítico Cx.'!$B62),-('Diário 9º PA'!$O$4:$O$5221=F$1),('Diário 9º PA'!$F$4:$F$5221))+SUMPRODUCT(-('Diário 10º PA'!$E$4:$E$5221='Analítico Cx.'!$B62),-('Diário 10º PA'!$O$4:$O$5221=F$1),('Diário 10º PA'!$F$4:$F$5221))</f>
        <v>0</v>
      </c>
      <c r="G62" s="183">
        <f>SUMPRODUCT(-('Diário 7º PA'!$E$4:$E$5383='Analítico Cx.'!$B62),-('Diário 7º PA'!$N$4:$N$5383=G$1),('Diário 7º PA'!$F$4:$F$5383))+SUMPRODUCT(-('Diário 8º PA'!$E$4:$E$5022='Analítico Cx.'!$B62),-('Diário 8º PA'!$O$4:$O$5022=G$1),('Diário 8º PA'!$F$4:$F$5022))+SUMPRODUCT(-('Diário 9º PA'!$E$4:$E$5221='Analítico Cx.'!$B62),-('Diário 9º PA'!$O$4:$O$5221=G$1),('Diário 9º PA'!$F$4:$F$5221))+SUMPRODUCT(-('Diário 10º PA'!$E$4:$E$5221='Analítico Cx.'!$B62),-('Diário 10º PA'!$O$4:$O$5221=G$1),('Diário 10º PA'!$F$4:$F$5221))</f>
        <v>0</v>
      </c>
      <c r="H62" s="183">
        <f>SUMPRODUCT(-('Diário 7º PA'!$E$4:$E$5383='Analítico Cx.'!$B62),-('Diário 7º PA'!$N$4:$N$5383=H$1),('Diário 7º PA'!$F$4:$F$5383))+SUMPRODUCT(-('Diário 8º PA'!$E$4:$E$5022='Analítico Cx.'!$B62),-('Diário 8º PA'!$O$4:$O$5022=H$1),('Diário 8º PA'!$F$4:$F$5022))+SUMPRODUCT(-('Diário 9º PA'!$E$4:$E$5221='Analítico Cx.'!$B62),-('Diário 9º PA'!$O$4:$O$5221=H$1),('Diário 9º PA'!$F$4:$F$5221))+SUMPRODUCT(-('Diário 10º PA'!$E$4:$E$5221='Analítico Cx.'!$B62),-('Diário 10º PA'!$O$4:$O$5221=H$1),('Diário 10º PA'!$F$4:$F$5221))</f>
        <v>0</v>
      </c>
      <c r="I62" s="183">
        <f>SUMPRODUCT(-('Diário 7º PA'!$E$4:$E$5383='Analítico Cx.'!$B62),-('Diário 7º PA'!$N$4:$N$5383=I$1),('Diário 7º PA'!$F$4:$F$5383))+SUMPRODUCT(-('Diário 8º PA'!$E$4:$E$5022='Analítico Cx.'!$B62),-('Diário 8º PA'!$O$4:$O$5022=I$1),('Diário 8º PA'!$F$4:$F$5022))+SUMPRODUCT(-('Diário 9º PA'!$E$4:$E$5221='Analítico Cx.'!$B62),-('Diário 9º PA'!$O$4:$O$5221=I$1),('Diário 9º PA'!$F$4:$F$5221))+SUMPRODUCT(-('Diário 10º PA'!$E$4:$E$5221='Analítico Cx.'!$B62),-('Diário 10º PA'!$O$4:$O$5221=I$1),('Diário 10º PA'!$F$4:$F$5221))</f>
        <v>0</v>
      </c>
      <c r="J62" s="183">
        <f>SUMPRODUCT(-('Diário 7º PA'!$E$4:$E$5383='Analítico Cx.'!$B62),-('Diário 7º PA'!$N$4:$N$5383=J$1),('Diário 7º PA'!$F$4:$F$5383))+SUMPRODUCT(-('Diário 8º PA'!$E$4:$E$5022='Analítico Cx.'!$B62),-('Diário 8º PA'!$O$4:$O$5022=J$1),('Diário 8º PA'!$F$4:$F$5022))+SUMPRODUCT(-('Diário 9º PA'!$E$4:$E$5221='Analítico Cx.'!$B62),-('Diário 9º PA'!$O$4:$O$5221=J$1),('Diário 9º PA'!$F$4:$F$5221))+SUMPRODUCT(-('Diário 10º PA'!$E$4:$E$5221='Analítico Cx.'!$B62),-('Diário 10º PA'!$O$4:$O$5221=J$1),('Diário 10º PA'!$F$4:$F$5221))</f>
        <v>0</v>
      </c>
      <c r="K62" s="183">
        <f>SUMPRODUCT(-('Diário 7º PA'!$E$4:$E$5383='Analítico Cx.'!$B62),-('Diário 7º PA'!$N$4:$N$5383=K$1),('Diário 7º PA'!$F$4:$F$5383))+SUMPRODUCT(-('Diário 8º PA'!$E$4:$E$5022='Analítico Cx.'!$B62),-('Diário 8º PA'!$O$4:$O$5022=K$1),('Diário 8º PA'!$F$4:$F$5022))+SUMPRODUCT(-('Diário 9º PA'!$E$4:$E$5221='Analítico Cx.'!$B62),-('Diário 9º PA'!$O$4:$O$5221=K$1),('Diário 9º PA'!$F$4:$F$5221))+SUMPRODUCT(-('Diário 10º PA'!$E$4:$E$5221='Analítico Cx.'!$B62),-('Diário 10º PA'!$O$4:$O$5221=K$1),('Diário 10º PA'!$F$4:$F$5221))</f>
        <v>0</v>
      </c>
      <c r="L62" s="183">
        <f>SUMPRODUCT(-('Diário 7º PA'!$E$4:$E$5383='Analítico Cx.'!$B62),-('Diário 7º PA'!$N$4:$N$5383=L$1),('Diário 7º PA'!$F$4:$F$5383))+SUMPRODUCT(-('Diário 8º PA'!$E$4:$E$5022='Analítico Cx.'!$B62),-('Diário 8º PA'!$O$4:$O$5022=L$1),('Diário 8º PA'!$F$4:$F$5022))+SUMPRODUCT(-('Diário 9º PA'!$E$4:$E$5221='Analítico Cx.'!$B62),-('Diário 9º PA'!$O$4:$O$5221=L$1),('Diário 9º PA'!$F$4:$F$5221))+SUMPRODUCT(-('Diário 10º PA'!$E$4:$E$5221='Analítico Cx.'!$B62),-('Diário 10º PA'!$O$4:$O$5221=L$1),('Diário 10º PA'!$F$4:$F$5221))</f>
        <v>0</v>
      </c>
      <c r="M62" s="183">
        <f>SUMPRODUCT(-('Diário 7º PA'!$E$4:$E$5383='Analítico Cx.'!$B62),-('Diário 7º PA'!$N$4:$N$5383=M$1),('Diário 7º PA'!$F$4:$F$5383))+SUMPRODUCT(-('Diário 8º PA'!$E$4:$E$5022='Analítico Cx.'!$B62),-('Diário 8º PA'!$O$4:$O$5022=M$1),('Diário 8º PA'!$F$4:$F$5022))+SUMPRODUCT(-('Diário 9º PA'!$E$4:$E$5221='Analítico Cx.'!$B62),-('Diário 9º PA'!$O$4:$O$5221=M$1),('Diário 9º PA'!$F$4:$F$5221))+SUMPRODUCT(-('Diário 10º PA'!$E$4:$E$5221='Analítico Cx.'!$B62),-('Diário 10º PA'!$O$4:$O$5221=M$1),('Diário 10º PA'!$F$4:$F$5221))</f>
        <v>0</v>
      </c>
      <c r="N62" s="183">
        <f>SUMPRODUCT(-('Diário 7º PA'!$E$4:$E$5383='Analítico Cx.'!$B62),-('Diário 7º PA'!$N$4:$N$5383=N$1),('Diário 7º PA'!$F$4:$F$5383))+SUMPRODUCT(-('Diário 8º PA'!$E$4:$E$5022='Analítico Cx.'!$B62),-('Diário 8º PA'!$O$4:$O$5022=N$1),('Diário 8º PA'!$F$4:$F$5022))+SUMPRODUCT(-('Diário 9º PA'!$E$4:$E$5221='Analítico Cx.'!$B62),-('Diário 9º PA'!$O$4:$O$5221=N$1),('Diário 9º PA'!$F$4:$F$5221))+SUMPRODUCT(-('Diário 10º PA'!$E$4:$E$5221='Analítico Cx.'!$B62),-('Diário 10º PA'!$O$4:$O$5221=N$1),('Diário 10º PA'!$F$4:$F$5221))</f>
        <v>0</v>
      </c>
      <c r="O62" s="184">
        <f>SUM(C62:N62)</f>
        <v>18900</v>
      </c>
      <c r="P62" s="168">
        <f t="shared" ref="P62:P93" si="16">IF($O$160=0,0,O62/$O$160)</f>
        <v>1.168872401762937E-3</v>
      </c>
    </row>
    <row r="63" spans="1:16" ht="23.25" customHeight="1" x14ac:dyDescent="0.2">
      <c r="A63" s="59" t="s">
        <v>215</v>
      </c>
      <c r="B63" s="102" t="s">
        <v>216</v>
      </c>
      <c r="C63" s="183">
        <f>SUMPRODUCT(-('Diário 7º PA'!$E$4:$E$5383='Analítico Cx.'!$B63),-('Diário 7º PA'!$N$4:$N$5383=C$1),('Diário 7º PA'!$F$4:$F$5383))+SUMPRODUCT(-('Diário 8º PA'!$E$4:$E$5022='Analítico Cx.'!$B63),-('Diário 8º PA'!$O$4:$O$5022=C$1),('Diário 8º PA'!$F$4:$F$5022))+SUMPRODUCT(-('Diário 9º PA'!$E$4:$E$5221='Analítico Cx.'!$B63),-('Diário 9º PA'!$O$4:$O$5221=C$1),('Diário 9º PA'!$F$4:$F$5221))+SUMPRODUCT(-('Diário 10º PA'!$E$4:$E$5221='Analítico Cx.'!$B63),-('Diário 10º PA'!$O$4:$O$5221=C$1),('Diário 10º PA'!$F$4:$F$5221))</f>
        <v>1392.53</v>
      </c>
      <c r="D63" s="183">
        <f>SUMPRODUCT(-('Diário 7º PA'!$E$4:$E$5383='Analítico Cx.'!$B63),-('Diário 7º PA'!$N$4:$N$5383=D$1),('Diário 7º PA'!$F$4:$F$5383))+SUMPRODUCT(-('Diário 8º PA'!$E$4:$E$5022='Analítico Cx.'!$B63),-('Diário 8º PA'!$O$4:$O$5022=D$1),('Diário 8º PA'!$F$4:$F$5022))+SUMPRODUCT(-('Diário 9º PA'!$E$4:$E$5221='Analítico Cx.'!$B63),-('Diário 9º PA'!$O$4:$O$5221=D$1),('Diário 9º PA'!$F$4:$F$5221))+SUMPRODUCT(-('Diário 10º PA'!$E$4:$E$5221='Analítico Cx.'!$B63),-('Diário 10º PA'!$O$4:$O$5221=D$1),('Diário 10º PA'!$F$4:$F$5221))</f>
        <v>1388.26</v>
      </c>
      <c r="E63" s="183">
        <f>SUMPRODUCT(-('Diário 7º PA'!$E$4:$E$5383='Analítico Cx.'!$B63),-('Diário 7º PA'!$N$4:$N$5383=E$1),('Diário 7º PA'!$F$4:$F$5383))+SUMPRODUCT(-('Diário 8º PA'!$E$4:$E$5022='Analítico Cx.'!$B63),-('Diário 8º PA'!$O$4:$O$5022=E$1),('Diário 8º PA'!$F$4:$F$5022))+SUMPRODUCT(-('Diário 9º PA'!$E$4:$E$5221='Analítico Cx.'!$B63),-('Diário 9º PA'!$O$4:$O$5221=E$1),('Diário 9º PA'!$F$4:$F$5221))+SUMPRODUCT(-('Diário 10º PA'!$E$4:$E$5221='Analítico Cx.'!$B63),-('Diário 10º PA'!$O$4:$O$5221=E$1),('Diário 10º PA'!$F$4:$F$5221))</f>
        <v>1187.92</v>
      </c>
      <c r="F63" s="183">
        <f>SUMPRODUCT(-('Diário 7º PA'!$E$4:$E$5383='Analítico Cx.'!$B63),-('Diário 7º PA'!$N$4:$N$5383=F$1),('Diário 7º PA'!$F$4:$F$5383))+SUMPRODUCT(-('Diário 8º PA'!$E$4:$E$5022='Analítico Cx.'!$B63),-('Diário 8º PA'!$O$4:$O$5022=F$1),('Diário 8º PA'!$F$4:$F$5022))+SUMPRODUCT(-('Diário 9º PA'!$E$4:$E$5221='Analítico Cx.'!$B63),-('Diário 9º PA'!$O$4:$O$5221=F$1),('Diário 9º PA'!$F$4:$F$5221))+SUMPRODUCT(-('Diário 10º PA'!$E$4:$E$5221='Analítico Cx.'!$B63),-('Diário 10º PA'!$O$4:$O$5221=F$1),('Diário 10º PA'!$F$4:$F$5221))</f>
        <v>0</v>
      </c>
      <c r="G63" s="183">
        <f>SUMPRODUCT(-('Diário 7º PA'!$E$4:$E$5383='Analítico Cx.'!$B63),-('Diário 7º PA'!$N$4:$N$5383=G$1),('Diário 7º PA'!$F$4:$F$5383))+SUMPRODUCT(-('Diário 8º PA'!$E$4:$E$5022='Analítico Cx.'!$B63),-('Diário 8º PA'!$O$4:$O$5022=G$1),('Diário 8º PA'!$F$4:$F$5022))+SUMPRODUCT(-('Diário 9º PA'!$E$4:$E$5221='Analítico Cx.'!$B63),-('Diário 9º PA'!$O$4:$O$5221=G$1),('Diário 9º PA'!$F$4:$F$5221))+SUMPRODUCT(-('Diário 10º PA'!$E$4:$E$5221='Analítico Cx.'!$B63),-('Diário 10º PA'!$O$4:$O$5221=G$1),('Diário 10º PA'!$F$4:$F$5221))</f>
        <v>0</v>
      </c>
      <c r="H63" s="183">
        <f>SUMPRODUCT(-('Diário 7º PA'!$E$4:$E$5383='Analítico Cx.'!$B63),-('Diário 7º PA'!$N$4:$N$5383=H$1),('Diário 7º PA'!$F$4:$F$5383))+SUMPRODUCT(-('Diário 8º PA'!$E$4:$E$5022='Analítico Cx.'!$B63),-('Diário 8º PA'!$O$4:$O$5022=H$1),('Diário 8º PA'!$F$4:$F$5022))+SUMPRODUCT(-('Diário 9º PA'!$E$4:$E$5221='Analítico Cx.'!$B63),-('Diário 9º PA'!$O$4:$O$5221=H$1),('Diário 9º PA'!$F$4:$F$5221))+SUMPRODUCT(-('Diário 10º PA'!$E$4:$E$5221='Analítico Cx.'!$B63),-('Diário 10º PA'!$O$4:$O$5221=H$1),('Diário 10º PA'!$F$4:$F$5221))</f>
        <v>0</v>
      </c>
      <c r="I63" s="183">
        <f>SUMPRODUCT(-('Diário 7º PA'!$E$4:$E$5383='Analítico Cx.'!$B63),-('Diário 7º PA'!$N$4:$N$5383=I$1),('Diário 7º PA'!$F$4:$F$5383))+SUMPRODUCT(-('Diário 8º PA'!$E$4:$E$5022='Analítico Cx.'!$B63),-('Diário 8º PA'!$O$4:$O$5022=I$1),('Diário 8º PA'!$F$4:$F$5022))+SUMPRODUCT(-('Diário 9º PA'!$E$4:$E$5221='Analítico Cx.'!$B63),-('Diário 9º PA'!$O$4:$O$5221=I$1),('Diário 9º PA'!$F$4:$F$5221))+SUMPRODUCT(-('Diário 10º PA'!$E$4:$E$5221='Analítico Cx.'!$B63),-('Diário 10º PA'!$O$4:$O$5221=I$1),('Diário 10º PA'!$F$4:$F$5221))</f>
        <v>0</v>
      </c>
      <c r="J63" s="183">
        <f>SUMPRODUCT(-('Diário 7º PA'!$E$4:$E$5383='Analítico Cx.'!$B63),-('Diário 7º PA'!$N$4:$N$5383=J$1),('Diário 7º PA'!$F$4:$F$5383))+SUMPRODUCT(-('Diário 8º PA'!$E$4:$E$5022='Analítico Cx.'!$B63),-('Diário 8º PA'!$O$4:$O$5022=J$1),('Diário 8º PA'!$F$4:$F$5022))+SUMPRODUCT(-('Diário 9º PA'!$E$4:$E$5221='Analítico Cx.'!$B63),-('Diário 9º PA'!$O$4:$O$5221=J$1),('Diário 9º PA'!$F$4:$F$5221))+SUMPRODUCT(-('Diário 10º PA'!$E$4:$E$5221='Analítico Cx.'!$B63),-('Diário 10º PA'!$O$4:$O$5221=J$1),('Diário 10º PA'!$F$4:$F$5221))</f>
        <v>0</v>
      </c>
      <c r="K63" s="183">
        <f>SUMPRODUCT(-('Diário 7º PA'!$E$4:$E$5383='Analítico Cx.'!$B63),-('Diário 7º PA'!$N$4:$N$5383=K$1),('Diário 7º PA'!$F$4:$F$5383))+SUMPRODUCT(-('Diário 8º PA'!$E$4:$E$5022='Analítico Cx.'!$B63),-('Diário 8º PA'!$O$4:$O$5022=K$1),('Diário 8º PA'!$F$4:$F$5022))+SUMPRODUCT(-('Diário 9º PA'!$E$4:$E$5221='Analítico Cx.'!$B63),-('Diário 9º PA'!$O$4:$O$5221=K$1),('Diário 9º PA'!$F$4:$F$5221))+SUMPRODUCT(-('Diário 10º PA'!$E$4:$E$5221='Analítico Cx.'!$B63),-('Diário 10º PA'!$O$4:$O$5221=K$1),('Diário 10º PA'!$F$4:$F$5221))</f>
        <v>0</v>
      </c>
      <c r="L63" s="183">
        <f>SUMPRODUCT(-('Diário 7º PA'!$E$4:$E$5383='Analítico Cx.'!$B63),-('Diário 7º PA'!$N$4:$N$5383=L$1),('Diário 7º PA'!$F$4:$F$5383))+SUMPRODUCT(-('Diário 8º PA'!$E$4:$E$5022='Analítico Cx.'!$B63),-('Diário 8º PA'!$O$4:$O$5022=L$1),('Diário 8º PA'!$F$4:$F$5022))+SUMPRODUCT(-('Diário 9º PA'!$E$4:$E$5221='Analítico Cx.'!$B63),-('Diário 9º PA'!$O$4:$O$5221=L$1),('Diário 9º PA'!$F$4:$F$5221))+SUMPRODUCT(-('Diário 10º PA'!$E$4:$E$5221='Analítico Cx.'!$B63),-('Diário 10º PA'!$O$4:$O$5221=L$1),('Diário 10º PA'!$F$4:$F$5221))</f>
        <v>0</v>
      </c>
      <c r="M63" s="183">
        <f>SUMPRODUCT(-('Diário 7º PA'!$E$4:$E$5383='Analítico Cx.'!$B63),-('Diário 7º PA'!$N$4:$N$5383=M$1),('Diário 7º PA'!$F$4:$F$5383))+SUMPRODUCT(-('Diário 8º PA'!$E$4:$E$5022='Analítico Cx.'!$B63),-('Diário 8º PA'!$O$4:$O$5022=M$1),('Diário 8º PA'!$F$4:$F$5022))+SUMPRODUCT(-('Diário 9º PA'!$E$4:$E$5221='Analítico Cx.'!$B63),-('Diário 9º PA'!$O$4:$O$5221=M$1),('Diário 9º PA'!$F$4:$F$5221))+SUMPRODUCT(-('Diário 10º PA'!$E$4:$E$5221='Analítico Cx.'!$B63),-('Diário 10º PA'!$O$4:$O$5221=M$1),('Diário 10º PA'!$F$4:$F$5221))</f>
        <v>0</v>
      </c>
      <c r="N63" s="183">
        <f>SUMPRODUCT(-('Diário 7º PA'!$E$4:$E$5383='Analítico Cx.'!$B63),-('Diário 7º PA'!$N$4:$N$5383=N$1),('Diário 7º PA'!$F$4:$F$5383))+SUMPRODUCT(-('Diário 8º PA'!$E$4:$E$5022='Analítico Cx.'!$B63),-('Diário 8º PA'!$O$4:$O$5022=N$1),('Diário 8º PA'!$F$4:$F$5022))+SUMPRODUCT(-('Diário 9º PA'!$E$4:$E$5221='Analítico Cx.'!$B63),-('Diário 9º PA'!$O$4:$O$5221=N$1),('Diário 9º PA'!$F$4:$F$5221))+SUMPRODUCT(-('Diário 10º PA'!$E$4:$E$5221='Analítico Cx.'!$B63),-('Diário 10º PA'!$O$4:$O$5221=N$1),('Diário 10º PA'!$F$4:$F$5221))</f>
        <v>0</v>
      </c>
      <c r="O63" s="184">
        <f t="shared" ref="O63:O122" si="17">SUM(C63:N63)</f>
        <v>3968.71</v>
      </c>
      <c r="P63" s="168">
        <f t="shared" si="16"/>
        <v>2.4544526929103631E-4</v>
      </c>
    </row>
    <row r="64" spans="1:16" ht="23.25" customHeight="1" x14ac:dyDescent="0.2">
      <c r="A64" s="59" t="s">
        <v>217</v>
      </c>
      <c r="B64" s="102" t="s">
        <v>218</v>
      </c>
      <c r="C64" s="183">
        <f>SUMPRODUCT(-('Diário 7º PA'!$E$4:$E$5383='Analítico Cx.'!$B64),-('Diário 7º PA'!$N$4:$N$5383=C$1),('Diário 7º PA'!$F$4:$F$5383))+SUMPRODUCT(-('Diário 8º PA'!$E$4:$E$5022='Analítico Cx.'!$B64),-('Diário 8º PA'!$O$4:$O$5022=C$1),('Diário 8º PA'!$F$4:$F$5022))+SUMPRODUCT(-('Diário 9º PA'!$E$4:$E$5221='Analítico Cx.'!$B64),-('Diário 9º PA'!$O$4:$O$5221=C$1),('Diário 9º PA'!$F$4:$F$5221))+SUMPRODUCT(-('Diário 10º PA'!$E$4:$E$5221='Analítico Cx.'!$B64),-('Diário 10º PA'!$O$4:$O$5221=C$1),('Diário 10º PA'!$F$4:$F$5221))</f>
        <v>1142.3599999999999</v>
      </c>
      <c r="D64" s="183">
        <f>SUMPRODUCT(-('Diário 7º PA'!$E$4:$E$5383='Analítico Cx.'!$B64),-('Diário 7º PA'!$N$4:$N$5383=D$1),('Diário 7º PA'!$F$4:$F$5383))+SUMPRODUCT(-('Diário 8º PA'!$E$4:$E$5022='Analítico Cx.'!$B64),-('Diário 8º PA'!$O$4:$O$5022=D$1),('Diário 8º PA'!$F$4:$F$5022))+SUMPRODUCT(-('Diário 9º PA'!$E$4:$E$5221='Analítico Cx.'!$B64),-('Diário 9º PA'!$O$4:$O$5221=D$1),('Diário 9º PA'!$F$4:$F$5221))+SUMPRODUCT(-('Diário 10º PA'!$E$4:$E$5221='Analítico Cx.'!$B64),-('Diário 10º PA'!$O$4:$O$5221=D$1),('Diário 10º PA'!$F$4:$F$5221))</f>
        <v>881.93</v>
      </c>
      <c r="E64" s="183">
        <f>SUMPRODUCT(-('Diário 7º PA'!$E$4:$E$5383='Analítico Cx.'!$B64),-('Diário 7º PA'!$N$4:$N$5383=E$1),('Diário 7º PA'!$F$4:$F$5383))+SUMPRODUCT(-('Diário 8º PA'!$E$4:$E$5022='Analítico Cx.'!$B64),-('Diário 8º PA'!$O$4:$O$5022=E$1),('Diário 8º PA'!$F$4:$F$5022))+SUMPRODUCT(-('Diário 9º PA'!$E$4:$E$5221='Analítico Cx.'!$B64),-('Diário 9º PA'!$O$4:$O$5221=E$1),('Diário 9º PA'!$F$4:$F$5221))+SUMPRODUCT(-('Diário 10º PA'!$E$4:$E$5221='Analítico Cx.'!$B64),-('Diário 10º PA'!$O$4:$O$5221=E$1),('Diário 10º PA'!$F$4:$F$5221))</f>
        <v>881.93</v>
      </c>
      <c r="F64" s="183">
        <f>SUMPRODUCT(-('Diário 7º PA'!$E$4:$E$5383='Analítico Cx.'!$B64),-('Diário 7º PA'!$N$4:$N$5383=F$1),('Diário 7º PA'!$F$4:$F$5383))+SUMPRODUCT(-('Diário 8º PA'!$E$4:$E$5022='Analítico Cx.'!$B64),-('Diário 8º PA'!$O$4:$O$5022=F$1),('Diário 8º PA'!$F$4:$F$5022))+SUMPRODUCT(-('Diário 9º PA'!$E$4:$E$5221='Analítico Cx.'!$B64),-('Diário 9º PA'!$O$4:$O$5221=F$1),('Diário 9º PA'!$F$4:$F$5221))+SUMPRODUCT(-('Diário 10º PA'!$E$4:$E$5221='Analítico Cx.'!$B64),-('Diário 10º PA'!$O$4:$O$5221=F$1),('Diário 10º PA'!$F$4:$F$5221))</f>
        <v>0</v>
      </c>
      <c r="G64" s="183">
        <f>SUMPRODUCT(-('Diário 7º PA'!$E$4:$E$5383='Analítico Cx.'!$B64),-('Diário 7º PA'!$N$4:$N$5383=G$1),('Diário 7º PA'!$F$4:$F$5383))+SUMPRODUCT(-('Diário 8º PA'!$E$4:$E$5022='Analítico Cx.'!$B64),-('Diário 8º PA'!$O$4:$O$5022=G$1),('Diário 8º PA'!$F$4:$F$5022))+SUMPRODUCT(-('Diário 9º PA'!$E$4:$E$5221='Analítico Cx.'!$B64),-('Diário 9º PA'!$O$4:$O$5221=G$1),('Diário 9º PA'!$F$4:$F$5221))+SUMPRODUCT(-('Diário 10º PA'!$E$4:$E$5221='Analítico Cx.'!$B64),-('Diário 10º PA'!$O$4:$O$5221=G$1),('Diário 10º PA'!$F$4:$F$5221))</f>
        <v>0</v>
      </c>
      <c r="H64" s="183">
        <f>SUMPRODUCT(-('Diário 7º PA'!$E$4:$E$5383='Analítico Cx.'!$B64),-('Diário 7º PA'!$N$4:$N$5383=H$1),('Diário 7º PA'!$F$4:$F$5383))+SUMPRODUCT(-('Diário 8º PA'!$E$4:$E$5022='Analítico Cx.'!$B64),-('Diário 8º PA'!$O$4:$O$5022=H$1),('Diário 8º PA'!$F$4:$F$5022))+SUMPRODUCT(-('Diário 9º PA'!$E$4:$E$5221='Analítico Cx.'!$B64),-('Diário 9º PA'!$O$4:$O$5221=H$1),('Diário 9º PA'!$F$4:$F$5221))+SUMPRODUCT(-('Diário 10º PA'!$E$4:$E$5221='Analítico Cx.'!$B64),-('Diário 10º PA'!$O$4:$O$5221=H$1),('Diário 10º PA'!$F$4:$F$5221))</f>
        <v>0</v>
      </c>
      <c r="I64" s="183">
        <f>SUMPRODUCT(-('Diário 7º PA'!$E$4:$E$5383='Analítico Cx.'!$B64),-('Diário 7º PA'!$N$4:$N$5383=I$1),('Diário 7º PA'!$F$4:$F$5383))+SUMPRODUCT(-('Diário 8º PA'!$E$4:$E$5022='Analítico Cx.'!$B64),-('Diário 8º PA'!$O$4:$O$5022=I$1),('Diário 8º PA'!$F$4:$F$5022))+SUMPRODUCT(-('Diário 9º PA'!$E$4:$E$5221='Analítico Cx.'!$B64),-('Diário 9º PA'!$O$4:$O$5221=I$1),('Diário 9º PA'!$F$4:$F$5221))+SUMPRODUCT(-('Diário 10º PA'!$E$4:$E$5221='Analítico Cx.'!$B64),-('Diário 10º PA'!$O$4:$O$5221=I$1),('Diário 10º PA'!$F$4:$F$5221))</f>
        <v>0</v>
      </c>
      <c r="J64" s="183">
        <f>SUMPRODUCT(-('Diário 7º PA'!$E$4:$E$5383='Analítico Cx.'!$B64),-('Diário 7º PA'!$N$4:$N$5383=J$1),('Diário 7º PA'!$F$4:$F$5383))+SUMPRODUCT(-('Diário 8º PA'!$E$4:$E$5022='Analítico Cx.'!$B64),-('Diário 8º PA'!$O$4:$O$5022=J$1),('Diário 8º PA'!$F$4:$F$5022))+SUMPRODUCT(-('Diário 9º PA'!$E$4:$E$5221='Analítico Cx.'!$B64),-('Diário 9º PA'!$O$4:$O$5221=J$1),('Diário 9º PA'!$F$4:$F$5221))+SUMPRODUCT(-('Diário 10º PA'!$E$4:$E$5221='Analítico Cx.'!$B64),-('Diário 10º PA'!$O$4:$O$5221=J$1),('Diário 10º PA'!$F$4:$F$5221))</f>
        <v>0</v>
      </c>
      <c r="K64" s="183">
        <f>SUMPRODUCT(-('Diário 7º PA'!$E$4:$E$5383='Analítico Cx.'!$B64),-('Diário 7º PA'!$N$4:$N$5383=K$1),('Diário 7º PA'!$F$4:$F$5383))+SUMPRODUCT(-('Diário 8º PA'!$E$4:$E$5022='Analítico Cx.'!$B64),-('Diário 8º PA'!$O$4:$O$5022=K$1),('Diário 8º PA'!$F$4:$F$5022))+SUMPRODUCT(-('Diário 9º PA'!$E$4:$E$5221='Analítico Cx.'!$B64),-('Diário 9º PA'!$O$4:$O$5221=K$1),('Diário 9º PA'!$F$4:$F$5221))+SUMPRODUCT(-('Diário 10º PA'!$E$4:$E$5221='Analítico Cx.'!$B64),-('Diário 10º PA'!$O$4:$O$5221=K$1),('Diário 10º PA'!$F$4:$F$5221))</f>
        <v>0</v>
      </c>
      <c r="L64" s="183">
        <f>SUMPRODUCT(-('Diário 7º PA'!$E$4:$E$5383='Analítico Cx.'!$B64),-('Diário 7º PA'!$N$4:$N$5383=L$1),('Diário 7º PA'!$F$4:$F$5383))+SUMPRODUCT(-('Diário 8º PA'!$E$4:$E$5022='Analítico Cx.'!$B64),-('Diário 8º PA'!$O$4:$O$5022=L$1),('Diário 8º PA'!$F$4:$F$5022))+SUMPRODUCT(-('Diário 9º PA'!$E$4:$E$5221='Analítico Cx.'!$B64),-('Diário 9º PA'!$O$4:$O$5221=L$1),('Diário 9º PA'!$F$4:$F$5221))+SUMPRODUCT(-('Diário 10º PA'!$E$4:$E$5221='Analítico Cx.'!$B64),-('Diário 10º PA'!$O$4:$O$5221=L$1),('Diário 10º PA'!$F$4:$F$5221))</f>
        <v>0</v>
      </c>
      <c r="M64" s="183">
        <f>SUMPRODUCT(-('Diário 7º PA'!$E$4:$E$5383='Analítico Cx.'!$B64),-('Diário 7º PA'!$N$4:$N$5383=M$1),('Diário 7º PA'!$F$4:$F$5383))+SUMPRODUCT(-('Diário 8º PA'!$E$4:$E$5022='Analítico Cx.'!$B64),-('Diário 8º PA'!$O$4:$O$5022=M$1),('Diário 8º PA'!$F$4:$F$5022))+SUMPRODUCT(-('Diário 9º PA'!$E$4:$E$5221='Analítico Cx.'!$B64),-('Diário 9º PA'!$O$4:$O$5221=M$1),('Diário 9º PA'!$F$4:$F$5221))+SUMPRODUCT(-('Diário 10º PA'!$E$4:$E$5221='Analítico Cx.'!$B64),-('Diário 10º PA'!$O$4:$O$5221=M$1),('Diário 10º PA'!$F$4:$F$5221))</f>
        <v>0</v>
      </c>
      <c r="N64" s="183">
        <f>SUMPRODUCT(-('Diário 7º PA'!$E$4:$E$5383='Analítico Cx.'!$B64),-('Diário 7º PA'!$N$4:$N$5383=N$1),('Diário 7º PA'!$F$4:$F$5383))+SUMPRODUCT(-('Diário 8º PA'!$E$4:$E$5022='Analítico Cx.'!$B64),-('Diário 8º PA'!$O$4:$O$5022=N$1),('Diário 8º PA'!$F$4:$F$5022))+SUMPRODUCT(-('Diário 9º PA'!$E$4:$E$5221='Analítico Cx.'!$B64),-('Diário 9º PA'!$O$4:$O$5221=N$1),('Diário 9º PA'!$F$4:$F$5221))+SUMPRODUCT(-('Diário 10º PA'!$E$4:$E$5221='Analítico Cx.'!$B64),-('Diário 10º PA'!$O$4:$O$5221=N$1),('Diário 10º PA'!$F$4:$F$5221))</f>
        <v>0</v>
      </c>
      <c r="O64" s="184">
        <f t="shared" si="17"/>
        <v>2906.22</v>
      </c>
      <c r="P64" s="168">
        <f t="shared" si="16"/>
        <v>1.7973546833076627E-4</v>
      </c>
    </row>
    <row r="65" spans="1:16" ht="23.25" customHeight="1" x14ac:dyDescent="0.2">
      <c r="A65" s="59" t="s">
        <v>219</v>
      </c>
      <c r="B65" s="102" t="s">
        <v>220</v>
      </c>
      <c r="C65" s="183">
        <f>SUMPRODUCT(-('Diário 7º PA'!$E$4:$E$5383='Analítico Cx.'!$B65),-('Diário 7º PA'!$N$4:$N$5383=C$1),('Diário 7º PA'!$F$4:$F$5383))+SUMPRODUCT(-('Diário 8º PA'!$E$4:$E$5022='Analítico Cx.'!$B65),-('Diário 8º PA'!$O$4:$O$5022=C$1),('Diário 8º PA'!$F$4:$F$5022))+SUMPRODUCT(-('Diário 9º PA'!$E$4:$E$5221='Analítico Cx.'!$B65),-('Diário 9º PA'!$O$4:$O$5221=C$1),('Diário 9º PA'!$F$4:$F$5221))+SUMPRODUCT(-('Diário 10º PA'!$E$4:$E$5221='Analítico Cx.'!$B65),-('Diário 10º PA'!$O$4:$O$5221=C$1),('Diário 10º PA'!$F$4:$F$5221))</f>
        <v>555.97</v>
      </c>
      <c r="D65" s="183">
        <f>SUMPRODUCT(-('Diário 7º PA'!$E$4:$E$5383='Analítico Cx.'!$B65),-('Diário 7º PA'!$N$4:$N$5383=D$1),('Diário 7º PA'!$F$4:$F$5383))+SUMPRODUCT(-('Diário 8º PA'!$E$4:$E$5022='Analítico Cx.'!$B65),-('Diário 8º PA'!$O$4:$O$5022=D$1),('Diário 8º PA'!$F$4:$F$5022))+SUMPRODUCT(-('Diário 9º PA'!$E$4:$E$5221='Analítico Cx.'!$B65),-('Diário 9º PA'!$O$4:$O$5221=D$1),('Diário 9º PA'!$F$4:$F$5221))+SUMPRODUCT(-('Diário 10º PA'!$E$4:$E$5221='Analítico Cx.'!$B65),-('Diário 10º PA'!$O$4:$O$5221=D$1),('Diário 10º PA'!$F$4:$F$5221))</f>
        <v>555.97</v>
      </c>
      <c r="E65" s="183">
        <f>SUMPRODUCT(-('Diário 7º PA'!$E$4:$E$5383='Analítico Cx.'!$B65),-('Diário 7º PA'!$N$4:$N$5383=E$1),('Diário 7º PA'!$F$4:$F$5383))+SUMPRODUCT(-('Diário 8º PA'!$E$4:$E$5022='Analítico Cx.'!$B65),-('Diário 8º PA'!$O$4:$O$5022=E$1),('Diário 8º PA'!$F$4:$F$5022))+SUMPRODUCT(-('Diário 9º PA'!$E$4:$E$5221='Analítico Cx.'!$B65),-('Diário 9º PA'!$O$4:$O$5221=E$1),('Diário 9º PA'!$F$4:$F$5221))+SUMPRODUCT(-('Diário 10º PA'!$E$4:$E$5221='Analítico Cx.'!$B65),-('Diário 10º PA'!$O$4:$O$5221=E$1),('Diário 10º PA'!$F$4:$F$5221))</f>
        <v>555.97</v>
      </c>
      <c r="F65" s="183">
        <f>SUMPRODUCT(-('Diário 7º PA'!$E$4:$E$5383='Analítico Cx.'!$B65),-('Diário 7º PA'!$N$4:$N$5383=F$1),('Diário 7º PA'!$F$4:$F$5383))+SUMPRODUCT(-('Diário 8º PA'!$E$4:$E$5022='Analítico Cx.'!$B65),-('Diário 8º PA'!$O$4:$O$5022=F$1),('Diário 8º PA'!$F$4:$F$5022))+SUMPRODUCT(-('Diário 9º PA'!$E$4:$E$5221='Analítico Cx.'!$B65),-('Diário 9º PA'!$O$4:$O$5221=F$1),('Diário 9º PA'!$F$4:$F$5221))+SUMPRODUCT(-('Diário 10º PA'!$E$4:$E$5221='Analítico Cx.'!$B65),-('Diário 10º PA'!$O$4:$O$5221=F$1),('Diário 10º PA'!$F$4:$F$5221))</f>
        <v>0</v>
      </c>
      <c r="G65" s="183">
        <f>SUMPRODUCT(-('Diário 7º PA'!$E$4:$E$5383='Analítico Cx.'!$B65),-('Diário 7º PA'!$N$4:$N$5383=G$1),('Diário 7º PA'!$F$4:$F$5383))+SUMPRODUCT(-('Diário 8º PA'!$E$4:$E$5022='Analítico Cx.'!$B65),-('Diário 8º PA'!$O$4:$O$5022=G$1),('Diário 8º PA'!$F$4:$F$5022))+SUMPRODUCT(-('Diário 9º PA'!$E$4:$E$5221='Analítico Cx.'!$B65),-('Diário 9º PA'!$O$4:$O$5221=G$1),('Diário 9º PA'!$F$4:$F$5221))+SUMPRODUCT(-('Diário 10º PA'!$E$4:$E$5221='Analítico Cx.'!$B65),-('Diário 10º PA'!$O$4:$O$5221=G$1),('Diário 10º PA'!$F$4:$F$5221))</f>
        <v>0</v>
      </c>
      <c r="H65" s="183">
        <f>SUMPRODUCT(-('Diário 7º PA'!$E$4:$E$5383='Analítico Cx.'!$B65),-('Diário 7º PA'!$N$4:$N$5383=H$1),('Diário 7º PA'!$F$4:$F$5383))+SUMPRODUCT(-('Diário 8º PA'!$E$4:$E$5022='Analítico Cx.'!$B65),-('Diário 8º PA'!$O$4:$O$5022=H$1),('Diário 8º PA'!$F$4:$F$5022))+SUMPRODUCT(-('Diário 9º PA'!$E$4:$E$5221='Analítico Cx.'!$B65),-('Diário 9º PA'!$O$4:$O$5221=H$1),('Diário 9º PA'!$F$4:$F$5221))+SUMPRODUCT(-('Diário 10º PA'!$E$4:$E$5221='Analítico Cx.'!$B65),-('Diário 10º PA'!$O$4:$O$5221=H$1),('Diário 10º PA'!$F$4:$F$5221))</f>
        <v>0</v>
      </c>
      <c r="I65" s="183">
        <f>SUMPRODUCT(-('Diário 7º PA'!$E$4:$E$5383='Analítico Cx.'!$B65),-('Diário 7º PA'!$N$4:$N$5383=I$1),('Diário 7º PA'!$F$4:$F$5383))+SUMPRODUCT(-('Diário 8º PA'!$E$4:$E$5022='Analítico Cx.'!$B65),-('Diário 8º PA'!$O$4:$O$5022=I$1),('Diário 8º PA'!$F$4:$F$5022))+SUMPRODUCT(-('Diário 9º PA'!$E$4:$E$5221='Analítico Cx.'!$B65),-('Diário 9º PA'!$O$4:$O$5221=I$1),('Diário 9º PA'!$F$4:$F$5221))+SUMPRODUCT(-('Diário 10º PA'!$E$4:$E$5221='Analítico Cx.'!$B65),-('Diário 10º PA'!$O$4:$O$5221=I$1),('Diário 10º PA'!$F$4:$F$5221))</f>
        <v>0</v>
      </c>
      <c r="J65" s="183">
        <f>SUMPRODUCT(-('Diário 7º PA'!$E$4:$E$5383='Analítico Cx.'!$B65),-('Diário 7º PA'!$N$4:$N$5383=J$1),('Diário 7º PA'!$F$4:$F$5383))+SUMPRODUCT(-('Diário 8º PA'!$E$4:$E$5022='Analítico Cx.'!$B65),-('Diário 8º PA'!$O$4:$O$5022=J$1),('Diário 8º PA'!$F$4:$F$5022))+SUMPRODUCT(-('Diário 9º PA'!$E$4:$E$5221='Analítico Cx.'!$B65),-('Diário 9º PA'!$O$4:$O$5221=J$1),('Diário 9º PA'!$F$4:$F$5221))+SUMPRODUCT(-('Diário 10º PA'!$E$4:$E$5221='Analítico Cx.'!$B65),-('Diário 10º PA'!$O$4:$O$5221=J$1),('Diário 10º PA'!$F$4:$F$5221))</f>
        <v>0</v>
      </c>
      <c r="K65" s="183">
        <f>SUMPRODUCT(-('Diário 7º PA'!$E$4:$E$5383='Analítico Cx.'!$B65),-('Diário 7º PA'!$N$4:$N$5383=K$1),('Diário 7º PA'!$F$4:$F$5383))+SUMPRODUCT(-('Diário 8º PA'!$E$4:$E$5022='Analítico Cx.'!$B65),-('Diário 8º PA'!$O$4:$O$5022=K$1),('Diário 8º PA'!$F$4:$F$5022))+SUMPRODUCT(-('Diário 9º PA'!$E$4:$E$5221='Analítico Cx.'!$B65),-('Diário 9º PA'!$O$4:$O$5221=K$1),('Diário 9º PA'!$F$4:$F$5221))+SUMPRODUCT(-('Diário 10º PA'!$E$4:$E$5221='Analítico Cx.'!$B65),-('Diário 10º PA'!$O$4:$O$5221=K$1),('Diário 10º PA'!$F$4:$F$5221))</f>
        <v>0</v>
      </c>
      <c r="L65" s="183">
        <f>SUMPRODUCT(-('Diário 7º PA'!$E$4:$E$5383='Analítico Cx.'!$B65),-('Diário 7º PA'!$N$4:$N$5383=L$1),('Diário 7º PA'!$F$4:$F$5383))+SUMPRODUCT(-('Diário 8º PA'!$E$4:$E$5022='Analítico Cx.'!$B65),-('Diário 8º PA'!$O$4:$O$5022=L$1),('Diário 8º PA'!$F$4:$F$5022))+SUMPRODUCT(-('Diário 9º PA'!$E$4:$E$5221='Analítico Cx.'!$B65),-('Diário 9º PA'!$O$4:$O$5221=L$1),('Diário 9º PA'!$F$4:$F$5221))+SUMPRODUCT(-('Diário 10º PA'!$E$4:$E$5221='Analítico Cx.'!$B65),-('Diário 10º PA'!$O$4:$O$5221=L$1),('Diário 10º PA'!$F$4:$F$5221))</f>
        <v>0</v>
      </c>
      <c r="M65" s="183">
        <f>SUMPRODUCT(-('Diário 7º PA'!$E$4:$E$5383='Analítico Cx.'!$B65),-('Diário 7º PA'!$N$4:$N$5383=M$1),('Diário 7º PA'!$F$4:$F$5383))+SUMPRODUCT(-('Diário 8º PA'!$E$4:$E$5022='Analítico Cx.'!$B65),-('Diário 8º PA'!$O$4:$O$5022=M$1),('Diário 8º PA'!$F$4:$F$5022))+SUMPRODUCT(-('Diário 9º PA'!$E$4:$E$5221='Analítico Cx.'!$B65),-('Diário 9º PA'!$O$4:$O$5221=M$1),('Diário 9º PA'!$F$4:$F$5221))+SUMPRODUCT(-('Diário 10º PA'!$E$4:$E$5221='Analítico Cx.'!$B65),-('Diário 10º PA'!$O$4:$O$5221=M$1),('Diário 10º PA'!$F$4:$F$5221))</f>
        <v>0</v>
      </c>
      <c r="N65" s="183">
        <f>SUMPRODUCT(-('Diário 7º PA'!$E$4:$E$5383='Analítico Cx.'!$B65),-('Diário 7º PA'!$N$4:$N$5383=N$1),('Diário 7º PA'!$F$4:$F$5383))+SUMPRODUCT(-('Diário 8º PA'!$E$4:$E$5022='Analítico Cx.'!$B65),-('Diário 8º PA'!$O$4:$O$5022=N$1),('Diário 8º PA'!$F$4:$F$5022))+SUMPRODUCT(-('Diário 9º PA'!$E$4:$E$5221='Analítico Cx.'!$B65),-('Diário 9º PA'!$O$4:$O$5221=N$1),('Diário 9º PA'!$F$4:$F$5221))+SUMPRODUCT(-('Diário 10º PA'!$E$4:$E$5221='Analítico Cx.'!$B65),-('Diário 10º PA'!$O$4:$O$5221=N$1),('Diário 10º PA'!$F$4:$F$5221))</f>
        <v>0</v>
      </c>
      <c r="O65" s="184">
        <f t="shared" si="17"/>
        <v>1667.91</v>
      </c>
      <c r="P65" s="168">
        <f t="shared" si="16"/>
        <v>1.0315206177906986E-4</v>
      </c>
    </row>
    <row r="66" spans="1:16" ht="23.25" customHeight="1" x14ac:dyDescent="0.2">
      <c r="A66" s="59" t="s">
        <v>221</v>
      </c>
      <c r="B66" s="102" t="s">
        <v>222</v>
      </c>
      <c r="C66" s="183">
        <f>SUMPRODUCT(-('Diário 7º PA'!$E$4:$E$5383='Analítico Cx.'!$B66),-('Diário 7º PA'!$N$4:$N$5383=C$1),('Diário 7º PA'!$F$4:$F$5383))+SUMPRODUCT(-('Diário 8º PA'!$E$4:$E$5022='Analítico Cx.'!$B66),-('Diário 8º PA'!$O$4:$O$5022=C$1),('Diário 8º PA'!$F$4:$F$5022))+SUMPRODUCT(-('Diário 9º PA'!$E$4:$E$5221='Analítico Cx.'!$B66),-('Diário 9º PA'!$O$4:$O$5221=C$1),('Diário 9º PA'!$F$4:$F$5221))+SUMPRODUCT(-('Diário 10º PA'!$E$4:$E$5221='Analítico Cx.'!$B66),-('Diário 10º PA'!$O$4:$O$5221=C$1),('Diário 10º PA'!$F$4:$F$5221))</f>
        <v>48283.890000000014</v>
      </c>
      <c r="D66" s="183">
        <f>SUMPRODUCT(-('Diário 7º PA'!$E$4:$E$5383='Analítico Cx.'!$B66),-('Diário 7º PA'!$N$4:$N$5383=D$1),('Diário 7º PA'!$F$4:$F$5383))+SUMPRODUCT(-('Diário 8º PA'!$E$4:$E$5022='Analítico Cx.'!$B66),-('Diário 8º PA'!$O$4:$O$5022=D$1),('Diário 8º PA'!$F$4:$F$5022))+SUMPRODUCT(-('Diário 9º PA'!$E$4:$E$5221='Analítico Cx.'!$B66),-('Diário 9º PA'!$O$4:$O$5221=D$1),('Diário 9º PA'!$F$4:$F$5221))+SUMPRODUCT(-('Diário 10º PA'!$E$4:$E$5221='Analítico Cx.'!$B66),-('Diário 10º PA'!$O$4:$O$5221=D$1),('Diário 10º PA'!$F$4:$F$5221))</f>
        <v>35906.880000000005</v>
      </c>
      <c r="E66" s="183">
        <f>SUMPRODUCT(-('Diário 7º PA'!$E$4:$E$5383='Analítico Cx.'!$B66),-('Diário 7º PA'!$N$4:$N$5383=E$1),('Diário 7º PA'!$F$4:$F$5383))+SUMPRODUCT(-('Diário 8º PA'!$E$4:$E$5022='Analítico Cx.'!$B66),-('Diário 8º PA'!$O$4:$O$5022=E$1),('Diário 8º PA'!$F$4:$F$5022))+SUMPRODUCT(-('Diário 9º PA'!$E$4:$E$5221='Analítico Cx.'!$B66),-('Diário 9º PA'!$O$4:$O$5221=E$1),('Diário 9º PA'!$F$4:$F$5221))+SUMPRODUCT(-('Diário 10º PA'!$E$4:$E$5221='Analítico Cx.'!$B66),-('Diário 10º PA'!$O$4:$O$5221=E$1),('Diário 10º PA'!$F$4:$F$5221))</f>
        <v>43339.61</v>
      </c>
      <c r="F66" s="183">
        <f>SUMPRODUCT(-('Diário 7º PA'!$E$4:$E$5383='Analítico Cx.'!$B66),-('Diário 7º PA'!$N$4:$N$5383=F$1),('Diário 7º PA'!$F$4:$F$5383))+SUMPRODUCT(-('Diário 8º PA'!$E$4:$E$5022='Analítico Cx.'!$B66),-('Diário 8º PA'!$O$4:$O$5022=F$1),('Diário 8º PA'!$F$4:$F$5022))+SUMPRODUCT(-('Diário 9º PA'!$E$4:$E$5221='Analítico Cx.'!$B66),-('Diário 9º PA'!$O$4:$O$5221=F$1),('Diário 9º PA'!$F$4:$F$5221))+SUMPRODUCT(-('Diário 10º PA'!$E$4:$E$5221='Analítico Cx.'!$B66),-('Diário 10º PA'!$O$4:$O$5221=F$1),('Diário 10º PA'!$F$4:$F$5221))</f>
        <v>0</v>
      </c>
      <c r="G66" s="183">
        <f>SUMPRODUCT(-('Diário 7º PA'!$E$4:$E$5383='Analítico Cx.'!$B66),-('Diário 7º PA'!$N$4:$N$5383=G$1),('Diário 7º PA'!$F$4:$F$5383))+SUMPRODUCT(-('Diário 8º PA'!$E$4:$E$5022='Analítico Cx.'!$B66),-('Diário 8º PA'!$O$4:$O$5022=G$1),('Diário 8º PA'!$F$4:$F$5022))+SUMPRODUCT(-('Diário 9º PA'!$E$4:$E$5221='Analítico Cx.'!$B66),-('Diário 9º PA'!$O$4:$O$5221=G$1),('Diário 9º PA'!$F$4:$F$5221))+SUMPRODUCT(-('Diário 10º PA'!$E$4:$E$5221='Analítico Cx.'!$B66),-('Diário 10º PA'!$O$4:$O$5221=G$1),('Diário 10º PA'!$F$4:$F$5221))</f>
        <v>0</v>
      </c>
      <c r="H66" s="183">
        <f>SUMPRODUCT(-('Diário 7º PA'!$E$4:$E$5383='Analítico Cx.'!$B66),-('Diário 7º PA'!$N$4:$N$5383=H$1),('Diário 7º PA'!$F$4:$F$5383))+SUMPRODUCT(-('Diário 8º PA'!$E$4:$E$5022='Analítico Cx.'!$B66),-('Diário 8º PA'!$O$4:$O$5022=H$1),('Diário 8º PA'!$F$4:$F$5022))+SUMPRODUCT(-('Diário 9º PA'!$E$4:$E$5221='Analítico Cx.'!$B66),-('Diário 9º PA'!$O$4:$O$5221=H$1),('Diário 9º PA'!$F$4:$F$5221))+SUMPRODUCT(-('Diário 10º PA'!$E$4:$E$5221='Analítico Cx.'!$B66),-('Diário 10º PA'!$O$4:$O$5221=H$1),('Diário 10º PA'!$F$4:$F$5221))</f>
        <v>0</v>
      </c>
      <c r="I66" s="183">
        <f>SUMPRODUCT(-('Diário 7º PA'!$E$4:$E$5383='Analítico Cx.'!$B66),-('Diário 7º PA'!$N$4:$N$5383=I$1),('Diário 7º PA'!$F$4:$F$5383))+SUMPRODUCT(-('Diário 8º PA'!$E$4:$E$5022='Analítico Cx.'!$B66),-('Diário 8º PA'!$O$4:$O$5022=I$1),('Diário 8º PA'!$F$4:$F$5022))+SUMPRODUCT(-('Diário 9º PA'!$E$4:$E$5221='Analítico Cx.'!$B66),-('Diário 9º PA'!$O$4:$O$5221=I$1),('Diário 9º PA'!$F$4:$F$5221))+SUMPRODUCT(-('Diário 10º PA'!$E$4:$E$5221='Analítico Cx.'!$B66),-('Diário 10º PA'!$O$4:$O$5221=I$1),('Diário 10º PA'!$F$4:$F$5221))</f>
        <v>0</v>
      </c>
      <c r="J66" s="183">
        <f>SUMPRODUCT(-('Diário 7º PA'!$E$4:$E$5383='Analítico Cx.'!$B66),-('Diário 7º PA'!$N$4:$N$5383=J$1),('Diário 7º PA'!$F$4:$F$5383))+SUMPRODUCT(-('Diário 8º PA'!$E$4:$E$5022='Analítico Cx.'!$B66),-('Diário 8º PA'!$O$4:$O$5022=J$1),('Diário 8º PA'!$F$4:$F$5022))+SUMPRODUCT(-('Diário 9º PA'!$E$4:$E$5221='Analítico Cx.'!$B66),-('Diário 9º PA'!$O$4:$O$5221=J$1),('Diário 9º PA'!$F$4:$F$5221))+SUMPRODUCT(-('Diário 10º PA'!$E$4:$E$5221='Analítico Cx.'!$B66),-('Diário 10º PA'!$O$4:$O$5221=J$1),('Diário 10º PA'!$F$4:$F$5221))</f>
        <v>0</v>
      </c>
      <c r="K66" s="183">
        <f>SUMPRODUCT(-('Diário 7º PA'!$E$4:$E$5383='Analítico Cx.'!$B66),-('Diário 7º PA'!$N$4:$N$5383=K$1),('Diário 7º PA'!$F$4:$F$5383))+SUMPRODUCT(-('Diário 8º PA'!$E$4:$E$5022='Analítico Cx.'!$B66),-('Diário 8º PA'!$O$4:$O$5022=K$1),('Diário 8º PA'!$F$4:$F$5022))+SUMPRODUCT(-('Diário 9º PA'!$E$4:$E$5221='Analítico Cx.'!$B66),-('Diário 9º PA'!$O$4:$O$5221=K$1),('Diário 9º PA'!$F$4:$F$5221))+SUMPRODUCT(-('Diário 10º PA'!$E$4:$E$5221='Analítico Cx.'!$B66),-('Diário 10º PA'!$O$4:$O$5221=K$1),('Diário 10º PA'!$F$4:$F$5221))</f>
        <v>0</v>
      </c>
      <c r="L66" s="183">
        <f>SUMPRODUCT(-('Diário 7º PA'!$E$4:$E$5383='Analítico Cx.'!$B66),-('Diário 7º PA'!$N$4:$N$5383=L$1),('Diário 7º PA'!$F$4:$F$5383))+SUMPRODUCT(-('Diário 8º PA'!$E$4:$E$5022='Analítico Cx.'!$B66),-('Diário 8º PA'!$O$4:$O$5022=L$1),('Diário 8º PA'!$F$4:$F$5022))+SUMPRODUCT(-('Diário 9º PA'!$E$4:$E$5221='Analítico Cx.'!$B66),-('Diário 9º PA'!$O$4:$O$5221=L$1),('Diário 9º PA'!$F$4:$F$5221))+SUMPRODUCT(-('Diário 10º PA'!$E$4:$E$5221='Analítico Cx.'!$B66),-('Diário 10º PA'!$O$4:$O$5221=L$1),('Diário 10º PA'!$F$4:$F$5221))</f>
        <v>0</v>
      </c>
      <c r="M66" s="183">
        <f>SUMPRODUCT(-('Diário 7º PA'!$E$4:$E$5383='Analítico Cx.'!$B66),-('Diário 7º PA'!$N$4:$N$5383=M$1),('Diário 7º PA'!$F$4:$F$5383))+SUMPRODUCT(-('Diário 8º PA'!$E$4:$E$5022='Analítico Cx.'!$B66),-('Diário 8º PA'!$O$4:$O$5022=M$1),('Diário 8º PA'!$F$4:$F$5022))+SUMPRODUCT(-('Diário 9º PA'!$E$4:$E$5221='Analítico Cx.'!$B66),-('Diário 9º PA'!$O$4:$O$5221=M$1),('Diário 9º PA'!$F$4:$F$5221))+SUMPRODUCT(-('Diário 10º PA'!$E$4:$E$5221='Analítico Cx.'!$B66),-('Diário 10º PA'!$O$4:$O$5221=M$1),('Diário 10º PA'!$F$4:$F$5221))</f>
        <v>0</v>
      </c>
      <c r="N66" s="183">
        <f>SUMPRODUCT(-('Diário 7º PA'!$E$4:$E$5383='Analítico Cx.'!$B66),-('Diário 7º PA'!$N$4:$N$5383=N$1),('Diário 7º PA'!$F$4:$F$5383))+SUMPRODUCT(-('Diário 8º PA'!$E$4:$E$5022='Analítico Cx.'!$B66),-('Diário 8º PA'!$O$4:$O$5022=N$1),('Diário 8º PA'!$F$4:$F$5022))+SUMPRODUCT(-('Diário 9º PA'!$E$4:$E$5221='Analítico Cx.'!$B66),-('Diário 9º PA'!$O$4:$O$5221=N$1),('Diário 9º PA'!$F$4:$F$5221))+SUMPRODUCT(-('Diário 10º PA'!$E$4:$E$5221='Analítico Cx.'!$B66),-('Diário 10º PA'!$O$4:$O$5221=N$1),('Diário 10º PA'!$F$4:$F$5221))</f>
        <v>0</v>
      </c>
      <c r="O66" s="184">
        <f t="shared" si="17"/>
        <v>127530.38000000002</v>
      </c>
      <c r="P66" s="168">
        <f t="shared" si="16"/>
        <v>7.8871291835100558E-3</v>
      </c>
    </row>
    <row r="67" spans="1:16" ht="23.25" customHeight="1" x14ac:dyDescent="0.2">
      <c r="A67" s="59" t="s">
        <v>223</v>
      </c>
      <c r="B67" s="102" t="s">
        <v>224</v>
      </c>
      <c r="C67" s="183">
        <f>SUMPRODUCT(-('Diário 7º PA'!$E$4:$E$5383='Analítico Cx.'!$B67),-('Diário 7º PA'!$N$4:$N$5383=C$1),('Diário 7º PA'!$F$4:$F$5383))+SUMPRODUCT(-('Diário 8º PA'!$E$4:$E$5022='Analítico Cx.'!$B67),-('Diário 8º PA'!$O$4:$O$5022=C$1),('Diário 8º PA'!$F$4:$F$5022))+SUMPRODUCT(-('Diário 9º PA'!$E$4:$E$5221='Analítico Cx.'!$B67),-('Diário 9º PA'!$O$4:$O$5221=C$1),('Diário 9º PA'!$F$4:$F$5221))+SUMPRODUCT(-('Diário 10º PA'!$E$4:$E$5221='Analítico Cx.'!$B67),-('Diário 10º PA'!$O$4:$O$5221=C$1),('Diário 10º PA'!$F$4:$F$5221))</f>
        <v>104351.13</v>
      </c>
      <c r="D67" s="183">
        <f>SUMPRODUCT(-('Diário 7º PA'!$E$4:$E$5383='Analítico Cx.'!$B67),-('Diário 7º PA'!$N$4:$N$5383=D$1),('Diário 7º PA'!$F$4:$F$5383))+SUMPRODUCT(-('Diário 8º PA'!$E$4:$E$5022='Analítico Cx.'!$B67),-('Diário 8º PA'!$O$4:$O$5022=D$1),('Diário 8º PA'!$F$4:$F$5022))+SUMPRODUCT(-('Diário 9º PA'!$E$4:$E$5221='Analítico Cx.'!$B67),-('Diário 9º PA'!$O$4:$O$5221=D$1),('Diário 9º PA'!$F$4:$F$5221))+SUMPRODUCT(-('Diário 10º PA'!$E$4:$E$5221='Analítico Cx.'!$B67),-('Diário 10º PA'!$O$4:$O$5221=D$1),('Diário 10º PA'!$F$4:$F$5221))</f>
        <v>102807.27</v>
      </c>
      <c r="E67" s="183">
        <f>SUMPRODUCT(-('Diário 7º PA'!$E$4:$E$5383='Analítico Cx.'!$B67),-('Diário 7º PA'!$N$4:$N$5383=E$1),('Diário 7º PA'!$F$4:$F$5383))+SUMPRODUCT(-('Diário 8º PA'!$E$4:$E$5022='Analítico Cx.'!$B67),-('Diário 8º PA'!$O$4:$O$5022=E$1),('Diário 8º PA'!$F$4:$F$5022))+SUMPRODUCT(-('Diário 9º PA'!$E$4:$E$5221='Analítico Cx.'!$B67),-('Diário 9º PA'!$O$4:$O$5221=E$1),('Diário 9º PA'!$F$4:$F$5221))+SUMPRODUCT(-('Diário 10º PA'!$E$4:$E$5221='Analítico Cx.'!$B67),-('Diário 10º PA'!$O$4:$O$5221=E$1),('Diário 10º PA'!$F$4:$F$5221))</f>
        <v>96157.48</v>
      </c>
      <c r="F67" s="183">
        <f>SUMPRODUCT(-('Diário 7º PA'!$E$4:$E$5383='Analítico Cx.'!$B67),-('Diário 7º PA'!$N$4:$N$5383=F$1),('Diário 7º PA'!$F$4:$F$5383))+SUMPRODUCT(-('Diário 8º PA'!$E$4:$E$5022='Analítico Cx.'!$B67),-('Diário 8º PA'!$O$4:$O$5022=F$1),('Diário 8º PA'!$F$4:$F$5022))+SUMPRODUCT(-('Diário 9º PA'!$E$4:$E$5221='Analítico Cx.'!$B67),-('Diário 9º PA'!$O$4:$O$5221=F$1),('Diário 9º PA'!$F$4:$F$5221))+SUMPRODUCT(-('Diário 10º PA'!$E$4:$E$5221='Analítico Cx.'!$B67),-('Diário 10º PA'!$O$4:$O$5221=F$1),('Diário 10º PA'!$F$4:$F$5221))</f>
        <v>0</v>
      </c>
      <c r="G67" s="183">
        <f>SUMPRODUCT(-('Diário 7º PA'!$E$4:$E$5383='Analítico Cx.'!$B67),-('Diário 7º PA'!$N$4:$N$5383=G$1),('Diário 7º PA'!$F$4:$F$5383))+SUMPRODUCT(-('Diário 8º PA'!$E$4:$E$5022='Analítico Cx.'!$B67),-('Diário 8º PA'!$O$4:$O$5022=G$1),('Diário 8º PA'!$F$4:$F$5022))+SUMPRODUCT(-('Diário 9º PA'!$E$4:$E$5221='Analítico Cx.'!$B67),-('Diário 9º PA'!$O$4:$O$5221=G$1),('Diário 9º PA'!$F$4:$F$5221))+SUMPRODUCT(-('Diário 10º PA'!$E$4:$E$5221='Analítico Cx.'!$B67),-('Diário 10º PA'!$O$4:$O$5221=G$1),('Diário 10º PA'!$F$4:$F$5221))</f>
        <v>0</v>
      </c>
      <c r="H67" s="183">
        <f>SUMPRODUCT(-('Diário 7º PA'!$E$4:$E$5383='Analítico Cx.'!$B67),-('Diário 7º PA'!$N$4:$N$5383=H$1),('Diário 7º PA'!$F$4:$F$5383))+SUMPRODUCT(-('Diário 8º PA'!$E$4:$E$5022='Analítico Cx.'!$B67),-('Diário 8º PA'!$O$4:$O$5022=H$1),('Diário 8º PA'!$F$4:$F$5022))+SUMPRODUCT(-('Diário 9º PA'!$E$4:$E$5221='Analítico Cx.'!$B67),-('Diário 9º PA'!$O$4:$O$5221=H$1),('Diário 9º PA'!$F$4:$F$5221))+SUMPRODUCT(-('Diário 10º PA'!$E$4:$E$5221='Analítico Cx.'!$B67),-('Diário 10º PA'!$O$4:$O$5221=H$1),('Diário 10º PA'!$F$4:$F$5221))</f>
        <v>0</v>
      </c>
      <c r="I67" s="183">
        <f>SUMPRODUCT(-('Diário 7º PA'!$E$4:$E$5383='Analítico Cx.'!$B67),-('Diário 7º PA'!$N$4:$N$5383=I$1),('Diário 7º PA'!$F$4:$F$5383))+SUMPRODUCT(-('Diário 8º PA'!$E$4:$E$5022='Analítico Cx.'!$B67),-('Diário 8º PA'!$O$4:$O$5022=I$1),('Diário 8º PA'!$F$4:$F$5022))+SUMPRODUCT(-('Diário 9º PA'!$E$4:$E$5221='Analítico Cx.'!$B67),-('Diário 9º PA'!$O$4:$O$5221=I$1),('Diário 9º PA'!$F$4:$F$5221))+SUMPRODUCT(-('Diário 10º PA'!$E$4:$E$5221='Analítico Cx.'!$B67),-('Diário 10º PA'!$O$4:$O$5221=I$1),('Diário 10º PA'!$F$4:$F$5221))</f>
        <v>0</v>
      </c>
      <c r="J67" s="183">
        <f>SUMPRODUCT(-('Diário 7º PA'!$E$4:$E$5383='Analítico Cx.'!$B67),-('Diário 7º PA'!$N$4:$N$5383=J$1),('Diário 7º PA'!$F$4:$F$5383))+SUMPRODUCT(-('Diário 8º PA'!$E$4:$E$5022='Analítico Cx.'!$B67),-('Diário 8º PA'!$O$4:$O$5022=J$1),('Diário 8º PA'!$F$4:$F$5022))+SUMPRODUCT(-('Diário 9º PA'!$E$4:$E$5221='Analítico Cx.'!$B67),-('Diário 9º PA'!$O$4:$O$5221=J$1),('Diário 9º PA'!$F$4:$F$5221))+SUMPRODUCT(-('Diário 10º PA'!$E$4:$E$5221='Analítico Cx.'!$B67),-('Diário 10º PA'!$O$4:$O$5221=J$1),('Diário 10º PA'!$F$4:$F$5221))</f>
        <v>0</v>
      </c>
      <c r="K67" s="183">
        <f>SUMPRODUCT(-('Diário 7º PA'!$E$4:$E$5383='Analítico Cx.'!$B67),-('Diário 7º PA'!$N$4:$N$5383=K$1),('Diário 7º PA'!$F$4:$F$5383))+SUMPRODUCT(-('Diário 8º PA'!$E$4:$E$5022='Analítico Cx.'!$B67),-('Diário 8º PA'!$O$4:$O$5022=K$1),('Diário 8º PA'!$F$4:$F$5022))+SUMPRODUCT(-('Diário 9º PA'!$E$4:$E$5221='Analítico Cx.'!$B67),-('Diário 9º PA'!$O$4:$O$5221=K$1),('Diário 9º PA'!$F$4:$F$5221))+SUMPRODUCT(-('Diário 10º PA'!$E$4:$E$5221='Analítico Cx.'!$B67),-('Diário 10º PA'!$O$4:$O$5221=K$1),('Diário 10º PA'!$F$4:$F$5221))</f>
        <v>0</v>
      </c>
      <c r="L67" s="183">
        <f>SUMPRODUCT(-('Diário 7º PA'!$E$4:$E$5383='Analítico Cx.'!$B67),-('Diário 7º PA'!$N$4:$N$5383=L$1),('Diário 7º PA'!$F$4:$F$5383))+SUMPRODUCT(-('Diário 8º PA'!$E$4:$E$5022='Analítico Cx.'!$B67),-('Diário 8º PA'!$O$4:$O$5022=L$1),('Diário 8º PA'!$F$4:$F$5022))+SUMPRODUCT(-('Diário 9º PA'!$E$4:$E$5221='Analítico Cx.'!$B67),-('Diário 9º PA'!$O$4:$O$5221=L$1),('Diário 9º PA'!$F$4:$F$5221))+SUMPRODUCT(-('Diário 10º PA'!$E$4:$E$5221='Analítico Cx.'!$B67),-('Diário 10º PA'!$O$4:$O$5221=L$1),('Diário 10º PA'!$F$4:$F$5221))</f>
        <v>0</v>
      </c>
      <c r="M67" s="183">
        <f>SUMPRODUCT(-('Diário 7º PA'!$E$4:$E$5383='Analítico Cx.'!$B67),-('Diário 7º PA'!$N$4:$N$5383=M$1),('Diário 7º PA'!$F$4:$F$5383))+SUMPRODUCT(-('Diário 8º PA'!$E$4:$E$5022='Analítico Cx.'!$B67),-('Diário 8º PA'!$O$4:$O$5022=M$1),('Diário 8º PA'!$F$4:$F$5022))+SUMPRODUCT(-('Diário 9º PA'!$E$4:$E$5221='Analítico Cx.'!$B67),-('Diário 9º PA'!$O$4:$O$5221=M$1),('Diário 9º PA'!$F$4:$F$5221))+SUMPRODUCT(-('Diário 10º PA'!$E$4:$E$5221='Analítico Cx.'!$B67),-('Diário 10º PA'!$O$4:$O$5221=M$1),('Diário 10º PA'!$F$4:$F$5221))</f>
        <v>0</v>
      </c>
      <c r="N67" s="183">
        <f>SUMPRODUCT(-('Diário 7º PA'!$E$4:$E$5383='Analítico Cx.'!$B67),-('Diário 7º PA'!$N$4:$N$5383=N$1),('Diário 7º PA'!$F$4:$F$5383))+SUMPRODUCT(-('Diário 8º PA'!$E$4:$E$5022='Analítico Cx.'!$B67),-('Diário 8º PA'!$O$4:$O$5022=N$1),('Diário 8º PA'!$F$4:$F$5022))+SUMPRODUCT(-('Diário 9º PA'!$E$4:$E$5221='Analítico Cx.'!$B67),-('Diário 9º PA'!$O$4:$O$5221=N$1),('Diário 9º PA'!$F$4:$F$5221))+SUMPRODUCT(-('Diário 10º PA'!$E$4:$E$5221='Analítico Cx.'!$B67),-('Diário 10º PA'!$O$4:$O$5221=N$1),('Diário 10º PA'!$F$4:$F$5221))</f>
        <v>0</v>
      </c>
      <c r="O67" s="184">
        <f t="shared" si="17"/>
        <v>303315.88</v>
      </c>
      <c r="P67" s="168">
        <f t="shared" si="16"/>
        <v>1.8758601118965015E-2</v>
      </c>
    </row>
    <row r="68" spans="1:16" ht="23.25" customHeight="1" x14ac:dyDescent="0.2">
      <c r="A68" s="59" t="s">
        <v>225</v>
      </c>
      <c r="B68" s="102" t="s">
        <v>226</v>
      </c>
      <c r="C68" s="183">
        <f>SUMPRODUCT(-('Diário 7º PA'!$E$4:$E$5383='Analítico Cx.'!$B68),-('Diário 7º PA'!$N$4:$N$5383=C$1),('Diário 7º PA'!$F$4:$F$5383))+SUMPRODUCT(-('Diário 8º PA'!$E$4:$E$5022='Analítico Cx.'!$B68),-('Diário 8º PA'!$O$4:$O$5022=C$1),('Diário 8º PA'!$F$4:$F$5022))+SUMPRODUCT(-('Diário 9º PA'!$E$4:$E$5221='Analítico Cx.'!$B68),-('Diário 9º PA'!$O$4:$O$5221=C$1),('Diário 9º PA'!$F$4:$F$5221))+SUMPRODUCT(-('Diário 10º PA'!$E$4:$E$5221='Analítico Cx.'!$B68),-('Diário 10º PA'!$O$4:$O$5221=C$1),('Diário 10º PA'!$F$4:$F$5221))</f>
        <v>2000.53</v>
      </c>
      <c r="D68" s="183">
        <f>SUMPRODUCT(-('Diário 7º PA'!$E$4:$E$5383='Analítico Cx.'!$B68),-('Diário 7º PA'!$N$4:$N$5383=D$1),('Diário 7º PA'!$F$4:$F$5383))+SUMPRODUCT(-('Diário 8º PA'!$E$4:$E$5022='Analítico Cx.'!$B68),-('Diário 8º PA'!$O$4:$O$5022=D$1),('Diário 8º PA'!$F$4:$F$5022))+SUMPRODUCT(-('Diário 9º PA'!$E$4:$E$5221='Analítico Cx.'!$B68),-('Diário 9º PA'!$O$4:$O$5221=D$1),('Diário 9º PA'!$F$4:$F$5221))+SUMPRODUCT(-('Diário 10º PA'!$E$4:$E$5221='Analítico Cx.'!$B68),-('Diário 10º PA'!$O$4:$O$5221=D$1),('Diário 10º PA'!$F$4:$F$5221))</f>
        <v>2030.91</v>
      </c>
      <c r="E68" s="183">
        <f>SUMPRODUCT(-('Diário 7º PA'!$E$4:$E$5383='Analítico Cx.'!$B68),-('Diário 7º PA'!$N$4:$N$5383=E$1),('Diário 7º PA'!$F$4:$F$5383))+SUMPRODUCT(-('Diário 8º PA'!$E$4:$E$5022='Analítico Cx.'!$B68),-('Diário 8º PA'!$O$4:$O$5022=E$1),('Diário 8º PA'!$F$4:$F$5022))+SUMPRODUCT(-('Diário 9º PA'!$E$4:$E$5221='Analítico Cx.'!$B68),-('Diário 9º PA'!$O$4:$O$5221=E$1),('Diário 9º PA'!$F$4:$F$5221))+SUMPRODUCT(-('Diário 10º PA'!$E$4:$E$5221='Analítico Cx.'!$B68),-('Diário 10º PA'!$O$4:$O$5221=E$1),('Diário 10º PA'!$F$4:$F$5221))</f>
        <v>2206.09</v>
      </c>
      <c r="F68" s="183">
        <f>SUMPRODUCT(-('Diário 7º PA'!$E$4:$E$5383='Analítico Cx.'!$B68),-('Diário 7º PA'!$N$4:$N$5383=F$1),('Diário 7º PA'!$F$4:$F$5383))+SUMPRODUCT(-('Diário 8º PA'!$E$4:$E$5022='Analítico Cx.'!$B68),-('Diário 8º PA'!$O$4:$O$5022=F$1),('Diário 8º PA'!$F$4:$F$5022))+SUMPRODUCT(-('Diário 9º PA'!$E$4:$E$5221='Analítico Cx.'!$B68),-('Diário 9º PA'!$O$4:$O$5221=F$1),('Diário 9º PA'!$F$4:$F$5221))+SUMPRODUCT(-('Diário 10º PA'!$E$4:$E$5221='Analítico Cx.'!$B68),-('Diário 10º PA'!$O$4:$O$5221=F$1),('Diário 10º PA'!$F$4:$F$5221))</f>
        <v>0</v>
      </c>
      <c r="G68" s="183">
        <f>SUMPRODUCT(-('Diário 7º PA'!$E$4:$E$5383='Analítico Cx.'!$B68),-('Diário 7º PA'!$N$4:$N$5383=G$1),('Diário 7º PA'!$F$4:$F$5383))+SUMPRODUCT(-('Diário 8º PA'!$E$4:$E$5022='Analítico Cx.'!$B68),-('Diário 8º PA'!$O$4:$O$5022=G$1),('Diário 8º PA'!$F$4:$F$5022))+SUMPRODUCT(-('Diário 9º PA'!$E$4:$E$5221='Analítico Cx.'!$B68),-('Diário 9º PA'!$O$4:$O$5221=G$1),('Diário 9º PA'!$F$4:$F$5221))+SUMPRODUCT(-('Diário 10º PA'!$E$4:$E$5221='Analítico Cx.'!$B68),-('Diário 10º PA'!$O$4:$O$5221=G$1),('Diário 10º PA'!$F$4:$F$5221))</f>
        <v>0</v>
      </c>
      <c r="H68" s="183">
        <f>SUMPRODUCT(-('Diário 7º PA'!$E$4:$E$5383='Analítico Cx.'!$B68),-('Diário 7º PA'!$N$4:$N$5383=H$1),('Diário 7º PA'!$F$4:$F$5383))+SUMPRODUCT(-('Diário 8º PA'!$E$4:$E$5022='Analítico Cx.'!$B68),-('Diário 8º PA'!$O$4:$O$5022=H$1),('Diário 8º PA'!$F$4:$F$5022))+SUMPRODUCT(-('Diário 9º PA'!$E$4:$E$5221='Analítico Cx.'!$B68),-('Diário 9º PA'!$O$4:$O$5221=H$1),('Diário 9º PA'!$F$4:$F$5221))+SUMPRODUCT(-('Diário 10º PA'!$E$4:$E$5221='Analítico Cx.'!$B68),-('Diário 10º PA'!$O$4:$O$5221=H$1),('Diário 10º PA'!$F$4:$F$5221))</f>
        <v>0</v>
      </c>
      <c r="I68" s="183">
        <f>SUMPRODUCT(-('Diário 7º PA'!$E$4:$E$5383='Analítico Cx.'!$B68),-('Diário 7º PA'!$N$4:$N$5383=I$1),('Diário 7º PA'!$F$4:$F$5383))+SUMPRODUCT(-('Diário 8º PA'!$E$4:$E$5022='Analítico Cx.'!$B68),-('Diário 8º PA'!$O$4:$O$5022=I$1),('Diário 8º PA'!$F$4:$F$5022))+SUMPRODUCT(-('Diário 9º PA'!$E$4:$E$5221='Analítico Cx.'!$B68),-('Diário 9º PA'!$O$4:$O$5221=I$1),('Diário 9º PA'!$F$4:$F$5221))+SUMPRODUCT(-('Diário 10º PA'!$E$4:$E$5221='Analítico Cx.'!$B68),-('Diário 10º PA'!$O$4:$O$5221=I$1),('Diário 10º PA'!$F$4:$F$5221))</f>
        <v>0</v>
      </c>
      <c r="J68" s="183">
        <f>SUMPRODUCT(-('Diário 7º PA'!$E$4:$E$5383='Analítico Cx.'!$B68),-('Diário 7º PA'!$N$4:$N$5383=J$1),('Diário 7º PA'!$F$4:$F$5383))+SUMPRODUCT(-('Diário 8º PA'!$E$4:$E$5022='Analítico Cx.'!$B68),-('Diário 8º PA'!$O$4:$O$5022=J$1),('Diário 8º PA'!$F$4:$F$5022))+SUMPRODUCT(-('Diário 9º PA'!$E$4:$E$5221='Analítico Cx.'!$B68),-('Diário 9º PA'!$O$4:$O$5221=J$1),('Diário 9º PA'!$F$4:$F$5221))+SUMPRODUCT(-('Diário 10º PA'!$E$4:$E$5221='Analítico Cx.'!$B68),-('Diário 10º PA'!$O$4:$O$5221=J$1),('Diário 10º PA'!$F$4:$F$5221))</f>
        <v>0</v>
      </c>
      <c r="K68" s="183">
        <f>SUMPRODUCT(-('Diário 7º PA'!$E$4:$E$5383='Analítico Cx.'!$B68),-('Diário 7º PA'!$N$4:$N$5383=K$1),('Diário 7º PA'!$F$4:$F$5383))+SUMPRODUCT(-('Diário 8º PA'!$E$4:$E$5022='Analítico Cx.'!$B68),-('Diário 8º PA'!$O$4:$O$5022=K$1),('Diário 8º PA'!$F$4:$F$5022))+SUMPRODUCT(-('Diário 9º PA'!$E$4:$E$5221='Analítico Cx.'!$B68),-('Diário 9º PA'!$O$4:$O$5221=K$1),('Diário 9º PA'!$F$4:$F$5221))+SUMPRODUCT(-('Diário 10º PA'!$E$4:$E$5221='Analítico Cx.'!$B68),-('Diário 10º PA'!$O$4:$O$5221=K$1),('Diário 10º PA'!$F$4:$F$5221))</f>
        <v>0</v>
      </c>
      <c r="L68" s="183">
        <f>SUMPRODUCT(-('Diário 7º PA'!$E$4:$E$5383='Analítico Cx.'!$B68),-('Diário 7º PA'!$N$4:$N$5383=L$1),('Diário 7º PA'!$F$4:$F$5383))+SUMPRODUCT(-('Diário 8º PA'!$E$4:$E$5022='Analítico Cx.'!$B68),-('Diário 8º PA'!$O$4:$O$5022=L$1),('Diário 8º PA'!$F$4:$F$5022))+SUMPRODUCT(-('Diário 9º PA'!$E$4:$E$5221='Analítico Cx.'!$B68),-('Diário 9º PA'!$O$4:$O$5221=L$1),('Diário 9º PA'!$F$4:$F$5221))+SUMPRODUCT(-('Diário 10º PA'!$E$4:$E$5221='Analítico Cx.'!$B68),-('Diário 10º PA'!$O$4:$O$5221=L$1),('Diário 10º PA'!$F$4:$F$5221))</f>
        <v>0</v>
      </c>
      <c r="M68" s="183">
        <f>SUMPRODUCT(-('Diário 7º PA'!$E$4:$E$5383='Analítico Cx.'!$B68),-('Diário 7º PA'!$N$4:$N$5383=M$1),('Diário 7º PA'!$F$4:$F$5383))+SUMPRODUCT(-('Diário 8º PA'!$E$4:$E$5022='Analítico Cx.'!$B68),-('Diário 8º PA'!$O$4:$O$5022=M$1),('Diário 8º PA'!$F$4:$F$5022))+SUMPRODUCT(-('Diário 9º PA'!$E$4:$E$5221='Analítico Cx.'!$B68),-('Diário 9º PA'!$O$4:$O$5221=M$1),('Diário 9º PA'!$F$4:$F$5221))+SUMPRODUCT(-('Diário 10º PA'!$E$4:$E$5221='Analítico Cx.'!$B68),-('Diário 10º PA'!$O$4:$O$5221=M$1),('Diário 10º PA'!$F$4:$F$5221))</f>
        <v>0</v>
      </c>
      <c r="N68" s="183">
        <f>SUMPRODUCT(-('Diário 7º PA'!$E$4:$E$5383='Analítico Cx.'!$B68),-('Diário 7º PA'!$N$4:$N$5383=N$1),('Diário 7º PA'!$F$4:$F$5383))+SUMPRODUCT(-('Diário 8º PA'!$E$4:$E$5022='Analítico Cx.'!$B68),-('Diário 8º PA'!$O$4:$O$5022=N$1),('Diário 8º PA'!$F$4:$F$5022))+SUMPRODUCT(-('Diário 9º PA'!$E$4:$E$5221='Analítico Cx.'!$B68),-('Diário 9º PA'!$O$4:$O$5221=N$1),('Diário 9º PA'!$F$4:$F$5221))+SUMPRODUCT(-('Diário 10º PA'!$E$4:$E$5221='Analítico Cx.'!$B68),-('Diário 10º PA'!$O$4:$O$5221=N$1),('Diário 10º PA'!$F$4:$F$5221))</f>
        <v>0</v>
      </c>
      <c r="O68" s="184">
        <f t="shared" si="17"/>
        <v>6237.5300000000007</v>
      </c>
      <c r="P68" s="168">
        <f t="shared" si="16"/>
        <v>3.857606704850991E-4</v>
      </c>
    </row>
    <row r="69" spans="1:16" ht="23.25" customHeight="1" x14ac:dyDescent="0.2">
      <c r="A69" s="59" t="s">
        <v>227</v>
      </c>
      <c r="B69" s="102" t="s">
        <v>228</v>
      </c>
      <c r="C69" s="183">
        <f>SUMPRODUCT(-('Diário 7º PA'!$E$4:$E$5383='Analítico Cx.'!$B69),-('Diário 7º PA'!$N$4:$N$5383=C$1),('Diário 7º PA'!$F$4:$F$5383))+SUMPRODUCT(-('Diário 8º PA'!$E$4:$E$5022='Analítico Cx.'!$B69),-('Diário 8º PA'!$O$4:$O$5022=C$1),('Diário 8º PA'!$F$4:$F$5022))+SUMPRODUCT(-('Diário 9º PA'!$E$4:$E$5221='Analítico Cx.'!$B69),-('Diário 9º PA'!$O$4:$O$5221=C$1),('Diário 9º PA'!$F$4:$F$5221))+SUMPRODUCT(-('Diário 10º PA'!$E$4:$E$5221='Analítico Cx.'!$B69),-('Diário 10º PA'!$O$4:$O$5221=C$1),('Diário 10º PA'!$F$4:$F$5221))</f>
        <v>4813.99</v>
      </c>
      <c r="D69" s="183">
        <f>SUMPRODUCT(-('Diário 7º PA'!$E$4:$E$5383='Analítico Cx.'!$B69),-('Diário 7º PA'!$N$4:$N$5383=D$1),('Diário 7º PA'!$F$4:$F$5383))+SUMPRODUCT(-('Diário 8º PA'!$E$4:$E$5022='Analítico Cx.'!$B69),-('Diário 8º PA'!$O$4:$O$5022=D$1),('Diário 8º PA'!$F$4:$F$5022))+SUMPRODUCT(-('Diário 9º PA'!$E$4:$E$5221='Analítico Cx.'!$B69),-('Diário 9º PA'!$O$4:$O$5221=D$1),('Diário 9º PA'!$F$4:$F$5221))+SUMPRODUCT(-('Diário 10º PA'!$E$4:$E$5221='Analítico Cx.'!$B69),-('Diário 10º PA'!$O$4:$O$5221=D$1),('Diário 10º PA'!$F$4:$F$5221))</f>
        <v>4792.12</v>
      </c>
      <c r="E69" s="183">
        <f>SUMPRODUCT(-('Diário 7º PA'!$E$4:$E$5383='Analítico Cx.'!$B69),-('Diário 7º PA'!$N$4:$N$5383=E$1),('Diário 7º PA'!$F$4:$F$5383))+SUMPRODUCT(-('Diário 8º PA'!$E$4:$E$5022='Analítico Cx.'!$B69),-('Diário 8º PA'!$O$4:$O$5022=E$1),('Diário 8º PA'!$F$4:$F$5022))+SUMPRODUCT(-('Diário 9º PA'!$E$4:$E$5221='Analítico Cx.'!$B69),-('Diário 9º PA'!$O$4:$O$5221=E$1),('Diário 9º PA'!$F$4:$F$5221))+SUMPRODUCT(-('Diário 10º PA'!$E$4:$E$5221='Analítico Cx.'!$B69),-('Diário 10º PA'!$O$4:$O$5221=E$1),('Diário 10º PA'!$F$4:$F$5221))</f>
        <v>4791.24</v>
      </c>
      <c r="F69" s="183">
        <f>SUMPRODUCT(-('Diário 7º PA'!$E$4:$E$5383='Analítico Cx.'!$B69),-('Diário 7º PA'!$N$4:$N$5383=F$1),('Diário 7º PA'!$F$4:$F$5383))+SUMPRODUCT(-('Diário 8º PA'!$E$4:$E$5022='Analítico Cx.'!$B69),-('Diário 8º PA'!$O$4:$O$5022=F$1),('Diário 8º PA'!$F$4:$F$5022))+SUMPRODUCT(-('Diário 9º PA'!$E$4:$E$5221='Analítico Cx.'!$B69),-('Diário 9º PA'!$O$4:$O$5221=F$1),('Diário 9º PA'!$F$4:$F$5221))+SUMPRODUCT(-('Diário 10º PA'!$E$4:$E$5221='Analítico Cx.'!$B69),-('Diário 10º PA'!$O$4:$O$5221=F$1),('Diário 10º PA'!$F$4:$F$5221))</f>
        <v>0</v>
      </c>
      <c r="G69" s="183">
        <f>SUMPRODUCT(-('Diário 7º PA'!$E$4:$E$5383='Analítico Cx.'!$B69),-('Diário 7º PA'!$N$4:$N$5383=G$1),('Diário 7º PA'!$F$4:$F$5383))+SUMPRODUCT(-('Diário 8º PA'!$E$4:$E$5022='Analítico Cx.'!$B69),-('Diário 8º PA'!$O$4:$O$5022=G$1),('Diário 8º PA'!$F$4:$F$5022))+SUMPRODUCT(-('Diário 9º PA'!$E$4:$E$5221='Analítico Cx.'!$B69),-('Diário 9º PA'!$O$4:$O$5221=G$1),('Diário 9º PA'!$F$4:$F$5221))+SUMPRODUCT(-('Diário 10º PA'!$E$4:$E$5221='Analítico Cx.'!$B69),-('Diário 10º PA'!$O$4:$O$5221=G$1),('Diário 10º PA'!$F$4:$F$5221))</f>
        <v>0</v>
      </c>
      <c r="H69" s="183">
        <f>SUMPRODUCT(-('Diário 7º PA'!$E$4:$E$5383='Analítico Cx.'!$B69),-('Diário 7º PA'!$N$4:$N$5383=H$1),('Diário 7º PA'!$F$4:$F$5383))+SUMPRODUCT(-('Diário 8º PA'!$E$4:$E$5022='Analítico Cx.'!$B69),-('Diário 8º PA'!$O$4:$O$5022=H$1),('Diário 8º PA'!$F$4:$F$5022))+SUMPRODUCT(-('Diário 9º PA'!$E$4:$E$5221='Analítico Cx.'!$B69),-('Diário 9º PA'!$O$4:$O$5221=H$1),('Diário 9º PA'!$F$4:$F$5221))+SUMPRODUCT(-('Diário 10º PA'!$E$4:$E$5221='Analítico Cx.'!$B69),-('Diário 10º PA'!$O$4:$O$5221=H$1),('Diário 10º PA'!$F$4:$F$5221))</f>
        <v>0</v>
      </c>
      <c r="I69" s="183">
        <f>SUMPRODUCT(-('Diário 7º PA'!$E$4:$E$5383='Analítico Cx.'!$B69),-('Diário 7º PA'!$N$4:$N$5383=I$1),('Diário 7º PA'!$F$4:$F$5383))+SUMPRODUCT(-('Diário 8º PA'!$E$4:$E$5022='Analítico Cx.'!$B69),-('Diário 8º PA'!$O$4:$O$5022=I$1),('Diário 8º PA'!$F$4:$F$5022))+SUMPRODUCT(-('Diário 9º PA'!$E$4:$E$5221='Analítico Cx.'!$B69),-('Diário 9º PA'!$O$4:$O$5221=I$1),('Diário 9º PA'!$F$4:$F$5221))+SUMPRODUCT(-('Diário 10º PA'!$E$4:$E$5221='Analítico Cx.'!$B69),-('Diário 10º PA'!$O$4:$O$5221=I$1),('Diário 10º PA'!$F$4:$F$5221))</f>
        <v>0</v>
      </c>
      <c r="J69" s="183">
        <f>SUMPRODUCT(-('Diário 7º PA'!$E$4:$E$5383='Analítico Cx.'!$B69),-('Diário 7º PA'!$N$4:$N$5383=J$1),('Diário 7º PA'!$F$4:$F$5383))+SUMPRODUCT(-('Diário 8º PA'!$E$4:$E$5022='Analítico Cx.'!$B69),-('Diário 8º PA'!$O$4:$O$5022=J$1),('Diário 8º PA'!$F$4:$F$5022))+SUMPRODUCT(-('Diário 9º PA'!$E$4:$E$5221='Analítico Cx.'!$B69),-('Diário 9º PA'!$O$4:$O$5221=J$1),('Diário 9º PA'!$F$4:$F$5221))+SUMPRODUCT(-('Diário 10º PA'!$E$4:$E$5221='Analítico Cx.'!$B69),-('Diário 10º PA'!$O$4:$O$5221=J$1),('Diário 10º PA'!$F$4:$F$5221))</f>
        <v>0</v>
      </c>
      <c r="K69" s="183">
        <f>SUMPRODUCT(-('Diário 7º PA'!$E$4:$E$5383='Analítico Cx.'!$B69),-('Diário 7º PA'!$N$4:$N$5383=K$1),('Diário 7º PA'!$F$4:$F$5383))+SUMPRODUCT(-('Diário 8º PA'!$E$4:$E$5022='Analítico Cx.'!$B69),-('Diário 8º PA'!$O$4:$O$5022=K$1),('Diário 8º PA'!$F$4:$F$5022))+SUMPRODUCT(-('Diário 9º PA'!$E$4:$E$5221='Analítico Cx.'!$B69),-('Diário 9º PA'!$O$4:$O$5221=K$1),('Diário 9º PA'!$F$4:$F$5221))+SUMPRODUCT(-('Diário 10º PA'!$E$4:$E$5221='Analítico Cx.'!$B69),-('Diário 10º PA'!$O$4:$O$5221=K$1),('Diário 10º PA'!$F$4:$F$5221))</f>
        <v>0</v>
      </c>
      <c r="L69" s="183">
        <f>SUMPRODUCT(-('Diário 7º PA'!$E$4:$E$5383='Analítico Cx.'!$B69),-('Diário 7º PA'!$N$4:$N$5383=L$1),('Diário 7º PA'!$F$4:$F$5383))+SUMPRODUCT(-('Diário 8º PA'!$E$4:$E$5022='Analítico Cx.'!$B69),-('Diário 8º PA'!$O$4:$O$5022=L$1),('Diário 8º PA'!$F$4:$F$5022))+SUMPRODUCT(-('Diário 9º PA'!$E$4:$E$5221='Analítico Cx.'!$B69),-('Diário 9º PA'!$O$4:$O$5221=L$1),('Diário 9º PA'!$F$4:$F$5221))+SUMPRODUCT(-('Diário 10º PA'!$E$4:$E$5221='Analítico Cx.'!$B69),-('Diário 10º PA'!$O$4:$O$5221=L$1),('Diário 10º PA'!$F$4:$F$5221))</f>
        <v>0</v>
      </c>
      <c r="M69" s="183">
        <f>SUMPRODUCT(-('Diário 7º PA'!$E$4:$E$5383='Analítico Cx.'!$B69),-('Diário 7º PA'!$N$4:$N$5383=M$1),('Diário 7º PA'!$F$4:$F$5383))+SUMPRODUCT(-('Diário 8º PA'!$E$4:$E$5022='Analítico Cx.'!$B69),-('Diário 8º PA'!$O$4:$O$5022=M$1),('Diário 8º PA'!$F$4:$F$5022))+SUMPRODUCT(-('Diário 9º PA'!$E$4:$E$5221='Analítico Cx.'!$B69),-('Diário 9º PA'!$O$4:$O$5221=M$1),('Diário 9º PA'!$F$4:$F$5221))+SUMPRODUCT(-('Diário 10º PA'!$E$4:$E$5221='Analítico Cx.'!$B69),-('Diário 10º PA'!$O$4:$O$5221=M$1),('Diário 10º PA'!$F$4:$F$5221))</f>
        <v>0</v>
      </c>
      <c r="N69" s="183">
        <f>SUMPRODUCT(-('Diário 7º PA'!$E$4:$E$5383='Analítico Cx.'!$B69),-('Diário 7º PA'!$N$4:$N$5383=N$1),('Diário 7º PA'!$F$4:$F$5383))+SUMPRODUCT(-('Diário 8º PA'!$E$4:$E$5022='Analítico Cx.'!$B69),-('Diário 8º PA'!$O$4:$O$5022=N$1),('Diário 8º PA'!$F$4:$F$5022))+SUMPRODUCT(-('Diário 9º PA'!$E$4:$E$5221='Analítico Cx.'!$B69),-('Diário 9º PA'!$O$4:$O$5221=N$1),('Diário 9º PA'!$F$4:$F$5221))+SUMPRODUCT(-('Diário 10º PA'!$E$4:$E$5221='Analítico Cx.'!$B69),-('Diário 10º PA'!$O$4:$O$5221=N$1),('Diário 10º PA'!$F$4:$F$5221))</f>
        <v>0</v>
      </c>
      <c r="O69" s="184">
        <f t="shared" si="17"/>
        <v>14397.35</v>
      </c>
      <c r="P69" s="168">
        <f t="shared" si="16"/>
        <v>8.9040555944558842E-4</v>
      </c>
    </row>
    <row r="70" spans="1:16" ht="23.25" customHeight="1" x14ac:dyDescent="0.2">
      <c r="A70" s="59" t="s">
        <v>229</v>
      </c>
      <c r="B70" s="102" t="s">
        <v>230</v>
      </c>
      <c r="C70" s="183">
        <f>SUMPRODUCT(-('Diário 7º PA'!$E$4:$E$5383='Analítico Cx.'!$B70),-('Diário 7º PA'!$N$4:$N$5383=C$1),('Diário 7º PA'!$F$4:$F$5383))+SUMPRODUCT(-('Diário 8º PA'!$E$4:$E$5022='Analítico Cx.'!$B70),-('Diário 8º PA'!$O$4:$O$5022=C$1),('Diário 8º PA'!$F$4:$F$5022))+SUMPRODUCT(-('Diário 9º PA'!$E$4:$E$5221='Analítico Cx.'!$B70),-('Diário 9º PA'!$O$4:$O$5221=C$1),('Diário 9º PA'!$F$4:$F$5221))+SUMPRODUCT(-('Diário 10º PA'!$E$4:$E$5221='Analítico Cx.'!$B70),-('Diário 10º PA'!$O$4:$O$5221=C$1),('Diário 10º PA'!$F$4:$F$5221))</f>
        <v>10904.410000000002</v>
      </c>
      <c r="D70" s="183">
        <f>SUMPRODUCT(-('Diário 7º PA'!$E$4:$E$5383='Analítico Cx.'!$B70),-('Diário 7º PA'!$N$4:$N$5383=D$1),('Diário 7º PA'!$F$4:$F$5383))+SUMPRODUCT(-('Diário 8º PA'!$E$4:$E$5022='Analítico Cx.'!$B70),-('Diário 8º PA'!$O$4:$O$5022=D$1),('Diário 8º PA'!$F$4:$F$5022))+SUMPRODUCT(-('Diário 9º PA'!$E$4:$E$5221='Analítico Cx.'!$B70),-('Diário 9º PA'!$O$4:$O$5221=D$1),('Diário 9º PA'!$F$4:$F$5221))+SUMPRODUCT(-('Diário 10º PA'!$E$4:$E$5221='Analítico Cx.'!$B70),-('Diário 10º PA'!$O$4:$O$5221=D$1),('Diário 10º PA'!$F$4:$F$5221))</f>
        <v>10902.45</v>
      </c>
      <c r="E70" s="183">
        <f>SUMPRODUCT(-('Diário 7º PA'!$E$4:$E$5383='Analítico Cx.'!$B70),-('Diário 7º PA'!$N$4:$N$5383=E$1),('Diário 7º PA'!$F$4:$F$5383))+SUMPRODUCT(-('Diário 8º PA'!$E$4:$E$5022='Analítico Cx.'!$B70),-('Diário 8º PA'!$O$4:$O$5022=E$1),('Diário 8º PA'!$F$4:$F$5022))+SUMPRODUCT(-('Diário 9º PA'!$E$4:$E$5221='Analítico Cx.'!$B70),-('Diário 9º PA'!$O$4:$O$5221=E$1),('Diário 9º PA'!$F$4:$F$5221))+SUMPRODUCT(-('Diário 10º PA'!$E$4:$E$5221='Analítico Cx.'!$B70),-('Diário 10º PA'!$O$4:$O$5221=E$1),('Diário 10º PA'!$F$4:$F$5221))</f>
        <v>10902.45</v>
      </c>
      <c r="F70" s="183">
        <f>SUMPRODUCT(-('Diário 7º PA'!$E$4:$E$5383='Analítico Cx.'!$B70),-('Diário 7º PA'!$N$4:$N$5383=F$1),('Diário 7º PA'!$F$4:$F$5383))+SUMPRODUCT(-('Diário 8º PA'!$E$4:$E$5022='Analítico Cx.'!$B70),-('Diário 8º PA'!$O$4:$O$5022=F$1),('Diário 8º PA'!$F$4:$F$5022))+SUMPRODUCT(-('Diário 9º PA'!$E$4:$E$5221='Analítico Cx.'!$B70),-('Diário 9º PA'!$O$4:$O$5221=F$1),('Diário 9º PA'!$F$4:$F$5221))+SUMPRODUCT(-('Diário 10º PA'!$E$4:$E$5221='Analítico Cx.'!$B70),-('Diário 10º PA'!$O$4:$O$5221=F$1),('Diário 10º PA'!$F$4:$F$5221))</f>
        <v>0</v>
      </c>
      <c r="G70" s="183">
        <f>SUMPRODUCT(-('Diário 7º PA'!$E$4:$E$5383='Analítico Cx.'!$B70),-('Diário 7º PA'!$N$4:$N$5383=G$1),('Diário 7º PA'!$F$4:$F$5383))+SUMPRODUCT(-('Diário 8º PA'!$E$4:$E$5022='Analítico Cx.'!$B70),-('Diário 8º PA'!$O$4:$O$5022=G$1),('Diário 8º PA'!$F$4:$F$5022))+SUMPRODUCT(-('Diário 9º PA'!$E$4:$E$5221='Analítico Cx.'!$B70),-('Diário 9º PA'!$O$4:$O$5221=G$1),('Diário 9º PA'!$F$4:$F$5221))+SUMPRODUCT(-('Diário 10º PA'!$E$4:$E$5221='Analítico Cx.'!$B70),-('Diário 10º PA'!$O$4:$O$5221=G$1),('Diário 10º PA'!$F$4:$F$5221))</f>
        <v>0</v>
      </c>
      <c r="H70" s="183">
        <f>SUMPRODUCT(-('Diário 7º PA'!$E$4:$E$5383='Analítico Cx.'!$B70),-('Diário 7º PA'!$N$4:$N$5383=H$1),('Diário 7º PA'!$F$4:$F$5383))+SUMPRODUCT(-('Diário 8º PA'!$E$4:$E$5022='Analítico Cx.'!$B70),-('Diário 8º PA'!$O$4:$O$5022=H$1),('Diário 8º PA'!$F$4:$F$5022))+SUMPRODUCT(-('Diário 9º PA'!$E$4:$E$5221='Analítico Cx.'!$B70),-('Diário 9º PA'!$O$4:$O$5221=H$1),('Diário 9º PA'!$F$4:$F$5221))+SUMPRODUCT(-('Diário 10º PA'!$E$4:$E$5221='Analítico Cx.'!$B70),-('Diário 10º PA'!$O$4:$O$5221=H$1),('Diário 10º PA'!$F$4:$F$5221))</f>
        <v>0</v>
      </c>
      <c r="I70" s="183">
        <f>SUMPRODUCT(-('Diário 7º PA'!$E$4:$E$5383='Analítico Cx.'!$B70),-('Diário 7º PA'!$N$4:$N$5383=I$1),('Diário 7º PA'!$F$4:$F$5383))+SUMPRODUCT(-('Diário 8º PA'!$E$4:$E$5022='Analítico Cx.'!$B70),-('Diário 8º PA'!$O$4:$O$5022=I$1),('Diário 8º PA'!$F$4:$F$5022))+SUMPRODUCT(-('Diário 9º PA'!$E$4:$E$5221='Analítico Cx.'!$B70),-('Diário 9º PA'!$O$4:$O$5221=I$1),('Diário 9º PA'!$F$4:$F$5221))+SUMPRODUCT(-('Diário 10º PA'!$E$4:$E$5221='Analítico Cx.'!$B70),-('Diário 10º PA'!$O$4:$O$5221=I$1),('Diário 10º PA'!$F$4:$F$5221))</f>
        <v>0</v>
      </c>
      <c r="J70" s="183">
        <f>SUMPRODUCT(-('Diário 7º PA'!$E$4:$E$5383='Analítico Cx.'!$B70),-('Diário 7º PA'!$N$4:$N$5383=J$1),('Diário 7º PA'!$F$4:$F$5383))+SUMPRODUCT(-('Diário 8º PA'!$E$4:$E$5022='Analítico Cx.'!$B70),-('Diário 8º PA'!$O$4:$O$5022=J$1),('Diário 8º PA'!$F$4:$F$5022))+SUMPRODUCT(-('Diário 9º PA'!$E$4:$E$5221='Analítico Cx.'!$B70),-('Diário 9º PA'!$O$4:$O$5221=J$1),('Diário 9º PA'!$F$4:$F$5221))+SUMPRODUCT(-('Diário 10º PA'!$E$4:$E$5221='Analítico Cx.'!$B70),-('Diário 10º PA'!$O$4:$O$5221=J$1),('Diário 10º PA'!$F$4:$F$5221))</f>
        <v>0</v>
      </c>
      <c r="K70" s="183">
        <f>SUMPRODUCT(-('Diário 7º PA'!$E$4:$E$5383='Analítico Cx.'!$B70),-('Diário 7º PA'!$N$4:$N$5383=K$1),('Diário 7º PA'!$F$4:$F$5383))+SUMPRODUCT(-('Diário 8º PA'!$E$4:$E$5022='Analítico Cx.'!$B70),-('Diário 8º PA'!$O$4:$O$5022=K$1),('Diário 8º PA'!$F$4:$F$5022))+SUMPRODUCT(-('Diário 9º PA'!$E$4:$E$5221='Analítico Cx.'!$B70),-('Diário 9º PA'!$O$4:$O$5221=K$1),('Diário 9º PA'!$F$4:$F$5221))+SUMPRODUCT(-('Diário 10º PA'!$E$4:$E$5221='Analítico Cx.'!$B70),-('Diário 10º PA'!$O$4:$O$5221=K$1),('Diário 10º PA'!$F$4:$F$5221))</f>
        <v>0</v>
      </c>
      <c r="L70" s="183">
        <f>SUMPRODUCT(-('Diário 7º PA'!$E$4:$E$5383='Analítico Cx.'!$B70),-('Diário 7º PA'!$N$4:$N$5383=L$1),('Diário 7º PA'!$F$4:$F$5383))+SUMPRODUCT(-('Diário 8º PA'!$E$4:$E$5022='Analítico Cx.'!$B70),-('Diário 8º PA'!$O$4:$O$5022=L$1),('Diário 8º PA'!$F$4:$F$5022))+SUMPRODUCT(-('Diário 9º PA'!$E$4:$E$5221='Analítico Cx.'!$B70),-('Diário 9º PA'!$O$4:$O$5221=L$1),('Diário 9º PA'!$F$4:$F$5221))+SUMPRODUCT(-('Diário 10º PA'!$E$4:$E$5221='Analítico Cx.'!$B70),-('Diário 10º PA'!$O$4:$O$5221=L$1),('Diário 10º PA'!$F$4:$F$5221))</f>
        <v>0</v>
      </c>
      <c r="M70" s="183">
        <f>SUMPRODUCT(-('Diário 7º PA'!$E$4:$E$5383='Analítico Cx.'!$B70),-('Diário 7º PA'!$N$4:$N$5383=M$1),('Diário 7º PA'!$F$4:$F$5383))+SUMPRODUCT(-('Diário 8º PA'!$E$4:$E$5022='Analítico Cx.'!$B70),-('Diário 8º PA'!$O$4:$O$5022=M$1),('Diário 8º PA'!$F$4:$F$5022))+SUMPRODUCT(-('Diário 9º PA'!$E$4:$E$5221='Analítico Cx.'!$B70),-('Diário 9º PA'!$O$4:$O$5221=M$1),('Diário 9º PA'!$F$4:$F$5221))+SUMPRODUCT(-('Diário 10º PA'!$E$4:$E$5221='Analítico Cx.'!$B70),-('Diário 10º PA'!$O$4:$O$5221=M$1),('Diário 10º PA'!$F$4:$F$5221))</f>
        <v>0</v>
      </c>
      <c r="N70" s="183">
        <f>SUMPRODUCT(-('Diário 7º PA'!$E$4:$E$5383='Analítico Cx.'!$B70),-('Diário 7º PA'!$N$4:$N$5383=N$1),('Diário 7º PA'!$F$4:$F$5383))+SUMPRODUCT(-('Diário 8º PA'!$E$4:$E$5022='Analítico Cx.'!$B70),-('Diário 8º PA'!$O$4:$O$5022=N$1),('Diário 8º PA'!$F$4:$F$5022))+SUMPRODUCT(-('Diário 9º PA'!$E$4:$E$5221='Analítico Cx.'!$B70),-('Diário 9º PA'!$O$4:$O$5221=N$1),('Diário 9º PA'!$F$4:$F$5221))+SUMPRODUCT(-('Diário 10º PA'!$E$4:$E$5221='Analítico Cx.'!$B70),-('Diário 10º PA'!$O$4:$O$5221=N$1),('Diário 10º PA'!$F$4:$F$5221))</f>
        <v>0</v>
      </c>
      <c r="O70" s="184">
        <f t="shared" si="17"/>
        <v>32709.31</v>
      </c>
      <c r="P70" s="168">
        <f t="shared" si="16"/>
        <v>2.0229105682385428E-3</v>
      </c>
    </row>
    <row r="71" spans="1:16" ht="23.25" customHeight="1" x14ac:dyDescent="0.2">
      <c r="A71" s="59" t="s">
        <v>231</v>
      </c>
      <c r="B71" s="102" t="s">
        <v>232</v>
      </c>
      <c r="C71" s="183">
        <f>SUMPRODUCT(-('Diário 7º PA'!$E$4:$E$5383='Analítico Cx.'!$B71),-('Diário 7º PA'!$N$4:$N$5383=C$1),('Diário 7º PA'!$F$4:$F$5383))+SUMPRODUCT(-('Diário 8º PA'!$E$4:$E$5022='Analítico Cx.'!$B71),-('Diário 8º PA'!$O$4:$O$5022=C$1),('Diário 8º PA'!$F$4:$F$5022))+SUMPRODUCT(-('Diário 9º PA'!$E$4:$E$5221='Analítico Cx.'!$B71),-('Diário 9º PA'!$O$4:$O$5221=C$1),('Diário 9º PA'!$F$4:$F$5221))+SUMPRODUCT(-('Diário 10º PA'!$E$4:$E$5221='Analítico Cx.'!$B71),-('Diário 10º PA'!$O$4:$O$5221=C$1),('Diário 10º PA'!$F$4:$F$5221))</f>
        <v>0</v>
      </c>
      <c r="D71" s="183">
        <f>SUMPRODUCT(-('Diário 7º PA'!$E$4:$E$5383='Analítico Cx.'!$B71),-('Diário 7º PA'!$N$4:$N$5383=D$1),('Diário 7º PA'!$F$4:$F$5383))+SUMPRODUCT(-('Diário 8º PA'!$E$4:$E$5022='Analítico Cx.'!$B71),-('Diário 8º PA'!$O$4:$O$5022=D$1),('Diário 8º PA'!$F$4:$F$5022))+SUMPRODUCT(-('Diário 9º PA'!$E$4:$E$5221='Analítico Cx.'!$B71),-('Diário 9º PA'!$O$4:$O$5221=D$1),('Diário 9º PA'!$F$4:$F$5221))+SUMPRODUCT(-('Diário 10º PA'!$E$4:$E$5221='Analítico Cx.'!$B71),-('Diário 10º PA'!$O$4:$O$5221=D$1),('Diário 10º PA'!$F$4:$F$5221))</f>
        <v>0</v>
      </c>
      <c r="E71" s="183">
        <f>SUMPRODUCT(-('Diário 7º PA'!$E$4:$E$5383='Analítico Cx.'!$B71),-('Diário 7º PA'!$N$4:$N$5383=E$1),('Diário 7º PA'!$F$4:$F$5383))+SUMPRODUCT(-('Diário 8º PA'!$E$4:$E$5022='Analítico Cx.'!$B71),-('Diário 8º PA'!$O$4:$O$5022=E$1),('Diário 8º PA'!$F$4:$F$5022))+SUMPRODUCT(-('Diário 9º PA'!$E$4:$E$5221='Analítico Cx.'!$B71),-('Diário 9º PA'!$O$4:$O$5221=E$1),('Diário 9º PA'!$F$4:$F$5221))+SUMPRODUCT(-('Diário 10º PA'!$E$4:$E$5221='Analítico Cx.'!$B71),-('Diário 10º PA'!$O$4:$O$5221=E$1),('Diário 10º PA'!$F$4:$F$5221))</f>
        <v>0</v>
      </c>
      <c r="F71" s="183">
        <f>SUMPRODUCT(-('Diário 7º PA'!$E$4:$E$5383='Analítico Cx.'!$B71),-('Diário 7º PA'!$N$4:$N$5383=F$1),('Diário 7º PA'!$F$4:$F$5383))+SUMPRODUCT(-('Diário 8º PA'!$E$4:$E$5022='Analítico Cx.'!$B71),-('Diário 8º PA'!$O$4:$O$5022=F$1),('Diário 8º PA'!$F$4:$F$5022))+SUMPRODUCT(-('Diário 9º PA'!$E$4:$E$5221='Analítico Cx.'!$B71),-('Diário 9º PA'!$O$4:$O$5221=F$1),('Diário 9º PA'!$F$4:$F$5221))+SUMPRODUCT(-('Diário 10º PA'!$E$4:$E$5221='Analítico Cx.'!$B71),-('Diário 10º PA'!$O$4:$O$5221=F$1),('Diário 10º PA'!$F$4:$F$5221))</f>
        <v>0</v>
      </c>
      <c r="G71" s="183">
        <f>SUMPRODUCT(-('Diário 7º PA'!$E$4:$E$5383='Analítico Cx.'!$B71),-('Diário 7º PA'!$N$4:$N$5383=G$1),('Diário 7º PA'!$F$4:$F$5383))+SUMPRODUCT(-('Diário 8º PA'!$E$4:$E$5022='Analítico Cx.'!$B71),-('Diário 8º PA'!$O$4:$O$5022=G$1),('Diário 8º PA'!$F$4:$F$5022))+SUMPRODUCT(-('Diário 9º PA'!$E$4:$E$5221='Analítico Cx.'!$B71),-('Diário 9º PA'!$O$4:$O$5221=G$1),('Diário 9º PA'!$F$4:$F$5221))+SUMPRODUCT(-('Diário 10º PA'!$E$4:$E$5221='Analítico Cx.'!$B71),-('Diário 10º PA'!$O$4:$O$5221=G$1),('Diário 10º PA'!$F$4:$F$5221))</f>
        <v>0</v>
      </c>
      <c r="H71" s="183">
        <f>SUMPRODUCT(-('Diário 7º PA'!$E$4:$E$5383='Analítico Cx.'!$B71),-('Diário 7º PA'!$N$4:$N$5383=H$1),('Diário 7º PA'!$F$4:$F$5383))+SUMPRODUCT(-('Diário 8º PA'!$E$4:$E$5022='Analítico Cx.'!$B71),-('Diário 8º PA'!$O$4:$O$5022=H$1),('Diário 8º PA'!$F$4:$F$5022))+SUMPRODUCT(-('Diário 9º PA'!$E$4:$E$5221='Analítico Cx.'!$B71),-('Diário 9º PA'!$O$4:$O$5221=H$1),('Diário 9º PA'!$F$4:$F$5221))+SUMPRODUCT(-('Diário 10º PA'!$E$4:$E$5221='Analítico Cx.'!$B71),-('Diário 10º PA'!$O$4:$O$5221=H$1),('Diário 10º PA'!$F$4:$F$5221))</f>
        <v>0</v>
      </c>
      <c r="I71" s="183">
        <f>SUMPRODUCT(-('Diário 7º PA'!$E$4:$E$5383='Analítico Cx.'!$B71),-('Diário 7º PA'!$N$4:$N$5383=I$1),('Diário 7º PA'!$F$4:$F$5383))+SUMPRODUCT(-('Diário 8º PA'!$E$4:$E$5022='Analítico Cx.'!$B71),-('Diário 8º PA'!$O$4:$O$5022=I$1),('Diário 8º PA'!$F$4:$F$5022))+SUMPRODUCT(-('Diário 9º PA'!$E$4:$E$5221='Analítico Cx.'!$B71),-('Diário 9º PA'!$O$4:$O$5221=I$1),('Diário 9º PA'!$F$4:$F$5221))+SUMPRODUCT(-('Diário 10º PA'!$E$4:$E$5221='Analítico Cx.'!$B71),-('Diário 10º PA'!$O$4:$O$5221=I$1),('Diário 10º PA'!$F$4:$F$5221))</f>
        <v>0</v>
      </c>
      <c r="J71" s="183">
        <f>SUMPRODUCT(-('Diário 7º PA'!$E$4:$E$5383='Analítico Cx.'!$B71),-('Diário 7º PA'!$N$4:$N$5383=J$1),('Diário 7º PA'!$F$4:$F$5383))+SUMPRODUCT(-('Diário 8º PA'!$E$4:$E$5022='Analítico Cx.'!$B71),-('Diário 8º PA'!$O$4:$O$5022=J$1),('Diário 8º PA'!$F$4:$F$5022))+SUMPRODUCT(-('Diário 9º PA'!$E$4:$E$5221='Analítico Cx.'!$B71),-('Diário 9º PA'!$O$4:$O$5221=J$1),('Diário 9º PA'!$F$4:$F$5221))+SUMPRODUCT(-('Diário 10º PA'!$E$4:$E$5221='Analítico Cx.'!$B71),-('Diário 10º PA'!$O$4:$O$5221=J$1),('Diário 10º PA'!$F$4:$F$5221))</f>
        <v>0</v>
      </c>
      <c r="K71" s="183">
        <f>SUMPRODUCT(-('Diário 7º PA'!$E$4:$E$5383='Analítico Cx.'!$B71),-('Diário 7º PA'!$N$4:$N$5383=K$1),('Diário 7º PA'!$F$4:$F$5383))+SUMPRODUCT(-('Diário 8º PA'!$E$4:$E$5022='Analítico Cx.'!$B71),-('Diário 8º PA'!$O$4:$O$5022=K$1),('Diário 8º PA'!$F$4:$F$5022))+SUMPRODUCT(-('Diário 9º PA'!$E$4:$E$5221='Analítico Cx.'!$B71),-('Diário 9º PA'!$O$4:$O$5221=K$1),('Diário 9º PA'!$F$4:$F$5221))+SUMPRODUCT(-('Diário 10º PA'!$E$4:$E$5221='Analítico Cx.'!$B71),-('Diário 10º PA'!$O$4:$O$5221=K$1),('Diário 10º PA'!$F$4:$F$5221))</f>
        <v>0</v>
      </c>
      <c r="L71" s="183">
        <f>SUMPRODUCT(-('Diário 7º PA'!$E$4:$E$5383='Analítico Cx.'!$B71),-('Diário 7º PA'!$N$4:$N$5383=L$1),('Diário 7º PA'!$F$4:$F$5383))+SUMPRODUCT(-('Diário 8º PA'!$E$4:$E$5022='Analítico Cx.'!$B71),-('Diário 8º PA'!$O$4:$O$5022=L$1),('Diário 8º PA'!$F$4:$F$5022))+SUMPRODUCT(-('Diário 9º PA'!$E$4:$E$5221='Analítico Cx.'!$B71),-('Diário 9º PA'!$O$4:$O$5221=L$1),('Diário 9º PA'!$F$4:$F$5221))+SUMPRODUCT(-('Diário 10º PA'!$E$4:$E$5221='Analítico Cx.'!$B71),-('Diário 10º PA'!$O$4:$O$5221=L$1),('Diário 10º PA'!$F$4:$F$5221))</f>
        <v>0</v>
      </c>
      <c r="M71" s="183">
        <f>SUMPRODUCT(-('Diário 7º PA'!$E$4:$E$5383='Analítico Cx.'!$B71),-('Diário 7º PA'!$N$4:$N$5383=M$1),('Diário 7º PA'!$F$4:$F$5383))+SUMPRODUCT(-('Diário 8º PA'!$E$4:$E$5022='Analítico Cx.'!$B71),-('Diário 8º PA'!$O$4:$O$5022=M$1),('Diário 8º PA'!$F$4:$F$5022))+SUMPRODUCT(-('Diário 9º PA'!$E$4:$E$5221='Analítico Cx.'!$B71),-('Diário 9º PA'!$O$4:$O$5221=M$1),('Diário 9º PA'!$F$4:$F$5221))+SUMPRODUCT(-('Diário 10º PA'!$E$4:$E$5221='Analítico Cx.'!$B71),-('Diário 10º PA'!$O$4:$O$5221=M$1),('Diário 10º PA'!$F$4:$F$5221))</f>
        <v>0</v>
      </c>
      <c r="N71" s="183">
        <f>SUMPRODUCT(-('Diário 7º PA'!$E$4:$E$5383='Analítico Cx.'!$B71),-('Diário 7º PA'!$N$4:$N$5383=N$1),('Diário 7º PA'!$F$4:$F$5383))+SUMPRODUCT(-('Diário 8º PA'!$E$4:$E$5022='Analítico Cx.'!$B71),-('Diário 8º PA'!$O$4:$O$5022=N$1),('Diário 8º PA'!$F$4:$F$5022))+SUMPRODUCT(-('Diário 9º PA'!$E$4:$E$5221='Analítico Cx.'!$B71),-('Diário 9º PA'!$O$4:$O$5221=N$1),('Diário 9º PA'!$F$4:$F$5221))+SUMPRODUCT(-('Diário 10º PA'!$E$4:$E$5221='Analítico Cx.'!$B71),-('Diário 10º PA'!$O$4:$O$5221=N$1),('Diário 10º PA'!$F$4:$F$5221))</f>
        <v>0</v>
      </c>
      <c r="O71" s="184">
        <f t="shared" si="17"/>
        <v>0</v>
      </c>
      <c r="P71" s="168">
        <f t="shared" si="16"/>
        <v>0</v>
      </c>
    </row>
    <row r="72" spans="1:16" ht="23.25" customHeight="1" x14ac:dyDescent="0.2">
      <c r="A72" s="59" t="s">
        <v>233</v>
      </c>
      <c r="B72" s="102" t="s">
        <v>234</v>
      </c>
      <c r="C72" s="183">
        <f>SUMPRODUCT(-('Diário 7º PA'!$E$4:$E$5383='Analítico Cx.'!$B72),-('Diário 7º PA'!$N$4:$N$5383=C$1),('Diário 7º PA'!$F$4:$F$5383))+SUMPRODUCT(-('Diário 8º PA'!$E$4:$E$5022='Analítico Cx.'!$B72),-('Diário 8º PA'!$O$4:$O$5022=C$1),('Diário 8º PA'!$F$4:$F$5022))+SUMPRODUCT(-('Diário 9º PA'!$E$4:$E$5221='Analítico Cx.'!$B72),-('Diário 9º PA'!$O$4:$O$5221=C$1),('Diário 9º PA'!$F$4:$F$5221))+SUMPRODUCT(-('Diário 10º PA'!$E$4:$E$5221='Analítico Cx.'!$B72),-('Diário 10º PA'!$O$4:$O$5221=C$1),('Diário 10º PA'!$F$4:$F$5221))</f>
        <v>45124.65</v>
      </c>
      <c r="D72" s="183">
        <f>SUMPRODUCT(-('Diário 7º PA'!$E$4:$E$5383='Analítico Cx.'!$B72),-('Diário 7º PA'!$N$4:$N$5383=D$1),('Diário 7º PA'!$F$4:$F$5383))+SUMPRODUCT(-('Diário 8º PA'!$E$4:$E$5022='Analítico Cx.'!$B72),-('Diário 8º PA'!$O$4:$O$5022=D$1),('Diário 8º PA'!$F$4:$F$5022))+SUMPRODUCT(-('Diário 9º PA'!$E$4:$E$5221='Analítico Cx.'!$B72),-('Diário 9º PA'!$O$4:$O$5221=D$1),('Diário 9º PA'!$F$4:$F$5221))+SUMPRODUCT(-('Diário 10º PA'!$E$4:$E$5221='Analítico Cx.'!$B72),-('Diário 10º PA'!$O$4:$O$5221=D$1),('Diário 10º PA'!$F$4:$F$5221))</f>
        <v>45124.65</v>
      </c>
      <c r="E72" s="183">
        <f>SUMPRODUCT(-('Diário 7º PA'!$E$4:$E$5383='Analítico Cx.'!$B72),-('Diário 7º PA'!$N$4:$N$5383=E$1),('Diário 7º PA'!$F$4:$F$5383))+SUMPRODUCT(-('Diário 8º PA'!$E$4:$E$5022='Analítico Cx.'!$B72),-('Diário 8º PA'!$O$4:$O$5022=E$1),('Diário 8º PA'!$F$4:$F$5022))+SUMPRODUCT(-('Diário 9º PA'!$E$4:$E$5221='Analítico Cx.'!$B72),-('Diário 9º PA'!$O$4:$O$5221=E$1),('Diário 9º PA'!$F$4:$F$5221))+SUMPRODUCT(-('Diário 10º PA'!$E$4:$E$5221='Analítico Cx.'!$B72),-('Diário 10º PA'!$O$4:$O$5221=E$1),('Diário 10º PA'!$F$4:$F$5221))</f>
        <v>45124.65</v>
      </c>
      <c r="F72" s="183">
        <f>SUMPRODUCT(-('Diário 7º PA'!$E$4:$E$5383='Analítico Cx.'!$B72),-('Diário 7º PA'!$N$4:$N$5383=F$1),('Diário 7º PA'!$F$4:$F$5383))+SUMPRODUCT(-('Diário 8º PA'!$E$4:$E$5022='Analítico Cx.'!$B72),-('Diário 8º PA'!$O$4:$O$5022=F$1),('Diário 8º PA'!$F$4:$F$5022))+SUMPRODUCT(-('Diário 9º PA'!$E$4:$E$5221='Analítico Cx.'!$B72),-('Diário 9º PA'!$O$4:$O$5221=F$1),('Diário 9º PA'!$F$4:$F$5221))+SUMPRODUCT(-('Diário 10º PA'!$E$4:$E$5221='Analítico Cx.'!$B72),-('Diário 10º PA'!$O$4:$O$5221=F$1),('Diário 10º PA'!$F$4:$F$5221))</f>
        <v>0</v>
      </c>
      <c r="G72" s="183">
        <f>SUMPRODUCT(-('Diário 7º PA'!$E$4:$E$5383='Analítico Cx.'!$B72),-('Diário 7º PA'!$N$4:$N$5383=G$1),('Diário 7º PA'!$F$4:$F$5383))+SUMPRODUCT(-('Diário 8º PA'!$E$4:$E$5022='Analítico Cx.'!$B72),-('Diário 8º PA'!$O$4:$O$5022=G$1),('Diário 8º PA'!$F$4:$F$5022))+SUMPRODUCT(-('Diário 9º PA'!$E$4:$E$5221='Analítico Cx.'!$B72),-('Diário 9º PA'!$O$4:$O$5221=G$1),('Diário 9º PA'!$F$4:$F$5221))+SUMPRODUCT(-('Diário 10º PA'!$E$4:$E$5221='Analítico Cx.'!$B72),-('Diário 10º PA'!$O$4:$O$5221=G$1),('Diário 10º PA'!$F$4:$F$5221))</f>
        <v>0</v>
      </c>
      <c r="H72" s="183">
        <f>SUMPRODUCT(-('Diário 7º PA'!$E$4:$E$5383='Analítico Cx.'!$B72),-('Diário 7º PA'!$N$4:$N$5383=H$1),('Diário 7º PA'!$F$4:$F$5383))+SUMPRODUCT(-('Diário 8º PA'!$E$4:$E$5022='Analítico Cx.'!$B72),-('Diário 8º PA'!$O$4:$O$5022=H$1),('Diário 8º PA'!$F$4:$F$5022))+SUMPRODUCT(-('Diário 9º PA'!$E$4:$E$5221='Analítico Cx.'!$B72),-('Diário 9º PA'!$O$4:$O$5221=H$1),('Diário 9º PA'!$F$4:$F$5221))+SUMPRODUCT(-('Diário 10º PA'!$E$4:$E$5221='Analítico Cx.'!$B72),-('Diário 10º PA'!$O$4:$O$5221=H$1),('Diário 10º PA'!$F$4:$F$5221))</f>
        <v>0</v>
      </c>
      <c r="I72" s="183">
        <f>SUMPRODUCT(-('Diário 7º PA'!$E$4:$E$5383='Analítico Cx.'!$B72),-('Diário 7º PA'!$N$4:$N$5383=I$1),('Diário 7º PA'!$F$4:$F$5383))+SUMPRODUCT(-('Diário 8º PA'!$E$4:$E$5022='Analítico Cx.'!$B72),-('Diário 8º PA'!$O$4:$O$5022=I$1),('Diário 8º PA'!$F$4:$F$5022))+SUMPRODUCT(-('Diário 9º PA'!$E$4:$E$5221='Analítico Cx.'!$B72),-('Diário 9º PA'!$O$4:$O$5221=I$1),('Diário 9º PA'!$F$4:$F$5221))+SUMPRODUCT(-('Diário 10º PA'!$E$4:$E$5221='Analítico Cx.'!$B72),-('Diário 10º PA'!$O$4:$O$5221=I$1),('Diário 10º PA'!$F$4:$F$5221))</f>
        <v>0</v>
      </c>
      <c r="J72" s="183">
        <f>SUMPRODUCT(-('Diário 7º PA'!$E$4:$E$5383='Analítico Cx.'!$B72),-('Diário 7º PA'!$N$4:$N$5383=J$1),('Diário 7º PA'!$F$4:$F$5383))+SUMPRODUCT(-('Diário 8º PA'!$E$4:$E$5022='Analítico Cx.'!$B72),-('Diário 8º PA'!$O$4:$O$5022=J$1),('Diário 8º PA'!$F$4:$F$5022))+SUMPRODUCT(-('Diário 9º PA'!$E$4:$E$5221='Analítico Cx.'!$B72),-('Diário 9º PA'!$O$4:$O$5221=J$1),('Diário 9º PA'!$F$4:$F$5221))+SUMPRODUCT(-('Diário 10º PA'!$E$4:$E$5221='Analítico Cx.'!$B72),-('Diário 10º PA'!$O$4:$O$5221=J$1),('Diário 10º PA'!$F$4:$F$5221))</f>
        <v>0</v>
      </c>
      <c r="K72" s="183">
        <f>SUMPRODUCT(-('Diário 7º PA'!$E$4:$E$5383='Analítico Cx.'!$B72),-('Diário 7º PA'!$N$4:$N$5383=K$1),('Diário 7º PA'!$F$4:$F$5383))+SUMPRODUCT(-('Diário 8º PA'!$E$4:$E$5022='Analítico Cx.'!$B72),-('Diário 8º PA'!$O$4:$O$5022=K$1),('Diário 8º PA'!$F$4:$F$5022))+SUMPRODUCT(-('Diário 9º PA'!$E$4:$E$5221='Analítico Cx.'!$B72),-('Diário 9º PA'!$O$4:$O$5221=K$1),('Diário 9º PA'!$F$4:$F$5221))+SUMPRODUCT(-('Diário 10º PA'!$E$4:$E$5221='Analítico Cx.'!$B72),-('Diário 10º PA'!$O$4:$O$5221=K$1),('Diário 10º PA'!$F$4:$F$5221))</f>
        <v>0</v>
      </c>
      <c r="L72" s="183">
        <f>SUMPRODUCT(-('Diário 7º PA'!$E$4:$E$5383='Analítico Cx.'!$B72),-('Diário 7º PA'!$N$4:$N$5383=L$1),('Diário 7º PA'!$F$4:$F$5383))+SUMPRODUCT(-('Diário 8º PA'!$E$4:$E$5022='Analítico Cx.'!$B72),-('Diário 8º PA'!$O$4:$O$5022=L$1),('Diário 8º PA'!$F$4:$F$5022))+SUMPRODUCT(-('Diário 9º PA'!$E$4:$E$5221='Analítico Cx.'!$B72),-('Diário 9º PA'!$O$4:$O$5221=L$1),('Diário 9º PA'!$F$4:$F$5221))+SUMPRODUCT(-('Diário 10º PA'!$E$4:$E$5221='Analítico Cx.'!$B72),-('Diário 10º PA'!$O$4:$O$5221=L$1),('Diário 10º PA'!$F$4:$F$5221))</f>
        <v>0</v>
      </c>
      <c r="M72" s="183">
        <f>SUMPRODUCT(-('Diário 7º PA'!$E$4:$E$5383='Analítico Cx.'!$B72),-('Diário 7º PA'!$N$4:$N$5383=M$1),('Diário 7º PA'!$F$4:$F$5383))+SUMPRODUCT(-('Diário 8º PA'!$E$4:$E$5022='Analítico Cx.'!$B72),-('Diário 8º PA'!$O$4:$O$5022=M$1),('Diário 8º PA'!$F$4:$F$5022))+SUMPRODUCT(-('Diário 9º PA'!$E$4:$E$5221='Analítico Cx.'!$B72),-('Diário 9º PA'!$O$4:$O$5221=M$1),('Diário 9º PA'!$F$4:$F$5221))+SUMPRODUCT(-('Diário 10º PA'!$E$4:$E$5221='Analítico Cx.'!$B72),-('Diário 10º PA'!$O$4:$O$5221=M$1),('Diário 10º PA'!$F$4:$F$5221))</f>
        <v>0</v>
      </c>
      <c r="N72" s="183">
        <f>SUMPRODUCT(-('Diário 7º PA'!$E$4:$E$5383='Analítico Cx.'!$B72),-('Diário 7º PA'!$N$4:$N$5383=N$1),('Diário 7º PA'!$F$4:$F$5383))+SUMPRODUCT(-('Diário 8º PA'!$E$4:$E$5022='Analítico Cx.'!$B72),-('Diário 8º PA'!$O$4:$O$5022=N$1),('Diário 8º PA'!$F$4:$F$5022))+SUMPRODUCT(-('Diário 9º PA'!$E$4:$E$5221='Analítico Cx.'!$B72),-('Diário 9º PA'!$O$4:$O$5221=N$1),('Diário 9º PA'!$F$4:$F$5221))+SUMPRODUCT(-('Diário 10º PA'!$E$4:$E$5221='Analítico Cx.'!$B72),-('Diário 10º PA'!$O$4:$O$5221=N$1),('Diário 10º PA'!$F$4:$F$5221))</f>
        <v>0</v>
      </c>
      <c r="O72" s="184">
        <f t="shared" si="17"/>
        <v>135373.95000000001</v>
      </c>
      <c r="P72" s="168">
        <f t="shared" si="16"/>
        <v>8.3722155593987171E-3</v>
      </c>
    </row>
    <row r="73" spans="1:16" ht="23.25" customHeight="1" x14ac:dyDescent="0.2">
      <c r="A73" s="59" t="s">
        <v>235</v>
      </c>
      <c r="B73" s="102" t="s">
        <v>236</v>
      </c>
      <c r="C73" s="183">
        <f>SUMPRODUCT(-('Diário 7º PA'!$E$4:$E$5383='Analítico Cx.'!$B73),-('Diário 7º PA'!$N$4:$N$5383=C$1),('Diário 7º PA'!$F$4:$F$5383))+SUMPRODUCT(-('Diário 8º PA'!$E$4:$E$5022='Analítico Cx.'!$B73),-('Diário 8º PA'!$O$4:$O$5022=C$1),('Diário 8º PA'!$F$4:$F$5022))+SUMPRODUCT(-('Diário 9º PA'!$E$4:$E$5221='Analítico Cx.'!$B73),-('Diário 9º PA'!$O$4:$O$5221=C$1),('Diário 9º PA'!$F$4:$F$5221))+SUMPRODUCT(-('Diário 10º PA'!$E$4:$E$5221='Analítico Cx.'!$B73),-('Diário 10º PA'!$O$4:$O$5221=C$1),('Diário 10º PA'!$F$4:$F$5221))</f>
        <v>0</v>
      </c>
      <c r="D73" s="183">
        <f>SUMPRODUCT(-('Diário 7º PA'!$E$4:$E$5383='Analítico Cx.'!$B73),-('Diário 7º PA'!$N$4:$N$5383=D$1),('Diário 7º PA'!$F$4:$F$5383))+SUMPRODUCT(-('Diário 8º PA'!$E$4:$E$5022='Analítico Cx.'!$B73),-('Diário 8º PA'!$O$4:$O$5022=D$1),('Diário 8º PA'!$F$4:$F$5022))+SUMPRODUCT(-('Diário 9º PA'!$E$4:$E$5221='Analítico Cx.'!$B73),-('Diário 9º PA'!$O$4:$O$5221=D$1),('Diário 9º PA'!$F$4:$F$5221))+SUMPRODUCT(-('Diário 10º PA'!$E$4:$E$5221='Analítico Cx.'!$B73),-('Diário 10º PA'!$O$4:$O$5221=D$1),('Diário 10º PA'!$F$4:$F$5221))</f>
        <v>0</v>
      </c>
      <c r="E73" s="183">
        <f>SUMPRODUCT(-('Diário 7º PA'!$E$4:$E$5383='Analítico Cx.'!$B73),-('Diário 7º PA'!$N$4:$N$5383=E$1),('Diário 7º PA'!$F$4:$F$5383))+SUMPRODUCT(-('Diário 8º PA'!$E$4:$E$5022='Analítico Cx.'!$B73),-('Diário 8º PA'!$O$4:$O$5022=E$1),('Diário 8º PA'!$F$4:$F$5022))+SUMPRODUCT(-('Diário 9º PA'!$E$4:$E$5221='Analítico Cx.'!$B73),-('Diário 9º PA'!$O$4:$O$5221=E$1),('Diário 9º PA'!$F$4:$F$5221))+SUMPRODUCT(-('Diário 10º PA'!$E$4:$E$5221='Analítico Cx.'!$B73),-('Diário 10º PA'!$O$4:$O$5221=E$1),('Diário 10º PA'!$F$4:$F$5221))</f>
        <v>0</v>
      </c>
      <c r="F73" s="183">
        <f>SUMPRODUCT(-('Diário 7º PA'!$E$4:$E$5383='Analítico Cx.'!$B73),-('Diário 7º PA'!$N$4:$N$5383=F$1),('Diário 7º PA'!$F$4:$F$5383))+SUMPRODUCT(-('Diário 8º PA'!$E$4:$E$5022='Analítico Cx.'!$B73),-('Diário 8º PA'!$O$4:$O$5022=F$1),('Diário 8º PA'!$F$4:$F$5022))+SUMPRODUCT(-('Diário 9º PA'!$E$4:$E$5221='Analítico Cx.'!$B73),-('Diário 9º PA'!$O$4:$O$5221=F$1),('Diário 9º PA'!$F$4:$F$5221))+SUMPRODUCT(-('Diário 10º PA'!$E$4:$E$5221='Analítico Cx.'!$B73),-('Diário 10º PA'!$O$4:$O$5221=F$1),('Diário 10º PA'!$F$4:$F$5221))</f>
        <v>0</v>
      </c>
      <c r="G73" s="183">
        <f>SUMPRODUCT(-('Diário 7º PA'!$E$4:$E$5383='Analítico Cx.'!$B73),-('Diário 7º PA'!$N$4:$N$5383=G$1),('Diário 7º PA'!$F$4:$F$5383))+SUMPRODUCT(-('Diário 8º PA'!$E$4:$E$5022='Analítico Cx.'!$B73),-('Diário 8º PA'!$O$4:$O$5022=G$1),('Diário 8º PA'!$F$4:$F$5022))+SUMPRODUCT(-('Diário 9º PA'!$E$4:$E$5221='Analítico Cx.'!$B73),-('Diário 9º PA'!$O$4:$O$5221=G$1),('Diário 9º PA'!$F$4:$F$5221))+SUMPRODUCT(-('Diário 10º PA'!$E$4:$E$5221='Analítico Cx.'!$B73),-('Diário 10º PA'!$O$4:$O$5221=G$1),('Diário 10º PA'!$F$4:$F$5221))</f>
        <v>0</v>
      </c>
      <c r="H73" s="183">
        <f>SUMPRODUCT(-('Diário 7º PA'!$E$4:$E$5383='Analítico Cx.'!$B73),-('Diário 7º PA'!$N$4:$N$5383=H$1),('Diário 7º PA'!$F$4:$F$5383))+SUMPRODUCT(-('Diário 8º PA'!$E$4:$E$5022='Analítico Cx.'!$B73),-('Diário 8º PA'!$O$4:$O$5022=H$1),('Diário 8º PA'!$F$4:$F$5022))+SUMPRODUCT(-('Diário 9º PA'!$E$4:$E$5221='Analítico Cx.'!$B73),-('Diário 9º PA'!$O$4:$O$5221=H$1),('Diário 9º PA'!$F$4:$F$5221))+SUMPRODUCT(-('Diário 10º PA'!$E$4:$E$5221='Analítico Cx.'!$B73),-('Diário 10º PA'!$O$4:$O$5221=H$1),('Diário 10º PA'!$F$4:$F$5221))</f>
        <v>0</v>
      </c>
      <c r="I73" s="183">
        <f>SUMPRODUCT(-('Diário 7º PA'!$E$4:$E$5383='Analítico Cx.'!$B73),-('Diário 7º PA'!$N$4:$N$5383=I$1),('Diário 7º PA'!$F$4:$F$5383))+SUMPRODUCT(-('Diário 8º PA'!$E$4:$E$5022='Analítico Cx.'!$B73),-('Diário 8º PA'!$O$4:$O$5022=I$1),('Diário 8º PA'!$F$4:$F$5022))+SUMPRODUCT(-('Diário 9º PA'!$E$4:$E$5221='Analítico Cx.'!$B73),-('Diário 9º PA'!$O$4:$O$5221=I$1),('Diário 9º PA'!$F$4:$F$5221))+SUMPRODUCT(-('Diário 10º PA'!$E$4:$E$5221='Analítico Cx.'!$B73),-('Diário 10º PA'!$O$4:$O$5221=I$1),('Diário 10º PA'!$F$4:$F$5221))</f>
        <v>0</v>
      </c>
      <c r="J73" s="183">
        <f>SUMPRODUCT(-('Diário 7º PA'!$E$4:$E$5383='Analítico Cx.'!$B73),-('Diário 7º PA'!$N$4:$N$5383=J$1),('Diário 7º PA'!$F$4:$F$5383))+SUMPRODUCT(-('Diário 8º PA'!$E$4:$E$5022='Analítico Cx.'!$B73),-('Diário 8º PA'!$O$4:$O$5022=J$1),('Diário 8º PA'!$F$4:$F$5022))+SUMPRODUCT(-('Diário 9º PA'!$E$4:$E$5221='Analítico Cx.'!$B73),-('Diário 9º PA'!$O$4:$O$5221=J$1),('Diário 9º PA'!$F$4:$F$5221))+SUMPRODUCT(-('Diário 10º PA'!$E$4:$E$5221='Analítico Cx.'!$B73),-('Diário 10º PA'!$O$4:$O$5221=J$1),('Diário 10º PA'!$F$4:$F$5221))</f>
        <v>0</v>
      </c>
      <c r="K73" s="183">
        <f>SUMPRODUCT(-('Diário 7º PA'!$E$4:$E$5383='Analítico Cx.'!$B73),-('Diário 7º PA'!$N$4:$N$5383=K$1),('Diário 7º PA'!$F$4:$F$5383))+SUMPRODUCT(-('Diário 8º PA'!$E$4:$E$5022='Analítico Cx.'!$B73),-('Diário 8º PA'!$O$4:$O$5022=K$1),('Diário 8º PA'!$F$4:$F$5022))+SUMPRODUCT(-('Diário 9º PA'!$E$4:$E$5221='Analítico Cx.'!$B73),-('Diário 9º PA'!$O$4:$O$5221=K$1),('Diário 9º PA'!$F$4:$F$5221))+SUMPRODUCT(-('Diário 10º PA'!$E$4:$E$5221='Analítico Cx.'!$B73),-('Diário 10º PA'!$O$4:$O$5221=K$1),('Diário 10º PA'!$F$4:$F$5221))</f>
        <v>0</v>
      </c>
      <c r="L73" s="183">
        <f>SUMPRODUCT(-('Diário 7º PA'!$E$4:$E$5383='Analítico Cx.'!$B73),-('Diário 7º PA'!$N$4:$N$5383=L$1),('Diário 7º PA'!$F$4:$F$5383))+SUMPRODUCT(-('Diário 8º PA'!$E$4:$E$5022='Analítico Cx.'!$B73),-('Diário 8º PA'!$O$4:$O$5022=L$1),('Diário 8º PA'!$F$4:$F$5022))+SUMPRODUCT(-('Diário 9º PA'!$E$4:$E$5221='Analítico Cx.'!$B73),-('Diário 9º PA'!$O$4:$O$5221=L$1),('Diário 9º PA'!$F$4:$F$5221))+SUMPRODUCT(-('Diário 10º PA'!$E$4:$E$5221='Analítico Cx.'!$B73),-('Diário 10º PA'!$O$4:$O$5221=L$1),('Diário 10º PA'!$F$4:$F$5221))</f>
        <v>0</v>
      </c>
      <c r="M73" s="183">
        <f>SUMPRODUCT(-('Diário 7º PA'!$E$4:$E$5383='Analítico Cx.'!$B73),-('Diário 7º PA'!$N$4:$N$5383=M$1),('Diário 7º PA'!$F$4:$F$5383))+SUMPRODUCT(-('Diário 8º PA'!$E$4:$E$5022='Analítico Cx.'!$B73),-('Diário 8º PA'!$O$4:$O$5022=M$1),('Diário 8º PA'!$F$4:$F$5022))+SUMPRODUCT(-('Diário 9º PA'!$E$4:$E$5221='Analítico Cx.'!$B73),-('Diário 9º PA'!$O$4:$O$5221=M$1),('Diário 9º PA'!$F$4:$F$5221))+SUMPRODUCT(-('Diário 10º PA'!$E$4:$E$5221='Analítico Cx.'!$B73),-('Diário 10º PA'!$O$4:$O$5221=M$1),('Diário 10º PA'!$F$4:$F$5221))</f>
        <v>0</v>
      </c>
      <c r="N73" s="183">
        <f>SUMPRODUCT(-('Diário 7º PA'!$E$4:$E$5383='Analítico Cx.'!$B73),-('Diário 7º PA'!$N$4:$N$5383=N$1),('Diário 7º PA'!$F$4:$F$5383))+SUMPRODUCT(-('Diário 8º PA'!$E$4:$E$5022='Analítico Cx.'!$B73),-('Diário 8º PA'!$O$4:$O$5022=N$1),('Diário 8º PA'!$F$4:$F$5022))+SUMPRODUCT(-('Diário 9º PA'!$E$4:$E$5221='Analítico Cx.'!$B73),-('Diário 9º PA'!$O$4:$O$5221=N$1),('Diário 9º PA'!$F$4:$F$5221))+SUMPRODUCT(-('Diário 10º PA'!$E$4:$E$5221='Analítico Cx.'!$B73),-('Diário 10º PA'!$O$4:$O$5221=N$1),('Diário 10º PA'!$F$4:$F$5221))</f>
        <v>0</v>
      </c>
      <c r="O73" s="184">
        <f t="shared" si="17"/>
        <v>0</v>
      </c>
      <c r="P73" s="168">
        <f t="shared" si="16"/>
        <v>0</v>
      </c>
    </row>
    <row r="74" spans="1:16" ht="23.25" customHeight="1" x14ac:dyDescent="0.2">
      <c r="A74" s="59" t="s">
        <v>237</v>
      </c>
      <c r="B74" s="102" t="s">
        <v>238</v>
      </c>
      <c r="C74" s="183">
        <f>SUMPRODUCT(-('Diário 7º PA'!$E$4:$E$5383='Analítico Cx.'!$B74),-('Diário 7º PA'!$N$4:$N$5383=C$1),('Diário 7º PA'!$F$4:$F$5383))+SUMPRODUCT(-('Diário 8º PA'!$E$4:$E$5022='Analítico Cx.'!$B74),-('Diário 8º PA'!$O$4:$O$5022=C$1),('Diário 8º PA'!$F$4:$F$5022))+SUMPRODUCT(-('Diário 9º PA'!$E$4:$E$5221='Analítico Cx.'!$B74),-('Diário 9º PA'!$O$4:$O$5221=C$1),('Diário 9º PA'!$F$4:$F$5221))+SUMPRODUCT(-('Diário 10º PA'!$E$4:$E$5221='Analítico Cx.'!$B74),-('Diário 10º PA'!$O$4:$O$5221=C$1),('Diário 10º PA'!$F$4:$F$5221))</f>
        <v>0</v>
      </c>
      <c r="D74" s="183">
        <f>SUMPRODUCT(-('Diário 7º PA'!$E$4:$E$5383='Analítico Cx.'!$B74),-('Diário 7º PA'!$N$4:$N$5383=D$1),('Diário 7º PA'!$F$4:$F$5383))+SUMPRODUCT(-('Diário 8º PA'!$E$4:$E$5022='Analítico Cx.'!$B74),-('Diário 8º PA'!$O$4:$O$5022=D$1),('Diário 8º PA'!$F$4:$F$5022))+SUMPRODUCT(-('Diário 9º PA'!$E$4:$E$5221='Analítico Cx.'!$B74),-('Diário 9º PA'!$O$4:$O$5221=D$1),('Diário 9º PA'!$F$4:$F$5221))+SUMPRODUCT(-('Diário 10º PA'!$E$4:$E$5221='Analítico Cx.'!$B74),-('Diário 10º PA'!$O$4:$O$5221=D$1),('Diário 10º PA'!$F$4:$F$5221))</f>
        <v>0</v>
      </c>
      <c r="E74" s="183">
        <f>SUMPRODUCT(-('Diário 7º PA'!$E$4:$E$5383='Analítico Cx.'!$B74),-('Diário 7º PA'!$N$4:$N$5383=E$1),('Diário 7º PA'!$F$4:$F$5383))+SUMPRODUCT(-('Diário 8º PA'!$E$4:$E$5022='Analítico Cx.'!$B74),-('Diário 8º PA'!$O$4:$O$5022=E$1),('Diário 8º PA'!$F$4:$F$5022))+SUMPRODUCT(-('Diário 9º PA'!$E$4:$E$5221='Analítico Cx.'!$B74),-('Diário 9º PA'!$O$4:$O$5221=E$1),('Diário 9º PA'!$F$4:$F$5221))+SUMPRODUCT(-('Diário 10º PA'!$E$4:$E$5221='Analítico Cx.'!$B74),-('Diário 10º PA'!$O$4:$O$5221=E$1),('Diário 10º PA'!$F$4:$F$5221))</f>
        <v>0</v>
      </c>
      <c r="F74" s="183">
        <f>SUMPRODUCT(-('Diário 7º PA'!$E$4:$E$5383='Analítico Cx.'!$B74),-('Diário 7º PA'!$N$4:$N$5383=F$1),('Diário 7º PA'!$F$4:$F$5383))+SUMPRODUCT(-('Diário 8º PA'!$E$4:$E$5022='Analítico Cx.'!$B74),-('Diário 8º PA'!$O$4:$O$5022=F$1),('Diário 8º PA'!$F$4:$F$5022))+SUMPRODUCT(-('Diário 9º PA'!$E$4:$E$5221='Analítico Cx.'!$B74),-('Diário 9º PA'!$O$4:$O$5221=F$1),('Diário 9º PA'!$F$4:$F$5221))+SUMPRODUCT(-('Diário 10º PA'!$E$4:$E$5221='Analítico Cx.'!$B74),-('Diário 10º PA'!$O$4:$O$5221=F$1),('Diário 10º PA'!$F$4:$F$5221))</f>
        <v>0</v>
      </c>
      <c r="G74" s="183">
        <f>SUMPRODUCT(-('Diário 7º PA'!$E$4:$E$5383='Analítico Cx.'!$B74),-('Diário 7º PA'!$N$4:$N$5383=G$1),('Diário 7º PA'!$F$4:$F$5383))+SUMPRODUCT(-('Diário 8º PA'!$E$4:$E$5022='Analítico Cx.'!$B74),-('Diário 8º PA'!$O$4:$O$5022=G$1),('Diário 8º PA'!$F$4:$F$5022))+SUMPRODUCT(-('Diário 9º PA'!$E$4:$E$5221='Analítico Cx.'!$B74),-('Diário 9º PA'!$O$4:$O$5221=G$1),('Diário 9º PA'!$F$4:$F$5221))+SUMPRODUCT(-('Diário 10º PA'!$E$4:$E$5221='Analítico Cx.'!$B74),-('Diário 10º PA'!$O$4:$O$5221=G$1),('Diário 10º PA'!$F$4:$F$5221))</f>
        <v>0</v>
      </c>
      <c r="H74" s="183">
        <f>SUMPRODUCT(-('Diário 7º PA'!$E$4:$E$5383='Analítico Cx.'!$B74),-('Diário 7º PA'!$N$4:$N$5383=H$1),('Diário 7º PA'!$F$4:$F$5383))+SUMPRODUCT(-('Diário 8º PA'!$E$4:$E$5022='Analítico Cx.'!$B74),-('Diário 8º PA'!$O$4:$O$5022=H$1),('Diário 8º PA'!$F$4:$F$5022))+SUMPRODUCT(-('Diário 9º PA'!$E$4:$E$5221='Analítico Cx.'!$B74),-('Diário 9º PA'!$O$4:$O$5221=H$1),('Diário 9º PA'!$F$4:$F$5221))+SUMPRODUCT(-('Diário 10º PA'!$E$4:$E$5221='Analítico Cx.'!$B74),-('Diário 10º PA'!$O$4:$O$5221=H$1),('Diário 10º PA'!$F$4:$F$5221))</f>
        <v>0</v>
      </c>
      <c r="I74" s="183">
        <f>SUMPRODUCT(-('Diário 7º PA'!$E$4:$E$5383='Analítico Cx.'!$B74),-('Diário 7º PA'!$N$4:$N$5383=I$1),('Diário 7º PA'!$F$4:$F$5383))+SUMPRODUCT(-('Diário 8º PA'!$E$4:$E$5022='Analítico Cx.'!$B74),-('Diário 8º PA'!$O$4:$O$5022=I$1),('Diário 8º PA'!$F$4:$F$5022))+SUMPRODUCT(-('Diário 9º PA'!$E$4:$E$5221='Analítico Cx.'!$B74),-('Diário 9º PA'!$O$4:$O$5221=I$1),('Diário 9º PA'!$F$4:$F$5221))+SUMPRODUCT(-('Diário 10º PA'!$E$4:$E$5221='Analítico Cx.'!$B74),-('Diário 10º PA'!$O$4:$O$5221=I$1),('Diário 10º PA'!$F$4:$F$5221))</f>
        <v>0</v>
      </c>
      <c r="J74" s="183">
        <f>SUMPRODUCT(-('Diário 7º PA'!$E$4:$E$5383='Analítico Cx.'!$B74),-('Diário 7º PA'!$N$4:$N$5383=J$1),('Diário 7º PA'!$F$4:$F$5383))+SUMPRODUCT(-('Diário 8º PA'!$E$4:$E$5022='Analítico Cx.'!$B74),-('Diário 8º PA'!$O$4:$O$5022=J$1),('Diário 8º PA'!$F$4:$F$5022))+SUMPRODUCT(-('Diário 9º PA'!$E$4:$E$5221='Analítico Cx.'!$B74),-('Diário 9º PA'!$O$4:$O$5221=J$1),('Diário 9º PA'!$F$4:$F$5221))+SUMPRODUCT(-('Diário 10º PA'!$E$4:$E$5221='Analítico Cx.'!$B74),-('Diário 10º PA'!$O$4:$O$5221=J$1),('Diário 10º PA'!$F$4:$F$5221))</f>
        <v>0</v>
      </c>
      <c r="K74" s="183">
        <f>SUMPRODUCT(-('Diário 7º PA'!$E$4:$E$5383='Analítico Cx.'!$B74),-('Diário 7º PA'!$N$4:$N$5383=K$1),('Diário 7º PA'!$F$4:$F$5383))+SUMPRODUCT(-('Diário 8º PA'!$E$4:$E$5022='Analítico Cx.'!$B74),-('Diário 8º PA'!$O$4:$O$5022=K$1),('Diário 8º PA'!$F$4:$F$5022))+SUMPRODUCT(-('Diário 9º PA'!$E$4:$E$5221='Analítico Cx.'!$B74),-('Diário 9º PA'!$O$4:$O$5221=K$1),('Diário 9º PA'!$F$4:$F$5221))+SUMPRODUCT(-('Diário 10º PA'!$E$4:$E$5221='Analítico Cx.'!$B74),-('Diário 10º PA'!$O$4:$O$5221=K$1),('Diário 10º PA'!$F$4:$F$5221))</f>
        <v>0</v>
      </c>
      <c r="L74" s="183">
        <f>SUMPRODUCT(-('Diário 7º PA'!$E$4:$E$5383='Analítico Cx.'!$B74),-('Diário 7º PA'!$N$4:$N$5383=L$1),('Diário 7º PA'!$F$4:$F$5383))+SUMPRODUCT(-('Diário 8º PA'!$E$4:$E$5022='Analítico Cx.'!$B74),-('Diário 8º PA'!$O$4:$O$5022=L$1),('Diário 8º PA'!$F$4:$F$5022))+SUMPRODUCT(-('Diário 9º PA'!$E$4:$E$5221='Analítico Cx.'!$B74),-('Diário 9º PA'!$O$4:$O$5221=L$1),('Diário 9º PA'!$F$4:$F$5221))+SUMPRODUCT(-('Diário 10º PA'!$E$4:$E$5221='Analítico Cx.'!$B74),-('Diário 10º PA'!$O$4:$O$5221=L$1),('Diário 10º PA'!$F$4:$F$5221))</f>
        <v>0</v>
      </c>
      <c r="M74" s="183">
        <f>SUMPRODUCT(-('Diário 7º PA'!$E$4:$E$5383='Analítico Cx.'!$B74),-('Diário 7º PA'!$N$4:$N$5383=M$1),('Diário 7º PA'!$F$4:$F$5383))+SUMPRODUCT(-('Diário 8º PA'!$E$4:$E$5022='Analítico Cx.'!$B74),-('Diário 8º PA'!$O$4:$O$5022=M$1),('Diário 8º PA'!$F$4:$F$5022))+SUMPRODUCT(-('Diário 9º PA'!$E$4:$E$5221='Analítico Cx.'!$B74),-('Diário 9º PA'!$O$4:$O$5221=M$1),('Diário 9º PA'!$F$4:$F$5221))+SUMPRODUCT(-('Diário 10º PA'!$E$4:$E$5221='Analítico Cx.'!$B74),-('Diário 10º PA'!$O$4:$O$5221=M$1),('Diário 10º PA'!$F$4:$F$5221))</f>
        <v>0</v>
      </c>
      <c r="N74" s="183">
        <f>SUMPRODUCT(-('Diário 7º PA'!$E$4:$E$5383='Analítico Cx.'!$B74),-('Diário 7º PA'!$N$4:$N$5383=N$1),('Diário 7º PA'!$F$4:$F$5383))+SUMPRODUCT(-('Diário 8º PA'!$E$4:$E$5022='Analítico Cx.'!$B74),-('Diário 8º PA'!$O$4:$O$5022=N$1),('Diário 8º PA'!$F$4:$F$5022))+SUMPRODUCT(-('Diário 9º PA'!$E$4:$E$5221='Analítico Cx.'!$B74),-('Diário 9º PA'!$O$4:$O$5221=N$1),('Diário 9º PA'!$F$4:$F$5221))+SUMPRODUCT(-('Diário 10º PA'!$E$4:$E$5221='Analítico Cx.'!$B74),-('Diário 10º PA'!$O$4:$O$5221=N$1),('Diário 10º PA'!$F$4:$F$5221))</f>
        <v>0</v>
      </c>
      <c r="O74" s="184">
        <f t="shared" si="17"/>
        <v>0</v>
      </c>
      <c r="P74" s="168">
        <f t="shared" si="16"/>
        <v>0</v>
      </c>
    </row>
    <row r="75" spans="1:16" ht="23.25" customHeight="1" x14ac:dyDescent="0.2">
      <c r="A75" s="59" t="s">
        <v>239</v>
      </c>
      <c r="B75" s="102" t="s">
        <v>240</v>
      </c>
      <c r="C75" s="183">
        <f>SUMPRODUCT(-('Diário 7º PA'!$E$4:$E$5383='Analítico Cx.'!$B75),-('Diário 7º PA'!$N$4:$N$5383=C$1),('Diário 7º PA'!$F$4:$F$5383))+SUMPRODUCT(-('Diário 8º PA'!$E$4:$E$5022='Analítico Cx.'!$B75),-('Diário 8º PA'!$O$4:$O$5022=C$1),('Diário 8º PA'!$F$4:$F$5022))+SUMPRODUCT(-('Diário 9º PA'!$E$4:$E$5221='Analítico Cx.'!$B75),-('Diário 9º PA'!$O$4:$O$5221=C$1),('Diário 9º PA'!$F$4:$F$5221))+SUMPRODUCT(-('Diário 10º PA'!$E$4:$E$5221='Analítico Cx.'!$B75),-('Diário 10º PA'!$O$4:$O$5221=C$1),('Diário 10º PA'!$F$4:$F$5221))</f>
        <v>0</v>
      </c>
      <c r="D75" s="183">
        <f>SUMPRODUCT(-('Diário 7º PA'!$E$4:$E$5383='Analítico Cx.'!$B75),-('Diário 7º PA'!$N$4:$N$5383=D$1),('Diário 7º PA'!$F$4:$F$5383))+SUMPRODUCT(-('Diário 8º PA'!$E$4:$E$5022='Analítico Cx.'!$B75),-('Diário 8º PA'!$O$4:$O$5022=D$1),('Diário 8º PA'!$F$4:$F$5022))+SUMPRODUCT(-('Diário 9º PA'!$E$4:$E$5221='Analítico Cx.'!$B75),-('Diário 9º PA'!$O$4:$O$5221=D$1),('Diário 9º PA'!$F$4:$F$5221))+SUMPRODUCT(-('Diário 10º PA'!$E$4:$E$5221='Analítico Cx.'!$B75),-('Diário 10º PA'!$O$4:$O$5221=D$1),('Diário 10º PA'!$F$4:$F$5221))</f>
        <v>0</v>
      </c>
      <c r="E75" s="183">
        <f>SUMPRODUCT(-('Diário 7º PA'!$E$4:$E$5383='Analítico Cx.'!$B75),-('Diário 7º PA'!$N$4:$N$5383=E$1),('Diário 7º PA'!$F$4:$F$5383))+SUMPRODUCT(-('Diário 8º PA'!$E$4:$E$5022='Analítico Cx.'!$B75),-('Diário 8º PA'!$O$4:$O$5022=E$1),('Diário 8º PA'!$F$4:$F$5022))+SUMPRODUCT(-('Diário 9º PA'!$E$4:$E$5221='Analítico Cx.'!$B75),-('Diário 9º PA'!$O$4:$O$5221=E$1),('Diário 9º PA'!$F$4:$F$5221))+SUMPRODUCT(-('Diário 10º PA'!$E$4:$E$5221='Analítico Cx.'!$B75),-('Diário 10º PA'!$O$4:$O$5221=E$1),('Diário 10º PA'!$F$4:$F$5221))</f>
        <v>0</v>
      </c>
      <c r="F75" s="183">
        <f>SUMPRODUCT(-('Diário 7º PA'!$E$4:$E$5383='Analítico Cx.'!$B75),-('Diário 7º PA'!$N$4:$N$5383=F$1),('Diário 7º PA'!$F$4:$F$5383))+SUMPRODUCT(-('Diário 8º PA'!$E$4:$E$5022='Analítico Cx.'!$B75),-('Diário 8º PA'!$O$4:$O$5022=F$1),('Diário 8º PA'!$F$4:$F$5022))+SUMPRODUCT(-('Diário 9º PA'!$E$4:$E$5221='Analítico Cx.'!$B75),-('Diário 9º PA'!$O$4:$O$5221=F$1),('Diário 9º PA'!$F$4:$F$5221))+SUMPRODUCT(-('Diário 10º PA'!$E$4:$E$5221='Analítico Cx.'!$B75),-('Diário 10º PA'!$O$4:$O$5221=F$1),('Diário 10º PA'!$F$4:$F$5221))</f>
        <v>0</v>
      </c>
      <c r="G75" s="183">
        <f>SUMPRODUCT(-('Diário 7º PA'!$E$4:$E$5383='Analítico Cx.'!$B75),-('Diário 7º PA'!$N$4:$N$5383=G$1),('Diário 7º PA'!$F$4:$F$5383))+SUMPRODUCT(-('Diário 8º PA'!$E$4:$E$5022='Analítico Cx.'!$B75),-('Diário 8º PA'!$O$4:$O$5022=G$1),('Diário 8º PA'!$F$4:$F$5022))+SUMPRODUCT(-('Diário 9º PA'!$E$4:$E$5221='Analítico Cx.'!$B75),-('Diário 9º PA'!$O$4:$O$5221=G$1),('Diário 9º PA'!$F$4:$F$5221))+SUMPRODUCT(-('Diário 10º PA'!$E$4:$E$5221='Analítico Cx.'!$B75),-('Diário 10º PA'!$O$4:$O$5221=G$1),('Diário 10º PA'!$F$4:$F$5221))</f>
        <v>0</v>
      </c>
      <c r="H75" s="183">
        <f>SUMPRODUCT(-('Diário 7º PA'!$E$4:$E$5383='Analítico Cx.'!$B75),-('Diário 7º PA'!$N$4:$N$5383=H$1),('Diário 7º PA'!$F$4:$F$5383))+SUMPRODUCT(-('Diário 8º PA'!$E$4:$E$5022='Analítico Cx.'!$B75),-('Diário 8º PA'!$O$4:$O$5022=H$1),('Diário 8º PA'!$F$4:$F$5022))+SUMPRODUCT(-('Diário 9º PA'!$E$4:$E$5221='Analítico Cx.'!$B75),-('Diário 9º PA'!$O$4:$O$5221=H$1),('Diário 9º PA'!$F$4:$F$5221))+SUMPRODUCT(-('Diário 10º PA'!$E$4:$E$5221='Analítico Cx.'!$B75),-('Diário 10º PA'!$O$4:$O$5221=H$1),('Diário 10º PA'!$F$4:$F$5221))</f>
        <v>0</v>
      </c>
      <c r="I75" s="183">
        <f>SUMPRODUCT(-('Diário 7º PA'!$E$4:$E$5383='Analítico Cx.'!$B75),-('Diário 7º PA'!$N$4:$N$5383=I$1),('Diário 7º PA'!$F$4:$F$5383))+SUMPRODUCT(-('Diário 8º PA'!$E$4:$E$5022='Analítico Cx.'!$B75),-('Diário 8º PA'!$O$4:$O$5022=I$1),('Diário 8º PA'!$F$4:$F$5022))+SUMPRODUCT(-('Diário 9º PA'!$E$4:$E$5221='Analítico Cx.'!$B75),-('Diário 9º PA'!$O$4:$O$5221=I$1),('Diário 9º PA'!$F$4:$F$5221))+SUMPRODUCT(-('Diário 10º PA'!$E$4:$E$5221='Analítico Cx.'!$B75),-('Diário 10º PA'!$O$4:$O$5221=I$1),('Diário 10º PA'!$F$4:$F$5221))</f>
        <v>0</v>
      </c>
      <c r="J75" s="183">
        <f>SUMPRODUCT(-('Diário 7º PA'!$E$4:$E$5383='Analítico Cx.'!$B75),-('Diário 7º PA'!$N$4:$N$5383=J$1),('Diário 7º PA'!$F$4:$F$5383))+SUMPRODUCT(-('Diário 8º PA'!$E$4:$E$5022='Analítico Cx.'!$B75),-('Diário 8º PA'!$O$4:$O$5022=J$1),('Diário 8º PA'!$F$4:$F$5022))+SUMPRODUCT(-('Diário 9º PA'!$E$4:$E$5221='Analítico Cx.'!$B75),-('Diário 9º PA'!$O$4:$O$5221=J$1),('Diário 9º PA'!$F$4:$F$5221))+SUMPRODUCT(-('Diário 10º PA'!$E$4:$E$5221='Analítico Cx.'!$B75),-('Diário 10º PA'!$O$4:$O$5221=J$1),('Diário 10º PA'!$F$4:$F$5221))</f>
        <v>0</v>
      </c>
      <c r="K75" s="183">
        <f>SUMPRODUCT(-('Diário 7º PA'!$E$4:$E$5383='Analítico Cx.'!$B75),-('Diário 7º PA'!$N$4:$N$5383=K$1),('Diário 7º PA'!$F$4:$F$5383))+SUMPRODUCT(-('Diário 8º PA'!$E$4:$E$5022='Analítico Cx.'!$B75),-('Diário 8º PA'!$O$4:$O$5022=K$1),('Diário 8º PA'!$F$4:$F$5022))+SUMPRODUCT(-('Diário 9º PA'!$E$4:$E$5221='Analítico Cx.'!$B75),-('Diário 9º PA'!$O$4:$O$5221=K$1),('Diário 9º PA'!$F$4:$F$5221))+SUMPRODUCT(-('Diário 10º PA'!$E$4:$E$5221='Analítico Cx.'!$B75),-('Diário 10º PA'!$O$4:$O$5221=K$1),('Diário 10º PA'!$F$4:$F$5221))</f>
        <v>0</v>
      </c>
      <c r="L75" s="183">
        <f>SUMPRODUCT(-('Diário 7º PA'!$E$4:$E$5383='Analítico Cx.'!$B75),-('Diário 7º PA'!$N$4:$N$5383=L$1),('Diário 7º PA'!$F$4:$F$5383))+SUMPRODUCT(-('Diário 8º PA'!$E$4:$E$5022='Analítico Cx.'!$B75),-('Diário 8º PA'!$O$4:$O$5022=L$1),('Diário 8º PA'!$F$4:$F$5022))+SUMPRODUCT(-('Diário 9º PA'!$E$4:$E$5221='Analítico Cx.'!$B75),-('Diário 9º PA'!$O$4:$O$5221=L$1),('Diário 9º PA'!$F$4:$F$5221))+SUMPRODUCT(-('Diário 10º PA'!$E$4:$E$5221='Analítico Cx.'!$B75),-('Diário 10º PA'!$O$4:$O$5221=L$1),('Diário 10º PA'!$F$4:$F$5221))</f>
        <v>0</v>
      </c>
      <c r="M75" s="183">
        <f>SUMPRODUCT(-('Diário 7º PA'!$E$4:$E$5383='Analítico Cx.'!$B75),-('Diário 7º PA'!$N$4:$N$5383=M$1),('Diário 7º PA'!$F$4:$F$5383))+SUMPRODUCT(-('Diário 8º PA'!$E$4:$E$5022='Analítico Cx.'!$B75),-('Diário 8º PA'!$O$4:$O$5022=M$1),('Diário 8º PA'!$F$4:$F$5022))+SUMPRODUCT(-('Diário 9º PA'!$E$4:$E$5221='Analítico Cx.'!$B75),-('Diário 9º PA'!$O$4:$O$5221=M$1),('Diário 9º PA'!$F$4:$F$5221))+SUMPRODUCT(-('Diário 10º PA'!$E$4:$E$5221='Analítico Cx.'!$B75),-('Diário 10º PA'!$O$4:$O$5221=M$1),('Diário 10º PA'!$F$4:$F$5221))</f>
        <v>0</v>
      </c>
      <c r="N75" s="183">
        <f>SUMPRODUCT(-('Diário 7º PA'!$E$4:$E$5383='Analítico Cx.'!$B75),-('Diário 7º PA'!$N$4:$N$5383=N$1),('Diário 7º PA'!$F$4:$F$5383))+SUMPRODUCT(-('Diário 8º PA'!$E$4:$E$5022='Analítico Cx.'!$B75),-('Diário 8º PA'!$O$4:$O$5022=N$1),('Diário 8º PA'!$F$4:$F$5022))+SUMPRODUCT(-('Diário 9º PA'!$E$4:$E$5221='Analítico Cx.'!$B75),-('Diário 9º PA'!$O$4:$O$5221=N$1),('Diário 9º PA'!$F$4:$F$5221))+SUMPRODUCT(-('Diário 10º PA'!$E$4:$E$5221='Analítico Cx.'!$B75),-('Diário 10º PA'!$O$4:$O$5221=N$1),('Diário 10º PA'!$F$4:$F$5221))</f>
        <v>0</v>
      </c>
      <c r="O75" s="184">
        <f t="shared" si="17"/>
        <v>0</v>
      </c>
      <c r="P75" s="168">
        <f t="shared" si="16"/>
        <v>0</v>
      </c>
    </row>
    <row r="76" spans="1:16" ht="23.25" customHeight="1" x14ac:dyDescent="0.2">
      <c r="A76" s="59" t="s">
        <v>241</v>
      </c>
      <c r="B76" s="102" t="s">
        <v>242</v>
      </c>
      <c r="C76" s="183">
        <f>SUMPRODUCT(-('Diário 7º PA'!$E$4:$E$5383='Analítico Cx.'!$B76),-('Diário 7º PA'!$N$4:$N$5383=C$1),('Diário 7º PA'!$F$4:$F$5383))+SUMPRODUCT(-('Diário 8º PA'!$E$4:$E$5022='Analítico Cx.'!$B76),-('Diário 8º PA'!$O$4:$O$5022=C$1),('Diário 8º PA'!$F$4:$F$5022))+SUMPRODUCT(-('Diário 9º PA'!$E$4:$E$5221='Analítico Cx.'!$B76),-('Diário 9º PA'!$O$4:$O$5221=C$1),('Diário 9º PA'!$F$4:$F$5221))+SUMPRODUCT(-('Diário 10º PA'!$E$4:$E$5221='Analítico Cx.'!$B76),-('Diário 10º PA'!$O$4:$O$5221=C$1),('Diário 10º PA'!$F$4:$F$5221))</f>
        <v>0</v>
      </c>
      <c r="D76" s="183">
        <f>SUMPRODUCT(-('Diário 7º PA'!$E$4:$E$5383='Analítico Cx.'!$B76),-('Diário 7º PA'!$N$4:$N$5383=D$1),('Diário 7º PA'!$F$4:$F$5383))+SUMPRODUCT(-('Diário 8º PA'!$E$4:$E$5022='Analítico Cx.'!$B76),-('Diário 8º PA'!$O$4:$O$5022=D$1),('Diário 8º PA'!$F$4:$F$5022))+SUMPRODUCT(-('Diário 9º PA'!$E$4:$E$5221='Analítico Cx.'!$B76),-('Diário 9º PA'!$O$4:$O$5221=D$1),('Diário 9º PA'!$F$4:$F$5221))+SUMPRODUCT(-('Diário 10º PA'!$E$4:$E$5221='Analítico Cx.'!$B76),-('Diário 10º PA'!$O$4:$O$5221=D$1),('Diário 10º PA'!$F$4:$F$5221))</f>
        <v>0</v>
      </c>
      <c r="E76" s="183">
        <f>SUMPRODUCT(-('Diário 7º PA'!$E$4:$E$5383='Analítico Cx.'!$B76),-('Diário 7º PA'!$N$4:$N$5383=E$1),('Diário 7º PA'!$F$4:$F$5383))+SUMPRODUCT(-('Diário 8º PA'!$E$4:$E$5022='Analítico Cx.'!$B76),-('Diário 8º PA'!$O$4:$O$5022=E$1),('Diário 8º PA'!$F$4:$F$5022))+SUMPRODUCT(-('Diário 9º PA'!$E$4:$E$5221='Analítico Cx.'!$B76),-('Diário 9º PA'!$O$4:$O$5221=E$1),('Diário 9º PA'!$F$4:$F$5221))+SUMPRODUCT(-('Diário 10º PA'!$E$4:$E$5221='Analítico Cx.'!$B76),-('Diário 10º PA'!$O$4:$O$5221=E$1),('Diário 10º PA'!$F$4:$F$5221))</f>
        <v>0</v>
      </c>
      <c r="F76" s="183">
        <f>SUMPRODUCT(-('Diário 7º PA'!$E$4:$E$5383='Analítico Cx.'!$B76),-('Diário 7º PA'!$N$4:$N$5383=F$1),('Diário 7º PA'!$F$4:$F$5383))+SUMPRODUCT(-('Diário 8º PA'!$E$4:$E$5022='Analítico Cx.'!$B76),-('Diário 8º PA'!$O$4:$O$5022=F$1),('Diário 8º PA'!$F$4:$F$5022))+SUMPRODUCT(-('Diário 9º PA'!$E$4:$E$5221='Analítico Cx.'!$B76),-('Diário 9º PA'!$O$4:$O$5221=F$1),('Diário 9º PA'!$F$4:$F$5221))+SUMPRODUCT(-('Diário 10º PA'!$E$4:$E$5221='Analítico Cx.'!$B76),-('Diário 10º PA'!$O$4:$O$5221=F$1),('Diário 10º PA'!$F$4:$F$5221))</f>
        <v>0</v>
      </c>
      <c r="G76" s="183">
        <f>SUMPRODUCT(-('Diário 7º PA'!$E$4:$E$5383='Analítico Cx.'!$B76),-('Diário 7º PA'!$N$4:$N$5383=G$1),('Diário 7º PA'!$F$4:$F$5383))+SUMPRODUCT(-('Diário 8º PA'!$E$4:$E$5022='Analítico Cx.'!$B76),-('Diário 8º PA'!$O$4:$O$5022=G$1),('Diário 8º PA'!$F$4:$F$5022))+SUMPRODUCT(-('Diário 9º PA'!$E$4:$E$5221='Analítico Cx.'!$B76),-('Diário 9º PA'!$O$4:$O$5221=G$1),('Diário 9º PA'!$F$4:$F$5221))+SUMPRODUCT(-('Diário 10º PA'!$E$4:$E$5221='Analítico Cx.'!$B76),-('Diário 10º PA'!$O$4:$O$5221=G$1),('Diário 10º PA'!$F$4:$F$5221))</f>
        <v>0</v>
      </c>
      <c r="H76" s="183">
        <f>SUMPRODUCT(-('Diário 7º PA'!$E$4:$E$5383='Analítico Cx.'!$B76),-('Diário 7º PA'!$N$4:$N$5383=H$1),('Diário 7º PA'!$F$4:$F$5383))+SUMPRODUCT(-('Diário 8º PA'!$E$4:$E$5022='Analítico Cx.'!$B76),-('Diário 8º PA'!$O$4:$O$5022=H$1),('Diário 8º PA'!$F$4:$F$5022))+SUMPRODUCT(-('Diário 9º PA'!$E$4:$E$5221='Analítico Cx.'!$B76),-('Diário 9º PA'!$O$4:$O$5221=H$1),('Diário 9º PA'!$F$4:$F$5221))+SUMPRODUCT(-('Diário 10º PA'!$E$4:$E$5221='Analítico Cx.'!$B76),-('Diário 10º PA'!$O$4:$O$5221=H$1),('Diário 10º PA'!$F$4:$F$5221))</f>
        <v>0</v>
      </c>
      <c r="I76" s="183">
        <f>SUMPRODUCT(-('Diário 7º PA'!$E$4:$E$5383='Analítico Cx.'!$B76),-('Diário 7º PA'!$N$4:$N$5383=I$1),('Diário 7º PA'!$F$4:$F$5383))+SUMPRODUCT(-('Diário 8º PA'!$E$4:$E$5022='Analítico Cx.'!$B76),-('Diário 8º PA'!$O$4:$O$5022=I$1),('Diário 8º PA'!$F$4:$F$5022))+SUMPRODUCT(-('Diário 9º PA'!$E$4:$E$5221='Analítico Cx.'!$B76),-('Diário 9º PA'!$O$4:$O$5221=I$1),('Diário 9º PA'!$F$4:$F$5221))+SUMPRODUCT(-('Diário 10º PA'!$E$4:$E$5221='Analítico Cx.'!$B76),-('Diário 10º PA'!$O$4:$O$5221=I$1),('Diário 10º PA'!$F$4:$F$5221))</f>
        <v>0</v>
      </c>
      <c r="J76" s="183">
        <f>SUMPRODUCT(-('Diário 7º PA'!$E$4:$E$5383='Analítico Cx.'!$B76),-('Diário 7º PA'!$N$4:$N$5383=J$1),('Diário 7º PA'!$F$4:$F$5383))+SUMPRODUCT(-('Diário 8º PA'!$E$4:$E$5022='Analítico Cx.'!$B76),-('Diário 8º PA'!$O$4:$O$5022=J$1),('Diário 8º PA'!$F$4:$F$5022))+SUMPRODUCT(-('Diário 9º PA'!$E$4:$E$5221='Analítico Cx.'!$B76),-('Diário 9º PA'!$O$4:$O$5221=J$1),('Diário 9º PA'!$F$4:$F$5221))+SUMPRODUCT(-('Diário 10º PA'!$E$4:$E$5221='Analítico Cx.'!$B76),-('Diário 10º PA'!$O$4:$O$5221=J$1),('Diário 10º PA'!$F$4:$F$5221))</f>
        <v>0</v>
      </c>
      <c r="K76" s="183">
        <f>SUMPRODUCT(-('Diário 7º PA'!$E$4:$E$5383='Analítico Cx.'!$B76),-('Diário 7º PA'!$N$4:$N$5383=K$1),('Diário 7º PA'!$F$4:$F$5383))+SUMPRODUCT(-('Diário 8º PA'!$E$4:$E$5022='Analítico Cx.'!$B76),-('Diário 8º PA'!$O$4:$O$5022=K$1),('Diário 8º PA'!$F$4:$F$5022))+SUMPRODUCT(-('Diário 9º PA'!$E$4:$E$5221='Analítico Cx.'!$B76),-('Diário 9º PA'!$O$4:$O$5221=K$1),('Diário 9º PA'!$F$4:$F$5221))+SUMPRODUCT(-('Diário 10º PA'!$E$4:$E$5221='Analítico Cx.'!$B76),-('Diário 10º PA'!$O$4:$O$5221=K$1),('Diário 10º PA'!$F$4:$F$5221))</f>
        <v>0</v>
      </c>
      <c r="L76" s="183">
        <f>SUMPRODUCT(-('Diário 7º PA'!$E$4:$E$5383='Analítico Cx.'!$B76),-('Diário 7º PA'!$N$4:$N$5383=L$1),('Diário 7º PA'!$F$4:$F$5383))+SUMPRODUCT(-('Diário 8º PA'!$E$4:$E$5022='Analítico Cx.'!$B76),-('Diário 8º PA'!$O$4:$O$5022=L$1),('Diário 8º PA'!$F$4:$F$5022))+SUMPRODUCT(-('Diário 9º PA'!$E$4:$E$5221='Analítico Cx.'!$B76),-('Diário 9º PA'!$O$4:$O$5221=L$1),('Diário 9º PA'!$F$4:$F$5221))+SUMPRODUCT(-('Diário 10º PA'!$E$4:$E$5221='Analítico Cx.'!$B76),-('Diário 10º PA'!$O$4:$O$5221=L$1),('Diário 10º PA'!$F$4:$F$5221))</f>
        <v>0</v>
      </c>
      <c r="M76" s="183">
        <f>SUMPRODUCT(-('Diário 7º PA'!$E$4:$E$5383='Analítico Cx.'!$B76),-('Diário 7º PA'!$N$4:$N$5383=M$1),('Diário 7º PA'!$F$4:$F$5383))+SUMPRODUCT(-('Diário 8º PA'!$E$4:$E$5022='Analítico Cx.'!$B76),-('Diário 8º PA'!$O$4:$O$5022=M$1),('Diário 8º PA'!$F$4:$F$5022))+SUMPRODUCT(-('Diário 9º PA'!$E$4:$E$5221='Analítico Cx.'!$B76),-('Diário 9º PA'!$O$4:$O$5221=M$1),('Diário 9º PA'!$F$4:$F$5221))+SUMPRODUCT(-('Diário 10º PA'!$E$4:$E$5221='Analítico Cx.'!$B76),-('Diário 10º PA'!$O$4:$O$5221=M$1),('Diário 10º PA'!$F$4:$F$5221))</f>
        <v>0</v>
      </c>
      <c r="N76" s="183">
        <f>SUMPRODUCT(-('Diário 7º PA'!$E$4:$E$5383='Analítico Cx.'!$B76),-('Diário 7º PA'!$N$4:$N$5383=N$1),('Diário 7º PA'!$F$4:$F$5383))+SUMPRODUCT(-('Diário 8º PA'!$E$4:$E$5022='Analítico Cx.'!$B76),-('Diário 8º PA'!$O$4:$O$5022=N$1),('Diário 8º PA'!$F$4:$F$5022))+SUMPRODUCT(-('Diário 9º PA'!$E$4:$E$5221='Analítico Cx.'!$B76),-('Diário 9º PA'!$O$4:$O$5221=N$1),('Diário 9º PA'!$F$4:$F$5221))+SUMPRODUCT(-('Diário 10º PA'!$E$4:$E$5221='Analítico Cx.'!$B76),-('Diário 10º PA'!$O$4:$O$5221=N$1),('Diário 10º PA'!$F$4:$F$5221))</f>
        <v>0</v>
      </c>
      <c r="O76" s="184">
        <f t="shared" si="17"/>
        <v>0</v>
      </c>
      <c r="P76" s="168">
        <f t="shared" si="16"/>
        <v>0</v>
      </c>
    </row>
    <row r="77" spans="1:16" ht="23.25" customHeight="1" x14ac:dyDescent="0.2">
      <c r="A77" s="59" t="s">
        <v>243</v>
      </c>
      <c r="B77" s="104" t="s">
        <v>244</v>
      </c>
      <c r="C77" s="183">
        <f>SUMPRODUCT(-('Diário 7º PA'!$E$4:$E$5383='Analítico Cx.'!$B77),-('Diário 7º PA'!$N$4:$N$5383=C$1),('Diário 7º PA'!$F$4:$F$5383))+SUMPRODUCT(-('Diário 8º PA'!$E$4:$E$5022='Analítico Cx.'!$B77),-('Diário 8º PA'!$O$4:$O$5022=C$1),('Diário 8º PA'!$F$4:$F$5022))+SUMPRODUCT(-('Diário 9º PA'!$E$4:$E$5221='Analítico Cx.'!$B77),-('Diário 9º PA'!$O$4:$O$5221=C$1),('Diário 9º PA'!$F$4:$F$5221))+SUMPRODUCT(-('Diário 10º PA'!$E$4:$E$5221='Analítico Cx.'!$B77),-('Diário 10º PA'!$O$4:$O$5221=C$1),('Diário 10º PA'!$F$4:$F$5221))</f>
        <v>0</v>
      </c>
      <c r="D77" s="183">
        <f>SUMPRODUCT(-('Diário 7º PA'!$E$4:$E$5383='Analítico Cx.'!$B77),-('Diário 7º PA'!$N$4:$N$5383=D$1),('Diário 7º PA'!$F$4:$F$5383))+SUMPRODUCT(-('Diário 8º PA'!$E$4:$E$5022='Analítico Cx.'!$B77),-('Diário 8º PA'!$O$4:$O$5022=D$1),('Diário 8º PA'!$F$4:$F$5022))+SUMPRODUCT(-('Diário 9º PA'!$E$4:$E$5221='Analítico Cx.'!$B77),-('Diário 9º PA'!$O$4:$O$5221=D$1),('Diário 9º PA'!$F$4:$F$5221))+SUMPRODUCT(-('Diário 10º PA'!$E$4:$E$5221='Analítico Cx.'!$B77),-('Diário 10º PA'!$O$4:$O$5221=D$1),('Diário 10º PA'!$F$4:$F$5221))</f>
        <v>0</v>
      </c>
      <c r="E77" s="183">
        <f>SUMPRODUCT(-('Diário 7º PA'!$E$4:$E$5383='Analítico Cx.'!$B77),-('Diário 7º PA'!$N$4:$N$5383=E$1),('Diário 7º PA'!$F$4:$F$5383))+SUMPRODUCT(-('Diário 8º PA'!$E$4:$E$5022='Analítico Cx.'!$B77),-('Diário 8º PA'!$O$4:$O$5022=E$1),('Diário 8º PA'!$F$4:$F$5022))+SUMPRODUCT(-('Diário 9º PA'!$E$4:$E$5221='Analítico Cx.'!$B77),-('Diário 9º PA'!$O$4:$O$5221=E$1),('Diário 9º PA'!$F$4:$F$5221))+SUMPRODUCT(-('Diário 10º PA'!$E$4:$E$5221='Analítico Cx.'!$B77),-('Diário 10º PA'!$O$4:$O$5221=E$1),('Diário 10º PA'!$F$4:$F$5221))</f>
        <v>0</v>
      </c>
      <c r="F77" s="183">
        <f>SUMPRODUCT(-('Diário 7º PA'!$E$4:$E$5383='Analítico Cx.'!$B77),-('Diário 7º PA'!$N$4:$N$5383=F$1),('Diário 7º PA'!$F$4:$F$5383))+SUMPRODUCT(-('Diário 8º PA'!$E$4:$E$5022='Analítico Cx.'!$B77),-('Diário 8º PA'!$O$4:$O$5022=F$1),('Diário 8º PA'!$F$4:$F$5022))+SUMPRODUCT(-('Diário 9º PA'!$E$4:$E$5221='Analítico Cx.'!$B77),-('Diário 9º PA'!$O$4:$O$5221=F$1),('Diário 9º PA'!$F$4:$F$5221))+SUMPRODUCT(-('Diário 10º PA'!$E$4:$E$5221='Analítico Cx.'!$B77),-('Diário 10º PA'!$O$4:$O$5221=F$1),('Diário 10º PA'!$F$4:$F$5221))</f>
        <v>0</v>
      </c>
      <c r="G77" s="183">
        <f>SUMPRODUCT(-('Diário 7º PA'!$E$4:$E$5383='Analítico Cx.'!$B77),-('Diário 7º PA'!$N$4:$N$5383=G$1),('Diário 7º PA'!$F$4:$F$5383))+SUMPRODUCT(-('Diário 8º PA'!$E$4:$E$5022='Analítico Cx.'!$B77),-('Diário 8º PA'!$O$4:$O$5022=G$1),('Diário 8º PA'!$F$4:$F$5022))+SUMPRODUCT(-('Diário 9º PA'!$E$4:$E$5221='Analítico Cx.'!$B77),-('Diário 9º PA'!$O$4:$O$5221=G$1),('Diário 9º PA'!$F$4:$F$5221))+SUMPRODUCT(-('Diário 10º PA'!$E$4:$E$5221='Analítico Cx.'!$B77),-('Diário 10º PA'!$O$4:$O$5221=G$1),('Diário 10º PA'!$F$4:$F$5221))</f>
        <v>0</v>
      </c>
      <c r="H77" s="183">
        <f>SUMPRODUCT(-('Diário 7º PA'!$E$4:$E$5383='Analítico Cx.'!$B77),-('Diário 7º PA'!$N$4:$N$5383=H$1),('Diário 7º PA'!$F$4:$F$5383))+SUMPRODUCT(-('Diário 8º PA'!$E$4:$E$5022='Analítico Cx.'!$B77),-('Diário 8º PA'!$O$4:$O$5022=H$1),('Diário 8º PA'!$F$4:$F$5022))+SUMPRODUCT(-('Diário 9º PA'!$E$4:$E$5221='Analítico Cx.'!$B77),-('Diário 9º PA'!$O$4:$O$5221=H$1),('Diário 9º PA'!$F$4:$F$5221))+SUMPRODUCT(-('Diário 10º PA'!$E$4:$E$5221='Analítico Cx.'!$B77),-('Diário 10º PA'!$O$4:$O$5221=H$1),('Diário 10º PA'!$F$4:$F$5221))</f>
        <v>0</v>
      </c>
      <c r="I77" s="183">
        <f>SUMPRODUCT(-('Diário 7º PA'!$E$4:$E$5383='Analítico Cx.'!$B77),-('Diário 7º PA'!$N$4:$N$5383=I$1),('Diário 7º PA'!$F$4:$F$5383))+SUMPRODUCT(-('Diário 8º PA'!$E$4:$E$5022='Analítico Cx.'!$B77),-('Diário 8º PA'!$O$4:$O$5022=I$1),('Diário 8º PA'!$F$4:$F$5022))+SUMPRODUCT(-('Diário 9º PA'!$E$4:$E$5221='Analítico Cx.'!$B77),-('Diário 9º PA'!$O$4:$O$5221=I$1),('Diário 9º PA'!$F$4:$F$5221))+SUMPRODUCT(-('Diário 10º PA'!$E$4:$E$5221='Analítico Cx.'!$B77),-('Diário 10º PA'!$O$4:$O$5221=I$1),('Diário 10º PA'!$F$4:$F$5221))</f>
        <v>0</v>
      </c>
      <c r="J77" s="183">
        <f>SUMPRODUCT(-('Diário 7º PA'!$E$4:$E$5383='Analítico Cx.'!$B77),-('Diário 7º PA'!$N$4:$N$5383=J$1),('Diário 7º PA'!$F$4:$F$5383))+SUMPRODUCT(-('Diário 8º PA'!$E$4:$E$5022='Analítico Cx.'!$B77),-('Diário 8º PA'!$O$4:$O$5022=J$1),('Diário 8º PA'!$F$4:$F$5022))+SUMPRODUCT(-('Diário 9º PA'!$E$4:$E$5221='Analítico Cx.'!$B77),-('Diário 9º PA'!$O$4:$O$5221=J$1),('Diário 9º PA'!$F$4:$F$5221))+SUMPRODUCT(-('Diário 10º PA'!$E$4:$E$5221='Analítico Cx.'!$B77),-('Diário 10º PA'!$O$4:$O$5221=J$1),('Diário 10º PA'!$F$4:$F$5221))</f>
        <v>0</v>
      </c>
      <c r="K77" s="183">
        <f>SUMPRODUCT(-('Diário 7º PA'!$E$4:$E$5383='Analítico Cx.'!$B77),-('Diário 7º PA'!$N$4:$N$5383=K$1),('Diário 7º PA'!$F$4:$F$5383))+SUMPRODUCT(-('Diário 8º PA'!$E$4:$E$5022='Analítico Cx.'!$B77),-('Diário 8º PA'!$O$4:$O$5022=K$1),('Diário 8º PA'!$F$4:$F$5022))+SUMPRODUCT(-('Diário 9º PA'!$E$4:$E$5221='Analítico Cx.'!$B77),-('Diário 9º PA'!$O$4:$O$5221=K$1),('Diário 9º PA'!$F$4:$F$5221))+SUMPRODUCT(-('Diário 10º PA'!$E$4:$E$5221='Analítico Cx.'!$B77),-('Diário 10º PA'!$O$4:$O$5221=K$1),('Diário 10º PA'!$F$4:$F$5221))</f>
        <v>0</v>
      </c>
      <c r="L77" s="183">
        <f>SUMPRODUCT(-('Diário 7º PA'!$E$4:$E$5383='Analítico Cx.'!$B77),-('Diário 7º PA'!$N$4:$N$5383=L$1),('Diário 7º PA'!$F$4:$F$5383))+SUMPRODUCT(-('Diário 8º PA'!$E$4:$E$5022='Analítico Cx.'!$B77),-('Diário 8º PA'!$O$4:$O$5022=L$1),('Diário 8º PA'!$F$4:$F$5022))+SUMPRODUCT(-('Diário 9º PA'!$E$4:$E$5221='Analítico Cx.'!$B77),-('Diário 9º PA'!$O$4:$O$5221=L$1),('Diário 9º PA'!$F$4:$F$5221))+SUMPRODUCT(-('Diário 10º PA'!$E$4:$E$5221='Analítico Cx.'!$B77),-('Diário 10º PA'!$O$4:$O$5221=L$1),('Diário 10º PA'!$F$4:$F$5221))</f>
        <v>0</v>
      </c>
      <c r="M77" s="183">
        <f>SUMPRODUCT(-('Diário 7º PA'!$E$4:$E$5383='Analítico Cx.'!$B77),-('Diário 7º PA'!$N$4:$N$5383=M$1),('Diário 7º PA'!$F$4:$F$5383))+SUMPRODUCT(-('Diário 8º PA'!$E$4:$E$5022='Analítico Cx.'!$B77),-('Diário 8º PA'!$O$4:$O$5022=M$1),('Diário 8º PA'!$F$4:$F$5022))+SUMPRODUCT(-('Diário 9º PA'!$E$4:$E$5221='Analítico Cx.'!$B77),-('Diário 9º PA'!$O$4:$O$5221=M$1),('Diário 9º PA'!$F$4:$F$5221))+SUMPRODUCT(-('Diário 10º PA'!$E$4:$E$5221='Analítico Cx.'!$B77),-('Diário 10º PA'!$O$4:$O$5221=M$1),('Diário 10º PA'!$F$4:$F$5221))</f>
        <v>0</v>
      </c>
      <c r="N77" s="183">
        <f>SUMPRODUCT(-('Diário 7º PA'!$E$4:$E$5383='Analítico Cx.'!$B77),-('Diário 7º PA'!$N$4:$N$5383=N$1),('Diário 7º PA'!$F$4:$F$5383))+SUMPRODUCT(-('Diário 8º PA'!$E$4:$E$5022='Analítico Cx.'!$B77),-('Diário 8º PA'!$O$4:$O$5022=N$1),('Diário 8º PA'!$F$4:$F$5022))+SUMPRODUCT(-('Diário 9º PA'!$E$4:$E$5221='Analítico Cx.'!$B77),-('Diário 9º PA'!$O$4:$O$5221=N$1),('Diário 9º PA'!$F$4:$F$5221))+SUMPRODUCT(-('Diário 10º PA'!$E$4:$E$5221='Analítico Cx.'!$B77),-('Diário 10º PA'!$O$4:$O$5221=N$1),('Diário 10º PA'!$F$4:$F$5221))</f>
        <v>0</v>
      </c>
      <c r="O77" s="184">
        <f t="shared" si="17"/>
        <v>0</v>
      </c>
      <c r="P77" s="168">
        <f t="shared" si="16"/>
        <v>0</v>
      </c>
    </row>
    <row r="78" spans="1:16" ht="23.25" customHeight="1" x14ac:dyDescent="0.2">
      <c r="A78" s="59" t="s">
        <v>245</v>
      </c>
      <c r="B78" s="102" t="s">
        <v>246</v>
      </c>
      <c r="C78" s="183">
        <f>SUMPRODUCT(-('Diário 7º PA'!$E$4:$E$5383='Analítico Cx.'!$B78),-('Diário 7º PA'!$N$4:$N$5383=C$1),('Diário 7º PA'!$F$4:$F$5383))+SUMPRODUCT(-('Diário 8º PA'!$E$4:$E$5022='Analítico Cx.'!$B78),-('Diário 8º PA'!$O$4:$O$5022=C$1),('Diário 8º PA'!$F$4:$F$5022))+SUMPRODUCT(-('Diário 9º PA'!$E$4:$E$5221='Analítico Cx.'!$B78),-('Diário 9º PA'!$O$4:$O$5221=C$1),('Diário 9º PA'!$F$4:$F$5221))+SUMPRODUCT(-('Diário 10º PA'!$E$4:$E$5221='Analítico Cx.'!$B78),-('Diário 10º PA'!$O$4:$O$5221=C$1),('Diário 10º PA'!$F$4:$F$5221))</f>
        <v>0</v>
      </c>
      <c r="D78" s="183">
        <f>SUMPRODUCT(-('Diário 7º PA'!$E$4:$E$5383='Analítico Cx.'!$B78),-('Diário 7º PA'!$N$4:$N$5383=D$1),('Diário 7º PA'!$F$4:$F$5383))+SUMPRODUCT(-('Diário 8º PA'!$E$4:$E$5022='Analítico Cx.'!$B78),-('Diário 8º PA'!$O$4:$O$5022=D$1),('Diário 8º PA'!$F$4:$F$5022))+SUMPRODUCT(-('Diário 9º PA'!$E$4:$E$5221='Analítico Cx.'!$B78),-('Diário 9º PA'!$O$4:$O$5221=D$1),('Diário 9º PA'!$F$4:$F$5221))+SUMPRODUCT(-('Diário 10º PA'!$E$4:$E$5221='Analítico Cx.'!$B78),-('Diário 10º PA'!$O$4:$O$5221=D$1),('Diário 10º PA'!$F$4:$F$5221))</f>
        <v>0</v>
      </c>
      <c r="E78" s="183">
        <f>SUMPRODUCT(-('Diário 7º PA'!$E$4:$E$5383='Analítico Cx.'!$B78),-('Diário 7º PA'!$N$4:$N$5383=E$1),('Diário 7º PA'!$F$4:$F$5383))+SUMPRODUCT(-('Diário 8º PA'!$E$4:$E$5022='Analítico Cx.'!$B78),-('Diário 8º PA'!$O$4:$O$5022=E$1),('Diário 8º PA'!$F$4:$F$5022))+SUMPRODUCT(-('Diário 9º PA'!$E$4:$E$5221='Analítico Cx.'!$B78),-('Diário 9º PA'!$O$4:$O$5221=E$1),('Diário 9º PA'!$F$4:$F$5221))+SUMPRODUCT(-('Diário 10º PA'!$E$4:$E$5221='Analítico Cx.'!$B78),-('Diário 10º PA'!$O$4:$O$5221=E$1),('Diário 10º PA'!$F$4:$F$5221))</f>
        <v>766.06</v>
      </c>
      <c r="F78" s="183">
        <f>SUMPRODUCT(-('Diário 7º PA'!$E$4:$E$5383='Analítico Cx.'!$B78),-('Diário 7º PA'!$N$4:$N$5383=F$1),('Diário 7º PA'!$F$4:$F$5383))+SUMPRODUCT(-('Diário 8º PA'!$E$4:$E$5022='Analítico Cx.'!$B78),-('Diário 8º PA'!$O$4:$O$5022=F$1),('Diário 8º PA'!$F$4:$F$5022))+SUMPRODUCT(-('Diário 9º PA'!$E$4:$E$5221='Analítico Cx.'!$B78),-('Diário 9º PA'!$O$4:$O$5221=F$1),('Diário 9º PA'!$F$4:$F$5221))+SUMPRODUCT(-('Diário 10º PA'!$E$4:$E$5221='Analítico Cx.'!$B78),-('Diário 10º PA'!$O$4:$O$5221=F$1),('Diário 10º PA'!$F$4:$F$5221))</f>
        <v>0</v>
      </c>
      <c r="G78" s="183">
        <f>SUMPRODUCT(-('Diário 7º PA'!$E$4:$E$5383='Analítico Cx.'!$B78),-('Diário 7º PA'!$N$4:$N$5383=G$1),('Diário 7º PA'!$F$4:$F$5383))+SUMPRODUCT(-('Diário 8º PA'!$E$4:$E$5022='Analítico Cx.'!$B78),-('Diário 8º PA'!$O$4:$O$5022=G$1),('Diário 8º PA'!$F$4:$F$5022))+SUMPRODUCT(-('Diário 9º PA'!$E$4:$E$5221='Analítico Cx.'!$B78),-('Diário 9º PA'!$O$4:$O$5221=G$1),('Diário 9º PA'!$F$4:$F$5221))+SUMPRODUCT(-('Diário 10º PA'!$E$4:$E$5221='Analítico Cx.'!$B78),-('Diário 10º PA'!$O$4:$O$5221=G$1),('Diário 10º PA'!$F$4:$F$5221))</f>
        <v>0</v>
      </c>
      <c r="H78" s="183">
        <f>SUMPRODUCT(-('Diário 7º PA'!$E$4:$E$5383='Analítico Cx.'!$B78),-('Diário 7º PA'!$N$4:$N$5383=H$1),('Diário 7º PA'!$F$4:$F$5383))+SUMPRODUCT(-('Diário 8º PA'!$E$4:$E$5022='Analítico Cx.'!$B78),-('Diário 8º PA'!$O$4:$O$5022=H$1),('Diário 8º PA'!$F$4:$F$5022))+SUMPRODUCT(-('Diário 9º PA'!$E$4:$E$5221='Analítico Cx.'!$B78),-('Diário 9º PA'!$O$4:$O$5221=H$1),('Diário 9º PA'!$F$4:$F$5221))+SUMPRODUCT(-('Diário 10º PA'!$E$4:$E$5221='Analítico Cx.'!$B78),-('Diário 10º PA'!$O$4:$O$5221=H$1),('Diário 10º PA'!$F$4:$F$5221))</f>
        <v>0</v>
      </c>
      <c r="I78" s="183">
        <f>SUMPRODUCT(-('Diário 7º PA'!$E$4:$E$5383='Analítico Cx.'!$B78),-('Diário 7º PA'!$N$4:$N$5383=I$1),('Diário 7º PA'!$F$4:$F$5383))+SUMPRODUCT(-('Diário 8º PA'!$E$4:$E$5022='Analítico Cx.'!$B78),-('Diário 8º PA'!$O$4:$O$5022=I$1),('Diário 8º PA'!$F$4:$F$5022))+SUMPRODUCT(-('Diário 9º PA'!$E$4:$E$5221='Analítico Cx.'!$B78),-('Diário 9º PA'!$O$4:$O$5221=I$1),('Diário 9º PA'!$F$4:$F$5221))+SUMPRODUCT(-('Diário 10º PA'!$E$4:$E$5221='Analítico Cx.'!$B78),-('Diário 10º PA'!$O$4:$O$5221=I$1),('Diário 10º PA'!$F$4:$F$5221))</f>
        <v>0</v>
      </c>
      <c r="J78" s="183">
        <f>SUMPRODUCT(-('Diário 7º PA'!$E$4:$E$5383='Analítico Cx.'!$B78),-('Diário 7º PA'!$N$4:$N$5383=J$1),('Diário 7º PA'!$F$4:$F$5383))+SUMPRODUCT(-('Diário 8º PA'!$E$4:$E$5022='Analítico Cx.'!$B78),-('Diário 8º PA'!$O$4:$O$5022=J$1),('Diário 8º PA'!$F$4:$F$5022))+SUMPRODUCT(-('Diário 9º PA'!$E$4:$E$5221='Analítico Cx.'!$B78),-('Diário 9º PA'!$O$4:$O$5221=J$1),('Diário 9º PA'!$F$4:$F$5221))+SUMPRODUCT(-('Diário 10º PA'!$E$4:$E$5221='Analítico Cx.'!$B78),-('Diário 10º PA'!$O$4:$O$5221=J$1),('Diário 10º PA'!$F$4:$F$5221))</f>
        <v>0</v>
      </c>
      <c r="K78" s="183">
        <f>SUMPRODUCT(-('Diário 7º PA'!$E$4:$E$5383='Analítico Cx.'!$B78),-('Diário 7º PA'!$N$4:$N$5383=K$1),('Diário 7º PA'!$F$4:$F$5383))+SUMPRODUCT(-('Diário 8º PA'!$E$4:$E$5022='Analítico Cx.'!$B78),-('Diário 8º PA'!$O$4:$O$5022=K$1),('Diário 8º PA'!$F$4:$F$5022))+SUMPRODUCT(-('Diário 9º PA'!$E$4:$E$5221='Analítico Cx.'!$B78),-('Diário 9º PA'!$O$4:$O$5221=K$1),('Diário 9º PA'!$F$4:$F$5221))+SUMPRODUCT(-('Diário 10º PA'!$E$4:$E$5221='Analítico Cx.'!$B78),-('Diário 10º PA'!$O$4:$O$5221=K$1),('Diário 10º PA'!$F$4:$F$5221))</f>
        <v>0</v>
      </c>
      <c r="L78" s="183">
        <f>SUMPRODUCT(-('Diário 7º PA'!$E$4:$E$5383='Analítico Cx.'!$B78),-('Diário 7º PA'!$N$4:$N$5383=L$1),('Diário 7º PA'!$F$4:$F$5383))+SUMPRODUCT(-('Diário 8º PA'!$E$4:$E$5022='Analítico Cx.'!$B78),-('Diário 8º PA'!$O$4:$O$5022=L$1),('Diário 8º PA'!$F$4:$F$5022))+SUMPRODUCT(-('Diário 9º PA'!$E$4:$E$5221='Analítico Cx.'!$B78),-('Diário 9º PA'!$O$4:$O$5221=L$1),('Diário 9º PA'!$F$4:$F$5221))+SUMPRODUCT(-('Diário 10º PA'!$E$4:$E$5221='Analítico Cx.'!$B78),-('Diário 10º PA'!$O$4:$O$5221=L$1),('Diário 10º PA'!$F$4:$F$5221))</f>
        <v>0</v>
      </c>
      <c r="M78" s="183">
        <f>SUMPRODUCT(-('Diário 7º PA'!$E$4:$E$5383='Analítico Cx.'!$B78),-('Diário 7º PA'!$N$4:$N$5383=M$1),('Diário 7º PA'!$F$4:$F$5383))+SUMPRODUCT(-('Diário 8º PA'!$E$4:$E$5022='Analítico Cx.'!$B78),-('Diário 8º PA'!$O$4:$O$5022=M$1),('Diário 8º PA'!$F$4:$F$5022))+SUMPRODUCT(-('Diário 9º PA'!$E$4:$E$5221='Analítico Cx.'!$B78),-('Diário 9º PA'!$O$4:$O$5221=M$1),('Diário 9º PA'!$F$4:$F$5221))+SUMPRODUCT(-('Diário 10º PA'!$E$4:$E$5221='Analítico Cx.'!$B78),-('Diário 10º PA'!$O$4:$O$5221=M$1),('Diário 10º PA'!$F$4:$F$5221))</f>
        <v>0</v>
      </c>
      <c r="N78" s="183">
        <f>SUMPRODUCT(-('Diário 7º PA'!$E$4:$E$5383='Analítico Cx.'!$B78),-('Diário 7º PA'!$N$4:$N$5383=N$1),('Diário 7º PA'!$F$4:$F$5383))+SUMPRODUCT(-('Diário 8º PA'!$E$4:$E$5022='Analítico Cx.'!$B78),-('Diário 8º PA'!$O$4:$O$5022=N$1),('Diário 8º PA'!$F$4:$F$5022))+SUMPRODUCT(-('Diário 9º PA'!$E$4:$E$5221='Analítico Cx.'!$B78),-('Diário 9º PA'!$O$4:$O$5221=N$1),('Diário 9º PA'!$F$4:$F$5221))+SUMPRODUCT(-('Diário 10º PA'!$E$4:$E$5221='Analítico Cx.'!$B78),-('Diário 10º PA'!$O$4:$O$5221=N$1),('Diário 10º PA'!$F$4:$F$5221))</f>
        <v>0</v>
      </c>
      <c r="O78" s="184">
        <f t="shared" si="17"/>
        <v>766.06</v>
      </c>
      <c r="P78" s="168">
        <f t="shared" si="16"/>
        <v>4.73770577827786E-5</v>
      </c>
    </row>
    <row r="79" spans="1:16" ht="23.25" customHeight="1" x14ac:dyDescent="0.2">
      <c r="A79" s="59" t="s">
        <v>247</v>
      </c>
      <c r="B79" s="102" t="s">
        <v>248</v>
      </c>
      <c r="C79" s="183">
        <f>SUMPRODUCT(-('Diário 7º PA'!$E$4:$E$5383='Analítico Cx.'!$B79),-('Diário 7º PA'!$N$4:$N$5383=C$1),('Diário 7º PA'!$F$4:$F$5383))+SUMPRODUCT(-('Diário 8º PA'!$E$4:$E$5022='Analítico Cx.'!$B79),-('Diário 8º PA'!$O$4:$O$5022=C$1),('Diário 8º PA'!$F$4:$F$5022))+SUMPRODUCT(-('Diário 9º PA'!$E$4:$E$5221='Analítico Cx.'!$B79),-('Diário 9º PA'!$O$4:$O$5221=C$1),('Diário 9º PA'!$F$4:$F$5221))+SUMPRODUCT(-('Diário 10º PA'!$E$4:$E$5221='Analítico Cx.'!$B79),-('Diário 10º PA'!$O$4:$O$5221=C$1),('Diário 10º PA'!$F$4:$F$5221))</f>
        <v>0</v>
      </c>
      <c r="D79" s="183">
        <f>SUMPRODUCT(-('Diário 7º PA'!$E$4:$E$5383='Analítico Cx.'!$B79),-('Diário 7º PA'!$N$4:$N$5383=D$1),('Diário 7º PA'!$F$4:$F$5383))+SUMPRODUCT(-('Diário 8º PA'!$E$4:$E$5022='Analítico Cx.'!$B79),-('Diário 8º PA'!$O$4:$O$5022=D$1),('Diário 8º PA'!$F$4:$F$5022))+SUMPRODUCT(-('Diário 9º PA'!$E$4:$E$5221='Analítico Cx.'!$B79),-('Diário 9º PA'!$O$4:$O$5221=D$1),('Diário 9º PA'!$F$4:$F$5221))+SUMPRODUCT(-('Diário 10º PA'!$E$4:$E$5221='Analítico Cx.'!$B79),-('Diário 10º PA'!$O$4:$O$5221=D$1),('Diário 10º PA'!$F$4:$F$5221))</f>
        <v>0</v>
      </c>
      <c r="E79" s="183">
        <f>SUMPRODUCT(-('Diário 7º PA'!$E$4:$E$5383='Analítico Cx.'!$B79),-('Diário 7º PA'!$N$4:$N$5383=E$1),('Diário 7º PA'!$F$4:$F$5383))+SUMPRODUCT(-('Diário 8º PA'!$E$4:$E$5022='Analítico Cx.'!$B79),-('Diário 8º PA'!$O$4:$O$5022=E$1),('Diário 8º PA'!$F$4:$F$5022))+SUMPRODUCT(-('Diário 9º PA'!$E$4:$E$5221='Analítico Cx.'!$B79),-('Diário 9º PA'!$O$4:$O$5221=E$1),('Diário 9º PA'!$F$4:$F$5221))+SUMPRODUCT(-('Diário 10º PA'!$E$4:$E$5221='Analítico Cx.'!$B79),-('Diário 10º PA'!$O$4:$O$5221=E$1),('Diário 10º PA'!$F$4:$F$5221))</f>
        <v>0</v>
      </c>
      <c r="F79" s="183">
        <f>SUMPRODUCT(-('Diário 7º PA'!$E$4:$E$5383='Analítico Cx.'!$B79),-('Diário 7º PA'!$N$4:$N$5383=F$1),('Diário 7º PA'!$F$4:$F$5383))+SUMPRODUCT(-('Diário 8º PA'!$E$4:$E$5022='Analítico Cx.'!$B79),-('Diário 8º PA'!$O$4:$O$5022=F$1),('Diário 8º PA'!$F$4:$F$5022))+SUMPRODUCT(-('Diário 9º PA'!$E$4:$E$5221='Analítico Cx.'!$B79),-('Diário 9º PA'!$O$4:$O$5221=F$1),('Diário 9º PA'!$F$4:$F$5221))+SUMPRODUCT(-('Diário 10º PA'!$E$4:$E$5221='Analítico Cx.'!$B79),-('Diário 10º PA'!$O$4:$O$5221=F$1),('Diário 10º PA'!$F$4:$F$5221))</f>
        <v>0</v>
      </c>
      <c r="G79" s="183">
        <f>SUMPRODUCT(-('Diário 7º PA'!$E$4:$E$5383='Analítico Cx.'!$B79),-('Diário 7º PA'!$N$4:$N$5383=G$1),('Diário 7º PA'!$F$4:$F$5383))+SUMPRODUCT(-('Diário 8º PA'!$E$4:$E$5022='Analítico Cx.'!$B79),-('Diário 8º PA'!$O$4:$O$5022=G$1),('Diário 8º PA'!$F$4:$F$5022))+SUMPRODUCT(-('Diário 9º PA'!$E$4:$E$5221='Analítico Cx.'!$B79),-('Diário 9º PA'!$O$4:$O$5221=G$1),('Diário 9º PA'!$F$4:$F$5221))+SUMPRODUCT(-('Diário 10º PA'!$E$4:$E$5221='Analítico Cx.'!$B79),-('Diário 10º PA'!$O$4:$O$5221=G$1),('Diário 10º PA'!$F$4:$F$5221))</f>
        <v>0</v>
      </c>
      <c r="H79" s="183">
        <f>SUMPRODUCT(-('Diário 7º PA'!$E$4:$E$5383='Analítico Cx.'!$B79),-('Diário 7º PA'!$N$4:$N$5383=H$1),('Diário 7º PA'!$F$4:$F$5383))+SUMPRODUCT(-('Diário 8º PA'!$E$4:$E$5022='Analítico Cx.'!$B79),-('Diário 8º PA'!$O$4:$O$5022=H$1),('Diário 8º PA'!$F$4:$F$5022))+SUMPRODUCT(-('Diário 9º PA'!$E$4:$E$5221='Analítico Cx.'!$B79),-('Diário 9º PA'!$O$4:$O$5221=H$1),('Diário 9º PA'!$F$4:$F$5221))+SUMPRODUCT(-('Diário 10º PA'!$E$4:$E$5221='Analítico Cx.'!$B79),-('Diário 10º PA'!$O$4:$O$5221=H$1),('Diário 10º PA'!$F$4:$F$5221))</f>
        <v>0</v>
      </c>
      <c r="I79" s="183">
        <f>SUMPRODUCT(-('Diário 7º PA'!$E$4:$E$5383='Analítico Cx.'!$B79),-('Diário 7º PA'!$N$4:$N$5383=I$1),('Diário 7º PA'!$F$4:$F$5383))+SUMPRODUCT(-('Diário 8º PA'!$E$4:$E$5022='Analítico Cx.'!$B79),-('Diário 8º PA'!$O$4:$O$5022=I$1),('Diário 8º PA'!$F$4:$F$5022))+SUMPRODUCT(-('Diário 9º PA'!$E$4:$E$5221='Analítico Cx.'!$B79),-('Diário 9º PA'!$O$4:$O$5221=I$1),('Diário 9º PA'!$F$4:$F$5221))+SUMPRODUCT(-('Diário 10º PA'!$E$4:$E$5221='Analítico Cx.'!$B79),-('Diário 10º PA'!$O$4:$O$5221=I$1),('Diário 10º PA'!$F$4:$F$5221))</f>
        <v>0</v>
      </c>
      <c r="J79" s="183">
        <f>SUMPRODUCT(-('Diário 7º PA'!$E$4:$E$5383='Analítico Cx.'!$B79),-('Diário 7º PA'!$N$4:$N$5383=J$1),('Diário 7º PA'!$F$4:$F$5383))+SUMPRODUCT(-('Diário 8º PA'!$E$4:$E$5022='Analítico Cx.'!$B79),-('Diário 8º PA'!$O$4:$O$5022=J$1),('Diário 8º PA'!$F$4:$F$5022))+SUMPRODUCT(-('Diário 9º PA'!$E$4:$E$5221='Analítico Cx.'!$B79),-('Diário 9º PA'!$O$4:$O$5221=J$1),('Diário 9º PA'!$F$4:$F$5221))+SUMPRODUCT(-('Diário 10º PA'!$E$4:$E$5221='Analítico Cx.'!$B79),-('Diário 10º PA'!$O$4:$O$5221=J$1),('Diário 10º PA'!$F$4:$F$5221))</f>
        <v>0</v>
      </c>
      <c r="K79" s="183">
        <f>SUMPRODUCT(-('Diário 7º PA'!$E$4:$E$5383='Analítico Cx.'!$B79),-('Diário 7º PA'!$N$4:$N$5383=K$1),('Diário 7º PA'!$F$4:$F$5383))+SUMPRODUCT(-('Diário 8º PA'!$E$4:$E$5022='Analítico Cx.'!$B79),-('Diário 8º PA'!$O$4:$O$5022=K$1),('Diário 8º PA'!$F$4:$F$5022))+SUMPRODUCT(-('Diário 9º PA'!$E$4:$E$5221='Analítico Cx.'!$B79),-('Diário 9º PA'!$O$4:$O$5221=K$1),('Diário 9º PA'!$F$4:$F$5221))+SUMPRODUCT(-('Diário 10º PA'!$E$4:$E$5221='Analítico Cx.'!$B79),-('Diário 10º PA'!$O$4:$O$5221=K$1),('Diário 10º PA'!$F$4:$F$5221))</f>
        <v>0</v>
      </c>
      <c r="L79" s="183">
        <f>SUMPRODUCT(-('Diário 7º PA'!$E$4:$E$5383='Analítico Cx.'!$B79),-('Diário 7º PA'!$N$4:$N$5383=L$1),('Diário 7º PA'!$F$4:$F$5383))+SUMPRODUCT(-('Diário 8º PA'!$E$4:$E$5022='Analítico Cx.'!$B79),-('Diário 8º PA'!$O$4:$O$5022=L$1),('Diário 8º PA'!$F$4:$F$5022))+SUMPRODUCT(-('Diário 9º PA'!$E$4:$E$5221='Analítico Cx.'!$B79),-('Diário 9º PA'!$O$4:$O$5221=L$1),('Diário 9º PA'!$F$4:$F$5221))+SUMPRODUCT(-('Diário 10º PA'!$E$4:$E$5221='Analítico Cx.'!$B79),-('Diário 10º PA'!$O$4:$O$5221=L$1),('Diário 10º PA'!$F$4:$F$5221))</f>
        <v>0</v>
      </c>
      <c r="M79" s="183">
        <f>SUMPRODUCT(-('Diário 7º PA'!$E$4:$E$5383='Analítico Cx.'!$B79),-('Diário 7º PA'!$N$4:$N$5383=M$1),('Diário 7º PA'!$F$4:$F$5383))+SUMPRODUCT(-('Diário 8º PA'!$E$4:$E$5022='Analítico Cx.'!$B79),-('Diário 8º PA'!$O$4:$O$5022=M$1),('Diário 8º PA'!$F$4:$F$5022))+SUMPRODUCT(-('Diário 9º PA'!$E$4:$E$5221='Analítico Cx.'!$B79),-('Diário 9º PA'!$O$4:$O$5221=M$1),('Diário 9º PA'!$F$4:$F$5221))+SUMPRODUCT(-('Diário 10º PA'!$E$4:$E$5221='Analítico Cx.'!$B79),-('Diário 10º PA'!$O$4:$O$5221=M$1),('Diário 10º PA'!$F$4:$F$5221))</f>
        <v>0</v>
      </c>
      <c r="N79" s="183">
        <f>SUMPRODUCT(-('Diário 7º PA'!$E$4:$E$5383='Analítico Cx.'!$B79),-('Diário 7º PA'!$N$4:$N$5383=N$1),('Diário 7º PA'!$F$4:$F$5383))+SUMPRODUCT(-('Diário 8º PA'!$E$4:$E$5022='Analítico Cx.'!$B79),-('Diário 8º PA'!$O$4:$O$5022=N$1),('Diário 8º PA'!$F$4:$F$5022))+SUMPRODUCT(-('Diário 9º PA'!$E$4:$E$5221='Analítico Cx.'!$B79),-('Diário 9º PA'!$O$4:$O$5221=N$1),('Diário 9º PA'!$F$4:$F$5221))+SUMPRODUCT(-('Diário 10º PA'!$E$4:$E$5221='Analítico Cx.'!$B79),-('Diário 10º PA'!$O$4:$O$5221=N$1),('Diário 10º PA'!$F$4:$F$5221))</f>
        <v>0</v>
      </c>
      <c r="O79" s="184">
        <f t="shared" si="17"/>
        <v>0</v>
      </c>
      <c r="P79" s="168">
        <f t="shared" si="16"/>
        <v>0</v>
      </c>
    </row>
    <row r="80" spans="1:16" ht="23.25" customHeight="1" x14ac:dyDescent="0.2">
      <c r="A80" s="59" t="s">
        <v>249</v>
      </c>
      <c r="B80" s="102" t="s">
        <v>250</v>
      </c>
      <c r="C80" s="183">
        <f>SUMPRODUCT(-('Diário 7º PA'!$E$4:$E$5383='Analítico Cx.'!$B80),-('Diário 7º PA'!$N$4:$N$5383=C$1),('Diário 7º PA'!$F$4:$F$5383))+SUMPRODUCT(-('Diário 8º PA'!$E$4:$E$5022='Analítico Cx.'!$B80),-('Diário 8º PA'!$O$4:$O$5022=C$1),('Diário 8º PA'!$F$4:$F$5022))+SUMPRODUCT(-('Diário 9º PA'!$E$4:$E$5221='Analítico Cx.'!$B80),-('Diário 9º PA'!$O$4:$O$5221=C$1),('Diário 9º PA'!$F$4:$F$5221))+SUMPRODUCT(-('Diário 10º PA'!$E$4:$E$5221='Analítico Cx.'!$B80),-('Diário 10º PA'!$O$4:$O$5221=C$1),('Diário 10º PA'!$F$4:$F$5221))</f>
        <v>1550</v>
      </c>
      <c r="D80" s="183">
        <f>SUMPRODUCT(-('Diário 7º PA'!$E$4:$E$5383='Analítico Cx.'!$B80),-('Diário 7º PA'!$N$4:$N$5383=D$1),('Diário 7º PA'!$F$4:$F$5383))+SUMPRODUCT(-('Diário 8º PA'!$E$4:$E$5022='Analítico Cx.'!$B80),-('Diário 8º PA'!$O$4:$O$5022=D$1),('Diário 8º PA'!$F$4:$F$5022))+SUMPRODUCT(-('Diário 9º PA'!$E$4:$E$5221='Analítico Cx.'!$B80),-('Diário 9º PA'!$O$4:$O$5221=D$1),('Diário 9º PA'!$F$4:$F$5221))+SUMPRODUCT(-('Diário 10º PA'!$E$4:$E$5221='Analítico Cx.'!$B80),-('Diário 10º PA'!$O$4:$O$5221=D$1),('Diário 10º PA'!$F$4:$F$5221))</f>
        <v>1550</v>
      </c>
      <c r="E80" s="183">
        <f>SUMPRODUCT(-('Diário 7º PA'!$E$4:$E$5383='Analítico Cx.'!$B80),-('Diário 7º PA'!$N$4:$N$5383=E$1),('Diário 7º PA'!$F$4:$F$5383))+SUMPRODUCT(-('Diário 8º PA'!$E$4:$E$5022='Analítico Cx.'!$B80),-('Diário 8º PA'!$O$4:$O$5022=E$1),('Diário 8º PA'!$F$4:$F$5022))+SUMPRODUCT(-('Diário 9º PA'!$E$4:$E$5221='Analítico Cx.'!$B80),-('Diário 9º PA'!$O$4:$O$5221=E$1),('Diário 9º PA'!$F$4:$F$5221))+SUMPRODUCT(-('Diário 10º PA'!$E$4:$E$5221='Analítico Cx.'!$B80),-('Diário 10º PA'!$O$4:$O$5221=E$1),('Diário 10º PA'!$F$4:$F$5221))</f>
        <v>1782.31</v>
      </c>
      <c r="F80" s="183">
        <f>SUMPRODUCT(-('Diário 7º PA'!$E$4:$E$5383='Analítico Cx.'!$B80),-('Diário 7º PA'!$N$4:$N$5383=F$1),('Diário 7º PA'!$F$4:$F$5383))+SUMPRODUCT(-('Diário 8º PA'!$E$4:$E$5022='Analítico Cx.'!$B80),-('Diário 8º PA'!$O$4:$O$5022=F$1),('Diário 8º PA'!$F$4:$F$5022))+SUMPRODUCT(-('Diário 9º PA'!$E$4:$E$5221='Analítico Cx.'!$B80),-('Diário 9º PA'!$O$4:$O$5221=F$1),('Diário 9º PA'!$F$4:$F$5221))+SUMPRODUCT(-('Diário 10º PA'!$E$4:$E$5221='Analítico Cx.'!$B80),-('Diário 10º PA'!$O$4:$O$5221=F$1),('Diário 10º PA'!$F$4:$F$5221))</f>
        <v>0</v>
      </c>
      <c r="G80" s="183">
        <f>SUMPRODUCT(-('Diário 7º PA'!$E$4:$E$5383='Analítico Cx.'!$B80),-('Diário 7º PA'!$N$4:$N$5383=G$1),('Diário 7º PA'!$F$4:$F$5383))+SUMPRODUCT(-('Diário 8º PA'!$E$4:$E$5022='Analítico Cx.'!$B80),-('Diário 8º PA'!$O$4:$O$5022=G$1),('Diário 8º PA'!$F$4:$F$5022))+SUMPRODUCT(-('Diário 9º PA'!$E$4:$E$5221='Analítico Cx.'!$B80),-('Diário 9º PA'!$O$4:$O$5221=G$1),('Diário 9º PA'!$F$4:$F$5221))+SUMPRODUCT(-('Diário 10º PA'!$E$4:$E$5221='Analítico Cx.'!$B80),-('Diário 10º PA'!$O$4:$O$5221=G$1),('Diário 10º PA'!$F$4:$F$5221))</f>
        <v>0</v>
      </c>
      <c r="H80" s="183">
        <f>SUMPRODUCT(-('Diário 7º PA'!$E$4:$E$5383='Analítico Cx.'!$B80),-('Diário 7º PA'!$N$4:$N$5383=H$1),('Diário 7º PA'!$F$4:$F$5383))+SUMPRODUCT(-('Diário 8º PA'!$E$4:$E$5022='Analítico Cx.'!$B80),-('Diário 8º PA'!$O$4:$O$5022=H$1),('Diário 8º PA'!$F$4:$F$5022))+SUMPRODUCT(-('Diário 9º PA'!$E$4:$E$5221='Analítico Cx.'!$B80),-('Diário 9º PA'!$O$4:$O$5221=H$1),('Diário 9º PA'!$F$4:$F$5221))+SUMPRODUCT(-('Diário 10º PA'!$E$4:$E$5221='Analítico Cx.'!$B80),-('Diário 10º PA'!$O$4:$O$5221=H$1),('Diário 10º PA'!$F$4:$F$5221))</f>
        <v>0</v>
      </c>
      <c r="I80" s="183">
        <f>SUMPRODUCT(-('Diário 7º PA'!$E$4:$E$5383='Analítico Cx.'!$B80),-('Diário 7º PA'!$N$4:$N$5383=I$1),('Diário 7º PA'!$F$4:$F$5383))+SUMPRODUCT(-('Diário 8º PA'!$E$4:$E$5022='Analítico Cx.'!$B80),-('Diário 8º PA'!$O$4:$O$5022=I$1),('Diário 8º PA'!$F$4:$F$5022))+SUMPRODUCT(-('Diário 9º PA'!$E$4:$E$5221='Analítico Cx.'!$B80),-('Diário 9º PA'!$O$4:$O$5221=I$1),('Diário 9º PA'!$F$4:$F$5221))+SUMPRODUCT(-('Diário 10º PA'!$E$4:$E$5221='Analítico Cx.'!$B80),-('Diário 10º PA'!$O$4:$O$5221=I$1),('Diário 10º PA'!$F$4:$F$5221))</f>
        <v>0</v>
      </c>
      <c r="J80" s="183">
        <f>SUMPRODUCT(-('Diário 7º PA'!$E$4:$E$5383='Analítico Cx.'!$B80),-('Diário 7º PA'!$N$4:$N$5383=J$1),('Diário 7º PA'!$F$4:$F$5383))+SUMPRODUCT(-('Diário 8º PA'!$E$4:$E$5022='Analítico Cx.'!$B80),-('Diário 8º PA'!$O$4:$O$5022=J$1),('Diário 8º PA'!$F$4:$F$5022))+SUMPRODUCT(-('Diário 9º PA'!$E$4:$E$5221='Analítico Cx.'!$B80),-('Diário 9º PA'!$O$4:$O$5221=J$1),('Diário 9º PA'!$F$4:$F$5221))+SUMPRODUCT(-('Diário 10º PA'!$E$4:$E$5221='Analítico Cx.'!$B80),-('Diário 10º PA'!$O$4:$O$5221=J$1),('Diário 10º PA'!$F$4:$F$5221))</f>
        <v>0</v>
      </c>
      <c r="K80" s="183">
        <f>SUMPRODUCT(-('Diário 7º PA'!$E$4:$E$5383='Analítico Cx.'!$B80),-('Diário 7º PA'!$N$4:$N$5383=K$1),('Diário 7º PA'!$F$4:$F$5383))+SUMPRODUCT(-('Diário 8º PA'!$E$4:$E$5022='Analítico Cx.'!$B80),-('Diário 8º PA'!$O$4:$O$5022=K$1),('Diário 8º PA'!$F$4:$F$5022))+SUMPRODUCT(-('Diário 9º PA'!$E$4:$E$5221='Analítico Cx.'!$B80),-('Diário 9º PA'!$O$4:$O$5221=K$1),('Diário 9º PA'!$F$4:$F$5221))+SUMPRODUCT(-('Diário 10º PA'!$E$4:$E$5221='Analítico Cx.'!$B80),-('Diário 10º PA'!$O$4:$O$5221=K$1),('Diário 10º PA'!$F$4:$F$5221))</f>
        <v>0</v>
      </c>
      <c r="L80" s="183">
        <f>SUMPRODUCT(-('Diário 7º PA'!$E$4:$E$5383='Analítico Cx.'!$B80),-('Diário 7º PA'!$N$4:$N$5383=L$1),('Diário 7º PA'!$F$4:$F$5383))+SUMPRODUCT(-('Diário 8º PA'!$E$4:$E$5022='Analítico Cx.'!$B80),-('Diário 8º PA'!$O$4:$O$5022=L$1),('Diário 8º PA'!$F$4:$F$5022))+SUMPRODUCT(-('Diário 9º PA'!$E$4:$E$5221='Analítico Cx.'!$B80),-('Diário 9º PA'!$O$4:$O$5221=L$1),('Diário 9º PA'!$F$4:$F$5221))+SUMPRODUCT(-('Diário 10º PA'!$E$4:$E$5221='Analítico Cx.'!$B80),-('Diário 10º PA'!$O$4:$O$5221=L$1),('Diário 10º PA'!$F$4:$F$5221))</f>
        <v>0</v>
      </c>
      <c r="M80" s="183">
        <f>SUMPRODUCT(-('Diário 7º PA'!$E$4:$E$5383='Analítico Cx.'!$B80),-('Diário 7º PA'!$N$4:$N$5383=M$1),('Diário 7º PA'!$F$4:$F$5383))+SUMPRODUCT(-('Diário 8º PA'!$E$4:$E$5022='Analítico Cx.'!$B80),-('Diário 8º PA'!$O$4:$O$5022=M$1),('Diário 8º PA'!$F$4:$F$5022))+SUMPRODUCT(-('Diário 9º PA'!$E$4:$E$5221='Analítico Cx.'!$B80),-('Diário 9º PA'!$O$4:$O$5221=M$1),('Diário 9º PA'!$F$4:$F$5221))+SUMPRODUCT(-('Diário 10º PA'!$E$4:$E$5221='Analítico Cx.'!$B80),-('Diário 10º PA'!$O$4:$O$5221=M$1),('Diário 10º PA'!$F$4:$F$5221))</f>
        <v>0</v>
      </c>
      <c r="N80" s="183">
        <f>SUMPRODUCT(-('Diário 7º PA'!$E$4:$E$5383='Analítico Cx.'!$B80),-('Diário 7º PA'!$N$4:$N$5383=N$1),('Diário 7º PA'!$F$4:$F$5383))+SUMPRODUCT(-('Diário 8º PA'!$E$4:$E$5022='Analítico Cx.'!$B80),-('Diário 8º PA'!$O$4:$O$5022=N$1),('Diário 8º PA'!$F$4:$F$5022))+SUMPRODUCT(-('Diário 9º PA'!$E$4:$E$5221='Analítico Cx.'!$B80),-('Diário 9º PA'!$O$4:$O$5221=N$1),('Diário 9º PA'!$F$4:$F$5221))+SUMPRODUCT(-('Diário 10º PA'!$E$4:$E$5221='Analítico Cx.'!$B80),-('Diário 10º PA'!$O$4:$O$5221=N$1),('Diário 10º PA'!$F$4:$F$5221))</f>
        <v>0</v>
      </c>
      <c r="O80" s="184">
        <f t="shared" si="17"/>
        <v>4882.3099999999995</v>
      </c>
      <c r="P80" s="168">
        <f t="shared" si="16"/>
        <v>3.0194695321964047E-4</v>
      </c>
    </row>
    <row r="81" spans="1:16" ht="23.25" customHeight="1" x14ac:dyDescent="0.2">
      <c r="A81" s="59" t="s">
        <v>251</v>
      </c>
      <c r="B81" s="103" t="s">
        <v>252</v>
      </c>
      <c r="C81" s="183">
        <f>SUMPRODUCT(-('Diário 7º PA'!$E$4:$E$5383='Analítico Cx.'!$B81),-('Diário 7º PA'!$N$4:$N$5383=C$1),('Diário 7º PA'!$F$4:$F$5383))+SUMPRODUCT(-('Diário 8º PA'!$E$4:$E$5022='Analítico Cx.'!$B81),-('Diário 8º PA'!$O$4:$O$5022=C$1),('Diário 8º PA'!$F$4:$F$5022))+SUMPRODUCT(-('Diário 9º PA'!$E$4:$E$5221='Analítico Cx.'!$B81),-('Diário 9º PA'!$O$4:$O$5221=C$1),('Diário 9º PA'!$F$4:$F$5221))+SUMPRODUCT(-('Diário 10º PA'!$E$4:$E$5221='Analítico Cx.'!$B81),-('Diário 10º PA'!$O$4:$O$5221=C$1),('Diário 10º PA'!$F$4:$F$5221))</f>
        <v>13494.9</v>
      </c>
      <c r="D81" s="183">
        <f>SUMPRODUCT(-('Diário 7º PA'!$E$4:$E$5383='Analítico Cx.'!$B81),-('Diário 7º PA'!$N$4:$N$5383=D$1),('Diário 7º PA'!$F$4:$F$5383))+SUMPRODUCT(-('Diário 8º PA'!$E$4:$E$5022='Analítico Cx.'!$B81),-('Diário 8º PA'!$O$4:$O$5022=D$1),('Diário 8º PA'!$F$4:$F$5022))+SUMPRODUCT(-('Diário 9º PA'!$E$4:$E$5221='Analítico Cx.'!$B81),-('Diário 9º PA'!$O$4:$O$5221=D$1),('Diário 9º PA'!$F$4:$F$5221))+SUMPRODUCT(-('Diário 10º PA'!$E$4:$E$5221='Analítico Cx.'!$B81),-('Diário 10º PA'!$O$4:$O$5221=D$1),('Diário 10º PA'!$F$4:$F$5221))</f>
        <v>6825.05</v>
      </c>
      <c r="E81" s="183">
        <f>SUMPRODUCT(-('Diário 7º PA'!$E$4:$E$5383='Analítico Cx.'!$B81),-('Diário 7º PA'!$N$4:$N$5383=E$1),('Diário 7º PA'!$F$4:$F$5383))+SUMPRODUCT(-('Diário 8º PA'!$E$4:$E$5022='Analítico Cx.'!$B81),-('Diário 8º PA'!$O$4:$O$5022=E$1),('Diário 8º PA'!$F$4:$F$5022))+SUMPRODUCT(-('Diário 9º PA'!$E$4:$E$5221='Analítico Cx.'!$B81),-('Diário 9º PA'!$O$4:$O$5221=E$1),('Diário 9º PA'!$F$4:$F$5221))+SUMPRODUCT(-('Diário 10º PA'!$E$4:$E$5221='Analítico Cx.'!$B81),-('Diário 10º PA'!$O$4:$O$5221=E$1),('Diário 10º PA'!$F$4:$F$5221))</f>
        <v>9825.0499999999993</v>
      </c>
      <c r="F81" s="183">
        <f>SUMPRODUCT(-('Diário 7º PA'!$E$4:$E$5383='Analítico Cx.'!$B81),-('Diário 7º PA'!$N$4:$N$5383=F$1),('Diário 7º PA'!$F$4:$F$5383))+SUMPRODUCT(-('Diário 8º PA'!$E$4:$E$5022='Analítico Cx.'!$B81),-('Diário 8º PA'!$O$4:$O$5022=F$1),('Diário 8º PA'!$F$4:$F$5022))+SUMPRODUCT(-('Diário 9º PA'!$E$4:$E$5221='Analítico Cx.'!$B81),-('Diário 9º PA'!$O$4:$O$5221=F$1),('Diário 9º PA'!$F$4:$F$5221))+SUMPRODUCT(-('Diário 10º PA'!$E$4:$E$5221='Analítico Cx.'!$B81),-('Diário 10º PA'!$O$4:$O$5221=F$1),('Diário 10º PA'!$F$4:$F$5221))</f>
        <v>0</v>
      </c>
      <c r="G81" s="183">
        <f>SUMPRODUCT(-('Diário 7º PA'!$E$4:$E$5383='Analítico Cx.'!$B81),-('Diário 7º PA'!$N$4:$N$5383=G$1),('Diário 7º PA'!$F$4:$F$5383))+SUMPRODUCT(-('Diário 8º PA'!$E$4:$E$5022='Analítico Cx.'!$B81),-('Diário 8º PA'!$O$4:$O$5022=G$1),('Diário 8º PA'!$F$4:$F$5022))+SUMPRODUCT(-('Diário 9º PA'!$E$4:$E$5221='Analítico Cx.'!$B81),-('Diário 9º PA'!$O$4:$O$5221=G$1),('Diário 9º PA'!$F$4:$F$5221))+SUMPRODUCT(-('Diário 10º PA'!$E$4:$E$5221='Analítico Cx.'!$B81),-('Diário 10º PA'!$O$4:$O$5221=G$1),('Diário 10º PA'!$F$4:$F$5221))</f>
        <v>0</v>
      </c>
      <c r="H81" s="183">
        <f>SUMPRODUCT(-('Diário 7º PA'!$E$4:$E$5383='Analítico Cx.'!$B81),-('Diário 7º PA'!$N$4:$N$5383=H$1),('Diário 7º PA'!$F$4:$F$5383))+SUMPRODUCT(-('Diário 8º PA'!$E$4:$E$5022='Analítico Cx.'!$B81),-('Diário 8º PA'!$O$4:$O$5022=H$1),('Diário 8º PA'!$F$4:$F$5022))+SUMPRODUCT(-('Diário 9º PA'!$E$4:$E$5221='Analítico Cx.'!$B81),-('Diário 9º PA'!$O$4:$O$5221=H$1),('Diário 9º PA'!$F$4:$F$5221))+SUMPRODUCT(-('Diário 10º PA'!$E$4:$E$5221='Analítico Cx.'!$B81),-('Diário 10º PA'!$O$4:$O$5221=H$1),('Diário 10º PA'!$F$4:$F$5221))</f>
        <v>0</v>
      </c>
      <c r="I81" s="183">
        <f>SUMPRODUCT(-('Diário 7º PA'!$E$4:$E$5383='Analítico Cx.'!$B81),-('Diário 7º PA'!$N$4:$N$5383=I$1),('Diário 7º PA'!$F$4:$F$5383))+SUMPRODUCT(-('Diário 8º PA'!$E$4:$E$5022='Analítico Cx.'!$B81),-('Diário 8º PA'!$O$4:$O$5022=I$1),('Diário 8º PA'!$F$4:$F$5022))+SUMPRODUCT(-('Diário 9º PA'!$E$4:$E$5221='Analítico Cx.'!$B81),-('Diário 9º PA'!$O$4:$O$5221=I$1),('Diário 9º PA'!$F$4:$F$5221))+SUMPRODUCT(-('Diário 10º PA'!$E$4:$E$5221='Analítico Cx.'!$B81),-('Diário 10º PA'!$O$4:$O$5221=I$1),('Diário 10º PA'!$F$4:$F$5221))</f>
        <v>0</v>
      </c>
      <c r="J81" s="183">
        <f>SUMPRODUCT(-('Diário 7º PA'!$E$4:$E$5383='Analítico Cx.'!$B81),-('Diário 7º PA'!$N$4:$N$5383=J$1),('Diário 7º PA'!$F$4:$F$5383))+SUMPRODUCT(-('Diário 8º PA'!$E$4:$E$5022='Analítico Cx.'!$B81),-('Diário 8º PA'!$O$4:$O$5022=J$1),('Diário 8º PA'!$F$4:$F$5022))+SUMPRODUCT(-('Diário 9º PA'!$E$4:$E$5221='Analítico Cx.'!$B81),-('Diário 9º PA'!$O$4:$O$5221=J$1),('Diário 9º PA'!$F$4:$F$5221))+SUMPRODUCT(-('Diário 10º PA'!$E$4:$E$5221='Analítico Cx.'!$B81),-('Diário 10º PA'!$O$4:$O$5221=J$1),('Diário 10º PA'!$F$4:$F$5221))</f>
        <v>0</v>
      </c>
      <c r="K81" s="183">
        <f>SUMPRODUCT(-('Diário 7º PA'!$E$4:$E$5383='Analítico Cx.'!$B81),-('Diário 7º PA'!$N$4:$N$5383=K$1),('Diário 7º PA'!$F$4:$F$5383))+SUMPRODUCT(-('Diário 8º PA'!$E$4:$E$5022='Analítico Cx.'!$B81),-('Diário 8º PA'!$O$4:$O$5022=K$1),('Diário 8º PA'!$F$4:$F$5022))+SUMPRODUCT(-('Diário 9º PA'!$E$4:$E$5221='Analítico Cx.'!$B81),-('Diário 9º PA'!$O$4:$O$5221=K$1),('Diário 9º PA'!$F$4:$F$5221))+SUMPRODUCT(-('Diário 10º PA'!$E$4:$E$5221='Analítico Cx.'!$B81),-('Diário 10º PA'!$O$4:$O$5221=K$1),('Diário 10º PA'!$F$4:$F$5221))</f>
        <v>0</v>
      </c>
      <c r="L81" s="183">
        <f>SUMPRODUCT(-('Diário 7º PA'!$E$4:$E$5383='Analítico Cx.'!$B81),-('Diário 7º PA'!$N$4:$N$5383=L$1),('Diário 7º PA'!$F$4:$F$5383))+SUMPRODUCT(-('Diário 8º PA'!$E$4:$E$5022='Analítico Cx.'!$B81),-('Diário 8º PA'!$O$4:$O$5022=L$1),('Diário 8º PA'!$F$4:$F$5022))+SUMPRODUCT(-('Diário 9º PA'!$E$4:$E$5221='Analítico Cx.'!$B81),-('Diário 9º PA'!$O$4:$O$5221=L$1),('Diário 9º PA'!$F$4:$F$5221))+SUMPRODUCT(-('Diário 10º PA'!$E$4:$E$5221='Analítico Cx.'!$B81),-('Diário 10º PA'!$O$4:$O$5221=L$1),('Diário 10º PA'!$F$4:$F$5221))</f>
        <v>0</v>
      </c>
      <c r="M81" s="183">
        <f>SUMPRODUCT(-('Diário 7º PA'!$E$4:$E$5383='Analítico Cx.'!$B81),-('Diário 7º PA'!$N$4:$N$5383=M$1),('Diário 7º PA'!$F$4:$F$5383))+SUMPRODUCT(-('Diário 8º PA'!$E$4:$E$5022='Analítico Cx.'!$B81),-('Diário 8º PA'!$O$4:$O$5022=M$1),('Diário 8º PA'!$F$4:$F$5022))+SUMPRODUCT(-('Diário 9º PA'!$E$4:$E$5221='Analítico Cx.'!$B81),-('Diário 9º PA'!$O$4:$O$5221=M$1),('Diário 9º PA'!$F$4:$F$5221))+SUMPRODUCT(-('Diário 10º PA'!$E$4:$E$5221='Analítico Cx.'!$B81),-('Diário 10º PA'!$O$4:$O$5221=M$1),('Diário 10º PA'!$F$4:$F$5221))</f>
        <v>0</v>
      </c>
      <c r="N81" s="183">
        <f>SUMPRODUCT(-('Diário 7º PA'!$E$4:$E$5383='Analítico Cx.'!$B81),-('Diário 7º PA'!$N$4:$N$5383=N$1),('Diário 7º PA'!$F$4:$F$5383))+SUMPRODUCT(-('Diário 8º PA'!$E$4:$E$5022='Analítico Cx.'!$B81),-('Diário 8º PA'!$O$4:$O$5022=N$1),('Diário 8º PA'!$F$4:$F$5022))+SUMPRODUCT(-('Diário 9º PA'!$E$4:$E$5221='Analítico Cx.'!$B81),-('Diário 9º PA'!$O$4:$O$5221=N$1),('Diário 9º PA'!$F$4:$F$5221))+SUMPRODUCT(-('Diário 10º PA'!$E$4:$E$5221='Analítico Cx.'!$B81),-('Diário 10º PA'!$O$4:$O$5221=N$1),('Diário 10º PA'!$F$4:$F$5221))</f>
        <v>0</v>
      </c>
      <c r="O81" s="184">
        <f t="shared" si="17"/>
        <v>30145</v>
      </c>
      <c r="P81" s="168">
        <f t="shared" si="16"/>
        <v>1.8643205582615733E-3</v>
      </c>
    </row>
    <row r="82" spans="1:16" ht="23.25" customHeight="1" x14ac:dyDescent="0.2">
      <c r="A82" s="59" t="s">
        <v>253</v>
      </c>
      <c r="B82" s="103" t="s">
        <v>254</v>
      </c>
      <c r="C82" s="183">
        <f>SUMPRODUCT(-('Diário 7º PA'!$E$4:$E$5383='Analítico Cx.'!$B82),-('Diário 7º PA'!$N$4:$N$5383=C$1),('Diário 7º PA'!$F$4:$F$5383))+SUMPRODUCT(-('Diário 8º PA'!$E$4:$E$5022='Analítico Cx.'!$B82),-('Diário 8º PA'!$O$4:$O$5022=C$1),('Diário 8º PA'!$F$4:$F$5022))+SUMPRODUCT(-('Diário 9º PA'!$E$4:$E$5221='Analítico Cx.'!$B82),-('Diário 9º PA'!$O$4:$O$5221=C$1),('Diário 9º PA'!$F$4:$F$5221))+SUMPRODUCT(-('Diário 10º PA'!$E$4:$E$5221='Analítico Cx.'!$B82),-('Diário 10º PA'!$O$4:$O$5221=C$1),('Diário 10º PA'!$F$4:$F$5221))</f>
        <v>4950.67</v>
      </c>
      <c r="D82" s="183">
        <f>SUMPRODUCT(-('Diário 7º PA'!$E$4:$E$5383='Analítico Cx.'!$B82),-('Diário 7º PA'!$N$4:$N$5383=D$1),('Diário 7º PA'!$F$4:$F$5383))+SUMPRODUCT(-('Diário 8º PA'!$E$4:$E$5022='Analítico Cx.'!$B82),-('Diário 8º PA'!$O$4:$O$5022=D$1),('Diário 8º PA'!$F$4:$F$5022))+SUMPRODUCT(-('Diário 9º PA'!$E$4:$E$5221='Analítico Cx.'!$B82),-('Diário 9º PA'!$O$4:$O$5221=D$1),('Diário 9º PA'!$F$4:$F$5221))+SUMPRODUCT(-('Diário 10º PA'!$E$4:$E$5221='Analítico Cx.'!$B82),-('Diário 10º PA'!$O$4:$O$5221=D$1),('Diário 10º PA'!$F$4:$F$5221))</f>
        <v>825</v>
      </c>
      <c r="E82" s="183">
        <f>SUMPRODUCT(-('Diário 7º PA'!$E$4:$E$5383='Analítico Cx.'!$B82),-('Diário 7º PA'!$N$4:$N$5383=E$1),('Diário 7º PA'!$F$4:$F$5383))+SUMPRODUCT(-('Diário 8º PA'!$E$4:$E$5022='Analítico Cx.'!$B82),-('Diário 8º PA'!$O$4:$O$5022=E$1),('Diário 8º PA'!$F$4:$F$5022))+SUMPRODUCT(-('Diário 9º PA'!$E$4:$E$5221='Analítico Cx.'!$B82),-('Diário 9º PA'!$O$4:$O$5221=E$1),('Diário 9º PA'!$F$4:$F$5221))+SUMPRODUCT(-('Diário 10º PA'!$E$4:$E$5221='Analítico Cx.'!$B82),-('Diário 10º PA'!$O$4:$O$5221=E$1),('Diário 10º PA'!$F$4:$F$5221))</f>
        <v>4105.62</v>
      </c>
      <c r="F82" s="183">
        <f>SUMPRODUCT(-('Diário 7º PA'!$E$4:$E$5383='Analítico Cx.'!$B82),-('Diário 7º PA'!$N$4:$N$5383=F$1),('Diário 7º PA'!$F$4:$F$5383))+SUMPRODUCT(-('Diário 8º PA'!$E$4:$E$5022='Analítico Cx.'!$B82),-('Diário 8º PA'!$O$4:$O$5022=F$1),('Diário 8º PA'!$F$4:$F$5022))+SUMPRODUCT(-('Diário 9º PA'!$E$4:$E$5221='Analítico Cx.'!$B82),-('Diário 9º PA'!$O$4:$O$5221=F$1),('Diário 9º PA'!$F$4:$F$5221))+SUMPRODUCT(-('Diário 10º PA'!$E$4:$E$5221='Analítico Cx.'!$B82),-('Diário 10º PA'!$O$4:$O$5221=F$1),('Diário 10º PA'!$F$4:$F$5221))</f>
        <v>0</v>
      </c>
      <c r="G82" s="183">
        <f>SUMPRODUCT(-('Diário 7º PA'!$E$4:$E$5383='Analítico Cx.'!$B82),-('Diário 7º PA'!$N$4:$N$5383=G$1),('Diário 7º PA'!$F$4:$F$5383))+SUMPRODUCT(-('Diário 8º PA'!$E$4:$E$5022='Analítico Cx.'!$B82),-('Diário 8º PA'!$O$4:$O$5022=G$1),('Diário 8º PA'!$F$4:$F$5022))+SUMPRODUCT(-('Diário 9º PA'!$E$4:$E$5221='Analítico Cx.'!$B82),-('Diário 9º PA'!$O$4:$O$5221=G$1),('Diário 9º PA'!$F$4:$F$5221))+SUMPRODUCT(-('Diário 10º PA'!$E$4:$E$5221='Analítico Cx.'!$B82),-('Diário 10º PA'!$O$4:$O$5221=G$1),('Diário 10º PA'!$F$4:$F$5221))</f>
        <v>0</v>
      </c>
      <c r="H82" s="183">
        <f>SUMPRODUCT(-('Diário 7º PA'!$E$4:$E$5383='Analítico Cx.'!$B82),-('Diário 7º PA'!$N$4:$N$5383=H$1),('Diário 7º PA'!$F$4:$F$5383))+SUMPRODUCT(-('Diário 8º PA'!$E$4:$E$5022='Analítico Cx.'!$B82),-('Diário 8º PA'!$O$4:$O$5022=H$1),('Diário 8º PA'!$F$4:$F$5022))+SUMPRODUCT(-('Diário 9º PA'!$E$4:$E$5221='Analítico Cx.'!$B82),-('Diário 9º PA'!$O$4:$O$5221=H$1),('Diário 9º PA'!$F$4:$F$5221))+SUMPRODUCT(-('Diário 10º PA'!$E$4:$E$5221='Analítico Cx.'!$B82),-('Diário 10º PA'!$O$4:$O$5221=H$1),('Diário 10º PA'!$F$4:$F$5221))</f>
        <v>0</v>
      </c>
      <c r="I82" s="183">
        <f>SUMPRODUCT(-('Diário 7º PA'!$E$4:$E$5383='Analítico Cx.'!$B82),-('Diário 7º PA'!$N$4:$N$5383=I$1),('Diário 7º PA'!$F$4:$F$5383))+SUMPRODUCT(-('Diário 8º PA'!$E$4:$E$5022='Analítico Cx.'!$B82),-('Diário 8º PA'!$O$4:$O$5022=I$1),('Diário 8º PA'!$F$4:$F$5022))+SUMPRODUCT(-('Diário 9º PA'!$E$4:$E$5221='Analítico Cx.'!$B82),-('Diário 9º PA'!$O$4:$O$5221=I$1),('Diário 9º PA'!$F$4:$F$5221))+SUMPRODUCT(-('Diário 10º PA'!$E$4:$E$5221='Analítico Cx.'!$B82),-('Diário 10º PA'!$O$4:$O$5221=I$1),('Diário 10º PA'!$F$4:$F$5221))</f>
        <v>0</v>
      </c>
      <c r="J82" s="183">
        <f>SUMPRODUCT(-('Diário 7º PA'!$E$4:$E$5383='Analítico Cx.'!$B82),-('Diário 7º PA'!$N$4:$N$5383=J$1),('Diário 7º PA'!$F$4:$F$5383))+SUMPRODUCT(-('Diário 8º PA'!$E$4:$E$5022='Analítico Cx.'!$B82),-('Diário 8º PA'!$O$4:$O$5022=J$1),('Diário 8º PA'!$F$4:$F$5022))+SUMPRODUCT(-('Diário 9º PA'!$E$4:$E$5221='Analítico Cx.'!$B82),-('Diário 9º PA'!$O$4:$O$5221=J$1),('Diário 9º PA'!$F$4:$F$5221))+SUMPRODUCT(-('Diário 10º PA'!$E$4:$E$5221='Analítico Cx.'!$B82),-('Diário 10º PA'!$O$4:$O$5221=J$1),('Diário 10º PA'!$F$4:$F$5221))</f>
        <v>0</v>
      </c>
      <c r="K82" s="183">
        <f>SUMPRODUCT(-('Diário 7º PA'!$E$4:$E$5383='Analítico Cx.'!$B82),-('Diário 7º PA'!$N$4:$N$5383=K$1),('Diário 7º PA'!$F$4:$F$5383))+SUMPRODUCT(-('Diário 8º PA'!$E$4:$E$5022='Analítico Cx.'!$B82),-('Diário 8º PA'!$O$4:$O$5022=K$1),('Diário 8º PA'!$F$4:$F$5022))+SUMPRODUCT(-('Diário 9º PA'!$E$4:$E$5221='Analítico Cx.'!$B82),-('Diário 9º PA'!$O$4:$O$5221=K$1),('Diário 9º PA'!$F$4:$F$5221))+SUMPRODUCT(-('Diário 10º PA'!$E$4:$E$5221='Analítico Cx.'!$B82),-('Diário 10º PA'!$O$4:$O$5221=K$1),('Diário 10º PA'!$F$4:$F$5221))</f>
        <v>0</v>
      </c>
      <c r="L82" s="183">
        <f>SUMPRODUCT(-('Diário 7º PA'!$E$4:$E$5383='Analítico Cx.'!$B82),-('Diário 7º PA'!$N$4:$N$5383=L$1),('Diário 7º PA'!$F$4:$F$5383))+SUMPRODUCT(-('Diário 8º PA'!$E$4:$E$5022='Analítico Cx.'!$B82),-('Diário 8º PA'!$O$4:$O$5022=L$1),('Diário 8º PA'!$F$4:$F$5022))+SUMPRODUCT(-('Diário 9º PA'!$E$4:$E$5221='Analítico Cx.'!$B82),-('Diário 9º PA'!$O$4:$O$5221=L$1),('Diário 9º PA'!$F$4:$F$5221))+SUMPRODUCT(-('Diário 10º PA'!$E$4:$E$5221='Analítico Cx.'!$B82),-('Diário 10º PA'!$O$4:$O$5221=L$1),('Diário 10º PA'!$F$4:$F$5221))</f>
        <v>0</v>
      </c>
      <c r="M82" s="183">
        <f>SUMPRODUCT(-('Diário 7º PA'!$E$4:$E$5383='Analítico Cx.'!$B82),-('Diário 7º PA'!$N$4:$N$5383=M$1),('Diário 7º PA'!$F$4:$F$5383))+SUMPRODUCT(-('Diário 8º PA'!$E$4:$E$5022='Analítico Cx.'!$B82),-('Diário 8º PA'!$O$4:$O$5022=M$1),('Diário 8º PA'!$F$4:$F$5022))+SUMPRODUCT(-('Diário 9º PA'!$E$4:$E$5221='Analítico Cx.'!$B82),-('Diário 9º PA'!$O$4:$O$5221=M$1),('Diário 9º PA'!$F$4:$F$5221))+SUMPRODUCT(-('Diário 10º PA'!$E$4:$E$5221='Analítico Cx.'!$B82),-('Diário 10º PA'!$O$4:$O$5221=M$1),('Diário 10º PA'!$F$4:$F$5221))</f>
        <v>0</v>
      </c>
      <c r="N82" s="183">
        <f>SUMPRODUCT(-('Diário 7º PA'!$E$4:$E$5383='Analítico Cx.'!$B82),-('Diário 7º PA'!$N$4:$N$5383=N$1),('Diário 7º PA'!$F$4:$F$5383))+SUMPRODUCT(-('Diário 8º PA'!$E$4:$E$5022='Analítico Cx.'!$B82),-('Diário 8º PA'!$O$4:$O$5022=N$1),('Diário 8º PA'!$F$4:$F$5022))+SUMPRODUCT(-('Diário 9º PA'!$E$4:$E$5221='Analítico Cx.'!$B82),-('Diário 9º PA'!$O$4:$O$5221=N$1),('Diário 9º PA'!$F$4:$F$5221))+SUMPRODUCT(-('Diário 10º PA'!$E$4:$E$5221='Analítico Cx.'!$B82),-('Diário 10º PA'!$O$4:$O$5221=N$1),('Diário 10º PA'!$F$4:$F$5221))</f>
        <v>0</v>
      </c>
      <c r="O82" s="184">
        <f t="shared" si="17"/>
        <v>9881.2900000000009</v>
      </c>
      <c r="P82" s="168">
        <f t="shared" si="16"/>
        <v>6.1110937432889382E-4</v>
      </c>
    </row>
    <row r="83" spans="1:16" ht="23.25" customHeight="1" x14ac:dyDescent="0.2">
      <c r="A83" s="59" t="s">
        <v>255</v>
      </c>
      <c r="B83" s="103" t="s">
        <v>256</v>
      </c>
      <c r="C83" s="183">
        <f>SUMPRODUCT(-('Diário 7º PA'!$E$4:$E$5383='Analítico Cx.'!$B83),-('Diário 7º PA'!$N$4:$N$5383=C$1),('Diário 7º PA'!$F$4:$F$5383))+SUMPRODUCT(-('Diário 8º PA'!$E$4:$E$5022='Analítico Cx.'!$B83),-('Diário 8º PA'!$O$4:$O$5022=C$1),('Diário 8º PA'!$F$4:$F$5022))+SUMPRODUCT(-('Diário 9º PA'!$E$4:$E$5221='Analítico Cx.'!$B83),-('Diário 9º PA'!$O$4:$O$5221=C$1),('Diário 9º PA'!$F$4:$F$5221))+SUMPRODUCT(-('Diário 10º PA'!$E$4:$E$5221='Analítico Cx.'!$B83),-('Diário 10º PA'!$O$4:$O$5221=C$1),('Diário 10º PA'!$F$4:$F$5221))</f>
        <v>3850</v>
      </c>
      <c r="D83" s="183">
        <f>SUMPRODUCT(-('Diário 7º PA'!$E$4:$E$5383='Analítico Cx.'!$B83),-('Diário 7º PA'!$N$4:$N$5383=D$1),('Diário 7º PA'!$F$4:$F$5383))+SUMPRODUCT(-('Diário 8º PA'!$E$4:$E$5022='Analítico Cx.'!$B83),-('Diário 8º PA'!$O$4:$O$5022=D$1),('Diário 8º PA'!$F$4:$F$5022))+SUMPRODUCT(-('Diário 9º PA'!$E$4:$E$5221='Analítico Cx.'!$B83),-('Diário 9º PA'!$O$4:$O$5221=D$1),('Diário 9º PA'!$F$4:$F$5221))+SUMPRODUCT(-('Diário 10º PA'!$E$4:$E$5221='Analítico Cx.'!$B83),-('Diário 10º PA'!$O$4:$O$5221=D$1),('Diário 10º PA'!$F$4:$F$5221))</f>
        <v>3220</v>
      </c>
      <c r="E83" s="183">
        <f>SUMPRODUCT(-('Diário 7º PA'!$E$4:$E$5383='Analítico Cx.'!$B83),-('Diário 7º PA'!$N$4:$N$5383=E$1),('Diário 7º PA'!$F$4:$F$5383))+SUMPRODUCT(-('Diário 8º PA'!$E$4:$E$5022='Analítico Cx.'!$B83),-('Diário 8º PA'!$O$4:$O$5022=E$1),('Diário 8º PA'!$F$4:$F$5022))+SUMPRODUCT(-('Diário 9º PA'!$E$4:$E$5221='Analítico Cx.'!$B83),-('Diário 9º PA'!$O$4:$O$5221=E$1),('Diário 9º PA'!$F$4:$F$5221))+SUMPRODUCT(-('Diário 10º PA'!$E$4:$E$5221='Analítico Cx.'!$B83),-('Diário 10º PA'!$O$4:$O$5221=E$1),('Diário 10º PA'!$F$4:$F$5221))</f>
        <v>4470</v>
      </c>
      <c r="F83" s="183">
        <f>SUMPRODUCT(-('Diário 7º PA'!$E$4:$E$5383='Analítico Cx.'!$B83),-('Diário 7º PA'!$N$4:$N$5383=F$1),('Diário 7º PA'!$F$4:$F$5383))+SUMPRODUCT(-('Diário 8º PA'!$E$4:$E$5022='Analítico Cx.'!$B83),-('Diário 8º PA'!$O$4:$O$5022=F$1),('Diário 8º PA'!$F$4:$F$5022))+SUMPRODUCT(-('Diário 9º PA'!$E$4:$E$5221='Analítico Cx.'!$B83),-('Diário 9º PA'!$O$4:$O$5221=F$1),('Diário 9º PA'!$F$4:$F$5221))+SUMPRODUCT(-('Diário 10º PA'!$E$4:$E$5221='Analítico Cx.'!$B83),-('Diário 10º PA'!$O$4:$O$5221=F$1),('Diário 10º PA'!$F$4:$F$5221))</f>
        <v>0</v>
      </c>
      <c r="G83" s="183">
        <f>SUMPRODUCT(-('Diário 7º PA'!$E$4:$E$5383='Analítico Cx.'!$B83),-('Diário 7º PA'!$N$4:$N$5383=G$1),('Diário 7º PA'!$F$4:$F$5383))+SUMPRODUCT(-('Diário 8º PA'!$E$4:$E$5022='Analítico Cx.'!$B83),-('Diário 8º PA'!$O$4:$O$5022=G$1),('Diário 8º PA'!$F$4:$F$5022))+SUMPRODUCT(-('Diário 9º PA'!$E$4:$E$5221='Analítico Cx.'!$B83),-('Diário 9º PA'!$O$4:$O$5221=G$1),('Diário 9º PA'!$F$4:$F$5221))+SUMPRODUCT(-('Diário 10º PA'!$E$4:$E$5221='Analítico Cx.'!$B83),-('Diário 10º PA'!$O$4:$O$5221=G$1),('Diário 10º PA'!$F$4:$F$5221))</f>
        <v>0</v>
      </c>
      <c r="H83" s="183">
        <f>SUMPRODUCT(-('Diário 7º PA'!$E$4:$E$5383='Analítico Cx.'!$B83),-('Diário 7º PA'!$N$4:$N$5383=H$1),('Diário 7º PA'!$F$4:$F$5383))+SUMPRODUCT(-('Diário 8º PA'!$E$4:$E$5022='Analítico Cx.'!$B83),-('Diário 8º PA'!$O$4:$O$5022=H$1),('Diário 8º PA'!$F$4:$F$5022))+SUMPRODUCT(-('Diário 9º PA'!$E$4:$E$5221='Analítico Cx.'!$B83),-('Diário 9º PA'!$O$4:$O$5221=H$1),('Diário 9º PA'!$F$4:$F$5221))+SUMPRODUCT(-('Diário 10º PA'!$E$4:$E$5221='Analítico Cx.'!$B83),-('Diário 10º PA'!$O$4:$O$5221=H$1),('Diário 10º PA'!$F$4:$F$5221))</f>
        <v>0</v>
      </c>
      <c r="I83" s="183">
        <f>SUMPRODUCT(-('Diário 7º PA'!$E$4:$E$5383='Analítico Cx.'!$B83),-('Diário 7º PA'!$N$4:$N$5383=I$1),('Diário 7º PA'!$F$4:$F$5383))+SUMPRODUCT(-('Diário 8º PA'!$E$4:$E$5022='Analítico Cx.'!$B83),-('Diário 8º PA'!$O$4:$O$5022=I$1),('Diário 8º PA'!$F$4:$F$5022))+SUMPRODUCT(-('Diário 9º PA'!$E$4:$E$5221='Analítico Cx.'!$B83),-('Diário 9º PA'!$O$4:$O$5221=I$1),('Diário 9º PA'!$F$4:$F$5221))+SUMPRODUCT(-('Diário 10º PA'!$E$4:$E$5221='Analítico Cx.'!$B83),-('Diário 10º PA'!$O$4:$O$5221=I$1),('Diário 10º PA'!$F$4:$F$5221))</f>
        <v>0</v>
      </c>
      <c r="J83" s="183">
        <f>SUMPRODUCT(-('Diário 7º PA'!$E$4:$E$5383='Analítico Cx.'!$B83),-('Diário 7º PA'!$N$4:$N$5383=J$1),('Diário 7º PA'!$F$4:$F$5383))+SUMPRODUCT(-('Diário 8º PA'!$E$4:$E$5022='Analítico Cx.'!$B83),-('Diário 8º PA'!$O$4:$O$5022=J$1),('Diário 8º PA'!$F$4:$F$5022))+SUMPRODUCT(-('Diário 9º PA'!$E$4:$E$5221='Analítico Cx.'!$B83),-('Diário 9º PA'!$O$4:$O$5221=J$1),('Diário 9º PA'!$F$4:$F$5221))+SUMPRODUCT(-('Diário 10º PA'!$E$4:$E$5221='Analítico Cx.'!$B83),-('Diário 10º PA'!$O$4:$O$5221=J$1),('Diário 10º PA'!$F$4:$F$5221))</f>
        <v>0</v>
      </c>
      <c r="K83" s="183">
        <f>SUMPRODUCT(-('Diário 7º PA'!$E$4:$E$5383='Analítico Cx.'!$B83),-('Diário 7º PA'!$N$4:$N$5383=K$1),('Diário 7º PA'!$F$4:$F$5383))+SUMPRODUCT(-('Diário 8º PA'!$E$4:$E$5022='Analítico Cx.'!$B83),-('Diário 8º PA'!$O$4:$O$5022=K$1),('Diário 8º PA'!$F$4:$F$5022))+SUMPRODUCT(-('Diário 9º PA'!$E$4:$E$5221='Analítico Cx.'!$B83),-('Diário 9º PA'!$O$4:$O$5221=K$1),('Diário 9º PA'!$F$4:$F$5221))+SUMPRODUCT(-('Diário 10º PA'!$E$4:$E$5221='Analítico Cx.'!$B83),-('Diário 10º PA'!$O$4:$O$5221=K$1),('Diário 10º PA'!$F$4:$F$5221))</f>
        <v>0</v>
      </c>
      <c r="L83" s="183">
        <f>SUMPRODUCT(-('Diário 7º PA'!$E$4:$E$5383='Analítico Cx.'!$B83),-('Diário 7º PA'!$N$4:$N$5383=L$1),('Diário 7º PA'!$F$4:$F$5383))+SUMPRODUCT(-('Diário 8º PA'!$E$4:$E$5022='Analítico Cx.'!$B83),-('Diário 8º PA'!$O$4:$O$5022=L$1),('Diário 8º PA'!$F$4:$F$5022))+SUMPRODUCT(-('Diário 9º PA'!$E$4:$E$5221='Analítico Cx.'!$B83),-('Diário 9º PA'!$O$4:$O$5221=L$1),('Diário 9º PA'!$F$4:$F$5221))+SUMPRODUCT(-('Diário 10º PA'!$E$4:$E$5221='Analítico Cx.'!$B83),-('Diário 10º PA'!$O$4:$O$5221=L$1),('Diário 10º PA'!$F$4:$F$5221))</f>
        <v>0</v>
      </c>
      <c r="M83" s="183">
        <f>SUMPRODUCT(-('Diário 7º PA'!$E$4:$E$5383='Analítico Cx.'!$B83),-('Diário 7º PA'!$N$4:$N$5383=M$1),('Diário 7º PA'!$F$4:$F$5383))+SUMPRODUCT(-('Diário 8º PA'!$E$4:$E$5022='Analítico Cx.'!$B83),-('Diário 8º PA'!$O$4:$O$5022=M$1),('Diário 8º PA'!$F$4:$F$5022))+SUMPRODUCT(-('Diário 9º PA'!$E$4:$E$5221='Analítico Cx.'!$B83),-('Diário 9º PA'!$O$4:$O$5221=M$1),('Diário 9º PA'!$F$4:$F$5221))+SUMPRODUCT(-('Diário 10º PA'!$E$4:$E$5221='Analítico Cx.'!$B83),-('Diário 10º PA'!$O$4:$O$5221=M$1),('Diário 10º PA'!$F$4:$F$5221))</f>
        <v>0</v>
      </c>
      <c r="N83" s="183">
        <f>SUMPRODUCT(-('Diário 7º PA'!$E$4:$E$5383='Analítico Cx.'!$B83),-('Diário 7º PA'!$N$4:$N$5383=N$1),('Diário 7º PA'!$F$4:$F$5383))+SUMPRODUCT(-('Diário 8º PA'!$E$4:$E$5022='Analítico Cx.'!$B83),-('Diário 8º PA'!$O$4:$O$5022=N$1),('Diário 8º PA'!$F$4:$F$5022))+SUMPRODUCT(-('Diário 9º PA'!$E$4:$E$5221='Analítico Cx.'!$B83),-('Diário 9º PA'!$O$4:$O$5221=N$1),('Diário 9º PA'!$F$4:$F$5221))+SUMPRODUCT(-('Diário 10º PA'!$E$4:$E$5221='Analítico Cx.'!$B83),-('Diário 10º PA'!$O$4:$O$5221=N$1),('Diário 10º PA'!$F$4:$F$5221))</f>
        <v>0</v>
      </c>
      <c r="O83" s="184">
        <f t="shared" si="17"/>
        <v>11540</v>
      </c>
      <c r="P83" s="168">
        <f t="shared" si="16"/>
        <v>7.1369246118223773E-4</v>
      </c>
    </row>
    <row r="84" spans="1:16" ht="23.25" customHeight="1" x14ac:dyDescent="0.2">
      <c r="A84" s="59" t="s">
        <v>257</v>
      </c>
      <c r="B84" s="103" t="s">
        <v>258</v>
      </c>
      <c r="C84" s="183">
        <f>SUMPRODUCT(-('Diário 7º PA'!$E$4:$E$5383='Analítico Cx.'!$B84),-('Diário 7º PA'!$N$4:$N$5383=C$1),('Diário 7º PA'!$F$4:$F$5383))+SUMPRODUCT(-('Diário 8º PA'!$E$4:$E$5022='Analítico Cx.'!$B84),-('Diário 8º PA'!$O$4:$O$5022=C$1),('Diário 8º PA'!$F$4:$F$5022))+SUMPRODUCT(-('Diário 9º PA'!$E$4:$E$5221='Analítico Cx.'!$B84),-('Diário 9º PA'!$O$4:$O$5221=C$1),('Diário 9º PA'!$F$4:$F$5221))+SUMPRODUCT(-('Diário 10º PA'!$E$4:$E$5221='Analítico Cx.'!$B84),-('Diário 10º PA'!$O$4:$O$5221=C$1),('Diário 10º PA'!$F$4:$F$5221))</f>
        <v>0</v>
      </c>
      <c r="D84" s="183">
        <f>SUMPRODUCT(-('Diário 7º PA'!$E$4:$E$5383='Analítico Cx.'!$B84),-('Diário 7º PA'!$N$4:$N$5383=D$1),('Diário 7º PA'!$F$4:$F$5383))+SUMPRODUCT(-('Diário 8º PA'!$E$4:$E$5022='Analítico Cx.'!$B84),-('Diário 8º PA'!$O$4:$O$5022=D$1),('Diário 8º PA'!$F$4:$F$5022))+SUMPRODUCT(-('Diário 9º PA'!$E$4:$E$5221='Analítico Cx.'!$B84),-('Diário 9º PA'!$O$4:$O$5221=D$1),('Diário 9º PA'!$F$4:$F$5221))+SUMPRODUCT(-('Diário 10º PA'!$E$4:$E$5221='Analítico Cx.'!$B84),-('Diário 10º PA'!$O$4:$O$5221=D$1),('Diário 10º PA'!$F$4:$F$5221))</f>
        <v>0</v>
      </c>
      <c r="E84" s="183">
        <f>SUMPRODUCT(-('Diário 7º PA'!$E$4:$E$5383='Analítico Cx.'!$B84),-('Diário 7º PA'!$N$4:$N$5383=E$1),('Diário 7º PA'!$F$4:$F$5383))+SUMPRODUCT(-('Diário 8º PA'!$E$4:$E$5022='Analítico Cx.'!$B84),-('Diário 8º PA'!$O$4:$O$5022=E$1),('Diário 8º PA'!$F$4:$F$5022))+SUMPRODUCT(-('Diário 9º PA'!$E$4:$E$5221='Analítico Cx.'!$B84),-('Diário 9º PA'!$O$4:$O$5221=E$1),('Diário 9º PA'!$F$4:$F$5221))+SUMPRODUCT(-('Diário 10º PA'!$E$4:$E$5221='Analítico Cx.'!$B84),-('Diário 10º PA'!$O$4:$O$5221=E$1),('Diário 10º PA'!$F$4:$F$5221))</f>
        <v>0</v>
      </c>
      <c r="F84" s="183">
        <f>SUMPRODUCT(-('Diário 7º PA'!$E$4:$E$5383='Analítico Cx.'!$B84),-('Diário 7º PA'!$N$4:$N$5383=F$1),('Diário 7º PA'!$F$4:$F$5383))+SUMPRODUCT(-('Diário 8º PA'!$E$4:$E$5022='Analítico Cx.'!$B84),-('Diário 8º PA'!$O$4:$O$5022=F$1),('Diário 8º PA'!$F$4:$F$5022))+SUMPRODUCT(-('Diário 9º PA'!$E$4:$E$5221='Analítico Cx.'!$B84),-('Diário 9º PA'!$O$4:$O$5221=F$1),('Diário 9º PA'!$F$4:$F$5221))+SUMPRODUCT(-('Diário 10º PA'!$E$4:$E$5221='Analítico Cx.'!$B84),-('Diário 10º PA'!$O$4:$O$5221=F$1),('Diário 10º PA'!$F$4:$F$5221))</f>
        <v>0</v>
      </c>
      <c r="G84" s="183">
        <f>SUMPRODUCT(-('Diário 7º PA'!$E$4:$E$5383='Analítico Cx.'!$B84),-('Diário 7º PA'!$N$4:$N$5383=G$1),('Diário 7º PA'!$F$4:$F$5383))+SUMPRODUCT(-('Diário 8º PA'!$E$4:$E$5022='Analítico Cx.'!$B84),-('Diário 8º PA'!$O$4:$O$5022=G$1),('Diário 8º PA'!$F$4:$F$5022))+SUMPRODUCT(-('Diário 9º PA'!$E$4:$E$5221='Analítico Cx.'!$B84),-('Diário 9º PA'!$O$4:$O$5221=G$1),('Diário 9º PA'!$F$4:$F$5221))+SUMPRODUCT(-('Diário 10º PA'!$E$4:$E$5221='Analítico Cx.'!$B84),-('Diário 10º PA'!$O$4:$O$5221=G$1),('Diário 10º PA'!$F$4:$F$5221))</f>
        <v>0</v>
      </c>
      <c r="H84" s="183">
        <f>SUMPRODUCT(-('Diário 7º PA'!$E$4:$E$5383='Analítico Cx.'!$B84),-('Diário 7º PA'!$N$4:$N$5383=H$1),('Diário 7º PA'!$F$4:$F$5383))+SUMPRODUCT(-('Diário 8º PA'!$E$4:$E$5022='Analítico Cx.'!$B84),-('Diário 8º PA'!$O$4:$O$5022=H$1),('Diário 8º PA'!$F$4:$F$5022))+SUMPRODUCT(-('Diário 9º PA'!$E$4:$E$5221='Analítico Cx.'!$B84),-('Diário 9º PA'!$O$4:$O$5221=H$1),('Diário 9º PA'!$F$4:$F$5221))+SUMPRODUCT(-('Diário 10º PA'!$E$4:$E$5221='Analítico Cx.'!$B84),-('Diário 10º PA'!$O$4:$O$5221=H$1),('Diário 10º PA'!$F$4:$F$5221))</f>
        <v>0</v>
      </c>
      <c r="I84" s="183">
        <f>SUMPRODUCT(-('Diário 7º PA'!$E$4:$E$5383='Analítico Cx.'!$B84),-('Diário 7º PA'!$N$4:$N$5383=I$1),('Diário 7º PA'!$F$4:$F$5383))+SUMPRODUCT(-('Diário 8º PA'!$E$4:$E$5022='Analítico Cx.'!$B84),-('Diário 8º PA'!$O$4:$O$5022=I$1),('Diário 8º PA'!$F$4:$F$5022))+SUMPRODUCT(-('Diário 9º PA'!$E$4:$E$5221='Analítico Cx.'!$B84),-('Diário 9º PA'!$O$4:$O$5221=I$1),('Diário 9º PA'!$F$4:$F$5221))+SUMPRODUCT(-('Diário 10º PA'!$E$4:$E$5221='Analítico Cx.'!$B84),-('Diário 10º PA'!$O$4:$O$5221=I$1),('Diário 10º PA'!$F$4:$F$5221))</f>
        <v>0</v>
      </c>
      <c r="J84" s="183">
        <f>SUMPRODUCT(-('Diário 7º PA'!$E$4:$E$5383='Analítico Cx.'!$B84),-('Diário 7º PA'!$N$4:$N$5383=J$1),('Diário 7º PA'!$F$4:$F$5383))+SUMPRODUCT(-('Diário 8º PA'!$E$4:$E$5022='Analítico Cx.'!$B84),-('Diário 8º PA'!$O$4:$O$5022=J$1),('Diário 8º PA'!$F$4:$F$5022))+SUMPRODUCT(-('Diário 9º PA'!$E$4:$E$5221='Analítico Cx.'!$B84),-('Diário 9º PA'!$O$4:$O$5221=J$1),('Diário 9º PA'!$F$4:$F$5221))+SUMPRODUCT(-('Diário 10º PA'!$E$4:$E$5221='Analítico Cx.'!$B84),-('Diário 10º PA'!$O$4:$O$5221=J$1),('Diário 10º PA'!$F$4:$F$5221))</f>
        <v>0</v>
      </c>
      <c r="K84" s="183">
        <f>SUMPRODUCT(-('Diário 7º PA'!$E$4:$E$5383='Analítico Cx.'!$B84),-('Diário 7º PA'!$N$4:$N$5383=K$1),('Diário 7º PA'!$F$4:$F$5383))+SUMPRODUCT(-('Diário 8º PA'!$E$4:$E$5022='Analítico Cx.'!$B84),-('Diário 8º PA'!$O$4:$O$5022=K$1),('Diário 8º PA'!$F$4:$F$5022))+SUMPRODUCT(-('Diário 9º PA'!$E$4:$E$5221='Analítico Cx.'!$B84),-('Diário 9º PA'!$O$4:$O$5221=K$1),('Diário 9º PA'!$F$4:$F$5221))+SUMPRODUCT(-('Diário 10º PA'!$E$4:$E$5221='Analítico Cx.'!$B84),-('Diário 10º PA'!$O$4:$O$5221=K$1),('Diário 10º PA'!$F$4:$F$5221))</f>
        <v>0</v>
      </c>
      <c r="L84" s="183">
        <f>SUMPRODUCT(-('Diário 7º PA'!$E$4:$E$5383='Analítico Cx.'!$B84),-('Diário 7º PA'!$N$4:$N$5383=L$1),('Diário 7º PA'!$F$4:$F$5383))+SUMPRODUCT(-('Diário 8º PA'!$E$4:$E$5022='Analítico Cx.'!$B84),-('Diário 8º PA'!$O$4:$O$5022=L$1),('Diário 8º PA'!$F$4:$F$5022))+SUMPRODUCT(-('Diário 9º PA'!$E$4:$E$5221='Analítico Cx.'!$B84),-('Diário 9º PA'!$O$4:$O$5221=L$1),('Diário 9º PA'!$F$4:$F$5221))+SUMPRODUCT(-('Diário 10º PA'!$E$4:$E$5221='Analítico Cx.'!$B84),-('Diário 10º PA'!$O$4:$O$5221=L$1),('Diário 10º PA'!$F$4:$F$5221))</f>
        <v>0</v>
      </c>
      <c r="M84" s="183">
        <f>SUMPRODUCT(-('Diário 7º PA'!$E$4:$E$5383='Analítico Cx.'!$B84),-('Diário 7º PA'!$N$4:$N$5383=M$1),('Diário 7º PA'!$F$4:$F$5383))+SUMPRODUCT(-('Diário 8º PA'!$E$4:$E$5022='Analítico Cx.'!$B84),-('Diário 8º PA'!$O$4:$O$5022=M$1),('Diário 8º PA'!$F$4:$F$5022))+SUMPRODUCT(-('Diário 9º PA'!$E$4:$E$5221='Analítico Cx.'!$B84),-('Diário 9º PA'!$O$4:$O$5221=M$1),('Diário 9º PA'!$F$4:$F$5221))+SUMPRODUCT(-('Diário 10º PA'!$E$4:$E$5221='Analítico Cx.'!$B84),-('Diário 10º PA'!$O$4:$O$5221=M$1),('Diário 10º PA'!$F$4:$F$5221))</f>
        <v>0</v>
      </c>
      <c r="N84" s="183">
        <f>SUMPRODUCT(-('Diário 7º PA'!$E$4:$E$5383='Analítico Cx.'!$B84),-('Diário 7º PA'!$N$4:$N$5383=N$1),('Diário 7º PA'!$F$4:$F$5383))+SUMPRODUCT(-('Diário 8º PA'!$E$4:$E$5022='Analítico Cx.'!$B84),-('Diário 8º PA'!$O$4:$O$5022=N$1),('Diário 8º PA'!$F$4:$F$5022))+SUMPRODUCT(-('Diário 9º PA'!$E$4:$E$5221='Analítico Cx.'!$B84),-('Diário 9º PA'!$O$4:$O$5221=N$1),('Diário 9º PA'!$F$4:$F$5221))+SUMPRODUCT(-('Diário 10º PA'!$E$4:$E$5221='Analítico Cx.'!$B84),-('Diário 10º PA'!$O$4:$O$5221=N$1),('Diário 10º PA'!$F$4:$F$5221))</f>
        <v>0</v>
      </c>
      <c r="O84" s="184">
        <f t="shared" si="17"/>
        <v>0</v>
      </c>
      <c r="P84" s="168">
        <f t="shared" si="16"/>
        <v>0</v>
      </c>
    </row>
    <row r="85" spans="1:16" ht="23.25" customHeight="1" x14ac:dyDescent="0.2">
      <c r="A85" s="59" t="s">
        <v>259</v>
      </c>
      <c r="B85" s="103" t="s">
        <v>260</v>
      </c>
      <c r="C85" s="183">
        <f>SUMPRODUCT(-('Diário 7º PA'!$E$4:$E$5383='Analítico Cx.'!$B85),-('Diário 7º PA'!$N$4:$N$5383=C$1),('Diário 7º PA'!$F$4:$F$5383))+SUMPRODUCT(-('Diário 8º PA'!$E$4:$E$5022='Analítico Cx.'!$B85),-('Diário 8º PA'!$O$4:$O$5022=C$1),('Diário 8º PA'!$F$4:$F$5022))+SUMPRODUCT(-('Diário 9º PA'!$E$4:$E$5221='Analítico Cx.'!$B85),-('Diário 9º PA'!$O$4:$O$5221=C$1),('Diário 9º PA'!$F$4:$F$5221))+SUMPRODUCT(-('Diário 10º PA'!$E$4:$E$5221='Analítico Cx.'!$B85),-('Diário 10º PA'!$O$4:$O$5221=C$1),('Diário 10º PA'!$F$4:$F$5221))</f>
        <v>4880</v>
      </c>
      <c r="D85" s="183">
        <f>SUMPRODUCT(-('Diário 7º PA'!$E$4:$E$5383='Analítico Cx.'!$B85),-('Diário 7º PA'!$N$4:$N$5383=D$1),('Diário 7º PA'!$F$4:$F$5383))+SUMPRODUCT(-('Diário 8º PA'!$E$4:$E$5022='Analítico Cx.'!$B85),-('Diário 8º PA'!$O$4:$O$5022=D$1),('Diário 8º PA'!$F$4:$F$5022))+SUMPRODUCT(-('Diário 9º PA'!$E$4:$E$5221='Analítico Cx.'!$B85),-('Diário 9º PA'!$O$4:$O$5221=D$1),('Diário 9º PA'!$F$4:$F$5221))+SUMPRODUCT(-('Diário 10º PA'!$E$4:$E$5221='Analítico Cx.'!$B85),-('Diário 10º PA'!$O$4:$O$5221=D$1),('Diário 10º PA'!$F$4:$F$5221))</f>
        <v>5548.88</v>
      </c>
      <c r="E85" s="183">
        <f>SUMPRODUCT(-('Diário 7º PA'!$E$4:$E$5383='Analítico Cx.'!$B85),-('Diário 7º PA'!$N$4:$N$5383=E$1),('Diário 7º PA'!$F$4:$F$5383))+SUMPRODUCT(-('Diário 8º PA'!$E$4:$E$5022='Analítico Cx.'!$B85),-('Diário 8º PA'!$O$4:$O$5022=E$1),('Diário 8º PA'!$F$4:$F$5022))+SUMPRODUCT(-('Diário 9º PA'!$E$4:$E$5221='Analítico Cx.'!$B85),-('Diário 9º PA'!$O$4:$O$5221=E$1),('Diário 9º PA'!$F$4:$F$5221))+SUMPRODUCT(-('Diário 10º PA'!$E$4:$E$5221='Analítico Cx.'!$B85),-('Diário 10º PA'!$O$4:$O$5221=E$1),('Diário 10º PA'!$F$4:$F$5221))</f>
        <v>5461.7399999999989</v>
      </c>
      <c r="F85" s="183">
        <f>SUMPRODUCT(-('Diário 7º PA'!$E$4:$E$5383='Analítico Cx.'!$B85),-('Diário 7º PA'!$N$4:$N$5383=F$1),('Diário 7º PA'!$F$4:$F$5383))+SUMPRODUCT(-('Diário 8º PA'!$E$4:$E$5022='Analítico Cx.'!$B85),-('Diário 8º PA'!$O$4:$O$5022=F$1),('Diário 8º PA'!$F$4:$F$5022))+SUMPRODUCT(-('Diário 9º PA'!$E$4:$E$5221='Analítico Cx.'!$B85),-('Diário 9º PA'!$O$4:$O$5221=F$1),('Diário 9º PA'!$F$4:$F$5221))+SUMPRODUCT(-('Diário 10º PA'!$E$4:$E$5221='Analítico Cx.'!$B85),-('Diário 10º PA'!$O$4:$O$5221=F$1),('Diário 10º PA'!$F$4:$F$5221))</f>
        <v>0</v>
      </c>
      <c r="G85" s="183">
        <f>SUMPRODUCT(-('Diário 7º PA'!$E$4:$E$5383='Analítico Cx.'!$B85),-('Diário 7º PA'!$N$4:$N$5383=G$1),('Diário 7º PA'!$F$4:$F$5383))+SUMPRODUCT(-('Diário 8º PA'!$E$4:$E$5022='Analítico Cx.'!$B85),-('Diário 8º PA'!$O$4:$O$5022=G$1),('Diário 8º PA'!$F$4:$F$5022))+SUMPRODUCT(-('Diário 9º PA'!$E$4:$E$5221='Analítico Cx.'!$B85),-('Diário 9º PA'!$O$4:$O$5221=G$1),('Diário 9º PA'!$F$4:$F$5221))+SUMPRODUCT(-('Diário 10º PA'!$E$4:$E$5221='Analítico Cx.'!$B85),-('Diário 10º PA'!$O$4:$O$5221=G$1),('Diário 10º PA'!$F$4:$F$5221))</f>
        <v>0</v>
      </c>
      <c r="H85" s="183">
        <f>SUMPRODUCT(-('Diário 7º PA'!$E$4:$E$5383='Analítico Cx.'!$B85),-('Diário 7º PA'!$N$4:$N$5383=H$1),('Diário 7º PA'!$F$4:$F$5383))+SUMPRODUCT(-('Diário 8º PA'!$E$4:$E$5022='Analítico Cx.'!$B85),-('Diário 8º PA'!$O$4:$O$5022=H$1),('Diário 8º PA'!$F$4:$F$5022))+SUMPRODUCT(-('Diário 9º PA'!$E$4:$E$5221='Analítico Cx.'!$B85),-('Diário 9º PA'!$O$4:$O$5221=H$1),('Diário 9º PA'!$F$4:$F$5221))+SUMPRODUCT(-('Diário 10º PA'!$E$4:$E$5221='Analítico Cx.'!$B85),-('Diário 10º PA'!$O$4:$O$5221=H$1),('Diário 10º PA'!$F$4:$F$5221))</f>
        <v>0</v>
      </c>
      <c r="I85" s="183">
        <f>SUMPRODUCT(-('Diário 7º PA'!$E$4:$E$5383='Analítico Cx.'!$B85),-('Diário 7º PA'!$N$4:$N$5383=I$1),('Diário 7º PA'!$F$4:$F$5383))+SUMPRODUCT(-('Diário 8º PA'!$E$4:$E$5022='Analítico Cx.'!$B85),-('Diário 8º PA'!$O$4:$O$5022=I$1),('Diário 8º PA'!$F$4:$F$5022))+SUMPRODUCT(-('Diário 9º PA'!$E$4:$E$5221='Analítico Cx.'!$B85),-('Diário 9º PA'!$O$4:$O$5221=I$1),('Diário 9º PA'!$F$4:$F$5221))+SUMPRODUCT(-('Diário 10º PA'!$E$4:$E$5221='Analítico Cx.'!$B85),-('Diário 10º PA'!$O$4:$O$5221=I$1),('Diário 10º PA'!$F$4:$F$5221))</f>
        <v>0</v>
      </c>
      <c r="J85" s="183">
        <f>SUMPRODUCT(-('Diário 7º PA'!$E$4:$E$5383='Analítico Cx.'!$B85),-('Diário 7º PA'!$N$4:$N$5383=J$1),('Diário 7º PA'!$F$4:$F$5383))+SUMPRODUCT(-('Diário 8º PA'!$E$4:$E$5022='Analítico Cx.'!$B85),-('Diário 8º PA'!$O$4:$O$5022=J$1),('Diário 8º PA'!$F$4:$F$5022))+SUMPRODUCT(-('Diário 9º PA'!$E$4:$E$5221='Analítico Cx.'!$B85),-('Diário 9º PA'!$O$4:$O$5221=J$1),('Diário 9º PA'!$F$4:$F$5221))+SUMPRODUCT(-('Diário 10º PA'!$E$4:$E$5221='Analítico Cx.'!$B85),-('Diário 10º PA'!$O$4:$O$5221=J$1),('Diário 10º PA'!$F$4:$F$5221))</f>
        <v>0</v>
      </c>
      <c r="K85" s="183">
        <f>SUMPRODUCT(-('Diário 7º PA'!$E$4:$E$5383='Analítico Cx.'!$B85),-('Diário 7º PA'!$N$4:$N$5383=K$1),('Diário 7º PA'!$F$4:$F$5383))+SUMPRODUCT(-('Diário 8º PA'!$E$4:$E$5022='Analítico Cx.'!$B85),-('Diário 8º PA'!$O$4:$O$5022=K$1),('Diário 8º PA'!$F$4:$F$5022))+SUMPRODUCT(-('Diário 9º PA'!$E$4:$E$5221='Analítico Cx.'!$B85),-('Diário 9º PA'!$O$4:$O$5221=K$1),('Diário 9º PA'!$F$4:$F$5221))+SUMPRODUCT(-('Diário 10º PA'!$E$4:$E$5221='Analítico Cx.'!$B85),-('Diário 10º PA'!$O$4:$O$5221=K$1),('Diário 10º PA'!$F$4:$F$5221))</f>
        <v>0</v>
      </c>
      <c r="L85" s="183">
        <f>SUMPRODUCT(-('Diário 7º PA'!$E$4:$E$5383='Analítico Cx.'!$B85),-('Diário 7º PA'!$N$4:$N$5383=L$1),('Diário 7º PA'!$F$4:$F$5383))+SUMPRODUCT(-('Diário 8º PA'!$E$4:$E$5022='Analítico Cx.'!$B85),-('Diário 8º PA'!$O$4:$O$5022=L$1),('Diário 8º PA'!$F$4:$F$5022))+SUMPRODUCT(-('Diário 9º PA'!$E$4:$E$5221='Analítico Cx.'!$B85),-('Diário 9º PA'!$O$4:$O$5221=L$1),('Diário 9º PA'!$F$4:$F$5221))+SUMPRODUCT(-('Diário 10º PA'!$E$4:$E$5221='Analítico Cx.'!$B85),-('Diário 10º PA'!$O$4:$O$5221=L$1),('Diário 10º PA'!$F$4:$F$5221))</f>
        <v>0</v>
      </c>
      <c r="M85" s="183">
        <f>SUMPRODUCT(-('Diário 7º PA'!$E$4:$E$5383='Analítico Cx.'!$B85),-('Diário 7º PA'!$N$4:$N$5383=M$1),('Diário 7º PA'!$F$4:$F$5383))+SUMPRODUCT(-('Diário 8º PA'!$E$4:$E$5022='Analítico Cx.'!$B85),-('Diário 8º PA'!$O$4:$O$5022=M$1),('Diário 8º PA'!$F$4:$F$5022))+SUMPRODUCT(-('Diário 9º PA'!$E$4:$E$5221='Analítico Cx.'!$B85),-('Diário 9º PA'!$O$4:$O$5221=M$1),('Diário 9º PA'!$F$4:$F$5221))+SUMPRODUCT(-('Diário 10º PA'!$E$4:$E$5221='Analítico Cx.'!$B85),-('Diário 10º PA'!$O$4:$O$5221=M$1),('Diário 10º PA'!$F$4:$F$5221))</f>
        <v>0</v>
      </c>
      <c r="N85" s="183">
        <f>SUMPRODUCT(-('Diário 7º PA'!$E$4:$E$5383='Analítico Cx.'!$B85),-('Diário 7º PA'!$N$4:$N$5383=N$1),('Diário 7º PA'!$F$4:$F$5383))+SUMPRODUCT(-('Diário 8º PA'!$E$4:$E$5022='Analítico Cx.'!$B85),-('Diário 8º PA'!$O$4:$O$5022=N$1),('Diário 8º PA'!$F$4:$F$5022))+SUMPRODUCT(-('Diário 9º PA'!$E$4:$E$5221='Analítico Cx.'!$B85),-('Diário 9º PA'!$O$4:$O$5221=N$1),('Diário 9º PA'!$F$4:$F$5221))+SUMPRODUCT(-('Diário 10º PA'!$E$4:$E$5221='Analítico Cx.'!$B85),-('Diário 10º PA'!$O$4:$O$5221=N$1),('Diário 10º PA'!$F$4:$F$5221))</f>
        <v>0</v>
      </c>
      <c r="O85" s="184">
        <f t="shared" si="17"/>
        <v>15890.619999999999</v>
      </c>
      <c r="P85" s="168">
        <f t="shared" si="16"/>
        <v>9.8275699285196622E-4</v>
      </c>
    </row>
    <row r="86" spans="1:16" ht="23.25" customHeight="1" x14ac:dyDescent="0.2">
      <c r="A86" s="59" t="s">
        <v>261</v>
      </c>
      <c r="B86" s="103" t="s">
        <v>262</v>
      </c>
      <c r="C86" s="183">
        <f>SUMPRODUCT(-('Diário 7º PA'!$E$4:$E$5383='Analítico Cx.'!$B86),-('Diário 7º PA'!$N$4:$N$5383=C$1),('Diário 7º PA'!$F$4:$F$5383))+SUMPRODUCT(-('Diário 8º PA'!$E$4:$E$5022='Analítico Cx.'!$B86),-('Diário 8º PA'!$O$4:$O$5022=C$1),('Diário 8º PA'!$F$4:$F$5022))+SUMPRODUCT(-('Diário 9º PA'!$E$4:$E$5221='Analítico Cx.'!$B86),-('Diário 9º PA'!$O$4:$O$5221=C$1),('Diário 9º PA'!$F$4:$F$5221))+SUMPRODUCT(-('Diário 10º PA'!$E$4:$E$5221='Analítico Cx.'!$B86),-('Diário 10º PA'!$O$4:$O$5221=C$1),('Diário 10º PA'!$F$4:$F$5221))</f>
        <v>40135.660000000003</v>
      </c>
      <c r="D86" s="183">
        <f>SUMPRODUCT(-('Diário 7º PA'!$E$4:$E$5383='Analítico Cx.'!$B86),-('Diário 7º PA'!$N$4:$N$5383=D$1),('Diário 7º PA'!$F$4:$F$5383))+SUMPRODUCT(-('Diário 8º PA'!$E$4:$E$5022='Analítico Cx.'!$B86),-('Diário 8º PA'!$O$4:$O$5022=D$1),('Diário 8º PA'!$F$4:$F$5022))+SUMPRODUCT(-('Diário 9º PA'!$E$4:$E$5221='Analítico Cx.'!$B86),-('Diário 9º PA'!$O$4:$O$5221=D$1),('Diário 9º PA'!$F$4:$F$5221))+SUMPRODUCT(-('Diário 10º PA'!$E$4:$E$5221='Analítico Cx.'!$B86),-('Diário 10º PA'!$O$4:$O$5221=D$1),('Diário 10º PA'!$F$4:$F$5221))</f>
        <v>35850.71</v>
      </c>
      <c r="E86" s="183">
        <f>SUMPRODUCT(-('Diário 7º PA'!$E$4:$E$5383='Analítico Cx.'!$B86),-('Diário 7º PA'!$N$4:$N$5383=E$1),('Diário 7º PA'!$F$4:$F$5383))+SUMPRODUCT(-('Diário 8º PA'!$E$4:$E$5022='Analítico Cx.'!$B86),-('Diário 8º PA'!$O$4:$O$5022=E$1),('Diário 8º PA'!$F$4:$F$5022))+SUMPRODUCT(-('Diário 9º PA'!$E$4:$E$5221='Analítico Cx.'!$B86),-('Diário 9º PA'!$O$4:$O$5221=E$1),('Diário 9º PA'!$F$4:$F$5221))+SUMPRODUCT(-('Diário 10º PA'!$E$4:$E$5221='Analítico Cx.'!$B86),-('Diário 10º PA'!$O$4:$O$5221=E$1),('Diário 10º PA'!$F$4:$F$5221))</f>
        <v>19563.52</v>
      </c>
      <c r="F86" s="183">
        <f>SUMPRODUCT(-('Diário 7º PA'!$E$4:$E$5383='Analítico Cx.'!$B86),-('Diário 7º PA'!$N$4:$N$5383=F$1),('Diário 7º PA'!$F$4:$F$5383))+SUMPRODUCT(-('Diário 8º PA'!$E$4:$E$5022='Analítico Cx.'!$B86),-('Diário 8º PA'!$O$4:$O$5022=F$1),('Diário 8º PA'!$F$4:$F$5022))+SUMPRODUCT(-('Diário 9º PA'!$E$4:$E$5221='Analítico Cx.'!$B86),-('Diário 9º PA'!$O$4:$O$5221=F$1),('Diário 9º PA'!$F$4:$F$5221))+SUMPRODUCT(-('Diário 10º PA'!$E$4:$E$5221='Analítico Cx.'!$B86),-('Diário 10º PA'!$O$4:$O$5221=F$1),('Diário 10º PA'!$F$4:$F$5221))</f>
        <v>0</v>
      </c>
      <c r="G86" s="183">
        <f>SUMPRODUCT(-('Diário 7º PA'!$E$4:$E$5383='Analítico Cx.'!$B86),-('Diário 7º PA'!$N$4:$N$5383=G$1),('Diário 7º PA'!$F$4:$F$5383))+SUMPRODUCT(-('Diário 8º PA'!$E$4:$E$5022='Analítico Cx.'!$B86),-('Diário 8º PA'!$O$4:$O$5022=G$1),('Diário 8º PA'!$F$4:$F$5022))+SUMPRODUCT(-('Diário 9º PA'!$E$4:$E$5221='Analítico Cx.'!$B86),-('Diário 9º PA'!$O$4:$O$5221=G$1),('Diário 9º PA'!$F$4:$F$5221))+SUMPRODUCT(-('Diário 10º PA'!$E$4:$E$5221='Analítico Cx.'!$B86),-('Diário 10º PA'!$O$4:$O$5221=G$1),('Diário 10º PA'!$F$4:$F$5221))</f>
        <v>0</v>
      </c>
      <c r="H86" s="183">
        <f>SUMPRODUCT(-('Diário 7º PA'!$E$4:$E$5383='Analítico Cx.'!$B86),-('Diário 7º PA'!$N$4:$N$5383=H$1),('Diário 7º PA'!$F$4:$F$5383))+SUMPRODUCT(-('Diário 8º PA'!$E$4:$E$5022='Analítico Cx.'!$B86),-('Diário 8º PA'!$O$4:$O$5022=H$1),('Diário 8º PA'!$F$4:$F$5022))+SUMPRODUCT(-('Diário 9º PA'!$E$4:$E$5221='Analítico Cx.'!$B86),-('Diário 9º PA'!$O$4:$O$5221=H$1),('Diário 9º PA'!$F$4:$F$5221))+SUMPRODUCT(-('Diário 10º PA'!$E$4:$E$5221='Analítico Cx.'!$B86),-('Diário 10º PA'!$O$4:$O$5221=H$1),('Diário 10º PA'!$F$4:$F$5221))</f>
        <v>0</v>
      </c>
      <c r="I86" s="183">
        <f>SUMPRODUCT(-('Diário 7º PA'!$E$4:$E$5383='Analítico Cx.'!$B86),-('Diário 7º PA'!$N$4:$N$5383=I$1),('Diário 7º PA'!$F$4:$F$5383))+SUMPRODUCT(-('Diário 8º PA'!$E$4:$E$5022='Analítico Cx.'!$B86),-('Diário 8º PA'!$O$4:$O$5022=I$1),('Diário 8º PA'!$F$4:$F$5022))+SUMPRODUCT(-('Diário 9º PA'!$E$4:$E$5221='Analítico Cx.'!$B86),-('Diário 9º PA'!$O$4:$O$5221=I$1),('Diário 9º PA'!$F$4:$F$5221))+SUMPRODUCT(-('Diário 10º PA'!$E$4:$E$5221='Analítico Cx.'!$B86),-('Diário 10º PA'!$O$4:$O$5221=I$1),('Diário 10º PA'!$F$4:$F$5221))</f>
        <v>0</v>
      </c>
      <c r="J86" s="183">
        <f>SUMPRODUCT(-('Diário 7º PA'!$E$4:$E$5383='Analítico Cx.'!$B86),-('Diário 7º PA'!$N$4:$N$5383=J$1),('Diário 7º PA'!$F$4:$F$5383))+SUMPRODUCT(-('Diário 8º PA'!$E$4:$E$5022='Analítico Cx.'!$B86),-('Diário 8º PA'!$O$4:$O$5022=J$1),('Diário 8º PA'!$F$4:$F$5022))+SUMPRODUCT(-('Diário 9º PA'!$E$4:$E$5221='Analítico Cx.'!$B86),-('Diário 9º PA'!$O$4:$O$5221=J$1),('Diário 9º PA'!$F$4:$F$5221))+SUMPRODUCT(-('Diário 10º PA'!$E$4:$E$5221='Analítico Cx.'!$B86),-('Diário 10º PA'!$O$4:$O$5221=J$1),('Diário 10º PA'!$F$4:$F$5221))</f>
        <v>0</v>
      </c>
      <c r="K86" s="183">
        <f>SUMPRODUCT(-('Diário 7º PA'!$E$4:$E$5383='Analítico Cx.'!$B86),-('Diário 7º PA'!$N$4:$N$5383=K$1),('Diário 7º PA'!$F$4:$F$5383))+SUMPRODUCT(-('Diário 8º PA'!$E$4:$E$5022='Analítico Cx.'!$B86),-('Diário 8º PA'!$O$4:$O$5022=K$1),('Diário 8º PA'!$F$4:$F$5022))+SUMPRODUCT(-('Diário 9º PA'!$E$4:$E$5221='Analítico Cx.'!$B86),-('Diário 9º PA'!$O$4:$O$5221=K$1),('Diário 9º PA'!$F$4:$F$5221))+SUMPRODUCT(-('Diário 10º PA'!$E$4:$E$5221='Analítico Cx.'!$B86),-('Diário 10º PA'!$O$4:$O$5221=K$1),('Diário 10º PA'!$F$4:$F$5221))</f>
        <v>0</v>
      </c>
      <c r="L86" s="183">
        <f>SUMPRODUCT(-('Diário 7º PA'!$E$4:$E$5383='Analítico Cx.'!$B86),-('Diário 7º PA'!$N$4:$N$5383=L$1),('Diário 7º PA'!$F$4:$F$5383))+SUMPRODUCT(-('Diário 8º PA'!$E$4:$E$5022='Analítico Cx.'!$B86),-('Diário 8º PA'!$O$4:$O$5022=L$1),('Diário 8º PA'!$F$4:$F$5022))+SUMPRODUCT(-('Diário 9º PA'!$E$4:$E$5221='Analítico Cx.'!$B86),-('Diário 9º PA'!$O$4:$O$5221=L$1),('Diário 9º PA'!$F$4:$F$5221))+SUMPRODUCT(-('Diário 10º PA'!$E$4:$E$5221='Analítico Cx.'!$B86),-('Diário 10º PA'!$O$4:$O$5221=L$1),('Diário 10º PA'!$F$4:$F$5221))</f>
        <v>0</v>
      </c>
      <c r="M86" s="183">
        <f>SUMPRODUCT(-('Diário 7º PA'!$E$4:$E$5383='Analítico Cx.'!$B86),-('Diário 7º PA'!$N$4:$N$5383=M$1),('Diário 7º PA'!$F$4:$F$5383))+SUMPRODUCT(-('Diário 8º PA'!$E$4:$E$5022='Analítico Cx.'!$B86),-('Diário 8º PA'!$O$4:$O$5022=M$1),('Diário 8º PA'!$F$4:$F$5022))+SUMPRODUCT(-('Diário 9º PA'!$E$4:$E$5221='Analítico Cx.'!$B86),-('Diário 9º PA'!$O$4:$O$5221=M$1),('Diário 9º PA'!$F$4:$F$5221))+SUMPRODUCT(-('Diário 10º PA'!$E$4:$E$5221='Analítico Cx.'!$B86),-('Diário 10º PA'!$O$4:$O$5221=M$1),('Diário 10º PA'!$F$4:$F$5221))</f>
        <v>0</v>
      </c>
      <c r="N86" s="183">
        <f>SUMPRODUCT(-('Diário 7º PA'!$E$4:$E$5383='Analítico Cx.'!$B86),-('Diário 7º PA'!$N$4:$N$5383=N$1),('Diário 7º PA'!$F$4:$F$5383))+SUMPRODUCT(-('Diário 8º PA'!$E$4:$E$5022='Analítico Cx.'!$B86),-('Diário 8º PA'!$O$4:$O$5022=N$1),('Diário 8º PA'!$F$4:$F$5022))+SUMPRODUCT(-('Diário 9º PA'!$E$4:$E$5221='Analítico Cx.'!$B86),-('Diário 9º PA'!$O$4:$O$5221=N$1),('Diário 9º PA'!$F$4:$F$5221))+SUMPRODUCT(-('Diário 10º PA'!$E$4:$E$5221='Analítico Cx.'!$B86),-('Diário 10º PA'!$O$4:$O$5221=N$1),('Diário 10º PA'!$F$4:$F$5221))</f>
        <v>0</v>
      </c>
      <c r="O86" s="184">
        <f t="shared" si="17"/>
        <v>95549.89</v>
      </c>
      <c r="P86" s="168">
        <f t="shared" si="16"/>
        <v>5.9092925615071134E-3</v>
      </c>
    </row>
    <row r="87" spans="1:16" ht="23.25" customHeight="1" x14ac:dyDescent="0.2">
      <c r="A87" s="59" t="s">
        <v>263</v>
      </c>
      <c r="B87" s="103" t="s">
        <v>264</v>
      </c>
      <c r="C87" s="183">
        <f>SUMPRODUCT(-('Diário 7º PA'!$E$4:$E$5383='Analítico Cx.'!$B87),-('Diário 7º PA'!$N$4:$N$5383=C$1),('Diário 7º PA'!$F$4:$F$5383))+SUMPRODUCT(-('Diário 8º PA'!$E$4:$E$5022='Analítico Cx.'!$B87),-('Diário 8º PA'!$O$4:$O$5022=C$1),('Diário 8º PA'!$F$4:$F$5022))+SUMPRODUCT(-('Diário 9º PA'!$E$4:$E$5221='Analítico Cx.'!$B87),-('Diário 9º PA'!$O$4:$O$5221=C$1),('Diário 9º PA'!$F$4:$F$5221))+SUMPRODUCT(-('Diário 10º PA'!$E$4:$E$5221='Analítico Cx.'!$B87),-('Diário 10º PA'!$O$4:$O$5221=C$1),('Diário 10º PA'!$F$4:$F$5221))</f>
        <v>1188.6000000000001</v>
      </c>
      <c r="D87" s="183">
        <f>SUMPRODUCT(-('Diário 7º PA'!$E$4:$E$5383='Analítico Cx.'!$B87),-('Diário 7º PA'!$N$4:$N$5383=D$1),('Diário 7º PA'!$F$4:$F$5383))+SUMPRODUCT(-('Diário 8º PA'!$E$4:$E$5022='Analítico Cx.'!$B87),-('Diário 8º PA'!$O$4:$O$5022=D$1),('Diário 8º PA'!$F$4:$F$5022))+SUMPRODUCT(-('Diário 9º PA'!$E$4:$E$5221='Analítico Cx.'!$B87),-('Diário 9º PA'!$O$4:$O$5221=D$1),('Diário 9º PA'!$F$4:$F$5221))+SUMPRODUCT(-('Diário 10º PA'!$E$4:$E$5221='Analítico Cx.'!$B87),-('Diário 10º PA'!$O$4:$O$5221=D$1),('Diário 10º PA'!$F$4:$F$5221))</f>
        <v>6885.2</v>
      </c>
      <c r="E87" s="183">
        <f>SUMPRODUCT(-('Diário 7º PA'!$E$4:$E$5383='Analítico Cx.'!$B87),-('Diário 7º PA'!$N$4:$N$5383=E$1),('Diário 7º PA'!$F$4:$F$5383))+SUMPRODUCT(-('Diário 8º PA'!$E$4:$E$5022='Analítico Cx.'!$B87),-('Diário 8º PA'!$O$4:$O$5022=E$1),('Diário 8º PA'!$F$4:$F$5022))+SUMPRODUCT(-('Diário 9º PA'!$E$4:$E$5221='Analítico Cx.'!$B87),-('Diário 9º PA'!$O$4:$O$5221=E$1),('Diário 9º PA'!$F$4:$F$5221))+SUMPRODUCT(-('Diário 10º PA'!$E$4:$E$5221='Analítico Cx.'!$B87),-('Diário 10º PA'!$O$4:$O$5221=E$1),('Diário 10º PA'!$F$4:$F$5221))</f>
        <v>123408.54999999999</v>
      </c>
      <c r="F87" s="183">
        <f>SUMPRODUCT(-('Diário 7º PA'!$E$4:$E$5383='Analítico Cx.'!$B87),-('Diário 7º PA'!$N$4:$N$5383=F$1),('Diário 7º PA'!$F$4:$F$5383))+SUMPRODUCT(-('Diário 8º PA'!$E$4:$E$5022='Analítico Cx.'!$B87),-('Diário 8º PA'!$O$4:$O$5022=F$1),('Diário 8º PA'!$F$4:$F$5022))+SUMPRODUCT(-('Diário 9º PA'!$E$4:$E$5221='Analítico Cx.'!$B87),-('Diário 9º PA'!$O$4:$O$5221=F$1),('Diário 9º PA'!$F$4:$F$5221))+SUMPRODUCT(-('Diário 10º PA'!$E$4:$E$5221='Analítico Cx.'!$B87),-('Diário 10º PA'!$O$4:$O$5221=F$1),('Diário 10º PA'!$F$4:$F$5221))</f>
        <v>0</v>
      </c>
      <c r="G87" s="183">
        <f>SUMPRODUCT(-('Diário 7º PA'!$E$4:$E$5383='Analítico Cx.'!$B87),-('Diário 7º PA'!$N$4:$N$5383=G$1),('Diário 7º PA'!$F$4:$F$5383))+SUMPRODUCT(-('Diário 8º PA'!$E$4:$E$5022='Analítico Cx.'!$B87),-('Diário 8º PA'!$O$4:$O$5022=G$1),('Diário 8º PA'!$F$4:$F$5022))+SUMPRODUCT(-('Diário 9º PA'!$E$4:$E$5221='Analítico Cx.'!$B87),-('Diário 9º PA'!$O$4:$O$5221=G$1),('Diário 9º PA'!$F$4:$F$5221))+SUMPRODUCT(-('Diário 10º PA'!$E$4:$E$5221='Analítico Cx.'!$B87),-('Diário 10º PA'!$O$4:$O$5221=G$1),('Diário 10º PA'!$F$4:$F$5221))</f>
        <v>0</v>
      </c>
      <c r="H87" s="183">
        <f>SUMPRODUCT(-('Diário 7º PA'!$E$4:$E$5383='Analítico Cx.'!$B87),-('Diário 7º PA'!$N$4:$N$5383=H$1),('Diário 7º PA'!$F$4:$F$5383))+SUMPRODUCT(-('Diário 8º PA'!$E$4:$E$5022='Analítico Cx.'!$B87),-('Diário 8º PA'!$O$4:$O$5022=H$1),('Diário 8º PA'!$F$4:$F$5022))+SUMPRODUCT(-('Diário 9º PA'!$E$4:$E$5221='Analítico Cx.'!$B87),-('Diário 9º PA'!$O$4:$O$5221=H$1),('Diário 9º PA'!$F$4:$F$5221))+SUMPRODUCT(-('Diário 10º PA'!$E$4:$E$5221='Analítico Cx.'!$B87),-('Diário 10º PA'!$O$4:$O$5221=H$1),('Diário 10º PA'!$F$4:$F$5221))</f>
        <v>0</v>
      </c>
      <c r="I87" s="183">
        <f>SUMPRODUCT(-('Diário 7º PA'!$E$4:$E$5383='Analítico Cx.'!$B87),-('Diário 7º PA'!$N$4:$N$5383=I$1),('Diário 7º PA'!$F$4:$F$5383))+SUMPRODUCT(-('Diário 8º PA'!$E$4:$E$5022='Analítico Cx.'!$B87),-('Diário 8º PA'!$O$4:$O$5022=I$1),('Diário 8º PA'!$F$4:$F$5022))+SUMPRODUCT(-('Diário 9º PA'!$E$4:$E$5221='Analítico Cx.'!$B87),-('Diário 9º PA'!$O$4:$O$5221=I$1),('Diário 9º PA'!$F$4:$F$5221))+SUMPRODUCT(-('Diário 10º PA'!$E$4:$E$5221='Analítico Cx.'!$B87),-('Diário 10º PA'!$O$4:$O$5221=I$1),('Diário 10º PA'!$F$4:$F$5221))</f>
        <v>0</v>
      </c>
      <c r="J87" s="183">
        <f>SUMPRODUCT(-('Diário 7º PA'!$E$4:$E$5383='Analítico Cx.'!$B87),-('Diário 7º PA'!$N$4:$N$5383=J$1),('Diário 7º PA'!$F$4:$F$5383))+SUMPRODUCT(-('Diário 8º PA'!$E$4:$E$5022='Analítico Cx.'!$B87),-('Diário 8º PA'!$O$4:$O$5022=J$1),('Diário 8º PA'!$F$4:$F$5022))+SUMPRODUCT(-('Diário 9º PA'!$E$4:$E$5221='Analítico Cx.'!$B87),-('Diário 9º PA'!$O$4:$O$5221=J$1),('Diário 9º PA'!$F$4:$F$5221))+SUMPRODUCT(-('Diário 10º PA'!$E$4:$E$5221='Analítico Cx.'!$B87),-('Diário 10º PA'!$O$4:$O$5221=J$1),('Diário 10º PA'!$F$4:$F$5221))</f>
        <v>0</v>
      </c>
      <c r="K87" s="183">
        <f>SUMPRODUCT(-('Diário 7º PA'!$E$4:$E$5383='Analítico Cx.'!$B87),-('Diário 7º PA'!$N$4:$N$5383=K$1),('Diário 7º PA'!$F$4:$F$5383))+SUMPRODUCT(-('Diário 8º PA'!$E$4:$E$5022='Analítico Cx.'!$B87),-('Diário 8º PA'!$O$4:$O$5022=K$1),('Diário 8º PA'!$F$4:$F$5022))+SUMPRODUCT(-('Diário 9º PA'!$E$4:$E$5221='Analítico Cx.'!$B87),-('Diário 9º PA'!$O$4:$O$5221=K$1),('Diário 9º PA'!$F$4:$F$5221))+SUMPRODUCT(-('Diário 10º PA'!$E$4:$E$5221='Analítico Cx.'!$B87),-('Diário 10º PA'!$O$4:$O$5221=K$1),('Diário 10º PA'!$F$4:$F$5221))</f>
        <v>0</v>
      </c>
      <c r="L87" s="183">
        <f>SUMPRODUCT(-('Diário 7º PA'!$E$4:$E$5383='Analítico Cx.'!$B87),-('Diário 7º PA'!$N$4:$N$5383=L$1),('Diário 7º PA'!$F$4:$F$5383))+SUMPRODUCT(-('Diário 8º PA'!$E$4:$E$5022='Analítico Cx.'!$B87),-('Diário 8º PA'!$O$4:$O$5022=L$1),('Diário 8º PA'!$F$4:$F$5022))+SUMPRODUCT(-('Diário 9º PA'!$E$4:$E$5221='Analítico Cx.'!$B87),-('Diário 9º PA'!$O$4:$O$5221=L$1),('Diário 9º PA'!$F$4:$F$5221))+SUMPRODUCT(-('Diário 10º PA'!$E$4:$E$5221='Analítico Cx.'!$B87),-('Diário 10º PA'!$O$4:$O$5221=L$1),('Diário 10º PA'!$F$4:$F$5221))</f>
        <v>0</v>
      </c>
      <c r="M87" s="183">
        <f>SUMPRODUCT(-('Diário 7º PA'!$E$4:$E$5383='Analítico Cx.'!$B87),-('Diário 7º PA'!$N$4:$N$5383=M$1),('Diário 7º PA'!$F$4:$F$5383))+SUMPRODUCT(-('Diário 8º PA'!$E$4:$E$5022='Analítico Cx.'!$B87),-('Diário 8º PA'!$O$4:$O$5022=M$1),('Diário 8º PA'!$F$4:$F$5022))+SUMPRODUCT(-('Diário 9º PA'!$E$4:$E$5221='Analítico Cx.'!$B87),-('Diário 9º PA'!$O$4:$O$5221=M$1),('Diário 9º PA'!$F$4:$F$5221))+SUMPRODUCT(-('Diário 10º PA'!$E$4:$E$5221='Analítico Cx.'!$B87),-('Diário 10º PA'!$O$4:$O$5221=M$1),('Diário 10º PA'!$F$4:$F$5221))</f>
        <v>0</v>
      </c>
      <c r="N87" s="183">
        <f>SUMPRODUCT(-('Diário 7º PA'!$E$4:$E$5383='Analítico Cx.'!$B87),-('Diário 7º PA'!$N$4:$N$5383=N$1),('Diário 7º PA'!$F$4:$F$5383))+SUMPRODUCT(-('Diário 8º PA'!$E$4:$E$5022='Analítico Cx.'!$B87),-('Diário 8º PA'!$O$4:$O$5022=N$1),('Diário 8º PA'!$F$4:$F$5022))+SUMPRODUCT(-('Diário 9º PA'!$E$4:$E$5221='Analítico Cx.'!$B87),-('Diário 9º PA'!$O$4:$O$5221=N$1),('Diário 9º PA'!$F$4:$F$5221))+SUMPRODUCT(-('Diário 10º PA'!$E$4:$E$5221='Analítico Cx.'!$B87),-('Diário 10º PA'!$O$4:$O$5221=N$1),('Diário 10º PA'!$F$4:$F$5221))</f>
        <v>0</v>
      </c>
      <c r="O87" s="184">
        <f t="shared" si="17"/>
        <v>131482.34999999998</v>
      </c>
      <c r="P87" s="168">
        <f t="shared" si="16"/>
        <v>8.1315391658166713E-3</v>
      </c>
    </row>
    <row r="88" spans="1:16" ht="23.25" customHeight="1" x14ac:dyDescent="0.2">
      <c r="A88" s="59" t="s">
        <v>265</v>
      </c>
      <c r="B88" s="103" t="s">
        <v>266</v>
      </c>
      <c r="C88" s="183">
        <f>SUMPRODUCT(-('Diário 7º PA'!$E$4:$E$5383='Analítico Cx.'!$B88),-('Diário 7º PA'!$N$4:$N$5383=C$1),('Diário 7º PA'!$F$4:$F$5383))+SUMPRODUCT(-('Diário 8º PA'!$E$4:$E$5022='Analítico Cx.'!$B88),-('Diário 8º PA'!$O$4:$O$5022=C$1),('Diário 8º PA'!$F$4:$F$5022))+SUMPRODUCT(-('Diário 9º PA'!$E$4:$E$5221='Analítico Cx.'!$B88),-('Diário 9º PA'!$O$4:$O$5221=C$1),('Diário 9º PA'!$F$4:$F$5221))+SUMPRODUCT(-('Diário 10º PA'!$E$4:$E$5221='Analítico Cx.'!$B88),-('Diário 10º PA'!$O$4:$O$5221=C$1),('Diário 10º PA'!$F$4:$F$5221))</f>
        <v>0</v>
      </c>
      <c r="D88" s="183">
        <f>SUMPRODUCT(-('Diário 7º PA'!$E$4:$E$5383='Analítico Cx.'!$B88),-('Diário 7º PA'!$N$4:$N$5383=D$1),('Diário 7º PA'!$F$4:$F$5383))+SUMPRODUCT(-('Diário 8º PA'!$E$4:$E$5022='Analítico Cx.'!$B88),-('Diário 8º PA'!$O$4:$O$5022=D$1),('Diário 8º PA'!$F$4:$F$5022))+SUMPRODUCT(-('Diário 9º PA'!$E$4:$E$5221='Analítico Cx.'!$B88),-('Diário 9º PA'!$O$4:$O$5221=D$1),('Diário 9º PA'!$F$4:$F$5221))+SUMPRODUCT(-('Diário 10º PA'!$E$4:$E$5221='Analítico Cx.'!$B88),-('Diário 10º PA'!$O$4:$O$5221=D$1),('Diário 10º PA'!$F$4:$F$5221))</f>
        <v>0</v>
      </c>
      <c r="E88" s="183">
        <f>SUMPRODUCT(-('Diário 7º PA'!$E$4:$E$5383='Analítico Cx.'!$B88),-('Diário 7º PA'!$N$4:$N$5383=E$1),('Diário 7º PA'!$F$4:$F$5383))+SUMPRODUCT(-('Diário 8º PA'!$E$4:$E$5022='Analítico Cx.'!$B88),-('Diário 8º PA'!$O$4:$O$5022=E$1),('Diário 8º PA'!$F$4:$F$5022))+SUMPRODUCT(-('Diário 9º PA'!$E$4:$E$5221='Analítico Cx.'!$B88),-('Diário 9º PA'!$O$4:$O$5221=E$1),('Diário 9º PA'!$F$4:$F$5221))+SUMPRODUCT(-('Diário 10º PA'!$E$4:$E$5221='Analítico Cx.'!$B88),-('Diário 10º PA'!$O$4:$O$5221=E$1),('Diário 10º PA'!$F$4:$F$5221))</f>
        <v>0</v>
      </c>
      <c r="F88" s="183">
        <f>SUMPRODUCT(-('Diário 7º PA'!$E$4:$E$5383='Analítico Cx.'!$B88),-('Diário 7º PA'!$N$4:$N$5383=F$1),('Diário 7º PA'!$F$4:$F$5383))+SUMPRODUCT(-('Diário 8º PA'!$E$4:$E$5022='Analítico Cx.'!$B88),-('Diário 8º PA'!$O$4:$O$5022=F$1),('Diário 8º PA'!$F$4:$F$5022))+SUMPRODUCT(-('Diário 9º PA'!$E$4:$E$5221='Analítico Cx.'!$B88),-('Diário 9º PA'!$O$4:$O$5221=F$1),('Diário 9º PA'!$F$4:$F$5221))+SUMPRODUCT(-('Diário 10º PA'!$E$4:$E$5221='Analítico Cx.'!$B88),-('Diário 10º PA'!$O$4:$O$5221=F$1),('Diário 10º PA'!$F$4:$F$5221))</f>
        <v>0</v>
      </c>
      <c r="G88" s="183">
        <f>SUMPRODUCT(-('Diário 7º PA'!$E$4:$E$5383='Analítico Cx.'!$B88),-('Diário 7º PA'!$N$4:$N$5383=G$1),('Diário 7º PA'!$F$4:$F$5383))+SUMPRODUCT(-('Diário 8º PA'!$E$4:$E$5022='Analítico Cx.'!$B88),-('Diário 8º PA'!$O$4:$O$5022=G$1),('Diário 8º PA'!$F$4:$F$5022))+SUMPRODUCT(-('Diário 9º PA'!$E$4:$E$5221='Analítico Cx.'!$B88),-('Diário 9º PA'!$O$4:$O$5221=G$1),('Diário 9º PA'!$F$4:$F$5221))+SUMPRODUCT(-('Diário 10º PA'!$E$4:$E$5221='Analítico Cx.'!$B88),-('Diário 10º PA'!$O$4:$O$5221=G$1),('Diário 10º PA'!$F$4:$F$5221))</f>
        <v>0</v>
      </c>
      <c r="H88" s="183">
        <f>SUMPRODUCT(-('Diário 7º PA'!$E$4:$E$5383='Analítico Cx.'!$B88),-('Diário 7º PA'!$N$4:$N$5383=H$1),('Diário 7º PA'!$F$4:$F$5383))+SUMPRODUCT(-('Diário 8º PA'!$E$4:$E$5022='Analítico Cx.'!$B88),-('Diário 8º PA'!$O$4:$O$5022=H$1),('Diário 8º PA'!$F$4:$F$5022))+SUMPRODUCT(-('Diário 9º PA'!$E$4:$E$5221='Analítico Cx.'!$B88),-('Diário 9º PA'!$O$4:$O$5221=H$1),('Diário 9º PA'!$F$4:$F$5221))+SUMPRODUCT(-('Diário 10º PA'!$E$4:$E$5221='Analítico Cx.'!$B88),-('Diário 10º PA'!$O$4:$O$5221=H$1),('Diário 10º PA'!$F$4:$F$5221))</f>
        <v>0</v>
      </c>
      <c r="I88" s="183">
        <f>SUMPRODUCT(-('Diário 7º PA'!$E$4:$E$5383='Analítico Cx.'!$B88),-('Diário 7º PA'!$N$4:$N$5383=I$1),('Diário 7º PA'!$F$4:$F$5383))+SUMPRODUCT(-('Diário 8º PA'!$E$4:$E$5022='Analítico Cx.'!$B88),-('Diário 8º PA'!$O$4:$O$5022=I$1),('Diário 8º PA'!$F$4:$F$5022))+SUMPRODUCT(-('Diário 9º PA'!$E$4:$E$5221='Analítico Cx.'!$B88),-('Diário 9º PA'!$O$4:$O$5221=I$1),('Diário 9º PA'!$F$4:$F$5221))+SUMPRODUCT(-('Diário 10º PA'!$E$4:$E$5221='Analítico Cx.'!$B88),-('Diário 10º PA'!$O$4:$O$5221=I$1),('Diário 10º PA'!$F$4:$F$5221))</f>
        <v>0</v>
      </c>
      <c r="J88" s="183">
        <f>SUMPRODUCT(-('Diário 7º PA'!$E$4:$E$5383='Analítico Cx.'!$B88),-('Diário 7º PA'!$N$4:$N$5383=J$1),('Diário 7º PA'!$F$4:$F$5383))+SUMPRODUCT(-('Diário 8º PA'!$E$4:$E$5022='Analítico Cx.'!$B88),-('Diário 8º PA'!$O$4:$O$5022=J$1),('Diário 8º PA'!$F$4:$F$5022))+SUMPRODUCT(-('Diário 9º PA'!$E$4:$E$5221='Analítico Cx.'!$B88),-('Diário 9º PA'!$O$4:$O$5221=J$1),('Diário 9º PA'!$F$4:$F$5221))+SUMPRODUCT(-('Diário 10º PA'!$E$4:$E$5221='Analítico Cx.'!$B88),-('Diário 10º PA'!$O$4:$O$5221=J$1),('Diário 10º PA'!$F$4:$F$5221))</f>
        <v>0</v>
      </c>
      <c r="K88" s="183">
        <f>SUMPRODUCT(-('Diário 7º PA'!$E$4:$E$5383='Analítico Cx.'!$B88),-('Diário 7º PA'!$N$4:$N$5383=K$1),('Diário 7º PA'!$F$4:$F$5383))+SUMPRODUCT(-('Diário 8º PA'!$E$4:$E$5022='Analítico Cx.'!$B88),-('Diário 8º PA'!$O$4:$O$5022=K$1),('Diário 8º PA'!$F$4:$F$5022))+SUMPRODUCT(-('Diário 9º PA'!$E$4:$E$5221='Analítico Cx.'!$B88),-('Diário 9º PA'!$O$4:$O$5221=K$1),('Diário 9º PA'!$F$4:$F$5221))+SUMPRODUCT(-('Diário 10º PA'!$E$4:$E$5221='Analítico Cx.'!$B88),-('Diário 10º PA'!$O$4:$O$5221=K$1),('Diário 10º PA'!$F$4:$F$5221))</f>
        <v>0</v>
      </c>
      <c r="L88" s="183">
        <f>SUMPRODUCT(-('Diário 7º PA'!$E$4:$E$5383='Analítico Cx.'!$B88),-('Diário 7º PA'!$N$4:$N$5383=L$1),('Diário 7º PA'!$F$4:$F$5383))+SUMPRODUCT(-('Diário 8º PA'!$E$4:$E$5022='Analítico Cx.'!$B88),-('Diário 8º PA'!$O$4:$O$5022=L$1),('Diário 8º PA'!$F$4:$F$5022))+SUMPRODUCT(-('Diário 9º PA'!$E$4:$E$5221='Analítico Cx.'!$B88),-('Diário 9º PA'!$O$4:$O$5221=L$1),('Diário 9º PA'!$F$4:$F$5221))+SUMPRODUCT(-('Diário 10º PA'!$E$4:$E$5221='Analítico Cx.'!$B88),-('Diário 10º PA'!$O$4:$O$5221=L$1),('Diário 10º PA'!$F$4:$F$5221))</f>
        <v>0</v>
      </c>
      <c r="M88" s="183">
        <f>SUMPRODUCT(-('Diário 7º PA'!$E$4:$E$5383='Analítico Cx.'!$B88),-('Diário 7º PA'!$N$4:$N$5383=M$1),('Diário 7º PA'!$F$4:$F$5383))+SUMPRODUCT(-('Diário 8º PA'!$E$4:$E$5022='Analítico Cx.'!$B88),-('Diário 8º PA'!$O$4:$O$5022=M$1),('Diário 8º PA'!$F$4:$F$5022))+SUMPRODUCT(-('Diário 9º PA'!$E$4:$E$5221='Analítico Cx.'!$B88),-('Diário 9º PA'!$O$4:$O$5221=M$1),('Diário 9º PA'!$F$4:$F$5221))+SUMPRODUCT(-('Diário 10º PA'!$E$4:$E$5221='Analítico Cx.'!$B88),-('Diário 10º PA'!$O$4:$O$5221=M$1),('Diário 10º PA'!$F$4:$F$5221))</f>
        <v>0</v>
      </c>
      <c r="N88" s="183">
        <f>SUMPRODUCT(-('Diário 7º PA'!$E$4:$E$5383='Analítico Cx.'!$B88),-('Diário 7º PA'!$N$4:$N$5383=N$1),('Diário 7º PA'!$F$4:$F$5383))+SUMPRODUCT(-('Diário 8º PA'!$E$4:$E$5022='Analítico Cx.'!$B88),-('Diário 8º PA'!$O$4:$O$5022=N$1),('Diário 8º PA'!$F$4:$F$5022))+SUMPRODUCT(-('Diário 9º PA'!$E$4:$E$5221='Analítico Cx.'!$B88),-('Diário 9º PA'!$O$4:$O$5221=N$1),('Diário 9º PA'!$F$4:$F$5221))+SUMPRODUCT(-('Diário 10º PA'!$E$4:$E$5221='Analítico Cx.'!$B88),-('Diário 10º PA'!$O$4:$O$5221=N$1),('Diário 10º PA'!$F$4:$F$5221))</f>
        <v>0</v>
      </c>
      <c r="O88" s="184">
        <f t="shared" si="17"/>
        <v>0</v>
      </c>
      <c r="P88" s="168">
        <f t="shared" si="16"/>
        <v>0</v>
      </c>
    </row>
    <row r="89" spans="1:16" ht="23.25" customHeight="1" x14ac:dyDescent="0.2">
      <c r="A89" s="59" t="s">
        <v>267</v>
      </c>
      <c r="B89" s="103" t="s">
        <v>268</v>
      </c>
      <c r="C89" s="183">
        <f>SUMPRODUCT(-('Diário 7º PA'!$E$4:$E$5383='Analítico Cx.'!$B89),-('Diário 7º PA'!$N$4:$N$5383=C$1),('Diário 7º PA'!$F$4:$F$5383))+SUMPRODUCT(-('Diário 8º PA'!$E$4:$E$5022='Analítico Cx.'!$B89),-('Diário 8º PA'!$O$4:$O$5022=C$1),('Diário 8º PA'!$F$4:$F$5022))+SUMPRODUCT(-('Diário 9º PA'!$E$4:$E$5221='Analítico Cx.'!$B89),-('Diário 9º PA'!$O$4:$O$5221=C$1),('Diário 9º PA'!$F$4:$F$5221))+SUMPRODUCT(-('Diário 10º PA'!$E$4:$E$5221='Analítico Cx.'!$B89),-('Diário 10º PA'!$O$4:$O$5221=C$1),('Diário 10º PA'!$F$4:$F$5221))</f>
        <v>0</v>
      </c>
      <c r="D89" s="183">
        <f>SUMPRODUCT(-('Diário 7º PA'!$E$4:$E$5383='Analítico Cx.'!$B89),-('Diário 7º PA'!$N$4:$N$5383=D$1),('Diário 7º PA'!$F$4:$F$5383))+SUMPRODUCT(-('Diário 8º PA'!$E$4:$E$5022='Analítico Cx.'!$B89),-('Diário 8º PA'!$O$4:$O$5022=D$1),('Diário 8º PA'!$F$4:$F$5022))+SUMPRODUCT(-('Diário 9º PA'!$E$4:$E$5221='Analítico Cx.'!$B89),-('Diário 9º PA'!$O$4:$O$5221=D$1),('Diário 9º PA'!$F$4:$F$5221))+SUMPRODUCT(-('Diário 10º PA'!$E$4:$E$5221='Analítico Cx.'!$B89),-('Diário 10º PA'!$O$4:$O$5221=D$1),('Diário 10º PA'!$F$4:$F$5221))</f>
        <v>0</v>
      </c>
      <c r="E89" s="183">
        <f>SUMPRODUCT(-('Diário 7º PA'!$E$4:$E$5383='Analítico Cx.'!$B89),-('Diário 7º PA'!$N$4:$N$5383=E$1),('Diário 7º PA'!$F$4:$F$5383))+SUMPRODUCT(-('Diário 8º PA'!$E$4:$E$5022='Analítico Cx.'!$B89),-('Diário 8º PA'!$O$4:$O$5022=E$1),('Diário 8º PA'!$F$4:$F$5022))+SUMPRODUCT(-('Diário 9º PA'!$E$4:$E$5221='Analítico Cx.'!$B89),-('Diário 9º PA'!$O$4:$O$5221=E$1),('Diário 9º PA'!$F$4:$F$5221))+SUMPRODUCT(-('Diário 10º PA'!$E$4:$E$5221='Analítico Cx.'!$B89),-('Diário 10º PA'!$O$4:$O$5221=E$1),('Diário 10º PA'!$F$4:$F$5221))</f>
        <v>0</v>
      </c>
      <c r="F89" s="183">
        <f>SUMPRODUCT(-('Diário 7º PA'!$E$4:$E$5383='Analítico Cx.'!$B89),-('Diário 7º PA'!$N$4:$N$5383=F$1),('Diário 7º PA'!$F$4:$F$5383))+SUMPRODUCT(-('Diário 8º PA'!$E$4:$E$5022='Analítico Cx.'!$B89),-('Diário 8º PA'!$O$4:$O$5022=F$1),('Diário 8º PA'!$F$4:$F$5022))+SUMPRODUCT(-('Diário 9º PA'!$E$4:$E$5221='Analítico Cx.'!$B89),-('Diário 9º PA'!$O$4:$O$5221=F$1),('Diário 9º PA'!$F$4:$F$5221))+SUMPRODUCT(-('Diário 10º PA'!$E$4:$E$5221='Analítico Cx.'!$B89),-('Diário 10º PA'!$O$4:$O$5221=F$1),('Diário 10º PA'!$F$4:$F$5221))</f>
        <v>0</v>
      </c>
      <c r="G89" s="183">
        <f>SUMPRODUCT(-('Diário 7º PA'!$E$4:$E$5383='Analítico Cx.'!$B89),-('Diário 7º PA'!$N$4:$N$5383=G$1),('Diário 7º PA'!$F$4:$F$5383))+SUMPRODUCT(-('Diário 8º PA'!$E$4:$E$5022='Analítico Cx.'!$B89),-('Diário 8º PA'!$O$4:$O$5022=G$1),('Diário 8º PA'!$F$4:$F$5022))+SUMPRODUCT(-('Diário 9º PA'!$E$4:$E$5221='Analítico Cx.'!$B89),-('Diário 9º PA'!$O$4:$O$5221=G$1),('Diário 9º PA'!$F$4:$F$5221))+SUMPRODUCT(-('Diário 10º PA'!$E$4:$E$5221='Analítico Cx.'!$B89),-('Diário 10º PA'!$O$4:$O$5221=G$1),('Diário 10º PA'!$F$4:$F$5221))</f>
        <v>0</v>
      </c>
      <c r="H89" s="183">
        <f>SUMPRODUCT(-('Diário 7º PA'!$E$4:$E$5383='Analítico Cx.'!$B89),-('Diário 7º PA'!$N$4:$N$5383=H$1),('Diário 7º PA'!$F$4:$F$5383))+SUMPRODUCT(-('Diário 8º PA'!$E$4:$E$5022='Analítico Cx.'!$B89),-('Diário 8º PA'!$O$4:$O$5022=H$1),('Diário 8º PA'!$F$4:$F$5022))+SUMPRODUCT(-('Diário 9º PA'!$E$4:$E$5221='Analítico Cx.'!$B89),-('Diário 9º PA'!$O$4:$O$5221=H$1),('Diário 9º PA'!$F$4:$F$5221))+SUMPRODUCT(-('Diário 10º PA'!$E$4:$E$5221='Analítico Cx.'!$B89),-('Diário 10º PA'!$O$4:$O$5221=H$1),('Diário 10º PA'!$F$4:$F$5221))</f>
        <v>0</v>
      </c>
      <c r="I89" s="183">
        <f>SUMPRODUCT(-('Diário 7º PA'!$E$4:$E$5383='Analítico Cx.'!$B89),-('Diário 7º PA'!$N$4:$N$5383=I$1),('Diário 7º PA'!$F$4:$F$5383))+SUMPRODUCT(-('Diário 8º PA'!$E$4:$E$5022='Analítico Cx.'!$B89),-('Diário 8º PA'!$O$4:$O$5022=I$1),('Diário 8º PA'!$F$4:$F$5022))+SUMPRODUCT(-('Diário 9º PA'!$E$4:$E$5221='Analítico Cx.'!$B89),-('Diário 9º PA'!$O$4:$O$5221=I$1),('Diário 9º PA'!$F$4:$F$5221))+SUMPRODUCT(-('Diário 10º PA'!$E$4:$E$5221='Analítico Cx.'!$B89),-('Diário 10º PA'!$O$4:$O$5221=I$1),('Diário 10º PA'!$F$4:$F$5221))</f>
        <v>0</v>
      </c>
      <c r="J89" s="183">
        <f>SUMPRODUCT(-('Diário 7º PA'!$E$4:$E$5383='Analítico Cx.'!$B89),-('Diário 7º PA'!$N$4:$N$5383=J$1),('Diário 7º PA'!$F$4:$F$5383))+SUMPRODUCT(-('Diário 8º PA'!$E$4:$E$5022='Analítico Cx.'!$B89),-('Diário 8º PA'!$O$4:$O$5022=J$1),('Diário 8º PA'!$F$4:$F$5022))+SUMPRODUCT(-('Diário 9º PA'!$E$4:$E$5221='Analítico Cx.'!$B89),-('Diário 9º PA'!$O$4:$O$5221=J$1),('Diário 9º PA'!$F$4:$F$5221))+SUMPRODUCT(-('Diário 10º PA'!$E$4:$E$5221='Analítico Cx.'!$B89),-('Diário 10º PA'!$O$4:$O$5221=J$1),('Diário 10º PA'!$F$4:$F$5221))</f>
        <v>0</v>
      </c>
      <c r="K89" s="183">
        <f>SUMPRODUCT(-('Diário 7º PA'!$E$4:$E$5383='Analítico Cx.'!$B89),-('Diário 7º PA'!$N$4:$N$5383=K$1),('Diário 7º PA'!$F$4:$F$5383))+SUMPRODUCT(-('Diário 8º PA'!$E$4:$E$5022='Analítico Cx.'!$B89),-('Diário 8º PA'!$O$4:$O$5022=K$1),('Diário 8º PA'!$F$4:$F$5022))+SUMPRODUCT(-('Diário 9º PA'!$E$4:$E$5221='Analítico Cx.'!$B89),-('Diário 9º PA'!$O$4:$O$5221=K$1),('Diário 9º PA'!$F$4:$F$5221))+SUMPRODUCT(-('Diário 10º PA'!$E$4:$E$5221='Analítico Cx.'!$B89),-('Diário 10º PA'!$O$4:$O$5221=K$1),('Diário 10º PA'!$F$4:$F$5221))</f>
        <v>0</v>
      </c>
      <c r="L89" s="183">
        <f>SUMPRODUCT(-('Diário 7º PA'!$E$4:$E$5383='Analítico Cx.'!$B89),-('Diário 7º PA'!$N$4:$N$5383=L$1),('Diário 7º PA'!$F$4:$F$5383))+SUMPRODUCT(-('Diário 8º PA'!$E$4:$E$5022='Analítico Cx.'!$B89),-('Diário 8º PA'!$O$4:$O$5022=L$1),('Diário 8º PA'!$F$4:$F$5022))+SUMPRODUCT(-('Diário 9º PA'!$E$4:$E$5221='Analítico Cx.'!$B89),-('Diário 9º PA'!$O$4:$O$5221=L$1),('Diário 9º PA'!$F$4:$F$5221))+SUMPRODUCT(-('Diário 10º PA'!$E$4:$E$5221='Analítico Cx.'!$B89),-('Diário 10º PA'!$O$4:$O$5221=L$1),('Diário 10º PA'!$F$4:$F$5221))</f>
        <v>0</v>
      </c>
      <c r="M89" s="183">
        <f>SUMPRODUCT(-('Diário 7º PA'!$E$4:$E$5383='Analítico Cx.'!$B89),-('Diário 7º PA'!$N$4:$N$5383=M$1),('Diário 7º PA'!$F$4:$F$5383))+SUMPRODUCT(-('Diário 8º PA'!$E$4:$E$5022='Analítico Cx.'!$B89),-('Diário 8º PA'!$O$4:$O$5022=M$1),('Diário 8º PA'!$F$4:$F$5022))+SUMPRODUCT(-('Diário 9º PA'!$E$4:$E$5221='Analítico Cx.'!$B89),-('Diário 9º PA'!$O$4:$O$5221=M$1),('Diário 9º PA'!$F$4:$F$5221))+SUMPRODUCT(-('Diário 10º PA'!$E$4:$E$5221='Analítico Cx.'!$B89),-('Diário 10º PA'!$O$4:$O$5221=M$1),('Diário 10º PA'!$F$4:$F$5221))</f>
        <v>0</v>
      </c>
      <c r="N89" s="183">
        <f>SUMPRODUCT(-('Diário 7º PA'!$E$4:$E$5383='Analítico Cx.'!$B89),-('Diário 7º PA'!$N$4:$N$5383=N$1),('Diário 7º PA'!$F$4:$F$5383))+SUMPRODUCT(-('Diário 8º PA'!$E$4:$E$5022='Analítico Cx.'!$B89),-('Diário 8º PA'!$O$4:$O$5022=N$1),('Diário 8º PA'!$F$4:$F$5022))+SUMPRODUCT(-('Diário 9º PA'!$E$4:$E$5221='Analítico Cx.'!$B89),-('Diário 9º PA'!$O$4:$O$5221=N$1),('Diário 9º PA'!$F$4:$F$5221))+SUMPRODUCT(-('Diário 10º PA'!$E$4:$E$5221='Analítico Cx.'!$B89),-('Diário 10º PA'!$O$4:$O$5221=N$1),('Diário 10º PA'!$F$4:$F$5221))</f>
        <v>0</v>
      </c>
      <c r="O89" s="184">
        <f t="shared" si="17"/>
        <v>0</v>
      </c>
      <c r="P89" s="168">
        <f t="shared" si="16"/>
        <v>0</v>
      </c>
    </row>
    <row r="90" spans="1:16" ht="23.25" customHeight="1" x14ac:dyDescent="0.2">
      <c r="A90" s="59" t="s">
        <v>269</v>
      </c>
      <c r="B90" s="103" t="s">
        <v>270</v>
      </c>
      <c r="C90" s="183">
        <f>SUMPRODUCT(-('Diário 7º PA'!$E$4:$E$5383='Analítico Cx.'!$B90),-('Diário 7º PA'!$N$4:$N$5383=C$1),('Diário 7º PA'!$F$4:$F$5383))+SUMPRODUCT(-('Diário 8º PA'!$E$4:$E$5022='Analítico Cx.'!$B90),-('Diário 8º PA'!$O$4:$O$5022=C$1),('Diário 8º PA'!$F$4:$F$5022))+SUMPRODUCT(-('Diário 9º PA'!$E$4:$E$5221='Analítico Cx.'!$B90),-('Diário 9º PA'!$O$4:$O$5221=C$1),('Diário 9º PA'!$F$4:$F$5221))+SUMPRODUCT(-('Diário 10º PA'!$E$4:$E$5221='Analítico Cx.'!$B90),-('Diário 10º PA'!$O$4:$O$5221=C$1),('Diário 10º PA'!$F$4:$F$5221))</f>
        <v>0</v>
      </c>
      <c r="D90" s="183">
        <f>SUMPRODUCT(-('Diário 7º PA'!$E$4:$E$5383='Analítico Cx.'!$B90),-('Diário 7º PA'!$N$4:$N$5383=D$1),('Diário 7º PA'!$F$4:$F$5383))+SUMPRODUCT(-('Diário 8º PA'!$E$4:$E$5022='Analítico Cx.'!$B90),-('Diário 8º PA'!$O$4:$O$5022=D$1),('Diário 8º PA'!$F$4:$F$5022))+SUMPRODUCT(-('Diário 9º PA'!$E$4:$E$5221='Analítico Cx.'!$B90),-('Diário 9º PA'!$O$4:$O$5221=D$1),('Diário 9º PA'!$F$4:$F$5221))+SUMPRODUCT(-('Diário 10º PA'!$E$4:$E$5221='Analítico Cx.'!$B90),-('Diário 10º PA'!$O$4:$O$5221=D$1),('Diário 10º PA'!$F$4:$F$5221))</f>
        <v>0</v>
      </c>
      <c r="E90" s="183">
        <f>SUMPRODUCT(-('Diário 7º PA'!$E$4:$E$5383='Analítico Cx.'!$B90),-('Diário 7º PA'!$N$4:$N$5383=E$1),('Diário 7º PA'!$F$4:$F$5383))+SUMPRODUCT(-('Diário 8º PA'!$E$4:$E$5022='Analítico Cx.'!$B90),-('Diário 8º PA'!$O$4:$O$5022=E$1),('Diário 8º PA'!$F$4:$F$5022))+SUMPRODUCT(-('Diário 9º PA'!$E$4:$E$5221='Analítico Cx.'!$B90),-('Diário 9º PA'!$O$4:$O$5221=E$1),('Diário 9º PA'!$F$4:$F$5221))+SUMPRODUCT(-('Diário 10º PA'!$E$4:$E$5221='Analítico Cx.'!$B90),-('Diário 10º PA'!$O$4:$O$5221=E$1),('Diário 10º PA'!$F$4:$F$5221))</f>
        <v>0</v>
      </c>
      <c r="F90" s="183">
        <f>SUMPRODUCT(-('Diário 7º PA'!$E$4:$E$5383='Analítico Cx.'!$B90),-('Diário 7º PA'!$N$4:$N$5383=F$1),('Diário 7º PA'!$F$4:$F$5383))+SUMPRODUCT(-('Diário 8º PA'!$E$4:$E$5022='Analítico Cx.'!$B90),-('Diário 8º PA'!$O$4:$O$5022=F$1),('Diário 8º PA'!$F$4:$F$5022))+SUMPRODUCT(-('Diário 9º PA'!$E$4:$E$5221='Analítico Cx.'!$B90),-('Diário 9º PA'!$O$4:$O$5221=F$1),('Diário 9º PA'!$F$4:$F$5221))+SUMPRODUCT(-('Diário 10º PA'!$E$4:$E$5221='Analítico Cx.'!$B90),-('Diário 10º PA'!$O$4:$O$5221=F$1),('Diário 10º PA'!$F$4:$F$5221))</f>
        <v>0</v>
      </c>
      <c r="G90" s="183">
        <f>SUMPRODUCT(-('Diário 7º PA'!$E$4:$E$5383='Analítico Cx.'!$B90),-('Diário 7º PA'!$N$4:$N$5383=G$1),('Diário 7º PA'!$F$4:$F$5383))+SUMPRODUCT(-('Diário 8º PA'!$E$4:$E$5022='Analítico Cx.'!$B90),-('Diário 8º PA'!$O$4:$O$5022=G$1),('Diário 8º PA'!$F$4:$F$5022))+SUMPRODUCT(-('Diário 9º PA'!$E$4:$E$5221='Analítico Cx.'!$B90),-('Diário 9º PA'!$O$4:$O$5221=G$1),('Diário 9º PA'!$F$4:$F$5221))+SUMPRODUCT(-('Diário 10º PA'!$E$4:$E$5221='Analítico Cx.'!$B90),-('Diário 10º PA'!$O$4:$O$5221=G$1),('Diário 10º PA'!$F$4:$F$5221))</f>
        <v>0</v>
      </c>
      <c r="H90" s="183">
        <f>SUMPRODUCT(-('Diário 7º PA'!$E$4:$E$5383='Analítico Cx.'!$B90),-('Diário 7º PA'!$N$4:$N$5383=H$1),('Diário 7º PA'!$F$4:$F$5383))+SUMPRODUCT(-('Diário 8º PA'!$E$4:$E$5022='Analítico Cx.'!$B90),-('Diário 8º PA'!$O$4:$O$5022=H$1),('Diário 8º PA'!$F$4:$F$5022))+SUMPRODUCT(-('Diário 9º PA'!$E$4:$E$5221='Analítico Cx.'!$B90),-('Diário 9º PA'!$O$4:$O$5221=H$1),('Diário 9º PA'!$F$4:$F$5221))+SUMPRODUCT(-('Diário 10º PA'!$E$4:$E$5221='Analítico Cx.'!$B90),-('Diário 10º PA'!$O$4:$O$5221=H$1),('Diário 10º PA'!$F$4:$F$5221))</f>
        <v>0</v>
      </c>
      <c r="I90" s="183">
        <f>SUMPRODUCT(-('Diário 7º PA'!$E$4:$E$5383='Analítico Cx.'!$B90),-('Diário 7º PA'!$N$4:$N$5383=I$1),('Diário 7º PA'!$F$4:$F$5383))+SUMPRODUCT(-('Diário 8º PA'!$E$4:$E$5022='Analítico Cx.'!$B90),-('Diário 8º PA'!$O$4:$O$5022=I$1),('Diário 8º PA'!$F$4:$F$5022))+SUMPRODUCT(-('Diário 9º PA'!$E$4:$E$5221='Analítico Cx.'!$B90),-('Diário 9º PA'!$O$4:$O$5221=I$1),('Diário 9º PA'!$F$4:$F$5221))+SUMPRODUCT(-('Diário 10º PA'!$E$4:$E$5221='Analítico Cx.'!$B90),-('Diário 10º PA'!$O$4:$O$5221=I$1),('Diário 10º PA'!$F$4:$F$5221))</f>
        <v>0</v>
      </c>
      <c r="J90" s="183">
        <f>SUMPRODUCT(-('Diário 7º PA'!$E$4:$E$5383='Analítico Cx.'!$B90),-('Diário 7º PA'!$N$4:$N$5383=J$1),('Diário 7º PA'!$F$4:$F$5383))+SUMPRODUCT(-('Diário 8º PA'!$E$4:$E$5022='Analítico Cx.'!$B90),-('Diário 8º PA'!$O$4:$O$5022=J$1),('Diário 8º PA'!$F$4:$F$5022))+SUMPRODUCT(-('Diário 9º PA'!$E$4:$E$5221='Analítico Cx.'!$B90),-('Diário 9º PA'!$O$4:$O$5221=J$1),('Diário 9º PA'!$F$4:$F$5221))+SUMPRODUCT(-('Diário 10º PA'!$E$4:$E$5221='Analítico Cx.'!$B90),-('Diário 10º PA'!$O$4:$O$5221=J$1),('Diário 10º PA'!$F$4:$F$5221))</f>
        <v>0</v>
      </c>
      <c r="K90" s="183">
        <f>SUMPRODUCT(-('Diário 7º PA'!$E$4:$E$5383='Analítico Cx.'!$B90),-('Diário 7º PA'!$N$4:$N$5383=K$1),('Diário 7º PA'!$F$4:$F$5383))+SUMPRODUCT(-('Diário 8º PA'!$E$4:$E$5022='Analítico Cx.'!$B90),-('Diário 8º PA'!$O$4:$O$5022=K$1),('Diário 8º PA'!$F$4:$F$5022))+SUMPRODUCT(-('Diário 9º PA'!$E$4:$E$5221='Analítico Cx.'!$B90),-('Diário 9º PA'!$O$4:$O$5221=K$1),('Diário 9º PA'!$F$4:$F$5221))+SUMPRODUCT(-('Diário 10º PA'!$E$4:$E$5221='Analítico Cx.'!$B90),-('Diário 10º PA'!$O$4:$O$5221=K$1),('Diário 10º PA'!$F$4:$F$5221))</f>
        <v>0</v>
      </c>
      <c r="L90" s="183">
        <f>SUMPRODUCT(-('Diário 7º PA'!$E$4:$E$5383='Analítico Cx.'!$B90),-('Diário 7º PA'!$N$4:$N$5383=L$1),('Diário 7º PA'!$F$4:$F$5383))+SUMPRODUCT(-('Diário 8º PA'!$E$4:$E$5022='Analítico Cx.'!$B90),-('Diário 8º PA'!$O$4:$O$5022=L$1),('Diário 8º PA'!$F$4:$F$5022))+SUMPRODUCT(-('Diário 9º PA'!$E$4:$E$5221='Analítico Cx.'!$B90),-('Diário 9º PA'!$O$4:$O$5221=L$1),('Diário 9º PA'!$F$4:$F$5221))+SUMPRODUCT(-('Diário 10º PA'!$E$4:$E$5221='Analítico Cx.'!$B90),-('Diário 10º PA'!$O$4:$O$5221=L$1),('Diário 10º PA'!$F$4:$F$5221))</f>
        <v>0</v>
      </c>
      <c r="M90" s="183">
        <f>SUMPRODUCT(-('Diário 7º PA'!$E$4:$E$5383='Analítico Cx.'!$B90),-('Diário 7º PA'!$N$4:$N$5383=M$1),('Diário 7º PA'!$F$4:$F$5383))+SUMPRODUCT(-('Diário 8º PA'!$E$4:$E$5022='Analítico Cx.'!$B90),-('Diário 8º PA'!$O$4:$O$5022=M$1),('Diário 8º PA'!$F$4:$F$5022))+SUMPRODUCT(-('Diário 9º PA'!$E$4:$E$5221='Analítico Cx.'!$B90),-('Diário 9º PA'!$O$4:$O$5221=M$1),('Diário 9º PA'!$F$4:$F$5221))+SUMPRODUCT(-('Diário 10º PA'!$E$4:$E$5221='Analítico Cx.'!$B90),-('Diário 10º PA'!$O$4:$O$5221=M$1),('Diário 10º PA'!$F$4:$F$5221))</f>
        <v>0</v>
      </c>
      <c r="N90" s="183">
        <f>SUMPRODUCT(-('Diário 7º PA'!$E$4:$E$5383='Analítico Cx.'!$B90),-('Diário 7º PA'!$N$4:$N$5383=N$1),('Diário 7º PA'!$F$4:$F$5383))+SUMPRODUCT(-('Diário 8º PA'!$E$4:$E$5022='Analítico Cx.'!$B90),-('Diário 8º PA'!$O$4:$O$5022=N$1),('Diário 8º PA'!$F$4:$F$5022))+SUMPRODUCT(-('Diário 9º PA'!$E$4:$E$5221='Analítico Cx.'!$B90),-('Diário 9º PA'!$O$4:$O$5221=N$1),('Diário 9º PA'!$F$4:$F$5221))+SUMPRODUCT(-('Diário 10º PA'!$E$4:$E$5221='Analítico Cx.'!$B90),-('Diário 10º PA'!$O$4:$O$5221=N$1),('Diário 10º PA'!$F$4:$F$5221))</f>
        <v>0</v>
      </c>
      <c r="O90" s="184">
        <f t="shared" si="17"/>
        <v>0</v>
      </c>
      <c r="P90" s="168">
        <f t="shared" si="16"/>
        <v>0</v>
      </c>
    </row>
    <row r="91" spans="1:16" ht="23.25" customHeight="1" x14ac:dyDescent="0.2">
      <c r="A91" s="59" t="s">
        <v>271</v>
      </c>
      <c r="B91" s="103" t="s">
        <v>272</v>
      </c>
      <c r="C91" s="183">
        <f>SUMPRODUCT(-('Diário 7º PA'!$E$4:$E$5383='Analítico Cx.'!$B91),-('Diário 7º PA'!$N$4:$N$5383=C$1),('Diário 7º PA'!$F$4:$F$5383))+SUMPRODUCT(-('Diário 8º PA'!$E$4:$E$5022='Analítico Cx.'!$B91),-('Diário 8º PA'!$O$4:$O$5022=C$1),('Diário 8º PA'!$F$4:$F$5022))+SUMPRODUCT(-('Diário 9º PA'!$E$4:$E$5221='Analítico Cx.'!$B91),-('Diário 9º PA'!$O$4:$O$5221=C$1),('Diário 9º PA'!$F$4:$F$5221))+SUMPRODUCT(-('Diário 10º PA'!$E$4:$E$5221='Analítico Cx.'!$B91),-('Diário 10º PA'!$O$4:$O$5221=C$1),('Diário 10º PA'!$F$4:$F$5221))</f>
        <v>0</v>
      </c>
      <c r="D91" s="183">
        <f>SUMPRODUCT(-('Diário 7º PA'!$E$4:$E$5383='Analítico Cx.'!$B91),-('Diário 7º PA'!$N$4:$N$5383=D$1),('Diário 7º PA'!$F$4:$F$5383))+SUMPRODUCT(-('Diário 8º PA'!$E$4:$E$5022='Analítico Cx.'!$B91),-('Diário 8º PA'!$O$4:$O$5022=D$1),('Diário 8º PA'!$F$4:$F$5022))+SUMPRODUCT(-('Diário 9º PA'!$E$4:$E$5221='Analítico Cx.'!$B91),-('Diário 9º PA'!$O$4:$O$5221=D$1),('Diário 9º PA'!$F$4:$F$5221))+SUMPRODUCT(-('Diário 10º PA'!$E$4:$E$5221='Analítico Cx.'!$B91),-('Diário 10º PA'!$O$4:$O$5221=D$1),('Diário 10º PA'!$F$4:$F$5221))</f>
        <v>0</v>
      </c>
      <c r="E91" s="183">
        <f>SUMPRODUCT(-('Diário 7º PA'!$E$4:$E$5383='Analítico Cx.'!$B91),-('Diário 7º PA'!$N$4:$N$5383=E$1),('Diário 7º PA'!$F$4:$F$5383))+SUMPRODUCT(-('Diário 8º PA'!$E$4:$E$5022='Analítico Cx.'!$B91),-('Diário 8º PA'!$O$4:$O$5022=E$1),('Diário 8º PA'!$F$4:$F$5022))+SUMPRODUCT(-('Diário 9º PA'!$E$4:$E$5221='Analítico Cx.'!$B91),-('Diário 9º PA'!$O$4:$O$5221=E$1),('Diário 9º PA'!$F$4:$F$5221))+SUMPRODUCT(-('Diário 10º PA'!$E$4:$E$5221='Analítico Cx.'!$B91),-('Diário 10º PA'!$O$4:$O$5221=E$1),('Diário 10º PA'!$F$4:$F$5221))</f>
        <v>0</v>
      </c>
      <c r="F91" s="183">
        <f>SUMPRODUCT(-('Diário 7º PA'!$E$4:$E$5383='Analítico Cx.'!$B91),-('Diário 7º PA'!$N$4:$N$5383=F$1),('Diário 7º PA'!$F$4:$F$5383))+SUMPRODUCT(-('Diário 8º PA'!$E$4:$E$5022='Analítico Cx.'!$B91),-('Diário 8º PA'!$O$4:$O$5022=F$1),('Diário 8º PA'!$F$4:$F$5022))+SUMPRODUCT(-('Diário 9º PA'!$E$4:$E$5221='Analítico Cx.'!$B91),-('Diário 9º PA'!$O$4:$O$5221=F$1),('Diário 9º PA'!$F$4:$F$5221))+SUMPRODUCT(-('Diário 10º PA'!$E$4:$E$5221='Analítico Cx.'!$B91),-('Diário 10º PA'!$O$4:$O$5221=F$1),('Diário 10º PA'!$F$4:$F$5221))</f>
        <v>0</v>
      </c>
      <c r="G91" s="183">
        <f>SUMPRODUCT(-('Diário 7º PA'!$E$4:$E$5383='Analítico Cx.'!$B91),-('Diário 7º PA'!$N$4:$N$5383=G$1),('Diário 7º PA'!$F$4:$F$5383))+SUMPRODUCT(-('Diário 8º PA'!$E$4:$E$5022='Analítico Cx.'!$B91),-('Diário 8º PA'!$O$4:$O$5022=G$1),('Diário 8º PA'!$F$4:$F$5022))+SUMPRODUCT(-('Diário 9º PA'!$E$4:$E$5221='Analítico Cx.'!$B91),-('Diário 9º PA'!$O$4:$O$5221=G$1),('Diário 9º PA'!$F$4:$F$5221))+SUMPRODUCT(-('Diário 10º PA'!$E$4:$E$5221='Analítico Cx.'!$B91),-('Diário 10º PA'!$O$4:$O$5221=G$1),('Diário 10º PA'!$F$4:$F$5221))</f>
        <v>0</v>
      </c>
      <c r="H91" s="183">
        <f>SUMPRODUCT(-('Diário 7º PA'!$E$4:$E$5383='Analítico Cx.'!$B91),-('Diário 7º PA'!$N$4:$N$5383=H$1),('Diário 7º PA'!$F$4:$F$5383))+SUMPRODUCT(-('Diário 8º PA'!$E$4:$E$5022='Analítico Cx.'!$B91),-('Diário 8º PA'!$O$4:$O$5022=H$1),('Diário 8º PA'!$F$4:$F$5022))+SUMPRODUCT(-('Diário 9º PA'!$E$4:$E$5221='Analítico Cx.'!$B91),-('Diário 9º PA'!$O$4:$O$5221=H$1),('Diário 9º PA'!$F$4:$F$5221))+SUMPRODUCT(-('Diário 10º PA'!$E$4:$E$5221='Analítico Cx.'!$B91),-('Diário 10º PA'!$O$4:$O$5221=H$1),('Diário 10º PA'!$F$4:$F$5221))</f>
        <v>0</v>
      </c>
      <c r="I91" s="183">
        <f>SUMPRODUCT(-('Diário 7º PA'!$E$4:$E$5383='Analítico Cx.'!$B91),-('Diário 7º PA'!$N$4:$N$5383=I$1),('Diário 7º PA'!$F$4:$F$5383))+SUMPRODUCT(-('Diário 8º PA'!$E$4:$E$5022='Analítico Cx.'!$B91),-('Diário 8º PA'!$O$4:$O$5022=I$1),('Diário 8º PA'!$F$4:$F$5022))+SUMPRODUCT(-('Diário 9º PA'!$E$4:$E$5221='Analítico Cx.'!$B91),-('Diário 9º PA'!$O$4:$O$5221=I$1),('Diário 9º PA'!$F$4:$F$5221))+SUMPRODUCT(-('Diário 10º PA'!$E$4:$E$5221='Analítico Cx.'!$B91),-('Diário 10º PA'!$O$4:$O$5221=I$1),('Diário 10º PA'!$F$4:$F$5221))</f>
        <v>0</v>
      </c>
      <c r="J91" s="183">
        <f>SUMPRODUCT(-('Diário 7º PA'!$E$4:$E$5383='Analítico Cx.'!$B91),-('Diário 7º PA'!$N$4:$N$5383=J$1),('Diário 7º PA'!$F$4:$F$5383))+SUMPRODUCT(-('Diário 8º PA'!$E$4:$E$5022='Analítico Cx.'!$B91),-('Diário 8º PA'!$O$4:$O$5022=J$1),('Diário 8º PA'!$F$4:$F$5022))+SUMPRODUCT(-('Diário 9º PA'!$E$4:$E$5221='Analítico Cx.'!$B91),-('Diário 9º PA'!$O$4:$O$5221=J$1),('Diário 9º PA'!$F$4:$F$5221))+SUMPRODUCT(-('Diário 10º PA'!$E$4:$E$5221='Analítico Cx.'!$B91),-('Diário 10º PA'!$O$4:$O$5221=J$1),('Diário 10º PA'!$F$4:$F$5221))</f>
        <v>0</v>
      </c>
      <c r="K91" s="183">
        <f>SUMPRODUCT(-('Diário 7º PA'!$E$4:$E$5383='Analítico Cx.'!$B91),-('Diário 7º PA'!$N$4:$N$5383=K$1),('Diário 7º PA'!$F$4:$F$5383))+SUMPRODUCT(-('Diário 8º PA'!$E$4:$E$5022='Analítico Cx.'!$B91),-('Diário 8º PA'!$O$4:$O$5022=K$1),('Diário 8º PA'!$F$4:$F$5022))+SUMPRODUCT(-('Diário 9º PA'!$E$4:$E$5221='Analítico Cx.'!$B91),-('Diário 9º PA'!$O$4:$O$5221=K$1),('Diário 9º PA'!$F$4:$F$5221))+SUMPRODUCT(-('Diário 10º PA'!$E$4:$E$5221='Analítico Cx.'!$B91),-('Diário 10º PA'!$O$4:$O$5221=K$1),('Diário 10º PA'!$F$4:$F$5221))</f>
        <v>0</v>
      </c>
      <c r="L91" s="183">
        <f>SUMPRODUCT(-('Diário 7º PA'!$E$4:$E$5383='Analítico Cx.'!$B91),-('Diário 7º PA'!$N$4:$N$5383=L$1),('Diário 7º PA'!$F$4:$F$5383))+SUMPRODUCT(-('Diário 8º PA'!$E$4:$E$5022='Analítico Cx.'!$B91),-('Diário 8º PA'!$O$4:$O$5022=L$1),('Diário 8º PA'!$F$4:$F$5022))+SUMPRODUCT(-('Diário 9º PA'!$E$4:$E$5221='Analítico Cx.'!$B91),-('Diário 9º PA'!$O$4:$O$5221=L$1),('Diário 9º PA'!$F$4:$F$5221))+SUMPRODUCT(-('Diário 10º PA'!$E$4:$E$5221='Analítico Cx.'!$B91),-('Diário 10º PA'!$O$4:$O$5221=L$1),('Diário 10º PA'!$F$4:$F$5221))</f>
        <v>0</v>
      </c>
      <c r="M91" s="183">
        <f>SUMPRODUCT(-('Diário 7º PA'!$E$4:$E$5383='Analítico Cx.'!$B91),-('Diário 7º PA'!$N$4:$N$5383=M$1),('Diário 7º PA'!$F$4:$F$5383))+SUMPRODUCT(-('Diário 8º PA'!$E$4:$E$5022='Analítico Cx.'!$B91),-('Diário 8º PA'!$O$4:$O$5022=M$1),('Diário 8º PA'!$F$4:$F$5022))+SUMPRODUCT(-('Diário 9º PA'!$E$4:$E$5221='Analítico Cx.'!$B91),-('Diário 9º PA'!$O$4:$O$5221=M$1),('Diário 9º PA'!$F$4:$F$5221))+SUMPRODUCT(-('Diário 10º PA'!$E$4:$E$5221='Analítico Cx.'!$B91),-('Diário 10º PA'!$O$4:$O$5221=M$1),('Diário 10º PA'!$F$4:$F$5221))</f>
        <v>0</v>
      </c>
      <c r="N91" s="183">
        <f>SUMPRODUCT(-('Diário 7º PA'!$E$4:$E$5383='Analítico Cx.'!$B91),-('Diário 7º PA'!$N$4:$N$5383=N$1),('Diário 7º PA'!$F$4:$F$5383))+SUMPRODUCT(-('Diário 8º PA'!$E$4:$E$5022='Analítico Cx.'!$B91),-('Diário 8º PA'!$O$4:$O$5022=N$1),('Diário 8º PA'!$F$4:$F$5022))+SUMPRODUCT(-('Diário 9º PA'!$E$4:$E$5221='Analítico Cx.'!$B91),-('Diário 9º PA'!$O$4:$O$5221=N$1),('Diário 9º PA'!$F$4:$F$5221))+SUMPRODUCT(-('Diário 10º PA'!$E$4:$E$5221='Analítico Cx.'!$B91),-('Diário 10º PA'!$O$4:$O$5221=N$1),('Diário 10º PA'!$F$4:$F$5221))</f>
        <v>0</v>
      </c>
      <c r="O91" s="184">
        <f t="shared" si="17"/>
        <v>0</v>
      </c>
      <c r="P91" s="168">
        <f t="shared" si="16"/>
        <v>0</v>
      </c>
    </row>
    <row r="92" spans="1:16" ht="23.25" customHeight="1" x14ac:dyDescent="0.2">
      <c r="A92" s="59" t="s">
        <v>273</v>
      </c>
      <c r="B92" s="103" t="s">
        <v>274</v>
      </c>
      <c r="C92" s="183">
        <f>SUMPRODUCT(-('Diário 7º PA'!$E$4:$E$5383='Analítico Cx.'!$B92),-('Diário 7º PA'!$N$4:$N$5383=C$1),('Diário 7º PA'!$F$4:$F$5383))+SUMPRODUCT(-('Diário 8º PA'!$E$4:$E$5022='Analítico Cx.'!$B92),-('Diário 8º PA'!$O$4:$O$5022=C$1),('Diário 8º PA'!$F$4:$F$5022))+SUMPRODUCT(-('Diário 9º PA'!$E$4:$E$5221='Analítico Cx.'!$B92),-('Diário 9º PA'!$O$4:$O$5221=C$1),('Diário 9º PA'!$F$4:$F$5221))+SUMPRODUCT(-('Diário 10º PA'!$E$4:$E$5221='Analítico Cx.'!$B92),-('Diário 10º PA'!$O$4:$O$5221=C$1),('Diário 10º PA'!$F$4:$F$5221))</f>
        <v>2290.11</v>
      </c>
      <c r="D92" s="183">
        <f>SUMPRODUCT(-('Diário 7º PA'!$E$4:$E$5383='Analítico Cx.'!$B92),-('Diário 7º PA'!$N$4:$N$5383=D$1),('Diário 7º PA'!$F$4:$F$5383))+SUMPRODUCT(-('Diário 8º PA'!$E$4:$E$5022='Analítico Cx.'!$B92),-('Diário 8º PA'!$O$4:$O$5022=D$1),('Diário 8º PA'!$F$4:$F$5022))+SUMPRODUCT(-('Diário 9º PA'!$E$4:$E$5221='Analítico Cx.'!$B92),-('Diário 9º PA'!$O$4:$O$5221=D$1),('Diário 9º PA'!$F$4:$F$5221))+SUMPRODUCT(-('Diário 10º PA'!$E$4:$E$5221='Analítico Cx.'!$B92),-('Diário 10º PA'!$O$4:$O$5221=D$1),('Diário 10º PA'!$F$4:$F$5221))</f>
        <v>3515.86</v>
      </c>
      <c r="E92" s="183">
        <f>SUMPRODUCT(-('Diário 7º PA'!$E$4:$E$5383='Analítico Cx.'!$B92),-('Diário 7º PA'!$N$4:$N$5383=E$1),('Diário 7º PA'!$F$4:$F$5383))+SUMPRODUCT(-('Diário 8º PA'!$E$4:$E$5022='Analítico Cx.'!$B92),-('Diário 8º PA'!$O$4:$O$5022=E$1),('Diário 8º PA'!$F$4:$F$5022))+SUMPRODUCT(-('Diário 9º PA'!$E$4:$E$5221='Analítico Cx.'!$B92),-('Diário 9º PA'!$O$4:$O$5221=E$1),('Diário 9º PA'!$F$4:$F$5221))+SUMPRODUCT(-('Diário 10º PA'!$E$4:$E$5221='Analítico Cx.'!$B92),-('Diário 10º PA'!$O$4:$O$5221=E$1),('Diário 10º PA'!$F$4:$F$5221))</f>
        <v>2882.35</v>
      </c>
      <c r="F92" s="183">
        <f>SUMPRODUCT(-('Diário 7º PA'!$E$4:$E$5383='Analítico Cx.'!$B92),-('Diário 7º PA'!$N$4:$N$5383=F$1),('Diário 7º PA'!$F$4:$F$5383))+SUMPRODUCT(-('Diário 8º PA'!$E$4:$E$5022='Analítico Cx.'!$B92),-('Diário 8º PA'!$O$4:$O$5022=F$1),('Diário 8º PA'!$F$4:$F$5022))+SUMPRODUCT(-('Diário 9º PA'!$E$4:$E$5221='Analítico Cx.'!$B92),-('Diário 9º PA'!$O$4:$O$5221=F$1),('Diário 9º PA'!$F$4:$F$5221))+SUMPRODUCT(-('Diário 10º PA'!$E$4:$E$5221='Analítico Cx.'!$B92),-('Diário 10º PA'!$O$4:$O$5221=F$1),('Diário 10º PA'!$F$4:$F$5221))</f>
        <v>0</v>
      </c>
      <c r="G92" s="183">
        <f>SUMPRODUCT(-('Diário 7º PA'!$E$4:$E$5383='Analítico Cx.'!$B92),-('Diário 7º PA'!$N$4:$N$5383=G$1),('Diário 7º PA'!$F$4:$F$5383))+SUMPRODUCT(-('Diário 8º PA'!$E$4:$E$5022='Analítico Cx.'!$B92),-('Diário 8º PA'!$O$4:$O$5022=G$1),('Diário 8º PA'!$F$4:$F$5022))+SUMPRODUCT(-('Diário 9º PA'!$E$4:$E$5221='Analítico Cx.'!$B92),-('Diário 9º PA'!$O$4:$O$5221=G$1),('Diário 9º PA'!$F$4:$F$5221))+SUMPRODUCT(-('Diário 10º PA'!$E$4:$E$5221='Analítico Cx.'!$B92),-('Diário 10º PA'!$O$4:$O$5221=G$1),('Diário 10º PA'!$F$4:$F$5221))</f>
        <v>0</v>
      </c>
      <c r="H92" s="183">
        <f>SUMPRODUCT(-('Diário 7º PA'!$E$4:$E$5383='Analítico Cx.'!$B92),-('Diário 7º PA'!$N$4:$N$5383=H$1),('Diário 7º PA'!$F$4:$F$5383))+SUMPRODUCT(-('Diário 8º PA'!$E$4:$E$5022='Analítico Cx.'!$B92),-('Diário 8º PA'!$O$4:$O$5022=H$1),('Diário 8º PA'!$F$4:$F$5022))+SUMPRODUCT(-('Diário 9º PA'!$E$4:$E$5221='Analítico Cx.'!$B92),-('Diário 9º PA'!$O$4:$O$5221=H$1),('Diário 9º PA'!$F$4:$F$5221))+SUMPRODUCT(-('Diário 10º PA'!$E$4:$E$5221='Analítico Cx.'!$B92),-('Diário 10º PA'!$O$4:$O$5221=H$1),('Diário 10º PA'!$F$4:$F$5221))</f>
        <v>0</v>
      </c>
      <c r="I92" s="183">
        <f>SUMPRODUCT(-('Diário 7º PA'!$E$4:$E$5383='Analítico Cx.'!$B92),-('Diário 7º PA'!$N$4:$N$5383=I$1),('Diário 7º PA'!$F$4:$F$5383))+SUMPRODUCT(-('Diário 8º PA'!$E$4:$E$5022='Analítico Cx.'!$B92),-('Diário 8º PA'!$O$4:$O$5022=I$1),('Diário 8º PA'!$F$4:$F$5022))+SUMPRODUCT(-('Diário 9º PA'!$E$4:$E$5221='Analítico Cx.'!$B92),-('Diário 9º PA'!$O$4:$O$5221=I$1),('Diário 9º PA'!$F$4:$F$5221))+SUMPRODUCT(-('Diário 10º PA'!$E$4:$E$5221='Analítico Cx.'!$B92),-('Diário 10º PA'!$O$4:$O$5221=I$1),('Diário 10º PA'!$F$4:$F$5221))</f>
        <v>0</v>
      </c>
      <c r="J92" s="183">
        <f>SUMPRODUCT(-('Diário 7º PA'!$E$4:$E$5383='Analítico Cx.'!$B92),-('Diário 7º PA'!$N$4:$N$5383=J$1),('Diário 7º PA'!$F$4:$F$5383))+SUMPRODUCT(-('Diário 8º PA'!$E$4:$E$5022='Analítico Cx.'!$B92),-('Diário 8º PA'!$O$4:$O$5022=J$1),('Diário 8º PA'!$F$4:$F$5022))+SUMPRODUCT(-('Diário 9º PA'!$E$4:$E$5221='Analítico Cx.'!$B92),-('Diário 9º PA'!$O$4:$O$5221=J$1),('Diário 9º PA'!$F$4:$F$5221))+SUMPRODUCT(-('Diário 10º PA'!$E$4:$E$5221='Analítico Cx.'!$B92),-('Diário 10º PA'!$O$4:$O$5221=J$1),('Diário 10º PA'!$F$4:$F$5221))</f>
        <v>0</v>
      </c>
      <c r="K92" s="183">
        <f>SUMPRODUCT(-('Diário 7º PA'!$E$4:$E$5383='Analítico Cx.'!$B92),-('Diário 7º PA'!$N$4:$N$5383=K$1),('Diário 7º PA'!$F$4:$F$5383))+SUMPRODUCT(-('Diário 8º PA'!$E$4:$E$5022='Analítico Cx.'!$B92),-('Diário 8º PA'!$O$4:$O$5022=K$1),('Diário 8º PA'!$F$4:$F$5022))+SUMPRODUCT(-('Diário 9º PA'!$E$4:$E$5221='Analítico Cx.'!$B92),-('Diário 9º PA'!$O$4:$O$5221=K$1),('Diário 9º PA'!$F$4:$F$5221))+SUMPRODUCT(-('Diário 10º PA'!$E$4:$E$5221='Analítico Cx.'!$B92),-('Diário 10º PA'!$O$4:$O$5221=K$1),('Diário 10º PA'!$F$4:$F$5221))</f>
        <v>0</v>
      </c>
      <c r="L92" s="183">
        <f>SUMPRODUCT(-('Diário 7º PA'!$E$4:$E$5383='Analítico Cx.'!$B92),-('Diário 7º PA'!$N$4:$N$5383=L$1),('Diário 7º PA'!$F$4:$F$5383))+SUMPRODUCT(-('Diário 8º PA'!$E$4:$E$5022='Analítico Cx.'!$B92),-('Diário 8º PA'!$O$4:$O$5022=L$1),('Diário 8º PA'!$F$4:$F$5022))+SUMPRODUCT(-('Diário 9º PA'!$E$4:$E$5221='Analítico Cx.'!$B92),-('Diário 9º PA'!$O$4:$O$5221=L$1),('Diário 9º PA'!$F$4:$F$5221))+SUMPRODUCT(-('Diário 10º PA'!$E$4:$E$5221='Analítico Cx.'!$B92),-('Diário 10º PA'!$O$4:$O$5221=L$1),('Diário 10º PA'!$F$4:$F$5221))</f>
        <v>0</v>
      </c>
      <c r="M92" s="183">
        <f>SUMPRODUCT(-('Diário 7º PA'!$E$4:$E$5383='Analítico Cx.'!$B92),-('Diário 7º PA'!$N$4:$N$5383=M$1),('Diário 7º PA'!$F$4:$F$5383))+SUMPRODUCT(-('Diário 8º PA'!$E$4:$E$5022='Analítico Cx.'!$B92),-('Diário 8º PA'!$O$4:$O$5022=M$1),('Diário 8º PA'!$F$4:$F$5022))+SUMPRODUCT(-('Diário 9º PA'!$E$4:$E$5221='Analítico Cx.'!$B92),-('Diário 9º PA'!$O$4:$O$5221=M$1),('Diário 9º PA'!$F$4:$F$5221))+SUMPRODUCT(-('Diário 10º PA'!$E$4:$E$5221='Analítico Cx.'!$B92),-('Diário 10º PA'!$O$4:$O$5221=M$1),('Diário 10º PA'!$F$4:$F$5221))</f>
        <v>0</v>
      </c>
      <c r="N92" s="183">
        <f>SUMPRODUCT(-('Diário 7º PA'!$E$4:$E$5383='Analítico Cx.'!$B92),-('Diário 7º PA'!$N$4:$N$5383=N$1),('Diário 7º PA'!$F$4:$F$5383))+SUMPRODUCT(-('Diário 8º PA'!$E$4:$E$5022='Analítico Cx.'!$B92),-('Diário 8º PA'!$O$4:$O$5022=N$1),('Diário 8º PA'!$F$4:$F$5022))+SUMPRODUCT(-('Diário 9º PA'!$E$4:$E$5221='Analítico Cx.'!$B92),-('Diário 9º PA'!$O$4:$O$5221=N$1),('Diário 9º PA'!$F$4:$F$5221))+SUMPRODUCT(-('Diário 10º PA'!$E$4:$E$5221='Analítico Cx.'!$B92),-('Diário 10º PA'!$O$4:$O$5221=N$1),('Diário 10º PA'!$F$4:$F$5221))</f>
        <v>0</v>
      </c>
      <c r="O92" s="184">
        <f t="shared" si="17"/>
        <v>8688.32</v>
      </c>
      <c r="P92" s="168">
        <f t="shared" si="16"/>
        <v>5.3733002463941587E-4</v>
      </c>
    </row>
    <row r="93" spans="1:16" ht="23.25" customHeight="1" x14ac:dyDescent="0.2">
      <c r="A93" s="59" t="s">
        <v>275</v>
      </c>
      <c r="B93" s="103" t="s">
        <v>276</v>
      </c>
      <c r="C93" s="183">
        <f>SUMPRODUCT(-('Diário 7º PA'!$E$4:$E$5383='Analítico Cx.'!$B93),-('Diário 7º PA'!$N$4:$N$5383=C$1),('Diário 7º PA'!$F$4:$F$5383))+SUMPRODUCT(-('Diário 8º PA'!$E$4:$E$5022='Analítico Cx.'!$B93),-('Diário 8º PA'!$O$4:$O$5022=C$1),('Diário 8º PA'!$F$4:$F$5022))+SUMPRODUCT(-('Diário 9º PA'!$E$4:$E$5221='Analítico Cx.'!$B93),-('Diário 9º PA'!$O$4:$O$5221=C$1),('Diário 9º PA'!$F$4:$F$5221))+SUMPRODUCT(-('Diário 10º PA'!$E$4:$E$5221='Analítico Cx.'!$B93),-('Diário 10º PA'!$O$4:$O$5221=C$1),('Diário 10º PA'!$F$4:$F$5221))</f>
        <v>203.19</v>
      </c>
      <c r="D93" s="183">
        <f>SUMPRODUCT(-('Diário 7º PA'!$E$4:$E$5383='Analítico Cx.'!$B93),-('Diário 7º PA'!$N$4:$N$5383=D$1),('Diário 7º PA'!$F$4:$F$5383))+SUMPRODUCT(-('Diário 8º PA'!$E$4:$E$5022='Analítico Cx.'!$B93),-('Diário 8º PA'!$O$4:$O$5022=D$1),('Diário 8º PA'!$F$4:$F$5022))+SUMPRODUCT(-('Diário 9º PA'!$E$4:$E$5221='Analítico Cx.'!$B93),-('Diário 9º PA'!$O$4:$O$5221=D$1),('Diário 9º PA'!$F$4:$F$5221))+SUMPRODUCT(-('Diário 10º PA'!$E$4:$E$5221='Analítico Cx.'!$B93),-('Diário 10º PA'!$O$4:$O$5221=D$1),('Diário 10º PA'!$F$4:$F$5221))</f>
        <v>0</v>
      </c>
      <c r="E93" s="183">
        <f>SUMPRODUCT(-('Diário 7º PA'!$E$4:$E$5383='Analítico Cx.'!$B93),-('Diário 7º PA'!$N$4:$N$5383=E$1),('Diário 7º PA'!$F$4:$F$5383))+SUMPRODUCT(-('Diário 8º PA'!$E$4:$E$5022='Analítico Cx.'!$B93),-('Diário 8º PA'!$O$4:$O$5022=E$1),('Diário 8º PA'!$F$4:$F$5022))+SUMPRODUCT(-('Diário 9º PA'!$E$4:$E$5221='Analítico Cx.'!$B93),-('Diário 9º PA'!$O$4:$O$5221=E$1),('Diário 9º PA'!$F$4:$F$5221))+SUMPRODUCT(-('Diário 10º PA'!$E$4:$E$5221='Analítico Cx.'!$B93),-('Diário 10º PA'!$O$4:$O$5221=E$1),('Diário 10º PA'!$F$4:$F$5221))</f>
        <v>0</v>
      </c>
      <c r="F93" s="183">
        <f>SUMPRODUCT(-('Diário 7º PA'!$E$4:$E$5383='Analítico Cx.'!$B93),-('Diário 7º PA'!$N$4:$N$5383=F$1),('Diário 7º PA'!$F$4:$F$5383))+SUMPRODUCT(-('Diário 8º PA'!$E$4:$E$5022='Analítico Cx.'!$B93),-('Diário 8º PA'!$O$4:$O$5022=F$1),('Diário 8º PA'!$F$4:$F$5022))+SUMPRODUCT(-('Diário 9º PA'!$E$4:$E$5221='Analítico Cx.'!$B93),-('Diário 9º PA'!$O$4:$O$5221=F$1),('Diário 9º PA'!$F$4:$F$5221))+SUMPRODUCT(-('Diário 10º PA'!$E$4:$E$5221='Analítico Cx.'!$B93),-('Diário 10º PA'!$O$4:$O$5221=F$1),('Diário 10º PA'!$F$4:$F$5221))</f>
        <v>0</v>
      </c>
      <c r="G93" s="183">
        <f>SUMPRODUCT(-('Diário 7º PA'!$E$4:$E$5383='Analítico Cx.'!$B93),-('Diário 7º PA'!$N$4:$N$5383=G$1),('Diário 7º PA'!$F$4:$F$5383))+SUMPRODUCT(-('Diário 8º PA'!$E$4:$E$5022='Analítico Cx.'!$B93),-('Diário 8º PA'!$O$4:$O$5022=G$1),('Diário 8º PA'!$F$4:$F$5022))+SUMPRODUCT(-('Diário 9º PA'!$E$4:$E$5221='Analítico Cx.'!$B93),-('Diário 9º PA'!$O$4:$O$5221=G$1),('Diário 9º PA'!$F$4:$F$5221))+SUMPRODUCT(-('Diário 10º PA'!$E$4:$E$5221='Analítico Cx.'!$B93),-('Diário 10º PA'!$O$4:$O$5221=G$1),('Diário 10º PA'!$F$4:$F$5221))</f>
        <v>0</v>
      </c>
      <c r="H93" s="183">
        <f>SUMPRODUCT(-('Diário 7º PA'!$E$4:$E$5383='Analítico Cx.'!$B93),-('Diário 7º PA'!$N$4:$N$5383=H$1),('Diário 7º PA'!$F$4:$F$5383))+SUMPRODUCT(-('Diário 8º PA'!$E$4:$E$5022='Analítico Cx.'!$B93),-('Diário 8º PA'!$O$4:$O$5022=H$1),('Diário 8º PA'!$F$4:$F$5022))+SUMPRODUCT(-('Diário 9º PA'!$E$4:$E$5221='Analítico Cx.'!$B93),-('Diário 9º PA'!$O$4:$O$5221=H$1),('Diário 9º PA'!$F$4:$F$5221))+SUMPRODUCT(-('Diário 10º PA'!$E$4:$E$5221='Analítico Cx.'!$B93),-('Diário 10º PA'!$O$4:$O$5221=H$1),('Diário 10º PA'!$F$4:$F$5221))</f>
        <v>0</v>
      </c>
      <c r="I93" s="183">
        <f>SUMPRODUCT(-('Diário 7º PA'!$E$4:$E$5383='Analítico Cx.'!$B93),-('Diário 7º PA'!$N$4:$N$5383=I$1),('Diário 7º PA'!$F$4:$F$5383))+SUMPRODUCT(-('Diário 8º PA'!$E$4:$E$5022='Analítico Cx.'!$B93),-('Diário 8º PA'!$O$4:$O$5022=I$1),('Diário 8º PA'!$F$4:$F$5022))+SUMPRODUCT(-('Diário 9º PA'!$E$4:$E$5221='Analítico Cx.'!$B93),-('Diário 9º PA'!$O$4:$O$5221=I$1),('Diário 9º PA'!$F$4:$F$5221))+SUMPRODUCT(-('Diário 10º PA'!$E$4:$E$5221='Analítico Cx.'!$B93),-('Diário 10º PA'!$O$4:$O$5221=I$1),('Diário 10º PA'!$F$4:$F$5221))</f>
        <v>0</v>
      </c>
      <c r="J93" s="183">
        <f>SUMPRODUCT(-('Diário 7º PA'!$E$4:$E$5383='Analítico Cx.'!$B93),-('Diário 7º PA'!$N$4:$N$5383=J$1),('Diário 7º PA'!$F$4:$F$5383))+SUMPRODUCT(-('Diário 8º PA'!$E$4:$E$5022='Analítico Cx.'!$B93),-('Diário 8º PA'!$O$4:$O$5022=J$1),('Diário 8º PA'!$F$4:$F$5022))+SUMPRODUCT(-('Diário 9º PA'!$E$4:$E$5221='Analítico Cx.'!$B93),-('Diário 9º PA'!$O$4:$O$5221=J$1),('Diário 9º PA'!$F$4:$F$5221))+SUMPRODUCT(-('Diário 10º PA'!$E$4:$E$5221='Analítico Cx.'!$B93),-('Diário 10º PA'!$O$4:$O$5221=J$1),('Diário 10º PA'!$F$4:$F$5221))</f>
        <v>0</v>
      </c>
      <c r="K93" s="183">
        <f>SUMPRODUCT(-('Diário 7º PA'!$E$4:$E$5383='Analítico Cx.'!$B93),-('Diário 7º PA'!$N$4:$N$5383=K$1),('Diário 7º PA'!$F$4:$F$5383))+SUMPRODUCT(-('Diário 8º PA'!$E$4:$E$5022='Analítico Cx.'!$B93),-('Diário 8º PA'!$O$4:$O$5022=K$1),('Diário 8º PA'!$F$4:$F$5022))+SUMPRODUCT(-('Diário 9º PA'!$E$4:$E$5221='Analítico Cx.'!$B93),-('Diário 9º PA'!$O$4:$O$5221=K$1),('Diário 9º PA'!$F$4:$F$5221))+SUMPRODUCT(-('Diário 10º PA'!$E$4:$E$5221='Analítico Cx.'!$B93),-('Diário 10º PA'!$O$4:$O$5221=K$1),('Diário 10º PA'!$F$4:$F$5221))</f>
        <v>0</v>
      </c>
      <c r="L93" s="183">
        <f>SUMPRODUCT(-('Diário 7º PA'!$E$4:$E$5383='Analítico Cx.'!$B93),-('Diário 7º PA'!$N$4:$N$5383=L$1),('Diário 7º PA'!$F$4:$F$5383))+SUMPRODUCT(-('Diário 8º PA'!$E$4:$E$5022='Analítico Cx.'!$B93),-('Diário 8º PA'!$O$4:$O$5022=L$1),('Diário 8º PA'!$F$4:$F$5022))+SUMPRODUCT(-('Diário 9º PA'!$E$4:$E$5221='Analítico Cx.'!$B93),-('Diário 9º PA'!$O$4:$O$5221=L$1),('Diário 9º PA'!$F$4:$F$5221))+SUMPRODUCT(-('Diário 10º PA'!$E$4:$E$5221='Analítico Cx.'!$B93),-('Diário 10º PA'!$O$4:$O$5221=L$1),('Diário 10º PA'!$F$4:$F$5221))</f>
        <v>0</v>
      </c>
      <c r="M93" s="183">
        <f>SUMPRODUCT(-('Diário 7º PA'!$E$4:$E$5383='Analítico Cx.'!$B93),-('Diário 7º PA'!$N$4:$N$5383=M$1),('Diário 7º PA'!$F$4:$F$5383))+SUMPRODUCT(-('Diário 8º PA'!$E$4:$E$5022='Analítico Cx.'!$B93),-('Diário 8º PA'!$O$4:$O$5022=M$1),('Diário 8º PA'!$F$4:$F$5022))+SUMPRODUCT(-('Diário 9º PA'!$E$4:$E$5221='Analítico Cx.'!$B93),-('Diário 9º PA'!$O$4:$O$5221=M$1),('Diário 9º PA'!$F$4:$F$5221))+SUMPRODUCT(-('Diário 10º PA'!$E$4:$E$5221='Analítico Cx.'!$B93),-('Diário 10º PA'!$O$4:$O$5221=M$1),('Diário 10º PA'!$F$4:$F$5221))</f>
        <v>0</v>
      </c>
      <c r="N93" s="183">
        <f>SUMPRODUCT(-('Diário 7º PA'!$E$4:$E$5383='Analítico Cx.'!$B93),-('Diário 7º PA'!$N$4:$N$5383=N$1),('Diário 7º PA'!$F$4:$F$5383))+SUMPRODUCT(-('Diário 8º PA'!$E$4:$E$5022='Analítico Cx.'!$B93),-('Diário 8º PA'!$O$4:$O$5022=N$1),('Diário 8º PA'!$F$4:$F$5022))+SUMPRODUCT(-('Diário 9º PA'!$E$4:$E$5221='Analítico Cx.'!$B93),-('Diário 9º PA'!$O$4:$O$5221=N$1),('Diário 9º PA'!$F$4:$F$5221))+SUMPRODUCT(-('Diário 10º PA'!$E$4:$E$5221='Analítico Cx.'!$B93),-('Diário 10º PA'!$O$4:$O$5221=N$1),('Diário 10º PA'!$F$4:$F$5221))</f>
        <v>0</v>
      </c>
      <c r="O93" s="184">
        <f t="shared" si="17"/>
        <v>203.19</v>
      </c>
      <c r="P93" s="168">
        <f t="shared" si="16"/>
        <v>1.2566305995460908E-5</v>
      </c>
    </row>
    <row r="94" spans="1:16" ht="23.25" customHeight="1" x14ac:dyDescent="0.2">
      <c r="A94" s="59" t="s">
        <v>277</v>
      </c>
      <c r="B94" s="103" t="s">
        <v>278</v>
      </c>
      <c r="C94" s="183">
        <f>SUMPRODUCT(-('Diário 7º PA'!$E$4:$E$5383='Analítico Cx.'!$B94),-('Diário 7º PA'!$N$4:$N$5383=C$1),('Diário 7º PA'!$F$4:$F$5383))+SUMPRODUCT(-('Diário 8º PA'!$E$4:$E$5022='Analítico Cx.'!$B94),-('Diário 8º PA'!$O$4:$O$5022=C$1),('Diário 8º PA'!$F$4:$F$5022))+SUMPRODUCT(-('Diário 9º PA'!$E$4:$E$5221='Analítico Cx.'!$B94),-('Diário 9º PA'!$O$4:$O$5221=C$1),('Diário 9º PA'!$F$4:$F$5221))+SUMPRODUCT(-('Diário 10º PA'!$E$4:$E$5221='Analítico Cx.'!$B94),-('Diário 10º PA'!$O$4:$O$5221=C$1),('Diário 10º PA'!$F$4:$F$5221))</f>
        <v>68.66</v>
      </c>
      <c r="D94" s="183">
        <f>SUMPRODUCT(-('Diário 7º PA'!$E$4:$E$5383='Analítico Cx.'!$B94),-('Diário 7º PA'!$N$4:$N$5383=D$1),('Diário 7º PA'!$F$4:$F$5383))+SUMPRODUCT(-('Diário 8º PA'!$E$4:$E$5022='Analítico Cx.'!$B94),-('Diário 8º PA'!$O$4:$O$5022=D$1),('Diário 8º PA'!$F$4:$F$5022))+SUMPRODUCT(-('Diário 9º PA'!$E$4:$E$5221='Analítico Cx.'!$B94),-('Diário 9º PA'!$O$4:$O$5221=D$1),('Diário 9º PA'!$F$4:$F$5221))+SUMPRODUCT(-('Diário 10º PA'!$E$4:$E$5221='Analítico Cx.'!$B94),-('Diário 10º PA'!$O$4:$O$5221=D$1),('Diário 10º PA'!$F$4:$F$5221))</f>
        <v>65.599999999999994</v>
      </c>
      <c r="E94" s="183">
        <f>SUMPRODUCT(-('Diário 7º PA'!$E$4:$E$5383='Analítico Cx.'!$B94),-('Diário 7º PA'!$N$4:$N$5383=E$1),('Diário 7º PA'!$F$4:$F$5383))+SUMPRODUCT(-('Diário 8º PA'!$E$4:$E$5022='Analítico Cx.'!$B94),-('Diário 8º PA'!$O$4:$O$5022=E$1),('Diário 8º PA'!$F$4:$F$5022))+SUMPRODUCT(-('Diário 9º PA'!$E$4:$E$5221='Analítico Cx.'!$B94),-('Diário 9º PA'!$O$4:$O$5221=E$1),('Diário 9º PA'!$F$4:$F$5221))+SUMPRODUCT(-('Diário 10º PA'!$E$4:$E$5221='Analítico Cx.'!$B94),-('Diário 10º PA'!$O$4:$O$5221=E$1),('Diário 10º PA'!$F$4:$F$5221))</f>
        <v>72.8</v>
      </c>
      <c r="F94" s="183">
        <f>SUMPRODUCT(-('Diário 7º PA'!$E$4:$E$5383='Analítico Cx.'!$B94),-('Diário 7º PA'!$N$4:$N$5383=F$1),('Diário 7º PA'!$F$4:$F$5383))+SUMPRODUCT(-('Diário 8º PA'!$E$4:$E$5022='Analítico Cx.'!$B94),-('Diário 8º PA'!$O$4:$O$5022=F$1),('Diário 8º PA'!$F$4:$F$5022))+SUMPRODUCT(-('Diário 9º PA'!$E$4:$E$5221='Analítico Cx.'!$B94),-('Diário 9º PA'!$O$4:$O$5221=F$1),('Diário 9º PA'!$F$4:$F$5221))+SUMPRODUCT(-('Diário 10º PA'!$E$4:$E$5221='Analítico Cx.'!$B94),-('Diário 10º PA'!$O$4:$O$5221=F$1),('Diário 10º PA'!$F$4:$F$5221))</f>
        <v>0</v>
      </c>
      <c r="G94" s="183">
        <f>SUMPRODUCT(-('Diário 7º PA'!$E$4:$E$5383='Analítico Cx.'!$B94),-('Diário 7º PA'!$N$4:$N$5383=G$1),('Diário 7º PA'!$F$4:$F$5383))+SUMPRODUCT(-('Diário 8º PA'!$E$4:$E$5022='Analítico Cx.'!$B94),-('Diário 8º PA'!$O$4:$O$5022=G$1),('Diário 8º PA'!$F$4:$F$5022))+SUMPRODUCT(-('Diário 9º PA'!$E$4:$E$5221='Analítico Cx.'!$B94),-('Diário 9º PA'!$O$4:$O$5221=G$1),('Diário 9º PA'!$F$4:$F$5221))+SUMPRODUCT(-('Diário 10º PA'!$E$4:$E$5221='Analítico Cx.'!$B94),-('Diário 10º PA'!$O$4:$O$5221=G$1),('Diário 10º PA'!$F$4:$F$5221))</f>
        <v>0</v>
      </c>
      <c r="H94" s="183">
        <f>SUMPRODUCT(-('Diário 7º PA'!$E$4:$E$5383='Analítico Cx.'!$B94),-('Diário 7º PA'!$N$4:$N$5383=H$1),('Diário 7º PA'!$F$4:$F$5383))+SUMPRODUCT(-('Diário 8º PA'!$E$4:$E$5022='Analítico Cx.'!$B94),-('Diário 8º PA'!$O$4:$O$5022=H$1),('Diário 8º PA'!$F$4:$F$5022))+SUMPRODUCT(-('Diário 9º PA'!$E$4:$E$5221='Analítico Cx.'!$B94),-('Diário 9º PA'!$O$4:$O$5221=H$1),('Diário 9º PA'!$F$4:$F$5221))+SUMPRODUCT(-('Diário 10º PA'!$E$4:$E$5221='Analítico Cx.'!$B94),-('Diário 10º PA'!$O$4:$O$5221=H$1),('Diário 10º PA'!$F$4:$F$5221))</f>
        <v>0</v>
      </c>
      <c r="I94" s="183">
        <f>SUMPRODUCT(-('Diário 7º PA'!$E$4:$E$5383='Analítico Cx.'!$B94),-('Diário 7º PA'!$N$4:$N$5383=I$1),('Diário 7º PA'!$F$4:$F$5383))+SUMPRODUCT(-('Diário 8º PA'!$E$4:$E$5022='Analítico Cx.'!$B94),-('Diário 8º PA'!$O$4:$O$5022=I$1),('Diário 8º PA'!$F$4:$F$5022))+SUMPRODUCT(-('Diário 9º PA'!$E$4:$E$5221='Analítico Cx.'!$B94),-('Diário 9º PA'!$O$4:$O$5221=I$1),('Diário 9º PA'!$F$4:$F$5221))+SUMPRODUCT(-('Diário 10º PA'!$E$4:$E$5221='Analítico Cx.'!$B94),-('Diário 10º PA'!$O$4:$O$5221=I$1),('Diário 10º PA'!$F$4:$F$5221))</f>
        <v>0</v>
      </c>
      <c r="J94" s="183">
        <f>SUMPRODUCT(-('Diário 7º PA'!$E$4:$E$5383='Analítico Cx.'!$B94),-('Diário 7º PA'!$N$4:$N$5383=J$1),('Diário 7º PA'!$F$4:$F$5383))+SUMPRODUCT(-('Diário 8º PA'!$E$4:$E$5022='Analítico Cx.'!$B94),-('Diário 8º PA'!$O$4:$O$5022=J$1),('Diário 8º PA'!$F$4:$F$5022))+SUMPRODUCT(-('Diário 9º PA'!$E$4:$E$5221='Analítico Cx.'!$B94),-('Diário 9º PA'!$O$4:$O$5221=J$1),('Diário 9º PA'!$F$4:$F$5221))+SUMPRODUCT(-('Diário 10º PA'!$E$4:$E$5221='Analítico Cx.'!$B94),-('Diário 10º PA'!$O$4:$O$5221=J$1),('Diário 10º PA'!$F$4:$F$5221))</f>
        <v>0</v>
      </c>
      <c r="K94" s="183">
        <f>SUMPRODUCT(-('Diário 7º PA'!$E$4:$E$5383='Analítico Cx.'!$B94),-('Diário 7º PA'!$N$4:$N$5383=K$1),('Diário 7º PA'!$F$4:$F$5383))+SUMPRODUCT(-('Diário 8º PA'!$E$4:$E$5022='Analítico Cx.'!$B94),-('Diário 8º PA'!$O$4:$O$5022=K$1),('Diário 8º PA'!$F$4:$F$5022))+SUMPRODUCT(-('Diário 9º PA'!$E$4:$E$5221='Analítico Cx.'!$B94),-('Diário 9º PA'!$O$4:$O$5221=K$1),('Diário 9º PA'!$F$4:$F$5221))+SUMPRODUCT(-('Diário 10º PA'!$E$4:$E$5221='Analítico Cx.'!$B94),-('Diário 10º PA'!$O$4:$O$5221=K$1),('Diário 10º PA'!$F$4:$F$5221))</f>
        <v>0</v>
      </c>
      <c r="L94" s="183">
        <f>SUMPRODUCT(-('Diário 7º PA'!$E$4:$E$5383='Analítico Cx.'!$B94),-('Diário 7º PA'!$N$4:$N$5383=L$1),('Diário 7º PA'!$F$4:$F$5383))+SUMPRODUCT(-('Diário 8º PA'!$E$4:$E$5022='Analítico Cx.'!$B94),-('Diário 8º PA'!$O$4:$O$5022=L$1),('Diário 8º PA'!$F$4:$F$5022))+SUMPRODUCT(-('Diário 9º PA'!$E$4:$E$5221='Analítico Cx.'!$B94),-('Diário 9º PA'!$O$4:$O$5221=L$1),('Diário 9º PA'!$F$4:$F$5221))+SUMPRODUCT(-('Diário 10º PA'!$E$4:$E$5221='Analítico Cx.'!$B94),-('Diário 10º PA'!$O$4:$O$5221=L$1),('Diário 10º PA'!$F$4:$F$5221))</f>
        <v>0</v>
      </c>
      <c r="M94" s="183">
        <f>SUMPRODUCT(-('Diário 7º PA'!$E$4:$E$5383='Analítico Cx.'!$B94),-('Diário 7º PA'!$N$4:$N$5383=M$1),('Diário 7º PA'!$F$4:$F$5383))+SUMPRODUCT(-('Diário 8º PA'!$E$4:$E$5022='Analítico Cx.'!$B94),-('Diário 8º PA'!$O$4:$O$5022=M$1),('Diário 8º PA'!$F$4:$F$5022))+SUMPRODUCT(-('Diário 9º PA'!$E$4:$E$5221='Analítico Cx.'!$B94),-('Diário 9º PA'!$O$4:$O$5221=M$1),('Diário 9º PA'!$F$4:$F$5221))+SUMPRODUCT(-('Diário 10º PA'!$E$4:$E$5221='Analítico Cx.'!$B94),-('Diário 10º PA'!$O$4:$O$5221=M$1),('Diário 10º PA'!$F$4:$F$5221))</f>
        <v>0</v>
      </c>
      <c r="N94" s="183">
        <f>SUMPRODUCT(-('Diário 7º PA'!$E$4:$E$5383='Analítico Cx.'!$B94),-('Diário 7º PA'!$N$4:$N$5383=N$1),('Diário 7º PA'!$F$4:$F$5383))+SUMPRODUCT(-('Diário 8º PA'!$E$4:$E$5022='Analítico Cx.'!$B94),-('Diário 8º PA'!$O$4:$O$5022=N$1),('Diário 8º PA'!$F$4:$F$5022))+SUMPRODUCT(-('Diário 9º PA'!$E$4:$E$5221='Analítico Cx.'!$B94),-('Diário 9º PA'!$O$4:$O$5221=N$1),('Diário 9º PA'!$F$4:$F$5221))+SUMPRODUCT(-('Diário 10º PA'!$E$4:$E$5221='Analítico Cx.'!$B94),-('Diário 10º PA'!$O$4:$O$5221=N$1),('Diário 10º PA'!$F$4:$F$5221))</f>
        <v>0</v>
      </c>
      <c r="O94" s="184">
        <f t="shared" si="17"/>
        <v>207.06</v>
      </c>
      <c r="P94" s="168">
        <f t="shared" ref="P94:P125" si="18">IF($O$160=0,0,O94/$O$160)</f>
        <v>1.2805646534869511E-5</v>
      </c>
    </row>
    <row r="95" spans="1:16" ht="23.25" customHeight="1" x14ac:dyDescent="0.2">
      <c r="A95" s="59" t="s">
        <v>279</v>
      </c>
      <c r="B95" s="103" t="s">
        <v>280</v>
      </c>
      <c r="C95" s="183">
        <f>SUMPRODUCT(-('Diário 7º PA'!$E$4:$E$5383='Analítico Cx.'!$B95),-('Diário 7º PA'!$N$4:$N$5383=C$1),('Diário 7º PA'!$F$4:$F$5383))+SUMPRODUCT(-('Diário 8º PA'!$E$4:$E$5022='Analítico Cx.'!$B95),-('Diário 8º PA'!$O$4:$O$5022=C$1),('Diário 8º PA'!$F$4:$F$5022))+SUMPRODUCT(-('Diário 9º PA'!$E$4:$E$5221='Analítico Cx.'!$B95),-('Diário 9º PA'!$O$4:$O$5221=C$1),('Diário 9º PA'!$F$4:$F$5221))+SUMPRODUCT(-('Diário 10º PA'!$E$4:$E$5221='Analítico Cx.'!$B95),-('Diário 10º PA'!$O$4:$O$5221=C$1),('Diário 10º PA'!$F$4:$F$5221))</f>
        <v>0</v>
      </c>
      <c r="D95" s="183">
        <f>SUMPRODUCT(-('Diário 7º PA'!$E$4:$E$5383='Analítico Cx.'!$B95),-('Diário 7º PA'!$N$4:$N$5383=D$1),('Diário 7º PA'!$F$4:$F$5383))+SUMPRODUCT(-('Diário 8º PA'!$E$4:$E$5022='Analítico Cx.'!$B95),-('Diário 8º PA'!$O$4:$O$5022=D$1),('Diário 8º PA'!$F$4:$F$5022))+SUMPRODUCT(-('Diário 9º PA'!$E$4:$E$5221='Analítico Cx.'!$B95),-('Diário 9º PA'!$O$4:$O$5221=D$1),('Diário 9º PA'!$F$4:$F$5221))+SUMPRODUCT(-('Diário 10º PA'!$E$4:$E$5221='Analítico Cx.'!$B95),-('Diário 10º PA'!$O$4:$O$5221=D$1),('Diário 10º PA'!$F$4:$F$5221))</f>
        <v>0</v>
      </c>
      <c r="E95" s="183">
        <f>SUMPRODUCT(-('Diário 7º PA'!$E$4:$E$5383='Analítico Cx.'!$B95),-('Diário 7º PA'!$N$4:$N$5383=E$1),('Diário 7º PA'!$F$4:$F$5383))+SUMPRODUCT(-('Diário 8º PA'!$E$4:$E$5022='Analítico Cx.'!$B95),-('Diário 8º PA'!$O$4:$O$5022=E$1),('Diário 8º PA'!$F$4:$F$5022))+SUMPRODUCT(-('Diário 9º PA'!$E$4:$E$5221='Analítico Cx.'!$B95),-('Diário 9º PA'!$O$4:$O$5221=E$1),('Diário 9º PA'!$F$4:$F$5221))+SUMPRODUCT(-('Diário 10º PA'!$E$4:$E$5221='Analítico Cx.'!$B95),-('Diário 10º PA'!$O$4:$O$5221=E$1),('Diário 10º PA'!$F$4:$F$5221))</f>
        <v>0</v>
      </c>
      <c r="F95" s="183">
        <f>SUMPRODUCT(-('Diário 7º PA'!$E$4:$E$5383='Analítico Cx.'!$B95),-('Diário 7º PA'!$N$4:$N$5383=F$1),('Diário 7º PA'!$F$4:$F$5383))+SUMPRODUCT(-('Diário 8º PA'!$E$4:$E$5022='Analítico Cx.'!$B95),-('Diário 8º PA'!$O$4:$O$5022=F$1),('Diário 8º PA'!$F$4:$F$5022))+SUMPRODUCT(-('Diário 9º PA'!$E$4:$E$5221='Analítico Cx.'!$B95),-('Diário 9º PA'!$O$4:$O$5221=F$1),('Diário 9º PA'!$F$4:$F$5221))+SUMPRODUCT(-('Diário 10º PA'!$E$4:$E$5221='Analítico Cx.'!$B95),-('Diário 10º PA'!$O$4:$O$5221=F$1),('Diário 10º PA'!$F$4:$F$5221))</f>
        <v>0</v>
      </c>
      <c r="G95" s="183">
        <f>SUMPRODUCT(-('Diário 7º PA'!$E$4:$E$5383='Analítico Cx.'!$B95),-('Diário 7º PA'!$N$4:$N$5383=G$1),('Diário 7º PA'!$F$4:$F$5383))+SUMPRODUCT(-('Diário 8º PA'!$E$4:$E$5022='Analítico Cx.'!$B95),-('Diário 8º PA'!$O$4:$O$5022=G$1),('Diário 8º PA'!$F$4:$F$5022))+SUMPRODUCT(-('Diário 9º PA'!$E$4:$E$5221='Analítico Cx.'!$B95),-('Diário 9º PA'!$O$4:$O$5221=G$1),('Diário 9º PA'!$F$4:$F$5221))+SUMPRODUCT(-('Diário 10º PA'!$E$4:$E$5221='Analítico Cx.'!$B95),-('Diário 10º PA'!$O$4:$O$5221=G$1),('Diário 10º PA'!$F$4:$F$5221))</f>
        <v>0</v>
      </c>
      <c r="H95" s="183">
        <f>SUMPRODUCT(-('Diário 7º PA'!$E$4:$E$5383='Analítico Cx.'!$B95),-('Diário 7º PA'!$N$4:$N$5383=H$1),('Diário 7º PA'!$F$4:$F$5383))+SUMPRODUCT(-('Diário 8º PA'!$E$4:$E$5022='Analítico Cx.'!$B95),-('Diário 8º PA'!$O$4:$O$5022=H$1),('Diário 8º PA'!$F$4:$F$5022))+SUMPRODUCT(-('Diário 9º PA'!$E$4:$E$5221='Analítico Cx.'!$B95),-('Diário 9º PA'!$O$4:$O$5221=H$1),('Diário 9º PA'!$F$4:$F$5221))+SUMPRODUCT(-('Diário 10º PA'!$E$4:$E$5221='Analítico Cx.'!$B95),-('Diário 10º PA'!$O$4:$O$5221=H$1),('Diário 10º PA'!$F$4:$F$5221))</f>
        <v>0</v>
      </c>
      <c r="I95" s="183">
        <f>SUMPRODUCT(-('Diário 7º PA'!$E$4:$E$5383='Analítico Cx.'!$B95),-('Diário 7º PA'!$N$4:$N$5383=I$1),('Diário 7º PA'!$F$4:$F$5383))+SUMPRODUCT(-('Diário 8º PA'!$E$4:$E$5022='Analítico Cx.'!$B95),-('Diário 8º PA'!$O$4:$O$5022=I$1),('Diário 8º PA'!$F$4:$F$5022))+SUMPRODUCT(-('Diário 9º PA'!$E$4:$E$5221='Analítico Cx.'!$B95),-('Diário 9º PA'!$O$4:$O$5221=I$1),('Diário 9º PA'!$F$4:$F$5221))+SUMPRODUCT(-('Diário 10º PA'!$E$4:$E$5221='Analítico Cx.'!$B95),-('Diário 10º PA'!$O$4:$O$5221=I$1),('Diário 10º PA'!$F$4:$F$5221))</f>
        <v>0</v>
      </c>
      <c r="J95" s="183">
        <f>SUMPRODUCT(-('Diário 7º PA'!$E$4:$E$5383='Analítico Cx.'!$B95),-('Diário 7º PA'!$N$4:$N$5383=J$1),('Diário 7º PA'!$F$4:$F$5383))+SUMPRODUCT(-('Diário 8º PA'!$E$4:$E$5022='Analítico Cx.'!$B95),-('Diário 8º PA'!$O$4:$O$5022=J$1),('Diário 8º PA'!$F$4:$F$5022))+SUMPRODUCT(-('Diário 9º PA'!$E$4:$E$5221='Analítico Cx.'!$B95),-('Diário 9º PA'!$O$4:$O$5221=J$1),('Diário 9º PA'!$F$4:$F$5221))+SUMPRODUCT(-('Diário 10º PA'!$E$4:$E$5221='Analítico Cx.'!$B95),-('Diário 10º PA'!$O$4:$O$5221=J$1),('Diário 10º PA'!$F$4:$F$5221))</f>
        <v>0</v>
      </c>
      <c r="K95" s="183">
        <f>SUMPRODUCT(-('Diário 7º PA'!$E$4:$E$5383='Analítico Cx.'!$B95),-('Diário 7º PA'!$N$4:$N$5383=K$1),('Diário 7º PA'!$F$4:$F$5383))+SUMPRODUCT(-('Diário 8º PA'!$E$4:$E$5022='Analítico Cx.'!$B95),-('Diário 8º PA'!$O$4:$O$5022=K$1),('Diário 8º PA'!$F$4:$F$5022))+SUMPRODUCT(-('Diário 9º PA'!$E$4:$E$5221='Analítico Cx.'!$B95),-('Diário 9º PA'!$O$4:$O$5221=K$1),('Diário 9º PA'!$F$4:$F$5221))+SUMPRODUCT(-('Diário 10º PA'!$E$4:$E$5221='Analítico Cx.'!$B95),-('Diário 10º PA'!$O$4:$O$5221=K$1),('Diário 10º PA'!$F$4:$F$5221))</f>
        <v>0</v>
      </c>
      <c r="L95" s="183">
        <f>SUMPRODUCT(-('Diário 7º PA'!$E$4:$E$5383='Analítico Cx.'!$B95),-('Diário 7º PA'!$N$4:$N$5383=L$1),('Diário 7º PA'!$F$4:$F$5383))+SUMPRODUCT(-('Diário 8º PA'!$E$4:$E$5022='Analítico Cx.'!$B95),-('Diário 8º PA'!$O$4:$O$5022=L$1),('Diário 8º PA'!$F$4:$F$5022))+SUMPRODUCT(-('Diário 9º PA'!$E$4:$E$5221='Analítico Cx.'!$B95),-('Diário 9º PA'!$O$4:$O$5221=L$1),('Diário 9º PA'!$F$4:$F$5221))+SUMPRODUCT(-('Diário 10º PA'!$E$4:$E$5221='Analítico Cx.'!$B95),-('Diário 10º PA'!$O$4:$O$5221=L$1),('Diário 10º PA'!$F$4:$F$5221))</f>
        <v>0</v>
      </c>
      <c r="M95" s="183">
        <f>SUMPRODUCT(-('Diário 7º PA'!$E$4:$E$5383='Analítico Cx.'!$B95),-('Diário 7º PA'!$N$4:$N$5383=M$1),('Diário 7º PA'!$F$4:$F$5383))+SUMPRODUCT(-('Diário 8º PA'!$E$4:$E$5022='Analítico Cx.'!$B95),-('Diário 8º PA'!$O$4:$O$5022=M$1),('Diário 8º PA'!$F$4:$F$5022))+SUMPRODUCT(-('Diário 9º PA'!$E$4:$E$5221='Analítico Cx.'!$B95),-('Diário 9º PA'!$O$4:$O$5221=M$1),('Diário 9º PA'!$F$4:$F$5221))+SUMPRODUCT(-('Diário 10º PA'!$E$4:$E$5221='Analítico Cx.'!$B95),-('Diário 10º PA'!$O$4:$O$5221=M$1),('Diário 10º PA'!$F$4:$F$5221))</f>
        <v>0</v>
      </c>
      <c r="N95" s="183">
        <f>SUMPRODUCT(-('Diário 7º PA'!$E$4:$E$5383='Analítico Cx.'!$B95),-('Diário 7º PA'!$N$4:$N$5383=N$1),('Diário 7º PA'!$F$4:$F$5383))+SUMPRODUCT(-('Diário 8º PA'!$E$4:$E$5022='Analítico Cx.'!$B95),-('Diário 8º PA'!$O$4:$O$5022=N$1),('Diário 8º PA'!$F$4:$F$5022))+SUMPRODUCT(-('Diário 9º PA'!$E$4:$E$5221='Analítico Cx.'!$B95),-('Diário 9º PA'!$O$4:$O$5221=N$1),('Diário 9º PA'!$F$4:$F$5221))+SUMPRODUCT(-('Diário 10º PA'!$E$4:$E$5221='Analítico Cx.'!$B95),-('Diário 10º PA'!$O$4:$O$5221=N$1),('Diário 10º PA'!$F$4:$F$5221))</f>
        <v>0</v>
      </c>
      <c r="O95" s="184">
        <f t="shared" si="17"/>
        <v>0</v>
      </c>
      <c r="P95" s="168">
        <f t="shared" si="18"/>
        <v>0</v>
      </c>
    </row>
    <row r="96" spans="1:16" ht="23.25" customHeight="1" x14ac:dyDescent="0.2">
      <c r="A96" s="59" t="s">
        <v>281</v>
      </c>
      <c r="B96" s="103" t="s">
        <v>282</v>
      </c>
      <c r="C96" s="183">
        <f>SUMPRODUCT(-('Diário 7º PA'!$E$4:$E$5383='Analítico Cx.'!$B96),-('Diário 7º PA'!$N$4:$N$5383=C$1),('Diário 7º PA'!$F$4:$F$5383))+SUMPRODUCT(-('Diário 8º PA'!$E$4:$E$5022='Analítico Cx.'!$B96),-('Diário 8º PA'!$O$4:$O$5022=C$1),('Diário 8º PA'!$F$4:$F$5022))+SUMPRODUCT(-('Diário 9º PA'!$E$4:$E$5221='Analítico Cx.'!$B96),-('Diário 9º PA'!$O$4:$O$5221=C$1),('Diário 9º PA'!$F$4:$F$5221))+SUMPRODUCT(-('Diário 10º PA'!$E$4:$E$5221='Analítico Cx.'!$B96),-('Diário 10º PA'!$O$4:$O$5221=C$1),('Diário 10º PA'!$F$4:$F$5221))</f>
        <v>6453.880000000001</v>
      </c>
      <c r="D96" s="183">
        <f>SUMPRODUCT(-('Diário 7º PA'!$E$4:$E$5383='Analítico Cx.'!$B96),-('Diário 7º PA'!$N$4:$N$5383=D$1),('Diário 7º PA'!$F$4:$F$5383))+SUMPRODUCT(-('Diário 8º PA'!$E$4:$E$5022='Analítico Cx.'!$B96),-('Diário 8º PA'!$O$4:$O$5022=D$1),('Diário 8º PA'!$F$4:$F$5022))+SUMPRODUCT(-('Diário 9º PA'!$E$4:$E$5221='Analítico Cx.'!$B96),-('Diário 9º PA'!$O$4:$O$5221=D$1),('Diário 9º PA'!$F$4:$F$5221))+SUMPRODUCT(-('Diário 10º PA'!$E$4:$E$5221='Analítico Cx.'!$B96),-('Diário 10º PA'!$O$4:$O$5221=D$1),('Diário 10º PA'!$F$4:$F$5221))</f>
        <v>5467.2000000000007</v>
      </c>
      <c r="E96" s="183">
        <f>SUMPRODUCT(-('Diário 7º PA'!$E$4:$E$5383='Analítico Cx.'!$B96),-('Diário 7º PA'!$N$4:$N$5383=E$1),('Diário 7º PA'!$F$4:$F$5383))+SUMPRODUCT(-('Diário 8º PA'!$E$4:$E$5022='Analítico Cx.'!$B96),-('Diário 8º PA'!$O$4:$O$5022=E$1),('Diário 8º PA'!$F$4:$F$5022))+SUMPRODUCT(-('Diário 9º PA'!$E$4:$E$5221='Analítico Cx.'!$B96),-('Diário 9º PA'!$O$4:$O$5221=E$1),('Diário 9º PA'!$F$4:$F$5221))+SUMPRODUCT(-('Diário 10º PA'!$E$4:$E$5221='Analítico Cx.'!$B96),-('Diário 10º PA'!$O$4:$O$5221=E$1),('Diário 10º PA'!$F$4:$F$5221))</f>
        <v>6804.45</v>
      </c>
      <c r="F96" s="183">
        <f>SUMPRODUCT(-('Diário 7º PA'!$E$4:$E$5383='Analítico Cx.'!$B96),-('Diário 7º PA'!$N$4:$N$5383=F$1),('Diário 7º PA'!$F$4:$F$5383))+SUMPRODUCT(-('Diário 8º PA'!$E$4:$E$5022='Analítico Cx.'!$B96),-('Diário 8º PA'!$O$4:$O$5022=F$1),('Diário 8º PA'!$F$4:$F$5022))+SUMPRODUCT(-('Diário 9º PA'!$E$4:$E$5221='Analítico Cx.'!$B96),-('Diário 9º PA'!$O$4:$O$5221=F$1),('Diário 9º PA'!$F$4:$F$5221))+SUMPRODUCT(-('Diário 10º PA'!$E$4:$E$5221='Analítico Cx.'!$B96),-('Diário 10º PA'!$O$4:$O$5221=F$1),('Diário 10º PA'!$F$4:$F$5221))</f>
        <v>0</v>
      </c>
      <c r="G96" s="183">
        <f>SUMPRODUCT(-('Diário 7º PA'!$E$4:$E$5383='Analítico Cx.'!$B96),-('Diário 7º PA'!$N$4:$N$5383=G$1),('Diário 7º PA'!$F$4:$F$5383))+SUMPRODUCT(-('Diário 8º PA'!$E$4:$E$5022='Analítico Cx.'!$B96),-('Diário 8º PA'!$O$4:$O$5022=G$1),('Diário 8º PA'!$F$4:$F$5022))+SUMPRODUCT(-('Diário 9º PA'!$E$4:$E$5221='Analítico Cx.'!$B96),-('Diário 9º PA'!$O$4:$O$5221=G$1),('Diário 9º PA'!$F$4:$F$5221))+SUMPRODUCT(-('Diário 10º PA'!$E$4:$E$5221='Analítico Cx.'!$B96),-('Diário 10º PA'!$O$4:$O$5221=G$1),('Diário 10º PA'!$F$4:$F$5221))</f>
        <v>0</v>
      </c>
      <c r="H96" s="183">
        <f>SUMPRODUCT(-('Diário 7º PA'!$E$4:$E$5383='Analítico Cx.'!$B96),-('Diário 7º PA'!$N$4:$N$5383=H$1),('Diário 7º PA'!$F$4:$F$5383))+SUMPRODUCT(-('Diário 8º PA'!$E$4:$E$5022='Analítico Cx.'!$B96),-('Diário 8º PA'!$O$4:$O$5022=H$1),('Diário 8º PA'!$F$4:$F$5022))+SUMPRODUCT(-('Diário 9º PA'!$E$4:$E$5221='Analítico Cx.'!$B96),-('Diário 9º PA'!$O$4:$O$5221=H$1),('Diário 9º PA'!$F$4:$F$5221))+SUMPRODUCT(-('Diário 10º PA'!$E$4:$E$5221='Analítico Cx.'!$B96),-('Diário 10º PA'!$O$4:$O$5221=H$1),('Diário 10º PA'!$F$4:$F$5221))</f>
        <v>0</v>
      </c>
      <c r="I96" s="183">
        <f>SUMPRODUCT(-('Diário 7º PA'!$E$4:$E$5383='Analítico Cx.'!$B96),-('Diário 7º PA'!$N$4:$N$5383=I$1),('Diário 7º PA'!$F$4:$F$5383))+SUMPRODUCT(-('Diário 8º PA'!$E$4:$E$5022='Analítico Cx.'!$B96),-('Diário 8º PA'!$O$4:$O$5022=I$1),('Diário 8º PA'!$F$4:$F$5022))+SUMPRODUCT(-('Diário 9º PA'!$E$4:$E$5221='Analítico Cx.'!$B96),-('Diário 9º PA'!$O$4:$O$5221=I$1),('Diário 9º PA'!$F$4:$F$5221))+SUMPRODUCT(-('Diário 10º PA'!$E$4:$E$5221='Analítico Cx.'!$B96),-('Diário 10º PA'!$O$4:$O$5221=I$1),('Diário 10º PA'!$F$4:$F$5221))</f>
        <v>0</v>
      </c>
      <c r="J96" s="183">
        <f>SUMPRODUCT(-('Diário 7º PA'!$E$4:$E$5383='Analítico Cx.'!$B96),-('Diário 7º PA'!$N$4:$N$5383=J$1),('Diário 7º PA'!$F$4:$F$5383))+SUMPRODUCT(-('Diário 8º PA'!$E$4:$E$5022='Analítico Cx.'!$B96),-('Diário 8º PA'!$O$4:$O$5022=J$1),('Diário 8º PA'!$F$4:$F$5022))+SUMPRODUCT(-('Diário 9º PA'!$E$4:$E$5221='Analítico Cx.'!$B96),-('Diário 9º PA'!$O$4:$O$5221=J$1),('Diário 9º PA'!$F$4:$F$5221))+SUMPRODUCT(-('Diário 10º PA'!$E$4:$E$5221='Analítico Cx.'!$B96),-('Diário 10º PA'!$O$4:$O$5221=J$1),('Diário 10º PA'!$F$4:$F$5221))</f>
        <v>0</v>
      </c>
      <c r="K96" s="183">
        <f>SUMPRODUCT(-('Diário 7º PA'!$E$4:$E$5383='Analítico Cx.'!$B96),-('Diário 7º PA'!$N$4:$N$5383=K$1),('Diário 7º PA'!$F$4:$F$5383))+SUMPRODUCT(-('Diário 8º PA'!$E$4:$E$5022='Analítico Cx.'!$B96),-('Diário 8º PA'!$O$4:$O$5022=K$1),('Diário 8º PA'!$F$4:$F$5022))+SUMPRODUCT(-('Diário 9º PA'!$E$4:$E$5221='Analítico Cx.'!$B96),-('Diário 9º PA'!$O$4:$O$5221=K$1),('Diário 9º PA'!$F$4:$F$5221))+SUMPRODUCT(-('Diário 10º PA'!$E$4:$E$5221='Analítico Cx.'!$B96),-('Diário 10º PA'!$O$4:$O$5221=K$1),('Diário 10º PA'!$F$4:$F$5221))</f>
        <v>0</v>
      </c>
      <c r="L96" s="183">
        <f>SUMPRODUCT(-('Diário 7º PA'!$E$4:$E$5383='Analítico Cx.'!$B96),-('Diário 7º PA'!$N$4:$N$5383=L$1),('Diário 7º PA'!$F$4:$F$5383))+SUMPRODUCT(-('Diário 8º PA'!$E$4:$E$5022='Analítico Cx.'!$B96),-('Diário 8º PA'!$O$4:$O$5022=L$1),('Diário 8º PA'!$F$4:$F$5022))+SUMPRODUCT(-('Diário 9º PA'!$E$4:$E$5221='Analítico Cx.'!$B96),-('Diário 9º PA'!$O$4:$O$5221=L$1),('Diário 9º PA'!$F$4:$F$5221))+SUMPRODUCT(-('Diário 10º PA'!$E$4:$E$5221='Analítico Cx.'!$B96),-('Diário 10º PA'!$O$4:$O$5221=L$1),('Diário 10º PA'!$F$4:$F$5221))</f>
        <v>0</v>
      </c>
      <c r="M96" s="183">
        <f>SUMPRODUCT(-('Diário 7º PA'!$E$4:$E$5383='Analítico Cx.'!$B96),-('Diário 7º PA'!$N$4:$N$5383=M$1),('Diário 7º PA'!$F$4:$F$5383))+SUMPRODUCT(-('Diário 8º PA'!$E$4:$E$5022='Analítico Cx.'!$B96),-('Diário 8º PA'!$O$4:$O$5022=M$1),('Diário 8º PA'!$F$4:$F$5022))+SUMPRODUCT(-('Diário 9º PA'!$E$4:$E$5221='Analítico Cx.'!$B96),-('Diário 9º PA'!$O$4:$O$5221=M$1),('Diário 9º PA'!$F$4:$F$5221))+SUMPRODUCT(-('Diário 10º PA'!$E$4:$E$5221='Analítico Cx.'!$B96),-('Diário 10º PA'!$O$4:$O$5221=M$1),('Diário 10º PA'!$F$4:$F$5221))</f>
        <v>0</v>
      </c>
      <c r="N96" s="183">
        <f>SUMPRODUCT(-('Diário 7º PA'!$E$4:$E$5383='Analítico Cx.'!$B96),-('Diário 7º PA'!$N$4:$N$5383=N$1),('Diário 7º PA'!$F$4:$F$5383))+SUMPRODUCT(-('Diário 8º PA'!$E$4:$E$5022='Analítico Cx.'!$B96),-('Diário 8º PA'!$O$4:$O$5022=N$1),('Diário 8º PA'!$F$4:$F$5022))+SUMPRODUCT(-('Diário 9º PA'!$E$4:$E$5221='Analítico Cx.'!$B96),-('Diário 9º PA'!$O$4:$O$5221=N$1),('Diário 9º PA'!$F$4:$F$5221))+SUMPRODUCT(-('Diário 10º PA'!$E$4:$E$5221='Analítico Cx.'!$B96),-('Diário 10º PA'!$O$4:$O$5221=N$1),('Diário 10º PA'!$F$4:$F$5221))</f>
        <v>0</v>
      </c>
      <c r="O96" s="184">
        <f t="shared" si="17"/>
        <v>18725.530000000002</v>
      </c>
      <c r="P96" s="168">
        <f t="shared" si="18"/>
        <v>1.1580822870573509E-3</v>
      </c>
    </row>
    <row r="97" spans="1:16" ht="23.25" customHeight="1" x14ac:dyDescent="0.2">
      <c r="A97" s="59" t="s">
        <v>283</v>
      </c>
      <c r="B97" s="103" t="s">
        <v>284</v>
      </c>
      <c r="C97" s="183">
        <f>SUMPRODUCT(-('Diário 7º PA'!$E$4:$E$5383='Analítico Cx.'!$B97),-('Diário 7º PA'!$N$4:$N$5383=C$1),('Diário 7º PA'!$F$4:$F$5383))+SUMPRODUCT(-('Diário 8º PA'!$E$4:$E$5022='Analítico Cx.'!$B97),-('Diário 8º PA'!$O$4:$O$5022=C$1),('Diário 8º PA'!$F$4:$F$5022))+SUMPRODUCT(-('Diário 9º PA'!$E$4:$E$5221='Analítico Cx.'!$B97),-('Diário 9º PA'!$O$4:$O$5221=C$1),('Diário 9º PA'!$F$4:$F$5221))+SUMPRODUCT(-('Diário 10º PA'!$E$4:$E$5221='Analítico Cx.'!$B97),-('Diário 10º PA'!$O$4:$O$5221=C$1),('Diário 10º PA'!$F$4:$F$5221))</f>
        <v>0</v>
      </c>
      <c r="D97" s="183">
        <f>SUMPRODUCT(-('Diário 7º PA'!$E$4:$E$5383='Analítico Cx.'!$B97),-('Diário 7º PA'!$N$4:$N$5383=D$1),('Diário 7º PA'!$F$4:$F$5383))+SUMPRODUCT(-('Diário 8º PA'!$E$4:$E$5022='Analítico Cx.'!$B97),-('Diário 8º PA'!$O$4:$O$5022=D$1),('Diário 8º PA'!$F$4:$F$5022))+SUMPRODUCT(-('Diário 9º PA'!$E$4:$E$5221='Analítico Cx.'!$B97),-('Diário 9º PA'!$O$4:$O$5221=D$1),('Diário 9º PA'!$F$4:$F$5221))+SUMPRODUCT(-('Diário 10º PA'!$E$4:$E$5221='Analítico Cx.'!$B97),-('Diário 10º PA'!$O$4:$O$5221=D$1),('Diário 10º PA'!$F$4:$F$5221))</f>
        <v>0</v>
      </c>
      <c r="E97" s="183">
        <f>SUMPRODUCT(-('Diário 7º PA'!$E$4:$E$5383='Analítico Cx.'!$B97),-('Diário 7º PA'!$N$4:$N$5383=E$1),('Diário 7º PA'!$F$4:$F$5383))+SUMPRODUCT(-('Diário 8º PA'!$E$4:$E$5022='Analítico Cx.'!$B97),-('Diário 8º PA'!$O$4:$O$5022=E$1),('Diário 8º PA'!$F$4:$F$5022))+SUMPRODUCT(-('Diário 9º PA'!$E$4:$E$5221='Analítico Cx.'!$B97),-('Diário 9º PA'!$O$4:$O$5221=E$1),('Diário 9º PA'!$F$4:$F$5221))+SUMPRODUCT(-('Diário 10º PA'!$E$4:$E$5221='Analítico Cx.'!$B97),-('Diário 10º PA'!$O$4:$O$5221=E$1),('Diário 10º PA'!$F$4:$F$5221))</f>
        <v>0</v>
      </c>
      <c r="F97" s="183">
        <f>SUMPRODUCT(-('Diário 7º PA'!$E$4:$E$5383='Analítico Cx.'!$B97),-('Diário 7º PA'!$N$4:$N$5383=F$1),('Diário 7º PA'!$F$4:$F$5383))+SUMPRODUCT(-('Diário 8º PA'!$E$4:$E$5022='Analítico Cx.'!$B97),-('Diário 8º PA'!$O$4:$O$5022=F$1),('Diário 8º PA'!$F$4:$F$5022))+SUMPRODUCT(-('Diário 9º PA'!$E$4:$E$5221='Analítico Cx.'!$B97),-('Diário 9º PA'!$O$4:$O$5221=F$1),('Diário 9º PA'!$F$4:$F$5221))+SUMPRODUCT(-('Diário 10º PA'!$E$4:$E$5221='Analítico Cx.'!$B97),-('Diário 10º PA'!$O$4:$O$5221=F$1),('Diário 10º PA'!$F$4:$F$5221))</f>
        <v>0</v>
      </c>
      <c r="G97" s="183">
        <f>SUMPRODUCT(-('Diário 7º PA'!$E$4:$E$5383='Analítico Cx.'!$B97),-('Diário 7º PA'!$N$4:$N$5383=G$1),('Diário 7º PA'!$F$4:$F$5383))+SUMPRODUCT(-('Diário 8º PA'!$E$4:$E$5022='Analítico Cx.'!$B97),-('Diário 8º PA'!$O$4:$O$5022=G$1),('Diário 8º PA'!$F$4:$F$5022))+SUMPRODUCT(-('Diário 9º PA'!$E$4:$E$5221='Analítico Cx.'!$B97),-('Diário 9º PA'!$O$4:$O$5221=G$1),('Diário 9º PA'!$F$4:$F$5221))+SUMPRODUCT(-('Diário 10º PA'!$E$4:$E$5221='Analítico Cx.'!$B97),-('Diário 10º PA'!$O$4:$O$5221=G$1),('Diário 10º PA'!$F$4:$F$5221))</f>
        <v>0</v>
      </c>
      <c r="H97" s="183">
        <f>SUMPRODUCT(-('Diário 7º PA'!$E$4:$E$5383='Analítico Cx.'!$B97),-('Diário 7º PA'!$N$4:$N$5383=H$1),('Diário 7º PA'!$F$4:$F$5383))+SUMPRODUCT(-('Diário 8º PA'!$E$4:$E$5022='Analítico Cx.'!$B97),-('Diário 8º PA'!$O$4:$O$5022=H$1),('Diário 8º PA'!$F$4:$F$5022))+SUMPRODUCT(-('Diário 9º PA'!$E$4:$E$5221='Analítico Cx.'!$B97),-('Diário 9º PA'!$O$4:$O$5221=H$1),('Diário 9º PA'!$F$4:$F$5221))+SUMPRODUCT(-('Diário 10º PA'!$E$4:$E$5221='Analítico Cx.'!$B97),-('Diário 10º PA'!$O$4:$O$5221=H$1),('Diário 10º PA'!$F$4:$F$5221))</f>
        <v>0</v>
      </c>
      <c r="I97" s="183">
        <f>SUMPRODUCT(-('Diário 7º PA'!$E$4:$E$5383='Analítico Cx.'!$B97),-('Diário 7º PA'!$N$4:$N$5383=I$1),('Diário 7º PA'!$F$4:$F$5383))+SUMPRODUCT(-('Diário 8º PA'!$E$4:$E$5022='Analítico Cx.'!$B97),-('Diário 8º PA'!$O$4:$O$5022=I$1),('Diário 8º PA'!$F$4:$F$5022))+SUMPRODUCT(-('Diário 9º PA'!$E$4:$E$5221='Analítico Cx.'!$B97),-('Diário 9º PA'!$O$4:$O$5221=I$1),('Diário 9º PA'!$F$4:$F$5221))+SUMPRODUCT(-('Diário 10º PA'!$E$4:$E$5221='Analítico Cx.'!$B97),-('Diário 10º PA'!$O$4:$O$5221=I$1),('Diário 10º PA'!$F$4:$F$5221))</f>
        <v>0</v>
      </c>
      <c r="J97" s="183">
        <f>SUMPRODUCT(-('Diário 7º PA'!$E$4:$E$5383='Analítico Cx.'!$B97),-('Diário 7º PA'!$N$4:$N$5383=J$1),('Diário 7º PA'!$F$4:$F$5383))+SUMPRODUCT(-('Diário 8º PA'!$E$4:$E$5022='Analítico Cx.'!$B97),-('Diário 8º PA'!$O$4:$O$5022=J$1),('Diário 8º PA'!$F$4:$F$5022))+SUMPRODUCT(-('Diário 9º PA'!$E$4:$E$5221='Analítico Cx.'!$B97),-('Diário 9º PA'!$O$4:$O$5221=J$1),('Diário 9º PA'!$F$4:$F$5221))+SUMPRODUCT(-('Diário 10º PA'!$E$4:$E$5221='Analítico Cx.'!$B97),-('Diário 10º PA'!$O$4:$O$5221=J$1),('Diário 10º PA'!$F$4:$F$5221))</f>
        <v>0</v>
      </c>
      <c r="K97" s="183">
        <f>SUMPRODUCT(-('Diário 7º PA'!$E$4:$E$5383='Analítico Cx.'!$B97),-('Diário 7º PA'!$N$4:$N$5383=K$1),('Diário 7º PA'!$F$4:$F$5383))+SUMPRODUCT(-('Diário 8º PA'!$E$4:$E$5022='Analítico Cx.'!$B97),-('Diário 8º PA'!$O$4:$O$5022=K$1),('Diário 8º PA'!$F$4:$F$5022))+SUMPRODUCT(-('Diário 9º PA'!$E$4:$E$5221='Analítico Cx.'!$B97),-('Diário 9º PA'!$O$4:$O$5221=K$1),('Diário 9º PA'!$F$4:$F$5221))+SUMPRODUCT(-('Diário 10º PA'!$E$4:$E$5221='Analítico Cx.'!$B97),-('Diário 10º PA'!$O$4:$O$5221=K$1),('Diário 10º PA'!$F$4:$F$5221))</f>
        <v>0</v>
      </c>
      <c r="L97" s="183">
        <f>SUMPRODUCT(-('Diário 7º PA'!$E$4:$E$5383='Analítico Cx.'!$B97),-('Diário 7º PA'!$N$4:$N$5383=L$1),('Diário 7º PA'!$F$4:$F$5383))+SUMPRODUCT(-('Diário 8º PA'!$E$4:$E$5022='Analítico Cx.'!$B97),-('Diário 8º PA'!$O$4:$O$5022=L$1),('Diário 8º PA'!$F$4:$F$5022))+SUMPRODUCT(-('Diário 9º PA'!$E$4:$E$5221='Analítico Cx.'!$B97),-('Diário 9º PA'!$O$4:$O$5221=L$1),('Diário 9º PA'!$F$4:$F$5221))+SUMPRODUCT(-('Diário 10º PA'!$E$4:$E$5221='Analítico Cx.'!$B97),-('Diário 10º PA'!$O$4:$O$5221=L$1),('Diário 10º PA'!$F$4:$F$5221))</f>
        <v>0</v>
      </c>
      <c r="M97" s="183">
        <f>SUMPRODUCT(-('Diário 7º PA'!$E$4:$E$5383='Analítico Cx.'!$B97),-('Diário 7º PA'!$N$4:$N$5383=M$1),('Diário 7º PA'!$F$4:$F$5383))+SUMPRODUCT(-('Diário 8º PA'!$E$4:$E$5022='Analítico Cx.'!$B97),-('Diário 8º PA'!$O$4:$O$5022=M$1),('Diário 8º PA'!$F$4:$F$5022))+SUMPRODUCT(-('Diário 9º PA'!$E$4:$E$5221='Analítico Cx.'!$B97),-('Diário 9º PA'!$O$4:$O$5221=M$1),('Diário 9º PA'!$F$4:$F$5221))+SUMPRODUCT(-('Diário 10º PA'!$E$4:$E$5221='Analítico Cx.'!$B97),-('Diário 10º PA'!$O$4:$O$5221=M$1),('Diário 10º PA'!$F$4:$F$5221))</f>
        <v>0</v>
      </c>
      <c r="N97" s="183">
        <f>SUMPRODUCT(-('Diário 7º PA'!$E$4:$E$5383='Analítico Cx.'!$B97),-('Diário 7º PA'!$N$4:$N$5383=N$1),('Diário 7º PA'!$F$4:$F$5383))+SUMPRODUCT(-('Diário 8º PA'!$E$4:$E$5022='Analítico Cx.'!$B97),-('Diário 8º PA'!$O$4:$O$5022=N$1),('Diário 8º PA'!$F$4:$F$5022))+SUMPRODUCT(-('Diário 9º PA'!$E$4:$E$5221='Analítico Cx.'!$B97),-('Diário 9º PA'!$O$4:$O$5221=N$1),('Diário 9º PA'!$F$4:$F$5221))+SUMPRODUCT(-('Diário 10º PA'!$E$4:$E$5221='Analítico Cx.'!$B97),-('Diário 10º PA'!$O$4:$O$5221=N$1),('Diário 10º PA'!$F$4:$F$5221))</f>
        <v>0</v>
      </c>
      <c r="O97" s="184">
        <f t="shared" si="17"/>
        <v>0</v>
      </c>
      <c r="P97" s="168">
        <f t="shared" si="18"/>
        <v>0</v>
      </c>
    </row>
    <row r="98" spans="1:16" ht="23.25" customHeight="1" x14ac:dyDescent="0.2">
      <c r="A98" s="59" t="s">
        <v>285</v>
      </c>
      <c r="B98" s="103" t="s">
        <v>286</v>
      </c>
      <c r="C98" s="183">
        <f>SUMPRODUCT(-('Diário 7º PA'!$E$4:$E$5383='Analítico Cx.'!$B98),-('Diário 7º PA'!$N$4:$N$5383=C$1),('Diário 7º PA'!$F$4:$F$5383))+SUMPRODUCT(-('Diário 8º PA'!$E$4:$E$5022='Analítico Cx.'!$B98),-('Diário 8º PA'!$O$4:$O$5022=C$1),('Diário 8º PA'!$F$4:$F$5022))+SUMPRODUCT(-('Diário 9º PA'!$E$4:$E$5221='Analítico Cx.'!$B98),-('Diário 9º PA'!$O$4:$O$5221=C$1),('Diário 9º PA'!$F$4:$F$5221))+SUMPRODUCT(-('Diário 10º PA'!$E$4:$E$5221='Analítico Cx.'!$B98),-('Diário 10º PA'!$O$4:$O$5221=C$1),('Diário 10º PA'!$F$4:$F$5221))</f>
        <v>0</v>
      </c>
      <c r="D98" s="183">
        <f>SUMPRODUCT(-('Diário 7º PA'!$E$4:$E$5383='Analítico Cx.'!$B98),-('Diário 7º PA'!$N$4:$N$5383=D$1),('Diário 7º PA'!$F$4:$F$5383))+SUMPRODUCT(-('Diário 8º PA'!$E$4:$E$5022='Analítico Cx.'!$B98),-('Diário 8º PA'!$O$4:$O$5022=D$1),('Diário 8º PA'!$F$4:$F$5022))+SUMPRODUCT(-('Diário 9º PA'!$E$4:$E$5221='Analítico Cx.'!$B98),-('Diário 9º PA'!$O$4:$O$5221=D$1),('Diário 9º PA'!$F$4:$F$5221))+SUMPRODUCT(-('Diário 10º PA'!$E$4:$E$5221='Analítico Cx.'!$B98),-('Diário 10º PA'!$O$4:$O$5221=D$1),('Diário 10º PA'!$F$4:$F$5221))</f>
        <v>0</v>
      </c>
      <c r="E98" s="183">
        <f>SUMPRODUCT(-('Diário 7º PA'!$E$4:$E$5383='Analítico Cx.'!$B98),-('Diário 7º PA'!$N$4:$N$5383=E$1),('Diário 7º PA'!$F$4:$F$5383))+SUMPRODUCT(-('Diário 8º PA'!$E$4:$E$5022='Analítico Cx.'!$B98),-('Diário 8º PA'!$O$4:$O$5022=E$1),('Diário 8º PA'!$F$4:$F$5022))+SUMPRODUCT(-('Diário 9º PA'!$E$4:$E$5221='Analítico Cx.'!$B98),-('Diário 9º PA'!$O$4:$O$5221=E$1),('Diário 9º PA'!$F$4:$F$5221))+SUMPRODUCT(-('Diário 10º PA'!$E$4:$E$5221='Analítico Cx.'!$B98),-('Diário 10º PA'!$O$4:$O$5221=E$1),('Diário 10º PA'!$F$4:$F$5221))</f>
        <v>0</v>
      </c>
      <c r="F98" s="183">
        <f>SUMPRODUCT(-('Diário 7º PA'!$E$4:$E$5383='Analítico Cx.'!$B98),-('Diário 7º PA'!$N$4:$N$5383=F$1),('Diário 7º PA'!$F$4:$F$5383))+SUMPRODUCT(-('Diário 8º PA'!$E$4:$E$5022='Analítico Cx.'!$B98),-('Diário 8º PA'!$O$4:$O$5022=F$1),('Diário 8º PA'!$F$4:$F$5022))+SUMPRODUCT(-('Diário 9º PA'!$E$4:$E$5221='Analítico Cx.'!$B98),-('Diário 9º PA'!$O$4:$O$5221=F$1),('Diário 9º PA'!$F$4:$F$5221))+SUMPRODUCT(-('Diário 10º PA'!$E$4:$E$5221='Analítico Cx.'!$B98),-('Diário 10º PA'!$O$4:$O$5221=F$1),('Diário 10º PA'!$F$4:$F$5221))</f>
        <v>0</v>
      </c>
      <c r="G98" s="183">
        <f>SUMPRODUCT(-('Diário 7º PA'!$E$4:$E$5383='Analítico Cx.'!$B98),-('Diário 7º PA'!$N$4:$N$5383=G$1),('Diário 7º PA'!$F$4:$F$5383))+SUMPRODUCT(-('Diário 8º PA'!$E$4:$E$5022='Analítico Cx.'!$B98),-('Diário 8º PA'!$O$4:$O$5022=G$1),('Diário 8º PA'!$F$4:$F$5022))+SUMPRODUCT(-('Diário 9º PA'!$E$4:$E$5221='Analítico Cx.'!$B98),-('Diário 9º PA'!$O$4:$O$5221=G$1),('Diário 9º PA'!$F$4:$F$5221))+SUMPRODUCT(-('Diário 10º PA'!$E$4:$E$5221='Analítico Cx.'!$B98),-('Diário 10º PA'!$O$4:$O$5221=G$1),('Diário 10º PA'!$F$4:$F$5221))</f>
        <v>0</v>
      </c>
      <c r="H98" s="183">
        <f>SUMPRODUCT(-('Diário 7º PA'!$E$4:$E$5383='Analítico Cx.'!$B98),-('Diário 7º PA'!$N$4:$N$5383=H$1),('Diário 7º PA'!$F$4:$F$5383))+SUMPRODUCT(-('Diário 8º PA'!$E$4:$E$5022='Analítico Cx.'!$B98),-('Diário 8º PA'!$O$4:$O$5022=H$1),('Diário 8º PA'!$F$4:$F$5022))+SUMPRODUCT(-('Diário 9º PA'!$E$4:$E$5221='Analítico Cx.'!$B98),-('Diário 9º PA'!$O$4:$O$5221=H$1),('Diário 9º PA'!$F$4:$F$5221))+SUMPRODUCT(-('Diário 10º PA'!$E$4:$E$5221='Analítico Cx.'!$B98),-('Diário 10º PA'!$O$4:$O$5221=H$1),('Diário 10º PA'!$F$4:$F$5221))</f>
        <v>0</v>
      </c>
      <c r="I98" s="183">
        <f>SUMPRODUCT(-('Diário 7º PA'!$E$4:$E$5383='Analítico Cx.'!$B98),-('Diário 7º PA'!$N$4:$N$5383=I$1),('Diário 7º PA'!$F$4:$F$5383))+SUMPRODUCT(-('Diário 8º PA'!$E$4:$E$5022='Analítico Cx.'!$B98),-('Diário 8º PA'!$O$4:$O$5022=I$1),('Diário 8º PA'!$F$4:$F$5022))+SUMPRODUCT(-('Diário 9º PA'!$E$4:$E$5221='Analítico Cx.'!$B98),-('Diário 9º PA'!$O$4:$O$5221=I$1),('Diário 9º PA'!$F$4:$F$5221))+SUMPRODUCT(-('Diário 10º PA'!$E$4:$E$5221='Analítico Cx.'!$B98),-('Diário 10º PA'!$O$4:$O$5221=I$1),('Diário 10º PA'!$F$4:$F$5221))</f>
        <v>0</v>
      </c>
      <c r="J98" s="183">
        <f>SUMPRODUCT(-('Diário 7º PA'!$E$4:$E$5383='Analítico Cx.'!$B98),-('Diário 7º PA'!$N$4:$N$5383=J$1),('Diário 7º PA'!$F$4:$F$5383))+SUMPRODUCT(-('Diário 8º PA'!$E$4:$E$5022='Analítico Cx.'!$B98),-('Diário 8º PA'!$O$4:$O$5022=J$1),('Diário 8º PA'!$F$4:$F$5022))+SUMPRODUCT(-('Diário 9º PA'!$E$4:$E$5221='Analítico Cx.'!$B98),-('Diário 9º PA'!$O$4:$O$5221=J$1),('Diário 9º PA'!$F$4:$F$5221))+SUMPRODUCT(-('Diário 10º PA'!$E$4:$E$5221='Analítico Cx.'!$B98),-('Diário 10º PA'!$O$4:$O$5221=J$1),('Diário 10º PA'!$F$4:$F$5221))</f>
        <v>0</v>
      </c>
      <c r="K98" s="183">
        <f>SUMPRODUCT(-('Diário 7º PA'!$E$4:$E$5383='Analítico Cx.'!$B98),-('Diário 7º PA'!$N$4:$N$5383=K$1),('Diário 7º PA'!$F$4:$F$5383))+SUMPRODUCT(-('Diário 8º PA'!$E$4:$E$5022='Analítico Cx.'!$B98),-('Diário 8º PA'!$O$4:$O$5022=K$1),('Diário 8º PA'!$F$4:$F$5022))+SUMPRODUCT(-('Diário 9º PA'!$E$4:$E$5221='Analítico Cx.'!$B98),-('Diário 9º PA'!$O$4:$O$5221=K$1),('Diário 9º PA'!$F$4:$F$5221))+SUMPRODUCT(-('Diário 10º PA'!$E$4:$E$5221='Analítico Cx.'!$B98),-('Diário 10º PA'!$O$4:$O$5221=K$1),('Diário 10º PA'!$F$4:$F$5221))</f>
        <v>0</v>
      </c>
      <c r="L98" s="183">
        <f>SUMPRODUCT(-('Diário 7º PA'!$E$4:$E$5383='Analítico Cx.'!$B98),-('Diário 7º PA'!$N$4:$N$5383=L$1),('Diário 7º PA'!$F$4:$F$5383))+SUMPRODUCT(-('Diário 8º PA'!$E$4:$E$5022='Analítico Cx.'!$B98),-('Diário 8º PA'!$O$4:$O$5022=L$1),('Diário 8º PA'!$F$4:$F$5022))+SUMPRODUCT(-('Diário 9º PA'!$E$4:$E$5221='Analítico Cx.'!$B98),-('Diário 9º PA'!$O$4:$O$5221=L$1),('Diário 9º PA'!$F$4:$F$5221))+SUMPRODUCT(-('Diário 10º PA'!$E$4:$E$5221='Analítico Cx.'!$B98),-('Diário 10º PA'!$O$4:$O$5221=L$1),('Diário 10º PA'!$F$4:$F$5221))</f>
        <v>0</v>
      </c>
      <c r="M98" s="183">
        <f>SUMPRODUCT(-('Diário 7º PA'!$E$4:$E$5383='Analítico Cx.'!$B98),-('Diário 7º PA'!$N$4:$N$5383=M$1),('Diário 7º PA'!$F$4:$F$5383))+SUMPRODUCT(-('Diário 8º PA'!$E$4:$E$5022='Analítico Cx.'!$B98),-('Diário 8º PA'!$O$4:$O$5022=M$1),('Diário 8º PA'!$F$4:$F$5022))+SUMPRODUCT(-('Diário 9º PA'!$E$4:$E$5221='Analítico Cx.'!$B98),-('Diário 9º PA'!$O$4:$O$5221=M$1),('Diário 9º PA'!$F$4:$F$5221))+SUMPRODUCT(-('Diário 10º PA'!$E$4:$E$5221='Analítico Cx.'!$B98),-('Diário 10º PA'!$O$4:$O$5221=M$1),('Diário 10º PA'!$F$4:$F$5221))</f>
        <v>0</v>
      </c>
      <c r="N98" s="183">
        <f>SUMPRODUCT(-('Diário 7º PA'!$E$4:$E$5383='Analítico Cx.'!$B98),-('Diário 7º PA'!$N$4:$N$5383=N$1),('Diário 7º PA'!$F$4:$F$5383))+SUMPRODUCT(-('Diário 8º PA'!$E$4:$E$5022='Analítico Cx.'!$B98),-('Diário 8º PA'!$O$4:$O$5022=N$1),('Diário 8º PA'!$F$4:$F$5022))+SUMPRODUCT(-('Diário 9º PA'!$E$4:$E$5221='Analítico Cx.'!$B98),-('Diário 9º PA'!$O$4:$O$5221=N$1),('Diário 9º PA'!$F$4:$F$5221))+SUMPRODUCT(-('Diário 10º PA'!$E$4:$E$5221='Analítico Cx.'!$B98),-('Diário 10º PA'!$O$4:$O$5221=N$1),('Diário 10º PA'!$F$4:$F$5221))</f>
        <v>0</v>
      </c>
      <c r="O98" s="184">
        <f t="shared" si="17"/>
        <v>0</v>
      </c>
      <c r="P98" s="168">
        <f t="shared" si="18"/>
        <v>0</v>
      </c>
    </row>
    <row r="99" spans="1:16" ht="23.25" customHeight="1" x14ac:dyDescent="0.2">
      <c r="A99" s="59" t="s">
        <v>287</v>
      </c>
      <c r="B99" s="103" t="s">
        <v>288</v>
      </c>
      <c r="C99" s="183">
        <f>SUMPRODUCT(-('Diário 7º PA'!$E$4:$E$5383='Analítico Cx.'!$B99),-('Diário 7º PA'!$N$4:$N$5383=C$1),('Diário 7º PA'!$F$4:$F$5383))+SUMPRODUCT(-('Diário 8º PA'!$E$4:$E$5022='Analítico Cx.'!$B99),-('Diário 8º PA'!$O$4:$O$5022=C$1),('Diário 8º PA'!$F$4:$F$5022))+SUMPRODUCT(-('Diário 9º PA'!$E$4:$E$5221='Analítico Cx.'!$B99),-('Diário 9º PA'!$O$4:$O$5221=C$1),('Diário 9º PA'!$F$4:$F$5221))+SUMPRODUCT(-('Diário 10º PA'!$E$4:$E$5221='Analítico Cx.'!$B99),-('Diário 10º PA'!$O$4:$O$5221=C$1),('Diário 10º PA'!$F$4:$F$5221))</f>
        <v>0</v>
      </c>
      <c r="D99" s="183">
        <f>SUMPRODUCT(-('Diário 7º PA'!$E$4:$E$5383='Analítico Cx.'!$B99),-('Diário 7º PA'!$N$4:$N$5383=D$1),('Diário 7º PA'!$F$4:$F$5383))+SUMPRODUCT(-('Diário 8º PA'!$E$4:$E$5022='Analítico Cx.'!$B99),-('Diário 8º PA'!$O$4:$O$5022=D$1),('Diário 8º PA'!$F$4:$F$5022))+SUMPRODUCT(-('Diário 9º PA'!$E$4:$E$5221='Analítico Cx.'!$B99),-('Diário 9º PA'!$O$4:$O$5221=D$1),('Diário 9º PA'!$F$4:$F$5221))+SUMPRODUCT(-('Diário 10º PA'!$E$4:$E$5221='Analítico Cx.'!$B99),-('Diário 10º PA'!$O$4:$O$5221=D$1),('Diário 10º PA'!$F$4:$F$5221))</f>
        <v>0</v>
      </c>
      <c r="E99" s="183">
        <f>SUMPRODUCT(-('Diário 7º PA'!$E$4:$E$5383='Analítico Cx.'!$B99),-('Diário 7º PA'!$N$4:$N$5383=E$1),('Diário 7º PA'!$F$4:$F$5383))+SUMPRODUCT(-('Diário 8º PA'!$E$4:$E$5022='Analítico Cx.'!$B99),-('Diário 8º PA'!$O$4:$O$5022=E$1),('Diário 8º PA'!$F$4:$F$5022))+SUMPRODUCT(-('Diário 9º PA'!$E$4:$E$5221='Analítico Cx.'!$B99),-('Diário 9º PA'!$O$4:$O$5221=E$1),('Diário 9º PA'!$F$4:$F$5221))+SUMPRODUCT(-('Diário 10º PA'!$E$4:$E$5221='Analítico Cx.'!$B99),-('Diário 10º PA'!$O$4:$O$5221=E$1),('Diário 10º PA'!$F$4:$F$5221))</f>
        <v>0</v>
      </c>
      <c r="F99" s="183">
        <f>SUMPRODUCT(-('Diário 7º PA'!$E$4:$E$5383='Analítico Cx.'!$B99),-('Diário 7º PA'!$N$4:$N$5383=F$1),('Diário 7º PA'!$F$4:$F$5383))+SUMPRODUCT(-('Diário 8º PA'!$E$4:$E$5022='Analítico Cx.'!$B99),-('Diário 8º PA'!$O$4:$O$5022=F$1),('Diário 8º PA'!$F$4:$F$5022))+SUMPRODUCT(-('Diário 9º PA'!$E$4:$E$5221='Analítico Cx.'!$B99),-('Diário 9º PA'!$O$4:$O$5221=F$1),('Diário 9º PA'!$F$4:$F$5221))+SUMPRODUCT(-('Diário 10º PA'!$E$4:$E$5221='Analítico Cx.'!$B99),-('Diário 10º PA'!$O$4:$O$5221=F$1),('Diário 10º PA'!$F$4:$F$5221))</f>
        <v>0</v>
      </c>
      <c r="G99" s="183">
        <f>SUMPRODUCT(-('Diário 7º PA'!$E$4:$E$5383='Analítico Cx.'!$B99),-('Diário 7º PA'!$N$4:$N$5383=G$1),('Diário 7º PA'!$F$4:$F$5383))+SUMPRODUCT(-('Diário 8º PA'!$E$4:$E$5022='Analítico Cx.'!$B99),-('Diário 8º PA'!$O$4:$O$5022=G$1),('Diário 8º PA'!$F$4:$F$5022))+SUMPRODUCT(-('Diário 9º PA'!$E$4:$E$5221='Analítico Cx.'!$B99),-('Diário 9º PA'!$O$4:$O$5221=G$1),('Diário 9º PA'!$F$4:$F$5221))+SUMPRODUCT(-('Diário 10º PA'!$E$4:$E$5221='Analítico Cx.'!$B99),-('Diário 10º PA'!$O$4:$O$5221=G$1),('Diário 10º PA'!$F$4:$F$5221))</f>
        <v>0</v>
      </c>
      <c r="H99" s="183">
        <f>SUMPRODUCT(-('Diário 7º PA'!$E$4:$E$5383='Analítico Cx.'!$B99),-('Diário 7º PA'!$N$4:$N$5383=H$1),('Diário 7º PA'!$F$4:$F$5383))+SUMPRODUCT(-('Diário 8º PA'!$E$4:$E$5022='Analítico Cx.'!$B99),-('Diário 8º PA'!$O$4:$O$5022=H$1),('Diário 8º PA'!$F$4:$F$5022))+SUMPRODUCT(-('Diário 9º PA'!$E$4:$E$5221='Analítico Cx.'!$B99),-('Diário 9º PA'!$O$4:$O$5221=H$1),('Diário 9º PA'!$F$4:$F$5221))+SUMPRODUCT(-('Diário 10º PA'!$E$4:$E$5221='Analítico Cx.'!$B99),-('Diário 10º PA'!$O$4:$O$5221=H$1),('Diário 10º PA'!$F$4:$F$5221))</f>
        <v>0</v>
      </c>
      <c r="I99" s="183">
        <f>SUMPRODUCT(-('Diário 7º PA'!$E$4:$E$5383='Analítico Cx.'!$B99),-('Diário 7º PA'!$N$4:$N$5383=I$1),('Diário 7º PA'!$F$4:$F$5383))+SUMPRODUCT(-('Diário 8º PA'!$E$4:$E$5022='Analítico Cx.'!$B99),-('Diário 8º PA'!$O$4:$O$5022=I$1),('Diário 8º PA'!$F$4:$F$5022))+SUMPRODUCT(-('Diário 9º PA'!$E$4:$E$5221='Analítico Cx.'!$B99),-('Diário 9º PA'!$O$4:$O$5221=I$1),('Diário 9º PA'!$F$4:$F$5221))+SUMPRODUCT(-('Diário 10º PA'!$E$4:$E$5221='Analítico Cx.'!$B99),-('Diário 10º PA'!$O$4:$O$5221=I$1),('Diário 10º PA'!$F$4:$F$5221))</f>
        <v>0</v>
      </c>
      <c r="J99" s="183">
        <f>SUMPRODUCT(-('Diário 7º PA'!$E$4:$E$5383='Analítico Cx.'!$B99),-('Diário 7º PA'!$N$4:$N$5383=J$1),('Diário 7º PA'!$F$4:$F$5383))+SUMPRODUCT(-('Diário 8º PA'!$E$4:$E$5022='Analítico Cx.'!$B99),-('Diário 8º PA'!$O$4:$O$5022=J$1),('Diário 8º PA'!$F$4:$F$5022))+SUMPRODUCT(-('Diário 9º PA'!$E$4:$E$5221='Analítico Cx.'!$B99),-('Diário 9º PA'!$O$4:$O$5221=J$1),('Diário 9º PA'!$F$4:$F$5221))+SUMPRODUCT(-('Diário 10º PA'!$E$4:$E$5221='Analítico Cx.'!$B99),-('Diário 10º PA'!$O$4:$O$5221=J$1),('Diário 10º PA'!$F$4:$F$5221))</f>
        <v>0</v>
      </c>
      <c r="K99" s="183">
        <f>SUMPRODUCT(-('Diário 7º PA'!$E$4:$E$5383='Analítico Cx.'!$B99),-('Diário 7º PA'!$N$4:$N$5383=K$1),('Diário 7º PA'!$F$4:$F$5383))+SUMPRODUCT(-('Diário 8º PA'!$E$4:$E$5022='Analítico Cx.'!$B99),-('Diário 8º PA'!$O$4:$O$5022=K$1),('Diário 8º PA'!$F$4:$F$5022))+SUMPRODUCT(-('Diário 9º PA'!$E$4:$E$5221='Analítico Cx.'!$B99),-('Diário 9º PA'!$O$4:$O$5221=K$1),('Diário 9º PA'!$F$4:$F$5221))+SUMPRODUCT(-('Diário 10º PA'!$E$4:$E$5221='Analítico Cx.'!$B99),-('Diário 10º PA'!$O$4:$O$5221=K$1),('Diário 10º PA'!$F$4:$F$5221))</f>
        <v>0</v>
      </c>
      <c r="L99" s="183">
        <f>SUMPRODUCT(-('Diário 7º PA'!$E$4:$E$5383='Analítico Cx.'!$B99),-('Diário 7º PA'!$N$4:$N$5383=L$1),('Diário 7º PA'!$F$4:$F$5383))+SUMPRODUCT(-('Diário 8º PA'!$E$4:$E$5022='Analítico Cx.'!$B99),-('Diário 8º PA'!$O$4:$O$5022=L$1),('Diário 8º PA'!$F$4:$F$5022))+SUMPRODUCT(-('Diário 9º PA'!$E$4:$E$5221='Analítico Cx.'!$B99),-('Diário 9º PA'!$O$4:$O$5221=L$1),('Diário 9º PA'!$F$4:$F$5221))+SUMPRODUCT(-('Diário 10º PA'!$E$4:$E$5221='Analítico Cx.'!$B99),-('Diário 10º PA'!$O$4:$O$5221=L$1),('Diário 10º PA'!$F$4:$F$5221))</f>
        <v>0</v>
      </c>
      <c r="M99" s="183">
        <f>SUMPRODUCT(-('Diário 7º PA'!$E$4:$E$5383='Analítico Cx.'!$B99),-('Diário 7º PA'!$N$4:$N$5383=M$1),('Diário 7º PA'!$F$4:$F$5383))+SUMPRODUCT(-('Diário 8º PA'!$E$4:$E$5022='Analítico Cx.'!$B99),-('Diário 8º PA'!$O$4:$O$5022=M$1),('Diário 8º PA'!$F$4:$F$5022))+SUMPRODUCT(-('Diário 9º PA'!$E$4:$E$5221='Analítico Cx.'!$B99),-('Diário 9º PA'!$O$4:$O$5221=M$1),('Diário 9º PA'!$F$4:$F$5221))+SUMPRODUCT(-('Diário 10º PA'!$E$4:$E$5221='Analítico Cx.'!$B99),-('Diário 10º PA'!$O$4:$O$5221=M$1),('Diário 10º PA'!$F$4:$F$5221))</f>
        <v>0</v>
      </c>
      <c r="N99" s="183">
        <f>SUMPRODUCT(-('Diário 7º PA'!$E$4:$E$5383='Analítico Cx.'!$B99),-('Diário 7º PA'!$N$4:$N$5383=N$1),('Diário 7º PA'!$F$4:$F$5383))+SUMPRODUCT(-('Diário 8º PA'!$E$4:$E$5022='Analítico Cx.'!$B99),-('Diário 8º PA'!$O$4:$O$5022=N$1),('Diário 8º PA'!$F$4:$F$5022))+SUMPRODUCT(-('Diário 9º PA'!$E$4:$E$5221='Analítico Cx.'!$B99),-('Diário 9º PA'!$O$4:$O$5221=N$1),('Diário 9º PA'!$F$4:$F$5221))+SUMPRODUCT(-('Diário 10º PA'!$E$4:$E$5221='Analítico Cx.'!$B99),-('Diário 10º PA'!$O$4:$O$5221=N$1),('Diário 10º PA'!$F$4:$F$5221))</f>
        <v>0</v>
      </c>
      <c r="O99" s="184">
        <f t="shared" si="17"/>
        <v>0</v>
      </c>
      <c r="P99" s="168">
        <f t="shared" si="18"/>
        <v>0</v>
      </c>
    </row>
    <row r="100" spans="1:16" ht="23.25" customHeight="1" x14ac:dyDescent="0.2">
      <c r="A100" s="59" t="s">
        <v>289</v>
      </c>
      <c r="B100" s="103" t="s">
        <v>290</v>
      </c>
      <c r="C100" s="183">
        <f>SUMPRODUCT(-('Diário 7º PA'!$E$4:$E$5383='Analítico Cx.'!$B100),-('Diário 7º PA'!$N$4:$N$5383=C$1),('Diário 7º PA'!$F$4:$F$5383))+SUMPRODUCT(-('Diário 8º PA'!$E$4:$E$5022='Analítico Cx.'!$B100),-('Diário 8º PA'!$O$4:$O$5022=C$1),('Diário 8º PA'!$F$4:$F$5022))+SUMPRODUCT(-('Diário 9º PA'!$E$4:$E$5221='Analítico Cx.'!$B100),-('Diário 9º PA'!$O$4:$O$5221=C$1),('Diário 9º PA'!$F$4:$F$5221))+SUMPRODUCT(-('Diário 10º PA'!$E$4:$E$5221='Analítico Cx.'!$B100),-('Diário 10º PA'!$O$4:$O$5221=C$1),('Diário 10º PA'!$F$4:$F$5221))</f>
        <v>27646.359999999997</v>
      </c>
      <c r="D100" s="183">
        <f>SUMPRODUCT(-('Diário 7º PA'!$E$4:$E$5383='Analítico Cx.'!$B100),-('Diário 7º PA'!$N$4:$N$5383=D$1),('Diário 7º PA'!$F$4:$F$5383))+SUMPRODUCT(-('Diário 8º PA'!$E$4:$E$5022='Analítico Cx.'!$B100),-('Diário 8º PA'!$O$4:$O$5022=D$1),('Diário 8º PA'!$F$4:$F$5022))+SUMPRODUCT(-('Diário 9º PA'!$E$4:$E$5221='Analítico Cx.'!$B100),-('Diário 9º PA'!$O$4:$O$5221=D$1),('Diário 9º PA'!$F$4:$F$5221))+SUMPRODUCT(-('Diário 10º PA'!$E$4:$E$5221='Analítico Cx.'!$B100),-('Diário 10º PA'!$O$4:$O$5221=D$1),('Diário 10º PA'!$F$4:$F$5221))</f>
        <v>24252.690000000006</v>
      </c>
      <c r="E100" s="183">
        <f>SUMPRODUCT(-('Diário 7º PA'!$E$4:$E$5383='Analítico Cx.'!$B100),-('Diário 7º PA'!$N$4:$N$5383=E$1),('Diário 7º PA'!$F$4:$F$5383))+SUMPRODUCT(-('Diário 8º PA'!$E$4:$E$5022='Analítico Cx.'!$B100),-('Diário 8º PA'!$O$4:$O$5022=E$1),('Diário 8º PA'!$F$4:$F$5022))+SUMPRODUCT(-('Diário 9º PA'!$E$4:$E$5221='Analítico Cx.'!$B100),-('Diário 9º PA'!$O$4:$O$5221=E$1),('Diário 9º PA'!$F$4:$F$5221))+SUMPRODUCT(-('Diário 10º PA'!$E$4:$E$5221='Analítico Cx.'!$B100),-('Diário 10º PA'!$O$4:$O$5221=E$1),('Diário 10º PA'!$F$4:$F$5221))</f>
        <v>22791.980000000003</v>
      </c>
      <c r="F100" s="183">
        <f>SUMPRODUCT(-('Diário 7º PA'!$E$4:$E$5383='Analítico Cx.'!$B100),-('Diário 7º PA'!$N$4:$N$5383=F$1),('Diário 7º PA'!$F$4:$F$5383))+SUMPRODUCT(-('Diário 8º PA'!$E$4:$E$5022='Analítico Cx.'!$B100),-('Diário 8º PA'!$O$4:$O$5022=F$1),('Diário 8º PA'!$F$4:$F$5022))+SUMPRODUCT(-('Diário 9º PA'!$E$4:$E$5221='Analítico Cx.'!$B100),-('Diário 9º PA'!$O$4:$O$5221=F$1),('Diário 9º PA'!$F$4:$F$5221))+SUMPRODUCT(-('Diário 10º PA'!$E$4:$E$5221='Analítico Cx.'!$B100),-('Diário 10º PA'!$O$4:$O$5221=F$1),('Diário 10º PA'!$F$4:$F$5221))</f>
        <v>0</v>
      </c>
      <c r="G100" s="183">
        <f>SUMPRODUCT(-('Diário 7º PA'!$E$4:$E$5383='Analítico Cx.'!$B100),-('Diário 7º PA'!$N$4:$N$5383=G$1),('Diário 7º PA'!$F$4:$F$5383))+SUMPRODUCT(-('Diário 8º PA'!$E$4:$E$5022='Analítico Cx.'!$B100),-('Diário 8º PA'!$O$4:$O$5022=G$1),('Diário 8º PA'!$F$4:$F$5022))+SUMPRODUCT(-('Diário 9º PA'!$E$4:$E$5221='Analítico Cx.'!$B100),-('Diário 9º PA'!$O$4:$O$5221=G$1),('Diário 9º PA'!$F$4:$F$5221))+SUMPRODUCT(-('Diário 10º PA'!$E$4:$E$5221='Analítico Cx.'!$B100),-('Diário 10º PA'!$O$4:$O$5221=G$1),('Diário 10º PA'!$F$4:$F$5221))</f>
        <v>0</v>
      </c>
      <c r="H100" s="183">
        <f>SUMPRODUCT(-('Diário 7º PA'!$E$4:$E$5383='Analítico Cx.'!$B100),-('Diário 7º PA'!$N$4:$N$5383=H$1),('Diário 7º PA'!$F$4:$F$5383))+SUMPRODUCT(-('Diário 8º PA'!$E$4:$E$5022='Analítico Cx.'!$B100),-('Diário 8º PA'!$O$4:$O$5022=H$1),('Diário 8º PA'!$F$4:$F$5022))+SUMPRODUCT(-('Diário 9º PA'!$E$4:$E$5221='Analítico Cx.'!$B100),-('Diário 9º PA'!$O$4:$O$5221=H$1),('Diário 9º PA'!$F$4:$F$5221))+SUMPRODUCT(-('Diário 10º PA'!$E$4:$E$5221='Analítico Cx.'!$B100),-('Diário 10º PA'!$O$4:$O$5221=H$1),('Diário 10º PA'!$F$4:$F$5221))</f>
        <v>0</v>
      </c>
      <c r="I100" s="183">
        <f>SUMPRODUCT(-('Diário 7º PA'!$E$4:$E$5383='Analítico Cx.'!$B100),-('Diário 7º PA'!$N$4:$N$5383=I$1),('Diário 7º PA'!$F$4:$F$5383))+SUMPRODUCT(-('Diário 8º PA'!$E$4:$E$5022='Analítico Cx.'!$B100),-('Diário 8º PA'!$O$4:$O$5022=I$1),('Diário 8º PA'!$F$4:$F$5022))+SUMPRODUCT(-('Diário 9º PA'!$E$4:$E$5221='Analítico Cx.'!$B100),-('Diário 9º PA'!$O$4:$O$5221=I$1),('Diário 9º PA'!$F$4:$F$5221))+SUMPRODUCT(-('Diário 10º PA'!$E$4:$E$5221='Analítico Cx.'!$B100),-('Diário 10º PA'!$O$4:$O$5221=I$1),('Diário 10º PA'!$F$4:$F$5221))</f>
        <v>0</v>
      </c>
      <c r="J100" s="183">
        <f>SUMPRODUCT(-('Diário 7º PA'!$E$4:$E$5383='Analítico Cx.'!$B100),-('Diário 7º PA'!$N$4:$N$5383=J$1),('Diário 7º PA'!$F$4:$F$5383))+SUMPRODUCT(-('Diário 8º PA'!$E$4:$E$5022='Analítico Cx.'!$B100),-('Diário 8º PA'!$O$4:$O$5022=J$1),('Diário 8º PA'!$F$4:$F$5022))+SUMPRODUCT(-('Diário 9º PA'!$E$4:$E$5221='Analítico Cx.'!$B100),-('Diário 9º PA'!$O$4:$O$5221=J$1),('Diário 9º PA'!$F$4:$F$5221))+SUMPRODUCT(-('Diário 10º PA'!$E$4:$E$5221='Analítico Cx.'!$B100),-('Diário 10º PA'!$O$4:$O$5221=J$1),('Diário 10º PA'!$F$4:$F$5221))</f>
        <v>0</v>
      </c>
      <c r="K100" s="183">
        <f>SUMPRODUCT(-('Diário 7º PA'!$E$4:$E$5383='Analítico Cx.'!$B100),-('Diário 7º PA'!$N$4:$N$5383=K$1),('Diário 7º PA'!$F$4:$F$5383))+SUMPRODUCT(-('Diário 8º PA'!$E$4:$E$5022='Analítico Cx.'!$B100),-('Diário 8º PA'!$O$4:$O$5022=K$1),('Diário 8º PA'!$F$4:$F$5022))+SUMPRODUCT(-('Diário 9º PA'!$E$4:$E$5221='Analítico Cx.'!$B100),-('Diário 9º PA'!$O$4:$O$5221=K$1),('Diário 9º PA'!$F$4:$F$5221))+SUMPRODUCT(-('Diário 10º PA'!$E$4:$E$5221='Analítico Cx.'!$B100),-('Diário 10º PA'!$O$4:$O$5221=K$1),('Diário 10º PA'!$F$4:$F$5221))</f>
        <v>0</v>
      </c>
      <c r="L100" s="183">
        <f>SUMPRODUCT(-('Diário 7º PA'!$E$4:$E$5383='Analítico Cx.'!$B100),-('Diário 7º PA'!$N$4:$N$5383=L$1),('Diário 7º PA'!$F$4:$F$5383))+SUMPRODUCT(-('Diário 8º PA'!$E$4:$E$5022='Analítico Cx.'!$B100),-('Diário 8º PA'!$O$4:$O$5022=L$1),('Diário 8º PA'!$F$4:$F$5022))+SUMPRODUCT(-('Diário 9º PA'!$E$4:$E$5221='Analítico Cx.'!$B100),-('Diário 9º PA'!$O$4:$O$5221=L$1),('Diário 9º PA'!$F$4:$F$5221))+SUMPRODUCT(-('Diário 10º PA'!$E$4:$E$5221='Analítico Cx.'!$B100),-('Diário 10º PA'!$O$4:$O$5221=L$1),('Diário 10º PA'!$F$4:$F$5221))</f>
        <v>0</v>
      </c>
      <c r="M100" s="183">
        <f>SUMPRODUCT(-('Diário 7º PA'!$E$4:$E$5383='Analítico Cx.'!$B100),-('Diário 7º PA'!$N$4:$N$5383=M$1),('Diário 7º PA'!$F$4:$F$5383))+SUMPRODUCT(-('Diário 8º PA'!$E$4:$E$5022='Analítico Cx.'!$B100),-('Diário 8º PA'!$O$4:$O$5022=M$1),('Diário 8º PA'!$F$4:$F$5022))+SUMPRODUCT(-('Diário 9º PA'!$E$4:$E$5221='Analítico Cx.'!$B100),-('Diário 9º PA'!$O$4:$O$5221=M$1),('Diário 9º PA'!$F$4:$F$5221))+SUMPRODUCT(-('Diário 10º PA'!$E$4:$E$5221='Analítico Cx.'!$B100),-('Diário 10º PA'!$O$4:$O$5221=M$1),('Diário 10º PA'!$F$4:$F$5221))</f>
        <v>0</v>
      </c>
      <c r="N100" s="183">
        <f>SUMPRODUCT(-('Diário 7º PA'!$E$4:$E$5383='Analítico Cx.'!$B100),-('Diário 7º PA'!$N$4:$N$5383=N$1),('Diário 7º PA'!$F$4:$F$5383))+SUMPRODUCT(-('Diário 8º PA'!$E$4:$E$5022='Analítico Cx.'!$B100),-('Diário 8º PA'!$O$4:$O$5022=N$1),('Diário 8º PA'!$F$4:$F$5022))+SUMPRODUCT(-('Diário 9º PA'!$E$4:$E$5221='Analítico Cx.'!$B100),-('Diário 9º PA'!$O$4:$O$5221=N$1),('Diário 9º PA'!$F$4:$F$5221))+SUMPRODUCT(-('Diário 10º PA'!$E$4:$E$5221='Analítico Cx.'!$B100),-('Diário 10º PA'!$O$4:$O$5221=N$1),('Diário 10º PA'!$F$4:$F$5221))</f>
        <v>0</v>
      </c>
      <c r="O100" s="184">
        <f t="shared" si="17"/>
        <v>74691.03</v>
      </c>
      <c r="P100" s="168">
        <f t="shared" si="18"/>
        <v>4.6192742659390256E-3</v>
      </c>
    </row>
    <row r="101" spans="1:16" ht="23.25" customHeight="1" x14ac:dyDescent="0.2">
      <c r="A101" s="59" t="s">
        <v>291</v>
      </c>
      <c r="B101" s="103" t="s">
        <v>292</v>
      </c>
      <c r="C101" s="183">
        <f>SUMPRODUCT(-('Diário 7º PA'!$E$4:$E$5383='Analítico Cx.'!$B101),-('Diário 7º PA'!$N$4:$N$5383=C$1),('Diário 7º PA'!$F$4:$F$5383))+SUMPRODUCT(-('Diário 8º PA'!$E$4:$E$5022='Analítico Cx.'!$B101),-('Diário 8º PA'!$O$4:$O$5022=C$1),('Diário 8º PA'!$F$4:$F$5022))+SUMPRODUCT(-('Diário 9º PA'!$E$4:$E$5221='Analítico Cx.'!$B101),-('Diário 9º PA'!$O$4:$O$5221=C$1),('Diário 9º PA'!$F$4:$F$5221))+SUMPRODUCT(-('Diário 10º PA'!$E$4:$E$5221='Analítico Cx.'!$B101),-('Diário 10º PA'!$O$4:$O$5221=C$1),('Diário 10º PA'!$F$4:$F$5221))</f>
        <v>659.44</v>
      </c>
      <c r="D101" s="183">
        <f>SUMPRODUCT(-('Diário 7º PA'!$E$4:$E$5383='Analítico Cx.'!$B101),-('Diário 7º PA'!$N$4:$N$5383=D$1),('Diário 7º PA'!$F$4:$F$5383))+SUMPRODUCT(-('Diário 8º PA'!$E$4:$E$5022='Analítico Cx.'!$B101),-('Diário 8º PA'!$O$4:$O$5022=D$1),('Diário 8º PA'!$F$4:$F$5022))+SUMPRODUCT(-('Diário 9º PA'!$E$4:$E$5221='Analítico Cx.'!$B101),-('Diário 9º PA'!$O$4:$O$5221=D$1),('Diário 9º PA'!$F$4:$F$5221))+SUMPRODUCT(-('Diário 10º PA'!$E$4:$E$5221='Analítico Cx.'!$B101),-('Diário 10º PA'!$O$4:$O$5221=D$1),('Diário 10º PA'!$F$4:$F$5221))</f>
        <v>793.44</v>
      </c>
      <c r="E101" s="183">
        <f>SUMPRODUCT(-('Diário 7º PA'!$E$4:$E$5383='Analítico Cx.'!$B101),-('Diário 7º PA'!$N$4:$N$5383=E$1),('Diário 7º PA'!$F$4:$F$5383))+SUMPRODUCT(-('Diário 8º PA'!$E$4:$E$5022='Analítico Cx.'!$B101),-('Diário 8º PA'!$O$4:$O$5022=E$1),('Diário 8º PA'!$F$4:$F$5022))+SUMPRODUCT(-('Diário 9º PA'!$E$4:$E$5221='Analítico Cx.'!$B101),-('Diário 9º PA'!$O$4:$O$5221=E$1),('Diário 9º PA'!$F$4:$F$5221))+SUMPRODUCT(-('Diário 10º PA'!$E$4:$E$5221='Analítico Cx.'!$B101),-('Diário 10º PA'!$O$4:$O$5221=E$1),('Diário 10º PA'!$F$4:$F$5221))</f>
        <v>635.86</v>
      </c>
      <c r="F101" s="183">
        <f>SUMPRODUCT(-('Diário 7º PA'!$E$4:$E$5383='Analítico Cx.'!$B101),-('Diário 7º PA'!$N$4:$N$5383=F$1),('Diário 7º PA'!$F$4:$F$5383))+SUMPRODUCT(-('Diário 8º PA'!$E$4:$E$5022='Analítico Cx.'!$B101),-('Diário 8º PA'!$O$4:$O$5022=F$1),('Diário 8º PA'!$F$4:$F$5022))+SUMPRODUCT(-('Diário 9º PA'!$E$4:$E$5221='Analítico Cx.'!$B101),-('Diário 9º PA'!$O$4:$O$5221=F$1),('Diário 9º PA'!$F$4:$F$5221))+SUMPRODUCT(-('Diário 10º PA'!$E$4:$E$5221='Analítico Cx.'!$B101),-('Diário 10º PA'!$O$4:$O$5221=F$1),('Diário 10º PA'!$F$4:$F$5221))</f>
        <v>0</v>
      </c>
      <c r="G101" s="183">
        <f>SUMPRODUCT(-('Diário 7º PA'!$E$4:$E$5383='Analítico Cx.'!$B101),-('Diário 7º PA'!$N$4:$N$5383=G$1),('Diário 7º PA'!$F$4:$F$5383))+SUMPRODUCT(-('Diário 8º PA'!$E$4:$E$5022='Analítico Cx.'!$B101),-('Diário 8º PA'!$O$4:$O$5022=G$1),('Diário 8º PA'!$F$4:$F$5022))+SUMPRODUCT(-('Diário 9º PA'!$E$4:$E$5221='Analítico Cx.'!$B101),-('Diário 9º PA'!$O$4:$O$5221=G$1),('Diário 9º PA'!$F$4:$F$5221))+SUMPRODUCT(-('Diário 10º PA'!$E$4:$E$5221='Analítico Cx.'!$B101),-('Diário 10º PA'!$O$4:$O$5221=G$1),('Diário 10º PA'!$F$4:$F$5221))</f>
        <v>0</v>
      </c>
      <c r="H101" s="183">
        <f>SUMPRODUCT(-('Diário 7º PA'!$E$4:$E$5383='Analítico Cx.'!$B101),-('Diário 7º PA'!$N$4:$N$5383=H$1),('Diário 7º PA'!$F$4:$F$5383))+SUMPRODUCT(-('Diário 8º PA'!$E$4:$E$5022='Analítico Cx.'!$B101),-('Diário 8º PA'!$O$4:$O$5022=H$1),('Diário 8º PA'!$F$4:$F$5022))+SUMPRODUCT(-('Diário 9º PA'!$E$4:$E$5221='Analítico Cx.'!$B101),-('Diário 9º PA'!$O$4:$O$5221=H$1),('Diário 9º PA'!$F$4:$F$5221))+SUMPRODUCT(-('Diário 10º PA'!$E$4:$E$5221='Analítico Cx.'!$B101),-('Diário 10º PA'!$O$4:$O$5221=H$1),('Diário 10º PA'!$F$4:$F$5221))</f>
        <v>0</v>
      </c>
      <c r="I101" s="183">
        <f>SUMPRODUCT(-('Diário 7º PA'!$E$4:$E$5383='Analítico Cx.'!$B101),-('Diário 7º PA'!$N$4:$N$5383=I$1),('Diário 7º PA'!$F$4:$F$5383))+SUMPRODUCT(-('Diário 8º PA'!$E$4:$E$5022='Analítico Cx.'!$B101),-('Diário 8º PA'!$O$4:$O$5022=I$1),('Diário 8º PA'!$F$4:$F$5022))+SUMPRODUCT(-('Diário 9º PA'!$E$4:$E$5221='Analítico Cx.'!$B101),-('Diário 9º PA'!$O$4:$O$5221=I$1),('Diário 9º PA'!$F$4:$F$5221))+SUMPRODUCT(-('Diário 10º PA'!$E$4:$E$5221='Analítico Cx.'!$B101),-('Diário 10º PA'!$O$4:$O$5221=I$1),('Diário 10º PA'!$F$4:$F$5221))</f>
        <v>0</v>
      </c>
      <c r="J101" s="183">
        <f>SUMPRODUCT(-('Diário 7º PA'!$E$4:$E$5383='Analítico Cx.'!$B101),-('Diário 7º PA'!$N$4:$N$5383=J$1),('Diário 7º PA'!$F$4:$F$5383))+SUMPRODUCT(-('Diário 8º PA'!$E$4:$E$5022='Analítico Cx.'!$B101),-('Diário 8º PA'!$O$4:$O$5022=J$1),('Diário 8º PA'!$F$4:$F$5022))+SUMPRODUCT(-('Diário 9º PA'!$E$4:$E$5221='Analítico Cx.'!$B101),-('Diário 9º PA'!$O$4:$O$5221=J$1),('Diário 9º PA'!$F$4:$F$5221))+SUMPRODUCT(-('Diário 10º PA'!$E$4:$E$5221='Analítico Cx.'!$B101),-('Diário 10º PA'!$O$4:$O$5221=J$1),('Diário 10º PA'!$F$4:$F$5221))</f>
        <v>0</v>
      </c>
      <c r="K101" s="183">
        <f>SUMPRODUCT(-('Diário 7º PA'!$E$4:$E$5383='Analítico Cx.'!$B101),-('Diário 7º PA'!$N$4:$N$5383=K$1),('Diário 7º PA'!$F$4:$F$5383))+SUMPRODUCT(-('Diário 8º PA'!$E$4:$E$5022='Analítico Cx.'!$B101),-('Diário 8º PA'!$O$4:$O$5022=K$1),('Diário 8º PA'!$F$4:$F$5022))+SUMPRODUCT(-('Diário 9º PA'!$E$4:$E$5221='Analítico Cx.'!$B101),-('Diário 9º PA'!$O$4:$O$5221=K$1),('Diário 9º PA'!$F$4:$F$5221))+SUMPRODUCT(-('Diário 10º PA'!$E$4:$E$5221='Analítico Cx.'!$B101),-('Diário 10º PA'!$O$4:$O$5221=K$1),('Diário 10º PA'!$F$4:$F$5221))</f>
        <v>0</v>
      </c>
      <c r="L101" s="183">
        <f>SUMPRODUCT(-('Diário 7º PA'!$E$4:$E$5383='Analítico Cx.'!$B101),-('Diário 7º PA'!$N$4:$N$5383=L$1),('Diário 7º PA'!$F$4:$F$5383))+SUMPRODUCT(-('Diário 8º PA'!$E$4:$E$5022='Analítico Cx.'!$B101),-('Diário 8º PA'!$O$4:$O$5022=L$1),('Diário 8º PA'!$F$4:$F$5022))+SUMPRODUCT(-('Diário 9º PA'!$E$4:$E$5221='Analítico Cx.'!$B101),-('Diário 9º PA'!$O$4:$O$5221=L$1),('Diário 9º PA'!$F$4:$F$5221))+SUMPRODUCT(-('Diário 10º PA'!$E$4:$E$5221='Analítico Cx.'!$B101),-('Diário 10º PA'!$O$4:$O$5221=L$1),('Diário 10º PA'!$F$4:$F$5221))</f>
        <v>0</v>
      </c>
      <c r="M101" s="183">
        <f>SUMPRODUCT(-('Diário 7º PA'!$E$4:$E$5383='Analítico Cx.'!$B101),-('Diário 7º PA'!$N$4:$N$5383=M$1),('Diário 7º PA'!$F$4:$F$5383))+SUMPRODUCT(-('Diário 8º PA'!$E$4:$E$5022='Analítico Cx.'!$B101),-('Diário 8º PA'!$O$4:$O$5022=M$1),('Diário 8º PA'!$F$4:$F$5022))+SUMPRODUCT(-('Diário 9º PA'!$E$4:$E$5221='Analítico Cx.'!$B101),-('Diário 9º PA'!$O$4:$O$5221=M$1),('Diário 9º PA'!$F$4:$F$5221))+SUMPRODUCT(-('Diário 10º PA'!$E$4:$E$5221='Analítico Cx.'!$B101),-('Diário 10º PA'!$O$4:$O$5221=M$1),('Diário 10º PA'!$F$4:$F$5221))</f>
        <v>0</v>
      </c>
      <c r="N101" s="183">
        <f>SUMPRODUCT(-('Diário 7º PA'!$E$4:$E$5383='Analítico Cx.'!$B101),-('Diário 7º PA'!$N$4:$N$5383=N$1),('Diário 7º PA'!$F$4:$F$5383))+SUMPRODUCT(-('Diário 8º PA'!$E$4:$E$5022='Analítico Cx.'!$B101),-('Diário 8º PA'!$O$4:$O$5022=N$1),('Diário 8º PA'!$F$4:$F$5022))+SUMPRODUCT(-('Diário 9º PA'!$E$4:$E$5221='Analítico Cx.'!$B101),-('Diário 9º PA'!$O$4:$O$5221=N$1),('Diário 9º PA'!$F$4:$F$5221))+SUMPRODUCT(-('Diário 10º PA'!$E$4:$E$5221='Analítico Cx.'!$B101),-('Diário 10º PA'!$O$4:$O$5221=N$1),('Diário 10º PA'!$F$4:$F$5221))</f>
        <v>0</v>
      </c>
      <c r="O101" s="184">
        <f t="shared" si="17"/>
        <v>2088.7400000000002</v>
      </c>
      <c r="P101" s="168">
        <f t="shared" si="18"/>
        <v>1.2917833547398505E-4</v>
      </c>
    </row>
    <row r="102" spans="1:16" ht="23.25" customHeight="1" x14ac:dyDescent="0.2">
      <c r="A102" s="59" t="s">
        <v>293</v>
      </c>
      <c r="B102" s="103" t="s">
        <v>294</v>
      </c>
      <c r="C102" s="183">
        <f>SUMPRODUCT(-('Diário 7º PA'!$E$4:$E$5383='Analítico Cx.'!$B102),-('Diário 7º PA'!$N$4:$N$5383=C$1),('Diário 7º PA'!$F$4:$F$5383))+SUMPRODUCT(-('Diário 8º PA'!$E$4:$E$5022='Analítico Cx.'!$B102),-('Diário 8º PA'!$O$4:$O$5022=C$1),('Diário 8º PA'!$F$4:$F$5022))+SUMPRODUCT(-('Diário 9º PA'!$E$4:$E$5221='Analítico Cx.'!$B102),-('Diário 9º PA'!$O$4:$O$5221=C$1),('Diário 9º PA'!$F$4:$F$5221))+SUMPRODUCT(-('Diário 10º PA'!$E$4:$E$5221='Analítico Cx.'!$B102),-('Diário 10º PA'!$O$4:$O$5221=C$1),('Diário 10º PA'!$F$4:$F$5221))</f>
        <v>664828.47999999986</v>
      </c>
      <c r="D102" s="183">
        <f>SUMPRODUCT(-('Diário 7º PA'!$E$4:$E$5383='Analítico Cx.'!$B102),-('Diário 7º PA'!$N$4:$N$5383=D$1),('Diário 7º PA'!$F$4:$F$5383))+SUMPRODUCT(-('Diário 8º PA'!$E$4:$E$5022='Analítico Cx.'!$B102),-('Diário 8º PA'!$O$4:$O$5022=D$1),('Diário 8º PA'!$F$4:$F$5022))+SUMPRODUCT(-('Diário 9º PA'!$E$4:$E$5221='Analítico Cx.'!$B102),-('Diário 9º PA'!$O$4:$O$5221=D$1),('Diário 9º PA'!$F$4:$F$5221))+SUMPRODUCT(-('Diário 10º PA'!$E$4:$E$5221='Analítico Cx.'!$B102),-('Diário 10º PA'!$O$4:$O$5221=D$1),('Diário 10º PA'!$F$4:$F$5221))</f>
        <v>720748.04999999993</v>
      </c>
      <c r="E102" s="183">
        <f>SUMPRODUCT(-('Diário 7º PA'!$E$4:$E$5383='Analítico Cx.'!$B102),-('Diário 7º PA'!$N$4:$N$5383=E$1),('Diário 7º PA'!$F$4:$F$5383))+SUMPRODUCT(-('Diário 8º PA'!$E$4:$E$5022='Analítico Cx.'!$B102),-('Diário 8º PA'!$O$4:$O$5022=E$1),('Diário 8º PA'!$F$4:$F$5022))+SUMPRODUCT(-('Diário 9º PA'!$E$4:$E$5221='Analítico Cx.'!$B102),-('Diário 9º PA'!$O$4:$O$5221=E$1),('Diário 9º PA'!$F$4:$F$5221))+SUMPRODUCT(-('Diário 10º PA'!$E$4:$E$5221='Analítico Cx.'!$B102),-('Diário 10º PA'!$O$4:$O$5221=E$1),('Diário 10º PA'!$F$4:$F$5221))</f>
        <v>659073.4</v>
      </c>
      <c r="F102" s="183">
        <f>SUMPRODUCT(-('Diário 7º PA'!$E$4:$E$5383='Analítico Cx.'!$B102),-('Diário 7º PA'!$N$4:$N$5383=F$1),('Diário 7º PA'!$F$4:$F$5383))+SUMPRODUCT(-('Diário 8º PA'!$E$4:$E$5022='Analítico Cx.'!$B102),-('Diário 8º PA'!$O$4:$O$5022=F$1),('Diário 8º PA'!$F$4:$F$5022))+SUMPRODUCT(-('Diário 9º PA'!$E$4:$E$5221='Analítico Cx.'!$B102),-('Diário 9º PA'!$O$4:$O$5221=F$1),('Diário 9º PA'!$F$4:$F$5221))+SUMPRODUCT(-('Diário 10º PA'!$E$4:$E$5221='Analítico Cx.'!$B102),-('Diário 10º PA'!$O$4:$O$5221=F$1),('Diário 10º PA'!$F$4:$F$5221))</f>
        <v>0</v>
      </c>
      <c r="G102" s="183">
        <f>SUMPRODUCT(-('Diário 7º PA'!$E$4:$E$5383='Analítico Cx.'!$B102),-('Diário 7º PA'!$N$4:$N$5383=G$1),('Diário 7º PA'!$F$4:$F$5383))+SUMPRODUCT(-('Diário 8º PA'!$E$4:$E$5022='Analítico Cx.'!$B102),-('Diário 8º PA'!$O$4:$O$5022=G$1),('Diário 8º PA'!$F$4:$F$5022))+SUMPRODUCT(-('Diário 9º PA'!$E$4:$E$5221='Analítico Cx.'!$B102),-('Diário 9º PA'!$O$4:$O$5221=G$1),('Diário 9º PA'!$F$4:$F$5221))+SUMPRODUCT(-('Diário 10º PA'!$E$4:$E$5221='Analítico Cx.'!$B102),-('Diário 10º PA'!$O$4:$O$5221=G$1),('Diário 10º PA'!$F$4:$F$5221))</f>
        <v>0</v>
      </c>
      <c r="H102" s="183">
        <f>SUMPRODUCT(-('Diário 7º PA'!$E$4:$E$5383='Analítico Cx.'!$B102),-('Diário 7º PA'!$N$4:$N$5383=H$1),('Diário 7º PA'!$F$4:$F$5383))+SUMPRODUCT(-('Diário 8º PA'!$E$4:$E$5022='Analítico Cx.'!$B102),-('Diário 8º PA'!$O$4:$O$5022=H$1),('Diário 8º PA'!$F$4:$F$5022))+SUMPRODUCT(-('Diário 9º PA'!$E$4:$E$5221='Analítico Cx.'!$B102),-('Diário 9º PA'!$O$4:$O$5221=H$1),('Diário 9º PA'!$F$4:$F$5221))+SUMPRODUCT(-('Diário 10º PA'!$E$4:$E$5221='Analítico Cx.'!$B102),-('Diário 10º PA'!$O$4:$O$5221=H$1),('Diário 10º PA'!$F$4:$F$5221))</f>
        <v>0</v>
      </c>
      <c r="I102" s="183">
        <f>SUMPRODUCT(-('Diário 7º PA'!$E$4:$E$5383='Analítico Cx.'!$B102),-('Diário 7º PA'!$N$4:$N$5383=I$1),('Diário 7º PA'!$F$4:$F$5383))+SUMPRODUCT(-('Diário 8º PA'!$E$4:$E$5022='Analítico Cx.'!$B102),-('Diário 8º PA'!$O$4:$O$5022=I$1),('Diário 8º PA'!$F$4:$F$5022))+SUMPRODUCT(-('Diário 9º PA'!$E$4:$E$5221='Analítico Cx.'!$B102),-('Diário 9º PA'!$O$4:$O$5221=I$1),('Diário 9º PA'!$F$4:$F$5221))+SUMPRODUCT(-('Diário 10º PA'!$E$4:$E$5221='Analítico Cx.'!$B102),-('Diário 10º PA'!$O$4:$O$5221=I$1),('Diário 10º PA'!$F$4:$F$5221))</f>
        <v>0</v>
      </c>
      <c r="J102" s="183">
        <f>SUMPRODUCT(-('Diário 7º PA'!$E$4:$E$5383='Analítico Cx.'!$B102),-('Diário 7º PA'!$N$4:$N$5383=J$1),('Diário 7º PA'!$F$4:$F$5383))+SUMPRODUCT(-('Diário 8º PA'!$E$4:$E$5022='Analítico Cx.'!$B102),-('Diário 8º PA'!$O$4:$O$5022=J$1),('Diário 8º PA'!$F$4:$F$5022))+SUMPRODUCT(-('Diário 9º PA'!$E$4:$E$5221='Analítico Cx.'!$B102),-('Diário 9º PA'!$O$4:$O$5221=J$1),('Diário 9º PA'!$F$4:$F$5221))+SUMPRODUCT(-('Diário 10º PA'!$E$4:$E$5221='Analítico Cx.'!$B102),-('Diário 10º PA'!$O$4:$O$5221=J$1),('Diário 10º PA'!$F$4:$F$5221))</f>
        <v>0</v>
      </c>
      <c r="K102" s="183">
        <f>SUMPRODUCT(-('Diário 7º PA'!$E$4:$E$5383='Analítico Cx.'!$B102),-('Diário 7º PA'!$N$4:$N$5383=K$1),('Diário 7º PA'!$F$4:$F$5383))+SUMPRODUCT(-('Diário 8º PA'!$E$4:$E$5022='Analítico Cx.'!$B102),-('Diário 8º PA'!$O$4:$O$5022=K$1),('Diário 8º PA'!$F$4:$F$5022))+SUMPRODUCT(-('Diário 9º PA'!$E$4:$E$5221='Analítico Cx.'!$B102),-('Diário 9º PA'!$O$4:$O$5221=K$1),('Diário 9º PA'!$F$4:$F$5221))+SUMPRODUCT(-('Diário 10º PA'!$E$4:$E$5221='Analítico Cx.'!$B102),-('Diário 10º PA'!$O$4:$O$5221=K$1),('Diário 10º PA'!$F$4:$F$5221))</f>
        <v>0</v>
      </c>
      <c r="L102" s="183">
        <f>SUMPRODUCT(-('Diário 7º PA'!$E$4:$E$5383='Analítico Cx.'!$B102),-('Diário 7º PA'!$N$4:$N$5383=L$1),('Diário 7º PA'!$F$4:$F$5383))+SUMPRODUCT(-('Diário 8º PA'!$E$4:$E$5022='Analítico Cx.'!$B102),-('Diário 8º PA'!$O$4:$O$5022=L$1),('Diário 8º PA'!$F$4:$F$5022))+SUMPRODUCT(-('Diário 9º PA'!$E$4:$E$5221='Analítico Cx.'!$B102),-('Diário 9º PA'!$O$4:$O$5221=L$1),('Diário 9º PA'!$F$4:$F$5221))+SUMPRODUCT(-('Diário 10º PA'!$E$4:$E$5221='Analítico Cx.'!$B102),-('Diário 10º PA'!$O$4:$O$5221=L$1),('Diário 10º PA'!$F$4:$F$5221))</f>
        <v>0</v>
      </c>
      <c r="M102" s="183">
        <f>SUMPRODUCT(-('Diário 7º PA'!$E$4:$E$5383='Analítico Cx.'!$B102),-('Diário 7º PA'!$N$4:$N$5383=M$1),('Diário 7º PA'!$F$4:$F$5383))+SUMPRODUCT(-('Diário 8º PA'!$E$4:$E$5022='Analítico Cx.'!$B102),-('Diário 8º PA'!$O$4:$O$5022=M$1),('Diário 8º PA'!$F$4:$F$5022))+SUMPRODUCT(-('Diário 9º PA'!$E$4:$E$5221='Analítico Cx.'!$B102),-('Diário 9º PA'!$O$4:$O$5221=M$1),('Diário 9º PA'!$F$4:$F$5221))+SUMPRODUCT(-('Diário 10º PA'!$E$4:$E$5221='Analítico Cx.'!$B102),-('Diário 10º PA'!$O$4:$O$5221=M$1),('Diário 10º PA'!$F$4:$F$5221))</f>
        <v>0</v>
      </c>
      <c r="N102" s="183">
        <f>SUMPRODUCT(-('Diário 7º PA'!$E$4:$E$5383='Analítico Cx.'!$B102),-('Diário 7º PA'!$N$4:$N$5383=N$1),('Diário 7º PA'!$F$4:$F$5383))+SUMPRODUCT(-('Diário 8º PA'!$E$4:$E$5022='Analítico Cx.'!$B102),-('Diário 8º PA'!$O$4:$O$5022=N$1),('Diário 8º PA'!$F$4:$F$5022))+SUMPRODUCT(-('Diário 9º PA'!$E$4:$E$5221='Analítico Cx.'!$B102),-('Diário 9º PA'!$O$4:$O$5221=N$1),('Diário 9º PA'!$F$4:$F$5221))+SUMPRODUCT(-('Diário 10º PA'!$E$4:$E$5221='Analítico Cx.'!$B102),-('Diário 10º PA'!$O$4:$O$5221=N$1),('Diário 10º PA'!$F$4:$F$5221))</f>
        <v>0</v>
      </c>
      <c r="O102" s="184">
        <f t="shared" si="17"/>
        <v>2044649.9299999997</v>
      </c>
      <c r="P102" s="168">
        <f t="shared" si="18"/>
        <v>0.12645158065838735</v>
      </c>
    </row>
    <row r="103" spans="1:16" ht="23.25" customHeight="1" x14ac:dyDescent="0.2">
      <c r="A103" s="59" t="s">
        <v>295</v>
      </c>
      <c r="B103" s="103" t="s">
        <v>296</v>
      </c>
      <c r="C103" s="183">
        <f>SUMPRODUCT(-('Diário 7º PA'!$E$4:$E$5383='Analítico Cx.'!$B103),-('Diário 7º PA'!$N$4:$N$5383=C$1),('Diário 7º PA'!$F$4:$F$5383))+SUMPRODUCT(-('Diário 8º PA'!$E$4:$E$5022='Analítico Cx.'!$B103),-('Diário 8º PA'!$O$4:$O$5022=C$1),('Diário 8º PA'!$F$4:$F$5022))+SUMPRODUCT(-('Diário 9º PA'!$E$4:$E$5221='Analítico Cx.'!$B103),-('Diário 9º PA'!$O$4:$O$5221=C$1),('Diário 9º PA'!$F$4:$F$5221))+SUMPRODUCT(-('Diário 10º PA'!$E$4:$E$5221='Analítico Cx.'!$B103),-('Diário 10º PA'!$O$4:$O$5221=C$1),('Diário 10º PA'!$F$4:$F$5221))</f>
        <v>96.66</v>
      </c>
      <c r="D103" s="183">
        <f>SUMPRODUCT(-('Diário 7º PA'!$E$4:$E$5383='Analítico Cx.'!$B103),-('Diário 7º PA'!$N$4:$N$5383=D$1),('Diário 7º PA'!$F$4:$F$5383))+SUMPRODUCT(-('Diário 8º PA'!$E$4:$E$5022='Analítico Cx.'!$B103),-('Diário 8º PA'!$O$4:$O$5022=D$1),('Diário 8º PA'!$F$4:$F$5022))+SUMPRODUCT(-('Diário 9º PA'!$E$4:$E$5221='Analítico Cx.'!$B103),-('Diário 9º PA'!$O$4:$O$5221=D$1),('Diário 9º PA'!$F$4:$F$5221))+SUMPRODUCT(-('Diário 10º PA'!$E$4:$E$5221='Analítico Cx.'!$B103),-('Diário 10º PA'!$O$4:$O$5221=D$1),('Diário 10º PA'!$F$4:$F$5221))</f>
        <v>185.35</v>
      </c>
      <c r="E103" s="183">
        <f>SUMPRODUCT(-('Diário 7º PA'!$E$4:$E$5383='Analítico Cx.'!$B103),-('Diário 7º PA'!$N$4:$N$5383=E$1),('Diário 7º PA'!$F$4:$F$5383))+SUMPRODUCT(-('Diário 8º PA'!$E$4:$E$5022='Analítico Cx.'!$B103),-('Diário 8º PA'!$O$4:$O$5022=E$1),('Diário 8º PA'!$F$4:$F$5022))+SUMPRODUCT(-('Diário 9º PA'!$E$4:$E$5221='Analítico Cx.'!$B103),-('Diário 9º PA'!$O$4:$O$5221=E$1),('Diário 9º PA'!$F$4:$F$5221))+SUMPRODUCT(-('Diário 10º PA'!$E$4:$E$5221='Analítico Cx.'!$B103),-('Diário 10º PA'!$O$4:$O$5221=E$1),('Diário 10º PA'!$F$4:$F$5221))</f>
        <v>511.5</v>
      </c>
      <c r="F103" s="183">
        <f>SUMPRODUCT(-('Diário 7º PA'!$E$4:$E$5383='Analítico Cx.'!$B103),-('Diário 7º PA'!$N$4:$N$5383=F$1),('Diário 7º PA'!$F$4:$F$5383))+SUMPRODUCT(-('Diário 8º PA'!$E$4:$E$5022='Analítico Cx.'!$B103),-('Diário 8º PA'!$O$4:$O$5022=F$1),('Diário 8º PA'!$F$4:$F$5022))+SUMPRODUCT(-('Diário 9º PA'!$E$4:$E$5221='Analítico Cx.'!$B103),-('Diário 9º PA'!$O$4:$O$5221=F$1),('Diário 9º PA'!$F$4:$F$5221))+SUMPRODUCT(-('Diário 10º PA'!$E$4:$E$5221='Analítico Cx.'!$B103),-('Diário 10º PA'!$O$4:$O$5221=F$1),('Diário 10º PA'!$F$4:$F$5221))</f>
        <v>0</v>
      </c>
      <c r="G103" s="183">
        <f>SUMPRODUCT(-('Diário 7º PA'!$E$4:$E$5383='Analítico Cx.'!$B103),-('Diário 7º PA'!$N$4:$N$5383=G$1),('Diário 7º PA'!$F$4:$F$5383))+SUMPRODUCT(-('Diário 8º PA'!$E$4:$E$5022='Analítico Cx.'!$B103),-('Diário 8º PA'!$O$4:$O$5022=G$1),('Diário 8º PA'!$F$4:$F$5022))+SUMPRODUCT(-('Diário 9º PA'!$E$4:$E$5221='Analítico Cx.'!$B103),-('Diário 9º PA'!$O$4:$O$5221=G$1),('Diário 9º PA'!$F$4:$F$5221))+SUMPRODUCT(-('Diário 10º PA'!$E$4:$E$5221='Analítico Cx.'!$B103),-('Diário 10º PA'!$O$4:$O$5221=G$1),('Diário 10º PA'!$F$4:$F$5221))</f>
        <v>0</v>
      </c>
      <c r="H103" s="183">
        <f>SUMPRODUCT(-('Diário 7º PA'!$E$4:$E$5383='Analítico Cx.'!$B103),-('Diário 7º PA'!$N$4:$N$5383=H$1),('Diário 7º PA'!$F$4:$F$5383))+SUMPRODUCT(-('Diário 8º PA'!$E$4:$E$5022='Analítico Cx.'!$B103),-('Diário 8º PA'!$O$4:$O$5022=H$1),('Diário 8º PA'!$F$4:$F$5022))+SUMPRODUCT(-('Diário 9º PA'!$E$4:$E$5221='Analítico Cx.'!$B103),-('Diário 9º PA'!$O$4:$O$5221=H$1),('Diário 9º PA'!$F$4:$F$5221))+SUMPRODUCT(-('Diário 10º PA'!$E$4:$E$5221='Analítico Cx.'!$B103),-('Diário 10º PA'!$O$4:$O$5221=H$1),('Diário 10º PA'!$F$4:$F$5221))</f>
        <v>0</v>
      </c>
      <c r="I103" s="183">
        <f>SUMPRODUCT(-('Diário 7º PA'!$E$4:$E$5383='Analítico Cx.'!$B103),-('Diário 7º PA'!$N$4:$N$5383=I$1),('Diário 7º PA'!$F$4:$F$5383))+SUMPRODUCT(-('Diário 8º PA'!$E$4:$E$5022='Analítico Cx.'!$B103),-('Diário 8º PA'!$O$4:$O$5022=I$1),('Diário 8º PA'!$F$4:$F$5022))+SUMPRODUCT(-('Diário 9º PA'!$E$4:$E$5221='Analítico Cx.'!$B103),-('Diário 9º PA'!$O$4:$O$5221=I$1),('Diário 9º PA'!$F$4:$F$5221))+SUMPRODUCT(-('Diário 10º PA'!$E$4:$E$5221='Analítico Cx.'!$B103),-('Diário 10º PA'!$O$4:$O$5221=I$1),('Diário 10º PA'!$F$4:$F$5221))</f>
        <v>0</v>
      </c>
      <c r="J103" s="183">
        <f>SUMPRODUCT(-('Diário 7º PA'!$E$4:$E$5383='Analítico Cx.'!$B103),-('Diário 7º PA'!$N$4:$N$5383=J$1),('Diário 7º PA'!$F$4:$F$5383))+SUMPRODUCT(-('Diário 8º PA'!$E$4:$E$5022='Analítico Cx.'!$B103),-('Diário 8º PA'!$O$4:$O$5022=J$1),('Diário 8º PA'!$F$4:$F$5022))+SUMPRODUCT(-('Diário 9º PA'!$E$4:$E$5221='Analítico Cx.'!$B103),-('Diário 9º PA'!$O$4:$O$5221=J$1),('Diário 9º PA'!$F$4:$F$5221))+SUMPRODUCT(-('Diário 10º PA'!$E$4:$E$5221='Analítico Cx.'!$B103),-('Diário 10º PA'!$O$4:$O$5221=J$1),('Diário 10º PA'!$F$4:$F$5221))</f>
        <v>0</v>
      </c>
      <c r="K103" s="183">
        <f>SUMPRODUCT(-('Diário 7º PA'!$E$4:$E$5383='Analítico Cx.'!$B103),-('Diário 7º PA'!$N$4:$N$5383=K$1),('Diário 7º PA'!$F$4:$F$5383))+SUMPRODUCT(-('Diário 8º PA'!$E$4:$E$5022='Analítico Cx.'!$B103),-('Diário 8º PA'!$O$4:$O$5022=K$1),('Diário 8º PA'!$F$4:$F$5022))+SUMPRODUCT(-('Diário 9º PA'!$E$4:$E$5221='Analítico Cx.'!$B103),-('Diário 9º PA'!$O$4:$O$5221=K$1),('Diário 9º PA'!$F$4:$F$5221))+SUMPRODUCT(-('Diário 10º PA'!$E$4:$E$5221='Analítico Cx.'!$B103),-('Diário 10º PA'!$O$4:$O$5221=K$1),('Diário 10º PA'!$F$4:$F$5221))</f>
        <v>0</v>
      </c>
      <c r="L103" s="183">
        <f>SUMPRODUCT(-('Diário 7º PA'!$E$4:$E$5383='Analítico Cx.'!$B103),-('Diário 7º PA'!$N$4:$N$5383=L$1),('Diário 7º PA'!$F$4:$F$5383))+SUMPRODUCT(-('Diário 8º PA'!$E$4:$E$5022='Analítico Cx.'!$B103),-('Diário 8º PA'!$O$4:$O$5022=L$1),('Diário 8º PA'!$F$4:$F$5022))+SUMPRODUCT(-('Diário 9º PA'!$E$4:$E$5221='Analítico Cx.'!$B103),-('Diário 9º PA'!$O$4:$O$5221=L$1),('Diário 9º PA'!$F$4:$F$5221))+SUMPRODUCT(-('Diário 10º PA'!$E$4:$E$5221='Analítico Cx.'!$B103),-('Diário 10º PA'!$O$4:$O$5221=L$1),('Diário 10º PA'!$F$4:$F$5221))</f>
        <v>0</v>
      </c>
      <c r="M103" s="183">
        <f>SUMPRODUCT(-('Diário 7º PA'!$E$4:$E$5383='Analítico Cx.'!$B103),-('Diário 7º PA'!$N$4:$N$5383=M$1),('Diário 7º PA'!$F$4:$F$5383))+SUMPRODUCT(-('Diário 8º PA'!$E$4:$E$5022='Analítico Cx.'!$B103),-('Diário 8º PA'!$O$4:$O$5022=M$1),('Diário 8º PA'!$F$4:$F$5022))+SUMPRODUCT(-('Diário 9º PA'!$E$4:$E$5221='Analítico Cx.'!$B103),-('Diário 9º PA'!$O$4:$O$5221=M$1),('Diário 9º PA'!$F$4:$F$5221))+SUMPRODUCT(-('Diário 10º PA'!$E$4:$E$5221='Analítico Cx.'!$B103),-('Diário 10º PA'!$O$4:$O$5221=M$1),('Diário 10º PA'!$F$4:$F$5221))</f>
        <v>0</v>
      </c>
      <c r="N103" s="183">
        <f>SUMPRODUCT(-('Diário 7º PA'!$E$4:$E$5383='Analítico Cx.'!$B103),-('Diário 7º PA'!$N$4:$N$5383=N$1),('Diário 7º PA'!$F$4:$F$5383))+SUMPRODUCT(-('Diário 8º PA'!$E$4:$E$5022='Analítico Cx.'!$B103),-('Diário 8º PA'!$O$4:$O$5022=N$1),('Diário 8º PA'!$F$4:$F$5022))+SUMPRODUCT(-('Diário 9º PA'!$E$4:$E$5221='Analítico Cx.'!$B103),-('Diário 9º PA'!$O$4:$O$5221=N$1),('Diário 9º PA'!$F$4:$F$5221))+SUMPRODUCT(-('Diário 10º PA'!$E$4:$E$5221='Analítico Cx.'!$B103),-('Diário 10º PA'!$O$4:$O$5221=N$1),('Diário 10º PA'!$F$4:$F$5221))</f>
        <v>0</v>
      </c>
      <c r="O103" s="184">
        <f t="shared" si="17"/>
        <v>793.51</v>
      </c>
      <c r="P103" s="168">
        <f t="shared" si="18"/>
        <v>4.9074705794862867E-5</v>
      </c>
    </row>
    <row r="104" spans="1:16" ht="23.25" customHeight="1" x14ac:dyDescent="0.2">
      <c r="A104" s="59" t="s">
        <v>297</v>
      </c>
      <c r="B104" s="103" t="s">
        <v>298</v>
      </c>
      <c r="C104" s="183">
        <f>SUMPRODUCT(-('Diário 7º PA'!$E$4:$E$5383='Analítico Cx.'!$B104),-('Diário 7º PA'!$N$4:$N$5383=C$1),('Diário 7º PA'!$F$4:$F$5383))+SUMPRODUCT(-('Diário 8º PA'!$E$4:$E$5022='Analítico Cx.'!$B104),-('Diário 8º PA'!$O$4:$O$5022=C$1),('Diário 8º PA'!$F$4:$F$5022))+SUMPRODUCT(-('Diário 9º PA'!$E$4:$E$5221='Analítico Cx.'!$B104),-('Diário 9º PA'!$O$4:$O$5221=C$1),('Diário 9º PA'!$F$4:$F$5221))+SUMPRODUCT(-('Diário 10º PA'!$E$4:$E$5221='Analítico Cx.'!$B104),-('Diário 10º PA'!$O$4:$O$5221=C$1),('Diário 10º PA'!$F$4:$F$5221))</f>
        <v>7845.55</v>
      </c>
      <c r="D104" s="183">
        <f>SUMPRODUCT(-('Diário 7º PA'!$E$4:$E$5383='Analítico Cx.'!$B104),-('Diário 7º PA'!$N$4:$N$5383=D$1),('Diário 7º PA'!$F$4:$F$5383))+SUMPRODUCT(-('Diário 8º PA'!$E$4:$E$5022='Analítico Cx.'!$B104),-('Diário 8º PA'!$O$4:$O$5022=D$1),('Diário 8º PA'!$F$4:$F$5022))+SUMPRODUCT(-('Diário 9º PA'!$E$4:$E$5221='Analítico Cx.'!$B104),-('Diário 9º PA'!$O$4:$O$5221=D$1),('Diário 9º PA'!$F$4:$F$5221))+SUMPRODUCT(-('Diário 10º PA'!$E$4:$E$5221='Analítico Cx.'!$B104),-('Diário 10º PA'!$O$4:$O$5221=D$1),('Diário 10º PA'!$F$4:$F$5221))</f>
        <v>5364.4</v>
      </c>
      <c r="E104" s="183">
        <f>SUMPRODUCT(-('Diário 7º PA'!$E$4:$E$5383='Analítico Cx.'!$B104),-('Diário 7º PA'!$N$4:$N$5383=E$1),('Diário 7º PA'!$F$4:$F$5383))+SUMPRODUCT(-('Diário 8º PA'!$E$4:$E$5022='Analítico Cx.'!$B104),-('Diário 8º PA'!$O$4:$O$5022=E$1),('Diário 8º PA'!$F$4:$F$5022))+SUMPRODUCT(-('Diário 9º PA'!$E$4:$E$5221='Analítico Cx.'!$B104),-('Diário 9º PA'!$O$4:$O$5221=E$1),('Diário 9º PA'!$F$4:$F$5221))+SUMPRODUCT(-('Diário 10º PA'!$E$4:$E$5221='Analítico Cx.'!$B104),-('Diário 10º PA'!$O$4:$O$5221=E$1),('Diário 10º PA'!$F$4:$F$5221))</f>
        <v>6993.95</v>
      </c>
      <c r="F104" s="183">
        <f>SUMPRODUCT(-('Diário 7º PA'!$E$4:$E$5383='Analítico Cx.'!$B104),-('Diário 7º PA'!$N$4:$N$5383=F$1),('Diário 7º PA'!$F$4:$F$5383))+SUMPRODUCT(-('Diário 8º PA'!$E$4:$E$5022='Analítico Cx.'!$B104),-('Diário 8º PA'!$O$4:$O$5022=F$1),('Diário 8º PA'!$F$4:$F$5022))+SUMPRODUCT(-('Diário 9º PA'!$E$4:$E$5221='Analítico Cx.'!$B104),-('Diário 9º PA'!$O$4:$O$5221=F$1),('Diário 9º PA'!$F$4:$F$5221))+SUMPRODUCT(-('Diário 10º PA'!$E$4:$E$5221='Analítico Cx.'!$B104),-('Diário 10º PA'!$O$4:$O$5221=F$1),('Diário 10º PA'!$F$4:$F$5221))</f>
        <v>0</v>
      </c>
      <c r="G104" s="183">
        <f>SUMPRODUCT(-('Diário 7º PA'!$E$4:$E$5383='Analítico Cx.'!$B104),-('Diário 7º PA'!$N$4:$N$5383=G$1),('Diário 7º PA'!$F$4:$F$5383))+SUMPRODUCT(-('Diário 8º PA'!$E$4:$E$5022='Analítico Cx.'!$B104),-('Diário 8º PA'!$O$4:$O$5022=G$1),('Diário 8º PA'!$F$4:$F$5022))+SUMPRODUCT(-('Diário 9º PA'!$E$4:$E$5221='Analítico Cx.'!$B104),-('Diário 9º PA'!$O$4:$O$5221=G$1),('Diário 9º PA'!$F$4:$F$5221))+SUMPRODUCT(-('Diário 10º PA'!$E$4:$E$5221='Analítico Cx.'!$B104),-('Diário 10º PA'!$O$4:$O$5221=G$1),('Diário 10º PA'!$F$4:$F$5221))</f>
        <v>0</v>
      </c>
      <c r="H104" s="183">
        <f>SUMPRODUCT(-('Diário 7º PA'!$E$4:$E$5383='Analítico Cx.'!$B104),-('Diário 7º PA'!$N$4:$N$5383=H$1),('Diário 7º PA'!$F$4:$F$5383))+SUMPRODUCT(-('Diário 8º PA'!$E$4:$E$5022='Analítico Cx.'!$B104),-('Diário 8º PA'!$O$4:$O$5022=H$1),('Diário 8º PA'!$F$4:$F$5022))+SUMPRODUCT(-('Diário 9º PA'!$E$4:$E$5221='Analítico Cx.'!$B104),-('Diário 9º PA'!$O$4:$O$5221=H$1),('Diário 9º PA'!$F$4:$F$5221))+SUMPRODUCT(-('Diário 10º PA'!$E$4:$E$5221='Analítico Cx.'!$B104),-('Diário 10º PA'!$O$4:$O$5221=H$1),('Diário 10º PA'!$F$4:$F$5221))</f>
        <v>0</v>
      </c>
      <c r="I104" s="183">
        <f>SUMPRODUCT(-('Diário 7º PA'!$E$4:$E$5383='Analítico Cx.'!$B104),-('Diário 7º PA'!$N$4:$N$5383=I$1),('Diário 7º PA'!$F$4:$F$5383))+SUMPRODUCT(-('Diário 8º PA'!$E$4:$E$5022='Analítico Cx.'!$B104),-('Diário 8º PA'!$O$4:$O$5022=I$1),('Diário 8º PA'!$F$4:$F$5022))+SUMPRODUCT(-('Diário 9º PA'!$E$4:$E$5221='Analítico Cx.'!$B104),-('Diário 9º PA'!$O$4:$O$5221=I$1),('Diário 9º PA'!$F$4:$F$5221))+SUMPRODUCT(-('Diário 10º PA'!$E$4:$E$5221='Analítico Cx.'!$B104),-('Diário 10º PA'!$O$4:$O$5221=I$1),('Diário 10º PA'!$F$4:$F$5221))</f>
        <v>0</v>
      </c>
      <c r="J104" s="183">
        <f>SUMPRODUCT(-('Diário 7º PA'!$E$4:$E$5383='Analítico Cx.'!$B104),-('Diário 7º PA'!$N$4:$N$5383=J$1),('Diário 7º PA'!$F$4:$F$5383))+SUMPRODUCT(-('Diário 8º PA'!$E$4:$E$5022='Analítico Cx.'!$B104),-('Diário 8º PA'!$O$4:$O$5022=J$1),('Diário 8º PA'!$F$4:$F$5022))+SUMPRODUCT(-('Diário 9º PA'!$E$4:$E$5221='Analítico Cx.'!$B104),-('Diário 9º PA'!$O$4:$O$5221=J$1),('Diário 9º PA'!$F$4:$F$5221))+SUMPRODUCT(-('Diário 10º PA'!$E$4:$E$5221='Analítico Cx.'!$B104),-('Diário 10º PA'!$O$4:$O$5221=J$1),('Diário 10º PA'!$F$4:$F$5221))</f>
        <v>0</v>
      </c>
      <c r="K104" s="183">
        <f>SUMPRODUCT(-('Diário 7º PA'!$E$4:$E$5383='Analítico Cx.'!$B104),-('Diário 7º PA'!$N$4:$N$5383=K$1),('Diário 7º PA'!$F$4:$F$5383))+SUMPRODUCT(-('Diário 8º PA'!$E$4:$E$5022='Analítico Cx.'!$B104),-('Diário 8º PA'!$O$4:$O$5022=K$1),('Diário 8º PA'!$F$4:$F$5022))+SUMPRODUCT(-('Diário 9º PA'!$E$4:$E$5221='Analítico Cx.'!$B104),-('Diário 9º PA'!$O$4:$O$5221=K$1),('Diário 9º PA'!$F$4:$F$5221))+SUMPRODUCT(-('Diário 10º PA'!$E$4:$E$5221='Analítico Cx.'!$B104),-('Diário 10º PA'!$O$4:$O$5221=K$1),('Diário 10º PA'!$F$4:$F$5221))</f>
        <v>0</v>
      </c>
      <c r="L104" s="183">
        <f>SUMPRODUCT(-('Diário 7º PA'!$E$4:$E$5383='Analítico Cx.'!$B104),-('Diário 7º PA'!$N$4:$N$5383=L$1),('Diário 7º PA'!$F$4:$F$5383))+SUMPRODUCT(-('Diário 8º PA'!$E$4:$E$5022='Analítico Cx.'!$B104),-('Diário 8º PA'!$O$4:$O$5022=L$1),('Diário 8º PA'!$F$4:$F$5022))+SUMPRODUCT(-('Diário 9º PA'!$E$4:$E$5221='Analítico Cx.'!$B104),-('Diário 9º PA'!$O$4:$O$5221=L$1),('Diário 9º PA'!$F$4:$F$5221))+SUMPRODUCT(-('Diário 10º PA'!$E$4:$E$5221='Analítico Cx.'!$B104),-('Diário 10º PA'!$O$4:$O$5221=L$1),('Diário 10º PA'!$F$4:$F$5221))</f>
        <v>0</v>
      </c>
      <c r="M104" s="183">
        <f>SUMPRODUCT(-('Diário 7º PA'!$E$4:$E$5383='Analítico Cx.'!$B104),-('Diário 7º PA'!$N$4:$N$5383=M$1),('Diário 7º PA'!$F$4:$F$5383))+SUMPRODUCT(-('Diário 8º PA'!$E$4:$E$5022='Analítico Cx.'!$B104),-('Diário 8º PA'!$O$4:$O$5022=M$1),('Diário 8º PA'!$F$4:$F$5022))+SUMPRODUCT(-('Diário 9º PA'!$E$4:$E$5221='Analítico Cx.'!$B104),-('Diário 9º PA'!$O$4:$O$5221=M$1),('Diário 9º PA'!$F$4:$F$5221))+SUMPRODUCT(-('Diário 10º PA'!$E$4:$E$5221='Analítico Cx.'!$B104),-('Diário 10º PA'!$O$4:$O$5221=M$1),('Diário 10º PA'!$F$4:$F$5221))</f>
        <v>0</v>
      </c>
      <c r="N104" s="183">
        <f>SUMPRODUCT(-('Diário 7º PA'!$E$4:$E$5383='Analítico Cx.'!$B104),-('Diário 7º PA'!$N$4:$N$5383=N$1),('Diário 7º PA'!$F$4:$F$5383))+SUMPRODUCT(-('Diário 8º PA'!$E$4:$E$5022='Analítico Cx.'!$B104),-('Diário 8º PA'!$O$4:$O$5022=N$1),('Diário 8º PA'!$F$4:$F$5022))+SUMPRODUCT(-('Diário 9º PA'!$E$4:$E$5221='Analítico Cx.'!$B104),-('Diário 9º PA'!$O$4:$O$5221=N$1),('Diário 9º PA'!$F$4:$F$5221))+SUMPRODUCT(-('Diário 10º PA'!$E$4:$E$5221='Analítico Cx.'!$B104),-('Diário 10º PA'!$O$4:$O$5221=N$1),('Diário 10º PA'!$F$4:$F$5221))</f>
        <v>0</v>
      </c>
      <c r="O104" s="184">
        <f t="shared" si="17"/>
        <v>20203.900000000001</v>
      </c>
      <c r="P104" s="168">
        <f t="shared" si="18"/>
        <v>1.2495122284644554E-3</v>
      </c>
    </row>
    <row r="105" spans="1:16" ht="23.25" customHeight="1" x14ac:dyDescent="0.2">
      <c r="A105" s="59" t="s">
        <v>299</v>
      </c>
      <c r="B105" s="103" t="s">
        <v>300</v>
      </c>
      <c r="C105" s="183">
        <f>SUMPRODUCT(-('Diário 7º PA'!$E$4:$E$5383='Analítico Cx.'!$B105),-('Diário 7º PA'!$N$4:$N$5383=C$1),('Diário 7º PA'!$F$4:$F$5383))+SUMPRODUCT(-('Diário 8º PA'!$E$4:$E$5022='Analítico Cx.'!$B105),-('Diário 8º PA'!$O$4:$O$5022=C$1),('Diário 8º PA'!$F$4:$F$5022))+SUMPRODUCT(-('Diário 9º PA'!$E$4:$E$5221='Analítico Cx.'!$B105),-('Diário 9º PA'!$O$4:$O$5221=C$1),('Diário 9º PA'!$F$4:$F$5221))+SUMPRODUCT(-('Diário 10º PA'!$E$4:$E$5221='Analítico Cx.'!$B105),-('Diário 10º PA'!$O$4:$O$5221=C$1),('Diário 10º PA'!$F$4:$F$5221))</f>
        <v>12915.75</v>
      </c>
      <c r="D105" s="183">
        <f>SUMPRODUCT(-('Diário 7º PA'!$E$4:$E$5383='Analítico Cx.'!$B105),-('Diário 7º PA'!$N$4:$N$5383=D$1),('Diário 7º PA'!$F$4:$F$5383))+SUMPRODUCT(-('Diário 8º PA'!$E$4:$E$5022='Analítico Cx.'!$B105),-('Diário 8º PA'!$O$4:$O$5022=D$1),('Diário 8º PA'!$F$4:$F$5022))+SUMPRODUCT(-('Diário 9º PA'!$E$4:$E$5221='Analítico Cx.'!$B105),-('Diário 9º PA'!$O$4:$O$5221=D$1),('Diário 9º PA'!$F$4:$F$5221))+SUMPRODUCT(-('Diário 10º PA'!$E$4:$E$5221='Analítico Cx.'!$B105),-('Diário 10º PA'!$O$4:$O$5221=D$1),('Diário 10º PA'!$F$4:$F$5221))</f>
        <v>12444.78</v>
      </c>
      <c r="E105" s="183">
        <f>SUMPRODUCT(-('Diário 7º PA'!$E$4:$E$5383='Analítico Cx.'!$B105),-('Diário 7º PA'!$N$4:$N$5383=E$1),('Diário 7º PA'!$F$4:$F$5383))+SUMPRODUCT(-('Diário 8º PA'!$E$4:$E$5022='Analítico Cx.'!$B105),-('Diário 8º PA'!$O$4:$O$5022=E$1),('Diário 8º PA'!$F$4:$F$5022))+SUMPRODUCT(-('Diário 9º PA'!$E$4:$E$5221='Analítico Cx.'!$B105),-('Diário 9º PA'!$O$4:$O$5221=E$1),('Diário 9º PA'!$F$4:$F$5221))+SUMPRODUCT(-('Diário 10º PA'!$E$4:$E$5221='Analítico Cx.'!$B105),-('Diário 10º PA'!$O$4:$O$5221=E$1),('Diário 10º PA'!$F$4:$F$5221))</f>
        <v>14971.12</v>
      </c>
      <c r="F105" s="183">
        <f>SUMPRODUCT(-('Diário 7º PA'!$E$4:$E$5383='Analítico Cx.'!$B105),-('Diário 7º PA'!$N$4:$N$5383=F$1),('Diário 7º PA'!$F$4:$F$5383))+SUMPRODUCT(-('Diário 8º PA'!$E$4:$E$5022='Analítico Cx.'!$B105),-('Diário 8º PA'!$O$4:$O$5022=F$1),('Diário 8º PA'!$F$4:$F$5022))+SUMPRODUCT(-('Diário 9º PA'!$E$4:$E$5221='Analítico Cx.'!$B105),-('Diário 9º PA'!$O$4:$O$5221=F$1),('Diário 9º PA'!$F$4:$F$5221))+SUMPRODUCT(-('Diário 10º PA'!$E$4:$E$5221='Analítico Cx.'!$B105),-('Diário 10º PA'!$O$4:$O$5221=F$1),('Diário 10º PA'!$F$4:$F$5221))</f>
        <v>0</v>
      </c>
      <c r="G105" s="183">
        <f>SUMPRODUCT(-('Diário 7º PA'!$E$4:$E$5383='Analítico Cx.'!$B105),-('Diário 7º PA'!$N$4:$N$5383=G$1),('Diário 7º PA'!$F$4:$F$5383))+SUMPRODUCT(-('Diário 8º PA'!$E$4:$E$5022='Analítico Cx.'!$B105),-('Diário 8º PA'!$O$4:$O$5022=G$1),('Diário 8º PA'!$F$4:$F$5022))+SUMPRODUCT(-('Diário 9º PA'!$E$4:$E$5221='Analítico Cx.'!$B105),-('Diário 9º PA'!$O$4:$O$5221=G$1),('Diário 9º PA'!$F$4:$F$5221))+SUMPRODUCT(-('Diário 10º PA'!$E$4:$E$5221='Analítico Cx.'!$B105),-('Diário 10º PA'!$O$4:$O$5221=G$1),('Diário 10º PA'!$F$4:$F$5221))</f>
        <v>0</v>
      </c>
      <c r="H105" s="183">
        <f>SUMPRODUCT(-('Diário 7º PA'!$E$4:$E$5383='Analítico Cx.'!$B105),-('Diário 7º PA'!$N$4:$N$5383=H$1),('Diário 7º PA'!$F$4:$F$5383))+SUMPRODUCT(-('Diário 8º PA'!$E$4:$E$5022='Analítico Cx.'!$B105),-('Diário 8º PA'!$O$4:$O$5022=H$1),('Diário 8º PA'!$F$4:$F$5022))+SUMPRODUCT(-('Diário 9º PA'!$E$4:$E$5221='Analítico Cx.'!$B105),-('Diário 9º PA'!$O$4:$O$5221=H$1),('Diário 9º PA'!$F$4:$F$5221))+SUMPRODUCT(-('Diário 10º PA'!$E$4:$E$5221='Analítico Cx.'!$B105),-('Diário 10º PA'!$O$4:$O$5221=H$1),('Diário 10º PA'!$F$4:$F$5221))</f>
        <v>0</v>
      </c>
      <c r="I105" s="183">
        <f>SUMPRODUCT(-('Diário 7º PA'!$E$4:$E$5383='Analítico Cx.'!$B105),-('Diário 7º PA'!$N$4:$N$5383=I$1),('Diário 7º PA'!$F$4:$F$5383))+SUMPRODUCT(-('Diário 8º PA'!$E$4:$E$5022='Analítico Cx.'!$B105),-('Diário 8º PA'!$O$4:$O$5022=I$1),('Diário 8º PA'!$F$4:$F$5022))+SUMPRODUCT(-('Diário 9º PA'!$E$4:$E$5221='Analítico Cx.'!$B105),-('Diário 9º PA'!$O$4:$O$5221=I$1),('Diário 9º PA'!$F$4:$F$5221))+SUMPRODUCT(-('Diário 10º PA'!$E$4:$E$5221='Analítico Cx.'!$B105),-('Diário 10º PA'!$O$4:$O$5221=I$1),('Diário 10º PA'!$F$4:$F$5221))</f>
        <v>0</v>
      </c>
      <c r="J105" s="183">
        <f>SUMPRODUCT(-('Diário 7º PA'!$E$4:$E$5383='Analítico Cx.'!$B105),-('Diário 7º PA'!$N$4:$N$5383=J$1),('Diário 7º PA'!$F$4:$F$5383))+SUMPRODUCT(-('Diário 8º PA'!$E$4:$E$5022='Analítico Cx.'!$B105),-('Diário 8º PA'!$O$4:$O$5022=J$1),('Diário 8º PA'!$F$4:$F$5022))+SUMPRODUCT(-('Diário 9º PA'!$E$4:$E$5221='Analítico Cx.'!$B105),-('Diário 9º PA'!$O$4:$O$5221=J$1),('Diário 9º PA'!$F$4:$F$5221))+SUMPRODUCT(-('Diário 10º PA'!$E$4:$E$5221='Analítico Cx.'!$B105),-('Diário 10º PA'!$O$4:$O$5221=J$1),('Diário 10º PA'!$F$4:$F$5221))</f>
        <v>0</v>
      </c>
      <c r="K105" s="183">
        <f>SUMPRODUCT(-('Diário 7º PA'!$E$4:$E$5383='Analítico Cx.'!$B105),-('Diário 7º PA'!$N$4:$N$5383=K$1),('Diário 7º PA'!$F$4:$F$5383))+SUMPRODUCT(-('Diário 8º PA'!$E$4:$E$5022='Analítico Cx.'!$B105),-('Diário 8º PA'!$O$4:$O$5022=K$1),('Diário 8º PA'!$F$4:$F$5022))+SUMPRODUCT(-('Diário 9º PA'!$E$4:$E$5221='Analítico Cx.'!$B105),-('Diário 9º PA'!$O$4:$O$5221=K$1),('Diário 9º PA'!$F$4:$F$5221))+SUMPRODUCT(-('Diário 10º PA'!$E$4:$E$5221='Analítico Cx.'!$B105),-('Diário 10º PA'!$O$4:$O$5221=K$1),('Diário 10º PA'!$F$4:$F$5221))</f>
        <v>0</v>
      </c>
      <c r="L105" s="183">
        <f>SUMPRODUCT(-('Diário 7º PA'!$E$4:$E$5383='Analítico Cx.'!$B105),-('Diário 7º PA'!$N$4:$N$5383=L$1),('Diário 7º PA'!$F$4:$F$5383))+SUMPRODUCT(-('Diário 8º PA'!$E$4:$E$5022='Analítico Cx.'!$B105),-('Diário 8º PA'!$O$4:$O$5022=L$1),('Diário 8º PA'!$F$4:$F$5022))+SUMPRODUCT(-('Diário 9º PA'!$E$4:$E$5221='Analítico Cx.'!$B105),-('Diário 9º PA'!$O$4:$O$5221=L$1),('Diário 9º PA'!$F$4:$F$5221))+SUMPRODUCT(-('Diário 10º PA'!$E$4:$E$5221='Analítico Cx.'!$B105),-('Diário 10º PA'!$O$4:$O$5221=L$1),('Diário 10º PA'!$F$4:$F$5221))</f>
        <v>0</v>
      </c>
      <c r="M105" s="183">
        <f>SUMPRODUCT(-('Diário 7º PA'!$E$4:$E$5383='Analítico Cx.'!$B105),-('Diário 7º PA'!$N$4:$N$5383=M$1),('Diário 7º PA'!$F$4:$F$5383))+SUMPRODUCT(-('Diário 8º PA'!$E$4:$E$5022='Analítico Cx.'!$B105),-('Diário 8º PA'!$O$4:$O$5022=M$1),('Diário 8º PA'!$F$4:$F$5022))+SUMPRODUCT(-('Diário 9º PA'!$E$4:$E$5221='Analítico Cx.'!$B105),-('Diário 9º PA'!$O$4:$O$5221=M$1),('Diário 9º PA'!$F$4:$F$5221))+SUMPRODUCT(-('Diário 10º PA'!$E$4:$E$5221='Analítico Cx.'!$B105),-('Diário 10º PA'!$O$4:$O$5221=M$1),('Diário 10º PA'!$F$4:$F$5221))</f>
        <v>0</v>
      </c>
      <c r="N105" s="183">
        <f>SUMPRODUCT(-('Diário 7º PA'!$E$4:$E$5383='Analítico Cx.'!$B105),-('Diário 7º PA'!$N$4:$N$5383=N$1),('Diário 7º PA'!$F$4:$F$5383))+SUMPRODUCT(-('Diário 8º PA'!$E$4:$E$5022='Analítico Cx.'!$B105),-('Diário 8º PA'!$O$4:$O$5022=N$1),('Diário 8º PA'!$F$4:$F$5022))+SUMPRODUCT(-('Diário 9º PA'!$E$4:$E$5221='Analítico Cx.'!$B105),-('Diário 9º PA'!$O$4:$O$5221=N$1),('Diário 9º PA'!$F$4:$F$5221))+SUMPRODUCT(-('Diário 10º PA'!$E$4:$E$5221='Analítico Cx.'!$B105),-('Diário 10º PA'!$O$4:$O$5221=N$1),('Diário 10º PA'!$F$4:$F$5221))</f>
        <v>0</v>
      </c>
      <c r="O105" s="184">
        <f t="shared" si="17"/>
        <v>40331.65</v>
      </c>
      <c r="P105" s="168">
        <f t="shared" si="18"/>
        <v>2.4943149525165163E-3</v>
      </c>
    </row>
    <row r="106" spans="1:16" ht="23.25" customHeight="1" x14ac:dyDescent="0.2">
      <c r="A106" s="59" t="s">
        <v>301</v>
      </c>
      <c r="B106" s="104" t="s">
        <v>302</v>
      </c>
      <c r="C106" s="183">
        <f>SUMPRODUCT(-('Diário 7º PA'!$E$4:$E$5383='Analítico Cx.'!$B106),-('Diário 7º PA'!$N$4:$N$5383=C$1),('Diário 7º PA'!$F$4:$F$5383))+SUMPRODUCT(-('Diário 8º PA'!$E$4:$E$5022='Analítico Cx.'!$B106),-('Diário 8º PA'!$O$4:$O$5022=C$1),('Diário 8º PA'!$F$4:$F$5022))+SUMPRODUCT(-('Diário 9º PA'!$E$4:$E$5221='Analítico Cx.'!$B106),-('Diário 9º PA'!$O$4:$O$5221=C$1),('Diário 9º PA'!$F$4:$F$5221))+SUMPRODUCT(-('Diário 10º PA'!$E$4:$E$5221='Analítico Cx.'!$B106),-('Diário 10º PA'!$O$4:$O$5221=C$1),('Diário 10º PA'!$F$4:$F$5221))</f>
        <v>0</v>
      </c>
      <c r="D106" s="183">
        <f>SUMPRODUCT(-('Diário 7º PA'!$E$4:$E$5383='Analítico Cx.'!$B106),-('Diário 7º PA'!$N$4:$N$5383=D$1),('Diário 7º PA'!$F$4:$F$5383))+SUMPRODUCT(-('Diário 8º PA'!$E$4:$E$5022='Analítico Cx.'!$B106),-('Diário 8º PA'!$O$4:$O$5022=D$1),('Diário 8º PA'!$F$4:$F$5022))+SUMPRODUCT(-('Diário 9º PA'!$E$4:$E$5221='Analítico Cx.'!$B106),-('Diário 9º PA'!$O$4:$O$5221=D$1),('Diário 9º PA'!$F$4:$F$5221))+SUMPRODUCT(-('Diário 10º PA'!$E$4:$E$5221='Analítico Cx.'!$B106),-('Diário 10º PA'!$O$4:$O$5221=D$1),('Diário 10º PA'!$F$4:$F$5221))</f>
        <v>0</v>
      </c>
      <c r="E106" s="183">
        <f>SUMPRODUCT(-('Diário 7º PA'!$E$4:$E$5383='Analítico Cx.'!$B106),-('Diário 7º PA'!$N$4:$N$5383=E$1),('Diário 7º PA'!$F$4:$F$5383))+SUMPRODUCT(-('Diário 8º PA'!$E$4:$E$5022='Analítico Cx.'!$B106),-('Diário 8º PA'!$O$4:$O$5022=E$1),('Diário 8º PA'!$F$4:$F$5022))+SUMPRODUCT(-('Diário 9º PA'!$E$4:$E$5221='Analítico Cx.'!$B106),-('Diário 9º PA'!$O$4:$O$5221=E$1),('Diário 9º PA'!$F$4:$F$5221))+SUMPRODUCT(-('Diário 10º PA'!$E$4:$E$5221='Analítico Cx.'!$B106),-('Diário 10º PA'!$O$4:$O$5221=E$1),('Diário 10º PA'!$F$4:$F$5221))</f>
        <v>0</v>
      </c>
      <c r="F106" s="183">
        <f>SUMPRODUCT(-('Diário 7º PA'!$E$4:$E$5383='Analítico Cx.'!$B106),-('Diário 7º PA'!$N$4:$N$5383=F$1),('Diário 7º PA'!$F$4:$F$5383))+SUMPRODUCT(-('Diário 8º PA'!$E$4:$E$5022='Analítico Cx.'!$B106),-('Diário 8º PA'!$O$4:$O$5022=F$1),('Diário 8º PA'!$F$4:$F$5022))+SUMPRODUCT(-('Diário 9º PA'!$E$4:$E$5221='Analítico Cx.'!$B106),-('Diário 9º PA'!$O$4:$O$5221=F$1),('Diário 9º PA'!$F$4:$F$5221))+SUMPRODUCT(-('Diário 10º PA'!$E$4:$E$5221='Analítico Cx.'!$B106),-('Diário 10º PA'!$O$4:$O$5221=F$1),('Diário 10º PA'!$F$4:$F$5221))</f>
        <v>0</v>
      </c>
      <c r="G106" s="183">
        <f>SUMPRODUCT(-('Diário 7º PA'!$E$4:$E$5383='Analítico Cx.'!$B106),-('Diário 7º PA'!$N$4:$N$5383=G$1),('Diário 7º PA'!$F$4:$F$5383))+SUMPRODUCT(-('Diário 8º PA'!$E$4:$E$5022='Analítico Cx.'!$B106),-('Diário 8º PA'!$O$4:$O$5022=G$1),('Diário 8º PA'!$F$4:$F$5022))+SUMPRODUCT(-('Diário 9º PA'!$E$4:$E$5221='Analítico Cx.'!$B106),-('Diário 9º PA'!$O$4:$O$5221=G$1),('Diário 9º PA'!$F$4:$F$5221))+SUMPRODUCT(-('Diário 10º PA'!$E$4:$E$5221='Analítico Cx.'!$B106),-('Diário 10º PA'!$O$4:$O$5221=G$1),('Diário 10º PA'!$F$4:$F$5221))</f>
        <v>0</v>
      </c>
      <c r="H106" s="183">
        <f>SUMPRODUCT(-('Diário 7º PA'!$E$4:$E$5383='Analítico Cx.'!$B106),-('Diário 7º PA'!$N$4:$N$5383=H$1),('Diário 7º PA'!$F$4:$F$5383))+SUMPRODUCT(-('Diário 8º PA'!$E$4:$E$5022='Analítico Cx.'!$B106),-('Diário 8º PA'!$O$4:$O$5022=H$1),('Diário 8º PA'!$F$4:$F$5022))+SUMPRODUCT(-('Diário 9º PA'!$E$4:$E$5221='Analítico Cx.'!$B106),-('Diário 9º PA'!$O$4:$O$5221=H$1),('Diário 9º PA'!$F$4:$F$5221))+SUMPRODUCT(-('Diário 10º PA'!$E$4:$E$5221='Analítico Cx.'!$B106),-('Diário 10º PA'!$O$4:$O$5221=H$1),('Diário 10º PA'!$F$4:$F$5221))</f>
        <v>0</v>
      </c>
      <c r="I106" s="183">
        <f>SUMPRODUCT(-('Diário 7º PA'!$E$4:$E$5383='Analítico Cx.'!$B106),-('Diário 7º PA'!$N$4:$N$5383=I$1),('Diário 7º PA'!$F$4:$F$5383))+SUMPRODUCT(-('Diário 8º PA'!$E$4:$E$5022='Analítico Cx.'!$B106),-('Diário 8º PA'!$O$4:$O$5022=I$1),('Diário 8º PA'!$F$4:$F$5022))+SUMPRODUCT(-('Diário 9º PA'!$E$4:$E$5221='Analítico Cx.'!$B106),-('Diário 9º PA'!$O$4:$O$5221=I$1),('Diário 9º PA'!$F$4:$F$5221))+SUMPRODUCT(-('Diário 10º PA'!$E$4:$E$5221='Analítico Cx.'!$B106),-('Diário 10º PA'!$O$4:$O$5221=I$1),('Diário 10º PA'!$F$4:$F$5221))</f>
        <v>0</v>
      </c>
      <c r="J106" s="183">
        <f>SUMPRODUCT(-('Diário 7º PA'!$E$4:$E$5383='Analítico Cx.'!$B106),-('Diário 7º PA'!$N$4:$N$5383=J$1),('Diário 7º PA'!$F$4:$F$5383))+SUMPRODUCT(-('Diário 8º PA'!$E$4:$E$5022='Analítico Cx.'!$B106),-('Diário 8º PA'!$O$4:$O$5022=J$1),('Diário 8º PA'!$F$4:$F$5022))+SUMPRODUCT(-('Diário 9º PA'!$E$4:$E$5221='Analítico Cx.'!$B106),-('Diário 9º PA'!$O$4:$O$5221=J$1),('Diário 9º PA'!$F$4:$F$5221))+SUMPRODUCT(-('Diário 10º PA'!$E$4:$E$5221='Analítico Cx.'!$B106),-('Diário 10º PA'!$O$4:$O$5221=J$1),('Diário 10º PA'!$F$4:$F$5221))</f>
        <v>0</v>
      </c>
      <c r="K106" s="183">
        <f>SUMPRODUCT(-('Diário 7º PA'!$E$4:$E$5383='Analítico Cx.'!$B106),-('Diário 7º PA'!$N$4:$N$5383=K$1),('Diário 7º PA'!$F$4:$F$5383))+SUMPRODUCT(-('Diário 8º PA'!$E$4:$E$5022='Analítico Cx.'!$B106),-('Diário 8º PA'!$O$4:$O$5022=K$1),('Diário 8º PA'!$F$4:$F$5022))+SUMPRODUCT(-('Diário 9º PA'!$E$4:$E$5221='Analítico Cx.'!$B106),-('Diário 9º PA'!$O$4:$O$5221=K$1),('Diário 9º PA'!$F$4:$F$5221))+SUMPRODUCT(-('Diário 10º PA'!$E$4:$E$5221='Analítico Cx.'!$B106),-('Diário 10º PA'!$O$4:$O$5221=K$1),('Diário 10º PA'!$F$4:$F$5221))</f>
        <v>0</v>
      </c>
      <c r="L106" s="183">
        <f>SUMPRODUCT(-('Diário 7º PA'!$E$4:$E$5383='Analítico Cx.'!$B106),-('Diário 7º PA'!$N$4:$N$5383=L$1),('Diário 7º PA'!$F$4:$F$5383))+SUMPRODUCT(-('Diário 8º PA'!$E$4:$E$5022='Analítico Cx.'!$B106),-('Diário 8º PA'!$O$4:$O$5022=L$1),('Diário 8º PA'!$F$4:$F$5022))+SUMPRODUCT(-('Diário 9º PA'!$E$4:$E$5221='Analítico Cx.'!$B106),-('Diário 9º PA'!$O$4:$O$5221=L$1),('Diário 9º PA'!$F$4:$F$5221))+SUMPRODUCT(-('Diário 10º PA'!$E$4:$E$5221='Analítico Cx.'!$B106),-('Diário 10º PA'!$O$4:$O$5221=L$1),('Diário 10º PA'!$F$4:$F$5221))</f>
        <v>0</v>
      </c>
      <c r="M106" s="183">
        <f>SUMPRODUCT(-('Diário 7º PA'!$E$4:$E$5383='Analítico Cx.'!$B106),-('Diário 7º PA'!$N$4:$N$5383=M$1),('Diário 7º PA'!$F$4:$F$5383))+SUMPRODUCT(-('Diário 8º PA'!$E$4:$E$5022='Analítico Cx.'!$B106),-('Diário 8º PA'!$O$4:$O$5022=M$1),('Diário 8º PA'!$F$4:$F$5022))+SUMPRODUCT(-('Diário 9º PA'!$E$4:$E$5221='Analítico Cx.'!$B106),-('Diário 9º PA'!$O$4:$O$5221=M$1),('Diário 9º PA'!$F$4:$F$5221))+SUMPRODUCT(-('Diário 10º PA'!$E$4:$E$5221='Analítico Cx.'!$B106),-('Diário 10º PA'!$O$4:$O$5221=M$1),('Diário 10º PA'!$F$4:$F$5221))</f>
        <v>0</v>
      </c>
      <c r="N106" s="183">
        <f>SUMPRODUCT(-('Diário 7º PA'!$E$4:$E$5383='Analítico Cx.'!$B106),-('Diário 7º PA'!$N$4:$N$5383=N$1),('Diário 7º PA'!$F$4:$F$5383))+SUMPRODUCT(-('Diário 8º PA'!$E$4:$E$5022='Analítico Cx.'!$B106),-('Diário 8º PA'!$O$4:$O$5022=N$1),('Diário 8º PA'!$F$4:$F$5022))+SUMPRODUCT(-('Diário 9º PA'!$E$4:$E$5221='Analítico Cx.'!$B106),-('Diário 9º PA'!$O$4:$O$5221=N$1),('Diário 9º PA'!$F$4:$F$5221))+SUMPRODUCT(-('Diário 10º PA'!$E$4:$E$5221='Analítico Cx.'!$B106),-('Diário 10º PA'!$O$4:$O$5221=N$1),('Diário 10º PA'!$F$4:$F$5221))</f>
        <v>0</v>
      </c>
      <c r="O106" s="184">
        <f t="shared" si="17"/>
        <v>0</v>
      </c>
      <c r="P106" s="168">
        <f t="shared" si="18"/>
        <v>0</v>
      </c>
    </row>
    <row r="107" spans="1:16" ht="23.25" customHeight="1" x14ac:dyDescent="0.2">
      <c r="A107" s="59" t="s">
        <v>303</v>
      </c>
      <c r="B107" s="105" t="s">
        <v>304</v>
      </c>
      <c r="C107" s="183">
        <f>SUMPRODUCT(-('Diário 7º PA'!$E$4:$E$5383='Analítico Cx.'!$B107),-('Diário 7º PA'!$N$4:$N$5383=C$1),('Diário 7º PA'!$F$4:$F$5383))+SUMPRODUCT(-('Diário 8º PA'!$E$4:$E$5022='Analítico Cx.'!$B107),-('Diário 8º PA'!$O$4:$O$5022=C$1),('Diário 8º PA'!$F$4:$F$5022))+SUMPRODUCT(-('Diário 9º PA'!$E$4:$E$5221='Analítico Cx.'!$B107),-('Diário 9º PA'!$O$4:$O$5221=C$1),('Diário 9º PA'!$F$4:$F$5221))+SUMPRODUCT(-('Diário 10º PA'!$E$4:$E$5221='Analítico Cx.'!$B107),-('Diário 10º PA'!$O$4:$O$5221=C$1),('Diário 10º PA'!$F$4:$F$5221))</f>
        <v>0</v>
      </c>
      <c r="D107" s="183">
        <f>SUMPRODUCT(-('Diário 7º PA'!$E$4:$E$5383='Analítico Cx.'!$B107),-('Diário 7º PA'!$N$4:$N$5383=D$1),('Diário 7º PA'!$F$4:$F$5383))+SUMPRODUCT(-('Diário 8º PA'!$E$4:$E$5022='Analítico Cx.'!$B107),-('Diário 8º PA'!$O$4:$O$5022=D$1),('Diário 8º PA'!$F$4:$F$5022))+SUMPRODUCT(-('Diário 9º PA'!$E$4:$E$5221='Analítico Cx.'!$B107),-('Diário 9º PA'!$O$4:$O$5221=D$1),('Diário 9º PA'!$F$4:$F$5221))+SUMPRODUCT(-('Diário 10º PA'!$E$4:$E$5221='Analítico Cx.'!$B107),-('Diário 10º PA'!$O$4:$O$5221=D$1),('Diário 10º PA'!$F$4:$F$5221))</f>
        <v>0</v>
      </c>
      <c r="E107" s="183">
        <f>SUMPRODUCT(-('Diário 7º PA'!$E$4:$E$5383='Analítico Cx.'!$B107),-('Diário 7º PA'!$N$4:$N$5383=E$1),('Diário 7º PA'!$F$4:$F$5383))+SUMPRODUCT(-('Diário 8º PA'!$E$4:$E$5022='Analítico Cx.'!$B107),-('Diário 8º PA'!$O$4:$O$5022=E$1),('Diário 8º PA'!$F$4:$F$5022))+SUMPRODUCT(-('Diário 9º PA'!$E$4:$E$5221='Analítico Cx.'!$B107),-('Diário 9º PA'!$O$4:$O$5221=E$1),('Diário 9º PA'!$F$4:$F$5221))+SUMPRODUCT(-('Diário 10º PA'!$E$4:$E$5221='Analítico Cx.'!$B107),-('Diário 10º PA'!$O$4:$O$5221=E$1),('Diário 10º PA'!$F$4:$F$5221))</f>
        <v>0</v>
      </c>
      <c r="F107" s="183">
        <f>SUMPRODUCT(-('Diário 7º PA'!$E$4:$E$5383='Analítico Cx.'!$B107),-('Diário 7º PA'!$N$4:$N$5383=F$1),('Diário 7º PA'!$F$4:$F$5383))+SUMPRODUCT(-('Diário 8º PA'!$E$4:$E$5022='Analítico Cx.'!$B107),-('Diário 8º PA'!$O$4:$O$5022=F$1),('Diário 8º PA'!$F$4:$F$5022))+SUMPRODUCT(-('Diário 9º PA'!$E$4:$E$5221='Analítico Cx.'!$B107),-('Diário 9º PA'!$O$4:$O$5221=F$1),('Diário 9º PA'!$F$4:$F$5221))+SUMPRODUCT(-('Diário 10º PA'!$E$4:$E$5221='Analítico Cx.'!$B107),-('Diário 10º PA'!$O$4:$O$5221=F$1),('Diário 10º PA'!$F$4:$F$5221))</f>
        <v>0</v>
      </c>
      <c r="G107" s="183">
        <f>SUMPRODUCT(-('Diário 7º PA'!$E$4:$E$5383='Analítico Cx.'!$B107),-('Diário 7º PA'!$N$4:$N$5383=G$1),('Diário 7º PA'!$F$4:$F$5383))+SUMPRODUCT(-('Diário 8º PA'!$E$4:$E$5022='Analítico Cx.'!$B107),-('Diário 8º PA'!$O$4:$O$5022=G$1),('Diário 8º PA'!$F$4:$F$5022))+SUMPRODUCT(-('Diário 9º PA'!$E$4:$E$5221='Analítico Cx.'!$B107),-('Diário 9º PA'!$O$4:$O$5221=G$1),('Diário 9º PA'!$F$4:$F$5221))+SUMPRODUCT(-('Diário 10º PA'!$E$4:$E$5221='Analítico Cx.'!$B107),-('Diário 10º PA'!$O$4:$O$5221=G$1),('Diário 10º PA'!$F$4:$F$5221))</f>
        <v>0</v>
      </c>
      <c r="H107" s="183">
        <f>SUMPRODUCT(-('Diário 7º PA'!$E$4:$E$5383='Analítico Cx.'!$B107),-('Diário 7º PA'!$N$4:$N$5383=H$1),('Diário 7º PA'!$F$4:$F$5383))+SUMPRODUCT(-('Diário 8º PA'!$E$4:$E$5022='Analítico Cx.'!$B107),-('Diário 8º PA'!$O$4:$O$5022=H$1),('Diário 8º PA'!$F$4:$F$5022))+SUMPRODUCT(-('Diário 9º PA'!$E$4:$E$5221='Analítico Cx.'!$B107),-('Diário 9º PA'!$O$4:$O$5221=H$1),('Diário 9º PA'!$F$4:$F$5221))+SUMPRODUCT(-('Diário 10º PA'!$E$4:$E$5221='Analítico Cx.'!$B107),-('Diário 10º PA'!$O$4:$O$5221=H$1),('Diário 10º PA'!$F$4:$F$5221))</f>
        <v>0</v>
      </c>
      <c r="I107" s="183">
        <f>SUMPRODUCT(-('Diário 7º PA'!$E$4:$E$5383='Analítico Cx.'!$B107),-('Diário 7º PA'!$N$4:$N$5383=I$1),('Diário 7º PA'!$F$4:$F$5383))+SUMPRODUCT(-('Diário 8º PA'!$E$4:$E$5022='Analítico Cx.'!$B107),-('Diário 8º PA'!$O$4:$O$5022=I$1),('Diário 8º PA'!$F$4:$F$5022))+SUMPRODUCT(-('Diário 9º PA'!$E$4:$E$5221='Analítico Cx.'!$B107),-('Diário 9º PA'!$O$4:$O$5221=I$1),('Diário 9º PA'!$F$4:$F$5221))+SUMPRODUCT(-('Diário 10º PA'!$E$4:$E$5221='Analítico Cx.'!$B107),-('Diário 10º PA'!$O$4:$O$5221=I$1),('Diário 10º PA'!$F$4:$F$5221))</f>
        <v>0</v>
      </c>
      <c r="J107" s="183">
        <f>SUMPRODUCT(-('Diário 7º PA'!$E$4:$E$5383='Analítico Cx.'!$B107),-('Diário 7º PA'!$N$4:$N$5383=J$1),('Diário 7º PA'!$F$4:$F$5383))+SUMPRODUCT(-('Diário 8º PA'!$E$4:$E$5022='Analítico Cx.'!$B107),-('Diário 8º PA'!$O$4:$O$5022=J$1),('Diário 8º PA'!$F$4:$F$5022))+SUMPRODUCT(-('Diário 9º PA'!$E$4:$E$5221='Analítico Cx.'!$B107),-('Diário 9º PA'!$O$4:$O$5221=J$1),('Diário 9º PA'!$F$4:$F$5221))+SUMPRODUCT(-('Diário 10º PA'!$E$4:$E$5221='Analítico Cx.'!$B107),-('Diário 10º PA'!$O$4:$O$5221=J$1),('Diário 10º PA'!$F$4:$F$5221))</f>
        <v>0</v>
      </c>
      <c r="K107" s="183">
        <f>SUMPRODUCT(-('Diário 7º PA'!$E$4:$E$5383='Analítico Cx.'!$B107),-('Diário 7º PA'!$N$4:$N$5383=K$1),('Diário 7º PA'!$F$4:$F$5383))+SUMPRODUCT(-('Diário 8º PA'!$E$4:$E$5022='Analítico Cx.'!$B107),-('Diário 8º PA'!$O$4:$O$5022=K$1),('Diário 8º PA'!$F$4:$F$5022))+SUMPRODUCT(-('Diário 9º PA'!$E$4:$E$5221='Analítico Cx.'!$B107),-('Diário 9º PA'!$O$4:$O$5221=K$1),('Diário 9º PA'!$F$4:$F$5221))+SUMPRODUCT(-('Diário 10º PA'!$E$4:$E$5221='Analítico Cx.'!$B107),-('Diário 10º PA'!$O$4:$O$5221=K$1),('Diário 10º PA'!$F$4:$F$5221))</f>
        <v>0</v>
      </c>
      <c r="L107" s="183">
        <f>SUMPRODUCT(-('Diário 7º PA'!$E$4:$E$5383='Analítico Cx.'!$B107),-('Diário 7º PA'!$N$4:$N$5383=L$1),('Diário 7º PA'!$F$4:$F$5383))+SUMPRODUCT(-('Diário 8º PA'!$E$4:$E$5022='Analítico Cx.'!$B107),-('Diário 8º PA'!$O$4:$O$5022=L$1),('Diário 8º PA'!$F$4:$F$5022))+SUMPRODUCT(-('Diário 9º PA'!$E$4:$E$5221='Analítico Cx.'!$B107),-('Diário 9º PA'!$O$4:$O$5221=L$1),('Diário 9º PA'!$F$4:$F$5221))+SUMPRODUCT(-('Diário 10º PA'!$E$4:$E$5221='Analítico Cx.'!$B107),-('Diário 10º PA'!$O$4:$O$5221=L$1),('Diário 10º PA'!$F$4:$F$5221))</f>
        <v>0</v>
      </c>
      <c r="M107" s="183">
        <f>SUMPRODUCT(-('Diário 7º PA'!$E$4:$E$5383='Analítico Cx.'!$B107),-('Diário 7º PA'!$N$4:$N$5383=M$1),('Diário 7º PA'!$F$4:$F$5383))+SUMPRODUCT(-('Diário 8º PA'!$E$4:$E$5022='Analítico Cx.'!$B107),-('Diário 8º PA'!$O$4:$O$5022=M$1),('Diário 8º PA'!$F$4:$F$5022))+SUMPRODUCT(-('Diário 9º PA'!$E$4:$E$5221='Analítico Cx.'!$B107),-('Diário 9º PA'!$O$4:$O$5221=M$1),('Diário 9º PA'!$F$4:$F$5221))+SUMPRODUCT(-('Diário 10º PA'!$E$4:$E$5221='Analítico Cx.'!$B107),-('Diário 10º PA'!$O$4:$O$5221=M$1),('Diário 10º PA'!$F$4:$F$5221))</f>
        <v>0</v>
      </c>
      <c r="N107" s="183">
        <f>SUMPRODUCT(-('Diário 7º PA'!$E$4:$E$5383='Analítico Cx.'!$B107),-('Diário 7º PA'!$N$4:$N$5383=N$1),('Diário 7º PA'!$F$4:$F$5383))+SUMPRODUCT(-('Diário 8º PA'!$E$4:$E$5022='Analítico Cx.'!$B107),-('Diário 8º PA'!$O$4:$O$5022=N$1),('Diário 8º PA'!$F$4:$F$5022))+SUMPRODUCT(-('Diário 9º PA'!$E$4:$E$5221='Analítico Cx.'!$B107),-('Diário 9º PA'!$O$4:$O$5221=N$1),('Diário 9º PA'!$F$4:$F$5221))+SUMPRODUCT(-('Diário 10º PA'!$E$4:$E$5221='Analítico Cx.'!$B107),-('Diário 10º PA'!$O$4:$O$5221=N$1),('Diário 10º PA'!$F$4:$F$5221))</f>
        <v>0</v>
      </c>
      <c r="O107" s="184">
        <f t="shared" si="17"/>
        <v>0</v>
      </c>
      <c r="P107" s="168">
        <f t="shared" si="18"/>
        <v>0</v>
      </c>
    </row>
    <row r="108" spans="1:16" ht="23.25" customHeight="1" x14ac:dyDescent="0.2">
      <c r="A108" s="59" t="s">
        <v>305</v>
      </c>
      <c r="B108" s="104" t="s">
        <v>306</v>
      </c>
      <c r="C108" s="183">
        <f>SUMPRODUCT(-('Diário 7º PA'!$E$4:$E$5383='Analítico Cx.'!$B108),-('Diário 7º PA'!$N$4:$N$5383=C$1),('Diário 7º PA'!$F$4:$F$5383))+SUMPRODUCT(-('Diário 8º PA'!$E$4:$E$5022='Analítico Cx.'!$B108),-('Diário 8º PA'!$O$4:$O$5022=C$1),('Diário 8º PA'!$F$4:$F$5022))+SUMPRODUCT(-('Diário 9º PA'!$E$4:$E$5221='Analítico Cx.'!$B108),-('Diário 9º PA'!$O$4:$O$5221=C$1),('Diário 9º PA'!$F$4:$F$5221))+SUMPRODUCT(-('Diário 10º PA'!$E$4:$E$5221='Analítico Cx.'!$B108),-('Diário 10º PA'!$O$4:$O$5221=C$1),('Diário 10º PA'!$F$4:$F$5221))</f>
        <v>0</v>
      </c>
      <c r="D108" s="183">
        <f>SUMPRODUCT(-('Diário 7º PA'!$E$4:$E$5383='Analítico Cx.'!$B108),-('Diário 7º PA'!$N$4:$N$5383=D$1),('Diário 7º PA'!$F$4:$F$5383))+SUMPRODUCT(-('Diário 8º PA'!$E$4:$E$5022='Analítico Cx.'!$B108),-('Diário 8º PA'!$O$4:$O$5022=D$1),('Diário 8º PA'!$F$4:$F$5022))+SUMPRODUCT(-('Diário 9º PA'!$E$4:$E$5221='Analítico Cx.'!$B108),-('Diário 9º PA'!$O$4:$O$5221=D$1),('Diário 9º PA'!$F$4:$F$5221))+SUMPRODUCT(-('Diário 10º PA'!$E$4:$E$5221='Analítico Cx.'!$B108),-('Diário 10º PA'!$O$4:$O$5221=D$1),('Diário 10º PA'!$F$4:$F$5221))</f>
        <v>0</v>
      </c>
      <c r="E108" s="183">
        <f>SUMPRODUCT(-('Diário 7º PA'!$E$4:$E$5383='Analítico Cx.'!$B108),-('Diário 7º PA'!$N$4:$N$5383=E$1),('Diário 7º PA'!$F$4:$F$5383))+SUMPRODUCT(-('Diário 8º PA'!$E$4:$E$5022='Analítico Cx.'!$B108),-('Diário 8º PA'!$O$4:$O$5022=E$1),('Diário 8º PA'!$F$4:$F$5022))+SUMPRODUCT(-('Diário 9º PA'!$E$4:$E$5221='Analítico Cx.'!$B108),-('Diário 9º PA'!$O$4:$O$5221=E$1),('Diário 9º PA'!$F$4:$F$5221))+SUMPRODUCT(-('Diário 10º PA'!$E$4:$E$5221='Analítico Cx.'!$B108),-('Diário 10º PA'!$O$4:$O$5221=E$1),('Diário 10º PA'!$F$4:$F$5221))</f>
        <v>0</v>
      </c>
      <c r="F108" s="183">
        <f>SUMPRODUCT(-('Diário 7º PA'!$E$4:$E$5383='Analítico Cx.'!$B108),-('Diário 7º PA'!$N$4:$N$5383=F$1),('Diário 7º PA'!$F$4:$F$5383))+SUMPRODUCT(-('Diário 8º PA'!$E$4:$E$5022='Analítico Cx.'!$B108),-('Diário 8º PA'!$O$4:$O$5022=F$1),('Diário 8º PA'!$F$4:$F$5022))+SUMPRODUCT(-('Diário 9º PA'!$E$4:$E$5221='Analítico Cx.'!$B108),-('Diário 9º PA'!$O$4:$O$5221=F$1),('Diário 9º PA'!$F$4:$F$5221))+SUMPRODUCT(-('Diário 10º PA'!$E$4:$E$5221='Analítico Cx.'!$B108),-('Diário 10º PA'!$O$4:$O$5221=F$1),('Diário 10º PA'!$F$4:$F$5221))</f>
        <v>0</v>
      </c>
      <c r="G108" s="183">
        <f>SUMPRODUCT(-('Diário 7º PA'!$E$4:$E$5383='Analítico Cx.'!$B108),-('Diário 7º PA'!$N$4:$N$5383=G$1),('Diário 7º PA'!$F$4:$F$5383))+SUMPRODUCT(-('Diário 8º PA'!$E$4:$E$5022='Analítico Cx.'!$B108),-('Diário 8º PA'!$O$4:$O$5022=G$1),('Diário 8º PA'!$F$4:$F$5022))+SUMPRODUCT(-('Diário 9º PA'!$E$4:$E$5221='Analítico Cx.'!$B108),-('Diário 9º PA'!$O$4:$O$5221=G$1),('Diário 9º PA'!$F$4:$F$5221))+SUMPRODUCT(-('Diário 10º PA'!$E$4:$E$5221='Analítico Cx.'!$B108),-('Diário 10º PA'!$O$4:$O$5221=G$1),('Diário 10º PA'!$F$4:$F$5221))</f>
        <v>0</v>
      </c>
      <c r="H108" s="183">
        <f>SUMPRODUCT(-('Diário 7º PA'!$E$4:$E$5383='Analítico Cx.'!$B108),-('Diário 7º PA'!$N$4:$N$5383=H$1),('Diário 7º PA'!$F$4:$F$5383))+SUMPRODUCT(-('Diário 8º PA'!$E$4:$E$5022='Analítico Cx.'!$B108),-('Diário 8º PA'!$O$4:$O$5022=H$1),('Diário 8º PA'!$F$4:$F$5022))+SUMPRODUCT(-('Diário 9º PA'!$E$4:$E$5221='Analítico Cx.'!$B108),-('Diário 9º PA'!$O$4:$O$5221=H$1),('Diário 9º PA'!$F$4:$F$5221))+SUMPRODUCT(-('Diário 10º PA'!$E$4:$E$5221='Analítico Cx.'!$B108),-('Diário 10º PA'!$O$4:$O$5221=H$1),('Diário 10º PA'!$F$4:$F$5221))</f>
        <v>0</v>
      </c>
      <c r="I108" s="183">
        <f>SUMPRODUCT(-('Diário 7º PA'!$E$4:$E$5383='Analítico Cx.'!$B108),-('Diário 7º PA'!$N$4:$N$5383=I$1),('Diário 7º PA'!$F$4:$F$5383))+SUMPRODUCT(-('Diário 8º PA'!$E$4:$E$5022='Analítico Cx.'!$B108),-('Diário 8º PA'!$O$4:$O$5022=I$1),('Diário 8º PA'!$F$4:$F$5022))+SUMPRODUCT(-('Diário 9º PA'!$E$4:$E$5221='Analítico Cx.'!$B108),-('Diário 9º PA'!$O$4:$O$5221=I$1),('Diário 9º PA'!$F$4:$F$5221))+SUMPRODUCT(-('Diário 10º PA'!$E$4:$E$5221='Analítico Cx.'!$B108),-('Diário 10º PA'!$O$4:$O$5221=I$1),('Diário 10º PA'!$F$4:$F$5221))</f>
        <v>0</v>
      </c>
      <c r="J108" s="183">
        <f>SUMPRODUCT(-('Diário 7º PA'!$E$4:$E$5383='Analítico Cx.'!$B108),-('Diário 7º PA'!$N$4:$N$5383=J$1),('Diário 7º PA'!$F$4:$F$5383))+SUMPRODUCT(-('Diário 8º PA'!$E$4:$E$5022='Analítico Cx.'!$B108),-('Diário 8º PA'!$O$4:$O$5022=J$1),('Diário 8º PA'!$F$4:$F$5022))+SUMPRODUCT(-('Diário 9º PA'!$E$4:$E$5221='Analítico Cx.'!$B108),-('Diário 9º PA'!$O$4:$O$5221=J$1),('Diário 9º PA'!$F$4:$F$5221))+SUMPRODUCT(-('Diário 10º PA'!$E$4:$E$5221='Analítico Cx.'!$B108),-('Diário 10º PA'!$O$4:$O$5221=J$1),('Diário 10º PA'!$F$4:$F$5221))</f>
        <v>0</v>
      </c>
      <c r="K108" s="183">
        <f>SUMPRODUCT(-('Diário 7º PA'!$E$4:$E$5383='Analítico Cx.'!$B108),-('Diário 7º PA'!$N$4:$N$5383=K$1),('Diário 7º PA'!$F$4:$F$5383))+SUMPRODUCT(-('Diário 8º PA'!$E$4:$E$5022='Analítico Cx.'!$B108),-('Diário 8º PA'!$O$4:$O$5022=K$1),('Diário 8º PA'!$F$4:$F$5022))+SUMPRODUCT(-('Diário 9º PA'!$E$4:$E$5221='Analítico Cx.'!$B108),-('Diário 9º PA'!$O$4:$O$5221=K$1),('Diário 9º PA'!$F$4:$F$5221))+SUMPRODUCT(-('Diário 10º PA'!$E$4:$E$5221='Analítico Cx.'!$B108),-('Diário 10º PA'!$O$4:$O$5221=K$1),('Diário 10º PA'!$F$4:$F$5221))</f>
        <v>0</v>
      </c>
      <c r="L108" s="183">
        <f>SUMPRODUCT(-('Diário 7º PA'!$E$4:$E$5383='Analítico Cx.'!$B108),-('Diário 7º PA'!$N$4:$N$5383=L$1),('Diário 7º PA'!$F$4:$F$5383))+SUMPRODUCT(-('Diário 8º PA'!$E$4:$E$5022='Analítico Cx.'!$B108),-('Diário 8º PA'!$O$4:$O$5022=L$1),('Diário 8º PA'!$F$4:$F$5022))+SUMPRODUCT(-('Diário 9º PA'!$E$4:$E$5221='Analítico Cx.'!$B108),-('Diário 9º PA'!$O$4:$O$5221=L$1),('Diário 9º PA'!$F$4:$F$5221))+SUMPRODUCT(-('Diário 10º PA'!$E$4:$E$5221='Analítico Cx.'!$B108),-('Diário 10º PA'!$O$4:$O$5221=L$1),('Diário 10º PA'!$F$4:$F$5221))</f>
        <v>0</v>
      </c>
      <c r="M108" s="183">
        <f>SUMPRODUCT(-('Diário 7º PA'!$E$4:$E$5383='Analítico Cx.'!$B108),-('Diário 7º PA'!$N$4:$N$5383=M$1),('Diário 7º PA'!$F$4:$F$5383))+SUMPRODUCT(-('Diário 8º PA'!$E$4:$E$5022='Analítico Cx.'!$B108),-('Diário 8º PA'!$O$4:$O$5022=M$1),('Diário 8º PA'!$F$4:$F$5022))+SUMPRODUCT(-('Diário 9º PA'!$E$4:$E$5221='Analítico Cx.'!$B108),-('Diário 9º PA'!$O$4:$O$5221=M$1),('Diário 9º PA'!$F$4:$F$5221))+SUMPRODUCT(-('Diário 10º PA'!$E$4:$E$5221='Analítico Cx.'!$B108),-('Diário 10º PA'!$O$4:$O$5221=M$1),('Diário 10º PA'!$F$4:$F$5221))</f>
        <v>0</v>
      </c>
      <c r="N108" s="183">
        <f>SUMPRODUCT(-('Diário 7º PA'!$E$4:$E$5383='Analítico Cx.'!$B108),-('Diário 7º PA'!$N$4:$N$5383=N$1),('Diário 7º PA'!$F$4:$F$5383))+SUMPRODUCT(-('Diário 8º PA'!$E$4:$E$5022='Analítico Cx.'!$B108),-('Diário 8º PA'!$O$4:$O$5022=N$1),('Diário 8º PA'!$F$4:$F$5022))+SUMPRODUCT(-('Diário 9º PA'!$E$4:$E$5221='Analítico Cx.'!$B108),-('Diário 9º PA'!$O$4:$O$5221=N$1),('Diário 9º PA'!$F$4:$F$5221))+SUMPRODUCT(-('Diário 10º PA'!$E$4:$E$5221='Analítico Cx.'!$B108),-('Diário 10º PA'!$O$4:$O$5221=N$1),('Diário 10º PA'!$F$4:$F$5221))</f>
        <v>0</v>
      </c>
      <c r="O108" s="184">
        <f t="shared" si="17"/>
        <v>0</v>
      </c>
      <c r="P108" s="168">
        <f t="shared" si="18"/>
        <v>0</v>
      </c>
    </row>
    <row r="109" spans="1:16" ht="23.25" customHeight="1" x14ac:dyDescent="0.2">
      <c r="A109" s="59" t="s">
        <v>307</v>
      </c>
      <c r="B109" s="103" t="s">
        <v>308</v>
      </c>
      <c r="C109" s="183">
        <f>SUMPRODUCT(-('Diário 7º PA'!$E$4:$E$5383='Analítico Cx.'!$B109),-('Diário 7º PA'!$N$4:$N$5383=C$1),('Diário 7º PA'!$F$4:$F$5383))+SUMPRODUCT(-('Diário 8º PA'!$E$4:$E$5022='Analítico Cx.'!$B109),-('Diário 8º PA'!$O$4:$O$5022=C$1),('Diário 8º PA'!$F$4:$F$5022))+SUMPRODUCT(-('Diário 9º PA'!$E$4:$E$5221='Analítico Cx.'!$B109),-('Diário 9º PA'!$O$4:$O$5221=C$1),('Diário 9º PA'!$F$4:$F$5221))+SUMPRODUCT(-('Diário 10º PA'!$E$4:$E$5221='Analítico Cx.'!$B109),-('Diário 10º PA'!$O$4:$O$5221=C$1),('Diário 10º PA'!$F$4:$F$5221))</f>
        <v>0</v>
      </c>
      <c r="D109" s="183">
        <f>SUMPRODUCT(-('Diário 7º PA'!$E$4:$E$5383='Analítico Cx.'!$B109),-('Diário 7º PA'!$N$4:$N$5383=D$1),('Diário 7º PA'!$F$4:$F$5383))+SUMPRODUCT(-('Diário 8º PA'!$E$4:$E$5022='Analítico Cx.'!$B109),-('Diário 8º PA'!$O$4:$O$5022=D$1),('Diário 8º PA'!$F$4:$F$5022))+SUMPRODUCT(-('Diário 9º PA'!$E$4:$E$5221='Analítico Cx.'!$B109),-('Diário 9º PA'!$O$4:$O$5221=D$1),('Diário 9º PA'!$F$4:$F$5221))+SUMPRODUCT(-('Diário 10º PA'!$E$4:$E$5221='Analítico Cx.'!$B109),-('Diário 10º PA'!$O$4:$O$5221=D$1),('Diário 10º PA'!$F$4:$F$5221))</f>
        <v>0</v>
      </c>
      <c r="E109" s="183">
        <f>SUMPRODUCT(-('Diário 7º PA'!$E$4:$E$5383='Analítico Cx.'!$B109),-('Diário 7º PA'!$N$4:$N$5383=E$1),('Diário 7º PA'!$F$4:$F$5383))+SUMPRODUCT(-('Diário 8º PA'!$E$4:$E$5022='Analítico Cx.'!$B109),-('Diário 8º PA'!$O$4:$O$5022=E$1),('Diário 8º PA'!$F$4:$F$5022))+SUMPRODUCT(-('Diário 9º PA'!$E$4:$E$5221='Analítico Cx.'!$B109),-('Diário 9º PA'!$O$4:$O$5221=E$1),('Diário 9º PA'!$F$4:$F$5221))+SUMPRODUCT(-('Diário 10º PA'!$E$4:$E$5221='Analítico Cx.'!$B109),-('Diário 10º PA'!$O$4:$O$5221=E$1),('Diário 10º PA'!$F$4:$F$5221))</f>
        <v>0</v>
      </c>
      <c r="F109" s="183">
        <f>SUMPRODUCT(-('Diário 7º PA'!$E$4:$E$5383='Analítico Cx.'!$B109),-('Diário 7º PA'!$N$4:$N$5383=F$1),('Diário 7º PA'!$F$4:$F$5383))+SUMPRODUCT(-('Diário 8º PA'!$E$4:$E$5022='Analítico Cx.'!$B109),-('Diário 8º PA'!$O$4:$O$5022=F$1),('Diário 8º PA'!$F$4:$F$5022))+SUMPRODUCT(-('Diário 9º PA'!$E$4:$E$5221='Analítico Cx.'!$B109),-('Diário 9º PA'!$O$4:$O$5221=F$1),('Diário 9º PA'!$F$4:$F$5221))+SUMPRODUCT(-('Diário 10º PA'!$E$4:$E$5221='Analítico Cx.'!$B109),-('Diário 10º PA'!$O$4:$O$5221=F$1),('Diário 10º PA'!$F$4:$F$5221))</f>
        <v>0</v>
      </c>
      <c r="G109" s="183">
        <f>SUMPRODUCT(-('Diário 7º PA'!$E$4:$E$5383='Analítico Cx.'!$B109),-('Diário 7º PA'!$N$4:$N$5383=G$1),('Diário 7º PA'!$F$4:$F$5383))+SUMPRODUCT(-('Diário 8º PA'!$E$4:$E$5022='Analítico Cx.'!$B109),-('Diário 8º PA'!$O$4:$O$5022=G$1),('Diário 8º PA'!$F$4:$F$5022))+SUMPRODUCT(-('Diário 9º PA'!$E$4:$E$5221='Analítico Cx.'!$B109),-('Diário 9º PA'!$O$4:$O$5221=G$1),('Diário 9º PA'!$F$4:$F$5221))+SUMPRODUCT(-('Diário 10º PA'!$E$4:$E$5221='Analítico Cx.'!$B109),-('Diário 10º PA'!$O$4:$O$5221=G$1),('Diário 10º PA'!$F$4:$F$5221))</f>
        <v>0</v>
      </c>
      <c r="H109" s="183">
        <f>SUMPRODUCT(-('Diário 7º PA'!$E$4:$E$5383='Analítico Cx.'!$B109),-('Diário 7º PA'!$N$4:$N$5383=H$1),('Diário 7º PA'!$F$4:$F$5383))+SUMPRODUCT(-('Diário 8º PA'!$E$4:$E$5022='Analítico Cx.'!$B109),-('Diário 8º PA'!$O$4:$O$5022=H$1),('Diário 8º PA'!$F$4:$F$5022))+SUMPRODUCT(-('Diário 9º PA'!$E$4:$E$5221='Analítico Cx.'!$B109),-('Diário 9º PA'!$O$4:$O$5221=H$1),('Diário 9º PA'!$F$4:$F$5221))+SUMPRODUCT(-('Diário 10º PA'!$E$4:$E$5221='Analítico Cx.'!$B109),-('Diário 10º PA'!$O$4:$O$5221=H$1),('Diário 10º PA'!$F$4:$F$5221))</f>
        <v>0</v>
      </c>
      <c r="I109" s="183">
        <f>SUMPRODUCT(-('Diário 7º PA'!$E$4:$E$5383='Analítico Cx.'!$B109),-('Diário 7º PA'!$N$4:$N$5383=I$1),('Diário 7º PA'!$F$4:$F$5383))+SUMPRODUCT(-('Diário 8º PA'!$E$4:$E$5022='Analítico Cx.'!$B109),-('Diário 8º PA'!$O$4:$O$5022=I$1),('Diário 8º PA'!$F$4:$F$5022))+SUMPRODUCT(-('Diário 9º PA'!$E$4:$E$5221='Analítico Cx.'!$B109),-('Diário 9º PA'!$O$4:$O$5221=I$1),('Diário 9º PA'!$F$4:$F$5221))+SUMPRODUCT(-('Diário 10º PA'!$E$4:$E$5221='Analítico Cx.'!$B109),-('Diário 10º PA'!$O$4:$O$5221=I$1),('Diário 10º PA'!$F$4:$F$5221))</f>
        <v>0</v>
      </c>
      <c r="J109" s="183">
        <f>SUMPRODUCT(-('Diário 7º PA'!$E$4:$E$5383='Analítico Cx.'!$B109),-('Diário 7º PA'!$N$4:$N$5383=J$1),('Diário 7º PA'!$F$4:$F$5383))+SUMPRODUCT(-('Diário 8º PA'!$E$4:$E$5022='Analítico Cx.'!$B109),-('Diário 8º PA'!$O$4:$O$5022=J$1),('Diário 8º PA'!$F$4:$F$5022))+SUMPRODUCT(-('Diário 9º PA'!$E$4:$E$5221='Analítico Cx.'!$B109),-('Diário 9º PA'!$O$4:$O$5221=J$1),('Diário 9º PA'!$F$4:$F$5221))+SUMPRODUCT(-('Diário 10º PA'!$E$4:$E$5221='Analítico Cx.'!$B109),-('Diário 10º PA'!$O$4:$O$5221=J$1),('Diário 10º PA'!$F$4:$F$5221))</f>
        <v>0</v>
      </c>
      <c r="K109" s="183">
        <f>SUMPRODUCT(-('Diário 7º PA'!$E$4:$E$5383='Analítico Cx.'!$B109),-('Diário 7º PA'!$N$4:$N$5383=K$1),('Diário 7º PA'!$F$4:$F$5383))+SUMPRODUCT(-('Diário 8º PA'!$E$4:$E$5022='Analítico Cx.'!$B109),-('Diário 8º PA'!$O$4:$O$5022=K$1),('Diário 8º PA'!$F$4:$F$5022))+SUMPRODUCT(-('Diário 9º PA'!$E$4:$E$5221='Analítico Cx.'!$B109),-('Diário 9º PA'!$O$4:$O$5221=K$1),('Diário 9º PA'!$F$4:$F$5221))+SUMPRODUCT(-('Diário 10º PA'!$E$4:$E$5221='Analítico Cx.'!$B109),-('Diário 10º PA'!$O$4:$O$5221=K$1),('Diário 10º PA'!$F$4:$F$5221))</f>
        <v>0</v>
      </c>
      <c r="L109" s="183">
        <f>SUMPRODUCT(-('Diário 7º PA'!$E$4:$E$5383='Analítico Cx.'!$B109),-('Diário 7º PA'!$N$4:$N$5383=L$1),('Diário 7º PA'!$F$4:$F$5383))+SUMPRODUCT(-('Diário 8º PA'!$E$4:$E$5022='Analítico Cx.'!$B109),-('Diário 8º PA'!$O$4:$O$5022=L$1),('Diário 8º PA'!$F$4:$F$5022))+SUMPRODUCT(-('Diário 9º PA'!$E$4:$E$5221='Analítico Cx.'!$B109),-('Diário 9º PA'!$O$4:$O$5221=L$1),('Diário 9º PA'!$F$4:$F$5221))+SUMPRODUCT(-('Diário 10º PA'!$E$4:$E$5221='Analítico Cx.'!$B109),-('Diário 10º PA'!$O$4:$O$5221=L$1),('Diário 10º PA'!$F$4:$F$5221))</f>
        <v>0</v>
      </c>
      <c r="M109" s="183">
        <f>SUMPRODUCT(-('Diário 7º PA'!$E$4:$E$5383='Analítico Cx.'!$B109),-('Diário 7º PA'!$N$4:$N$5383=M$1),('Diário 7º PA'!$F$4:$F$5383))+SUMPRODUCT(-('Diário 8º PA'!$E$4:$E$5022='Analítico Cx.'!$B109),-('Diário 8º PA'!$O$4:$O$5022=M$1),('Diário 8º PA'!$F$4:$F$5022))+SUMPRODUCT(-('Diário 9º PA'!$E$4:$E$5221='Analítico Cx.'!$B109),-('Diário 9º PA'!$O$4:$O$5221=M$1),('Diário 9º PA'!$F$4:$F$5221))+SUMPRODUCT(-('Diário 10º PA'!$E$4:$E$5221='Analítico Cx.'!$B109),-('Diário 10º PA'!$O$4:$O$5221=M$1),('Diário 10º PA'!$F$4:$F$5221))</f>
        <v>0</v>
      </c>
      <c r="N109" s="183">
        <f>SUMPRODUCT(-('Diário 7º PA'!$E$4:$E$5383='Analítico Cx.'!$B109),-('Diário 7º PA'!$N$4:$N$5383=N$1),('Diário 7º PA'!$F$4:$F$5383))+SUMPRODUCT(-('Diário 8º PA'!$E$4:$E$5022='Analítico Cx.'!$B109),-('Diário 8º PA'!$O$4:$O$5022=N$1),('Diário 8º PA'!$F$4:$F$5022))+SUMPRODUCT(-('Diário 9º PA'!$E$4:$E$5221='Analítico Cx.'!$B109),-('Diário 9º PA'!$O$4:$O$5221=N$1),('Diário 9º PA'!$F$4:$F$5221))+SUMPRODUCT(-('Diário 10º PA'!$E$4:$E$5221='Analítico Cx.'!$B109),-('Diário 10º PA'!$O$4:$O$5221=N$1),('Diário 10º PA'!$F$4:$F$5221))</f>
        <v>0</v>
      </c>
      <c r="O109" s="184">
        <f t="shared" si="17"/>
        <v>0</v>
      </c>
      <c r="P109" s="168">
        <f t="shared" si="18"/>
        <v>0</v>
      </c>
    </row>
    <row r="110" spans="1:16" ht="23.25" customHeight="1" x14ac:dyDescent="0.2">
      <c r="A110" s="59" t="s">
        <v>309</v>
      </c>
      <c r="B110" s="103" t="s">
        <v>310</v>
      </c>
      <c r="C110" s="183">
        <f>SUMPRODUCT(-('Diário 7º PA'!$E$4:$E$5383='Analítico Cx.'!$B110),-('Diário 7º PA'!$N$4:$N$5383=C$1),('Diário 7º PA'!$F$4:$F$5383))+SUMPRODUCT(-('Diário 8º PA'!$E$4:$E$5022='Analítico Cx.'!$B110),-('Diário 8º PA'!$O$4:$O$5022=C$1),('Diário 8º PA'!$F$4:$F$5022))+SUMPRODUCT(-('Diário 9º PA'!$E$4:$E$5221='Analítico Cx.'!$B110),-('Diário 9º PA'!$O$4:$O$5221=C$1),('Diário 9º PA'!$F$4:$F$5221))+SUMPRODUCT(-('Diário 10º PA'!$E$4:$E$5221='Analítico Cx.'!$B110),-('Diário 10º PA'!$O$4:$O$5221=C$1),('Diário 10º PA'!$F$4:$F$5221))</f>
        <v>15563.34</v>
      </c>
      <c r="D110" s="183">
        <f>SUMPRODUCT(-('Diário 7º PA'!$E$4:$E$5383='Analítico Cx.'!$B110),-('Diário 7º PA'!$N$4:$N$5383=D$1),('Diário 7º PA'!$F$4:$F$5383))+SUMPRODUCT(-('Diário 8º PA'!$E$4:$E$5022='Analítico Cx.'!$B110),-('Diário 8º PA'!$O$4:$O$5022=D$1),('Diário 8º PA'!$F$4:$F$5022))+SUMPRODUCT(-('Diário 9º PA'!$E$4:$E$5221='Analítico Cx.'!$B110),-('Diário 9º PA'!$O$4:$O$5221=D$1),('Diário 9º PA'!$F$4:$F$5221))+SUMPRODUCT(-('Diário 10º PA'!$E$4:$E$5221='Analítico Cx.'!$B110),-('Diário 10º PA'!$O$4:$O$5221=D$1),('Diário 10º PA'!$F$4:$F$5221))</f>
        <v>9157.2599999999984</v>
      </c>
      <c r="E110" s="183">
        <f>SUMPRODUCT(-('Diário 7º PA'!$E$4:$E$5383='Analítico Cx.'!$B110),-('Diário 7º PA'!$N$4:$N$5383=E$1),('Diário 7º PA'!$F$4:$F$5383))+SUMPRODUCT(-('Diário 8º PA'!$E$4:$E$5022='Analítico Cx.'!$B110),-('Diário 8º PA'!$O$4:$O$5022=E$1),('Diário 8º PA'!$F$4:$F$5022))+SUMPRODUCT(-('Diário 9º PA'!$E$4:$E$5221='Analítico Cx.'!$B110),-('Diário 9º PA'!$O$4:$O$5221=E$1),('Diário 9º PA'!$F$4:$F$5221))+SUMPRODUCT(-('Diário 10º PA'!$E$4:$E$5221='Analítico Cx.'!$B110),-('Diário 10º PA'!$O$4:$O$5221=E$1),('Diário 10º PA'!$F$4:$F$5221))</f>
        <v>33370.47</v>
      </c>
      <c r="F110" s="183">
        <f>SUMPRODUCT(-('Diário 7º PA'!$E$4:$E$5383='Analítico Cx.'!$B110),-('Diário 7º PA'!$N$4:$N$5383=F$1),('Diário 7º PA'!$F$4:$F$5383))+SUMPRODUCT(-('Diário 8º PA'!$E$4:$E$5022='Analítico Cx.'!$B110),-('Diário 8º PA'!$O$4:$O$5022=F$1),('Diário 8º PA'!$F$4:$F$5022))+SUMPRODUCT(-('Diário 9º PA'!$E$4:$E$5221='Analítico Cx.'!$B110),-('Diário 9º PA'!$O$4:$O$5221=F$1),('Diário 9º PA'!$F$4:$F$5221))+SUMPRODUCT(-('Diário 10º PA'!$E$4:$E$5221='Analítico Cx.'!$B110),-('Diário 10º PA'!$O$4:$O$5221=F$1),('Diário 10º PA'!$F$4:$F$5221))</f>
        <v>0</v>
      </c>
      <c r="G110" s="183">
        <f>SUMPRODUCT(-('Diário 7º PA'!$E$4:$E$5383='Analítico Cx.'!$B110),-('Diário 7º PA'!$N$4:$N$5383=G$1),('Diário 7º PA'!$F$4:$F$5383))+SUMPRODUCT(-('Diário 8º PA'!$E$4:$E$5022='Analítico Cx.'!$B110),-('Diário 8º PA'!$O$4:$O$5022=G$1),('Diário 8º PA'!$F$4:$F$5022))+SUMPRODUCT(-('Diário 9º PA'!$E$4:$E$5221='Analítico Cx.'!$B110),-('Diário 9º PA'!$O$4:$O$5221=G$1),('Diário 9º PA'!$F$4:$F$5221))+SUMPRODUCT(-('Diário 10º PA'!$E$4:$E$5221='Analítico Cx.'!$B110),-('Diário 10º PA'!$O$4:$O$5221=G$1),('Diário 10º PA'!$F$4:$F$5221))</f>
        <v>0</v>
      </c>
      <c r="H110" s="183">
        <f>SUMPRODUCT(-('Diário 7º PA'!$E$4:$E$5383='Analítico Cx.'!$B110),-('Diário 7º PA'!$N$4:$N$5383=H$1),('Diário 7º PA'!$F$4:$F$5383))+SUMPRODUCT(-('Diário 8º PA'!$E$4:$E$5022='Analítico Cx.'!$B110),-('Diário 8º PA'!$O$4:$O$5022=H$1),('Diário 8º PA'!$F$4:$F$5022))+SUMPRODUCT(-('Diário 9º PA'!$E$4:$E$5221='Analítico Cx.'!$B110),-('Diário 9º PA'!$O$4:$O$5221=H$1),('Diário 9º PA'!$F$4:$F$5221))+SUMPRODUCT(-('Diário 10º PA'!$E$4:$E$5221='Analítico Cx.'!$B110),-('Diário 10º PA'!$O$4:$O$5221=H$1),('Diário 10º PA'!$F$4:$F$5221))</f>
        <v>0</v>
      </c>
      <c r="I110" s="183">
        <f>SUMPRODUCT(-('Diário 7º PA'!$E$4:$E$5383='Analítico Cx.'!$B110),-('Diário 7º PA'!$N$4:$N$5383=I$1),('Diário 7º PA'!$F$4:$F$5383))+SUMPRODUCT(-('Diário 8º PA'!$E$4:$E$5022='Analítico Cx.'!$B110),-('Diário 8º PA'!$O$4:$O$5022=I$1),('Diário 8º PA'!$F$4:$F$5022))+SUMPRODUCT(-('Diário 9º PA'!$E$4:$E$5221='Analítico Cx.'!$B110),-('Diário 9º PA'!$O$4:$O$5221=I$1),('Diário 9º PA'!$F$4:$F$5221))+SUMPRODUCT(-('Diário 10º PA'!$E$4:$E$5221='Analítico Cx.'!$B110),-('Diário 10º PA'!$O$4:$O$5221=I$1),('Diário 10º PA'!$F$4:$F$5221))</f>
        <v>0</v>
      </c>
      <c r="J110" s="183">
        <f>SUMPRODUCT(-('Diário 7º PA'!$E$4:$E$5383='Analítico Cx.'!$B110),-('Diário 7º PA'!$N$4:$N$5383=J$1),('Diário 7º PA'!$F$4:$F$5383))+SUMPRODUCT(-('Diário 8º PA'!$E$4:$E$5022='Analítico Cx.'!$B110),-('Diário 8º PA'!$O$4:$O$5022=J$1),('Diário 8º PA'!$F$4:$F$5022))+SUMPRODUCT(-('Diário 9º PA'!$E$4:$E$5221='Analítico Cx.'!$B110),-('Diário 9º PA'!$O$4:$O$5221=J$1),('Diário 9º PA'!$F$4:$F$5221))+SUMPRODUCT(-('Diário 10º PA'!$E$4:$E$5221='Analítico Cx.'!$B110),-('Diário 10º PA'!$O$4:$O$5221=J$1),('Diário 10º PA'!$F$4:$F$5221))</f>
        <v>0</v>
      </c>
      <c r="K110" s="183">
        <f>SUMPRODUCT(-('Diário 7º PA'!$E$4:$E$5383='Analítico Cx.'!$B110),-('Diário 7º PA'!$N$4:$N$5383=K$1),('Diário 7º PA'!$F$4:$F$5383))+SUMPRODUCT(-('Diário 8º PA'!$E$4:$E$5022='Analítico Cx.'!$B110),-('Diário 8º PA'!$O$4:$O$5022=K$1),('Diário 8º PA'!$F$4:$F$5022))+SUMPRODUCT(-('Diário 9º PA'!$E$4:$E$5221='Analítico Cx.'!$B110),-('Diário 9º PA'!$O$4:$O$5221=K$1),('Diário 9º PA'!$F$4:$F$5221))+SUMPRODUCT(-('Diário 10º PA'!$E$4:$E$5221='Analítico Cx.'!$B110),-('Diário 10º PA'!$O$4:$O$5221=K$1),('Diário 10º PA'!$F$4:$F$5221))</f>
        <v>0</v>
      </c>
      <c r="L110" s="183">
        <f>SUMPRODUCT(-('Diário 7º PA'!$E$4:$E$5383='Analítico Cx.'!$B110),-('Diário 7º PA'!$N$4:$N$5383=L$1),('Diário 7º PA'!$F$4:$F$5383))+SUMPRODUCT(-('Diário 8º PA'!$E$4:$E$5022='Analítico Cx.'!$B110),-('Diário 8º PA'!$O$4:$O$5022=L$1),('Diário 8º PA'!$F$4:$F$5022))+SUMPRODUCT(-('Diário 9º PA'!$E$4:$E$5221='Analítico Cx.'!$B110),-('Diário 9º PA'!$O$4:$O$5221=L$1),('Diário 9º PA'!$F$4:$F$5221))+SUMPRODUCT(-('Diário 10º PA'!$E$4:$E$5221='Analítico Cx.'!$B110),-('Diário 10º PA'!$O$4:$O$5221=L$1),('Diário 10º PA'!$F$4:$F$5221))</f>
        <v>0</v>
      </c>
      <c r="M110" s="183">
        <f>SUMPRODUCT(-('Diário 7º PA'!$E$4:$E$5383='Analítico Cx.'!$B110),-('Diário 7º PA'!$N$4:$N$5383=M$1),('Diário 7º PA'!$F$4:$F$5383))+SUMPRODUCT(-('Diário 8º PA'!$E$4:$E$5022='Analítico Cx.'!$B110),-('Diário 8º PA'!$O$4:$O$5022=M$1),('Diário 8º PA'!$F$4:$F$5022))+SUMPRODUCT(-('Diário 9º PA'!$E$4:$E$5221='Analítico Cx.'!$B110),-('Diário 9º PA'!$O$4:$O$5221=M$1),('Diário 9º PA'!$F$4:$F$5221))+SUMPRODUCT(-('Diário 10º PA'!$E$4:$E$5221='Analítico Cx.'!$B110),-('Diário 10º PA'!$O$4:$O$5221=M$1),('Diário 10º PA'!$F$4:$F$5221))</f>
        <v>0</v>
      </c>
      <c r="N110" s="183">
        <f>SUMPRODUCT(-('Diário 7º PA'!$E$4:$E$5383='Analítico Cx.'!$B110),-('Diário 7º PA'!$N$4:$N$5383=N$1),('Diário 7º PA'!$F$4:$F$5383))+SUMPRODUCT(-('Diário 8º PA'!$E$4:$E$5022='Analítico Cx.'!$B110),-('Diário 8º PA'!$O$4:$O$5022=N$1),('Diário 8º PA'!$F$4:$F$5022))+SUMPRODUCT(-('Diário 9º PA'!$E$4:$E$5221='Analítico Cx.'!$B110),-('Diário 9º PA'!$O$4:$O$5221=N$1),('Diário 9º PA'!$F$4:$F$5221))+SUMPRODUCT(-('Diário 10º PA'!$E$4:$E$5221='Analítico Cx.'!$B110),-('Diário 10º PA'!$O$4:$O$5221=N$1),('Diário 10º PA'!$F$4:$F$5221))</f>
        <v>0</v>
      </c>
      <c r="O110" s="184">
        <f t="shared" si="17"/>
        <v>58091.07</v>
      </c>
      <c r="P110" s="168">
        <f t="shared" si="18"/>
        <v>3.5926480694115819E-3</v>
      </c>
    </row>
    <row r="111" spans="1:16" ht="23.25" customHeight="1" x14ac:dyDescent="0.2">
      <c r="A111" s="59" t="s">
        <v>311</v>
      </c>
      <c r="B111" s="103" t="s">
        <v>312</v>
      </c>
      <c r="C111" s="183">
        <f>SUMPRODUCT(-('Diário 7º PA'!$E$4:$E$5383='Analítico Cx.'!$B111),-('Diário 7º PA'!$N$4:$N$5383=C$1),('Diário 7º PA'!$F$4:$F$5383))+SUMPRODUCT(-('Diário 8º PA'!$E$4:$E$5022='Analítico Cx.'!$B111),-('Diário 8º PA'!$O$4:$O$5022=C$1),('Diário 8º PA'!$F$4:$F$5022))+SUMPRODUCT(-('Diário 9º PA'!$E$4:$E$5221='Analítico Cx.'!$B111),-('Diário 9º PA'!$O$4:$O$5221=C$1),('Diário 9º PA'!$F$4:$F$5221))+SUMPRODUCT(-('Diário 10º PA'!$E$4:$E$5221='Analítico Cx.'!$B111),-('Diário 10º PA'!$O$4:$O$5221=C$1),('Diário 10º PA'!$F$4:$F$5221))</f>
        <v>0</v>
      </c>
      <c r="D111" s="183">
        <f>SUMPRODUCT(-('Diário 7º PA'!$E$4:$E$5383='Analítico Cx.'!$B111),-('Diário 7º PA'!$N$4:$N$5383=D$1),('Diário 7º PA'!$F$4:$F$5383))+SUMPRODUCT(-('Diário 8º PA'!$E$4:$E$5022='Analítico Cx.'!$B111),-('Diário 8º PA'!$O$4:$O$5022=D$1),('Diário 8º PA'!$F$4:$F$5022))+SUMPRODUCT(-('Diário 9º PA'!$E$4:$E$5221='Analítico Cx.'!$B111),-('Diário 9º PA'!$O$4:$O$5221=D$1),('Diário 9º PA'!$F$4:$F$5221))+SUMPRODUCT(-('Diário 10º PA'!$E$4:$E$5221='Analítico Cx.'!$B111),-('Diário 10º PA'!$O$4:$O$5221=D$1),('Diário 10º PA'!$F$4:$F$5221))</f>
        <v>0</v>
      </c>
      <c r="E111" s="183">
        <f>SUMPRODUCT(-('Diário 7º PA'!$E$4:$E$5383='Analítico Cx.'!$B111),-('Diário 7º PA'!$N$4:$N$5383=E$1),('Diário 7º PA'!$F$4:$F$5383))+SUMPRODUCT(-('Diário 8º PA'!$E$4:$E$5022='Analítico Cx.'!$B111),-('Diário 8º PA'!$O$4:$O$5022=E$1),('Diário 8º PA'!$F$4:$F$5022))+SUMPRODUCT(-('Diário 9º PA'!$E$4:$E$5221='Analítico Cx.'!$B111),-('Diário 9º PA'!$O$4:$O$5221=E$1),('Diário 9º PA'!$F$4:$F$5221))+SUMPRODUCT(-('Diário 10º PA'!$E$4:$E$5221='Analítico Cx.'!$B111),-('Diário 10º PA'!$O$4:$O$5221=E$1),('Diário 10º PA'!$F$4:$F$5221))</f>
        <v>0</v>
      </c>
      <c r="F111" s="183">
        <f>SUMPRODUCT(-('Diário 7º PA'!$E$4:$E$5383='Analítico Cx.'!$B111),-('Diário 7º PA'!$N$4:$N$5383=F$1),('Diário 7º PA'!$F$4:$F$5383))+SUMPRODUCT(-('Diário 8º PA'!$E$4:$E$5022='Analítico Cx.'!$B111),-('Diário 8º PA'!$O$4:$O$5022=F$1),('Diário 8º PA'!$F$4:$F$5022))+SUMPRODUCT(-('Diário 9º PA'!$E$4:$E$5221='Analítico Cx.'!$B111),-('Diário 9º PA'!$O$4:$O$5221=F$1),('Diário 9º PA'!$F$4:$F$5221))+SUMPRODUCT(-('Diário 10º PA'!$E$4:$E$5221='Analítico Cx.'!$B111),-('Diário 10º PA'!$O$4:$O$5221=F$1),('Diário 10º PA'!$F$4:$F$5221))</f>
        <v>0</v>
      </c>
      <c r="G111" s="183">
        <f>SUMPRODUCT(-('Diário 7º PA'!$E$4:$E$5383='Analítico Cx.'!$B111),-('Diário 7º PA'!$N$4:$N$5383=G$1),('Diário 7º PA'!$F$4:$F$5383))+SUMPRODUCT(-('Diário 8º PA'!$E$4:$E$5022='Analítico Cx.'!$B111),-('Diário 8º PA'!$O$4:$O$5022=G$1),('Diário 8º PA'!$F$4:$F$5022))+SUMPRODUCT(-('Diário 9º PA'!$E$4:$E$5221='Analítico Cx.'!$B111),-('Diário 9º PA'!$O$4:$O$5221=G$1),('Diário 9º PA'!$F$4:$F$5221))+SUMPRODUCT(-('Diário 10º PA'!$E$4:$E$5221='Analítico Cx.'!$B111),-('Diário 10º PA'!$O$4:$O$5221=G$1),('Diário 10º PA'!$F$4:$F$5221))</f>
        <v>0</v>
      </c>
      <c r="H111" s="183">
        <f>SUMPRODUCT(-('Diário 7º PA'!$E$4:$E$5383='Analítico Cx.'!$B111),-('Diário 7º PA'!$N$4:$N$5383=H$1),('Diário 7º PA'!$F$4:$F$5383))+SUMPRODUCT(-('Diário 8º PA'!$E$4:$E$5022='Analítico Cx.'!$B111),-('Diário 8º PA'!$O$4:$O$5022=H$1),('Diário 8º PA'!$F$4:$F$5022))+SUMPRODUCT(-('Diário 9º PA'!$E$4:$E$5221='Analítico Cx.'!$B111),-('Diário 9º PA'!$O$4:$O$5221=H$1),('Diário 9º PA'!$F$4:$F$5221))+SUMPRODUCT(-('Diário 10º PA'!$E$4:$E$5221='Analítico Cx.'!$B111),-('Diário 10º PA'!$O$4:$O$5221=H$1),('Diário 10º PA'!$F$4:$F$5221))</f>
        <v>0</v>
      </c>
      <c r="I111" s="183">
        <f>SUMPRODUCT(-('Diário 7º PA'!$E$4:$E$5383='Analítico Cx.'!$B111),-('Diário 7º PA'!$N$4:$N$5383=I$1),('Diário 7º PA'!$F$4:$F$5383))+SUMPRODUCT(-('Diário 8º PA'!$E$4:$E$5022='Analítico Cx.'!$B111),-('Diário 8º PA'!$O$4:$O$5022=I$1),('Diário 8º PA'!$F$4:$F$5022))+SUMPRODUCT(-('Diário 9º PA'!$E$4:$E$5221='Analítico Cx.'!$B111),-('Diário 9º PA'!$O$4:$O$5221=I$1),('Diário 9º PA'!$F$4:$F$5221))+SUMPRODUCT(-('Diário 10º PA'!$E$4:$E$5221='Analítico Cx.'!$B111),-('Diário 10º PA'!$O$4:$O$5221=I$1),('Diário 10º PA'!$F$4:$F$5221))</f>
        <v>0</v>
      </c>
      <c r="J111" s="183">
        <f>SUMPRODUCT(-('Diário 7º PA'!$E$4:$E$5383='Analítico Cx.'!$B111),-('Diário 7º PA'!$N$4:$N$5383=J$1),('Diário 7º PA'!$F$4:$F$5383))+SUMPRODUCT(-('Diário 8º PA'!$E$4:$E$5022='Analítico Cx.'!$B111),-('Diário 8º PA'!$O$4:$O$5022=J$1),('Diário 8º PA'!$F$4:$F$5022))+SUMPRODUCT(-('Diário 9º PA'!$E$4:$E$5221='Analítico Cx.'!$B111),-('Diário 9º PA'!$O$4:$O$5221=J$1),('Diário 9º PA'!$F$4:$F$5221))+SUMPRODUCT(-('Diário 10º PA'!$E$4:$E$5221='Analítico Cx.'!$B111),-('Diário 10º PA'!$O$4:$O$5221=J$1),('Diário 10º PA'!$F$4:$F$5221))</f>
        <v>0</v>
      </c>
      <c r="K111" s="183">
        <f>SUMPRODUCT(-('Diário 7º PA'!$E$4:$E$5383='Analítico Cx.'!$B111),-('Diário 7º PA'!$N$4:$N$5383=K$1),('Diário 7º PA'!$F$4:$F$5383))+SUMPRODUCT(-('Diário 8º PA'!$E$4:$E$5022='Analítico Cx.'!$B111),-('Diário 8º PA'!$O$4:$O$5022=K$1),('Diário 8º PA'!$F$4:$F$5022))+SUMPRODUCT(-('Diário 9º PA'!$E$4:$E$5221='Analítico Cx.'!$B111),-('Diário 9º PA'!$O$4:$O$5221=K$1),('Diário 9º PA'!$F$4:$F$5221))+SUMPRODUCT(-('Diário 10º PA'!$E$4:$E$5221='Analítico Cx.'!$B111),-('Diário 10º PA'!$O$4:$O$5221=K$1),('Diário 10º PA'!$F$4:$F$5221))</f>
        <v>0</v>
      </c>
      <c r="L111" s="183">
        <f>SUMPRODUCT(-('Diário 7º PA'!$E$4:$E$5383='Analítico Cx.'!$B111),-('Diário 7º PA'!$N$4:$N$5383=L$1),('Diário 7º PA'!$F$4:$F$5383))+SUMPRODUCT(-('Diário 8º PA'!$E$4:$E$5022='Analítico Cx.'!$B111),-('Diário 8º PA'!$O$4:$O$5022=L$1),('Diário 8º PA'!$F$4:$F$5022))+SUMPRODUCT(-('Diário 9º PA'!$E$4:$E$5221='Analítico Cx.'!$B111),-('Diário 9º PA'!$O$4:$O$5221=L$1),('Diário 9º PA'!$F$4:$F$5221))+SUMPRODUCT(-('Diário 10º PA'!$E$4:$E$5221='Analítico Cx.'!$B111),-('Diário 10º PA'!$O$4:$O$5221=L$1),('Diário 10º PA'!$F$4:$F$5221))</f>
        <v>0</v>
      </c>
      <c r="M111" s="183">
        <f>SUMPRODUCT(-('Diário 7º PA'!$E$4:$E$5383='Analítico Cx.'!$B111),-('Diário 7º PA'!$N$4:$N$5383=M$1),('Diário 7º PA'!$F$4:$F$5383))+SUMPRODUCT(-('Diário 8º PA'!$E$4:$E$5022='Analítico Cx.'!$B111),-('Diário 8º PA'!$O$4:$O$5022=M$1),('Diário 8º PA'!$F$4:$F$5022))+SUMPRODUCT(-('Diário 9º PA'!$E$4:$E$5221='Analítico Cx.'!$B111),-('Diário 9º PA'!$O$4:$O$5221=M$1),('Diário 9º PA'!$F$4:$F$5221))+SUMPRODUCT(-('Diário 10º PA'!$E$4:$E$5221='Analítico Cx.'!$B111),-('Diário 10º PA'!$O$4:$O$5221=M$1),('Diário 10º PA'!$F$4:$F$5221))</f>
        <v>0</v>
      </c>
      <c r="N111" s="183">
        <f>SUMPRODUCT(-('Diário 7º PA'!$E$4:$E$5383='Analítico Cx.'!$B111),-('Diário 7º PA'!$N$4:$N$5383=N$1),('Diário 7º PA'!$F$4:$F$5383))+SUMPRODUCT(-('Diário 8º PA'!$E$4:$E$5022='Analítico Cx.'!$B111),-('Diário 8º PA'!$O$4:$O$5022=N$1),('Diário 8º PA'!$F$4:$F$5022))+SUMPRODUCT(-('Diário 9º PA'!$E$4:$E$5221='Analítico Cx.'!$B111),-('Diário 9º PA'!$O$4:$O$5221=N$1),('Diário 9º PA'!$F$4:$F$5221))+SUMPRODUCT(-('Diário 10º PA'!$E$4:$E$5221='Analítico Cx.'!$B111),-('Diário 10º PA'!$O$4:$O$5221=N$1),('Diário 10º PA'!$F$4:$F$5221))</f>
        <v>0</v>
      </c>
      <c r="O111" s="184">
        <f t="shared" si="17"/>
        <v>0</v>
      </c>
      <c r="P111" s="168">
        <f t="shared" si="18"/>
        <v>0</v>
      </c>
    </row>
    <row r="112" spans="1:16" ht="23.25" customHeight="1" x14ac:dyDescent="0.2">
      <c r="A112" s="59" t="s">
        <v>313</v>
      </c>
      <c r="B112" s="103" t="s">
        <v>314</v>
      </c>
      <c r="C112" s="183">
        <f>SUMPRODUCT(-('Diário 7º PA'!$E$4:$E$5383='Analítico Cx.'!$B112),-('Diário 7º PA'!$N$4:$N$5383=C$1),('Diário 7º PA'!$F$4:$F$5383))+SUMPRODUCT(-('Diário 8º PA'!$E$4:$E$5022='Analítico Cx.'!$B112),-('Diário 8º PA'!$O$4:$O$5022=C$1),('Diário 8º PA'!$F$4:$F$5022))+SUMPRODUCT(-('Diário 9º PA'!$E$4:$E$5221='Analítico Cx.'!$B112),-('Diário 9º PA'!$O$4:$O$5221=C$1),('Diário 9º PA'!$F$4:$F$5221))+SUMPRODUCT(-('Diário 10º PA'!$E$4:$E$5221='Analítico Cx.'!$B112),-('Diário 10º PA'!$O$4:$O$5221=C$1),('Diário 10º PA'!$F$4:$F$5221))</f>
        <v>0</v>
      </c>
      <c r="D112" s="183">
        <f>SUMPRODUCT(-('Diário 7º PA'!$E$4:$E$5383='Analítico Cx.'!$B112),-('Diário 7º PA'!$N$4:$N$5383=D$1),('Diário 7º PA'!$F$4:$F$5383))+SUMPRODUCT(-('Diário 8º PA'!$E$4:$E$5022='Analítico Cx.'!$B112),-('Diário 8º PA'!$O$4:$O$5022=D$1),('Diário 8º PA'!$F$4:$F$5022))+SUMPRODUCT(-('Diário 9º PA'!$E$4:$E$5221='Analítico Cx.'!$B112),-('Diário 9º PA'!$O$4:$O$5221=D$1),('Diário 9º PA'!$F$4:$F$5221))+SUMPRODUCT(-('Diário 10º PA'!$E$4:$E$5221='Analítico Cx.'!$B112),-('Diário 10º PA'!$O$4:$O$5221=D$1),('Diário 10º PA'!$F$4:$F$5221))</f>
        <v>0</v>
      </c>
      <c r="E112" s="183">
        <f>SUMPRODUCT(-('Diário 7º PA'!$E$4:$E$5383='Analítico Cx.'!$B112),-('Diário 7º PA'!$N$4:$N$5383=E$1),('Diário 7º PA'!$F$4:$F$5383))+SUMPRODUCT(-('Diário 8º PA'!$E$4:$E$5022='Analítico Cx.'!$B112),-('Diário 8º PA'!$O$4:$O$5022=E$1),('Diário 8º PA'!$F$4:$F$5022))+SUMPRODUCT(-('Diário 9º PA'!$E$4:$E$5221='Analítico Cx.'!$B112),-('Diário 9º PA'!$O$4:$O$5221=E$1),('Diário 9º PA'!$F$4:$F$5221))+SUMPRODUCT(-('Diário 10º PA'!$E$4:$E$5221='Analítico Cx.'!$B112),-('Diário 10º PA'!$O$4:$O$5221=E$1),('Diário 10º PA'!$F$4:$F$5221))</f>
        <v>0</v>
      </c>
      <c r="F112" s="183">
        <f>SUMPRODUCT(-('Diário 7º PA'!$E$4:$E$5383='Analítico Cx.'!$B112),-('Diário 7º PA'!$N$4:$N$5383=F$1),('Diário 7º PA'!$F$4:$F$5383))+SUMPRODUCT(-('Diário 8º PA'!$E$4:$E$5022='Analítico Cx.'!$B112),-('Diário 8º PA'!$O$4:$O$5022=F$1),('Diário 8º PA'!$F$4:$F$5022))+SUMPRODUCT(-('Diário 9º PA'!$E$4:$E$5221='Analítico Cx.'!$B112),-('Diário 9º PA'!$O$4:$O$5221=F$1),('Diário 9º PA'!$F$4:$F$5221))+SUMPRODUCT(-('Diário 10º PA'!$E$4:$E$5221='Analítico Cx.'!$B112),-('Diário 10º PA'!$O$4:$O$5221=F$1),('Diário 10º PA'!$F$4:$F$5221))</f>
        <v>0</v>
      </c>
      <c r="G112" s="183">
        <f>SUMPRODUCT(-('Diário 7º PA'!$E$4:$E$5383='Analítico Cx.'!$B112),-('Diário 7º PA'!$N$4:$N$5383=G$1),('Diário 7º PA'!$F$4:$F$5383))+SUMPRODUCT(-('Diário 8º PA'!$E$4:$E$5022='Analítico Cx.'!$B112),-('Diário 8º PA'!$O$4:$O$5022=G$1),('Diário 8º PA'!$F$4:$F$5022))+SUMPRODUCT(-('Diário 9º PA'!$E$4:$E$5221='Analítico Cx.'!$B112),-('Diário 9º PA'!$O$4:$O$5221=G$1),('Diário 9º PA'!$F$4:$F$5221))+SUMPRODUCT(-('Diário 10º PA'!$E$4:$E$5221='Analítico Cx.'!$B112),-('Diário 10º PA'!$O$4:$O$5221=G$1),('Diário 10º PA'!$F$4:$F$5221))</f>
        <v>0</v>
      </c>
      <c r="H112" s="183">
        <f>SUMPRODUCT(-('Diário 7º PA'!$E$4:$E$5383='Analítico Cx.'!$B112),-('Diário 7º PA'!$N$4:$N$5383=H$1),('Diário 7º PA'!$F$4:$F$5383))+SUMPRODUCT(-('Diário 8º PA'!$E$4:$E$5022='Analítico Cx.'!$B112),-('Diário 8º PA'!$O$4:$O$5022=H$1),('Diário 8º PA'!$F$4:$F$5022))+SUMPRODUCT(-('Diário 9º PA'!$E$4:$E$5221='Analítico Cx.'!$B112),-('Diário 9º PA'!$O$4:$O$5221=H$1),('Diário 9º PA'!$F$4:$F$5221))+SUMPRODUCT(-('Diário 10º PA'!$E$4:$E$5221='Analítico Cx.'!$B112),-('Diário 10º PA'!$O$4:$O$5221=H$1),('Diário 10º PA'!$F$4:$F$5221))</f>
        <v>0</v>
      </c>
      <c r="I112" s="183">
        <f>SUMPRODUCT(-('Diário 7º PA'!$E$4:$E$5383='Analítico Cx.'!$B112),-('Diário 7º PA'!$N$4:$N$5383=I$1),('Diário 7º PA'!$F$4:$F$5383))+SUMPRODUCT(-('Diário 8º PA'!$E$4:$E$5022='Analítico Cx.'!$B112),-('Diário 8º PA'!$O$4:$O$5022=I$1),('Diário 8º PA'!$F$4:$F$5022))+SUMPRODUCT(-('Diário 9º PA'!$E$4:$E$5221='Analítico Cx.'!$B112),-('Diário 9º PA'!$O$4:$O$5221=I$1),('Diário 9º PA'!$F$4:$F$5221))+SUMPRODUCT(-('Diário 10º PA'!$E$4:$E$5221='Analítico Cx.'!$B112),-('Diário 10º PA'!$O$4:$O$5221=I$1),('Diário 10º PA'!$F$4:$F$5221))</f>
        <v>0</v>
      </c>
      <c r="J112" s="183">
        <f>SUMPRODUCT(-('Diário 7º PA'!$E$4:$E$5383='Analítico Cx.'!$B112),-('Diário 7º PA'!$N$4:$N$5383=J$1),('Diário 7º PA'!$F$4:$F$5383))+SUMPRODUCT(-('Diário 8º PA'!$E$4:$E$5022='Analítico Cx.'!$B112),-('Diário 8º PA'!$O$4:$O$5022=J$1),('Diário 8º PA'!$F$4:$F$5022))+SUMPRODUCT(-('Diário 9º PA'!$E$4:$E$5221='Analítico Cx.'!$B112),-('Diário 9º PA'!$O$4:$O$5221=J$1),('Diário 9º PA'!$F$4:$F$5221))+SUMPRODUCT(-('Diário 10º PA'!$E$4:$E$5221='Analítico Cx.'!$B112),-('Diário 10º PA'!$O$4:$O$5221=J$1),('Diário 10º PA'!$F$4:$F$5221))</f>
        <v>0</v>
      </c>
      <c r="K112" s="183">
        <f>SUMPRODUCT(-('Diário 7º PA'!$E$4:$E$5383='Analítico Cx.'!$B112),-('Diário 7º PA'!$N$4:$N$5383=K$1),('Diário 7º PA'!$F$4:$F$5383))+SUMPRODUCT(-('Diário 8º PA'!$E$4:$E$5022='Analítico Cx.'!$B112),-('Diário 8º PA'!$O$4:$O$5022=K$1),('Diário 8º PA'!$F$4:$F$5022))+SUMPRODUCT(-('Diário 9º PA'!$E$4:$E$5221='Analítico Cx.'!$B112),-('Diário 9º PA'!$O$4:$O$5221=K$1),('Diário 9º PA'!$F$4:$F$5221))+SUMPRODUCT(-('Diário 10º PA'!$E$4:$E$5221='Analítico Cx.'!$B112),-('Diário 10º PA'!$O$4:$O$5221=K$1),('Diário 10º PA'!$F$4:$F$5221))</f>
        <v>0</v>
      </c>
      <c r="L112" s="183">
        <f>SUMPRODUCT(-('Diário 7º PA'!$E$4:$E$5383='Analítico Cx.'!$B112),-('Diário 7º PA'!$N$4:$N$5383=L$1),('Diário 7º PA'!$F$4:$F$5383))+SUMPRODUCT(-('Diário 8º PA'!$E$4:$E$5022='Analítico Cx.'!$B112),-('Diário 8º PA'!$O$4:$O$5022=L$1),('Diário 8º PA'!$F$4:$F$5022))+SUMPRODUCT(-('Diário 9º PA'!$E$4:$E$5221='Analítico Cx.'!$B112),-('Diário 9º PA'!$O$4:$O$5221=L$1),('Diário 9º PA'!$F$4:$F$5221))+SUMPRODUCT(-('Diário 10º PA'!$E$4:$E$5221='Analítico Cx.'!$B112),-('Diário 10º PA'!$O$4:$O$5221=L$1),('Diário 10º PA'!$F$4:$F$5221))</f>
        <v>0</v>
      </c>
      <c r="M112" s="183">
        <f>SUMPRODUCT(-('Diário 7º PA'!$E$4:$E$5383='Analítico Cx.'!$B112),-('Diário 7º PA'!$N$4:$N$5383=M$1),('Diário 7º PA'!$F$4:$F$5383))+SUMPRODUCT(-('Diário 8º PA'!$E$4:$E$5022='Analítico Cx.'!$B112),-('Diário 8º PA'!$O$4:$O$5022=M$1),('Diário 8º PA'!$F$4:$F$5022))+SUMPRODUCT(-('Diário 9º PA'!$E$4:$E$5221='Analítico Cx.'!$B112),-('Diário 9º PA'!$O$4:$O$5221=M$1),('Diário 9º PA'!$F$4:$F$5221))+SUMPRODUCT(-('Diário 10º PA'!$E$4:$E$5221='Analítico Cx.'!$B112),-('Diário 10º PA'!$O$4:$O$5221=M$1),('Diário 10º PA'!$F$4:$F$5221))</f>
        <v>0</v>
      </c>
      <c r="N112" s="183">
        <f>SUMPRODUCT(-('Diário 7º PA'!$E$4:$E$5383='Analítico Cx.'!$B112),-('Diário 7º PA'!$N$4:$N$5383=N$1),('Diário 7º PA'!$F$4:$F$5383))+SUMPRODUCT(-('Diário 8º PA'!$E$4:$E$5022='Analítico Cx.'!$B112),-('Diário 8º PA'!$O$4:$O$5022=N$1),('Diário 8º PA'!$F$4:$F$5022))+SUMPRODUCT(-('Diário 9º PA'!$E$4:$E$5221='Analítico Cx.'!$B112),-('Diário 9º PA'!$O$4:$O$5221=N$1),('Diário 9º PA'!$F$4:$F$5221))+SUMPRODUCT(-('Diário 10º PA'!$E$4:$E$5221='Analítico Cx.'!$B112),-('Diário 10º PA'!$O$4:$O$5221=N$1),('Diário 10º PA'!$F$4:$F$5221))</f>
        <v>0</v>
      </c>
      <c r="O112" s="184">
        <f t="shared" si="17"/>
        <v>0</v>
      </c>
      <c r="P112" s="168">
        <f t="shared" si="18"/>
        <v>0</v>
      </c>
    </row>
    <row r="113" spans="1:16" ht="23.25" customHeight="1" x14ac:dyDescent="0.2">
      <c r="A113" s="59" t="s">
        <v>315</v>
      </c>
      <c r="B113" s="103" t="s">
        <v>316</v>
      </c>
      <c r="C113" s="183">
        <f>SUMPRODUCT(-('Diário 7º PA'!$E$4:$E$5383='Analítico Cx.'!$B113),-('Diário 7º PA'!$N$4:$N$5383=C$1),('Diário 7º PA'!$F$4:$F$5383))+SUMPRODUCT(-('Diário 8º PA'!$E$4:$E$5022='Analítico Cx.'!$B113),-('Diário 8º PA'!$O$4:$O$5022=C$1),('Diário 8º PA'!$F$4:$F$5022))+SUMPRODUCT(-('Diário 9º PA'!$E$4:$E$5221='Analítico Cx.'!$B113),-('Diário 9º PA'!$O$4:$O$5221=C$1),('Diário 9º PA'!$F$4:$F$5221))+SUMPRODUCT(-('Diário 10º PA'!$E$4:$E$5221='Analítico Cx.'!$B113),-('Diário 10º PA'!$O$4:$O$5221=C$1),('Diário 10º PA'!$F$4:$F$5221))</f>
        <v>807.5</v>
      </c>
      <c r="D113" s="183">
        <f>SUMPRODUCT(-('Diário 7º PA'!$E$4:$E$5383='Analítico Cx.'!$B113),-('Diário 7º PA'!$N$4:$N$5383=D$1),('Diário 7º PA'!$F$4:$F$5383))+SUMPRODUCT(-('Diário 8º PA'!$E$4:$E$5022='Analítico Cx.'!$B113),-('Diário 8º PA'!$O$4:$O$5022=D$1),('Diário 8º PA'!$F$4:$F$5022))+SUMPRODUCT(-('Diário 9º PA'!$E$4:$E$5221='Analítico Cx.'!$B113),-('Diário 9º PA'!$O$4:$O$5221=D$1),('Diário 9º PA'!$F$4:$F$5221))+SUMPRODUCT(-('Diário 10º PA'!$E$4:$E$5221='Analítico Cx.'!$B113),-('Diário 10º PA'!$O$4:$O$5221=D$1),('Diário 10º PA'!$F$4:$F$5221))</f>
        <v>0</v>
      </c>
      <c r="E113" s="183">
        <f>SUMPRODUCT(-('Diário 7º PA'!$E$4:$E$5383='Analítico Cx.'!$B113),-('Diário 7º PA'!$N$4:$N$5383=E$1),('Diário 7º PA'!$F$4:$F$5383))+SUMPRODUCT(-('Diário 8º PA'!$E$4:$E$5022='Analítico Cx.'!$B113),-('Diário 8º PA'!$O$4:$O$5022=E$1),('Diário 8º PA'!$F$4:$F$5022))+SUMPRODUCT(-('Diário 9º PA'!$E$4:$E$5221='Analítico Cx.'!$B113),-('Diário 9º PA'!$O$4:$O$5221=E$1),('Diário 9º PA'!$F$4:$F$5221))+SUMPRODUCT(-('Diário 10º PA'!$E$4:$E$5221='Analítico Cx.'!$B113),-('Diário 10º PA'!$O$4:$O$5221=E$1),('Diário 10º PA'!$F$4:$F$5221))</f>
        <v>807.5</v>
      </c>
      <c r="F113" s="183">
        <f>SUMPRODUCT(-('Diário 7º PA'!$E$4:$E$5383='Analítico Cx.'!$B113),-('Diário 7º PA'!$N$4:$N$5383=F$1),('Diário 7º PA'!$F$4:$F$5383))+SUMPRODUCT(-('Diário 8º PA'!$E$4:$E$5022='Analítico Cx.'!$B113),-('Diário 8º PA'!$O$4:$O$5022=F$1),('Diário 8º PA'!$F$4:$F$5022))+SUMPRODUCT(-('Diário 9º PA'!$E$4:$E$5221='Analítico Cx.'!$B113),-('Diário 9º PA'!$O$4:$O$5221=F$1),('Diário 9º PA'!$F$4:$F$5221))+SUMPRODUCT(-('Diário 10º PA'!$E$4:$E$5221='Analítico Cx.'!$B113),-('Diário 10º PA'!$O$4:$O$5221=F$1),('Diário 10º PA'!$F$4:$F$5221))</f>
        <v>0</v>
      </c>
      <c r="G113" s="183">
        <f>SUMPRODUCT(-('Diário 7º PA'!$E$4:$E$5383='Analítico Cx.'!$B113),-('Diário 7º PA'!$N$4:$N$5383=G$1),('Diário 7º PA'!$F$4:$F$5383))+SUMPRODUCT(-('Diário 8º PA'!$E$4:$E$5022='Analítico Cx.'!$B113),-('Diário 8º PA'!$O$4:$O$5022=G$1),('Diário 8º PA'!$F$4:$F$5022))+SUMPRODUCT(-('Diário 9º PA'!$E$4:$E$5221='Analítico Cx.'!$B113),-('Diário 9º PA'!$O$4:$O$5221=G$1),('Diário 9º PA'!$F$4:$F$5221))+SUMPRODUCT(-('Diário 10º PA'!$E$4:$E$5221='Analítico Cx.'!$B113),-('Diário 10º PA'!$O$4:$O$5221=G$1),('Diário 10º PA'!$F$4:$F$5221))</f>
        <v>0</v>
      </c>
      <c r="H113" s="183">
        <f>SUMPRODUCT(-('Diário 7º PA'!$E$4:$E$5383='Analítico Cx.'!$B113),-('Diário 7º PA'!$N$4:$N$5383=H$1),('Diário 7º PA'!$F$4:$F$5383))+SUMPRODUCT(-('Diário 8º PA'!$E$4:$E$5022='Analítico Cx.'!$B113),-('Diário 8º PA'!$O$4:$O$5022=H$1),('Diário 8º PA'!$F$4:$F$5022))+SUMPRODUCT(-('Diário 9º PA'!$E$4:$E$5221='Analítico Cx.'!$B113),-('Diário 9º PA'!$O$4:$O$5221=H$1),('Diário 9º PA'!$F$4:$F$5221))+SUMPRODUCT(-('Diário 10º PA'!$E$4:$E$5221='Analítico Cx.'!$B113),-('Diário 10º PA'!$O$4:$O$5221=H$1),('Diário 10º PA'!$F$4:$F$5221))</f>
        <v>0</v>
      </c>
      <c r="I113" s="183">
        <f>SUMPRODUCT(-('Diário 7º PA'!$E$4:$E$5383='Analítico Cx.'!$B113),-('Diário 7º PA'!$N$4:$N$5383=I$1),('Diário 7º PA'!$F$4:$F$5383))+SUMPRODUCT(-('Diário 8º PA'!$E$4:$E$5022='Analítico Cx.'!$B113),-('Diário 8º PA'!$O$4:$O$5022=I$1),('Diário 8º PA'!$F$4:$F$5022))+SUMPRODUCT(-('Diário 9º PA'!$E$4:$E$5221='Analítico Cx.'!$B113),-('Diário 9º PA'!$O$4:$O$5221=I$1),('Diário 9º PA'!$F$4:$F$5221))+SUMPRODUCT(-('Diário 10º PA'!$E$4:$E$5221='Analítico Cx.'!$B113),-('Diário 10º PA'!$O$4:$O$5221=I$1),('Diário 10º PA'!$F$4:$F$5221))</f>
        <v>0</v>
      </c>
      <c r="J113" s="183">
        <f>SUMPRODUCT(-('Diário 7º PA'!$E$4:$E$5383='Analítico Cx.'!$B113),-('Diário 7º PA'!$N$4:$N$5383=J$1),('Diário 7º PA'!$F$4:$F$5383))+SUMPRODUCT(-('Diário 8º PA'!$E$4:$E$5022='Analítico Cx.'!$B113),-('Diário 8º PA'!$O$4:$O$5022=J$1),('Diário 8º PA'!$F$4:$F$5022))+SUMPRODUCT(-('Diário 9º PA'!$E$4:$E$5221='Analítico Cx.'!$B113),-('Diário 9º PA'!$O$4:$O$5221=J$1),('Diário 9º PA'!$F$4:$F$5221))+SUMPRODUCT(-('Diário 10º PA'!$E$4:$E$5221='Analítico Cx.'!$B113),-('Diário 10º PA'!$O$4:$O$5221=J$1),('Diário 10º PA'!$F$4:$F$5221))</f>
        <v>0</v>
      </c>
      <c r="K113" s="183">
        <f>SUMPRODUCT(-('Diário 7º PA'!$E$4:$E$5383='Analítico Cx.'!$B113),-('Diário 7º PA'!$N$4:$N$5383=K$1),('Diário 7º PA'!$F$4:$F$5383))+SUMPRODUCT(-('Diário 8º PA'!$E$4:$E$5022='Analítico Cx.'!$B113),-('Diário 8º PA'!$O$4:$O$5022=K$1),('Diário 8º PA'!$F$4:$F$5022))+SUMPRODUCT(-('Diário 9º PA'!$E$4:$E$5221='Analítico Cx.'!$B113),-('Diário 9º PA'!$O$4:$O$5221=K$1),('Diário 9º PA'!$F$4:$F$5221))+SUMPRODUCT(-('Diário 10º PA'!$E$4:$E$5221='Analítico Cx.'!$B113),-('Diário 10º PA'!$O$4:$O$5221=K$1),('Diário 10º PA'!$F$4:$F$5221))</f>
        <v>0</v>
      </c>
      <c r="L113" s="183">
        <f>SUMPRODUCT(-('Diário 7º PA'!$E$4:$E$5383='Analítico Cx.'!$B113),-('Diário 7º PA'!$N$4:$N$5383=L$1),('Diário 7º PA'!$F$4:$F$5383))+SUMPRODUCT(-('Diário 8º PA'!$E$4:$E$5022='Analítico Cx.'!$B113),-('Diário 8º PA'!$O$4:$O$5022=L$1),('Diário 8º PA'!$F$4:$F$5022))+SUMPRODUCT(-('Diário 9º PA'!$E$4:$E$5221='Analítico Cx.'!$B113),-('Diário 9º PA'!$O$4:$O$5221=L$1),('Diário 9º PA'!$F$4:$F$5221))+SUMPRODUCT(-('Diário 10º PA'!$E$4:$E$5221='Analítico Cx.'!$B113),-('Diário 10º PA'!$O$4:$O$5221=L$1),('Diário 10º PA'!$F$4:$F$5221))</f>
        <v>0</v>
      </c>
      <c r="M113" s="183">
        <f>SUMPRODUCT(-('Diário 7º PA'!$E$4:$E$5383='Analítico Cx.'!$B113),-('Diário 7º PA'!$N$4:$N$5383=M$1),('Diário 7º PA'!$F$4:$F$5383))+SUMPRODUCT(-('Diário 8º PA'!$E$4:$E$5022='Analítico Cx.'!$B113),-('Diário 8º PA'!$O$4:$O$5022=M$1),('Diário 8º PA'!$F$4:$F$5022))+SUMPRODUCT(-('Diário 9º PA'!$E$4:$E$5221='Analítico Cx.'!$B113),-('Diário 9º PA'!$O$4:$O$5221=M$1),('Diário 9º PA'!$F$4:$F$5221))+SUMPRODUCT(-('Diário 10º PA'!$E$4:$E$5221='Analítico Cx.'!$B113),-('Diário 10º PA'!$O$4:$O$5221=M$1),('Diário 10º PA'!$F$4:$F$5221))</f>
        <v>0</v>
      </c>
      <c r="N113" s="183">
        <f>SUMPRODUCT(-('Diário 7º PA'!$E$4:$E$5383='Analítico Cx.'!$B113),-('Diário 7º PA'!$N$4:$N$5383=N$1),('Diário 7º PA'!$F$4:$F$5383))+SUMPRODUCT(-('Diário 8º PA'!$E$4:$E$5022='Analítico Cx.'!$B113),-('Diário 8º PA'!$O$4:$O$5022=N$1),('Diário 8º PA'!$F$4:$F$5022))+SUMPRODUCT(-('Diário 9º PA'!$E$4:$E$5221='Analítico Cx.'!$B113),-('Diário 9º PA'!$O$4:$O$5221=N$1),('Diário 9º PA'!$F$4:$F$5221))+SUMPRODUCT(-('Diário 10º PA'!$E$4:$E$5221='Analítico Cx.'!$B113),-('Diário 10º PA'!$O$4:$O$5221=N$1),('Diário 10º PA'!$F$4:$F$5221))</f>
        <v>0</v>
      </c>
      <c r="O113" s="184">
        <f t="shared" si="17"/>
        <v>1615</v>
      </c>
      <c r="P113" s="168">
        <f t="shared" si="18"/>
        <v>9.9879837505139862E-5</v>
      </c>
    </row>
    <row r="114" spans="1:16" ht="23.25" customHeight="1" x14ac:dyDescent="0.2">
      <c r="A114" s="59" t="s">
        <v>317</v>
      </c>
      <c r="B114" s="103" t="s">
        <v>318</v>
      </c>
      <c r="C114" s="183">
        <f>SUMPRODUCT(-('Diário 7º PA'!$E$4:$E$5383='Analítico Cx.'!$B114),-('Diário 7º PA'!$N$4:$N$5383=C$1),('Diário 7º PA'!$F$4:$F$5383))+SUMPRODUCT(-('Diário 8º PA'!$E$4:$E$5022='Analítico Cx.'!$B114),-('Diário 8º PA'!$O$4:$O$5022=C$1),('Diário 8º PA'!$F$4:$F$5022))+SUMPRODUCT(-('Diário 9º PA'!$E$4:$E$5221='Analítico Cx.'!$B114),-('Diário 9º PA'!$O$4:$O$5221=C$1),('Diário 9º PA'!$F$4:$F$5221))+SUMPRODUCT(-('Diário 10º PA'!$E$4:$E$5221='Analítico Cx.'!$B114),-('Diário 10º PA'!$O$4:$O$5221=C$1),('Diário 10º PA'!$F$4:$F$5221))</f>
        <v>0</v>
      </c>
      <c r="D114" s="183">
        <f>SUMPRODUCT(-('Diário 7º PA'!$E$4:$E$5383='Analítico Cx.'!$B114),-('Diário 7º PA'!$N$4:$N$5383=D$1),('Diário 7º PA'!$F$4:$F$5383))+SUMPRODUCT(-('Diário 8º PA'!$E$4:$E$5022='Analítico Cx.'!$B114),-('Diário 8º PA'!$O$4:$O$5022=D$1),('Diário 8º PA'!$F$4:$F$5022))+SUMPRODUCT(-('Diário 9º PA'!$E$4:$E$5221='Analítico Cx.'!$B114),-('Diário 9º PA'!$O$4:$O$5221=D$1),('Diário 9º PA'!$F$4:$F$5221))+SUMPRODUCT(-('Diário 10º PA'!$E$4:$E$5221='Analítico Cx.'!$B114),-('Diário 10º PA'!$O$4:$O$5221=D$1),('Diário 10º PA'!$F$4:$F$5221))</f>
        <v>2000</v>
      </c>
      <c r="E114" s="183">
        <f>SUMPRODUCT(-('Diário 7º PA'!$E$4:$E$5383='Analítico Cx.'!$B114),-('Diário 7º PA'!$N$4:$N$5383=E$1),('Diário 7º PA'!$F$4:$F$5383))+SUMPRODUCT(-('Diário 8º PA'!$E$4:$E$5022='Analítico Cx.'!$B114),-('Diário 8º PA'!$O$4:$O$5022=E$1),('Diário 8º PA'!$F$4:$F$5022))+SUMPRODUCT(-('Diário 9º PA'!$E$4:$E$5221='Analítico Cx.'!$B114),-('Diário 9º PA'!$O$4:$O$5221=E$1),('Diário 9º PA'!$F$4:$F$5221))+SUMPRODUCT(-('Diário 10º PA'!$E$4:$E$5221='Analítico Cx.'!$B114),-('Diário 10º PA'!$O$4:$O$5221=E$1),('Diário 10º PA'!$F$4:$F$5221))</f>
        <v>0</v>
      </c>
      <c r="F114" s="183">
        <f>SUMPRODUCT(-('Diário 7º PA'!$E$4:$E$5383='Analítico Cx.'!$B114),-('Diário 7º PA'!$N$4:$N$5383=F$1),('Diário 7º PA'!$F$4:$F$5383))+SUMPRODUCT(-('Diário 8º PA'!$E$4:$E$5022='Analítico Cx.'!$B114),-('Diário 8º PA'!$O$4:$O$5022=F$1),('Diário 8º PA'!$F$4:$F$5022))+SUMPRODUCT(-('Diário 9º PA'!$E$4:$E$5221='Analítico Cx.'!$B114),-('Diário 9º PA'!$O$4:$O$5221=F$1),('Diário 9º PA'!$F$4:$F$5221))+SUMPRODUCT(-('Diário 10º PA'!$E$4:$E$5221='Analítico Cx.'!$B114),-('Diário 10º PA'!$O$4:$O$5221=F$1),('Diário 10º PA'!$F$4:$F$5221))</f>
        <v>0</v>
      </c>
      <c r="G114" s="183">
        <f>SUMPRODUCT(-('Diário 7º PA'!$E$4:$E$5383='Analítico Cx.'!$B114),-('Diário 7º PA'!$N$4:$N$5383=G$1),('Diário 7º PA'!$F$4:$F$5383))+SUMPRODUCT(-('Diário 8º PA'!$E$4:$E$5022='Analítico Cx.'!$B114),-('Diário 8º PA'!$O$4:$O$5022=G$1),('Diário 8º PA'!$F$4:$F$5022))+SUMPRODUCT(-('Diário 9º PA'!$E$4:$E$5221='Analítico Cx.'!$B114),-('Diário 9º PA'!$O$4:$O$5221=G$1),('Diário 9º PA'!$F$4:$F$5221))+SUMPRODUCT(-('Diário 10º PA'!$E$4:$E$5221='Analítico Cx.'!$B114),-('Diário 10º PA'!$O$4:$O$5221=G$1),('Diário 10º PA'!$F$4:$F$5221))</f>
        <v>0</v>
      </c>
      <c r="H114" s="183">
        <f>SUMPRODUCT(-('Diário 7º PA'!$E$4:$E$5383='Analítico Cx.'!$B114),-('Diário 7º PA'!$N$4:$N$5383=H$1),('Diário 7º PA'!$F$4:$F$5383))+SUMPRODUCT(-('Diário 8º PA'!$E$4:$E$5022='Analítico Cx.'!$B114),-('Diário 8º PA'!$O$4:$O$5022=H$1),('Diário 8º PA'!$F$4:$F$5022))+SUMPRODUCT(-('Diário 9º PA'!$E$4:$E$5221='Analítico Cx.'!$B114),-('Diário 9º PA'!$O$4:$O$5221=H$1),('Diário 9º PA'!$F$4:$F$5221))+SUMPRODUCT(-('Diário 10º PA'!$E$4:$E$5221='Analítico Cx.'!$B114),-('Diário 10º PA'!$O$4:$O$5221=H$1),('Diário 10º PA'!$F$4:$F$5221))</f>
        <v>0</v>
      </c>
      <c r="I114" s="183">
        <f>SUMPRODUCT(-('Diário 7º PA'!$E$4:$E$5383='Analítico Cx.'!$B114),-('Diário 7º PA'!$N$4:$N$5383=I$1),('Diário 7º PA'!$F$4:$F$5383))+SUMPRODUCT(-('Diário 8º PA'!$E$4:$E$5022='Analítico Cx.'!$B114),-('Diário 8º PA'!$O$4:$O$5022=I$1),('Diário 8º PA'!$F$4:$F$5022))+SUMPRODUCT(-('Diário 9º PA'!$E$4:$E$5221='Analítico Cx.'!$B114),-('Diário 9º PA'!$O$4:$O$5221=I$1),('Diário 9º PA'!$F$4:$F$5221))+SUMPRODUCT(-('Diário 10º PA'!$E$4:$E$5221='Analítico Cx.'!$B114),-('Diário 10º PA'!$O$4:$O$5221=I$1),('Diário 10º PA'!$F$4:$F$5221))</f>
        <v>0</v>
      </c>
      <c r="J114" s="183">
        <f>SUMPRODUCT(-('Diário 7º PA'!$E$4:$E$5383='Analítico Cx.'!$B114),-('Diário 7º PA'!$N$4:$N$5383=J$1),('Diário 7º PA'!$F$4:$F$5383))+SUMPRODUCT(-('Diário 8º PA'!$E$4:$E$5022='Analítico Cx.'!$B114),-('Diário 8º PA'!$O$4:$O$5022=J$1),('Diário 8º PA'!$F$4:$F$5022))+SUMPRODUCT(-('Diário 9º PA'!$E$4:$E$5221='Analítico Cx.'!$B114),-('Diário 9º PA'!$O$4:$O$5221=J$1),('Diário 9º PA'!$F$4:$F$5221))+SUMPRODUCT(-('Diário 10º PA'!$E$4:$E$5221='Analítico Cx.'!$B114),-('Diário 10º PA'!$O$4:$O$5221=J$1),('Diário 10º PA'!$F$4:$F$5221))</f>
        <v>0</v>
      </c>
      <c r="K114" s="183">
        <f>SUMPRODUCT(-('Diário 7º PA'!$E$4:$E$5383='Analítico Cx.'!$B114),-('Diário 7º PA'!$N$4:$N$5383=K$1),('Diário 7º PA'!$F$4:$F$5383))+SUMPRODUCT(-('Diário 8º PA'!$E$4:$E$5022='Analítico Cx.'!$B114),-('Diário 8º PA'!$O$4:$O$5022=K$1),('Diário 8º PA'!$F$4:$F$5022))+SUMPRODUCT(-('Diário 9º PA'!$E$4:$E$5221='Analítico Cx.'!$B114),-('Diário 9º PA'!$O$4:$O$5221=K$1),('Diário 9º PA'!$F$4:$F$5221))+SUMPRODUCT(-('Diário 10º PA'!$E$4:$E$5221='Analítico Cx.'!$B114),-('Diário 10º PA'!$O$4:$O$5221=K$1),('Diário 10º PA'!$F$4:$F$5221))</f>
        <v>0</v>
      </c>
      <c r="L114" s="183">
        <f>SUMPRODUCT(-('Diário 7º PA'!$E$4:$E$5383='Analítico Cx.'!$B114),-('Diário 7º PA'!$N$4:$N$5383=L$1),('Diário 7º PA'!$F$4:$F$5383))+SUMPRODUCT(-('Diário 8º PA'!$E$4:$E$5022='Analítico Cx.'!$B114),-('Diário 8º PA'!$O$4:$O$5022=L$1),('Diário 8º PA'!$F$4:$F$5022))+SUMPRODUCT(-('Diário 9º PA'!$E$4:$E$5221='Analítico Cx.'!$B114),-('Diário 9º PA'!$O$4:$O$5221=L$1),('Diário 9º PA'!$F$4:$F$5221))+SUMPRODUCT(-('Diário 10º PA'!$E$4:$E$5221='Analítico Cx.'!$B114),-('Diário 10º PA'!$O$4:$O$5221=L$1),('Diário 10º PA'!$F$4:$F$5221))</f>
        <v>0</v>
      </c>
      <c r="M114" s="183">
        <f>SUMPRODUCT(-('Diário 7º PA'!$E$4:$E$5383='Analítico Cx.'!$B114),-('Diário 7º PA'!$N$4:$N$5383=M$1),('Diário 7º PA'!$F$4:$F$5383))+SUMPRODUCT(-('Diário 8º PA'!$E$4:$E$5022='Analítico Cx.'!$B114),-('Diário 8º PA'!$O$4:$O$5022=M$1),('Diário 8º PA'!$F$4:$F$5022))+SUMPRODUCT(-('Diário 9º PA'!$E$4:$E$5221='Analítico Cx.'!$B114),-('Diário 9º PA'!$O$4:$O$5221=M$1),('Diário 9º PA'!$F$4:$F$5221))+SUMPRODUCT(-('Diário 10º PA'!$E$4:$E$5221='Analítico Cx.'!$B114),-('Diário 10º PA'!$O$4:$O$5221=M$1),('Diário 10º PA'!$F$4:$F$5221))</f>
        <v>0</v>
      </c>
      <c r="N114" s="183">
        <f>SUMPRODUCT(-('Diário 7º PA'!$E$4:$E$5383='Analítico Cx.'!$B114),-('Diário 7º PA'!$N$4:$N$5383=N$1),('Diário 7º PA'!$F$4:$F$5383))+SUMPRODUCT(-('Diário 8º PA'!$E$4:$E$5022='Analítico Cx.'!$B114),-('Diário 8º PA'!$O$4:$O$5022=N$1),('Diário 8º PA'!$F$4:$F$5022))+SUMPRODUCT(-('Diário 9º PA'!$E$4:$E$5221='Analítico Cx.'!$B114),-('Diário 9º PA'!$O$4:$O$5221=N$1),('Diário 9º PA'!$F$4:$F$5221))+SUMPRODUCT(-('Diário 10º PA'!$E$4:$E$5221='Analítico Cx.'!$B114),-('Diário 10º PA'!$O$4:$O$5221=N$1),('Diário 10º PA'!$F$4:$F$5221))</f>
        <v>0</v>
      </c>
      <c r="O114" s="184">
        <f t="shared" si="17"/>
        <v>2000</v>
      </c>
      <c r="P114" s="168">
        <f t="shared" si="18"/>
        <v>1.2369020124475524E-4</v>
      </c>
    </row>
    <row r="115" spans="1:16" ht="23.25" customHeight="1" x14ac:dyDescent="0.2">
      <c r="A115" s="59" t="s">
        <v>319</v>
      </c>
      <c r="B115" s="103" t="s">
        <v>320</v>
      </c>
      <c r="C115" s="183">
        <f>SUMPRODUCT(-('Diário 7º PA'!$E$4:$E$5383='Analítico Cx.'!$B115),-('Diário 7º PA'!$N$4:$N$5383=C$1),('Diário 7º PA'!$F$4:$F$5383))+SUMPRODUCT(-('Diário 8º PA'!$E$4:$E$5022='Analítico Cx.'!$B115),-('Diário 8º PA'!$O$4:$O$5022=C$1),('Diário 8º PA'!$F$4:$F$5022))+SUMPRODUCT(-('Diário 9º PA'!$E$4:$E$5221='Analítico Cx.'!$B115),-('Diário 9º PA'!$O$4:$O$5221=C$1),('Diário 9º PA'!$F$4:$F$5221))+SUMPRODUCT(-('Diário 10º PA'!$E$4:$E$5221='Analítico Cx.'!$B115),-('Diário 10º PA'!$O$4:$O$5221=C$1),('Diário 10º PA'!$F$4:$F$5221))</f>
        <v>26000</v>
      </c>
      <c r="D115" s="183">
        <f>SUMPRODUCT(-('Diário 7º PA'!$E$4:$E$5383='Analítico Cx.'!$B115),-('Diário 7º PA'!$N$4:$N$5383=D$1),('Diário 7º PA'!$F$4:$F$5383))+SUMPRODUCT(-('Diário 8º PA'!$E$4:$E$5022='Analítico Cx.'!$B115),-('Diário 8º PA'!$O$4:$O$5022=D$1),('Diário 8º PA'!$F$4:$F$5022))+SUMPRODUCT(-('Diário 9º PA'!$E$4:$E$5221='Analítico Cx.'!$B115),-('Diário 9º PA'!$O$4:$O$5221=D$1),('Diário 9º PA'!$F$4:$F$5221))+SUMPRODUCT(-('Diário 10º PA'!$E$4:$E$5221='Analítico Cx.'!$B115),-('Diário 10º PA'!$O$4:$O$5221=D$1),('Diário 10º PA'!$F$4:$F$5221))</f>
        <v>57000</v>
      </c>
      <c r="E115" s="183">
        <f>SUMPRODUCT(-('Diário 7º PA'!$E$4:$E$5383='Analítico Cx.'!$B115),-('Diário 7º PA'!$N$4:$N$5383=E$1),('Diário 7º PA'!$F$4:$F$5383))+SUMPRODUCT(-('Diário 8º PA'!$E$4:$E$5022='Analítico Cx.'!$B115),-('Diário 8º PA'!$O$4:$O$5022=E$1),('Diário 8º PA'!$F$4:$F$5022))+SUMPRODUCT(-('Diário 9º PA'!$E$4:$E$5221='Analítico Cx.'!$B115),-('Diário 9º PA'!$O$4:$O$5221=E$1),('Diário 9º PA'!$F$4:$F$5221))+SUMPRODUCT(-('Diário 10º PA'!$E$4:$E$5221='Analítico Cx.'!$B115),-('Diário 10º PA'!$O$4:$O$5221=E$1),('Diário 10º PA'!$F$4:$F$5221))</f>
        <v>22460</v>
      </c>
      <c r="F115" s="183">
        <f>SUMPRODUCT(-('Diário 7º PA'!$E$4:$E$5383='Analítico Cx.'!$B115),-('Diário 7º PA'!$N$4:$N$5383=F$1),('Diário 7º PA'!$F$4:$F$5383))+SUMPRODUCT(-('Diário 8º PA'!$E$4:$E$5022='Analítico Cx.'!$B115),-('Diário 8º PA'!$O$4:$O$5022=F$1),('Diário 8º PA'!$F$4:$F$5022))+SUMPRODUCT(-('Diário 9º PA'!$E$4:$E$5221='Analítico Cx.'!$B115),-('Diário 9º PA'!$O$4:$O$5221=F$1),('Diário 9º PA'!$F$4:$F$5221))+SUMPRODUCT(-('Diário 10º PA'!$E$4:$E$5221='Analítico Cx.'!$B115),-('Diário 10º PA'!$O$4:$O$5221=F$1),('Diário 10º PA'!$F$4:$F$5221))</f>
        <v>0</v>
      </c>
      <c r="G115" s="183">
        <f>SUMPRODUCT(-('Diário 7º PA'!$E$4:$E$5383='Analítico Cx.'!$B115),-('Diário 7º PA'!$N$4:$N$5383=G$1),('Diário 7º PA'!$F$4:$F$5383))+SUMPRODUCT(-('Diário 8º PA'!$E$4:$E$5022='Analítico Cx.'!$B115),-('Diário 8º PA'!$O$4:$O$5022=G$1),('Diário 8º PA'!$F$4:$F$5022))+SUMPRODUCT(-('Diário 9º PA'!$E$4:$E$5221='Analítico Cx.'!$B115),-('Diário 9º PA'!$O$4:$O$5221=G$1),('Diário 9º PA'!$F$4:$F$5221))+SUMPRODUCT(-('Diário 10º PA'!$E$4:$E$5221='Analítico Cx.'!$B115),-('Diário 10º PA'!$O$4:$O$5221=G$1),('Diário 10º PA'!$F$4:$F$5221))</f>
        <v>0</v>
      </c>
      <c r="H115" s="183">
        <f>SUMPRODUCT(-('Diário 7º PA'!$E$4:$E$5383='Analítico Cx.'!$B115),-('Diário 7º PA'!$N$4:$N$5383=H$1),('Diário 7º PA'!$F$4:$F$5383))+SUMPRODUCT(-('Diário 8º PA'!$E$4:$E$5022='Analítico Cx.'!$B115),-('Diário 8º PA'!$O$4:$O$5022=H$1),('Diário 8º PA'!$F$4:$F$5022))+SUMPRODUCT(-('Diário 9º PA'!$E$4:$E$5221='Analítico Cx.'!$B115),-('Diário 9º PA'!$O$4:$O$5221=H$1),('Diário 9º PA'!$F$4:$F$5221))+SUMPRODUCT(-('Diário 10º PA'!$E$4:$E$5221='Analítico Cx.'!$B115),-('Diário 10º PA'!$O$4:$O$5221=H$1),('Diário 10º PA'!$F$4:$F$5221))</f>
        <v>0</v>
      </c>
      <c r="I115" s="183">
        <f>SUMPRODUCT(-('Diário 7º PA'!$E$4:$E$5383='Analítico Cx.'!$B115),-('Diário 7º PA'!$N$4:$N$5383=I$1),('Diário 7º PA'!$F$4:$F$5383))+SUMPRODUCT(-('Diário 8º PA'!$E$4:$E$5022='Analítico Cx.'!$B115),-('Diário 8º PA'!$O$4:$O$5022=I$1),('Diário 8º PA'!$F$4:$F$5022))+SUMPRODUCT(-('Diário 9º PA'!$E$4:$E$5221='Analítico Cx.'!$B115),-('Diário 9º PA'!$O$4:$O$5221=I$1),('Diário 9º PA'!$F$4:$F$5221))+SUMPRODUCT(-('Diário 10º PA'!$E$4:$E$5221='Analítico Cx.'!$B115),-('Diário 10º PA'!$O$4:$O$5221=I$1),('Diário 10º PA'!$F$4:$F$5221))</f>
        <v>0</v>
      </c>
      <c r="J115" s="183">
        <f>SUMPRODUCT(-('Diário 7º PA'!$E$4:$E$5383='Analítico Cx.'!$B115),-('Diário 7º PA'!$N$4:$N$5383=J$1),('Diário 7º PA'!$F$4:$F$5383))+SUMPRODUCT(-('Diário 8º PA'!$E$4:$E$5022='Analítico Cx.'!$B115),-('Diário 8º PA'!$O$4:$O$5022=J$1),('Diário 8º PA'!$F$4:$F$5022))+SUMPRODUCT(-('Diário 9º PA'!$E$4:$E$5221='Analítico Cx.'!$B115),-('Diário 9º PA'!$O$4:$O$5221=J$1),('Diário 9º PA'!$F$4:$F$5221))+SUMPRODUCT(-('Diário 10º PA'!$E$4:$E$5221='Analítico Cx.'!$B115),-('Diário 10º PA'!$O$4:$O$5221=J$1),('Diário 10º PA'!$F$4:$F$5221))</f>
        <v>0</v>
      </c>
      <c r="K115" s="183">
        <f>SUMPRODUCT(-('Diário 7º PA'!$E$4:$E$5383='Analítico Cx.'!$B115),-('Diário 7º PA'!$N$4:$N$5383=K$1),('Diário 7º PA'!$F$4:$F$5383))+SUMPRODUCT(-('Diário 8º PA'!$E$4:$E$5022='Analítico Cx.'!$B115),-('Diário 8º PA'!$O$4:$O$5022=K$1),('Diário 8º PA'!$F$4:$F$5022))+SUMPRODUCT(-('Diário 9º PA'!$E$4:$E$5221='Analítico Cx.'!$B115),-('Diário 9º PA'!$O$4:$O$5221=K$1),('Diário 9º PA'!$F$4:$F$5221))+SUMPRODUCT(-('Diário 10º PA'!$E$4:$E$5221='Analítico Cx.'!$B115),-('Diário 10º PA'!$O$4:$O$5221=K$1),('Diário 10º PA'!$F$4:$F$5221))</f>
        <v>0</v>
      </c>
      <c r="L115" s="183">
        <f>SUMPRODUCT(-('Diário 7º PA'!$E$4:$E$5383='Analítico Cx.'!$B115),-('Diário 7º PA'!$N$4:$N$5383=L$1),('Diário 7º PA'!$F$4:$F$5383))+SUMPRODUCT(-('Diário 8º PA'!$E$4:$E$5022='Analítico Cx.'!$B115),-('Diário 8º PA'!$O$4:$O$5022=L$1),('Diário 8º PA'!$F$4:$F$5022))+SUMPRODUCT(-('Diário 9º PA'!$E$4:$E$5221='Analítico Cx.'!$B115),-('Diário 9º PA'!$O$4:$O$5221=L$1),('Diário 9º PA'!$F$4:$F$5221))+SUMPRODUCT(-('Diário 10º PA'!$E$4:$E$5221='Analítico Cx.'!$B115),-('Diário 10º PA'!$O$4:$O$5221=L$1),('Diário 10º PA'!$F$4:$F$5221))</f>
        <v>0</v>
      </c>
      <c r="M115" s="183">
        <f>SUMPRODUCT(-('Diário 7º PA'!$E$4:$E$5383='Analítico Cx.'!$B115),-('Diário 7º PA'!$N$4:$N$5383=M$1),('Diário 7º PA'!$F$4:$F$5383))+SUMPRODUCT(-('Diário 8º PA'!$E$4:$E$5022='Analítico Cx.'!$B115),-('Diário 8º PA'!$O$4:$O$5022=M$1),('Diário 8º PA'!$F$4:$F$5022))+SUMPRODUCT(-('Diário 9º PA'!$E$4:$E$5221='Analítico Cx.'!$B115),-('Diário 9º PA'!$O$4:$O$5221=M$1),('Diário 9º PA'!$F$4:$F$5221))+SUMPRODUCT(-('Diário 10º PA'!$E$4:$E$5221='Analítico Cx.'!$B115),-('Diário 10º PA'!$O$4:$O$5221=M$1),('Diário 10º PA'!$F$4:$F$5221))</f>
        <v>0</v>
      </c>
      <c r="N115" s="183">
        <f>SUMPRODUCT(-('Diário 7º PA'!$E$4:$E$5383='Analítico Cx.'!$B115),-('Diário 7º PA'!$N$4:$N$5383=N$1),('Diário 7º PA'!$F$4:$F$5383))+SUMPRODUCT(-('Diário 8º PA'!$E$4:$E$5022='Analítico Cx.'!$B115),-('Diário 8º PA'!$O$4:$O$5022=N$1),('Diário 8º PA'!$F$4:$F$5022))+SUMPRODUCT(-('Diário 9º PA'!$E$4:$E$5221='Analítico Cx.'!$B115),-('Diário 9º PA'!$O$4:$O$5221=N$1),('Diário 9º PA'!$F$4:$F$5221))+SUMPRODUCT(-('Diário 10º PA'!$E$4:$E$5221='Analítico Cx.'!$B115),-('Diário 10º PA'!$O$4:$O$5221=N$1),('Diário 10º PA'!$F$4:$F$5221))</f>
        <v>0</v>
      </c>
      <c r="O115" s="184">
        <f t="shared" si="17"/>
        <v>105460</v>
      </c>
      <c r="P115" s="168">
        <f t="shared" si="18"/>
        <v>6.5221843116359439E-3</v>
      </c>
    </row>
    <row r="116" spans="1:16" ht="23.25" customHeight="1" x14ac:dyDescent="0.2">
      <c r="A116" s="59" t="s">
        <v>321</v>
      </c>
      <c r="B116" s="103" t="s">
        <v>322</v>
      </c>
      <c r="C116" s="183">
        <f>SUMPRODUCT(-('Diário 7º PA'!$E$4:$E$5383='Analítico Cx.'!$B116),-('Diário 7º PA'!$N$4:$N$5383=C$1),('Diário 7º PA'!$F$4:$F$5383))+SUMPRODUCT(-('Diário 8º PA'!$E$4:$E$5022='Analítico Cx.'!$B116),-('Diário 8º PA'!$O$4:$O$5022=C$1),('Diário 8º PA'!$F$4:$F$5022))+SUMPRODUCT(-('Diário 9º PA'!$E$4:$E$5221='Analítico Cx.'!$B116),-('Diário 9º PA'!$O$4:$O$5221=C$1),('Diário 9º PA'!$F$4:$F$5221))+SUMPRODUCT(-('Diário 10º PA'!$E$4:$E$5221='Analítico Cx.'!$B116),-('Diário 10º PA'!$O$4:$O$5221=C$1),('Diário 10º PA'!$F$4:$F$5221))</f>
        <v>0</v>
      </c>
      <c r="D116" s="183">
        <f>SUMPRODUCT(-('Diário 7º PA'!$E$4:$E$5383='Analítico Cx.'!$B116),-('Diário 7º PA'!$N$4:$N$5383=D$1),('Diário 7º PA'!$F$4:$F$5383))+SUMPRODUCT(-('Diário 8º PA'!$E$4:$E$5022='Analítico Cx.'!$B116),-('Diário 8º PA'!$O$4:$O$5022=D$1),('Diário 8º PA'!$F$4:$F$5022))+SUMPRODUCT(-('Diário 9º PA'!$E$4:$E$5221='Analítico Cx.'!$B116),-('Diário 9º PA'!$O$4:$O$5221=D$1),('Diário 9º PA'!$F$4:$F$5221))+SUMPRODUCT(-('Diário 10º PA'!$E$4:$E$5221='Analítico Cx.'!$B116),-('Diário 10º PA'!$O$4:$O$5221=D$1),('Diário 10º PA'!$F$4:$F$5221))</f>
        <v>0</v>
      </c>
      <c r="E116" s="183">
        <f>SUMPRODUCT(-('Diário 7º PA'!$E$4:$E$5383='Analítico Cx.'!$B116),-('Diário 7º PA'!$N$4:$N$5383=E$1),('Diário 7º PA'!$F$4:$F$5383))+SUMPRODUCT(-('Diário 8º PA'!$E$4:$E$5022='Analítico Cx.'!$B116),-('Diário 8º PA'!$O$4:$O$5022=E$1),('Diário 8º PA'!$F$4:$F$5022))+SUMPRODUCT(-('Diário 9º PA'!$E$4:$E$5221='Analítico Cx.'!$B116),-('Diário 9º PA'!$O$4:$O$5221=E$1),('Diário 9º PA'!$F$4:$F$5221))+SUMPRODUCT(-('Diário 10º PA'!$E$4:$E$5221='Analítico Cx.'!$B116),-('Diário 10º PA'!$O$4:$O$5221=E$1),('Diário 10º PA'!$F$4:$F$5221))</f>
        <v>0</v>
      </c>
      <c r="F116" s="183">
        <f>SUMPRODUCT(-('Diário 7º PA'!$E$4:$E$5383='Analítico Cx.'!$B116),-('Diário 7º PA'!$N$4:$N$5383=F$1),('Diário 7º PA'!$F$4:$F$5383))+SUMPRODUCT(-('Diário 8º PA'!$E$4:$E$5022='Analítico Cx.'!$B116),-('Diário 8º PA'!$O$4:$O$5022=F$1),('Diário 8º PA'!$F$4:$F$5022))+SUMPRODUCT(-('Diário 9º PA'!$E$4:$E$5221='Analítico Cx.'!$B116),-('Diário 9º PA'!$O$4:$O$5221=F$1),('Diário 9º PA'!$F$4:$F$5221))+SUMPRODUCT(-('Diário 10º PA'!$E$4:$E$5221='Analítico Cx.'!$B116),-('Diário 10º PA'!$O$4:$O$5221=F$1),('Diário 10º PA'!$F$4:$F$5221))</f>
        <v>0</v>
      </c>
      <c r="G116" s="183">
        <f>SUMPRODUCT(-('Diário 7º PA'!$E$4:$E$5383='Analítico Cx.'!$B116),-('Diário 7º PA'!$N$4:$N$5383=G$1),('Diário 7º PA'!$F$4:$F$5383))+SUMPRODUCT(-('Diário 8º PA'!$E$4:$E$5022='Analítico Cx.'!$B116),-('Diário 8º PA'!$O$4:$O$5022=G$1),('Diário 8º PA'!$F$4:$F$5022))+SUMPRODUCT(-('Diário 9º PA'!$E$4:$E$5221='Analítico Cx.'!$B116),-('Diário 9º PA'!$O$4:$O$5221=G$1),('Diário 9º PA'!$F$4:$F$5221))+SUMPRODUCT(-('Diário 10º PA'!$E$4:$E$5221='Analítico Cx.'!$B116),-('Diário 10º PA'!$O$4:$O$5221=G$1),('Diário 10º PA'!$F$4:$F$5221))</f>
        <v>0</v>
      </c>
      <c r="H116" s="183">
        <f>SUMPRODUCT(-('Diário 7º PA'!$E$4:$E$5383='Analítico Cx.'!$B116),-('Diário 7º PA'!$N$4:$N$5383=H$1),('Diário 7º PA'!$F$4:$F$5383))+SUMPRODUCT(-('Diário 8º PA'!$E$4:$E$5022='Analítico Cx.'!$B116),-('Diário 8º PA'!$O$4:$O$5022=H$1),('Diário 8º PA'!$F$4:$F$5022))+SUMPRODUCT(-('Diário 9º PA'!$E$4:$E$5221='Analítico Cx.'!$B116),-('Diário 9º PA'!$O$4:$O$5221=H$1),('Diário 9º PA'!$F$4:$F$5221))+SUMPRODUCT(-('Diário 10º PA'!$E$4:$E$5221='Analítico Cx.'!$B116),-('Diário 10º PA'!$O$4:$O$5221=H$1),('Diário 10º PA'!$F$4:$F$5221))</f>
        <v>0</v>
      </c>
      <c r="I116" s="183">
        <f>SUMPRODUCT(-('Diário 7º PA'!$E$4:$E$5383='Analítico Cx.'!$B116),-('Diário 7º PA'!$N$4:$N$5383=I$1),('Diário 7º PA'!$F$4:$F$5383))+SUMPRODUCT(-('Diário 8º PA'!$E$4:$E$5022='Analítico Cx.'!$B116),-('Diário 8º PA'!$O$4:$O$5022=I$1),('Diário 8º PA'!$F$4:$F$5022))+SUMPRODUCT(-('Diário 9º PA'!$E$4:$E$5221='Analítico Cx.'!$B116),-('Diário 9º PA'!$O$4:$O$5221=I$1),('Diário 9º PA'!$F$4:$F$5221))+SUMPRODUCT(-('Diário 10º PA'!$E$4:$E$5221='Analítico Cx.'!$B116),-('Diário 10º PA'!$O$4:$O$5221=I$1),('Diário 10º PA'!$F$4:$F$5221))</f>
        <v>0</v>
      </c>
      <c r="J116" s="183">
        <f>SUMPRODUCT(-('Diário 7º PA'!$E$4:$E$5383='Analítico Cx.'!$B116),-('Diário 7º PA'!$N$4:$N$5383=J$1),('Diário 7º PA'!$F$4:$F$5383))+SUMPRODUCT(-('Diário 8º PA'!$E$4:$E$5022='Analítico Cx.'!$B116),-('Diário 8º PA'!$O$4:$O$5022=J$1),('Diário 8º PA'!$F$4:$F$5022))+SUMPRODUCT(-('Diário 9º PA'!$E$4:$E$5221='Analítico Cx.'!$B116),-('Diário 9º PA'!$O$4:$O$5221=J$1),('Diário 9º PA'!$F$4:$F$5221))+SUMPRODUCT(-('Diário 10º PA'!$E$4:$E$5221='Analítico Cx.'!$B116),-('Diário 10º PA'!$O$4:$O$5221=J$1),('Diário 10º PA'!$F$4:$F$5221))</f>
        <v>0</v>
      </c>
      <c r="K116" s="183">
        <f>SUMPRODUCT(-('Diário 7º PA'!$E$4:$E$5383='Analítico Cx.'!$B116),-('Diário 7º PA'!$N$4:$N$5383=K$1),('Diário 7º PA'!$F$4:$F$5383))+SUMPRODUCT(-('Diário 8º PA'!$E$4:$E$5022='Analítico Cx.'!$B116),-('Diário 8º PA'!$O$4:$O$5022=K$1),('Diário 8º PA'!$F$4:$F$5022))+SUMPRODUCT(-('Diário 9º PA'!$E$4:$E$5221='Analítico Cx.'!$B116),-('Diário 9º PA'!$O$4:$O$5221=K$1),('Diário 9º PA'!$F$4:$F$5221))+SUMPRODUCT(-('Diário 10º PA'!$E$4:$E$5221='Analítico Cx.'!$B116),-('Diário 10º PA'!$O$4:$O$5221=K$1),('Diário 10º PA'!$F$4:$F$5221))</f>
        <v>0</v>
      </c>
      <c r="L116" s="183">
        <f>SUMPRODUCT(-('Diário 7º PA'!$E$4:$E$5383='Analítico Cx.'!$B116),-('Diário 7º PA'!$N$4:$N$5383=L$1),('Diário 7º PA'!$F$4:$F$5383))+SUMPRODUCT(-('Diário 8º PA'!$E$4:$E$5022='Analítico Cx.'!$B116),-('Diário 8º PA'!$O$4:$O$5022=L$1),('Diário 8º PA'!$F$4:$F$5022))+SUMPRODUCT(-('Diário 9º PA'!$E$4:$E$5221='Analítico Cx.'!$B116),-('Diário 9º PA'!$O$4:$O$5221=L$1),('Diário 9º PA'!$F$4:$F$5221))+SUMPRODUCT(-('Diário 10º PA'!$E$4:$E$5221='Analítico Cx.'!$B116),-('Diário 10º PA'!$O$4:$O$5221=L$1),('Diário 10º PA'!$F$4:$F$5221))</f>
        <v>0</v>
      </c>
      <c r="M116" s="183">
        <f>SUMPRODUCT(-('Diário 7º PA'!$E$4:$E$5383='Analítico Cx.'!$B116),-('Diário 7º PA'!$N$4:$N$5383=M$1),('Diário 7º PA'!$F$4:$F$5383))+SUMPRODUCT(-('Diário 8º PA'!$E$4:$E$5022='Analítico Cx.'!$B116),-('Diário 8º PA'!$O$4:$O$5022=M$1),('Diário 8º PA'!$F$4:$F$5022))+SUMPRODUCT(-('Diário 9º PA'!$E$4:$E$5221='Analítico Cx.'!$B116),-('Diário 9º PA'!$O$4:$O$5221=M$1),('Diário 9º PA'!$F$4:$F$5221))+SUMPRODUCT(-('Diário 10º PA'!$E$4:$E$5221='Analítico Cx.'!$B116),-('Diário 10º PA'!$O$4:$O$5221=M$1),('Diário 10º PA'!$F$4:$F$5221))</f>
        <v>0</v>
      </c>
      <c r="N116" s="183">
        <f>SUMPRODUCT(-('Diário 7º PA'!$E$4:$E$5383='Analítico Cx.'!$B116),-('Diário 7º PA'!$N$4:$N$5383=N$1),('Diário 7º PA'!$F$4:$F$5383))+SUMPRODUCT(-('Diário 8º PA'!$E$4:$E$5022='Analítico Cx.'!$B116),-('Diário 8º PA'!$O$4:$O$5022=N$1),('Diário 8º PA'!$F$4:$F$5022))+SUMPRODUCT(-('Diário 9º PA'!$E$4:$E$5221='Analítico Cx.'!$B116),-('Diário 9º PA'!$O$4:$O$5221=N$1),('Diário 9º PA'!$F$4:$F$5221))+SUMPRODUCT(-('Diário 10º PA'!$E$4:$E$5221='Analítico Cx.'!$B116),-('Diário 10º PA'!$O$4:$O$5221=N$1),('Diário 10º PA'!$F$4:$F$5221))</f>
        <v>0</v>
      </c>
      <c r="O116" s="184">
        <f t="shared" si="17"/>
        <v>0</v>
      </c>
      <c r="P116" s="168">
        <f t="shared" si="18"/>
        <v>0</v>
      </c>
    </row>
    <row r="117" spans="1:16" ht="23.25" customHeight="1" x14ac:dyDescent="0.2">
      <c r="A117" s="59" t="s">
        <v>323</v>
      </c>
      <c r="B117" s="103" t="s">
        <v>324</v>
      </c>
      <c r="C117" s="183">
        <f>SUMPRODUCT(-('Diário 7º PA'!$E$4:$E$5383='Analítico Cx.'!$B117),-('Diário 7º PA'!$N$4:$N$5383=C$1),('Diário 7º PA'!$F$4:$F$5383))+SUMPRODUCT(-('Diário 8º PA'!$E$4:$E$5022='Analítico Cx.'!$B117),-('Diário 8º PA'!$O$4:$O$5022=C$1),('Diário 8º PA'!$F$4:$F$5022))+SUMPRODUCT(-('Diário 9º PA'!$E$4:$E$5221='Analítico Cx.'!$B117),-('Diário 9º PA'!$O$4:$O$5221=C$1),('Diário 9º PA'!$F$4:$F$5221))+SUMPRODUCT(-('Diário 10º PA'!$E$4:$E$5221='Analítico Cx.'!$B117),-('Diário 10º PA'!$O$4:$O$5221=C$1),('Diário 10º PA'!$F$4:$F$5221))</f>
        <v>0</v>
      </c>
      <c r="D117" s="183">
        <f>SUMPRODUCT(-('Diário 7º PA'!$E$4:$E$5383='Analítico Cx.'!$B117),-('Diário 7º PA'!$N$4:$N$5383=D$1),('Diário 7º PA'!$F$4:$F$5383))+SUMPRODUCT(-('Diário 8º PA'!$E$4:$E$5022='Analítico Cx.'!$B117),-('Diário 8º PA'!$O$4:$O$5022=D$1),('Diário 8º PA'!$F$4:$F$5022))+SUMPRODUCT(-('Diário 9º PA'!$E$4:$E$5221='Analítico Cx.'!$B117),-('Diário 9º PA'!$O$4:$O$5221=D$1),('Diário 9º PA'!$F$4:$F$5221))+SUMPRODUCT(-('Diário 10º PA'!$E$4:$E$5221='Analítico Cx.'!$B117),-('Diário 10º PA'!$O$4:$O$5221=D$1),('Diário 10º PA'!$F$4:$F$5221))</f>
        <v>84890.080000000118</v>
      </c>
      <c r="E117" s="183">
        <f>SUMPRODUCT(-('Diário 7º PA'!$E$4:$E$5383='Analítico Cx.'!$B117),-('Diário 7º PA'!$N$4:$N$5383=E$1),('Diário 7º PA'!$F$4:$F$5383))+SUMPRODUCT(-('Diário 8º PA'!$E$4:$E$5022='Analítico Cx.'!$B117),-('Diário 8º PA'!$O$4:$O$5022=E$1),('Diário 8º PA'!$F$4:$F$5022))+SUMPRODUCT(-('Diário 9º PA'!$E$4:$E$5221='Analítico Cx.'!$B117),-('Diário 9º PA'!$O$4:$O$5221=E$1),('Diário 9º PA'!$F$4:$F$5221))+SUMPRODUCT(-('Diário 10º PA'!$E$4:$E$5221='Analítico Cx.'!$B117),-('Diário 10º PA'!$O$4:$O$5221=E$1),('Diário 10º PA'!$F$4:$F$5221))</f>
        <v>0</v>
      </c>
      <c r="F117" s="183">
        <f>SUMPRODUCT(-('Diário 7º PA'!$E$4:$E$5383='Analítico Cx.'!$B117),-('Diário 7º PA'!$N$4:$N$5383=F$1),('Diário 7º PA'!$F$4:$F$5383))+SUMPRODUCT(-('Diário 8º PA'!$E$4:$E$5022='Analítico Cx.'!$B117),-('Diário 8º PA'!$O$4:$O$5022=F$1),('Diário 8º PA'!$F$4:$F$5022))+SUMPRODUCT(-('Diário 9º PA'!$E$4:$E$5221='Analítico Cx.'!$B117),-('Diário 9º PA'!$O$4:$O$5221=F$1),('Diário 9º PA'!$F$4:$F$5221))+SUMPRODUCT(-('Diário 10º PA'!$E$4:$E$5221='Analítico Cx.'!$B117),-('Diário 10º PA'!$O$4:$O$5221=F$1),('Diário 10º PA'!$F$4:$F$5221))</f>
        <v>0</v>
      </c>
      <c r="G117" s="183">
        <f>SUMPRODUCT(-('Diário 7º PA'!$E$4:$E$5383='Analítico Cx.'!$B117),-('Diário 7º PA'!$N$4:$N$5383=G$1),('Diário 7º PA'!$F$4:$F$5383))+SUMPRODUCT(-('Diário 8º PA'!$E$4:$E$5022='Analítico Cx.'!$B117),-('Diário 8º PA'!$O$4:$O$5022=G$1),('Diário 8º PA'!$F$4:$F$5022))+SUMPRODUCT(-('Diário 9º PA'!$E$4:$E$5221='Analítico Cx.'!$B117),-('Diário 9º PA'!$O$4:$O$5221=G$1),('Diário 9º PA'!$F$4:$F$5221))+SUMPRODUCT(-('Diário 10º PA'!$E$4:$E$5221='Analítico Cx.'!$B117),-('Diário 10º PA'!$O$4:$O$5221=G$1),('Diário 10º PA'!$F$4:$F$5221))</f>
        <v>0</v>
      </c>
      <c r="H117" s="183">
        <f>SUMPRODUCT(-('Diário 7º PA'!$E$4:$E$5383='Analítico Cx.'!$B117),-('Diário 7º PA'!$N$4:$N$5383=H$1),('Diário 7º PA'!$F$4:$F$5383))+SUMPRODUCT(-('Diário 8º PA'!$E$4:$E$5022='Analítico Cx.'!$B117),-('Diário 8º PA'!$O$4:$O$5022=H$1),('Diário 8º PA'!$F$4:$F$5022))+SUMPRODUCT(-('Diário 9º PA'!$E$4:$E$5221='Analítico Cx.'!$B117),-('Diário 9º PA'!$O$4:$O$5221=H$1),('Diário 9º PA'!$F$4:$F$5221))+SUMPRODUCT(-('Diário 10º PA'!$E$4:$E$5221='Analítico Cx.'!$B117),-('Diário 10º PA'!$O$4:$O$5221=H$1),('Diário 10º PA'!$F$4:$F$5221))</f>
        <v>0</v>
      </c>
      <c r="I117" s="183">
        <f>SUMPRODUCT(-('Diário 7º PA'!$E$4:$E$5383='Analítico Cx.'!$B117),-('Diário 7º PA'!$N$4:$N$5383=I$1),('Diário 7º PA'!$F$4:$F$5383))+SUMPRODUCT(-('Diário 8º PA'!$E$4:$E$5022='Analítico Cx.'!$B117),-('Diário 8º PA'!$O$4:$O$5022=I$1),('Diário 8º PA'!$F$4:$F$5022))+SUMPRODUCT(-('Diário 9º PA'!$E$4:$E$5221='Analítico Cx.'!$B117),-('Diário 9º PA'!$O$4:$O$5221=I$1),('Diário 9º PA'!$F$4:$F$5221))+SUMPRODUCT(-('Diário 10º PA'!$E$4:$E$5221='Analítico Cx.'!$B117),-('Diário 10º PA'!$O$4:$O$5221=I$1),('Diário 10º PA'!$F$4:$F$5221))</f>
        <v>0</v>
      </c>
      <c r="J117" s="183">
        <f>SUMPRODUCT(-('Diário 7º PA'!$E$4:$E$5383='Analítico Cx.'!$B117),-('Diário 7º PA'!$N$4:$N$5383=J$1),('Diário 7º PA'!$F$4:$F$5383))+SUMPRODUCT(-('Diário 8º PA'!$E$4:$E$5022='Analítico Cx.'!$B117),-('Diário 8º PA'!$O$4:$O$5022=J$1),('Diário 8º PA'!$F$4:$F$5022))+SUMPRODUCT(-('Diário 9º PA'!$E$4:$E$5221='Analítico Cx.'!$B117),-('Diário 9º PA'!$O$4:$O$5221=J$1),('Diário 9º PA'!$F$4:$F$5221))+SUMPRODUCT(-('Diário 10º PA'!$E$4:$E$5221='Analítico Cx.'!$B117),-('Diário 10º PA'!$O$4:$O$5221=J$1),('Diário 10º PA'!$F$4:$F$5221))</f>
        <v>0</v>
      </c>
      <c r="K117" s="183">
        <f>SUMPRODUCT(-('Diário 7º PA'!$E$4:$E$5383='Analítico Cx.'!$B117),-('Diário 7º PA'!$N$4:$N$5383=K$1),('Diário 7º PA'!$F$4:$F$5383))+SUMPRODUCT(-('Diário 8º PA'!$E$4:$E$5022='Analítico Cx.'!$B117),-('Diário 8º PA'!$O$4:$O$5022=K$1),('Diário 8º PA'!$F$4:$F$5022))+SUMPRODUCT(-('Diário 9º PA'!$E$4:$E$5221='Analítico Cx.'!$B117),-('Diário 9º PA'!$O$4:$O$5221=K$1),('Diário 9º PA'!$F$4:$F$5221))+SUMPRODUCT(-('Diário 10º PA'!$E$4:$E$5221='Analítico Cx.'!$B117),-('Diário 10º PA'!$O$4:$O$5221=K$1),('Diário 10º PA'!$F$4:$F$5221))</f>
        <v>0</v>
      </c>
      <c r="L117" s="183">
        <f>SUMPRODUCT(-('Diário 7º PA'!$E$4:$E$5383='Analítico Cx.'!$B117),-('Diário 7º PA'!$N$4:$N$5383=L$1),('Diário 7º PA'!$F$4:$F$5383))+SUMPRODUCT(-('Diário 8º PA'!$E$4:$E$5022='Analítico Cx.'!$B117),-('Diário 8º PA'!$O$4:$O$5022=L$1),('Diário 8º PA'!$F$4:$F$5022))+SUMPRODUCT(-('Diário 9º PA'!$E$4:$E$5221='Analítico Cx.'!$B117),-('Diário 9º PA'!$O$4:$O$5221=L$1),('Diário 9º PA'!$F$4:$F$5221))+SUMPRODUCT(-('Diário 10º PA'!$E$4:$E$5221='Analítico Cx.'!$B117),-('Diário 10º PA'!$O$4:$O$5221=L$1),('Diário 10º PA'!$F$4:$F$5221))</f>
        <v>0</v>
      </c>
      <c r="M117" s="183">
        <f>SUMPRODUCT(-('Diário 7º PA'!$E$4:$E$5383='Analítico Cx.'!$B117),-('Diário 7º PA'!$N$4:$N$5383=M$1),('Diário 7º PA'!$F$4:$F$5383))+SUMPRODUCT(-('Diário 8º PA'!$E$4:$E$5022='Analítico Cx.'!$B117),-('Diário 8º PA'!$O$4:$O$5022=M$1),('Diário 8º PA'!$F$4:$F$5022))+SUMPRODUCT(-('Diário 9º PA'!$E$4:$E$5221='Analítico Cx.'!$B117),-('Diário 9º PA'!$O$4:$O$5221=M$1),('Diário 9º PA'!$F$4:$F$5221))+SUMPRODUCT(-('Diário 10º PA'!$E$4:$E$5221='Analítico Cx.'!$B117),-('Diário 10º PA'!$O$4:$O$5221=M$1),('Diário 10º PA'!$F$4:$F$5221))</f>
        <v>0</v>
      </c>
      <c r="N117" s="183">
        <f>SUMPRODUCT(-('Diário 7º PA'!$E$4:$E$5383='Analítico Cx.'!$B117),-('Diário 7º PA'!$N$4:$N$5383=N$1),('Diário 7º PA'!$F$4:$F$5383))+SUMPRODUCT(-('Diário 8º PA'!$E$4:$E$5022='Analítico Cx.'!$B117),-('Diário 8º PA'!$O$4:$O$5022=N$1),('Diário 8º PA'!$F$4:$F$5022))+SUMPRODUCT(-('Diário 9º PA'!$E$4:$E$5221='Analítico Cx.'!$B117),-('Diário 9º PA'!$O$4:$O$5221=N$1),('Diário 9º PA'!$F$4:$F$5221))+SUMPRODUCT(-('Diário 10º PA'!$E$4:$E$5221='Analítico Cx.'!$B117),-('Diário 10º PA'!$O$4:$O$5221=N$1),('Diário 10º PA'!$F$4:$F$5221))</f>
        <v>0</v>
      </c>
      <c r="O117" s="184">
        <f t="shared" si="17"/>
        <v>84890.080000000118</v>
      </c>
      <c r="P117" s="168">
        <f t="shared" si="18"/>
        <v>5.2500355394416937E-3</v>
      </c>
    </row>
    <row r="118" spans="1:16" ht="23.25" customHeight="1" x14ac:dyDescent="0.2">
      <c r="A118" s="59" t="s">
        <v>325</v>
      </c>
      <c r="B118" s="103" t="s">
        <v>326</v>
      </c>
      <c r="C118" s="183">
        <f>SUMPRODUCT(-('Diário 7º PA'!$E$4:$E$5383='Analítico Cx.'!$B118),-('Diário 7º PA'!$N$4:$N$5383=C$1),('Diário 7º PA'!$F$4:$F$5383))+SUMPRODUCT(-('Diário 8º PA'!$E$4:$E$5022='Analítico Cx.'!$B118),-('Diário 8º PA'!$O$4:$O$5022=C$1),('Diário 8º PA'!$F$4:$F$5022))+SUMPRODUCT(-('Diário 9º PA'!$E$4:$E$5221='Analítico Cx.'!$B118),-('Diário 9º PA'!$O$4:$O$5221=C$1),('Diário 9º PA'!$F$4:$F$5221))+SUMPRODUCT(-('Diário 10º PA'!$E$4:$E$5221='Analítico Cx.'!$B118),-('Diário 10º PA'!$O$4:$O$5221=C$1),('Diário 10º PA'!$F$4:$F$5221))</f>
        <v>4316.74</v>
      </c>
      <c r="D118" s="183">
        <f>SUMPRODUCT(-('Diário 7º PA'!$E$4:$E$5383='Analítico Cx.'!$B118),-('Diário 7º PA'!$N$4:$N$5383=D$1),('Diário 7º PA'!$F$4:$F$5383))+SUMPRODUCT(-('Diário 8º PA'!$E$4:$E$5022='Analítico Cx.'!$B118),-('Diário 8º PA'!$O$4:$O$5022=D$1),('Diário 8º PA'!$F$4:$F$5022))+SUMPRODUCT(-('Diário 9º PA'!$E$4:$E$5221='Analítico Cx.'!$B118),-('Diário 9º PA'!$O$4:$O$5221=D$1),('Diário 9º PA'!$F$4:$F$5221))+SUMPRODUCT(-('Diário 10º PA'!$E$4:$E$5221='Analítico Cx.'!$B118),-('Diário 10º PA'!$O$4:$O$5221=D$1),('Diário 10º PA'!$F$4:$F$5221))</f>
        <v>4114.5</v>
      </c>
      <c r="E118" s="183">
        <f>SUMPRODUCT(-('Diário 7º PA'!$E$4:$E$5383='Analítico Cx.'!$B118),-('Diário 7º PA'!$N$4:$N$5383=E$1),('Diário 7º PA'!$F$4:$F$5383))+SUMPRODUCT(-('Diário 8º PA'!$E$4:$E$5022='Analítico Cx.'!$B118),-('Diário 8º PA'!$O$4:$O$5022=E$1),('Diário 8º PA'!$F$4:$F$5022))+SUMPRODUCT(-('Diário 9º PA'!$E$4:$E$5221='Analítico Cx.'!$B118),-('Diário 9º PA'!$O$4:$O$5221=E$1),('Diário 9º PA'!$F$4:$F$5221))+SUMPRODUCT(-('Diário 10º PA'!$E$4:$E$5221='Analítico Cx.'!$B118),-('Diário 10º PA'!$O$4:$O$5221=E$1),('Diário 10º PA'!$F$4:$F$5221))</f>
        <v>4431</v>
      </c>
      <c r="F118" s="183">
        <f>SUMPRODUCT(-('Diário 7º PA'!$E$4:$E$5383='Analítico Cx.'!$B118),-('Diário 7º PA'!$N$4:$N$5383=F$1),('Diário 7º PA'!$F$4:$F$5383))+SUMPRODUCT(-('Diário 8º PA'!$E$4:$E$5022='Analítico Cx.'!$B118),-('Diário 8º PA'!$O$4:$O$5022=F$1),('Diário 8º PA'!$F$4:$F$5022))+SUMPRODUCT(-('Diário 9º PA'!$E$4:$E$5221='Analítico Cx.'!$B118),-('Diário 9º PA'!$O$4:$O$5221=F$1),('Diário 9º PA'!$F$4:$F$5221))+SUMPRODUCT(-('Diário 10º PA'!$E$4:$E$5221='Analítico Cx.'!$B118),-('Diário 10º PA'!$O$4:$O$5221=F$1),('Diário 10º PA'!$F$4:$F$5221))</f>
        <v>0</v>
      </c>
      <c r="G118" s="183">
        <f>SUMPRODUCT(-('Diário 7º PA'!$E$4:$E$5383='Analítico Cx.'!$B118),-('Diário 7º PA'!$N$4:$N$5383=G$1),('Diário 7º PA'!$F$4:$F$5383))+SUMPRODUCT(-('Diário 8º PA'!$E$4:$E$5022='Analítico Cx.'!$B118),-('Diário 8º PA'!$O$4:$O$5022=G$1),('Diário 8º PA'!$F$4:$F$5022))+SUMPRODUCT(-('Diário 9º PA'!$E$4:$E$5221='Analítico Cx.'!$B118),-('Diário 9º PA'!$O$4:$O$5221=G$1),('Diário 9º PA'!$F$4:$F$5221))+SUMPRODUCT(-('Diário 10º PA'!$E$4:$E$5221='Analítico Cx.'!$B118),-('Diário 10º PA'!$O$4:$O$5221=G$1),('Diário 10º PA'!$F$4:$F$5221))</f>
        <v>0</v>
      </c>
      <c r="H118" s="183">
        <f>SUMPRODUCT(-('Diário 7º PA'!$E$4:$E$5383='Analítico Cx.'!$B118),-('Diário 7º PA'!$N$4:$N$5383=H$1),('Diário 7º PA'!$F$4:$F$5383))+SUMPRODUCT(-('Diário 8º PA'!$E$4:$E$5022='Analítico Cx.'!$B118),-('Diário 8º PA'!$O$4:$O$5022=H$1),('Diário 8º PA'!$F$4:$F$5022))+SUMPRODUCT(-('Diário 9º PA'!$E$4:$E$5221='Analítico Cx.'!$B118),-('Diário 9º PA'!$O$4:$O$5221=H$1),('Diário 9º PA'!$F$4:$F$5221))+SUMPRODUCT(-('Diário 10º PA'!$E$4:$E$5221='Analítico Cx.'!$B118),-('Diário 10º PA'!$O$4:$O$5221=H$1),('Diário 10º PA'!$F$4:$F$5221))</f>
        <v>0</v>
      </c>
      <c r="I118" s="183">
        <f>SUMPRODUCT(-('Diário 7º PA'!$E$4:$E$5383='Analítico Cx.'!$B118),-('Diário 7º PA'!$N$4:$N$5383=I$1),('Diário 7º PA'!$F$4:$F$5383))+SUMPRODUCT(-('Diário 8º PA'!$E$4:$E$5022='Analítico Cx.'!$B118),-('Diário 8º PA'!$O$4:$O$5022=I$1),('Diário 8º PA'!$F$4:$F$5022))+SUMPRODUCT(-('Diário 9º PA'!$E$4:$E$5221='Analítico Cx.'!$B118),-('Diário 9º PA'!$O$4:$O$5221=I$1),('Diário 9º PA'!$F$4:$F$5221))+SUMPRODUCT(-('Diário 10º PA'!$E$4:$E$5221='Analítico Cx.'!$B118),-('Diário 10º PA'!$O$4:$O$5221=I$1),('Diário 10º PA'!$F$4:$F$5221))</f>
        <v>0</v>
      </c>
      <c r="J118" s="183">
        <f>SUMPRODUCT(-('Diário 7º PA'!$E$4:$E$5383='Analítico Cx.'!$B118),-('Diário 7º PA'!$N$4:$N$5383=J$1),('Diário 7º PA'!$F$4:$F$5383))+SUMPRODUCT(-('Diário 8º PA'!$E$4:$E$5022='Analítico Cx.'!$B118),-('Diário 8º PA'!$O$4:$O$5022=J$1),('Diário 8º PA'!$F$4:$F$5022))+SUMPRODUCT(-('Diário 9º PA'!$E$4:$E$5221='Analítico Cx.'!$B118),-('Diário 9º PA'!$O$4:$O$5221=J$1),('Diário 9º PA'!$F$4:$F$5221))+SUMPRODUCT(-('Diário 10º PA'!$E$4:$E$5221='Analítico Cx.'!$B118),-('Diário 10º PA'!$O$4:$O$5221=J$1),('Diário 10º PA'!$F$4:$F$5221))</f>
        <v>0</v>
      </c>
      <c r="K118" s="183">
        <f>SUMPRODUCT(-('Diário 7º PA'!$E$4:$E$5383='Analítico Cx.'!$B118),-('Diário 7º PA'!$N$4:$N$5383=K$1),('Diário 7º PA'!$F$4:$F$5383))+SUMPRODUCT(-('Diário 8º PA'!$E$4:$E$5022='Analítico Cx.'!$B118),-('Diário 8º PA'!$O$4:$O$5022=K$1),('Diário 8º PA'!$F$4:$F$5022))+SUMPRODUCT(-('Diário 9º PA'!$E$4:$E$5221='Analítico Cx.'!$B118),-('Diário 9º PA'!$O$4:$O$5221=K$1),('Diário 9º PA'!$F$4:$F$5221))+SUMPRODUCT(-('Diário 10º PA'!$E$4:$E$5221='Analítico Cx.'!$B118),-('Diário 10º PA'!$O$4:$O$5221=K$1),('Diário 10º PA'!$F$4:$F$5221))</f>
        <v>0</v>
      </c>
      <c r="L118" s="183">
        <f>SUMPRODUCT(-('Diário 7º PA'!$E$4:$E$5383='Analítico Cx.'!$B118),-('Diário 7º PA'!$N$4:$N$5383=L$1),('Diário 7º PA'!$F$4:$F$5383))+SUMPRODUCT(-('Diário 8º PA'!$E$4:$E$5022='Analítico Cx.'!$B118),-('Diário 8º PA'!$O$4:$O$5022=L$1),('Diário 8º PA'!$F$4:$F$5022))+SUMPRODUCT(-('Diário 9º PA'!$E$4:$E$5221='Analítico Cx.'!$B118),-('Diário 9º PA'!$O$4:$O$5221=L$1),('Diário 9º PA'!$F$4:$F$5221))+SUMPRODUCT(-('Diário 10º PA'!$E$4:$E$5221='Analítico Cx.'!$B118),-('Diário 10º PA'!$O$4:$O$5221=L$1),('Diário 10º PA'!$F$4:$F$5221))</f>
        <v>0</v>
      </c>
      <c r="M118" s="183">
        <f>SUMPRODUCT(-('Diário 7º PA'!$E$4:$E$5383='Analítico Cx.'!$B118),-('Diário 7º PA'!$N$4:$N$5383=M$1),('Diário 7º PA'!$F$4:$F$5383))+SUMPRODUCT(-('Diário 8º PA'!$E$4:$E$5022='Analítico Cx.'!$B118),-('Diário 8º PA'!$O$4:$O$5022=M$1),('Diário 8º PA'!$F$4:$F$5022))+SUMPRODUCT(-('Diário 9º PA'!$E$4:$E$5221='Analítico Cx.'!$B118),-('Diário 9º PA'!$O$4:$O$5221=M$1),('Diário 9º PA'!$F$4:$F$5221))+SUMPRODUCT(-('Diário 10º PA'!$E$4:$E$5221='Analítico Cx.'!$B118),-('Diário 10º PA'!$O$4:$O$5221=M$1),('Diário 10º PA'!$F$4:$F$5221))</f>
        <v>0</v>
      </c>
      <c r="N118" s="183">
        <f>SUMPRODUCT(-('Diário 7º PA'!$E$4:$E$5383='Analítico Cx.'!$B118),-('Diário 7º PA'!$N$4:$N$5383=N$1),('Diário 7º PA'!$F$4:$F$5383))+SUMPRODUCT(-('Diário 8º PA'!$E$4:$E$5022='Analítico Cx.'!$B118),-('Diário 8º PA'!$O$4:$O$5022=N$1),('Diário 8º PA'!$F$4:$F$5022))+SUMPRODUCT(-('Diário 9º PA'!$E$4:$E$5221='Analítico Cx.'!$B118),-('Diário 9º PA'!$O$4:$O$5221=N$1),('Diário 9º PA'!$F$4:$F$5221))+SUMPRODUCT(-('Diário 10º PA'!$E$4:$E$5221='Analítico Cx.'!$B118),-('Diário 10º PA'!$O$4:$O$5221=N$1),('Diário 10º PA'!$F$4:$F$5221))</f>
        <v>0</v>
      </c>
      <c r="O118" s="184">
        <f t="shared" si="17"/>
        <v>12862.24</v>
      </c>
      <c r="P118" s="168">
        <f t="shared" si="18"/>
        <v>7.954665270291703E-4</v>
      </c>
    </row>
    <row r="119" spans="1:16" ht="23.25" customHeight="1" x14ac:dyDescent="0.2">
      <c r="A119" s="59" t="s">
        <v>327</v>
      </c>
      <c r="B119" s="103" t="s">
        <v>328</v>
      </c>
      <c r="C119" s="183">
        <f>SUMPRODUCT(-('Diário 7º PA'!$E$4:$E$5383='Analítico Cx.'!$B119),-('Diário 7º PA'!$N$4:$N$5383=C$1),('Diário 7º PA'!$F$4:$F$5383))+SUMPRODUCT(-('Diário 8º PA'!$E$4:$E$5022='Analítico Cx.'!$B119),-('Diário 8º PA'!$O$4:$O$5022=C$1),('Diário 8º PA'!$F$4:$F$5022))+SUMPRODUCT(-('Diário 9º PA'!$E$4:$E$5221='Analítico Cx.'!$B119),-('Diário 9º PA'!$O$4:$O$5221=C$1),('Diário 9º PA'!$F$4:$F$5221))+SUMPRODUCT(-('Diário 10º PA'!$E$4:$E$5221='Analítico Cx.'!$B119),-('Diário 10º PA'!$O$4:$O$5221=C$1),('Diário 10º PA'!$F$4:$F$5221))</f>
        <v>4859.6400000000012</v>
      </c>
      <c r="D119" s="183">
        <f>SUMPRODUCT(-('Diário 7º PA'!$E$4:$E$5383='Analítico Cx.'!$B119),-('Diário 7º PA'!$N$4:$N$5383=D$1),('Diário 7º PA'!$F$4:$F$5383))+SUMPRODUCT(-('Diário 8º PA'!$E$4:$E$5022='Analítico Cx.'!$B119),-('Diário 8º PA'!$O$4:$O$5022=D$1),('Diário 8º PA'!$F$4:$F$5022))+SUMPRODUCT(-('Diário 9º PA'!$E$4:$E$5221='Analítico Cx.'!$B119),-('Diário 9º PA'!$O$4:$O$5221=D$1),('Diário 9º PA'!$F$4:$F$5221))+SUMPRODUCT(-('Diário 10º PA'!$E$4:$E$5221='Analítico Cx.'!$B119),-('Diário 10º PA'!$O$4:$O$5221=D$1),('Diário 10º PA'!$F$4:$F$5221))</f>
        <v>8363.92</v>
      </c>
      <c r="E119" s="183">
        <f>SUMPRODUCT(-('Diário 7º PA'!$E$4:$E$5383='Analítico Cx.'!$B119),-('Diário 7º PA'!$N$4:$N$5383=E$1),('Diário 7º PA'!$F$4:$F$5383))+SUMPRODUCT(-('Diário 8º PA'!$E$4:$E$5022='Analítico Cx.'!$B119),-('Diário 8º PA'!$O$4:$O$5022=E$1),('Diário 8º PA'!$F$4:$F$5022))+SUMPRODUCT(-('Diário 9º PA'!$E$4:$E$5221='Analítico Cx.'!$B119),-('Diário 9º PA'!$O$4:$O$5221=E$1),('Diário 9º PA'!$F$4:$F$5221))+SUMPRODUCT(-('Diário 10º PA'!$E$4:$E$5221='Analítico Cx.'!$B119),-('Diário 10º PA'!$O$4:$O$5221=E$1),('Diário 10º PA'!$F$4:$F$5221))</f>
        <v>19518.580000000002</v>
      </c>
      <c r="F119" s="183">
        <f>SUMPRODUCT(-('Diário 7º PA'!$E$4:$E$5383='Analítico Cx.'!$B119),-('Diário 7º PA'!$N$4:$N$5383=F$1),('Diário 7º PA'!$F$4:$F$5383))+SUMPRODUCT(-('Diário 8º PA'!$E$4:$E$5022='Analítico Cx.'!$B119),-('Diário 8º PA'!$O$4:$O$5022=F$1),('Diário 8º PA'!$F$4:$F$5022))+SUMPRODUCT(-('Diário 9º PA'!$E$4:$E$5221='Analítico Cx.'!$B119),-('Diário 9º PA'!$O$4:$O$5221=F$1),('Diário 9º PA'!$F$4:$F$5221))+SUMPRODUCT(-('Diário 10º PA'!$E$4:$E$5221='Analítico Cx.'!$B119),-('Diário 10º PA'!$O$4:$O$5221=F$1),('Diário 10º PA'!$F$4:$F$5221))</f>
        <v>0</v>
      </c>
      <c r="G119" s="183">
        <f>SUMPRODUCT(-('Diário 7º PA'!$E$4:$E$5383='Analítico Cx.'!$B119),-('Diário 7º PA'!$N$4:$N$5383=G$1),('Diário 7º PA'!$F$4:$F$5383))+SUMPRODUCT(-('Diário 8º PA'!$E$4:$E$5022='Analítico Cx.'!$B119),-('Diário 8º PA'!$O$4:$O$5022=G$1),('Diário 8º PA'!$F$4:$F$5022))+SUMPRODUCT(-('Diário 9º PA'!$E$4:$E$5221='Analítico Cx.'!$B119),-('Diário 9º PA'!$O$4:$O$5221=G$1),('Diário 9º PA'!$F$4:$F$5221))+SUMPRODUCT(-('Diário 10º PA'!$E$4:$E$5221='Analítico Cx.'!$B119),-('Diário 10º PA'!$O$4:$O$5221=G$1),('Diário 10º PA'!$F$4:$F$5221))</f>
        <v>0</v>
      </c>
      <c r="H119" s="183">
        <f>SUMPRODUCT(-('Diário 7º PA'!$E$4:$E$5383='Analítico Cx.'!$B119),-('Diário 7º PA'!$N$4:$N$5383=H$1),('Diário 7º PA'!$F$4:$F$5383))+SUMPRODUCT(-('Diário 8º PA'!$E$4:$E$5022='Analítico Cx.'!$B119),-('Diário 8º PA'!$O$4:$O$5022=H$1),('Diário 8º PA'!$F$4:$F$5022))+SUMPRODUCT(-('Diário 9º PA'!$E$4:$E$5221='Analítico Cx.'!$B119),-('Diário 9º PA'!$O$4:$O$5221=H$1),('Diário 9º PA'!$F$4:$F$5221))+SUMPRODUCT(-('Diário 10º PA'!$E$4:$E$5221='Analítico Cx.'!$B119),-('Diário 10º PA'!$O$4:$O$5221=H$1),('Diário 10º PA'!$F$4:$F$5221))</f>
        <v>0</v>
      </c>
      <c r="I119" s="183">
        <f>SUMPRODUCT(-('Diário 7º PA'!$E$4:$E$5383='Analítico Cx.'!$B119),-('Diário 7º PA'!$N$4:$N$5383=I$1),('Diário 7º PA'!$F$4:$F$5383))+SUMPRODUCT(-('Diário 8º PA'!$E$4:$E$5022='Analítico Cx.'!$B119),-('Diário 8º PA'!$O$4:$O$5022=I$1),('Diário 8º PA'!$F$4:$F$5022))+SUMPRODUCT(-('Diário 9º PA'!$E$4:$E$5221='Analítico Cx.'!$B119),-('Diário 9º PA'!$O$4:$O$5221=I$1),('Diário 9º PA'!$F$4:$F$5221))+SUMPRODUCT(-('Diário 10º PA'!$E$4:$E$5221='Analítico Cx.'!$B119),-('Diário 10º PA'!$O$4:$O$5221=I$1),('Diário 10º PA'!$F$4:$F$5221))</f>
        <v>0</v>
      </c>
      <c r="J119" s="183">
        <f>SUMPRODUCT(-('Diário 7º PA'!$E$4:$E$5383='Analítico Cx.'!$B119),-('Diário 7º PA'!$N$4:$N$5383=J$1),('Diário 7º PA'!$F$4:$F$5383))+SUMPRODUCT(-('Diário 8º PA'!$E$4:$E$5022='Analítico Cx.'!$B119),-('Diário 8º PA'!$O$4:$O$5022=J$1),('Diário 8º PA'!$F$4:$F$5022))+SUMPRODUCT(-('Diário 9º PA'!$E$4:$E$5221='Analítico Cx.'!$B119),-('Diário 9º PA'!$O$4:$O$5221=J$1),('Diário 9º PA'!$F$4:$F$5221))+SUMPRODUCT(-('Diário 10º PA'!$E$4:$E$5221='Analítico Cx.'!$B119),-('Diário 10º PA'!$O$4:$O$5221=J$1),('Diário 10º PA'!$F$4:$F$5221))</f>
        <v>0</v>
      </c>
      <c r="K119" s="183">
        <f>SUMPRODUCT(-('Diário 7º PA'!$E$4:$E$5383='Analítico Cx.'!$B119),-('Diário 7º PA'!$N$4:$N$5383=K$1),('Diário 7º PA'!$F$4:$F$5383))+SUMPRODUCT(-('Diário 8º PA'!$E$4:$E$5022='Analítico Cx.'!$B119),-('Diário 8º PA'!$O$4:$O$5022=K$1),('Diário 8º PA'!$F$4:$F$5022))+SUMPRODUCT(-('Diário 9º PA'!$E$4:$E$5221='Analítico Cx.'!$B119),-('Diário 9º PA'!$O$4:$O$5221=K$1),('Diário 9º PA'!$F$4:$F$5221))+SUMPRODUCT(-('Diário 10º PA'!$E$4:$E$5221='Analítico Cx.'!$B119),-('Diário 10º PA'!$O$4:$O$5221=K$1),('Diário 10º PA'!$F$4:$F$5221))</f>
        <v>0</v>
      </c>
      <c r="L119" s="183">
        <f>SUMPRODUCT(-('Diário 7º PA'!$E$4:$E$5383='Analítico Cx.'!$B119),-('Diário 7º PA'!$N$4:$N$5383=L$1),('Diário 7º PA'!$F$4:$F$5383))+SUMPRODUCT(-('Diário 8º PA'!$E$4:$E$5022='Analítico Cx.'!$B119),-('Diário 8º PA'!$O$4:$O$5022=L$1),('Diário 8º PA'!$F$4:$F$5022))+SUMPRODUCT(-('Diário 9º PA'!$E$4:$E$5221='Analítico Cx.'!$B119),-('Diário 9º PA'!$O$4:$O$5221=L$1),('Diário 9º PA'!$F$4:$F$5221))+SUMPRODUCT(-('Diário 10º PA'!$E$4:$E$5221='Analítico Cx.'!$B119),-('Diário 10º PA'!$O$4:$O$5221=L$1),('Diário 10º PA'!$F$4:$F$5221))</f>
        <v>0</v>
      </c>
      <c r="M119" s="183">
        <f>SUMPRODUCT(-('Diário 7º PA'!$E$4:$E$5383='Analítico Cx.'!$B119),-('Diário 7º PA'!$N$4:$N$5383=M$1),('Diário 7º PA'!$F$4:$F$5383))+SUMPRODUCT(-('Diário 8º PA'!$E$4:$E$5022='Analítico Cx.'!$B119),-('Diário 8º PA'!$O$4:$O$5022=M$1),('Diário 8º PA'!$F$4:$F$5022))+SUMPRODUCT(-('Diário 9º PA'!$E$4:$E$5221='Analítico Cx.'!$B119),-('Diário 9º PA'!$O$4:$O$5221=M$1),('Diário 9º PA'!$F$4:$F$5221))+SUMPRODUCT(-('Diário 10º PA'!$E$4:$E$5221='Analítico Cx.'!$B119),-('Diário 10º PA'!$O$4:$O$5221=M$1),('Diário 10º PA'!$F$4:$F$5221))</f>
        <v>0</v>
      </c>
      <c r="N119" s="183">
        <f>SUMPRODUCT(-('Diário 7º PA'!$E$4:$E$5383='Analítico Cx.'!$B119),-('Diário 7º PA'!$N$4:$N$5383=N$1),('Diário 7º PA'!$F$4:$F$5383))+SUMPRODUCT(-('Diário 8º PA'!$E$4:$E$5022='Analítico Cx.'!$B119),-('Diário 8º PA'!$O$4:$O$5022=N$1),('Diário 8º PA'!$F$4:$F$5022))+SUMPRODUCT(-('Diário 9º PA'!$E$4:$E$5221='Analítico Cx.'!$B119),-('Diário 9º PA'!$O$4:$O$5221=N$1),('Diário 9º PA'!$F$4:$F$5221))+SUMPRODUCT(-('Diário 10º PA'!$E$4:$E$5221='Analítico Cx.'!$B119),-('Diário 10º PA'!$O$4:$O$5221=N$1),('Diário 10º PA'!$F$4:$F$5221))</f>
        <v>0</v>
      </c>
      <c r="O119" s="184">
        <f t="shared" si="17"/>
        <v>32742.140000000003</v>
      </c>
      <c r="P119" s="168">
        <f t="shared" si="18"/>
        <v>2.0249409428919752E-3</v>
      </c>
    </row>
    <row r="120" spans="1:16" ht="23.25" customHeight="1" x14ac:dyDescent="0.2">
      <c r="A120" s="59" t="s">
        <v>329</v>
      </c>
      <c r="B120" s="103" t="s">
        <v>330</v>
      </c>
      <c r="C120" s="183">
        <f>SUMPRODUCT(-('Diário 7º PA'!$E$4:$E$5383='Analítico Cx.'!$B120),-('Diário 7º PA'!$N$4:$N$5383=C$1),('Diário 7º PA'!$F$4:$F$5383))+SUMPRODUCT(-('Diário 8º PA'!$E$4:$E$5022='Analítico Cx.'!$B120),-('Diário 8º PA'!$O$4:$O$5022=C$1),('Diário 8º PA'!$F$4:$F$5022))+SUMPRODUCT(-('Diário 9º PA'!$E$4:$E$5221='Analítico Cx.'!$B120),-('Diário 9º PA'!$O$4:$O$5221=C$1),('Diário 9º PA'!$F$4:$F$5221))+SUMPRODUCT(-('Diário 10º PA'!$E$4:$E$5221='Analítico Cx.'!$B120),-('Diário 10º PA'!$O$4:$O$5221=C$1),('Diário 10º PA'!$F$4:$F$5221))</f>
        <v>0</v>
      </c>
      <c r="D120" s="183">
        <f>SUMPRODUCT(-('Diário 7º PA'!$E$4:$E$5383='Analítico Cx.'!$B120),-('Diário 7º PA'!$N$4:$N$5383=D$1),('Diário 7º PA'!$F$4:$F$5383))+SUMPRODUCT(-('Diário 8º PA'!$E$4:$E$5022='Analítico Cx.'!$B120),-('Diário 8º PA'!$O$4:$O$5022=D$1),('Diário 8º PA'!$F$4:$F$5022))+SUMPRODUCT(-('Diário 9º PA'!$E$4:$E$5221='Analítico Cx.'!$B120),-('Diário 9º PA'!$O$4:$O$5221=D$1),('Diário 9º PA'!$F$4:$F$5221))+SUMPRODUCT(-('Diário 10º PA'!$E$4:$E$5221='Analítico Cx.'!$B120),-('Diário 10º PA'!$O$4:$O$5221=D$1),('Diário 10º PA'!$F$4:$F$5221))</f>
        <v>0</v>
      </c>
      <c r="E120" s="183">
        <f>SUMPRODUCT(-('Diário 7º PA'!$E$4:$E$5383='Analítico Cx.'!$B120),-('Diário 7º PA'!$N$4:$N$5383=E$1),('Diário 7º PA'!$F$4:$F$5383))+SUMPRODUCT(-('Diário 8º PA'!$E$4:$E$5022='Analítico Cx.'!$B120),-('Diário 8º PA'!$O$4:$O$5022=E$1),('Diário 8º PA'!$F$4:$F$5022))+SUMPRODUCT(-('Diário 9º PA'!$E$4:$E$5221='Analítico Cx.'!$B120),-('Diário 9º PA'!$O$4:$O$5221=E$1),('Diário 9º PA'!$F$4:$F$5221))+SUMPRODUCT(-('Diário 10º PA'!$E$4:$E$5221='Analítico Cx.'!$B120),-('Diário 10º PA'!$O$4:$O$5221=E$1),('Diário 10º PA'!$F$4:$F$5221))</f>
        <v>6198.4</v>
      </c>
      <c r="F120" s="183">
        <f>SUMPRODUCT(-('Diário 7º PA'!$E$4:$E$5383='Analítico Cx.'!$B120),-('Diário 7º PA'!$N$4:$N$5383=F$1),('Diário 7º PA'!$F$4:$F$5383))+SUMPRODUCT(-('Diário 8º PA'!$E$4:$E$5022='Analítico Cx.'!$B120),-('Diário 8º PA'!$O$4:$O$5022=F$1),('Diário 8º PA'!$F$4:$F$5022))+SUMPRODUCT(-('Diário 9º PA'!$E$4:$E$5221='Analítico Cx.'!$B120),-('Diário 9º PA'!$O$4:$O$5221=F$1),('Diário 9º PA'!$F$4:$F$5221))+SUMPRODUCT(-('Diário 10º PA'!$E$4:$E$5221='Analítico Cx.'!$B120),-('Diário 10º PA'!$O$4:$O$5221=F$1),('Diário 10º PA'!$F$4:$F$5221))</f>
        <v>0</v>
      </c>
      <c r="G120" s="183">
        <f>SUMPRODUCT(-('Diário 7º PA'!$E$4:$E$5383='Analítico Cx.'!$B120),-('Diário 7º PA'!$N$4:$N$5383=G$1),('Diário 7º PA'!$F$4:$F$5383))+SUMPRODUCT(-('Diário 8º PA'!$E$4:$E$5022='Analítico Cx.'!$B120),-('Diário 8º PA'!$O$4:$O$5022=G$1),('Diário 8º PA'!$F$4:$F$5022))+SUMPRODUCT(-('Diário 9º PA'!$E$4:$E$5221='Analítico Cx.'!$B120),-('Diário 9º PA'!$O$4:$O$5221=G$1),('Diário 9º PA'!$F$4:$F$5221))+SUMPRODUCT(-('Diário 10º PA'!$E$4:$E$5221='Analítico Cx.'!$B120),-('Diário 10º PA'!$O$4:$O$5221=G$1),('Diário 10º PA'!$F$4:$F$5221))</f>
        <v>0</v>
      </c>
      <c r="H120" s="183">
        <f>SUMPRODUCT(-('Diário 7º PA'!$E$4:$E$5383='Analítico Cx.'!$B120),-('Diário 7º PA'!$N$4:$N$5383=H$1),('Diário 7º PA'!$F$4:$F$5383))+SUMPRODUCT(-('Diário 8º PA'!$E$4:$E$5022='Analítico Cx.'!$B120),-('Diário 8º PA'!$O$4:$O$5022=H$1),('Diário 8º PA'!$F$4:$F$5022))+SUMPRODUCT(-('Diário 9º PA'!$E$4:$E$5221='Analítico Cx.'!$B120),-('Diário 9º PA'!$O$4:$O$5221=H$1),('Diário 9º PA'!$F$4:$F$5221))+SUMPRODUCT(-('Diário 10º PA'!$E$4:$E$5221='Analítico Cx.'!$B120),-('Diário 10º PA'!$O$4:$O$5221=H$1),('Diário 10º PA'!$F$4:$F$5221))</f>
        <v>0</v>
      </c>
      <c r="I120" s="183">
        <f>SUMPRODUCT(-('Diário 7º PA'!$E$4:$E$5383='Analítico Cx.'!$B120),-('Diário 7º PA'!$N$4:$N$5383=I$1),('Diário 7º PA'!$F$4:$F$5383))+SUMPRODUCT(-('Diário 8º PA'!$E$4:$E$5022='Analítico Cx.'!$B120),-('Diário 8º PA'!$O$4:$O$5022=I$1),('Diário 8º PA'!$F$4:$F$5022))+SUMPRODUCT(-('Diário 9º PA'!$E$4:$E$5221='Analítico Cx.'!$B120),-('Diário 9º PA'!$O$4:$O$5221=I$1),('Diário 9º PA'!$F$4:$F$5221))+SUMPRODUCT(-('Diário 10º PA'!$E$4:$E$5221='Analítico Cx.'!$B120),-('Diário 10º PA'!$O$4:$O$5221=I$1),('Diário 10º PA'!$F$4:$F$5221))</f>
        <v>0</v>
      </c>
      <c r="J120" s="183">
        <f>SUMPRODUCT(-('Diário 7º PA'!$E$4:$E$5383='Analítico Cx.'!$B120),-('Diário 7º PA'!$N$4:$N$5383=J$1),('Diário 7º PA'!$F$4:$F$5383))+SUMPRODUCT(-('Diário 8º PA'!$E$4:$E$5022='Analítico Cx.'!$B120),-('Diário 8º PA'!$O$4:$O$5022=J$1),('Diário 8º PA'!$F$4:$F$5022))+SUMPRODUCT(-('Diário 9º PA'!$E$4:$E$5221='Analítico Cx.'!$B120),-('Diário 9º PA'!$O$4:$O$5221=J$1),('Diário 9º PA'!$F$4:$F$5221))+SUMPRODUCT(-('Diário 10º PA'!$E$4:$E$5221='Analítico Cx.'!$B120),-('Diário 10º PA'!$O$4:$O$5221=J$1),('Diário 10º PA'!$F$4:$F$5221))</f>
        <v>0</v>
      </c>
      <c r="K120" s="183">
        <f>SUMPRODUCT(-('Diário 7º PA'!$E$4:$E$5383='Analítico Cx.'!$B120),-('Diário 7º PA'!$N$4:$N$5383=K$1),('Diário 7º PA'!$F$4:$F$5383))+SUMPRODUCT(-('Diário 8º PA'!$E$4:$E$5022='Analítico Cx.'!$B120),-('Diário 8º PA'!$O$4:$O$5022=K$1),('Diário 8º PA'!$F$4:$F$5022))+SUMPRODUCT(-('Diário 9º PA'!$E$4:$E$5221='Analítico Cx.'!$B120),-('Diário 9º PA'!$O$4:$O$5221=K$1),('Diário 9º PA'!$F$4:$F$5221))+SUMPRODUCT(-('Diário 10º PA'!$E$4:$E$5221='Analítico Cx.'!$B120),-('Diário 10º PA'!$O$4:$O$5221=K$1),('Diário 10º PA'!$F$4:$F$5221))</f>
        <v>0</v>
      </c>
      <c r="L120" s="183">
        <f>SUMPRODUCT(-('Diário 7º PA'!$E$4:$E$5383='Analítico Cx.'!$B120),-('Diário 7º PA'!$N$4:$N$5383=L$1),('Diário 7º PA'!$F$4:$F$5383))+SUMPRODUCT(-('Diário 8º PA'!$E$4:$E$5022='Analítico Cx.'!$B120),-('Diário 8º PA'!$O$4:$O$5022=L$1),('Diário 8º PA'!$F$4:$F$5022))+SUMPRODUCT(-('Diário 9º PA'!$E$4:$E$5221='Analítico Cx.'!$B120),-('Diário 9º PA'!$O$4:$O$5221=L$1),('Diário 9º PA'!$F$4:$F$5221))+SUMPRODUCT(-('Diário 10º PA'!$E$4:$E$5221='Analítico Cx.'!$B120),-('Diário 10º PA'!$O$4:$O$5221=L$1),('Diário 10º PA'!$F$4:$F$5221))</f>
        <v>0</v>
      </c>
      <c r="M120" s="183">
        <f>SUMPRODUCT(-('Diário 7º PA'!$E$4:$E$5383='Analítico Cx.'!$B120),-('Diário 7º PA'!$N$4:$N$5383=M$1),('Diário 7º PA'!$F$4:$F$5383))+SUMPRODUCT(-('Diário 8º PA'!$E$4:$E$5022='Analítico Cx.'!$B120),-('Diário 8º PA'!$O$4:$O$5022=M$1),('Diário 8º PA'!$F$4:$F$5022))+SUMPRODUCT(-('Diário 9º PA'!$E$4:$E$5221='Analítico Cx.'!$B120),-('Diário 9º PA'!$O$4:$O$5221=M$1),('Diário 9º PA'!$F$4:$F$5221))+SUMPRODUCT(-('Diário 10º PA'!$E$4:$E$5221='Analítico Cx.'!$B120),-('Diário 10º PA'!$O$4:$O$5221=M$1),('Diário 10º PA'!$F$4:$F$5221))</f>
        <v>0</v>
      </c>
      <c r="N120" s="183">
        <f>SUMPRODUCT(-('Diário 7º PA'!$E$4:$E$5383='Analítico Cx.'!$B120),-('Diário 7º PA'!$N$4:$N$5383=N$1),('Diário 7º PA'!$F$4:$F$5383))+SUMPRODUCT(-('Diário 8º PA'!$E$4:$E$5022='Analítico Cx.'!$B120),-('Diário 8º PA'!$O$4:$O$5022=N$1),('Diário 8º PA'!$F$4:$F$5022))+SUMPRODUCT(-('Diário 9º PA'!$E$4:$E$5221='Analítico Cx.'!$B120),-('Diário 9º PA'!$O$4:$O$5221=N$1),('Diário 9º PA'!$F$4:$F$5221))+SUMPRODUCT(-('Diário 10º PA'!$E$4:$E$5221='Analítico Cx.'!$B120),-('Diário 10º PA'!$O$4:$O$5221=N$1),('Diário 10º PA'!$F$4:$F$5221))</f>
        <v>0</v>
      </c>
      <c r="O120" s="184">
        <f t="shared" si="17"/>
        <v>6198.4</v>
      </c>
      <c r="P120" s="168">
        <f t="shared" si="18"/>
        <v>3.8334067169774541E-4</v>
      </c>
    </row>
    <row r="121" spans="1:16" ht="23.25" customHeight="1" x14ac:dyDescent="0.2">
      <c r="A121" s="59" t="s">
        <v>331</v>
      </c>
      <c r="B121" s="103" t="s">
        <v>332</v>
      </c>
      <c r="C121" s="183">
        <f>SUMPRODUCT(-('Diário 7º PA'!$E$4:$E$5383='Analítico Cx.'!$B121),-('Diário 7º PA'!$N$4:$N$5383=C$1),('Diário 7º PA'!$F$4:$F$5383))+SUMPRODUCT(-('Diário 8º PA'!$E$4:$E$5022='Analítico Cx.'!$B121),-('Diário 8º PA'!$O$4:$O$5022=C$1),('Diário 8º PA'!$F$4:$F$5022))+SUMPRODUCT(-('Diário 9º PA'!$E$4:$E$5221='Analítico Cx.'!$B121),-('Diário 9º PA'!$O$4:$O$5221=C$1),('Diário 9º PA'!$F$4:$F$5221))+SUMPRODUCT(-('Diário 10º PA'!$E$4:$E$5221='Analítico Cx.'!$B121),-('Diário 10º PA'!$O$4:$O$5221=C$1),('Diário 10º PA'!$F$4:$F$5221))</f>
        <v>27241.26</v>
      </c>
      <c r="D121" s="183">
        <f>SUMPRODUCT(-('Diário 7º PA'!$E$4:$E$5383='Analítico Cx.'!$B121),-('Diário 7º PA'!$N$4:$N$5383=D$1),('Diário 7º PA'!$F$4:$F$5383))+SUMPRODUCT(-('Diário 8º PA'!$E$4:$E$5022='Analítico Cx.'!$B121),-('Diário 8º PA'!$O$4:$O$5022=D$1),('Diário 8º PA'!$F$4:$F$5022))+SUMPRODUCT(-('Diário 9º PA'!$E$4:$E$5221='Analítico Cx.'!$B121),-('Diário 9º PA'!$O$4:$O$5221=D$1),('Diário 9º PA'!$F$4:$F$5221))+SUMPRODUCT(-('Diário 10º PA'!$E$4:$E$5221='Analítico Cx.'!$B121),-('Diário 10º PA'!$O$4:$O$5221=D$1),('Diário 10º PA'!$F$4:$F$5221))</f>
        <v>14970.300000000001</v>
      </c>
      <c r="E121" s="183">
        <f>SUMPRODUCT(-('Diário 7º PA'!$E$4:$E$5383='Analítico Cx.'!$B121),-('Diário 7º PA'!$N$4:$N$5383=E$1),('Diário 7º PA'!$F$4:$F$5383))+SUMPRODUCT(-('Diário 8º PA'!$E$4:$E$5022='Analítico Cx.'!$B121),-('Diário 8º PA'!$O$4:$O$5022=E$1),('Diário 8º PA'!$F$4:$F$5022))+SUMPRODUCT(-('Diário 9º PA'!$E$4:$E$5221='Analítico Cx.'!$B121),-('Diário 9º PA'!$O$4:$O$5221=E$1),('Diário 9º PA'!$F$4:$F$5221))+SUMPRODUCT(-('Diário 10º PA'!$E$4:$E$5221='Analítico Cx.'!$B121),-('Diário 10º PA'!$O$4:$O$5221=E$1),('Diário 10º PA'!$F$4:$F$5221))</f>
        <v>14707.680000000004</v>
      </c>
      <c r="F121" s="183">
        <f>SUMPRODUCT(-('Diário 7º PA'!$E$4:$E$5383='Analítico Cx.'!$B121),-('Diário 7º PA'!$N$4:$N$5383=F$1),('Diário 7º PA'!$F$4:$F$5383))+SUMPRODUCT(-('Diário 8º PA'!$E$4:$E$5022='Analítico Cx.'!$B121),-('Diário 8º PA'!$O$4:$O$5022=F$1),('Diário 8º PA'!$F$4:$F$5022))+SUMPRODUCT(-('Diário 9º PA'!$E$4:$E$5221='Analítico Cx.'!$B121),-('Diário 9º PA'!$O$4:$O$5221=F$1),('Diário 9º PA'!$F$4:$F$5221))+SUMPRODUCT(-('Diário 10º PA'!$E$4:$E$5221='Analítico Cx.'!$B121),-('Diário 10º PA'!$O$4:$O$5221=F$1),('Diário 10º PA'!$F$4:$F$5221))</f>
        <v>0</v>
      </c>
      <c r="G121" s="183">
        <f>SUMPRODUCT(-('Diário 7º PA'!$E$4:$E$5383='Analítico Cx.'!$B121),-('Diário 7º PA'!$N$4:$N$5383=G$1),('Diário 7º PA'!$F$4:$F$5383))+SUMPRODUCT(-('Diário 8º PA'!$E$4:$E$5022='Analítico Cx.'!$B121),-('Diário 8º PA'!$O$4:$O$5022=G$1),('Diário 8º PA'!$F$4:$F$5022))+SUMPRODUCT(-('Diário 9º PA'!$E$4:$E$5221='Analítico Cx.'!$B121),-('Diário 9º PA'!$O$4:$O$5221=G$1),('Diário 9º PA'!$F$4:$F$5221))+SUMPRODUCT(-('Diário 10º PA'!$E$4:$E$5221='Analítico Cx.'!$B121),-('Diário 10º PA'!$O$4:$O$5221=G$1),('Diário 10º PA'!$F$4:$F$5221))</f>
        <v>0</v>
      </c>
      <c r="H121" s="183">
        <f>SUMPRODUCT(-('Diário 7º PA'!$E$4:$E$5383='Analítico Cx.'!$B121),-('Diário 7º PA'!$N$4:$N$5383=H$1),('Diário 7º PA'!$F$4:$F$5383))+SUMPRODUCT(-('Diário 8º PA'!$E$4:$E$5022='Analítico Cx.'!$B121),-('Diário 8º PA'!$O$4:$O$5022=H$1),('Diário 8º PA'!$F$4:$F$5022))+SUMPRODUCT(-('Diário 9º PA'!$E$4:$E$5221='Analítico Cx.'!$B121),-('Diário 9º PA'!$O$4:$O$5221=H$1),('Diário 9º PA'!$F$4:$F$5221))+SUMPRODUCT(-('Diário 10º PA'!$E$4:$E$5221='Analítico Cx.'!$B121),-('Diário 10º PA'!$O$4:$O$5221=H$1),('Diário 10º PA'!$F$4:$F$5221))</f>
        <v>0</v>
      </c>
      <c r="I121" s="183">
        <f>SUMPRODUCT(-('Diário 7º PA'!$E$4:$E$5383='Analítico Cx.'!$B121),-('Diário 7º PA'!$N$4:$N$5383=I$1),('Diário 7º PA'!$F$4:$F$5383))+SUMPRODUCT(-('Diário 8º PA'!$E$4:$E$5022='Analítico Cx.'!$B121),-('Diário 8º PA'!$O$4:$O$5022=I$1),('Diário 8º PA'!$F$4:$F$5022))+SUMPRODUCT(-('Diário 9º PA'!$E$4:$E$5221='Analítico Cx.'!$B121),-('Diário 9º PA'!$O$4:$O$5221=I$1),('Diário 9º PA'!$F$4:$F$5221))+SUMPRODUCT(-('Diário 10º PA'!$E$4:$E$5221='Analítico Cx.'!$B121),-('Diário 10º PA'!$O$4:$O$5221=I$1),('Diário 10º PA'!$F$4:$F$5221))</f>
        <v>0</v>
      </c>
      <c r="J121" s="183">
        <f>SUMPRODUCT(-('Diário 7º PA'!$E$4:$E$5383='Analítico Cx.'!$B121),-('Diário 7º PA'!$N$4:$N$5383=J$1),('Diário 7º PA'!$F$4:$F$5383))+SUMPRODUCT(-('Diário 8º PA'!$E$4:$E$5022='Analítico Cx.'!$B121),-('Diário 8º PA'!$O$4:$O$5022=J$1),('Diário 8º PA'!$F$4:$F$5022))+SUMPRODUCT(-('Diário 9º PA'!$E$4:$E$5221='Analítico Cx.'!$B121),-('Diário 9º PA'!$O$4:$O$5221=J$1),('Diário 9º PA'!$F$4:$F$5221))+SUMPRODUCT(-('Diário 10º PA'!$E$4:$E$5221='Analítico Cx.'!$B121),-('Diário 10º PA'!$O$4:$O$5221=J$1),('Diário 10º PA'!$F$4:$F$5221))</f>
        <v>0</v>
      </c>
      <c r="K121" s="183">
        <f>SUMPRODUCT(-('Diário 7º PA'!$E$4:$E$5383='Analítico Cx.'!$B121),-('Diário 7º PA'!$N$4:$N$5383=K$1),('Diário 7º PA'!$F$4:$F$5383))+SUMPRODUCT(-('Diário 8º PA'!$E$4:$E$5022='Analítico Cx.'!$B121),-('Diário 8º PA'!$O$4:$O$5022=K$1),('Diário 8º PA'!$F$4:$F$5022))+SUMPRODUCT(-('Diário 9º PA'!$E$4:$E$5221='Analítico Cx.'!$B121),-('Diário 9º PA'!$O$4:$O$5221=K$1),('Diário 9º PA'!$F$4:$F$5221))+SUMPRODUCT(-('Diário 10º PA'!$E$4:$E$5221='Analítico Cx.'!$B121),-('Diário 10º PA'!$O$4:$O$5221=K$1),('Diário 10º PA'!$F$4:$F$5221))</f>
        <v>0</v>
      </c>
      <c r="L121" s="183">
        <f>SUMPRODUCT(-('Diário 7º PA'!$E$4:$E$5383='Analítico Cx.'!$B121),-('Diário 7º PA'!$N$4:$N$5383=L$1),('Diário 7º PA'!$F$4:$F$5383))+SUMPRODUCT(-('Diário 8º PA'!$E$4:$E$5022='Analítico Cx.'!$B121),-('Diário 8º PA'!$O$4:$O$5022=L$1),('Diário 8º PA'!$F$4:$F$5022))+SUMPRODUCT(-('Diário 9º PA'!$E$4:$E$5221='Analítico Cx.'!$B121),-('Diário 9º PA'!$O$4:$O$5221=L$1),('Diário 9º PA'!$F$4:$F$5221))+SUMPRODUCT(-('Diário 10º PA'!$E$4:$E$5221='Analítico Cx.'!$B121),-('Diário 10º PA'!$O$4:$O$5221=L$1),('Diário 10º PA'!$F$4:$F$5221))</f>
        <v>0</v>
      </c>
      <c r="M121" s="183">
        <f>SUMPRODUCT(-('Diário 7º PA'!$E$4:$E$5383='Analítico Cx.'!$B121),-('Diário 7º PA'!$N$4:$N$5383=M$1),('Diário 7º PA'!$F$4:$F$5383))+SUMPRODUCT(-('Diário 8º PA'!$E$4:$E$5022='Analítico Cx.'!$B121),-('Diário 8º PA'!$O$4:$O$5022=M$1),('Diário 8º PA'!$F$4:$F$5022))+SUMPRODUCT(-('Diário 9º PA'!$E$4:$E$5221='Analítico Cx.'!$B121),-('Diário 9º PA'!$O$4:$O$5221=M$1),('Diário 9º PA'!$F$4:$F$5221))+SUMPRODUCT(-('Diário 10º PA'!$E$4:$E$5221='Analítico Cx.'!$B121),-('Diário 10º PA'!$O$4:$O$5221=M$1),('Diário 10º PA'!$F$4:$F$5221))</f>
        <v>0</v>
      </c>
      <c r="N121" s="183">
        <f>SUMPRODUCT(-('Diário 7º PA'!$E$4:$E$5383='Analítico Cx.'!$B121),-('Diário 7º PA'!$N$4:$N$5383=N$1),('Diário 7º PA'!$F$4:$F$5383))+SUMPRODUCT(-('Diário 8º PA'!$E$4:$E$5022='Analítico Cx.'!$B121),-('Diário 8º PA'!$O$4:$O$5022=N$1),('Diário 8º PA'!$F$4:$F$5022))+SUMPRODUCT(-('Diário 9º PA'!$E$4:$E$5221='Analítico Cx.'!$B121),-('Diário 9º PA'!$O$4:$O$5221=N$1),('Diário 9º PA'!$F$4:$F$5221))+SUMPRODUCT(-('Diário 10º PA'!$E$4:$E$5221='Analítico Cx.'!$B121),-('Diário 10º PA'!$O$4:$O$5221=N$1),('Diário 10º PA'!$F$4:$F$5221))</f>
        <v>0</v>
      </c>
      <c r="O121" s="184">
        <f t="shared" si="17"/>
        <v>56919.240000000005</v>
      </c>
      <c r="P121" s="168">
        <f t="shared" si="18"/>
        <v>3.5201761251492615E-3</v>
      </c>
    </row>
    <row r="122" spans="1:16" ht="23.25" customHeight="1" x14ac:dyDescent="0.2">
      <c r="A122" s="59" t="s">
        <v>333</v>
      </c>
      <c r="B122" s="103" t="s">
        <v>334</v>
      </c>
      <c r="C122" s="183">
        <f>SUMPRODUCT(-('Diário 7º PA'!$E$4:$E$5383='Analítico Cx.'!$B122),-('Diário 7º PA'!$N$4:$N$5383=C$1),('Diário 7º PA'!$F$4:$F$5383))+SUMPRODUCT(-('Diário 8º PA'!$E$4:$E$5022='Analítico Cx.'!$B122),-('Diário 8º PA'!$O$4:$O$5022=C$1),('Diário 8º PA'!$F$4:$F$5022))+SUMPRODUCT(-('Diário 9º PA'!$E$4:$E$5221='Analítico Cx.'!$B122),-('Diário 9º PA'!$O$4:$O$5221=C$1),('Diário 9º PA'!$F$4:$F$5221))+SUMPRODUCT(-('Diário 10º PA'!$E$4:$E$5221='Analítico Cx.'!$B122),-('Diário 10º PA'!$O$4:$O$5221=C$1),('Diário 10º PA'!$F$4:$F$5221))</f>
        <v>10279.629999999999</v>
      </c>
      <c r="D122" s="183">
        <f>SUMPRODUCT(-('Diário 7º PA'!$E$4:$E$5383='Analítico Cx.'!$B122),-('Diário 7º PA'!$N$4:$N$5383=D$1),('Diário 7º PA'!$F$4:$F$5383))+SUMPRODUCT(-('Diário 8º PA'!$E$4:$E$5022='Analítico Cx.'!$B122),-('Diário 8º PA'!$O$4:$O$5022=D$1),('Diário 8º PA'!$F$4:$F$5022))+SUMPRODUCT(-('Diário 9º PA'!$E$4:$E$5221='Analítico Cx.'!$B122),-('Diário 9º PA'!$O$4:$O$5221=D$1),('Diário 9º PA'!$F$4:$F$5221))+SUMPRODUCT(-('Diário 10º PA'!$E$4:$E$5221='Analítico Cx.'!$B122),-('Diário 10º PA'!$O$4:$O$5221=D$1),('Diário 10º PA'!$F$4:$F$5221))</f>
        <v>16795.299999999996</v>
      </c>
      <c r="E122" s="183">
        <f>SUMPRODUCT(-('Diário 7º PA'!$E$4:$E$5383='Analítico Cx.'!$B122),-('Diário 7º PA'!$N$4:$N$5383=E$1),('Diário 7º PA'!$F$4:$F$5383))+SUMPRODUCT(-('Diário 8º PA'!$E$4:$E$5022='Analítico Cx.'!$B122),-('Diário 8º PA'!$O$4:$O$5022=E$1),('Diário 8º PA'!$F$4:$F$5022))+SUMPRODUCT(-('Diário 9º PA'!$E$4:$E$5221='Analítico Cx.'!$B122),-('Diário 9º PA'!$O$4:$O$5221=E$1),('Diário 9º PA'!$F$4:$F$5221))+SUMPRODUCT(-('Diário 10º PA'!$E$4:$E$5221='Analítico Cx.'!$B122),-('Diário 10º PA'!$O$4:$O$5221=E$1),('Diário 10º PA'!$F$4:$F$5221))</f>
        <v>20354.789999999994</v>
      </c>
      <c r="F122" s="183">
        <f>SUMPRODUCT(-('Diário 7º PA'!$E$4:$E$5383='Analítico Cx.'!$B122),-('Diário 7º PA'!$N$4:$N$5383=F$1),('Diário 7º PA'!$F$4:$F$5383))+SUMPRODUCT(-('Diário 8º PA'!$E$4:$E$5022='Analítico Cx.'!$B122),-('Diário 8º PA'!$O$4:$O$5022=F$1),('Diário 8º PA'!$F$4:$F$5022))+SUMPRODUCT(-('Diário 9º PA'!$E$4:$E$5221='Analítico Cx.'!$B122),-('Diário 9º PA'!$O$4:$O$5221=F$1),('Diário 9º PA'!$F$4:$F$5221))+SUMPRODUCT(-('Diário 10º PA'!$E$4:$E$5221='Analítico Cx.'!$B122),-('Diário 10º PA'!$O$4:$O$5221=F$1),('Diário 10º PA'!$F$4:$F$5221))</f>
        <v>0</v>
      </c>
      <c r="G122" s="183">
        <f>SUMPRODUCT(-('Diário 7º PA'!$E$4:$E$5383='Analítico Cx.'!$B122),-('Diário 7º PA'!$N$4:$N$5383=G$1),('Diário 7º PA'!$F$4:$F$5383))+SUMPRODUCT(-('Diário 8º PA'!$E$4:$E$5022='Analítico Cx.'!$B122),-('Diário 8º PA'!$O$4:$O$5022=G$1),('Diário 8º PA'!$F$4:$F$5022))+SUMPRODUCT(-('Diário 9º PA'!$E$4:$E$5221='Analítico Cx.'!$B122),-('Diário 9º PA'!$O$4:$O$5221=G$1),('Diário 9º PA'!$F$4:$F$5221))+SUMPRODUCT(-('Diário 10º PA'!$E$4:$E$5221='Analítico Cx.'!$B122),-('Diário 10º PA'!$O$4:$O$5221=G$1),('Diário 10º PA'!$F$4:$F$5221))</f>
        <v>0</v>
      </c>
      <c r="H122" s="183">
        <f>SUMPRODUCT(-('Diário 7º PA'!$E$4:$E$5383='Analítico Cx.'!$B122),-('Diário 7º PA'!$N$4:$N$5383=H$1),('Diário 7º PA'!$F$4:$F$5383))+SUMPRODUCT(-('Diário 8º PA'!$E$4:$E$5022='Analítico Cx.'!$B122),-('Diário 8º PA'!$O$4:$O$5022=H$1),('Diário 8º PA'!$F$4:$F$5022))+SUMPRODUCT(-('Diário 9º PA'!$E$4:$E$5221='Analítico Cx.'!$B122),-('Diário 9º PA'!$O$4:$O$5221=H$1),('Diário 9º PA'!$F$4:$F$5221))+SUMPRODUCT(-('Diário 10º PA'!$E$4:$E$5221='Analítico Cx.'!$B122),-('Diário 10º PA'!$O$4:$O$5221=H$1),('Diário 10º PA'!$F$4:$F$5221))</f>
        <v>0</v>
      </c>
      <c r="I122" s="183">
        <f>SUMPRODUCT(-('Diário 7º PA'!$E$4:$E$5383='Analítico Cx.'!$B122),-('Diário 7º PA'!$N$4:$N$5383=I$1),('Diário 7º PA'!$F$4:$F$5383))+SUMPRODUCT(-('Diário 8º PA'!$E$4:$E$5022='Analítico Cx.'!$B122),-('Diário 8º PA'!$O$4:$O$5022=I$1),('Diário 8º PA'!$F$4:$F$5022))+SUMPRODUCT(-('Diário 9º PA'!$E$4:$E$5221='Analítico Cx.'!$B122),-('Diário 9º PA'!$O$4:$O$5221=I$1),('Diário 9º PA'!$F$4:$F$5221))+SUMPRODUCT(-('Diário 10º PA'!$E$4:$E$5221='Analítico Cx.'!$B122),-('Diário 10º PA'!$O$4:$O$5221=I$1),('Diário 10º PA'!$F$4:$F$5221))</f>
        <v>0</v>
      </c>
      <c r="J122" s="183">
        <f>SUMPRODUCT(-('Diário 7º PA'!$E$4:$E$5383='Analítico Cx.'!$B122),-('Diário 7º PA'!$N$4:$N$5383=J$1),('Diário 7º PA'!$F$4:$F$5383))+SUMPRODUCT(-('Diário 8º PA'!$E$4:$E$5022='Analítico Cx.'!$B122),-('Diário 8º PA'!$O$4:$O$5022=J$1),('Diário 8º PA'!$F$4:$F$5022))+SUMPRODUCT(-('Diário 9º PA'!$E$4:$E$5221='Analítico Cx.'!$B122),-('Diário 9º PA'!$O$4:$O$5221=J$1),('Diário 9º PA'!$F$4:$F$5221))+SUMPRODUCT(-('Diário 10º PA'!$E$4:$E$5221='Analítico Cx.'!$B122),-('Diário 10º PA'!$O$4:$O$5221=J$1),('Diário 10º PA'!$F$4:$F$5221))</f>
        <v>0</v>
      </c>
      <c r="K122" s="183">
        <f>SUMPRODUCT(-('Diário 7º PA'!$E$4:$E$5383='Analítico Cx.'!$B122),-('Diário 7º PA'!$N$4:$N$5383=K$1),('Diário 7º PA'!$F$4:$F$5383))+SUMPRODUCT(-('Diário 8º PA'!$E$4:$E$5022='Analítico Cx.'!$B122),-('Diário 8º PA'!$O$4:$O$5022=K$1),('Diário 8º PA'!$F$4:$F$5022))+SUMPRODUCT(-('Diário 9º PA'!$E$4:$E$5221='Analítico Cx.'!$B122),-('Diário 9º PA'!$O$4:$O$5221=K$1),('Diário 9º PA'!$F$4:$F$5221))+SUMPRODUCT(-('Diário 10º PA'!$E$4:$E$5221='Analítico Cx.'!$B122),-('Diário 10º PA'!$O$4:$O$5221=K$1),('Diário 10º PA'!$F$4:$F$5221))</f>
        <v>0</v>
      </c>
      <c r="L122" s="183">
        <f>SUMPRODUCT(-('Diário 7º PA'!$E$4:$E$5383='Analítico Cx.'!$B122),-('Diário 7º PA'!$N$4:$N$5383=L$1),('Diário 7º PA'!$F$4:$F$5383))+SUMPRODUCT(-('Diário 8º PA'!$E$4:$E$5022='Analítico Cx.'!$B122),-('Diário 8º PA'!$O$4:$O$5022=L$1),('Diário 8º PA'!$F$4:$F$5022))+SUMPRODUCT(-('Diário 9º PA'!$E$4:$E$5221='Analítico Cx.'!$B122),-('Diário 9º PA'!$O$4:$O$5221=L$1),('Diário 9º PA'!$F$4:$F$5221))+SUMPRODUCT(-('Diário 10º PA'!$E$4:$E$5221='Analítico Cx.'!$B122),-('Diário 10º PA'!$O$4:$O$5221=L$1),('Diário 10º PA'!$F$4:$F$5221))</f>
        <v>0</v>
      </c>
      <c r="M122" s="183">
        <f>SUMPRODUCT(-('Diário 7º PA'!$E$4:$E$5383='Analítico Cx.'!$B122),-('Diário 7º PA'!$N$4:$N$5383=M$1),('Diário 7º PA'!$F$4:$F$5383))+SUMPRODUCT(-('Diário 8º PA'!$E$4:$E$5022='Analítico Cx.'!$B122),-('Diário 8º PA'!$O$4:$O$5022=M$1),('Diário 8º PA'!$F$4:$F$5022))+SUMPRODUCT(-('Diário 9º PA'!$E$4:$E$5221='Analítico Cx.'!$B122),-('Diário 9º PA'!$O$4:$O$5221=M$1),('Diário 9º PA'!$F$4:$F$5221))+SUMPRODUCT(-('Diário 10º PA'!$E$4:$E$5221='Analítico Cx.'!$B122),-('Diário 10º PA'!$O$4:$O$5221=M$1),('Diário 10º PA'!$F$4:$F$5221))</f>
        <v>0</v>
      </c>
      <c r="N122" s="183">
        <f>SUMPRODUCT(-('Diário 7º PA'!$E$4:$E$5383='Analítico Cx.'!$B122),-('Diário 7º PA'!$N$4:$N$5383=N$1),('Diário 7º PA'!$F$4:$F$5383))+SUMPRODUCT(-('Diário 8º PA'!$E$4:$E$5022='Analítico Cx.'!$B122),-('Diário 8º PA'!$O$4:$O$5022=N$1),('Diário 8º PA'!$F$4:$F$5022))+SUMPRODUCT(-('Diário 9º PA'!$E$4:$E$5221='Analítico Cx.'!$B122),-('Diário 9º PA'!$O$4:$O$5221=N$1),('Diário 9º PA'!$F$4:$F$5221))+SUMPRODUCT(-('Diário 10º PA'!$E$4:$E$5221='Analítico Cx.'!$B122),-('Diário 10º PA'!$O$4:$O$5221=N$1),('Diário 10º PA'!$F$4:$F$5221))</f>
        <v>0</v>
      </c>
      <c r="O122" s="184">
        <f t="shared" si="17"/>
        <v>47429.719999999987</v>
      </c>
      <c r="P122" s="168">
        <f t="shared" si="18"/>
        <v>2.9332958058911956E-3</v>
      </c>
    </row>
    <row r="123" spans="1:16" ht="23.25" customHeight="1" x14ac:dyDescent="0.2">
      <c r="A123" s="59" t="s">
        <v>335</v>
      </c>
      <c r="B123" s="103" t="s">
        <v>336</v>
      </c>
      <c r="C123" s="183">
        <f>SUMPRODUCT(-('Diário 7º PA'!$E$4:$E$5383='Analítico Cx.'!$B123),-('Diário 7º PA'!$N$4:$N$5383=C$1),('Diário 7º PA'!$F$4:$F$5383))+SUMPRODUCT(-('Diário 8º PA'!$E$4:$E$5022='Analítico Cx.'!$B123),-('Diário 8º PA'!$O$4:$O$5022=C$1),('Diário 8º PA'!$F$4:$F$5022))+SUMPRODUCT(-('Diário 9º PA'!$E$4:$E$5221='Analítico Cx.'!$B123),-('Diário 9º PA'!$O$4:$O$5221=C$1),('Diário 9º PA'!$F$4:$F$5221))+SUMPRODUCT(-('Diário 10º PA'!$E$4:$E$5221='Analítico Cx.'!$B123),-('Diário 10º PA'!$O$4:$O$5221=C$1),('Diário 10º PA'!$F$4:$F$5221))</f>
        <v>0</v>
      </c>
      <c r="D123" s="183">
        <f>SUMPRODUCT(-('Diário 7º PA'!$E$4:$E$5383='Analítico Cx.'!$B123),-('Diário 7º PA'!$N$4:$N$5383=D$1),('Diário 7º PA'!$F$4:$F$5383))+SUMPRODUCT(-('Diário 8º PA'!$E$4:$E$5022='Analítico Cx.'!$B123),-('Diário 8º PA'!$O$4:$O$5022=D$1),('Diário 8º PA'!$F$4:$F$5022))+SUMPRODUCT(-('Diário 9º PA'!$E$4:$E$5221='Analítico Cx.'!$B123),-('Diário 9º PA'!$O$4:$O$5221=D$1),('Diário 9º PA'!$F$4:$F$5221))+SUMPRODUCT(-('Diário 10º PA'!$E$4:$E$5221='Analítico Cx.'!$B123),-('Diário 10º PA'!$O$4:$O$5221=D$1),('Diário 10º PA'!$F$4:$F$5221))</f>
        <v>0</v>
      </c>
      <c r="E123" s="183">
        <f>SUMPRODUCT(-('Diário 7º PA'!$E$4:$E$5383='Analítico Cx.'!$B123),-('Diário 7º PA'!$N$4:$N$5383=E$1),('Diário 7º PA'!$F$4:$F$5383))+SUMPRODUCT(-('Diário 8º PA'!$E$4:$E$5022='Analítico Cx.'!$B123),-('Diário 8º PA'!$O$4:$O$5022=E$1),('Diário 8º PA'!$F$4:$F$5022))+SUMPRODUCT(-('Diário 9º PA'!$E$4:$E$5221='Analítico Cx.'!$B123),-('Diário 9º PA'!$O$4:$O$5221=E$1),('Diário 9º PA'!$F$4:$F$5221))+SUMPRODUCT(-('Diário 10º PA'!$E$4:$E$5221='Analítico Cx.'!$B123),-('Diário 10º PA'!$O$4:$O$5221=E$1),('Diário 10º PA'!$F$4:$F$5221))</f>
        <v>0</v>
      </c>
      <c r="F123" s="183">
        <f>SUMPRODUCT(-('Diário 7º PA'!$E$4:$E$5383='Analítico Cx.'!$B123),-('Diário 7º PA'!$N$4:$N$5383=F$1),('Diário 7º PA'!$F$4:$F$5383))+SUMPRODUCT(-('Diário 8º PA'!$E$4:$E$5022='Analítico Cx.'!$B123),-('Diário 8º PA'!$O$4:$O$5022=F$1),('Diário 8º PA'!$F$4:$F$5022))+SUMPRODUCT(-('Diário 9º PA'!$E$4:$E$5221='Analítico Cx.'!$B123),-('Diário 9º PA'!$O$4:$O$5221=F$1),('Diário 9º PA'!$F$4:$F$5221))+SUMPRODUCT(-('Diário 10º PA'!$E$4:$E$5221='Analítico Cx.'!$B123),-('Diário 10º PA'!$O$4:$O$5221=F$1),('Diário 10º PA'!$F$4:$F$5221))</f>
        <v>0</v>
      </c>
      <c r="G123" s="183">
        <f>SUMPRODUCT(-('Diário 7º PA'!$E$4:$E$5383='Analítico Cx.'!$B123),-('Diário 7º PA'!$N$4:$N$5383=G$1),('Diário 7º PA'!$F$4:$F$5383))+SUMPRODUCT(-('Diário 8º PA'!$E$4:$E$5022='Analítico Cx.'!$B123),-('Diário 8º PA'!$O$4:$O$5022=G$1),('Diário 8º PA'!$F$4:$F$5022))+SUMPRODUCT(-('Diário 9º PA'!$E$4:$E$5221='Analítico Cx.'!$B123),-('Diário 9º PA'!$O$4:$O$5221=G$1),('Diário 9º PA'!$F$4:$F$5221))+SUMPRODUCT(-('Diário 10º PA'!$E$4:$E$5221='Analítico Cx.'!$B123),-('Diário 10º PA'!$O$4:$O$5221=G$1),('Diário 10º PA'!$F$4:$F$5221))</f>
        <v>0</v>
      </c>
      <c r="H123" s="183">
        <f>SUMPRODUCT(-('Diário 7º PA'!$E$4:$E$5383='Analítico Cx.'!$B123),-('Diário 7º PA'!$N$4:$N$5383=H$1),('Diário 7º PA'!$F$4:$F$5383))+SUMPRODUCT(-('Diário 8º PA'!$E$4:$E$5022='Analítico Cx.'!$B123),-('Diário 8º PA'!$O$4:$O$5022=H$1),('Diário 8º PA'!$F$4:$F$5022))+SUMPRODUCT(-('Diário 9º PA'!$E$4:$E$5221='Analítico Cx.'!$B123),-('Diário 9º PA'!$O$4:$O$5221=H$1),('Diário 9º PA'!$F$4:$F$5221))+SUMPRODUCT(-('Diário 10º PA'!$E$4:$E$5221='Analítico Cx.'!$B123),-('Diário 10º PA'!$O$4:$O$5221=H$1),('Diário 10º PA'!$F$4:$F$5221))</f>
        <v>0</v>
      </c>
      <c r="I123" s="183">
        <f>SUMPRODUCT(-('Diário 7º PA'!$E$4:$E$5383='Analítico Cx.'!$B123),-('Diário 7º PA'!$N$4:$N$5383=I$1),('Diário 7º PA'!$F$4:$F$5383))+SUMPRODUCT(-('Diário 8º PA'!$E$4:$E$5022='Analítico Cx.'!$B123),-('Diário 8º PA'!$O$4:$O$5022=I$1),('Diário 8º PA'!$F$4:$F$5022))+SUMPRODUCT(-('Diário 9º PA'!$E$4:$E$5221='Analítico Cx.'!$B123),-('Diário 9º PA'!$O$4:$O$5221=I$1),('Diário 9º PA'!$F$4:$F$5221))+SUMPRODUCT(-('Diário 10º PA'!$E$4:$E$5221='Analítico Cx.'!$B123),-('Diário 10º PA'!$O$4:$O$5221=I$1),('Diário 10º PA'!$F$4:$F$5221))</f>
        <v>0</v>
      </c>
      <c r="J123" s="183">
        <f>SUMPRODUCT(-('Diário 7º PA'!$E$4:$E$5383='Analítico Cx.'!$B123),-('Diário 7º PA'!$N$4:$N$5383=J$1),('Diário 7º PA'!$F$4:$F$5383))+SUMPRODUCT(-('Diário 8º PA'!$E$4:$E$5022='Analítico Cx.'!$B123),-('Diário 8º PA'!$O$4:$O$5022=J$1),('Diário 8º PA'!$F$4:$F$5022))+SUMPRODUCT(-('Diário 9º PA'!$E$4:$E$5221='Analítico Cx.'!$B123),-('Diário 9º PA'!$O$4:$O$5221=J$1),('Diário 9º PA'!$F$4:$F$5221))+SUMPRODUCT(-('Diário 10º PA'!$E$4:$E$5221='Analítico Cx.'!$B123),-('Diário 10º PA'!$O$4:$O$5221=J$1),('Diário 10º PA'!$F$4:$F$5221))</f>
        <v>0</v>
      </c>
      <c r="K123" s="183">
        <f>SUMPRODUCT(-('Diário 7º PA'!$E$4:$E$5383='Analítico Cx.'!$B123),-('Diário 7º PA'!$N$4:$N$5383=K$1),('Diário 7º PA'!$F$4:$F$5383))+SUMPRODUCT(-('Diário 8º PA'!$E$4:$E$5022='Analítico Cx.'!$B123),-('Diário 8º PA'!$O$4:$O$5022=K$1),('Diário 8º PA'!$F$4:$F$5022))+SUMPRODUCT(-('Diário 9º PA'!$E$4:$E$5221='Analítico Cx.'!$B123),-('Diário 9º PA'!$O$4:$O$5221=K$1),('Diário 9º PA'!$F$4:$F$5221))+SUMPRODUCT(-('Diário 10º PA'!$E$4:$E$5221='Analítico Cx.'!$B123),-('Diário 10º PA'!$O$4:$O$5221=K$1),('Diário 10º PA'!$F$4:$F$5221))</f>
        <v>0</v>
      </c>
      <c r="L123" s="183">
        <f>SUMPRODUCT(-('Diário 7º PA'!$E$4:$E$5383='Analítico Cx.'!$B123),-('Diário 7º PA'!$N$4:$N$5383=L$1),('Diário 7º PA'!$F$4:$F$5383))+SUMPRODUCT(-('Diário 8º PA'!$E$4:$E$5022='Analítico Cx.'!$B123),-('Diário 8º PA'!$O$4:$O$5022=L$1),('Diário 8º PA'!$F$4:$F$5022))+SUMPRODUCT(-('Diário 9º PA'!$E$4:$E$5221='Analítico Cx.'!$B123),-('Diário 9º PA'!$O$4:$O$5221=L$1),('Diário 9º PA'!$F$4:$F$5221))+SUMPRODUCT(-('Diário 10º PA'!$E$4:$E$5221='Analítico Cx.'!$B123),-('Diário 10º PA'!$O$4:$O$5221=L$1),('Diário 10º PA'!$F$4:$F$5221))</f>
        <v>0</v>
      </c>
      <c r="M123" s="183">
        <f>SUMPRODUCT(-('Diário 7º PA'!$E$4:$E$5383='Analítico Cx.'!$B123),-('Diário 7º PA'!$N$4:$N$5383=M$1),('Diário 7º PA'!$F$4:$F$5383))+SUMPRODUCT(-('Diário 8º PA'!$E$4:$E$5022='Analítico Cx.'!$B123),-('Diário 8º PA'!$O$4:$O$5022=M$1),('Diário 8º PA'!$F$4:$F$5022))+SUMPRODUCT(-('Diário 9º PA'!$E$4:$E$5221='Analítico Cx.'!$B123),-('Diário 9º PA'!$O$4:$O$5221=M$1),('Diário 9º PA'!$F$4:$F$5221))+SUMPRODUCT(-('Diário 10º PA'!$E$4:$E$5221='Analítico Cx.'!$B123),-('Diário 10º PA'!$O$4:$O$5221=M$1),('Diário 10º PA'!$F$4:$F$5221))</f>
        <v>0</v>
      </c>
      <c r="N123" s="183">
        <f>SUMPRODUCT(-('Diário 7º PA'!$E$4:$E$5383='Analítico Cx.'!$B123),-('Diário 7º PA'!$N$4:$N$5383=N$1),('Diário 7º PA'!$F$4:$F$5383))+SUMPRODUCT(-('Diário 8º PA'!$E$4:$E$5022='Analítico Cx.'!$B123),-('Diário 8º PA'!$O$4:$O$5022=N$1),('Diário 8º PA'!$F$4:$F$5022))+SUMPRODUCT(-('Diário 9º PA'!$E$4:$E$5221='Analítico Cx.'!$B123),-('Diário 9º PA'!$O$4:$O$5221=N$1),('Diário 9º PA'!$F$4:$F$5221))+SUMPRODUCT(-('Diário 10º PA'!$E$4:$E$5221='Analítico Cx.'!$B123),-('Diário 10º PA'!$O$4:$O$5221=N$1),('Diário 10º PA'!$F$4:$F$5221))</f>
        <v>0</v>
      </c>
      <c r="O123" s="184">
        <f t="shared" ref="O123:O140" si="19">SUM(C123:N123)</f>
        <v>0</v>
      </c>
      <c r="P123" s="168">
        <f t="shared" si="18"/>
        <v>0</v>
      </c>
    </row>
    <row r="124" spans="1:16" ht="23.25" customHeight="1" x14ac:dyDescent="0.2">
      <c r="A124" s="59" t="s">
        <v>337</v>
      </c>
      <c r="B124" s="103" t="s">
        <v>338</v>
      </c>
      <c r="C124" s="183">
        <f>SUMPRODUCT(-('Diário 7º PA'!$E$4:$E$5383='Analítico Cx.'!$B124),-('Diário 7º PA'!$N$4:$N$5383=C$1),('Diário 7º PA'!$F$4:$F$5383))+SUMPRODUCT(-('Diário 8º PA'!$E$4:$E$5022='Analítico Cx.'!$B124),-('Diário 8º PA'!$O$4:$O$5022=C$1),('Diário 8º PA'!$F$4:$F$5022))+SUMPRODUCT(-('Diário 9º PA'!$E$4:$E$5221='Analítico Cx.'!$B124),-('Diário 9º PA'!$O$4:$O$5221=C$1),('Diário 9º PA'!$F$4:$F$5221))+SUMPRODUCT(-('Diário 10º PA'!$E$4:$E$5221='Analítico Cx.'!$B124),-('Diário 10º PA'!$O$4:$O$5221=C$1),('Diário 10º PA'!$F$4:$F$5221))</f>
        <v>0</v>
      </c>
      <c r="D124" s="183">
        <f>SUMPRODUCT(-('Diário 7º PA'!$E$4:$E$5383='Analítico Cx.'!$B124),-('Diário 7º PA'!$N$4:$N$5383=D$1),('Diário 7º PA'!$F$4:$F$5383))+SUMPRODUCT(-('Diário 8º PA'!$E$4:$E$5022='Analítico Cx.'!$B124),-('Diário 8º PA'!$O$4:$O$5022=D$1),('Diário 8º PA'!$F$4:$F$5022))+SUMPRODUCT(-('Diário 9º PA'!$E$4:$E$5221='Analítico Cx.'!$B124),-('Diário 9º PA'!$O$4:$O$5221=D$1),('Diário 9º PA'!$F$4:$F$5221))+SUMPRODUCT(-('Diário 10º PA'!$E$4:$E$5221='Analítico Cx.'!$B124),-('Diário 10º PA'!$O$4:$O$5221=D$1),('Diário 10º PA'!$F$4:$F$5221))</f>
        <v>0</v>
      </c>
      <c r="E124" s="183">
        <f>SUMPRODUCT(-('Diário 7º PA'!$E$4:$E$5383='Analítico Cx.'!$B124),-('Diário 7º PA'!$N$4:$N$5383=E$1),('Diário 7º PA'!$F$4:$F$5383))+SUMPRODUCT(-('Diário 8º PA'!$E$4:$E$5022='Analítico Cx.'!$B124),-('Diário 8º PA'!$O$4:$O$5022=E$1),('Diário 8º PA'!$F$4:$F$5022))+SUMPRODUCT(-('Diário 9º PA'!$E$4:$E$5221='Analítico Cx.'!$B124),-('Diário 9º PA'!$O$4:$O$5221=E$1),('Diário 9º PA'!$F$4:$F$5221))+SUMPRODUCT(-('Diário 10º PA'!$E$4:$E$5221='Analítico Cx.'!$B124),-('Diário 10º PA'!$O$4:$O$5221=E$1),('Diário 10º PA'!$F$4:$F$5221))</f>
        <v>0</v>
      </c>
      <c r="F124" s="183">
        <f>SUMPRODUCT(-('Diário 7º PA'!$E$4:$E$5383='Analítico Cx.'!$B124),-('Diário 7º PA'!$N$4:$N$5383=F$1),('Diário 7º PA'!$F$4:$F$5383))+SUMPRODUCT(-('Diário 8º PA'!$E$4:$E$5022='Analítico Cx.'!$B124),-('Diário 8º PA'!$O$4:$O$5022=F$1),('Diário 8º PA'!$F$4:$F$5022))+SUMPRODUCT(-('Diário 9º PA'!$E$4:$E$5221='Analítico Cx.'!$B124),-('Diário 9º PA'!$O$4:$O$5221=F$1),('Diário 9º PA'!$F$4:$F$5221))+SUMPRODUCT(-('Diário 10º PA'!$E$4:$E$5221='Analítico Cx.'!$B124),-('Diário 10º PA'!$O$4:$O$5221=F$1),('Diário 10º PA'!$F$4:$F$5221))</f>
        <v>0</v>
      </c>
      <c r="G124" s="183">
        <f>SUMPRODUCT(-('Diário 7º PA'!$E$4:$E$5383='Analítico Cx.'!$B124),-('Diário 7º PA'!$N$4:$N$5383=G$1),('Diário 7º PA'!$F$4:$F$5383))+SUMPRODUCT(-('Diário 8º PA'!$E$4:$E$5022='Analítico Cx.'!$B124),-('Diário 8º PA'!$O$4:$O$5022=G$1),('Diário 8º PA'!$F$4:$F$5022))+SUMPRODUCT(-('Diário 9º PA'!$E$4:$E$5221='Analítico Cx.'!$B124),-('Diário 9º PA'!$O$4:$O$5221=G$1),('Diário 9º PA'!$F$4:$F$5221))+SUMPRODUCT(-('Diário 10º PA'!$E$4:$E$5221='Analítico Cx.'!$B124),-('Diário 10º PA'!$O$4:$O$5221=G$1),('Diário 10º PA'!$F$4:$F$5221))</f>
        <v>0</v>
      </c>
      <c r="H124" s="183">
        <f>SUMPRODUCT(-('Diário 7º PA'!$E$4:$E$5383='Analítico Cx.'!$B124),-('Diário 7º PA'!$N$4:$N$5383=H$1),('Diário 7º PA'!$F$4:$F$5383))+SUMPRODUCT(-('Diário 8º PA'!$E$4:$E$5022='Analítico Cx.'!$B124),-('Diário 8º PA'!$O$4:$O$5022=H$1),('Diário 8º PA'!$F$4:$F$5022))+SUMPRODUCT(-('Diário 9º PA'!$E$4:$E$5221='Analítico Cx.'!$B124),-('Diário 9º PA'!$O$4:$O$5221=H$1),('Diário 9º PA'!$F$4:$F$5221))+SUMPRODUCT(-('Diário 10º PA'!$E$4:$E$5221='Analítico Cx.'!$B124),-('Diário 10º PA'!$O$4:$O$5221=H$1),('Diário 10º PA'!$F$4:$F$5221))</f>
        <v>0</v>
      </c>
      <c r="I124" s="183">
        <f>SUMPRODUCT(-('Diário 7º PA'!$E$4:$E$5383='Analítico Cx.'!$B124),-('Diário 7º PA'!$N$4:$N$5383=I$1),('Diário 7º PA'!$F$4:$F$5383))+SUMPRODUCT(-('Diário 8º PA'!$E$4:$E$5022='Analítico Cx.'!$B124),-('Diário 8º PA'!$O$4:$O$5022=I$1),('Diário 8º PA'!$F$4:$F$5022))+SUMPRODUCT(-('Diário 9º PA'!$E$4:$E$5221='Analítico Cx.'!$B124),-('Diário 9º PA'!$O$4:$O$5221=I$1),('Diário 9º PA'!$F$4:$F$5221))+SUMPRODUCT(-('Diário 10º PA'!$E$4:$E$5221='Analítico Cx.'!$B124),-('Diário 10º PA'!$O$4:$O$5221=I$1),('Diário 10º PA'!$F$4:$F$5221))</f>
        <v>0</v>
      </c>
      <c r="J124" s="183">
        <f>SUMPRODUCT(-('Diário 7º PA'!$E$4:$E$5383='Analítico Cx.'!$B124),-('Diário 7º PA'!$N$4:$N$5383=J$1),('Diário 7º PA'!$F$4:$F$5383))+SUMPRODUCT(-('Diário 8º PA'!$E$4:$E$5022='Analítico Cx.'!$B124),-('Diário 8º PA'!$O$4:$O$5022=J$1),('Diário 8º PA'!$F$4:$F$5022))+SUMPRODUCT(-('Diário 9º PA'!$E$4:$E$5221='Analítico Cx.'!$B124),-('Diário 9º PA'!$O$4:$O$5221=J$1),('Diário 9º PA'!$F$4:$F$5221))+SUMPRODUCT(-('Diário 10º PA'!$E$4:$E$5221='Analítico Cx.'!$B124),-('Diário 10º PA'!$O$4:$O$5221=J$1),('Diário 10º PA'!$F$4:$F$5221))</f>
        <v>0</v>
      </c>
      <c r="K124" s="183">
        <f>SUMPRODUCT(-('Diário 7º PA'!$E$4:$E$5383='Analítico Cx.'!$B124),-('Diário 7º PA'!$N$4:$N$5383=K$1),('Diário 7º PA'!$F$4:$F$5383))+SUMPRODUCT(-('Diário 8º PA'!$E$4:$E$5022='Analítico Cx.'!$B124),-('Diário 8º PA'!$O$4:$O$5022=K$1),('Diário 8º PA'!$F$4:$F$5022))+SUMPRODUCT(-('Diário 9º PA'!$E$4:$E$5221='Analítico Cx.'!$B124),-('Diário 9º PA'!$O$4:$O$5221=K$1),('Diário 9º PA'!$F$4:$F$5221))+SUMPRODUCT(-('Diário 10º PA'!$E$4:$E$5221='Analítico Cx.'!$B124),-('Diário 10º PA'!$O$4:$O$5221=K$1),('Diário 10º PA'!$F$4:$F$5221))</f>
        <v>0</v>
      </c>
      <c r="L124" s="183">
        <f>SUMPRODUCT(-('Diário 7º PA'!$E$4:$E$5383='Analítico Cx.'!$B124),-('Diário 7º PA'!$N$4:$N$5383=L$1),('Diário 7º PA'!$F$4:$F$5383))+SUMPRODUCT(-('Diário 8º PA'!$E$4:$E$5022='Analítico Cx.'!$B124),-('Diário 8º PA'!$O$4:$O$5022=L$1),('Diário 8º PA'!$F$4:$F$5022))+SUMPRODUCT(-('Diário 9º PA'!$E$4:$E$5221='Analítico Cx.'!$B124),-('Diário 9º PA'!$O$4:$O$5221=L$1),('Diário 9º PA'!$F$4:$F$5221))+SUMPRODUCT(-('Diário 10º PA'!$E$4:$E$5221='Analítico Cx.'!$B124),-('Diário 10º PA'!$O$4:$O$5221=L$1),('Diário 10º PA'!$F$4:$F$5221))</f>
        <v>0</v>
      </c>
      <c r="M124" s="183">
        <f>SUMPRODUCT(-('Diário 7º PA'!$E$4:$E$5383='Analítico Cx.'!$B124),-('Diário 7º PA'!$N$4:$N$5383=M$1),('Diário 7º PA'!$F$4:$F$5383))+SUMPRODUCT(-('Diário 8º PA'!$E$4:$E$5022='Analítico Cx.'!$B124),-('Diário 8º PA'!$O$4:$O$5022=M$1),('Diário 8º PA'!$F$4:$F$5022))+SUMPRODUCT(-('Diário 9º PA'!$E$4:$E$5221='Analítico Cx.'!$B124),-('Diário 9º PA'!$O$4:$O$5221=M$1),('Diário 9º PA'!$F$4:$F$5221))+SUMPRODUCT(-('Diário 10º PA'!$E$4:$E$5221='Analítico Cx.'!$B124),-('Diário 10º PA'!$O$4:$O$5221=M$1),('Diário 10º PA'!$F$4:$F$5221))</f>
        <v>0</v>
      </c>
      <c r="N124" s="183">
        <f>SUMPRODUCT(-('Diário 7º PA'!$E$4:$E$5383='Analítico Cx.'!$B124),-('Diário 7º PA'!$N$4:$N$5383=N$1),('Diário 7º PA'!$F$4:$F$5383))+SUMPRODUCT(-('Diário 8º PA'!$E$4:$E$5022='Analítico Cx.'!$B124),-('Diário 8º PA'!$O$4:$O$5022=N$1),('Diário 8º PA'!$F$4:$F$5022))+SUMPRODUCT(-('Diário 9º PA'!$E$4:$E$5221='Analítico Cx.'!$B124),-('Diário 9º PA'!$O$4:$O$5221=N$1),('Diário 9º PA'!$F$4:$F$5221))+SUMPRODUCT(-('Diário 10º PA'!$E$4:$E$5221='Analítico Cx.'!$B124),-('Diário 10º PA'!$O$4:$O$5221=N$1),('Diário 10º PA'!$F$4:$F$5221))</f>
        <v>0</v>
      </c>
      <c r="O124" s="184">
        <f t="shared" si="19"/>
        <v>0</v>
      </c>
      <c r="P124" s="168">
        <f t="shared" si="18"/>
        <v>0</v>
      </c>
    </row>
    <row r="125" spans="1:16" ht="23.25" customHeight="1" x14ac:dyDescent="0.2">
      <c r="A125" s="59" t="s">
        <v>339</v>
      </c>
      <c r="B125" s="103" t="s">
        <v>340</v>
      </c>
      <c r="C125" s="183">
        <f>SUMPRODUCT(-('Diário 7º PA'!$E$4:$E$5383='Analítico Cx.'!$B125),-('Diário 7º PA'!$N$4:$N$5383=C$1),('Diário 7º PA'!$F$4:$F$5383))+SUMPRODUCT(-('Diário 8º PA'!$E$4:$E$5022='Analítico Cx.'!$B125),-('Diário 8º PA'!$O$4:$O$5022=C$1),('Diário 8º PA'!$F$4:$F$5022))+SUMPRODUCT(-('Diário 9º PA'!$E$4:$E$5221='Analítico Cx.'!$B125),-('Diário 9º PA'!$O$4:$O$5221=C$1),('Diário 9º PA'!$F$4:$F$5221))+SUMPRODUCT(-('Diário 10º PA'!$E$4:$E$5221='Analítico Cx.'!$B125),-('Diário 10º PA'!$O$4:$O$5221=C$1),('Diário 10º PA'!$F$4:$F$5221))</f>
        <v>0</v>
      </c>
      <c r="D125" s="183">
        <f>SUMPRODUCT(-('Diário 7º PA'!$E$4:$E$5383='Analítico Cx.'!$B125),-('Diário 7º PA'!$N$4:$N$5383=D$1),('Diário 7º PA'!$F$4:$F$5383))+SUMPRODUCT(-('Diário 8º PA'!$E$4:$E$5022='Analítico Cx.'!$B125),-('Diário 8º PA'!$O$4:$O$5022=D$1),('Diário 8º PA'!$F$4:$F$5022))+SUMPRODUCT(-('Diário 9º PA'!$E$4:$E$5221='Analítico Cx.'!$B125),-('Diário 9º PA'!$O$4:$O$5221=D$1),('Diário 9º PA'!$F$4:$F$5221))+SUMPRODUCT(-('Diário 10º PA'!$E$4:$E$5221='Analítico Cx.'!$B125),-('Diário 10º PA'!$O$4:$O$5221=D$1),('Diário 10º PA'!$F$4:$F$5221))</f>
        <v>0</v>
      </c>
      <c r="E125" s="183">
        <f>SUMPRODUCT(-('Diário 7º PA'!$E$4:$E$5383='Analítico Cx.'!$B125),-('Diário 7º PA'!$N$4:$N$5383=E$1),('Diário 7º PA'!$F$4:$F$5383))+SUMPRODUCT(-('Diário 8º PA'!$E$4:$E$5022='Analítico Cx.'!$B125),-('Diário 8º PA'!$O$4:$O$5022=E$1),('Diário 8º PA'!$F$4:$F$5022))+SUMPRODUCT(-('Diário 9º PA'!$E$4:$E$5221='Analítico Cx.'!$B125),-('Diário 9º PA'!$O$4:$O$5221=E$1),('Diário 9º PA'!$F$4:$F$5221))+SUMPRODUCT(-('Diário 10º PA'!$E$4:$E$5221='Analítico Cx.'!$B125),-('Diário 10º PA'!$O$4:$O$5221=E$1),('Diário 10º PA'!$F$4:$F$5221))</f>
        <v>0</v>
      </c>
      <c r="F125" s="183">
        <f>SUMPRODUCT(-('Diário 7º PA'!$E$4:$E$5383='Analítico Cx.'!$B125),-('Diário 7º PA'!$N$4:$N$5383=F$1),('Diário 7º PA'!$F$4:$F$5383))+SUMPRODUCT(-('Diário 8º PA'!$E$4:$E$5022='Analítico Cx.'!$B125),-('Diário 8º PA'!$O$4:$O$5022=F$1),('Diário 8º PA'!$F$4:$F$5022))+SUMPRODUCT(-('Diário 9º PA'!$E$4:$E$5221='Analítico Cx.'!$B125),-('Diário 9º PA'!$O$4:$O$5221=F$1),('Diário 9º PA'!$F$4:$F$5221))+SUMPRODUCT(-('Diário 10º PA'!$E$4:$E$5221='Analítico Cx.'!$B125),-('Diário 10º PA'!$O$4:$O$5221=F$1),('Diário 10º PA'!$F$4:$F$5221))</f>
        <v>0</v>
      </c>
      <c r="G125" s="183">
        <f>SUMPRODUCT(-('Diário 7º PA'!$E$4:$E$5383='Analítico Cx.'!$B125),-('Diário 7º PA'!$N$4:$N$5383=G$1),('Diário 7º PA'!$F$4:$F$5383))+SUMPRODUCT(-('Diário 8º PA'!$E$4:$E$5022='Analítico Cx.'!$B125),-('Diário 8º PA'!$O$4:$O$5022=G$1),('Diário 8º PA'!$F$4:$F$5022))+SUMPRODUCT(-('Diário 9º PA'!$E$4:$E$5221='Analítico Cx.'!$B125),-('Diário 9º PA'!$O$4:$O$5221=G$1),('Diário 9º PA'!$F$4:$F$5221))+SUMPRODUCT(-('Diário 10º PA'!$E$4:$E$5221='Analítico Cx.'!$B125),-('Diário 10º PA'!$O$4:$O$5221=G$1),('Diário 10º PA'!$F$4:$F$5221))</f>
        <v>0</v>
      </c>
      <c r="H125" s="183">
        <f>SUMPRODUCT(-('Diário 7º PA'!$E$4:$E$5383='Analítico Cx.'!$B125),-('Diário 7º PA'!$N$4:$N$5383=H$1),('Diário 7º PA'!$F$4:$F$5383))+SUMPRODUCT(-('Diário 8º PA'!$E$4:$E$5022='Analítico Cx.'!$B125),-('Diário 8º PA'!$O$4:$O$5022=H$1),('Diário 8º PA'!$F$4:$F$5022))+SUMPRODUCT(-('Diário 9º PA'!$E$4:$E$5221='Analítico Cx.'!$B125),-('Diário 9º PA'!$O$4:$O$5221=H$1),('Diário 9º PA'!$F$4:$F$5221))+SUMPRODUCT(-('Diário 10º PA'!$E$4:$E$5221='Analítico Cx.'!$B125),-('Diário 10º PA'!$O$4:$O$5221=H$1),('Diário 10º PA'!$F$4:$F$5221))</f>
        <v>0</v>
      </c>
      <c r="I125" s="183">
        <f>SUMPRODUCT(-('Diário 7º PA'!$E$4:$E$5383='Analítico Cx.'!$B125),-('Diário 7º PA'!$N$4:$N$5383=I$1),('Diário 7º PA'!$F$4:$F$5383))+SUMPRODUCT(-('Diário 8º PA'!$E$4:$E$5022='Analítico Cx.'!$B125),-('Diário 8º PA'!$O$4:$O$5022=I$1),('Diário 8º PA'!$F$4:$F$5022))+SUMPRODUCT(-('Diário 9º PA'!$E$4:$E$5221='Analítico Cx.'!$B125),-('Diário 9º PA'!$O$4:$O$5221=I$1),('Diário 9º PA'!$F$4:$F$5221))+SUMPRODUCT(-('Diário 10º PA'!$E$4:$E$5221='Analítico Cx.'!$B125),-('Diário 10º PA'!$O$4:$O$5221=I$1),('Diário 10º PA'!$F$4:$F$5221))</f>
        <v>0</v>
      </c>
      <c r="J125" s="183">
        <f>SUMPRODUCT(-('Diário 7º PA'!$E$4:$E$5383='Analítico Cx.'!$B125),-('Diário 7º PA'!$N$4:$N$5383=J$1),('Diário 7º PA'!$F$4:$F$5383))+SUMPRODUCT(-('Diário 8º PA'!$E$4:$E$5022='Analítico Cx.'!$B125),-('Diário 8º PA'!$O$4:$O$5022=J$1),('Diário 8º PA'!$F$4:$F$5022))+SUMPRODUCT(-('Diário 9º PA'!$E$4:$E$5221='Analítico Cx.'!$B125),-('Diário 9º PA'!$O$4:$O$5221=J$1),('Diário 9º PA'!$F$4:$F$5221))+SUMPRODUCT(-('Diário 10º PA'!$E$4:$E$5221='Analítico Cx.'!$B125),-('Diário 10º PA'!$O$4:$O$5221=J$1),('Diário 10º PA'!$F$4:$F$5221))</f>
        <v>0</v>
      </c>
      <c r="K125" s="183">
        <f>SUMPRODUCT(-('Diário 7º PA'!$E$4:$E$5383='Analítico Cx.'!$B125),-('Diário 7º PA'!$N$4:$N$5383=K$1),('Diário 7º PA'!$F$4:$F$5383))+SUMPRODUCT(-('Diário 8º PA'!$E$4:$E$5022='Analítico Cx.'!$B125),-('Diário 8º PA'!$O$4:$O$5022=K$1),('Diário 8º PA'!$F$4:$F$5022))+SUMPRODUCT(-('Diário 9º PA'!$E$4:$E$5221='Analítico Cx.'!$B125),-('Diário 9º PA'!$O$4:$O$5221=K$1),('Diário 9º PA'!$F$4:$F$5221))+SUMPRODUCT(-('Diário 10º PA'!$E$4:$E$5221='Analítico Cx.'!$B125),-('Diário 10º PA'!$O$4:$O$5221=K$1),('Diário 10º PA'!$F$4:$F$5221))</f>
        <v>0</v>
      </c>
      <c r="L125" s="183">
        <f>SUMPRODUCT(-('Diário 7º PA'!$E$4:$E$5383='Analítico Cx.'!$B125),-('Diário 7º PA'!$N$4:$N$5383=L$1),('Diário 7º PA'!$F$4:$F$5383))+SUMPRODUCT(-('Diário 8º PA'!$E$4:$E$5022='Analítico Cx.'!$B125),-('Diário 8º PA'!$O$4:$O$5022=L$1),('Diário 8º PA'!$F$4:$F$5022))+SUMPRODUCT(-('Diário 9º PA'!$E$4:$E$5221='Analítico Cx.'!$B125),-('Diário 9º PA'!$O$4:$O$5221=L$1),('Diário 9º PA'!$F$4:$F$5221))+SUMPRODUCT(-('Diário 10º PA'!$E$4:$E$5221='Analítico Cx.'!$B125),-('Diário 10º PA'!$O$4:$O$5221=L$1),('Diário 10º PA'!$F$4:$F$5221))</f>
        <v>0</v>
      </c>
      <c r="M125" s="183">
        <f>SUMPRODUCT(-('Diário 7º PA'!$E$4:$E$5383='Analítico Cx.'!$B125),-('Diário 7º PA'!$N$4:$N$5383=M$1),('Diário 7º PA'!$F$4:$F$5383))+SUMPRODUCT(-('Diário 8º PA'!$E$4:$E$5022='Analítico Cx.'!$B125),-('Diário 8º PA'!$O$4:$O$5022=M$1),('Diário 8º PA'!$F$4:$F$5022))+SUMPRODUCT(-('Diário 9º PA'!$E$4:$E$5221='Analítico Cx.'!$B125),-('Diário 9º PA'!$O$4:$O$5221=M$1),('Diário 9º PA'!$F$4:$F$5221))+SUMPRODUCT(-('Diário 10º PA'!$E$4:$E$5221='Analítico Cx.'!$B125),-('Diário 10º PA'!$O$4:$O$5221=M$1),('Diário 10º PA'!$F$4:$F$5221))</f>
        <v>0</v>
      </c>
      <c r="N125" s="183">
        <f>SUMPRODUCT(-('Diário 7º PA'!$E$4:$E$5383='Analítico Cx.'!$B125),-('Diário 7º PA'!$N$4:$N$5383=N$1),('Diário 7º PA'!$F$4:$F$5383))+SUMPRODUCT(-('Diário 8º PA'!$E$4:$E$5022='Analítico Cx.'!$B125),-('Diário 8º PA'!$O$4:$O$5022=N$1),('Diário 8º PA'!$F$4:$F$5022))+SUMPRODUCT(-('Diário 9º PA'!$E$4:$E$5221='Analítico Cx.'!$B125),-('Diário 9º PA'!$O$4:$O$5221=N$1),('Diário 9º PA'!$F$4:$F$5221))+SUMPRODUCT(-('Diário 10º PA'!$E$4:$E$5221='Analítico Cx.'!$B125),-('Diário 10º PA'!$O$4:$O$5221=N$1),('Diário 10º PA'!$F$4:$F$5221))</f>
        <v>0</v>
      </c>
      <c r="O125" s="184">
        <f t="shared" si="19"/>
        <v>0</v>
      </c>
      <c r="P125" s="168">
        <f t="shared" si="18"/>
        <v>0</v>
      </c>
    </row>
    <row r="126" spans="1:16" ht="23.25" customHeight="1" x14ac:dyDescent="0.2">
      <c r="A126" s="59" t="s">
        <v>341</v>
      </c>
      <c r="B126" s="103" t="s">
        <v>342</v>
      </c>
      <c r="C126" s="183">
        <f>SUMPRODUCT(-('Diário 7º PA'!$E$4:$E$5383='Analítico Cx.'!$B126),-('Diário 7º PA'!$N$4:$N$5383=C$1),('Diário 7º PA'!$F$4:$F$5383))+SUMPRODUCT(-('Diário 8º PA'!$E$4:$E$5022='Analítico Cx.'!$B126),-('Diário 8º PA'!$O$4:$O$5022=C$1),('Diário 8º PA'!$F$4:$F$5022))+SUMPRODUCT(-('Diário 9º PA'!$E$4:$E$5221='Analítico Cx.'!$B126),-('Diário 9º PA'!$O$4:$O$5221=C$1),('Diário 9º PA'!$F$4:$F$5221))+SUMPRODUCT(-('Diário 10º PA'!$E$4:$E$5221='Analítico Cx.'!$B126),-('Diário 10º PA'!$O$4:$O$5221=C$1),('Diário 10º PA'!$F$4:$F$5221))</f>
        <v>0</v>
      </c>
      <c r="D126" s="183">
        <f>SUMPRODUCT(-('Diário 7º PA'!$E$4:$E$5383='Analítico Cx.'!$B126),-('Diário 7º PA'!$N$4:$N$5383=D$1),('Diário 7º PA'!$F$4:$F$5383))+SUMPRODUCT(-('Diário 8º PA'!$E$4:$E$5022='Analítico Cx.'!$B126),-('Diário 8º PA'!$O$4:$O$5022=D$1),('Diário 8º PA'!$F$4:$F$5022))+SUMPRODUCT(-('Diário 9º PA'!$E$4:$E$5221='Analítico Cx.'!$B126),-('Diário 9º PA'!$O$4:$O$5221=D$1),('Diário 9º PA'!$F$4:$F$5221))+SUMPRODUCT(-('Diário 10º PA'!$E$4:$E$5221='Analítico Cx.'!$B126),-('Diário 10º PA'!$O$4:$O$5221=D$1),('Diário 10º PA'!$F$4:$F$5221))</f>
        <v>0</v>
      </c>
      <c r="E126" s="183">
        <f>SUMPRODUCT(-('Diário 7º PA'!$E$4:$E$5383='Analítico Cx.'!$B126),-('Diário 7º PA'!$N$4:$N$5383=E$1),('Diário 7º PA'!$F$4:$F$5383))+SUMPRODUCT(-('Diário 8º PA'!$E$4:$E$5022='Analítico Cx.'!$B126),-('Diário 8º PA'!$O$4:$O$5022=E$1),('Diário 8º PA'!$F$4:$F$5022))+SUMPRODUCT(-('Diário 9º PA'!$E$4:$E$5221='Analítico Cx.'!$B126),-('Diário 9º PA'!$O$4:$O$5221=E$1),('Diário 9º PA'!$F$4:$F$5221))+SUMPRODUCT(-('Diário 10º PA'!$E$4:$E$5221='Analítico Cx.'!$B126),-('Diário 10º PA'!$O$4:$O$5221=E$1),('Diário 10º PA'!$F$4:$F$5221))</f>
        <v>0</v>
      </c>
      <c r="F126" s="183">
        <f>SUMPRODUCT(-('Diário 7º PA'!$E$4:$E$5383='Analítico Cx.'!$B126),-('Diário 7º PA'!$N$4:$N$5383=F$1),('Diário 7º PA'!$F$4:$F$5383))+SUMPRODUCT(-('Diário 8º PA'!$E$4:$E$5022='Analítico Cx.'!$B126),-('Diário 8º PA'!$O$4:$O$5022=F$1),('Diário 8º PA'!$F$4:$F$5022))+SUMPRODUCT(-('Diário 9º PA'!$E$4:$E$5221='Analítico Cx.'!$B126),-('Diário 9º PA'!$O$4:$O$5221=F$1),('Diário 9º PA'!$F$4:$F$5221))+SUMPRODUCT(-('Diário 10º PA'!$E$4:$E$5221='Analítico Cx.'!$B126),-('Diário 10º PA'!$O$4:$O$5221=F$1),('Diário 10º PA'!$F$4:$F$5221))</f>
        <v>0</v>
      </c>
      <c r="G126" s="183">
        <f>SUMPRODUCT(-('Diário 7º PA'!$E$4:$E$5383='Analítico Cx.'!$B126),-('Diário 7º PA'!$N$4:$N$5383=G$1),('Diário 7º PA'!$F$4:$F$5383))+SUMPRODUCT(-('Diário 8º PA'!$E$4:$E$5022='Analítico Cx.'!$B126),-('Diário 8º PA'!$O$4:$O$5022=G$1),('Diário 8º PA'!$F$4:$F$5022))+SUMPRODUCT(-('Diário 9º PA'!$E$4:$E$5221='Analítico Cx.'!$B126),-('Diário 9º PA'!$O$4:$O$5221=G$1),('Diário 9º PA'!$F$4:$F$5221))+SUMPRODUCT(-('Diário 10º PA'!$E$4:$E$5221='Analítico Cx.'!$B126),-('Diário 10º PA'!$O$4:$O$5221=G$1),('Diário 10º PA'!$F$4:$F$5221))</f>
        <v>0</v>
      </c>
      <c r="H126" s="183">
        <f>SUMPRODUCT(-('Diário 7º PA'!$E$4:$E$5383='Analítico Cx.'!$B126),-('Diário 7º PA'!$N$4:$N$5383=H$1),('Diário 7º PA'!$F$4:$F$5383))+SUMPRODUCT(-('Diário 8º PA'!$E$4:$E$5022='Analítico Cx.'!$B126),-('Diário 8º PA'!$O$4:$O$5022=H$1),('Diário 8º PA'!$F$4:$F$5022))+SUMPRODUCT(-('Diário 9º PA'!$E$4:$E$5221='Analítico Cx.'!$B126),-('Diário 9º PA'!$O$4:$O$5221=H$1),('Diário 9º PA'!$F$4:$F$5221))+SUMPRODUCT(-('Diário 10º PA'!$E$4:$E$5221='Analítico Cx.'!$B126),-('Diário 10º PA'!$O$4:$O$5221=H$1),('Diário 10º PA'!$F$4:$F$5221))</f>
        <v>0</v>
      </c>
      <c r="I126" s="183">
        <f>SUMPRODUCT(-('Diário 7º PA'!$E$4:$E$5383='Analítico Cx.'!$B126),-('Diário 7º PA'!$N$4:$N$5383=I$1),('Diário 7º PA'!$F$4:$F$5383))+SUMPRODUCT(-('Diário 8º PA'!$E$4:$E$5022='Analítico Cx.'!$B126),-('Diário 8º PA'!$O$4:$O$5022=I$1),('Diário 8º PA'!$F$4:$F$5022))+SUMPRODUCT(-('Diário 9º PA'!$E$4:$E$5221='Analítico Cx.'!$B126),-('Diário 9º PA'!$O$4:$O$5221=I$1),('Diário 9º PA'!$F$4:$F$5221))+SUMPRODUCT(-('Diário 10º PA'!$E$4:$E$5221='Analítico Cx.'!$B126),-('Diário 10º PA'!$O$4:$O$5221=I$1),('Diário 10º PA'!$F$4:$F$5221))</f>
        <v>0</v>
      </c>
      <c r="J126" s="183">
        <f>SUMPRODUCT(-('Diário 7º PA'!$E$4:$E$5383='Analítico Cx.'!$B126),-('Diário 7º PA'!$N$4:$N$5383=J$1),('Diário 7º PA'!$F$4:$F$5383))+SUMPRODUCT(-('Diário 8º PA'!$E$4:$E$5022='Analítico Cx.'!$B126),-('Diário 8º PA'!$O$4:$O$5022=J$1),('Diário 8º PA'!$F$4:$F$5022))+SUMPRODUCT(-('Diário 9º PA'!$E$4:$E$5221='Analítico Cx.'!$B126),-('Diário 9º PA'!$O$4:$O$5221=J$1),('Diário 9º PA'!$F$4:$F$5221))+SUMPRODUCT(-('Diário 10º PA'!$E$4:$E$5221='Analítico Cx.'!$B126),-('Diário 10º PA'!$O$4:$O$5221=J$1),('Diário 10º PA'!$F$4:$F$5221))</f>
        <v>0</v>
      </c>
      <c r="K126" s="183">
        <f>SUMPRODUCT(-('Diário 7º PA'!$E$4:$E$5383='Analítico Cx.'!$B126),-('Diário 7º PA'!$N$4:$N$5383=K$1),('Diário 7º PA'!$F$4:$F$5383))+SUMPRODUCT(-('Diário 8º PA'!$E$4:$E$5022='Analítico Cx.'!$B126),-('Diário 8º PA'!$O$4:$O$5022=K$1),('Diário 8º PA'!$F$4:$F$5022))+SUMPRODUCT(-('Diário 9º PA'!$E$4:$E$5221='Analítico Cx.'!$B126),-('Diário 9º PA'!$O$4:$O$5221=K$1),('Diário 9º PA'!$F$4:$F$5221))+SUMPRODUCT(-('Diário 10º PA'!$E$4:$E$5221='Analítico Cx.'!$B126),-('Diário 10º PA'!$O$4:$O$5221=K$1),('Diário 10º PA'!$F$4:$F$5221))</f>
        <v>0</v>
      </c>
      <c r="L126" s="183">
        <f>SUMPRODUCT(-('Diário 7º PA'!$E$4:$E$5383='Analítico Cx.'!$B126),-('Diário 7º PA'!$N$4:$N$5383=L$1),('Diário 7º PA'!$F$4:$F$5383))+SUMPRODUCT(-('Diário 8º PA'!$E$4:$E$5022='Analítico Cx.'!$B126),-('Diário 8º PA'!$O$4:$O$5022=L$1),('Diário 8º PA'!$F$4:$F$5022))+SUMPRODUCT(-('Diário 9º PA'!$E$4:$E$5221='Analítico Cx.'!$B126),-('Diário 9º PA'!$O$4:$O$5221=L$1),('Diário 9º PA'!$F$4:$F$5221))+SUMPRODUCT(-('Diário 10º PA'!$E$4:$E$5221='Analítico Cx.'!$B126),-('Diário 10º PA'!$O$4:$O$5221=L$1),('Diário 10º PA'!$F$4:$F$5221))</f>
        <v>0</v>
      </c>
      <c r="M126" s="183">
        <f>SUMPRODUCT(-('Diário 7º PA'!$E$4:$E$5383='Analítico Cx.'!$B126),-('Diário 7º PA'!$N$4:$N$5383=M$1),('Diário 7º PA'!$F$4:$F$5383))+SUMPRODUCT(-('Diário 8º PA'!$E$4:$E$5022='Analítico Cx.'!$B126),-('Diário 8º PA'!$O$4:$O$5022=M$1),('Diário 8º PA'!$F$4:$F$5022))+SUMPRODUCT(-('Diário 9º PA'!$E$4:$E$5221='Analítico Cx.'!$B126),-('Diário 9º PA'!$O$4:$O$5221=M$1),('Diário 9º PA'!$F$4:$F$5221))+SUMPRODUCT(-('Diário 10º PA'!$E$4:$E$5221='Analítico Cx.'!$B126),-('Diário 10º PA'!$O$4:$O$5221=M$1),('Diário 10º PA'!$F$4:$F$5221))</f>
        <v>0</v>
      </c>
      <c r="N126" s="183">
        <f>SUMPRODUCT(-('Diário 7º PA'!$E$4:$E$5383='Analítico Cx.'!$B126),-('Diário 7º PA'!$N$4:$N$5383=N$1),('Diário 7º PA'!$F$4:$F$5383))+SUMPRODUCT(-('Diário 8º PA'!$E$4:$E$5022='Analítico Cx.'!$B126),-('Diário 8º PA'!$O$4:$O$5022=N$1),('Diário 8º PA'!$F$4:$F$5022))+SUMPRODUCT(-('Diário 9º PA'!$E$4:$E$5221='Analítico Cx.'!$B126),-('Diário 9º PA'!$O$4:$O$5221=N$1),('Diário 9º PA'!$F$4:$F$5221))+SUMPRODUCT(-('Diário 10º PA'!$E$4:$E$5221='Analítico Cx.'!$B126),-('Diário 10º PA'!$O$4:$O$5221=N$1),('Diário 10º PA'!$F$4:$F$5221))</f>
        <v>0</v>
      </c>
      <c r="O126" s="184">
        <f t="shared" si="19"/>
        <v>0</v>
      </c>
      <c r="P126" s="168">
        <f t="shared" ref="P126:P141" si="20">IF($O$160=0,0,O126/$O$160)</f>
        <v>0</v>
      </c>
    </row>
    <row r="127" spans="1:16" ht="33.75" x14ac:dyDescent="0.2">
      <c r="A127" s="59" t="s">
        <v>343</v>
      </c>
      <c r="B127" s="103" t="s">
        <v>344</v>
      </c>
      <c r="C127" s="183">
        <f>SUMPRODUCT(-('Diário 7º PA'!$E$4:$E$5383='Analítico Cx.'!$B127),-('Diário 7º PA'!$N$4:$N$5383=C$1),('Diário 7º PA'!$F$4:$F$5383))+SUMPRODUCT(-('Diário 8º PA'!$E$4:$E$5022='Analítico Cx.'!$B127),-('Diário 8º PA'!$O$4:$O$5022=C$1),('Diário 8º PA'!$F$4:$F$5022))+SUMPRODUCT(-('Diário 9º PA'!$E$4:$E$5221='Analítico Cx.'!$B127),-('Diário 9º PA'!$O$4:$O$5221=C$1),('Diário 9º PA'!$F$4:$F$5221))+SUMPRODUCT(-('Diário 10º PA'!$E$4:$E$5221='Analítico Cx.'!$B127),-('Diário 10º PA'!$O$4:$O$5221=C$1),('Diário 10º PA'!$F$4:$F$5221))</f>
        <v>231.4</v>
      </c>
      <c r="D127" s="183">
        <f>SUMPRODUCT(-('Diário 7º PA'!$E$4:$E$5383='Analítico Cx.'!$B127),-('Diário 7º PA'!$N$4:$N$5383=D$1),('Diário 7º PA'!$F$4:$F$5383))+SUMPRODUCT(-('Diário 8º PA'!$E$4:$E$5022='Analítico Cx.'!$B127),-('Diário 8º PA'!$O$4:$O$5022=D$1),('Diário 8º PA'!$F$4:$F$5022))+SUMPRODUCT(-('Diário 9º PA'!$E$4:$E$5221='Analítico Cx.'!$B127),-('Diário 9º PA'!$O$4:$O$5221=D$1),('Diário 9º PA'!$F$4:$F$5221))+SUMPRODUCT(-('Diário 10º PA'!$E$4:$E$5221='Analítico Cx.'!$B127),-('Diário 10º PA'!$O$4:$O$5221=D$1),('Diário 10º PA'!$F$4:$F$5221))</f>
        <v>569.6</v>
      </c>
      <c r="E127" s="183">
        <f>SUMPRODUCT(-('Diário 7º PA'!$E$4:$E$5383='Analítico Cx.'!$B127),-('Diário 7º PA'!$N$4:$N$5383=E$1),('Diário 7º PA'!$F$4:$F$5383))+SUMPRODUCT(-('Diário 8º PA'!$E$4:$E$5022='Analítico Cx.'!$B127),-('Diário 8º PA'!$O$4:$O$5022=E$1),('Diário 8º PA'!$F$4:$F$5022))+SUMPRODUCT(-('Diário 9º PA'!$E$4:$E$5221='Analítico Cx.'!$B127),-('Diário 9º PA'!$O$4:$O$5221=E$1),('Diário 9º PA'!$F$4:$F$5221))+SUMPRODUCT(-('Diário 10º PA'!$E$4:$E$5221='Analítico Cx.'!$B127),-('Diário 10º PA'!$O$4:$O$5221=E$1),('Diário 10º PA'!$F$4:$F$5221))</f>
        <v>8592.9500000000007</v>
      </c>
      <c r="F127" s="183">
        <f>SUMPRODUCT(-('Diário 7º PA'!$E$4:$E$5383='Analítico Cx.'!$B127),-('Diário 7º PA'!$N$4:$N$5383=F$1),('Diário 7º PA'!$F$4:$F$5383))+SUMPRODUCT(-('Diário 8º PA'!$E$4:$E$5022='Analítico Cx.'!$B127),-('Diário 8º PA'!$O$4:$O$5022=F$1),('Diário 8º PA'!$F$4:$F$5022))+SUMPRODUCT(-('Diário 9º PA'!$E$4:$E$5221='Analítico Cx.'!$B127),-('Diário 9º PA'!$O$4:$O$5221=F$1),('Diário 9º PA'!$F$4:$F$5221))+SUMPRODUCT(-('Diário 10º PA'!$E$4:$E$5221='Analítico Cx.'!$B127),-('Diário 10º PA'!$O$4:$O$5221=F$1),('Diário 10º PA'!$F$4:$F$5221))</f>
        <v>0</v>
      </c>
      <c r="G127" s="183">
        <f>SUMPRODUCT(-('Diário 7º PA'!$E$4:$E$5383='Analítico Cx.'!$B127),-('Diário 7º PA'!$N$4:$N$5383=G$1),('Diário 7º PA'!$F$4:$F$5383))+SUMPRODUCT(-('Diário 8º PA'!$E$4:$E$5022='Analítico Cx.'!$B127),-('Diário 8º PA'!$O$4:$O$5022=G$1),('Diário 8º PA'!$F$4:$F$5022))+SUMPRODUCT(-('Diário 9º PA'!$E$4:$E$5221='Analítico Cx.'!$B127),-('Diário 9º PA'!$O$4:$O$5221=G$1),('Diário 9º PA'!$F$4:$F$5221))+SUMPRODUCT(-('Diário 10º PA'!$E$4:$E$5221='Analítico Cx.'!$B127),-('Diário 10º PA'!$O$4:$O$5221=G$1),('Diário 10º PA'!$F$4:$F$5221))</f>
        <v>0</v>
      </c>
      <c r="H127" s="183">
        <f>SUMPRODUCT(-('Diário 7º PA'!$E$4:$E$5383='Analítico Cx.'!$B127),-('Diário 7º PA'!$N$4:$N$5383=H$1),('Diário 7º PA'!$F$4:$F$5383))+SUMPRODUCT(-('Diário 8º PA'!$E$4:$E$5022='Analítico Cx.'!$B127),-('Diário 8º PA'!$O$4:$O$5022=H$1),('Diário 8º PA'!$F$4:$F$5022))+SUMPRODUCT(-('Diário 9º PA'!$E$4:$E$5221='Analítico Cx.'!$B127),-('Diário 9º PA'!$O$4:$O$5221=H$1),('Diário 9º PA'!$F$4:$F$5221))+SUMPRODUCT(-('Diário 10º PA'!$E$4:$E$5221='Analítico Cx.'!$B127),-('Diário 10º PA'!$O$4:$O$5221=H$1),('Diário 10º PA'!$F$4:$F$5221))</f>
        <v>0</v>
      </c>
      <c r="I127" s="183">
        <f>SUMPRODUCT(-('Diário 7º PA'!$E$4:$E$5383='Analítico Cx.'!$B127),-('Diário 7º PA'!$N$4:$N$5383=I$1),('Diário 7º PA'!$F$4:$F$5383))+SUMPRODUCT(-('Diário 8º PA'!$E$4:$E$5022='Analítico Cx.'!$B127),-('Diário 8º PA'!$O$4:$O$5022=I$1),('Diário 8º PA'!$F$4:$F$5022))+SUMPRODUCT(-('Diário 9º PA'!$E$4:$E$5221='Analítico Cx.'!$B127),-('Diário 9º PA'!$O$4:$O$5221=I$1),('Diário 9º PA'!$F$4:$F$5221))+SUMPRODUCT(-('Diário 10º PA'!$E$4:$E$5221='Analítico Cx.'!$B127),-('Diário 10º PA'!$O$4:$O$5221=I$1),('Diário 10º PA'!$F$4:$F$5221))</f>
        <v>0</v>
      </c>
      <c r="J127" s="183">
        <f>SUMPRODUCT(-('Diário 7º PA'!$E$4:$E$5383='Analítico Cx.'!$B127),-('Diário 7º PA'!$N$4:$N$5383=J$1),('Diário 7º PA'!$F$4:$F$5383))+SUMPRODUCT(-('Diário 8º PA'!$E$4:$E$5022='Analítico Cx.'!$B127),-('Diário 8º PA'!$O$4:$O$5022=J$1),('Diário 8º PA'!$F$4:$F$5022))+SUMPRODUCT(-('Diário 9º PA'!$E$4:$E$5221='Analítico Cx.'!$B127),-('Diário 9º PA'!$O$4:$O$5221=J$1),('Diário 9º PA'!$F$4:$F$5221))+SUMPRODUCT(-('Diário 10º PA'!$E$4:$E$5221='Analítico Cx.'!$B127),-('Diário 10º PA'!$O$4:$O$5221=J$1),('Diário 10º PA'!$F$4:$F$5221))</f>
        <v>0</v>
      </c>
      <c r="K127" s="183">
        <f>SUMPRODUCT(-('Diário 7º PA'!$E$4:$E$5383='Analítico Cx.'!$B127),-('Diário 7º PA'!$N$4:$N$5383=K$1),('Diário 7º PA'!$F$4:$F$5383))+SUMPRODUCT(-('Diário 8º PA'!$E$4:$E$5022='Analítico Cx.'!$B127),-('Diário 8º PA'!$O$4:$O$5022=K$1),('Diário 8º PA'!$F$4:$F$5022))+SUMPRODUCT(-('Diário 9º PA'!$E$4:$E$5221='Analítico Cx.'!$B127),-('Diário 9º PA'!$O$4:$O$5221=K$1),('Diário 9º PA'!$F$4:$F$5221))+SUMPRODUCT(-('Diário 10º PA'!$E$4:$E$5221='Analítico Cx.'!$B127),-('Diário 10º PA'!$O$4:$O$5221=K$1),('Diário 10º PA'!$F$4:$F$5221))</f>
        <v>0</v>
      </c>
      <c r="L127" s="183">
        <f>SUMPRODUCT(-('Diário 7º PA'!$E$4:$E$5383='Analítico Cx.'!$B127),-('Diário 7º PA'!$N$4:$N$5383=L$1),('Diário 7º PA'!$F$4:$F$5383))+SUMPRODUCT(-('Diário 8º PA'!$E$4:$E$5022='Analítico Cx.'!$B127),-('Diário 8º PA'!$O$4:$O$5022=L$1),('Diário 8º PA'!$F$4:$F$5022))+SUMPRODUCT(-('Diário 9º PA'!$E$4:$E$5221='Analítico Cx.'!$B127),-('Diário 9º PA'!$O$4:$O$5221=L$1),('Diário 9º PA'!$F$4:$F$5221))+SUMPRODUCT(-('Diário 10º PA'!$E$4:$E$5221='Analítico Cx.'!$B127),-('Diário 10º PA'!$O$4:$O$5221=L$1),('Diário 10º PA'!$F$4:$F$5221))</f>
        <v>0</v>
      </c>
      <c r="M127" s="183">
        <f>SUMPRODUCT(-('Diário 7º PA'!$E$4:$E$5383='Analítico Cx.'!$B127),-('Diário 7º PA'!$N$4:$N$5383=M$1),('Diário 7º PA'!$F$4:$F$5383))+SUMPRODUCT(-('Diário 8º PA'!$E$4:$E$5022='Analítico Cx.'!$B127),-('Diário 8º PA'!$O$4:$O$5022=M$1),('Diário 8º PA'!$F$4:$F$5022))+SUMPRODUCT(-('Diário 9º PA'!$E$4:$E$5221='Analítico Cx.'!$B127),-('Diário 9º PA'!$O$4:$O$5221=M$1),('Diário 9º PA'!$F$4:$F$5221))+SUMPRODUCT(-('Diário 10º PA'!$E$4:$E$5221='Analítico Cx.'!$B127),-('Diário 10º PA'!$O$4:$O$5221=M$1),('Diário 10º PA'!$F$4:$F$5221))</f>
        <v>0</v>
      </c>
      <c r="N127" s="183">
        <f>SUMPRODUCT(-('Diário 7º PA'!$E$4:$E$5383='Analítico Cx.'!$B127),-('Diário 7º PA'!$N$4:$N$5383=N$1),('Diário 7º PA'!$F$4:$F$5383))+SUMPRODUCT(-('Diário 8º PA'!$E$4:$E$5022='Analítico Cx.'!$B127),-('Diário 8º PA'!$O$4:$O$5022=N$1),('Diário 8º PA'!$F$4:$F$5022))+SUMPRODUCT(-('Diário 9º PA'!$E$4:$E$5221='Analítico Cx.'!$B127),-('Diário 9º PA'!$O$4:$O$5221=N$1),('Diário 9º PA'!$F$4:$F$5221))+SUMPRODUCT(-('Diário 10º PA'!$E$4:$E$5221='Analítico Cx.'!$B127),-('Diário 10º PA'!$O$4:$O$5221=N$1),('Diário 10º PA'!$F$4:$F$5221))</f>
        <v>0</v>
      </c>
      <c r="O127" s="184">
        <f t="shared" si="19"/>
        <v>9393.9500000000007</v>
      </c>
      <c r="P127" s="168">
        <f t="shared" si="20"/>
        <v>5.809697829915843E-4</v>
      </c>
    </row>
    <row r="128" spans="1:16" ht="23.25" customHeight="1" x14ac:dyDescent="0.2">
      <c r="A128" s="59" t="s">
        <v>345</v>
      </c>
      <c r="B128" s="103" t="s">
        <v>346</v>
      </c>
      <c r="C128" s="183">
        <f>SUMPRODUCT(-('Diário 7º PA'!$E$4:$E$5383='Analítico Cx.'!$B128),-('Diário 7º PA'!$N$4:$N$5383=C$1),('Diário 7º PA'!$F$4:$F$5383))+SUMPRODUCT(-('Diário 8º PA'!$E$4:$E$5022='Analítico Cx.'!$B128),-('Diário 8º PA'!$O$4:$O$5022=C$1),('Diário 8º PA'!$F$4:$F$5022))+SUMPRODUCT(-('Diário 9º PA'!$E$4:$E$5221='Analítico Cx.'!$B128),-('Diário 9º PA'!$O$4:$O$5221=C$1),('Diário 9º PA'!$F$4:$F$5221))+SUMPRODUCT(-('Diário 10º PA'!$E$4:$E$5221='Analítico Cx.'!$B128),-('Diário 10º PA'!$O$4:$O$5221=C$1),('Diário 10º PA'!$F$4:$F$5221))</f>
        <v>156635.06000000003</v>
      </c>
      <c r="D128" s="183">
        <f>SUMPRODUCT(-('Diário 7º PA'!$E$4:$E$5383='Analítico Cx.'!$B128),-('Diário 7º PA'!$N$4:$N$5383=D$1),('Diário 7º PA'!$F$4:$F$5383))+SUMPRODUCT(-('Diário 8º PA'!$E$4:$E$5022='Analítico Cx.'!$B128),-('Diário 8º PA'!$O$4:$O$5022=D$1),('Diário 8º PA'!$F$4:$F$5022))+SUMPRODUCT(-('Diário 9º PA'!$E$4:$E$5221='Analítico Cx.'!$B128),-('Diário 9º PA'!$O$4:$O$5221=D$1),('Diário 9º PA'!$F$4:$F$5221))+SUMPRODUCT(-('Diário 10º PA'!$E$4:$E$5221='Analítico Cx.'!$B128),-('Diário 10º PA'!$O$4:$O$5221=D$1),('Diário 10º PA'!$F$4:$F$5221))</f>
        <v>137370.19</v>
      </c>
      <c r="E128" s="183">
        <f>SUMPRODUCT(-('Diário 7º PA'!$E$4:$E$5383='Analítico Cx.'!$B128),-('Diário 7º PA'!$N$4:$N$5383=E$1),('Diário 7º PA'!$F$4:$F$5383))+SUMPRODUCT(-('Diário 8º PA'!$E$4:$E$5022='Analítico Cx.'!$B128),-('Diário 8º PA'!$O$4:$O$5022=E$1),('Diário 8º PA'!$F$4:$F$5022))+SUMPRODUCT(-('Diário 9º PA'!$E$4:$E$5221='Analítico Cx.'!$B128),-('Diário 9º PA'!$O$4:$O$5221=E$1),('Diário 9º PA'!$F$4:$F$5221))+SUMPRODUCT(-('Diário 10º PA'!$E$4:$E$5221='Analítico Cx.'!$B128),-('Diário 10º PA'!$O$4:$O$5221=E$1),('Diário 10º PA'!$F$4:$F$5221))</f>
        <v>246680.24</v>
      </c>
      <c r="F128" s="183">
        <f>SUMPRODUCT(-('Diário 7º PA'!$E$4:$E$5383='Analítico Cx.'!$B128),-('Diário 7º PA'!$N$4:$N$5383=F$1),('Diário 7º PA'!$F$4:$F$5383))+SUMPRODUCT(-('Diário 8º PA'!$E$4:$E$5022='Analítico Cx.'!$B128),-('Diário 8º PA'!$O$4:$O$5022=F$1),('Diário 8º PA'!$F$4:$F$5022))+SUMPRODUCT(-('Diário 9º PA'!$E$4:$E$5221='Analítico Cx.'!$B128),-('Diário 9º PA'!$O$4:$O$5221=F$1),('Diário 9º PA'!$F$4:$F$5221))+SUMPRODUCT(-('Diário 10º PA'!$E$4:$E$5221='Analítico Cx.'!$B128),-('Diário 10º PA'!$O$4:$O$5221=F$1),('Diário 10º PA'!$F$4:$F$5221))</f>
        <v>0</v>
      </c>
      <c r="G128" s="183">
        <f>SUMPRODUCT(-('Diário 7º PA'!$E$4:$E$5383='Analítico Cx.'!$B128),-('Diário 7º PA'!$N$4:$N$5383=G$1),('Diário 7º PA'!$F$4:$F$5383))+SUMPRODUCT(-('Diário 8º PA'!$E$4:$E$5022='Analítico Cx.'!$B128),-('Diário 8º PA'!$O$4:$O$5022=G$1),('Diário 8º PA'!$F$4:$F$5022))+SUMPRODUCT(-('Diário 9º PA'!$E$4:$E$5221='Analítico Cx.'!$B128),-('Diário 9º PA'!$O$4:$O$5221=G$1),('Diário 9º PA'!$F$4:$F$5221))+SUMPRODUCT(-('Diário 10º PA'!$E$4:$E$5221='Analítico Cx.'!$B128),-('Diário 10º PA'!$O$4:$O$5221=G$1),('Diário 10º PA'!$F$4:$F$5221))</f>
        <v>0</v>
      </c>
      <c r="H128" s="183">
        <f>SUMPRODUCT(-('Diário 7º PA'!$E$4:$E$5383='Analítico Cx.'!$B128),-('Diário 7º PA'!$N$4:$N$5383=H$1),('Diário 7º PA'!$F$4:$F$5383))+SUMPRODUCT(-('Diário 8º PA'!$E$4:$E$5022='Analítico Cx.'!$B128),-('Diário 8º PA'!$O$4:$O$5022=H$1),('Diário 8º PA'!$F$4:$F$5022))+SUMPRODUCT(-('Diário 9º PA'!$E$4:$E$5221='Analítico Cx.'!$B128),-('Diário 9º PA'!$O$4:$O$5221=H$1),('Diário 9º PA'!$F$4:$F$5221))+SUMPRODUCT(-('Diário 10º PA'!$E$4:$E$5221='Analítico Cx.'!$B128),-('Diário 10º PA'!$O$4:$O$5221=H$1),('Diário 10º PA'!$F$4:$F$5221))</f>
        <v>0</v>
      </c>
      <c r="I128" s="183">
        <f>SUMPRODUCT(-('Diário 7º PA'!$E$4:$E$5383='Analítico Cx.'!$B128),-('Diário 7º PA'!$N$4:$N$5383=I$1),('Diário 7º PA'!$F$4:$F$5383))+SUMPRODUCT(-('Diário 8º PA'!$E$4:$E$5022='Analítico Cx.'!$B128),-('Diário 8º PA'!$O$4:$O$5022=I$1),('Diário 8º PA'!$F$4:$F$5022))+SUMPRODUCT(-('Diário 9º PA'!$E$4:$E$5221='Analítico Cx.'!$B128),-('Diário 9º PA'!$O$4:$O$5221=I$1),('Diário 9º PA'!$F$4:$F$5221))+SUMPRODUCT(-('Diário 10º PA'!$E$4:$E$5221='Analítico Cx.'!$B128),-('Diário 10º PA'!$O$4:$O$5221=I$1),('Diário 10º PA'!$F$4:$F$5221))</f>
        <v>0</v>
      </c>
      <c r="J128" s="183">
        <f>SUMPRODUCT(-('Diário 7º PA'!$E$4:$E$5383='Analítico Cx.'!$B128),-('Diário 7º PA'!$N$4:$N$5383=J$1),('Diário 7º PA'!$F$4:$F$5383))+SUMPRODUCT(-('Diário 8º PA'!$E$4:$E$5022='Analítico Cx.'!$B128),-('Diário 8º PA'!$O$4:$O$5022=J$1),('Diário 8º PA'!$F$4:$F$5022))+SUMPRODUCT(-('Diário 9º PA'!$E$4:$E$5221='Analítico Cx.'!$B128),-('Diário 9º PA'!$O$4:$O$5221=J$1),('Diário 9º PA'!$F$4:$F$5221))+SUMPRODUCT(-('Diário 10º PA'!$E$4:$E$5221='Analítico Cx.'!$B128),-('Diário 10º PA'!$O$4:$O$5221=J$1),('Diário 10º PA'!$F$4:$F$5221))</f>
        <v>0</v>
      </c>
      <c r="K128" s="183">
        <f>SUMPRODUCT(-('Diário 7º PA'!$E$4:$E$5383='Analítico Cx.'!$B128),-('Diário 7º PA'!$N$4:$N$5383=K$1),('Diário 7º PA'!$F$4:$F$5383))+SUMPRODUCT(-('Diário 8º PA'!$E$4:$E$5022='Analítico Cx.'!$B128),-('Diário 8º PA'!$O$4:$O$5022=K$1),('Diário 8º PA'!$F$4:$F$5022))+SUMPRODUCT(-('Diário 9º PA'!$E$4:$E$5221='Analítico Cx.'!$B128),-('Diário 9º PA'!$O$4:$O$5221=K$1),('Diário 9º PA'!$F$4:$F$5221))+SUMPRODUCT(-('Diário 10º PA'!$E$4:$E$5221='Analítico Cx.'!$B128),-('Diário 10º PA'!$O$4:$O$5221=K$1),('Diário 10º PA'!$F$4:$F$5221))</f>
        <v>0</v>
      </c>
      <c r="L128" s="183">
        <f>SUMPRODUCT(-('Diário 7º PA'!$E$4:$E$5383='Analítico Cx.'!$B128),-('Diário 7º PA'!$N$4:$N$5383=L$1),('Diário 7º PA'!$F$4:$F$5383))+SUMPRODUCT(-('Diário 8º PA'!$E$4:$E$5022='Analítico Cx.'!$B128),-('Diário 8º PA'!$O$4:$O$5022=L$1),('Diário 8º PA'!$F$4:$F$5022))+SUMPRODUCT(-('Diário 9º PA'!$E$4:$E$5221='Analítico Cx.'!$B128),-('Diário 9º PA'!$O$4:$O$5221=L$1),('Diário 9º PA'!$F$4:$F$5221))+SUMPRODUCT(-('Diário 10º PA'!$E$4:$E$5221='Analítico Cx.'!$B128),-('Diário 10º PA'!$O$4:$O$5221=L$1),('Diário 10º PA'!$F$4:$F$5221))</f>
        <v>0</v>
      </c>
      <c r="M128" s="183">
        <f>SUMPRODUCT(-('Diário 7º PA'!$E$4:$E$5383='Analítico Cx.'!$B128),-('Diário 7º PA'!$N$4:$N$5383=M$1),('Diário 7º PA'!$F$4:$F$5383))+SUMPRODUCT(-('Diário 8º PA'!$E$4:$E$5022='Analítico Cx.'!$B128),-('Diário 8º PA'!$O$4:$O$5022=M$1),('Diário 8º PA'!$F$4:$F$5022))+SUMPRODUCT(-('Diário 9º PA'!$E$4:$E$5221='Analítico Cx.'!$B128),-('Diário 9º PA'!$O$4:$O$5221=M$1),('Diário 9º PA'!$F$4:$F$5221))+SUMPRODUCT(-('Diário 10º PA'!$E$4:$E$5221='Analítico Cx.'!$B128),-('Diário 10º PA'!$O$4:$O$5221=M$1),('Diário 10º PA'!$F$4:$F$5221))</f>
        <v>0</v>
      </c>
      <c r="N128" s="183">
        <f>SUMPRODUCT(-('Diário 7º PA'!$E$4:$E$5383='Analítico Cx.'!$B128),-('Diário 7º PA'!$N$4:$N$5383=N$1),('Diário 7º PA'!$F$4:$F$5383))+SUMPRODUCT(-('Diário 8º PA'!$E$4:$E$5022='Analítico Cx.'!$B128),-('Diário 8º PA'!$O$4:$O$5022=N$1),('Diário 8º PA'!$F$4:$F$5022))+SUMPRODUCT(-('Diário 9º PA'!$E$4:$E$5221='Analítico Cx.'!$B128),-('Diário 9º PA'!$O$4:$O$5221=N$1),('Diário 9º PA'!$F$4:$F$5221))+SUMPRODUCT(-('Diário 10º PA'!$E$4:$E$5221='Analítico Cx.'!$B128),-('Diário 10º PA'!$O$4:$O$5221=N$1),('Diário 10º PA'!$F$4:$F$5221))</f>
        <v>0</v>
      </c>
      <c r="O128" s="184">
        <f t="shared" si="19"/>
        <v>540685.49</v>
      </c>
      <c r="P128" s="168">
        <f t="shared" si="20"/>
        <v>3.3438748534109546E-2</v>
      </c>
    </row>
    <row r="129" spans="1:16" ht="23.25" customHeight="1" x14ac:dyDescent="0.2">
      <c r="A129" s="59" t="s">
        <v>347</v>
      </c>
      <c r="B129" s="103" t="s">
        <v>348</v>
      </c>
      <c r="C129" s="183">
        <f>SUMPRODUCT(-('Diário 7º PA'!$E$4:$E$5383='Analítico Cx.'!$B129),-('Diário 7º PA'!$N$4:$N$5383=C$1),('Diário 7º PA'!$F$4:$F$5383))+SUMPRODUCT(-('Diário 8º PA'!$E$4:$E$5022='Analítico Cx.'!$B129),-('Diário 8º PA'!$O$4:$O$5022=C$1),('Diário 8º PA'!$F$4:$F$5022))+SUMPRODUCT(-('Diário 9º PA'!$E$4:$E$5221='Analítico Cx.'!$B129),-('Diário 9º PA'!$O$4:$O$5221=C$1),('Diário 9º PA'!$F$4:$F$5221))+SUMPRODUCT(-('Diário 10º PA'!$E$4:$E$5221='Analítico Cx.'!$B129),-('Diário 10º PA'!$O$4:$O$5221=C$1),('Diário 10º PA'!$F$4:$F$5221))</f>
        <v>0</v>
      </c>
      <c r="D129" s="183">
        <f>SUMPRODUCT(-('Diário 7º PA'!$E$4:$E$5383='Analítico Cx.'!$B129),-('Diário 7º PA'!$N$4:$N$5383=D$1),('Diário 7º PA'!$F$4:$F$5383))+SUMPRODUCT(-('Diário 8º PA'!$E$4:$E$5022='Analítico Cx.'!$B129),-('Diário 8º PA'!$O$4:$O$5022=D$1),('Diário 8º PA'!$F$4:$F$5022))+SUMPRODUCT(-('Diário 9º PA'!$E$4:$E$5221='Analítico Cx.'!$B129),-('Diário 9º PA'!$O$4:$O$5221=D$1),('Diário 9º PA'!$F$4:$F$5221))+SUMPRODUCT(-('Diário 10º PA'!$E$4:$E$5221='Analítico Cx.'!$B129),-('Diário 10º PA'!$O$4:$O$5221=D$1),('Diário 10º PA'!$F$4:$F$5221))</f>
        <v>0</v>
      </c>
      <c r="E129" s="183">
        <f>SUMPRODUCT(-('Diário 7º PA'!$E$4:$E$5383='Analítico Cx.'!$B129),-('Diário 7º PA'!$N$4:$N$5383=E$1),('Diário 7º PA'!$F$4:$F$5383))+SUMPRODUCT(-('Diário 8º PA'!$E$4:$E$5022='Analítico Cx.'!$B129),-('Diário 8º PA'!$O$4:$O$5022=E$1),('Diário 8º PA'!$F$4:$F$5022))+SUMPRODUCT(-('Diário 9º PA'!$E$4:$E$5221='Analítico Cx.'!$B129),-('Diário 9º PA'!$O$4:$O$5221=E$1),('Diário 9º PA'!$F$4:$F$5221))+SUMPRODUCT(-('Diário 10º PA'!$E$4:$E$5221='Analítico Cx.'!$B129),-('Diário 10º PA'!$O$4:$O$5221=E$1),('Diário 10º PA'!$F$4:$F$5221))</f>
        <v>1469.3</v>
      </c>
      <c r="F129" s="183">
        <f>SUMPRODUCT(-('Diário 7º PA'!$E$4:$E$5383='Analítico Cx.'!$B129),-('Diário 7º PA'!$N$4:$N$5383=F$1),('Diário 7º PA'!$F$4:$F$5383))+SUMPRODUCT(-('Diário 8º PA'!$E$4:$E$5022='Analítico Cx.'!$B129),-('Diário 8º PA'!$O$4:$O$5022=F$1),('Diário 8º PA'!$F$4:$F$5022))+SUMPRODUCT(-('Diário 9º PA'!$E$4:$E$5221='Analítico Cx.'!$B129),-('Diário 9º PA'!$O$4:$O$5221=F$1),('Diário 9º PA'!$F$4:$F$5221))+SUMPRODUCT(-('Diário 10º PA'!$E$4:$E$5221='Analítico Cx.'!$B129),-('Diário 10º PA'!$O$4:$O$5221=F$1),('Diário 10º PA'!$F$4:$F$5221))</f>
        <v>0</v>
      </c>
      <c r="G129" s="183">
        <f>SUMPRODUCT(-('Diário 7º PA'!$E$4:$E$5383='Analítico Cx.'!$B129),-('Diário 7º PA'!$N$4:$N$5383=G$1),('Diário 7º PA'!$F$4:$F$5383))+SUMPRODUCT(-('Diário 8º PA'!$E$4:$E$5022='Analítico Cx.'!$B129),-('Diário 8º PA'!$O$4:$O$5022=G$1),('Diário 8º PA'!$F$4:$F$5022))+SUMPRODUCT(-('Diário 9º PA'!$E$4:$E$5221='Analítico Cx.'!$B129),-('Diário 9º PA'!$O$4:$O$5221=G$1),('Diário 9º PA'!$F$4:$F$5221))+SUMPRODUCT(-('Diário 10º PA'!$E$4:$E$5221='Analítico Cx.'!$B129),-('Diário 10º PA'!$O$4:$O$5221=G$1),('Diário 10º PA'!$F$4:$F$5221))</f>
        <v>0</v>
      </c>
      <c r="H129" s="183">
        <f>SUMPRODUCT(-('Diário 7º PA'!$E$4:$E$5383='Analítico Cx.'!$B129),-('Diário 7º PA'!$N$4:$N$5383=H$1),('Diário 7º PA'!$F$4:$F$5383))+SUMPRODUCT(-('Diário 8º PA'!$E$4:$E$5022='Analítico Cx.'!$B129),-('Diário 8º PA'!$O$4:$O$5022=H$1),('Diário 8º PA'!$F$4:$F$5022))+SUMPRODUCT(-('Diário 9º PA'!$E$4:$E$5221='Analítico Cx.'!$B129),-('Diário 9º PA'!$O$4:$O$5221=H$1),('Diário 9º PA'!$F$4:$F$5221))+SUMPRODUCT(-('Diário 10º PA'!$E$4:$E$5221='Analítico Cx.'!$B129),-('Diário 10º PA'!$O$4:$O$5221=H$1),('Diário 10º PA'!$F$4:$F$5221))</f>
        <v>0</v>
      </c>
      <c r="I129" s="183">
        <f>SUMPRODUCT(-('Diário 7º PA'!$E$4:$E$5383='Analítico Cx.'!$B129),-('Diário 7º PA'!$N$4:$N$5383=I$1),('Diário 7º PA'!$F$4:$F$5383))+SUMPRODUCT(-('Diário 8º PA'!$E$4:$E$5022='Analítico Cx.'!$B129),-('Diário 8º PA'!$O$4:$O$5022=I$1),('Diário 8º PA'!$F$4:$F$5022))+SUMPRODUCT(-('Diário 9º PA'!$E$4:$E$5221='Analítico Cx.'!$B129),-('Diário 9º PA'!$O$4:$O$5221=I$1),('Diário 9º PA'!$F$4:$F$5221))+SUMPRODUCT(-('Diário 10º PA'!$E$4:$E$5221='Analítico Cx.'!$B129),-('Diário 10º PA'!$O$4:$O$5221=I$1),('Diário 10º PA'!$F$4:$F$5221))</f>
        <v>0</v>
      </c>
      <c r="J129" s="183">
        <f>SUMPRODUCT(-('Diário 7º PA'!$E$4:$E$5383='Analítico Cx.'!$B129),-('Diário 7º PA'!$N$4:$N$5383=J$1),('Diário 7º PA'!$F$4:$F$5383))+SUMPRODUCT(-('Diário 8º PA'!$E$4:$E$5022='Analítico Cx.'!$B129),-('Diário 8º PA'!$O$4:$O$5022=J$1),('Diário 8º PA'!$F$4:$F$5022))+SUMPRODUCT(-('Diário 9º PA'!$E$4:$E$5221='Analítico Cx.'!$B129),-('Diário 9º PA'!$O$4:$O$5221=J$1),('Diário 9º PA'!$F$4:$F$5221))+SUMPRODUCT(-('Diário 10º PA'!$E$4:$E$5221='Analítico Cx.'!$B129),-('Diário 10º PA'!$O$4:$O$5221=J$1),('Diário 10º PA'!$F$4:$F$5221))</f>
        <v>0</v>
      </c>
      <c r="K129" s="183">
        <f>SUMPRODUCT(-('Diário 7º PA'!$E$4:$E$5383='Analítico Cx.'!$B129),-('Diário 7º PA'!$N$4:$N$5383=K$1),('Diário 7º PA'!$F$4:$F$5383))+SUMPRODUCT(-('Diário 8º PA'!$E$4:$E$5022='Analítico Cx.'!$B129),-('Diário 8º PA'!$O$4:$O$5022=K$1),('Diário 8º PA'!$F$4:$F$5022))+SUMPRODUCT(-('Diário 9º PA'!$E$4:$E$5221='Analítico Cx.'!$B129),-('Diário 9º PA'!$O$4:$O$5221=K$1),('Diário 9º PA'!$F$4:$F$5221))+SUMPRODUCT(-('Diário 10º PA'!$E$4:$E$5221='Analítico Cx.'!$B129),-('Diário 10º PA'!$O$4:$O$5221=K$1),('Diário 10º PA'!$F$4:$F$5221))</f>
        <v>0</v>
      </c>
      <c r="L129" s="183">
        <f>SUMPRODUCT(-('Diário 7º PA'!$E$4:$E$5383='Analítico Cx.'!$B129),-('Diário 7º PA'!$N$4:$N$5383=L$1),('Diário 7º PA'!$F$4:$F$5383))+SUMPRODUCT(-('Diário 8º PA'!$E$4:$E$5022='Analítico Cx.'!$B129),-('Diário 8º PA'!$O$4:$O$5022=L$1),('Diário 8º PA'!$F$4:$F$5022))+SUMPRODUCT(-('Diário 9º PA'!$E$4:$E$5221='Analítico Cx.'!$B129),-('Diário 9º PA'!$O$4:$O$5221=L$1),('Diário 9º PA'!$F$4:$F$5221))+SUMPRODUCT(-('Diário 10º PA'!$E$4:$E$5221='Analítico Cx.'!$B129),-('Diário 10º PA'!$O$4:$O$5221=L$1),('Diário 10º PA'!$F$4:$F$5221))</f>
        <v>0</v>
      </c>
      <c r="M129" s="183">
        <f>SUMPRODUCT(-('Diário 7º PA'!$E$4:$E$5383='Analítico Cx.'!$B129),-('Diário 7º PA'!$N$4:$N$5383=M$1),('Diário 7º PA'!$F$4:$F$5383))+SUMPRODUCT(-('Diário 8º PA'!$E$4:$E$5022='Analítico Cx.'!$B129),-('Diário 8º PA'!$O$4:$O$5022=M$1),('Diário 8º PA'!$F$4:$F$5022))+SUMPRODUCT(-('Diário 9º PA'!$E$4:$E$5221='Analítico Cx.'!$B129),-('Diário 9º PA'!$O$4:$O$5221=M$1),('Diário 9º PA'!$F$4:$F$5221))+SUMPRODUCT(-('Diário 10º PA'!$E$4:$E$5221='Analítico Cx.'!$B129),-('Diário 10º PA'!$O$4:$O$5221=M$1),('Diário 10º PA'!$F$4:$F$5221))</f>
        <v>0</v>
      </c>
      <c r="N129" s="183">
        <f>SUMPRODUCT(-('Diário 7º PA'!$E$4:$E$5383='Analítico Cx.'!$B129),-('Diário 7º PA'!$N$4:$N$5383=N$1),('Diário 7º PA'!$F$4:$F$5383))+SUMPRODUCT(-('Diário 8º PA'!$E$4:$E$5022='Analítico Cx.'!$B129),-('Diário 8º PA'!$O$4:$O$5022=N$1),('Diário 8º PA'!$F$4:$F$5022))+SUMPRODUCT(-('Diário 9º PA'!$E$4:$E$5221='Analítico Cx.'!$B129),-('Diário 9º PA'!$O$4:$O$5221=N$1),('Diário 9º PA'!$F$4:$F$5221))+SUMPRODUCT(-('Diário 10º PA'!$E$4:$E$5221='Analítico Cx.'!$B129),-('Diário 10º PA'!$O$4:$O$5221=N$1),('Diário 10º PA'!$F$4:$F$5221))</f>
        <v>0</v>
      </c>
      <c r="O129" s="184">
        <f t="shared" si="19"/>
        <v>1469.3</v>
      </c>
      <c r="P129" s="168">
        <f t="shared" si="20"/>
        <v>9.0869006344459436E-5</v>
      </c>
    </row>
    <row r="130" spans="1:16" ht="23.25" customHeight="1" x14ac:dyDescent="0.2">
      <c r="A130" s="59" t="s">
        <v>349</v>
      </c>
      <c r="B130" s="103" t="s">
        <v>350</v>
      </c>
      <c r="C130" s="183">
        <f>SUMPRODUCT(-('Diário 7º PA'!$E$4:$E$5383='Analítico Cx.'!$B130),-('Diário 7º PA'!$N$4:$N$5383=C$1),('Diário 7º PA'!$F$4:$F$5383))+SUMPRODUCT(-('Diário 8º PA'!$E$4:$E$5022='Analítico Cx.'!$B130),-('Diário 8º PA'!$O$4:$O$5022=C$1),('Diário 8º PA'!$F$4:$F$5022))+SUMPRODUCT(-('Diário 9º PA'!$E$4:$E$5221='Analítico Cx.'!$B130),-('Diário 9º PA'!$O$4:$O$5221=C$1),('Diário 9º PA'!$F$4:$F$5221))+SUMPRODUCT(-('Diário 10º PA'!$E$4:$E$5221='Analítico Cx.'!$B130),-('Diário 10º PA'!$O$4:$O$5221=C$1),('Diário 10º PA'!$F$4:$F$5221))</f>
        <v>540</v>
      </c>
      <c r="D130" s="183">
        <f>SUMPRODUCT(-('Diário 7º PA'!$E$4:$E$5383='Analítico Cx.'!$B130),-('Diário 7º PA'!$N$4:$N$5383=D$1),('Diário 7º PA'!$F$4:$F$5383))+SUMPRODUCT(-('Diário 8º PA'!$E$4:$E$5022='Analítico Cx.'!$B130),-('Diário 8º PA'!$O$4:$O$5022=D$1),('Diário 8º PA'!$F$4:$F$5022))+SUMPRODUCT(-('Diário 9º PA'!$E$4:$E$5221='Analítico Cx.'!$B130),-('Diário 9º PA'!$O$4:$O$5221=D$1),('Diário 9º PA'!$F$4:$F$5221))+SUMPRODUCT(-('Diário 10º PA'!$E$4:$E$5221='Analítico Cx.'!$B130),-('Diário 10º PA'!$O$4:$O$5221=D$1),('Diário 10º PA'!$F$4:$F$5221))</f>
        <v>236</v>
      </c>
      <c r="E130" s="183">
        <f>SUMPRODUCT(-('Diário 7º PA'!$E$4:$E$5383='Analítico Cx.'!$B130),-('Diário 7º PA'!$N$4:$N$5383=E$1),('Diário 7º PA'!$F$4:$F$5383))+SUMPRODUCT(-('Diário 8º PA'!$E$4:$E$5022='Analítico Cx.'!$B130),-('Diário 8º PA'!$O$4:$O$5022=E$1),('Diário 8º PA'!$F$4:$F$5022))+SUMPRODUCT(-('Diário 9º PA'!$E$4:$E$5221='Analítico Cx.'!$B130),-('Diário 9º PA'!$O$4:$O$5221=E$1),('Diário 9º PA'!$F$4:$F$5221))+SUMPRODUCT(-('Diário 10º PA'!$E$4:$E$5221='Analítico Cx.'!$B130),-('Diário 10º PA'!$O$4:$O$5221=E$1),('Diário 10º PA'!$F$4:$F$5221))</f>
        <v>107</v>
      </c>
      <c r="F130" s="183">
        <f>SUMPRODUCT(-('Diário 7º PA'!$E$4:$E$5383='Analítico Cx.'!$B130),-('Diário 7º PA'!$N$4:$N$5383=F$1),('Diário 7º PA'!$F$4:$F$5383))+SUMPRODUCT(-('Diário 8º PA'!$E$4:$E$5022='Analítico Cx.'!$B130),-('Diário 8º PA'!$O$4:$O$5022=F$1),('Diário 8º PA'!$F$4:$F$5022))+SUMPRODUCT(-('Diário 9º PA'!$E$4:$E$5221='Analítico Cx.'!$B130),-('Diário 9º PA'!$O$4:$O$5221=F$1),('Diário 9º PA'!$F$4:$F$5221))+SUMPRODUCT(-('Diário 10º PA'!$E$4:$E$5221='Analítico Cx.'!$B130),-('Diário 10º PA'!$O$4:$O$5221=F$1),('Diário 10º PA'!$F$4:$F$5221))</f>
        <v>0</v>
      </c>
      <c r="G130" s="183">
        <f>SUMPRODUCT(-('Diário 7º PA'!$E$4:$E$5383='Analítico Cx.'!$B130),-('Diário 7º PA'!$N$4:$N$5383=G$1),('Diário 7º PA'!$F$4:$F$5383))+SUMPRODUCT(-('Diário 8º PA'!$E$4:$E$5022='Analítico Cx.'!$B130),-('Diário 8º PA'!$O$4:$O$5022=G$1),('Diário 8º PA'!$F$4:$F$5022))+SUMPRODUCT(-('Diário 9º PA'!$E$4:$E$5221='Analítico Cx.'!$B130),-('Diário 9º PA'!$O$4:$O$5221=G$1),('Diário 9º PA'!$F$4:$F$5221))+SUMPRODUCT(-('Diário 10º PA'!$E$4:$E$5221='Analítico Cx.'!$B130),-('Diário 10º PA'!$O$4:$O$5221=G$1),('Diário 10º PA'!$F$4:$F$5221))</f>
        <v>0</v>
      </c>
      <c r="H130" s="183">
        <f>SUMPRODUCT(-('Diário 7º PA'!$E$4:$E$5383='Analítico Cx.'!$B130),-('Diário 7º PA'!$N$4:$N$5383=H$1),('Diário 7º PA'!$F$4:$F$5383))+SUMPRODUCT(-('Diário 8º PA'!$E$4:$E$5022='Analítico Cx.'!$B130),-('Diário 8º PA'!$O$4:$O$5022=H$1),('Diário 8º PA'!$F$4:$F$5022))+SUMPRODUCT(-('Diário 9º PA'!$E$4:$E$5221='Analítico Cx.'!$B130),-('Diário 9º PA'!$O$4:$O$5221=H$1),('Diário 9º PA'!$F$4:$F$5221))+SUMPRODUCT(-('Diário 10º PA'!$E$4:$E$5221='Analítico Cx.'!$B130),-('Diário 10º PA'!$O$4:$O$5221=H$1),('Diário 10º PA'!$F$4:$F$5221))</f>
        <v>0</v>
      </c>
      <c r="I130" s="183">
        <f>SUMPRODUCT(-('Diário 7º PA'!$E$4:$E$5383='Analítico Cx.'!$B130),-('Diário 7º PA'!$N$4:$N$5383=I$1),('Diário 7º PA'!$F$4:$F$5383))+SUMPRODUCT(-('Diário 8º PA'!$E$4:$E$5022='Analítico Cx.'!$B130),-('Diário 8º PA'!$O$4:$O$5022=I$1),('Diário 8º PA'!$F$4:$F$5022))+SUMPRODUCT(-('Diário 9º PA'!$E$4:$E$5221='Analítico Cx.'!$B130),-('Diário 9º PA'!$O$4:$O$5221=I$1),('Diário 9º PA'!$F$4:$F$5221))+SUMPRODUCT(-('Diário 10º PA'!$E$4:$E$5221='Analítico Cx.'!$B130),-('Diário 10º PA'!$O$4:$O$5221=I$1),('Diário 10º PA'!$F$4:$F$5221))</f>
        <v>0</v>
      </c>
      <c r="J130" s="183">
        <f>SUMPRODUCT(-('Diário 7º PA'!$E$4:$E$5383='Analítico Cx.'!$B130),-('Diário 7º PA'!$N$4:$N$5383=J$1),('Diário 7º PA'!$F$4:$F$5383))+SUMPRODUCT(-('Diário 8º PA'!$E$4:$E$5022='Analítico Cx.'!$B130),-('Diário 8º PA'!$O$4:$O$5022=J$1),('Diário 8º PA'!$F$4:$F$5022))+SUMPRODUCT(-('Diário 9º PA'!$E$4:$E$5221='Analítico Cx.'!$B130),-('Diário 9º PA'!$O$4:$O$5221=J$1),('Diário 9º PA'!$F$4:$F$5221))+SUMPRODUCT(-('Diário 10º PA'!$E$4:$E$5221='Analítico Cx.'!$B130),-('Diário 10º PA'!$O$4:$O$5221=J$1),('Diário 10º PA'!$F$4:$F$5221))</f>
        <v>0</v>
      </c>
      <c r="K130" s="183">
        <f>SUMPRODUCT(-('Diário 7º PA'!$E$4:$E$5383='Analítico Cx.'!$B130),-('Diário 7º PA'!$N$4:$N$5383=K$1),('Diário 7º PA'!$F$4:$F$5383))+SUMPRODUCT(-('Diário 8º PA'!$E$4:$E$5022='Analítico Cx.'!$B130),-('Diário 8º PA'!$O$4:$O$5022=K$1),('Diário 8º PA'!$F$4:$F$5022))+SUMPRODUCT(-('Diário 9º PA'!$E$4:$E$5221='Analítico Cx.'!$B130),-('Diário 9º PA'!$O$4:$O$5221=K$1),('Diário 9º PA'!$F$4:$F$5221))+SUMPRODUCT(-('Diário 10º PA'!$E$4:$E$5221='Analítico Cx.'!$B130),-('Diário 10º PA'!$O$4:$O$5221=K$1),('Diário 10º PA'!$F$4:$F$5221))</f>
        <v>0</v>
      </c>
      <c r="L130" s="183">
        <f>SUMPRODUCT(-('Diário 7º PA'!$E$4:$E$5383='Analítico Cx.'!$B130),-('Diário 7º PA'!$N$4:$N$5383=L$1),('Diário 7º PA'!$F$4:$F$5383))+SUMPRODUCT(-('Diário 8º PA'!$E$4:$E$5022='Analítico Cx.'!$B130),-('Diário 8º PA'!$O$4:$O$5022=L$1),('Diário 8º PA'!$F$4:$F$5022))+SUMPRODUCT(-('Diário 9º PA'!$E$4:$E$5221='Analítico Cx.'!$B130),-('Diário 9º PA'!$O$4:$O$5221=L$1),('Diário 9º PA'!$F$4:$F$5221))+SUMPRODUCT(-('Diário 10º PA'!$E$4:$E$5221='Analítico Cx.'!$B130),-('Diário 10º PA'!$O$4:$O$5221=L$1),('Diário 10º PA'!$F$4:$F$5221))</f>
        <v>0</v>
      </c>
      <c r="M130" s="183">
        <f>SUMPRODUCT(-('Diário 7º PA'!$E$4:$E$5383='Analítico Cx.'!$B130),-('Diário 7º PA'!$N$4:$N$5383=M$1),('Diário 7º PA'!$F$4:$F$5383))+SUMPRODUCT(-('Diário 8º PA'!$E$4:$E$5022='Analítico Cx.'!$B130),-('Diário 8º PA'!$O$4:$O$5022=M$1),('Diário 8º PA'!$F$4:$F$5022))+SUMPRODUCT(-('Diário 9º PA'!$E$4:$E$5221='Analítico Cx.'!$B130),-('Diário 9º PA'!$O$4:$O$5221=M$1),('Diário 9º PA'!$F$4:$F$5221))+SUMPRODUCT(-('Diário 10º PA'!$E$4:$E$5221='Analítico Cx.'!$B130),-('Diário 10º PA'!$O$4:$O$5221=M$1),('Diário 10º PA'!$F$4:$F$5221))</f>
        <v>0</v>
      </c>
      <c r="N130" s="183">
        <f>SUMPRODUCT(-('Diário 7º PA'!$E$4:$E$5383='Analítico Cx.'!$B130),-('Diário 7º PA'!$N$4:$N$5383=N$1),('Diário 7º PA'!$F$4:$F$5383))+SUMPRODUCT(-('Diário 8º PA'!$E$4:$E$5022='Analítico Cx.'!$B130),-('Diário 8º PA'!$O$4:$O$5022=N$1),('Diário 8º PA'!$F$4:$F$5022))+SUMPRODUCT(-('Diário 9º PA'!$E$4:$E$5221='Analítico Cx.'!$B130),-('Diário 9º PA'!$O$4:$O$5221=N$1),('Diário 9º PA'!$F$4:$F$5221))+SUMPRODUCT(-('Diário 10º PA'!$E$4:$E$5221='Analítico Cx.'!$B130),-('Diário 10º PA'!$O$4:$O$5221=N$1),('Diário 10º PA'!$F$4:$F$5221))</f>
        <v>0</v>
      </c>
      <c r="O130" s="184">
        <f t="shared" si="19"/>
        <v>883</v>
      </c>
      <c r="P130" s="168">
        <f t="shared" si="20"/>
        <v>5.4609223849559438E-5</v>
      </c>
    </row>
    <row r="131" spans="1:16" ht="23.25" customHeight="1" x14ac:dyDescent="0.2">
      <c r="A131" s="59" t="s">
        <v>351</v>
      </c>
      <c r="B131" s="103" t="s">
        <v>352</v>
      </c>
      <c r="C131" s="183">
        <f>SUMPRODUCT(-('Diário 7º PA'!$E$4:$E$5383='Analítico Cx.'!$B131),-('Diário 7º PA'!$N$4:$N$5383=C$1),('Diário 7º PA'!$F$4:$F$5383))+SUMPRODUCT(-('Diário 8º PA'!$E$4:$E$5022='Analítico Cx.'!$B131),-('Diário 8º PA'!$O$4:$O$5022=C$1),('Diário 8º PA'!$F$4:$F$5022))+SUMPRODUCT(-('Diário 9º PA'!$E$4:$E$5221='Analítico Cx.'!$B131),-('Diário 9º PA'!$O$4:$O$5221=C$1),('Diário 9º PA'!$F$4:$F$5221))+SUMPRODUCT(-('Diário 10º PA'!$E$4:$E$5221='Analítico Cx.'!$B131),-('Diário 10º PA'!$O$4:$O$5221=C$1),('Diário 10º PA'!$F$4:$F$5221))</f>
        <v>0</v>
      </c>
      <c r="D131" s="183">
        <f>SUMPRODUCT(-('Diário 7º PA'!$E$4:$E$5383='Analítico Cx.'!$B131),-('Diário 7º PA'!$N$4:$N$5383=D$1),('Diário 7º PA'!$F$4:$F$5383))+SUMPRODUCT(-('Diário 8º PA'!$E$4:$E$5022='Analítico Cx.'!$B131),-('Diário 8º PA'!$O$4:$O$5022=D$1),('Diário 8º PA'!$F$4:$F$5022))+SUMPRODUCT(-('Diário 9º PA'!$E$4:$E$5221='Analítico Cx.'!$B131),-('Diário 9º PA'!$O$4:$O$5221=D$1),('Diário 9º PA'!$F$4:$F$5221))+SUMPRODUCT(-('Diário 10º PA'!$E$4:$E$5221='Analítico Cx.'!$B131),-('Diário 10º PA'!$O$4:$O$5221=D$1),('Diário 10º PA'!$F$4:$F$5221))</f>
        <v>74823.210000000006</v>
      </c>
      <c r="E131" s="183">
        <f>SUMPRODUCT(-('Diário 7º PA'!$E$4:$E$5383='Analítico Cx.'!$B131),-('Diário 7º PA'!$N$4:$N$5383=E$1),('Diário 7º PA'!$F$4:$F$5383))+SUMPRODUCT(-('Diário 8º PA'!$E$4:$E$5022='Analítico Cx.'!$B131),-('Diário 8º PA'!$O$4:$O$5022=E$1),('Diário 8º PA'!$F$4:$F$5022))+SUMPRODUCT(-('Diário 9º PA'!$E$4:$E$5221='Analítico Cx.'!$B131),-('Diário 9º PA'!$O$4:$O$5221=E$1),('Diário 9º PA'!$F$4:$F$5221))+SUMPRODUCT(-('Diário 10º PA'!$E$4:$E$5221='Analítico Cx.'!$B131),-('Diário 10º PA'!$O$4:$O$5221=E$1),('Diário 10º PA'!$F$4:$F$5221))</f>
        <v>72685.039999999994</v>
      </c>
      <c r="F131" s="183">
        <f>SUMPRODUCT(-('Diário 7º PA'!$E$4:$E$5383='Analítico Cx.'!$B131),-('Diário 7º PA'!$N$4:$N$5383=F$1),('Diário 7º PA'!$F$4:$F$5383))+SUMPRODUCT(-('Diário 8º PA'!$E$4:$E$5022='Analítico Cx.'!$B131),-('Diário 8º PA'!$O$4:$O$5022=F$1),('Diário 8º PA'!$F$4:$F$5022))+SUMPRODUCT(-('Diário 9º PA'!$E$4:$E$5221='Analítico Cx.'!$B131),-('Diário 9º PA'!$O$4:$O$5221=F$1),('Diário 9º PA'!$F$4:$F$5221))+SUMPRODUCT(-('Diário 10º PA'!$E$4:$E$5221='Analítico Cx.'!$B131),-('Diário 10º PA'!$O$4:$O$5221=F$1),('Diário 10º PA'!$F$4:$F$5221))</f>
        <v>0</v>
      </c>
      <c r="G131" s="183">
        <f>SUMPRODUCT(-('Diário 7º PA'!$E$4:$E$5383='Analítico Cx.'!$B131),-('Diário 7º PA'!$N$4:$N$5383=G$1),('Diário 7º PA'!$F$4:$F$5383))+SUMPRODUCT(-('Diário 8º PA'!$E$4:$E$5022='Analítico Cx.'!$B131),-('Diário 8º PA'!$O$4:$O$5022=G$1),('Diário 8º PA'!$F$4:$F$5022))+SUMPRODUCT(-('Diário 9º PA'!$E$4:$E$5221='Analítico Cx.'!$B131),-('Diário 9º PA'!$O$4:$O$5221=G$1),('Diário 9º PA'!$F$4:$F$5221))+SUMPRODUCT(-('Diário 10º PA'!$E$4:$E$5221='Analítico Cx.'!$B131),-('Diário 10º PA'!$O$4:$O$5221=G$1),('Diário 10º PA'!$F$4:$F$5221))</f>
        <v>0</v>
      </c>
      <c r="H131" s="183">
        <f>SUMPRODUCT(-('Diário 7º PA'!$E$4:$E$5383='Analítico Cx.'!$B131),-('Diário 7º PA'!$N$4:$N$5383=H$1),('Diário 7º PA'!$F$4:$F$5383))+SUMPRODUCT(-('Diário 8º PA'!$E$4:$E$5022='Analítico Cx.'!$B131),-('Diário 8º PA'!$O$4:$O$5022=H$1),('Diário 8º PA'!$F$4:$F$5022))+SUMPRODUCT(-('Diário 9º PA'!$E$4:$E$5221='Analítico Cx.'!$B131),-('Diário 9º PA'!$O$4:$O$5221=H$1),('Diário 9º PA'!$F$4:$F$5221))+SUMPRODUCT(-('Diário 10º PA'!$E$4:$E$5221='Analítico Cx.'!$B131),-('Diário 10º PA'!$O$4:$O$5221=H$1),('Diário 10º PA'!$F$4:$F$5221))</f>
        <v>0</v>
      </c>
      <c r="I131" s="183">
        <f>SUMPRODUCT(-('Diário 7º PA'!$E$4:$E$5383='Analítico Cx.'!$B131),-('Diário 7º PA'!$N$4:$N$5383=I$1),('Diário 7º PA'!$F$4:$F$5383))+SUMPRODUCT(-('Diário 8º PA'!$E$4:$E$5022='Analítico Cx.'!$B131),-('Diário 8º PA'!$O$4:$O$5022=I$1),('Diário 8º PA'!$F$4:$F$5022))+SUMPRODUCT(-('Diário 9º PA'!$E$4:$E$5221='Analítico Cx.'!$B131),-('Diário 9º PA'!$O$4:$O$5221=I$1),('Diário 9º PA'!$F$4:$F$5221))+SUMPRODUCT(-('Diário 10º PA'!$E$4:$E$5221='Analítico Cx.'!$B131),-('Diário 10º PA'!$O$4:$O$5221=I$1),('Diário 10º PA'!$F$4:$F$5221))</f>
        <v>0</v>
      </c>
      <c r="J131" s="183">
        <f>SUMPRODUCT(-('Diário 7º PA'!$E$4:$E$5383='Analítico Cx.'!$B131),-('Diário 7º PA'!$N$4:$N$5383=J$1),('Diário 7º PA'!$F$4:$F$5383))+SUMPRODUCT(-('Diário 8º PA'!$E$4:$E$5022='Analítico Cx.'!$B131),-('Diário 8º PA'!$O$4:$O$5022=J$1),('Diário 8º PA'!$F$4:$F$5022))+SUMPRODUCT(-('Diário 9º PA'!$E$4:$E$5221='Analítico Cx.'!$B131),-('Diário 9º PA'!$O$4:$O$5221=J$1),('Diário 9º PA'!$F$4:$F$5221))+SUMPRODUCT(-('Diário 10º PA'!$E$4:$E$5221='Analítico Cx.'!$B131),-('Diário 10º PA'!$O$4:$O$5221=J$1),('Diário 10º PA'!$F$4:$F$5221))</f>
        <v>0</v>
      </c>
      <c r="K131" s="183">
        <f>SUMPRODUCT(-('Diário 7º PA'!$E$4:$E$5383='Analítico Cx.'!$B131),-('Diário 7º PA'!$N$4:$N$5383=K$1),('Diário 7º PA'!$F$4:$F$5383))+SUMPRODUCT(-('Diário 8º PA'!$E$4:$E$5022='Analítico Cx.'!$B131),-('Diário 8º PA'!$O$4:$O$5022=K$1),('Diário 8º PA'!$F$4:$F$5022))+SUMPRODUCT(-('Diário 9º PA'!$E$4:$E$5221='Analítico Cx.'!$B131),-('Diário 9º PA'!$O$4:$O$5221=K$1),('Diário 9º PA'!$F$4:$F$5221))+SUMPRODUCT(-('Diário 10º PA'!$E$4:$E$5221='Analítico Cx.'!$B131),-('Diário 10º PA'!$O$4:$O$5221=K$1),('Diário 10º PA'!$F$4:$F$5221))</f>
        <v>0</v>
      </c>
      <c r="L131" s="183">
        <f>SUMPRODUCT(-('Diário 7º PA'!$E$4:$E$5383='Analítico Cx.'!$B131),-('Diário 7º PA'!$N$4:$N$5383=L$1),('Diário 7º PA'!$F$4:$F$5383))+SUMPRODUCT(-('Diário 8º PA'!$E$4:$E$5022='Analítico Cx.'!$B131),-('Diário 8º PA'!$O$4:$O$5022=L$1),('Diário 8º PA'!$F$4:$F$5022))+SUMPRODUCT(-('Diário 9º PA'!$E$4:$E$5221='Analítico Cx.'!$B131),-('Diário 9º PA'!$O$4:$O$5221=L$1),('Diário 9º PA'!$F$4:$F$5221))+SUMPRODUCT(-('Diário 10º PA'!$E$4:$E$5221='Analítico Cx.'!$B131),-('Diário 10º PA'!$O$4:$O$5221=L$1),('Diário 10º PA'!$F$4:$F$5221))</f>
        <v>0</v>
      </c>
      <c r="M131" s="183">
        <f>SUMPRODUCT(-('Diário 7º PA'!$E$4:$E$5383='Analítico Cx.'!$B131),-('Diário 7º PA'!$N$4:$N$5383=M$1),('Diário 7º PA'!$F$4:$F$5383))+SUMPRODUCT(-('Diário 8º PA'!$E$4:$E$5022='Analítico Cx.'!$B131),-('Diário 8º PA'!$O$4:$O$5022=M$1),('Diário 8º PA'!$F$4:$F$5022))+SUMPRODUCT(-('Diário 9º PA'!$E$4:$E$5221='Analítico Cx.'!$B131),-('Diário 9º PA'!$O$4:$O$5221=M$1),('Diário 9º PA'!$F$4:$F$5221))+SUMPRODUCT(-('Diário 10º PA'!$E$4:$E$5221='Analítico Cx.'!$B131),-('Diário 10º PA'!$O$4:$O$5221=M$1),('Diário 10º PA'!$F$4:$F$5221))</f>
        <v>0</v>
      </c>
      <c r="N131" s="183">
        <f>SUMPRODUCT(-('Diário 7º PA'!$E$4:$E$5383='Analítico Cx.'!$B131),-('Diário 7º PA'!$N$4:$N$5383=N$1),('Diário 7º PA'!$F$4:$F$5383))+SUMPRODUCT(-('Diário 8º PA'!$E$4:$E$5022='Analítico Cx.'!$B131),-('Diário 8º PA'!$O$4:$O$5022=N$1),('Diário 8º PA'!$F$4:$F$5022))+SUMPRODUCT(-('Diário 9º PA'!$E$4:$E$5221='Analítico Cx.'!$B131),-('Diário 9º PA'!$O$4:$O$5221=N$1),('Diário 9º PA'!$F$4:$F$5221))+SUMPRODUCT(-('Diário 10º PA'!$E$4:$E$5221='Analítico Cx.'!$B131),-('Diário 10º PA'!$O$4:$O$5221=N$1),('Diário 10º PA'!$F$4:$F$5221))</f>
        <v>0</v>
      </c>
      <c r="O131" s="184">
        <f t="shared" si="19"/>
        <v>147508.25</v>
      </c>
      <c r="P131" s="168">
        <f t="shared" si="20"/>
        <v>9.1226625638808345E-3</v>
      </c>
    </row>
    <row r="132" spans="1:16" ht="23.25" customHeight="1" x14ac:dyDescent="0.2">
      <c r="A132" s="59" t="s">
        <v>353</v>
      </c>
      <c r="B132" s="103" t="s">
        <v>354</v>
      </c>
      <c r="C132" s="183">
        <f>SUMPRODUCT(-('Diário 7º PA'!$E$4:$E$5383='Analítico Cx.'!$B132),-('Diário 7º PA'!$N$4:$N$5383=C$1),('Diário 7º PA'!$F$4:$F$5383))+SUMPRODUCT(-('Diário 8º PA'!$E$4:$E$5022='Analítico Cx.'!$B132),-('Diário 8º PA'!$O$4:$O$5022=C$1),('Diário 8º PA'!$F$4:$F$5022))+SUMPRODUCT(-('Diário 9º PA'!$E$4:$E$5221='Analítico Cx.'!$B132),-('Diário 9º PA'!$O$4:$O$5221=C$1),('Diário 9º PA'!$F$4:$F$5221))+SUMPRODUCT(-('Diário 10º PA'!$E$4:$E$5221='Analítico Cx.'!$B132),-('Diário 10º PA'!$O$4:$O$5221=C$1),('Diário 10º PA'!$F$4:$F$5221))</f>
        <v>34153.699999999997</v>
      </c>
      <c r="D132" s="183">
        <f>SUMPRODUCT(-('Diário 7º PA'!$E$4:$E$5383='Analítico Cx.'!$B132),-('Diário 7º PA'!$N$4:$N$5383=D$1),('Diário 7º PA'!$F$4:$F$5383))+SUMPRODUCT(-('Diário 8º PA'!$E$4:$E$5022='Analítico Cx.'!$B132),-('Diário 8º PA'!$O$4:$O$5022=D$1),('Diário 8º PA'!$F$4:$F$5022))+SUMPRODUCT(-('Diário 9º PA'!$E$4:$E$5221='Analítico Cx.'!$B132),-('Diário 9º PA'!$O$4:$O$5221=D$1),('Diário 9º PA'!$F$4:$F$5221))+SUMPRODUCT(-('Diário 10º PA'!$E$4:$E$5221='Analítico Cx.'!$B132),-('Diário 10º PA'!$O$4:$O$5221=D$1),('Diário 10º PA'!$F$4:$F$5221))</f>
        <v>0</v>
      </c>
      <c r="E132" s="183">
        <f>SUMPRODUCT(-('Diário 7º PA'!$E$4:$E$5383='Analítico Cx.'!$B132),-('Diário 7º PA'!$N$4:$N$5383=E$1),('Diário 7º PA'!$F$4:$F$5383))+SUMPRODUCT(-('Diário 8º PA'!$E$4:$E$5022='Analítico Cx.'!$B132),-('Diário 8º PA'!$O$4:$O$5022=E$1),('Diário 8º PA'!$F$4:$F$5022))+SUMPRODUCT(-('Diário 9º PA'!$E$4:$E$5221='Analítico Cx.'!$B132),-('Diário 9º PA'!$O$4:$O$5221=E$1),('Diário 9º PA'!$F$4:$F$5221))+SUMPRODUCT(-('Diário 10º PA'!$E$4:$E$5221='Analítico Cx.'!$B132),-('Diário 10º PA'!$O$4:$O$5221=E$1),('Diário 10º PA'!$F$4:$F$5221))</f>
        <v>0</v>
      </c>
      <c r="F132" s="183">
        <f>SUMPRODUCT(-('Diário 7º PA'!$E$4:$E$5383='Analítico Cx.'!$B132),-('Diário 7º PA'!$N$4:$N$5383=F$1),('Diário 7º PA'!$F$4:$F$5383))+SUMPRODUCT(-('Diário 8º PA'!$E$4:$E$5022='Analítico Cx.'!$B132),-('Diário 8º PA'!$O$4:$O$5022=F$1),('Diário 8º PA'!$F$4:$F$5022))+SUMPRODUCT(-('Diário 9º PA'!$E$4:$E$5221='Analítico Cx.'!$B132),-('Diário 9º PA'!$O$4:$O$5221=F$1),('Diário 9º PA'!$F$4:$F$5221))+SUMPRODUCT(-('Diário 10º PA'!$E$4:$E$5221='Analítico Cx.'!$B132),-('Diário 10º PA'!$O$4:$O$5221=F$1),('Diário 10º PA'!$F$4:$F$5221))</f>
        <v>0</v>
      </c>
      <c r="G132" s="183">
        <f>SUMPRODUCT(-('Diário 7º PA'!$E$4:$E$5383='Analítico Cx.'!$B132),-('Diário 7º PA'!$N$4:$N$5383=G$1),('Diário 7º PA'!$F$4:$F$5383))+SUMPRODUCT(-('Diário 8º PA'!$E$4:$E$5022='Analítico Cx.'!$B132),-('Diário 8º PA'!$O$4:$O$5022=G$1),('Diário 8º PA'!$F$4:$F$5022))+SUMPRODUCT(-('Diário 9º PA'!$E$4:$E$5221='Analítico Cx.'!$B132),-('Diário 9º PA'!$O$4:$O$5221=G$1),('Diário 9º PA'!$F$4:$F$5221))+SUMPRODUCT(-('Diário 10º PA'!$E$4:$E$5221='Analítico Cx.'!$B132),-('Diário 10º PA'!$O$4:$O$5221=G$1),('Diário 10º PA'!$F$4:$F$5221))</f>
        <v>0</v>
      </c>
      <c r="H132" s="183">
        <f>SUMPRODUCT(-('Diário 7º PA'!$E$4:$E$5383='Analítico Cx.'!$B132),-('Diário 7º PA'!$N$4:$N$5383=H$1),('Diário 7º PA'!$F$4:$F$5383))+SUMPRODUCT(-('Diário 8º PA'!$E$4:$E$5022='Analítico Cx.'!$B132),-('Diário 8º PA'!$O$4:$O$5022=H$1),('Diário 8º PA'!$F$4:$F$5022))+SUMPRODUCT(-('Diário 9º PA'!$E$4:$E$5221='Analítico Cx.'!$B132),-('Diário 9º PA'!$O$4:$O$5221=H$1),('Diário 9º PA'!$F$4:$F$5221))+SUMPRODUCT(-('Diário 10º PA'!$E$4:$E$5221='Analítico Cx.'!$B132),-('Diário 10º PA'!$O$4:$O$5221=H$1),('Diário 10º PA'!$F$4:$F$5221))</f>
        <v>0</v>
      </c>
      <c r="I132" s="183">
        <f>SUMPRODUCT(-('Diário 7º PA'!$E$4:$E$5383='Analítico Cx.'!$B132),-('Diário 7º PA'!$N$4:$N$5383=I$1),('Diário 7º PA'!$F$4:$F$5383))+SUMPRODUCT(-('Diário 8º PA'!$E$4:$E$5022='Analítico Cx.'!$B132),-('Diário 8º PA'!$O$4:$O$5022=I$1),('Diário 8º PA'!$F$4:$F$5022))+SUMPRODUCT(-('Diário 9º PA'!$E$4:$E$5221='Analítico Cx.'!$B132),-('Diário 9º PA'!$O$4:$O$5221=I$1),('Diário 9º PA'!$F$4:$F$5221))+SUMPRODUCT(-('Diário 10º PA'!$E$4:$E$5221='Analítico Cx.'!$B132),-('Diário 10º PA'!$O$4:$O$5221=I$1),('Diário 10º PA'!$F$4:$F$5221))</f>
        <v>0</v>
      </c>
      <c r="J132" s="183">
        <f>SUMPRODUCT(-('Diário 7º PA'!$E$4:$E$5383='Analítico Cx.'!$B132),-('Diário 7º PA'!$N$4:$N$5383=J$1),('Diário 7º PA'!$F$4:$F$5383))+SUMPRODUCT(-('Diário 8º PA'!$E$4:$E$5022='Analítico Cx.'!$B132),-('Diário 8º PA'!$O$4:$O$5022=J$1),('Diário 8º PA'!$F$4:$F$5022))+SUMPRODUCT(-('Diário 9º PA'!$E$4:$E$5221='Analítico Cx.'!$B132),-('Diário 9º PA'!$O$4:$O$5221=J$1),('Diário 9º PA'!$F$4:$F$5221))+SUMPRODUCT(-('Diário 10º PA'!$E$4:$E$5221='Analítico Cx.'!$B132),-('Diário 10º PA'!$O$4:$O$5221=J$1),('Diário 10º PA'!$F$4:$F$5221))</f>
        <v>0</v>
      </c>
      <c r="K132" s="183">
        <f>SUMPRODUCT(-('Diário 7º PA'!$E$4:$E$5383='Analítico Cx.'!$B132),-('Diário 7º PA'!$N$4:$N$5383=K$1),('Diário 7º PA'!$F$4:$F$5383))+SUMPRODUCT(-('Diário 8º PA'!$E$4:$E$5022='Analítico Cx.'!$B132),-('Diário 8º PA'!$O$4:$O$5022=K$1),('Diário 8º PA'!$F$4:$F$5022))+SUMPRODUCT(-('Diário 9º PA'!$E$4:$E$5221='Analítico Cx.'!$B132),-('Diário 9º PA'!$O$4:$O$5221=K$1),('Diário 9º PA'!$F$4:$F$5221))+SUMPRODUCT(-('Diário 10º PA'!$E$4:$E$5221='Analítico Cx.'!$B132),-('Diário 10º PA'!$O$4:$O$5221=K$1),('Diário 10º PA'!$F$4:$F$5221))</f>
        <v>0</v>
      </c>
      <c r="L132" s="183">
        <f>SUMPRODUCT(-('Diário 7º PA'!$E$4:$E$5383='Analítico Cx.'!$B132),-('Diário 7º PA'!$N$4:$N$5383=L$1),('Diário 7º PA'!$F$4:$F$5383))+SUMPRODUCT(-('Diário 8º PA'!$E$4:$E$5022='Analítico Cx.'!$B132),-('Diário 8º PA'!$O$4:$O$5022=L$1),('Diário 8º PA'!$F$4:$F$5022))+SUMPRODUCT(-('Diário 9º PA'!$E$4:$E$5221='Analítico Cx.'!$B132),-('Diário 9º PA'!$O$4:$O$5221=L$1),('Diário 9º PA'!$F$4:$F$5221))+SUMPRODUCT(-('Diário 10º PA'!$E$4:$E$5221='Analítico Cx.'!$B132),-('Diário 10º PA'!$O$4:$O$5221=L$1),('Diário 10º PA'!$F$4:$F$5221))</f>
        <v>0</v>
      </c>
      <c r="M132" s="183">
        <f>SUMPRODUCT(-('Diário 7º PA'!$E$4:$E$5383='Analítico Cx.'!$B132),-('Diário 7º PA'!$N$4:$N$5383=M$1),('Diário 7º PA'!$F$4:$F$5383))+SUMPRODUCT(-('Diário 8º PA'!$E$4:$E$5022='Analítico Cx.'!$B132),-('Diário 8º PA'!$O$4:$O$5022=M$1),('Diário 8º PA'!$F$4:$F$5022))+SUMPRODUCT(-('Diário 9º PA'!$E$4:$E$5221='Analítico Cx.'!$B132),-('Diário 9º PA'!$O$4:$O$5221=M$1),('Diário 9º PA'!$F$4:$F$5221))+SUMPRODUCT(-('Diário 10º PA'!$E$4:$E$5221='Analítico Cx.'!$B132),-('Diário 10º PA'!$O$4:$O$5221=M$1),('Diário 10º PA'!$F$4:$F$5221))</f>
        <v>0</v>
      </c>
      <c r="N132" s="183">
        <f>SUMPRODUCT(-('Diário 7º PA'!$E$4:$E$5383='Analítico Cx.'!$B132),-('Diário 7º PA'!$N$4:$N$5383=N$1),('Diário 7º PA'!$F$4:$F$5383))+SUMPRODUCT(-('Diário 8º PA'!$E$4:$E$5022='Analítico Cx.'!$B132),-('Diário 8º PA'!$O$4:$O$5022=N$1),('Diário 8º PA'!$F$4:$F$5022))+SUMPRODUCT(-('Diário 9º PA'!$E$4:$E$5221='Analítico Cx.'!$B132),-('Diário 9º PA'!$O$4:$O$5221=N$1),('Diário 9º PA'!$F$4:$F$5221))+SUMPRODUCT(-('Diário 10º PA'!$E$4:$E$5221='Analítico Cx.'!$B132),-('Diário 10º PA'!$O$4:$O$5221=N$1),('Diário 10º PA'!$F$4:$F$5221))</f>
        <v>0</v>
      </c>
      <c r="O132" s="184">
        <f t="shared" si="19"/>
        <v>34153.699999999997</v>
      </c>
      <c r="P132" s="168">
        <f t="shared" si="20"/>
        <v>2.1122390131264983E-3</v>
      </c>
    </row>
    <row r="133" spans="1:16" ht="23.25" customHeight="1" x14ac:dyDescent="0.2">
      <c r="A133" s="59" t="s">
        <v>355</v>
      </c>
      <c r="B133" s="103" t="s">
        <v>356</v>
      </c>
      <c r="C133" s="183">
        <f>SUMPRODUCT(-('Diário 7º PA'!$E$4:$E$5383='Analítico Cx.'!$B133),-('Diário 7º PA'!$N$4:$N$5383=C$1),('Diário 7º PA'!$F$4:$F$5383))+SUMPRODUCT(-('Diário 8º PA'!$E$4:$E$5022='Analítico Cx.'!$B133),-('Diário 8º PA'!$O$4:$O$5022=C$1),('Diário 8º PA'!$F$4:$F$5022))+SUMPRODUCT(-('Diário 9º PA'!$E$4:$E$5221='Analítico Cx.'!$B133),-('Diário 9º PA'!$O$4:$O$5221=C$1),('Diário 9º PA'!$F$4:$F$5221))+SUMPRODUCT(-('Diário 10º PA'!$E$4:$E$5221='Analítico Cx.'!$B133),-('Diário 10º PA'!$O$4:$O$5221=C$1),('Diário 10º PA'!$F$4:$F$5221))</f>
        <v>15453.110000000002</v>
      </c>
      <c r="D133" s="183">
        <f>SUMPRODUCT(-('Diário 7º PA'!$E$4:$E$5383='Analítico Cx.'!$B133),-('Diário 7º PA'!$N$4:$N$5383=D$1),('Diário 7º PA'!$F$4:$F$5383))+SUMPRODUCT(-('Diário 8º PA'!$E$4:$E$5022='Analítico Cx.'!$B133),-('Diário 8º PA'!$O$4:$O$5022=D$1),('Diário 8º PA'!$F$4:$F$5022))+SUMPRODUCT(-('Diário 9º PA'!$E$4:$E$5221='Analítico Cx.'!$B133),-('Diário 9º PA'!$O$4:$O$5221=D$1),('Diário 9º PA'!$F$4:$F$5221))+SUMPRODUCT(-('Diário 10º PA'!$E$4:$E$5221='Analítico Cx.'!$B133),-('Diário 10º PA'!$O$4:$O$5221=D$1),('Diário 10º PA'!$F$4:$F$5221))</f>
        <v>12724.19</v>
      </c>
      <c r="E133" s="183">
        <f>SUMPRODUCT(-('Diário 7º PA'!$E$4:$E$5383='Analítico Cx.'!$B133),-('Diário 7º PA'!$N$4:$N$5383=E$1),('Diário 7º PA'!$F$4:$F$5383))+SUMPRODUCT(-('Diário 8º PA'!$E$4:$E$5022='Analítico Cx.'!$B133),-('Diário 8º PA'!$O$4:$O$5022=E$1),('Diário 8º PA'!$F$4:$F$5022))+SUMPRODUCT(-('Diário 9º PA'!$E$4:$E$5221='Analítico Cx.'!$B133),-('Diário 9º PA'!$O$4:$O$5221=E$1),('Diário 9º PA'!$F$4:$F$5221))+SUMPRODUCT(-('Diário 10º PA'!$E$4:$E$5221='Analítico Cx.'!$B133),-('Diário 10º PA'!$O$4:$O$5221=E$1),('Diário 10º PA'!$F$4:$F$5221))</f>
        <v>12781.3</v>
      </c>
      <c r="F133" s="183">
        <f>SUMPRODUCT(-('Diário 7º PA'!$E$4:$E$5383='Analítico Cx.'!$B133),-('Diário 7º PA'!$N$4:$N$5383=F$1),('Diário 7º PA'!$F$4:$F$5383))+SUMPRODUCT(-('Diário 8º PA'!$E$4:$E$5022='Analítico Cx.'!$B133),-('Diário 8º PA'!$O$4:$O$5022=F$1),('Diário 8º PA'!$F$4:$F$5022))+SUMPRODUCT(-('Diário 9º PA'!$E$4:$E$5221='Analítico Cx.'!$B133),-('Diário 9º PA'!$O$4:$O$5221=F$1),('Diário 9º PA'!$F$4:$F$5221))+SUMPRODUCT(-('Diário 10º PA'!$E$4:$E$5221='Analítico Cx.'!$B133),-('Diário 10º PA'!$O$4:$O$5221=F$1),('Diário 10º PA'!$F$4:$F$5221))</f>
        <v>0</v>
      </c>
      <c r="G133" s="183">
        <f>SUMPRODUCT(-('Diário 7º PA'!$E$4:$E$5383='Analítico Cx.'!$B133),-('Diário 7º PA'!$N$4:$N$5383=G$1),('Diário 7º PA'!$F$4:$F$5383))+SUMPRODUCT(-('Diário 8º PA'!$E$4:$E$5022='Analítico Cx.'!$B133),-('Diário 8º PA'!$O$4:$O$5022=G$1),('Diário 8º PA'!$F$4:$F$5022))+SUMPRODUCT(-('Diário 9º PA'!$E$4:$E$5221='Analítico Cx.'!$B133),-('Diário 9º PA'!$O$4:$O$5221=G$1),('Diário 9º PA'!$F$4:$F$5221))+SUMPRODUCT(-('Diário 10º PA'!$E$4:$E$5221='Analítico Cx.'!$B133),-('Diário 10º PA'!$O$4:$O$5221=G$1),('Diário 10º PA'!$F$4:$F$5221))</f>
        <v>0</v>
      </c>
      <c r="H133" s="183">
        <f>SUMPRODUCT(-('Diário 7º PA'!$E$4:$E$5383='Analítico Cx.'!$B133),-('Diário 7º PA'!$N$4:$N$5383=H$1),('Diário 7º PA'!$F$4:$F$5383))+SUMPRODUCT(-('Diário 8º PA'!$E$4:$E$5022='Analítico Cx.'!$B133),-('Diário 8º PA'!$O$4:$O$5022=H$1),('Diário 8º PA'!$F$4:$F$5022))+SUMPRODUCT(-('Diário 9º PA'!$E$4:$E$5221='Analítico Cx.'!$B133),-('Diário 9º PA'!$O$4:$O$5221=H$1),('Diário 9º PA'!$F$4:$F$5221))+SUMPRODUCT(-('Diário 10º PA'!$E$4:$E$5221='Analítico Cx.'!$B133),-('Diário 10º PA'!$O$4:$O$5221=H$1),('Diário 10º PA'!$F$4:$F$5221))</f>
        <v>0</v>
      </c>
      <c r="I133" s="183">
        <f>SUMPRODUCT(-('Diário 7º PA'!$E$4:$E$5383='Analítico Cx.'!$B133),-('Diário 7º PA'!$N$4:$N$5383=I$1),('Diário 7º PA'!$F$4:$F$5383))+SUMPRODUCT(-('Diário 8º PA'!$E$4:$E$5022='Analítico Cx.'!$B133),-('Diário 8º PA'!$O$4:$O$5022=I$1),('Diário 8º PA'!$F$4:$F$5022))+SUMPRODUCT(-('Diário 9º PA'!$E$4:$E$5221='Analítico Cx.'!$B133),-('Diário 9º PA'!$O$4:$O$5221=I$1),('Diário 9º PA'!$F$4:$F$5221))+SUMPRODUCT(-('Diário 10º PA'!$E$4:$E$5221='Analítico Cx.'!$B133),-('Diário 10º PA'!$O$4:$O$5221=I$1),('Diário 10º PA'!$F$4:$F$5221))</f>
        <v>0</v>
      </c>
      <c r="J133" s="183">
        <f>SUMPRODUCT(-('Diário 7º PA'!$E$4:$E$5383='Analítico Cx.'!$B133),-('Diário 7º PA'!$N$4:$N$5383=J$1),('Diário 7º PA'!$F$4:$F$5383))+SUMPRODUCT(-('Diário 8º PA'!$E$4:$E$5022='Analítico Cx.'!$B133),-('Diário 8º PA'!$O$4:$O$5022=J$1),('Diário 8º PA'!$F$4:$F$5022))+SUMPRODUCT(-('Diário 9º PA'!$E$4:$E$5221='Analítico Cx.'!$B133),-('Diário 9º PA'!$O$4:$O$5221=J$1),('Diário 9º PA'!$F$4:$F$5221))+SUMPRODUCT(-('Diário 10º PA'!$E$4:$E$5221='Analítico Cx.'!$B133),-('Diário 10º PA'!$O$4:$O$5221=J$1),('Diário 10º PA'!$F$4:$F$5221))</f>
        <v>0</v>
      </c>
      <c r="K133" s="183">
        <f>SUMPRODUCT(-('Diário 7º PA'!$E$4:$E$5383='Analítico Cx.'!$B133),-('Diário 7º PA'!$N$4:$N$5383=K$1),('Diário 7º PA'!$F$4:$F$5383))+SUMPRODUCT(-('Diário 8º PA'!$E$4:$E$5022='Analítico Cx.'!$B133),-('Diário 8º PA'!$O$4:$O$5022=K$1),('Diário 8º PA'!$F$4:$F$5022))+SUMPRODUCT(-('Diário 9º PA'!$E$4:$E$5221='Analítico Cx.'!$B133),-('Diário 9º PA'!$O$4:$O$5221=K$1),('Diário 9º PA'!$F$4:$F$5221))+SUMPRODUCT(-('Diário 10º PA'!$E$4:$E$5221='Analítico Cx.'!$B133),-('Diário 10º PA'!$O$4:$O$5221=K$1),('Diário 10º PA'!$F$4:$F$5221))</f>
        <v>0</v>
      </c>
      <c r="L133" s="183">
        <f>SUMPRODUCT(-('Diário 7º PA'!$E$4:$E$5383='Analítico Cx.'!$B133),-('Diário 7º PA'!$N$4:$N$5383=L$1),('Diário 7º PA'!$F$4:$F$5383))+SUMPRODUCT(-('Diário 8º PA'!$E$4:$E$5022='Analítico Cx.'!$B133),-('Diário 8º PA'!$O$4:$O$5022=L$1),('Diário 8º PA'!$F$4:$F$5022))+SUMPRODUCT(-('Diário 9º PA'!$E$4:$E$5221='Analítico Cx.'!$B133),-('Diário 9º PA'!$O$4:$O$5221=L$1),('Diário 9º PA'!$F$4:$F$5221))+SUMPRODUCT(-('Diário 10º PA'!$E$4:$E$5221='Analítico Cx.'!$B133),-('Diário 10º PA'!$O$4:$O$5221=L$1),('Diário 10º PA'!$F$4:$F$5221))</f>
        <v>0</v>
      </c>
      <c r="M133" s="183">
        <f>SUMPRODUCT(-('Diário 7º PA'!$E$4:$E$5383='Analítico Cx.'!$B133),-('Diário 7º PA'!$N$4:$N$5383=M$1),('Diário 7º PA'!$F$4:$F$5383))+SUMPRODUCT(-('Diário 8º PA'!$E$4:$E$5022='Analítico Cx.'!$B133),-('Diário 8º PA'!$O$4:$O$5022=M$1),('Diário 8º PA'!$F$4:$F$5022))+SUMPRODUCT(-('Diário 9º PA'!$E$4:$E$5221='Analítico Cx.'!$B133),-('Diário 9º PA'!$O$4:$O$5221=M$1),('Diário 9º PA'!$F$4:$F$5221))+SUMPRODUCT(-('Diário 10º PA'!$E$4:$E$5221='Analítico Cx.'!$B133),-('Diário 10º PA'!$O$4:$O$5221=M$1),('Diário 10º PA'!$F$4:$F$5221))</f>
        <v>0</v>
      </c>
      <c r="N133" s="183">
        <f>SUMPRODUCT(-('Diário 7º PA'!$E$4:$E$5383='Analítico Cx.'!$B133),-('Diário 7º PA'!$N$4:$N$5383=N$1),('Diário 7º PA'!$F$4:$F$5383))+SUMPRODUCT(-('Diário 8º PA'!$E$4:$E$5022='Analítico Cx.'!$B133),-('Diário 8º PA'!$O$4:$O$5022=N$1),('Diário 8º PA'!$F$4:$F$5022))+SUMPRODUCT(-('Diário 9º PA'!$E$4:$E$5221='Analítico Cx.'!$B133),-('Diário 9º PA'!$O$4:$O$5221=N$1),('Diário 9º PA'!$F$4:$F$5221))+SUMPRODUCT(-('Diário 10º PA'!$E$4:$E$5221='Analítico Cx.'!$B133),-('Diário 10º PA'!$O$4:$O$5221=N$1),('Diário 10º PA'!$F$4:$F$5221))</f>
        <v>0</v>
      </c>
      <c r="O133" s="184">
        <f t="shared" si="19"/>
        <v>40958.600000000006</v>
      </c>
      <c r="P133" s="168">
        <f t="shared" si="20"/>
        <v>2.5330887383517163E-3</v>
      </c>
    </row>
    <row r="134" spans="1:16" ht="23.25" customHeight="1" x14ac:dyDescent="0.2">
      <c r="A134" s="59" t="s">
        <v>357</v>
      </c>
      <c r="B134" s="103" t="s">
        <v>358</v>
      </c>
      <c r="C134" s="183">
        <f>SUMPRODUCT(-('Diário 7º PA'!$E$4:$E$5383='Analítico Cx.'!$B134),-('Diário 7º PA'!$N$4:$N$5383=C$1),('Diário 7º PA'!$F$4:$F$5383))+SUMPRODUCT(-('Diário 8º PA'!$E$4:$E$5022='Analítico Cx.'!$B134),-('Diário 8º PA'!$O$4:$O$5022=C$1),('Diário 8º PA'!$F$4:$F$5022))+SUMPRODUCT(-('Diário 9º PA'!$E$4:$E$5221='Analítico Cx.'!$B134),-('Diário 9º PA'!$O$4:$O$5221=C$1),('Diário 9º PA'!$F$4:$F$5221))+SUMPRODUCT(-('Diário 10º PA'!$E$4:$E$5221='Analítico Cx.'!$B134),-('Diário 10º PA'!$O$4:$O$5221=C$1),('Diário 10º PA'!$F$4:$F$5221))</f>
        <v>4133.4799999999987</v>
      </c>
      <c r="D134" s="183">
        <f>SUMPRODUCT(-('Diário 7º PA'!$E$4:$E$5383='Analítico Cx.'!$B134),-('Diário 7º PA'!$N$4:$N$5383=D$1),('Diário 7º PA'!$F$4:$F$5383))+SUMPRODUCT(-('Diário 8º PA'!$E$4:$E$5022='Analítico Cx.'!$B134),-('Diário 8º PA'!$O$4:$O$5022=D$1),('Diário 8º PA'!$F$4:$F$5022))+SUMPRODUCT(-('Diário 9º PA'!$E$4:$E$5221='Analítico Cx.'!$B134),-('Diário 9º PA'!$O$4:$O$5221=D$1),('Diário 9º PA'!$F$4:$F$5221))+SUMPRODUCT(-('Diário 10º PA'!$E$4:$E$5221='Analítico Cx.'!$B134),-('Diário 10º PA'!$O$4:$O$5221=D$1),('Diário 10º PA'!$F$4:$F$5221))</f>
        <v>3513.0300000000011</v>
      </c>
      <c r="E134" s="183">
        <f>SUMPRODUCT(-('Diário 7º PA'!$E$4:$E$5383='Analítico Cx.'!$B134),-('Diário 7º PA'!$N$4:$N$5383=E$1),('Diário 7º PA'!$F$4:$F$5383))+SUMPRODUCT(-('Diário 8º PA'!$E$4:$E$5022='Analítico Cx.'!$B134),-('Diário 8º PA'!$O$4:$O$5022=E$1),('Diário 8º PA'!$F$4:$F$5022))+SUMPRODUCT(-('Diário 9º PA'!$E$4:$E$5221='Analítico Cx.'!$B134),-('Diário 9º PA'!$O$4:$O$5221=E$1),('Diário 9º PA'!$F$4:$F$5221))+SUMPRODUCT(-('Diário 10º PA'!$E$4:$E$5221='Analítico Cx.'!$B134),-('Diário 10º PA'!$O$4:$O$5221=E$1),('Diário 10º PA'!$F$4:$F$5221))</f>
        <v>4048.8500000000008</v>
      </c>
      <c r="F134" s="183">
        <f>SUMPRODUCT(-('Diário 7º PA'!$E$4:$E$5383='Analítico Cx.'!$B134),-('Diário 7º PA'!$N$4:$N$5383=F$1),('Diário 7º PA'!$F$4:$F$5383))+SUMPRODUCT(-('Diário 8º PA'!$E$4:$E$5022='Analítico Cx.'!$B134),-('Diário 8º PA'!$O$4:$O$5022=F$1),('Diário 8º PA'!$F$4:$F$5022))+SUMPRODUCT(-('Diário 9º PA'!$E$4:$E$5221='Analítico Cx.'!$B134),-('Diário 9º PA'!$O$4:$O$5221=F$1),('Diário 9º PA'!$F$4:$F$5221))+SUMPRODUCT(-('Diário 10º PA'!$E$4:$E$5221='Analítico Cx.'!$B134),-('Diário 10º PA'!$O$4:$O$5221=F$1),('Diário 10º PA'!$F$4:$F$5221))</f>
        <v>0</v>
      </c>
      <c r="G134" s="183">
        <f>SUMPRODUCT(-('Diário 7º PA'!$E$4:$E$5383='Analítico Cx.'!$B134),-('Diário 7º PA'!$N$4:$N$5383=G$1),('Diário 7º PA'!$F$4:$F$5383))+SUMPRODUCT(-('Diário 8º PA'!$E$4:$E$5022='Analítico Cx.'!$B134),-('Diário 8º PA'!$O$4:$O$5022=G$1),('Diário 8º PA'!$F$4:$F$5022))+SUMPRODUCT(-('Diário 9º PA'!$E$4:$E$5221='Analítico Cx.'!$B134),-('Diário 9º PA'!$O$4:$O$5221=G$1),('Diário 9º PA'!$F$4:$F$5221))+SUMPRODUCT(-('Diário 10º PA'!$E$4:$E$5221='Analítico Cx.'!$B134),-('Diário 10º PA'!$O$4:$O$5221=G$1),('Diário 10º PA'!$F$4:$F$5221))</f>
        <v>0</v>
      </c>
      <c r="H134" s="183">
        <f>SUMPRODUCT(-('Diário 7º PA'!$E$4:$E$5383='Analítico Cx.'!$B134),-('Diário 7º PA'!$N$4:$N$5383=H$1),('Diário 7º PA'!$F$4:$F$5383))+SUMPRODUCT(-('Diário 8º PA'!$E$4:$E$5022='Analítico Cx.'!$B134),-('Diário 8º PA'!$O$4:$O$5022=H$1),('Diário 8º PA'!$F$4:$F$5022))+SUMPRODUCT(-('Diário 9º PA'!$E$4:$E$5221='Analítico Cx.'!$B134),-('Diário 9º PA'!$O$4:$O$5221=H$1),('Diário 9º PA'!$F$4:$F$5221))+SUMPRODUCT(-('Diário 10º PA'!$E$4:$E$5221='Analítico Cx.'!$B134),-('Diário 10º PA'!$O$4:$O$5221=H$1),('Diário 10º PA'!$F$4:$F$5221))</f>
        <v>0</v>
      </c>
      <c r="I134" s="183">
        <f>SUMPRODUCT(-('Diário 7º PA'!$E$4:$E$5383='Analítico Cx.'!$B134),-('Diário 7º PA'!$N$4:$N$5383=I$1),('Diário 7º PA'!$F$4:$F$5383))+SUMPRODUCT(-('Diário 8º PA'!$E$4:$E$5022='Analítico Cx.'!$B134),-('Diário 8º PA'!$O$4:$O$5022=I$1),('Diário 8º PA'!$F$4:$F$5022))+SUMPRODUCT(-('Diário 9º PA'!$E$4:$E$5221='Analítico Cx.'!$B134),-('Diário 9º PA'!$O$4:$O$5221=I$1),('Diário 9º PA'!$F$4:$F$5221))+SUMPRODUCT(-('Diário 10º PA'!$E$4:$E$5221='Analítico Cx.'!$B134),-('Diário 10º PA'!$O$4:$O$5221=I$1),('Diário 10º PA'!$F$4:$F$5221))</f>
        <v>0</v>
      </c>
      <c r="J134" s="183">
        <f>SUMPRODUCT(-('Diário 7º PA'!$E$4:$E$5383='Analítico Cx.'!$B134),-('Diário 7º PA'!$N$4:$N$5383=J$1),('Diário 7º PA'!$F$4:$F$5383))+SUMPRODUCT(-('Diário 8º PA'!$E$4:$E$5022='Analítico Cx.'!$B134),-('Diário 8º PA'!$O$4:$O$5022=J$1),('Diário 8º PA'!$F$4:$F$5022))+SUMPRODUCT(-('Diário 9º PA'!$E$4:$E$5221='Analítico Cx.'!$B134),-('Diário 9º PA'!$O$4:$O$5221=J$1),('Diário 9º PA'!$F$4:$F$5221))+SUMPRODUCT(-('Diário 10º PA'!$E$4:$E$5221='Analítico Cx.'!$B134),-('Diário 10º PA'!$O$4:$O$5221=J$1),('Diário 10º PA'!$F$4:$F$5221))</f>
        <v>0</v>
      </c>
      <c r="K134" s="183">
        <f>SUMPRODUCT(-('Diário 7º PA'!$E$4:$E$5383='Analítico Cx.'!$B134),-('Diário 7º PA'!$N$4:$N$5383=K$1),('Diário 7º PA'!$F$4:$F$5383))+SUMPRODUCT(-('Diário 8º PA'!$E$4:$E$5022='Analítico Cx.'!$B134),-('Diário 8º PA'!$O$4:$O$5022=K$1),('Diário 8º PA'!$F$4:$F$5022))+SUMPRODUCT(-('Diário 9º PA'!$E$4:$E$5221='Analítico Cx.'!$B134),-('Diário 9º PA'!$O$4:$O$5221=K$1),('Diário 9º PA'!$F$4:$F$5221))+SUMPRODUCT(-('Diário 10º PA'!$E$4:$E$5221='Analítico Cx.'!$B134),-('Diário 10º PA'!$O$4:$O$5221=K$1),('Diário 10º PA'!$F$4:$F$5221))</f>
        <v>0</v>
      </c>
      <c r="L134" s="183">
        <f>SUMPRODUCT(-('Diário 7º PA'!$E$4:$E$5383='Analítico Cx.'!$B134),-('Diário 7º PA'!$N$4:$N$5383=L$1),('Diário 7º PA'!$F$4:$F$5383))+SUMPRODUCT(-('Diário 8º PA'!$E$4:$E$5022='Analítico Cx.'!$B134),-('Diário 8º PA'!$O$4:$O$5022=L$1),('Diário 8º PA'!$F$4:$F$5022))+SUMPRODUCT(-('Diário 9º PA'!$E$4:$E$5221='Analítico Cx.'!$B134),-('Diário 9º PA'!$O$4:$O$5221=L$1),('Diário 9º PA'!$F$4:$F$5221))+SUMPRODUCT(-('Diário 10º PA'!$E$4:$E$5221='Analítico Cx.'!$B134),-('Diário 10º PA'!$O$4:$O$5221=L$1),('Diário 10º PA'!$F$4:$F$5221))</f>
        <v>0</v>
      </c>
      <c r="M134" s="183">
        <f>SUMPRODUCT(-('Diário 7º PA'!$E$4:$E$5383='Analítico Cx.'!$B134),-('Diário 7º PA'!$N$4:$N$5383=M$1),('Diário 7º PA'!$F$4:$F$5383))+SUMPRODUCT(-('Diário 8º PA'!$E$4:$E$5022='Analítico Cx.'!$B134),-('Diário 8º PA'!$O$4:$O$5022=M$1),('Diário 8º PA'!$F$4:$F$5022))+SUMPRODUCT(-('Diário 9º PA'!$E$4:$E$5221='Analítico Cx.'!$B134),-('Diário 9º PA'!$O$4:$O$5221=M$1),('Diário 9º PA'!$F$4:$F$5221))+SUMPRODUCT(-('Diário 10º PA'!$E$4:$E$5221='Analítico Cx.'!$B134),-('Diário 10º PA'!$O$4:$O$5221=M$1),('Diário 10º PA'!$F$4:$F$5221))</f>
        <v>0</v>
      </c>
      <c r="N134" s="183">
        <f>SUMPRODUCT(-('Diário 7º PA'!$E$4:$E$5383='Analítico Cx.'!$B134),-('Diário 7º PA'!$N$4:$N$5383=N$1),('Diário 7º PA'!$F$4:$F$5383))+SUMPRODUCT(-('Diário 8º PA'!$E$4:$E$5022='Analítico Cx.'!$B134),-('Diário 8º PA'!$O$4:$O$5022=N$1),('Diário 8º PA'!$F$4:$F$5022))+SUMPRODUCT(-('Diário 9º PA'!$E$4:$E$5221='Analítico Cx.'!$B134),-('Diário 9º PA'!$O$4:$O$5221=N$1),('Diário 9º PA'!$F$4:$F$5221))+SUMPRODUCT(-('Diário 10º PA'!$E$4:$E$5221='Analítico Cx.'!$B134),-('Diário 10º PA'!$O$4:$O$5221=N$1),('Diário 10º PA'!$F$4:$F$5221))</f>
        <v>0</v>
      </c>
      <c r="O134" s="184">
        <f t="shared" si="19"/>
        <v>11695.36</v>
      </c>
      <c r="P134" s="168">
        <f t="shared" si="20"/>
        <v>7.2330071601493036E-4</v>
      </c>
    </row>
    <row r="135" spans="1:16" ht="23.25" customHeight="1" x14ac:dyDescent="0.2">
      <c r="A135" s="59" t="s">
        <v>359</v>
      </c>
      <c r="B135" s="103" t="s">
        <v>360</v>
      </c>
      <c r="C135" s="183">
        <f>SUMPRODUCT(-('Diário 7º PA'!$E$4:$E$5383='Analítico Cx.'!$B135),-('Diário 7º PA'!$N$4:$N$5383=C$1),('Diário 7º PA'!$F$4:$F$5383))+SUMPRODUCT(-('Diário 8º PA'!$E$4:$E$5022='Analítico Cx.'!$B135),-('Diário 8º PA'!$O$4:$O$5022=C$1),('Diário 8º PA'!$F$4:$F$5022))+SUMPRODUCT(-('Diário 9º PA'!$E$4:$E$5221='Analítico Cx.'!$B135),-('Diário 9º PA'!$O$4:$O$5221=C$1),('Diário 9º PA'!$F$4:$F$5221))+SUMPRODUCT(-('Diário 10º PA'!$E$4:$E$5221='Analítico Cx.'!$B135),-('Diário 10º PA'!$O$4:$O$5221=C$1),('Diário 10º PA'!$F$4:$F$5221))</f>
        <v>9532.18</v>
      </c>
      <c r="D135" s="183">
        <f>SUMPRODUCT(-('Diário 7º PA'!$E$4:$E$5383='Analítico Cx.'!$B135),-('Diário 7º PA'!$N$4:$N$5383=D$1),('Diário 7º PA'!$F$4:$F$5383))+SUMPRODUCT(-('Diário 8º PA'!$E$4:$E$5022='Analítico Cx.'!$B135),-('Diário 8º PA'!$O$4:$O$5022=D$1),('Diário 8º PA'!$F$4:$F$5022))+SUMPRODUCT(-('Diário 9º PA'!$E$4:$E$5221='Analítico Cx.'!$B135),-('Diário 9º PA'!$O$4:$O$5221=D$1),('Diário 9º PA'!$F$4:$F$5221))+SUMPRODUCT(-('Diário 10º PA'!$E$4:$E$5221='Analítico Cx.'!$B135),-('Diário 10º PA'!$O$4:$O$5221=D$1),('Diário 10º PA'!$F$4:$F$5221))</f>
        <v>5842.420000000001</v>
      </c>
      <c r="E135" s="183">
        <f>SUMPRODUCT(-('Diário 7º PA'!$E$4:$E$5383='Analítico Cx.'!$B135),-('Diário 7º PA'!$N$4:$N$5383=E$1),('Diário 7º PA'!$F$4:$F$5383))+SUMPRODUCT(-('Diário 8º PA'!$E$4:$E$5022='Analítico Cx.'!$B135),-('Diário 8º PA'!$O$4:$O$5022=E$1),('Diário 8º PA'!$F$4:$F$5022))+SUMPRODUCT(-('Diário 9º PA'!$E$4:$E$5221='Analítico Cx.'!$B135),-('Diário 9º PA'!$O$4:$O$5221=E$1),('Diário 9º PA'!$F$4:$F$5221))+SUMPRODUCT(-('Diário 10º PA'!$E$4:$E$5221='Analítico Cx.'!$B135),-('Diário 10º PA'!$O$4:$O$5221=E$1),('Diário 10º PA'!$F$4:$F$5221))</f>
        <v>9821.4499999999989</v>
      </c>
      <c r="F135" s="183">
        <f>SUMPRODUCT(-('Diário 7º PA'!$E$4:$E$5383='Analítico Cx.'!$B135),-('Diário 7º PA'!$N$4:$N$5383=F$1),('Diário 7º PA'!$F$4:$F$5383))+SUMPRODUCT(-('Diário 8º PA'!$E$4:$E$5022='Analítico Cx.'!$B135),-('Diário 8º PA'!$O$4:$O$5022=F$1),('Diário 8º PA'!$F$4:$F$5022))+SUMPRODUCT(-('Diário 9º PA'!$E$4:$E$5221='Analítico Cx.'!$B135),-('Diário 9º PA'!$O$4:$O$5221=F$1),('Diário 9º PA'!$F$4:$F$5221))+SUMPRODUCT(-('Diário 10º PA'!$E$4:$E$5221='Analítico Cx.'!$B135),-('Diário 10º PA'!$O$4:$O$5221=F$1),('Diário 10º PA'!$F$4:$F$5221))</f>
        <v>0</v>
      </c>
      <c r="G135" s="183">
        <f>SUMPRODUCT(-('Diário 7º PA'!$E$4:$E$5383='Analítico Cx.'!$B135),-('Diário 7º PA'!$N$4:$N$5383=G$1),('Diário 7º PA'!$F$4:$F$5383))+SUMPRODUCT(-('Diário 8º PA'!$E$4:$E$5022='Analítico Cx.'!$B135),-('Diário 8º PA'!$O$4:$O$5022=G$1),('Diário 8º PA'!$F$4:$F$5022))+SUMPRODUCT(-('Diário 9º PA'!$E$4:$E$5221='Analítico Cx.'!$B135),-('Diário 9º PA'!$O$4:$O$5221=G$1),('Diário 9º PA'!$F$4:$F$5221))+SUMPRODUCT(-('Diário 10º PA'!$E$4:$E$5221='Analítico Cx.'!$B135),-('Diário 10º PA'!$O$4:$O$5221=G$1),('Diário 10º PA'!$F$4:$F$5221))</f>
        <v>0</v>
      </c>
      <c r="H135" s="183">
        <f>SUMPRODUCT(-('Diário 7º PA'!$E$4:$E$5383='Analítico Cx.'!$B135),-('Diário 7º PA'!$N$4:$N$5383=H$1),('Diário 7º PA'!$F$4:$F$5383))+SUMPRODUCT(-('Diário 8º PA'!$E$4:$E$5022='Analítico Cx.'!$B135),-('Diário 8º PA'!$O$4:$O$5022=H$1),('Diário 8º PA'!$F$4:$F$5022))+SUMPRODUCT(-('Diário 9º PA'!$E$4:$E$5221='Analítico Cx.'!$B135),-('Diário 9º PA'!$O$4:$O$5221=H$1),('Diário 9º PA'!$F$4:$F$5221))+SUMPRODUCT(-('Diário 10º PA'!$E$4:$E$5221='Analítico Cx.'!$B135),-('Diário 10º PA'!$O$4:$O$5221=H$1),('Diário 10º PA'!$F$4:$F$5221))</f>
        <v>0</v>
      </c>
      <c r="I135" s="183">
        <f>SUMPRODUCT(-('Diário 7º PA'!$E$4:$E$5383='Analítico Cx.'!$B135),-('Diário 7º PA'!$N$4:$N$5383=I$1),('Diário 7º PA'!$F$4:$F$5383))+SUMPRODUCT(-('Diário 8º PA'!$E$4:$E$5022='Analítico Cx.'!$B135),-('Diário 8º PA'!$O$4:$O$5022=I$1),('Diário 8º PA'!$F$4:$F$5022))+SUMPRODUCT(-('Diário 9º PA'!$E$4:$E$5221='Analítico Cx.'!$B135),-('Diário 9º PA'!$O$4:$O$5221=I$1),('Diário 9º PA'!$F$4:$F$5221))+SUMPRODUCT(-('Diário 10º PA'!$E$4:$E$5221='Analítico Cx.'!$B135),-('Diário 10º PA'!$O$4:$O$5221=I$1),('Diário 10º PA'!$F$4:$F$5221))</f>
        <v>0</v>
      </c>
      <c r="J135" s="183">
        <f>SUMPRODUCT(-('Diário 7º PA'!$E$4:$E$5383='Analítico Cx.'!$B135),-('Diário 7º PA'!$N$4:$N$5383=J$1),('Diário 7º PA'!$F$4:$F$5383))+SUMPRODUCT(-('Diário 8º PA'!$E$4:$E$5022='Analítico Cx.'!$B135),-('Diário 8º PA'!$O$4:$O$5022=J$1),('Diário 8º PA'!$F$4:$F$5022))+SUMPRODUCT(-('Diário 9º PA'!$E$4:$E$5221='Analítico Cx.'!$B135),-('Diário 9º PA'!$O$4:$O$5221=J$1),('Diário 9º PA'!$F$4:$F$5221))+SUMPRODUCT(-('Diário 10º PA'!$E$4:$E$5221='Analítico Cx.'!$B135),-('Diário 10º PA'!$O$4:$O$5221=J$1),('Diário 10º PA'!$F$4:$F$5221))</f>
        <v>0</v>
      </c>
      <c r="K135" s="183">
        <f>SUMPRODUCT(-('Diário 7º PA'!$E$4:$E$5383='Analítico Cx.'!$B135),-('Diário 7º PA'!$N$4:$N$5383=K$1),('Diário 7º PA'!$F$4:$F$5383))+SUMPRODUCT(-('Diário 8º PA'!$E$4:$E$5022='Analítico Cx.'!$B135),-('Diário 8º PA'!$O$4:$O$5022=K$1),('Diário 8º PA'!$F$4:$F$5022))+SUMPRODUCT(-('Diário 9º PA'!$E$4:$E$5221='Analítico Cx.'!$B135),-('Diário 9º PA'!$O$4:$O$5221=K$1),('Diário 9º PA'!$F$4:$F$5221))+SUMPRODUCT(-('Diário 10º PA'!$E$4:$E$5221='Analítico Cx.'!$B135),-('Diário 10º PA'!$O$4:$O$5221=K$1),('Diário 10º PA'!$F$4:$F$5221))</f>
        <v>0</v>
      </c>
      <c r="L135" s="183">
        <f>SUMPRODUCT(-('Diário 7º PA'!$E$4:$E$5383='Analítico Cx.'!$B135),-('Diário 7º PA'!$N$4:$N$5383=L$1),('Diário 7º PA'!$F$4:$F$5383))+SUMPRODUCT(-('Diário 8º PA'!$E$4:$E$5022='Analítico Cx.'!$B135),-('Diário 8º PA'!$O$4:$O$5022=L$1),('Diário 8º PA'!$F$4:$F$5022))+SUMPRODUCT(-('Diário 9º PA'!$E$4:$E$5221='Analítico Cx.'!$B135),-('Diário 9º PA'!$O$4:$O$5221=L$1),('Diário 9º PA'!$F$4:$F$5221))+SUMPRODUCT(-('Diário 10º PA'!$E$4:$E$5221='Analítico Cx.'!$B135),-('Diário 10º PA'!$O$4:$O$5221=L$1),('Diário 10º PA'!$F$4:$F$5221))</f>
        <v>0</v>
      </c>
      <c r="M135" s="183">
        <f>SUMPRODUCT(-('Diário 7º PA'!$E$4:$E$5383='Analítico Cx.'!$B135),-('Diário 7º PA'!$N$4:$N$5383=M$1),('Diário 7º PA'!$F$4:$F$5383))+SUMPRODUCT(-('Diário 8º PA'!$E$4:$E$5022='Analítico Cx.'!$B135),-('Diário 8º PA'!$O$4:$O$5022=M$1),('Diário 8º PA'!$F$4:$F$5022))+SUMPRODUCT(-('Diário 9º PA'!$E$4:$E$5221='Analítico Cx.'!$B135),-('Diário 9º PA'!$O$4:$O$5221=M$1),('Diário 9º PA'!$F$4:$F$5221))+SUMPRODUCT(-('Diário 10º PA'!$E$4:$E$5221='Analítico Cx.'!$B135),-('Diário 10º PA'!$O$4:$O$5221=M$1),('Diário 10º PA'!$F$4:$F$5221))</f>
        <v>0</v>
      </c>
      <c r="N135" s="183">
        <f>SUMPRODUCT(-('Diário 7º PA'!$E$4:$E$5383='Analítico Cx.'!$B135),-('Diário 7º PA'!$N$4:$N$5383=N$1),('Diário 7º PA'!$F$4:$F$5383))+SUMPRODUCT(-('Diário 8º PA'!$E$4:$E$5022='Analítico Cx.'!$B135),-('Diário 8º PA'!$O$4:$O$5022=N$1),('Diário 8º PA'!$F$4:$F$5022))+SUMPRODUCT(-('Diário 9º PA'!$E$4:$E$5221='Analítico Cx.'!$B135),-('Diário 9º PA'!$O$4:$O$5221=N$1),('Diário 9º PA'!$F$4:$F$5221))+SUMPRODUCT(-('Diário 10º PA'!$E$4:$E$5221='Analítico Cx.'!$B135),-('Diário 10º PA'!$O$4:$O$5221=N$1),('Diário 10º PA'!$F$4:$F$5221))</f>
        <v>0</v>
      </c>
      <c r="O135" s="184">
        <f t="shared" si="19"/>
        <v>25196.050000000003</v>
      </c>
      <c r="P135" s="168">
        <f t="shared" si="20"/>
        <v>1.5582522475364579E-3</v>
      </c>
    </row>
    <row r="136" spans="1:16" ht="23.25" customHeight="1" x14ac:dyDescent="0.2">
      <c r="A136" s="59" t="s">
        <v>361</v>
      </c>
      <c r="B136" s="103" t="s">
        <v>362</v>
      </c>
      <c r="C136" s="183">
        <f>SUMPRODUCT(-('Diário 7º PA'!$E$4:$E$5383='Analítico Cx.'!$B136),-('Diário 7º PA'!$N$4:$N$5383=C$1),('Diário 7º PA'!$F$4:$F$5383))+SUMPRODUCT(-('Diário 8º PA'!$E$4:$E$5022='Analítico Cx.'!$B136),-('Diário 8º PA'!$O$4:$O$5022=C$1),('Diário 8º PA'!$F$4:$F$5022))+SUMPRODUCT(-('Diário 9º PA'!$E$4:$E$5221='Analítico Cx.'!$B136),-('Diário 9º PA'!$O$4:$O$5221=C$1),('Diário 9º PA'!$F$4:$F$5221))+SUMPRODUCT(-('Diário 10º PA'!$E$4:$E$5221='Analítico Cx.'!$B136),-('Diário 10º PA'!$O$4:$O$5221=C$1),('Diário 10º PA'!$F$4:$F$5221))</f>
        <v>80.27000000000001</v>
      </c>
      <c r="D136" s="183">
        <f>SUMPRODUCT(-('Diário 7º PA'!$E$4:$E$5383='Analítico Cx.'!$B136),-('Diário 7º PA'!$N$4:$N$5383=D$1),('Diário 7º PA'!$F$4:$F$5383))+SUMPRODUCT(-('Diário 8º PA'!$E$4:$E$5022='Analítico Cx.'!$B136),-('Diário 8º PA'!$O$4:$O$5022=D$1),('Diário 8º PA'!$F$4:$F$5022))+SUMPRODUCT(-('Diário 9º PA'!$E$4:$E$5221='Analítico Cx.'!$B136),-('Diário 9º PA'!$O$4:$O$5221=D$1),('Diário 9º PA'!$F$4:$F$5221))+SUMPRODUCT(-('Diário 10º PA'!$E$4:$E$5221='Analítico Cx.'!$B136),-('Diário 10º PA'!$O$4:$O$5221=D$1),('Diário 10º PA'!$F$4:$F$5221))</f>
        <v>52.160000000000004</v>
      </c>
      <c r="E136" s="183">
        <f>SUMPRODUCT(-('Diário 7º PA'!$E$4:$E$5383='Analítico Cx.'!$B136),-('Diário 7º PA'!$N$4:$N$5383=E$1),('Diário 7º PA'!$F$4:$F$5383))+SUMPRODUCT(-('Diário 8º PA'!$E$4:$E$5022='Analítico Cx.'!$B136),-('Diário 8º PA'!$O$4:$O$5022=E$1),('Diário 8º PA'!$F$4:$F$5022))+SUMPRODUCT(-('Diário 9º PA'!$E$4:$E$5221='Analítico Cx.'!$B136),-('Diário 9º PA'!$O$4:$O$5221=E$1),('Diário 9º PA'!$F$4:$F$5221))+SUMPRODUCT(-('Diário 10º PA'!$E$4:$E$5221='Analítico Cx.'!$B136),-('Diário 10º PA'!$O$4:$O$5221=E$1),('Diário 10º PA'!$F$4:$F$5221))</f>
        <v>199.49</v>
      </c>
      <c r="F136" s="183">
        <f>SUMPRODUCT(-('Diário 7º PA'!$E$4:$E$5383='Analítico Cx.'!$B136),-('Diário 7º PA'!$N$4:$N$5383=F$1),('Diário 7º PA'!$F$4:$F$5383))+SUMPRODUCT(-('Diário 8º PA'!$E$4:$E$5022='Analítico Cx.'!$B136),-('Diário 8º PA'!$O$4:$O$5022=F$1),('Diário 8º PA'!$F$4:$F$5022))+SUMPRODUCT(-('Diário 9º PA'!$E$4:$E$5221='Analítico Cx.'!$B136),-('Diário 9º PA'!$O$4:$O$5221=F$1),('Diário 9º PA'!$F$4:$F$5221))+SUMPRODUCT(-('Diário 10º PA'!$E$4:$E$5221='Analítico Cx.'!$B136),-('Diário 10º PA'!$O$4:$O$5221=F$1),('Diário 10º PA'!$F$4:$F$5221))</f>
        <v>0</v>
      </c>
      <c r="G136" s="183">
        <f>SUMPRODUCT(-('Diário 7º PA'!$E$4:$E$5383='Analítico Cx.'!$B136),-('Diário 7º PA'!$N$4:$N$5383=G$1),('Diário 7º PA'!$F$4:$F$5383))+SUMPRODUCT(-('Diário 8º PA'!$E$4:$E$5022='Analítico Cx.'!$B136),-('Diário 8º PA'!$O$4:$O$5022=G$1),('Diário 8º PA'!$F$4:$F$5022))+SUMPRODUCT(-('Diário 9º PA'!$E$4:$E$5221='Analítico Cx.'!$B136),-('Diário 9º PA'!$O$4:$O$5221=G$1),('Diário 9º PA'!$F$4:$F$5221))+SUMPRODUCT(-('Diário 10º PA'!$E$4:$E$5221='Analítico Cx.'!$B136),-('Diário 10º PA'!$O$4:$O$5221=G$1),('Diário 10º PA'!$F$4:$F$5221))</f>
        <v>0</v>
      </c>
      <c r="H136" s="183">
        <f>SUMPRODUCT(-('Diário 7º PA'!$E$4:$E$5383='Analítico Cx.'!$B136),-('Diário 7º PA'!$N$4:$N$5383=H$1),('Diário 7º PA'!$F$4:$F$5383))+SUMPRODUCT(-('Diário 8º PA'!$E$4:$E$5022='Analítico Cx.'!$B136),-('Diário 8º PA'!$O$4:$O$5022=H$1),('Diário 8º PA'!$F$4:$F$5022))+SUMPRODUCT(-('Diário 9º PA'!$E$4:$E$5221='Analítico Cx.'!$B136),-('Diário 9º PA'!$O$4:$O$5221=H$1),('Diário 9º PA'!$F$4:$F$5221))+SUMPRODUCT(-('Diário 10º PA'!$E$4:$E$5221='Analítico Cx.'!$B136),-('Diário 10º PA'!$O$4:$O$5221=H$1),('Diário 10º PA'!$F$4:$F$5221))</f>
        <v>0</v>
      </c>
      <c r="I136" s="183">
        <f>SUMPRODUCT(-('Diário 7º PA'!$E$4:$E$5383='Analítico Cx.'!$B136),-('Diário 7º PA'!$N$4:$N$5383=I$1),('Diário 7º PA'!$F$4:$F$5383))+SUMPRODUCT(-('Diário 8º PA'!$E$4:$E$5022='Analítico Cx.'!$B136),-('Diário 8º PA'!$O$4:$O$5022=I$1),('Diário 8º PA'!$F$4:$F$5022))+SUMPRODUCT(-('Diário 9º PA'!$E$4:$E$5221='Analítico Cx.'!$B136),-('Diário 9º PA'!$O$4:$O$5221=I$1),('Diário 9º PA'!$F$4:$F$5221))+SUMPRODUCT(-('Diário 10º PA'!$E$4:$E$5221='Analítico Cx.'!$B136),-('Diário 10º PA'!$O$4:$O$5221=I$1),('Diário 10º PA'!$F$4:$F$5221))</f>
        <v>0</v>
      </c>
      <c r="J136" s="183">
        <f>SUMPRODUCT(-('Diário 7º PA'!$E$4:$E$5383='Analítico Cx.'!$B136),-('Diário 7º PA'!$N$4:$N$5383=J$1),('Diário 7º PA'!$F$4:$F$5383))+SUMPRODUCT(-('Diário 8º PA'!$E$4:$E$5022='Analítico Cx.'!$B136),-('Diário 8º PA'!$O$4:$O$5022=J$1),('Diário 8º PA'!$F$4:$F$5022))+SUMPRODUCT(-('Diário 9º PA'!$E$4:$E$5221='Analítico Cx.'!$B136),-('Diário 9º PA'!$O$4:$O$5221=J$1),('Diário 9º PA'!$F$4:$F$5221))+SUMPRODUCT(-('Diário 10º PA'!$E$4:$E$5221='Analítico Cx.'!$B136),-('Diário 10º PA'!$O$4:$O$5221=J$1),('Diário 10º PA'!$F$4:$F$5221))</f>
        <v>0</v>
      </c>
      <c r="K136" s="183">
        <f>SUMPRODUCT(-('Diário 7º PA'!$E$4:$E$5383='Analítico Cx.'!$B136),-('Diário 7º PA'!$N$4:$N$5383=K$1),('Diário 7º PA'!$F$4:$F$5383))+SUMPRODUCT(-('Diário 8º PA'!$E$4:$E$5022='Analítico Cx.'!$B136),-('Diário 8º PA'!$O$4:$O$5022=K$1),('Diário 8º PA'!$F$4:$F$5022))+SUMPRODUCT(-('Diário 9º PA'!$E$4:$E$5221='Analítico Cx.'!$B136),-('Diário 9º PA'!$O$4:$O$5221=K$1),('Diário 9º PA'!$F$4:$F$5221))+SUMPRODUCT(-('Diário 10º PA'!$E$4:$E$5221='Analítico Cx.'!$B136),-('Diário 10º PA'!$O$4:$O$5221=K$1),('Diário 10º PA'!$F$4:$F$5221))</f>
        <v>0</v>
      </c>
      <c r="L136" s="183">
        <f>SUMPRODUCT(-('Diário 7º PA'!$E$4:$E$5383='Analítico Cx.'!$B136),-('Diário 7º PA'!$N$4:$N$5383=L$1),('Diário 7º PA'!$F$4:$F$5383))+SUMPRODUCT(-('Diário 8º PA'!$E$4:$E$5022='Analítico Cx.'!$B136),-('Diário 8º PA'!$O$4:$O$5022=L$1),('Diário 8º PA'!$F$4:$F$5022))+SUMPRODUCT(-('Diário 9º PA'!$E$4:$E$5221='Analítico Cx.'!$B136),-('Diário 9º PA'!$O$4:$O$5221=L$1),('Diário 9º PA'!$F$4:$F$5221))+SUMPRODUCT(-('Diário 10º PA'!$E$4:$E$5221='Analítico Cx.'!$B136),-('Diário 10º PA'!$O$4:$O$5221=L$1),('Diário 10º PA'!$F$4:$F$5221))</f>
        <v>0</v>
      </c>
      <c r="M136" s="183">
        <f>SUMPRODUCT(-('Diário 7º PA'!$E$4:$E$5383='Analítico Cx.'!$B136),-('Diário 7º PA'!$N$4:$N$5383=M$1),('Diário 7º PA'!$F$4:$F$5383))+SUMPRODUCT(-('Diário 8º PA'!$E$4:$E$5022='Analítico Cx.'!$B136),-('Diário 8º PA'!$O$4:$O$5022=M$1),('Diário 8º PA'!$F$4:$F$5022))+SUMPRODUCT(-('Diário 9º PA'!$E$4:$E$5221='Analítico Cx.'!$B136),-('Diário 9º PA'!$O$4:$O$5221=M$1),('Diário 9º PA'!$F$4:$F$5221))+SUMPRODUCT(-('Diário 10º PA'!$E$4:$E$5221='Analítico Cx.'!$B136),-('Diário 10º PA'!$O$4:$O$5221=M$1),('Diário 10º PA'!$F$4:$F$5221))</f>
        <v>0</v>
      </c>
      <c r="N136" s="183">
        <f>SUMPRODUCT(-('Diário 7º PA'!$E$4:$E$5383='Analítico Cx.'!$B136),-('Diário 7º PA'!$N$4:$N$5383=N$1),('Diário 7º PA'!$F$4:$F$5383))+SUMPRODUCT(-('Diário 8º PA'!$E$4:$E$5022='Analítico Cx.'!$B136),-('Diário 8º PA'!$O$4:$O$5022=N$1),('Diário 8º PA'!$F$4:$F$5022))+SUMPRODUCT(-('Diário 9º PA'!$E$4:$E$5221='Analítico Cx.'!$B136),-('Diário 9º PA'!$O$4:$O$5221=N$1),('Diário 9º PA'!$F$4:$F$5221))+SUMPRODUCT(-('Diário 10º PA'!$E$4:$E$5221='Analítico Cx.'!$B136),-('Diário 10º PA'!$O$4:$O$5221=N$1),('Diário 10º PA'!$F$4:$F$5221))</f>
        <v>0</v>
      </c>
      <c r="O136" s="184">
        <f t="shared" si="19"/>
        <v>331.92</v>
      </c>
      <c r="P136" s="168">
        <f t="shared" si="20"/>
        <v>2.0527625798579581E-5</v>
      </c>
    </row>
    <row r="137" spans="1:16" ht="23.25" customHeight="1" x14ac:dyDescent="0.2">
      <c r="A137" s="59" t="s">
        <v>363</v>
      </c>
      <c r="B137" s="103" t="s">
        <v>364</v>
      </c>
      <c r="C137" s="183">
        <f>SUMPRODUCT(-('Diário 7º PA'!$E$4:$E$5383='Analítico Cx.'!$B137),-('Diário 7º PA'!$N$4:$N$5383=C$1),('Diário 7º PA'!$F$4:$F$5383))+SUMPRODUCT(-('Diário 8º PA'!$E$4:$E$5022='Analítico Cx.'!$B137),-('Diário 8º PA'!$O$4:$O$5022=C$1),('Diário 8º PA'!$F$4:$F$5022))+SUMPRODUCT(-('Diário 9º PA'!$E$4:$E$5221='Analítico Cx.'!$B137),-('Diário 9º PA'!$O$4:$O$5221=C$1),('Diário 9º PA'!$F$4:$F$5221))+SUMPRODUCT(-('Diário 10º PA'!$E$4:$E$5221='Analítico Cx.'!$B137),-('Diário 10º PA'!$O$4:$O$5221=C$1),('Diário 10º PA'!$F$4:$F$5221))</f>
        <v>1654.94</v>
      </c>
      <c r="D137" s="183">
        <f>SUMPRODUCT(-('Diário 7º PA'!$E$4:$E$5383='Analítico Cx.'!$B137),-('Diário 7º PA'!$N$4:$N$5383=D$1),('Diário 7º PA'!$F$4:$F$5383))+SUMPRODUCT(-('Diário 8º PA'!$E$4:$E$5022='Analítico Cx.'!$B137),-('Diário 8º PA'!$O$4:$O$5022=D$1),('Diário 8º PA'!$F$4:$F$5022))+SUMPRODUCT(-('Diário 9º PA'!$E$4:$E$5221='Analítico Cx.'!$B137),-('Diário 9º PA'!$O$4:$O$5221=D$1),('Diário 9º PA'!$F$4:$F$5221))+SUMPRODUCT(-('Diário 10º PA'!$E$4:$E$5221='Analítico Cx.'!$B137),-('Diário 10º PA'!$O$4:$O$5221=D$1),('Diário 10º PA'!$F$4:$F$5221))</f>
        <v>1070.3</v>
      </c>
      <c r="E137" s="183">
        <f>SUMPRODUCT(-('Diário 7º PA'!$E$4:$E$5383='Analítico Cx.'!$B137),-('Diário 7º PA'!$N$4:$N$5383=E$1),('Diário 7º PA'!$F$4:$F$5383))+SUMPRODUCT(-('Diário 8º PA'!$E$4:$E$5022='Analítico Cx.'!$B137),-('Diário 8º PA'!$O$4:$O$5022=E$1),('Diário 8º PA'!$F$4:$F$5022))+SUMPRODUCT(-('Diário 9º PA'!$E$4:$E$5221='Analítico Cx.'!$B137),-('Diário 9º PA'!$O$4:$O$5221=E$1),('Diário 9º PA'!$F$4:$F$5221))+SUMPRODUCT(-('Diário 10º PA'!$E$4:$E$5221='Analítico Cx.'!$B137),-('Diário 10º PA'!$O$4:$O$5221=E$1),('Diário 10º PA'!$F$4:$F$5221))</f>
        <v>897.5</v>
      </c>
      <c r="F137" s="183">
        <f>SUMPRODUCT(-('Diário 7º PA'!$E$4:$E$5383='Analítico Cx.'!$B137),-('Diário 7º PA'!$N$4:$N$5383=F$1),('Diário 7º PA'!$F$4:$F$5383))+SUMPRODUCT(-('Diário 8º PA'!$E$4:$E$5022='Analítico Cx.'!$B137),-('Diário 8º PA'!$O$4:$O$5022=F$1),('Diário 8º PA'!$F$4:$F$5022))+SUMPRODUCT(-('Diário 9º PA'!$E$4:$E$5221='Analítico Cx.'!$B137),-('Diário 9º PA'!$O$4:$O$5221=F$1),('Diário 9º PA'!$F$4:$F$5221))+SUMPRODUCT(-('Diário 10º PA'!$E$4:$E$5221='Analítico Cx.'!$B137),-('Diário 10º PA'!$O$4:$O$5221=F$1),('Diário 10º PA'!$F$4:$F$5221))</f>
        <v>0</v>
      </c>
      <c r="G137" s="183">
        <f>SUMPRODUCT(-('Diário 7º PA'!$E$4:$E$5383='Analítico Cx.'!$B137),-('Diário 7º PA'!$N$4:$N$5383=G$1),('Diário 7º PA'!$F$4:$F$5383))+SUMPRODUCT(-('Diário 8º PA'!$E$4:$E$5022='Analítico Cx.'!$B137),-('Diário 8º PA'!$O$4:$O$5022=G$1),('Diário 8º PA'!$F$4:$F$5022))+SUMPRODUCT(-('Diário 9º PA'!$E$4:$E$5221='Analítico Cx.'!$B137),-('Diário 9º PA'!$O$4:$O$5221=G$1),('Diário 9º PA'!$F$4:$F$5221))+SUMPRODUCT(-('Diário 10º PA'!$E$4:$E$5221='Analítico Cx.'!$B137),-('Diário 10º PA'!$O$4:$O$5221=G$1),('Diário 10º PA'!$F$4:$F$5221))</f>
        <v>0</v>
      </c>
      <c r="H137" s="183">
        <f>SUMPRODUCT(-('Diário 7º PA'!$E$4:$E$5383='Analítico Cx.'!$B137),-('Diário 7º PA'!$N$4:$N$5383=H$1),('Diário 7º PA'!$F$4:$F$5383))+SUMPRODUCT(-('Diário 8º PA'!$E$4:$E$5022='Analítico Cx.'!$B137),-('Diário 8º PA'!$O$4:$O$5022=H$1),('Diário 8º PA'!$F$4:$F$5022))+SUMPRODUCT(-('Diário 9º PA'!$E$4:$E$5221='Analítico Cx.'!$B137),-('Diário 9º PA'!$O$4:$O$5221=H$1),('Diário 9º PA'!$F$4:$F$5221))+SUMPRODUCT(-('Diário 10º PA'!$E$4:$E$5221='Analítico Cx.'!$B137),-('Diário 10º PA'!$O$4:$O$5221=H$1),('Diário 10º PA'!$F$4:$F$5221))</f>
        <v>0</v>
      </c>
      <c r="I137" s="183">
        <f>SUMPRODUCT(-('Diário 7º PA'!$E$4:$E$5383='Analítico Cx.'!$B137),-('Diário 7º PA'!$N$4:$N$5383=I$1),('Diário 7º PA'!$F$4:$F$5383))+SUMPRODUCT(-('Diário 8º PA'!$E$4:$E$5022='Analítico Cx.'!$B137),-('Diário 8º PA'!$O$4:$O$5022=I$1),('Diário 8º PA'!$F$4:$F$5022))+SUMPRODUCT(-('Diário 9º PA'!$E$4:$E$5221='Analítico Cx.'!$B137),-('Diário 9º PA'!$O$4:$O$5221=I$1),('Diário 9º PA'!$F$4:$F$5221))+SUMPRODUCT(-('Diário 10º PA'!$E$4:$E$5221='Analítico Cx.'!$B137),-('Diário 10º PA'!$O$4:$O$5221=I$1),('Diário 10º PA'!$F$4:$F$5221))</f>
        <v>0</v>
      </c>
      <c r="J137" s="183">
        <f>SUMPRODUCT(-('Diário 7º PA'!$E$4:$E$5383='Analítico Cx.'!$B137),-('Diário 7º PA'!$N$4:$N$5383=J$1),('Diário 7º PA'!$F$4:$F$5383))+SUMPRODUCT(-('Diário 8º PA'!$E$4:$E$5022='Analítico Cx.'!$B137),-('Diário 8º PA'!$O$4:$O$5022=J$1),('Diário 8º PA'!$F$4:$F$5022))+SUMPRODUCT(-('Diário 9º PA'!$E$4:$E$5221='Analítico Cx.'!$B137),-('Diário 9º PA'!$O$4:$O$5221=J$1),('Diário 9º PA'!$F$4:$F$5221))+SUMPRODUCT(-('Diário 10º PA'!$E$4:$E$5221='Analítico Cx.'!$B137),-('Diário 10º PA'!$O$4:$O$5221=J$1),('Diário 10º PA'!$F$4:$F$5221))</f>
        <v>0</v>
      </c>
      <c r="K137" s="183">
        <f>SUMPRODUCT(-('Diário 7º PA'!$E$4:$E$5383='Analítico Cx.'!$B137),-('Diário 7º PA'!$N$4:$N$5383=K$1),('Diário 7º PA'!$F$4:$F$5383))+SUMPRODUCT(-('Diário 8º PA'!$E$4:$E$5022='Analítico Cx.'!$B137),-('Diário 8º PA'!$O$4:$O$5022=K$1),('Diário 8º PA'!$F$4:$F$5022))+SUMPRODUCT(-('Diário 9º PA'!$E$4:$E$5221='Analítico Cx.'!$B137),-('Diário 9º PA'!$O$4:$O$5221=K$1),('Diário 9º PA'!$F$4:$F$5221))+SUMPRODUCT(-('Diário 10º PA'!$E$4:$E$5221='Analítico Cx.'!$B137),-('Diário 10º PA'!$O$4:$O$5221=K$1),('Diário 10º PA'!$F$4:$F$5221))</f>
        <v>0</v>
      </c>
      <c r="L137" s="183">
        <f>SUMPRODUCT(-('Diário 7º PA'!$E$4:$E$5383='Analítico Cx.'!$B137),-('Diário 7º PA'!$N$4:$N$5383=L$1),('Diário 7º PA'!$F$4:$F$5383))+SUMPRODUCT(-('Diário 8º PA'!$E$4:$E$5022='Analítico Cx.'!$B137),-('Diário 8º PA'!$O$4:$O$5022=L$1),('Diário 8º PA'!$F$4:$F$5022))+SUMPRODUCT(-('Diário 9º PA'!$E$4:$E$5221='Analítico Cx.'!$B137),-('Diário 9º PA'!$O$4:$O$5221=L$1),('Diário 9º PA'!$F$4:$F$5221))+SUMPRODUCT(-('Diário 10º PA'!$E$4:$E$5221='Analítico Cx.'!$B137),-('Diário 10º PA'!$O$4:$O$5221=L$1),('Diário 10º PA'!$F$4:$F$5221))</f>
        <v>0</v>
      </c>
      <c r="M137" s="183">
        <f>SUMPRODUCT(-('Diário 7º PA'!$E$4:$E$5383='Analítico Cx.'!$B137),-('Diário 7º PA'!$N$4:$N$5383=M$1),('Diário 7º PA'!$F$4:$F$5383))+SUMPRODUCT(-('Diário 8º PA'!$E$4:$E$5022='Analítico Cx.'!$B137),-('Diário 8º PA'!$O$4:$O$5022=M$1),('Diário 8º PA'!$F$4:$F$5022))+SUMPRODUCT(-('Diário 9º PA'!$E$4:$E$5221='Analítico Cx.'!$B137),-('Diário 9º PA'!$O$4:$O$5221=M$1),('Diário 9º PA'!$F$4:$F$5221))+SUMPRODUCT(-('Diário 10º PA'!$E$4:$E$5221='Analítico Cx.'!$B137),-('Diário 10º PA'!$O$4:$O$5221=M$1),('Diário 10º PA'!$F$4:$F$5221))</f>
        <v>0</v>
      </c>
      <c r="N137" s="183">
        <f>SUMPRODUCT(-('Diário 7º PA'!$E$4:$E$5383='Analítico Cx.'!$B137),-('Diário 7º PA'!$N$4:$N$5383=N$1),('Diário 7º PA'!$F$4:$F$5383))+SUMPRODUCT(-('Diário 8º PA'!$E$4:$E$5022='Analítico Cx.'!$B137),-('Diário 8º PA'!$O$4:$O$5022=N$1),('Diário 8º PA'!$F$4:$F$5022))+SUMPRODUCT(-('Diário 9º PA'!$E$4:$E$5221='Analítico Cx.'!$B137),-('Diário 9º PA'!$O$4:$O$5221=N$1),('Diário 9º PA'!$F$4:$F$5221))+SUMPRODUCT(-('Diário 10º PA'!$E$4:$E$5221='Analítico Cx.'!$B137),-('Diário 10º PA'!$O$4:$O$5221=N$1),('Diário 10º PA'!$F$4:$F$5221))</f>
        <v>0</v>
      </c>
      <c r="O137" s="184">
        <f t="shared" si="19"/>
        <v>3622.74</v>
      </c>
      <c r="P137" s="168">
        <f t="shared" si="20"/>
        <v>2.2404871982871228E-4</v>
      </c>
    </row>
    <row r="138" spans="1:16" ht="23.25" customHeight="1" x14ac:dyDescent="0.2">
      <c r="A138" s="59" t="s">
        <v>365</v>
      </c>
      <c r="B138" s="103" t="s">
        <v>366</v>
      </c>
      <c r="C138" s="183">
        <f>SUMPRODUCT(-('Diário 7º PA'!$E$4:$E$5383='Analítico Cx.'!$B138),-('Diário 7º PA'!$N$4:$N$5383=C$1),('Diário 7º PA'!$F$4:$F$5383))+SUMPRODUCT(-('Diário 8º PA'!$E$4:$E$5022='Analítico Cx.'!$B138),-('Diário 8º PA'!$O$4:$O$5022=C$1),('Diário 8º PA'!$F$4:$F$5022))+SUMPRODUCT(-('Diário 9º PA'!$E$4:$E$5221='Analítico Cx.'!$B138),-('Diário 9º PA'!$O$4:$O$5221=C$1),('Diário 9º PA'!$F$4:$F$5221))+SUMPRODUCT(-('Diário 10º PA'!$E$4:$E$5221='Analítico Cx.'!$B138),-('Diário 10º PA'!$O$4:$O$5221=C$1),('Diário 10º PA'!$F$4:$F$5221))</f>
        <v>8356.18</v>
      </c>
      <c r="D138" s="183">
        <f>SUMPRODUCT(-('Diário 7º PA'!$E$4:$E$5383='Analítico Cx.'!$B138),-('Diário 7º PA'!$N$4:$N$5383=D$1),('Diário 7º PA'!$F$4:$F$5383))+SUMPRODUCT(-('Diário 8º PA'!$E$4:$E$5022='Analítico Cx.'!$B138),-('Diário 8º PA'!$O$4:$O$5022=D$1),('Diário 8º PA'!$F$4:$F$5022))+SUMPRODUCT(-('Diário 9º PA'!$E$4:$E$5221='Analítico Cx.'!$B138),-('Diário 9º PA'!$O$4:$O$5221=D$1),('Diário 9º PA'!$F$4:$F$5221))+SUMPRODUCT(-('Diário 10º PA'!$E$4:$E$5221='Analítico Cx.'!$B138),-('Diário 10º PA'!$O$4:$O$5221=D$1),('Diário 10º PA'!$F$4:$F$5221))</f>
        <v>8265</v>
      </c>
      <c r="E138" s="183">
        <f>SUMPRODUCT(-('Diário 7º PA'!$E$4:$E$5383='Analítico Cx.'!$B138),-('Diário 7º PA'!$N$4:$N$5383=E$1),('Diário 7º PA'!$F$4:$F$5383))+SUMPRODUCT(-('Diário 8º PA'!$E$4:$E$5022='Analítico Cx.'!$B138),-('Diário 8º PA'!$O$4:$O$5022=E$1),('Diário 8º PA'!$F$4:$F$5022))+SUMPRODUCT(-('Diário 9º PA'!$E$4:$E$5221='Analítico Cx.'!$B138),-('Diário 9º PA'!$O$4:$O$5221=E$1),('Diário 9º PA'!$F$4:$F$5221))+SUMPRODUCT(-('Diário 10º PA'!$E$4:$E$5221='Analítico Cx.'!$B138),-('Diário 10º PA'!$O$4:$O$5221=E$1),('Diário 10º PA'!$F$4:$F$5221))</f>
        <v>8466.6</v>
      </c>
      <c r="F138" s="183">
        <f>SUMPRODUCT(-('Diário 7º PA'!$E$4:$E$5383='Analítico Cx.'!$B138),-('Diário 7º PA'!$N$4:$N$5383=F$1),('Diário 7º PA'!$F$4:$F$5383))+SUMPRODUCT(-('Diário 8º PA'!$E$4:$E$5022='Analítico Cx.'!$B138),-('Diário 8º PA'!$O$4:$O$5022=F$1),('Diário 8º PA'!$F$4:$F$5022))+SUMPRODUCT(-('Diário 9º PA'!$E$4:$E$5221='Analítico Cx.'!$B138),-('Diário 9º PA'!$O$4:$O$5221=F$1),('Diário 9º PA'!$F$4:$F$5221))+SUMPRODUCT(-('Diário 10º PA'!$E$4:$E$5221='Analítico Cx.'!$B138),-('Diário 10º PA'!$O$4:$O$5221=F$1),('Diário 10º PA'!$F$4:$F$5221))</f>
        <v>0</v>
      </c>
      <c r="G138" s="183">
        <f>SUMPRODUCT(-('Diário 7º PA'!$E$4:$E$5383='Analítico Cx.'!$B138),-('Diário 7º PA'!$N$4:$N$5383=G$1),('Diário 7º PA'!$F$4:$F$5383))+SUMPRODUCT(-('Diário 8º PA'!$E$4:$E$5022='Analítico Cx.'!$B138),-('Diário 8º PA'!$O$4:$O$5022=G$1),('Diário 8º PA'!$F$4:$F$5022))+SUMPRODUCT(-('Diário 9º PA'!$E$4:$E$5221='Analítico Cx.'!$B138),-('Diário 9º PA'!$O$4:$O$5221=G$1),('Diário 9º PA'!$F$4:$F$5221))+SUMPRODUCT(-('Diário 10º PA'!$E$4:$E$5221='Analítico Cx.'!$B138),-('Diário 10º PA'!$O$4:$O$5221=G$1),('Diário 10º PA'!$F$4:$F$5221))</f>
        <v>0</v>
      </c>
      <c r="H138" s="183">
        <f>SUMPRODUCT(-('Diário 7º PA'!$E$4:$E$5383='Analítico Cx.'!$B138),-('Diário 7º PA'!$N$4:$N$5383=H$1),('Diário 7º PA'!$F$4:$F$5383))+SUMPRODUCT(-('Diário 8º PA'!$E$4:$E$5022='Analítico Cx.'!$B138),-('Diário 8º PA'!$O$4:$O$5022=H$1),('Diário 8º PA'!$F$4:$F$5022))+SUMPRODUCT(-('Diário 9º PA'!$E$4:$E$5221='Analítico Cx.'!$B138),-('Diário 9º PA'!$O$4:$O$5221=H$1),('Diário 9º PA'!$F$4:$F$5221))+SUMPRODUCT(-('Diário 10º PA'!$E$4:$E$5221='Analítico Cx.'!$B138),-('Diário 10º PA'!$O$4:$O$5221=H$1),('Diário 10º PA'!$F$4:$F$5221))</f>
        <v>0</v>
      </c>
      <c r="I138" s="183">
        <f>SUMPRODUCT(-('Diário 7º PA'!$E$4:$E$5383='Analítico Cx.'!$B138),-('Diário 7º PA'!$N$4:$N$5383=I$1),('Diário 7º PA'!$F$4:$F$5383))+SUMPRODUCT(-('Diário 8º PA'!$E$4:$E$5022='Analítico Cx.'!$B138),-('Diário 8º PA'!$O$4:$O$5022=I$1),('Diário 8º PA'!$F$4:$F$5022))+SUMPRODUCT(-('Diário 9º PA'!$E$4:$E$5221='Analítico Cx.'!$B138),-('Diário 9º PA'!$O$4:$O$5221=I$1),('Diário 9º PA'!$F$4:$F$5221))+SUMPRODUCT(-('Diário 10º PA'!$E$4:$E$5221='Analítico Cx.'!$B138),-('Diário 10º PA'!$O$4:$O$5221=I$1),('Diário 10º PA'!$F$4:$F$5221))</f>
        <v>0</v>
      </c>
      <c r="J138" s="183">
        <f>SUMPRODUCT(-('Diário 7º PA'!$E$4:$E$5383='Analítico Cx.'!$B138),-('Diário 7º PA'!$N$4:$N$5383=J$1),('Diário 7º PA'!$F$4:$F$5383))+SUMPRODUCT(-('Diário 8º PA'!$E$4:$E$5022='Analítico Cx.'!$B138),-('Diário 8º PA'!$O$4:$O$5022=J$1),('Diário 8º PA'!$F$4:$F$5022))+SUMPRODUCT(-('Diário 9º PA'!$E$4:$E$5221='Analítico Cx.'!$B138),-('Diário 9º PA'!$O$4:$O$5221=J$1),('Diário 9º PA'!$F$4:$F$5221))+SUMPRODUCT(-('Diário 10º PA'!$E$4:$E$5221='Analítico Cx.'!$B138),-('Diário 10º PA'!$O$4:$O$5221=J$1),('Diário 10º PA'!$F$4:$F$5221))</f>
        <v>0</v>
      </c>
      <c r="K138" s="183">
        <f>SUMPRODUCT(-('Diário 7º PA'!$E$4:$E$5383='Analítico Cx.'!$B138),-('Diário 7º PA'!$N$4:$N$5383=K$1),('Diário 7º PA'!$F$4:$F$5383))+SUMPRODUCT(-('Diário 8º PA'!$E$4:$E$5022='Analítico Cx.'!$B138),-('Diário 8º PA'!$O$4:$O$5022=K$1),('Diário 8º PA'!$F$4:$F$5022))+SUMPRODUCT(-('Diário 9º PA'!$E$4:$E$5221='Analítico Cx.'!$B138),-('Diário 9º PA'!$O$4:$O$5221=K$1),('Diário 9º PA'!$F$4:$F$5221))+SUMPRODUCT(-('Diário 10º PA'!$E$4:$E$5221='Analítico Cx.'!$B138),-('Diário 10º PA'!$O$4:$O$5221=K$1),('Diário 10º PA'!$F$4:$F$5221))</f>
        <v>0</v>
      </c>
      <c r="L138" s="183">
        <f>SUMPRODUCT(-('Diário 7º PA'!$E$4:$E$5383='Analítico Cx.'!$B138),-('Diário 7º PA'!$N$4:$N$5383=L$1),('Diário 7º PA'!$F$4:$F$5383))+SUMPRODUCT(-('Diário 8º PA'!$E$4:$E$5022='Analítico Cx.'!$B138),-('Diário 8º PA'!$O$4:$O$5022=L$1),('Diário 8º PA'!$F$4:$F$5022))+SUMPRODUCT(-('Diário 9º PA'!$E$4:$E$5221='Analítico Cx.'!$B138),-('Diário 9º PA'!$O$4:$O$5221=L$1),('Diário 9º PA'!$F$4:$F$5221))+SUMPRODUCT(-('Diário 10º PA'!$E$4:$E$5221='Analítico Cx.'!$B138),-('Diário 10º PA'!$O$4:$O$5221=L$1),('Diário 10º PA'!$F$4:$F$5221))</f>
        <v>0</v>
      </c>
      <c r="M138" s="183">
        <f>SUMPRODUCT(-('Diário 7º PA'!$E$4:$E$5383='Analítico Cx.'!$B138),-('Diário 7º PA'!$N$4:$N$5383=M$1),('Diário 7º PA'!$F$4:$F$5383))+SUMPRODUCT(-('Diário 8º PA'!$E$4:$E$5022='Analítico Cx.'!$B138),-('Diário 8º PA'!$O$4:$O$5022=M$1),('Diário 8º PA'!$F$4:$F$5022))+SUMPRODUCT(-('Diário 9º PA'!$E$4:$E$5221='Analítico Cx.'!$B138),-('Diário 9º PA'!$O$4:$O$5221=M$1),('Diário 9º PA'!$F$4:$F$5221))+SUMPRODUCT(-('Diário 10º PA'!$E$4:$E$5221='Analítico Cx.'!$B138),-('Diário 10º PA'!$O$4:$O$5221=M$1),('Diário 10º PA'!$F$4:$F$5221))</f>
        <v>0</v>
      </c>
      <c r="N138" s="183">
        <f>SUMPRODUCT(-('Diário 7º PA'!$E$4:$E$5383='Analítico Cx.'!$B138),-('Diário 7º PA'!$N$4:$N$5383=N$1),('Diário 7º PA'!$F$4:$F$5383))+SUMPRODUCT(-('Diário 8º PA'!$E$4:$E$5022='Analítico Cx.'!$B138),-('Diário 8º PA'!$O$4:$O$5022=N$1),('Diário 8º PA'!$F$4:$F$5022))+SUMPRODUCT(-('Diário 9º PA'!$E$4:$E$5221='Analítico Cx.'!$B138),-('Diário 9º PA'!$O$4:$O$5221=N$1),('Diário 9º PA'!$F$4:$F$5221))+SUMPRODUCT(-('Diário 10º PA'!$E$4:$E$5221='Analítico Cx.'!$B138),-('Diário 10º PA'!$O$4:$O$5221=N$1),('Diário 10º PA'!$F$4:$F$5221))</f>
        <v>0</v>
      </c>
      <c r="O138" s="184">
        <f t="shared" si="19"/>
        <v>25087.78</v>
      </c>
      <c r="P138" s="168">
        <f t="shared" si="20"/>
        <v>1.5515562784920727E-3</v>
      </c>
    </row>
    <row r="139" spans="1:16" ht="23.25" customHeight="1" x14ac:dyDescent="0.2">
      <c r="A139" s="59" t="s">
        <v>367</v>
      </c>
      <c r="B139" s="103" t="s">
        <v>368</v>
      </c>
      <c r="C139" s="183">
        <f>SUMPRODUCT(-('Diário 7º PA'!$E$4:$E$5383='Analítico Cx.'!$B139),-('Diário 7º PA'!$N$4:$N$5383=C$1),('Diário 7º PA'!$F$4:$F$5383))+SUMPRODUCT(-('Diário 8º PA'!$E$4:$E$5022='Analítico Cx.'!$B139),-('Diário 8º PA'!$O$4:$O$5022=C$1),('Diário 8º PA'!$F$4:$F$5022))+SUMPRODUCT(-('Diário 9º PA'!$E$4:$E$5221='Analítico Cx.'!$B139),-('Diário 9º PA'!$O$4:$O$5221=C$1),('Diário 9º PA'!$F$4:$F$5221))+SUMPRODUCT(-('Diário 10º PA'!$E$4:$E$5221='Analítico Cx.'!$B139),-('Diário 10º PA'!$O$4:$O$5221=C$1),('Diário 10º PA'!$F$4:$F$5221))</f>
        <v>11214.7</v>
      </c>
      <c r="D139" s="183">
        <f>SUMPRODUCT(-('Diário 7º PA'!$E$4:$E$5383='Analítico Cx.'!$B139),-('Diário 7º PA'!$N$4:$N$5383=D$1),('Diário 7º PA'!$F$4:$F$5383))+SUMPRODUCT(-('Diário 8º PA'!$E$4:$E$5022='Analítico Cx.'!$B139),-('Diário 8º PA'!$O$4:$O$5022=D$1),('Diário 8º PA'!$F$4:$F$5022))+SUMPRODUCT(-('Diário 9º PA'!$E$4:$E$5221='Analítico Cx.'!$B139),-('Diário 9º PA'!$O$4:$O$5221=D$1),('Diário 9º PA'!$F$4:$F$5221))+SUMPRODUCT(-('Diário 10º PA'!$E$4:$E$5221='Analítico Cx.'!$B139),-('Diário 10º PA'!$O$4:$O$5221=D$1),('Diário 10º PA'!$F$4:$F$5221))</f>
        <v>11847.67</v>
      </c>
      <c r="E139" s="183">
        <f>SUMPRODUCT(-('Diário 7º PA'!$E$4:$E$5383='Analítico Cx.'!$B139),-('Diário 7º PA'!$N$4:$N$5383=E$1),('Diário 7º PA'!$F$4:$F$5383))+SUMPRODUCT(-('Diário 8º PA'!$E$4:$E$5022='Analítico Cx.'!$B139),-('Diário 8º PA'!$O$4:$O$5022=E$1),('Diário 8º PA'!$F$4:$F$5022))+SUMPRODUCT(-('Diário 9º PA'!$E$4:$E$5221='Analítico Cx.'!$B139),-('Diário 9º PA'!$O$4:$O$5221=E$1),('Diário 9º PA'!$F$4:$F$5221))+SUMPRODUCT(-('Diário 10º PA'!$E$4:$E$5221='Analítico Cx.'!$B139),-('Diário 10º PA'!$O$4:$O$5221=E$1),('Diário 10º PA'!$F$4:$F$5221))</f>
        <v>11267.710000000001</v>
      </c>
      <c r="F139" s="183">
        <f>SUMPRODUCT(-('Diário 7º PA'!$E$4:$E$5383='Analítico Cx.'!$B139),-('Diário 7º PA'!$N$4:$N$5383=F$1),('Diário 7º PA'!$F$4:$F$5383))+SUMPRODUCT(-('Diário 8º PA'!$E$4:$E$5022='Analítico Cx.'!$B139),-('Diário 8º PA'!$O$4:$O$5022=F$1),('Diário 8º PA'!$F$4:$F$5022))+SUMPRODUCT(-('Diário 9º PA'!$E$4:$E$5221='Analítico Cx.'!$B139),-('Diário 9º PA'!$O$4:$O$5221=F$1),('Diário 9º PA'!$F$4:$F$5221))+SUMPRODUCT(-('Diário 10º PA'!$E$4:$E$5221='Analítico Cx.'!$B139),-('Diário 10º PA'!$O$4:$O$5221=F$1),('Diário 10º PA'!$F$4:$F$5221))</f>
        <v>0</v>
      </c>
      <c r="G139" s="183">
        <f>SUMPRODUCT(-('Diário 7º PA'!$E$4:$E$5383='Analítico Cx.'!$B139),-('Diário 7º PA'!$N$4:$N$5383=G$1),('Diário 7º PA'!$F$4:$F$5383))+SUMPRODUCT(-('Diário 8º PA'!$E$4:$E$5022='Analítico Cx.'!$B139),-('Diário 8º PA'!$O$4:$O$5022=G$1),('Diário 8º PA'!$F$4:$F$5022))+SUMPRODUCT(-('Diário 9º PA'!$E$4:$E$5221='Analítico Cx.'!$B139),-('Diário 9º PA'!$O$4:$O$5221=G$1),('Diário 9º PA'!$F$4:$F$5221))+SUMPRODUCT(-('Diário 10º PA'!$E$4:$E$5221='Analítico Cx.'!$B139),-('Diário 10º PA'!$O$4:$O$5221=G$1),('Diário 10º PA'!$F$4:$F$5221))</f>
        <v>0</v>
      </c>
      <c r="H139" s="183">
        <f>SUMPRODUCT(-('Diário 7º PA'!$E$4:$E$5383='Analítico Cx.'!$B139),-('Diário 7º PA'!$N$4:$N$5383=H$1),('Diário 7º PA'!$F$4:$F$5383))+SUMPRODUCT(-('Diário 8º PA'!$E$4:$E$5022='Analítico Cx.'!$B139),-('Diário 8º PA'!$O$4:$O$5022=H$1),('Diário 8º PA'!$F$4:$F$5022))+SUMPRODUCT(-('Diário 9º PA'!$E$4:$E$5221='Analítico Cx.'!$B139),-('Diário 9º PA'!$O$4:$O$5221=H$1),('Diário 9º PA'!$F$4:$F$5221))+SUMPRODUCT(-('Diário 10º PA'!$E$4:$E$5221='Analítico Cx.'!$B139),-('Diário 10º PA'!$O$4:$O$5221=H$1),('Diário 10º PA'!$F$4:$F$5221))</f>
        <v>0</v>
      </c>
      <c r="I139" s="183">
        <f>SUMPRODUCT(-('Diário 7º PA'!$E$4:$E$5383='Analítico Cx.'!$B139),-('Diário 7º PA'!$N$4:$N$5383=I$1),('Diário 7º PA'!$F$4:$F$5383))+SUMPRODUCT(-('Diário 8º PA'!$E$4:$E$5022='Analítico Cx.'!$B139),-('Diário 8º PA'!$O$4:$O$5022=I$1),('Diário 8º PA'!$F$4:$F$5022))+SUMPRODUCT(-('Diário 9º PA'!$E$4:$E$5221='Analítico Cx.'!$B139),-('Diário 9º PA'!$O$4:$O$5221=I$1),('Diário 9º PA'!$F$4:$F$5221))+SUMPRODUCT(-('Diário 10º PA'!$E$4:$E$5221='Analítico Cx.'!$B139),-('Diário 10º PA'!$O$4:$O$5221=I$1),('Diário 10º PA'!$F$4:$F$5221))</f>
        <v>0</v>
      </c>
      <c r="J139" s="183">
        <f>SUMPRODUCT(-('Diário 7º PA'!$E$4:$E$5383='Analítico Cx.'!$B139),-('Diário 7º PA'!$N$4:$N$5383=J$1),('Diário 7º PA'!$F$4:$F$5383))+SUMPRODUCT(-('Diário 8º PA'!$E$4:$E$5022='Analítico Cx.'!$B139),-('Diário 8º PA'!$O$4:$O$5022=J$1),('Diário 8º PA'!$F$4:$F$5022))+SUMPRODUCT(-('Diário 9º PA'!$E$4:$E$5221='Analítico Cx.'!$B139),-('Diário 9º PA'!$O$4:$O$5221=J$1),('Diário 9º PA'!$F$4:$F$5221))+SUMPRODUCT(-('Diário 10º PA'!$E$4:$E$5221='Analítico Cx.'!$B139),-('Diário 10º PA'!$O$4:$O$5221=J$1),('Diário 10º PA'!$F$4:$F$5221))</f>
        <v>0</v>
      </c>
      <c r="K139" s="183">
        <f>SUMPRODUCT(-('Diário 7º PA'!$E$4:$E$5383='Analítico Cx.'!$B139),-('Diário 7º PA'!$N$4:$N$5383=K$1),('Diário 7º PA'!$F$4:$F$5383))+SUMPRODUCT(-('Diário 8º PA'!$E$4:$E$5022='Analítico Cx.'!$B139),-('Diário 8º PA'!$O$4:$O$5022=K$1),('Diário 8º PA'!$F$4:$F$5022))+SUMPRODUCT(-('Diário 9º PA'!$E$4:$E$5221='Analítico Cx.'!$B139),-('Diário 9º PA'!$O$4:$O$5221=K$1),('Diário 9º PA'!$F$4:$F$5221))+SUMPRODUCT(-('Diário 10º PA'!$E$4:$E$5221='Analítico Cx.'!$B139),-('Diário 10º PA'!$O$4:$O$5221=K$1),('Diário 10º PA'!$F$4:$F$5221))</f>
        <v>0</v>
      </c>
      <c r="L139" s="183">
        <f>SUMPRODUCT(-('Diário 7º PA'!$E$4:$E$5383='Analítico Cx.'!$B139),-('Diário 7º PA'!$N$4:$N$5383=L$1),('Diário 7º PA'!$F$4:$F$5383))+SUMPRODUCT(-('Diário 8º PA'!$E$4:$E$5022='Analítico Cx.'!$B139),-('Diário 8º PA'!$O$4:$O$5022=L$1),('Diário 8º PA'!$F$4:$F$5022))+SUMPRODUCT(-('Diário 9º PA'!$E$4:$E$5221='Analítico Cx.'!$B139),-('Diário 9º PA'!$O$4:$O$5221=L$1),('Diário 9º PA'!$F$4:$F$5221))+SUMPRODUCT(-('Diário 10º PA'!$E$4:$E$5221='Analítico Cx.'!$B139),-('Diário 10º PA'!$O$4:$O$5221=L$1),('Diário 10º PA'!$F$4:$F$5221))</f>
        <v>0</v>
      </c>
      <c r="M139" s="183">
        <f>SUMPRODUCT(-('Diário 7º PA'!$E$4:$E$5383='Analítico Cx.'!$B139),-('Diário 7º PA'!$N$4:$N$5383=M$1),('Diário 7º PA'!$F$4:$F$5383))+SUMPRODUCT(-('Diário 8º PA'!$E$4:$E$5022='Analítico Cx.'!$B139),-('Diário 8º PA'!$O$4:$O$5022=M$1),('Diário 8º PA'!$F$4:$F$5022))+SUMPRODUCT(-('Diário 9º PA'!$E$4:$E$5221='Analítico Cx.'!$B139),-('Diário 9º PA'!$O$4:$O$5221=M$1),('Diário 9º PA'!$F$4:$F$5221))+SUMPRODUCT(-('Diário 10º PA'!$E$4:$E$5221='Analítico Cx.'!$B139),-('Diário 10º PA'!$O$4:$O$5221=M$1),('Diário 10º PA'!$F$4:$F$5221))</f>
        <v>0</v>
      </c>
      <c r="N139" s="183">
        <f>SUMPRODUCT(-('Diário 7º PA'!$E$4:$E$5383='Analítico Cx.'!$B139),-('Diário 7º PA'!$N$4:$N$5383=N$1),('Diário 7º PA'!$F$4:$F$5383))+SUMPRODUCT(-('Diário 8º PA'!$E$4:$E$5022='Analítico Cx.'!$B139),-('Diário 8º PA'!$O$4:$O$5022=N$1),('Diário 8º PA'!$F$4:$F$5022))+SUMPRODUCT(-('Diário 9º PA'!$E$4:$E$5221='Analítico Cx.'!$B139),-('Diário 9º PA'!$O$4:$O$5221=N$1),('Diário 9º PA'!$F$4:$F$5221))+SUMPRODUCT(-('Diário 10º PA'!$E$4:$E$5221='Analítico Cx.'!$B139),-('Diário 10º PA'!$O$4:$O$5221=N$1),('Diário 10º PA'!$F$4:$F$5221))</f>
        <v>0</v>
      </c>
      <c r="O139" s="184">
        <f t="shared" si="19"/>
        <v>34330.080000000002</v>
      </c>
      <c r="P139" s="168">
        <f t="shared" si="20"/>
        <v>2.1231472519742736E-3</v>
      </c>
    </row>
    <row r="140" spans="1:16" ht="23.25" customHeight="1" x14ac:dyDescent="0.2">
      <c r="A140" s="59" t="s">
        <v>369</v>
      </c>
      <c r="B140" s="103" t="s">
        <v>370</v>
      </c>
      <c r="C140" s="183">
        <f>SUMPRODUCT(-('Diário 7º PA'!$E$4:$E$5383='Analítico Cx.'!$B140),-('Diário 7º PA'!$N$4:$N$5383=C$1),('Diário 7º PA'!$F$4:$F$5383))+SUMPRODUCT(-('Diário 8º PA'!$E$4:$E$5022='Analítico Cx.'!$B140),-('Diário 8º PA'!$O$4:$O$5022=C$1),('Diário 8º PA'!$F$4:$F$5022))+SUMPRODUCT(-('Diário 9º PA'!$E$4:$E$5221='Analítico Cx.'!$B140),-('Diário 9º PA'!$O$4:$O$5221=C$1),('Diário 9º PA'!$F$4:$F$5221))+SUMPRODUCT(-('Diário 10º PA'!$E$4:$E$5221='Analítico Cx.'!$B140),-('Diário 10º PA'!$O$4:$O$5221=C$1),('Diário 10º PA'!$F$4:$F$5221))</f>
        <v>3455.9500000000003</v>
      </c>
      <c r="D140" s="183">
        <f>SUMPRODUCT(-('Diário 7º PA'!$E$4:$E$5383='Analítico Cx.'!$B140),-('Diário 7º PA'!$N$4:$N$5383=D$1),('Diário 7º PA'!$F$4:$F$5383))+SUMPRODUCT(-('Diário 8º PA'!$E$4:$E$5022='Analítico Cx.'!$B140),-('Diário 8º PA'!$O$4:$O$5022=D$1),('Diário 8º PA'!$F$4:$F$5022))+SUMPRODUCT(-('Diário 9º PA'!$E$4:$E$5221='Analítico Cx.'!$B140),-('Diário 9º PA'!$O$4:$O$5221=D$1),('Diário 9º PA'!$F$4:$F$5221))+SUMPRODUCT(-('Diário 10º PA'!$E$4:$E$5221='Analítico Cx.'!$B140),-('Diário 10º PA'!$O$4:$O$5221=D$1),('Diário 10º PA'!$F$4:$F$5221))</f>
        <v>8597.65</v>
      </c>
      <c r="E140" s="183">
        <f>SUMPRODUCT(-('Diário 7º PA'!$E$4:$E$5383='Analítico Cx.'!$B140),-('Diário 7º PA'!$N$4:$N$5383=E$1),('Diário 7º PA'!$F$4:$F$5383))+SUMPRODUCT(-('Diário 8º PA'!$E$4:$E$5022='Analítico Cx.'!$B140),-('Diário 8º PA'!$O$4:$O$5022=E$1),('Diário 8º PA'!$F$4:$F$5022))+SUMPRODUCT(-('Diário 9º PA'!$E$4:$E$5221='Analítico Cx.'!$B140),-('Diário 9º PA'!$O$4:$O$5221=E$1),('Diário 9º PA'!$F$4:$F$5221))+SUMPRODUCT(-('Diário 10º PA'!$E$4:$E$5221='Analítico Cx.'!$B140),-('Diário 10º PA'!$O$4:$O$5221=E$1),('Diário 10º PA'!$F$4:$F$5221))</f>
        <v>8741.3599999999988</v>
      </c>
      <c r="F140" s="183">
        <f>SUMPRODUCT(-('Diário 7º PA'!$E$4:$E$5383='Analítico Cx.'!$B140),-('Diário 7º PA'!$N$4:$N$5383=F$1),('Diário 7º PA'!$F$4:$F$5383))+SUMPRODUCT(-('Diário 8º PA'!$E$4:$E$5022='Analítico Cx.'!$B140),-('Diário 8º PA'!$O$4:$O$5022=F$1),('Diário 8º PA'!$F$4:$F$5022))+SUMPRODUCT(-('Diário 9º PA'!$E$4:$E$5221='Analítico Cx.'!$B140),-('Diário 9º PA'!$O$4:$O$5221=F$1),('Diário 9º PA'!$F$4:$F$5221))+SUMPRODUCT(-('Diário 10º PA'!$E$4:$E$5221='Analítico Cx.'!$B140),-('Diário 10º PA'!$O$4:$O$5221=F$1),('Diário 10º PA'!$F$4:$F$5221))</f>
        <v>0</v>
      </c>
      <c r="G140" s="183">
        <f>SUMPRODUCT(-('Diário 7º PA'!$E$4:$E$5383='Analítico Cx.'!$B140),-('Diário 7º PA'!$N$4:$N$5383=G$1),('Diário 7º PA'!$F$4:$F$5383))+SUMPRODUCT(-('Diário 8º PA'!$E$4:$E$5022='Analítico Cx.'!$B140),-('Diário 8º PA'!$O$4:$O$5022=G$1),('Diário 8º PA'!$F$4:$F$5022))+SUMPRODUCT(-('Diário 9º PA'!$E$4:$E$5221='Analítico Cx.'!$B140),-('Diário 9º PA'!$O$4:$O$5221=G$1),('Diário 9º PA'!$F$4:$F$5221))+SUMPRODUCT(-('Diário 10º PA'!$E$4:$E$5221='Analítico Cx.'!$B140),-('Diário 10º PA'!$O$4:$O$5221=G$1),('Diário 10º PA'!$F$4:$F$5221))</f>
        <v>0</v>
      </c>
      <c r="H140" s="183">
        <f>SUMPRODUCT(-('Diário 7º PA'!$E$4:$E$5383='Analítico Cx.'!$B140),-('Diário 7º PA'!$N$4:$N$5383=H$1),('Diário 7º PA'!$F$4:$F$5383))+SUMPRODUCT(-('Diário 8º PA'!$E$4:$E$5022='Analítico Cx.'!$B140),-('Diário 8º PA'!$O$4:$O$5022=H$1),('Diário 8º PA'!$F$4:$F$5022))+SUMPRODUCT(-('Diário 9º PA'!$E$4:$E$5221='Analítico Cx.'!$B140),-('Diário 9º PA'!$O$4:$O$5221=H$1),('Diário 9º PA'!$F$4:$F$5221))+SUMPRODUCT(-('Diário 10º PA'!$E$4:$E$5221='Analítico Cx.'!$B140),-('Diário 10º PA'!$O$4:$O$5221=H$1),('Diário 10º PA'!$F$4:$F$5221))</f>
        <v>0</v>
      </c>
      <c r="I140" s="183">
        <f>SUMPRODUCT(-('Diário 7º PA'!$E$4:$E$5383='Analítico Cx.'!$B140),-('Diário 7º PA'!$N$4:$N$5383=I$1),('Diário 7º PA'!$F$4:$F$5383))+SUMPRODUCT(-('Diário 8º PA'!$E$4:$E$5022='Analítico Cx.'!$B140),-('Diário 8º PA'!$O$4:$O$5022=I$1),('Diário 8º PA'!$F$4:$F$5022))+SUMPRODUCT(-('Diário 9º PA'!$E$4:$E$5221='Analítico Cx.'!$B140),-('Diário 9º PA'!$O$4:$O$5221=I$1),('Diário 9º PA'!$F$4:$F$5221))+SUMPRODUCT(-('Diário 10º PA'!$E$4:$E$5221='Analítico Cx.'!$B140),-('Diário 10º PA'!$O$4:$O$5221=I$1),('Diário 10º PA'!$F$4:$F$5221))</f>
        <v>0</v>
      </c>
      <c r="J140" s="183">
        <f>SUMPRODUCT(-('Diário 7º PA'!$E$4:$E$5383='Analítico Cx.'!$B140),-('Diário 7º PA'!$N$4:$N$5383=J$1),('Diário 7º PA'!$F$4:$F$5383))+SUMPRODUCT(-('Diário 8º PA'!$E$4:$E$5022='Analítico Cx.'!$B140),-('Diário 8º PA'!$O$4:$O$5022=J$1),('Diário 8º PA'!$F$4:$F$5022))+SUMPRODUCT(-('Diário 9º PA'!$E$4:$E$5221='Analítico Cx.'!$B140),-('Diário 9º PA'!$O$4:$O$5221=J$1),('Diário 9º PA'!$F$4:$F$5221))+SUMPRODUCT(-('Diário 10º PA'!$E$4:$E$5221='Analítico Cx.'!$B140),-('Diário 10º PA'!$O$4:$O$5221=J$1),('Diário 10º PA'!$F$4:$F$5221))</f>
        <v>0</v>
      </c>
      <c r="K140" s="183">
        <f>SUMPRODUCT(-('Diário 7º PA'!$E$4:$E$5383='Analítico Cx.'!$B140),-('Diário 7º PA'!$N$4:$N$5383=K$1),('Diário 7º PA'!$F$4:$F$5383))+SUMPRODUCT(-('Diário 8º PA'!$E$4:$E$5022='Analítico Cx.'!$B140),-('Diário 8º PA'!$O$4:$O$5022=K$1),('Diário 8º PA'!$F$4:$F$5022))+SUMPRODUCT(-('Diário 9º PA'!$E$4:$E$5221='Analítico Cx.'!$B140),-('Diário 9º PA'!$O$4:$O$5221=K$1),('Diário 9º PA'!$F$4:$F$5221))+SUMPRODUCT(-('Diário 10º PA'!$E$4:$E$5221='Analítico Cx.'!$B140),-('Diário 10º PA'!$O$4:$O$5221=K$1),('Diário 10º PA'!$F$4:$F$5221))</f>
        <v>0</v>
      </c>
      <c r="L140" s="183">
        <f>SUMPRODUCT(-('Diário 7º PA'!$E$4:$E$5383='Analítico Cx.'!$B140),-('Diário 7º PA'!$N$4:$N$5383=L$1),('Diário 7º PA'!$F$4:$F$5383))+SUMPRODUCT(-('Diário 8º PA'!$E$4:$E$5022='Analítico Cx.'!$B140),-('Diário 8º PA'!$O$4:$O$5022=L$1),('Diário 8º PA'!$F$4:$F$5022))+SUMPRODUCT(-('Diário 9º PA'!$E$4:$E$5221='Analítico Cx.'!$B140),-('Diário 9º PA'!$O$4:$O$5221=L$1),('Diário 9º PA'!$F$4:$F$5221))+SUMPRODUCT(-('Diário 10º PA'!$E$4:$E$5221='Analítico Cx.'!$B140),-('Diário 10º PA'!$O$4:$O$5221=L$1),('Diário 10º PA'!$F$4:$F$5221))</f>
        <v>0</v>
      </c>
      <c r="M140" s="183">
        <f>SUMPRODUCT(-('Diário 7º PA'!$E$4:$E$5383='Analítico Cx.'!$B140),-('Diário 7º PA'!$N$4:$N$5383=M$1),('Diário 7º PA'!$F$4:$F$5383))+SUMPRODUCT(-('Diário 8º PA'!$E$4:$E$5022='Analítico Cx.'!$B140),-('Diário 8º PA'!$O$4:$O$5022=M$1),('Diário 8º PA'!$F$4:$F$5022))+SUMPRODUCT(-('Diário 9º PA'!$E$4:$E$5221='Analítico Cx.'!$B140),-('Diário 9º PA'!$O$4:$O$5221=M$1),('Diário 9º PA'!$F$4:$F$5221))+SUMPRODUCT(-('Diário 10º PA'!$E$4:$E$5221='Analítico Cx.'!$B140),-('Diário 10º PA'!$O$4:$O$5221=M$1),('Diário 10º PA'!$F$4:$F$5221))</f>
        <v>0</v>
      </c>
      <c r="N140" s="183">
        <f>SUMPRODUCT(-('Diário 7º PA'!$E$4:$E$5383='Analítico Cx.'!$B140),-('Diário 7º PA'!$N$4:$N$5383=N$1),('Diário 7º PA'!$F$4:$F$5383))+SUMPRODUCT(-('Diário 8º PA'!$E$4:$E$5022='Analítico Cx.'!$B140),-('Diário 8º PA'!$O$4:$O$5022=N$1),('Diário 8º PA'!$F$4:$F$5022))+SUMPRODUCT(-('Diário 9º PA'!$E$4:$E$5221='Analítico Cx.'!$B140),-('Diário 9º PA'!$O$4:$O$5221=N$1),('Diário 9º PA'!$F$4:$F$5221))+SUMPRODUCT(-('Diário 10º PA'!$E$4:$E$5221='Analítico Cx.'!$B140),-('Diário 10º PA'!$O$4:$O$5221=N$1),('Diário 10º PA'!$F$4:$F$5221))</f>
        <v>0</v>
      </c>
      <c r="O140" s="184">
        <f t="shared" si="19"/>
        <v>20794.96</v>
      </c>
      <c r="P140" s="168">
        <f t="shared" si="20"/>
        <v>1.2860663936383177E-3</v>
      </c>
    </row>
    <row r="141" spans="1:16" ht="23.25" customHeight="1" thickBot="1" x14ac:dyDescent="0.25">
      <c r="A141" s="24"/>
      <c r="B141" s="25" t="s">
        <v>371</v>
      </c>
      <c r="C141" s="190">
        <f t="shared" ref="C141:O141" si="21">SUBTOTAL(109,C62:C140)</f>
        <v>1352436.4499999995</v>
      </c>
      <c r="D141" s="190">
        <f t="shared" si="21"/>
        <v>1506435.4299999997</v>
      </c>
      <c r="E141" s="190">
        <f t="shared" si="21"/>
        <v>1603174.81</v>
      </c>
      <c r="F141" s="190">
        <f t="shared" si="21"/>
        <v>0</v>
      </c>
      <c r="G141" s="190">
        <f t="shared" si="21"/>
        <v>0</v>
      </c>
      <c r="H141" s="190">
        <f t="shared" si="21"/>
        <v>0</v>
      </c>
      <c r="I141" s="190">
        <f t="shared" si="21"/>
        <v>0</v>
      </c>
      <c r="J141" s="190">
        <f t="shared" si="21"/>
        <v>0</v>
      </c>
      <c r="K141" s="190">
        <f t="shared" si="21"/>
        <v>0</v>
      </c>
      <c r="L141" s="190">
        <f t="shared" si="21"/>
        <v>0</v>
      </c>
      <c r="M141" s="190">
        <f t="shared" si="21"/>
        <v>0</v>
      </c>
      <c r="N141" s="190">
        <f t="shared" si="21"/>
        <v>0</v>
      </c>
      <c r="O141" s="190">
        <f t="shared" si="21"/>
        <v>4462046.6900000004</v>
      </c>
      <c r="P141" s="174">
        <f t="shared" si="20"/>
        <v>0.27595572652479705</v>
      </c>
    </row>
    <row r="142" spans="1:16" ht="23.25" customHeight="1" thickBot="1" x14ac:dyDescent="0.25">
      <c r="A142" s="35" t="s">
        <v>108</v>
      </c>
      <c r="B142" s="19" t="s">
        <v>109</v>
      </c>
      <c r="C142" s="189"/>
      <c r="D142" s="189"/>
      <c r="E142" s="189"/>
      <c r="F142" s="189"/>
      <c r="G142" s="189"/>
      <c r="H142" s="189"/>
      <c r="I142" s="189"/>
      <c r="J142" s="189"/>
      <c r="K142" s="189"/>
      <c r="L142" s="189"/>
      <c r="M142" s="189"/>
      <c r="N142" s="189"/>
      <c r="O142" s="189"/>
      <c r="P142" s="166"/>
    </row>
    <row r="143" spans="1:16" ht="23.25" customHeight="1" x14ac:dyDescent="0.2">
      <c r="A143" s="59" t="s">
        <v>372</v>
      </c>
      <c r="B143" s="57" t="s">
        <v>373</v>
      </c>
      <c r="C143" s="183">
        <f>SUMPRODUCT(-('Diário 7º PA'!$E$4:$E$5383='Analítico Cx.'!$B143),-('Diário 7º PA'!$N$4:$N$5383=C$1),('Diário 7º PA'!$F$4:$F$5383))+SUMPRODUCT(-('Diário 8º PA'!$E$4:$E$5022='Analítico Cx.'!$B143),-('Diário 8º PA'!$O$4:$O$5022=C$1),('Diário 8º PA'!$F$4:$F$5022))+SUMPRODUCT(-('Diário 9º PA'!$E$4:$E$5221='Analítico Cx.'!$B143),-('Diário 9º PA'!$O$4:$O$5221=C$1),('Diário 9º PA'!$F$4:$F$5221))+SUMPRODUCT(-('Diário 10º PA'!$E$4:$E$5221='Analítico Cx.'!$B143),-('Diário 10º PA'!$O$4:$O$5221=C$1),('Diário 10º PA'!$F$4:$F$5221))</f>
        <v>0</v>
      </c>
      <c r="D143" s="183">
        <f>SUMPRODUCT(-('Diário 7º PA'!$E$4:$E$5383='Analítico Cx.'!$B143),-('Diário 7º PA'!$N$4:$N$5383=D$1),('Diário 7º PA'!$F$4:$F$5383))+SUMPRODUCT(-('Diário 8º PA'!$E$4:$E$5022='Analítico Cx.'!$B143),-('Diário 8º PA'!$O$4:$O$5022=D$1),('Diário 8º PA'!$F$4:$F$5022))+SUMPRODUCT(-('Diário 9º PA'!$E$4:$E$5221='Analítico Cx.'!$B143),-('Diário 9º PA'!$O$4:$O$5221=D$1),('Diário 9º PA'!$F$4:$F$5221))+SUMPRODUCT(-('Diário 10º PA'!$E$4:$E$5221='Analítico Cx.'!$B143),-('Diário 10º PA'!$O$4:$O$5221=D$1),('Diário 10º PA'!$F$4:$F$5221))</f>
        <v>0</v>
      </c>
      <c r="E143" s="183">
        <f>SUMPRODUCT(-('Diário 7º PA'!$E$4:$E$5383='Analítico Cx.'!$B143),-('Diário 7º PA'!$N$4:$N$5383=E$1),('Diário 7º PA'!$F$4:$F$5383))+SUMPRODUCT(-('Diário 8º PA'!$E$4:$E$5022='Analítico Cx.'!$B143),-('Diário 8º PA'!$O$4:$O$5022=E$1),('Diário 8º PA'!$F$4:$F$5022))+SUMPRODUCT(-('Diário 9º PA'!$E$4:$E$5221='Analítico Cx.'!$B143),-('Diário 9º PA'!$O$4:$O$5221=E$1),('Diário 9º PA'!$F$4:$F$5221))+SUMPRODUCT(-('Diário 10º PA'!$E$4:$E$5221='Analítico Cx.'!$B143),-('Diário 10º PA'!$O$4:$O$5221=E$1),('Diário 10º PA'!$F$4:$F$5221))</f>
        <v>0</v>
      </c>
      <c r="F143" s="183">
        <f>SUMPRODUCT(-('Diário 7º PA'!$E$4:$E$5383='Analítico Cx.'!$B143),-('Diário 7º PA'!$N$4:$N$5383=F$1),('Diário 7º PA'!$F$4:$F$5383))+SUMPRODUCT(-('Diário 8º PA'!$E$4:$E$5022='Analítico Cx.'!$B143),-('Diário 8º PA'!$O$4:$O$5022=F$1),('Diário 8º PA'!$F$4:$F$5022))+SUMPRODUCT(-('Diário 9º PA'!$E$4:$E$5221='Analítico Cx.'!$B143),-('Diário 9º PA'!$O$4:$O$5221=F$1),('Diário 9º PA'!$F$4:$F$5221))+SUMPRODUCT(-('Diário 10º PA'!$E$4:$E$5221='Analítico Cx.'!$B143),-('Diário 10º PA'!$O$4:$O$5221=F$1),('Diário 10º PA'!$F$4:$F$5221))</f>
        <v>0</v>
      </c>
      <c r="G143" s="183">
        <f>SUMPRODUCT(-('Diário 7º PA'!$E$4:$E$5383='Analítico Cx.'!$B143),-('Diário 7º PA'!$N$4:$N$5383=G$1),('Diário 7º PA'!$F$4:$F$5383))+SUMPRODUCT(-('Diário 8º PA'!$E$4:$E$5022='Analítico Cx.'!$B143),-('Diário 8º PA'!$O$4:$O$5022=G$1),('Diário 8º PA'!$F$4:$F$5022))+SUMPRODUCT(-('Diário 9º PA'!$E$4:$E$5221='Analítico Cx.'!$B143),-('Diário 9º PA'!$O$4:$O$5221=G$1),('Diário 9º PA'!$F$4:$F$5221))+SUMPRODUCT(-('Diário 10º PA'!$E$4:$E$5221='Analítico Cx.'!$B143),-('Diário 10º PA'!$O$4:$O$5221=G$1),('Diário 10º PA'!$F$4:$F$5221))</f>
        <v>0</v>
      </c>
      <c r="H143" s="183">
        <f>SUMPRODUCT(-('Diário 7º PA'!$E$4:$E$5383='Analítico Cx.'!$B143),-('Diário 7º PA'!$N$4:$N$5383=H$1),('Diário 7º PA'!$F$4:$F$5383))+SUMPRODUCT(-('Diário 8º PA'!$E$4:$E$5022='Analítico Cx.'!$B143),-('Diário 8º PA'!$O$4:$O$5022=H$1),('Diário 8º PA'!$F$4:$F$5022))+SUMPRODUCT(-('Diário 9º PA'!$E$4:$E$5221='Analítico Cx.'!$B143),-('Diário 9º PA'!$O$4:$O$5221=H$1),('Diário 9º PA'!$F$4:$F$5221))+SUMPRODUCT(-('Diário 10º PA'!$E$4:$E$5221='Analítico Cx.'!$B143),-('Diário 10º PA'!$O$4:$O$5221=H$1),('Diário 10º PA'!$F$4:$F$5221))</f>
        <v>0</v>
      </c>
      <c r="I143" s="183">
        <f>SUMPRODUCT(-('Diário 7º PA'!$E$4:$E$5383='Analítico Cx.'!$B143),-('Diário 7º PA'!$N$4:$N$5383=I$1),('Diário 7º PA'!$F$4:$F$5383))+SUMPRODUCT(-('Diário 8º PA'!$E$4:$E$5022='Analítico Cx.'!$B143),-('Diário 8º PA'!$O$4:$O$5022=I$1),('Diário 8º PA'!$F$4:$F$5022))+SUMPRODUCT(-('Diário 9º PA'!$E$4:$E$5221='Analítico Cx.'!$B143),-('Diário 9º PA'!$O$4:$O$5221=I$1),('Diário 9º PA'!$F$4:$F$5221))+SUMPRODUCT(-('Diário 10º PA'!$E$4:$E$5221='Analítico Cx.'!$B143),-('Diário 10º PA'!$O$4:$O$5221=I$1),('Diário 10º PA'!$F$4:$F$5221))</f>
        <v>0</v>
      </c>
      <c r="J143" s="183">
        <f>SUMPRODUCT(-('Diário 7º PA'!$E$4:$E$5383='Analítico Cx.'!$B143),-('Diário 7º PA'!$N$4:$N$5383=J$1),('Diário 7º PA'!$F$4:$F$5383))+SUMPRODUCT(-('Diário 8º PA'!$E$4:$E$5022='Analítico Cx.'!$B143),-('Diário 8º PA'!$O$4:$O$5022=J$1),('Diário 8º PA'!$F$4:$F$5022))+SUMPRODUCT(-('Diário 9º PA'!$E$4:$E$5221='Analítico Cx.'!$B143),-('Diário 9º PA'!$O$4:$O$5221=J$1),('Diário 9º PA'!$F$4:$F$5221))+SUMPRODUCT(-('Diário 10º PA'!$E$4:$E$5221='Analítico Cx.'!$B143),-('Diário 10º PA'!$O$4:$O$5221=J$1),('Diário 10º PA'!$F$4:$F$5221))</f>
        <v>0</v>
      </c>
      <c r="K143" s="183">
        <f>SUMPRODUCT(-('Diário 7º PA'!$E$4:$E$5383='Analítico Cx.'!$B143),-('Diário 7º PA'!$N$4:$N$5383=K$1),('Diário 7º PA'!$F$4:$F$5383))+SUMPRODUCT(-('Diário 8º PA'!$E$4:$E$5022='Analítico Cx.'!$B143),-('Diário 8º PA'!$O$4:$O$5022=K$1),('Diário 8º PA'!$F$4:$F$5022))+SUMPRODUCT(-('Diário 9º PA'!$E$4:$E$5221='Analítico Cx.'!$B143),-('Diário 9º PA'!$O$4:$O$5221=K$1),('Diário 9º PA'!$F$4:$F$5221))+SUMPRODUCT(-('Diário 10º PA'!$E$4:$E$5221='Analítico Cx.'!$B143),-('Diário 10º PA'!$O$4:$O$5221=K$1),('Diário 10º PA'!$F$4:$F$5221))</f>
        <v>0</v>
      </c>
      <c r="L143" s="183">
        <f>SUMPRODUCT(-('Diário 7º PA'!$E$4:$E$5383='Analítico Cx.'!$B143),-('Diário 7º PA'!$N$4:$N$5383=L$1),('Diário 7º PA'!$F$4:$F$5383))+SUMPRODUCT(-('Diário 8º PA'!$E$4:$E$5022='Analítico Cx.'!$B143),-('Diário 8º PA'!$O$4:$O$5022=L$1),('Diário 8º PA'!$F$4:$F$5022))+SUMPRODUCT(-('Diário 9º PA'!$E$4:$E$5221='Analítico Cx.'!$B143),-('Diário 9º PA'!$O$4:$O$5221=L$1),('Diário 9º PA'!$F$4:$F$5221))+SUMPRODUCT(-('Diário 10º PA'!$E$4:$E$5221='Analítico Cx.'!$B143),-('Diário 10º PA'!$O$4:$O$5221=L$1),('Diário 10º PA'!$F$4:$F$5221))</f>
        <v>0</v>
      </c>
      <c r="M143" s="183">
        <f>SUMPRODUCT(-('Diário 7º PA'!$E$4:$E$5383='Analítico Cx.'!$B143),-('Diário 7º PA'!$N$4:$N$5383=M$1),('Diário 7º PA'!$F$4:$F$5383))+SUMPRODUCT(-('Diário 8º PA'!$E$4:$E$5022='Analítico Cx.'!$B143),-('Diário 8º PA'!$O$4:$O$5022=M$1),('Diário 8º PA'!$F$4:$F$5022))+SUMPRODUCT(-('Diário 9º PA'!$E$4:$E$5221='Analítico Cx.'!$B143),-('Diário 9º PA'!$O$4:$O$5221=M$1),('Diário 9º PA'!$F$4:$F$5221))+SUMPRODUCT(-('Diário 10º PA'!$E$4:$E$5221='Analítico Cx.'!$B143),-('Diário 10º PA'!$O$4:$O$5221=M$1),('Diário 10º PA'!$F$4:$F$5221))</f>
        <v>0</v>
      </c>
      <c r="N143" s="183">
        <f>SUMPRODUCT(-('Diário 7º PA'!$E$4:$E$5383='Analítico Cx.'!$B143),-('Diário 7º PA'!$N$4:$N$5383=N$1),('Diário 7º PA'!$F$4:$F$5383))+SUMPRODUCT(-('Diário 8º PA'!$E$4:$E$5022='Analítico Cx.'!$B143),-('Diário 8º PA'!$O$4:$O$5022=N$1),('Diário 8º PA'!$F$4:$F$5022))+SUMPRODUCT(-('Diário 9º PA'!$E$4:$E$5221='Analítico Cx.'!$B143),-('Diário 9º PA'!$O$4:$O$5221=N$1),('Diário 9º PA'!$F$4:$F$5221))+SUMPRODUCT(-('Diário 10º PA'!$E$4:$E$5221='Analítico Cx.'!$B143),-('Diário 10º PA'!$O$4:$O$5221=N$1),('Diário 10º PA'!$F$4:$F$5221))</f>
        <v>0</v>
      </c>
      <c r="O143" s="184">
        <f>SUM(C143:N143)</f>
        <v>0</v>
      </c>
      <c r="P143" s="168">
        <f t="shared" ref="P143:P160" si="22">IF($O$160=0,0,O143/$O$160)</f>
        <v>0</v>
      </c>
    </row>
    <row r="144" spans="1:16" ht="23.25" customHeight="1" x14ac:dyDescent="0.2">
      <c r="A144" s="59" t="s">
        <v>374</v>
      </c>
      <c r="B144" s="57" t="s">
        <v>375</v>
      </c>
      <c r="C144" s="183">
        <f>SUMPRODUCT(-('Diário 7º PA'!$E$4:$E$5383='Analítico Cx.'!$B144),-('Diário 7º PA'!$N$4:$N$5383=C$1),('Diário 7º PA'!$F$4:$F$5383))+SUMPRODUCT(-('Diário 8º PA'!$E$4:$E$5022='Analítico Cx.'!$B144),-('Diário 8º PA'!$O$4:$O$5022=C$1),('Diário 8º PA'!$F$4:$F$5022))+SUMPRODUCT(-('Diário 9º PA'!$E$4:$E$5221='Analítico Cx.'!$B144),-('Diário 9º PA'!$O$4:$O$5221=C$1),('Diário 9º PA'!$F$4:$F$5221))+SUMPRODUCT(-('Diário 10º PA'!$E$4:$E$5221='Analítico Cx.'!$B144),-('Diário 10º PA'!$O$4:$O$5221=C$1),('Diário 10º PA'!$F$4:$F$5221))</f>
        <v>0</v>
      </c>
      <c r="D144" s="183">
        <f>SUMPRODUCT(-('Diário 7º PA'!$E$4:$E$5383='Analítico Cx.'!$B144),-('Diário 7º PA'!$N$4:$N$5383=D$1),('Diário 7º PA'!$F$4:$F$5383))+SUMPRODUCT(-('Diário 8º PA'!$E$4:$E$5022='Analítico Cx.'!$B144),-('Diário 8º PA'!$O$4:$O$5022=D$1),('Diário 8º PA'!$F$4:$F$5022))+SUMPRODUCT(-('Diário 9º PA'!$E$4:$E$5221='Analítico Cx.'!$B144),-('Diário 9º PA'!$O$4:$O$5221=D$1),('Diário 9º PA'!$F$4:$F$5221))+SUMPRODUCT(-('Diário 10º PA'!$E$4:$E$5221='Analítico Cx.'!$B144),-('Diário 10º PA'!$O$4:$O$5221=D$1),('Diário 10º PA'!$F$4:$F$5221))</f>
        <v>0</v>
      </c>
      <c r="E144" s="183">
        <f>SUMPRODUCT(-('Diário 7º PA'!$E$4:$E$5383='Analítico Cx.'!$B144),-('Diário 7º PA'!$N$4:$N$5383=E$1),('Diário 7º PA'!$F$4:$F$5383))+SUMPRODUCT(-('Diário 8º PA'!$E$4:$E$5022='Analítico Cx.'!$B144),-('Diário 8º PA'!$O$4:$O$5022=E$1),('Diário 8º PA'!$F$4:$F$5022))+SUMPRODUCT(-('Diário 9º PA'!$E$4:$E$5221='Analítico Cx.'!$B144),-('Diário 9º PA'!$O$4:$O$5221=E$1),('Diário 9º PA'!$F$4:$F$5221))+SUMPRODUCT(-('Diário 10º PA'!$E$4:$E$5221='Analítico Cx.'!$B144),-('Diário 10º PA'!$O$4:$O$5221=E$1),('Diário 10º PA'!$F$4:$F$5221))</f>
        <v>0</v>
      </c>
      <c r="F144" s="183">
        <f>SUMPRODUCT(-('Diário 7º PA'!$E$4:$E$5383='Analítico Cx.'!$B144),-('Diário 7º PA'!$N$4:$N$5383=F$1),('Diário 7º PA'!$F$4:$F$5383))+SUMPRODUCT(-('Diário 8º PA'!$E$4:$E$5022='Analítico Cx.'!$B144),-('Diário 8º PA'!$O$4:$O$5022=F$1),('Diário 8º PA'!$F$4:$F$5022))+SUMPRODUCT(-('Diário 9º PA'!$E$4:$E$5221='Analítico Cx.'!$B144),-('Diário 9º PA'!$O$4:$O$5221=F$1),('Diário 9º PA'!$F$4:$F$5221))+SUMPRODUCT(-('Diário 10º PA'!$E$4:$E$5221='Analítico Cx.'!$B144),-('Diário 10º PA'!$O$4:$O$5221=F$1),('Diário 10º PA'!$F$4:$F$5221))</f>
        <v>0</v>
      </c>
      <c r="G144" s="183">
        <f>SUMPRODUCT(-('Diário 7º PA'!$E$4:$E$5383='Analítico Cx.'!$B144),-('Diário 7º PA'!$N$4:$N$5383=G$1),('Diário 7º PA'!$F$4:$F$5383))+SUMPRODUCT(-('Diário 8º PA'!$E$4:$E$5022='Analítico Cx.'!$B144),-('Diário 8º PA'!$O$4:$O$5022=G$1),('Diário 8º PA'!$F$4:$F$5022))+SUMPRODUCT(-('Diário 9º PA'!$E$4:$E$5221='Analítico Cx.'!$B144),-('Diário 9º PA'!$O$4:$O$5221=G$1),('Diário 9º PA'!$F$4:$F$5221))+SUMPRODUCT(-('Diário 10º PA'!$E$4:$E$5221='Analítico Cx.'!$B144),-('Diário 10º PA'!$O$4:$O$5221=G$1),('Diário 10º PA'!$F$4:$F$5221))</f>
        <v>0</v>
      </c>
      <c r="H144" s="183">
        <f>SUMPRODUCT(-('Diário 7º PA'!$E$4:$E$5383='Analítico Cx.'!$B144),-('Diário 7º PA'!$N$4:$N$5383=H$1),('Diário 7º PA'!$F$4:$F$5383))+SUMPRODUCT(-('Diário 8º PA'!$E$4:$E$5022='Analítico Cx.'!$B144),-('Diário 8º PA'!$O$4:$O$5022=H$1),('Diário 8º PA'!$F$4:$F$5022))+SUMPRODUCT(-('Diário 9º PA'!$E$4:$E$5221='Analítico Cx.'!$B144),-('Diário 9º PA'!$O$4:$O$5221=H$1),('Diário 9º PA'!$F$4:$F$5221))+SUMPRODUCT(-('Diário 10º PA'!$E$4:$E$5221='Analítico Cx.'!$B144),-('Diário 10º PA'!$O$4:$O$5221=H$1),('Diário 10º PA'!$F$4:$F$5221))</f>
        <v>0</v>
      </c>
      <c r="I144" s="183">
        <f>SUMPRODUCT(-('Diário 7º PA'!$E$4:$E$5383='Analítico Cx.'!$B144),-('Diário 7º PA'!$N$4:$N$5383=I$1),('Diário 7º PA'!$F$4:$F$5383))+SUMPRODUCT(-('Diário 8º PA'!$E$4:$E$5022='Analítico Cx.'!$B144),-('Diário 8º PA'!$O$4:$O$5022=I$1),('Diário 8º PA'!$F$4:$F$5022))+SUMPRODUCT(-('Diário 9º PA'!$E$4:$E$5221='Analítico Cx.'!$B144),-('Diário 9º PA'!$O$4:$O$5221=I$1),('Diário 9º PA'!$F$4:$F$5221))+SUMPRODUCT(-('Diário 10º PA'!$E$4:$E$5221='Analítico Cx.'!$B144),-('Diário 10º PA'!$O$4:$O$5221=I$1),('Diário 10º PA'!$F$4:$F$5221))</f>
        <v>0</v>
      </c>
      <c r="J144" s="183">
        <f>SUMPRODUCT(-('Diário 7º PA'!$E$4:$E$5383='Analítico Cx.'!$B144),-('Diário 7º PA'!$N$4:$N$5383=J$1),('Diário 7º PA'!$F$4:$F$5383))+SUMPRODUCT(-('Diário 8º PA'!$E$4:$E$5022='Analítico Cx.'!$B144),-('Diário 8º PA'!$O$4:$O$5022=J$1),('Diário 8º PA'!$F$4:$F$5022))+SUMPRODUCT(-('Diário 9º PA'!$E$4:$E$5221='Analítico Cx.'!$B144),-('Diário 9º PA'!$O$4:$O$5221=J$1),('Diário 9º PA'!$F$4:$F$5221))+SUMPRODUCT(-('Diário 10º PA'!$E$4:$E$5221='Analítico Cx.'!$B144),-('Diário 10º PA'!$O$4:$O$5221=J$1),('Diário 10º PA'!$F$4:$F$5221))</f>
        <v>0</v>
      </c>
      <c r="K144" s="183">
        <f>SUMPRODUCT(-('Diário 7º PA'!$E$4:$E$5383='Analítico Cx.'!$B144),-('Diário 7º PA'!$N$4:$N$5383=K$1),('Diário 7º PA'!$F$4:$F$5383))+SUMPRODUCT(-('Diário 8º PA'!$E$4:$E$5022='Analítico Cx.'!$B144),-('Diário 8º PA'!$O$4:$O$5022=K$1),('Diário 8º PA'!$F$4:$F$5022))+SUMPRODUCT(-('Diário 9º PA'!$E$4:$E$5221='Analítico Cx.'!$B144),-('Diário 9º PA'!$O$4:$O$5221=K$1),('Diário 9º PA'!$F$4:$F$5221))+SUMPRODUCT(-('Diário 10º PA'!$E$4:$E$5221='Analítico Cx.'!$B144),-('Diário 10º PA'!$O$4:$O$5221=K$1),('Diário 10º PA'!$F$4:$F$5221))</f>
        <v>0</v>
      </c>
      <c r="L144" s="183">
        <f>SUMPRODUCT(-('Diário 7º PA'!$E$4:$E$5383='Analítico Cx.'!$B144),-('Diário 7º PA'!$N$4:$N$5383=L$1),('Diário 7º PA'!$F$4:$F$5383))+SUMPRODUCT(-('Diário 8º PA'!$E$4:$E$5022='Analítico Cx.'!$B144),-('Diário 8º PA'!$O$4:$O$5022=L$1),('Diário 8º PA'!$F$4:$F$5022))+SUMPRODUCT(-('Diário 9º PA'!$E$4:$E$5221='Analítico Cx.'!$B144),-('Diário 9º PA'!$O$4:$O$5221=L$1),('Diário 9º PA'!$F$4:$F$5221))+SUMPRODUCT(-('Diário 10º PA'!$E$4:$E$5221='Analítico Cx.'!$B144),-('Diário 10º PA'!$O$4:$O$5221=L$1),('Diário 10º PA'!$F$4:$F$5221))</f>
        <v>0</v>
      </c>
      <c r="M144" s="183">
        <f>SUMPRODUCT(-('Diário 7º PA'!$E$4:$E$5383='Analítico Cx.'!$B144),-('Diário 7º PA'!$N$4:$N$5383=M$1),('Diário 7º PA'!$F$4:$F$5383))+SUMPRODUCT(-('Diário 8º PA'!$E$4:$E$5022='Analítico Cx.'!$B144),-('Diário 8º PA'!$O$4:$O$5022=M$1),('Diário 8º PA'!$F$4:$F$5022))+SUMPRODUCT(-('Diário 9º PA'!$E$4:$E$5221='Analítico Cx.'!$B144),-('Diário 9º PA'!$O$4:$O$5221=M$1),('Diário 9º PA'!$F$4:$F$5221))+SUMPRODUCT(-('Diário 10º PA'!$E$4:$E$5221='Analítico Cx.'!$B144),-('Diário 10º PA'!$O$4:$O$5221=M$1),('Diário 10º PA'!$F$4:$F$5221))</f>
        <v>0</v>
      </c>
      <c r="N144" s="183">
        <f>SUMPRODUCT(-('Diário 7º PA'!$E$4:$E$5383='Analítico Cx.'!$B144),-('Diário 7º PA'!$N$4:$N$5383=N$1),('Diário 7º PA'!$F$4:$F$5383))+SUMPRODUCT(-('Diário 8º PA'!$E$4:$E$5022='Analítico Cx.'!$B144),-('Diário 8º PA'!$O$4:$O$5022=N$1),('Diário 8º PA'!$F$4:$F$5022))+SUMPRODUCT(-('Diário 9º PA'!$E$4:$E$5221='Analítico Cx.'!$B144),-('Diário 9º PA'!$O$4:$O$5221=N$1),('Diário 9º PA'!$F$4:$F$5221))+SUMPRODUCT(-('Diário 10º PA'!$E$4:$E$5221='Analítico Cx.'!$B144),-('Diário 10º PA'!$O$4:$O$5221=N$1),('Diário 10º PA'!$F$4:$F$5221))</f>
        <v>0</v>
      </c>
      <c r="O144" s="184">
        <f t="shared" ref="O144:O153" si="23">SUM(C144:N144)</f>
        <v>0</v>
      </c>
      <c r="P144" s="168">
        <f t="shared" si="22"/>
        <v>0</v>
      </c>
    </row>
    <row r="145" spans="1:16" ht="23.25" customHeight="1" x14ac:dyDescent="0.2">
      <c r="A145" s="59" t="s">
        <v>376</v>
      </c>
      <c r="B145" s="57" t="s">
        <v>377</v>
      </c>
      <c r="C145" s="183">
        <f>SUMPRODUCT(-('Diário 7º PA'!$E$4:$E$5383='Analítico Cx.'!$B145),-('Diário 7º PA'!$N$4:$N$5383=C$1),('Diário 7º PA'!$F$4:$F$5383))+SUMPRODUCT(-('Diário 8º PA'!$E$4:$E$5022='Analítico Cx.'!$B145),-('Diário 8º PA'!$O$4:$O$5022=C$1),('Diário 8º PA'!$F$4:$F$5022))+SUMPRODUCT(-('Diário 9º PA'!$E$4:$E$5221='Analítico Cx.'!$B145),-('Diário 9º PA'!$O$4:$O$5221=C$1),('Diário 9º PA'!$F$4:$F$5221))+SUMPRODUCT(-('Diário 10º PA'!$E$4:$E$5221='Analítico Cx.'!$B145),-('Diário 10º PA'!$O$4:$O$5221=C$1),('Diário 10º PA'!$F$4:$F$5221))</f>
        <v>133654.82999999999</v>
      </c>
      <c r="D145" s="183">
        <f>SUMPRODUCT(-('Diário 7º PA'!$E$4:$E$5383='Analítico Cx.'!$B145),-('Diário 7º PA'!$N$4:$N$5383=D$1),('Diário 7º PA'!$F$4:$F$5383))+SUMPRODUCT(-('Diário 8º PA'!$E$4:$E$5022='Analítico Cx.'!$B145),-('Diário 8º PA'!$O$4:$O$5022=D$1),('Diário 8º PA'!$F$4:$F$5022))+SUMPRODUCT(-('Diário 9º PA'!$E$4:$E$5221='Analítico Cx.'!$B145),-('Diário 9º PA'!$O$4:$O$5221=D$1),('Diário 9º PA'!$F$4:$F$5221))+SUMPRODUCT(-('Diário 10º PA'!$E$4:$E$5221='Analítico Cx.'!$B145),-('Diário 10º PA'!$O$4:$O$5221=D$1),('Diário 10º PA'!$F$4:$F$5221))</f>
        <v>76118.759999999995</v>
      </c>
      <c r="E145" s="183">
        <f>SUMPRODUCT(-('Diário 7º PA'!$E$4:$E$5383='Analítico Cx.'!$B145),-('Diário 7º PA'!$N$4:$N$5383=E$1),('Diário 7º PA'!$F$4:$F$5383))+SUMPRODUCT(-('Diário 8º PA'!$E$4:$E$5022='Analítico Cx.'!$B145),-('Diário 8º PA'!$O$4:$O$5022=E$1),('Diário 8º PA'!$F$4:$F$5022))+SUMPRODUCT(-('Diário 9º PA'!$E$4:$E$5221='Analítico Cx.'!$B145),-('Diário 9º PA'!$O$4:$O$5221=E$1),('Diário 9º PA'!$F$4:$F$5221))+SUMPRODUCT(-('Diário 10º PA'!$E$4:$E$5221='Analítico Cx.'!$B145),-('Diário 10º PA'!$O$4:$O$5221=E$1),('Diário 10º PA'!$F$4:$F$5221))</f>
        <v>6931.44</v>
      </c>
      <c r="F145" s="183">
        <f>SUMPRODUCT(-('Diário 7º PA'!$E$4:$E$5383='Analítico Cx.'!$B145),-('Diário 7º PA'!$N$4:$N$5383=F$1),('Diário 7º PA'!$F$4:$F$5383))+SUMPRODUCT(-('Diário 8º PA'!$E$4:$E$5022='Analítico Cx.'!$B145),-('Diário 8º PA'!$O$4:$O$5022=F$1),('Diário 8º PA'!$F$4:$F$5022))+SUMPRODUCT(-('Diário 9º PA'!$E$4:$E$5221='Analítico Cx.'!$B145),-('Diário 9º PA'!$O$4:$O$5221=F$1),('Diário 9º PA'!$F$4:$F$5221))+SUMPRODUCT(-('Diário 10º PA'!$E$4:$E$5221='Analítico Cx.'!$B145),-('Diário 10º PA'!$O$4:$O$5221=F$1),('Diário 10º PA'!$F$4:$F$5221))</f>
        <v>0</v>
      </c>
      <c r="G145" s="183">
        <f>SUMPRODUCT(-('Diário 7º PA'!$E$4:$E$5383='Analítico Cx.'!$B145),-('Diário 7º PA'!$N$4:$N$5383=G$1),('Diário 7º PA'!$F$4:$F$5383))+SUMPRODUCT(-('Diário 8º PA'!$E$4:$E$5022='Analítico Cx.'!$B145),-('Diário 8º PA'!$O$4:$O$5022=G$1),('Diário 8º PA'!$F$4:$F$5022))+SUMPRODUCT(-('Diário 9º PA'!$E$4:$E$5221='Analítico Cx.'!$B145),-('Diário 9º PA'!$O$4:$O$5221=G$1),('Diário 9º PA'!$F$4:$F$5221))+SUMPRODUCT(-('Diário 10º PA'!$E$4:$E$5221='Analítico Cx.'!$B145),-('Diário 10º PA'!$O$4:$O$5221=G$1),('Diário 10º PA'!$F$4:$F$5221))</f>
        <v>0</v>
      </c>
      <c r="H145" s="183">
        <f>SUMPRODUCT(-('Diário 7º PA'!$E$4:$E$5383='Analítico Cx.'!$B145),-('Diário 7º PA'!$N$4:$N$5383=H$1),('Diário 7º PA'!$F$4:$F$5383))+SUMPRODUCT(-('Diário 8º PA'!$E$4:$E$5022='Analítico Cx.'!$B145),-('Diário 8º PA'!$O$4:$O$5022=H$1),('Diário 8º PA'!$F$4:$F$5022))+SUMPRODUCT(-('Diário 9º PA'!$E$4:$E$5221='Analítico Cx.'!$B145),-('Diário 9º PA'!$O$4:$O$5221=H$1),('Diário 9º PA'!$F$4:$F$5221))+SUMPRODUCT(-('Diário 10º PA'!$E$4:$E$5221='Analítico Cx.'!$B145),-('Diário 10º PA'!$O$4:$O$5221=H$1),('Diário 10º PA'!$F$4:$F$5221))</f>
        <v>0</v>
      </c>
      <c r="I145" s="183">
        <f>SUMPRODUCT(-('Diário 7º PA'!$E$4:$E$5383='Analítico Cx.'!$B145),-('Diário 7º PA'!$N$4:$N$5383=I$1),('Diário 7º PA'!$F$4:$F$5383))+SUMPRODUCT(-('Diário 8º PA'!$E$4:$E$5022='Analítico Cx.'!$B145),-('Diário 8º PA'!$O$4:$O$5022=I$1),('Diário 8º PA'!$F$4:$F$5022))+SUMPRODUCT(-('Diário 9º PA'!$E$4:$E$5221='Analítico Cx.'!$B145),-('Diário 9º PA'!$O$4:$O$5221=I$1),('Diário 9º PA'!$F$4:$F$5221))+SUMPRODUCT(-('Diário 10º PA'!$E$4:$E$5221='Analítico Cx.'!$B145),-('Diário 10º PA'!$O$4:$O$5221=I$1),('Diário 10º PA'!$F$4:$F$5221))</f>
        <v>0</v>
      </c>
      <c r="J145" s="183">
        <f>SUMPRODUCT(-('Diário 7º PA'!$E$4:$E$5383='Analítico Cx.'!$B145),-('Diário 7º PA'!$N$4:$N$5383=J$1),('Diário 7º PA'!$F$4:$F$5383))+SUMPRODUCT(-('Diário 8º PA'!$E$4:$E$5022='Analítico Cx.'!$B145),-('Diário 8º PA'!$O$4:$O$5022=J$1),('Diário 8º PA'!$F$4:$F$5022))+SUMPRODUCT(-('Diário 9º PA'!$E$4:$E$5221='Analítico Cx.'!$B145),-('Diário 9º PA'!$O$4:$O$5221=J$1),('Diário 9º PA'!$F$4:$F$5221))+SUMPRODUCT(-('Diário 10º PA'!$E$4:$E$5221='Analítico Cx.'!$B145),-('Diário 10º PA'!$O$4:$O$5221=J$1),('Diário 10º PA'!$F$4:$F$5221))</f>
        <v>0</v>
      </c>
      <c r="K145" s="183">
        <f>SUMPRODUCT(-('Diário 7º PA'!$E$4:$E$5383='Analítico Cx.'!$B145),-('Diário 7º PA'!$N$4:$N$5383=K$1),('Diário 7º PA'!$F$4:$F$5383))+SUMPRODUCT(-('Diário 8º PA'!$E$4:$E$5022='Analítico Cx.'!$B145),-('Diário 8º PA'!$O$4:$O$5022=K$1),('Diário 8º PA'!$F$4:$F$5022))+SUMPRODUCT(-('Diário 9º PA'!$E$4:$E$5221='Analítico Cx.'!$B145),-('Diário 9º PA'!$O$4:$O$5221=K$1),('Diário 9º PA'!$F$4:$F$5221))+SUMPRODUCT(-('Diário 10º PA'!$E$4:$E$5221='Analítico Cx.'!$B145),-('Diário 10º PA'!$O$4:$O$5221=K$1),('Diário 10º PA'!$F$4:$F$5221))</f>
        <v>0</v>
      </c>
      <c r="L145" s="183">
        <f>SUMPRODUCT(-('Diário 7º PA'!$E$4:$E$5383='Analítico Cx.'!$B145),-('Diário 7º PA'!$N$4:$N$5383=L$1),('Diário 7º PA'!$F$4:$F$5383))+SUMPRODUCT(-('Diário 8º PA'!$E$4:$E$5022='Analítico Cx.'!$B145),-('Diário 8º PA'!$O$4:$O$5022=L$1),('Diário 8º PA'!$F$4:$F$5022))+SUMPRODUCT(-('Diário 9º PA'!$E$4:$E$5221='Analítico Cx.'!$B145),-('Diário 9º PA'!$O$4:$O$5221=L$1),('Diário 9º PA'!$F$4:$F$5221))+SUMPRODUCT(-('Diário 10º PA'!$E$4:$E$5221='Analítico Cx.'!$B145),-('Diário 10º PA'!$O$4:$O$5221=L$1),('Diário 10º PA'!$F$4:$F$5221))</f>
        <v>0</v>
      </c>
      <c r="M145" s="183">
        <f>SUMPRODUCT(-('Diário 7º PA'!$E$4:$E$5383='Analítico Cx.'!$B145),-('Diário 7º PA'!$N$4:$N$5383=M$1),('Diário 7º PA'!$F$4:$F$5383))+SUMPRODUCT(-('Diário 8º PA'!$E$4:$E$5022='Analítico Cx.'!$B145),-('Diário 8º PA'!$O$4:$O$5022=M$1),('Diário 8º PA'!$F$4:$F$5022))+SUMPRODUCT(-('Diário 9º PA'!$E$4:$E$5221='Analítico Cx.'!$B145),-('Diário 9º PA'!$O$4:$O$5221=M$1),('Diário 9º PA'!$F$4:$F$5221))+SUMPRODUCT(-('Diário 10º PA'!$E$4:$E$5221='Analítico Cx.'!$B145),-('Diário 10º PA'!$O$4:$O$5221=M$1),('Diário 10º PA'!$F$4:$F$5221))</f>
        <v>0</v>
      </c>
      <c r="N145" s="183">
        <f>SUMPRODUCT(-('Diário 7º PA'!$E$4:$E$5383='Analítico Cx.'!$B145),-('Diário 7º PA'!$N$4:$N$5383=N$1),('Diário 7º PA'!$F$4:$F$5383))+SUMPRODUCT(-('Diário 8º PA'!$E$4:$E$5022='Analítico Cx.'!$B145),-('Diário 8º PA'!$O$4:$O$5022=N$1),('Diário 8º PA'!$F$4:$F$5022))+SUMPRODUCT(-('Diário 9º PA'!$E$4:$E$5221='Analítico Cx.'!$B145),-('Diário 9º PA'!$O$4:$O$5221=N$1),('Diário 9º PA'!$F$4:$F$5221))+SUMPRODUCT(-('Diário 10º PA'!$E$4:$E$5221='Analítico Cx.'!$B145),-('Diário 10º PA'!$O$4:$O$5221=N$1),('Diário 10º PA'!$F$4:$F$5221))</f>
        <v>0</v>
      </c>
      <c r="O145" s="184">
        <f t="shared" si="23"/>
        <v>216705.02999999997</v>
      </c>
      <c r="P145" s="168">
        <f t="shared" si="22"/>
        <v>1.3402144385725359E-2</v>
      </c>
    </row>
    <row r="146" spans="1:16" ht="23.25" customHeight="1" x14ac:dyDescent="0.2">
      <c r="A146" s="59" t="s">
        <v>378</v>
      </c>
      <c r="B146" s="57" t="s">
        <v>379</v>
      </c>
      <c r="C146" s="183">
        <f>SUMPRODUCT(-('Diário 7º PA'!$E$4:$E$5383='Analítico Cx.'!$B146),-('Diário 7º PA'!$N$4:$N$5383=C$1),('Diário 7º PA'!$F$4:$F$5383))+SUMPRODUCT(-('Diário 8º PA'!$E$4:$E$5022='Analítico Cx.'!$B146),-('Diário 8º PA'!$O$4:$O$5022=C$1),('Diário 8º PA'!$F$4:$F$5022))+SUMPRODUCT(-('Diário 9º PA'!$E$4:$E$5221='Analítico Cx.'!$B146),-('Diário 9º PA'!$O$4:$O$5221=C$1),('Diário 9º PA'!$F$4:$F$5221))+SUMPRODUCT(-('Diário 10º PA'!$E$4:$E$5221='Analítico Cx.'!$B146),-('Diário 10º PA'!$O$4:$O$5221=C$1),('Diário 10º PA'!$F$4:$F$5221))</f>
        <v>616</v>
      </c>
      <c r="D146" s="183">
        <f>SUMPRODUCT(-('Diário 7º PA'!$E$4:$E$5383='Analítico Cx.'!$B146),-('Diário 7º PA'!$N$4:$N$5383=D$1),('Diário 7º PA'!$F$4:$F$5383))+SUMPRODUCT(-('Diário 8º PA'!$E$4:$E$5022='Analítico Cx.'!$B146),-('Diário 8º PA'!$O$4:$O$5022=D$1),('Diário 8º PA'!$F$4:$F$5022))+SUMPRODUCT(-('Diário 9º PA'!$E$4:$E$5221='Analítico Cx.'!$B146),-('Diário 9º PA'!$O$4:$O$5221=D$1),('Diário 9º PA'!$F$4:$F$5221))+SUMPRODUCT(-('Diário 10º PA'!$E$4:$E$5221='Analítico Cx.'!$B146),-('Diário 10º PA'!$O$4:$O$5221=D$1),('Diário 10º PA'!$F$4:$F$5221))</f>
        <v>0</v>
      </c>
      <c r="E146" s="183">
        <f>SUMPRODUCT(-('Diário 7º PA'!$E$4:$E$5383='Analítico Cx.'!$B146),-('Diário 7º PA'!$N$4:$N$5383=E$1),('Diário 7º PA'!$F$4:$F$5383))+SUMPRODUCT(-('Diário 8º PA'!$E$4:$E$5022='Analítico Cx.'!$B146),-('Diário 8º PA'!$O$4:$O$5022=E$1),('Diário 8º PA'!$F$4:$F$5022))+SUMPRODUCT(-('Diário 9º PA'!$E$4:$E$5221='Analítico Cx.'!$B146),-('Diário 9º PA'!$O$4:$O$5221=E$1),('Diário 9º PA'!$F$4:$F$5221))+SUMPRODUCT(-('Diário 10º PA'!$E$4:$E$5221='Analítico Cx.'!$B146),-('Diário 10º PA'!$O$4:$O$5221=E$1),('Diário 10º PA'!$F$4:$F$5221))</f>
        <v>0</v>
      </c>
      <c r="F146" s="183">
        <f>SUMPRODUCT(-('Diário 7º PA'!$E$4:$E$5383='Analítico Cx.'!$B146),-('Diário 7º PA'!$N$4:$N$5383=F$1),('Diário 7º PA'!$F$4:$F$5383))+SUMPRODUCT(-('Diário 8º PA'!$E$4:$E$5022='Analítico Cx.'!$B146),-('Diário 8º PA'!$O$4:$O$5022=F$1),('Diário 8º PA'!$F$4:$F$5022))+SUMPRODUCT(-('Diário 9º PA'!$E$4:$E$5221='Analítico Cx.'!$B146),-('Diário 9º PA'!$O$4:$O$5221=F$1),('Diário 9º PA'!$F$4:$F$5221))+SUMPRODUCT(-('Diário 10º PA'!$E$4:$E$5221='Analítico Cx.'!$B146),-('Diário 10º PA'!$O$4:$O$5221=F$1),('Diário 10º PA'!$F$4:$F$5221))</f>
        <v>0</v>
      </c>
      <c r="G146" s="183">
        <f>SUMPRODUCT(-('Diário 7º PA'!$E$4:$E$5383='Analítico Cx.'!$B146),-('Diário 7º PA'!$N$4:$N$5383=G$1),('Diário 7º PA'!$F$4:$F$5383))+SUMPRODUCT(-('Diário 8º PA'!$E$4:$E$5022='Analítico Cx.'!$B146),-('Diário 8º PA'!$O$4:$O$5022=G$1),('Diário 8º PA'!$F$4:$F$5022))+SUMPRODUCT(-('Diário 9º PA'!$E$4:$E$5221='Analítico Cx.'!$B146),-('Diário 9º PA'!$O$4:$O$5221=G$1),('Diário 9º PA'!$F$4:$F$5221))+SUMPRODUCT(-('Diário 10º PA'!$E$4:$E$5221='Analítico Cx.'!$B146),-('Diário 10º PA'!$O$4:$O$5221=G$1),('Diário 10º PA'!$F$4:$F$5221))</f>
        <v>0</v>
      </c>
      <c r="H146" s="183">
        <f>SUMPRODUCT(-('Diário 7º PA'!$E$4:$E$5383='Analítico Cx.'!$B146),-('Diário 7º PA'!$N$4:$N$5383=H$1),('Diário 7º PA'!$F$4:$F$5383))+SUMPRODUCT(-('Diário 8º PA'!$E$4:$E$5022='Analítico Cx.'!$B146),-('Diário 8º PA'!$O$4:$O$5022=H$1),('Diário 8º PA'!$F$4:$F$5022))+SUMPRODUCT(-('Diário 9º PA'!$E$4:$E$5221='Analítico Cx.'!$B146),-('Diário 9º PA'!$O$4:$O$5221=H$1),('Diário 9º PA'!$F$4:$F$5221))+SUMPRODUCT(-('Diário 10º PA'!$E$4:$E$5221='Analítico Cx.'!$B146),-('Diário 10º PA'!$O$4:$O$5221=H$1),('Diário 10º PA'!$F$4:$F$5221))</f>
        <v>0</v>
      </c>
      <c r="I146" s="183">
        <f>SUMPRODUCT(-('Diário 7º PA'!$E$4:$E$5383='Analítico Cx.'!$B146),-('Diário 7º PA'!$N$4:$N$5383=I$1),('Diário 7º PA'!$F$4:$F$5383))+SUMPRODUCT(-('Diário 8º PA'!$E$4:$E$5022='Analítico Cx.'!$B146),-('Diário 8º PA'!$O$4:$O$5022=I$1),('Diário 8º PA'!$F$4:$F$5022))+SUMPRODUCT(-('Diário 9º PA'!$E$4:$E$5221='Analítico Cx.'!$B146),-('Diário 9º PA'!$O$4:$O$5221=I$1),('Diário 9º PA'!$F$4:$F$5221))+SUMPRODUCT(-('Diário 10º PA'!$E$4:$E$5221='Analítico Cx.'!$B146),-('Diário 10º PA'!$O$4:$O$5221=I$1),('Diário 10º PA'!$F$4:$F$5221))</f>
        <v>0</v>
      </c>
      <c r="J146" s="183">
        <f>SUMPRODUCT(-('Diário 7º PA'!$E$4:$E$5383='Analítico Cx.'!$B146),-('Diário 7º PA'!$N$4:$N$5383=J$1),('Diário 7º PA'!$F$4:$F$5383))+SUMPRODUCT(-('Diário 8º PA'!$E$4:$E$5022='Analítico Cx.'!$B146),-('Diário 8º PA'!$O$4:$O$5022=J$1),('Diário 8º PA'!$F$4:$F$5022))+SUMPRODUCT(-('Diário 9º PA'!$E$4:$E$5221='Analítico Cx.'!$B146),-('Diário 9º PA'!$O$4:$O$5221=J$1),('Diário 9º PA'!$F$4:$F$5221))+SUMPRODUCT(-('Diário 10º PA'!$E$4:$E$5221='Analítico Cx.'!$B146),-('Diário 10º PA'!$O$4:$O$5221=J$1),('Diário 10º PA'!$F$4:$F$5221))</f>
        <v>0</v>
      </c>
      <c r="K146" s="183">
        <f>SUMPRODUCT(-('Diário 7º PA'!$E$4:$E$5383='Analítico Cx.'!$B146),-('Diário 7º PA'!$N$4:$N$5383=K$1),('Diário 7º PA'!$F$4:$F$5383))+SUMPRODUCT(-('Diário 8º PA'!$E$4:$E$5022='Analítico Cx.'!$B146),-('Diário 8º PA'!$O$4:$O$5022=K$1),('Diário 8º PA'!$F$4:$F$5022))+SUMPRODUCT(-('Diário 9º PA'!$E$4:$E$5221='Analítico Cx.'!$B146),-('Diário 9º PA'!$O$4:$O$5221=K$1),('Diário 9º PA'!$F$4:$F$5221))+SUMPRODUCT(-('Diário 10º PA'!$E$4:$E$5221='Analítico Cx.'!$B146),-('Diário 10º PA'!$O$4:$O$5221=K$1),('Diário 10º PA'!$F$4:$F$5221))</f>
        <v>0</v>
      </c>
      <c r="L146" s="183">
        <f>SUMPRODUCT(-('Diário 7º PA'!$E$4:$E$5383='Analítico Cx.'!$B146),-('Diário 7º PA'!$N$4:$N$5383=L$1),('Diário 7º PA'!$F$4:$F$5383))+SUMPRODUCT(-('Diário 8º PA'!$E$4:$E$5022='Analítico Cx.'!$B146),-('Diário 8º PA'!$O$4:$O$5022=L$1),('Diário 8º PA'!$F$4:$F$5022))+SUMPRODUCT(-('Diário 9º PA'!$E$4:$E$5221='Analítico Cx.'!$B146),-('Diário 9º PA'!$O$4:$O$5221=L$1),('Diário 9º PA'!$F$4:$F$5221))+SUMPRODUCT(-('Diário 10º PA'!$E$4:$E$5221='Analítico Cx.'!$B146),-('Diário 10º PA'!$O$4:$O$5221=L$1),('Diário 10º PA'!$F$4:$F$5221))</f>
        <v>0</v>
      </c>
      <c r="M146" s="183">
        <f>SUMPRODUCT(-('Diário 7º PA'!$E$4:$E$5383='Analítico Cx.'!$B146),-('Diário 7º PA'!$N$4:$N$5383=M$1),('Diário 7º PA'!$F$4:$F$5383))+SUMPRODUCT(-('Diário 8º PA'!$E$4:$E$5022='Analítico Cx.'!$B146),-('Diário 8º PA'!$O$4:$O$5022=M$1),('Diário 8º PA'!$F$4:$F$5022))+SUMPRODUCT(-('Diário 9º PA'!$E$4:$E$5221='Analítico Cx.'!$B146),-('Diário 9º PA'!$O$4:$O$5221=M$1),('Diário 9º PA'!$F$4:$F$5221))+SUMPRODUCT(-('Diário 10º PA'!$E$4:$E$5221='Analítico Cx.'!$B146),-('Diário 10º PA'!$O$4:$O$5221=M$1),('Diário 10º PA'!$F$4:$F$5221))</f>
        <v>0</v>
      </c>
      <c r="N146" s="183">
        <f>SUMPRODUCT(-('Diário 7º PA'!$E$4:$E$5383='Analítico Cx.'!$B146),-('Diário 7º PA'!$N$4:$N$5383=N$1),('Diário 7º PA'!$F$4:$F$5383))+SUMPRODUCT(-('Diário 8º PA'!$E$4:$E$5022='Analítico Cx.'!$B146),-('Diário 8º PA'!$O$4:$O$5022=N$1),('Diário 8º PA'!$F$4:$F$5022))+SUMPRODUCT(-('Diário 9º PA'!$E$4:$E$5221='Analítico Cx.'!$B146),-('Diário 9º PA'!$O$4:$O$5221=N$1),('Diário 9º PA'!$F$4:$F$5221))+SUMPRODUCT(-('Diário 10º PA'!$E$4:$E$5221='Analítico Cx.'!$B146),-('Diário 10º PA'!$O$4:$O$5221=N$1),('Diário 10º PA'!$F$4:$F$5221))</f>
        <v>0</v>
      </c>
      <c r="O146" s="184">
        <f t="shared" si="23"/>
        <v>616</v>
      </c>
      <c r="P146" s="168">
        <f t="shared" si="22"/>
        <v>3.8096581983384616E-5</v>
      </c>
    </row>
    <row r="147" spans="1:16" ht="23.25" customHeight="1" x14ac:dyDescent="0.2">
      <c r="A147" s="59" t="s">
        <v>380</v>
      </c>
      <c r="B147" s="57" t="s">
        <v>381</v>
      </c>
      <c r="C147" s="183">
        <f>SUMPRODUCT(-('Diário 7º PA'!$E$4:$E$5383='Analítico Cx.'!$B147),-('Diário 7º PA'!$N$4:$N$5383=C$1),('Diário 7º PA'!$F$4:$F$5383))+SUMPRODUCT(-('Diário 8º PA'!$E$4:$E$5022='Analítico Cx.'!$B147),-('Diário 8º PA'!$O$4:$O$5022=C$1),('Diário 8º PA'!$F$4:$F$5022))+SUMPRODUCT(-('Diário 9º PA'!$E$4:$E$5221='Analítico Cx.'!$B147),-('Diário 9º PA'!$O$4:$O$5221=C$1),('Diário 9º PA'!$F$4:$F$5221))+SUMPRODUCT(-('Diário 10º PA'!$E$4:$E$5221='Analítico Cx.'!$B147),-('Diário 10º PA'!$O$4:$O$5221=C$1),('Diário 10º PA'!$F$4:$F$5221))</f>
        <v>10390</v>
      </c>
      <c r="D147" s="183">
        <f>SUMPRODUCT(-('Diário 7º PA'!$E$4:$E$5383='Analítico Cx.'!$B147),-('Diário 7º PA'!$N$4:$N$5383=D$1),('Diário 7º PA'!$F$4:$F$5383))+SUMPRODUCT(-('Diário 8º PA'!$E$4:$E$5022='Analítico Cx.'!$B147),-('Diário 8º PA'!$O$4:$O$5022=D$1),('Diário 8º PA'!$F$4:$F$5022))+SUMPRODUCT(-('Diário 9º PA'!$E$4:$E$5221='Analítico Cx.'!$B147),-('Diário 9º PA'!$O$4:$O$5221=D$1),('Diário 9º PA'!$F$4:$F$5221))+SUMPRODUCT(-('Diário 10º PA'!$E$4:$E$5221='Analítico Cx.'!$B147),-('Diário 10º PA'!$O$4:$O$5221=D$1),('Diário 10º PA'!$F$4:$F$5221))</f>
        <v>24097</v>
      </c>
      <c r="E147" s="183">
        <f>SUMPRODUCT(-('Diário 7º PA'!$E$4:$E$5383='Analítico Cx.'!$B147),-('Diário 7º PA'!$N$4:$N$5383=E$1),('Diário 7º PA'!$F$4:$F$5383))+SUMPRODUCT(-('Diário 8º PA'!$E$4:$E$5022='Analítico Cx.'!$B147),-('Diário 8º PA'!$O$4:$O$5022=E$1),('Diário 8º PA'!$F$4:$F$5022))+SUMPRODUCT(-('Diário 9º PA'!$E$4:$E$5221='Analítico Cx.'!$B147),-('Diário 9º PA'!$O$4:$O$5221=E$1),('Diário 9º PA'!$F$4:$F$5221))+SUMPRODUCT(-('Diário 10º PA'!$E$4:$E$5221='Analítico Cx.'!$B147),-('Diário 10º PA'!$O$4:$O$5221=E$1),('Diário 10º PA'!$F$4:$F$5221))</f>
        <v>3319.5</v>
      </c>
      <c r="F147" s="183">
        <f>SUMPRODUCT(-('Diário 7º PA'!$E$4:$E$5383='Analítico Cx.'!$B147),-('Diário 7º PA'!$N$4:$N$5383=F$1),('Diário 7º PA'!$F$4:$F$5383))+SUMPRODUCT(-('Diário 8º PA'!$E$4:$E$5022='Analítico Cx.'!$B147),-('Diário 8º PA'!$O$4:$O$5022=F$1),('Diário 8º PA'!$F$4:$F$5022))+SUMPRODUCT(-('Diário 9º PA'!$E$4:$E$5221='Analítico Cx.'!$B147),-('Diário 9º PA'!$O$4:$O$5221=F$1),('Diário 9º PA'!$F$4:$F$5221))+SUMPRODUCT(-('Diário 10º PA'!$E$4:$E$5221='Analítico Cx.'!$B147),-('Diário 10º PA'!$O$4:$O$5221=F$1),('Diário 10º PA'!$F$4:$F$5221))</f>
        <v>0</v>
      </c>
      <c r="G147" s="183">
        <f>SUMPRODUCT(-('Diário 7º PA'!$E$4:$E$5383='Analítico Cx.'!$B147),-('Diário 7º PA'!$N$4:$N$5383=G$1),('Diário 7º PA'!$F$4:$F$5383))+SUMPRODUCT(-('Diário 8º PA'!$E$4:$E$5022='Analítico Cx.'!$B147),-('Diário 8º PA'!$O$4:$O$5022=G$1),('Diário 8º PA'!$F$4:$F$5022))+SUMPRODUCT(-('Diário 9º PA'!$E$4:$E$5221='Analítico Cx.'!$B147),-('Diário 9º PA'!$O$4:$O$5221=G$1),('Diário 9º PA'!$F$4:$F$5221))+SUMPRODUCT(-('Diário 10º PA'!$E$4:$E$5221='Analítico Cx.'!$B147),-('Diário 10º PA'!$O$4:$O$5221=G$1),('Diário 10º PA'!$F$4:$F$5221))</f>
        <v>0</v>
      </c>
      <c r="H147" s="183">
        <f>SUMPRODUCT(-('Diário 7º PA'!$E$4:$E$5383='Analítico Cx.'!$B147),-('Diário 7º PA'!$N$4:$N$5383=H$1),('Diário 7º PA'!$F$4:$F$5383))+SUMPRODUCT(-('Diário 8º PA'!$E$4:$E$5022='Analítico Cx.'!$B147),-('Diário 8º PA'!$O$4:$O$5022=H$1),('Diário 8º PA'!$F$4:$F$5022))+SUMPRODUCT(-('Diário 9º PA'!$E$4:$E$5221='Analítico Cx.'!$B147),-('Diário 9º PA'!$O$4:$O$5221=H$1),('Diário 9º PA'!$F$4:$F$5221))+SUMPRODUCT(-('Diário 10º PA'!$E$4:$E$5221='Analítico Cx.'!$B147),-('Diário 10º PA'!$O$4:$O$5221=H$1),('Diário 10º PA'!$F$4:$F$5221))</f>
        <v>0</v>
      </c>
      <c r="I147" s="183">
        <f>SUMPRODUCT(-('Diário 7º PA'!$E$4:$E$5383='Analítico Cx.'!$B147),-('Diário 7º PA'!$N$4:$N$5383=I$1),('Diário 7º PA'!$F$4:$F$5383))+SUMPRODUCT(-('Diário 8º PA'!$E$4:$E$5022='Analítico Cx.'!$B147),-('Diário 8º PA'!$O$4:$O$5022=I$1),('Diário 8º PA'!$F$4:$F$5022))+SUMPRODUCT(-('Diário 9º PA'!$E$4:$E$5221='Analítico Cx.'!$B147),-('Diário 9º PA'!$O$4:$O$5221=I$1),('Diário 9º PA'!$F$4:$F$5221))+SUMPRODUCT(-('Diário 10º PA'!$E$4:$E$5221='Analítico Cx.'!$B147),-('Diário 10º PA'!$O$4:$O$5221=I$1),('Diário 10º PA'!$F$4:$F$5221))</f>
        <v>0</v>
      </c>
      <c r="J147" s="183">
        <f>SUMPRODUCT(-('Diário 7º PA'!$E$4:$E$5383='Analítico Cx.'!$B147),-('Diário 7º PA'!$N$4:$N$5383=J$1),('Diário 7º PA'!$F$4:$F$5383))+SUMPRODUCT(-('Diário 8º PA'!$E$4:$E$5022='Analítico Cx.'!$B147),-('Diário 8º PA'!$O$4:$O$5022=J$1),('Diário 8º PA'!$F$4:$F$5022))+SUMPRODUCT(-('Diário 9º PA'!$E$4:$E$5221='Analítico Cx.'!$B147),-('Diário 9º PA'!$O$4:$O$5221=J$1),('Diário 9º PA'!$F$4:$F$5221))+SUMPRODUCT(-('Diário 10º PA'!$E$4:$E$5221='Analítico Cx.'!$B147),-('Diário 10º PA'!$O$4:$O$5221=J$1),('Diário 10º PA'!$F$4:$F$5221))</f>
        <v>0</v>
      </c>
      <c r="K147" s="183">
        <f>SUMPRODUCT(-('Diário 7º PA'!$E$4:$E$5383='Analítico Cx.'!$B147),-('Diário 7º PA'!$N$4:$N$5383=K$1),('Diário 7º PA'!$F$4:$F$5383))+SUMPRODUCT(-('Diário 8º PA'!$E$4:$E$5022='Analítico Cx.'!$B147),-('Diário 8º PA'!$O$4:$O$5022=K$1),('Diário 8º PA'!$F$4:$F$5022))+SUMPRODUCT(-('Diário 9º PA'!$E$4:$E$5221='Analítico Cx.'!$B147),-('Diário 9º PA'!$O$4:$O$5221=K$1),('Diário 9º PA'!$F$4:$F$5221))+SUMPRODUCT(-('Diário 10º PA'!$E$4:$E$5221='Analítico Cx.'!$B147),-('Diário 10º PA'!$O$4:$O$5221=K$1),('Diário 10º PA'!$F$4:$F$5221))</f>
        <v>0</v>
      </c>
      <c r="L147" s="183">
        <f>SUMPRODUCT(-('Diário 7º PA'!$E$4:$E$5383='Analítico Cx.'!$B147),-('Diário 7º PA'!$N$4:$N$5383=L$1),('Diário 7º PA'!$F$4:$F$5383))+SUMPRODUCT(-('Diário 8º PA'!$E$4:$E$5022='Analítico Cx.'!$B147),-('Diário 8º PA'!$O$4:$O$5022=L$1),('Diário 8º PA'!$F$4:$F$5022))+SUMPRODUCT(-('Diário 9º PA'!$E$4:$E$5221='Analítico Cx.'!$B147),-('Diário 9º PA'!$O$4:$O$5221=L$1),('Diário 9º PA'!$F$4:$F$5221))+SUMPRODUCT(-('Diário 10º PA'!$E$4:$E$5221='Analítico Cx.'!$B147),-('Diário 10º PA'!$O$4:$O$5221=L$1),('Diário 10º PA'!$F$4:$F$5221))</f>
        <v>0</v>
      </c>
      <c r="M147" s="183">
        <f>SUMPRODUCT(-('Diário 7º PA'!$E$4:$E$5383='Analítico Cx.'!$B147),-('Diário 7º PA'!$N$4:$N$5383=M$1),('Diário 7º PA'!$F$4:$F$5383))+SUMPRODUCT(-('Diário 8º PA'!$E$4:$E$5022='Analítico Cx.'!$B147),-('Diário 8º PA'!$O$4:$O$5022=M$1),('Diário 8º PA'!$F$4:$F$5022))+SUMPRODUCT(-('Diário 9º PA'!$E$4:$E$5221='Analítico Cx.'!$B147),-('Diário 9º PA'!$O$4:$O$5221=M$1),('Diário 9º PA'!$F$4:$F$5221))+SUMPRODUCT(-('Diário 10º PA'!$E$4:$E$5221='Analítico Cx.'!$B147),-('Diário 10º PA'!$O$4:$O$5221=M$1),('Diário 10º PA'!$F$4:$F$5221))</f>
        <v>0</v>
      </c>
      <c r="N147" s="183">
        <f>SUMPRODUCT(-('Diário 7º PA'!$E$4:$E$5383='Analítico Cx.'!$B147),-('Diário 7º PA'!$N$4:$N$5383=N$1),('Diário 7º PA'!$F$4:$F$5383))+SUMPRODUCT(-('Diário 8º PA'!$E$4:$E$5022='Analítico Cx.'!$B147),-('Diário 8º PA'!$O$4:$O$5022=N$1),('Diário 8º PA'!$F$4:$F$5022))+SUMPRODUCT(-('Diário 9º PA'!$E$4:$E$5221='Analítico Cx.'!$B147),-('Diário 9º PA'!$O$4:$O$5221=N$1),('Diário 9º PA'!$F$4:$F$5221))+SUMPRODUCT(-('Diário 10º PA'!$E$4:$E$5221='Analítico Cx.'!$B147),-('Diário 10º PA'!$O$4:$O$5221=N$1),('Diário 10º PA'!$F$4:$F$5221))</f>
        <v>0</v>
      </c>
      <c r="O147" s="184">
        <f t="shared" si="23"/>
        <v>37806.5</v>
      </c>
      <c r="P147" s="168">
        <f t="shared" si="22"/>
        <v>2.3381467966799197E-3</v>
      </c>
    </row>
    <row r="148" spans="1:16" ht="23.25" customHeight="1" x14ac:dyDescent="0.2">
      <c r="A148" s="59" t="s">
        <v>382</v>
      </c>
      <c r="B148" s="57" t="s">
        <v>383</v>
      </c>
      <c r="C148" s="183">
        <f>SUMPRODUCT(-('Diário 7º PA'!$E$4:$E$5383='Analítico Cx.'!$B148),-('Diário 7º PA'!$N$4:$N$5383=C$1),('Diário 7º PA'!$F$4:$F$5383))+SUMPRODUCT(-('Diário 8º PA'!$E$4:$E$5022='Analítico Cx.'!$B148),-('Diário 8º PA'!$O$4:$O$5022=C$1),('Diário 8º PA'!$F$4:$F$5022))+SUMPRODUCT(-('Diário 9º PA'!$E$4:$E$5221='Analítico Cx.'!$B148),-('Diário 9º PA'!$O$4:$O$5221=C$1),('Diário 9º PA'!$F$4:$F$5221))+SUMPRODUCT(-('Diário 10º PA'!$E$4:$E$5221='Analítico Cx.'!$B148),-('Diário 10º PA'!$O$4:$O$5221=C$1),('Diário 10º PA'!$F$4:$F$5221))</f>
        <v>0</v>
      </c>
      <c r="D148" s="183">
        <f>SUMPRODUCT(-('Diário 7º PA'!$E$4:$E$5383='Analítico Cx.'!$B148),-('Diário 7º PA'!$N$4:$N$5383=D$1),('Diário 7º PA'!$F$4:$F$5383))+SUMPRODUCT(-('Diário 8º PA'!$E$4:$E$5022='Analítico Cx.'!$B148),-('Diário 8º PA'!$O$4:$O$5022=D$1),('Diário 8º PA'!$F$4:$F$5022))+SUMPRODUCT(-('Diário 9º PA'!$E$4:$E$5221='Analítico Cx.'!$B148),-('Diário 9º PA'!$O$4:$O$5221=D$1),('Diário 9º PA'!$F$4:$F$5221))+SUMPRODUCT(-('Diário 10º PA'!$E$4:$E$5221='Analítico Cx.'!$B148),-('Diário 10º PA'!$O$4:$O$5221=D$1),('Diário 10º PA'!$F$4:$F$5221))</f>
        <v>0</v>
      </c>
      <c r="E148" s="183">
        <f>SUMPRODUCT(-('Diário 7º PA'!$E$4:$E$5383='Analítico Cx.'!$B148),-('Diário 7º PA'!$N$4:$N$5383=E$1),('Diário 7º PA'!$F$4:$F$5383))+SUMPRODUCT(-('Diário 8º PA'!$E$4:$E$5022='Analítico Cx.'!$B148),-('Diário 8º PA'!$O$4:$O$5022=E$1),('Diário 8º PA'!$F$4:$F$5022))+SUMPRODUCT(-('Diário 9º PA'!$E$4:$E$5221='Analítico Cx.'!$B148),-('Diário 9º PA'!$O$4:$O$5221=E$1),('Diário 9º PA'!$F$4:$F$5221))+SUMPRODUCT(-('Diário 10º PA'!$E$4:$E$5221='Analítico Cx.'!$B148),-('Diário 10º PA'!$O$4:$O$5221=E$1),('Diário 10º PA'!$F$4:$F$5221))</f>
        <v>0</v>
      </c>
      <c r="F148" s="183">
        <f>SUMPRODUCT(-('Diário 7º PA'!$E$4:$E$5383='Analítico Cx.'!$B148),-('Diário 7º PA'!$N$4:$N$5383=F$1),('Diário 7º PA'!$F$4:$F$5383))+SUMPRODUCT(-('Diário 8º PA'!$E$4:$E$5022='Analítico Cx.'!$B148),-('Diário 8º PA'!$O$4:$O$5022=F$1),('Diário 8º PA'!$F$4:$F$5022))+SUMPRODUCT(-('Diário 9º PA'!$E$4:$E$5221='Analítico Cx.'!$B148),-('Diário 9º PA'!$O$4:$O$5221=F$1),('Diário 9º PA'!$F$4:$F$5221))+SUMPRODUCT(-('Diário 10º PA'!$E$4:$E$5221='Analítico Cx.'!$B148),-('Diário 10º PA'!$O$4:$O$5221=F$1),('Diário 10º PA'!$F$4:$F$5221))</f>
        <v>0</v>
      </c>
      <c r="G148" s="183">
        <f>SUMPRODUCT(-('Diário 7º PA'!$E$4:$E$5383='Analítico Cx.'!$B148),-('Diário 7º PA'!$N$4:$N$5383=G$1),('Diário 7º PA'!$F$4:$F$5383))+SUMPRODUCT(-('Diário 8º PA'!$E$4:$E$5022='Analítico Cx.'!$B148),-('Diário 8º PA'!$O$4:$O$5022=G$1),('Diário 8º PA'!$F$4:$F$5022))+SUMPRODUCT(-('Diário 9º PA'!$E$4:$E$5221='Analítico Cx.'!$B148),-('Diário 9º PA'!$O$4:$O$5221=G$1),('Diário 9º PA'!$F$4:$F$5221))+SUMPRODUCT(-('Diário 10º PA'!$E$4:$E$5221='Analítico Cx.'!$B148),-('Diário 10º PA'!$O$4:$O$5221=G$1),('Diário 10º PA'!$F$4:$F$5221))</f>
        <v>0</v>
      </c>
      <c r="H148" s="183">
        <f>SUMPRODUCT(-('Diário 7º PA'!$E$4:$E$5383='Analítico Cx.'!$B148),-('Diário 7º PA'!$N$4:$N$5383=H$1),('Diário 7º PA'!$F$4:$F$5383))+SUMPRODUCT(-('Diário 8º PA'!$E$4:$E$5022='Analítico Cx.'!$B148),-('Diário 8º PA'!$O$4:$O$5022=H$1),('Diário 8º PA'!$F$4:$F$5022))+SUMPRODUCT(-('Diário 9º PA'!$E$4:$E$5221='Analítico Cx.'!$B148),-('Diário 9º PA'!$O$4:$O$5221=H$1),('Diário 9º PA'!$F$4:$F$5221))+SUMPRODUCT(-('Diário 10º PA'!$E$4:$E$5221='Analítico Cx.'!$B148),-('Diário 10º PA'!$O$4:$O$5221=H$1),('Diário 10º PA'!$F$4:$F$5221))</f>
        <v>0</v>
      </c>
      <c r="I148" s="183">
        <f>SUMPRODUCT(-('Diário 7º PA'!$E$4:$E$5383='Analítico Cx.'!$B148),-('Diário 7º PA'!$N$4:$N$5383=I$1),('Diário 7º PA'!$F$4:$F$5383))+SUMPRODUCT(-('Diário 8º PA'!$E$4:$E$5022='Analítico Cx.'!$B148),-('Diário 8º PA'!$O$4:$O$5022=I$1),('Diário 8º PA'!$F$4:$F$5022))+SUMPRODUCT(-('Diário 9º PA'!$E$4:$E$5221='Analítico Cx.'!$B148),-('Diário 9º PA'!$O$4:$O$5221=I$1),('Diário 9º PA'!$F$4:$F$5221))+SUMPRODUCT(-('Diário 10º PA'!$E$4:$E$5221='Analítico Cx.'!$B148),-('Diário 10º PA'!$O$4:$O$5221=I$1),('Diário 10º PA'!$F$4:$F$5221))</f>
        <v>0</v>
      </c>
      <c r="J148" s="183">
        <f>SUMPRODUCT(-('Diário 7º PA'!$E$4:$E$5383='Analítico Cx.'!$B148),-('Diário 7º PA'!$N$4:$N$5383=J$1),('Diário 7º PA'!$F$4:$F$5383))+SUMPRODUCT(-('Diário 8º PA'!$E$4:$E$5022='Analítico Cx.'!$B148),-('Diário 8º PA'!$O$4:$O$5022=J$1),('Diário 8º PA'!$F$4:$F$5022))+SUMPRODUCT(-('Diário 9º PA'!$E$4:$E$5221='Analítico Cx.'!$B148),-('Diário 9º PA'!$O$4:$O$5221=J$1),('Diário 9º PA'!$F$4:$F$5221))+SUMPRODUCT(-('Diário 10º PA'!$E$4:$E$5221='Analítico Cx.'!$B148),-('Diário 10º PA'!$O$4:$O$5221=J$1),('Diário 10º PA'!$F$4:$F$5221))</f>
        <v>0</v>
      </c>
      <c r="K148" s="183">
        <f>SUMPRODUCT(-('Diário 7º PA'!$E$4:$E$5383='Analítico Cx.'!$B148),-('Diário 7º PA'!$N$4:$N$5383=K$1),('Diário 7º PA'!$F$4:$F$5383))+SUMPRODUCT(-('Diário 8º PA'!$E$4:$E$5022='Analítico Cx.'!$B148),-('Diário 8º PA'!$O$4:$O$5022=K$1),('Diário 8º PA'!$F$4:$F$5022))+SUMPRODUCT(-('Diário 9º PA'!$E$4:$E$5221='Analítico Cx.'!$B148),-('Diário 9º PA'!$O$4:$O$5221=K$1),('Diário 9º PA'!$F$4:$F$5221))+SUMPRODUCT(-('Diário 10º PA'!$E$4:$E$5221='Analítico Cx.'!$B148),-('Diário 10º PA'!$O$4:$O$5221=K$1),('Diário 10º PA'!$F$4:$F$5221))</f>
        <v>0</v>
      </c>
      <c r="L148" s="183">
        <f>SUMPRODUCT(-('Diário 7º PA'!$E$4:$E$5383='Analítico Cx.'!$B148),-('Diário 7º PA'!$N$4:$N$5383=L$1),('Diário 7º PA'!$F$4:$F$5383))+SUMPRODUCT(-('Diário 8º PA'!$E$4:$E$5022='Analítico Cx.'!$B148),-('Diário 8º PA'!$O$4:$O$5022=L$1),('Diário 8º PA'!$F$4:$F$5022))+SUMPRODUCT(-('Diário 9º PA'!$E$4:$E$5221='Analítico Cx.'!$B148),-('Diário 9º PA'!$O$4:$O$5221=L$1),('Diário 9º PA'!$F$4:$F$5221))+SUMPRODUCT(-('Diário 10º PA'!$E$4:$E$5221='Analítico Cx.'!$B148),-('Diário 10º PA'!$O$4:$O$5221=L$1),('Diário 10º PA'!$F$4:$F$5221))</f>
        <v>0</v>
      </c>
      <c r="M148" s="183">
        <f>SUMPRODUCT(-('Diário 7º PA'!$E$4:$E$5383='Analítico Cx.'!$B148),-('Diário 7º PA'!$N$4:$N$5383=M$1),('Diário 7º PA'!$F$4:$F$5383))+SUMPRODUCT(-('Diário 8º PA'!$E$4:$E$5022='Analítico Cx.'!$B148),-('Diário 8º PA'!$O$4:$O$5022=M$1),('Diário 8º PA'!$F$4:$F$5022))+SUMPRODUCT(-('Diário 9º PA'!$E$4:$E$5221='Analítico Cx.'!$B148),-('Diário 9º PA'!$O$4:$O$5221=M$1),('Diário 9º PA'!$F$4:$F$5221))+SUMPRODUCT(-('Diário 10º PA'!$E$4:$E$5221='Analítico Cx.'!$B148),-('Diário 10º PA'!$O$4:$O$5221=M$1),('Diário 10º PA'!$F$4:$F$5221))</f>
        <v>0</v>
      </c>
      <c r="N148" s="183">
        <f>SUMPRODUCT(-('Diário 7º PA'!$E$4:$E$5383='Analítico Cx.'!$B148),-('Diário 7º PA'!$N$4:$N$5383=N$1),('Diário 7º PA'!$F$4:$F$5383))+SUMPRODUCT(-('Diário 8º PA'!$E$4:$E$5022='Analítico Cx.'!$B148),-('Diário 8º PA'!$O$4:$O$5022=N$1),('Diário 8º PA'!$F$4:$F$5022))+SUMPRODUCT(-('Diário 9º PA'!$E$4:$E$5221='Analítico Cx.'!$B148),-('Diário 9º PA'!$O$4:$O$5221=N$1),('Diário 9º PA'!$F$4:$F$5221))+SUMPRODUCT(-('Diário 10º PA'!$E$4:$E$5221='Analítico Cx.'!$B148),-('Diário 10º PA'!$O$4:$O$5221=N$1),('Diário 10º PA'!$F$4:$F$5221))</f>
        <v>0</v>
      </c>
      <c r="O148" s="184">
        <f t="shared" si="23"/>
        <v>0</v>
      </c>
      <c r="P148" s="168">
        <f t="shared" si="22"/>
        <v>0</v>
      </c>
    </row>
    <row r="149" spans="1:16" ht="23.25" customHeight="1" x14ac:dyDescent="0.2">
      <c r="A149" s="59" t="s">
        <v>384</v>
      </c>
      <c r="B149" s="57" t="s">
        <v>385</v>
      </c>
      <c r="C149" s="183">
        <f>SUMPRODUCT(-('Diário 7º PA'!$E$4:$E$5383='Analítico Cx.'!$B149),-('Diário 7º PA'!$N$4:$N$5383=C$1),('Diário 7º PA'!$F$4:$F$5383))+SUMPRODUCT(-('Diário 8º PA'!$E$4:$E$5022='Analítico Cx.'!$B149),-('Diário 8º PA'!$O$4:$O$5022=C$1),('Diário 8º PA'!$F$4:$F$5022))+SUMPRODUCT(-('Diário 9º PA'!$E$4:$E$5221='Analítico Cx.'!$B149),-('Diário 9º PA'!$O$4:$O$5221=C$1),('Diário 9º PA'!$F$4:$F$5221))+SUMPRODUCT(-('Diário 10º PA'!$E$4:$E$5221='Analítico Cx.'!$B149),-('Diário 10º PA'!$O$4:$O$5221=C$1),('Diário 10º PA'!$F$4:$F$5221))</f>
        <v>6910</v>
      </c>
      <c r="D149" s="183">
        <f>SUMPRODUCT(-('Diário 7º PA'!$E$4:$E$5383='Analítico Cx.'!$B149),-('Diário 7º PA'!$N$4:$N$5383=D$1),('Diário 7º PA'!$F$4:$F$5383))+SUMPRODUCT(-('Diário 8º PA'!$E$4:$E$5022='Analítico Cx.'!$B149),-('Diário 8º PA'!$O$4:$O$5022=D$1),('Diário 8º PA'!$F$4:$F$5022))+SUMPRODUCT(-('Diário 9º PA'!$E$4:$E$5221='Analítico Cx.'!$B149),-('Diário 9º PA'!$O$4:$O$5221=D$1),('Diário 9º PA'!$F$4:$F$5221))+SUMPRODUCT(-('Diário 10º PA'!$E$4:$E$5221='Analítico Cx.'!$B149),-('Diário 10º PA'!$O$4:$O$5221=D$1),('Diário 10º PA'!$F$4:$F$5221))</f>
        <v>8630</v>
      </c>
      <c r="E149" s="183">
        <f>SUMPRODUCT(-('Diário 7º PA'!$E$4:$E$5383='Analítico Cx.'!$B149),-('Diário 7º PA'!$N$4:$N$5383=E$1),('Diário 7º PA'!$F$4:$F$5383))+SUMPRODUCT(-('Diário 8º PA'!$E$4:$E$5022='Analítico Cx.'!$B149),-('Diário 8º PA'!$O$4:$O$5022=E$1),('Diário 8º PA'!$F$4:$F$5022))+SUMPRODUCT(-('Diário 9º PA'!$E$4:$E$5221='Analítico Cx.'!$B149),-('Diário 9º PA'!$O$4:$O$5221=E$1),('Diário 9º PA'!$F$4:$F$5221))+SUMPRODUCT(-('Diário 10º PA'!$E$4:$E$5221='Analítico Cx.'!$B149),-('Diário 10º PA'!$O$4:$O$5221=E$1),('Diário 10º PA'!$F$4:$F$5221))</f>
        <v>0</v>
      </c>
      <c r="F149" s="183">
        <f>SUMPRODUCT(-('Diário 7º PA'!$E$4:$E$5383='Analítico Cx.'!$B149),-('Diário 7º PA'!$N$4:$N$5383=F$1),('Diário 7º PA'!$F$4:$F$5383))+SUMPRODUCT(-('Diário 8º PA'!$E$4:$E$5022='Analítico Cx.'!$B149),-('Diário 8º PA'!$O$4:$O$5022=F$1),('Diário 8º PA'!$F$4:$F$5022))+SUMPRODUCT(-('Diário 9º PA'!$E$4:$E$5221='Analítico Cx.'!$B149),-('Diário 9º PA'!$O$4:$O$5221=F$1),('Diário 9º PA'!$F$4:$F$5221))+SUMPRODUCT(-('Diário 10º PA'!$E$4:$E$5221='Analítico Cx.'!$B149),-('Diário 10º PA'!$O$4:$O$5221=F$1),('Diário 10º PA'!$F$4:$F$5221))</f>
        <v>0</v>
      </c>
      <c r="G149" s="183">
        <f>SUMPRODUCT(-('Diário 7º PA'!$E$4:$E$5383='Analítico Cx.'!$B149),-('Diário 7º PA'!$N$4:$N$5383=G$1),('Diário 7º PA'!$F$4:$F$5383))+SUMPRODUCT(-('Diário 8º PA'!$E$4:$E$5022='Analítico Cx.'!$B149),-('Diário 8º PA'!$O$4:$O$5022=G$1),('Diário 8º PA'!$F$4:$F$5022))+SUMPRODUCT(-('Diário 9º PA'!$E$4:$E$5221='Analítico Cx.'!$B149),-('Diário 9º PA'!$O$4:$O$5221=G$1),('Diário 9º PA'!$F$4:$F$5221))+SUMPRODUCT(-('Diário 10º PA'!$E$4:$E$5221='Analítico Cx.'!$B149),-('Diário 10º PA'!$O$4:$O$5221=G$1),('Diário 10º PA'!$F$4:$F$5221))</f>
        <v>0</v>
      </c>
      <c r="H149" s="183">
        <f>SUMPRODUCT(-('Diário 7º PA'!$E$4:$E$5383='Analítico Cx.'!$B149),-('Diário 7º PA'!$N$4:$N$5383=H$1),('Diário 7º PA'!$F$4:$F$5383))+SUMPRODUCT(-('Diário 8º PA'!$E$4:$E$5022='Analítico Cx.'!$B149),-('Diário 8º PA'!$O$4:$O$5022=H$1),('Diário 8º PA'!$F$4:$F$5022))+SUMPRODUCT(-('Diário 9º PA'!$E$4:$E$5221='Analítico Cx.'!$B149),-('Diário 9º PA'!$O$4:$O$5221=H$1),('Diário 9º PA'!$F$4:$F$5221))+SUMPRODUCT(-('Diário 10º PA'!$E$4:$E$5221='Analítico Cx.'!$B149),-('Diário 10º PA'!$O$4:$O$5221=H$1),('Diário 10º PA'!$F$4:$F$5221))</f>
        <v>0</v>
      </c>
      <c r="I149" s="183">
        <f>SUMPRODUCT(-('Diário 7º PA'!$E$4:$E$5383='Analítico Cx.'!$B149),-('Diário 7º PA'!$N$4:$N$5383=I$1),('Diário 7º PA'!$F$4:$F$5383))+SUMPRODUCT(-('Diário 8º PA'!$E$4:$E$5022='Analítico Cx.'!$B149),-('Diário 8º PA'!$O$4:$O$5022=I$1),('Diário 8º PA'!$F$4:$F$5022))+SUMPRODUCT(-('Diário 9º PA'!$E$4:$E$5221='Analítico Cx.'!$B149),-('Diário 9º PA'!$O$4:$O$5221=I$1),('Diário 9º PA'!$F$4:$F$5221))+SUMPRODUCT(-('Diário 10º PA'!$E$4:$E$5221='Analítico Cx.'!$B149),-('Diário 10º PA'!$O$4:$O$5221=I$1),('Diário 10º PA'!$F$4:$F$5221))</f>
        <v>0</v>
      </c>
      <c r="J149" s="183">
        <f>SUMPRODUCT(-('Diário 7º PA'!$E$4:$E$5383='Analítico Cx.'!$B149),-('Diário 7º PA'!$N$4:$N$5383=J$1),('Diário 7º PA'!$F$4:$F$5383))+SUMPRODUCT(-('Diário 8º PA'!$E$4:$E$5022='Analítico Cx.'!$B149),-('Diário 8º PA'!$O$4:$O$5022=J$1),('Diário 8º PA'!$F$4:$F$5022))+SUMPRODUCT(-('Diário 9º PA'!$E$4:$E$5221='Analítico Cx.'!$B149),-('Diário 9º PA'!$O$4:$O$5221=J$1),('Diário 9º PA'!$F$4:$F$5221))+SUMPRODUCT(-('Diário 10º PA'!$E$4:$E$5221='Analítico Cx.'!$B149),-('Diário 10º PA'!$O$4:$O$5221=J$1),('Diário 10º PA'!$F$4:$F$5221))</f>
        <v>0</v>
      </c>
      <c r="K149" s="183">
        <f>SUMPRODUCT(-('Diário 7º PA'!$E$4:$E$5383='Analítico Cx.'!$B149),-('Diário 7º PA'!$N$4:$N$5383=K$1),('Diário 7º PA'!$F$4:$F$5383))+SUMPRODUCT(-('Diário 8º PA'!$E$4:$E$5022='Analítico Cx.'!$B149),-('Diário 8º PA'!$O$4:$O$5022=K$1),('Diário 8º PA'!$F$4:$F$5022))+SUMPRODUCT(-('Diário 9º PA'!$E$4:$E$5221='Analítico Cx.'!$B149),-('Diário 9º PA'!$O$4:$O$5221=K$1),('Diário 9º PA'!$F$4:$F$5221))+SUMPRODUCT(-('Diário 10º PA'!$E$4:$E$5221='Analítico Cx.'!$B149),-('Diário 10º PA'!$O$4:$O$5221=K$1),('Diário 10º PA'!$F$4:$F$5221))</f>
        <v>0</v>
      </c>
      <c r="L149" s="183">
        <f>SUMPRODUCT(-('Diário 7º PA'!$E$4:$E$5383='Analítico Cx.'!$B149),-('Diário 7º PA'!$N$4:$N$5383=L$1),('Diário 7º PA'!$F$4:$F$5383))+SUMPRODUCT(-('Diário 8º PA'!$E$4:$E$5022='Analítico Cx.'!$B149),-('Diário 8º PA'!$O$4:$O$5022=L$1),('Diário 8º PA'!$F$4:$F$5022))+SUMPRODUCT(-('Diário 9º PA'!$E$4:$E$5221='Analítico Cx.'!$B149),-('Diário 9º PA'!$O$4:$O$5221=L$1),('Diário 9º PA'!$F$4:$F$5221))+SUMPRODUCT(-('Diário 10º PA'!$E$4:$E$5221='Analítico Cx.'!$B149),-('Diário 10º PA'!$O$4:$O$5221=L$1),('Diário 10º PA'!$F$4:$F$5221))</f>
        <v>0</v>
      </c>
      <c r="M149" s="183">
        <f>SUMPRODUCT(-('Diário 7º PA'!$E$4:$E$5383='Analítico Cx.'!$B149),-('Diário 7º PA'!$N$4:$N$5383=M$1),('Diário 7º PA'!$F$4:$F$5383))+SUMPRODUCT(-('Diário 8º PA'!$E$4:$E$5022='Analítico Cx.'!$B149),-('Diário 8º PA'!$O$4:$O$5022=M$1),('Diário 8º PA'!$F$4:$F$5022))+SUMPRODUCT(-('Diário 9º PA'!$E$4:$E$5221='Analítico Cx.'!$B149),-('Diário 9º PA'!$O$4:$O$5221=M$1),('Diário 9º PA'!$F$4:$F$5221))+SUMPRODUCT(-('Diário 10º PA'!$E$4:$E$5221='Analítico Cx.'!$B149),-('Diário 10º PA'!$O$4:$O$5221=M$1),('Diário 10º PA'!$F$4:$F$5221))</f>
        <v>0</v>
      </c>
      <c r="N149" s="183">
        <f>SUMPRODUCT(-('Diário 7º PA'!$E$4:$E$5383='Analítico Cx.'!$B149),-('Diário 7º PA'!$N$4:$N$5383=N$1),('Diário 7º PA'!$F$4:$F$5383))+SUMPRODUCT(-('Diário 8º PA'!$E$4:$E$5022='Analítico Cx.'!$B149),-('Diário 8º PA'!$O$4:$O$5022=N$1),('Diário 8º PA'!$F$4:$F$5022))+SUMPRODUCT(-('Diário 9º PA'!$E$4:$E$5221='Analítico Cx.'!$B149),-('Diário 9º PA'!$O$4:$O$5221=N$1),('Diário 9º PA'!$F$4:$F$5221))+SUMPRODUCT(-('Diário 10º PA'!$E$4:$E$5221='Analítico Cx.'!$B149),-('Diário 10º PA'!$O$4:$O$5221=N$1),('Diário 10º PA'!$F$4:$F$5221))</f>
        <v>0</v>
      </c>
      <c r="O149" s="184">
        <f t="shared" si="23"/>
        <v>15540</v>
      </c>
      <c r="P149" s="168">
        <f t="shared" si="22"/>
        <v>9.6107286367174826E-4</v>
      </c>
    </row>
    <row r="150" spans="1:16" ht="23.25" customHeight="1" x14ac:dyDescent="0.2">
      <c r="A150" s="59" t="s">
        <v>386</v>
      </c>
      <c r="B150" s="57" t="s">
        <v>387</v>
      </c>
      <c r="C150" s="183">
        <f>SUMPRODUCT(-('Diário 7º PA'!$E$4:$E$5383='Analítico Cx.'!$B150),-('Diário 7º PA'!$N$4:$N$5383=C$1),('Diário 7º PA'!$F$4:$F$5383))+SUMPRODUCT(-('Diário 8º PA'!$E$4:$E$5022='Analítico Cx.'!$B150),-('Diário 8º PA'!$O$4:$O$5022=C$1),('Diário 8º PA'!$F$4:$F$5022))+SUMPRODUCT(-('Diário 9º PA'!$E$4:$E$5221='Analítico Cx.'!$B150),-('Diário 9º PA'!$O$4:$O$5221=C$1),('Diário 9º PA'!$F$4:$F$5221))+SUMPRODUCT(-('Diário 10º PA'!$E$4:$E$5221='Analítico Cx.'!$B150),-('Diário 10º PA'!$O$4:$O$5221=C$1),('Diário 10º PA'!$F$4:$F$5221))</f>
        <v>0</v>
      </c>
      <c r="D150" s="183">
        <f>SUMPRODUCT(-('Diário 7º PA'!$E$4:$E$5383='Analítico Cx.'!$B150),-('Diário 7º PA'!$N$4:$N$5383=D$1),('Diário 7º PA'!$F$4:$F$5383))+SUMPRODUCT(-('Diário 8º PA'!$E$4:$E$5022='Analítico Cx.'!$B150),-('Diário 8º PA'!$O$4:$O$5022=D$1),('Diário 8º PA'!$F$4:$F$5022))+SUMPRODUCT(-('Diário 9º PA'!$E$4:$E$5221='Analítico Cx.'!$B150),-('Diário 9º PA'!$O$4:$O$5221=D$1),('Diário 9º PA'!$F$4:$F$5221))+SUMPRODUCT(-('Diário 10º PA'!$E$4:$E$5221='Analítico Cx.'!$B150),-('Diário 10º PA'!$O$4:$O$5221=D$1),('Diário 10º PA'!$F$4:$F$5221))</f>
        <v>0</v>
      </c>
      <c r="E150" s="183">
        <f>SUMPRODUCT(-('Diário 7º PA'!$E$4:$E$5383='Analítico Cx.'!$B150),-('Diário 7º PA'!$N$4:$N$5383=E$1),('Diário 7º PA'!$F$4:$F$5383))+SUMPRODUCT(-('Diário 8º PA'!$E$4:$E$5022='Analítico Cx.'!$B150),-('Diário 8º PA'!$O$4:$O$5022=E$1),('Diário 8º PA'!$F$4:$F$5022))+SUMPRODUCT(-('Diário 9º PA'!$E$4:$E$5221='Analítico Cx.'!$B150),-('Diário 9º PA'!$O$4:$O$5221=E$1),('Diário 9º PA'!$F$4:$F$5221))+SUMPRODUCT(-('Diário 10º PA'!$E$4:$E$5221='Analítico Cx.'!$B150),-('Diário 10º PA'!$O$4:$O$5221=E$1),('Diário 10º PA'!$F$4:$F$5221))</f>
        <v>0</v>
      </c>
      <c r="F150" s="183">
        <f>SUMPRODUCT(-('Diário 7º PA'!$E$4:$E$5383='Analítico Cx.'!$B150),-('Diário 7º PA'!$N$4:$N$5383=F$1),('Diário 7º PA'!$F$4:$F$5383))+SUMPRODUCT(-('Diário 8º PA'!$E$4:$E$5022='Analítico Cx.'!$B150),-('Diário 8º PA'!$O$4:$O$5022=F$1),('Diário 8º PA'!$F$4:$F$5022))+SUMPRODUCT(-('Diário 9º PA'!$E$4:$E$5221='Analítico Cx.'!$B150),-('Diário 9º PA'!$O$4:$O$5221=F$1),('Diário 9º PA'!$F$4:$F$5221))+SUMPRODUCT(-('Diário 10º PA'!$E$4:$E$5221='Analítico Cx.'!$B150),-('Diário 10º PA'!$O$4:$O$5221=F$1),('Diário 10º PA'!$F$4:$F$5221))</f>
        <v>0</v>
      </c>
      <c r="G150" s="183">
        <f>SUMPRODUCT(-('Diário 7º PA'!$E$4:$E$5383='Analítico Cx.'!$B150),-('Diário 7º PA'!$N$4:$N$5383=G$1),('Diário 7º PA'!$F$4:$F$5383))+SUMPRODUCT(-('Diário 8º PA'!$E$4:$E$5022='Analítico Cx.'!$B150),-('Diário 8º PA'!$O$4:$O$5022=G$1),('Diário 8º PA'!$F$4:$F$5022))+SUMPRODUCT(-('Diário 9º PA'!$E$4:$E$5221='Analítico Cx.'!$B150),-('Diário 9º PA'!$O$4:$O$5221=G$1),('Diário 9º PA'!$F$4:$F$5221))+SUMPRODUCT(-('Diário 10º PA'!$E$4:$E$5221='Analítico Cx.'!$B150),-('Diário 10º PA'!$O$4:$O$5221=G$1),('Diário 10º PA'!$F$4:$F$5221))</f>
        <v>0</v>
      </c>
      <c r="H150" s="183">
        <f>SUMPRODUCT(-('Diário 7º PA'!$E$4:$E$5383='Analítico Cx.'!$B150),-('Diário 7º PA'!$N$4:$N$5383=H$1),('Diário 7º PA'!$F$4:$F$5383))+SUMPRODUCT(-('Diário 8º PA'!$E$4:$E$5022='Analítico Cx.'!$B150),-('Diário 8º PA'!$O$4:$O$5022=H$1),('Diário 8º PA'!$F$4:$F$5022))+SUMPRODUCT(-('Diário 9º PA'!$E$4:$E$5221='Analítico Cx.'!$B150),-('Diário 9º PA'!$O$4:$O$5221=H$1),('Diário 9º PA'!$F$4:$F$5221))+SUMPRODUCT(-('Diário 10º PA'!$E$4:$E$5221='Analítico Cx.'!$B150),-('Diário 10º PA'!$O$4:$O$5221=H$1),('Diário 10º PA'!$F$4:$F$5221))</f>
        <v>0</v>
      </c>
      <c r="I150" s="183">
        <f>SUMPRODUCT(-('Diário 7º PA'!$E$4:$E$5383='Analítico Cx.'!$B150),-('Diário 7º PA'!$N$4:$N$5383=I$1),('Diário 7º PA'!$F$4:$F$5383))+SUMPRODUCT(-('Diário 8º PA'!$E$4:$E$5022='Analítico Cx.'!$B150),-('Diário 8º PA'!$O$4:$O$5022=I$1),('Diário 8º PA'!$F$4:$F$5022))+SUMPRODUCT(-('Diário 9º PA'!$E$4:$E$5221='Analítico Cx.'!$B150),-('Diário 9º PA'!$O$4:$O$5221=I$1),('Diário 9º PA'!$F$4:$F$5221))+SUMPRODUCT(-('Diário 10º PA'!$E$4:$E$5221='Analítico Cx.'!$B150),-('Diário 10º PA'!$O$4:$O$5221=I$1),('Diário 10º PA'!$F$4:$F$5221))</f>
        <v>0</v>
      </c>
      <c r="J150" s="183">
        <f>SUMPRODUCT(-('Diário 7º PA'!$E$4:$E$5383='Analítico Cx.'!$B150),-('Diário 7º PA'!$N$4:$N$5383=J$1),('Diário 7º PA'!$F$4:$F$5383))+SUMPRODUCT(-('Diário 8º PA'!$E$4:$E$5022='Analítico Cx.'!$B150),-('Diário 8º PA'!$O$4:$O$5022=J$1),('Diário 8º PA'!$F$4:$F$5022))+SUMPRODUCT(-('Diário 9º PA'!$E$4:$E$5221='Analítico Cx.'!$B150),-('Diário 9º PA'!$O$4:$O$5221=J$1),('Diário 9º PA'!$F$4:$F$5221))+SUMPRODUCT(-('Diário 10º PA'!$E$4:$E$5221='Analítico Cx.'!$B150),-('Diário 10º PA'!$O$4:$O$5221=J$1),('Diário 10º PA'!$F$4:$F$5221))</f>
        <v>0</v>
      </c>
      <c r="K150" s="183">
        <f>SUMPRODUCT(-('Diário 7º PA'!$E$4:$E$5383='Analítico Cx.'!$B150),-('Diário 7º PA'!$N$4:$N$5383=K$1),('Diário 7º PA'!$F$4:$F$5383))+SUMPRODUCT(-('Diário 8º PA'!$E$4:$E$5022='Analítico Cx.'!$B150),-('Diário 8º PA'!$O$4:$O$5022=K$1),('Diário 8º PA'!$F$4:$F$5022))+SUMPRODUCT(-('Diário 9º PA'!$E$4:$E$5221='Analítico Cx.'!$B150),-('Diário 9º PA'!$O$4:$O$5221=K$1),('Diário 9º PA'!$F$4:$F$5221))+SUMPRODUCT(-('Diário 10º PA'!$E$4:$E$5221='Analítico Cx.'!$B150),-('Diário 10º PA'!$O$4:$O$5221=K$1),('Diário 10º PA'!$F$4:$F$5221))</f>
        <v>0</v>
      </c>
      <c r="L150" s="183">
        <f>SUMPRODUCT(-('Diário 7º PA'!$E$4:$E$5383='Analítico Cx.'!$B150),-('Diário 7º PA'!$N$4:$N$5383=L$1),('Diário 7º PA'!$F$4:$F$5383))+SUMPRODUCT(-('Diário 8º PA'!$E$4:$E$5022='Analítico Cx.'!$B150),-('Diário 8º PA'!$O$4:$O$5022=L$1),('Diário 8º PA'!$F$4:$F$5022))+SUMPRODUCT(-('Diário 9º PA'!$E$4:$E$5221='Analítico Cx.'!$B150),-('Diário 9º PA'!$O$4:$O$5221=L$1),('Diário 9º PA'!$F$4:$F$5221))+SUMPRODUCT(-('Diário 10º PA'!$E$4:$E$5221='Analítico Cx.'!$B150),-('Diário 10º PA'!$O$4:$O$5221=L$1),('Diário 10º PA'!$F$4:$F$5221))</f>
        <v>0</v>
      </c>
      <c r="M150" s="183">
        <f>SUMPRODUCT(-('Diário 7º PA'!$E$4:$E$5383='Analítico Cx.'!$B150),-('Diário 7º PA'!$N$4:$N$5383=M$1),('Diário 7º PA'!$F$4:$F$5383))+SUMPRODUCT(-('Diário 8º PA'!$E$4:$E$5022='Analítico Cx.'!$B150),-('Diário 8º PA'!$O$4:$O$5022=M$1),('Diário 8º PA'!$F$4:$F$5022))+SUMPRODUCT(-('Diário 9º PA'!$E$4:$E$5221='Analítico Cx.'!$B150),-('Diário 9º PA'!$O$4:$O$5221=M$1),('Diário 9º PA'!$F$4:$F$5221))+SUMPRODUCT(-('Diário 10º PA'!$E$4:$E$5221='Analítico Cx.'!$B150),-('Diário 10º PA'!$O$4:$O$5221=M$1),('Diário 10º PA'!$F$4:$F$5221))</f>
        <v>0</v>
      </c>
      <c r="N150" s="183">
        <f>SUMPRODUCT(-('Diário 7º PA'!$E$4:$E$5383='Analítico Cx.'!$B150),-('Diário 7º PA'!$N$4:$N$5383=N$1),('Diário 7º PA'!$F$4:$F$5383))+SUMPRODUCT(-('Diário 8º PA'!$E$4:$E$5022='Analítico Cx.'!$B150),-('Diário 8º PA'!$O$4:$O$5022=N$1),('Diário 8º PA'!$F$4:$F$5022))+SUMPRODUCT(-('Diário 9º PA'!$E$4:$E$5221='Analítico Cx.'!$B150),-('Diário 9º PA'!$O$4:$O$5221=N$1),('Diário 9º PA'!$F$4:$F$5221))+SUMPRODUCT(-('Diário 10º PA'!$E$4:$E$5221='Analítico Cx.'!$B150),-('Diário 10º PA'!$O$4:$O$5221=N$1),('Diário 10º PA'!$F$4:$F$5221))</f>
        <v>0</v>
      </c>
      <c r="O150" s="184">
        <f t="shared" si="23"/>
        <v>0</v>
      </c>
      <c r="P150" s="168">
        <f t="shared" si="22"/>
        <v>0</v>
      </c>
    </row>
    <row r="151" spans="1:16" ht="23.25" customHeight="1" x14ac:dyDescent="0.2">
      <c r="A151" s="59" t="s">
        <v>388</v>
      </c>
      <c r="B151" s="57" t="s">
        <v>389</v>
      </c>
      <c r="C151" s="183">
        <f>SUMPRODUCT(-('Diário 7º PA'!$E$4:$E$5383='Analítico Cx.'!$B151),-('Diário 7º PA'!$N$4:$N$5383=C$1),('Diário 7º PA'!$F$4:$F$5383))+SUMPRODUCT(-('Diário 8º PA'!$E$4:$E$5022='Analítico Cx.'!$B151),-('Diário 8º PA'!$O$4:$O$5022=C$1),('Diário 8º PA'!$F$4:$F$5022))+SUMPRODUCT(-('Diário 9º PA'!$E$4:$E$5221='Analítico Cx.'!$B151),-('Diário 9º PA'!$O$4:$O$5221=C$1),('Diário 9º PA'!$F$4:$F$5221))+SUMPRODUCT(-('Diário 10º PA'!$E$4:$E$5221='Analítico Cx.'!$B151),-('Diário 10º PA'!$O$4:$O$5221=C$1),('Diário 10º PA'!$F$4:$F$5221))</f>
        <v>0</v>
      </c>
      <c r="D151" s="183">
        <f>SUMPRODUCT(-('Diário 7º PA'!$E$4:$E$5383='Analítico Cx.'!$B151),-('Diário 7º PA'!$N$4:$N$5383=D$1),('Diário 7º PA'!$F$4:$F$5383))+SUMPRODUCT(-('Diário 8º PA'!$E$4:$E$5022='Analítico Cx.'!$B151),-('Diário 8º PA'!$O$4:$O$5022=D$1),('Diário 8º PA'!$F$4:$F$5022))+SUMPRODUCT(-('Diário 9º PA'!$E$4:$E$5221='Analítico Cx.'!$B151),-('Diário 9º PA'!$O$4:$O$5221=D$1),('Diário 9º PA'!$F$4:$F$5221))+SUMPRODUCT(-('Diário 10º PA'!$E$4:$E$5221='Analítico Cx.'!$B151),-('Diário 10º PA'!$O$4:$O$5221=D$1),('Diário 10º PA'!$F$4:$F$5221))</f>
        <v>0</v>
      </c>
      <c r="E151" s="183">
        <f>SUMPRODUCT(-('Diário 7º PA'!$E$4:$E$5383='Analítico Cx.'!$B151),-('Diário 7º PA'!$N$4:$N$5383=E$1),('Diário 7º PA'!$F$4:$F$5383))+SUMPRODUCT(-('Diário 8º PA'!$E$4:$E$5022='Analítico Cx.'!$B151),-('Diário 8º PA'!$O$4:$O$5022=E$1),('Diário 8º PA'!$F$4:$F$5022))+SUMPRODUCT(-('Diário 9º PA'!$E$4:$E$5221='Analítico Cx.'!$B151),-('Diário 9º PA'!$O$4:$O$5221=E$1),('Diário 9º PA'!$F$4:$F$5221))+SUMPRODUCT(-('Diário 10º PA'!$E$4:$E$5221='Analítico Cx.'!$B151),-('Diário 10º PA'!$O$4:$O$5221=E$1),('Diário 10º PA'!$F$4:$F$5221))</f>
        <v>0</v>
      </c>
      <c r="F151" s="183">
        <f>SUMPRODUCT(-('Diário 7º PA'!$E$4:$E$5383='Analítico Cx.'!$B151),-('Diário 7º PA'!$N$4:$N$5383=F$1),('Diário 7º PA'!$F$4:$F$5383))+SUMPRODUCT(-('Diário 8º PA'!$E$4:$E$5022='Analítico Cx.'!$B151),-('Diário 8º PA'!$O$4:$O$5022=F$1),('Diário 8º PA'!$F$4:$F$5022))+SUMPRODUCT(-('Diário 9º PA'!$E$4:$E$5221='Analítico Cx.'!$B151),-('Diário 9º PA'!$O$4:$O$5221=F$1),('Diário 9º PA'!$F$4:$F$5221))+SUMPRODUCT(-('Diário 10º PA'!$E$4:$E$5221='Analítico Cx.'!$B151),-('Diário 10º PA'!$O$4:$O$5221=F$1),('Diário 10º PA'!$F$4:$F$5221))</f>
        <v>0</v>
      </c>
      <c r="G151" s="183">
        <f>SUMPRODUCT(-('Diário 7º PA'!$E$4:$E$5383='Analítico Cx.'!$B151),-('Diário 7º PA'!$N$4:$N$5383=G$1),('Diário 7º PA'!$F$4:$F$5383))+SUMPRODUCT(-('Diário 8º PA'!$E$4:$E$5022='Analítico Cx.'!$B151),-('Diário 8º PA'!$O$4:$O$5022=G$1),('Diário 8º PA'!$F$4:$F$5022))+SUMPRODUCT(-('Diário 9º PA'!$E$4:$E$5221='Analítico Cx.'!$B151),-('Diário 9º PA'!$O$4:$O$5221=G$1),('Diário 9º PA'!$F$4:$F$5221))+SUMPRODUCT(-('Diário 10º PA'!$E$4:$E$5221='Analítico Cx.'!$B151),-('Diário 10º PA'!$O$4:$O$5221=G$1),('Diário 10º PA'!$F$4:$F$5221))</f>
        <v>0</v>
      </c>
      <c r="H151" s="183">
        <f>SUMPRODUCT(-('Diário 7º PA'!$E$4:$E$5383='Analítico Cx.'!$B151),-('Diário 7º PA'!$N$4:$N$5383=H$1),('Diário 7º PA'!$F$4:$F$5383))+SUMPRODUCT(-('Diário 8º PA'!$E$4:$E$5022='Analítico Cx.'!$B151),-('Diário 8º PA'!$O$4:$O$5022=H$1),('Diário 8º PA'!$F$4:$F$5022))+SUMPRODUCT(-('Diário 9º PA'!$E$4:$E$5221='Analítico Cx.'!$B151),-('Diário 9º PA'!$O$4:$O$5221=H$1),('Diário 9º PA'!$F$4:$F$5221))+SUMPRODUCT(-('Diário 10º PA'!$E$4:$E$5221='Analítico Cx.'!$B151),-('Diário 10º PA'!$O$4:$O$5221=H$1),('Diário 10º PA'!$F$4:$F$5221))</f>
        <v>0</v>
      </c>
      <c r="I151" s="183">
        <f>SUMPRODUCT(-('Diário 7º PA'!$E$4:$E$5383='Analítico Cx.'!$B151),-('Diário 7º PA'!$N$4:$N$5383=I$1),('Diário 7º PA'!$F$4:$F$5383))+SUMPRODUCT(-('Diário 8º PA'!$E$4:$E$5022='Analítico Cx.'!$B151),-('Diário 8º PA'!$O$4:$O$5022=I$1),('Diário 8º PA'!$F$4:$F$5022))+SUMPRODUCT(-('Diário 9º PA'!$E$4:$E$5221='Analítico Cx.'!$B151),-('Diário 9º PA'!$O$4:$O$5221=I$1),('Diário 9º PA'!$F$4:$F$5221))+SUMPRODUCT(-('Diário 10º PA'!$E$4:$E$5221='Analítico Cx.'!$B151),-('Diário 10º PA'!$O$4:$O$5221=I$1),('Diário 10º PA'!$F$4:$F$5221))</f>
        <v>0</v>
      </c>
      <c r="J151" s="183">
        <f>SUMPRODUCT(-('Diário 7º PA'!$E$4:$E$5383='Analítico Cx.'!$B151),-('Diário 7º PA'!$N$4:$N$5383=J$1),('Diário 7º PA'!$F$4:$F$5383))+SUMPRODUCT(-('Diário 8º PA'!$E$4:$E$5022='Analítico Cx.'!$B151),-('Diário 8º PA'!$O$4:$O$5022=J$1),('Diário 8º PA'!$F$4:$F$5022))+SUMPRODUCT(-('Diário 9º PA'!$E$4:$E$5221='Analítico Cx.'!$B151),-('Diário 9º PA'!$O$4:$O$5221=J$1),('Diário 9º PA'!$F$4:$F$5221))+SUMPRODUCT(-('Diário 10º PA'!$E$4:$E$5221='Analítico Cx.'!$B151),-('Diário 10º PA'!$O$4:$O$5221=J$1),('Diário 10º PA'!$F$4:$F$5221))</f>
        <v>0</v>
      </c>
      <c r="K151" s="183">
        <f>SUMPRODUCT(-('Diário 7º PA'!$E$4:$E$5383='Analítico Cx.'!$B151),-('Diário 7º PA'!$N$4:$N$5383=K$1),('Diário 7º PA'!$F$4:$F$5383))+SUMPRODUCT(-('Diário 8º PA'!$E$4:$E$5022='Analítico Cx.'!$B151),-('Diário 8º PA'!$O$4:$O$5022=K$1),('Diário 8º PA'!$F$4:$F$5022))+SUMPRODUCT(-('Diário 9º PA'!$E$4:$E$5221='Analítico Cx.'!$B151),-('Diário 9º PA'!$O$4:$O$5221=K$1),('Diário 9º PA'!$F$4:$F$5221))+SUMPRODUCT(-('Diário 10º PA'!$E$4:$E$5221='Analítico Cx.'!$B151),-('Diário 10º PA'!$O$4:$O$5221=K$1),('Diário 10º PA'!$F$4:$F$5221))</f>
        <v>0</v>
      </c>
      <c r="L151" s="183">
        <f>SUMPRODUCT(-('Diário 7º PA'!$E$4:$E$5383='Analítico Cx.'!$B151),-('Diário 7º PA'!$N$4:$N$5383=L$1),('Diário 7º PA'!$F$4:$F$5383))+SUMPRODUCT(-('Diário 8º PA'!$E$4:$E$5022='Analítico Cx.'!$B151),-('Diário 8º PA'!$O$4:$O$5022=L$1),('Diário 8º PA'!$F$4:$F$5022))+SUMPRODUCT(-('Diário 9º PA'!$E$4:$E$5221='Analítico Cx.'!$B151),-('Diário 9º PA'!$O$4:$O$5221=L$1),('Diário 9º PA'!$F$4:$F$5221))+SUMPRODUCT(-('Diário 10º PA'!$E$4:$E$5221='Analítico Cx.'!$B151),-('Diário 10º PA'!$O$4:$O$5221=L$1),('Diário 10º PA'!$F$4:$F$5221))</f>
        <v>0</v>
      </c>
      <c r="M151" s="183">
        <f>SUMPRODUCT(-('Diário 7º PA'!$E$4:$E$5383='Analítico Cx.'!$B151),-('Diário 7º PA'!$N$4:$N$5383=M$1),('Diário 7º PA'!$F$4:$F$5383))+SUMPRODUCT(-('Diário 8º PA'!$E$4:$E$5022='Analítico Cx.'!$B151),-('Diário 8º PA'!$O$4:$O$5022=M$1),('Diário 8º PA'!$F$4:$F$5022))+SUMPRODUCT(-('Diário 9º PA'!$E$4:$E$5221='Analítico Cx.'!$B151),-('Diário 9º PA'!$O$4:$O$5221=M$1),('Diário 9º PA'!$F$4:$F$5221))+SUMPRODUCT(-('Diário 10º PA'!$E$4:$E$5221='Analítico Cx.'!$B151),-('Diário 10º PA'!$O$4:$O$5221=M$1),('Diário 10º PA'!$F$4:$F$5221))</f>
        <v>0</v>
      </c>
      <c r="N151" s="183">
        <f>SUMPRODUCT(-('Diário 7º PA'!$E$4:$E$5383='Analítico Cx.'!$B151),-('Diário 7º PA'!$N$4:$N$5383=N$1),('Diário 7º PA'!$F$4:$F$5383))+SUMPRODUCT(-('Diário 8º PA'!$E$4:$E$5022='Analítico Cx.'!$B151),-('Diário 8º PA'!$O$4:$O$5022=N$1),('Diário 8º PA'!$F$4:$F$5022))+SUMPRODUCT(-('Diário 9º PA'!$E$4:$E$5221='Analítico Cx.'!$B151),-('Diário 9º PA'!$O$4:$O$5221=N$1),('Diário 9º PA'!$F$4:$F$5221))+SUMPRODUCT(-('Diário 10º PA'!$E$4:$E$5221='Analítico Cx.'!$B151),-('Diário 10º PA'!$O$4:$O$5221=N$1),('Diário 10º PA'!$F$4:$F$5221))</f>
        <v>0</v>
      </c>
      <c r="O151" s="184">
        <f t="shared" si="23"/>
        <v>0</v>
      </c>
      <c r="P151" s="168">
        <f t="shared" si="22"/>
        <v>0</v>
      </c>
    </row>
    <row r="152" spans="1:16" ht="23.25" customHeight="1" x14ac:dyDescent="0.2">
      <c r="A152" s="59" t="s">
        <v>390</v>
      </c>
      <c r="B152" s="57" t="s">
        <v>391</v>
      </c>
      <c r="C152" s="183">
        <f>SUMPRODUCT(-('Diário 7º PA'!$E$4:$E$5383='Analítico Cx.'!$B152),-('Diário 7º PA'!$N$4:$N$5383=C$1),('Diário 7º PA'!$F$4:$F$5383))+SUMPRODUCT(-('Diário 8º PA'!$E$4:$E$5022='Analítico Cx.'!$B152),-('Diário 8º PA'!$O$4:$O$5022=C$1),('Diário 8º PA'!$F$4:$F$5022))+SUMPRODUCT(-('Diário 9º PA'!$E$4:$E$5221='Analítico Cx.'!$B152),-('Diário 9º PA'!$O$4:$O$5221=C$1),('Diário 9º PA'!$F$4:$F$5221))+SUMPRODUCT(-('Diário 10º PA'!$E$4:$E$5221='Analítico Cx.'!$B152),-('Diário 10º PA'!$O$4:$O$5221=C$1),('Diário 10º PA'!$F$4:$F$5221))</f>
        <v>0</v>
      </c>
      <c r="D152" s="183">
        <f>SUMPRODUCT(-('Diário 7º PA'!$E$4:$E$5383='Analítico Cx.'!$B152),-('Diário 7º PA'!$N$4:$N$5383=D$1),('Diário 7º PA'!$F$4:$F$5383))+SUMPRODUCT(-('Diário 8º PA'!$E$4:$E$5022='Analítico Cx.'!$B152),-('Diário 8º PA'!$O$4:$O$5022=D$1),('Diário 8º PA'!$F$4:$F$5022))+SUMPRODUCT(-('Diário 9º PA'!$E$4:$E$5221='Analítico Cx.'!$B152),-('Diário 9º PA'!$O$4:$O$5221=D$1),('Diário 9º PA'!$F$4:$F$5221))+SUMPRODUCT(-('Diário 10º PA'!$E$4:$E$5221='Analítico Cx.'!$B152),-('Diário 10º PA'!$O$4:$O$5221=D$1),('Diário 10º PA'!$F$4:$F$5221))</f>
        <v>0</v>
      </c>
      <c r="E152" s="183">
        <f>SUMPRODUCT(-('Diário 7º PA'!$E$4:$E$5383='Analítico Cx.'!$B152),-('Diário 7º PA'!$N$4:$N$5383=E$1),('Diário 7º PA'!$F$4:$F$5383))+SUMPRODUCT(-('Diário 8º PA'!$E$4:$E$5022='Analítico Cx.'!$B152),-('Diário 8º PA'!$O$4:$O$5022=E$1),('Diário 8º PA'!$F$4:$F$5022))+SUMPRODUCT(-('Diário 9º PA'!$E$4:$E$5221='Analítico Cx.'!$B152),-('Diário 9º PA'!$O$4:$O$5221=E$1),('Diário 9º PA'!$F$4:$F$5221))+SUMPRODUCT(-('Diário 10º PA'!$E$4:$E$5221='Analítico Cx.'!$B152),-('Diário 10º PA'!$O$4:$O$5221=E$1),('Diário 10º PA'!$F$4:$F$5221))</f>
        <v>0</v>
      </c>
      <c r="F152" s="183">
        <f>SUMPRODUCT(-('Diário 7º PA'!$E$4:$E$5383='Analítico Cx.'!$B152),-('Diário 7º PA'!$N$4:$N$5383=F$1),('Diário 7º PA'!$F$4:$F$5383))+SUMPRODUCT(-('Diário 8º PA'!$E$4:$E$5022='Analítico Cx.'!$B152),-('Diário 8º PA'!$O$4:$O$5022=F$1),('Diário 8º PA'!$F$4:$F$5022))+SUMPRODUCT(-('Diário 9º PA'!$E$4:$E$5221='Analítico Cx.'!$B152),-('Diário 9º PA'!$O$4:$O$5221=F$1),('Diário 9º PA'!$F$4:$F$5221))+SUMPRODUCT(-('Diário 10º PA'!$E$4:$E$5221='Analítico Cx.'!$B152),-('Diário 10º PA'!$O$4:$O$5221=F$1),('Diário 10º PA'!$F$4:$F$5221))</f>
        <v>0</v>
      </c>
      <c r="G152" s="183">
        <f>SUMPRODUCT(-('Diário 7º PA'!$E$4:$E$5383='Analítico Cx.'!$B152),-('Diário 7º PA'!$N$4:$N$5383=G$1),('Diário 7º PA'!$F$4:$F$5383))+SUMPRODUCT(-('Diário 8º PA'!$E$4:$E$5022='Analítico Cx.'!$B152),-('Diário 8º PA'!$O$4:$O$5022=G$1),('Diário 8º PA'!$F$4:$F$5022))+SUMPRODUCT(-('Diário 9º PA'!$E$4:$E$5221='Analítico Cx.'!$B152),-('Diário 9º PA'!$O$4:$O$5221=G$1),('Diário 9º PA'!$F$4:$F$5221))+SUMPRODUCT(-('Diário 10º PA'!$E$4:$E$5221='Analítico Cx.'!$B152),-('Diário 10º PA'!$O$4:$O$5221=G$1),('Diário 10º PA'!$F$4:$F$5221))</f>
        <v>0</v>
      </c>
      <c r="H152" s="183">
        <f>SUMPRODUCT(-('Diário 7º PA'!$E$4:$E$5383='Analítico Cx.'!$B152),-('Diário 7º PA'!$N$4:$N$5383=H$1),('Diário 7º PA'!$F$4:$F$5383))+SUMPRODUCT(-('Diário 8º PA'!$E$4:$E$5022='Analítico Cx.'!$B152),-('Diário 8º PA'!$O$4:$O$5022=H$1),('Diário 8º PA'!$F$4:$F$5022))+SUMPRODUCT(-('Diário 9º PA'!$E$4:$E$5221='Analítico Cx.'!$B152),-('Diário 9º PA'!$O$4:$O$5221=H$1),('Diário 9º PA'!$F$4:$F$5221))+SUMPRODUCT(-('Diário 10º PA'!$E$4:$E$5221='Analítico Cx.'!$B152),-('Diário 10º PA'!$O$4:$O$5221=H$1),('Diário 10º PA'!$F$4:$F$5221))</f>
        <v>0</v>
      </c>
      <c r="I152" s="183">
        <f>SUMPRODUCT(-('Diário 7º PA'!$E$4:$E$5383='Analítico Cx.'!$B152),-('Diário 7º PA'!$N$4:$N$5383=I$1),('Diário 7º PA'!$F$4:$F$5383))+SUMPRODUCT(-('Diário 8º PA'!$E$4:$E$5022='Analítico Cx.'!$B152),-('Diário 8º PA'!$O$4:$O$5022=I$1),('Diário 8º PA'!$F$4:$F$5022))+SUMPRODUCT(-('Diário 9º PA'!$E$4:$E$5221='Analítico Cx.'!$B152),-('Diário 9º PA'!$O$4:$O$5221=I$1),('Diário 9º PA'!$F$4:$F$5221))+SUMPRODUCT(-('Diário 10º PA'!$E$4:$E$5221='Analítico Cx.'!$B152),-('Diário 10º PA'!$O$4:$O$5221=I$1),('Diário 10º PA'!$F$4:$F$5221))</f>
        <v>0</v>
      </c>
      <c r="J152" s="183">
        <f>SUMPRODUCT(-('Diário 7º PA'!$E$4:$E$5383='Analítico Cx.'!$B152),-('Diário 7º PA'!$N$4:$N$5383=J$1),('Diário 7º PA'!$F$4:$F$5383))+SUMPRODUCT(-('Diário 8º PA'!$E$4:$E$5022='Analítico Cx.'!$B152),-('Diário 8º PA'!$O$4:$O$5022=J$1),('Diário 8º PA'!$F$4:$F$5022))+SUMPRODUCT(-('Diário 9º PA'!$E$4:$E$5221='Analítico Cx.'!$B152),-('Diário 9º PA'!$O$4:$O$5221=J$1),('Diário 9º PA'!$F$4:$F$5221))+SUMPRODUCT(-('Diário 10º PA'!$E$4:$E$5221='Analítico Cx.'!$B152),-('Diário 10º PA'!$O$4:$O$5221=J$1),('Diário 10º PA'!$F$4:$F$5221))</f>
        <v>0</v>
      </c>
      <c r="K152" s="183">
        <f>SUMPRODUCT(-('Diário 7º PA'!$E$4:$E$5383='Analítico Cx.'!$B152),-('Diário 7º PA'!$N$4:$N$5383=K$1),('Diário 7º PA'!$F$4:$F$5383))+SUMPRODUCT(-('Diário 8º PA'!$E$4:$E$5022='Analítico Cx.'!$B152),-('Diário 8º PA'!$O$4:$O$5022=K$1),('Diário 8º PA'!$F$4:$F$5022))+SUMPRODUCT(-('Diário 9º PA'!$E$4:$E$5221='Analítico Cx.'!$B152),-('Diário 9º PA'!$O$4:$O$5221=K$1),('Diário 9º PA'!$F$4:$F$5221))+SUMPRODUCT(-('Diário 10º PA'!$E$4:$E$5221='Analítico Cx.'!$B152),-('Diário 10º PA'!$O$4:$O$5221=K$1),('Diário 10º PA'!$F$4:$F$5221))</f>
        <v>0</v>
      </c>
      <c r="L152" s="183">
        <f>SUMPRODUCT(-('Diário 7º PA'!$E$4:$E$5383='Analítico Cx.'!$B152),-('Diário 7º PA'!$N$4:$N$5383=L$1),('Diário 7º PA'!$F$4:$F$5383))+SUMPRODUCT(-('Diário 8º PA'!$E$4:$E$5022='Analítico Cx.'!$B152),-('Diário 8º PA'!$O$4:$O$5022=L$1),('Diário 8º PA'!$F$4:$F$5022))+SUMPRODUCT(-('Diário 9º PA'!$E$4:$E$5221='Analítico Cx.'!$B152),-('Diário 9º PA'!$O$4:$O$5221=L$1),('Diário 9º PA'!$F$4:$F$5221))+SUMPRODUCT(-('Diário 10º PA'!$E$4:$E$5221='Analítico Cx.'!$B152),-('Diário 10º PA'!$O$4:$O$5221=L$1),('Diário 10º PA'!$F$4:$F$5221))</f>
        <v>0</v>
      </c>
      <c r="M152" s="183">
        <f>SUMPRODUCT(-('Diário 7º PA'!$E$4:$E$5383='Analítico Cx.'!$B152),-('Diário 7º PA'!$N$4:$N$5383=M$1),('Diário 7º PA'!$F$4:$F$5383))+SUMPRODUCT(-('Diário 8º PA'!$E$4:$E$5022='Analítico Cx.'!$B152),-('Diário 8º PA'!$O$4:$O$5022=M$1),('Diário 8º PA'!$F$4:$F$5022))+SUMPRODUCT(-('Diário 9º PA'!$E$4:$E$5221='Analítico Cx.'!$B152),-('Diário 9º PA'!$O$4:$O$5221=M$1),('Diário 9º PA'!$F$4:$F$5221))+SUMPRODUCT(-('Diário 10º PA'!$E$4:$E$5221='Analítico Cx.'!$B152),-('Diário 10º PA'!$O$4:$O$5221=M$1),('Diário 10º PA'!$F$4:$F$5221))</f>
        <v>0</v>
      </c>
      <c r="N152" s="183">
        <f>SUMPRODUCT(-('Diário 7º PA'!$E$4:$E$5383='Analítico Cx.'!$B152),-('Diário 7º PA'!$N$4:$N$5383=N$1),('Diário 7º PA'!$F$4:$F$5383))+SUMPRODUCT(-('Diário 8º PA'!$E$4:$E$5022='Analítico Cx.'!$B152),-('Diário 8º PA'!$O$4:$O$5022=N$1),('Diário 8º PA'!$F$4:$F$5022))+SUMPRODUCT(-('Diário 9º PA'!$E$4:$E$5221='Analítico Cx.'!$B152),-('Diário 9º PA'!$O$4:$O$5221=N$1),('Diário 9º PA'!$F$4:$F$5221))+SUMPRODUCT(-('Diário 10º PA'!$E$4:$E$5221='Analítico Cx.'!$B152),-('Diário 10º PA'!$O$4:$O$5221=N$1),('Diário 10º PA'!$F$4:$F$5221))</f>
        <v>0</v>
      </c>
      <c r="O152" s="184">
        <f t="shared" si="23"/>
        <v>0</v>
      </c>
      <c r="P152" s="168">
        <f t="shared" si="22"/>
        <v>0</v>
      </c>
    </row>
    <row r="153" spans="1:16" ht="23.25" customHeight="1" x14ac:dyDescent="0.2">
      <c r="A153" s="59" t="s">
        <v>392</v>
      </c>
      <c r="B153" s="57" t="s">
        <v>393</v>
      </c>
      <c r="C153" s="183">
        <f>SUMPRODUCT(-('Diário 7º PA'!$E$4:$E$5383='Analítico Cx.'!$B153),-('Diário 7º PA'!$N$4:$N$5383=C$1),('Diário 7º PA'!$F$4:$F$5383))+SUMPRODUCT(-('Diário 8º PA'!$E$4:$E$5022='Analítico Cx.'!$B153),-('Diário 8º PA'!$O$4:$O$5022=C$1),('Diário 8º PA'!$F$4:$F$5022))+SUMPRODUCT(-('Diário 9º PA'!$E$4:$E$5221='Analítico Cx.'!$B153),-('Diário 9º PA'!$O$4:$O$5221=C$1),('Diário 9º PA'!$F$4:$F$5221))+SUMPRODUCT(-('Diário 10º PA'!$E$4:$E$5221='Analítico Cx.'!$B153),-('Diário 10º PA'!$O$4:$O$5221=C$1),('Diário 10º PA'!$F$4:$F$5221))</f>
        <v>0</v>
      </c>
      <c r="D153" s="183">
        <f>SUMPRODUCT(-('Diário 7º PA'!$E$4:$E$5383='Analítico Cx.'!$B153),-('Diário 7º PA'!$N$4:$N$5383=D$1),('Diário 7º PA'!$F$4:$F$5383))+SUMPRODUCT(-('Diário 8º PA'!$E$4:$E$5022='Analítico Cx.'!$B153),-('Diário 8º PA'!$O$4:$O$5022=D$1),('Diário 8º PA'!$F$4:$F$5022))+SUMPRODUCT(-('Diário 9º PA'!$E$4:$E$5221='Analítico Cx.'!$B153),-('Diário 9º PA'!$O$4:$O$5221=D$1),('Diário 9º PA'!$F$4:$F$5221))+SUMPRODUCT(-('Diário 10º PA'!$E$4:$E$5221='Analítico Cx.'!$B153),-('Diário 10º PA'!$O$4:$O$5221=D$1),('Diário 10º PA'!$F$4:$F$5221))</f>
        <v>0</v>
      </c>
      <c r="E153" s="183">
        <f>SUMPRODUCT(-('Diário 7º PA'!$E$4:$E$5383='Analítico Cx.'!$B153),-('Diário 7º PA'!$N$4:$N$5383=E$1),('Diário 7º PA'!$F$4:$F$5383))+SUMPRODUCT(-('Diário 8º PA'!$E$4:$E$5022='Analítico Cx.'!$B153),-('Diário 8º PA'!$O$4:$O$5022=E$1),('Diário 8º PA'!$F$4:$F$5022))+SUMPRODUCT(-('Diário 9º PA'!$E$4:$E$5221='Analítico Cx.'!$B153),-('Diário 9º PA'!$O$4:$O$5221=E$1),('Diário 9º PA'!$F$4:$F$5221))+SUMPRODUCT(-('Diário 10º PA'!$E$4:$E$5221='Analítico Cx.'!$B153),-('Diário 10º PA'!$O$4:$O$5221=E$1),('Diário 10º PA'!$F$4:$F$5221))</f>
        <v>0</v>
      </c>
      <c r="F153" s="183">
        <f>SUMPRODUCT(-('Diário 7º PA'!$E$4:$E$5383='Analítico Cx.'!$B153),-('Diário 7º PA'!$N$4:$N$5383=F$1),('Diário 7º PA'!$F$4:$F$5383))+SUMPRODUCT(-('Diário 8º PA'!$E$4:$E$5022='Analítico Cx.'!$B153),-('Diário 8º PA'!$O$4:$O$5022=F$1),('Diário 8º PA'!$F$4:$F$5022))+SUMPRODUCT(-('Diário 9º PA'!$E$4:$E$5221='Analítico Cx.'!$B153),-('Diário 9º PA'!$O$4:$O$5221=F$1),('Diário 9º PA'!$F$4:$F$5221))+SUMPRODUCT(-('Diário 10º PA'!$E$4:$E$5221='Analítico Cx.'!$B153),-('Diário 10º PA'!$O$4:$O$5221=F$1),('Diário 10º PA'!$F$4:$F$5221))</f>
        <v>0</v>
      </c>
      <c r="G153" s="183">
        <f>SUMPRODUCT(-('Diário 7º PA'!$E$4:$E$5383='Analítico Cx.'!$B153),-('Diário 7º PA'!$N$4:$N$5383=G$1),('Diário 7º PA'!$F$4:$F$5383))+SUMPRODUCT(-('Diário 8º PA'!$E$4:$E$5022='Analítico Cx.'!$B153),-('Diário 8º PA'!$O$4:$O$5022=G$1),('Diário 8º PA'!$F$4:$F$5022))+SUMPRODUCT(-('Diário 9º PA'!$E$4:$E$5221='Analítico Cx.'!$B153),-('Diário 9º PA'!$O$4:$O$5221=G$1),('Diário 9º PA'!$F$4:$F$5221))+SUMPRODUCT(-('Diário 10º PA'!$E$4:$E$5221='Analítico Cx.'!$B153),-('Diário 10º PA'!$O$4:$O$5221=G$1),('Diário 10º PA'!$F$4:$F$5221))</f>
        <v>0</v>
      </c>
      <c r="H153" s="183">
        <f>SUMPRODUCT(-('Diário 7º PA'!$E$4:$E$5383='Analítico Cx.'!$B153),-('Diário 7º PA'!$N$4:$N$5383=H$1),('Diário 7º PA'!$F$4:$F$5383))+SUMPRODUCT(-('Diário 8º PA'!$E$4:$E$5022='Analítico Cx.'!$B153),-('Diário 8º PA'!$O$4:$O$5022=H$1),('Diário 8º PA'!$F$4:$F$5022))+SUMPRODUCT(-('Diário 9º PA'!$E$4:$E$5221='Analítico Cx.'!$B153),-('Diário 9º PA'!$O$4:$O$5221=H$1),('Diário 9º PA'!$F$4:$F$5221))+SUMPRODUCT(-('Diário 10º PA'!$E$4:$E$5221='Analítico Cx.'!$B153),-('Diário 10º PA'!$O$4:$O$5221=H$1),('Diário 10º PA'!$F$4:$F$5221))</f>
        <v>0</v>
      </c>
      <c r="I153" s="183">
        <f>SUMPRODUCT(-('Diário 7º PA'!$E$4:$E$5383='Analítico Cx.'!$B153),-('Diário 7º PA'!$N$4:$N$5383=I$1),('Diário 7º PA'!$F$4:$F$5383))+SUMPRODUCT(-('Diário 8º PA'!$E$4:$E$5022='Analítico Cx.'!$B153),-('Diário 8º PA'!$O$4:$O$5022=I$1),('Diário 8º PA'!$F$4:$F$5022))+SUMPRODUCT(-('Diário 9º PA'!$E$4:$E$5221='Analítico Cx.'!$B153),-('Diário 9º PA'!$O$4:$O$5221=I$1),('Diário 9º PA'!$F$4:$F$5221))+SUMPRODUCT(-('Diário 10º PA'!$E$4:$E$5221='Analítico Cx.'!$B153),-('Diário 10º PA'!$O$4:$O$5221=I$1),('Diário 10º PA'!$F$4:$F$5221))</f>
        <v>0</v>
      </c>
      <c r="J153" s="183">
        <f>SUMPRODUCT(-('Diário 7º PA'!$E$4:$E$5383='Analítico Cx.'!$B153),-('Diário 7º PA'!$N$4:$N$5383=J$1),('Diário 7º PA'!$F$4:$F$5383))+SUMPRODUCT(-('Diário 8º PA'!$E$4:$E$5022='Analítico Cx.'!$B153),-('Diário 8º PA'!$O$4:$O$5022=J$1),('Diário 8º PA'!$F$4:$F$5022))+SUMPRODUCT(-('Diário 9º PA'!$E$4:$E$5221='Analítico Cx.'!$B153),-('Diário 9º PA'!$O$4:$O$5221=J$1),('Diário 9º PA'!$F$4:$F$5221))+SUMPRODUCT(-('Diário 10º PA'!$E$4:$E$5221='Analítico Cx.'!$B153),-('Diário 10º PA'!$O$4:$O$5221=J$1),('Diário 10º PA'!$F$4:$F$5221))</f>
        <v>0</v>
      </c>
      <c r="K153" s="183">
        <f>SUMPRODUCT(-('Diário 7º PA'!$E$4:$E$5383='Analítico Cx.'!$B153),-('Diário 7º PA'!$N$4:$N$5383=K$1),('Diário 7º PA'!$F$4:$F$5383))+SUMPRODUCT(-('Diário 8º PA'!$E$4:$E$5022='Analítico Cx.'!$B153),-('Diário 8º PA'!$O$4:$O$5022=K$1),('Diário 8º PA'!$F$4:$F$5022))+SUMPRODUCT(-('Diário 9º PA'!$E$4:$E$5221='Analítico Cx.'!$B153),-('Diário 9º PA'!$O$4:$O$5221=K$1),('Diário 9º PA'!$F$4:$F$5221))+SUMPRODUCT(-('Diário 10º PA'!$E$4:$E$5221='Analítico Cx.'!$B153),-('Diário 10º PA'!$O$4:$O$5221=K$1),('Diário 10º PA'!$F$4:$F$5221))</f>
        <v>0</v>
      </c>
      <c r="L153" s="183">
        <f>SUMPRODUCT(-('Diário 7º PA'!$E$4:$E$5383='Analítico Cx.'!$B153),-('Diário 7º PA'!$N$4:$N$5383=L$1),('Diário 7º PA'!$F$4:$F$5383))+SUMPRODUCT(-('Diário 8º PA'!$E$4:$E$5022='Analítico Cx.'!$B153),-('Diário 8º PA'!$O$4:$O$5022=L$1),('Diário 8º PA'!$F$4:$F$5022))+SUMPRODUCT(-('Diário 9º PA'!$E$4:$E$5221='Analítico Cx.'!$B153),-('Diário 9º PA'!$O$4:$O$5221=L$1),('Diário 9º PA'!$F$4:$F$5221))+SUMPRODUCT(-('Diário 10º PA'!$E$4:$E$5221='Analítico Cx.'!$B153),-('Diário 10º PA'!$O$4:$O$5221=L$1),('Diário 10º PA'!$F$4:$F$5221))</f>
        <v>0</v>
      </c>
      <c r="M153" s="183">
        <f>SUMPRODUCT(-('Diário 7º PA'!$E$4:$E$5383='Analítico Cx.'!$B153),-('Diário 7º PA'!$N$4:$N$5383=M$1),('Diário 7º PA'!$F$4:$F$5383))+SUMPRODUCT(-('Diário 8º PA'!$E$4:$E$5022='Analítico Cx.'!$B153),-('Diário 8º PA'!$O$4:$O$5022=M$1),('Diário 8º PA'!$F$4:$F$5022))+SUMPRODUCT(-('Diário 9º PA'!$E$4:$E$5221='Analítico Cx.'!$B153),-('Diário 9º PA'!$O$4:$O$5221=M$1),('Diário 9º PA'!$F$4:$F$5221))+SUMPRODUCT(-('Diário 10º PA'!$E$4:$E$5221='Analítico Cx.'!$B153),-('Diário 10º PA'!$O$4:$O$5221=M$1),('Diário 10º PA'!$F$4:$F$5221))</f>
        <v>0</v>
      </c>
      <c r="N153" s="183">
        <f>SUMPRODUCT(-('Diário 7º PA'!$E$4:$E$5383='Analítico Cx.'!$B153),-('Diário 7º PA'!$N$4:$N$5383=N$1),('Diário 7º PA'!$F$4:$F$5383))+SUMPRODUCT(-('Diário 8º PA'!$E$4:$E$5022='Analítico Cx.'!$B153),-('Diário 8º PA'!$O$4:$O$5022=N$1),('Diário 8º PA'!$F$4:$F$5022))+SUMPRODUCT(-('Diário 9º PA'!$E$4:$E$5221='Analítico Cx.'!$B153),-('Diário 9º PA'!$O$4:$O$5221=N$1),('Diário 9º PA'!$F$4:$F$5221))+SUMPRODUCT(-('Diário 10º PA'!$E$4:$E$5221='Analítico Cx.'!$B153),-('Diário 10º PA'!$O$4:$O$5221=N$1),('Diário 10º PA'!$F$4:$F$5221))</f>
        <v>0</v>
      </c>
      <c r="O153" s="184">
        <f t="shared" si="23"/>
        <v>0</v>
      </c>
      <c r="P153" s="168">
        <f t="shared" si="22"/>
        <v>0</v>
      </c>
    </row>
    <row r="154" spans="1:16" ht="23.25" customHeight="1" x14ac:dyDescent="0.2">
      <c r="A154" s="59" t="s">
        <v>394</v>
      </c>
      <c r="B154" s="57" t="s">
        <v>395</v>
      </c>
      <c r="C154" s="183">
        <f>SUMPRODUCT(-('Diário 7º PA'!$E$4:$E$5383='Analítico Cx.'!$B154),-('Diário 7º PA'!$N$4:$N$5383=C$1),('Diário 7º PA'!$F$4:$F$5383))+SUMPRODUCT(-('Diário 8º PA'!$E$4:$E$5022='Analítico Cx.'!$B154),-('Diário 8º PA'!$O$4:$O$5022=C$1),('Diário 8º PA'!$F$4:$F$5022))+SUMPRODUCT(-('Diário 9º PA'!$E$4:$E$5221='Analítico Cx.'!$B154),-('Diário 9º PA'!$O$4:$O$5221=C$1),('Diário 9º PA'!$F$4:$F$5221))+SUMPRODUCT(-('Diário 10º PA'!$E$4:$E$5221='Analítico Cx.'!$B154),-('Diário 10º PA'!$O$4:$O$5221=C$1),('Diário 10º PA'!$F$4:$F$5221))</f>
        <v>0</v>
      </c>
      <c r="D154" s="183">
        <f>SUMPRODUCT(-('Diário 7º PA'!$E$4:$E$5383='Analítico Cx.'!$B154),-('Diário 7º PA'!$N$4:$N$5383=D$1),('Diário 7º PA'!$F$4:$F$5383))+SUMPRODUCT(-('Diário 8º PA'!$E$4:$E$5022='Analítico Cx.'!$B154),-('Diário 8º PA'!$O$4:$O$5022=D$1),('Diário 8º PA'!$F$4:$F$5022))+SUMPRODUCT(-('Diário 9º PA'!$E$4:$E$5221='Analítico Cx.'!$B154),-('Diário 9º PA'!$O$4:$O$5221=D$1),('Diário 9º PA'!$F$4:$F$5221))+SUMPRODUCT(-('Diário 10º PA'!$E$4:$E$5221='Analítico Cx.'!$B154),-('Diário 10º PA'!$O$4:$O$5221=D$1),('Diário 10º PA'!$F$4:$F$5221))</f>
        <v>0</v>
      </c>
      <c r="E154" s="183">
        <f>SUMPRODUCT(-('Diário 7º PA'!$E$4:$E$5383='Analítico Cx.'!$B154),-('Diário 7º PA'!$N$4:$N$5383=E$1),('Diário 7º PA'!$F$4:$F$5383))+SUMPRODUCT(-('Diário 8º PA'!$E$4:$E$5022='Analítico Cx.'!$B154),-('Diário 8º PA'!$O$4:$O$5022=E$1),('Diário 8º PA'!$F$4:$F$5022))+SUMPRODUCT(-('Diário 9º PA'!$E$4:$E$5221='Analítico Cx.'!$B154),-('Diário 9º PA'!$O$4:$O$5221=E$1),('Diário 9º PA'!$F$4:$F$5221))+SUMPRODUCT(-('Diário 10º PA'!$E$4:$E$5221='Analítico Cx.'!$B154),-('Diário 10º PA'!$O$4:$O$5221=E$1),('Diário 10º PA'!$F$4:$F$5221))</f>
        <v>0</v>
      </c>
      <c r="F154" s="183">
        <f>SUMPRODUCT(-('Diário 7º PA'!$E$4:$E$5383='Analítico Cx.'!$B154),-('Diário 7º PA'!$N$4:$N$5383=F$1),('Diário 7º PA'!$F$4:$F$5383))+SUMPRODUCT(-('Diário 8º PA'!$E$4:$E$5022='Analítico Cx.'!$B154),-('Diário 8º PA'!$O$4:$O$5022=F$1),('Diário 8º PA'!$F$4:$F$5022))+SUMPRODUCT(-('Diário 9º PA'!$E$4:$E$5221='Analítico Cx.'!$B154),-('Diário 9º PA'!$O$4:$O$5221=F$1),('Diário 9º PA'!$F$4:$F$5221))+SUMPRODUCT(-('Diário 10º PA'!$E$4:$E$5221='Analítico Cx.'!$B154),-('Diário 10º PA'!$O$4:$O$5221=F$1),('Diário 10º PA'!$F$4:$F$5221))</f>
        <v>0</v>
      </c>
      <c r="G154" s="183">
        <f>SUMPRODUCT(-('Diário 7º PA'!$E$4:$E$5383='Analítico Cx.'!$B154),-('Diário 7º PA'!$N$4:$N$5383=G$1),('Diário 7º PA'!$F$4:$F$5383))+SUMPRODUCT(-('Diário 8º PA'!$E$4:$E$5022='Analítico Cx.'!$B154),-('Diário 8º PA'!$O$4:$O$5022=G$1),('Diário 8º PA'!$F$4:$F$5022))+SUMPRODUCT(-('Diário 9º PA'!$E$4:$E$5221='Analítico Cx.'!$B154),-('Diário 9º PA'!$O$4:$O$5221=G$1),('Diário 9º PA'!$F$4:$F$5221))+SUMPRODUCT(-('Diário 10º PA'!$E$4:$E$5221='Analítico Cx.'!$B154),-('Diário 10º PA'!$O$4:$O$5221=G$1),('Diário 10º PA'!$F$4:$F$5221))</f>
        <v>0</v>
      </c>
      <c r="H154" s="183">
        <f>SUMPRODUCT(-('Diário 7º PA'!$E$4:$E$5383='Analítico Cx.'!$B154),-('Diário 7º PA'!$N$4:$N$5383=H$1),('Diário 7º PA'!$F$4:$F$5383))+SUMPRODUCT(-('Diário 8º PA'!$E$4:$E$5022='Analítico Cx.'!$B154),-('Diário 8º PA'!$O$4:$O$5022=H$1),('Diário 8º PA'!$F$4:$F$5022))+SUMPRODUCT(-('Diário 9º PA'!$E$4:$E$5221='Analítico Cx.'!$B154),-('Diário 9º PA'!$O$4:$O$5221=H$1),('Diário 9º PA'!$F$4:$F$5221))+SUMPRODUCT(-('Diário 10º PA'!$E$4:$E$5221='Analítico Cx.'!$B154),-('Diário 10º PA'!$O$4:$O$5221=H$1),('Diário 10º PA'!$F$4:$F$5221))</f>
        <v>0</v>
      </c>
      <c r="I154" s="183">
        <f>SUMPRODUCT(-('Diário 7º PA'!$E$4:$E$5383='Analítico Cx.'!$B154),-('Diário 7º PA'!$N$4:$N$5383=I$1),('Diário 7º PA'!$F$4:$F$5383))+SUMPRODUCT(-('Diário 8º PA'!$E$4:$E$5022='Analítico Cx.'!$B154),-('Diário 8º PA'!$O$4:$O$5022=I$1),('Diário 8º PA'!$F$4:$F$5022))+SUMPRODUCT(-('Diário 9º PA'!$E$4:$E$5221='Analítico Cx.'!$B154),-('Diário 9º PA'!$O$4:$O$5221=I$1),('Diário 9º PA'!$F$4:$F$5221))+SUMPRODUCT(-('Diário 10º PA'!$E$4:$E$5221='Analítico Cx.'!$B154),-('Diário 10º PA'!$O$4:$O$5221=I$1),('Diário 10º PA'!$F$4:$F$5221))</f>
        <v>0</v>
      </c>
      <c r="J154" s="183">
        <f>SUMPRODUCT(-('Diário 7º PA'!$E$4:$E$5383='Analítico Cx.'!$B154),-('Diário 7º PA'!$N$4:$N$5383=J$1),('Diário 7º PA'!$F$4:$F$5383))+SUMPRODUCT(-('Diário 8º PA'!$E$4:$E$5022='Analítico Cx.'!$B154),-('Diário 8º PA'!$O$4:$O$5022=J$1),('Diário 8º PA'!$F$4:$F$5022))+SUMPRODUCT(-('Diário 9º PA'!$E$4:$E$5221='Analítico Cx.'!$B154),-('Diário 9º PA'!$O$4:$O$5221=J$1),('Diário 9º PA'!$F$4:$F$5221))+SUMPRODUCT(-('Diário 10º PA'!$E$4:$E$5221='Analítico Cx.'!$B154),-('Diário 10º PA'!$O$4:$O$5221=J$1),('Diário 10º PA'!$F$4:$F$5221))</f>
        <v>0</v>
      </c>
      <c r="K154" s="183">
        <f>SUMPRODUCT(-('Diário 7º PA'!$E$4:$E$5383='Analítico Cx.'!$B154),-('Diário 7º PA'!$N$4:$N$5383=K$1),('Diário 7º PA'!$F$4:$F$5383))+SUMPRODUCT(-('Diário 8º PA'!$E$4:$E$5022='Analítico Cx.'!$B154),-('Diário 8º PA'!$O$4:$O$5022=K$1),('Diário 8º PA'!$F$4:$F$5022))+SUMPRODUCT(-('Diário 9º PA'!$E$4:$E$5221='Analítico Cx.'!$B154),-('Diário 9º PA'!$O$4:$O$5221=K$1),('Diário 9º PA'!$F$4:$F$5221))+SUMPRODUCT(-('Diário 10º PA'!$E$4:$E$5221='Analítico Cx.'!$B154),-('Diário 10º PA'!$O$4:$O$5221=K$1),('Diário 10º PA'!$F$4:$F$5221))</f>
        <v>0</v>
      </c>
      <c r="L154" s="183">
        <f>SUMPRODUCT(-('Diário 7º PA'!$E$4:$E$5383='Analítico Cx.'!$B154),-('Diário 7º PA'!$N$4:$N$5383=L$1),('Diário 7º PA'!$F$4:$F$5383))+SUMPRODUCT(-('Diário 8º PA'!$E$4:$E$5022='Analítico Cx.'!$B154),-('Diário 8º PA'!$O$4:$O$5022=L$1),('Diário 8º PA'!$F$4:$F$5022))+SUMPRODUCT(-('Diário 9º PA'!$E$4:$E$5221='Analítico Cx.'!$B154),-('Diário 9º PA'!$O$4:$O$5221=L$1),('Diário 9º PA'!$F$4:$F$5221))+SUMPRODUCT(-('Diário 10º PA'!$E$4:$E$5221='Analítico Cx.'!$B154),-('Diário 10º PA'!$O$4:$O$5221=L$1),('Diário 10º PA'!$F$4:$F$5221))</f>
        <v>0</v>
      </c>
      <c r="M154" s="183">
        <f>SUMPRODUCT(-('Diário 7º PA'!$E$4:$E$5383='Analítico Cx.'!$B154),-('Diário 7º PA'!$N$4:$N$5383=M$1),('Diário 7º PA'!$F$4:$F$5383))+SUMPRODUCT(-('Diário 8º PA'!$E$4:$E$5022='Analítico Cx.'!$B154),-('Diário 8º PA'!$O$4:$O$5022=M$1),('Diário 8º PA'!$F$4:$F$5022))+SUMPRODUCT(-('Diário 9º PA'!$E$4:$E$5221='Analítico Cx.'!$B154),-('Diário 9º PA'!$O$4:$O$5221=M$1),('Diário 9º PA'!$F$4:$F$5221))+SUMPRODUCT(-('Diário 10º PA'!$E$4:$E$5221='Analítico Cx.'!$B154),-('Diário 10º PA'!$O$4:$O$5221=M$1),('Diário 10º PA'!$F$4:$F$5221))</f>
        <v>0</v>
      </c>
      <c r="N154" s="183">
        <f>SUMPRODUCT(-('Diário 7º PA'!$E$4:$E$5383='Analítico Cx.'!$B154),-('Diário 7º PA'!$N$4:$N$5383=N$1),('Diário 7º PA'!$F$4:$F$5383))+SUMPRODUCT(-('Diário 8º PA'!$E$4:$E$5022='Analítico Cx.'!$B154),-('Diário 8º PA'!$O$4:$O$5022=N$1),('Diário 8º PA'!$F$4:$F$5022))+SUMPRODUCT(-('Diário 9º PA'!$E$4:$E$5221='Analítico Cx.'!$B154),-('Diário 9º PA'!$O$4:$O$5221=N$1),('Diário 9º PA'!$F$4:$F$5221))+SUMPRODUCT(-('Diário 10º PA'!$E$4:$E$5221='Analítico Cx.'!$B154),-('Diário 10º PA'!$O$4:$O$5221=N$1),('Diário 10º PA'!$F$4:$F$5221))</f>
        <v>0</v>
      </c>
      <c r="O154" s="184">
        <f t="shared" ref="O154:O157" si="24">SUM(C154:N154)</f>
        <v>0</v>
      </c>
      <c r="P154" s="168">
        <f t="shared" si="22"/>
        <v>0</v>
      </c>
    </row>
    <row r="155" spans="1:16" ht="23.25" customHeight="1" x14ac:dyDescent="0.2">
      <c r="A155" s="59" t="s">
        <v>396</v>
      </c>
      <c r="B155" s="57" t="s">
        <v>397</v>
      </c>
      <c r="C155" s="183">
        <f>SUMPRODUCT(-('Diário 7º PA'!$E$4:$E$5383='Analítico Cx.'!$B155),-('Diário 7º PA'!$N$4:$N$5383=C$1),('Diário 7º PA'!$F$4:$F$5383))+SUMPRODUCT(-('Diário 8º PA'!$E$4:$E$5022='Analítico Cx.'!$B155),-('Diário 8º PA'!$O$4:$O$5022=C$1),('Diário 8º PA'!$F$4:$F$5022))+SUMPRODUCT(-('Diário 9º PA'!$E$4:$E$5221='Analítico Cx.'!$B155),-('Diário 9º PA'!$O$4:$O$5221=C$1),('Diário 9º PA'!$F$4:$F$5221))+SUMPRODUCT(-('Diário 10º PA'!$E$4:$E$5221='Analítico Cx.'!$B155),-('Diário 10º PA'!$O$4:$O$5221=C$1),('Diário 10º PA'!$F$4:$F$5221))</f>
        <v>0</v>
      </c>
      <c r="D155" s="183">
        <f>SUMPRODUCT(-('Diário 7º PA'!$E$4:$E$5383='Analítico Cx.'!$B155),-('Diário 7º PA'!$N$4:$N$5383=D$1),('Diário 7º PA'!$F$4:$F$5383))+SUMPRODUCT(-('Diário 8º PA'!$E$4:$E$5022='Analítico Cx.'!$B155),-('Diário 8º PA'!$O$4:$O$5022=D$1),('Diário 8º PA'!$F$4:$F$5022))+SUMPRODUCT(-('Diário 9º PA'!$E$4:$E$5221='Analítico Cx.'!$B155),-('Diário 9º PA'!$O$4:$O$5221=D$1),('Diário 9º PA'!$F$4:$F$5221))+SUMPRODUCT(-('Diário 10º PA'!$E$4:$E$5221='Analítico Cx.'!$B155),-('Diário 10º PA'!$O$4:$O$5221=D$1),('Diário 10º PA'!$F$4:$F$5221))</f>
        <v>0</v>
      </c>
      <c r="E155" s="183">
        <f>SUMPRODUCT(-('Diário 7º PA'!$E$4:$E$5383='Analítico Cx.'!$B155),-('Diário 7º PA'!$N$4:$N$5383=E$1),('Diário 7º PA'!$F$4:$F$5383))+SUMPRODUCT(-('Diário 8º PA'!$E$4:$E$5022='Analítico Cx.'!$B155),-('Diário 8º PA'!$O$4:$O$5022=E$1),('Diário 8º PA'!$F$4:$F$5022))+SUMPRODUCT(-('Diário 9º PA'!$E$4:$E$5221='Analítico Cx.'!$B155),-('Diário 9º PA'!$O$4:$O$5221=E$1),('Diário 9º PA'!$F$4:$F$5221))+SUMPRODUCT(-('Diário 10º PA'!$E$4:$E$5221='Analítico Cx.'!$B155),-('Diário 10º PA'!$O$4:$O$5221=E$1),('Diário 10º PA'!$F$4:$F$5221))</f>
        <v>0</v>
      </c>
      <c r="F155" s="183">
        <f>SUMPRODUCT(-('Diário 7º PA'!$E$4:$E$5383='Analítico Cx.'!$B155),-('Diário 7º PA'!$N$4:$N$5383=F$1),('Diário 7º PA'!$F$4:$F$5383))+SUMPRODUCT(-('Diário 8º PA'!$E$4:$E$5022='Analítico Cx.'!$B155),-('Diário 8º PA'!$O$4:$O$5022=F$1),('Diário 8º PA'!$F$4:$F$5022))+SUMPRODUCT(-('Diário 9º PA'!$E$4:$E$5221='Analítico Cx.'!$B155),-('Diário 9º PA'!$O$4:$O$5221=F$1),('Diário 9º PA'!$F$4:$F$5221))+SUMPRODUCT(-('Diário 10º PA'!$E$4:$E$5221='Analítico Cx.'!$B155),-('Diário 10º PA'!$O$4:$O$5221=F$1),('Diário 10º PA'!$F$4:$F$5221))</f>
        <v>0</v>
      </c>
      <c r="G155" s="183">
        <f>SUMPRODUCT(-('Diário 7º PA'!$E$4:$E$5383='Analítico Cx.'!$B155),-('Diário 7º PA'!$N$4:$N$5383=G$1),('Diário 7º PA'!$F$4:$F$5383))+SUMPRODUCT(-('Diário 8º PA'!$E$4:$E$5022='Analítico Cx.'!$B155),-('Diário 8º PA'!$O$4:$O$5022=G$1),('Diário 8º PA'!$F$4:$F$5022))+SUMPRODUCT(-('Diário 9º PA'!$E$4:$E$5221='Analítico Cx.'!$B155),-('Diário 9º PA'!$O$4:$O$5221=G$1),('Diário 9º PA'!$F$4:$F$5221))+SUMPRODUCT(-('Diário 10º PA'!$E$4:$E$5221='Analítico Cx.'!$B155),-('Diário 10º PA'!$O$4:$O$5221=G$1),('Diário 10º PA'!$F$4:$F$5221))</f>
        <v>0</v>
      </c>
      <c r="H155" s="183">
        <f>SUMPRODUCT(-('Diário 7º PA'!$E$4:$E$5383='Analítico Cx.'!$B155),-('Diário 7º PA'!$N$4:$N$5383=H$1),('Diário 7º PA'!$F$4:$F$5383))+SUMPRODUCT(-('Diário 8º PA'!$E$4:$E$5022='Analítico Cx.'!$B155),-('Diário 8º PA'!$O$4:$O$5022=H$1),('Diário 8º PA'!$F$4:$F$5022))+SUMPRODUCT(-('Diário 9º PA'!$E$4:$E$5221='Analítico Cx.'!$B155),-('Diário 9º PA'!$O$4:$O$5221=H$1),('Diário 9º PA'!$F$4:$F$5221))+SUMPRODUCT(-('Diário 10º PA'!$E$4:$E$5221='Analítico Cx.'!$B155),-('Diário 10º PA'!$O$4:$O$5221=H$1),('Diário 10º PA'!$F$4:$F$5221))</f>
        <v>0</v>
      </c>
      <c r="I155" s="183">
        <f>SUMPRODUCT(-('Diário 7º PA'!$E$4:$E$5383='Analítico Cx.'!$B155),-('Diário 7º PA'!$N$4:$N$5383=I$1),('Diário 7º PA'!$F$4:$F$5383))+SUMPRODUCT(-('Diário 8º PA'!$E$4:$E$5022='Analítico Cx.'!$B155),-('Diário 8º PA'!$O$4:$O$5022=I$1),('Diário 8º PA'!$F$4:$F$5022))+SUMPRODUCT(-('Diário 9º PA'!$E$4:$E$5221='Analítico Cx.'!$B155),-('Diário 9º PA'!$O$4:$O$5221=I$1),('Diário 9º PA'!$F$4:$F$5221))+SUMPRODUCT(-('Diário 10º PA'!$E$4:$E$5221='Analítico Cx.'!$B155),-('Diário 10º PA'!$O$4:$O$5221=I$1),('Diário 10º PA'!$F$4:$F$5221))</f>
        <v>0</v>
      </c>
      <c r="J155" s="183">
        <f>SUMPRODUCT(-('Diário 7º PA'!$E$4:$E$5383='Analítico Cx.'!$B155),-('Diário 7º PA'!$N$4:$N$5383=J$1),('Diário 7º PA'!$F$4:$F$5383))+SUMPRODUCT(-('Diário 8º PA'!$E$4:$E$5022='Analítico Cx.'!$B155),-('Diário 8º PA'!$O$4:$O$5022=J$1),('Diário 8º PA'!$F$4:$F$5022))+SUMPRODUCT(-('Diário 9º PA'!$E$4:$E$5221='Analítico Cx.'!$B155),-('Diário 9º PA'!$O$4:$O$5221=J$1),('Diário 9º PA'!$F$4:$F$5221))+SUMPRODUCT(-('Diário 10º PA'!$E$4:$E$5221='Analítico Cx.'!$B155),-('Diário 10º PA'!$O$4:$O$5221=J$1),('Diário 10º PA'!$F$4:$F$5221))</f>
        <v>0</v>
      </c>
      <c r="K155" s="183">
        <f>SUMPRODUCT(-('Diário 7º PA'!$E$4:$E$5383='Analítico Cx.'!$B155),-('Diário 7º PA'!$N$4:$N$5383=K$1),('Diário 7º PA'!$F$4:$F$5383))+SUMPRODUCT(-('Diário 8º PA'!$E$4:$E$5022='Analítico Cx.'!$B155),-('Diário 8º PA'!$O$4:$O$5022=K$1),('Diário 8º PA'!$F$4:$F$5022))+SUMPRODUCT(-('Diário 9º PA'!$E$4:$E$5221='Analítico Cx.'!$B155),-('Diário 9º PA'!$O$4:$O$5221=K$1),('Diário 9º PA'!$F$4:$F$5221))+SUMPRODUCT(-('Diário 10º PA'!$E$4:$E$5221='Analítico Cx.'!$B155),-('Diário 10º PA'!$O$4:$O$5221=K$1),('Diário 10º PA'!$F$4:$F$5221))</f>
        <v>0</v>
      </c>
      <c r="L155" s="183">
        <f>SUMPRODUCT(-('Diário 7º PA'!$E$4:$E$5383='Analítico Cx.'!$B155),-('Diário 7º PA'!$N$4:$N$5383=L$1),('Diário 7º PA'!$F$4:$F$5383))+SUMPRODUCT(-('Diário 8º PA'!$E$4:$E$5022='Analítico Cx.'!$B155),-('Diário 8º PA'!$O$4:$O$5022=L$1),('Diário 8º PA'!$F$4:$F$5022))+SUMPRODUCT(-('Diário 9º PA'!$E$4:$E$5221='Analítico Cx.'!$B155),-('Diário 9º PA'!$O$4:$O$5221=L$1),('Diário 9º PA'!$F$4:$F$5221))+SUMPRODUCT(-('Diário 10º PA'!$E$4:$E$5221='Analítico Cx.'!$B155),-('Diário 10º PA'!$O$4:$O$5221=L$1),('Diário 10º PA'!$F$4:$F$5221))</f>
        <v>0</v>
      </c>
      <c r="M155" s="183">
        <f>SUMPRODUCT(-('Diário 7º PA'!$E$4:$E$5383='Analítico Cx.'!$B155),-('Diário 7º PA'!$N$4:$N$5383=M$1),('Diário 7º PA'!$F$4:$F$5383))+SUMPRODUCT(-('Diário 8º PA'!$E$4:$E$5022='Analítico Cx.'!$B155),-('Diário 8º PA'!$O$4:$O$5022=M$1),('Diário 8º PA'!$F$4:$F$5022))+SUMPRODUCT(-('Diário 9º PA'!$E$4:$E$5221='Analítico Cx.'!$B155),-('Diário 9º PA'!$O$4:$O$5221=M$1),('Diário 9º PA'!$F$4:$F$5221))+SUMPRODUCT(-('Diário 10º PA'!$E$4:$E$5221='Analítico Cx.'!$B155),-('Diário 10º PA'!$O$4:$O$5221=M$1),('Diário 10º PA'!$F$4:$F$5221))</f>
        <v>0</v>
      </c>
      <c r="N155" s="183">
        <f>SUMPRODUCT(-('Diário 7º PA'!$E$4:$E$5383='Analítico Cx.'!$B155),-('Diário 7º PA'!$N$4:$N$5383=N$1),('Diário 7º PA'!$F$4:$F$5383))+SUMPRODUCT(-('Diário 8º PA'!$E$4:$E$5022='Analítico Cx.'!$B155),-('Diário 8º PA'!$O$4:$O$5022=N$1),('Diário 8º PA'!$F$4:$F$5022))+SUMPRODUCT(-('Diário 9º PA'!$E$4:$E$5221='Analítico Cx.'!$B155),-('Diário 9º PA'!$O$4:$O$5221=N$1),('Diário 9º PA'!$F$4:$F$5221))+SUMPRODUCT(-('Diário 10º PA'!$E$4:$E$5221='Analítico Cx.'!$B155),-('Diário 10º PA'!$O$4:$O$5221=N$1),('Diário 10º PA'!$F$4:$F$5221))</f>
        <v>0</v>
      </c>
      <c r="O155" s="184">
        <f t="shared" si="24"/>
        <v>0</v>
      </c>
      <c r="P155" s="168">
        <f t="shared" si="22"/>
        <v>0</v>
      </c>
    </row>
    <row r="156" spans="1:16" ht="23.25" customHeight="1" x14ac:dyDescent="0.2">
      <c r="A156" s="59" t="s">
        <v>398</v>
      </c>
      <c r="B156" s="57" t="s">
        <v>399</v>
      </c>
      <c r="C156" s="183">
        <f>SUMPRODUCT(-('Diário 7º PA'!$E$4:$E$5383='Analítico Cx.'!$B156),-('Diário 7º PA'!$N$4:$N$5383=C$1),('Diário 7º PA'!$F$4:$F$5383))+SUMPRODUCT(-('Diário 8º PA'!$E$4:$E$5022='Analítico Cx.'!$B156),-('Diário 8º PA'!$O$4:$O$5022=C$1),('Diário 8º PA'!$F$4:$F$5022))+SUMPRODUCT(-('Diário 9º PA'!$E$4:$E$5221='Analítico Cx.'!$B156),-('Diário 9º PA'!$O$4:$O$5221=C$1),('Diário 9º PA'!$F$4:$F$5221))+SUMPRODUCT(-('Diário 10º PA'!$E$4:$E$5221='Analítico Cx.'!$B156),-('Diário 10º PA'!$O$4:$O$5221=C$1),('Diário 10º PA'!$F$4:$F$5221))</f>
        <v>0</v>
      </c>
      <c r="D156" s="183">
        <f>SUMPRODUCT(-('Diário 7º PA'!$E$4:$E$5383='Analítico Cx.'!$B156),-('Diário 7º PA'!$N$4:$N$5383=D$1),('Diário 7º PA'!$F$4:$F$5383))+SUMPRODUCT(-('Diário 8º PA'!$E$4:$E$5022='Analítico Cx.'!$B156),-('Diário 8º PA'!$O$4:$O$5022=D$1),('Diário 8º PA'!$F$4:$F$5022))+SUMPRODUCT(-('Diário 9º PA'!$E$4:$E$5221='Analítico Cx.'!$B156),-('Diário 9º PA'!$O$4:$O$5221=D$1),('Diário 9º PA'!$F$4:$F$5221))+SUMPRODUCT(-('Diário 10º PA'!$E$4:$E$5221='Analítico Cx.'!$B156),-('Diário 10º PA'!$O$4:$O$5221=D$1),('Diário 10º PA'!$F$4:$F$5221))</f>
        <v>0</v>
      </c>
      <c r="E156" s="183">
        <f>SUMPRODUCT(-('Diário 7º PA'!$E$4:$E$5383='Analítico Cx.'!$B156),-('Diário 7º PA'!$N$4:$N$5383=E$1),('Diário 7º PA'!$F$4:$F$5383))+SUMPRODUCT(-('Diário 8º PA'!$E$4:$E$5022='Analítico Cx.'!$B156),-('Diário 8º PA'!$O$4:$O$5022=E$1),('Diário 8º PA'!$F$4:$F$5022))+SUMPRODUCT(-('Diário 9º PA'!$E$4:$E$5221='Analítico Cx.'!$B156),-('Diário 9º PA'!$O$4:$O$5221=E$1),('Diário 9º PA'!$F$4:$F$5221))+SUMPRODUCT(-('Diário 10º PA'!$E$4:$E$5221='Analítico Cx.'!$B156),-('Diário 10º PA'!$O$4:$O$5221=E$1),('Diário 10º PA'!$F$4:$F$5221))</f>
        <v>0</v>
      </c>
      <c r="F156" s="183">
        <f>SUMPRODUCT(-('Diário 7º PA'!$E$4:$E$5383='Analítico Cx.'!$B156),-('Diário 7º PA'!$N$4:$N$5383=F$1),('Diário 7º PA'!$F$4:$F$5383))+SUMPRODUCT(-('Diário 8º PA'!$E$4:$E$5022='Analítico Cx.'!$B156),-('Diário 8º PA'!$O$4:$O$5022=F$1),('Diário 8º PA'!$F$4:$F$5022))+SUMPRODUCT(-('Diário 9º PA'!$E$4:$E$5221='Analítico Cx.'!$B156),-('Diário 9º PA'!$O$4:$O$5221=F$1),('Diário 9º PA'!$F$4:$F$5221))+SUMPRODUCT(-('Diário 10º PA'!$E$4:$E$5221='Analítico Cx.'!$B156),-('Diário 10º PA'!$O$4:$O$5221=F$1),('Diário 10º PA'!$F$4:$F$5221))</f>
        <v>0</v>
      </c>
      <c r="G156" s="183">
        <f>SUMPRODUCT(-('Diário 7º PA'!$E$4:$E$5383='Analítico Cx.'!$B156),-('Diário 7º PA'!$N$4:$N$5383=G$1),('Diário 7º PA'!$F$4:$F$5383))+SUMPRODUCT(-('Diário 8º PA'!$E$4:$E$5022='Analítico Cx.'!$B156),-('Diário 8º PA'!$O$4:$O$5022=G$1),('Diário 8º PA'!$F$4:$F$5022))+SUMPRODUCT(-('Diário 9º PA'!$E$4:$E$5221='Analítico Cx.'!$B156),-('Diário 9º PA'!$O$4:$O$5221=G$1),('Diário 9º PA'!$F$4:$F$5221))+SUMPRODUCT(-('Diário 10º PA'!$E$4:$E$5221='Analítico Cx.'!$B156),-('Diário 10º PA'!$O$4:$O$5221=G$1),('Diário 10º PA'!$F$4:$F$5221))</f>
        <v>0</v>
      </c>
      <c r="H156" s="183">
        <f>SUMPRODUCT(-('Diário 7º PA'!$E$4:$E$5383='Analítico Cx.'!$B156),-('Diário 7º PA'!$N$4:$N$5383=H$1),('Diário 7º PA'!$F$4:$F$5383))+SUMPRODUCT(-('Diário 8º PA'!$E$4:$E$5022='Analítico Cx.'!$B156),-('Diário 8º PA'!$O$4:$O$5022=H$1),('Diário 8º PA'!$F$4:$F$5022))+SUMPRODUCT(-('Diário 9º PA'!$E$4:$E$5221='Analítico Cx.'!$B156),-('Diário 9º PA'!$O$4:$O$5221=H$1),('Diário 9º PA'!$F$4:$F$5221))+SUMPRODUCT(-('Diário 10º PA'!$E$4:$E$5221='Analítico Cx.'!$B156),-('Diário 10º PA'!$O$4:$O$5221=H$1),('Diário 10º PA'!$F$4:$F$5221))</f>
        <v>0</v>
      </c>
      <c r="I156" s="183">
        <f>SUMPRODUCT(-('Diário 7º PA'!$E$4:$E$5383='Analítico Cx.'!$B156),-('Diário 7º PA'!$N$4:$N$5383=I$1),('Diário 7º PA'!$F$4:$F$5383))+SUMPRODUCT(-('Diário 8º PA'!$E$4:$E$5022='Analítico Cx.'!$B156),-('Diário 8º PA'!$O$4:$O$5022=I$1),('Diário 8º PA'!$F$4:$F$5022))+SUMPRODUCT(-('Diário 9º PA'!$E$4:$E$5221='Analítico Cx.'!$B156),-('Diário 9º PA'!$O$4:$O$5221=I$1),('Diário 9º PA'!$F$4:$F$5221))+SUMPRODUCT(-('Diário 10º PA'!$E$4:$E$5221='Analítico Cx.'!$B156),-('Diário 10º PA'!$O$4:$O$5221=I$1),('Diário 10º PA'!$F$4:$F$5221))</f>
        <v>0</v>
      </c>
      <c r="J156" s="183">
        <f>SUMPRODUCT(-('Diário 7º PA'!$E$4:$E$5383='Analítico Cx.'!$B156),-('Diário 7º PA'!$N$4:$N$5383=J$1),('Diário 7º PA'!$F$4:$F$5383))+SUMPRODUCT(-('Diário 8º PA'!$E$4:$E$5022='Analítico Cx.'!$B156),-('Diário 8º PA'!$O$4:$O$5022=J$1),('Diário 8º PA'!$F$4:$F$5022))+SUMPRODUCT(-('Diário 9º PA'!$E$4:$E$5221='Analítico Cx.'!$B156),-('Diário 9º PA'!$O$4:$O$5221=J$1),('Diário 9º PA'!$F$4:$F$5221))+SUMPRODUCT(-('Diário 10º PA'!$E$4:$E$5221='Analítico Cx.'!$B156),-('Diário 10º PA'!$O$4:$O$5221=J$1),('Diário 10º PA'!$F$4:$F$5221))</f>
        <v>0</v>
      </c>
      <c r="K156" s="183">
        <f>SUMPRODUCT(-('Diário 7º PA'!$E$4:$E$5383='Analítico Cx.'!$B156),-('Diário 7º PA'!$N$4:$N$5383=K$1),('Diário 7º PA'!$F$4:$F$5383))+SUMPRODUCT(-('Diário 8º PA'!$E$4:$E$5022='Analítico Cx.'!$B156),-('Diário 8º PA'!$O$4:$O$5022=K$1),('Diário 8º PA'!$F$4:$F$5022))+SUMPRODUCT(-('Diário 9º PA'!$E$4:$E$5221='Analítico Cx.'!$B156),-('Diário 9º PA'!$O$4:$O$5221=K$1),('Diário 9º PA'!$F$4:$F$5221))+SUMPRODUCT(-('Diário 10º PA'!$E$4:$E$5221='Analítico Cx.'!$B156),-('Diário 10º PA'!$O$4:$O$5221=K$1),('Diário 10º PA'!$F$4:$F$5221))</f>
        <v>0</v>
      </c>
      <c r="L156" s="183">
        <f>SUMPRODUCT(-('Diário 7º PA'!$E$4:$E$5383='Analítico Cx.'!$B156),-('Diário 7º PA'!$N$4:$N$5383=L$1),('Diário 7º PA'!$F$4:$F$5383))+SUMPRODUCT(-('Diário 8º PA'!$E$4:$E$5022='Analítico Cx.'!$B156),-('Diário 8º PA'!$O$4:$O$5022=L$1),('Diário 8º PA'!$F$4:$F$5022))+SUMPRODUCT(-('Diário 9º PA'!$E$4:$E$5221='Analítico Cx.'!$B156),-('Diário 9º PA'!$O$4:$O$5221=L$1),('Diário 9º PA'!$F$4:$F$5221))+SUMPRODUCT(-('Diário 10º PA'!$E$4:$E$5221='Analítico Cx.'!$B156),-('Diário 10º PA'!$O$4:$O$5221=L$1),('Diário 10º PA'!$F$4:$F$5221))</f>
        <v>0</v>
      </c>
      <c r="M156" s="183">
        <f>SUMPRODUCT(-('Diário 7º PA'!$E$4:$E$5383='Analítico Cx.'!$B156),-('Diário 7º PA'!$N$4:$N$5383=M$1),('Diário 7º PA'!$F$4:$F$5383))+SUMPRODUCT(-('Diário 8º PA'!$E$4:$E$5022='Analítico Cx.'!$B156),-('Diário 8º PA'!$O$4:$O$5022=M$1),('Diário 8º PA'!$F$4:$F$5022))+SUMPRODUCT(-('Diário 9º PA'!$E$4:$E$5221='Analítico Cx.'!$B156),-('Diário 9º PA'!$O$4:$O$5221=M$1),('Diário 9º PA'!$F$4:$F$5221))+SUMPRODUCT(-('Diário 10º PA'!$E$4:$E$5221='Analítico Cx.'!$B156),-('Diário 10º PA'!$O$4:$O$5221=M$1),('Diário 10º PA'!$F$4:$F$5221))</f>
        <v>0</v>
      </c>
      <c r="N156" s="183">
        <f>SUMPRODUCT(-('Diário 7º PA'!$E$4:$E$5383='Analítico Cx.'!$B156),-('Diário 7º PA'!$N$4:$N$5383=N$1),('Diário 7º PA'!$F$4:$F$5383))+SUMPRODUCT(-('Diário 8º PA'!$E$4:$E$5022='Analítico Cx.'!$B156),-('Diário 8º PA'!$O$4:$O$5022=N$1),('Diário 8º PA'!$F$4:$F$5022))+SUMPRODUCT(-('Diário 9º PA'!$E$4:$E$5221='Analítico Cx.'!$B156),-('Diário 9º PA'!$O$4:$O$5221=N$1),('Diário 9º PA'!$F$4:$F$5221))+SUMPRODUCT(-('Diário 10º PA'!$E$4:$E$5221='Analítico Cx.'!$B156),-('Diário 10º PA'!$O$4:$O$5221=N$1),('Diário 10º PA'!$F$4:$F$5221))</f>
        <v>0</v>
      </c>
      <c r="O156" s="184">
        <f t="shared" si="24"/>
        <v>0</v>
      </c>
      <c r="P156" s="168">
        <f t="shared" si="22"/>
        <v>0</v>
      </c>
    </row>
    <row r="157" spans="1:16" ht="23.25" customHeight="1" x14ac:dyDescent="0.2">
      <c r="A157" s="59" t="s">
        <v>400</v>
      </c>
      <c r="B157" s="57" t="s">
        <v>401</v>
      </c>
      <c r="C157" s="183">
        <f>SUMPRODUCT(-('Diário 7º PA'!$E$4:$E$5383='Analítico Cx.'!$B157),-('Diário 7º PA'!$N$4:$N$5383=C$1),('Diário 7º PA'!$F$4:$F$5383))+SUMPRODUCT(-('Diário 8º PA'!$E$4:$E$5022='Analítico Cx.'!$B157),-('Diário 8º PA'!$O$4:$O$5022=C$1),('Diário 8º PA'!$F$4:$F$5022))+SUMPRODUCT(-('Diário 9º PA'!$E$4:$E$5221='Analítico Cx.'!$B157),-('Diário 9º PA'!$O$4:$O$5221=C$1),('Diário 9º PA'!$F$4:$F$5221))+SUMPRODUCT(-('Diário 10º PA'!$E$4:$E$5221='Analítico Cx.'!$B157),-('Diário 10º PA'!$O$4:$O$5221=C$1),('Diário 10º PA'!$F$4:$F$5221))</f>
        <v>63493.8</v>
      </c>
      <c r="D157" s="183">
        <f>SUMPRODUCT(-('Diário 7º PA'!$E$4:$E$5383='Analítico Cx.'!$B157),-('Diário 7º PA'!$N$4:$N$5383=D$1),('Diário 7º PA'!$F$4:$F$5383))+SUMPRODUCT(-('Diário 8º PA'!$E$4:$E$5022='Analítico Cx.'!$B157),-('Diário 8º PA'!$O$4:$O$5022=D$1),('Diário 8º PA'!$F$4:$F$5022))+SUMPRODUCT(-('Diário 9º PA'!$E$4:$E$5221='Analítico Cx.'!$B157),-('Diário 9º PA'!$O$4:$O$5221=D$1),('Diário 9º PA'!$F$4:$F$5221))+SUMPRODUCT(-('Diário 10º PA'!$E$4:$E$5221='Analítico Cx.'!$B157),-('Diário 10º PA'!$O$4:$O$5221=D$1),('Diário 10º PA'!$F$4:$F$5221))</f>
        <v>148402.20000000001</v>
      </c>
      <c r="E157" s="183">
        <f>SUMPRODUCT(-('Diário 7º PA'!$E$4:$E$5383='Analítico Cx.'!$B157),-('Diário 7º PA'!$N$4:$N$5383=E$1),('Diário 7º PA'!$F$4:$F$5383))+SUMPRODUCT(-('Diário 8º PA'!$E$4:$E$5022='Analítico Cx.'!$B157),-('Diário 8º PA'!$O$4:$O$5022=E$1),('Diário 8º PA'!$F$4:$F$5022))+SUMPRODUCT(-('Diário 9º PA'!$E$4:$E$5221='Analítico Cx.'!$B157),-('Diário 9º PA'!$O$4:$O$5221=E$1),('Diário 9º PA'!$F$4:$F$5221))+SUMPRODUCT(-('Diário 10º PA'!$E$4:$E$5221='Analítico Cx.'!$B157),-('Diário 10º PA'!$O$4:$O$5221=E$1),('Diário 10º PA'!$F$4:$F$5221))</f>
        <v>0</v>
      </c>
      <c r="F157" s="183">
        <f>SUMPRODUCT(-('Diário 7º PA'!$E$4:$E$5383='Analítico Cx.'!$B157),-('Diário 7º PA'!$N$4:$N$5383=F$1),('Diário 7º PA'!$F$4:$F$5383))+SUMPRODUCT(-('Diário 8º PA'!$E$4:$E$5022='Analítico Cx.'!$B157),-('Diário 8º PA'!$O$4:$O$5022=F$1),('Diário 8º PA'!$F$4:$F$5022))+SUMPRODUCT(-('Diário 9º PA'!$E$4:$E$5221='Analítico Cx.'!$B157),-('Diário 9º PA'!$O$4:$O$5221=F$1),('Diário 9º PA'!$F$4:$F$5221))+SUMPRODUCT(-('Diário 10º PA'!$E$4:$E$5221='Analítico Cx.'!$B157),-('Diário 10º PA'!$O$4:$O$5221=F$1),('Diário 10º PA'!$F$4:$F$5221))</f>
        <v>0</v>
      </c>
      <c r="G157" s="183">
        <f>SUMPRODUCT(-('Diário 7º PA'!$E$4:$E$5383='Analítico Cx.'!$B157),-('Diário 7º PA'!$N$4:$N$5383=G$1),('Diário 7º PA'!$F$4:$F$5383))+SUMPRODUCT(-('Diário 8º PA'!$E$4:$E$5022='Analítico Cx.'!$B157),-('Diário 8º PA'!$O$4:$O$5022=G$1),('Diário 8º PA'!$F$4:$F$5022))+SUMPRODUCT(-('Diário 9º PA'!$E$4:$E$5221='Analítico Cx.'!$B157),-('Diário 9º PA'!$O$4:$O$5221=G$1),('Diário 9º PA'!$F$4:$F$5221))+SUMPRODUCT(-('Diário 10º PA'!$E$4:$E$5221='Analítico Cx.'!$B157),-('Diário 10º PA'!$O$4:$O$5221=G$1),('Diário 10º PA'!$F$4:$F$5221))</f>
        <v>0</v>
      </c>
      <c r="H157" s="183">
        <f>SUMPRODUCT(-('Diário 7º PA'!$E$4:$E$5383='Analítico Cx.'!$B157),-('Diário 7º PA'!$N$4:$N$5383=H$1),('Diário 7º PA'!$F$4:$F$5383))+SUMPRODUCT(-('Diário 8º PA'!$E$4:$E$5022='Analítico Cx.'!$B157),-('Diário 8º PA'!$O$4:$O$5022=H$1),('Diário 8º PA'!$F$4:$F$5022))+SUMPRODUCT(-('Diário 9º PA'!$E$4:$E$5221='Analítico Cx.'!$B157),-('Diário 9º PA'!$O$4:$O$5221=H$1),('Diário 9º PA'!$F$4:$F$5221))+SUMPRODUCT(-('Diário 10º PA'!$E$4:$E$5221='Analítico Cx.'!$B157),-('Diário 10º PA'!$O$4:$O$5221=H$1),('Diário 10º PA'!$F$4:$F$5221))</f>
        <v>0</v>
      </c>
      <c r="I157" s="183">
        <f>SUMPRODUCT(-('Diário 7º PA'!$E$4:$E$5383='Analítico Cx.'!$B157),-('Diário 7º PA'!$N$4:$N$5383=I$1),('Diário 7º PA'!$F$4:$F$5383))+SUMPRODUCT(-('Diário 8º PA'!$E$4:$E$5022='Analítico Cx.'!$B157),-('Diário 8º PA'!$O$4:$O$5022=I$1),('Diário 8º PA'!$F$4:$F$5022))+SUMPRODUCT(-('Diário 9º PA'!$E$4:$E$5221='Analítico Cx.'!$B157),-('Diário 9º PA'!$O$4:$O$5221=I$1),('Diário 9º PA'!$F$4:$F$5221))+SUMPRODUCT(-('Diário 10º PA'!$E$4:$E$5221='Analítico Cx.'!$B157),-('Diário 10º PA'!$O$4:$O$5221=I$1),('Diário 10º PA'!$F$4:$F$5221))</f>
        <v>0</v>
      </c>
      <c r="J157" s="183">
        <f>SUMPRODUCT(-('Diário 7º PA'!$E$4:$E$5383='Analítico Cx.'!$B157),-('Diário 7º PA'!$N$4:$N$5383=J$1),('Diário 7º PA'!$F$4:$F$5383))+SUMPRODUCT(-('Diário 8º PA'!$E$4:$E$5022='Analítico Cx.'!$B157),-('Diário 8º PA'!$O$4:$O$5022=J$1),('Diário 8º PA'!$F$4:$F$5022))+SUMPRODUCT(-('Diário 9º PA'!$E$4:$E$5221='Analítico Cx.'!$B157),-('Diário 9º PA'!$O$4:$O$5221=J$1),('Diário 9º PA'!$F$4:$F$5221))+SUMPRODUCT(-('Diário 10º PA'!$E$4:$E$5221='Analítico Cx.'!$B157),-('Diário 10º PA'!$O$4:$O$5221=J$1),('Diário 10º PA'!$F$4:$F$5221))</f>
        <v>0</v>
      </c>
      <c r="K157" s="183">
        <f>SUMPRODUCT(-('Diário 7º PA'!$E$4:$E$5383='Analítico Cx.'!$B157),-('Diário 7º PA'!$N$4:$N$5383=K$1),('Diário 7º PA'!$F$4:$F$5383))+SUMPRODUCT(-('Diário 8º PA'!$E$4:$E$5022='Analítico Cx.'!$B157),-('Diário 8º PA'!$O$4:$O$5022=K$1),('Diário 8º PA'!$F$4:$F$5022))+SUMPRODUCT(-('Diário 9º PA'!$E$4:$E$5221='Analítico Cx.'!$B157),-('Diário 9º PA'!$O$4:$O$5221=K$1),('Diário 9º PA'!$F$4:$F$5221))+SUMPRODUCT(-('Diário 10º PA'!$E$4:$E$5221='Analítico Cx.'!$B157),-('Diário 10º PA'!$O$4:$O$5221=K$1),('Diário 10º PA'!$F$4:$F$5221))</f>
        <v>0</v>
      </c>
      <c r="L157" s="183">
        <f>SUMPRODUCT(-('Diário 7º PA'!$E$4:$E$5383='Analítico Cx.'!$B157),-('Diário 7º PA'!$N$4:$N$5383=L$1),('Diário 7º PA'!$F$4:$F$5383))+SUMPRODUCT(-('Diário 8º PA'!$E$4:$E$5022='Analítico Cx.'!$B157),-('Diário 8º PA'!$O$4:$O$5022=L$1),('Diário 8º PA'!$F$4:$F$5022))+SUMPRODUCT(-('Diário 9º PA'!$E$4:$E$5221='Analítico Cx.'!$B157),-('Diário 9º PA'!$O$4:$O$5221=L$1),('Diário 9º PA'!$F$4:$F$5221))+SUMPRODUCT(-('Diário 10º PA'!$E$4:$E$5221='Analítico Cx.'!$B157),-('Diário 10º PA'!$O$4:$O$5221=L$1),('Diário 10º PA'!$F$4:$F$5221))</f>
        <v>0</v>
      </c>
      <c r="M157" s="183">
        <f>SUMPRODUCT(-('Diário 7º PA'!$E$4:$E$5383='Analítico Cx.'!$B157),-('Diário 7º PA'!$N$4:$N$5383=M$1),('Diário 7º PA'!$F$4:$F$5383))+SUMPRODUCT(-('Diário 8º PA'!$E$4:$E$5022='Analítico Cx.'!$B157),-('Diário 8º PA'!$O$4:$O$5022=M$1),('Diário 8º PA'!$F$4:$F$5022))+SUMPRODUCT(-('Diário 9º PA'!$E$4:$E$5221='Analítico Cx.'!$B157),-('Diário 9º PA'!$O$4:$O$5221=M$1),('Diário 9º PA'!$F$4:$F$5221))+SUMPRODUCT(-('Diário 10º PA'!$E$4:$E$5221='Analítico Cx.'!$B157),-('Diário 10º PA'!$O$4:$O$5221=M$1),('Diário 10º PA'!$F$4:$F$5221))</f>
        <v>0</v>
      </c>
      <c r="N157" s="183">
        <f>SUMPRODUCT(-('Diário 7º PA'!$E$4:$E$5383='Analítico Cx.'!$B157),-('Diário 7º PA'!$N$4:$N$5383=N$1),('Diário 7º PA'!$F$4:$F$5383))+SUMPRODUCT(-('Diário 8º PA'!$E$4:$E$5022='Analítico Cx.'!$B157),-('Diário 8º PA'!$O$4:$O$5022=N$1),('Diário 8º PA'!$F$4:$F$5022))+SUMPRODUCT(-('Diário 9º PA'!$E$4:$E$5221='Analítico Cx.'!$B157),-('Diário 9º PA'!$O$4:$O$5221=N$1),('Diário 9º PA'!$F$4:$F$5221))+SUMPRODUCT(-('Diário 10º PA'!$E$4:$E$5221='Analítico Cx.'!$B157),-('Diário 10º PA'!$O$4:$O$5221=N$1),('Diário 10º PA'!$F$4:$F$5221))</f>
        <v>0</v>
      </c>
      <c r="O157" s="184">
        <f t="shared" si="24"/>
        <v>211896</v>
      </c>
      <c r="P157" s="168">
        <f t="shared" si="22"/>
        <v>1.3104729441479328E-2</v>
      </c>
    </row>
    <row r="158" spans="1:16" ht="23.25" customHeight="1" thickBot="1" x14ac:dyDescent="0.25">
      <c r="A158" s="24"/>
      <c r="B158" s="25" t="s">
        <v>371</v>
      </c>
      <c r="C158" s="190">
        <f t="shared" ref="C158:O158" si="25">SUBTOTAL(109,C143:C157)</f>
        <v>215064.63</v>
      </c>
      <c r="D158" s="190">
        <f t="shared" si="25"/>
        <v>257247.96000000002</v>
      </c>
      <c r="E158" s="190">
        <f t="shared" si="25"/>
        <v>10250.939999999999</v>
      </c>
      <c r="F158" s="190">
        <f t="shared" si="25"/>
        <v>0</v>
      </c>
      <c r="G158" s="190">
        <f t="shared" si="25"/>
        <v>0</v>
      </c>
      <c r="H158" s="190">
        <f t="shared" si="25"/>
        <v>0</v>
      </c>
      <c r="I158" s="190">
        <f t="shared" si="25"/>
        <v>0</v>
      </c>
      <c r="J158" s="190">
        <f t="shared" si="25"/>
        <v>0</v>
      </c>
      <c r="K158" s="190">
        <f t="shared" si="25"/>
        <v>0</v>
      </c>
      <c r="L158" s="190">
        <f t="shared" si="25"/>
        <v>0</v>
      </c>
      <c r="M158" s="190">
        <f t="shared" si="25"/>
        <v>0</v>
      </c>
      <c r="N158" s="190">
        <f t="shared" si="25"/>
        <v>0</v>
      </c>
      <c r="O158" s="190">
        <f t="shared" si="25"/>
        <v>482563.52999999997</v>
      </c>
      <c r="P158" s="174">
        <f t="shared" si="22"/>
        <v>2.9844190069539742E-2</v>
      </c>
    </row>
    <row r="159" spans="1:16" ht="23.25" customHeight="1" thickBot="1" x14ac:dyDescent="0.25">
      <c r="A159" s="35" t="s">
        <v>110</v>
      </c>
      <c r="B159" s="19" t="s">
        <v>76</v>
      </c>
      <c r="C159" s="183">
        <f>SUMPRODUCT(-('Diário 7º PA'!$E$4:$E$5383='Analítico Cx.'!$B159),-('Diário 7º PA'!$N$4:$N$5383=C$1),('Diário 7º PA'!$F$4:$F$5383))+SUMPRODUCT(-('Diário 8º PA'!$E$4:$E$5022='Analítico Cx.'!$B159),-('Diário 8º PA'!$O$4:$O$5022=C$1),('Diário 8º PA'!$F$4:$F$5022))+SUMPRODUCT(-('Diário 9º PA'!$E$4:$E$5221='Analítico Cx.'!$B159),-('Diário 9º PA'!$O$4:$O$5221=C$1),('Diário 9º PA'!$F$4:$F$5221))+SUMPRODUCT(-('Diário 10º PA'!$E$4:$E$5221='Analítico Cx.'!$B159),-('Diário 10º PA'!$O$4:$O$5221=C$1),('Diário 10º PA'!$F$4:$F$5221))</f>
        <v>264405.21999999997</v>
      </c>
      <c r="D159" s="183">
        <f>SUMPRODUCT(-('Diário 7º PA'!$E$4:$E$5383='Analítico Cx.'!$B159),-('Diário 7º PA'!$N$4:$N$5383=D$1),('Diário 7º PA'!$F$4:$F$5383))+SUMPRODUCT(-('Diário 8º PA'!$E$4:$E$5022='Analítico Cx.'!$B159),-('Diário 8º PA'!$O$4:$O$5022=D$1),('Diário 8º PA'!$F$4:$F$5022))+SUMPRODUCT(-('Diário 9º PA'!$E$4:$E$5221='Analítico Cx.'!$B159),-('Diário 9º PA'!$O$4:$O$5221=D$1),('Diário 9º PA'!$F$4:$F$5221))+SUMPRODUCT(-('Diário 10º PA'!$E$4:$E$5221='Analítico Cx.'!$B159),-('Diário 10º PA'!$O$4:$O$5221=D$1),('Diário 10º PA'!$F$4:$F$5221))</f>
        <v>10907.33</v>
      </c>
      <c r="E159" s="183">
        <f>SUMPRODUCT(-('Diário 7º PA'!$E$4:$E$5383='Analítico Cx.'!$B159),-('Diário 7º PA'!$N$4:$N$5383=E$1),('Diário 7º PA'!$F$4:$F$5383))+SUMPRODUCT(-('Diário 8º PA'!$E$4:$E$5022='Analítico Cx.'!$B159),-('Diário 8º PA'!$O$4:$O$5022=E$1),('Diário 8º PA'!$F$4:$F$5022))+SUMPRODUCT(-('Diário 9º PA'!$E$4:$E$5221='Analítico Cx.'!$B159),-('Diário 9º PA'!$O$4:$O$5221=E$1),('Diário 9º PA'!$F$4:$F$5221))+SUMPRODUCT(-('Diário 10º PA'!$E$4:$E$5221='Analítico Cx.'!$B159),-('Diário 10º PA'!$O$4:$O$5221=E$1),('Diário 10º PA'!$F$4:$F$5221))</f>
        <v>185406.27</v>
      </c>
      <c r="F159" s="183">
        <f>SUMPRODUCT(-('Diário 7º PA'!$E$4:$E$5383='Analítico Cx.'!$B159),-('Diário 7º PA'!$N$4:$N$5383=F$1),('Diário 7º PA'!$F$4:$F$5383))+SUMPRODUCT(-('Diário 8º PA'!$E$4:$E$5022='Analítico Cx.'!$B159),-('Diário 8º PA'!$O$4:$O$5022=F$1),('Diário 8º PA'!$F$4:$F$5022))+SUMPRODUCT(-('Diário 9º PA'!$E$4:$E$5221='Analítico Cx.'!$B159),-('Diário 9º PA'!$O$4:$O$5221=F$1),('Diário 9º PA'!$F$4:$F$5221))+SUMPRODUCT(-('Diário 10º PA'!$E$4:$E$5221='Analítico Cx.'!$B159),-('Diário 10º PA'!$O$4:$O$5221=F$1),('Diário 10º PA'!$F$4:$F$5221))</f>
        <v>0</v>
      </c>
      <c r="G159" s="183">
        <f>SUMPRODUCT(-('Diário 7º PA'!$E$4:$E$5383='Analítico Cx.'!$B159),-('Diário 7º PA'!$N$4:$N$5383=G$1),('Diário 7º PA'!$F$4:$F$5383))+SUMPRODUCT(-('Diário 8º PA'!$E$4:$E$5022='Analítico Cx.'!$B159),-('Diário 8º PA'!$O$4:$O$5022=G$1),('Diário 8º PA'!$F$4:$F$5022))+SUMPRODUCT(-('Diário 9º PA'!$E$4:$E$5221='Analítico Cx.'!$B159),-('Diário 9º PA'!$O$4:$O$5221=G$1),('Diário 9º PA'!$F$4:$F$5221))+SUMPRODUCT(-('Diário 10º PA'!$E$4:$E$5221='Analítico Cx.'!$B159),-('Diário 10º PA'!$O$4:$O$5221=G$1),('Diário 10º PA'!$F$4:$F$5221))</f>
        <v>0</v>
      </c>
      <c r="H159" s="183">
        <f>SUMPRODUCT(-('Diário 7º PA'!$E$4:$E$5383='Analítico Cx.'!$B159),-('Diário 7º PA'!$N$4:$N$5383=H$1),('Diário 7º PA'!$F$4:$F$5383))+SUMPRODUCT(-('Diário 8º PA'!$E$4:$E$5022='Analítico Cx.'!$B159),-('Diário 8º PA'!$O$4:$O$5022=H$1),('Diário 8º PA'!$F$4:$F$5022))+SUMPRODUCT(-('Diário 9º PA'!$E$4:$E$5221='Analítico Cx.'!$B159),-('Diário 9º PA'!$O$4:$O$5221=H$1),('Diário 9º PA'!$F$4:$F$5221))+SUMPRODUCT(-('Diário 10º PA'!$E$4:$E$5221='Analítico Cx.'!$B159),-('Diário 10º PA'!$O$4:$O$5221=H$1),('Diário 10º PA'!$F$4:$F$5221))</f>
        <v>0</v>
      </c>
      <c r="I159" s="183">
        <f>SUMPRODUCT(-('Diário 7º PA'!$E$4:$E$5383='Analítico Cx.'!$B159),-('Diário 7º PA'!$N$4:$N$5383=I$1),('Diário 7º PA'!$F$4:$F$5383))+SUMPRODUCT(-('Diário 8º PA'!$E$4:$E$5022='Analítico Cx.'!$B159),-('Diário 8º PA'!$O$4:$O$5022=I$1),('Diário 8º PA'!$F$4:$F$5022))+SUMPRODUCT(-('Diário 9º PA'!$E$4:$E$5221='Analítico Cx.'!$B159),-('Diário 9º PA'!$O$4:$O$5221=I$1),('Diário 9º PA'!$F$4:$F$5221))+SUMPRODUCT(-('Diário 10º PA'!$E$4:$E$5221='Analítico Cx.'!$B159),-('Diário 10º PA'!$O$4:$O$5221=I$1),('Diário 10º PA'!$F$4:$F$5221))</f>
        <v>0</v>
      </c>
      <c r="J159" s="183">
        <f>SUMPRODUCT(-('Diário 7º PA'!$E$4:$E$5383='Analítico Cx.'!$B159),-('Diário 7º PA'!$N$4:$N$5383=J$1),('Diário 7º PA'!$F$4:$F$5383))+SUMPRODUCT(-('Diário 8º PA'!$E$4:$E$5022='Analítico Cx.'!$B159),-('Diário 8º PA'!$O$4:$O$5022=J$1),('Diário 8º PA'!$F$4:$F$5022))+SUMPRODUCT(-('Diário 9º PA'!$E$4:$E$5221='Analítico Cx.'!$B159),-('Diário 9º PA'!$O$4:$O$5221=J$1),('Diário 9º PA'!$F$4:$F$5221))+SUMPRODUCT(-('Diário 10º PA'!$E$4:$E$5221='Analítico Cx.'!$B159),-('Diário 10º PA'!$O$4:$O$5221=J$1),('Diário 10º PA'!$F$4:$F$5221))</f>
        <v>0</v>
      </c>
      <c r="K159" s="183">
        <f>SUMPRODUCT(-('Diário 7º PA'!$E$4:$E$5383='Analítico Cx.'!$B159),-('Diário 7º PA'!$N$4:$N$5383=K$1),('Diário 7º PA'!$F$4:$F$5383))+SUMPRODUCT(-('Diário 8º PA'!$E$4:$E$5022='Analítico Cx.'!$B159),-('Diário 8º PA'!$O$4:$O$5022=K$1),('Diário 8º PA'!$F$4:$F$5022))+SUMPRODUCT(-('Diário 9º PA'!$E$4:$E$5221='Analítico Cx.'!$B159),-('Diário 9º PA'!$O$4:$O$5221=K$1),('Diário 9º PA'!$F$4:$F$5221))+SUMPRODUCT(-('Diário 10º PA'!$E$4:$E$5221='Analítico Cx.'!$B159),-('Diário 10º PA'!$O$4:$O$5221=K$1),('Diário 10º PA'!$F$4:$F$5221))</f>
        <v>0</v>
      </c>
      <c r="L159" s="183">
        <f>SUMPRODUCT(-('Diário 7º PA'!$E$4:$E$5383='Analítico Cx.'!$B159),-('Diário 7º PA'!$N$4:$N$5383=L$1),('Diário 7º PA'!$F$4:$F$5383))+SUMPRODUCT(-('Diário 8º PA'!$E$4:$E$5022='Analítico Cx.'!$B159),-('Diário 8º PA'!$O$4:$O$5022=L$1),('Diário 8º PA'!$F$4:$F$5022))+SUMPRODUCT(-('Diário 9º PA'!$E$4:$E$5221='Analítico Cx.'!$B159),-('Diário 9º PA'!$O$4:$O$5221=L$1),('Diário 9º PA'!$F$4:$F$5221))+SUMPRODUCT(-('Diário 10º PA'!$E$4:$E$5221='Analítico Cx.'!$B159),-('Diário 10º PA'!$O$4:$O$5221=L$1),('Diário 10º PA'!$F$4:$F$5221))</f>
        <v>0</v>
      </c>
      <c r="M159" s="183">
        <f>SUMPRODUCT(-('Diário 7º PA'!$E$4:$E$5383='Analítico Cx.'!$B159),-('Diário 7º PA'!$N$4:$N$5383=M$1),('Diário 7º PA'!$F$4:$F$5383))+SUMPRODUCT(-('Diário 8º PA'!$E$4:$E$5022='Analítico Cx.'!$B159),-('Diário 8º PA'!$O$4:$O$5022=M$1),('Diário 8º PA'!$F$4:$F$5022))+SUMPRODUCT(-('Diário 9º PA'!$E$4:$E$5221='Analítico Cx.'!$B159),-('Diário 9º PA'!$O$4:$O$5221=M$1),('Diário 9º PA'!$F$4:$F$5221))+SUMPRODUCT(-('Diário 10º PA'!$E$4:$E$5221='Analítico Cx.'!$B159),-('Diário 10º PA'!$O$4:$O$5221=M$1),('Diário 10º PA'!$F$4:$F$5221))</f>
        <v>0</v>
      </c>
      <c r="N159" s="183">
        <f>SUMPRODUCT(-('Diário 7º PA'!$E$4:$E$5383='Analítico Cx.'!$B159),-('Diário 7º PA'!$N$4:$N$5383=N$1),('Diário 7º PA'!$F$4:$F$5383))+SUMPRODUCT(-('Diário 8º PA'!$E$4:$E$5022='Analítico Cx.'!$B159),-('Diário 8º PA'!$O$4:$O$5022=N$1),('Diário 8º PA'!$F$4:$F$5022))+SUMPRODUCT(-('Diário 9º PA'!$E$4:$E$5221='Analítico Cx.'!$B159),-('Diário 9º PA'!$O$4:$O$5221=N$1),('Diário 9º PA'!$F$4:$F$5221))+SUMPRODUCT(-('Diário 10º PA'!$E$4:$E$5221='Analítico Cx.'!$B159),-('Diário 10º PA'!$O$4:$O$5221=N$1),('Diário 10º PA'!$F$4:$F$5221))</f>
        <v>0</v>
      </c>
      <c r="O159" s="188">
        <f>SUM(C159:N159)</f>
        <v>460718.81999999995</v>
      </c>
      <c r="P159" s="269">
        <f t="shared" si="22"/>
        <v>2.8493201781523082E-2</v>
      </c>
    </row>
    <row r="160" spans="1:16" ht="23.25" customHeight="1" thickBot="1" x14ac:dyDescent="0.25">
      <c r="A160" s="67" t="s">
        <v>402</v>
      </c>
      <c r="B160" s="132"/>
      <c r="C160" s="185">
        <f>SUBTOTAL(109,C22:C159)</f>
        <v>5308423.6399999987</v>
      </c>
      <c r="D160" s="185">
        <f t="shared" ref="D160:O160" si="26">SUBTOTAL(109,D22:D159)</f>
        <v>5418740.1200000001</v>
      </c>
      <c r="E160" s="185">
        <f t="shared" si="26"/>
        <v>5442265.830000001</v>
      </c>
      <c r="F160" s="185">
        <f t="shared" si="26"/>
        <v>0</v>
      </c>
      <c r="G160" s="185">
        <f t="shared" si="26"/>
        <v>0</v>
      </c>
      <c r="H160" s="185">
        <f t="shared" si="26"/>
        <v>0</v>
      </c>
      <c r="I160" s="185">
        <f t="shared" si="26"/>
        <v>0</v>
      </c>
      <c r="J160" s="185">
        <f t="shared" si="26"/>
        <v>0</v>
      </c>
      <c r="K160" s="185">
        <f t="shared" si="26"/>
        <v>0</v>
      </c>
      <c r="L160" s="185">
        <f t="shared" si="26"/>
        <v>0</v>
      </c>
      <c r="M160" s="185">
        <f t="shared" si="26"/>
        <v>0</v>
      </c>
      <c r="N160" s="185">
        <f t="shared" si="26"/>
        <v>0</v>
      </c>
      <c r="O160" s="185">
        <f t="shared" si="26"/>
        <v>16169429.589999998</v>
      </c>
      <c r="P160" s="169">
        <f t="shared" si="22"/>
        <v>1</v>
      </c>
    </row>
    <row r="161" spans="1:15" x14ac:dyDescent="0.2">
      <c r="A161" s="163"/>
      <c r="B161" s="164"/>
      <c r="C161" s="184"/>
      <c r="D161" s="184"/>
      <c r="E161" s="184"/>
      <c r="F161" s="184"/>
      <c r="G161" s="184"/>
      <c r="H161" s="184"/>
      <c r="I161" s="184"/>
      <c r="J161" s="184"/>
      <c r="K161" s="184"/>
      <c r="L161" s="184"/>
      <c r="M161" s="184"/>
      <c r="N161" s="184"/>
      <c r="O161" s="184"/>
    </row>
  </sheetData>
  <sheetProtection algorithmName="SHA-512" hashValue="JF0rj6Fa8pvJY4QY7ARrdcusg6u2vrylrXLJXBJyGa4D/xmulJC5lM7JyyltmEWnceVOIwGWlkL+DuA1tnYTbw==" saltValue="0Gtzp90Lm84T781r6sa35w==" spinCount="100000" sheet="1" objects="1" scenarios="1" formatColumns="0"/>
  <dataConsolidate/>
  <mergeCells count="5">
    <mergeCell ref="O5:O8"/>
    <mergeCell ref="P5:P8"/>
    <mergeCell ref="A2:P2"/>
    <mergeCell ref="A3:P3"/>
    <mergeCell ref="A4:P4"/>
  </mergeCells>
  <phoneticPr fontId="0" type="noConversion"/>
  <printOptions horizontalCentered="1"/>
  <pageMargins left="0.19685039370078741" right="0.19685039370078741" top="0.59055118110236227" bottom="0.59055118110236227" header="0" footer="0"/>
  <pageSetup paperSize="9" scale="71" fitToHeight="0" pageOrder="overThenDown" orientation="landscape" r:id="rId1"/>
  <headerFooter>
    <oddFoote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
    <tabColor theme="6" tint="0.39997558519241921"/>
    <pageSetUpPr fitToPage="1"/>
  </sheetPr>
  <dimension ref="A1:P157"/>
  <sheetViews>
    <sheetView showGridLines="0" topLeftCell="A2" zoomScaleSheetLayoutView="85" workbookViewId="0">
      <pane xSplit="2" ySplit="7" topLeftCell="C154" activePane="bottomRight" state="frozen"/>
      <selection pane="topRight" activeCell="G29" sqref="G29"/>
      <selection pane="bottomLeft" activeCell="G29" sqref="G29"/>
      <selection pane="bottomRight" activeCell="A2" sqref="A2:P157"/>
    </sheetView>
  </sheetViews>
  <sheetFormatPr defaultColWidth="9.140625" defaultRowHeight="12.75" x14ac:dyDescent="0.2"/>
  <cols>
    <col min="1" max="1" width="7.42578125" style="18" customWidth="1"/>
    <col min="2" max="2" width="25.7109375" style="18" customWidth="1"/>
    <col min="3" max="12" width="12.42578125" style="18" bestFit="1" customWidth="1"/>
    <col min="13" max="14" width="12.42578125" style="18" customWidth="1"/>
    <col min="15" max="16" width="12" style="18" bestFit="1" customWidth="1"/>
    <col min="17" max="16384" width="9.140625" style="18"/>
  </cols>
  <sheetData>
    <row r="1" spans="1:16" ht="15.75" hidden="1" x14ac:dyDescent="0.2">
      <c r="A1" s="38"/>
      <c r="B1" s="39" t="s">
        <v>141</v>
      </c>
      <c r="C1" s="40">
        <v>1</v>
      </c>
      <c r="D1" s="40">
        <v>2</v>
      </c>
      <c r="E1" s="40">
        <v>3</v>
      </c>
      <c r="F1" s="40">
        <v>4</v>
      </c>
      <c r="G1" s="40">
        <v>5</v>
      </c>
      <c r="H1" s="40">
        <v>6</v>
      </c>
      <c r="I1" s="40">
        <v>7</v>
      </c>
      <c r="J1" s="40">
        <v>8</v>
      </c>
      <c r="K1" s="40">
        <v>9</v>
      </c>
      <c r="L1" s="40">
        <v>10</v>
      </c>
      <c r="M1" s="40">
        <v>11</v>
      </c>
      <c r="N1" s="40">
        <v>12</v>
      </c>
      <c r="O1" s="38"/>
    </row>
    <row r="2" spans="1:16" ht="28.5" customHeight="1" x14ac:dyDescent="0.2">
      <c r="A2" s="649" t="str">
        <f>Capa!A1</f>
        <v>Contrato de Gestão nº. 008/2021 celebrado entre a Secretaria de Justiça e Segurança Pública do Estado de Minas Gerais - SEJUSP e o Instituto Elo</v>
      </c>
      <c r="B2" s="649"/>
      <c r="C2" s="649"/>
      <c r="D2" s="649"/>
      <c r="E2" s="649"/>
      <c r="F2" s="649"/>
      <c r="G2" s="649"/>
      <c r="H2" s="649"/>
      <c r="I2" s="649"/>
      <c r="J2" s="649"/>
      <c r="K2" s="649"/>
      <c r="L2" s="649"/>
      <c r="M2" s="649"/>
      <c r="N2" s="649"/>
      <c r="O2" s="649"/>
      <c r="P2" s="649"/>
    </row>
    <row r="3" spans="1:16" ht="18.75" customHeight="1" x14ac:dyDescent="0.2">
      <c r="A3" s="649" t="str">
        <f>Capa!A3</f>
        <v>7º Relatório Gerencial Financeiro</v>
      </c>
      <c r="B3" s="649"/>
      <c r="C3" s="649"/>
      <c r="D3" s="649"/>
      <c r="E3" s="649"/>
      <c r="F3" s="649"/>
      <c r="G3" s="649"/>
      <c r="H3" s="649"/>
      <c r="I3" s="649"/>
      <c r="J3" s="649"/>
      <c r="K3" s="649"/>
      <c r="L3" s="649"/>
      <c r="M3" s="649"/>
      <c r="N3" s="649"/>
      <c r="O3" s="649"/>
      <c r="P3" s="649"/>
    </row>
    <row r="4" spans="1:16" ht="18.75" customHeight="1" thickBot="1" x14ac:dyDescent="0.25">
      <c r="A4" s="676" t="s">
        <v>403</v>
      </c>
      <c r="B4" s="676"/>
      <c r="C4" s="676"/>
      <c r="D4" s="676"/>
      <c r="E4" s="676"/>
      <c r="F4" s="676"/>
      <c r="G4" s="676"/>
      <c r="H4" s="676"/>
      <c r="I4" s="676"/>
      <c r="J4" s="676"/>
      <c r="K4" s="676"/>
      <c r="L4" s="676"/>
      <c r="M4" s="676"/>
      <c r="N4" s="676"/>
      <c r="O4" s="676"/>
      <c r="P4" s="676"/>
    </row>
    <row r="5" spans="1:16" ht="15" x14ac:dyDescent="0.2">
      <c r="A5" s="42"/>
      <c r="B5" s="42"/>
      <c r="C5" s="43" t="str">
        <f>Resumo!C4</f>
        <v>Janeiro</v>
      </c>
      <c r="D5" s="43" t="str">
        <f>Resumo!D4</f>
        <v>Fevereiro</v>
      </c>
      <c r="E5" s="43" t="str">
        <f>Resumo!E4</f>
        <v>Março</v>
      </c>
      <c r="F5" s="43" t="str">
        <f>Resumo!F4</f>
        <v>Abril</v>
      </c>
      <c r="G5" s="43" t="str">
        <f>Resumo!G4</f>
        <v>Maio</v>
      </c>
      <c r="H5" s="43" t="str">
        <f>Resumo!H4</f>
        <v>Junho</v>
      </c>
      <c r="I5" s="43" t="str">
        <f>Resumo!I4</f>
        <v>Julho</v>
      </c>
      <c r="J5" s="43" t="str">
        <f>Resumo!J4</f>
        <v>Agosto</v>
      </c>
      <c r="K5" s="43" t="str">
        <f>Resumo!K4</f>
        <v>Setembro</v>
      </c>
      <c r="L5" s="43" t="str">
        <f>Resumo!L4</f>
        <v>Outubro</v>
      </c>
      <c r="M5" s="43" t="str">
        <f>Resumo!M4</f>
        <v>Novembro</v>
      </c>
      <c r="N5" s="43" t="str">
        <f>Resumo!N4</f>
        <v>Dezembro</v>
      </c>
      <c r="O5" s="670" t="s">
        <v>83</v>
      </c>
      <c r="P5" s="673" t="s">
        <v>143</v>
      </c>
    </row>
    <row r="6" spans="1:16" ht="15" x14ac:dyDescent="0.2">
      <c r="A6" s="10"/>
      <c r="B6" s="10"/>
      <c r="C6" s="298">
        <f>Resumo!C5</f>
        <v>44927</v>
      </c>
      <c r="D6" s="298">
        <f>Resumo!D5</f>
        <v>44958</v>
      </c>
      <c r="E6" s="298">
        <f>Resumo!E5</f>
        <v>44986</v>
      </c>
      <c r="F6" s="298">
        <f>Resumo!F5</f>
        <v>45017</v>
      </c>
      <c r="G6" s="298">
        <f>Resumo!G5</f>
        <v>45047</v>
      </c>
      <c r="H6" s="298">
        <f>Resumo!H5</f>
        <v>45078</v>
      </c>
      <c r="I6" s="298">
        <f>Resumo!I5</f>
        <v>45108</v>
      </c>
      <c r="J6" s="298">
        <f>Resumo!J5</f>
        <v>45139</v>
      </c>
      <c r="K6" s="298">
        <f>Resumo!K5</f>
        <v>45170</v>
      </c>
      <c r="L6" s="298">
        <f>Resumo!L5</f>
        <v>45200</v>
      </c>
      <c r="M6" s="298">
        <f>Resumo!M5</f>
        <v>45231</v>
      </c>
      <c r="N6" s="298">
        <f>Resumo!N5</f>
        <v>45261</v>
      </c>
      <c r="O6" s="671"/>
      <c r="P6" s="674"/>
    </row>
    <row r="7" spans="1:16" ht="15" x14ac:dyDescent="0.2">
      <c r="A7" s="10"/>
      <c r="B7" s="10"/>
      <c r="C7" s="300" t="str">
        <f>Resumo!C6</f>
        <v>a</v>
      </c>
      <c r="D7" s="300" t="str">
        <f>Resumo!D6</f>
        <v>a</v>
      </c>
      <c r="E7" s="300" t="str">
        <f>Resumo!E6</f>
        <v>a</v>
      </c>
      <c r="F7" s="300" t="str">
        <f>Resumo!F6</f>
        <v>a</v>
      </c>
      <c r="G7" s="300" t="str">
        <f>Resumo!G6</f>
        <v>a</v>
      </c>
      <c r="H7" s="300" t="str">
        <f>Resumo!H6</f>
        <v>a</v>
      </c>
      <c r="I7" s="300" t="str">
        <f>Resumo!I6</f>
        <v>a</v>
      </c>
      <c r="J7" s="300" t="str">
        <f>Resumo!J6</f>
        <v>a</v>
      </c>
      <c r="K7" s="300" t="str">
        <f>Resumo!K6</f>
        <v>a</v>
      </c>
      <c r="L7" s="300" t="str">
        <f>Resumo!L6</f>
        <v>a</v>
      </c>
      <c r="M7" s="300" t="str">
        <f>Resumo!M6</f>
        <v>a</v>
      </c>
      <c r="N7" s="300" t="str">
        <f>Resumo!N6</f>
        <v>a</v>
      </c>
      <c r="O7" s="671"/>
      <c r="P7" s="674"/>
    </row>
    <row r="8" spans="1:16" ht="15.75" thickBot="1" x14ac:dyDescent="0.25">
      <c r="A8" s="41"/>
      <c r="B8" s="41"/>
      <c r="C8" s="299">
        <f>Resumo!C7</f>
        <v>44957</v>
      </c>
      <c r="D8" s="299">
        <f>Resumo!D7</f>
        <v>44985</v>
      </c>
      <c r="E8" s="299">
        <f>Resumo!E7</f>
        <v>45016</v>
      </c>
      <c r="F8" s="299">
        <f>Resumo!F7</f>
        <v>45046</v>
      </c>
      <c r="G8" s="299">
        <f>Resumo!G7</f>
        <v>45077</v>
      </c>
      <c r="H8" s="299">
        <f>Resumo!H7</f>
        <v>45107</v>
      </c>
      <c r="I8" s="299">
        <f>Resumo!I7</f>
        <v>45138</v>
      </c>
      <c r="J8" s="299">
        <f>Resumo!J7</f>
        <v>45169</v>
      </c>
      <c r="K8" s="299">
        <f>Resumo!K7</f>
        <v>45199</v>
      </c>
      <c r="L8" s="299">
        <f>Resumo!L7</f>
        <v>45230</v>
      </c>
      <c r="M8" s="299">
        <f>Resumo!M7</f>
        <v>45260</v>
      </c>
      <c r="N8" s="299">
        <f>Resumo!N7</f>
        <v>45291</v>
      </c>
      <c r="O8" s="672"/>
      <c r="P8" s="675"/>
    </row>
    <row r="9" spans="1:16" ht="23.25" customHeight="1" thickBot="1" x14ac:dyDescent="0.25">
      <c r="A9" s="36">
        <v>1</v>
      </c>
      <c r="B9" s="36" t="s">
        <v>82</v>
      </c>
      <c r="C9" s="66"/>
      <c r="D9" s="66"/>
      <c r="E9" s="66"/>
      <c r="F9" s="66"/>
      <c r="G9" s="66"/>
      <c r="H9" s="66"/>
      <c r="I9" s="66"/>
      <c r="J9" s="66"/>
      <c r="K9" s="66"/>
      <c r="L9" s="66"/>
      <c r="M9" s="66"/>
      <c r="N9" s="66"/>
      <c r="O9" s="66"/>
      <c r="P9" s="166"/>
    </row>
    <row r="10" spans="1:16" ht="23.25" customHeight="1" x14ac:dyDescent="0.2">
      <c r="A10" s="20" t="s">
        <v>84</v>
      </c>
      <c r="B10" s="20" t="s">
        <v>85</v>
      </c>
      <c r="C10" s="63"/>
      <c r="D10" s="63"/>
      <c r="E10" s="63"/>
      <c r="F10" s="63"/>
      <c r="G10" s="63"/>
      <c r="H10" s="63"/>
      <c r="I10" s="63"/>
      <c r="J10" s="63"/>
      <c r="K10" s="63"/>
      <c r="L10" s="63"/>
      <c r="M10" s="63"/>
      <c r="N10" s="63"/>
      <c r="O10" s="63"/>
      <c r="P10" s="167"/>
    </row>
    <row r="11" spans="1:16" ht="23.25" customHeight="1" x14ac:dyDescent="0.2">
      <c r="A11" s="21" t="s">
        <v>86</v>
      </c>
      <c r="B11" s="58" t="s">
        <v>87</v>
      </c>
      <c r="C11" s="11">
        <f>SUMPRODUCT(-('Diário 7º PA'!$E$4:$E$5383='Analítico Cp.'!$B11),-('Diário 7º PA'!$O$4:$O$5383=C$1),('Diário 7º PA'!$F$4:$F$5383))+SUMPRODUCT(-('Diário 8º PA'!$E$4:$E$5022='Analítico Cp.'!$B11),-('Diário 8º PA'!$P$4:$P$5022=C$1),('Diário 8º PA'!$F$4:$F$5022))+SUMPRODUCT(-('Diário 9º PA'!$E$4:$E$5221='Analítico Cp.'!$B11),-('Diário 9º PA'!$P$4:$P$5221=C$1),('Diário 9º PA'!$F$4:$F$5221))+SUMPRODUCT(-('Diário 10º PA'!$E$4:$E$5221='Analítico Cp.'!$B11),-('Diário 10º PA'!$P$4:$P$5221=C$1),('Diário 10º PA'!$F$4:$F$5221))+SUMPRODUCT(-('Comp.'!$D$5:$D$233='Analítico Cp.'!$B11),-('Comp.'!$J$5:$J$233=C$1),('Comp.'!$E$5:$E$233))</f>
        <v>0</v>
      </c>
      <c r="D11" s="11">
        <f>SUMPRODUCT(-('Diário 7º PA'!$E$4:$E$5383='Analítico Cp.'!$B11),-('Diário 7º PA'!$O$4:$O$5383=D$1),('Diário 7º PA'!$F$4:$F$5383))+SUMPRODUCT(-('Diário 8º PA'!$E$4:$E$5022='Analítico Cp.'!$B11),-('Diário 8º PA'!$P$4:$P$5022=D$1),('Diário 8º PA'!$F$4:$F$5022))+SUMPRODUCT(-('Diário 9º PA'!$E$4:$E$5221='Analítico Cp.'!$B11),-('Diário 9º PA'!$P$4:$P$5221=D$1),('Diário 9º PA'!$F$4:$F$5221))+SUMPRODUCT(-('Diário 10º PA'!$E$4:$E$5221='Analítico Cp.'!$B11),-('Diário 10º PA'!$P$4:$P$5221=D$1),('Diário 10º PA'!$F$4:$F$5221))+SUMPRODUCT(-('Comp.'!$D$5:$D$233='Analítico Cp.'!$B11),-('Comp.'!$J$5:$J$233=D$1),('Comp.'!$E$5:$E$233))</f>
        <v>0</v>
      </c>
      <c r="E11" s="11">
        <f>SUMPRODUCT(-('Diário 7º PA'!$E$4:$E$5383='Analítico Cp.'!$B11),-('Diário 7º PA'!$O$4:$O$5383=E$1),('Diário 7º PA'!$F$4:$F$5383))+SUMPRODUCT(-('Diário 8º PA'!$E$4:$E$5022='Analítico Cp.'!$B11),-('Diário 8º PA'!$P$4:$P$5022=E$1),('Diário 8º PA'!$F$4:$F$5022))+SUMPRODUCT(-('Diário 9º PA'!$E$4:$E$5221='Analítico Cp.'!$B11),-('Diário 9º PA'!$P$4:$P$5221=E$1),('Diário 9º PA'!$F$4:$F$5221))+SUMPRODUCT(-('Diário 10º PA'!$E$4:$E$5221='Analítico Cp.'!$B11),-('Diário 10º PA'!$P$4:$P$5221=E$1),('Diário 10º PA'!$F$4:$F$5221))+SUMPRODUCT(-('Comp.'!$D$5:$D$233='Analítico Cp.'!$B11),-('Comp.'!$J$5:$J$233=E$1),('Comp.'!$E$5:$E$233))</f>
        <v>0</v>
      </c>
      <c r="F11" s="11">
        <f>SUMPRODUCT(-('Diário 7º PA'!$E$4:$E$5383='Analítico Cp.'!$B11),-('Diário 7º PA'!$O$4:$O$5383=F$1),('Diário 7º PA'!$F$4:$F$5383))+SUMPRODUCT(-('Diário 8º PA'!$E$4:$E$5022='Analítico Cp.'!$B11),-('Diário 8º PA'!$P$4:$P$5022=F$1),('Diário 8º PA'!$F$4:$F$5022))+SUMPRODUCT(-('Diário 9º PA'!$E$4:$E$5221='Analítico Cp.'!$B11),-('Diário 9º PA'!$P$4:$P$5221=F$1),('Diário 9º PA'!$F$4:$F$5221))+SUMPRODUCT(-('Diário 10º PA'!$E$4:$E$5221='Analítico Cp.'!$B11),-('Diário 10º PA'!$P$4:$P$5221=F$1),('Diário 10º PA'!$F$4:$F$5221))+SUMPRODUCT(-('Comp.'!$D$5:$D$233='Analítico Cp.'!$B11),-('Comp.'!$J$5:$J$233=F$1),('Comp.'!$E$5:$E$233))</f>
        <v>0</v>
      </c>
      <c r="G11" s="11">
        <f>SUMPRODUCT(-('Diário 7º PA'!$E$4:$E$5383='Analítico Cp.'!$B11),-('Diário 7º PA'!$O$4:$O$5383=G$1),('Diário 7º PA'!$F$4:$F$5383))+SUMPRODUCT(-('Diário 8º PA'!$E$4:$E$5022='Analítico Cp.'!$B11),-('Diário 8º PA'!$P$4:$P$5022=G$1),('Diário 8º PA'!$F$4:$F$5022))+SUMPRODUCT(-('Diário 9º PA'!$E$4:$E$5221='Analítico Cp.'!$B11),-('Diário 9º PA'!$P$4:$P$5221=G$1),('Diário 9º PA'!$F$4:$F$5221))+SUMPRODUCT(-('Diário 10º PA'!$E$4:$E$5221='Analítico Cp.'!$B11),-('Diário 10º PA'!$P$4:$P$5221=G$1),('Diário 10º PA'!$F$4:$F$5221))+SUMPRODUCT(-('Comp.'!$D$5:$D$233='Analítico Cp.'!$B11),-('Comp.'!$J$5:$J$233=G$1),('Comp.'!$E$5:$E$233))</f>
        <v>0</v>
      </c>
      <c r="H11" s="11">
        <f>SUMPRODUCT(-('Diário 7º PA'!$E$4:$E$5383='Analítico Cp.'!$B11),-('Diário 7º PA'!$O$4:$O$5383=H$1),('Diário 7º PA'!$F$4:$F$5383))+SUMPRODUCT(-('Diário 8º PA'!$E$4:$E$5022='Analítico Cp.'!$B11),-('Diário 8º PA'!$P$4:$P$5022=H$1),('Diário 8º PA'!$F$4:$F$5022))+SUMPRODUCT(-('Diário 9º PA'!$E$4:$E$5221='Analítico Cp.'!$B11),-('Diário 9º PA'!$P$4:$P$5221=H$1),('Diário 9º PA'!$F$4:$F$5221))+SUMPRODUCT(-('Diário 10º PA'!$E$4:$E$5221='Analítico Cp.'!$B11),-('Diário 10º PA'!$P$4:$P$5221=H$1),('Diário 10º PA'!$F$4:$F$5221))+SUMPRODUCT(-('Comp.'!$D$5:$D$233='Analítico Cp.'!$B11),-('Comp.'!$J$5:$J$233=H$1),('Comp.'!$E$5:$E$233))</f>
        <v>0</v>
      </c>
      <c r="I11" s="11">
        <f>SUMPRODUCT(-('Diário 7º PA'!$E$4:$E$5383='Analítico Cp.'!$B11),-('Diário 7º PA'!$O$4:$O$5383=I$1),('Diário 7º PA'!$F$4:$F$5383))+SUMPRODUCT(-('Diário 8º PA'!$E$4:$E$5022='Analítico Cp.'!$B11),-('Diário 8º PA'!$P$4:$P$5022=I$1),('Diário 8º PA'!$F$4:$F$5022))+SUMPRODUCT(-('Diário 9º PA'!$E$4:$E$5221='Analítico Cp.'!$B11),-('Diário 9º PA'!$P$4:$P$5221=I$1),('Diário 9º PA'!$F$4:$F$5221))+SUMPRODUCT(-('Diário 10º PA'!$E$4:$E$5221='Analítico Cp.'!$B11),-('Diário 10º PA'!$P$4:$P$5221=I$1),('Diário 10º PA'!$F$4:$F$5221))+SUMPRODUCT(-('Comp.'!$D$5:$D$233='Analítico Cp.'!$B11),-('Comp.'!$J$5:$J$233=I$1),('Comp.'!$E$5:$E$233))</f>
        <v>0</v>
      </c>
      <c r="J11" s="11">
        <f>SUMPRODUCT(-('Diário 7º PA'!$E$4:$E$5383='Analítico Cp.'!$B11),-('Diário 7º PA'!$O$4:$O$5383=J$1),('Diário 7º PA'!$F$4:$F$5383))+SUMPRODUCT(-('Diário 8º PA'!$E$4:$E$5022='Analítico Cp.'!$B11),-('Diário 8º PA'!$P$4:$P$5022=J$1),('Diário 8º PA'!$F$4:$F$5022))+SUMPRODUCT(-('Diário 9º PA'!$E$4:$E$5221='Analítico Cp.'!$B11),-('Diário 9º PA'!$P$4:$P$5221=J$1),('Diário 9º PA'!$F$4:$F$5221))+SUMPRODUCT(-('Diário 10º PA'!$E$4:$E$5221='Analítico Cp.'!$B11),-('Diário 10º PA'!$P$4:$P$5221=J$1),('Diário 10º PA'!$F$4:$F$5221))+SUMPRODUCT(-('Comp.'!$D$5:$D$233='Analítico Cp.'!$B11),-('Comp.'!$J$5:$J$233=J$1),('Comp.'!$E$5:$E$233))</f>
        <v>0</v>
      </c>
      <c r="K11" s="11">
        <f>SUMPRODUCT(-('Diário 7º PA'!$E$4:$E$5383='Analítico Cp.'!$B11),-('Diário 7º PA'!$O$4:$O$5383=K$1),('Diário 7º PA'!$F$4:$F$5383))+SUMPRODUCT(-('Diário 8º PA'!$E$4:$E$5022='Analítico Cp.'!$B11),-('Diário 8º PA'!$P$4:$P$5022=K$1),('Diário 8º PA'!$F$4:$F$5022))+SUMPRODUCT(-('Diário 9º PA'!$E$4:$E$5221='Analítico Cp.'!$B11),-('Diário 9º PA'!$P$4:$P$5221=K$1),('Diário 9º PA'!$F$4:$F$5221))+SUMPRODUCT(-('Diário 10º PA'!$E$4:$E$5221='Analítico Cp.'!$B11),-('Diário 10º PA'!$P$4:$P$5221=K$1),('Diário 10º PA'!$F$4:$F$5221))+SUMPRODUCT(-('Comp.'!$D$5:$D$233='Analítico Cp.'!$B11),-('Comp.'!$J$5:$J$233=K$1),('Comp.'!$E$5:$E$233))</f>
        <v>0</v>
      </c>
      <c r="L11" s="11">
        <f>SUMPRODUCT(-('Diário 7º PA'!$E$4:$E$5383='Analítico Cp.'!$B11),-('Diário 7º PA'!$O$4:$O$5383=L$1),('Diário 7º PA'!$F$4:$F$5383))+SUMPRODUCT(-('Diário 8º PA'!$E$4:$E$5022='Analítico Cp.'!$B11),-('Diário 8º PA'!$P$4:$P$5022=L$1),('Diário 8º PA'!$F$4:$F$5022))+SUMPRODUCT(-('Diário 9º PA'!$E$4:$E$5221='Analítico Cp.'!$B11),-('Diário 9º PA'!$P$4:$P$5221=L$1),('Diário 9º PA'!$F$4:$F$5221))+SUMPRODUCT(-('Diário 10º PA'!$E$4:$E$5221='Analítico Cp.'!$B11),-('Diário 10º PA'!$P$4:$P$5221=L$1),('Diário 10º PA'!$F$4:$F$5221))+SUMPRODUCT(-('Comp.'!$D$5:$D$233='Analítico Cp.'!$B11),-('Comp.'!$J$5:$J$233=L$1),('Comp.'!$E$5:$E$233))</f>
        <v>0</v>
      </c>
      <c r="M11" s="11">
        <f>SUMPRODUCT(-('Diário 7º PA'!$E$4:$E$5383='Analítico Cp.'!$B11),-('Diário 7º PA'!$O$4:$O$5383=M$1),('Diário 7º PA'!$F$4:$F$5383))+SUMPRODUCT(-('Diário 8º PA'!$E$4:$E$5022='Analítico Cp.'!$B11),-('Diário 8º PA'!$P$4:$P$5022=M$1),('Diário 8º PA'!$F$4:$F$5022))+SUMPRODUCT(-('Diário 9º PA'!$E$4:$E$5221='Analítico Cp.'!$B11),-('Diário 9º PA'!$P$4:$P$5221=M$1),('Diário 9º PA'!$F$4:$F$5221))+SUMPRODUCT(-('Diário 10º PA'!$E$4:$E$5221='Analítico Cp.'!$B11),-('Diário 10º PA'!$P$4:$P$5221=M$1),('Diário 10º PA'!$F$4:$F$5221))+SUMPRODUCT(-('Comp.'!$D$5:$D$233='Analítico Cp.'!$B11),-('Comp.'!$J$5:$J$233=M$1),('Comp.'!$E$5:$E$233))</f>
        <v>0</v>
      </c>
      <c r="N11" s="11">
        <f>SUMPRODUCT(-('Diário 7º PA'!$E$4:$E$5383='Analítico Cp.'!$B11),-('Diário 7º PA'!$O$4:$O$5383=N$1),('Diário 7º PA'!$F$4:$F$5383))+SUMPRODUCT(-('Diário 8º PA'!$E$4:$E$5022='Analítico Cp.'!$B11),-('Diário 8º PA'!$P$4:$P$5022=N$1),('Diário 8º PA'!$F$4:$F$5022))+SUMPRODUCT(-('Diário 9º PA'!$E$4:$E$5221='Analítico Cp.'!$B11),-('Diário 9º PA'!$P$4:$P$5221=N$1),('Diário 9º PA'!$F$4:$F$5221))+SUMPRODUCT(-('Diário 10º PA'!$E$4:$E$5221='Analítico Cp.'!$B11),-('Diário 10º PA'!$P$4:$P$5221=N$1),('Diário 10º PA'!$F$4:$F$5221))+SUMPRODUCT(-('Comp.'!$D$5:$D$233='Analítico Cp.'!$B11),-('Comp.'!$J$5:$J$233=N$1),('Comp.'!$E$5:$E$233))</f>
        <v>0</v>
      </c>
      <c r="O11" s="12">
        <f>SUM(C11:N11)</f>
        <v>0</v>
      </c>
      <c r="P11" s="168">
        <f>IF($O$15=0,0,O11/$O$15)</f>
        <v>0</v>
      </c>
    </row>
    <row r="12" spans="1:16" ht="23.25" customHeight="1" x14ac:dyDescent="0.2">
      <c r="A12" s="21" t="s">
        <v>88</v>
      </c>
      <c r="B12" s="58" t="s">
        <v>89</v>
      </c>
      <c r="C12" s="11">
        <f>SUMPRODUCT(-('Diário 7º PA'!$E$4:$E$5383='Analítico Cp.'!$B12),-('Diário 7º PA'!$O$4:$O$5383=C$1),('Diário 7º PA'!$F$4:$F$5383))+SUMPRODUCT(-('Diário 8º PA'!$E$4:$E$5022='Analítico Cp.'!$B12),-('Diário 8º PA'!$P$4:$P$5022=C$1),('Diário 8º PA'!$F$4:$F$5022))+SUMPRODUCT(-('Diário 9º PA'!$E$4:$E$5221='Analítico Cp.'!$B12),-('Diário 9º PA'!$P$4:$P$5221=C$1),('Diário 9º PA'!$F$4:$F$5221))+SUMPRODUCT(-('Diário 10º PA'!$E$4:$E$5221='Analítico Cp.'!$B12),-('Diário 10º PA'!$P$4:$P$5221=C$1),('Diário 10º PA'!$F$4:$F$5221))+SUMPRODUCT(-('Comp.'!$D$5:$D$233='Analítico Cp.'!$B12),-('Comp.'!$J$5:$J$233=C$1),('Comp.'!$E$5:$E$233))</f>
        <v>0</v>
      </c>
      <c r="D12" s="11">
        <f>SUMPRODUCT(-('Diário 7º PA'!$E$4:$E$5383='Analítico Cp.'!$B12),-('Diário 7º PA'!$O$4:$O$5383=D$1),('Diário 7º PA'!$F$4:$F$5383))+SUMPRODUCT(-('Diário 8º PA'!$E$4:$E$5022='Analítico Cp.'!$B12),-('Diário 8º PA'!$P$4:$P$5022=D$1),('Diário 8º PA'!$F$4:$F$5022))+SUMPRODUCT(-('Diário 9º PA'!$E$4:$E$5221='Analítico Cp.'!$B12),-('Diário 9º PA'!$P$4:$P$5221=D$1),('Diário 9º PA'!$F$4:$F$5221))+SUMPRODUCT(-('Diário 10º PA'!$E$4:$E$5221='Analítico Cp.'!$B12),-('Diário 10º PA'!$P$4:$P$5221=D$1),('Diário 10º PA'!$F$4:$F$5221))+SUMPRODUCT(-('Comp.'!$D$5:$D$233='Analítico Cp.'!$B12),-('Comp.'!$J$5:$J$233=D$1),('Comp.'!$E$5:$E$233))</f>
        <v>0</v>
      </c>
      <c r="E12" s="11">
        <f>SUMPRODUCT(-('Diário 7º PA'!$E$4:$E$5383='Analítico Cp.'!$B12),-('Diário 7º PA'!$O$4:$O$5383=E$1),('Diário 7º PA'!$F$4:$F$5383))+SUMPRODUCT(-('Diário 8º PA'!$E$4:$E$5022='Analítico Cp.'!$B12),-('Diário 8º PA'!$P$4:$P$5022=E$1),('Diário 8º PA'!$F$4:$F$5022))+SUMPRODUCT(-('Diário 9º PA'!$E$4:$E$5221='Analítico Cp.'!$B12),-('Diário 9º PA'!$P$4:$P$5221=E$1),('Diário 9º PA'!$F$4:$F$5221))+SUMPRODUCT(-('Diário 10º PA'!$E$4:$E$5221='Analítico Cp.'!$B12),-('Diário 10º PA'!$P$4:$P$5221=E$1),('Diário 10º PA'!$F$4:$F$5221))+SUMPRODUCT(-('Comp.'!$D$5:$D$233='Analítico Cp.'!$B12),-('Comp.'!$J$5:$J$233=E$1),('Comp.'!$E$5:$E$233))</f>
        <v>4200</v>
      </c>
      <c r="F12" s="11">
        <f>SUMPRODUCT(-('Diário 7º PA'!$E$4:$E$5383='Analítico Cp.'!$B12),-('Diário 7º PA'!$O$4:$O$5383=F$1),('Diário 7º PA'!$F$4:$F$5383))+SUMPRODUCT(-('Diário 8º PA'!$E$4:$E$5022='Analítico Cp.'!$B12),-('Diário 8º PA'!$P$4:$P$5022=F$1),('Diário 8º PA'!$F$4:$F$5022))+SUMPRODUCT(-('Diário 9º PA'!$E$4:$E$5221='Analítico Cp.'!$B12),-('Diário 9º PA'!$P$4:$P$5221=F$1),('Diário 9º PA'!$F$4:$F$5221))+SUMPRODUCT(-('Diário 10º PA'!$E$4:$E$5221='Analítico Cp.'!$B12),-('Diário 10º PA'!$P$4:$P$5221=F$1),('Diário 10º PA'!$F$4:$F$5221))+SUMPRODUCT(-('Comp.'!$D$5:$D$233='Analítico Cp.'!$B12),-('Comp.'!$J$5:$J$233=F$1),('Comp.'!$E$5:$E$233))</f>
        <v>0</v>
      </c>
      <c r="G12" s="11">
        <f>SUMPRODUCT(-('Diário 7º PA'!$E$4:$E$5383='Analítico Cp.'!$B12),-('Diário 7º PA'!$O$4:$O$5383=G$1),('Diário 7º PA'!$F$4:$F$5383))+SUMPRODUCT(-('Diário 8º PA'!$E$4:$E$5022='Analítico Cp.'!$B12),-('Diário 8º PA'!$P$4:$P$5022=G$1),('Diário 8º PA'!$F$4:$F$5022))+SUMPRODUCT(-('Diário 9º PA'!$E$4:$E$5221='Analítico Cp.'!$B12),-('Diário 9º PA'!$P$4:$P$5221=G$1),('Diário 9º PA'!$F$4:$F$5221))+SUMPRODUCT(-('Diário 10º PA'!$E$4:$E$5221='Analítico Cp.'!$B12),-('Diário 10º PA'!$P$4:$P$5221=G$1),('Diário 10º PA'!$F$4:$F$5221))+SUMPRODUCT(-('Comp.'!$D$5:$D$233='Analítico Cp.'!$B12),-('Comp.'!$J$5:$J$233=G$1),('Comp.'!$E$5:$E$233))</f>
        <v>0</v>
      </c>
      <c r="H12" s="11">
        <f>SUMPRODUCT(-('Diário 7º PA'!$E$4:$E$5383='Analítico Cp.'!$B12),-('Diário 7º PA'!$O$4:$O$5383=H$1),('Diário 7º PA'!$F$4:$F$5383))+SUMPRODUCT(-('Diário 8º PA'!$E$4:$E$5022='Analítico Cp.'!$B12),-('Diário 8º PA'!$P$4:$P$5022=H$1),('Diário 8º PA'!$F$4:$F$5022))+SUMPRODUCT(-('Diário 9º PA'!$E$4:$E$5221='Analítico Cp.'!$B12),-('Diário 9º PA'!$P$4:$P$5221=H$1),('Diário 9º PA'!$F$4:$F$5221))+SUMPRODUCT(-('Diário 10º PA'!$E$4:$E$5221='Analítico Cp.'!$B12),-('Diário 10º PA'!$P$4:$P$5221=H$1),('Diário 10º PA'!$F$4:$F$5221))+SUMPRODUCT(-('Comp.'!$D$5:$D$233='Analítico Cp.'!$B12),-('Comp.'!$J$5:$J$233=H$1),('Comp.'!$E$5:$E$233))</f>
        <v>0</v>
      </c>
      <c r="I12" s="11">
        <f>SUMPRODUCT(-('Diário 7º PA'!$E$4:$E$5383='Analítico Cp.'!$B12),-('Diário 7º PA'!$O$4:$O$5383=I$1),('Diário 7º PA'!$F$4:$F$5383))+SUMPRODUCT(-('Diário 8º PA'!$E$4:$E$5022='Analítico Cp.'!$B12),-('Diário 8º PA'!$P$4:$P$5022=I$1),('Diário 8º PA'!$F$4:$F$5022))+SUMPRODUCT(-('Diário 9º PA'!$E$4:$E$5221='Analítico Cp.'!$B12),-('Diário 9º PA'!$P$4:$P$5221=I$1),('Diário 9º PA'!$F$4:$F$5221))+SUMPRODUCT(-('Diário 10º PA'!$E$4:$E$5221='Analítico Cp.'!$B12),-('Diário 10º PA'!$P$4:$P$5221=I$1),('Diário 10º PA'!$F$4:$F$5221))+SUMPRODUCT(-('Comp.'!$D$5:$D$233='Analítico Cp.'!$B12),-('Comp.'!$J$5:$J$233=I$1),('Comp.'!$E$5:$E$233))</f>
        <v>0</v>
      </c>
      <c r="J12" s="11">
        <f>SUMPRODUCT(-('Diário 7º PA'!$E$4:$E$5383='Analítico Cp.'!$B12),-('Diário 7º PA'!$O$4:$O$5383=J$1),('Diário 7º PA'!$F$4:$F$5383))+SUMPRODUCT(-('Diário 8º PA'!$E$4:$E$5022='Analítico Cp.'!$B12),-('Diário 8º PA'!$P$4:$P$5022=J$1),('Diário 8º PA'!$F$4:$F$5022))+SUMPRODUCT(-('Diário 9º PA'!$E$4:$E$5221='Analítico Cp.'!$B12),-('Diário 9º PA'!$P$4:$P$5221=J$1),('Diário 9º PA'!$F$4:$F$5221))+SUMPRODUCT(-('Diário 10º PA'!$E$4:$E$5221='Analítico Cp.'!$B12),-('Diário 10º PA'!$P$4:$P$5221=J$1),('Diário 10º PA'!$F$4:$F$5221))+SUMPRODUCT(-('Comp.'!$D$5:$D$233='Analítico Cp.'!$B12),-('Comp.'!$J$5:$J$233=J$1),('Comp.'!$E$5:$E$233))</f>
        <v>0</v>
      </c>
      <c r="K12" s="11">
        <f>SUMPRODUCT(-('Diário 7º PA'!$E$4:$E$5383='Analítico Cp.'!$B12),-('Diário 7º PA'!$O$4:$O$5383=K$1),('Diário 7º PA'!$F$4:$F$5383))+SUMPRODUCT(-('Diário 8º PA'!$E$4:$E$5022='Analítico Cp.'!$B12),-('Diário 8º PA'!$P$4:$P$5022=K$1),('Diário 8º PA'!$F$4:$F$5022))+SUMPRODUCT(-('Diário 9º PA'!$E$4:$E$5221='Analítico Cp.'!$B12),-('Diário 9º PA'!$P$4:$P$5221=K$1),('Diário 9º PA'!$F$4:$F$5221))+SUMPRODUCT(-('Diário 10º PA'!$E$4:$E$5221='Analítico Cp.'!$B12),-('Diário 10º PA'!$P$4:$P$5221=K$1),('Diário 10º PA'!$F$4:$F$5221))+SUMPRODUCT(-('Comp.'!$D$5:$D$233='Analítico Cp.'!$B12),-('Comp.'!$J$5:$J$233=K$1),('Comp.'!$E$5:$E$233))</f>
        <v>0</v>
      </c>
      <c r="L12" s="11">
        <f>SUMPRODUCT(-('Diário 7º PA'!$E$4:$E$5383='Analítico Cp.'!$B12),-('Diário 7º PA'!$O$4:$O$5383=L$1),('Diário 7º PA'!$F$4:$F$5383))+SUMPRODUCT(-('Diário 8º PA'!$E$4:$E$5022='Analítico Cp.'!$B12),-('Diário 8º PA'!$P$4:$P$5022=L$1),('Diário 8º PA'!$F$4:$F$5022))+SUMPRODUCT(-('Diário 9º PA'!$E$4:$E$5221='Analítico Cp.'!$B12),-('Diário 9º PA'!$P$4:$P$5221=L$1),('Diário 9º PA'!$F$4:$F$5221))+SUMPRODUCT(-('Diário 10º PA'!$E$4:$E$5221='Analítico Cp.'!$B12),-('Diário 10º PA'!$P$4:$P$5221=L$1),('Diário 10º PA'!$F$4:$F$5221))+SUMPRODUCT(-('Comp.'!$D$5:$D$233='Analítico Cp.'!$B12),-('Comp.'!$J$5:$J$233=L$1),('Comp.'!$E$5:$E$233))</f>
        <v>0</v>
      </c>
      <c r="M12" s="11">
        <f>SUMPRODUCT(-('Diário 7º PA'!$E$4:$E$5383='Analítico Cp.'!$B12),-('Diário 7º PA'!$O$4:$O$5383=M$1),('Diário 7º PA'!$F$4:$F$5383))+SUMPRODUCT(-('Diário 8º PA'!$E$4:$E$5022='Analítico Cp.'!$B12),-('Diário 8º PA'!$P$4:$P$5022=M$1),('Diário 8º PA'!$F$4:$F$5022))+SUMPRODUCT(-('Diário 9º PA'!$E$4:$E$5221='Analítico Cp.'!$B12),-('Diário 9º PA'!$P$4:$P$5221=M$1),('Diário 9º PA'!$F$4:$F$5221))+SUMPRODUCT(-('Diário 10º PA'!$E$4:$E$5221='Analítico Cp.'!$B12),-('Diário 10º PA'!$P$4:$P$5221=M$1),('Diário 10º PA'!$F$4:$F$5221))+SUMPRODUCT(-('Comp.'!$D$5:$D$233='Analítico Cp.'!$B12),-('Comp.'!$J$5:$J$233=M$1),('Comp.'!$E$5:$E$233))</f>
        <v>0</v>
      </c>
      <c r="N12" s="11">
        <f>SUMPRODUCT(-('Diário 7º PA'!$E$4:$E$5383='Analítico Cp.'!$B12),-('Diário 7º PA'!$O$4:$O$5383=N$1),('Diário 7º PA'!$F$4:$F$5383))+SUMPRODUCT(-('Diário 8º PA'!$E$4:$E$5022='Analítico Cp.'!$B12),-('Diário 8º PA'!$P$4:$P$5022=N$1),('Diário 8º PA'!$F$4:$F$5022))+SUMPRODUCT(-('Diário 9º PA'!$E$4:$E$5221='Analítico Cp.'!$B12),-('Diário 9º PA'!$P$4:$P$5221=N$1),('Diário 9º PA'!$F$4:$F$5221))+SUMPRODUCT(-('Diário 10º PA'!$E$4:$E$5221='Analítico Cp.'!$B12),-('Diário 10º PA'!$P$4:$P$5221=N$1),('Diário 10º PA'!$F$4:$F$5221))+SUMPRODUCT(-('Comp.'!$D$5:$D$233='Analítico Cp.'!$B12),-('Comp.'!$J$5:$J$233=N$1),('Comp.'!$E$5:$E$233))</f>
        <v>0</v>
      </c>
      <c r="O12" s="12">
        <f>SUM(C12:N12)</f>
        <v>4200</v>
      </c>
      <c r="P12" s="168">
        <f>IF($O$15=0,0,O12/$O$15)</f>
        <v>1.0017109700373464E-2</v>
      </c>
    </row>
    <row r="13" spans="1:16" ht="23.25" customHeight="1" x14ac:dyDescent="0.2">
      <c r="A13" s="21" t="s">
        <v>90</v>
      </c>
      <c r="B13" s="58" t="s">
        <v>91</v>
      </c>
      <c r="C13" s="11">
        <f>SUMPRODUCT(-('Diário 7º PA'!$E$4:$E$5383='Analítico Cp.'!$B13),-('Diário 7º PA'!$O$4:$O$5383=C$1),('Diário 7º PA'!$F$4:$F$5383))+SUMPRODUCT(-('Diário 8º PA'!$E$4:$E$5022='Analítico Cp.'!$B13),-('Diário 8º PA'!$P$4:$P$5022=C$1),('Diário 8º PA'!$F$4:$F$5022))+SUMPRODUCT(-('Diário 9º PA'!$E$4:$E$5221='Analítico Cp.'!$B13),-('Diário 9º PA'!$P$4:$P$5221=C$1),('Diário 9º PA'!$F$4:$F$5221))+SUMPRODUCT(-('Diário 10º PA'!$E$4:$E$5221='Analítico Cp.'!$B13),-('Diário 10º PA'!$P$4:$P$5221=C$1),('Diário 10º PA'!$F$4:$F$5221))+SUMPRODUCT(-('Comp.'!$D$5:$D$233='Analítico Cp.'!$B13),-('Comp.'!$J$5:$J$233=C$1),('Comp.'!$E$5:$E$233))</f>
        <v>350</v>
      </c>
      <c r="D13" s="11">
        <f>SUMPRODUCT(-('Diário 7º PA'!$E$4:$E$5383='Analítico Cp.'!$B13),-('Diário 7º PA'!$O$4:$O$5383=D$1),('Diário 7º PA'!$F$4:$F$5383))+SUMPRODUCT(-('Diário 8º PA'!$E$4:$E$5022='Analítico Cp.'!$B13),-('Diário 8º PA'!$P$4:$P$5022=D$1),('Diário 8º PA'!$F$4:$F$5022))+SUMPRODUCT(-('Diário 9º PA'!$E$4:$E$5221='Analítico Cp.'!$B13),-('Diário 9º PA'!$P$4:$P$5221=D$1),('Diário 9º PA'!$F$4:$F$5221))+SUMPRODUCT(-('Diário 10º PA'!$E$4:$E$5221='Analítico Cp.'!$B13),-('Diário 10º PA'!$P$4:$P$5221=D$1),('Diário 10º PA'!$F$4:$F$5221))+SUMPRODUCT(-('Comp.'!$D$5:$D$233='Analítico Cp.'!$B13),-('Comp.'!$J$5:$J$233=D$1),('Comp.'!$E$5:$E$233))</f>
        <v>0</v>
      </c>
      <c r="E13" s="11">
        <f>SUMPRODUCT(-('Diário 7º PA'!$E$4:$E$5383='Analítico Cp.'!$B13),-('Diário 7º PA'!$O$4:$O$5383=E$1),('Diário 7º PA'!$F$4:$F$5383))+SUMPRODUCT(-('Diário 8º PA'!$E$4:$E$5022='Analítico Cp.'!$B13),-('Diário 8º PA'!$P$4:$P$5022=E$1),('Diário 8º PA'!$F$4:$F$5022))+SUMPRODUCT(-('Diário 9º PA'!$E$4:$E$5221='Analítico Cp.'!$B13),-('Diário 9º PA'!$P$4:$P$5221=E$1),('Diário 9º PA'!$F$4:$F$5221))+SUMPRODUCT(-('Diário 10º PA'!$E$4:$E$5221='Analítico Cp.'!$B13),-('Diário 10º PA'!$P$4:$P$5221=E$1),('Diário 10º PA'!$F$4:$F$5221))+SUMPRODUCT(-('Comp.'!$D$5:$D$233='Analítico Cp.'!$B13),-('Comp.'!$J$5:$J$233=E$1),('Comp.'!$E$5:$E$233))</f>
        <v>1.3</v>
      </c>
      <c r="F13" s="11">
        <f>SUMPRODUCT(-('Diário 7º PA'!$E$4:$E$5383='Analítico Cp.'!$B13),-('Diário 7º PA'!$O$4:$O$5383=F$1),('Diário 7º PA'!$F$4:$F$5383))+SUMPRODUCT(-('Diário 8º PA'!$E$4:$E$5022='Analítico Cp.'!$B13),-('Diário 8º PA'!$P$4:$P$5022=F$1),('Diário 8º PA'!$F$4:$F$5022))+SUMPRODUCT(-('Diário 9º PA'!$E$4:$E$5221='Analítico Cp.'!$B13),-('Diário 9º PA'!$P$4:$P$5221=F$1),('Diário 9º PA'!$F$4:$F$5221))+SUMPRODUCT(-('Diário 10º PA'!$E$4:$E$5221='Analítico Cp.'!$B13),-('Diário 10º PA'!$P$4:$P$5221=F$1),('Diário 10º PA'!$F$4:$F$5221))+SUMPRODUCT(-('Comp.'!$D$5:$D$233='Analítico Cp.'!$B13),-('Comp.'!$J$5:$J$233=F$1),('Comp.'!$E$5:$E$233))</f>
        <v>0</v>
      </c>
      <c r="G13" s="11">
        <f>SUMPRODUCT(-('Diário 7º PA'!$E$4:$E$5383='Analítico Cp.'!$B13),-('Diário 7º PA'!$O$4:$O$5383=G$1),('Diário 7º PA'!$F$4:$F$5383))+SUMPRODUCT(-('Diário 8º PA'!$E$4:$E$5022='Analítico Cp.'!$B13),-('Diário 8º PA'!$P$4:$P$5022=G$1),('Diário 8º PA'!$F$4:$F$5022))+SUMPRODUCT(-('Diário 9º PA'!$E$4:$E$5221='Analítico Cp.'!$B13),-('Diário 9º PA'!$P$4:$P$5221=G$1),('Diário 9º PA'!$F$4:$F$5221))+SUMPRODUCT(-('Diário 10º PA'!$E$4:$E$5221='Analítico Cp.'!$B13),-('Diário 10º PA'!$P$4:$P$5221=G$1),('Diário 10º PA'!$F$4:$F$5221))+SUMPRODUCT(-('Comp.'!$D$5:$D$233='Analítico Cp.'!$B13),-('Comp.'!$J$5:$J$233=G$1),('Comp.'!$E$5:$E$233))</f>
        <v>0</v>
      </c>
      <c r="H13" s="11">
        <f>SUMPRODUCT(-('Diário 7º PA'!$E$4:$E$5383='Analítico Cp.'!$B13),-('Diário 7º PA'!$O$4:$O$5383=H$1),('Diário 7º PA'!$F$4:$F$5383))+SUMPRODUCT(-('Diário 8º PA'!$E$4:$E$5022='Analítico Cp.'!$B13),-('Diário 8º PA'!$P$4:$P$5022=H$1),('Diário 8º PA'!$F$4:$F$5022))+SUMPRODUCT(-('Diário 9º PA'!$E$4:$E$5221='Analítico Cp.'!$B13),-('Diário 9º PA'!$P$4:$P$5221=H$1),('Diário 9º PA'!$F$4:$F$5221))+SUMPRODUCT(-('Diário 10º PA'!$E$4:$E$5221='Analítico Cp.'!$B13),-('Diário 10º PA'!$P$4:$P$5221=H$1),('Diário 10º PA'!$F$4:$F$5221))+SUMPRODUCT(-('Comp.'!$D$5:$D$233='Analítico Cp.'!$B13),-('Comp.'!$J$5:$J$233=H$1),('Comp.'!$E$5:$E$233))</f>
        <v>0</v>
      </c>
      <c r="I13" s="11">
        <f>SUMPRODUCT(-('Diário 7º PA'!$E$4:$E$5383='Analítico Cp.'!$B13),-('Diário 7º PA'!$O$4:$O$5383=I$1),('Diário 7º PA'!$F$4:$F$5383))+SUMPRODUCT(-('Diário 8º PA'!$E$4:$E$5022='Analítico Cp.'!$B13),-('Diário 8º PA'!$P$4:$P$5022=I$1),('Diário 8º PA'!$F$4:$F$5022))+SUMPRODUCT(-('Diário 9º PA'!$E$4:$E$5221='Analítico Cp.'!$B13),-('Diário 9º PA'!$P$4:$P$5221=I$1),('Diário 9º PA'!$F$4:$F$5221))+SUMPRODUCT(-('Diário 10º PA'!$E$4:$E$5221='Analítico Cp.'!$B13),-('Diário 10º PA'!$P$4:$P$5221=I$1),('Diário 10º PA'!$F$4:$F$5221))+SUMPRODUCT(-('Comp.'!$D$5:$D$233='Analítico Cp.'!$B13),-('Comp.'!$J$5:$J$233=I$1),('Comp.'!$E$5:$E$233))</f>
        <v>0</v>
      </c>
      <c r="J13" s="11">
        <f>SUMPRODUCT(-('Diário 7º PA'!$E$4:$E$5383='Analítico Cp.'!$B13),-('Diário 7º PA'!$O$4:$O$5383=J$1),('Diário 7º PA'!$F$4:$F$5383))+SUMPRODUCT(-('Diário 8º PA'!$E$4:$E$5022='Analítico Cp.'!$B13),-('Diário 8º PA'!$P$4:$P$5022=J$1),('Diário 8º PA'!$F$4:$F$5022))+SUMPRODUCT(-('Diário 9º PA'!$E$4:$E$5221='Analítico Cp.'!$B13),-('Diário 9º PA'!$P$4:$P$5221=J$1),('Diário 9º PA'!$F$4:$F$5221))+SUMPRODUCT(-('Diário 10º PA'!$E$4:$E$5221='Analítico Cp.'!$B13),-('Diário 10º PA'!$P$4:$P$5221=J$1),('Diário 10º PA'!$F$4:$F$5221))+SUMPRODUCT(-('Comp.'!$D$5:$D$233='Analítico Cp.'!$B13),-('Comp.'!$J$5:$J$233=J$1),('Comp.'!$E$5:$E$233))</f>
        <v>0</v>
      </c>
      <c r="K13" s="11">
        <f>SUMPRODUCT(-('Diário 7º PA'!$E$4:$E$5383='Analítico Cp.'!$B13),-('Diário 7º PA'!$O$4:$O$5383=K$1),('Diário 7º PA'!$F$4:$F$5383))+SUMPRODUCT(-('Diário 8º PA'!$E$4:$E$5022='Analítico Cp.'!$B13),-('Diário 8º PA'!$P$4:$P$5022=K$1),('Diário 8º PA'!$F$4:$F$5022))+SUMPRODUCT(-('Diário 9º PA'!$E$4:$E$5221='Analítico Cp.'!$B13),-('Diário 9º PA'!$P$4:$P$5221=K$1),('Diário 9º PA'!$F$4:$F$5221))+SUMPRODUCT(-('Diário 10º PA'!$E$4:$E$5221='Analítico Cp.'!$B13),-('Diário 10º PA'!$P$4:$P$5221=K$1),('Diário 10º PA'!$F$4:$F$5221))+SUMPRODUCT(-('Comp.'!$D$5:$D$233='Analítico Cp.'!$B13),-('Comp.'!$J$5:$J$233=K$1),('Comp.'!$E$5:$E$233))</f>
        <v>0</v>
      </c>
      <c r="L13" s="11">
        <f>SUMPRODUCT(-('Diário 7º PA'!$E$4:$E$5383='Analítico Cp.'!$B13),-('Diário 7º PA'!$O$4:$O$5383=L$1),('Diário 7º PA'!$F$4:$F$5383))+SUMPRODUCT(-('Diário 8º PA'!$E$4:$E$5022='Analítico Cp.'!$B13),-('Diário 8º PA'!$P$4:$P$5022=L$1),('Diário 8º PA'!$F$4:$F$5022))+SUMPRODUCT(-('Diário 9º PA'!$E$4:$E$5221='Analítico Cp.'!$B13),-('Diário 9º PA'!$P$4:$P$5221=L$1),('Diário 9º PA'!$F$4:$F$5221))+SUMPRODUCT(-('Diário 10º PA'!$E$4:$E$5221='Analítico Cp.'!$B13),-('Diário 10º PA'!$P$4:$P$5221=L$1),('Diário 10º PA'!$F$4:$F$5221))+SUMPRODUCT(-('Comp.'!$D$5:$D$233='Analítico Cp.'!$B13),-('Comp.'!$J$5:$J$233=L$1),('Comp.'!$E$5:$E$233))</f>
        <v>0</v>
      </c>
      <c r="M13" s="11">
        <f>SUMPRODUCT(-('Diário 7º PA'!$E$4:$E$5383='Analítico Cp.'!$B13),-('Diário 7º PA'!$O$4:$O$5383=M$1),('Diário 7º PA'!$F$4:$F$5383))+SUMPRODUCT(-('Diário 8º PA'!$E$4:$E$5022='Analítico Cp.'!$B13),-('Diário 8º PA'!$P$4:$P$5022=M$1),('Diário 8º PA'!$F$4:$F$5022))+SUMPRODUCT(-('Diário 9º PA'!$E$4:$E$5221='Analítico Cp.'!$B13),-('Diário 9º PA'!$P$4:$P$5221=M$1),('Diário 9º PA'!$F$4:$F$5221))+SUMPRODUCT(-('Diário 10º PA'!$E$4:$E$5221='Analítico Cp.'!$B13),-('Diário 10º PA'!$P$4:$P$5221=M$1),('Diário 10º PA'!$F$4:$F$5221))+SUMPRODUCT(-('Comp.'!$D$5:$D$233='Analítico Cp.'!$B13),-('Comp.'!$J$5:$J$233=M$1),('Comp.'!$E$5:$E$233))</f>
        <v>0</v>
      </c>
      <c r="N13" s="11">
        <f>SUMPRODUCT(-('Diário 7º PA'!$E$4:$E$5383='Analítico Cp.'!$B13),-('Diário 7º PA'!$O$4:$O$5383=N$1),('Diário 7º PA'!$F$4:$F$5383))+SUMPRODUCT(-('Diário 8º PA'!$E$4:$E$5022='Analítico Cp.'!$B13),-('Diário 8º PA'!$P$4:$P$5022=N$1),('Diário 8º PA'!$F$4:$F$5022))+SUMPRODUCT(-('Diário 9º PA'!$E$4:$E$5221='Analítico Cp.'!$B13),-('Diário 9º PA'!$P$4:$P$5221=N$1),('Diário 9º PA'!$F$4:$F$5221))+SUMPRODUCT(-('Diário 10º PA'!$E$4:$E$5221='Analítico Cp.'!$B13),-('Diário 10º PA'!$P$4:$P$5221=N$1),('Diário 10º PA'!$F$4:$F$5221))+SUMPRODUCT(-('Comp.'!$D$5:$D$233='Analítico Cp.'!$B13),-('Comp.'!$J$5:$J$233=N$1),('Comp.'!$E$5:$E$233))</f>
        <v>0</v>
      </c>
      <c r="O13" s="12">
        <f>SUM(C13:N13)</f>
        <v>351.3</v>
      </c>
      <c r="P13" s="168">
        <f>IF($O$15=0,0,O13/$O$15)</f>
        <v>8.3785967565266613E-4</v>
      </c>
    </row>
    <row r="14" spans="1:16" ht="23.25" customHeight="1" thickBot="1" x14ac:dyDescent="0.25">
      <c r="A14" s="272" t="s">
        <v>146</v>
      </c>
      <c r="B14" s="266" t="s">
        <v>93</v>
      </c>
      <c r="C14" s="273">
        <f>SUMPRODUCT(-('Diário 7º PA'!$E$4:$E$5383='Analítico Cp.'!$B14),-('Diário 7º PA'!$O$4:$O$5383=C$1),('Diário 7º PA'!$F$4:$F$5383))+SUMPRODUCT(-('Diário 8º PA'!$E$4:$E$5022='Analítico Cp.'!$B14),-('Diário 8º PA'!$P$4:$P$5022=C$1),('Diário 8º PA'!$F$4:$F$5022))+SUMPRODUCT(-('Diário 9º PA'!$E$4:$E$5221='Analítico Cp.'!$B14),-('Diário 9º PA'!$P$4:$P$5221=C$1),('Diário 9º PA'!$F$4:$F$5221))+SUMPRODUCT(-('Diário 10º PA'!$E$4:$E$5221='Analítico Cp.'!$B14),-('Diário 10º PA'!$P$4:$P$5221=C$1),('Diário 10º PA'!$F$4:$F$5221))+SUMPRODUCT(-('Comp.'!$D$5:$D$233='Analítico Cp.'!$B14),-('Comp.'!$J$5:$J$233=C$1),('Comp.'!$E$5:$E$233))</f>
        <v>10907.33</v>
      </c>
      <c r="D14" s="273">
        <f>SUMPRODUCT(-('Diário 7º PA'!$E$4:$E$5383='Analítico Cp.'!$B14),-('Diário 7º PA'!$O$4:$O$5383=D$1),('Diário 7º PA'!$F$4:$F$5383))+SUMPRODUCT(-('Diário 8º PA'!$E$4:$E$5022='Analítico Cp.'!$B14),-('Diário 8º PA'!$P$4:$P$5022=D$1),('Diário 8º PA'!$F$4:$F$5022))+SUMPRODUCT(-('Diário 9º PA'!$E$4:$E$5221='Analítico Cp.'!$B14),-('Diário 9º PA'!$P$4:$P$5221=D$1),('Diário 9º PA'!$F$4:$F$5221))+SUMPRODUCT(-('Diário 10º PA'!$E$4:$E$5221='Analítico Cp.'!$B14),-('Diário 10º PA'!$P$4:$P$5221=D$1),('Diário 10º PA'!$F$4:$F$5221))+SUMPRODUCT(-('Comp.'!$D$5:$D$233='Analítico Cp.'!$B14),-('Comp.'!$J$5:$J$233=D$1),('Comp.'!$E$5:$E$233))</f>
        <v>185406.27</v>
      </c>
      <c r="E14" s="273">
        <f>SUMPRODUCT(-('Diário 7º PA'!$E$4:$E$5383='Analítico Cp.'!$B14),-('Diário 7º PA'!$O$4:$O$5383=E$1),('Diário 7º PA'!$F$4:$F$5383))+SUMPRODUCT(-('Diário 8º PA'!$E$4:$E$5022='Analítico Cp.'!$B14),-('Diário 8º PA'!$P$4:$P$5022=E$1),('Diário 8º PA'!$F$4:$F$5022))+SUMPRODUCT(-('Diário 9º PA'!$E$4:$E$5221='Analítico Cp.'!$B14),-('Diário 9º PA'!$P$4:$P$5221=E$1),('Diário 9º PA'!$F$4:$F$5221))+SUMPRODUCT(-('Diário 10º PA'!$E$4:$E$5221='Analítico Cp.'!$B14),-('Diário 10º PA'!$P$4:$P$5221=E$1),('Diário 10º PA'!$F$4:$F$5221))+SUMPRODUCT(-('Comp.'!$D$5:$D$233='Analítico Cp.'!$B14),-('Comp.'!$J$5:$J$233=E$1),('Comp.'!$E$5:$E$233))</f>
        <v>218417.72</v>
      </c>
      <c r="F14" s="273">
        <f>SUMPRODUCT(-('Diário 7º PA'!$E$4:$E$5383='Analítico Cp.'!$B14),-('Diário 7º PA'!$O$4:$O$5383=F$1),('Diário 7º PA'!$F$4:$F$5383))+SUMPRODUCT(-('Diário 8º PA'!$E$4:$E$5022='Analítico Cp.'!$B14),-('Diário 8º PA'!$P$4:$P$5022=F$1),('Diário 8º PA'!$F$4:$F$5022))+SUMPRODUCT(-('Diário 9º PA'!$E$4:$E$5221='Analítico Cp.'!$B14),-('Diário 9º PA'!$P$4:$P$5221=F$1),('Diário 9º PA'!$F$4:$F$5221))+SUMPRODUCT(-('Diário 10º PA'!$E$4:$E$5221='Analítico Cp.'!$B14),-('Diário 10º PA'!$P$4:$P$5221=F$1),('Diário 10º PA'!$F$4:$F$5221))+SUMPRODUCT(-('Comp.'!$D$5:$D$233='Analítico Cp.'!$B14),-('Comp.'!$J$5:$J$233=F$1),('Comp.'!$E$5:$E$233))</f>
        <v>0</v>
      </c>
      <c r="G14" s="273">
        <f>SUMPRODUCT(-('Diário 7º PA'!$E$4:$E$5383='Analítico Cp.'!$B14),-('Diário 7º PA'!$O$4:$O$5383=G$1),('Diário 7º PA'!$F$4:$F$5383))+SUMPRODUCT(-('Diário 8º PA'!$E$4:$E$5022='Analítico Cp.'!$B14),-('Diário 8º PA'!$P$4:$P$5022=G$1),('Diário 8º PA'!$F$4:$F$5022))+SUMPRODUCT(-('Diário 9º PA'!$E$4:$E$5221='Analítico Cp.'!$B14),-('Diário 9º PA'!$P$4:$P$5221=G$1),('Diário 9º PA'!$F$4:$F$5221))+SUMPRODUCT(-('Diário 10º PA'!$E$4:$E$5221='Analítico Cp.'!$B14),-('Diário 10º PA'!$P$4:$P$5221=G$1),('Diário 10º PA'!$F$4:$F$5221))+SUMPRODUCT(-('Comp.'!$D$5:$D$233='Analítico Cp.'!$B14),-('Comp.'!$J$5:$J$233=G$1),('Comp.'!$E$5:$E$233))</f>
        <v>0</v>
      </c>
      <c r="H14" s="273">
        <f>SUMPRODUCT(-('Diário 7º PA'!$E$4:$E$5383='Analítico Cp.'!$B14),-('Diário 7º PA'!$O$4:$O$5383=H$1),('Diário 7º PA'!$F$4:$F$5383))+SUMPRODUCT(-('Diário 8º PA'!$E$4:$E$5022='Analítico Cp.'!$B14),-('Diário 8º PA'!$P$4:$P$5022=H$1),('Diário 8º PA'!$F$4:$F$5022))+SUMPRODUCT(-('Diário 9º PA'!$E$4:$E$5221='Analítico Cp.'!$B14),-('Diário 9º PA'!$P$4:$P$5221=H$1),('Diário 9º PA'!$F$4:$F$5221))+SUMPRODUCT(-('Diário 10º PA'!$E$4:$E$5221='Analítico Cp.'!$B14),-('Diário 10º PA'!$P$4:$P$5221=H$1),('Diário 10º PA'!$F$4:$F$5221))+SUMPRODUCT(-('Comp.'!$D$5:$D$233='Analítico Cp.'!$B14),-('Comp.'!$J$5:$J$233=H$1),('Comp.'!$E$5:$E$233))</f>
        <v>0</v>
      </c>
      <c r="I14" s="273">
        <f>SUMPRODUCT(-('Diário 7º PA'!$E$4:$E$5383='Analítico Cp.'!$B14),-('Diário 7º PA'!$O$4:$O$5383=I$1),('Diário 7º PA'!$F$4:$F$5383))+SUMPRODUCT(-('Diário 8º PA'!$E$4:$E$5022='Analítico Cp.'!$B14),-('Diário 8º PA'!$P$4:$P$5022=I$1),('Diário 8º PA'!$F$4:$F$5022))+SUMPRODUCT(-('Diário 9º PA'!$E$4:$E$5221='Analítico Cp.'!$B14),-('Diário 9º PA'!$P$4:$P$5221=I$1),('Diário 9º PA'!$F$4:$F$5221))+SUMPRODUCT(-('Diário 10º PA'!$E$4:$E$5221='Analítico Cp.'!$B14),-('Diário 10º PA'!$P$4:$P$5221=I$1),('Diário 10º PA'!$F$4:$F$5221))+SUMPRODUCT(-('Comp.'!$D$5:$D$233='Analítico Cp.'!$B14),-('Comp.'!$J$5:$J$233=I$1),('Comp.'!$E$5:$E$233))</f>
        <v>0</v>
      </c>
      <c r="J14" s="273">
        <f>SUMPRODUCT(-('Diário 7º PA'!$E$4:$E$5383='Analítico Cp.'!$B14),-('Diário 7º PA'!$O$4:$O$5383=J$1),('Diário 7º PA'!$F$4:$F$5383))+SUMPRODUCT(-('Diário 8º PA'!$E$4:$E$5022='Analítico Cp.'!$B14),-('Diário 8º PA'!$P$4:$P$5022=J$1),('Diário 8º PA'!$F$4:$F$5022))+SUMPRODUCT(-('Diário 9º PA'!$E$4:$E$5221='Analítico Cp.'!$B14),-('Diário 9º PA'!$P$4:$P$5221=J$1),('Diário 9º PA'!$F$4:$F$5221))+SUMPRODUCT(-('Diário 10º PA'!$E$4:$E$5221='Analítico Cp.'!$B14),-('Diário 10º PA'!$P$4:$P$5221=J$1),('Diário 10º PA'!$F$4:$F$5221))+SUMPRODUCT(-('Comp.'!$D$5:$D$233='Analítico Cp.'!$B14),-('Comp.'!$J$5:$J$233=J$1),('Comp.'!$E$5:$E$233))</f>
        <v>0</v>
      </c>
      <c r="K14" s="273">
        <f>SUMPRODUCT(-('Diário 7º PA'!$E$4:$E$5383='Analítico Cp.'!$B14),-('Diário 7º PA'!$O$4:$O$5383=K$1),('Diário 7º PA'!$F$4:$F$5383))+SUMPRODUCT(-('Diário 8º PA'!$E$4:$E$5022='Analítico Cp.'!$B14),-('Diário 8º PA'!$P$4:$P$5022=K$1),('Diário 8º PA'!$F$4:$F$5022))+SUMPRODUCT(-('Diário 9º PA'!$E$4:$E$5221='Analítico Cp.'!$B14),-('Diário 9º PA'!$P$4:$P$5221=K$1),('Diário 9º PA'!$F$4:$F$5221))+SUMPRODUCT(-('Diário 10º PA'!$E$4:$E$5221='Analítico Cp.'!$B14),-('Diário 10º PA'!$P$4:$P$5221=K$1),('Diário 10º PA'!$F$4:$F$5221))+SUMPRODUCT(-('Comp.'!$D$5:$D$233='Analítico Cp.'!$B14),-('Comp.'!$J$5:$J$233=K$1),('Comp.'!$E$5:$E$233))</f>
        <v>0</v>
      </c>
      <c r="L14" s="273">
        <f>SUMPRODUCT(-('Diário 7º PA'!$E$4:$E$5383='Analítico Cp.'!$B14),-('Diário 7º PA'!$O$4:$O$5383=L$1),('Diário 7º PA'!$F$4:$F$5383))+SUMPRODUCT(-('Diário 8º PA'!$E$4:$E$5022='Analítico Cp.'!$B14),-('Diário 8º PA'!$P$4:$P$5022=L$1),('Diário 8º PA'!$F$4:$F$5022))+SUMPRODUCT(-('Diário 9º PA'!$E$4:$E$5221='Analítico Cp.'!$B14),-('Diário 9º PA'!$P$4:$P$5221=L$1),('Diário 9º PA'!$F$4:$F$5221))+SUMPRODUCT(-('Diário 10º PA'!$E$4:$E$5221='Analítico Cp.'!$B14),-('Diário 10º PA'!$P$4:$P$5221=L$1),('Diário 10º PA'!$F$4:$F$5221))+SUMPRODUCT(-('Comp.'!$D$5:$D$233='Analítico Cp.'!$B14),-('Comp.'!$J$5:$J$233=L$1),('Comp.'!$E$5:$E$233))</f>
        <v>0</v>
      </c>
      <c r="M14" s="273">
        <f>SUMPRODUCT(-('Diário 7º PA'!$E$4:$E$5383='Analítico Cp.'!$B14),-('Diário 7º PA'!$O$4:$O$5383=M$1),('Diário 7º PA'!$F$4:$F$5383))+SUMPRODUCT(-('Diário 8º PA'!$E$4:$E$5022='Analítico Cp.'!$B14),-('Diário 8º PA'!$P$4:$P$5022=M$1),('Diário 8º PA'!$F$4:$F$5022))+SUMPRODUCT(-('Diário 9º PA'!$E$4:$E$5221='Analítico Cp.'!$B14),-('Diário 9º PA'!$P$4:$P$5221=M$1),('Diário 9º PA'!$F$4:$F$5221))+SUMPRODUCT(-('Diário 10º PA'!$E$4:$E$5221='Analítico Cp.'!$B14),-('Diário 10º PA'!$P$4:$P$5221=M$1),('Diário 10º PA'!$F$4:$F$5221))+SUMPRODUCT(-('Comp.'!$D$5:$D$233='Analítico Cp.'!$B14),-('Comp.'!$J$5:$J$233=M$1),('Comp.'!$E$5:$E$233))</f>
        <v>0</v>
      </c>
      <c r="N14" s="273">
        <f>SUMPRODUCT(-('Diário 7º PA'!$E$4:$E$5383='Analítico Cp.'!$B14),-('Diário 7º PA'!$O$4:$O$5383=N$1),('Diário 7º PA'!$F$4:$F$5383))+SUMPRODUCT(-('Diário 8º PA'!$E$4:$E$5022='Analítico Cp.'!$B14),-('Diário 8º PA'!$P$4:$P$5022=N$1),('Diário 8º PA'!$F$4:$F$5022))+SUMPRODUCT(-('Diário 9º PA'!$E$4:$E$5221='Analítico Cp.'!$B14),-('Diário 9º PA'!$P$4:$P$5221=N$1),('Diário 9º PA'!$F$4:$F$5221))+SUMPRODUCT(-('Diário 10º PA'!$E$4:$E$5221='Analítico Cp.'!$B14),-('Diário 10º PA'!$P$4:$P$5221=N$1),('Diário 10º PA'!$F$4:$F$5221))+SUMPRODUCT(-('Comp.'!$D$5:$D$233='Analítico Cp.'!$B14),-('Comp.'!$J$5:$J$233=N$1),('Comp.'!$E$5:$E$233))</f>
        <v>0</v>
      </c>
      <c r="O14" s="14">
        <f>SUM(C14:N14)</f>
        <v>414731.31999999995</v>
      </c>
      <c r="P14" s="268">
        <f>IF($O$15=0,0,O14/$O$15)</f>
        <v>0.98914503062397385</v>
      </c>
    </row>
    <row r="15" spans="1:16" ht="23.25" customHeight="1" thickBot="1" x14ac:dyDescent="0.25">
      <c r="A15" s="26" t="s">
        <v>147</v>
      </c>
      <c r="B15" s="27"/>
      <c r="C15" s="15">
        <f>SUBTOTAL(109,C11:C14)</f>
        <v>11257.33</v>
      </c>
      <c r="D15" s="15">
        <f>SUBTOTAL(109,D11:D14)</f>
        <v>185406.27</v>
      </c>
      <c r="E15" s="15">
        <f>SUBTOTAL(109,E11:E14)</f>
        <v>222619.02</v>
      </c>
      <c r="F15" s="15">
        <f t="shared" ref="F15:N15" si="0">SUBTOTAL(109,F11:F14)</f>
        <v>0</v>
      </c>
      <c r="G15" s="15">
        <f t="shared" si="0"/>
        <v>0</v>
      </c>
      <c r="H15" s="15">
        <f t="shared" si="0"/>
        <v>0</v>
      </c>
      <c r="I15" s="15">
        <f t="shared" si="0"/>
        <v>0</v>
      </c>
      <c r="J15" s="15">
        <f t="shared" si="0"/>
        <v>0</v>
      </c>
      <c r="K15" s="15">
        <f t="shared" si="0"/>
        <v>0</v>
      </c>
      <c r="L15" s="15">
        <f t="shared" si="0"/>
        <v>0</v>
      </c>
      <c r="M15" s="15">
        <f t="shared" si="0"/>
        <v>0</v>
      </c>
      <c r="N15" s="15">
        <f t="shared" si="0"/>
        <v>0</v>
      </c>
      <c r="O15" s="15">
        <f>SUBTOTAL(109,O11:O14)</f>
        <v>419282.61999999994</v>
      </c>
      <c r="P15" s="165">
        <f>IF($O$15=0,0,O15/$O$15)</f>
        <v>1</v>
      </c>
    </row>
    <row r="16" spans="1:16" ht="23.25" customHeight="1" thickBot="1" x14ac:dyDescent="0.25">
      <c r="A16" s="28"/>
      <c r="B16" s="19"/>
      <c r="C16" s="29"/>
      <c r="D16" s="29"/>
      <c r="E16" s="29"/>
      <c r="F16" s="29"/>
      <c r="G16" s="29"/>
      <c r="H16" s="29"/>
      <c r="I16" s="29"/>
      <c r="J16" s="29"/>
      <c r="K16" s="29"/>
      <c r="L16" s="29"/>
      <c r="M16" s="29"/>
      <c r="N16" s="29"/>
      <c r="O16" s="29"/>
    </row>
    <row r="17" spans="1:16" ht="23.25" customHeight="1" thickBot="1" x14ac:dyDescent="0.25">
      <c r="A17" s="30">
        <v>2</v>
      </c>
      <c r="B17" s="19" t="s">
        <v>95</v>
      </c>
      <c r="C17" s="66"/>
      <c r="D17" s="66"/>
      <c r="E17" s="66"/>
      <c r="F17" s="66"/>
      <c r="G17" s="66"/>
      <c r="H17" s="66"/>
      <c r="I17" s="66"/>
      <c r="J17" s="66"/>
      <c r="K17" s="66"/>
      <c r="L17" s="66"/>
      <c r="M17" s="66"/>
      <c r="N17" s="66"/>
      <c r="O17" s="66"/>
      <c r="P17" s="66"/>
    </row>
    <row r="18" spans="1:16" ht="23.25" customHeight="1" x14ac:dyDescent="0.2">
      <c r="A18" s="20" t="s">
        <v>92</v>
      </c>
      <c r="B18" s="101" t="s">
        <v>96</v>
      </c>
      <c r="C18" s="65"/>
      <c r="D18" s="65"/>
      <c r="E18" s="65"/>
      <c r="F18" s="65"/>
      <c r="G18" s="65"/>
      <c r="H18" s="65"/>
      <c r="I18" s="65"/>
      <c r="J18" s="65"/>
      <c r="K18" s="65"/>
      <c r="L18" s="65"/>
      <c r="M18" s="65"/>
      <c r="N18" s="65"/>
      <c r="O18" s="65"/>
      <c r="P18" s="170"/>
    </row>
    <row r="19" spans="1:16" ht="23.25" customHeight="1" x14ac:dyDescent="0.2">
      <c r="A19" s="31" t="s">
        <v>97</v>
      </c>
      <c r="B19" s="32" t="s">
        <v>98</v>
      </c>
      <c r="C19" s="12">
        <f>SUMPRODUCT(-('Diário 7º PA'!$E$4:$E$5383='Analítico Cp.'!$B19),-('Diário 7º PA'!$O$4:$O$5383=C$1),('Diário 7º PA'!$F$4:$F$5383))+SUMPRODUCT(-('Diário 8º PA'!$E$4:$E$5022='Analítico Cp.'!$B19),-('Diário 8º PA'!$P$4:$P$5022=C$1),('Diário 8º PA'!$F$4:$F$5022))+SUMPRODUCT(-('Diário 9º PA'!$E$4:$E$5221='Analítico Cp.'!$B19),-('Diário 9º PA'!$P$4:$P$5221=C$1),('Diário 9º PA'!$F$4:$F$5221))+SUMPRODUCT(-('Diário 10º PA'!$E$4:$E$5221='Analítico Cp.'!$B19),-('Diário 10º PA'!$P$4:$P$5221=C$1),('Diário 10º PA'!$F$4:$F$5221))+SUMPRODUCT(-('Comp.'!$D$5:$D$233='Analítico Cp.'!$B19),-('Comp.'!$J$5:$J$233=C$1),('Comp.'!$E$5:$E$233))</f>
        <v>2726179.0899999989</v>
      </c>
      <c r="D19" s="12">
        <f>SUMPRODUCT(-('Diário 7º PA'!$E$4:$E$5383='Analítico Cp.'!$B19),-('Diário 7º PA'!$O$4:$O$5383=D$1),('Diário 7º PA'!$F$4:$F$5383))+SUMPRODUCT(-('Diário 8º PA'!$E$4:$E$5022='Analítico Cp.'!$B19),-('Diário 8º PA'!$P$4:$P$5022=D$1),('Diário 8º PA'!$F$4:$F$5022))+SUMPRODUCT(-('Diário 9º PA'!$E$4:$E$5221='Analítico Cp.'!$B19),-('Diário 9º PA'!$P$4:$P$5221=D$1),('Diário 9º PA'!$F$4:$F$5221))+SUMPRODUCT(-('Diário 10º PA'!$E$4:$E$5221='Analítico Cp.'!$B19),-('Diário 10º PA'!$P$4:$P$5221=D$1),('Diário 10º PA'!$F$4:$F$5221))+SUMPRODUCT(-('Comp.'!$D$5:$D$233='Analítico Cp.'!$B19),-('Comp.'!$J$5:$J$233=D$1),('Comp.'!$E$5:$E$233))</f>
        <v>2649094.2999999993</v>
      </c>
      <c r="E19" s="12">
        <f>SUMPRODUCT(-('Diário 7º PA'!$E$4:$E$5383='Analítico Cp.'!$B19),-('Diário 7º PA'!$O$4:$O$5383=E$1),('Diário 7º PA'!$F$4:$F$5383))+SUMPRODUCT(-('Diário 8º PA'!$E$4:$E$5022='Analítico Cp.'!$B19),-('Diário 8º PA'!$P$4:$P$5022=E$1),('Diário 8º PA'!$F$4:$F$5022))+SUMPRODUCT(-('Diário 9º PA'!$E$4:$E$5221='Analítico Cp.'!$B19),-('Diário 9º PA'!$P$4:$P$5221=E$1),('Diário 9º PA'!$F$4:$F$5221))+SUMPRODUCT(-('Diário 10º PA'!$E$4:$E$5221='Analítico Cp.'!$B19),-('Diário 10º PA'!$P$4:$P$5221=E$1),('Diário 10º PA'!$F$4:$F$5221))+SUMPRODUCT(-('Comp.'!$D$5:$D$233='Analítico Cp.'!$B19),-('Comp.'!$J$5:$J$233=E$1),('Comp.'!$E$5:$E$233))</f>
        <v>2439859.62</v>
      </c>
      <c r="F19" s="12">
        <f>SUMPRODUCT(-('Diário 7º PA'!$E$4:$E$5383='Analítico Cp.'!$B19),-('Diário 7º PA'!$O$4:$O$5383=F$1),('Diário 7º PA'!$F$4:$F$5383))+SUMPRODUCT(-('Diário 8º PA'!$E$4:$E$5022='Analítico Cp.'!$B19),-('Diário 8º PA'!$P$4:$P$5022=F$1),('Diário 8º PA'!$F$4:$F$5022))+SUMPRODUCT(-('Diário 9º PA'!$E$4:$E$5221='Analítico Cp.'!$B19),-('Diário 9º PA'!$P$4:$P$5221=F$1),('Diário 9º PA'!$F$4:$F$5221))+SUMPRODUCT(-('Diário 10º PA'!$E$4:$E$5221='Analítico Cp.'!$B19),-('Diário 10º PA'!$P$4:$P$5221=F$1),('Diário 10º PA'!$F$4:$F$5221))+SUMPRODUCT(-('Comp.'!$D$5:$D$233='Analítico Cp.'!$B19),-('Comp.'!$J$5:$J$233=F$1),('Comp.'!$E$5:$E$233))</f>
        <v>0</v>
      </c>
      <c r="G19" s="12">
        <f>SUMPRODUCT(-('Diário 7º PA'!$E$4:$E$5383='Analítico Cp.'!$B19),-('Diário 7º PA'!$O$4:$O$5383=G$1),('Diário 7º PA'!$F$4:$F$5383))+SUMPRODUCT(-('Diário 8º PA'!$E$4:$E$5022='Analítico Cp.'!$B19),-('Diário 8º PA'!$P$4:$P$5022=G$1),('Diário 8º PA'!$F$4:$F$5022))+SUMPRODUCT(-('Diário 9º PA'!$E$4:$E$5221='Analítico Cp.'!$B19),-('Diário 9º PA'!$P$4:$P$5221=G$1),('Diário 9º PA'!$F$4:$F$5221))+SUMPRODUCT(-('Diário 10º PA'!$E$4:$E$5221='Analítico Cp.'!$B19),-('Diário 10º PA'!$P$4:$P$5221=G$1),('Diário 10º PA'!$F$4:$F$5221))+SUMPRODUCT(-('Comp.'!$D$5:$D$233='Analítico Cp.'!$B19),-('Comp.'!$J$5:$J$233=G$1),('Comp.'!$E$5:$E$233))</f>
        <v>0</v>
      </c>
      <c r="H19" s="12">
        <f>SUMPRODUCT(-('Diário 7º PA'!$E$4:$E$5383='Analítico Cp.'!$B19),-('Diário 7º PA'!$O$4:$O$5383=H$1),('Diário 7º PA'!$F$4:$F$5383))+SUMPRODUCT(-('Diário 8º PA'!$E$4:$E$5022='Analítico Cp.'!$B19),-('Diário 8º PA'!$P$4:$P$5022=H$1),('Diário 8º PA'!$F$4:$F$5022))+SUMPRODUCT(-('Diário 9º PA'!$E$4:$E$5221='Analítico Cp.'!$B19),-('Diário 9º PA'!$P$4:$P$5221=H$1),('Diário 9º PA'!$F$4:$F$5221))+SUMPRODUCT(-('Diário 10º PA'!$E$4:$E$5221='Analítico Cp.'!$B19),-('Diário 10º PA'!$P$4:$P$5221=H$1),('Diário 10º PA'!$F$4:$F$5221))+SUMPRODUCT(-('Comp.'!$D$5:$D$233='Analítico Cp.'!$B19),-('Comp.'!$J$5:$J$233=H$1),('Comp.'!$E$5:$E$233))</f>
        <v>0</v>
      </c>
      <c r="I19" s="12">
        <f>SUMPRODUCT(-('Diário 7º PA'!$E$4:$E$5383='Analítico Cp.'!$B19),-('Diário 7º PA'!$O$4:$O$5383=I$1),('Diário 7º PA'!$F$4:$F$5383))+SUMPRODUCT(-('Diário 8º PA'!$E$4:$E$5022='Analítico Cp.'!$B19),-('Diário 8º PA'!$P$4:$P$5022=I$1),('Diário 8º PA'!$F$4:$F$5022))+SUMPRODUCT(-('Diário 9º PA'!$E$4:$E$5221='Analítico Cp.'!$B19),-('Diário 9º PA'!$P$4:$P$5221=I$1),('Diário 9º PA'!$F$4:$F$5221))+SUMPRODUCT(-('Diário 10º PA'!$E$4:$E$5221='Analítico Cp.'!$B19),-('Diário 10º PA'!$P$4:$P$5221=I$1),('Diário 10º PA'!$F$4:$F$5221))+SUMPRODUCT(-('Comp.'!$D$5:$D$233='Analítico Cp.'!$B19),-('Comp.'!$J$5:$J$233=I$1),('Comp.'!$E$5:$E$233))</f>
        <v>0</v>
      </c>
      <c r="J19" s="12">
        <f>SUMPRODUCT(-('Diário 7º PA'!$E$4:$E$5383='Analítico Cp.'!$B19),-('Diário 7º PA'!$O$4:$O$5383=J$1),('Diário 7º PA'!$F$4:$F$5383))+SUMPRODUCT(-('Diário 8º PA'!$E$4:$E$5022='Analítico Cp.'!$B19),-('Diário 8º PA'!$P$4:$P$5022=J$1),('Diário 8º PA'!$F$4:$F$5022))+SUMPRODUCT(-('Diário 9º PA'!$E$4:$E$5221='Analítico Cp.'!$B19),-('Diário 9º PA'!$P$4:$P$5221=J$1),('Diário 9º PA'!$F$4:$F$5221))+SUMPRODUCT(-('Diário 10º PA'!$E$4:$E$5221='Analítico Cp.'!$B19),-('Diário 10º PA'!$P$4:$P$5221=J$1),('Diário 10º PA'!$F$4:$F$5221))+SUMPRODUCT(-('Comp.'!$D$5:$D$233='Analítico Cp.'!$B19),-('Comp.'!$J$5:$J$233=J$1),('Comp.'!$E$5:$E$233))</f>
        <v>0</v>
      </c>
      <c r="K19" s="12">
        <f>SUMPRODUCT(-('Diário 7º PA'!$E$4:$E$5383='Analítico Cp.'!$B19),-('Diário 7º PA'!$O$4:$O$5383=K$1),('Diário 7º PA'!$F$4:$F$5383))+SUMPRODUCT(-('Diário 8º PA'!$E$4:$E$5022='Analítico Cp.'!$B19),-('Diário 8º PA'!$P$4:$P$5022=K$1),('Diário 8º PA'!$F$4:$F$5022))+SUMPRODUCT(-('Diário 9º PA'!$E$4:$E$5221='Analítico Cp.'!$B19),-('Diário 9º PA'!$P$4:$P$5221=K$1),('Diário 9º PA'!$F$4:$F$5221))+SUMPRODUCT(-('Diário 10º PA'!$E$4:$E$5221='Analítico Cp.'!$B19),-('Diário 10º PA'!$P$4:$P$5221=K$1),('Diário 10º PA'!$F$4:$F$5221))+SUMPRODUCT(-('Comp.'!$D$5:$D$233='Analítico Cp.'!$B19),-('Comp.'!$J$5:$J$233=K$1),('Comp.'!$E$5:$E$233))</f>
        <v>0</v>
      </c>
      <c r="L19" s="12">
        <f>SUMPRODUCT(-('Diário 7º PA'!$E$4:$E$5383='Analítico Cp.'!$B19),-('Diário 7º PA'!$O$4:$O$5383=L$1),('Diário 7º PA'!$F$4:$F$5383))+SUMPRODUCT(-('Diário 8º PA'!$E$4:$E$5022='Analítico Cp.'!$B19),-('Diário 8º PA'!$P$4:$P$5022=L$1),('Diário 8º PA'!$F$4:$F$5022))+SUMPRODUCT(-('Diário 9º PA'!$E$4:$E$5221='Analítico Cp.'!$B19),-('Diário 9º PA'!$P$4:$P$5221=L$1),('Diário 9º PA'!$F$4:$F$5221))+SUMPRODUCT(-('Diário 10º PA'!$E$4:$E$5221='Analítico Cp.'!$B19),-('Diário 10º PA'!$P$4:$P$5221=L$1),('Diário 10º PA'!$F$4:$F$5221))+SUMPRODUCT(-('Comp.'!$D$5:$D$233='Analítico Cp.'!$B19),-('Comp.'!$J$5:$J$233=L$1),('Comp.'!$E$5:$E$233))</f>
        <v>0</v>
      </c>
      <c r="M19" s="12">
        <f>SUMPRODUCT(-('Diário 7º PA'!$E$4:$E$5383='Analítico Cp.'!$B19),-('Diário 7º PA'!$O$4:$O$5383=M$1),('Diário 7º PA'!$F$4:$F$5383))+SUMPRODUCT(-('Diário 8º PA'!$E$4:$E$5022='Analítico Cp.'!$B19),-('Diário 8º PA'!$P$4:$P$5022=M$1),('Diário 8º PA'!$F$4:$F$5022))+SUMPRODUCT(-('Diário 9º PA'!$E$4:$E$5221='Analítico Cp.'!$B19),-('Diário 9º PA'!$P$4:$P$5221=M$1),('Diário 9º PA'!$F$4:$F$5221))+SUMPRODUCT(-('Diário 10º PA'!$E$4:$E$5221='Analítico Cp.'!$B19),-('Diário 10º PA'!$P$4:$P$5221=M$1),('Diário 10º PA'!$F$4:$F$5221))+SUMPRODUCT(-('Comp.'!$D$5:$D$233='Analítico Cp.'!$B19),-('Comp.'!$J$5:$J$233=M$1),('Comp.'!$E$5:$E$233))</f>
        <v>0</v>
      </c>
      <c r="N19" s="12">
        <f>SUMPRODUCT(-('Diário 7º PA'!$E$4:$E$5383='Analítico Cp.'!$B19),-('Diário 7º PA'!$O$4:$O$5383=N$1),('Diário 7º PA'!$F$4:$F$5383))+SUMPRODUCT(-('Diário 8º PA'!$E$4:$E$5022='Analítico Cp.'!$B19),-('Diário 8º PA'!$P$4:$P$5022=N$1),('Diário 8º PA'!$F$4:$F$5022))+SUMPRODUCT(-('Diário 9º PA'!$E$4:$E$5221='Analítico Cp.'!$B19),-('Diário 9º PA'!$P$4:$P$5221=N$1),('Diário 9º PA'!$F$4:$F$5221))+SUMPRODUCT(-('Diário 10º PA'!$E$4:$E$5221='Analítico Cp.'!$B19),-('Diário 10º PA'!$P$4:$P$5221=N$1),('Diário 10º PA'!$F$4:$F$5221))+SUMPRODUCT(-('Comp.'!$D$5:$D$233='Analítico Cp.'!$B19),-('Comp.'!$J$5:$J$233=N$1),('Comp.'!$E$5:$E$233))</f>
        <v>0</v>
      </c>
      <c r="O19" s="12">
        <f>SUM(C19:N19)</f>
        <v>7815133.0099999988</v>
      </c>
      <c r="P19" s="168">
        <f t="shared" ref="P19:P28" si="1">IF($O$157=0,0,O19/$O$157)</f>
        <v>0.75609544937192374</v>
      </c>
    </row>
    <row r="20" spans="1:16" ht="23.25" customHeight="1" x14ac:dyDescent="0.2">
      <c r="A20" s="59" t="s">
        <v>148</v>
      </c>
      <c r="B20" s="58" t="s">
        <v>149</v>
      </c>
      <c r="C20" s="11">
        <f>SUMPRODUCT(-('Diário 7º PA'!$E$4:$E$5383='Analítico Cp.'!$B20),-('Diário 7º PA'!$O$4:$O$5383=C$1),('Diário 7º PA'!$F$4:$F$5383))+SUMPRODUCT(-('Diário 8º PA'!$E$4:$E$5022='Analítico Cp.'!$B20),-('Diário 8º PA'!$P$4:$P$5022=C$1),('Diário 8º PA'!$F$4:$F$5022))+SUMPRODUCT(-('Diário 9º PA'!$E$4:$E$5221='Analítico Cp.'!$B20),-('Diário 9º PA'!$P$4:$P$5221=C$1),('Diário 9º PA'!$F$4:$F$5221))+SUMPRODUCT(-('Diário 10º PA'!$E$4:$E$5221='Analítico Cp.'!$B20),-('Diário 10º PA'!$P$4:$P$5221=C$1),('Diário 10º PA'!$F$4:$F$5221))+SUMPRODUCT(-('Comp.'!$D$5:$D$233='Analítico Cp.'!$B20),-('Comp.'!$J$5:$J$233=C$1),('Comp.'!$E$5:$E$233))</f>
        <v>0</v>
      </c>
      <c r="D20" s="11">
        <f>SUMPRODUCT(-('Diário 7º PA'!$E$4:$E$5383='Analítico Cp.'!$B20),-('Diário 7º PA'!$O$4:$O$5383=D$1),('Diário 7º PA'!$F$4:$F$5383))+SUMPRODUCT(-('Diário 8º PA'!$E$4:$E$5022='Analítico Cp.'!$B20),-('Diário 8º PA'!$P$4:$P$5022=D$1),('Diário 8º PA'!$F$4:$F$5022))+SUMPRODUCT(-('Diário 9º PA'!$E$4:$E$5221='Analítico Cp.'!$B20),-('Diário 9º PA'!$P$4:$P$5221=D$1),('Diário 9º PA'!$F$4:$F$5221))+SUMPRODUCT(-('Diário 10º PA'!$E$4:$E$5221='Analítico Cp.'!$B20),-('Diário 10º PA'!$P$4:$P$5221=D$1),('Diário 10º PA'!$F$4:$F$5221))+SUMPRODUCT(-('Comp.'!$D$5:$D$233='Analítico Cp.'!$B20),-('Comp.'!$J$5:$J$233=D$1),('Comp.'!$E$5:$E$233))</f>
        <v>0</v>
      </c>
      <c r="E20" s="11">
        <f>SUMPRODUCT(-('Diário 7º PA'!$E$4:$E$5383='Analítico Cp.'!$B20),-('Diário 7º PA'!$O$4:$O$5383=E$1),('Diário 7º PA'!$F$4:$F$5383))+SUMPRODUCT(-('Diário 8º PA'!$E$4:$E$5022='Analítico Cp.'!$B20),-('Diário 8º PA'!$P$4:$P$5022=E$1),('Diário 8º PA'!$F$4:$F$5022))+SUMPRODUCT(-('Diário 9º PA'!$E$4:$E$5221='Analítico Cp.'!$B20),-('Diário 9º PA'!$P$4:$P$5221=E$1),('Diário 9º PA'!$F$4:$F$5221))+SUMPRODUCT(-('Diário 10º PA'!$E$4:$E$5221='Analítico Cp.'!$B20),-('Diário 10º PA'!$P$4:$P$5221=E$1),('Diário 10º PA'!$F$4:$F$5221))+SUMPRODUCT(-('Comp.'!$D$5:$D$233='Analítico Cp.'!$B20),-('Comp.'!$J$5:$J$233=E$1),('Comp.'!$E$5:$E$233))</f>
        <v>0</v>
      </c>
      <c r="F20" s="11">
        <f>SUMPRODUCT(-('Diário 7º PA'!$E$4:$E$5383='Analítico Cp.'!$B20),-('Diário 7º PA'!$O$4:$O$5383=F$1),('Diário 7º PA'!$F$4:$F$5383))+SUMPRODUCT(-('Diário 8º PA'!$E$4:$E$5022='Analítico Cp.'!$B20),-('Diário 8º PA'!$P$4:$P$5022=F$1),('Diário 8º PA'!$F$4:$F$5022))+SUMPRODUCT(-('Diário 9º PA'!$E$4:$E$5221='Analítico Cp.'!$B20),-('Diário 9º PA'!$P$4:$P$5221=F$1),('Diário 9º PA'!$F$4:$F$5221))+SUMPRODUCT(-('Diário 10º PA'!$E$4:$E$5221='Analítico Cp.'!$B20),-('Diário 10º PA'!$P$4:$P$5221=F$1),('Diário 10º PA'!$F$4:$F$5221))+SUMPRODUCT(-('Comp.'!$D$5:$D$233='Analítico Cp.'!$B20),-('Comp.'!$J$5:$J$233=F$1),('Comp.'!$E$5:$E$233))</f>
        <v>0</v>
      </c>
      <c r="G20" s="11">
        <f>SUMPRODUCT(-('Diário 7º PA'!$E$4:$E$5383='Analítico Cp.'!$B20),-('Diário 7º PA'!$O$4:$O$5383=G$1),('Diário 7º PA'!$F$4:$F$5383))+SUMPRODUCT(-('Diário 8º PA'!$E$4:$E$5022='Analítico Cp.'!$B20),-('Diário 8º PA'!$P$4:$P$5022=G$1),('Diário 8º PA'!$F$4:$F$5022))+SUMPRODUCT(-('Diário 9º PA'!$E$4:$E$5221='Analítico Cp.'!$B20),-('Diário 9º PA'!$P$4:$P$5221=G$1),('Diário 9º PA'!$F$4:$F$5221))+SUMPRODUCT(-('Diário 10º PA'!$E$4:$E$5221='Analítico Cp.'!$B20),-('Diário 10º PA'!$P$4:$P$5221=G$1),('Diário 10º PA'!$F$4:$F$5221))+SUMPRODUCT(-('Comp.'!$D$5:$D$233='Analítico Cp.'!$B20),-('Comp.'!$J$5:$J$233=G$1),('Comp.'!$E$5:$E$233))</f>
        <v>0</v>
      </c>
      <c r="H20" s="11">
        <f>SUMPRODUCT(-('Diário 7º PA'!$E$4:$E$5383='Analítico Cp.'!$B20),-('Diário 7º PA'!$O$4:$O$5383=H$1),('Diário 7º PA'!$F$4:$F$5383))+SUMPRODUCT(-('Diário 8º PA'!$E$4:$E$5022='Analítico Cp.'!$B20),-('Diário 8º PA'!$P$4:$P$5022=H$1),('Diário 8º PA'!$F$4:$F$5022))+SUMPRODUCT(-('Diário 9º PA'!$E$4:$E$5221='Analítico Cp.'!$B20),-('Diário 9º PA'!$P$4:$P$5221=H$1),('Diário 9º PA'!$F$4:$F$5221))+SUMPRODUCT(-('Diário 10º PA'!$E$4:$E$5221='Analítico Cp.'!$B20),-('Diário 10º PA'!$P$4:$P$5221=H$1),('Diário 10º PA'!$F$4:$F$5221))+SUMPRODUCT(-('Comp.'!$D$5:$D$233='Analítico Cp.'!$B20),-('Comp.'!$J$5:$J$233=H$1),('Comp.'!$E$5:$E$233))</f>
        <v>0</v>
      </c>
      <c r="I20" s="11">
        <f>SUMPRODUCT(-('Diário 7º PA'!$E$4:$E$5383='Analítico Cp.'!$B20),-('Diário 7º PA'!$O$4:$O$5383=I$1),('Diário 7º PA'!$F$4:$F$5383))+SUMPRODUCT(-('Diário 8º PA'!$E$4:$E$5022='Analítico Cp.'!$B20),-('Diário 8º PA'!$P$4:$P$5022=I$1),('Diário 8º PA'!$F$4:$F$5022))+SUMPRODUCT(-('Diário 9º PA'!$E$4:$E$5221='Analítico Cp.'!$B20),-('Diário 9º PA'!$P$4:$P$5221=I$1),('Diário 9º PA'!$F$4:$F$5221))+SUMPRODUCT(-('Diário 10º PA'!$E$4:$E$5221='Analítico Cp.'!$B20),-('Diário 10º PA'!$P$4:$P$5221=I$1),('Diário 10º PA'!$F$4:$F$5221))+SUMPRODUCT(-('Comp.'!$D$5:$D$233='Analítico Cp.'!$B20),-('Comp.'!$J$5:$J$233=I$1),('Comp.'!$E$5:$E$233))</f>
        <v>0</v>
      </c>
      <c r="J20" s="11">
        <f>SUMPRODUCT(-('Diário 7º PA'!$E$4:$E$5383='Analítico Cp.'!$B20),-('Diário 7º PA'!$O$4:$O$5383=J$1),('Diário 7º PA'!$F$4:$F$5383))+SUMPRODUCT(-('Diário 8º PA'!$E$4:$E$5022='Analítico Cp.'!$B20),-('Diário 8º PA'!$P$4:$P$5022=J$1),('Diário 8º PA'!$F$4:$F$5022))+SUMPRODUCT(-('Diário 9º PA'!$E$4:$E$5221='Analítico Cp.'!$B20),-('Diário 9º PA'!$P$4:$P$5221=J$1),('Diário 9º PA'!$F$4:$F$5221))+SUMPRODUCT(-('Diário 10º PA'!$E$4:$E$5221='Analítico Cp.'!$B20),-('Diário 10º PA'!$P$4:$P$5221=J$1),('Diário 10º PA'!$F$4:$F$5221))+SUMPRODUCT(-('Comp.'!$D$5:$D$233='Analítico Cp.'!$B20),-('Comp.'!$J$5:$J$233=J$1),('Comp.'!$E$5:$E$233))</f>
        <v>0</v>
      </c>
      <c r="K20" s="11">
        <f>SUMPRODUCT(-('Diário 7º PA'!$E$4:$E$5383='Analítico Cp.'!$B20),-('Diário 7º PA'!$O$4:$O$5383=K$1),('Diário 7º PA'!$F$4:$F$5383))+SUMPRODUCT(-('Diário 8º PA'!$E$4:$E$5022='Analítico Cp.'!$B20),-('Diário 8º PA'!$P$4:$P$5022=K$1),('Diário 8º PA'!$F$4:$F$5022))+SUMPRODUCT(-('Diário 9º PA'!$E$4:$E$5221='Analítico Cp.'!$B20),-('Diário 9º PA'!$P$4:$P$5221=K$1),('Diário 9º PA'!$F$4:$F$5221))+SUMPRODUCT(-('Diário 10º PA'!$E$4:$E$5221='Analítico Cp.'!$B20),-('Diário 10º PA'!$P$4:$P$5221=K$1),('Diário 10º PA'!$F$4:$F$5221))+SUMPRODUCT(-('Comp.'!$D$5:$D$233='Analítico Cp.'!$B20),-('Comp.'!$J$5:$J$233=K$1),('Comp.'!$E$5:$E$233))</f>
        <v>0</v>
      </c>
      <c r="L20" s="11">
        <f>SUMPRODUCT(-('Diário 7º PA'!$E$4:$E$5383='Analítico Cp.'!$B20),-('Diário 7º PA'!$O$4:$O$5383=L$1),('Diário 7º PA'!$F$4:$F$5383))+SUMPRODUCT(-('Diário 8º PA'!$E$4:$E$5022='Analítico Cp.'!$B20),-('Diário 8º PA'!$P$4:$P$5022=L$1),('Diário 8º PA'!$F$4:$F$5022))+SUMPRODUCT(-('Diário 9º PA'!$E$4:$E$5221='Analítico Cp.'!$B20),-('Diário 9º PA'!$P$4:$P$5221=L$1),('Diário 9º PA'!$F$4:$F$5221))+SUMPRODUCT(-('Diário 10º PA'!$E$4:$E$5221='Analítico Cp.'!$B20),-('Diário 10º PA'!$P$4:$P$5221=L$1),('Diário 10º PA'!$F$4:$F$5221))+SUMPRODUCT(-('Comp.'!$D$5:$D$233='Analítico Cp.'!$B20),-('Comp.'!$J$5:$J$233=L$1),('Comp.'!$E$5:$E$233))</f>
        <v>0</v>
      </c>
      <c r="M20" s="11">
        <f>SUMPRODUCT(-('Diário 7º PA'!$E$4:$E$5383='Analítico Cp.'!$B20),-('Diário 7º PA'!$O$4:$O$5383=M$1),('Diário 7º PA'!$F$4:$F$5383))+SUMPRODUCT(-('Diário 8º PA'!$E$4:$E$5022='Analítico Cp.'!$B20),-('Diário 8º PA'!$P$4:$P$5022=M$1),('Diário 8º PA'!$F$4:$F$5022))+SUMPRODUCT(-('Diário 9º PA'!$E$4:$E$5221='Analítico Cp.'!$B20),-('Diário 9º PA'!$P$4:$P$5221=M$1),('Diário 9º PA'!$F$4:$F$5221))+SUMPRODUCT(-('Diário 10º PA'!$E$4:$E$5221='Analítico Cp.'!$B20),-('Diário 10º PA'!$P$4:$P$5221=M$1),('Diário 10º PA'!$F$4:$F$5221))+SUMPRODUCT(-('Comp.'!$D$5:$D$233='Analítico Cp.'!$B20),-('Comp.'!$J$5:$J$233=M$1),('Comp.'!$E$5:$E$233))</f>
        <v>0</v>
      </c>
      <c r="N20" s="11">
        <f>SUMPRODUCT(-('Diário 7º PA'!$E$4:$E$5383='Analítico Cp.'!$B20),-('Diário 7º PA'!$O$4:$O$5383=N$1),('Diário 7º PA'!$F$4:$F$5383))+SUMPRODUCT(-('Diário 8º PA'!$E$4:$E$5022='Analítico Cp.'!$B20),-('Diário 8º PA'!$P$4:$P$5022=N$1),('Diário 8º PA'!$F$4:$F$5022))+SUMPRODUCT(-('Diário 9º PA'!$E$4:$E$5221='Analítico Cp.'!$B20),-('Diário 9º PA'!$P$4:$P$5221=N$1),('Diário 9º PA'!$F$4:$F$5221))+SUMPRODUCT(-('Diário 10º PA'!$E$4:$E$5221='Analítico Cp.'!$B20),-('Diário 10º PA'!$P$4:$P$5221=N$1),('Diário 10º PA'!$F$4:$F$5221))+SUMPRODUCT(-('Comp.'!$D$5:$D$233='Analítico Cp.'!$B20),-('Comp.'!$J$5:$J$233=N$1),('Comp.'!$E$5:$E$233))</f>
        <v>0</v>
      </c>
      <c r="O20" s="12">
        <f>SUM(C20:N20)</f>
        <v>0</v>
      </c>
      <c r="P20" s="168">
        <f t="shared" si="1"/>
        <v>0</v>
      </c>
    </row>
    <row r="21" spans="1:16" ht="23.25" customHeight="1" x14ac:dyDescent="0.2">
      <c r="A21" s="59" t="s">
        <v>150</v>
      </c>
      <c r="B21" s="57" t="s">
        <v>151</v>
      </c>
      <c r="C21" s="11">
        <f>SUMPRODUCT(-('Diário 7º PA'!$E$4:$E$5383='Analítico Cp.'!$B21),-('Diário 7º PA'!$O$4:$O$5383=C$1),('Diário 7º PA'!$F$4:$F$5383))+SUMPRODUCT(-('Diário 8º PA'!$E$4:$E$5022='Analítico Cp.'!$B21),-('Diário 8º PA'!$P$4:$P$5022=C$1),('Diário 8º PA'!$F$4:$F$5022))+SUMPRODUCT(-('Diário 9º PA'!$E$4:$E$5221='Analítico Cp.'!$B21),-('Diário 9º PA'!$P$4:$P$5221=C$1),('Diário 9º PA'!$F$4:$F$5221))+SUMPRODUCT(-('Diário 10º PA'!$E$4:$E$5221='Analítico Cp.'!$B21),-('Diário 10º PA'!$P$4:$P$5221=C$1),('Diário 10º PA'!$F$4:$F$5221))+SUMPRODUCT(-('Comp.'!$D$5:$D$233='Analítico Cp.'!$B21),-('Comp.'!$J$5:$J$233=C$1),('Comp.'!$E$5:$E$233))</f>
        <v>0</v>
      </c>
      <c r="D21" s="11">
        <f>SUMPRODUCT(-('Diário 7º PA'!$E$4:$E$5383='Analítico Cp.'!$B21),-('Diário 7º PA'!$O$4:$O$5383=D$1),('Diário 7º PA'!$F$4:$F$5383))+SUMPRODUCT(-('Diário 8º PA'!$E$4:$E$5022='Analítico Cp.'!$B21),-('Diário 8º PA'!$P$4:$P$5022=D$1),('Diário 8º PA'!$F$4:$F$5022))+SUMPRODUCT(-('Diário 9º PA'!$E$4:$E$5221='Analítico Cp.'!$B21),-('Diário 9º PA'!$P$4:$P$5221=D$1),('Diário 9º PA'!$F$4:$F$5221))+SUMPRODUCT(-('Diário 10º PA'!$E$4:$E$5221='Analítico Cp.'!$B21),-('Diário 10º PA'!$P$4:$P$5221=D$1),('Diário 10º PA'!$F$4:$F$5221))+SUMPRODUCT(-('Comp.'!$D$5:$D$233='Analítico Cp.'!$B21),-('Comp.'!$J$5:$J$233=D$1),('Comp.'!$E$5:$E$233))</f>
        <v>0</v>
      </c>
      <c r="E21" s="11">
        <f>SUMPRODUCT(-('Diário 7º PA'!$E$4:$E$5383='Analítico Cp.'!$B21),-('Diário 7º PA'!$O$4:$O$5383=E$1),('Diário 7º PA'!$F$4:$F$5383))+SUMPRODUCT(-('Diário 8º PA'!$E$4:$E$5022='Analítico Cp.'!$B21),-('Diário 8º PA'!$P$4:$P$5022=E$1),('Diário 8º PA'!$F$4:$F$5022))+SUMPRODUCT(-('Diário 9º PA'!$E$4:$E$5221='Analítico Cp.'!$B21),-('Diário 9º PA'!$P$4:$P$5221=E$1),('Diário 9º PA'!$F$4:$F$5221))+SUMPRODUCT(-('Diário 10º PA'!$E$4:$E$5221='Analítico Cp.'!$B21),-('Diário 10º PA'!$P$4:$P$5221=E$1),('Diário 10º PA'!$F$4:$F$5221))+SUMPRODUCT(-('Comp.'!$D$5:$D$233='Analítico Cp.'!$B21),-('Comp.'!$J$5:$J$233=E$1),('Comp.'!$E$5:$E$233))</f>
        <v>0</v>
      </c>
      <c r="F21" s="11">
        <f>SUMPRODUCT(-('Diário 7º PA'!$E$4:$E$5383='Analítico Cp.'!$B21),-('Diário 7º PA'!$O$4:$O$5383=F$1),('Diário 7º PA'!$F$4:$F$5383))+SUMPRODUCT(-('Diário 8º PA'!$E$4:$E$5022='Analítico Cp.'!$B21),-('Diário 8º PA'!$P$4:$P$5022=F$1),('Diário 8º PA'!$F$4:$F$5022))+SUMPRODUCT(-('Diário 9º PA'!$E$4:$E$5221='Analítico Cp.'!$B21),-('Diário 9º PA'!$P$4:$P$5221=F$1),('Diário 9º PA'!$F$4:$F$5221))+SUMPRODUCT(-('Diário 10º PA'!$E$4:$E$5221='Analítico Cp.'!$B21),-('Diário 10º PA'!$P$4:$P$5221=F$1),('Diário 10º PA'!$F$4:$F$5221))+SUMPRODUCT(-('Comp.'!$D$5:$D$233='Analítico Cp.'!$B21),-('Comp.'!$J$5:$J$233=F$1),('Comp.'!$E$5:$E$233))</f>
        <v>0</v>
      </c>
      <c r="G21" s="11">
        <f>SUMPRODUCT(-('Diário 7º PA'!$E$4:$E$5383='Analítico Cp.'!$B21),-('Diário 7º PA'!$O$4:$O$5383=G$1),('Diário 7º PA'!$F$4:$F$5383))+SUMPRODUCT(-('Diário 8º PA'!$E$4:$E$5022='Analítico Cp.'!$B21),-('Diário 8º PA'!$P$4:$P$5022=G$1),('Diário 8º PA'!$F$4:$F$5022))+SUMPRODUCT(-('Diário 9º PA'!$E$4:$E$5221='Analítico Cp.'!$B21),-('Diário 9º PA'!$P$4:$P$5221=G$1),('Diário 9º PA'!$F$4:$F$5221))+SUMPRODUCT(-('Diário 10º PA'!$E$4:$E$5221='Analítico Cp.'!$B21),-('Diário 10º PA'!$P$4:$P$5221=G$1),('Diário 10º PA'!$F$4:$F$5221))+SUMPRODUCT(-('Comp.'!$D$5:$D$233='Analítico Cp.'!$B21),-('Comp.'!$J$5:$J$233=G$1),('Comp.'!$E$5:$E$233))</f>
        <v>0</v>
      </c>
      <c r="H21" s="11">
        <f>SUMPRODUCT(-('Diário 7º PA'!$E$4:$E$5383='Analítico Cp.'!$B21),-('Diário 7º PA'!$O$4:$O$5383=H$1),('Diário 7º PA'!$F$4:$F$5383))+SUMPRODUCT(-('Diário 8º PA'!$E$4:$E$5022='Analítico Cp.'!$B21),-('Diário 8º PA'!$P$4:$P$5022=H$1),('Diário 8º PA'!$F$4:$F$5022))+SUMPRODUCT(-('Diário 9º PA'!$E$4:$E$5221='Analítico Cp.'!$B21),-('Diário 9º PA'!$P$4:$P$5221=H$1),('Diário 9º PA'!$F$4:$F$5221))+SUMPRODUCT(-('Diário 10º PA'!$E$4:$E$5221='Analítico Cp.'!$B21),-('Diário 10º PA'!$P$4:$P$5221=H$1),('Diário 10º PA'!$F$4:$F$5221))+SUMPRODUCT(-('Comp.'!$D$5:$D$233='Analítico Cp.'!$B21),-('Comp.'!$J$5:$J$233=H$1),('Comp.'!$E$5:$E$233))</f>
        <v>0</v>
      </c>
      <c r="I21" s="11">
        <f>SUMPRODUCT(-('Diário 7º PA'!$E$4:$E$5383='Analítico Cp.'!$B21),-('Diário 7º PA'!$O$4:$O$5383=I$1),('Diário 7º PA'!$F$4:$F$5383))+SUMPRODUCT(-('Diário 8º PA'!$E$4:$E$5022='Analítico Cp.'!$B21),-('Diário 8º PA'!$P$4:$P$5022=I$1),('Diário 8º PA'!$F$4:$F$5022))+SUMPRODUCT(-('Diário 9º PA'!$E$4:$E$5221='Analítico Cp.'!$B21),-('Diário 9º PA'!$P$4:$P$5221=I$1),('Diário 9º PA'!$F$4:$F$5221))+SUMPRODUCT(-('Diário 10º PA'!$E$4:$E$5221='Analítico Cp.'!$B21),-('Diário 10º PA'!$P$4:$P$5221=I$1),('Diário 10º PA'!$F$4:$F$5221))+SUMPRODUCT(-('Comp.'!$D$5:$D$233='Analítico Cp.'!$B21),-('Comp.'!$J$5:$J$233=I$1),('Comp.'!$E$5:$E$233))</f>
        <v>0</v>
      </c>
      <c r="J21" s="11">
        <f>SUMPRODUCT(-('Diário 7º PA'!$E$4:$E$5383='Analítico Cp.'!$B21),-('Diário 7º PA'!$O$4:$O$5383=J$1),('Diário 7º PA'!$F$4:$F$5383))+SUMPRODUCT(-('Diário 8º PA'!$E$4:$E$5022='Analítico Cp.'!$B21),-('Diário 8º PA'!$P$4:$P$5022=J$1),('Diário 8º PA'!$F$4:$F$5022))+SUMPRODUCT(-('Diário 9º PA'!$E$4:$E$5221='Analítico Cp.'!$B21),-('Diário 9º PA'!$P$4:$P$5221=J$1),('Diário 9º PA'!$F$4:$F$5221))+SUMPRODUCT(-('Diário 10º PA'!$E$4:$E$5221='Analítico Cp.'!$B21),-('Diário 10º PA'!$P$4:$P$5221=J$1),('Diário 10º PA'!$F$4:$F$5221))+SUMPRODUCT(-('Comp.'!$D$5:$D$233='Analítico Cp.'!$B21),-('Comp.'!$J$5:$J$233=J$1),('Comp.'!$E$5:$E$233))</f>
        <v>0</v>
      </c>
      <c r="K21" s="11">
        <f>SUMPRODUCT(-('Diário 7º PA'!$E$4:$E$5383='Analítico Cp.'!$B21),-('Diário 7º PA'!$O$4:$O$5383=K$1),('Diário 7º PA'!$F$4:$F$5383))+SUMPRODUCT(-('Diário 8º PA'!$E$4:$E$5022='Analítico Cp.'!$B21),-('Diário 8º PA'!$P$4:$P$5022=K$1),('Diário 8º PA'!$F$4:$F$5022))+SUMPRODUCT(-('Diário 9º PA'!$E$4:$E$5221='Analítico Cp.'!$B21),-('Diário 9º PA'!$P$4:$P$5221=K$1),('Diário 9º PA'!$F$4:$F$5221))+SUMPRODUCT(-('Diário 10º PA'!$E$4:$E$5221='Analítico Cp.'!$B21),-('Diário 10º PA'!$P$4:$P$5221=K$1),('Diário 10º PA'!$F$4:$F$5221))+SUMPRODUCT(-('Comp.'!$D$5:$D$233='Analítico Cp.'!$B21),-('Comp.'!$J$5:$J$233=K$1),('Comp.'!$E$5:$E$233))</f>
        <v>0</v>
      </c>
      <c r="L21" s="11">
        <f>SUMPRODUCT(-('Diário 7º PA'!$E$4:$E$5383='Analítico Cp.'!$B21),-('Diário 7º PA'!$O$4:$O$5383=L$1),('Diário 7º PA'!$F$4:$F$5383))+SUMPRODUCT(-('Diário 8º PA'!$E$4:$E$5022='Analítico Cp.'!$B21),-('Diário 8º PA'!$P$4:$P$5022=L$1),('Diário 8º PA'!$F$4:$F$5022))+SUMPRODUCT(-('Diário 9º PA'!$E$4:$E$5221='Analítico Cp.'!$B21),-('Diário 9º PA'!$P$4:$P$5221=L$1),('Diário 9º PA'!$F$4:$F$5221))+SUMPRODUCT(-('Diário 10º PA'!$E$4:$E$5221='Analítico Cp.'!$B21),-('Diário 10º PA'!$P$4:$P$5221=L$1),('Diário 10º PA'!$F$4:$F$5221))+SUMPRODUCT(-('Comp.'!$D$5:$D$233='Analítico Cp.'!$B21),-('Comp.'!$J$5:$J$233=L$1),('Comp.'!$E$5:$E$233))</f>
        <v>0</v>
      </c>
      <c r="M21" s="11">
        <f>SUMPRODUCT(-('Diário 7º PA'!$E$4:$E$5383='Analítico Cp.'!$B21),-('Diário 7º PA'!$O$4:$O$5383=M$1),('Diário 7º PA'!$F$4:$F$5383))+SUMPRODUCT(-('Diário 8º PA'!$E$4:$E$5022='Analítico Cp.'!$B21),-('Diário 8º PA'!$P$4:$P$5022=M$1),('Diário 8º PA'!$F$4:$F$5022))+SUMPRODUCT(-('Diário 9º PA'!$E$4:$E$5221='Analítico Cp.'!$B21),-('Diário 9º PA'!$P$4:$P$5221=M$1),('Diário 9º PA'!$F$4:$F$5221))+SUMPRODUCT(-('Diário 10º PA'!$E$4:$E$5221='Analítico Cp.'!$B21),-('Diário 10º PA'!$P$4:$P$5221=M$1),('Diário 10º PA'!$F$4:$F$5221))+SUMPRODUCT(-('Comp.'!$D$5:$D$233='Analítico Cp.'!$B21),-('Comp.'!$J$5:$J$233=M$1),('Comp.'!$E$5:$E$233))</f>
        <v>0</v>
      </c>
      <c r="N21" s="11">
        <f>SUMPRODUCT(-('Diário 7º PA'!$E$4:$E$5383='Analítico Cp.'!$B21),-('Diário 7º PA'!$O$4:$O$5383=N$1),('Diário 7º PA'!$F$4:$F$5383))+SUMPRODUCT(-('Diário 8º PA'!$E$4:$E$5022='Analítico Cp.'!$B21),-('Diário 8º PA'!$P$4:$P$5022=N$1),('Diário 8º PA'!$F$4:$F$5022))+SUMPRODUCT(-('Diário 9º PA'!$E$4:$E$5221='Analítico Cp.'!$B21),-('Diário 9º PA'!$P$4:$P$5221=N$1),('Diário 9º PA'!$F$4:$F$5221))+SUMPRODUCT(-('Diário 10º PA'!$E$4:$E$5221='Analítico Cp.'!$B21),-('Diário 10º PA'!$P$4:$P$5221=N$1),('Diário 10º PA'!$F$4:$F$5221))+SUMPRODUCT(-('Comp.'!$D$5:$D$233='Analítico Cp.'!$B21),-('Comp.'!$J$5:$J$233=N$1),('Comp.'!$E$5:$E$233))</f>
        <v>0</v>
      </c>
      <c r="O21" s="12">
        <f>SUM(C21:N21)</f>
        <v>0</v>
      </c>
      <c r="P21" s="168">
        <f t="shared" si="1"/>
        <v>0</v>
      </c>
    </row>
    <row r="22" spans="1:16" ht="23.25" customHeight="1" x14ac:dyDescent="0.2">
      <c r="A22" s="59" t="s">
        <v>152</v>
      </c>
      <c r="B22" s="57" t="s">
        <v>153</v>
      </c>
      <c r="C22" s="11">
        <f>SUMPRODUCT(-('Diário 7º PA'!$E$4:$E$5383='Analítico Cp.'!$B22),-('Diário 7º PA'!$O$4:$O$5383=C$1),('Diário 7º PA'!$F$4:$F$5383))+SUMPRODUCT(-('Diário 8º PA'!$E$4:$E$5022='Analítico Cp.'!$B22),-('Diário 8º PA'!$P$4:$P$5022=C$1),('Diário 8º PA'!$F$4:$F$5022))+SUMPRODUCT(-('Diário 9º PA'!$E$4:$E$5221='Analítico Cp.'!$B22),-('Diário 9º PA'!$P$4:$P$5221=C$1),('Diário 9º PA'!$F$4:$F$5221))+SUMPRODUCT(-('Diário 10º PA'!$E$4:$E$5221='Analítico Cp.'!$B22),-('Diário 10º PA'!$P$4:$P$5221=C$1),('Diário 10º PA'!$F$4:$F$5221))+SUMPRODUCT(-('Comp.'!$D$5:$D$233='Analítico Cp.'!$B22),-('Comp.'!$J$5:$J$233=C$1),('Comp.'!$E$5:$E$233))</f>
        <v>0</v>
      </c>
      <c r="D22" s="11">
        <f>SUMPRODUCT(-('Diário 7º PA'!$E$4:$E$5383='Analítico Cp.'!$B22),-('Diário 7º PA'!$O$4:$O$5383=D$1),('Diário 7º PA'!$F$4:$F$5383))+SUMPRODUCT(-('Diário 8º PA'!$E$4:$E$5022='Analítico Cp.'!$B22),-('Diário 8º PA'!$P$4:$P$5022=D$1),('Diário 8º PA'!$F$4:$F$5022))+SUMPRODUCT(-('Diário 9º PA'!$E$4:$E$5221='Analítico Cp.'!$B22),-('Diário 9º PA'!$P$4:$P$5221=D$1),('Diário 9º PA'!$F$4:$F$5221))+SUMPRODUCT(-('Diário 10º PA'!$E$4:$E$5221='Analítico Cp.'!$B22),-('Diário 10º PA'!$P$4:$P$5221=D$1),('Diário 10º PA'!$F$4:$F$5221))+SUMPRODUCT(-('Comp.'!$D$5:$D$233='Analítico Cp.'!$B22),-('Comp.'!$J$5:$J$233=D$1),('Comp.'!$E$5:$E$233))</f>
        <v>0</v>
      </c>
      <c r="E22" s="11">
        <f>SUMPRODUCT(-('Diário 7º PA'!$E$4:$E$5383='Analítico Cp.'!$B22),-('Diário 7º PA'!$O$4:$O$5383=E$1),('Diário 7º PA'!$F$4:$F$5383))+SUMPRODUCT(-('Diário 8º PA'!$E$4:$E$5022='Analítico Cp.'!$B22),-('Diário 8º PA'!$P$4:$P$5022=E$1),('Diário 8º PA'!$F$4:$F$5022))+SUMPRODUCT(-('Diário 9º PA'!$E$4:$E$5221='Analítico Cp.'!$B22),-('Diário 9º PA'!$P$4:$P$5221=E$1),('Diário 9º PA'!$F$4:$F$5221))+SUMPRODUCT(-('Diário 10º PA'!$E$4:$E$5221='Analítico Cp.'!$B22),-('Diário 10º PA'!$P$4:$P$5221=E$1),('Diário 10º PA'!$F$4:$F$5221))+SUMPRODUCT(-('Comp.'!$D$5:$D$233='Analítico Cp.'!$B22),-('Comp.'!$J$5:$J$233=E$1),('Comp.'!$E$5:$E$233))</f>
        <v>0</v>
      </c>
      <c r="F22" s="11">
        <f>SUMPRODUCT(-('Diário 7º PA'!$E$4:$E$5383='Analítico Cp.'!$B22),-('Diário 7º PA'!$O$4:$O$5383=F$1),('Diário 7º PA'!$F$4:$F$5383))+SUMPRODUCT(-('Diário 8º PA'!$E$4:$E$5022='Analítico Cp.'!$B22),-('Diário 8º PA'!$P$4:$P$5022=F$1),('Diário 8º PA'!$F$4:$F$5022))+SUMPRODUCT(-('Diário 9º PA'!$E$4:$E$5221='Analítico Cp.'!$B22),-('Diário 9º PA'!$P$4:$P$5221=F$1),('Diário 9º PA'!$F$4:$F$5221))+SUMPRODUCT(-('Diário 10º PA'!$E$4:$E$5221='Analítico Cp.'!$B22),-('Diário 10º PA'!$P$4:$P$5221=F$1),('Diário 10º PA'!$F$4:$F$5221))+SUMPRODUCT(-('Comp.'!$D$5:$D$233='Analítico Cp.'!$B22),-('Comp.'!$J$5:$J$233=F$1),('Comp.'!$E$5:$E$233))</f>
        <v>0</v>
      </c>
      <c r="G22" s="11">
        <f>SUMPRODUCT(-('Diário 7º PA'!$E$4:$E$5383='Analítico Cp.'!$B22),-('Diário 7º PA'!$O$4:$O$5383=G$1),('Diário 7º PA'!$F$4:$F$5383))+SUMPRODUCT(-('Diário 8º PA'!$E$4:$E$5022='Analítico Cp.'!$B22),-('Diário 8º PA'!$P$4:$P$5022=G$1),('Diário 8º PA'!$F$4:$F$5022))+SUMPRODUCT(-('Diário 9º PA'!$E$4:$E$5221='Analítico Cp.'!$B22),-('Diário 9º PA'!$P$4:$P$5221=G$1),('Diário 9º PA'!$F$4:$F$5221))+SUMPRODUCT(-('Diário 10º PA'!$E$4:$E$5221='Analítico Cp.'!$B22),-('Diário 10º PA'!$P$4:$P$5221=G$1),('Diário 10º PA'!$F$4:$F$5221))+SUMPRODUCT(-('Comp.'!$D$5:$D$233='Analítico Cp.'!$B22),-('Comp.'!$J$5:$J$233=G$1),('Comp.'!$E$5:$E$233))</f>
        <v>0</v>
      </c>
      <c r="H22" s="11">
        <f>SUMPRODUCT(-('Diário 7º PA'!$E$4:$E$5383='Analítico Cp.'!$B22),-('Diário 7º PA'!$O$4:$O$5383=H$1),('Diário 7º PA'!$F$4:$F$5383))+SUMPRODUCT(-('Diário 8º PA'!$E$4:$E$5022='Analítico Cp.'!$B22),-('Diário 8º PA'!$P$4:$P$5022=H$1),('Diário 8º PA'!$F$4:$F$5022))+SUMPRODUCT(-('Diário 9º PA'!$E$4:$E$5221='Analítico Cp.'!$B22),-('Diário 9º PA'!$P$4:$P$5221=H$1),('Diário 9º PA'!$F$4:$F$5221))+SUMPRODUCT(-('Diário 10º PA'!$E$4:$E$5221='Analítico Cp.'!$B22),-('Diário 10º PA'!$P$4:$P$5221=H$1),('Diário 10º PA'!$F$4:$F$5221))+SUMPRODUCT(-('Comp.'!$D$5:$D$233='Analítico Cp.'!$B22),-('Comp.'!$J$5:$J$233=H$1),('Comp.'!$E$5:$E$233))</f>
        <v>0</v>
      </c>
      <c r="I22" s="11">
        <f>SUMPRODUCT(-('Diário 7º PA'!$E$4:$E$5383='Analítico Cp.'!$B22),-('Diário 7º PA'!$O$4:$O$5383=I$1),('Diário 7º PA'!$F$4:$F$5383))+SUMPRODUCT(-('Diário 8º PA'!$E$4:$E$5022='Analítico Cp.'!$B22),-('Diário 8º PA'!$P$4:$P$5022=I$1),('Diário 8º PA'!$F$4:$F$5022))+SUMPRODUCT(-('Diário 9º PA'!$E$4:$E$5221='Analítico Cp.'!$B22),-('Diário 9º PA'!$P$4:$P$5221=I$1),('Diário 9º PA'!$F$4:$F$5221))+SUMPRODUCT(-('Diário 10º PA'!$E$4:$E$5221='Analítico Cp.'!$B22),-('Diário 10º PA'!$P$4:$P$5221=I$1),('Diário 10º PA'!$F$4:$F$5221))+SUMPRODUCT(-('Comp.'!$D$5:$D$233='Analítico Cp.'!$B22),-('Comp.'!$J$5:$J$233=I$1),('Comp.'!$E$5:$E$233))</f>
        <v>0</v>
      </c>
      <c r="J22" s="11">
        <f>SUMPRODUCT(-('Diário 7º PA'!$E$4:$E$5383='Analítico Cp.'!$B22),-('Diário 7º PA'!$O$4:$O$5383=J$1),('Diário 7º PA'!$F$4:$F$5383))+SUMPRODUCT(-('Diário 8º PA'!$E$4:$E$5022='Analítico Cp.'!$B22),-('Diário 8º PA'!$P$4:$P$5022=J$1),('Diário 8º PA'!$F$4:$F$5022))+SUMPRODUCT(-('Diário 9º PA'!$E$4:$E$5221='Analítico Cp.'!$B22),-('Diário 9º PA'!$P$4:$P$5221=J$1),('Diário 9º PA'!$F$4:$F$5221))+SUMPRODUCT(-('Diário 10º PA'!$E$4:$E$5221='Analítico Cp.'!$B22),-('Diário 10º PA'!$P$4:$P$5221=J$1),('Diário 10º PA'!$F$4:$F$5221))+SUMPRODUCT(-('Comp.'!$D$5:$D$233='Analítico Cp.'!$B22),-('Comp.'!$J$5:$J$233=J$1),('Comp.'!$E$5:$E$233))</f>
        <v>0</v>
      </c>
      <c r="K22" s="11">
        <f>SUMPRODUCT(-('Diário 7º PA'!$E$4:$E$5383='Analítico Cp.'!$B22),-('Diário 7º PA'!$O$4:$O$5383=K$1),('Diário 7º PA'!$F$4:$F$5383))+SUMPRODUCT(-('Diário 8º PA'!$E$4:$E$5022='Analítico Cp.'!$B22),-('Diário 8º PA'!$P$4:$P$5022=K$1),('Diário 8º PA'!$F$4:$F$5022))+SUMPRODUCT(-('Diário 9º PA'!$E$4:$E$5221='Analítico Cp.'!$B22),-('Diário 9º PA'!$P$4:$P$5221=K$1),('Diário 9º PA'!$F$4:$F$5221))+SUMPRODUCT(-('Diário 10º PA'!$E$4:$E$5221='Analítico Cp.'!$B22),-('Diário 10º PA'!$P$4:$P$5221=K$1),('Diário 10º PA'!$F$4:$F$5221))+SUMPRODUCT(-('Comp.'!$D$5:$D$233='Analítico Cp.'!$B22),-('Comp.'!$J$5:$J$233=K$1),('Comp.'!$E$5:$E$233))</f>
        <v>0</v>
      </c>
      <c r="L22" s="11">
        <f>SUMPRODUCT(-('Diário 7º PA'!$E$4:$E$5383='Analítico Cp.'!$B22),-('Diário 7º PA'!$O$4:$O$5383=L$1),('Diário 7º PA'!$F$4:$F$5383))+SUMPRODUCT(-('Diário 8º PA'!$E$4:$E$5022='Analítico Cp.'!$B22),-('Diário 8º PA'!$P$4:$P$5022=L$1),('Diário 8º PA'!$F$4:$F$5022))+SUMPRODUCT(-('Diário 9º PA'!$E$4:$E$5221='Analítico Cp.'!$B22),-('Diário 9º PA'!$P$4:$P$5221=L$1),('Diário 9º PA'!$F$4:$F$5221))+SUMPRODUCT(-('Diário 10º PA'!$E$4:$E$5221='Analítico Cp.'!$B22),-('Diário 10º PA'!$P$4:$P$5221=L$1),('Diário 10º PA'!$F$4:$F$5221))+SUMPRODUCT(-('Comp.'!$D$5:$D$233='Analítico Cp.'!$B22),-('Comp.'!$J$5:$J$233=L$1),('Comp.'!$E$5:$E$233))</f>
        <v>0</v>
      </c>
      <c r="M22" s="11">
        <f>SUMPRODUCT(-('Diário 7º PA'!$E$4:$E$5383='Analítico Cp.'!$B22),-('Diário 7º PA'!$O$4:$O$5383=M$1),('Diário 7º PA'!$F$4:$F$5383))+SUMPRODUCT(-('Diário 8º PA'!$E$4:$E$5022='Analítico Cp.'!$B22),-('Diário 8º PA'!$P$4:$P$5022=M$1),('Diário 8º PA'!$F$4:$F$5022))+SUMPRODUCT(-('Diário 9º PA'!$E$4:$E$5221='Analítico Cp.'!$B22),-('Diário 9º PA'!$P$4:$P$5221=M$1),('Diário 9º PA'!$F$4:$F$5221))+SUMPRODUCT(-('Diário 10º PA'!$E$4:$E$5221='Analítico Cp.'!$B22),-('Diário 10º PA'!$P$4:$P$5221=M$1),('Diário 10º PA'!$F$4:$F$5221))+SUMPRODUCT(-('Comp.'!$D$5:$D$233='Analítico Cp.'!$B22),-('Comp.'!$J$5:$J$233=M$1),('Comp.'!$E$5:$E$233))</f>
        <v>0</v>
      </c>
      <c r="N22" s="11">
        <f>SUMPRODUCT(-('Diário 7º PA'!$E$4:$E$5383='Analítico Cp.'!$B22),-('Diário 7º PA'!$O$4:$O$5383=N$1),('Diário 7º PA'!$F$4:$F$5383))+SUMPRODUCT(-('Diário 8º PA'!$E$4:$E$5022='Analítico Cp.'!$B22),-('Diário 8º PA'!$P$4:$P$5022=N$1),('Diário 8º PA'!$F$4:$F$5022))+SUMPRODUCT(-('Diário 9º PA'!$E$4:$E$5221='Analítico Cp.'!$B22),-('Diário 9º PA'!$P$4:$P$5221=N$1),('Diário 9º PA'!$F$4:$F$5221))+SUMPRODUCT(-('Diário 10º PA'!$E$4:$E$5221='Analítico Cp.'!$B22),-('Diário 10º PA'!$P$4:$P$5221=N$1),('Diário 10º PA'!$F$4:$F$5221))+SUMPRODUCT(-('Comp.'!$D$5:$D$233='Analítico Cp.'!$B22),-('Comp.'!$J$5:$J$233=N$1),('Comp.'!$E$5:$E$233))</f>
        <v>0</v>
      </c>
      <c r="O22" s="12">
        <f>SUM(C22:N22)</f>
        <v>0</v>
      </c>
      <c r="P22" s="168">
        <f t="shared" si="1"/>
        <v>0</v>
      </c>
    </row>
    <row r="23" spans="1:16" ht="23.25" customHeight="1" x14ac:dyDescent="0.2">
      <c r="A23" s="59" t="s">
        <v>154</v>
      </c>
      <c r="B23" s="57" t="s">
        <v>155</v>
      </c>
      <c r="C23" s="11">
        <f>SUMPRODUCT(-('Diário 7º PA'!$E$4:$E$5383='Analítico Cp.'!$B23),-('Diário 7º PA'!$O$4:$O$5383=C$1),('Diário 7º PA'!$F$4:$F$5383))+SUMPRODUCT(-('Diário 8º PA'!$E$4:$E$5022='Analítico Cp.'!$B23),-('Diário 8º PA'!$P$4:$P$5022=C$1),('Diário 8º PA'!$F$4:$F$5022))+SUMPRODUCT(-('Diário 9º PA'!$E$4:$E$5221='Analítico Cp.'!$B23),-('Diário 9º PA'!$P$4:$P$5221=C$1),('Diário 9º PA'!$F$4:$F$5221))+SUMPRODUCT(-('Diário 10º PA'!$E$4:$E$5221='Analítico Cp.'!$B23),-('Diário 10º PA'!$P$4:$P$5221=C$1),('Diário 10º PA'!$F$4:$F$5221))+SUMPRODUCT(-('Comp.'!$D$5:$D$233='Analítico Cp.'!$B23),-('Comp.'!$J$5:$J$233=C$1),('Comp.'!$E$5:$E$233))</f>
        <v>0</v>
      </c>
      <c r="D23" s="11">
        <f>SUMPRODUCT(-('Diário 7º PA'!$E$4:$E$5383='Analítico Cp.'!$B23),-('Diário 7º PA'!$O$4:$O$5383=D$1),('Diário 7º PA'!$F$4:$F$5383))+SUMPRODUCT(-('Diário 8º PA'!$E$4:$E$5022='Analítico Cp.'!$B23),-('Diário 8º PA'!$P$4:$P$5022=D$1),('Diário 8º PA'!$F$4:$F$5022))+SUMPRODUCT(-('Diário 9º PA'!$E$4:$E$5221='Analítico Cp.'!$B23),-('Diário 9º PA'!$P$4:$P$5221=D$1),('Diário 9º PA'!$F$4:$F$5221))+SUMPRODUCT(-('Diário 10º PA'!$E$4:$E$5221='Analítico Cp.'!$B23),-('Diário 10º PA'!$P$4:$P$5221=D$1),('Diário 10º PA'!$F$4:$F$5221))+SUMPRODUCT(-('Comp.'!$D$5:$D$233='Analítico Cp.'!$B23),-('Comp.'!$J$5:$J$233=D$1),('Comp.'!$E$5:$E$233))</f>
        <v>0</v>
      </c>
      <c r="E23" s="11">
        <f>SUMPRODUCT(-('Diário 7º PA'!$E$4:$E$5383='Analítico Cp.'!$B23),-('Diário 7º PA'!$O$4:$O$5383=E$1),('Diário 7º PA'!$F$4:$F$5383))+SUMPRODUCT(-('Diário 8º PA'!$E$4:$E$5022='Analítico Cp.'!$B23),-('Diário 8º PA'!$P$4:$P$5022=E$1),('Diário 8º PA'!$F$4:$F$5022))+SUMPRODUCT(-('Diário 9º PA'!$E$4:$E$5221='Analítico Cp.'!$B23),-('Diário 9º PA'!$P$4:$P$5221=E$1),('Diário 9º PA'!$F$4:$F$5221))+SUMPRODUCT(-('Diário 10º PA'!$E$4:$E$5221='Analítico Cp.'!$B23),-('Diário 10º PA'!$P$4:$P$5221=E$1),('Diário 10º PA'!$F$4:$F$5221))+SUMPRODUCT(-('Comp.'!$D$5:$D$233='Analítico Cp.'!$B23),-('Comp.'!$J$5:$J$233=E$1),('Comp.'!$E$5:$E$233))</f>
        <v>0</v>
      </c>
      <c r="F23" s="11">
        <f>SUMPRODUCT(-('Diário 7º PA'!$E$4:$E$5383='Analítico Cp.'!$B23),-('Diário 7º PA'!$O$4:$O$5383=F$1),('Diário 7º PA'!$F$4:$F$5383))+SUMPRODUCT(-('Diário 8º PA'!$E$4:$E$5022='Analítico Cp.'!$B23),-('Diário 8º PA'!$P$4:$P$5022=F$1),('Diário 8º PA'!$F$4:$F$5022))+SUMPRODUCT(-('Diário 9º PA'!$E$4:$E$5221='Analítico Cp.'!$B23),-('Diário 9º PA'!$P$4:$P$5221=F$1),('Diário 9º PA'!$F$4:$F$5221))+SUMPRODUCT(-('Diário 10º PA'!$E$4:$E$5221='Analítico Cp.'!$B23),-('Diário 10º PA'!$P$4:$P$5221=F$1),('Diário 10º PA'!$F$4:$F$5221))+SUMPRODUCT(-('Comp.'!$D$5:$D$233='Analítico Cp.'!$B23),-('Comp.'!$J$5:$J$233=F$1),('Comp.'!$E$5:$E$233))</f>
        <v>0</v>
      </c>
      <c r="G23" s="11">
        <f>SUMPRODUCT(-('Diário 7º PA'!$E$4:$E$5383='Analítico Cp.'!$B23),-('Diário 7º PA'!$O$4:$O$5383=G$1),('Diário 7º PA'!$F$4:$F$5383))+SUMPRODUCT(-('Diário 8º PA'!$E$4:$E$5022='Analítico Cp.'!$B23),-('Diário 8º PA'!$P$4:$P$5022=G$1),('Diário 8º PA'!$F$4:$F$5022))+SUMPRODUCT(-('Diário 9º PA'!$E$4:$E$5221='Analítico Cp.'!$B23),-('Diário 9º PA'!$P$4:$P$5221=G$1),('Diário 9º PA'!$F$4:$F$5221))+SUMPRODUCT(-('Diário 10º PA'!$E$4:$E$5221='Analítico Cp.'!$B23),-('Diário 10º PA'!$P$4:$P$5221=G$1),('Diário 10º PA'!$F$4:$F$5221))+SUMPRODUCT(-('Comp.'!$D$5:$D$233='Analítico Cp.'!$B23),-('Comp.'!$J$5:$J$233=G$1),('Comp.'!$E$5:$E$233))</f>
        <v>0</v>
      </c>
      <c r="H23" s="11">
        <f>SUMPRODUCT(-('Diário 7º PA'!$E$4:$E$5383='Analítico Cp.'!$B23),-('Diário 7º PA'!$O$4:$O$5383=H$1),('Diário 7º PA'!$F$4:$F$5383))+SUMPRODUCT(-('Diário 8º PA'!$E$4:$E$5022='Analítico Cp.'!$B23),-('Diário 8º PA'!$P$4:$P$5022=H$1),('Diário 8º PA'!$F$4:$F$5022))+SUMPRODUCT(-('Diário 9º PA'!$E$4:$E$5221='Analítico Cp.'!$B23),-('Diário 9º PA'!$P$4:$P$5221=H$1),('Diário 9º PA'!$F$4:$F$5221))+SUMPRODUCT(-('Diário 10º PA'!$E$4:$E$5221='Analítico Cp.'!$B23),-('Diário 10º PA'!$P$4:$P$5221=H$1),('Diário 10º PA'!$F$4:$F$5221))+SUMPRODUCT(-('Comp.'!$D$5:$D$233='Analítico Cp.'!$B23),-('Comp.'!$J$5:$J$233=H$1),('Comp.'!$E$5:$E$233))</f>
        <v>0</v>
      </c>
      <c r="I23" s="11">
        <f>SUMPRODUCT(-('Diário 7º PA'!$E$4:$E$5383='Analítico Cp.'!$B23),-('Diário 7º PA'!$O$4:$O$5383=I$1),('Diário 7º PA'!$F$4:$F$5383))+SUMPRODUCT(-('Diário 8º PA'!$E$4:$E$5022='Analítico Cp.'!$B23),-('Diário 8º PA'!$P$4:$P$5022=I$1),('Diário 8º PA'!$F$4:$F$5022))+SUMPRODUCT(-('Diário 9º PA'!$E$4:$E$5221='Analítico Cp.'!$B23),-('Diário 9º PA'!$P$4:$P$5221=I$1),('Diário 9º PA'!$F$4:$F$5221))+SUMPRODUCT(-('Diário 10º PA'!$E$4:$E$5221='Analítico Cp.'!$B23),-('Diário 10º PA'!$P$4:$P$5221=I$1),('Diário 10º PA'!$F$4:$F$5221))+SUMPRODUCT(-('Comp.'!$D$5:$D$233='Analítico Cp.'!$B23),-('Comp.'!$J$5:$J$233=I$1),('Comp.'!$E$5:$E$233))</f>
        <v>0</v>
      </c>
      <c r="J23" s="11">
        <f>SUMPRODUCT(-('Diário 7º PA'!$E$4:$E$5383='Analítico Cp.'!$B23),-('Diário 7º PA'!$O$4:$O$5383=J$1),('Diário 7º PA'!$F$4:$F$5383))+SUMPRODUCT(-('Diário 8º PA'!$E$4:$E$5022='Analítico Cp.'!$B23),-('Diário 8º PA'!$P$4:$P$5022=J$1),('Diário 8º PA'!$F$4:$F$5022))+SUMPRODUCT(-('Diário 9º PA'!$E$4:$E$5221='Analítico Cp.'!$B23),-('Diário 9º PA'!$P$4:$P$5221=J$1),('Diário 9º PA'!$F$4:$F$5221))+SUMPRODUCT(-('Diário 10º PA'!$E$4:$E$5221='Analítico Cp.'!$B23),-('Diário 10º PA'!$P$4:$P$5221=J$1),('Diário 10º PA'!$F$4:$F$5221))+SUMPRODUCT(-('Comp.'!$D$5:$D$233='Analítico Cp.'!$B23),-('Comp.'!$J$5:$J$233=J$1),('Comp.'!$E$5:$E$233))</f>
        <v>0</v>
      </c>
      <c r="K23" s="11">
        <f>SUMPRODUCT(-('Diário 7º PA'!$E$4:$E$5383='Analítico Cp.'!$B23),-('Diário 7º PA'!$O$4:$O$5383=K$1),('Diário 7º PA'!$F$4:$F$5383))+SUMPRODUCT(-('Diário 8º PA'!$E$4:$E$5022='Analítico Cp.'!$B23),-('Diário 8º PA'!$P$4:$P$5022=K$1),('Diário 8º PA'!$F$4:$F$5022))+SUMPRODUCT(-('Diário 9º PA'!$E$4:$E$5221='Analítico Cp.'!$B23),-('Diário 9º PA'!$P$4:$P$5221=K$1),('Diário 9º PA'!$F$4:$F$5221))+SUMPRODUCT(-('Diário 10º PA'!$E$4:$E$5221='Analítico Cp.'!$B23),-('Diário 10º PA'!$P$4:$P$5221=K$1),('Diário 10º PA'!$F$4:$F$5221))+SUMPRODUCT(-('Comp.'!$D$5:$D$233='Analítico Cp.'!$B23),-('Comp.'!$J$5:$J$233=K$1),('Comp.'!$E$5:$E$233))</f>
        <v>0</v>
      </c>
      <c r="L23" s="11">
        <f>SUMPRODUCT(-('Diário 7º PA'!$E$4:$E$5383='Analítico Cp.'!$B23),-('Diário 7º PA'!$O$4:$O$5383=L$1),('Diário 7º PA'!$F$4:$F$5383))+SUMPRODUCT(-('Diário 8º PA'!$E$4:$E$5022='Analítico Cp.'!$B23),-('Diário 8º PA'!$P$4:$P$5022=L$1),('Diário 8º PA'!$F$4:$F$5022))+SUMPRODUCT(-('Diário 9º PA'!$E$4:$E$5221='Analítico Cp.'!$B23),-('Diário 9º PA'!$P$4:$P$5221=L$1),('Diário 9º PA'!$F$4:$F$5221))+SUMPRODUCT(-('Diário 10º PA'!$E$4:$E$5221='Analítico Cp.'!$B23),-('Diário 10º PA'!$P$4:$P$5221=L$1),('Diário 10º PA'!$F$4:$F$5221))+SUMPRODUCT(-('Comp.'!$D$5:$D$233='Analítico Cp.'!$B23),-('Comp.'!$J$5:$J$233=L$1),('Comp.'!$E$5:$E$233))</f>
        <v>0</v>
      </c>
      <c r="M23" s="11">
        <f>SUMPRODUCT(-('Diário 7º PA'!$E$4:$E$5383='Analítico Cp.'!$B23),-('Diário 7º PA'!$O$4:$O$5383=M$1),('Diário 7º PA'!$F$4:$F$5383))+SUMPRODUCT(-('Diário 8º PA'!$E$4:$E$5022='Analítico Cp.'!$B23),-('Diário 8º PA'!$P$4:$P$5022=M$1),('Diário 8º PA'!$F$4:$F$5022))+SUMPRODUCT(-('Diário 9º PA'!$E$4:$E$5221='Analítico Cp.'!$B23),-('Diário 9º PA'!$P$4:$P$5221=M$1),('Diário 9º PA'!$F$4:$F$5221))+SUMPRODUCT(-('Diário 10º PA'!$E$4:$E$5221='Analítico Cp.'!$B23),-('Diário 10º PA'!$P$4:$P$5221=M$1),('Diário 10º PA'!$F$4:$F$5221))+SUMPRODUCT(-('Comp.'!$D$5:$D$233='Analítico Cp.'!$B23),-('Comp.'!$J$5:$J$233=M$1),('Comp.'!$E$5:$E$233))</f>
        <v>0</v>
      </c>
      <c r="N23" s="11">
        <f>SUMPRODUCT(-('Diário 7º PA'!$E$4:$E$5383='Analítico Cp.'!$B23),-('Diário 7º PA'!$O$4:$O$5383=N$1),('Diário 7º PA'!$F$4:$F$5383))+SUMPRODUCT(-('Diário 8º PA'!$E$4:$E$5022='Analítico Cp.'!$B23),-('Diário 8º PA'!$P$4:$P$5022=N$1),('Diário 8º PA'!$F$4:$F$5022))+SUMPRODUCT(-('Diário 9º PA'!$E$4:$E$5221='Analítico Cp.'!$B23),-('Diário 9º PA'!$P$4:$P$5221=N$1),('Diário 9º PA'!$F$4:$F$5221))+SUMPRODUCT(-('Diário 10º PA'!$E$4:$E$5221='Analítico Cp.'!$B23),-('Diário 10º PA'!$P$4:$P$5221=N$1),('Diário 10º PA'!$F$4:$F$5221))+SUMPRODUCT(-('Comp.'!$D$5:$D$233='Analítico Cp.'!$B23),-('Comp.'!$J$5:$J$233=N$1),('Comp.'!$E$5:$E$233))</f>
        <v>0</v>
      </c>
      <c r="O23" s="12">
        <f t="shared" ref="O23:O26" si="2">SUM(C23:N23)</f>
        <v>0</v>
      </c>
      <c r="P23" s="168">
        <f t="shared" si="1"/>
        <v>0</v>
      </c>
    </row>
    <row r="24" spans="1:16" ht="23.25" customHeight="1" x14ac:dyDescent="0.2">
      <c r="A24" s="59" t="s">
        <v>156</v>
      </c>
      <c r="B24" s="57" t="s">
        <v>157</v>
      </c>
      <c r="C24" s="11">
        <f>SUMPRODUCT(-('Diário 7º PA'!$E$4:$E$5383='Analítico Cp.'!$B24),-('Diário 7º PA'!$O$4:$O$5383=C$1),('Diário 7º PA'!$F$4:$F$5383))+SUMPRODUCT(-('Diário 8º PA'!$E$4:$E$5022='Analítico Cp.'!$B24),-('Diário 8º PA'!$P$4:$P$5022=C$1),('Diário 8º PA'!$F$4:$F$5022))+SUMPRODUCT(-('Diário 9º PA'!$E$4:$E$5221='Analítico Cp.'!$B24),-('Diário 9º PA'!$P$4:$P$5221=C$1),('Diário 9º PA'!$F$4:$F$5221))+SUMPRODUCT(-('Diário 10º PA'!$E$4:$E$5221='Analítico Cp.'!$B24),-('Diário 10º PA'!$P$4:$P$5221=C$1),('Diário 10º PA'!$F$4:$F$5221))+SUMPRODUCT(-('Comp.'!$D$5:$D$233='Analítico Cp.'!$B24),-('Comp.'!$J$5:$J$233=C$1),('Comp.'!$E$5:$E$233))</f>
        <v>0</v>
      </c>
      <c r="D24" s="11">
        <f>SUMPRODUCT(-('Diário 7º PA'!$E$4:$E$5383='Analítico Cp.'!$B24),-('Diário 7º PA'!$O$4:$O$5383=D$1),('Diário 7º PA'!$F$4:$F$5383))+SUMPRODUCT(-('Diário 8º PA'!$E$4:$E$5022='Analítico Cp.'!$B24),-('Diário 8º PA'!$P$4:$P$5022=D$1),('Diário 8º PA'!$F$4:$F$5022))+SUMPRODUCT(-('Diário 9º PA'!$E$4:$E$5221='Analítico Cp.'!$B24),-('Diário 9º PA'!$P$4:$P$5221=D$1),('Diário 9º PA'!$F$4:$F$5221))+SUMPRODUCT(-('Diário 10º PA'!$E$4:$E$5221='Analítico Cp.'!$B24),-('Diário 10º PA'!$P$4:$P$5221=D$1),('Diário 10º PA'!$F$4:$F$5221))+SUMPRODUCT(-('Comp.'!$D$5:$D$233='Analítico Cp.'!$B24),-('Comp.'!$J$5:$J$233=D$1),('Comp.'!$E$5:$E$233))</f>
        <v>0</v>
      </c>
      <c r="E24" s="11">
        <f>SUMPRODUCT(-('Diário 7º PA'!$E$4:$E$5383='Analítico Cp.'!$B24),-('Diário 7º PA'!$O$4:$O$5383=E$1),('Diário 7º PA'!$F$4:$F$5383))+SUMPRODUCT(-('Diário 8º PA'!$E$4:$E$5022='Analítico Cp.'!$B24),-('Diário 8º PA'!$P$4:$P$5022=E$1),('Diário 8º PA'!$F$4:$F$5022))+SUMPRODUCT(-('Diário 9º PA'!$E$4:$E$5221='Analítico Cp.'!$B24),-('Diário 9º PA'!$P$4:$P$5221=E$1),('Diário 9º PA'!$F$4:$F$5221))+SUMPRODUCT(-('Diário 10º PA'!$E$4:$E$5221='Analítico Cp.'!$B24),-('Diário 10º PA'!$P$4:$P$5221=E$1),('Diário 10º PA'!$F$4:$F$5221))+SUMPRODUCT(-('Comp.'!$D$5:$D$233='Analítico Cp.'!$B24),-('Comp.'!$J$5:$J$233=E$1),('Comp.'!$E$5:$E$233))</f>
        <v>0</v>
      </c>
      <c r="F24" s="11">
        <f>SUMPRODUCT(-('Diário 7º PA'!$E$4:$E$5383='Analítico Cp.'!$B24),-('Diário 7º PA'!$O$4:$O$5383=F$1),('Diário 7º PA'!$F$4:$F$5383))+SUMPRODUCT(-('Diário 8º PA'!$E$4:$E$5022='Analítico Cp.'!$B24),-('Diário 8º PA'!$P$4:$P$5022=F$1),('Diário 8º PA'!$F$4:$F$5022))+SUMPRODUCT(-('Diário 9º PA'!$E$4:$E$5221='Analítico Cp.'!$B24),-('Diário 9º PA'!$P$4:$P$5221=F$1),('Diário 9º PA'!$F$4:$F$5221))+SUMPRODUCT(-('Diário 10º PA'!$E$4:$E$5221='Analítico Cp.'!$B24),-('Diário 10º PA'!$P$4:$P$5221=F$1),('Diário 10º PA'!$F$4:$F$5221))+SUMPRODUCT(-('Comp.'!$D$5:$D$233='Analítico Cp.'!$B24),-('Comp.'!$J$5:$J$233=F$1),('Comp.'!$E$5:$E$233))</f>
        <v>0</v>
      </c>
      <c r="G24" s="11">
        <f>SUMPRODUCT(-('Diário 7º PA'!$E$4:$E$5383='Analítico Cp.'!$B24),-('Diário 7º PA'!$O$4:$O$5383=G$1),('Diário 7º PA'!$F$4:$F$5383))+SUMPRODUCT(-('Diário 8º PA'!$E$4:$E$5022='Analítico Cp.'!$B24),-('Diário 8º PA'!$P$4:$P$5022=G$1),('Diário 8º PA'!$F$4:$F$5022))+SUMPRODUCT(-('Diário 9º PA'!$E$4:$E$5221='Analítico Cp.'!$B24),-('Diário 9º PA'!$P$4:$P$5221=G$1),('Diário 9º PA'!$F$4:$F$5221))+SUMPRODUCT(-('Diário 10º PA'!$E$4:$E$5221='Analítico Cp.'!$B24),-('Diário 10º PA'!$P$4:$P$5221=G$1),('Diário 10º PA'!$F$4:$F$5221))+SUMPRODUCT(-('Comp.'!$D$5:$D$233='Analítico Cp.'!$B24),-('Comp.'!$J$5:$J$233=G$1),('Comp.'!$E$5:$E$233))</f>
        <v>0</v>
      </c>
      <c r="H24" s="11">
        <f>SUMPRODUCT(-('Diário 7º PA'!$E$4:$E$5383='Analítico Cp.'!$B24),-('Diário 7º PA'!$O$4:$O$5383=H$1),('Diário 7º PA'!$F$4:$F$5383))+SUMPRODUCT(-('Diário 8º PA'!$E$4:$E$5022='Analítico Cp.'!$B24),-('Diário 8º PA'!$P$4:$P$5022=H$1),('Diário 8º PA'!$F$4:$F$5022))+SUMPRODUCT(-('Diário 9º PA'!$E$4:$E$5221='Analítico Cp.'!$B24),-('Diário 9º PA'!$P$4:$P$5221=H$1),('Diário 9º PA'!$F$4:$F$5221))+SUMPRODUCT(-('Diário 10º PA'!$E$4:$E$5221='Analítico Cp.'!$B24),-('Diário 10º PA'!$P$4:$P$5221=H$1),('Diário 10º PA'!$F$4:$F$5221))+SUMPRODUCT(-('Comp.'!$D$5:$D$233='Analítico Cp.'!$B24),-('Comp.'!$J$5:$J$233=H$1),('Comp.'!$E$5:$E$233))</f>
        <v>0</v>
      </c>
      <c r="I24" s="11">
        <f>SUMPRODUCT(-('Diário 7º PA'!$E$4:$E$5383='Analítico Cp.'!$B24),-('Diário 7º PA'!$O$4:$O$5383=I$1),('Diário 7º PA'!$F$4:$F$5383))+SUMPRODUCT(-('Diário 8º PA'!$E$4:$E$5022='Analítico Cp.'!$B24),-('Diário 8º PA'!$P$4:$P$5022=I$1),('Diário 8º PA'!$F$4:$F$5022))+SUMPRODUCT(-('Diário 9º PA'!$E$4:$E$5221='Analítico Cp.'!$B24),-('Diário 9º PA'!$P$4:$P$5221=I$1),('Diário 9º PA'!$F$4:$F$5221))+SUMPRODUCT(-('Diário 10º PA'!$E$4:$E$5221='Analítico Cp.'!$B24),-('Diário 10º PA'!$P$4:$P$5221=I$1),('Diário 10º PA'!$F$4:$F$5221))+SUMPRODUCT(-('Comp.'!$D$5:$D$233='Analítico Cp.'!$B24),-('Comp.'!$J$5:$J$233=I$1),('Comp.'!$E$5:$E$233))</f>
        <v>0</v>
      </c>
      <c r="J24" s="11">
        <f>SUMPRODUCT(-('Diário 7º PA'!$E$4:$E$5383='Analítico Cp.'!$B24),-('Diário 7º PA'!$O$4:$O$5383=J$1),('Diário 7º PA'!$F$4:$F$5383))+SUMPRODUCT(-('Diário 8º PA'!$E$4:$E$5022='Analítico Cp.'!$B24),-('Diário 8º PA'!$P$4:$P$5022=J$1),('Diário 8º PA'!$F$4:$F$5022))+SUMPRODUCT(-('Diário 9º PA'!$E$4:$E$5221='Analítico Cp.'!$B24),-('Diário 9º PA'!$P$4:$P$5221=J$1),('Diário 9º PA'!$F$4:$F$5221))+SUMPRODUCT(-('Diário 10º PA'!$E$4:$E$5221='Analítico Cp.'!$B24),-('Diário 10º PA'!$P$4:$P$5221=J$1),('Diário 10º PA'!$F$4:$F$5221))+SUMPRODUCT(-('Comp.'!$D$5:$D$233='Analítico Cp.'!$B24),-('Comp.'!$J$5:$J$233=J$1),('Comp.'!$E$5:$E$233))</f>
        <v>0</v>
      </c>
      <c r="K24" s="11">
        <f>SUMPRODUCT(-('Diário 7º PA'!$E$4:$E$5383='Analítico Cp.'!$B24),-('Diário 7º PA'!$O$4:$O$5383=K$1),('Diário 7º PA'!$F$4:$F$5383))+SUMPRODUCT(-('Diário 8º PA'!$E$4:$E$5022='Analítico Cp.'!$B24),-('Diário 8º PA'!$P$4:$P$5022=K$1),('Diário 8º PA'!$F$4:$F$5022))+SUMPRODUCT(-('Diário 9º PA'!$E$4:$E$5221='Analítico Cp.'!$B24),-('Diário 9º PA'!$P$4:$P$5221=K$1),('Diário 9º PA'!$F$4:$F$5221))+SUMPRODUCT(-('Diário 10º PA'!$E$4:$E$5221='Analítico Cp.'!$B24),-('Diário 10º PA'!$P$4:$P$5221=K$1),('Diário 10º PA'!$F$4:$F$5221))+SUMPRODUCT(-('Comp.'!$D$5:$D$233='Analítico Cp.'!$B24),-('Comp.'!$J$5:$J$233=K$1),('Comp.'!$E$5:$E$233))</f>
        <v>0</v>
      </c>
      <c r="L24" s="11">
        <f>SUMPRODUCT(-('Diário 7º PA'!$E$4:$E$5383='Analítico Cp.'!$B24),-('Diário 7º PA'!$O$4:$O$5383=L$1),('Diário 7º PA'!$F$4:$F$5383))+SUMPRODUCT(-('Diário 8º PA'!$E$4:$E$5022='Analítico Cp.'!$B24),-('Diário 8º PA'!$P$4:$P$5022=L$1),('Diário 8º PA'!$F$4:$F$5022))+SUMPRODUCT(-('Diário 9º PA'!$E$4:$E$5221='Analítico Cp.'!$B24),-('Diário 9º PA'!$P$4:$P$5221=L$1),('Diário 9º PA'!$F$4:$F$5221))+SUMPRODUCT(-('Diário 10º PA'!$E$4:$E$5221='Analítico Cp.'!$B24),-('Diário 10º PA'!$P$4:$P$5221=L$1),('Diário 10º PA'!$F$4:$F$5221))+SUMPRODUCT(-('Comp.'!$D$5:$D$233='Analítico Cp.'!$B24),-('Comp.'!$J$5:$J$233=L$1),('Comp.'!$E$5:$E$233))</f>
        <v>0</v>
      </c>
      <c r="M24" s="11">
        <f>SUMPRODUCT(-('Diário 7º PA'!$E$4:$E$5383='Analítico Cp.'!$B24),-('Diário 7º PA'!$O$4:$O$5383=M$1),('Diário 7º PA'!$F$4:$F$5383))+SUMPRODUCT(-('Diário 8º PA'!$E$4:$E$5022='Analítico Cp.'!$B24),-('Diário 8º PA'!$P$4:$P$5022=M$1),('Diário 8º PA'!$F$4:$F$5022))+SUMPRODUCT(-('Diário 9º PA'!$E$4:$E$5221='Analítico Cp.'!$B24),-('Diário 9º PA'!$P$4:$P$5221=M$1),('Diário 9º PA'!$F$4:$F$5221))+SUMPRODUCT(-('Diário 10º PA'!$E$4:$E$5221='Analítico Cp.'!$B24),-('Diário 10º PA'!$P$4:$P$5221=M$1),('Diário 10º PA'!$F$4:$F$5221))+SUMPRODUCT(-('Comp.'!$D$5:$D$233='Analítico Cp.'!$B24),-('Comp.'!$J$5:$J$233=M$1),('Comp.'!$E$5:$E$233))</f>
        <v>0</v>
      </c>
      <c r="N24" s="11">
        <f>SUMPRODUCT(-('Diário 7º PA'!$E$4:$E$5383='Analítico Cp.'!$B24),-('Diário 7º PA'!$O$4:$O$5383=N$1),('Diário 7º PA'!$F$4:$F$5383))+SUMPRODUCT(-('Diário 8º PA'!$E$4:$E$5022='Analítico Cp.'!$B24),-('Diário 8º PA'!$P$4:$P$5022=N$1),('Diário 8º PA'!$F$4:$F$5022))+SUMPRODUCT(-('Diário 9º PA'!$E$4:$E$5221='Analítico Cp.'!$B24),-('Diário 9º PA'!$P$4:$P$5221=N$1),('Diário 9º PA'!$F$4:$F$5221))+SUMPRODUCT(-('Diário 10º PA'!$E$4:$E$5221='Analítico Cp.'!$B24),-('Diário 10º PA'!$P$4:$P$5221=N$1),('Diário 10º PA'!$F$4:$F$5221))+SUMPRODUCT(-('Comp.'!$D$5:$D$233='Analítico Cp.'!$B24),-('Comp.'!$J$5:$J$233=N$1),('Comp.'!$E$5:$E$233))</f>
        <v>0</v>
      </c>
      <c r="O24" s="12">
        <f t="shared" si="2"/>
        <v>0</v>
      </c>
      <c r="P24" s="168">
        <f t="shared" si="1"/>
        <v>0</v>
      </c>
    </row>
    <row r="25" spans="1:16" ht="23.25" customHeight="1" x14ac:dyDescent="0.2">
      <c r="A25" s="59" t="s">
        <v>158</v>
      </c>
      <c r="B25" s="57" t="s">
        <v>159</v>
      </c>
      <c r="C25" s="11">
        <f>SUMPRODUCT(-('Diário 7º PA'!$E$4:$E$5383='Analítico Cp.'!$B25),-('Diário 7º PA'!$O$4:$O$5383=C$1),('Diário 7º PA'!$F$4:$F$5383))+SUMPRODUCT(-('Diário 8º PA'!$E$4:$E$5022='Analítico Cp.'!$B25),-('Diário 8º PA'!$P$4:$P$5022=C$1),('Diário 8º PA'!$F$4:$F$5022))+SUMPRODUCT(-('Diário 9º PA'!$E$4:$E$5221='Analítico Cp.'!$B25),-('Diário 9º PA'!$P$4:$P$5221=C$1),('Diário 9º PA'!$F$4:$F$5221))+SUMPRODUCT(-('Diário 10º PA'!$E$4:$E$5221='Analítico Cp.'!$B25),-('Diário 10º PA'!$P$4:$P$5221=C$1),('Diário 10º PA'!$F$4:$F$5221))+SUMPRODUCT(-('Comp.'!$D$5:$D$233='Analítico Cp.'!$B25),-('Comp.'!$J$5:$J$233=C$1),('Comp.'!$E$5:$E$233))</f>
        <v>0</v>
      </c>
      <c r="D25" s="11">
        <f>SUMPRODUCT(-('Diário 7º PA'!$E$4:$E$5383='Analítico Cp.'!$B25),-('Diário 7º PA'!$O$4:$O$5383=D$1),('Diário 7º PA'!$F$4:$F$5383))+SUMPRODUCT(-('Diário 8º PA'!$E$4:$E$5022='Analítico Cp.'!$B25),-('Diário 8º PA'!$P$4:$P$5022=D$1),('Diário 8º PA'!$F$4:$F$5022))+SUMPRODUCT(-('Diário 9º PA'!$E$4:$E$5221='Analítico Cp.'!$B25),-('Diário 9º PA'!$P$4:$P$5221=D$1),('Diário 9º PA'!$F$4:$F$5221))+SUMPRODUCT(-('Diário 10º PA'!$E$4:$E$5221='Analítico Cp.'!$B25),-('Diário 10º PA'!$P$4:$P$5221=D$1),('Diário 10º PA'!$F$4:$F$5221))+SUMPRODUCT(-('Comp.'!$D$5:$D$233='Analítico Cp.'!$B25),-('Comp.'!$J$5:$J$233=D$1),('Comp.'!$E$5:$E$233))</f>
        <v>0</v>
      </c>
      <c r="E25" s="11">
        <f>SUMPRODUCT(-('Diário 7º PA'!$E$4:$E$5383='Analítico Cp.'!$B25),-('Diário 7º PA'!$O$4:$O$5383=E$1),('Diário 7º PA'!$F$4:$F$5383))+SUMPRODUCT(-('Diário 8º PA'!$E$4:$E$5022='Analítico Cp.'!$B25),-('Diário 8º PA'!$P$4:$P$5022=E$1),('Diário 8º PA'!$F$4:$F$5022))+SUMPRODUCT(-('Diário 9º PA'!$E$4:$E$5221='Analítico Cp.'!$B25),-('Diário 9º PA'!$P$4:$P$5221=E$1),('Diário 9º PA'!$F$4:$F$5221))+SUMPRODUCT(-('Diário 10º PA'!$E$4:$E$5221='Analítico Cp.'!$B25),-('Diário 10º PA'!$P$4:$P$5221=E$1),('Diário 10º PA'!$F$4:$F$5221))+SUMPRODUCT(-('Comp.'!$D$5:$D$233='Analítico Cp.'!$B25),-('Comp.'!$J$5:$J$233=E$1),('Comp.'!$E$5:$E$233))</f>
        <v>0</v>
      </c>
      <c r="F25" s="11">
        <f>SUMPRODUCT(-('Diário 7º PA'!$E$4:$E$5383='Analítico Cp.'!$B25),-('Diário 7º PA'!$O$4:$O$5383=F$1),('Diário 7º PA'!$F$4:$F$5383))+SUMPRODUCT(-('Diário 8º PA'!$E$4:$E$5022='Analítico Cp.'!$B25),-('Diário 8º PA'!$P$4:$P$5022=F$1),('Diário 8º PA'!$F$4:$F$5022))+SUMPRODUCT(-('Diário 9º PA'!$E$4:$E$5221='Analítico Cp.'!$B25),-('Diário 9º PA'!$P$4:$P$5221=F$1),('Diário 9º PA'!$F$4:$F$5221))+SUMPRODUCT(-('Diário 10º PA'!$E$4:$E$5221='Analítico Cp.'!$B25),-('Diário 10º PA'!$P$4:$P$5221=F$1),('Diário 10º PA'!$F$4:$F$5221))+SUMPRODUCT(-('Comp.'!$D$5:$D$233='Analítico Cp.'!$B25),-('Comp.'!$J$5:$J$233=F$1),('Comp.'!$E$5:$E$233))</f>
        <v>0</v>
      </c>
      <c r="G25" s="11">
        <f>SUMPRODUCT(-('Diário 7º PA'!$E$4:$E$5383='Analítico Cp.'!$B25),-('Diário 7º PA'!$O$4:$O$5383=G$1),('Diário 7º PA'!$F$4:$F$5383))+SUMPRODUCT(-('Diário 8º PA'!$E$4:$E$5022='Analítico Cp.'!$B25),-('Diário 8º PA'!$P$4:$P$5022=G$1),('Diário 8º PA'!$F$4:$F$5022))+SUMPRODUCT(-('Diário 9º PA'!$E$4:$E$5221='Analítico Cp.'!$B25),-('Diário 9º PA'!$P$4:$P$5221=G$1),('Diário 9º PA'!$F$4:$F$5221))+SUMPRODUCT(-('Diário 10º PA'!$E$4:$E$5221='Analítico Cp.'!$B25),-('Diário 10º PA'!$P$4:$P$5221=G$1),('Diário 10º PA'!$F$4:$F$5221))+SUMPRODUCT(-('Comp.'!$D$5:$D$233='Analítico Cp.'!$B25),-('Comp.'!$J$5:$J$233=G$1),('Comp.'!$E$5:$E$233))</f>
        <v>0</v>
      </c>
      <c r="H25" s="11">
        <f>SUMPRODUCT(-('Diário 7º PA'!$E$4:$E$5383='Analítico Cp.'!$B25),-('Diário 7º PA'!$O$4:$O$5383=H$1),('Diário 7º PA'!$F$4:$F$5383))+SUMPRODUCT(-('Diário 8º PA'!$E$4:$E$5022='Analítico Cp.'!$B25),-('Diário 8º PA'!$P$4:$P$5022=H$1),('Diário 8º PA'!$F$4:$F$5022))+SUMPRODUCT(-('Diário 9º PA'!$E$4:$E$5221='Analítico Cp.'!$B25),-('Diário 9º PA'!$P$4:$P$5221=H$1),('Diário 9º PA'!$F$4:$F$5221))+SUMPRODUCT(-('Diário 10º PA'!$E$4:$E$5221='Analítico Cp.'!$B25),-('Diário 10º PA'!$P$4:$P$5221=H$1),('Diário 10º PA'!$F$4:$F$5221))+SUMPRODUCT(-('Comp.'!$D$5:$D$233='Analítico Cp.'!$B25),-('Comp.'!$J$5:$J$233=H$1),('Comp.'!$E$5:$E$233))</f>
        <v>0</v>
      </c>
      <c r="I25" s="11">
        <f>SUMPRODUCT(-('Diário 7º PA'!$E$4:$E$5383='Analítico Cp.'!$B25),-('Diário 7º PA'!$O$4:$O$5383=I$1),('Diário 7º PA'!$F$4:$F$5383))+SUMPRODUCT(-('Diário 8º PA'!$E$4:$E$5022='Analítico Cp.'!$B25),-('Diário 8º PA'!$P$4:$P$5022=I$1),('Diário 8º PA'!$F$4:$F$5022))+SUMPRODUCT(-('Diário 9º PA'!$E$4:$E$5221='Analítico Cp.'!$B25),-('Diário 9º PA'!$P$4:$P$5221=I$1),('Diário 9º PA'!$F$4:$F$5221))+SUMPRODUCT(-('Diário 10º PA'!$E$4:$E$5221='Analítico Cp.'!$B25),-('Diário 10º PA'!$P$4:$P$5221=I$1),('Diário 10º PA'!$F$4:$F$5221))+SUMPRODUCT(-('Comp.'!$D$5:$D$233='Analítico Cp.'!$B25),-('Comp.'!$J$5:$J$233=I$1),('Comp.'!$E$5:$E$233))</f>
        <v>0</v>
      </c>
      <c r="J25" s="11">
        <f>SUMPRODUCT(-('Diário 7º PA'!$E$4:$E$5383='Analítico Cp.'!$B25),-('Diário 7º PA'!$O$4:$O$5383=J$1),('Diário 7º PA'!$F$4:$F$5383))+SUMPRODUCT(-('Diário 8º PA'!$E$4:$E$5022='Analítico Cp.'!$B25),-('Diário 8º PA'!$P$4:$P$5022=J$1),('Diário 8º PA'!$F$4:$F$5022))+SUMPRODUCT(-('Diário 9º PA'!$E$4:$E$5221='Analítico Cp.'!$B25),-('Diário 9º PA'!$P$4:$P$5221=J$1),('Diário 9º PA'!$F$4:$F$5221))+SUMPRODUCT(-('Diário 10º PA'!$E$4:$E$5221='Analítico Cp.'!$B25),-('Diário 10º PA'!$P$4:$P$5221=J$1),('Diário 10º PA'!$F$4:$F$5221))+SUMPRODUCT(-('Comp.'!$D$5:$D$233='Analítico Cp.'!$B25),-('Comp.'!$J$5:$J$233=J$1),('Comp.'!$E$5:$E$233))</f>
        <v>0</v>
      </c>
      <c r="K25" s="11">
        <f>SUMPRODUCT(-('Diário 7º PA'!$E$4:$E$5383='Analítico Cp.'!$B25),-('Diário 7º PA'!$O$4:$O$5383=K$1),('Diário 7º PA'!$F$4:$F$5383))+SUMPRODUCT(-('Diário 8º PA'!$E$4:$E$5022='Analítico Cp.'!$B25),-('Diário 8º PA'!$P$4:$P$5022=K$1),('Diário 8º PA'!$F$4:$F$5022))+SUMPRODUCT(-('Diário 9º PA'!$E$4:$E$5221='Analítico Cp.'!$B25),-('Diário 9º PA'!$P$4:$P$5221=K$1),('Diário 9º PA'!$F$4:$F$5221))+SUMPRODUCT(-('Diário 10º PA'!$E$4:$E$5221='Analítico Cp.'!$B25),-('Diário 10º PA'!$P$4:$P$5221=K$1),('Diário 10º PA'!$F$4:$F$5221))+SUMPRODUCT(-('Comp.'!$D$5:$D$233='Analítico Cp.'!$B25),-('Comp.'!$J$5:$J$233=K$1),('Comp.'!$E$5:$E$233))</f>
        <v>0</v>
      </c>
      <c r="L25" s="11">
        <f>SUMPRODUCT(-('Diário 7º PA'!$E$4:$E$5383='Analítico Cp.'!$B25),-('Diário 7º PA'!$O$4:$O$5383=L$1),('Diário 7º PA'!$F$4:$F$5383))+SUMPRODUCT(-('Diário 8º PA'!$E$4:$E$5022='Analítico Cp.'!$B25),-('Diário 8º PA'!$P$4:$P$5022=L$1),('Diário 8º PA'!$F$4:$F$5022))+SUMPRODUCT(-('Diário 9º PA'!$E$4:$E$5221='Analítico Cp.'!$B25),-('Diário 9º PA'!$P$4:$P$5221=L$1),('Diário 9º PA'!$F$4:$F$5221))+SUMPRODUCT(-('Diário 10º PA'!$E$4:$E$5221='Analítico Cp.'!$B25),-('Diário 10º PA'!$P$4:$P$5221=L$1),('Diário 10º PA'!$F$4:$F$5221))+SUMPRODUCT(-('Comp.'!$D$5:$D$233='Analítico Cp.'!$B25),-('Comp.'!$J$5:$J$233=L$1),('Comp.'!$E$5:$E$233))</f>
        <v>0</v>
      </c>
      <c r="M25" s="11">
        <f>SUMPRODUCT(-('Diário 7º PA'!$E$4:$E$5383='Analítico Cp.'!$B25),-('Diário 7º PA'!$O$4:$O$5383=M$1),('Diário 7º PA'!$F$4:$F$5383))+SUMPRODUCT(-('Diário 8º PA'!$E$4:$E$5022='Analítico Cp.'!$B25),-('Diário 8º PA'!$P$4:$P$5022=M$1),('Diário 8º PA'!$F$4:$F$5022))+SUMPRODUCT(-('Diário 9º PA'!$E$4:$E$5221='Analítico Cp.'!$B25),-('Diário 9º PA'!$P$4:$P$5221=M$1),('Diário 9º PA'!$F$4:$F$5221))+SUMPRODUCT(-('Diário 10º PA'!$E$4:$E$5221='Analítico Cp.'!$B25),-('Diário 10º PA'!$P$4:$P$5221=M$1),('Diário 10º PA'!$F$4:$F$5221))+SUMPRODUCT(-('Comp.'!$D$5:$D$233='Analítico Cp.'!$B25),-('Comp.'!$J$5:$J$233=M$1),('Comp.'!$E$5:$E$233))</f>
        <v>0</v>
      </c>
      <c r="N25" s="11">
        <f>SUMPRODUCT(-('Diário 7º PA'!$E$4:$E$5383='Analítico Cp.'!$B25),-('Diário 7º PA'!$O$4:$O$5383=N$1),('Diário 7º PA'!$F$4:$F$5383))+SUMPRODUCT(-('Diário 8º PA'!$E$4:$E$5022='Analítico Cp.'!$B25),-('Diário 8º PA'!$P$4:$P$5022=N$1),('Diário 8º PA'!$F$4:$F$5022))+SUMPRODUCT(-('Diário 9º PA'!$E$4:$E$5221='Analítico Cp.'!$B25),-('Diário 9º PA'!$P$4:$P$5221=N$1),('Diário 9º PA'!$F$4:$F$5221))+SUMPRODUCT(-('Diário 10º PA'!$E$4:$E$5221='Analítico Cp.'!$B25),-('Diário 10º PA'!$P$4:$P$5221=N$1),('Diário 10º PA'!$F$4:$F$5221))+SUMPRODUCT(-('Comp.'!$D$5:$D$233='Analítico Cp.'!$B25),-('Comp.'!$J$5:$J$233=N$1),('Comp.'!$E$5:$E$233))</f>
        <v>0</v>
      </c>
      <c r="O25" s="12">
        <f t="shared" si="2"/>
        <v>0</v>
      </c>
      <c r="P25" s="168">
        <f t="shared" si="1"/>
        <v>0</v>
      </c>
    </row>
    <row r="26" spans="1:16" ht="23.25" customHeight="1" x14ac:dyDescent="0.2">
      <c r="A26" s="59" t="s">
        <v>160</v>
      </c>
      <c r="B26" s="57" t="s">
        <v>161</v>
      </c>
      <c r="C26" s="11">
        <f>SUMPRODUCT(-('Diário 7º PA'!$E$4:$E$5383='Analítico Cp.'!$B26),-('Diário 7º PA'!$O$4:$O$5383=C$1),('Diário 7º PA'!$F$4:$F$5383))+SUMPRODUCT(-('Diário 8º PA'!$E$4:$E$5022='Analítico Cp.'!$B26),-('Diário 8º PA'!$P$4:$P$5022=C$1),('Diário 8º PA'!$F$4:$F$5022))+SUMPRODUCT(-('Diário 9º PA'!$E$4:$E$5221='Analítico Cp.'!$B26),-('Diário 9º PA'!$P$4:$P$5221=C$1),('Diário 9º PA'!$F$4:$F$5221))+SUMPRODUCT(-('Diário 10º PA'!$E$4:$E$5221='Analítico Cp.'!$B26),-('Diário 10º PA'!$P$4:$P$5221=C$1),('Diário 10º PA'!$F$4:$F$5221))+SUMPRODUCT(-('Comp.'!$D$5:$D$233='Analítico Cp.'!$B26),-('Comp.'!$J$5:$J$233=C$1),('Comp.'!$E$5:$E$233))</f>
        <v>0</v>
      </c>
      <c r="D26" s="11">
        <f>SUMPRODUCT(-('Diário 7º PA'!$E$4:$E$5383='Analítico Cp.'!$B26),-('Diário 7º PA'!$O$4:$O$5383=D$1),('Diário 7º PA'!$F$4:$F$5383))+SUMPRODUCT(-('Diário 8º PA'!$E$4:$E$5022='Analítico Cp.'!$B26),-('Diário 8º PA'!$P$4:$P$5022=D$1),('Diário 8º PA'!$F$4:$F$5022))+SUMPRODUCT(-('Diário 9º PA'!$E$4:$E$5221='Analítico Cp.'!$B26),-('Diário 9º PA'!$P$4:$P$5221=D$1),('Diário 9º PA'!$F$4:$F$5221))+SUMPRODUCT(-('Diário 10º PA'!$E$4:$E$5221='Analítico Cp.'!$B26),-('Diário 10º PA'!$P$4:$P$5221=D$1),('Diário 10º PA'!$F$4:$F$5221))+SUMPRODUCT(-('Comp.'!$D$5:$D$233='Analítico Cp.'!$B26),-('Comp.'!$J$5:$J$233=D$1),('Comp.'!$E$5:$E$233))</f>
        <v>0</v>
      </c>
      <c r="E26" s="11">
        <f>SUMPRODUCT(-('Diário 7º PA'!$E$4:$E$5383='Analítico Cp.'!$B26),-('Diário 7º PA'!$O$4:$O$5383=E$1),('Diário 7º PA'!$F$4:$F$5383))+SUMPRODUCT(-('Diário 8º PA'!$E$4:$E$5022='Analítico Cp.'!$B26),-('Diário 8º PA'!$P$4:$P$5022=E$1),('Diário 8º PA'!$F$4:$F$5022))+SUMPRODUCT(-('Diário 9º PA'!$E$4:$E$5221='Analítico Cp.'!$B26),-('Diário 9º PA'!$P$4:$P$5221=E$1),('Diário 9º PA'!$F$4:$F$5221))+SUMPRODUCT(-('Diário 10º PA'!$E$4:$E$5221='Analítico Cp.'!$B26),-('Diário 10º PA'!$P$4:$P$5221=E$1),('Diário 10º PA'!$F$4:$F$5221))+SUMPRODUCT(-('Comp.'!$D$5:$D$233='Analítico Cp.'!$B26),-('Comp.'!$J$5:$J$233=E$1),('Comp.'!$E$5:$E$233))</f>
        <v>0</v>
      </c>
      <c r="F26" s="11">
        <f>SUMPRODUCT(-('Diário 7º PA'!$E$4:$E$5383='Analítico Cp.'!$B26),-('Diário 7º PA'!$O$4:$O$5383=F$1),('Diário 7º PA'!$F$4:$F$5383))+SUMPRODUCT(-('Diário 8º PA'!$E$4:$E$5022='Analítico Cp.'!$B26),-('Diário 8º PA'!$P$4:$P$5022=F$1),('Diário 8º PA'!$F$4:$F$5022))+SUMPRODUCT(-('Diário 9º PA'!$E$4:$E$5221='Analítico Cp.'!$B26),-('Diário 9º PA'!$P$4:$P$5221=F$1),('Diário 9º PA'!$F$4:$F$5221))+SUMPRODUCT(-('Diário 10º PA'!$E$4:$E$5221='Analítico Cp.'!$B26),-('Diário 10º PA'!$P$4:$P$5221=F$1),('Diário 10º PA'!$F$4:$F$5221))+SUMPRODUCT(-('Comp.'!$D$5:$D$233='Analítico Cp.'!$B26),-('Comp.'!$J$5:$J$233=F$1),('Comp.'!$E$5:$E$233))</f>
        <v>0</v>
      </c>
      <c r="G26" s="11">
        <f>SUMPRODUCT(-('Diário 7º PA'!$E$4:$E$5383='Analítico Cp.'!$B26),-('Diário 7º PA'!$O$4:$O$5383=G$1),('Diário 7º PA'!$F$4:$F$5383))+SUMPRODUCT(-('Diário 8º PA'!$E$4:$E$5022='Analítico Cp.'!$B26),-('Diário 8º PA'!$P$4:$P$5022=G$1),('Diário 8º PA'!$F$4:$F$5022))+SUMPRODUCT(-('Diário 9º PA'!$E$4:$E$5221='Analítico Cp.'!$B26),-('Diário 9º PA'!$P$4:$P$5221=G$1),('Diário 9º PA'!$F$4:$F$5221))+SUMPRODUCT(-('Diário 10º PA'!$E$4:$E$5221='Analítico Cp.'!$B26),-('Diário 10º PA'!$P$4:$P$5221=G$1),('Diário 10º PA'!$F$4:$F$5221))+SUMPRODUCT(-('Comp.'!$D$5:$D$233='Analítico Cp.'!$B26),-('Comp.'!$J$5:$J$233=G$1),('Comp.'!$E$5:$E$233))</f>
        <v>0</v>
      </c>
      <c r="H26" s="11">
        <f>SUMPRODUCT(-('Diário 7º PA'!$E$4:$E$5383='Analítico Cp.'!$B26),-('Diário 7º PA'!$O$4:$O$5383=H$1),('Diário 7º PA'!$F$4:$F$5383))+SUMPRODUCT(-('Diário 8º PA'!$E$4:$E$5022='Analítico Cp.'!$B26),-('Diário 8º PA'!$P$4:$P$5022=H$1),('Diário 8º PA'!$F$4:$F$5022))+SUMPRODUCT(-('Diário 9º PA'!$E$4:$E$5221='Analítico Cp.'!$B26),-('Diário 9º PA'!$P$4:$P$5221=H$1),('Diário 9º PA'!$F$4:$F$5221))+SUMPRODUCT(-('Diário 10º PA'!$E$4:$E$5221='Analítico Cp.'!$B26),-('Diário 10º PA'!$P$4:$P$5221=H$1),('Diário 10º PA'!$F$4:$F$5221))+SUMPRODUCT(-('Comp.'!$D$5:$D$233='Analítico Cp.'!$B26),-('Comp.'!$J$5:$J$233=H$1),('Comp.'!$E$5:$E$233))</f>
        <v>0</v>
      </c>
      <c r="I26" s="11">
        <f>SUMPRODUCT(-('Diário 7º PA'!$E$4:$E$5383='Analítico Cp.'!$B26),-('Diário 7º PA'!$O$4:$O$5383=I$1),('Diário 7º PA'!$F$4:$F$5383))+SUMPRODUCT(-('Diário 8º PA'!$E$4:$E$5022='Analítico Cp.'!$B26),-('Diário 8º PA'!$P$4:$P$5022=I$1),('Diário 8º PA'!$F$4:$F$5022))+SUMPRODUCT(-('Diário 9º PA'!$E$4:$E$5221='Analítico Cp.'!$B26),-('Diário 9º PA'!$P$4:$P$5221=I$1),('Diário 9º PA'!$F$4:$F$5221))+SUMPRODUCT(-('Diário 10º PA'!$E$4:$E$5221='Analítico Cp.'!$B26),-('Diário 10º PA'!$P$4:$P$5221=I$1),('Diário 10º PA'!$F$4:$F$5221))+SUMPRODUCT(-('Comp.'!$D$5:$D$233='Analítico Cp.'!$B26),-('Comp.'!$J$5:$J$233=I$1),('Comp.'!$E$5:$E$233))</f>
        <v>0</v>
      </c>
      <c r="J26" s="11">
        <f>SUMPRODUCT(-('Diário 7º PA'!$E$4:$E$5383='Analítico Cp.'!$B26),-('Diário 7º PA'!$O$4:$O$5383=J$1),('Diário 7º PA'!$F$4:$F$5383))+SUMPRODUCT(-('Diário 8º PA'!$E$4:$E$5022='Analítico Cp.'!$B26),-('Diário 8º PA'!$P$4:$P$5022=J$1),('Diário 8º PA'!$F$4:$F$5022))+SUMPRODUCT(-('Diário 9º PA'!$E$4:$E$5221='Analítico Cp.'!$B26),-('Diário 9º PA'!$P$4:$P$5221=J$1),('Diário 9º PA'!$F$4:$F$5221))+SUMPRODUCT(-('Diário 10º PA'!$E$4:$E$5221='Analítico Cp.'!$B26),-('Diário 10º PA'!$P$4:$P$5221=J$1),('Diário 10º PA'!$F$4:$F$5221))+SUMPRODUCT(-('Comp.'!$D$5:$D$233='Analítico Cp.'!$B26),-('Comp.'!$J$5:$J$233=J$1),('Comp.'!$E$5:$E$233))</f>
        <v>0</v>
      </c>
      <c r="K26" s="11">
        <f>SUMPRODUCT(-('Diário 7º PA'!$E$4:$E$5383='Analítico Cp.'!$B26),-('Diário 7º PA'!$O$4:$O$5383=K$1),('Diário 7º PA'!$F$4:$F$5383))+SUMPRODUCT(-('Diário 8º PA'!$E$4:$E$5022='Analítico Cp.'!$B26),-('Diário 8º PA'!$P$4:$P$5022=K$1),('Diário 8º PA'!$F$4:$F$5022))+SUMPRODUCT(-('Diário 9º PA'!$E$4:$E$5221='Analítico Cp.'!$B26),-('Diário 9º PA'!$P$4:$P$5221=K$1),('Diário 9º PA'!$F$4:$F$5221))+SUMPRODUCT(-('Diário 10º PA'!$E$4:$E$5221='Analítico Cp.'!$B26),-('Diário 10º PA'!$P$4:$P$5221=K$1),('Diário 10º PA'!$F$4:$F$5221))+SUMPRODUCT(-('Comp.'!$D$5:$D$233='Analítico Cp.'!$B26),-('Comp.'!$J$5:$J$233=K$1),('Comp.'!$E$5:$E$233))</f>
        <v>0</v>
      </c>
      <c r="L26" s="11">
        <f>SUMPRODUCT(-('Diário 7º PA'!$E$4:$E$5383='Analítico Cp.'!$B26),-('Diário 7º PA'!$O$4:$O$5383=L$1),('Diário 7º PA'!$F$4:$F$5383))+SUMPRODUCT(-('Diário 8º PA'!$E$4:$E$5022='Analítico Cp.'!$B26),-('Diário 8º PA'!$P$4:$P$5022=L$1),('Diário 8º PA'!$F$4:$F$5022))+SUMPRODUCT(-('Diário 9º PA'!$E$4:$E$5221='Analítico Cp.'!$B26),-('Diário 9º PA'!$P$4:$P$5221=L$1),('Diário 9º PA'!$F$4:$F$5221))+SUMPRODUCT(-('Diário 10º PA'!$E$4:$E$5221='Analítico Cp.'!$B26),-('Diário 10º PA'!$P$4:$P$5221=L$1),('Diário 10º PA'!$F$4:$F$5221))+SUMPRODUCT(-('Comp.'!$D$5:$D$233='Analítico Cp.'!$B26),-('Comp.'!$J$5:$J$233=L$1),('Comp.'!$E$5:$E$233))</f>
        <v>0</v>
      </c>
      <c r="M26" s="11">
        <f>SUMPRODUCT(-('Diário 7º PA'!$E$4:$E$5383='Analítico Cp.'!$B26),-('Diário 7º PA'!$O$4:$O$5383=M$1),('Diário 7º PA'!$F$4:$F$5383))+SUMPRODUCT(-('Diário 8º PA'!$E$4:$E$5022='Analítico Cp.'!$B26),-('Diário 8º PA'!$P$4:$P$5022=M$1),('Diário 8º PA'!$F$4:$F$5022))+SUMPRODUCT(-('Diário 9º PA'!$E$4:$E$5221='Analítico Cp.'!$B26),-('Diário 9º PA'!$P$4:$P$5221=M$1),('Diário 9º PA'!$F$4:$F$5221))+SUMPRODUCT(-('Diário 10º PA'!$E$4:$E$5221='Analítico Cp.'!$B26),-('Diário 10º PA'!$P$4:$P$5221=M$1),('Diário 10º PA'!$F$4:$F$5221))+SUMPRODUCT(-('Comp.'!$D$5:$D$233='Analítico Cp.'!$B26),-('Comp.'!$J$5:$J$233=M$1),('Comp.'!$E$5:$E$233))</f>
        <v>0</v>
      </c>
      <c r="N26" s="11">
        <f>SUMPRODUCT(-('Diário 7º PA'!$E$4:$E$5383='Analítico Cp.'!$B26),-('Diário 7º PA'!$O$4:$O$5383=N$1),('Diário 7º PA'!$F$4:$F$5383))+SUMPRODUCT(-('Diário 8º PA'!$E$4:$E$5022='Analítico Cp.'!$B26),-('Diário 8º PA'!$P$4:$P$5022=N$1),('Diário 8º PA'!$F$4:$F$5022))+SUMPRODUCT(-('Diário 9º PA'!$E$4:$E$5221='Analítico Cp.'!$B26),-('Diário 9º PA'!$P$4:$P$5221=N$1),('Diário 9º PA'!$F$4:$F$5221))+SUMPRODUCT(-('Diário 10º PA'!$E$4:$E$5221='Analítico Cp.'!$B26),-('Diário 10º PA'!$P$4:$P$5221=N$1),('Diário 10º PA'!$F$4:$F$5221))+SUMPRODUCT(-('Comp.'!$D$5:$D$233='Analítico Cp.'!$B26),-('Comp.'!$J$5:$J$233=N$1),('Comp.'!$E$5:$E$233))</f>
        <v>0</v>
      </c>
      <c r="O26" s="12">
        <f t="shared" si="2"/>
        <v>0</v>
      </c>
      <c r="P26" s="168">
        <f t="shared" si="1"/>
        <v>0</v>
      </c>
    </row>
    <row r="27" spans="1:16" ht="23.25" customHeight="1" x14ac:dyDescent="0.2">
      <c r="A27" s="59" t="s">
        <v>162</v>
      </c>
      <c r="B27" s="57" t="s">
        <v>163</v>
      </c>
      <c r="C27" s="11">
        <f>SUMPRODUCT(-('Diário 7º PA'!$E$4:$E$5383='Analítico Cp.'!$B27),-('Diário 7º PA'!$O$4:$O$5383=C$1),('Diário 7º PA'!$F$4:$F$5383))+SUMPRODUCT(-('Diário 8º PA'!$E$4:$E$5022='Analítico Cp.'!$B27),-('Diário 8º PA'!$P$4:$P$5022=C$1),('Diário 8º PA'!$F$4:$F$5022))+SUMPRODUCT(-('Diário 9º PA'!$E$4:$E$5221='Analítico Cp.'!$B27),-('Diário 9º PA'!$P$4:$P$5221=C$1),('Diário 9º PA'!$F$4:$F$5221))+SUMPRODUCT(-('Diário 10º PA'!$E$4:$E$5221='Analítico Cp.'!$B27),-('Diário 10º PA'!$P$4:$P$5221=C$1),('Diário 10º PA'!$F$4:$F$5221))+SUMPRODUCT(-('Comp.'!$D$5:$D$233='Analítico Cp.'!$B27),-('Comp.'!$J$5:$J$233=C$1),('Comp.'!$E$5:$E$233))</f>
        <v>1077.58</v>
      </c>
      <c r="D27" s="11">
        <f>SUMPRODUCT(-('Diário 7º PA'!$E$4:$E$5383='Analítico Cp.'!$B27),-('Diário 7º PA'!$O$4:$O$5383=D$1),('Diário 7º PA'!$F$4:$F$5383))+SUMPRODUCT(-('Diário 8º PA'!$E$4:$E$5022='Analítico Cp.'!$B27),-('Diário 8º PA'!$P$4:$P$5022=D$1),('Diário 8º PA'!$F$4:$F$5022))+SUMPRODUCT(-('Diário 9º PA'!$E$4:$E$5221='Analítico Cp.'!$B27),-('Diário 9º PA'!$P$4:$P$5221=D$1),('Diário 9º PA'!$F$4:$F$5221))+SUMPRODUCT(-('Diário 10º PA'!$E$4:$E$5221='Analítico Cp.'!$B27),-('Diário 10º PA'!$P$4:$P$5221=D$1),('Diário 10º PA'!$F$4:$F$5221))+SUMPRODUCT(-('Comp.'!$D$5:$D$233='Analítico Cp.'!$B27),-('Comp.'!$J$5:$J$233=D$1),('Comp.'!$E$5:$E$233))</f>
        <v>0</v>
      </c>
      <c r="E27" s="11">
        <f>SUMPRODUCT(-('Diário 7º PA'!$E$4:$E$5383='Analítico Cp.'!$B27),-('Diário 7º PA'!$O$4:$O$5383=E$1),('Diário 7º PA'!$F$4:$F$5383))+SUMPRODUCT(-('Diário 8º PA'!$E$4:$E$5022='Analítico Cp.'!$B27),-('Diário 8º PA'!$P$4:$P$5022=E$1),('Diário 8º PA'!$F$4:$F$5022))+SUMPRODUCT(-('Diário 9º PA'!$E$4:$E$5221='Analítico Cp.'!$B27),-('Diário 9º PA'!$P$4:$P$5221=E$1),('Diário 9º PA'!$F$4:$F$5221))+SUMPRODUCT(-('Diário 10º PA'!$E$4:$E$5221='Analítico Cp.'!$B27),-('Diário 10º PA'!$P$4:$P$5221=E$1),('Diário 10º PA'!$F$4:$F$5221))+SUMPRODUCT(-('Comp.'!$D$5:$D$233='Analítico Cp.'!$B27),-('Comp.'!$J$5:$J$233=E$1),('Comp.'!$E$5:$E$233))</f>
        <v>0</v>
      </c>
      <c r="F27" s="11">
        <f>SUMPRODUCT(-('Diário 7º PA'!$E$4:$E$5383='Analítico Cp.'!$B27),-('Diário 7º PA'!$O$4:$O$5383=F$1),('Diário 7º PA'!$F$4:$F$5383))+SUMPRODUCT(-('Diário 8º PA'!$E$4:$E$5022='Analítico Cp.'!$B27),-('Diário 8º PA'!$P$4:$P$5022=F$1),('Diário 8º PA'!$F$4:$F$5022))+SUMPRODUCT(-('Diário 9º PA'!$E$4:$E$5221='Analítico Cp.'!$B27),-('Diário 9º PA'!$P$4:$P$5221=F$1),('Diário 9º PA'!$F$4:$F$5221))+SUMPRODUCT(-('Diário 10º PA'!$E$4:$E$5221='Analítico Cp.'!$B27),-('Diário 10º PA'!$P$4:$P$5221=F$1),('Diário 10º PA'!$F$4:$F$5221))+SUMPRODUCT(-('Comp.'!$D$5:$D$233='Analítico Cp.'!$B27),-('Comp.'!$J$5:$J$233=F$1),('Comp.'!$E$5:$E$233))</f>
        <v>0</v>
      </c>
      <c r="G27" s="11">
        <f>SUMPRODUCT(-('Diário 7º PA'!$E$4:$E$5383='Analítico Cp.'!$B27),-('Diário 7º PA'!$O$4:$O$5383=G$1),('Diário 7º PA'!$F$4:$F$5383))+SUMPRODUCT(-('Diário 8º PA'!$E$4:$E$5022='Analítico Cp.'!$B27),-('Diário 8º PA'!$P$4:$P$5022=G$1),('Diário 8º PA'!$F$4:$F$5022))+SUMPRODUCT(-('Diário 9º PA'!$E$4:$E$5221='Analítico Cp.'!$B27),-('Diário 9º PA'!$P$4:$P$5221=G$1),('Diário 9º PA'!$F$4:$F$5221))+SUMPRODUCT(-('Diário 10º PA'!$E$4:$E$5221='Analítico Cp.'!$B27),-('Diário 10º PA'!$P$4:$P$5221=G$1),('Diário 10º PA'!$F$4:$F$5221))+SUMPRODUCT(-('Comp.'!$D$5:$D$233='Analítico Cp.'!$B27),-('Comp.'!$J$5:$J$233=G$1),('Comp.'!$E$5:$E$233))</f>
        <v>0</v>
      </c>
      <c r="H27" s="11">
        <f>SUMPRODUCT(-('Diário 7º PA'!$E$4:$E$5383='Analítico Cp.'!$B27),-('Diário 7º PA'!$O$4:$O$5383=H$1),('Diário 7º PA'!$F$4:$F$5383))+SUMPRODUCT(-('Diário 8º PA'!$E$4:$E$5022='Analítico Cp.'!$B27),-('Diário 8º PA'!$P$4:$P$5022=H$1),('Diário 8º PA'!$F$4:$F$5022))+SUMPRODUCT(-('Diário 9º PA'!$E$4:$E$5221='Analítico Cp.'!$B27),-('Diário 9º PA'!$P$4:$P$5221=H$1),('Diário 9º PA'!$F$4:$F$5221))+SUMPRODUCT(-('Diário 10º PA'!$E$4:$E$5221='Analítico Cp.'!$B27),-('Diário 10º PA'!$P$4:$P$5221=H$1),('Diário 10º PA'!$F$4:$F$5221))+SUMPRODUCT(-('Comp.'!$D$5:$D$233='Analítico Cp.'!$B27),-('Comp.'!$J$5:$J$233=H$1),('Comp.'!$E$5:$E$233))</f>
        <v>0</v>
      </c>
      <c r="I27" s="11">
        <f>SUMPRODUCT(-('Diário 7º PA'!$E$4:$E$5383='Analítico Cp.'!$B27),-('Diário 7º PA'!$O$4:$O$5383=I$1),('Diário 7º PA'!$F$4:$F$5383))+SUMPRODUCT(-('Diário 8º PA'!$E$4:$E$5022='Analítico Cp.'!$B27),-('Diário 8º PA'!$P$4:$P$5022=I$1),('Diário 8º PA'!$F$4:$F$5022))+SUMPRODUCT(-('Diário 9º PA'!$E$4:$E$5221='Analítico Cp.'!$B27),-('Diário 9º PA'!$P$4:$P$5221=I$1),('Diário 9º PA'!$F$4:$F$5221))+SUMPRODUCT(-('Diário 10º PA'!$E$4:$E$5221='Analítico Cp.'!$B27),-('Diário 10º PA'!$P$4:$P$5221=I$1),('Diário 10º PA'!$F$4:$F$5221))+SUMPRODUCT(-('Comp.'!$D$5:$D$233='Analítico Cp.'!$B27),-('Comp.'!$J$5:$J$233=I$1),('Comp.'!$E$5:$E$233))</f>
        <v>0</v>
      </c>
      <c r="J27" s="11">
        <f>SUMPRODUCT(-('Diário 7º PA'!$E$4:$E$5383='Analítico Cp.'!$B27),-('Diário 7º PA'!$O$4:$O$5383=J$1),('Diário 7º PA'!$F$4:$F$5383))+SUMPRODUCT(-('Diário 8º PA'!$E$4:$E$5022='Analítico Cp.'!$B27),-('Diário 8º PA'!$P$4:$P$5022=J$1),('Diário 8º PA'!$F$4:$F$5022))+SUMPRODUCT(-('Diário 9º PA'!$E$4:$E$5221='Analítico Cp.'!$B27),-('Diário 9º PA'!$P$4:$P$5221=J$1),('Diário 9º PA'!$F$4:$F$5221))+SUMPRODUCT(-('Diário 10º PA'!$E$4:$E$5221='Analítico Cp.'!$B27),-('Diário 10º PA'!$P$4:$P$5221=J$1),('Diário 10º PA'!$F$4:$F$5221))+SUMPRODUCT(-('Comp.'!$D$5:$D$233='Analítico Cp.'!$B27),-('Comp.'!$J$5:$J$233=J$1),('Comp.'!$E$5:$E$233))</f>
        <v>0</v>
      </c>
      <c r="K27" s="11">
        <f>SUMPRODUCT(-('Diário 7º PA'!$E$4:$E$5383='Analítico Cp.'!$B27),-('Diário 7º PA'!$O$4:$O$5383=K$1),('Diário 7º PA'!$F$4:$F$5383))+SUMPRODUCT(-('Diário 8º PA'!$E$4:$E$5022='Analítico Cp.'!$B27),-('Diário 8º PA'!$P$4:$P$5022=K$1),('Diário 8º PA'!$F$4:$F$5022))+SUMPRODUCT(-('Diário 9º PA'!$E$4:$E$5221='Analítico Cp.'!$B27),-('Diário 9º PA'!$P$4:$P$5221=K$1),('Diário 9º PA'!$F$4:$F$5221))+SUMPRODUCT(-('Diário 10º PA'!$E$4:$E$5221='Analítico Cp.'!$B27),-('Diário 10º PA'!$P$4:$P$5221=K$1),('Diário 10º PA'!$F$4:$F$5221))+SUMPRODUCT(-('Comp.'!$D$5:$D$233='Analítico Cp.'!$B27),-('Comp.'!$J$5:$J$233=K$1),('Comp.'!$E$5:$E$233))</f>
        <v>0</v>
      </c>
      <c r="L27" s="11">
        <f>SUMPRODUCT(-('Diário 7º PA'!$E$4:$E$5383='Analítico Cp.'!$B27),-('Diário 7º PA'!$O$4:$O$5383=L$1),('Diário 7º PA'!$F$4:$F$5383))+SUMPRODUCT(-('Diário 8º PA'!$E$4:$E$5022='Analítico Cp.'!$B27),-('Diário 8º PA'!$P$4:$P$5022=L$1),('Diário 8º PA'!$F$4:$F$5022))+SUMPRODUCT(-('Diário 9º PA'!$E$4:$E$5221='Analítico Cp.'!$B27),-('Diário 9º PA'!$P$4:$P$5221=L$1),('Diário 9º PA'!$F$4:$F$5221))+SUMPRODUCT(-('Diário 10º PA'!$E$4:$E$5221='Analítico Cp.'!$B27),-('Diário 10º PA'!$P$4:$P$5221=L$1),('Diário 10º PA'!$F$4:$F$5221))+SUMPRODUCT(-('Comp.'!$D$5:$D$233='Analítico Cp.'!$B27),-('Comp.'!$J$5:$J$233=L$1),('Comp.'!$E$5:$E$233))</f>
        <v>0</v>
      </c>
      <c r="M27" s="11">
        <f>SUMPRODUCT(-('Diário 7º PA'!$E$4:$E$5383='Analítico Cp.'!$B27),-('Diário 7º PA'!$O$4:$O$5383=M$1),('Diário 7º PA'!$F$4:$F$5383))+SUMPRODUCT(-('Diário 8º PA'!$E$4:$E$5022='Analítico Cp.'!$B27),-('Diário 8º PA'!$P$4:$P$5022=M$1),('Diário 8º PA'!$F$4:$F$5022))+SUMPRODUCT(-('Diário 9º PA'!$E$4:$E$5221='Analítico Cp.'!$B27),-('Diário 9º PA'!$P$4:$P$5221=M$1),('Diário 9º PA'!$F$4:$F$5221))+SUMPRODUCT(-('Diário 10º PA'!$E$4:$E$5221='Analítico Cp.'!$B27),-('Diário 10º PA'!$P$4:$P$5221=M$1),('Diário 10º PA'!$F$4:$F$5221))+SUMPRODUCT(-('Comp.'!$D$5:$D$233='Analítico Cp.'!$B27),-('Comp.'!$J$5:$J$233=M$1),('Comp.'!$E$5:$E$233))</f>
        <v>0</v>
      </c>
      <c r="N27" s="11">
        <f>SUMPRODUCT(-('Diário 7º PA'!$E$4:$E$5383='Analítico Cp.'!$B27),-('Diário 7º PA'!$O$4:$O$5383=N$1),('Diário 7º PA'!$F$4:$F$5383))+SUMPRODUCT(-('Diário 8º PA'!$E$4:$E$5022='Analítico Cp.'!$B27),-('Diário 8º PA'!$P$4:$P$5022=N$1),('Diário 8º PA'!$F$4:$F$5022))+SUMPRODUCT(-('Diário 9º PA'!$E$4:$E$5221='Analítico Cp.'!$B27),-('Diário 9º PA'!$P$4:$P$5221=N$1),('Diário 9º PA'!$F$4:$F$5221))+SUMPRODUCT(-('Diário 10º PA'!$E$4:$E$5221='Analítico Cp.'!$B27),-('Diário 10º PA'!$P$4:$P$5221=N$1),('Diário 10º PA'!$F$4:$F$5221))+SUMPRODUCT(-('Comp.'!$D$5:$D$233='Analítico Cp.'!$B27),-('Comp.'!$J$5:$J$233=N$1),('Comp.'!$E$5:$E$233))</f>
        <v>0</v>
      </c>
      <c r="O27" s="12">
        <f>SUM(C27:N27)</f>
        <v>1077.58</v>
      </c>
      <c r="P27" s="168">
        <f t="shared" si="1"/>
        <v>1.0425329080025442E-4</v>
      </c>
    </row>
    <row r="28" spans="1:16" ht="23.25" customHeight="1" x14ac:dyDescent="0.2">
      <c r="A28" s="22"/>
      <c r="B28" s="23" t="s">
        <v>164</v>
      </c>
      <c r="C28" s="13">
        <f>SUBTOTAL(109,C19:C27)</f>
        <v>2727256.669999999</v>
      </c>
      <c r="D28" s="13">
        <f t="shared" ref="D28:O28" si="3">SUBTOTAL(109,D19:D27)</f>
        <v>2649094.2999999993</v>
      </c>
      <c r="E28" s="13">
        <f t="shared" si="3"/>
        <v>2439859.62</v>
      </c>
      <c r="F28" s="13">
        <f t="shared" si="3"/>
        <v>0</v>
      </c>
      <c r="G28" s="13">
        <f t="shared" si="3"/>
        <v>0</v>
      </c>
      <c r="H28" s="13">
        <f t="shared" si="3"/>
        <v>0</v>
      </c>
      <c r="I28" s="13">
        <f t="shared" si="3"/>
        <v>0</v>
      </c>
      <c r="J28" s="13">
        <f t="shared" si="3"/>
        <v>0</v>
      </c>
      <c r="K28" s="13">
        <f t="shared" si="3"/>
        <v>0</v>
      </c>
      <c r="L28" s="13">
        <f t="shared" si="3"/>
        <v>0</v>
      </c>
      <c r="M28" s="13">
        <f t="shared" si="3"/>
        <v>0</v>
      </c>
      <c r="N28" s="13">
        <f t="shared" si="3"/>
        <v>0</v>
      </c>
      <c r="O28" s="13">
        <f t="shared" si="3"/>
        <v>7816210.5899999989</v>
      </c>
      <c r="P28" s="171">
        <f t="shared" si="1"/>
        <v>0.75619970266272396</v>
      </c>
    </row>
    <row r="29" spans="1:16" s="33" customFormat="1" ht="23.25" customHeight="1" x14ac:dyDescent="0.2">
      <c r="A29" s="99" t="s">
        <v>99</v>
      </c>
      <c r="B29" s="100" t="s">
        <v>100</v>
      </c>
      <c r="C29" s="64"/>
      <c r="D29" s="64"/>
      <c r="E29" s="64"/>
      <c r="F29" s="64"/>
      <c r="G29" s="64"/>
      <c r="H29" s="64"/>
      <c r="I29" s="64"/>
      <c r="J29" s="64"/>
      <c r="K29" s="64"/>
      <c r="L29" s="64"/>
      <c r="M29" s="64"/>
      <c r="N29" s="64"/>
      <c r="O29" s="64"/>
      <c r="P29" s="172"/>
    </row>
    <row r="30" spans="1:16" ht="23.25" customHeight="1" x14ac:dyDescent="0.2">
      <c r="A30" s="59" t="s">
        <v>165</v>
      </c>
      <c r="B30" s="58" t="s">
        <v>166</v>
      </c>
      <c r="C30" s="12">
        <f>SUMPRODUCT(-('Diário 7º PA'!$E$4:$E$5383='Analítico Cp.'!$B30),-('Diário 7º PA'!$O$4:$O$5383=C$1),('Diário 7º PA'!$F$4:$F$5383))+SUMPRODUCT(-('Diário 8º PA'!$E$4:$E$5022='Analítico Cp.'!$B30),-('Diário 8º PA'!$P$4:$P$5022=C$1),('Diário 8º PA'!$F$4:$F$5022))+SUMPRODUCT(-('Diário 9º PA'!$E$4:$E$5221='Analítico Cp.'!$B30),-('Diário 9º PA'!$P$4:$P$5221=C$1),('Diário 9º PA'!$F$4:$F$5221))+SUMPRODUCT(-('Diário 10º PA'!$E$4:$E$5221='Analítico Cp.'!$B30),-('Diário 10º PA'!$P$4:$P$5221=C$1),('Diário 10º PA'!$F$4:$F$5221))+SUMPRODUCT(-('Comp.'!$D$5:$D$233='Analítico Cp.'!$B30),-('Comp.'!$J$5:$J$233=C$1),('Comp.'!$E$5:$E$233))</f>
        <v>0</v>
      </c>
      <c r="D30" s="12">
        <f>SUMPRODUCT(-('Diário 7º PA'!$E$4:$E$5383='Analítico Cp.'!$B30),-('Diário 7º PA'!$O$4:$O$5383=D$1),('Diário 7º PA'!$F$4:$F$5383))+SUMPRODUCT(-('Diário 8º PA'!$E$4:$E$5022='Analítico Cp.'!$B30),-('Diário 8º PA'!$P$4:$P$5022=D$1),('Diário 8º PA'!$F$4:$F$5022))+SUMPRODUCT(-('Diário 9º PA'!$E$4:$E$5221='Analítico Cp.'!$B30),-('Diário 9º PA'!$P$4:$P$5221=D$1),('Diário 9º PA'!$F$4:$F$5221))+SUMPRODUCT(-('Diário 10º PA'!$E$4:$E$5221='Analítico Cp.'!$B30),-('Diário 10º PA'!$P$4:$P$5221=D$1),('Diário 10º PA'!$F$4:$F$5221))+SUMPRODUCT(-('Comp.'!$D$5:$D$233='Analítico Cp.'!$B30),-('Comp.'!$J$5:$J$233=D$1),('Comp.'!$E$5:$E$233))</f>
        <v>0</v>
      </c>
      <c r="E30" s="12">
        <f>SUMPRODUCT(-('Diário 7º PA'!$E$4:$E$5383='Analítico Cp.'!$B30),-('Diário 7º PA'!$O$4:$O$5383=E$1),('Diário 7º PA'!$F$4:$F$5383))+SUMPRODUCT(-('Diário 8º PA'!$E$4:$E$5022='Analítico Cp.'!$B30),-('Diário 8º PA'!$P$4:$P$5022=E$1),('Diário 8º PA'!$F$4:$F$5022))+SUMPRODUCT(-('Diário 9º PA'!$E$4:$E$5221='Analítico Cp.'!$B30),-('Diário 9º PA'!$P$4:$P$5221=E$1),('Diário 9º PA'!$F$4:$F$5221))+SUMPRODUCT(-('Diário 10º PA'!$E$4:$E$5221='Analítico Cp.'!$B30),-('Diário 10º PA'!$P$4:$P$5221=E$1),('Diário 10º PA'!$F$4:$F$5221))+SUMPRODUCT(-('Comp.'!$D$5:$D$233='Analítico Cp.'!$B30),-('Comp.'!$J$5:$J$233=E$1),('Comp.'!$E$5:$E$233))</f>
        <v>0</v>
      </c>
      <c r="F30" s="12">
        <f>SUMPRODUCT(-('Diário 7º PA'!$E$4:$E$5383='Analítico Cp.'!$B30),-('Diário 7º PA'!$O$4:$O$5383=F$1),('Diário 7º PA'!$F$4:$F$5383))+SUMPRODUCT(-('Diário 8º PA'!$E$4:$E$5022='Analítico Cp.'!$B30),-('Diário 8º PA'!$P$4:$P$5022=F$1),('Diário 8º PA'!$F$4:$F$5022))+SUMPRODUCT(-('Diário 9º PA'!$E$4:$E$5221='Analítico Cp.'!$B30),-('Diário 9º PA'!$P$4:$P$5221=F$1),('Diário 9º PA'!$F$4:$F$5221))+SUMPRODUCT(-('Diário 10º PA'!$E$4:$E$5221='Analítico Cp.'!$B30),-('Diário 10º PA'!$P$4:$P$5221=F$1),('Diário 10º PA'!$F$4:$F$5221))+SUMPRODUCT(-('Comp.'!$D$5:$D$233='Analítico Cp.'!$B30),-('Comp.'!$J$5:$J$233=F$1),('Comp.'!$E$5:$E$233))</f>
        <v>0</v>
      </c>
      <c r="G30" s="12">
        <f>SUMPRODUCT(-('Diário 7º PA'!$E$4:$E$5383='Analítico Cp.'!$B30),-('Diário 7º PA'!$O$4:$O$5383=G$1),('Diário 7º PA'!$F$4:$F$5383))+SUMPRODUCT(-('Diário 8º PA'!$E$4:$E$5022='Analítico Cp.'!$B30),-('Diário 8º PA'!$P$4:$P$5022=G$1),('Diário 8º PA'!$F$4:$F$5022))+SUMPRODUCT(-('Diário 9º PA'!$E$4:$E$5221='Analítico Cp.'!$B30),-('Diário 9º PA'!$P$4:$P$5221=G$1),('Diário 9º PA'!$F$4:$F$5221))+SUMPRODUCT(-('Diário 10º PA'!$E$4:$E$5221='Analítico Cp.'!$B30),-('Diário 10º PA'!$P$4:$P$5221=G$1),('Diário 10º PA'!$F$4:$F$5221))+SUMPRODUCT(-('Comp.'!$D$5:$D$233='Analítico Cp.'!$B30),-('Comp.'!$J$5:$J$233=G$1),('Comp.'!$E$5:$E$233))</f>
        <v>0</v>
      </c>
      <c r="H30" s="12">
        <f>SUMPRODUCT(-('Diário 7º PA'!$E$4:$E$5383='Analítico Cp.'!$B30),-('Diário 7º PA'!$O$4:$O$5383=H$1),('Diário 7º PA'!$F$4:$F$5383))+SUMPRODUCT(-('Diário 8º PA'!$E$4:$E$5022='Analítico Cp.'!$B30),-('Diário 8º PA'!$P$4:$P$5022=H$1),('Diário 8º PA'!$F$4:$F$5022))+SUMPRODUCT(-('Diário 9º PA'!$E$4:$E$5221='Analítico Cp.'!$B30),-('Diário 9º PA'!$P$4:$P$5221=H$1),('Diário 9º PA'!$F$4:$F$5221))+SUMPRODUCT(-('Diário 10º PA'!$E$4:$E$5221='Analítico Cp.'!$B30),-('Diário 10º PA'!$P$4:$P$5221=H$1),('Diário 10º PA'!$F$4:$F$5221))+SUMPRODUCT(-('Comp.'!$D$5:$D$233='Analítico Cp.'!$B30),-('Comp.'!$J$5:$J$233=H$1),('Comp.'!$E$5:$E$233))</f>
        <v>0</v>
      </c>
      <c r="I30" s="12">
        <f>SUMPRODUCT(-('Diário 7º PA'!$E$4:$E$5383='Analítico Cp.'!$B30),-('Diário 7º PA'!$O$4:$O$5383=I$1),('Diário 7º PA'!$F$4:$F$5383))+SUMPRODUCT(-('Diário 8º PA'!$E$4:$E$5022='Analítico Cp.'!$B30),-('Diário 8º PA'!$P$4:$P$5022=I$1),('Diário 8º PA'!$F$4:$F$5022))+SUMPRODUCT(-('Diário 9º PA'!$E$4:$E$5221='Analítico Cp.'!$B30),-('Diário 9º PA'!$P$4:$P$5221=I$1),('Diário 9º PA'!$F$4:$F$5221))+SUMPRODUCT(-('Diário 10º PA'!$E$4:$E$5221='Analítico Cp.'!$B30),-('Diário 10º PA'!$P$4:$P$5221=I$1),('Diário 10º PA'!$F$4:$F$5221))+SUMPRODUCT(-('Comp.'!$D$5:$D$233='Analítico Cp.'!$B30),-('Comp.'!$J$5:$J$233=I$1),('Comp.'!$E$5:$E$233))</f>
        <v>0</v>
      </c>
      <c r="J30" s="12">
        <f>SUMPRODUCT(-('Diário 7º PA'!$E$4:$E$5383='Analítico Cp.'!$B30),-('Diário 7º PA'!$O$4:$O$5383=J$1),('Diário 7º PA'!$F$4:$F$5383))+SUMPRODUCT(-('Diário 8º PA'!$E$4:$E$5022='Analítico Cp.'!$B30),-('Diário 8º PA'!$P$4:$P$5022=J$1),('Diário 8º PA'!$F$4:$F$5022))+SUMPRODUCT(-('Diário 9º PA'!$E$4:$E$5221='Analítico Cp.'!$B30),-('Diário 9º PA'!$P$4:$P$5221=J$1),('Diário 9º PA'!$F$4:$F$5221))+SUMPRODUCT(-('Diário 10º PA'!$E$4:$E$5221='Analítico Cp.'!$B30),-('Diário 10º PA'!$P$4:$P$5221=J$1),('Diário 10º PA'!$F$4:$F$5221))+SUMPRODUCT(-('Comp.'!$D$5:$D$233='Analítico Cp.'!$B30),-('Comp.'!$J$5:$J$233=J$1),('Comp.'!$E$5:$E$233))</f>
        <v>0</v>
      </c>
      <c r="K30" s="12">
        <f>SUMPRODUCT(-('Diário 7º PA'!$E$4:$E$5383='Analítico Cp.'!$B30),-('Diário 7º PA'!$O$4:$O$5383=K$1),('Diário 7º PA'!$F$4:$F$5383))+SUMPRODUCT(-('Diário 8º PA'!$E$4:$E$5022='Analítico Cp.'!$B30),-('Diário 8º PA'!$P$4:$P$5022=K$1),('Diário 8º PA'!$F$4:$F$5022))+SUMPRODUCT(-('Diário 9º PA'!$E$4:$E$5221='Analítico Cp.'!$B30),-('Diário 9º PA'!$P$4:$P$5221=K$1),('Diário 9º PA'!$F$4:$F$5221))+SUMPRODUCT(-('Diário 10º PA'!$E$4:$E$5221='Analítico Cp.'!$B30),-('Diário 10º PA'!$P$4:$P$5221=K$1),('Diário 10º PA'!$F$4:$F$5221))+SUMPRODUCT(-('Comp.'!$D$5:$D$233='Analítico Cp.'!$B30),-('Comp.'!$J$5:$J$233=K$1),('Comp.'!$E$5:$E$233))</f>
        <v>0</v>
      </c>
      <c r="L30" s="12">
        <f>SUMPRODUCT(-('Diário 7º PA'!$E$4:$E$5383='Analítico Cp.'!$B30),-('Diário 7º PA'!$O$4:$O$5383=L$1),('Diário 7º PA'!$F$4:$F$5383))+SUMPRODUCT(-('Diário 8º PA'!$E$4:$E$5022='Analítico Cp.'!$B30),-('Diário 8º PA'!$P$4:$P$5022=L$1),('Diário 8º PA'!$F$4:$F$5022))+SUMPRODUCT(-('Diário 9º PA'!$E$4:$E$5221='Analítico Cp.'!$B30),-('Diário 9º PA'!$P$4:$P$5221=L$1),('Diário 9º PA'!$F$4:$F$5221))+SUMPRODUCT(-('Diário 10º PA'!$E$4:$E$5221='Analítico Cp.'!$B30),-('Diário 10º PA'!$P$4:$P$5221=L$1),('Diário 10º PA'!$F$4:$F$5221))+SUMPRODUCT(-('Comp.'!$D$5:$D$233='Analítico Cp.'!$B30),-('Comp.'!$J$5:$J$233=L$1),('Comp.'!$E$5:$E$233))</f>
        <v>0</v>
      </c>
      <c r="M30" s="12">
        <f>SUMPRODUCT(-('Diário 7º PA'!$E$4:$E$5383='Analítico Cp.'!$B30),-('Diário 7º PA'!$O$4:$O$5383=M$1),('Diário 7º PA'!$F$4:$F$5383))+SUMPRODUCT(-('Diário 8º PA'!$E$4:$E$5022='Analítico Cp.'!$B30),-('Diário 8º PA'!$P$4:$P$5022=M$1),('Diário 8º PA'!$F$4:$F$5022))+SUMPRODUCT(-('Diário 9º PA'!$E$4:$E$5221='Analítico Cp.'!$B30),-('Diário 9º PA'!$P$4:$P$5221=M$1),('Diário 9º PA'!$F$4:$F$5221))+SUMPRODUCT(-('Diário 10º PA'!$E$4:$E$5221='Analítico Cp.'!$B30),-('Diário 10º PA'!$P$4:$P$5221=M$1),('Diário 10º PA'!$F$4:$F$5221))+SUMPRODUCT(-('Comp.'!$D$5:$D$233='Analítico Cp.'!$B30),-('Comp.'!$J$5:$J$233=M$1),('Comp.'!$E$5:$E$233))</f>
        <v>0</v>
      </c>
      <c r="N30" s="12">
        <f>SUMPRODUCT(-('Diário 7º PA'!$E$4:$E$5383='Analítico Cp.'!$B30),-('Diário 7º PA'!$O$4:$O$5383=N$1),('Diário 7º PA'!$F$4:$F$5383))+SUMPRODUCT(-('Diário 8º PA'!$E$4:$E$5022='Analítico Cp.'!$B30),-('Diário 8º PA'!$P$4:$P$5022=N$1),('Diário 8º PA'!$F$4:$F$5022))+SUMPRODUCT(-('Diário 9º PA'!$E$4:$E$5221='Analítico Cp.'!$B30),-('Diário 9º PA'!$P$4:$P$5221=N$1),('Diário 9º PA'!$F$4:$F$5221))+SUMPRODUCT(-('Diário 10º PA'!$E$4:$E$5221='Analítico Cp.'!$B30),-('Diário 10º PA'!$P$4:$P$5221=N$1),('Diário 10º PA'!$F$4:$F$5221))+SUMPRODUCT(-('Comp.'!$D$5:$D$233='Analítico Cp.'!$B30),-('Comp.'!$J$5:$J$233=N$1),('Comp.'!$E$5:$E$233))</f>
        <v>0</v>
      </c>
      <c r="O30" s="12">
        <f>SUM(C30:N30)</f>
        <v>0</v>
      </c>
      <c r="P30" s="168">
        <f>IF($O$157=0,0,O30/$O$157)</f>
        <v>0</v>
      </c>
    </row>
    <row r="31" spans="1:16" ht="23.25" customHeight="1" x14ac:dyDescent="0.2">
      <c r="A31" s="59" t="s">
        <v>167</v>
      </c>
      <c r="B31" s="58" t="s">
        <v>168</v>
      </c>
      <c r="C31" s="12">
        <f>SUMPRODUCT(-('Diário 7º PA'!$E$4:$E$5383='Analítico Cp.'!$B31),-('Diário 7º PA'!$O$4:$O$5383=C$1),('Diário 7º PA'!$F$4:$F$5383))+SUMPRODUCT(-('Diário 8º PA'!$E$4:$E$5022='Analítico Cp.'!$B31),-('Diário 8º PA'!$P$4:$P$5022=C$1),('Diário 8º PA'!$F$4:$F$5022))+SUMPRODUCT(-('Diário 9º PA'!$E$4:$E$5221='Analítico Cp.'!$B31),-('Diário 9º PA'!$P$4:$P$5221=C$1),('Diário 9º PA'!$F$4:$F$5221))+SUMPRODUCT(-('Diário 10º PA'!$E$4:$E$5221='Analítico Cp.'!$B31),-('Diário 10º PA'!$P$4:$P$5221=C$1),('Diário 10º PA'!$F$4:$F$5221))+SUMPRODUCT(-('Comp.'!$D$5:$D$233='Analítico Cp.'!$B31),-('Comp.'!$J$5:$J$233=C$1),('Comp.'!$E$5:$E$233))</f>
        <v>0</v>
      </c>
      <c r="D31" s="12">
        <f>SUMPRODUCT(-('Diário 7º PA'!$E$4:$E$5383='Analítico Cp.'!$B31),-('Diário 7º PA'!$O$4:$O$5383=D$1),('Diário 7º PA'!$F$4:$F$5383))+SUMPRODUCT(-('Diário 8º PA'!$E$4:$E$5022='Analítico Cp.'!$B31),-('Diário 8º PA'!$P$4:$P$5022=D$1),('Diário 8º PA'!$F$4:$F$5022))+SUMPRODUCT(-('Diário 9º PA'!$E$4:$E$5221='Analítico Cp.'!$B31),-('Diário 9º PA'!$P$4:$P$5221=D$1),('Diário 9º PA'!$F$4:$F$5221))+SUMPRODUCT(-('Diário 10º PA'!$E$4:$E$5221='Analítico Cp.'!$B31),-('Diário 10º PA'!$P$4:$P$5221=D$1),('Diário 10º PA'!$F$4:$F$5221))+SUMPRODUCT(-('Comp.'!$D$5:$D$233='Analítico Cp.'!$B31),-('Comp.'!$J$5:$J$233=D$1),('Comp.'!$E$5:$E$233))</f>
        <v>0</v>
      </c>
      <c r="E31" s="12">
        <f>SUMPRODUCT(-('Diário 7º PA'!$E$4:$E$5383='Analítico Cp.'!$B31),-('Diário 7º PA'!$O$4:$O$5383=E$1),('Diário 7º PA'!$F$4:$F$5383))+SUMPRODUCT(-('Diário 8º PA'!$E$4:$E$5022='Analítico Cp.'!$B31),-('Diário 8º PA'!$P$4:$P$5022=E$1),('Diário 8º PA'!$F$4:$F$5022))+SUMPRODUCT(-('Diário 9º PA'!$E$4:$E$5221='Analítico Cp.'!$B31),-('Diário 9º PA'!$P$4:$P$5221=E$1),('Diário 9º PA'!$F$4:$F$5221))+SUMPRODUCT(-('Diário 10º PA'!$E$4:$E$5221='Analítico Cp.'!$B31),-('Diário 10º PA'!$P$4:$P$5221=E$1),('Diário 10º PA'!$F$4:$F$5221))+SUMPRODUCT(-('Comp.'!$D$5:$D$233='Analítico Cp.'!$B31),-('Comp.'!$J$5:$J$233=E$1),('Comp.'!$E$5:$E$233))</f>
        <v>0</v>
      </c>
      <c r="F31" s="12">
        <f>SUMPRODUCT(-('Diário 7º PA'!$E$4:$E$5383='Analítico Cp.'!$B31),-('Diário 7º PA'!$O$4:$O$5383=F$1),('Diário 7º PA'!$F$4:$F$5383))+SUMPRODUCT(-('Diário 8º PA'!$E$4:$E$5022='Analítico Cp.'!$B31),-('Diário 8º PA'!$P$4:$P$5022=F$1),('Diário 8º PA'!$F$4:$F$5022))+SUMPRODUCT(-('Diário 9º PA'!$E$4:$E$5221='Analítico Cp.'!$B31),-('Diário 9º PA'!$P$4:$P$5221=F$1),('Diário 9º PA'!$F$4:$F$5221))+SUMPRODUCT(-('Diário 10º PA'!$E$4:$E$5221='Analítico Cp.'!$B31),-('Diário 10º PA'!$P$4:$P$5221=F$1),('Diário 10º PA'!$F$4:$F$5221))+SUMPRODUCT(-('Comp.'!$D$5:$D$233='Analítico Cp.'!$B31),-('Comp.'!$J$5:$J$233=F$1),('Comp.'!$E$5:$E$233))</f>
        <v>0</v>
      </c>
      <c r="G31" s="12">
        <f>SUMPRODUCT(-('Diário 7º PA'!$E$4:$E$5383='Analítico Cp.'!$B31),-('Diário 7º PA'!$O$4:$O$5383=G$1),('Diário 7º PA'!$F$4:$F$5383))+SUMPRODUCT(-('Diário 8º PA'!$E$4:$E$5022='Analítico Cp.'!$B31),-('Diário 8º PA'!$P$4:$P$5022=G$1),('Diário 8º PA'!$F$4:$F$5022))+SUMPRODUCT(-('Diário 9º PA'!$E$4:$E$5221='Analítico Cp.'!$B31),-('Diário 9º PA'!$P$4:$P$5221=G$1),('Diário 9º PA'!$F$4:$F$5221))+SUMPRODUCT(-('Diário 10º PA'!$E$4:$E$5221='Analítico Cp.'!$B31),-('Diário 10º PA'!$P$4:$P$5221=G$1),('Diário 10º PA'!$F$4:$F$5221))+SUMPRODUCT(-('Comp.'!$D$5:$D$233='Analítico Cp.'!$B31),-('Comp.'!$J$5:$J$233=G$1),('Comp.'!$E$5:$E$233))</f>
        <v>0</v>
      </c>
      <c r="H31" s="12">
        <f>SUMPRODUCT(-('Diário 7º PA'!$E$4:$E$5383='Analítico Cp.'!$B31),-('Diário 7º PA'!$O$4:$O$5383=H$1),('Diário 7º PA'!$F$4:$F$5383))+SUMPRODUCT(-('Diário 8º PA'!$E$4:$E$5022='Analítico Cp.'!$B31),-('Diário 8º PA'!$P$4:$P$5022=H$1),('Diário 8º PA'!$F$4:$F$5022))+SUMPRODUCT(-('Diário 9º PA'!$E$4:$E$5221='Analítico Cp.'!$B31),-('Diário 9º PA'!$P$4:$P$5221=H$1),('Diário 9º PA'!$F$4:$F$5221))+SUMPRODUCT(-('Diário 10º PA'!$E$4:$E$5221='Analítico Cp.'!$B31),-('Diário 10º PA'!$P$4:$P$5221=H$1),('Diário 10º PA'!$F$4:$F$5221))+SUMPRODUCT(-('Comp.'!$D$5:$D$233='Analítico Cp.'!$B31),-('Comp.'!$J$5:$J$233=H$1),('Comp.'!$E$5:$E$233))</f>
        <v>0</v>
      </c>
      <c r="I31" s="12">
        <f>SUMPRODUCT(-('Diário 7º PA'!$E$4:$E$5383='Analítico Cp.'!$B31),-('Diário 7º PA'!$O$4:$O$5383=I$1),('Diário 7º PA'!$F$4:$F$5383))+SUMPRODUCT(-('Diário 8º PA'!$E$4:$E$5022='Analítico Cp.'!$B31),-('Diário 8º PA'!$P$4:$P$5022=I$1),('Diário 8º PA'!$F$4:$F$5022))+SUMPRODUCT(-('Diário 9º PA'!$E$4:$E$5221='Analítico Cp.'!$B31),-('Diário 9º PA'!$P$4:$P$5221=I$1),('Diário 9º PA'!$F$4:$F$5221))+SUMPRODUCT(-('Diário 10º PA'!$E$4:$E$5221='Analítico Cp.'!$B31),-('Diário 10º PA'!$P$4:$P$5221=I$1),('Diário 10º PA'!$F$4:$F$5221))+SUMPRODUCT(-('Comp.'!$D$5:$D$233='Analítico Cp.'!$B31),-('Comp.'!$J$5:$J$233=I$1),('Comp.'!$E$5:$E$233))</f>
        <v>0</v>
      </c>
      <c r="J31" s="12">
        <f>SUMPRODUCT(-('Diário 7º PA'!$E$4:$E$5383='Analítico Cp.'!$B31),-('Diário 7º PA'!$O$4:$O$5383=J$1),('Diário 7º PA'!$F$4:$F$5383))+SUMPRODUCT(-('Diário 8º PA'!$E$4:$E$5022='Analítico Cp.'!$B31),-('Diário 8º PA'!$P$4:$P$5022=J$1),('Diário 8º PA'!$F$4:$F$5022))+SUMPRODUCT(-('Diário 9º PA'!$E$4:$E$5221='Analítico Cp.'!$B31),-('Diário 9º PA'!$P$4:$P$5221=J$1),('Diário 9º PA'!$F$4:$F$5221))+SUMPRODUCT(-('Diário 10º PA'!$E$4:$E$5221='Analítico Cp.'!$B31),-('Diário 10º PA'!$P$4:$P$5221=J$1),('Diário 10º PA'!$F$4:$F$5221))+SUMPRODUCT(-('Comp.'!$D$5:$D$233='Analítico Cp.'!$B31),-('Comp.'!$J$5:$J$233=J$1),('Comp.'!$E$5:$E$233))</f>
        <v>0</v>
      </c>
      <c r="K31" s="12">
        <f>SUMPRODUCT(-('Diário 7º PA'!$E$4:$E$5383='Analítico Cp.'!$B31),-('Diário 7º PA'!$O$4:$O$5383=K$1),('Diário 7º PA'!$F$4:$F$5383))+SUMPRODUCT(-('Diário 8º PA'!$E$4:$E$5022='Analítico Cp.'!$B31),-('Diário 8º PA'!$P$4:$P$5022=K$1),('Diário 8º PA'!$F$4:$F$5022))+SUMPRODUCT(-('Diário 9º PA'!$E$4:$E$5221='Analítico Cp.'!$B31),-('Diário 9º PA'!$P$4:$P$5221=K$1),('Diário 9º PA'!$F$4:$F$5221))+SUMPRODUCT(-('Diário 10º PA'!$E$4:$E$5221='Analítico Cp.'!$B31),-('Diário 10º PA'!$P$4:$P$5221=K$1),('Diário 10º PA'!$F$4:$F$5221))+SUMPRODUCT(-('Comp.'!$D$5:$D$233='Analítico Cp.'!$B31),-('Comp.'!$J$5:$J$233=K$1),('Comp.'!$E$5:$E$233))</f>
        <v>0</v>
      </c>
      <c r="L31" s="12">
        <f>SUMPRODUCT(-('Diário 7º PA'!$E$4:$E$5383='Analítico Cp.'!$B31),-('Diário 7º PA'!$O$4:$O$5383=L$1),('Diário 7º PA'!$F$4:$F$5383))+SUMPRODUCT(-('Diário 8º PA'!$E$4:$E$5022='Analítico Cp.'!$B31),-('Diário 8º PA'!$P$4:$P$5022=L$1),('Diário 8º PA'!$F$4:$F$5022))+SUMPRODUCT(-('Diário 9º PA'!$E$4:$E$5221='Analítico Cp.'!$B31),-('Diário 9º PA'!$P$4:$P$5221=L$1),('Diário 9º PA'!$F$4:$F$5221))+SUMPRODUCT(-('Diário 10º PA'!$E$4:$E$5221='Analítico Cp.'!$B31),-('Diário 10º PA'!$P$4:$P$5221=L$1),('Diário 10º PA'!$F$4:$F$5221))+SUMPRODUCT(-('Comp.'!$D$5:$D$233='Analítico Cp.'!$B31),-('Comp.'!$J$5:$J$233=L$1),('Comp.'!$E$5:$E$233))</f>
        <v>0</v>
      </c>
      <c r="M31" s="12">
        <f>SUMPRODUCT(-('Diário 7º PA'!$E$4:$E$5383='Analítico Cp.'!$B31),-('Diário 7º PA'!$O$4:$O$5383=M$1),('Diário 7º PA'!$F$4:$F$5383))+SUMPRODUCT(-('Diário 8º PA'!$E$4:$E$5022='Analítico Cp.'!$B31),-('Diário 8º PA'!$P$4:$P$5022=M$1),('Diário 8º PA'!$F$4:$F$5022))+SUMPRODUCT(-('Diário 9º PA'!$E$4:$E$5221='Analítico Cp.'!$B31),-('Diário 9º PA'!$P$4:$P$5221=M$1),('Diário 9º PA'!$F$4:$F$5221))+SUMPRODUCT(-('Diário 10º PA'!$E$4:$E$5221='Analítico Cp.'!$B31),-('Diário 10º PA'!$P$4:$P$5221=M$1),('Diário 10º PA'!$F$4:$F$5221))+SUMPRODUCT(-('Comp.'!$D$5:$D$233='Analítico Cp.'!$B31),-('Comp.'!$J$5:$J$233=M$1),('Comp.'!$E$5:$E$233))</f>
        <v>0</v>
      </c>
      <c r="N31" s="12">
        <f>SUMPRODUCT(-('Diário 7º PA'!$E$4:$E$5383='Analítico Cp.'!$B31),-('Diário 7º PA'!$O$4:$O$5383=N$1),('Diário 7º PA'!$F$4:$F$5383))+SUMPRODUCT(-('Diário 8º PA'!$E$4:$E$5022='Analítico Cp.'!$B31),-('Diário 8º PA'!$P$4:$P$5022=N$1),('Diário 8º PA'!$F$4:$F$5022))+SUMPRODUCT(-('Diário 9º PA'!$E$4:$E$5221='Analítico Cp.'!$B31),-('Diário 9º PA'!$P$4:$P$5221=N$1),('Diário 9º PA'!$F$4:$F$5221))+SUMPRODUCT(-('Diário 10º PA'!$E$4:$E$5221='Analítico Cp.'!$B31),-('Diário 10º PA'!$P$4:$P$5221=N$1),('Diário 10º PA'!$F$4:$F$5221))+SUMPRODUCT(-('Comp.'!$D$5:$D$233='Analítico Cp.'!$B31),-('Comp.'!$J$5:$J$233=N$1),('Comp.'!$E$5:$E$233))</f>
        <v>0</v>
      </c>
      <c r="O31" s="12">
        <f>SUM(C31:N31)</f>
        <v>0</v>
      </c>
      <c r="P31" s="168">
        <f>IF($O$157=0,0,O31/$O$157)</f>
        <v>0</v>
      </c>
    </row>
    <row r="32" spans="1:16" ht="23.25" customHeight="1" x14ac:dyDescent="0.2">
      <c r="A32" s="22"/>
      <c r="B32" s="23" t="s">
        <v>169</v>
      </c>
      <c r="C32" s="13">
        <f>SUBTOTAL(109,C30:C31)</f>
        <v>0</v>
      </c>
      <c r="D32" s="13">
        <f>SUBTOTAL(109,D30:D31)</f>
        <v>0</v>
      </c>
      <c r="E32" s="13">
        <f>SUBTOTAL(109,E30:E31)</f>
        <v>0</v>
      </c>
      <c r="F32" s="13">
        <f t="shared" ref="F32:N32" si="4">SUBTOTAL(109,F30:F31)</f>
        <v>0</v>
      </c>
      <c r="G32" s="13">
        <f t="shared" si="4"/>
        <v>0</v>
      </c>
      <c r="H32" s="13">
        <f t="shared" si="4"/>
        <v>0</v>
      </c>
      <c r="I32" s="13">
        <f t="shared" si="4"/>
        <v>0</v>
      </c>
      <c r="J32" s="13">
        <f t="shared" si="4"/>
        <v>0</v>
      </c>
      <c r="K32" s="13">
        <f t="shared" si="4"/>
        <v>0</v>
      </c>
      <c r="L32" s="13">
        <f t="shared" si="4"/>
        <v>0</v>
      </c>
      <c r="M32" s="13">
        <f t="shared" si="4"/>
        <v>0</v>
      </c>
      <c r="N32" s="13">
        <f t="shared" si="4"/>
        <v>0</v>
      </c>
      <c r="O32" s="13">
        <f>SUBTOTAL(109,O30:O31)</f>
        <v>0</v>
      </c>
      <c r="P32" s="171">
        <f>IF($O$157=0,0,O32/$O$157)</f>
        <v>0</v>
      </c>
    </row>
    <row r="33" spans="1:16" ht="23.25" customHeight="1" x14ac:dyDescent="0.2">
      <c r="A33" s="20" t="s">
        <v>101</v>
      </c>
      <c r="B33" s="32" t="s">
        <v>102</v>
      </c>
      <c r="C33" s="64"/>
      <c r="D33" s="64"/>
      <c r="E33" s="64"/>
      <c r="F33" s="64"/>
      <c r="G33" s="64"/>
      <c r="H33" s="64"/>
      <c r="I33" s="64"/>
      <c r="J33" s="64"/>
      <c r="K33" s="64"/>
      <c r="L33" s="64"/>
      <c r="M33" s="64"/>
      <c r="N33" s="64"/>
      <c r="O33" s="64"/>
      <c r="P33" s="172"/>
    </row>
    <row r="34" spans="1:16" ht="23.25" customHeight="1" x14ac:dyDescent="0.2">
      <c r="A34" s="59" t="s">
        <v>170</v>
      </c>
      <c r="B34" s="58" t="s">
        <v>171</v>
      </c>
      <c r="C34" s="11">
        <f>'Prov. Pessoal'!C10-'Prov. Pessoal'!C20</f>
        <v>154774.2629</v>
      </c>
      <c r="D34" s="11">
        <f>'Prov. Pessoal'!D10-'Prov. Pessoal'!D20</f>
        <v>167380.00290000002</v>
      </c>
      <c r="E34" s="11">
        <f>'Prov. Pessoal'!E10-'Prov. Pessoal'!E20</f>
        <v>157483.21289999998</v>
      </c>
      <c r="F34" s="11">
        <f>'Prov. Pessoal'!F10-'Prov. Pessoal'!F20</f>
        <v>0</v>
      </c>
      <c r="G34" s="11">
        <f>'Prov. Pessoal'!G10-'Prov. Pessoal'!G20</f>
        <v>0</v>
      </c>
      <c r="H34" s="11">
        <f>'Prov. Pessoal'!H10-'Prov. Pessoal'!H20</f>
        <v>0</v>
      </c>
      <c r="I34" s="11">
        <f>'Prov. Pessoal'!I10-'Prov. Pessoal'!I20</f>
        <v>0</v>
      </c>
      <c r="J34" s="11">
        <f>'Prov. Pessoal'!J10-'Prov. Pessoal'!J20</f>
        <v>0</v>
      </c>
      <c r="K34" s="11">
        <f>'Prov. Pessoal'!K10-'Prov. Pessoal'!K20</f>
        <v>0</v>
      </c>
      <c r="L34" s="11">
        <f>'Prov. Pessoal'!L10-'Prov. Pessoal'!L20</f>
        <v>0</v>
      </c>
      <c r="M34" s="11">
        <f>'Prov. Pessoal'!M10-'Prov. Pessoal'!M20</f>
        <v>0</v>
      </c>
      <c r="N34" s="11">
        <f>'Prov. Pessoal'!N10-'Prov. Pessoal'!N20</f>
        <v>0</v>
      </c>
      <c r="O34" s="12">
        <f t="shared" ref="O34:O43" si="5">SUM(C34:N34)</f>
        <v>479637.47870000004</v>
      </c>
      <c r="P34" s="168">
        <f t="shared" ref="P34:P46" si="6">IF($O$157=0,0,O34/$O$157)</f>
        <v>4.6403780272102249E-2</v>
      </c>
    </row>
    <row r="35" spans="1:16" ht="23.25" customHeight="1" x14ac:dyDescent="0.2">
      <c r="A35" s="59" t="s">
        <v>172</v>
      </c>
      <c r="B35" s="58" t="s">
        <v>173</v>
      </c>
      <c r="C35" s="11">
        <f>'Prov. Pessoal'!C11-'Prov. Pessoal'!C21</f>
        <v>0</v>
      </c>
      <c r="D35" s="11">
        <f>'Prov. Pessoal'!D11-'Prov. Pessoal'!D21</f>
        <v>0</v>
      </c>
      <c r="E35" s="11">
        <f>'Prov. Pessoal'!E11-'Prov. Pessoal'!E21</f>
        <v>0</v>
      </c>
      <c r="F35" s="11">
        <f>'Prov. Pessoal'!F11-'Prov. Pessoal'!F21</f>
        <v>0</v>
      </c>
      <c r="G35" s="11">
        <f>'Prov. Pessoal'!G11-'Prov. Pessoal'!G21</f>
        <v>0</v>
      </c>
      <c r="H35" s="11">
        <f>'Prov. Pessoal'!H11-'Prov. Pessoal'!H21</f>
        <v>0</v>
      </c>
      <c r="I35" s="11">
        <f>'Prov. Pessoal'!I11-'Prov. Pessoal'!I21</f>
        <v>0</v>
      </c>
      <c r="J35" s="11">
        <f>'Prov. Pessoal'!J11-'Prov. Pessoal'!J21</f>
        <v>0</v>
      </c>
      <c r="K35" s="11">
        <f>'Prov. Pessoal'!K11-'Prov. Pessoal'!K21</f>
        <v>0</v>
      </c>
      <c r="L35" s="11">
        <f>'Prov. Pessoal'!L11-'Prov. Pessoal'!L21</f>
        <v>0</v>
      </c>
      <c r="M35" s="11">
        <f>'Prov. Pessoal'!M11-'Prov. Pessoal'!M21</f>
        <v>0</v>
      </c>
      <c r="N35" s="11">
        <f>'Prov. Pessoal'!N11-'Prov. Pessoal'!N21</f>
        <v>0</v>
      </c>
      <c r="O35" s="12">
        <f t="shared" si="5"/>
        <v>0</v>
      </c>
      <c r="P35" s="168">
        <f t="shared" si="6"/>
        <v>0</v>
      </c>
    </row>
    <row r="36" spans="1:16" ht="23.25" customHeight="1" x14ac:dyDescent="0.2">
      <c r="A36" s="59" t="s">
        <v>174</v>
      </c>
      <c r="B36" s="58" t="s">
        <v>175</v>
      </c>
      <c r="C36" s="11">
        <f>'Prov. Pessoal'!C12-'Prov. Pessoal'!C22</f>
        <v>329147.86</v>
      </c>
      <c r="D36" s="11">
        <f>'Prov. Pessoal'!D12-'Prov. Pessoal'!D22</f>
        <v>274185.14880000002</v>
      </c>
      <c r="E36" s="11">
        <f>'Prov. Pessoal'!E12-'Prov. Pessoal'!E22</f>
        <v>247878.30200000003</v>
      </c>
      <c r="F36" s="11">
        <f>'Prov. Pessoal'!F12-'Prov. Pessoal'!F22</f>
        <v>0</v>
      </c>
      <c r="G36" s="11">
        <f>'Prov. Pessoal'!G12-'Prov. Pessoal'!G22</f>
        <v>0</v>
      </c>
      <c r="H36" s="11">
        <f>'Prov. Pessoal'!H12-'Prov. Pessoal'!H22</f>
        <v>0</v>
      </c>
      <c r="I36" s="11">
        <f>'Prov. Pessoal'!I12-'Prov. Pessoal'!I22</f>
        <v>0</v>
      </c>
      <c r="J36" s="11">
        <f>'Prov. Pessoal'!J12-'Prov. Pessoal'!J22</f>
        <v>0</v>
      </c>
      <c r="K36" s="11">
        <f>'Prov. Pessoal'!K12-'Prov. Pessoal'!K22</f>
        <v>0</v>
      </c>
      <c r="L36" s="11">
        <f>'Prov. Pessoal'!L12-'Prov. Pessoal'!L22</f>
        <v>0</v>
      </c>
      <c r="M36" s="11">
        <f>'Prov. Pessoal'!M12-'Prov. Pessoal'!M22</f>
        <v>0</v>
      </c>
      <c r="N36" s="11">
        <f>'Prov. Pessoal'!N12-'Prov. Pessoal'!N22</f>
        <v>0</v>
      </c>
      <c r="O36" s="12">
        <f t="shared" si="5"/>
        <v>851211.31079999998</v>
      </c>
      <c r="P36" s="168">
        <f t="shared" si="6"/>
        <v>8.2352660885779388E-2</v>
      </c>
    </row>
    <row r="37" spans="1:16" ht="23.25" customHeight="1" x14ac:dyDescent="0.2">
      <c r="A37" s="59" t="s">
        <v>176</v>
      </c>
      <c r="B37" s="58" t="s">
        <v>177</v>
      </c>
      <c r="C37" s="11">
        <f>'Prov. Pessoal'!C13-'Prov. Pessoal'!C23</f>
        <v>131659.14000000001</v>
      </c>
      <c r="D37" s="11">
        <f>'Prov. Pessoal'!D13-'Prov. Pessoal'!D23</f>
        <v>104177.78440000003</v>
      </c>
      <c r="E37" s="11">
        <f>'Prov. Pessoal'!E13-'Prov. Pessoal'!E23</f>
        <v>91024.861000000034</v>
      </c>
      <c r="F37" s="11">
        <f>'Prov. Pessoal'!F13-'Prov. Pessoal'!F23</f>
        <v>0</v>
      </c>
      <c r="G37" s="11">
        <f>'Prov. Pessoal'!G13-'Prov. Pessoal'!G23</f>
        <v>0</v>
      </c>
      <c r="H37" s="11">
        <f>'Prov. Pessoal'!H13-'Prov. Pessoal'!H23</f>
        <v>0</v>
      </c>
      <c r="I37" s="11">
        <f>'Prov. Pessoal'!I13-'Prov. Pessoal'!I23</f>
        <v>0</v>
      </c>
      <c r="J37" s="11">
        <f>'Prov. Pessoal'!J13-'Prov. Pessoal'!J23</f>
        <v>0</v>
      </c>
      <c r="K37" s="11">
        <f>'Prov. Pessoal'!K13-'Prov. Pessoal'!K23</f>
        <v>0</v>
      </c>
      <c r="L37" s="11">
        <f>'Prov. Pessoal'!L13-'Prov. Pessoal'!L23</f>
        <v>0</v>
      </c>
      <c r="M37" s="11">
        <f>'Prov. Pessoal'!M13-'Prov. Pessoal'!M23</f>
        <v>0</v>
      </c>
      <c r="N37" s="11">
        <f>'Prov. Pessoal'!N13-'Prov. Pessoal'!N23</f>
        <v>0</v>
      </c>
      <c r="O37" s="12">
        <f t="shared" si="5"/>
        <v>326861.78540000005</v>
      </c>
      <c r="P37" s="168">
        <f t="shared" si="6"/>
        <v>3.1623096906769392E-2</v>
      </c>
    </row>
    <row r="38" spans="1:16" ht="23.25" customHeight="1" x14ac:dyDescent="0.2">
      <c r="A38" s="59" t="s">
        <v>178</v>
      </c>
      <c r="B38" s="58" t="s">
        <v>179</v>
      </c>
      <c r="C38" s="11">
        <f>'Prov. Pessoal'!C14-'Prov. Pessoal'!C24</f>
        <v>287047.55</v>
      </c>
      <c r="D38" s="11">
        <f>'Prov. Pessoal'!D14-'Prov. Pessoal'!D24</f>
        <v>287047.55</v>
      </c>
      <c r="E38" s="11">
        <f>'Prov. Pessoal'!E14-'Prov. Pessoal'!E24</f>
        <v>287047.55</v>
      </c>
      <c r="F38" s="11">
        <f>'Prov. Pessoal'!F14-'Prov. Pessoal'!F24</f>
        <v>0</v>
      </c>
      <c r="G38" s="11">
        <f>'Prov. Pessoal'!G14-'Prov. Pessoal'!G24</f>
        <v>0</v>
      </c>
      <c r="H38" s="11">
        <f>'Prov. Pessoal'!H14-'Prov. Pessoal'!H24</f>
        <v>0</v>
      </c>
      <c r="I38" s="11">
        <f>'Prov. Pessoal'!I14-'Prov. Pessoal'!I24</f>
        <v>0</v>
      </c>
      <c r="J38" s="11">
        <f>'Prov. Pessoal'!J14-'Prov. Pessoal'!J24</f>
        <v>0</v>
      </c>
      <c r="K38" s="11">
        <f>'Prov. Pessoal'!K14-'Prov. Pessoal'!K24</f>
        <v>0</v>
      </c>
      <c r="L38" s="11">
        <f>'Prov. Pessoal'!L14-'Prov. Pessoal'!L24</f>
        <v>0</v>
      </c>
      <c r="M38" s="11">
        <f>'Prov. Pessoal'!M14-'Prov. Pessoal'!M24</f>
        <v>0</v>
      </c>
      <c r="N38" s="11">
        <f>'Prov. Pessoal'!N14-'Prov. Pessoal'!N24</f>
        <v>0</v>
      </c>
      <c r="O38" s="12">
        <f t="shared" si="5"/>
        <v>861142.64999999991</v>
      </c>
      <c r="P38" s="168">
        <f t="shared" si="6"/>
        <v>8.3313494228689944E-2</v>
      </c>
    </row>
    <row r="39" spans="1:16" ht="23.25" customHeight="1" x14ac:dyDescent="0.2">
      <c r="A39" s="59" t="s">
        <v>180</v>
      </c>
      <c r="B39" s="58" t="s">
        <v>181</v>
      </c>
      <c r="C39" s="11">
        <f>'Prov. Pessoal'!C15-'Prov. Pessoal'!C25</f>
        <v>287047.55</v>
      </c>
      <c r="D39" s="11">
        <f>'Prov. Pessoal'!D15-'Prov. Pessoal'!D25</f>
        <v>287047.55</v>
      </c>
      <c r="E39" s="11">
        <f>'Prov. Pessoal'!E15-'Prov. Pessoal'!E25</f>
        <v>287047.55</v>
      </c>
      <c r="F39" s="11">
        <f>'Prov. Pessoal'!F15-'Prov. Pessoal'!F25</f>
        <v>0</v>
      </c>
      <c r="G39" s="11">
        <f>'Prov. Pessoal'!G15-'Prov. Pessoal'!G25</f>
        <v>0</v>
      </c>
      <c r="H39" s="11">
        <f>'Prov. Pessoal'!H15-'Prov. Pessoal'!H25</f>
        <v>0</v>
      </c>
      <c r="I39" s="11">
        <f>'Prov. Pessoal'!I15-'Prov. Pessoal'!I25</f>
        <v>0</v>
      </c>
      <c r="J39" s="11">
        <f>'Prov. Pessoal'!J15-'Prov. Pessoal'!J25</f>
        <v>0</v>
      </c>
      <c r="K39" s="11">
        <f>'Prov. Pessoal'!K15-'Prov. Pessoal'!K25</f>
        <v>0</v>
      </c>
      <c r="L39" s="11">
        <f>'Prov. Pessoal'!L15-'Prov. Pessoal'!L25</f>
        <v>0</v>
      </c>
      <c r="M39" s="11">
        <f>'Prov. Pessoal'!M15-'Prov. Pessoal'!M25</f>
        <v>0</v>
      </c>
      <c r="N39" s="11">
        <f>'Prov. Pessoal'!N15-'Prov. Pessoal'!N25</f>
        <v>0</v>
      </c>
      <c r="O39" s="12">
        <f>SUM(C39:N39)</f>
        <v>861142.64999999991</v>
      </c>
      <c r="P39" s="168">
        <f t="shared" si="6"/>
        <v>8.3313494228689944E-2</v>
      </c>
    </row>
    <row r="40" spans="1:16" ht="23.25" customHeight="1" x14ac:dyDescent="0.2">
      <c r="A40" s="59" t="s">
        <v>182</v>
      </c>
      <c r="B40" s="58" t="s">
        <v>183</v>
      </c>
      <c r="C40" s="11">
        <f>'Prov. Pessoal'!C16-'Prov. Pessoal'!C26</f>
        <v>95682.52</v>
      </c>
      <c r="D40" s="11">
        <f>'Prov. Pessoal'!D16-'Prov. Pessoal'!D26</f>
        <v>95682.52</v>
      </c>
      <c r="E40" s="11">
        <f>'Prov. Pessoal'!E16-'Prov. Pessoal'!E26</f>
        <v>95682.52</v>
      </c>
      <c r="F40" s="11">
        <f>'Prov. Pessoal'!F16-'Prov. Pessoal'!F26</f>
        <v>0</v>
      </c>
      <c r="G40" s="11">
        <f>'Prov. Pessoal'!G16-'Prov. Pessoal'!G26</f>
        <v>0</v>
      </c>
      <c r="H40" s="11">
        <f>'Prov. Pessoal'!H16-'Prov. Pessoal'!H26</f>
        <v>0</v>
      </c>
      <c r="I40" s="11">
        <f>'Prov. Pessoal'!I16-'Prov. Pessoal'!I26</f>
        <v>0</v>
      </c>
      <c r="J40" s="11">
        <f>'Prov. Pessoal'!J16-'Prov. Pessoal'!J26</f>
        <v>0</v>
      </c>
      <c r="K40" s="11">
        <f>'Prov. Pessoal'!K16-'Prov. Pessoal'!K26</f>
        <v>0</v>
      </c>
      <c r="L40" s="11">
        <f>'Prov. Pessoal'!L16-'Prov. Pessoal'!L26</f>
        <v>0</v>
      </c>
      <c r="M40" s="11">
        <f>'Prov. Pessoal'!M16-'Prov. Pessoal'!M26</f>
        <v>0</v>
      </c>
      <c r="N40" s="11">
        <f>'Prov. Pessoal'!N16-'Prov. Pessoal'!N26</f>
        <v>0</v>
      </c>
      <c r="O40" s="12">
        <f t="shared" si="5"/>
        <v>287047.56</v>
      </c>
      <c r="P40" s="168">
        <f t="shared" si="6"/>
        <v>2.7771165710372761E-2</v>
      </c>
    </row>
    <row r="41" spans="1:16" ht="23.25" customHeight="1" x14ac:dyDescent="0.2">
      <c r="A41" s="59" t="s">
        <v>184</v>
      </c>
      <c r="B41" s="58" t="s">
        <v>185</v>
      </c>
      <c r="C41" s="11">
        <f>'Prov. Pessoal'!C17-'Prov. Pessoal'!C27</f>
        <v>0</v>
      </c>
      <c r="D41" s="11">
        <f>'Prov. Pessoal'!D17-'Prov. Pessoal'!D27</f>
        <v>0</v>
      </c>
      <c r="E41" s="11">
        <f>'Prov. Pessoal'!E17-'Prov. Pessoal'!E27</f>
        <v>0</v>
      </c>
      <c r="F41" s="11">
        <f>'Prov. Pessoal'!F17-'Prov. Pessoal'!F27</f>
        <v>0</v>
      </c>
      <c r="G41" s="11">
        <f>'Prov. Pessoal'!G17-'Prov. Pessoal'!G27</f>
        <v>0</v>
      </c>
      <c r="H41" s="11">
        <f>'Prov. Pessoal'!H17-'Prov. Pessoal'!H27</f>
        <v>0</v>
      </c>
      <c r="I41" s="11">
        <f>'Prov. Pessoal'!I17-'Prov. Pessoal'!I27</f>
        <v>0</v>
      </c>
      <c r="J41" s="11">
        <f>'Prov. Pessoal'!J17-'Prov. Pessoal'!J27</f>
        <v>0</v>
      </c>
      <c r="K41" s="11">
        <f>'Prov. Pessoal'!K17-'Prov. Pessoal'!K27</f>
        <v>0</v>
      </c>
      <c r="L41" s="11">
        <f>'Prov. Pessoal'!L17-'Prov. Pessoal'!L27</f>
        <v>0</v>
      </c>
      <c r="M41" s="11">
        <f>'Prov. Pessoal'!M17-'Prov. Pessoal'!M27</f>
        <v>0</v>
      </c>
      <c r="N41" s="11">
        <f>'Prov. Pessoal'!N17-'Prov. Pessoal'!N27</f>
        <v>0</v>
      </c>
      <c r="O41" s="12">
        <f t="shared" si="5"/>
        <v>0</v>
      </c>
      <c r="P41" s="168">
        <f t="shared" si="6"/>
        <v>0</v>
      </c>
    </row>
    <row r="42" spans="1:16" ht="23.25" customHeight="1" x14ac:dyDescent="0.2">
      <c r="A42" s="59" t="s">
        <v>186</v>
      </c>
      <c r="B42" s="58" t="s">
        <v>187</v>
      </c>
      <c r="C42" s="12">
        <f>SUMPRODUCT(-('Diário 7º PA'!$E$4:$E$5383='Analítico Cp.'!$B42),-('Diário 7º PA'!$O$4:$O$5383=C$1),('Diário 7º PA'!$F$4:$F$5383))+SUMPRODUCT(-('Diário 8º PA'!$E$4:$E$5022='Analítico Cp.'!$B42),-('Diário 8º PA'!$P$4:$P$5022=C$1),('Diário 8º PA'!$F$4:$F$5022))+SUMPRODUCT(-('Diário 9º PA'!$E$4:$E$5221='Analítico Cp.'!$B42),-('Diário 9º PA'!$P$4:$P$5221=C$1),('Diário 9º PA'!$F$4:$F$5221))+SUMPRODUCT(-('Diário 10º PA'!$E$4:$E$5221='Analítico Cp.'!$B42),-('Diário 10º PA'!$P$4:$P$5221=C$1),('Diário 10º PA'!$F$4:$F$5221))+SUMPRODUCT(-('Comp.'!$D$5:$D$233='Analítico Cp.'!$B42),-('Comp.'!$J$5:$J$233=C$1),('Comp.'!$E$5:$E$233))</f>
        <v>11892.78</v>
      </c>
      <c r="D42" s="12">
        <f>SUMPRODUCT(-('Diário 7º PA'!$E$4:$E$5383='Analítico Cp.'!$B42),-('Diário 7º PA'!$O$4:$O$5383=D$1),('Diário 7º PA'!$F$4:$F$5383))+SUMPRODUCT(-('Diário 8º PA'!$E$4:$E$5022='Analítico Cp.'!$B42),-('Diário 8º PA'!$P$4:$P$5022=D$1),('Diário 8º PA'!$F$4:$F$5022))+SUMPRODUCT(-('Diário 9º PA'!$E$4:$E$5221='Analítico Cp.'!$B42),-('Diário 9º PA'!$P$4:$P$5221=D$1),('Diário 9º PA'!$F$4:$F$5221))+SUMPRODUCT(-('Diário 10º PA'!$E$4:$E$5221='Analítico Cp.'!$B42),-('Diário 10º PA'!$P$4:$P$5221=D$1),('Diário 10º PA'!$F$4:$F$5221))+SUMPRODUCT(-('Comp.'!$D$5:$D$233='Analítico Cp.'!$B42),-('Comp.'!$J$5:$J$233=D$1),('Comp.'!$E$5:$E$233))</f>
        <v>10772.34</v>
      </c>
      <c r="E42" s="12">
        <f>SUMPRODUCT(-('Diário 7º PA'!$E$4:$E$5383='Analítico Cp.'!$B42),-('Diário 7º PA'!$O$4:$O$5383=E$1),('Diário 7º PA'!$F$4:$F$5383))+SUMPRODUCT(-('Diário 8º PA'!$E$4:$E$5022='Analítico Cp.'!$B42),-('Diário 8º PA'!$P$4:$P$5022=E$1),('Diário 8º PA'!$F$4:$F$5022))+SUMPRODUCT(-('Diário 9º PA'!$E$4:$E$5221='Analítico Cp.'!$B42),-('Diário 9º PA'!$P$4:$P$5221=E$1),('Diário 9º PA'!$F$4:$F$5221))+SUMPRODUCT(-('Diário 10º PA'!$E$4:$E$5221='Analítico Cp.'!$B42),-('Diário 10º PA'!$P$4:$P$5221=E$1),('Diário 10º PA'!$F$4:$F$5221))+SUMPRODUCT(-('Comp.'!$D$5:$D$233='Analítico Cp.'!$B42),-('Comp.'!$J$5:$J$233=E$1),('Comp.'!$E$5:$E$233))</f>
        <v>23710.240000000002</v>
      </c>
      <c r="F42" s="12">
        <f>SUMPRODUCT(-('Diário 7º PA'!$E$4:$E$5383='Analítico Cp.'!$B42),-('Diário 7º PA'!$O$4:$O$5383=F$1),('Diário 7º PA'!$F$4:$F$5383))+SUMPRODUCT(-('Diário 8º PA'!$E$4:$E$5022='Analítico Cp.'!$B42),-('Diário 8º PA'!$P$4:$P$5022=F$1),('Diário 8º PA'!$F$4:$F$5022))+SUMPRODUCT(-('Diário 9º PA'!$E$4:$E$5221='Analítico Cp.'!$B42),-('Diário 9º PA'!$P$4:$P$5221=F$1),('Diário 9º PA'!$F$4:$F$5221))+SUMPRODUCT(-('Diário 10º PA'!$E$4:$E$5221='Analítico Cp.'!$B42),-('Diário 10º PA'!$P$4:$P$5221=F$1),('Diário 10º PA'!$F$4:$F$5221))+SUMPRODUCT(-('Comp.'!$D$5:$D$233='Analítico Cp.'!$B42),-('Comp.'!$J$5:$J$233=F$1),('Comp.'!$E$5:$E$233))</f>
        <v>0</v>
      </c>
      <c r="G42" s="12">
        <f>SUMPRODUCT(-('Diário 7º PA'!$E$4:$E$5383='Analítico Cp.'!$B42),-('Diário 7º PA'!$O$4:$O$5383=G$1),('Diário 7º PA'!$F$4:$F$5383))+SUMPRODUCT(-('Diário 8º PA'!$E$4:$E$5022='Analítico Cp.'!$B42),-('Diário 8º PA'!$P$4:$P$5022=G$1),('Diário 8º PA'!$F$4:$F$5022))+SUMPRODUCT(-('Diário 9º PA'!$E$4:$E$5221='Analítico Cp.'!$B42),-('Diário 9º PA'!$P$4:$P$5221=G$1),('Diário 9º PA'!$F$4:$F$5221))+SUMPRODUCT(-('Diário 10º PA'!$E$4:$E$5221='Analítico Cp.'!$B42),-('Diário 10º PA'!$P$4:$P$5221=G$1),('Diário 10º PA'!$F$4:$F$5221))+SUMPRODUCT(-('Comp.'!$D$5:$D$233='Analítico Cp.'!$B42),-('Comp.'!$J$5:$J$233=G$1),('Comp.'!$E$5:$E$233))</f>
        <v>0</v>
      </c>
      <c r="H42" s="12">
        <f>SUMPRODUCT(-('Diário 7º PA'!$E$4:$E$5383='Analítico Cp.'!$B42),-('Diário 7º PA'!$O$4:$O$5383=H$1),('Diário 7º PA'!$F$4:$F$5383))+SUMPRODUCT(-('Diário 8º PA'!$E$4:$E$5022='Analítico Cp.'!$B42),-('Diário 8º PA'!$P$4:$P$5022=H$1),('Diário 8º PA'!$F$4:$F$5022))+SUMPRODUCT(-('Diário 9º PA'!$E$4:$E$5221='Analítico Cp.'!$B42),-('Diário 9º PA'!$P$4:$P$5221=H$1),('Diário 9º PA'!$F$4:$F$5221))+SUMPRODUCT(-('Diário 10º PA'!$E$4:$E$5221='Analítico Cp.'!$B42),-('Diário 10º PA'!$P$4:$P$5221=H$1),('Diário 10º PA'!$F$4:$F$5221))+SUMPRODUCT(-('Comp.'!$D$5:$D$233='Analítico Cp.'!$B42),-('Comp.'!$J$5:$J$233=H$1),('Comp.'!$E$5:$E$233))</f>
        <v>0</v>
      </c>
      <c r="I42" s="12">
        <f>SUMPRODUCT(-('Diário 7º PA'!$E$4:$E$5383='Analítico Cp.'!$B42),-('Diário 7º PA'!$O$4:$O$5383=I$1),('Diário 7º PA'!$F$4:$F$5383))+SUMPRODUCT(-('Diário 8º PA'!$E$4:$E$5022='Analítico Cp.'!$B42),-('Diário 8º PA'!$P$4:$P$5022=I$1),('Diário 8º PA'!$F$4:$F$5022))+SUMPRODUCT(-('Diário 9º PA'!$E$4:$E$5221='Analítico Cp.'!$B42),-('Diário 9º PA'!$P$4:$P$5221=I$1),('Diário 9º PA'!$F$4:$F$5221))+SUMPRODUCT(-('Diário 10º PA'!$E$4:$E$5221='Analítico Cp.'!$B42),-('Diário 10º PA'!$P$4:$P$5221=I$1),('Diário 10º PA'!$F$4:$F$5221))+SUMPRODUCT(-('Comp.'!$D$5:$D$233='Analítico Cp.'!$B42),-('Comp.'!$J$5:$J$233=I$1),('Comp.'!$E$5:$E$233))</f>
        <v>0</v>
      </c>
      <c r="J42" s="12">
        <f>SUMPRODUCT(-('Diário 7º PA'!$E$4:$E$5383='Analítico Cp.'!$B42),-('Diário 7º PA'!$O$4:$O$5383=J$1),('Diário 7º PA'!$F$4:$F$5383))+SUMPRODUCT(-('Diário 8º PA'!$E$4:$E$5022='Analítico Cp.'!$B42),-('Diário 8º PA'!$P$4:$P$5022=J$1),('Diário 8º PA'!$F$4:$F$5022))+SUMPRODUCT(-('Diário 9º PA'!$E$4:$E$5221='Analítico Cp.'!$B42),-('Diário 9º PA'!$P$4:$P$5221=J$1),('Diário 9º PA'!$F$4:$F$5221))+SUMPRODUCT(-('Diário 10º PA'!$E$4:$E$5221='Analítico Cp.'!$B42),-('Diário 10º PA'!$P$4:$P$5221=J$1),('Diário 10º PA'!$F$4:$F$5221))+SUMPRODUCT(-('Comp.'!$D$5:$D$233='Analítico Cp.'!$B42),-('Comp.'!$J$5:$J$233=J$1),('Comp.'!$E$5:$E$233))</f>
        <v>0</v>
      </c>
      <c r="K42" s="12">
        <f>SUMPRODUCT(-('Diário 7º PA'!$E$4:$E$5383='Analítico Cp.'!$B42),-('Diário 7º PA'!$O$4:$O$5383=K$1),('Diário 7º PA'!$F$4:$F$5383))+SUMPRODUCT(-('Diário 8º PA'!$E$4:$E$5022='Analítico Cp.'!$B42),-('Diário 8º PA'!$P$4:$P$5022=K$1),('Diário 8º PA'!$F$4:$F$5022))+SUMPRODUCT(-('Diário 9º PA'!$E$4:$E$5221='Analítico Cp.'!$B42),-('Diário 9º PA'!$P$4:$P$5221=K$1),('Diário 9º PA'!$F$4:$F$5221))+SUMPRODUCT(-('Diário 10º PA'!$E$4:$E$5221='Analítico Cp.'!$B42),-('Diário 10º PA'!$P$4:$P$5221=K$1),('Diário 10º PA'!$F$4:$F$5221))+SUMPRODUCT(-('Comp.'!$D$5:$D$233='Analítico Cp.'!$B42),-('Comp.'!$J$5:$J$233=K$1),('Comp.'!$E$5:$E$233))</f>
        <v>0</v>
      </c>
      <c r="L42" s="12">
        <f>SUMPRODUCT(-('Diário 7º PA'!$E$4:$E$5383='Analítico Cp.'!$B42),-('Diário 7º PA'!$O$4:$O$5383=L$1),('Diário 7º PA'!$F$4:$F$5383))+SUMPRODUCT(-('Diário 8º PA'!$E$4:$E$5022='Analítico Cp.'!$B42),-('Diário 8º PA'!$P$4:$P$5022=L$1),('Diário 8º PA'!$F$4:$F$5022))+SUMPRODUCT(-('Diário 9º PA'!$E$4:$E$5221='Analítico Cp.'!$B42),-('Diário 9º PA'!$P$4:$P$5221=L$1),('Diário 9º PA'!$F$4:$F$5221))+SUMPRODUCT(-('Diário 10º PA'!$E$4:$E$5221='Analítico Cp.'!$B42),-('Diário 10º PA'!$P$4:$P$5221=L$1),('Diário 10º PA'!$F$4:$F$5221))+SUMPRODUCT(-('Comp.'!$D$5:$D$233='Analítico Cp.'!$B42),-('Comp.'!$J$5:$J$233=L$1),('Comp.'!$E$5:$E$233))</f>
        <v>0</v>
      </c>
      <c r="M42" s="12">
        <f>SUMPRODUCT(-('Diário 7º PA'!$E$4:$E$5383='Analítico Cp.'!$B42),-('Diário 7º PA'!$O$4:$O$5383=M$1),('Diário 7º PA'!$F$4:$F$5383))+SUMPRODUCT(-('Diário 8º PA'!$E$4:$E$5022='Analítico Cp.'!$B42),-('Diário 8º PA'!$P$4:$P$5022=M$1),('Diário 8º PA'!$F$4:$F$5022))+SUMPRODUCT(-('Diário 9º PA'!$E$4:$E$5221='Analítico Cp.'!$B42),-('Diário 9º PA'!$P$4:$P$5221=M$1),('Diário 9º PA'!$F$4:$F$5221))+SUMPRODUCT(-('Diário 10º PA'!$E$4:$E$5221='Analítico Cp.'!$B42),-('Diário 10º PA'!$P$4:$P$5221=M$1),('Diário 10º PA'!$F$4:$F$5221))+SUMPRODUCT(-('Comp.'!$D$5:$D$233='Analítico Cp.'!$B42),-('Comp.'!$J$5:$J$233=M$1),('Comp.'!$E$5:$E$233))</f>
        <v>0</v>
      </c>
      <c r="N42" s="12">
        <f>SUMPRODUCT(-('Diário 7º PA'!$E$4:$E$5383='Analítico Cp.'!$B42),-('Diário 7º PA'!$O$4:$O$5383=N$1),('Diário 7º PA'!$F$4:$F$5383))+SUMPRODUCT(-('Diário 8º PA'!$E$4:$E$5022='Analítico Cp.'!$B42),-('Diário 8º PA'!$P$4:$P$5022=N$1),('Diário 8º PA'!$F$4:$F$5022))+SUMPRODUCT(-('Diário 9º PA'!$E$4:$E$5221='Analítico Cp.'!$B42),-('Diário 9º PA'!$P$4:$P$5221=N$1),('Diário 9º PA'!$F$4:$F$5221))+SUMPRODUCT(-('Diário 10º PA'!$E$4:$E$5221='Analítico Cp.'!$B42),-('Diário 10º PA'!$P$4:$P$5221=N$1),('Diário 10º PA'!$F$4:$F$5221))+SUMPRODUCT(-('Comp.'!$D$5:$D$233='Analítico Cp.'!$B42),-('Comp.'!$J$5:$J$233=N$1),('Comp.'!$E$5:$E$233))</f>
        <v>0</v>
      </c>
      <c r="O42" s="12">
        <f t="shared" si="5"/>
        <v>46375.360000000001</v>
      </c>
      <c r="P42" s="168">
        <f t="shared" si="6"/>
        <v>4.4867052952416407E-3</v>
      </c>
    </row>
    <row r="43" spans="1:16" ht="23.25" customHeight="1" x14ac:dyDescent="0.2">
      <c r="A43" s="59" t="s">
        <v>188</v>
      </c>
      <c r="B43" s="58" t="s">
        <v>189</v>
      </c>
      <c r="C43" s="12">
        <f>SUMPRODUCT(-('Diário 7º PA'!$E$4:$E$5383='Analítico Cp.'!$B43),-('Diário 7º PA'!$O$4:$O$5383=C$1),('Diário 7º PA'!$F$4:$F$5383))+SUMPRODUCT(-('Diário 8º PA'!$E$4:$E$5022='Analítico Cp.'!$B43),-('Diário 8º PA'!$P$4:$P$5022=C$1),('Diário 8º PA'!$F$4:$F$5022))+SUMPRODUCT(-('Diário 9º PA'!$E$4:$E$5221='Analítico Cp.'!$B43),-('Diário 9º PA'!$P$4:$P$5221=C$1),('Diário 9º PA'!$F$4:$F$5221))+SUMPRODUCT(-('Diário 10º PA'!$E$4:$E$5221='Analítico Cp.'!$B43),-('Diário 10º PA'!$P$4:$P$5221=C$1),('Diário 10º PA'!$F$4:$F$5221))+SUMPRODUCT(-('Comp.'!$D$5:$D$233='Analítico Cp.'!$B43),-('Comp.'!$J$5:$J$233=C$1),('Comp.'!$E$5:$E$233))</f>
        <v>0</v>
      </c>
      <c r="D43" s="12">
        <f>SUMPRODUCT(-('Diário 7º PA'!$E$4:$E$5383='Analítico Cp.'!$B43),-('Diário 7º PA'!$O$4:$O$5383=D$1),('Diário 7º PA'!$F$4:$F$5383))+SUMPRODUCT(-('Diário 8º PA'!$E$4:$E$5022='Analítico Cp.'!$B43),-('Diário 8º PA'!$P$4:$P$5022=D$1),('Diário 8º PA'!$F$4:$F$5022))+SUMPRODUCT(-('Diário 9º PA'!$E$4:$E$5221='Analítico Cp.'!$B43),-('Diário 9º PA'!$P$4:$P$5221=D$1),('Diário 9º PA'!$F$4:$F$5221))+SUMPRODUCT(-('Diário 10º PA'!$E$4:$E$5221='Analítico Cp.'!$B43),-('Diário 10º PA'!$P$4:$P$5221=D$1),('Diário 10º PA'!$F$4:$F$5221))+SUMPRODUCT(-('Comp.'!$D$5:$D$233='Analítico Cp.'!$B43),-('Comp.'!$J$5:$J$233=D$1),('Comp.'!$E$5:$E$233))</f>
        <v>0</v>
      </c>
      <c r="E43" s="12">
        <f>SUMPRODUCT(-('Diário 7º PA'!$E$4:$E$5383='Analítico Cp.'!$B43),-('Diário 7º PA'!$O$4:$O$5383=E$1),('Diário 7º PA'!$F$4:$F$5383))+SUMPRODUCT(-('Diário 8º PA'!$E$4:$E$5022='Analítico Cp.'!$B43),-('Diário 8º PA'!$P$4:$P$5022=E$1),('Diário 8º PA'!$F$4:$F$5022))+SUMPRODUCT(-('Diário 9º PA'!$E$4:$E$5221='Analítico Cp.'!$B43),-('Diário 9º PA'!$P$4:$P$5221=E$1),('Diário 9º PA'!$F$4:$F$5221))+SUMPRODUCT(-('Diário 10º PA'!$E$4:$E$5221='Analítico Cp.'!$B43),-('Diário 10º PA'!$P$4:$P$5221=E$1),('Diário 10º PA'!$F$4:$F$5221))+SUMPRODUCT(-('Comp.'!$D$5:$D$233='Analítico Cp.'!$B43),-('Comp.'!$J$5:$J$233=E$1),('Comp.'!$E$5:$E$233))</f>
        <v>0</v>
      </c>
      <c r="F43" s="12">
        <f>SUMPRODUCT(-('Diário 7º PA'!$E$4:$E$5383='Analítico Cp.'!$B43),-('Diário 7º PA'!$O$4:$O$5383=F$1),('Diário 7º PA'!$F$4:$F$5383))+SUMPRODUCT(-('Diário 8º PA'!$E$4:$E$5022='Analítico Cp.'!$B43),-('Diário 8º PA'!$P$4:$P$5022=F$1),('Diário 8º PA'!$F$4:$F$5022))+SUMPRODUCT(-('Diário 9º PA'!$E$4:$E$5221='Analítico Cp.'!$B43),-('Diário 9º PA'!$P$4:$P$5221=F$1),('Diário 9º PA'!$F$4:$F$5221))+SUMPRODUCT(-('Diário 10º PA'!$E$4:$E$5221='Analítico Cp.'!$B43),-('Diário 10º PA'!$P$4:$P$5221=F$1),('Diário 10º PA'!$F$4:$F$5221))+SUMPRODUCT(-('Comp.'!$D$5:$D$233='Analítico Cp.'!$B43),-('Comp.'!$J$5:$J$233=F$1),('Comp.'!$E$5:$E$233))</f>
        <v>0</v>
      </c>
      <c r="G43" s="12">
        <f>SUMPRODUCT(-('Diário 7º PA'!$E$4:$E$5383='Analítico Cp.'!$B43),-('Diário 7º PA'!$O$4:$O$5383=G$1),('Diário 7º PA'!$F$4:$F$5383))+SUMPRODUCT(-('Diário 8º PA'!$E$4:$E$5022='Analítico Cp.'!$B43),-('Diário 8º PA'!$P$4:$P$5022=G$1),('Diário 8º PA'!$F$4:$F$5022))+SUMPRODUCT(-('Diário 9º PA'!$E$4:$E$5221='Analítico Cp.'!$B43),-('Diário 9º PA'!$P$4:$P$5221=G$1),('Diário 9º PA'!$F$4:$F$5221))+SUMPRODUCT(-('Diário 10º PA'!$E$4:$E$5221='Analítico Cp.'!$B43),-('Diário 10º PA'!$P$4:$P$5221=G$1),('Diário 10º PA'!$F$4:$F$5221))+SUMPRODUCT(-('Comp.'!$D$5:$D$233='Analítico Cp.'!$B43),-('Comp.'!$J$5:$J$233=G$1),('Comp.'!$E$5:$E$233))</f>
        <v>0</v>
      </c>
      <c r="H43" s="12">
        <f>SUMPRODUCT(-('Diário 7º PA'!$E$4:$E$5383='Analítico Cp.'!$B43),-('Diário 7º PA'!$O$4:$O$5383=H$1),('Diário 7º PA'!$F$4:$F$5383))+SUMPRODUCT(-('Diário 8º PA'!$E$4:$E$5022='Analítico Cp.'!$B43),-('Diário 8º PA'!$P$4:$P$5022=H$1),('Diário 8º PA'!$F$4:$F$5022))+SUMPRODUCT(-('Diário 9º PA'!$E$4:$E$5221='Analítico Cp.'!$B43),-('Diário 9º PA'!$P$4:$P$5221=H$1),('Diário 9º PA'!$F$4:$F$5221))+SUMPRODUCT(-('Diário 10º PA'!$E$4:$E$5221='Analítico Cp.'!$B43),-('Diário 10º PA'!$P$4:$P$5221=H$1),('Diário 10º PA'!$F$4:$F$5221))+SUMPRODUCT(-('Comp.'!$D$5:$D$233='Analítico Cp.'!$B43),-('Comp.'!$J$5:$J$233=H$1),('Comp.'!$E$5:$E$233))</f>
        <v>0</v>
      </c>
      <c r="I43" s="12">
        <f>SUMPRODUCT(-('Diário 7º PA'!$E$4:$E$5383='Analítico Cp.'!$B43),-('Diário 7º PA'!$O$4:$O$5383=I$1),('Diário 7º PA'!$F$4:$F$5383))+SUMPRODUCT(-('Diário 8º PA'!$E$4:$E$5022='Analítico Cp.'!$B43),-('Diário 8º PA'!$P$4:$P$5022=I$1),('Diário 8º PA'!$F$4:$F$5022))+SUMPRODUCT(-('Diário 9º PA'!$E$4:$E$5221='Analítico Cp.'!$B43),-('Diário 9º PA'!$P$4:$P$5221=I$1),('Diário 9º PA'!$F$4:$F$5221))+SUMPRODUCT(-('Diário 10º PA'!$E$4:$E$5221='Analítico Cp.'!$B43),-('Diário 10º PA'!$P$4:$P$5221=I$1),('Diário 10º PA'!$F$4:$F$5221))+SUMPRODUCT(-('Comp.'!$D$5:$D$233='Analítico Cp.'!$B43),-('Comp.'!$J$5:$J$233=I$1),('Comp.'!$E$5:$E$233))</f>
        <v>0</v>
      </c>
      <c r="J43" s="12">
        <f>SUMPRODUCT(-('Diário 7º PA'!$E$4:$E$5383='Analítico Cp.'!$B43),-('Diário 7º PA'!$O$4:$O$5383=J$1),('Diário 7º PA'!$F$4:$F$5383))+SUMPRODUCT(-('Diário 8º PA'!$E$4:$E$5022='Analítico Cp.'!$B43),-('Diário 8º PA'!$P$4:$P$5022=J$1),('Diário 8º PA'!$F$4:$F$5022))+SUMPRODUCT(-('Diário 9º PA'!$E$4:$E$5221='Analítico Cp.'!$B43),-('Diário 9º PA'!$P$4:$P$5221=J$1),('Diário 9º PA'!$F$4:$F$5221))+SUMPRODUCT(-('Diário 10º PA'!$E$4:$E$5221='Analítico Cp.'!$B43),-('Diário 10º PA'!$P$4:$P$5221=J$1),('Diário 10º PA'!$F$4:$F$5221))+SUMPRODUCT(-('Comp.'!$D$5:$D$233='Analítico Cp.'!$B43),-('Comp.'!$J$5:$J$233=J$1),('Comp.'!$E$5:$E$233))</f>
        <v>0</v>
      </c>
      <c r="K43" s="12">
        <f>SUMPRODUCT(-('Diário 7º PA'!$E$4:$E$5383='Analítico Cp.'!$B43),-('Diário 7º PA'!$O$4:$O$5383=K$1),('Diário 7º PA'!$F$4:$F$5383))+SUMPRODUCT(-('Diário 8º PA'!$E$4:$E$5022='Analítico Cp.'!$B43),-('Diário 8º PA'!$P$4:$P$5022=K$1),('Diário 8º PA'!$F$4:$F$5022))+SUMPRODUCT(-('Diário 9º PA'!$E$4:$E$5221='Analítico Cp.'!$B43),-('Diário 9º PA'!$P$4:$P$5221=K$1),('Diário 9º PA'!$F$4:$F$5221))+SUMPRODUCT(-('Diário 10º PA'!$E$4:$E$5221='Analítico Cp.'!$B43),-('Diário 10º PA'!$P$4:$P$5221=K$1),('Diário 10º PA'!$F$4:$F$5221))+SUMPRODUCT(-('Comp.'!$D$5:$D$233='Analítico Cp.'!$B43),-('Comp.'!$J$5:$J$233=K$1),('Comp.'!$E$5:$E$233))</f>
        <v>0</v>
      </c>
      <c r="L43" s="12">
        <f>SUMPRODUCT(-('Diário 7º PA'!$E$4:$E$5383='Analítico Cp.'!$B43),-('Diário 7º PA'!$O$4:$O$5383=L$1),('Diário 7º PA'!$F$4:$F$5383))+SUMPRODUCT(-('Diário 8º PA'!$E$4:$E$5022='Analítico Cp.'!$B43),-('Diário 8º PA'!$P$4:$P$5022=L$1),('Diário 8º PA'!$F$4:$F$5022))+SUMPRODUCT(-('Diário 9º PA'!$E$4:$E$5221='Analítico Cp.'!$B43),-('Diário 9º PA'!$P$4:$P$5221=L$1),('Diário 9º PA'!$F$4:$F$5221))+SUMPRODUCT(-('Diário 10º PA'!$E$4:$E$5221='Analítico Cp.'!$B43),-('Diário 10º PA'!$P$4:$P$5221=L$1),('Diário 10º PA'!$F$4:$F$5221))+SUMPRODUCT(-('Comp.'!$D$5:$D$233='Analítico Cp.'!$B43),-('Comp.'!$J$5:$J$233=L$1),('Comp.'!$E$5:$E$233))</f>
        <v>0</v>
      </c>
      <c r="M43" s="12">
        <f>SUMPRODUCT(-('Diário 7º PA'!$E$4:$E$5383='Analítico Cp.'!$B43),-('Diário 7º PA'!$O$4:$O$5383=M$1),('Diário 7º PA'!$F$4:$F$5383))+SUMPRODUCT(-('Diário 8º PA'!$E$4:$E$5022='Analítico Cp.'!$B43),-('Diário 8º PA'!$P$4:$P$5022=M$1),('Diário 8º PA'!$F$4:$F$5022))+SUMPRODUCT(-('Diário 9º PA'!$E$4:$E$5221='Analítico Cp.'!$B43),-('Diário 9º PA'!$P$4:$P$5221=M$1),('Diário 9º PA'!$F$4:$F$5221))+SUMPRODUCT(-('Diário 10º PA'!$E$4:$E$5221='Analítico Cp.'!$B43),-('Diário 10º PA'!$P$4:$P$5221=M$1),('Diário 10º PA'!$F$4:$F$5221))+SUMPRODUCT(-('Comp.'!$D$5:$D$233='Analítico Cp.'!$B43),-('Comp.'!$J$5:$J$233=M$1),('Comp.'!$E$5:$E$233))</f>
        <v>0</v>
      </c>
      <c r="N43" s="12">
        <f>SUMPRODUCT(-('Diário 7º PA'!$E$4:$E$5383='Analítico Cp.'!$B43),-('Diário 7º PA'!$O$4:$O$5383=N$1),('Diário 7º PA'!$F$4:$F$5383))+SUMPRODUCT(-('Diário 8º PA'!$E$4:$E$5022='Analítico Cp.'!$B43),-('Diário 8º PA'!$P$4:$P$5022=N$1),('Diário 8º PA'!$F$4:$F$5022))+SUMPRODUCT(-('Diário 9º PA'!$E$4:$E$5221='Analítico Cp.'!$B43),-('Diário 9º PA'!$P$4:$P$5221=N$1),('Diário 9º PA'!$F$4:$F$5221))+SUMPRODUCT(-('Diário 10º PA'!$E$4:$E$5221='Analítico Cp.'!$B43),-('Diário 10º PA'!$P$4:$P$5221=N$1),('Diário 10º PA'!$F$4:$F$5221))+SUMPRODUCT(-('Comp.'!$D$5:$D$233='Analítico Cp.'!$B43),-('Comp.'!$J$5:$J$233=N$1),('Comp.'!$E$5:$E$233))</f>
        <v>0</v>
      </c>
      <c r="O43" s="12">
        <f t="shared" si="5"/>
        <v>0</v>
      </c>
      <c r="P43" s="168">
        <f t="shared" si="6"/>
        <v>0</v>
      </c>
    </row>
    <row r="44" spans="1:16" ht="23.25" customHeight="1" x14ac:dyDescent="0.2">
      <c r="A44" s="59" t="s">
        <v>190</v>
      </c>
      <c r="B44" s="58" t="s">
        <v>191</v>
      </c>
      <c r="C44" s="12">
        <f>SUMPRODUCT(-('Diário 7º PA'!$E$4:$E$5383='Analítico Cp.'!$B44),-('Diário 7º PA'!$O$4:$O$5383=C$1),('Diário 7º PA'!$F$4:$F$5383))+SUMPRODUCT(-('Diário 8º PA'!$E$4:$E$5022='Analítico Cp.'!$B44),-('Diário 8º PA'!$P$4:$P$5022=C$1),('Diário 8º PA'!$F$4:$F$5022))+SUMPRODUCT(-('Diário 9º PA'!$E$4:$E$5221='Analítico Cp.'!$B44),-('Diário 9º PA'!$P$4:$P$5221=C$1),('Diário 9º PA'!$F$4:$F$5221))+SUMPRODUCT(-('Diário 10º PA'!$E$4:$E$5221='Analítico Cp.'!$B44),-('Diário 10º PA'!$P$4:$P$5221=C$1),('Diário 10º PA'!$F$4:$F$5221))+SUMPRODUCT(-('Comp.'!$D$5:$D$233='Analítico Cp.'!$B44),-('Comp.'!$J$5:$J$233=C$1),('Comp.'!$E$5:$E$233))</f>
        <v>49677.49</v>
      </c>
      <c r="D44" s="12">
        <f>SUMPRODUCT(-('Diário 7º PA'!$E$4:$E$5383='Analítico Cp.'!$B44),-('Diário 7º PA'!$O$4:$O$5383=D$1),('Diário 7º PA'!$F$4:$F$5383))+SUMPRODUCT(-('Diário 8º PA'!$E$4:$E$5022='Analítico Cp.'!$B44),-('Diário 8º PA'!$P$4:$P$5022=D$1),('Diário 8º PA'!$F$4:$F$5022))+SUMPRODUCT(-('Diário 9º PA'!$E$4:$E$5221='Analítico Cp.'!$B44),-('Diário 9º PA'!$P$4:$P$5221=D$1),('Diário 9º PA'!$F$4:$F$5221))+SUMPRODUCT(-('Diário 10º PA'!$E$4:$E$5221='Analítico Cp.'!$B44),-('Diário 10º PA'!$P$4:$P$5221=D$1),('Diário 10º PA'!$F$4:$F$5221))+SUMPRODUCT(-('Comp.'!$D$5:$D$233='Analítico Cp.'!$B44),-('Comp.'!$J$5:$J$233=D$1),('Comp.'!$E$5:$E$233))</f>
        <v>50596.460000000006</v>
      </c>
      <c r="E44" s="12">
        <f>SUMPRODUCT(-('Diário 7º PA'!$E$4:$E$5383='Analítico Cp.'!$B44),-('Diário 7º PA'!$O$4:$O$5383=E$1),('Diário 7º PA'!$F$4:$F$5383))+SUMPRODUCT(-('Diário 8º PA'!$E$4:$E$5022='Analítico Cp.'!$B44),-('Diário 8º PA'!$P$4:$P$5022=E$1),('Diário 8º PA'!$F$4:$F$5022))+SUMPRODUCT(-('Diário 9º PA'!$E$4:$E$5221='Analítico Cp.'!$B44),-('Diário 9º PA'!$P$4:$P$5221=E$1),('Diário 9º PA'!$F$4:$F$5221))+SUMPRODUCT(-('Diário 10º PA'!$E$4:$E$5221='Analítico Cp.'!$B44),-('Diário 10º PA'!$P$4:$P$5221=E$1),('Diário 10º PA'!$F$4:$F$5221))+SUMPRODUCT(-('Comp.'!$D$5:$D$233='Analítico Cp.'!$B44),-('Comp.'!$J$5:$J$233=E$1),('Comp.'!$E$5:$E$233))</f>
        <v>50525.61</v>
      </c>
      <c r="F44" s="12">
        <f>SUMPRODUCT(-('Diário 7º PA'!$E$4:$E$5383='Analítico Cp.'!$B44),-('Diário 7º PA'!$O$4:$O$5383=F$1),('Diário 7º PA'!$F$4:$F$5383))+SUMPRODUCT(-('Diário 8º PA'!$E$4:$E$5022='Analítico Cp.'!$B44),-('Diário 8º PA'!$P$4:$P$5022=F$1),('Diário 8º PA'!$F$4:$F$5022))+SUMPRODUCT(-('Diário 9º PA'!$E$4:$E$5221='Analítico Cp.'!$B44),-('Diário 9º PA'!$P$4:$P$5221=F$1),('Diário 9º PA'!$F$4:$F$5221))+SUMPRODUCT(-('Diário 10º PA'!$E$4:$E$5221='Analítico Cp.'!$B44),-('Diário 10º PA'!$P$4:$P$5221=F$1),('Diário 10º PA'!$F$4:$F$5221))+SUMPRODUCT(-('Comp.'!$D$5:$D$233='Analítico Cp.'!$B44),-('Comp.'!$J$5:$J$233=F$1),('Comp.'!$E$5:$E$233))</f>
        <v>0</v>
      </c>
      <c r="G44" s="12">
        <f>SUMPRODUCT(-('Diário 7º PA'!$E$4:$E$5383='Analítico Cp.'!$B44),-('Diário 7º PA'!$O$4:$O$5383=G$1),('Diário 7º PA'!$F$4:$F$5383))+SUMPRODUCT(-('Diário 8º PA'!$E$4:$E$5022='Analítico Cp.'!$B44),-('Diário 8º PA'!$P$4:$P$5022=G$1),('Diário 8º PA'!$F$4:$F$5022))+SUMPRODUCT(-('Diário 9º PA'!$E$4:$E$5221='Analítico Cp.'!$B44),-('Diário 9º PA'!$P$4:$P$5221=G$1),('Diário 9º PA'!$F$4:$F$5221))+SUMPRODUCT(-('Diário 10º PA'!$E$4:$E$5221='Analítico Cp.'!$B44),-('Diário 10º PA'!$P$4:$P$5221=G$1),('Diário 10º PA'!$F$4:$F$5221))+SUMPRODUCT(-('Comp.'!$D$5:$D$233='Analítico Cp.'!$B44),-('Comp.'!$J$5:$J$233=G$1),('Comp.'!$E$5:$E$233))</f>
        <v>0</v>
      </c>
      <c r="H44" s="12">
        <f>SUMPRODUCT(-('Diário 7º PA'!$E$4:$E$5383='Analítico Cp.'!$B44),-('Diário 7º PA'!$O$4:$O$5383=H$1),('Diário 7º PA'!$F$4:$F$5383))+SUMPRODUCT(-('Diário 8º PA'!$E$4:$E$5022='Analítico Cp.'!$B44),-('Diário 8º PA'!$P$4:$P$5022=H$1),('Diário 8º PA'!$F$4:$F$5022))+SUMPRODUCT(-('Diário 9º PA'!$E$4:$E$5221='Analítico Cp.'!$B44),-('Diário 9º PA'!$P$4:$P$5221=H$1),('Diário 9º PA'!$F$4:$F$5221))+SUMPRODUCT(-('Diário 10º PA'!$E$4:$E$5221='Analítico Cp.'!$B44),-('Diário 10º PA'!$P$4:$P$5221=H$1),('Diário 10º PA'!$F$4:$F$5221))+SUMPRODUCT(-('Comp.'!$D$5:$D$233='Analítico Cp.'!$B44),-('Comp.'!$J$5:$J$233=H$1),('Comp.'!$E$5:$E$233))</f>
        <v>0</v>
      </c>
      <c r="I44" s="12">
        <f>SUMPRODUCT(-('Diário 7º PA'!$E$4:$E$5383='Analítico Cp.'!$B44),-('Diário 7º PA'!$O$4:$O$5383=I$1),('Diário 7º PA'!$F$4:$F$5383))+SUMPRODUCT(-('Diário 8º PA'!$E$4:$E$5022='Analítico Cp.'!$B44),-('Diário 8º PA'!$P$4:$P$5022=I$1),('Diário 8º PA'!$F$4:$F$5022))+SUMPRODUCT(-('Diário 9º PA'!$E$4:$E$5221='Analítico Cp.'!$B44),-('Diário 9º PA'!$P$4:$P$5221=I$1),('Diário 9º PA'!$F$4:$F$5221))+SUMPRODUCT(-('Diário 10º PA'!$E$4:$E$5221='Analítico Cp.'!$B44),-('Diário 10º PA'!$P$4:$P$5221=I$1),('Diário 10º PA'!$F$4:$F$5221))+SUMPRODUCT(-('Comp.'!$D$5:$D$233='Analítico Cp.'!$B44),-('Comp.'!$J$5:$J$233=I$1),('Comp.'!$E$5:$E$233))</f>
        <v>0</v>
      </c>
      <c r="J44" s="12">
        <f>SUMPRODUCT(-('Diário 7º PA'!$E$4:$E$5383='Analítico Cp.'!$B44),-('Diário 7º PA'!$O$4:$O$5383=J$1),('Diário 7º PA'!$F$4:$F$5383))+SUMPRODUCT(-('Diário 8º PA'!$E$4:$E$5022='Analítico Cp.'!$B44),-('Diário 8º PA'!$P$4:$P$5022=J$1),('Diário 8º PA'!$F$4:$F$5022))+SUMPRODUCT(-('Diário 9º PA'!$E$4:$E$5221='Analítico Cp.'!$B44),-('Diário 9º PA'!$P$4:$P$5221=J$1),('Diário 9º PA'!$F$4:$F$5221))+SUMPRODUCT(-('Diário 10º PA'!$E$4:$E$5221='Analítico Cp.'!$B44),-('Diário 10º PA'!$P$4:$P$5221=J$1),('Diário 10º PA'!$F$4:$F$5221))+SUMPRODUCT(-('Comp.'!$D$5:$D$233='Analítico Cp.'!$B44),-('Comp.'!$J$5:$J$233=J$1),('Comp.'!$E$5:$E$233))</f>
        <v>0</v>
      </c>
      <c r="K44" s="12">
        <f>SUMPRODUCT(-('Diário 7º PA'!$E$4:$E$5383='Analítico Cp.'!$B44),-('Diário 7º PA'!$O$4:$O$5383=K$1),('Diário 7º PA'!$F$4:$F$5383))+SUMPRODUCT(-('Diário 8º PA'!$E$4:$E$5022='Analítico Cp.'!$B44),-('Diário 8º PA'!$P$4:$P$5022=K$1),('Diário 8º PA'!$F$4:$F$5022))+SUMPRODUCT(-('Diário 9º PA'!$E$4:$E$5221='Analítico Cp.'!$B44),-('Diário 9º PA'!$P$4:$P$5221=K$1),('Diário 9º PA'!$F$4:$F$5221))+SUMPRODUCT(-('Diário 10º PA'!$E$4:$E$5221='Analítico Cp.'!$B44),-('Diário 10º PA'!$P$4:$P$5221=K$1),('Diário 10º PA'!$F$4:$F$5221))+SUMPRODUCT(-('Comp.'!$D$5:$D$233='Analítico Cp.'!$B44),-('Comp.'!$J$5:$J$233=K$1),('Comp.'!$E$5:$E$233))</f>
        <v>0</v>
      </c>
      <c r="L44" s="12">
        <f>SUMPRODUCT(-('Diário 7º PA'!$E$4:$E$5383='Analítico Cp.'!$B44),-('Diário 7º PA'!$O$4:$O$5383=L$1),('Diário 7º PA'!$F$4:$F$5383))+SUMPRODUCT(-('Diário 8º PA'!$E$4:$E$5022='Analítico Cp.'!$B44),-('Diário 8º PA'!$P$4:$P$5022=L$1),('Diário 8º PA'!$F$4:$F$5022))+SUMPRODUCT(-('Diário 9º PA'!$E$4:$E$5221='Analítico Cp.'!$B44),-('Diário 9º PA'!$P$4:$P$5221=L$1),('Diário 9º PA'!$F$4:$F$5221))+SUMPRODUCT(-('Diário 10º PA'!$E$4:$E$5221='Analítico Cp.'!$B44),-('Diário 10º PA'!$P$4:$P$5221=L$1),('Diário 10º PA'!$F$4:$F$5221))+SUMPRODUCT(-('Comp.'!$D$5:$D$233='Analítico Cp.'!$B44),-('Comp.'!$J$5:$J$233=L$1),('Comp.'!$E$5:$E$233))</f>
        <v>0</v>
      </c>
      <c r="M44" s="12">
        <f>SUMPRODUCT(-('Diário 7º PA'!$E$4:$E$5383='Analítico Cp.'!$B44),-('Diário 7º PA'!$O$4:$O$5383=M$1),('Diário 7º PA'!$F$4:$F$5383))+SUMPRODUCT(-('Diário 8º PA'!$E$4:$E$5022='Analítico Cp.'!$B44),-('Diário 8º PA'!$P$4:$P$5022=M$1),('Diário 8º PA'!$F$4:$F$5022))+SUMPRODUCT(-('Diário 9º PA'!$E$4:$E$5221='Analítico Cp.'!$B44),-('Diário 9º PA'!$P$4:$P$5221=M$1),('Diário 9º PA'!$F$4:$F$5221))+SUMPRODUCT(-('Diário 10º PA'!$E$4:$E$5221='Analítico Cp.'!$B44),-('Diário 10º PA'!$P$4:$P$5221=M$1),('Diário 10º PA'!$F$4:$F$5221))+SUMPRODUCT(-('Comp.'!$D$5:$D$233='Analítico Cp.'!$B44),-('Comp.'!$J$5:$J$233=M$1),('Comp.'!$E$5:$E$233))</f>
        <v>0</v>
      </c>
      <c r="N44" s="12">
        <f>SUMPRODUCT(-('Diário 7º PA'!$E$4:$E$5383='Analítico Cp.'!$B44),-('Diário 7º PA'!$O$4:$O$5383=N$1),('Diário 7º PA'!$F$4:$F$5383))+SUMPRODUCT(-('Diário 8º PA'!$E$4:$E$5022='Analítico Cp.'!$B44),-('Diário 8º PA'!$P$4:$P$5022=N$1),('Diário 8º PA'!$F$4:$F$5022))+SUMPRODUCT(-('Diário 9º PA'!$E$4:$E$5221='Analítico Cp.'!$B44),-('Diário 9º PA'!$P$4:$P$5221=N$1),('Diário 9º PA'!$F$4:$F$5221))+SUMPRODUCT(-('Diário 10º PA'!$E$4:$E$5221='Analítico Cp.'!$B44),-('Diário 10º PA'!$P$4:$P$5221=N$1),('Diário 10º PA'!$F$4:$F$5221))+SUMPRODUCT(-('Comp.'!$D$5:$D$233='Analítico Cp.'!$B44),-('Comp.'!$J$5:$J$233=N$1),('Comp.'!$E$5:$E$233))</f>
        <v>0</v>
      </c>
      <c r="O44" s="12">
        <f t="shared" ref="O44:O45" si="7">SUM(C44:N44)</f>
        <v>150799.56</v>
      </c>
      <c r="P44" s="168">
        <f t="shared" si="6"/>
        <v>1.4589497189285636E-2</v>
      </c>
    </row>
    <row r="45" spans="1:16" s="33" customFormat="1" ht="23.25" customHeight="1" x14ac:dyDescent="0.2">
      <c r="A45" s="59" t="s">
        <v>192</v>
      </c>
      <c r="B45" s="61" t="s">
        <v>193</v>
      </c>
      <c r="C45" s="12">
        <f>SUMPRODUCT(-('Diário 7º PA'!$E$4:$E$5383='Analítico Cp.'!$B45),-('Diário 7º PA'!$O$4:$O$5383=C$1),('Diário 7º PA'!$F$4:$F$5383))+SUMPRODUCT(-('Diário 8º PA'!$E$4:$E$5022='Analítico Cp.'!$B45),-('Diário 8º PA'!$P$4:$P$5022=C$1),('Diário 8º PA'!$F$4:$F$5022))+SUMPRODUCT(-('Diário 9º PA'!$E$4:$E$5221='Analítico Cp.'!$B45),-('Diário 9º PA'!$P$4:$P$5221=C$1),('Diário 9º PA'!$F$4:$F$5221))+SUMPRODUCT(-('Diário 10º PA'!$E$4:$E$5221='Analítico Cp.'!$B45),-('Diário 10º PA'!$P$4:$P$5221=C$1),('Diário 10º PA'!$F$4:$F$5221))+SUMPRODUCT(-('Comp.'!$D$5:$D$233='Analítico Cp.'!$B45),-('Comp.'!$J$5:$J$233=C$1),('Comp.'!$E$5:$E$233))</f>
        <v>0</v>
      </c>
      <c r="D45" s="12">
        <f>SUMPRODUCT(-('Diário 7º PA'!$E$4:$E$5383='Analítico Cp.'!$B45),-('Diário 7º PA'!$O$4:$O$5383=D$1),('Diário 7º PA'!$F$4:$F$5383))+SUMPRODUCT(-('Diário 8º PA'!$E$4:$E$5022='Analítico Cp.'!$B45),-('Diário 8º PA'!$P$4:$P$5022=D$1),('Diário 8º PA'!$F$4:$F$5022))+SUMPRODUCT(-('Diário 9º PA'!$E$4:$E$5221='Analítico Cp.'!$B45),-('Diário 9º PA'!$P$4:$P$5221=D$1),('Diário 9º PA'!$F$4:$F$5221))+SUMPRODUCT(-('Diário 10º PA'!$E$4:$E$5221='Analítico Cp.'!$B45),-('Diário 10º PA'!$P$4:$P$5221=D$1),('Diário 10º PA'!$F$4:$F$5221))+SUMPRODUCT(-('Comp.'!$D$5:$D$233='Analítico Cp.'!$B45),-('Comp.'!$J$5:$J$233=D$1),('Comp.'!$E$5:$E$233))</f>
        <v>0</v>
      </c>
      <c r="E45" s="12">
        <f>SUMPRODUCT(-('Diário 7º PA'!$E$4:$E$5383='Analítico Cp.'!$B45),-('Diário 7º PA'!$O$4:$O$5383=E$1),('Diário 7º PA'!$F$4:$F$5383))+SUMPRODUCT(-('Diário 8º PA'!$E$4:$E$5022='Analítico Cp.'!$B45),-('Diário 8º PA'!$P$4:$P$5022=E$1),('Diário 8º PA'!$F$4:$F$5022))+SUMPRODUCT(-('Diário 9º PA'!$E$4:$E$5221='Analítico Cp.'!$B45),-('Diário 9º PA'!$P$4:$P$5221=E$1),('Diário 9º PA'!$F$4:$F$5221))+SUMPRODUCT(-('Diário 10º PA'!$E$4:$E$5221='Analítico Cp.'!$B45),-('Diário 10º PA'!$P$4:$P$5221=E$1),('Diário 10º PA'!$F$4:$F$5221))+SUMPRODUCT(-('Comp.'!$D$5:$D$233='Analítico Cp.'!$B45),-('Comp.'!$J$5:$J$233=E$1),('Comp.'!$E$5:$E$233))</f>
        <v>0</v>
      </c>
      <c r="F45" s="12">
        <f>SUMPRODUCT(-('Diário 7º PA'!$E$4:$E$5383='Analítico Cp.'!$B45),-('Diário 7º PA'!$O$4:$O$5383=F$1),('Diário 7º PA'!$F$4:$F$5383))+SUMPRODUCT(-('Diário 8º PA'!$E$4:$E$5022='Analítico Cp.'!$B45),-('Diário 8º PA'!$P$4:$P$5022=F$1),('Diário 8º PA'!$F$4:$F$5022))+SUMPRODUCT(-('Diário 9º PA'!$E$4:$E$5221='Analítico Cp.'!$B45),-('Diário 9º PA'!$P$4:$P$5221=F$1),('Diário 9º PA'!$F$4:$F$5221))+SUMPRODUCT(-('Diário 10º PA'!$E$4:$E$5221='Analítico Cp.'!$B45),-('Diário 10º PA'!$P$4:$P$5221=F$1),('Diário 10º PA'!$F$4:$F$5221))+SUMPRODUCT(-('Comp.'!$D$5:$D$233='Analítico Cp.'!$B45),-('Comp.'!$J$5:$J$233=F$1),('Comp.'!$E$5:$E$233))</f>
        <v>0</v>
      </c>
      <c r="G45" s="12">
        <f>SUMPRODUCT(-('Diário 7º PA'!$E$4:$E$5383='Analítico Cp.'!$B45),-('Diário 7º PA'!$O$4:$O$5383=G$1),('Diário 7º PA'!$F$4:$F$5383))+SUMPRODUCT(-('Diário 8º PA'!$E$4:$E$5022='Analítico Cp.'!$B45),-('Diário 8º PA'!$P$4:$P$5022=G$1),('Diário 8º PA'!$F$4:$F$5022))+SUMPRODUCT(-('Diário 9º PA'!$E$4:$E$5221='Analítico Cp.'!$B45),-('Diário 9º PA'!$P$4:$P$5221=G$1),('Diário 9º PA'!$F$4:$F$5221))+SUMPRODUCT(-('Diário 10º PA'!$E$4:$E$5221='Analítico Cp.'!$B45),-('Diário 10º PA'!$P$4:$P$5221=G$1),('Diário 10º PA'!$F$4:$F$5221))+SUMPRODUCT(-('Comp.'!$D$5:$D$233='Analítico Cp.'!$B45),-('Comp.'!$J$5:$J$233=G$1),('Comp.'!$E$5:$E$233))</f>
        <v>0</v>
      </c>
      <c r="H45" s="12">
        <f>SUMPRODUCT(-('Diário 7º PA'!$E$4:$E$5383='Analítico Cp.'!$B45),-('Diário 7º PA'!$O$4:$O$5383=H$1),('Diário 7º PA'!$F$4:$F$5383))+SUMPRODUCT(-('Diário 8º PA'!$E$4:$E$5022='Analítico Cp.'!$B45),-('Diário 8º PA'!$P$4:$P$5022=H$1),('Diário 8º PA'!$F$4:$F$5022))+SUMPRODUCT(-('Diário 9º PA'!$E$4:$E$5221='Analítico Cp.'!$B45),-('Diário 9º PA'!$P$4:$P$5221=H$1),('Diário 9º PA'!$F$4:$F$5221))+SUMPRODUCT(-('Diário 10º PA'!$E$4:$E$5221='Analítico Cp.'!$B45),-('Diário 10º PA'!$P$4:$P$5221=H$1),('Diário 10º PA'!$F$4:$F$5221))+SUMPRODUCT(-('Comp.'!$D$5:$D$233='Analítico Cp.'!$B45),-('Comp.'!$J$5:$J$233=H$1),('Comp.'!$E$5:$E$233))</f>
        <v>0</v>
      </c>
      <c r="I45" s="12">
        <f>SUMPRODUCT(-('Diário 7º PA'!$E$4:$E$5383='Analítico Cp.'!$B45),-('Diário 7º PA'!$O$4:$O$5383=I$1),('Diário 7º PA'!$F$4:$F$5383))+SUMPRODUCT(-('Diário 8º PA'!$E$4:$E$5022='Analítico Cp.'!$B45),-('Diário 8º PA'!$P$4:$P$5022=I$1),('Diário 8º PA'!$F$4:$F$5022))+SUMPRODUCT(-('Diário 9º PA'!$E$4:$E$5221='Analítico Cp.'!$B45),-('Diário 9º PA'!$P$4:$P$5221=I$1),('Diário 9º PA'!$F$4:$F$5221))+SUMPRODUCT(-('Diário 10º PA'!$E$4:$E$5221='Analítico Cp.'!$B45),-('Diário 10º PA'!$P$4:$P$5221=I$1),('Diário 10º PA'!$F$4:$F$5221))+SUMPRODUCT(-('Comp.'!$D$5:$D$233='Analítico Cp.'!$B45),-('Comp.'!$J$5:$J$233=I$1),('Comp.'!$E$5:$E$233))</f>
        <v>0</v>
      </c>
      <c r="J45" s="12">
        <f>SUMPRODUCT(-('Diário 7º PA'!$E$4:$E$5383='Analítico Cp.'!$B45),-('Diário 7º PA'!$O$4:$O$5383=J$1),('Diário 7º PA'!$F$4:$F$5383))+SUMPRODUCT(-('Diário 8º PA'!$E$4:$E$5022='Analítico Cp.'!$B45),-('Diário 8º PA'!$P$4:$P$5022=J$1),('Diário 8º PA'!$F$4:$F$5022))+SUMPRODUCT(-('Diário 9º PA'!$E$4:$E$5221='Analítico Cp.'!$B45),-('Diário 9º PA'!$P$4:$P$5221=J$1),('Diário 9º PA'!$F$4:$F$5221))+SUMPRODUCT(-('Diário 10º PA'!$E$4:$E$5221='Analítico Cp.'!$B45),-('Diário 10º PA'!$P$4:$P$5221=J$1),('Diário 10º PA'!$F$4:$F$5221))+SUMPRODUCT(-('Comp.'!$D$5:$D$233='Analítico Cp.'!$B45),-('Comp.'!$J$5:$J$233=J$1),('Comp.'!$E$5:$E$233))</f>
        <v>0</v>
      </c>
      <c r="K45" s="12">
        <f>SUMPRODUCT(-('Diário 7º PA'!$E$4:$E$5383='Analítico Cp.'!$B45),-('Diário 7º PA'!$O$4:$O$5383=K$1),('Diário 7º PA'!$F$4:$F$5383))+SUMPRODUCT(-('Diário 8º PA'!$E$4:$E$5022='Analítico Cp.'!$B45),-('Diário 8º PA'!$P$4:$P$5022=K$1),('Diário 8º PA'!$F$4:$F$5022))+SUMPRODUCT(-('Diário 9º PA'!$E$4:$E$5221='Analítico Cp.'!$B45),-('Diário 9º PA'!$P$4:$P$5221=K$1),('Diário 9º PA'!$F$4:$F$5221))+SUMPRODUCT(-('Diário 10º PA'!$E$4:$E$5221='Analítico Cp.'!$B45),-('Diário 10º PA'!$P$4:$P$5221=K$1),('Diário 10º PA'!$F$4:$F$5221))+SUMPRODUCT(-('Comp.'!$D$5:$D$233='Analítico Cp.'!$B45),-('Comp.'!$J$5:$J$233=K$1),('Comp.'!$E$5:$E$233))</f>
        <v>0</v>
      </c>
      <c r="L45" s="12">
        <f>SUMPRODUCT(-('Diário 7º PA'!$E$4:$E$5383='Analítico Cp.'!$B45),-('Diário 7º PA'!$O$4:$O$5383=L$1),('Diário 7º PA'!$F$4:$F$5383))+SUMPRODUCT(-('Diário 8º PA'!$E$4:$E$5022='Analítico Cp.'!$B45),-('Diário 8º PA'!$P$4:$P$5022=L$1),('Diário 8º PA'!$F$4:$F$5022))+SUMPRODUCT(-('Diário 9º PA'!$E$4:$E$5221='Analítico Cp.'!$B45),-('Diário 9º PA'!$P$4:$P$5221=L$1),('Diário 9º PA'!$F$4:$F$5221))+SUMPRODUCT(-('Diário 10º PA'!$E$4:$E$5221='Analítico Cp.'!$B45),-('Diário 10º PA'!$P$4:$P$5221=L$1),('Diário 10º PA'!$F$4:$F$5221))+SUMPRODUCT(-('Comp.'!$D$5:$D$233='Analítico Cp.'!$B45),-('Comp.'!$J$5:$J$233=L$1),('Comp.'!$E$5:$E$233))</f>
        <v>0</v>
      </c>
      <c r="M45" s="12">
        <f>SUMPRODUCT(-('Diário 7º PA'!$E$4:$E$5383='Analítico Cp.'!$B45),-('Diário 7º PA'!$O$4:$O$5383=M$1),('Diário 7º PA'!$F$4:$F$5383))+SUMPRODUCT(-('Diário 8º PA'!$E$4:$E$5022='Analítico Cp.'!$B45),-('Diário 8º PA'!$P$4:$P$5022=M$1),('Diário 8º PA'!$F$4:$F$5022))+SUMPRODUCT(-('Diário 9º PA'!$E$4:$E$5221='Analítico Cp.'!$B45),-('Diário 9º PA'!$P$4:$P$5221=M$1),('Diário 9º PA'!$F$4:$F$5221))+SUMPRODUCT(-('Diário 10º PA'!$E$4:$E$5221='Analítico Cp.'!$B45),-('Diário 10º PA'!$P$4:$P$5221=M$1),('Diário 10º PA'!$F$4:$F$5221))+SUMPRODUCT(-('Comp.'!$D$5:$D$233='Analítico Cp.'!$B45),-('Comp.'!$J$5:$J$233=M$1),('Comp.'!$E$5:$E$233))</f>
        <v>0</v>
      </c>
      <c r="N45" s="12">
        <f>SUMPRODUCT(-('Diário 7º PA'!$E$4:$E$5383='Analítico Cp.'!$B45),-('Diário 7º PA'!$O$4:$O$5383=N$1),('Diário 7º PA'!$F$4:$F$5383))+SUMPRODUCT(-('Diário 8º PA'!$E$4:$E$5022='Analítico Cp.'!$B45),-('Diário 8º PA'!$P$4:$P$5022=N$1),('Diário 8º PA'!$F$4:$F$5022))+SUMPRODUCT(-('Diário 9º PA'!$E$4:$E$5221='Analítico Cp.'!$B45),-('Diário 9º PA'!$P$4:$P$5221=N$1),('Diário 9º PA'!$F$4:$F$5221))+SUMPRODUCT(-('Diário 10º PA'!$E$4:$E$5221='Analítico Cp.'!$B45),-('Diário 10º PA'!$P$4:$P$5221=N$1),('Diário 10º PA'!$F$4:$F$5221))+SUMPRODUCT(-('Comp.'!$D$5:$D$233='Analítico Cp.'!$B45),-('Comp.'!$J$5:$J$233=N$1),('Comp.'!$E$5:$E$233))</f>
        <v>0</v>
      </c>
      <c r="O45" s="12">
        <f t="shared" si="7"/>
        <v>0</v>
      </c>
      <c r="P45" s="168">
        <f t="shared" si="6"/>
        <v>0</v>
      </c>
    </row>
    <row r="46" spans="1:16" ht="23.25" customHeight="1" x14ac:dyDescent="0.2">
      <c r="A46" s="22"/>
      <c r="B46" s="23" t="s">
        <v>194</v>
      </c>
      <c r="C46" s="13">
        <f t="shared" ref="C46:O46" si="8">SUBTOTAL(109,C34:C45)</f>
        <v>1346929.1529000001</v>
      </c>
      <c r="D46" s="13">
        <f t="shared" si="8"/>
        <v>1276889.3561000002</v>
      </c>
      <c r="E46" s="13">
        <f t="shared" si="8"/>
        <v>1240399.8459000001</v>
      </c>
      <c r="F46" s="13">
        <f t="shared" si="8"/>
        <v>0</v>
      </c>
      <c r="G46" s="13">
        <f t="shared" si="8"/>
        <v>0</v>
      </c>
      <c r="H46" s="13">
        <f t="shared" si="8"/>
        <v>0</v>
      </c>
      <c r="I46" s="13">
        <f t="shared" si="8"/>
        <v>0</v>
      </c>
      <c r="J46" s="13">
        <f t="shared" si="8"/>
        <v>0</v>
      </c>
      <c r="K46" s="13">
        <f t="shared" si="8"/>
        <v>0</v>
      </c>
      <c r="L46" s="13">
        <f t="shared" si="8"/>
        <v>0</v>
      </c>
      <c r="M46" s="13">
        <f t="shared" si="8"/>
        <v>0</v>
      </c>
      <c r="N46" s="13">
        <f t="shared" si="8"/>
        <v>0</v>
      </c>
      <c r="O46" s="13">
        <f t="shared" si="8"/>
        <v>3864218.3548999997</v>
      </c>
      <c r="P46" s="173">
        <f t="shared" si="6"/>
        <v>0.37385389471693092</v>
      </c>
    </row>
    <row r="47" spans="1:16" ht="23.25" customHeight="1" x14ac:dyDescent="0.2">
      <c r="A47" s="20" t="s">
        <v>103</v>
      </c>
      <c r="B47" s="32" t="s">
        <v>104</v>
      </c>
      <c r="C47" s="64"/>
      <c r="D47" s="64"/>
      <c r="E47" s="64"/>
      <c r="F47" s="64"/>
      <c r="G47" s="64"/>
      <c r="H47" s="64"/>
      <c r="I47" s="64"/>
      <c r="J47" s="64"/>
      <c r="K47" s="64"/>
      <c r="L47" s="64"/>
      <c r="M47" s="64"/>
      <c r="N47" s="64"/>
      <c r="O47" s="64"/>
      <c r="P47" s="168"/>
    </row>
    <row r="48" spans="1:16" ht="23.25" customHeight="1" x14ac:dyDescent="0.2">
      <c r="A48" s="60" t="s">
        <v>195</v>
      </c>
      <c r="B48" s="58" t="s">
        <v>196</v>
      </c>
      <c r="C48" s="12">
        <f>SUMPRODUCT(-('Diário 7º PA'!$E$4:$E$5383='Analítico Cp.'!$B48),-('Diário 7º PA'!$O$4:$O$5383=C$1),('Diário 7º PA'!$F$4:$F$5383))+SUMPRODUCT(-('Diário 8º PA'!$E$4:$E$5022='Analítico Cp.'!$B48),-('Diário 8º PA'!$P$4:$P$5022=C$1),('Diário 8º PA'!$F$4:$F$5022))+SUMPRODUCT(-('Diário 9º PA'!$E$4:$E$5221='Analítico Cp.'!$B48),-('Diário 9º PA'!$P$4:$P$5221=C$1),('Diário 9º PA'!$F$4:$F$5221))+SUMPRODUCT(-('Diário 10º PA'!$E$4:$E$5221='Analítico Cp.'!$B48),-('Diário 10º PA'!$P$4:$P$5221=C$1),('Diário 10º PA'!$F$4:$F$5221))+SUMPRODUCT(-('Comp.'!$D$5:$D$233='Analítico Cp.'!$B48),-('Comp.'!$J$5:$J$233=C$1),('Comp.'!$E$5:$E$233))</f>
        <v>2777</v>
      </c>
      <c r="D48" s="12">
        <f>SUMPRODUCT(-('Diário 7º PA'!$E$4:$E$5383='Analítico Cp.'!$B48),-('Diário 7º PA'!$O$4:$O$5383=D$1),('Diário 7º PA'!$F$4:$F$5383))+SUMPRODUCT(-('Diário 8º PA'!$E$4:$E$5022='Analítico Cp.'!$B48),-('Diário 8º PA'!$P$4:$P$5022=D$1),('Diário 8º PA'!$F$4:$F$5022))+SUMPRODUCT(-('Diário 9º PA'!$E$4:$E$5221='Analítico Cp.'!$B48),-('Diário 9º PA'!$P$4:$P$5221=D$1),('Diário 9º PA'!$F$4:$F$5221))+SUMPRODUCT(-('Diário 10º PA'!$E$4:$E$5221='Analítico Cp.'!$B48),-('Diário 10º PA'!$P$4:$P$5221=D$1),('Diário 10º PA'!$F$4:$F$5221))+SUMPRODUCT(-('Comp.'!$D$5:$D$233='Analítico Cp.'!$B48),-('Comp.'!$J$5:$J$233=D$1),('Comp.'!$E$5:$E$233))</f>
        <v>91469.449999999983</v>
      </c>
      <c r="E48" s="12">
        <f>SUMPRODUCT(-('Diário 7º PA'!$E$4:$E$5383='Analítico Cp.'!$B48),-('Diário 7º PA'!$O$4:$O$5383=E$1),('Diário 7º PA'!$F$4:$F$5383))+SUMPRODUCT(-('Diário 8º PA'!$E$4:$E$5022='Analítico Cp.'!$B48),-('Diário 8º PA'!$P$4:$P$5022=E$1),('Diário 8º PA'!$F$4:$F$5022))+SUMPRODUCT(-('Diário 9º PA'!$E$4:$E$5221='Analítico Cp.'!$B48),-('Diário 9º PA'!$P$4:$P$5221=E$1),('Diário 9º PA'!$F$4:$F$5221))+SUMPRODUCT(-('Diário 10º PA'!$E$4:$E$5221='Analítico Cp.'!$B48),-('Diário 10º PA'!$P$4:$P$5221=E$1),('Diário 10º PA'!$F$4:$F$5221))+SUMPRODUCT(-('Comp.'!$D$5:$D$233='Analítico Cp.'!$B48),-('Comp.'!$J$5:$J$233=E$1),('Comp.'!$E$5:$E$233))</f>
        <v>96778.880000000005</v>
      </c>
      <c r="F48" s="12">
        <f>SUMPRODUCT(-('Diário 7º PA'!$E$4:$E$5383='Analítico Cp.'!$B48),-('Diário 7º PA'!$O$4:$O$5383=F$1),('Diário 7º PA'!$F$4:$F$5383))+SUMPRODUCT(-('Diário 8º PA'!$E$4:$E$5022='Analítico Cp.'!$B48),-('Diário 8º PA'!$P$4:$P$5022=F$1),('Diário 8º PA'!$F$4:$F$5022))+SUMPRODUCT(-('Diário 9º PA'!$E$4:$E$5221='Analítico Cp.'!$B48),-('Diário 9º PA'!$P$4:$P$5221=F$1),('Diário 9º PA'!$F$4:$F$5221))+SUMPRODUCT(-('Diário 10º PA'!$E$4:$E$5221='Analítico Cp.'!$B48),-('Diário 10º PA'!$P$4:$P$5221=F$1),('Diário 10º PA'!$F$4:$F$5221))+SUMPRODUCT(-('Comp.'!$D$5:$D$233='Analítico Cp.'!$B48),-('Comp.'!$J$5:$J$233=F$1),('Comp.'!$E$5:$E$233))</f>
        <v>89553.49000000002</v>
      </c>
      <c r="G48" s="12">
        <f>SUMPRODUCT(-('Diário 7º PA'!$E$4:$E$5383='Analítico Cp.'!$B48),-('Diário 7º PA'!$O$4:$O$5383=G$1),('Diário 7º PA'!$F$4:$F$5383))+SUMPRODUCT(-('Diário 8º PA'!$E$4:$E$5022='Analítico Cp.'!$B48),-('Diário 8º PA'!$P$4:$P$5022=G$1),('Diário 8º PA'!$F$4:$F$5022))+SUMPRODUCT(-('Diário 9º PA'!$E$4:$E$5221='Analítico Cp.'!$B48),-('Diário 9º PA'!$P$4:$P$5221=G$1),('Diário 9º PA'!$F$4:$F$5221))+SUMPRODUCT(-('Diário 10º PA'!$E$4:$E$5221='Analítico Cp.'!$B48),-('Diário 10º PA'!$P$4:$P$5221=G$1),('Diário 10º PA'!$F$4:$F$5221))+SUMPRODUCT(-('Comp.'!$D$5:$D$233='Analítico Cp.'!$B48),-('Comp.'!$J$5:$J$233=G$1),('Comp.'!$E$5:$E$233))</f>
        <v>0</v>
      </c>
      <c r="H48" s="12">
        <f>SUMPRODUCT(-('Diário 7º PA'!$E$4:$E$5383='Analítico Cp.'!$B48),-('Diário 7º PA'!$O$4:$O$5383=H$1),('Diário 7º PA'!$F$4:$F$5383))+SUMPRODUCT(-('Diário 8º PA'!$E$4:$E$5022='Analítico Cp.'!$B48),-('Diário 8º PA'!$P$4:$P$5022=H$1),('Diário 8º PA'!$F$4:$F$5022))+SUMPRODUCT(-('Diário 9º PA'!$E$4:$E$5221='Analítico Cp.'!$B48),-('Diário 9º PA'!$P$4:$P$5221=H$1),('Diário 9º PA'!$F$4:$F$5221))+SUMPRODUCT(-('Diário 10º PA'!$E$4:$E$5221='Analítico Cp.'!$B48),-('Diário 10º PA'!$P$4:$P$5221=H$1),('Diário 10º PA'!$F$4:$F$5221))+SUMPRODUCT(-('Comp.'!$D$5:$D$233='Analítico Cp.'!$B48),-('Comp.'!$J$5:$J$233=H$1),('Comp.'!$E$5:$E$233))</f>
        <v>0</v>
      </c>
      <c r="I48" s="12">
        <f>SUMPRODUCT(-('Diário 7º PA'!$E$4:$E$5383='Analítico Cp.'!$B48),-('Diário 7º PA'!$O$4:$O$5383=I$1),('Diário 7º PA'!$F$4:$F$5383))+SUMPRODUCT(-('Diário 8º PA'!$E$4:$E$5022='Analítico Cp.'!$B48),-('Diário 8º PA'!$P$4:$P$5022=I$1),('Diário 8º PA'!$F$4:$F$5022))+SUMPRODUCT(-('Diário 9º PA'!$E$4:$E$5221='Analítico Cp.'!$B48),-('Diário 9º PA'!$P$4:$P$5221=I$1),('Diário 9º PA'!$F$4:$F$5221))+SUMPRODUCT(-('Diário 10º PA'!$E$4:$E$5221='Analítico Cp.'!$B48),-('Diário 10º PA'!$P$4:$P$5221=I$1),('Diário 10º PA'!$F$4:$F$5221))+SUMPRODUCT(-('Comp.'!$D$5:$D$233='Analítico Cp.'!$B48),-('Comp.'!$J$5:$J$233=I$1),('Comp.'!$E$5:$E$233))</f>
        <v>0</v>
      </c>
      <c r="J48" s="12">
        <f>SUMPRODUCT(-('Diário 7º PA'!$E$4:$E$5383='Analítico Cp.'!$B48),-('Diário 7º PA'!$O$4:$O$5383=J$1),('Diário 7º PA'!$F$4:$F$5383))+SUMPRODUCT(-('Diário 8º PA'!$E$4:$E$5022='Analítico Cp.'!$B48),-('Diário 8º PA'!$P$4:$P$5022=J$1),('Diário 8º PA'!$F$4:$F$5022))+SUMPRODUCT(-('Diário 9º PA'!$E$4:$E$5221='Analítico Cp.'!$B48),-('Diário 9º PA'!$P$4:$P$5221=J$1),('Diário 9º PA'!$F$4:$F$5221))+SUMPRODUCT(-('Diário 10º PA'!$E$4:$E$5221='Analítico Cp.'!$B48),-('Diário 10º PA'!$P$4:$P$5221=J$1),('Diário 10º PA'!$F$4:$F$5221))+SUMPRODUCT(-('Comp.'!$D$5:$D$233='Analítico Cp.'!$B48),-('Comp.'!$J$5:$J$233=J$1),('Comp.'!$E$5:$E$233))</f>
        <v>0</v>
      </c>
      <c r="K48" s="12">
        <f>SUMPRODUCT(-('Diário 7º PA'!$E$4:$E$5383='Analítico Cp.'!$B48),-('Diário 7º PA'!$O$4:$O$5383=K$1),('Diário 7º PA'!$F$4:$F$5383))+SUMPRODUCT(-('Diário 8º PA'!$E$4:$E$5022='Analítico Cp.'!$B48),-('Diário 8º PA'!$P$4:$P$5022=K$1),('Diário 8º PA'!$F$4:$F$5022))+SUMPRODUCT(-('Diário 9º PA'!$E$4:$E$5221='Analítico Cp.'!$B48),-('Diário 9º PA'!$P$4:$P$5221=K$1),('Diário 9º PA'!$F$4:$F$5221))+SUMPRODUCT(-('Diário 10º PA'!$E$4:$E$5221='Analítico Cp.'!$B48),-('Diário 10º PA'!$P$4:$P$5221=K$1),('Diário 10º PA'!$F$4:$F$5221))+SUMPRODUCT(-('Comp.'!$D$5:$D$233='Analítico Cp.'!$B48),-('Comp.'!$J$5:$J$233=K$1),('Comp.'!$E$5:$E$233))</f>
        <v>0</v>
      </c>
      <c r="L48" s="12">
        <f>SUMPRODUCT(-('Diário 7º PA'!$E$4:$E$5383='Analítico Cp.'!$B48),-('Diário 7º PA'!$O$4:$O$5383=L$1),('Diário 7º PA'!$F$4:$F$5383))+SUMPRODUCT(-('Diário 8º PA'!$E$4:$E$5022='Analítico Cp.'!$B48),-('Diário 8º PA'!$P$4:$P$5022=L$1),('Diário 8º PA'!$F$4:$F$5022))+SUMPRODUCT(-('Diário 9º PA'!$E$4:$E$5221='Analítico Cp.'!$B48),-('Diário 9º PA'!$P$4:$P$5221=L$1),('Diário 9º PA'!$F$4:$F$5221))+SUMPRODUCT(-('Diário 10º PA'!$E$4:$E$5221='Analítico Cp.'!$B48),-('Diário 10º PA'!$P$4:$P$5221=L$1),('Diário 10º PA'!$F$4:$F$5221))+SUMPRODUCT(-('Comp.'!$D$5:$D$233='Analítico Cp.'!$B48),-('Comp.'!$J$5:$J$233=L$1),('Comp.'!$E$5:$E$233))</f>
        <v>0</v>
      </c>
      <c r="M48" s="12">
        <f>SUMPRODUCT(-('Diário 7º PA'!$E$4:$E$5383='Analítico Cp.'!$B48),-('Diário 7º PA'!$O$4:$O$5383=M$1),('Diário 7º PA'!$F$4:$F$5383))+SUMPRODUCT(-('Diário 8º PA'!$E$4:$E$5022='Analítico Cp.'!$B48),-('Diário 8º PA'!$P$4:$P$5022=M$1),('Diário 8º PA'!$F$4:$F$5022))+SUMPRODUCT(-('Diário 9º PA'!$E$4:$E$5221='Analítico Cp.'!$B48),-('Diário 9º PA'!$P$4:$P$5221=M$1),('Diário 9º PA'!$F$4:$F$5221))+SUMPRODUCT(-('Diário 10º PA'!$E$4:$E$5221='Analítico Cp.'!$B48),-('Diário 10º PA'!$P$4:$P$5221=M$1),('Diário 10º PA'!$F$4:$F$5221))+SUMPRODUCT(-('Comp.'!$D$5:$D$233='Analítico Cp.'!$B48),-('Comp.'!$J$5:$J$233=M$1),('Comp.'!$E$5:$E$233))</f>
        <v>0</v>
      </c>
      <c r="N48" s="12">
        <f>SUMPRODUCT(-('Diário 7º PA'!$E$4:$E$5383='Analítico Cp.'!$B48),-('Diário 7º PA'!$O$4:$O$5383=N$1),('Diário 7º PA'!$F$4:$F$5383))+SUMPRODUCT(-('Diário 8º PA'!$E$4:$E$5022='Analítico Cp.'!$B48),-('Diário 8º PA'!$P$4:$P$5022=N$1),('Diário 8º PA'!$F$4:$F$5022))+SUMPRODUCT(-('Diário 9º PA'!$E$4:$E$5221='Analítico Cp.'!$B48),-('Diário 9º PA'!$P$4:$P$5221=N$1),('Diário 9º PA'!$F$4:$F$5221))+SUMPRODUCT(-('Diário 10º PA'!$E$4:$E$5221='Analítico Cp.'!$B48),-('Diário 10º PA'!$P$4:$P$5221=N$1),('Diário 10º PA'!$F$4:$F$5221))+SUMPRODUCT(-('Comp.'!$D$5:$D$233='Analítico Cp.'!$B48),-('Comp.'!$J$5:$J$233=N$1),('Comp.'!$E$5:$E$233))</f>
        <v>0</v>
      </c>
      <c r="O48" s="12">
        <f t="shared" ref="O48:O55" si="9">SUM(C48:N48)</f>
        <v>280578.82</v>
      </c>
      <c r="P48" s="168">
        <f t="shared" ref="P48:P57" si="10">IF($O$157=0,0,O48/$O$157)</f>
        <v>2.7145330568358956E-2</v>
      </c>
    </row>
    <row r="49" spans="1:16" ht="23.25" customHeight="1" x14ac:dyDescent="0.2">
      <c r="A49" s="60" t="s">
        <v>197</v>
      </c>
      <c r="B49" s="58" t="s">
        <v>198</v>
      </c>
      <c r="C49" s="12">
        <f>SUMPRODUCT(-('Diário 7º PA'!$E$4:$E$5383='Analítico Cp.'!$B49),-('Diário 7º PA'!$O$4:$O$5383=C$1),('Diário 7º PA'!$F$4:$F$5383))+SUMPRODUCT(-('Diário 8º PA'!$E$4:$E$5022='Analítico Cp.'!$B49),-('Diário 8º PA'!$P$4:$P$5022=C$1),('Diário 8º PA'!$F$4:$F$5022))+SUMPRODUCT(-('Diário 9º PA'!$E$4:$E$5221='Analítico Cp.'!$B49),-('Diário 9º PA'!$P$4:$P$5221=C$1),('Diário 9º PA'!$F$4:$F$5221))+SUMPRODUCT(-('Diário 10º PA'!$E$4:$E$5221='Analítico Cp.'!$B49),-('Diário 10º PA'!$P$4:$P$5221=C$1),('Diário 10º PA'!$F$4:$F$5221))+SUMPRODUCT(-('Comp.'!$D$5:$D$233='Analítico Cp.'!$B49),-('Comp.'!$J$5:$J$233=C$1),('Comp.'!$E$5:$E$233))</f>
        <v>796.37</v>
      </c>
      <c r="D49" s="12">
        <f>SUMPRODUCT(-('Diário 7º PA'!$E$4:$E$5383='Analítico Cp.'!$B49),-('Diário 7º PA'!$O$4:$O$5383=D$1),('Diário 7º PA'!$F$4:$F$5383))+SUMPRODUCT(-('Diário 8º PA'!$E$4:$E$5022='Analítico Cp.'!$B49),-('Diário 8º PA'!$P$4:$P$5022=D$1),('Diário 8º PA'!$F$4:$F$5022))+SUMPRODUCT(-('Diário 9º PA'!$E$4:$E$5221='Analítico Cp.'!$B49),-('Diário 9º PA'!$P$4:$P$5221=D$1),('Diário 9º PA'!$F$4:$F$5221))+SUMPRODUCT(-('Diário 10º PA'!$E$4:$E$5221='Analítico Cp.'!$B49),-('Diário 10º PA'!$P$4:$P$5221=D$1),('Diário 10º PA'!$F$4:$F$5221))+SUMPRODUCT(-('Comp.'!$D$5:$D$233='Analítico Cp.'!$B49),-('Comp.'!$J$5:$J$233=D$1),('Comp.'!$E$5:$E$233))</f>
        <v>14143.95</v>
      </c>
      <c r="E49" s="12">
        <f>SUMPRODUCT(-('Diário 7º PA'!$E$4:$E$5383='Analítico Cp.'!$B49),-('Diário 7º PA'!$O$4:$O$5383=E$1),('Diário 7º PA'!$F$4:$F$5383))+SUMPRODUCT(-('Diário 8º PA'!$E$4:$E$5022='Analítico Cp.'!$B49),-('Diário 8º PA'!$P$4:$P$5022=E$1),('Diário 8º PA'!$F$4:$F$5022))+SUMPRODUCT(-('Diário 9º PA'!$E$4:$E$5221='Analítico Cp.'!$B49),-('Diário 9º PA'!$P$4:$P$5221=E$1),('Diário 9º PA'!$F$4:$F$5221))+SUMPRODUCT(-('Diário 10º PA'!$E$4:$E$5221='Analítico Cp.'!$B49),-('Diário 10º PA'!$P$4:$P$5221=E$1),('Diário 10º PA'!$F$4:$F$5221))+SUMPRODUCT(-('Comp.'!$D$5:$D$233='Analítico Cp.'!$B49),-('Comp.'!$J$5:$J$233=E$1),('Comp.'!$E$5:$E$233))</f>
        <v>18083.88</v>
      </c>
      <c r="F49" s="12">
        <f>SUMPRODUCT(-('Diário 7º PA'!$E$4:$E$5383='Analítico Cp.'!$B49),-('Diário 7º PA'!$O$4:$O$5383=F$1),('Diário 7º PA'!$F$4:$F$5383))+SUMPRODUCT(-('Diário 8º PA'!$E$4:$E$5022='Analítico Cp.'!$B49),-('Diário 8º PA'!$P$4:$P$5022=F$1),('Diário 8º PA'!$F$4:$F$5022))+SUMPRODUCT(-('Diário 9º PA'!$E$4:$E$5221='Analítico Cp.'!$B49),-('Diário 9º PA'!$P$4:$P$5221=F$1),('Diário 9º PA'!$F$4:$F$5221))+SUMPRODUCT(-('Diário 10º PA'!$E$4:$E$5221='Analítico Cp.'!$B49),-('Diário 10º PA'!$P$4:$P$5221=F$1),('Diário 10º PA'!$F$4:$F$5221))+SUMPRODUCT(-('Comp.'!$D$5:$D$233='Analítico Cp.'!$B49),-('Comp.'!$J$5:$J$233=F$1),('Comp.'!$E$5:$E$233))</f>
        <v>15343.919999999998</v>
      </c>
      <c r="G49" s="12">
        <f>SUMPRODUCT(-('Diário 7º PA'!$E$4:$E$5383='Analítico Cp.'!$B49),-('Diário 7º PA'!$O$4:$O$5383=G$1),('Diário 7º PA'!$F$4:$F$5383))+SUMPRODUCT(-('Diário 8º PA'!$E$4:$E$5022='Analítico Cp.'!$B49),-('Diário 8º PA'!$P$4:$P$5022=G$1),('Diário 8º PA'!$F$4:$F$5022))+SUMPRODUCT(-('Diário 9º PA'!$E$4:$E$5221='Analítico Cp.'!$B49),-('Diário 9º PA'!$P$4:$P$5221=G$1),('Diário 9º PA'!$F$4:$F$5221))+SUMPRODUCT(-('Diário 10º PA'!$E$4:$E$5221='Analítico Cp.'!$B49),-('Diário 10º PA'!$P$4:$P$5221=G$1),('Diário 10º PA'!$F$4:$F$5221))+SUMPRODUCT(-('Comp.'!$D$5:$D$233='Analítico Cp.'!$B49),-('Comp.'!$J$5:$J$233=G$1),('Comp.'!$E$5:$E$233))</f>
        <v>0</v>
      </c>
      <c r="H49" s="12">
        <f>SUMPRODUCT(-('Diário 7º PA'!$E$4:$E$5383='Analítico Cp.'!$B49),-('Diário 7º PA'!$O$4:$O$5383=H$1),('Diário 7º PA'!$F$4:$F$5383))+SUMPRODUCT(-('Diário 8º PA'!$E$4:$E$5022='Analítico Cp.'!$B49),-('Diário 8º PA'!$P$4:$P$5022=H$1),('Diário 8º PA'!$F$4:$F$5022))+SUMPRODUCT(-('Diário 9º PA'!$E$4:$E$5221='Analítico Cp.'!$B49),-('Diário 9º PA'!$P$4:$P$5221=H$1),('Diário 9º PA'!$F$4:$F$5221))+SUMPRODUCT(-('Diário 10º PA'!$E$4:$E$5221='Analítico Cp.'!$B49),-('Diário 10º PA'!$P$4:$P$5221=H$1),('Diário 10º PA'!$F$4:$F$5221))+SUMPRODUCT(-('Comp.'!$D$5:$D$233='Analítico Cp.'!$B49),-('Comp.'!$J$5:$J$233=H$1),('Comp.'!$E$5:$E$233))</f>
        <v>0</v>
      </c>
      <c r="I49" s="12">
        <f>SUMPRODUCT(-('Diário 7º PA'!$E$4:$E$5383='Analítico Cp.'!$B49),-('Diário 7º PA'!$O$4:$O$5383=I$1),('Diário 7º PA'!$F$4:$F$5383))+SUMPRODUCT(-('Diário 8º PA'!$E$4:$E$5022='Analítico Cp.'!$B49),-('Diário 8º PA'!$P$4:$P$5022=I$1),('Diário 8º PA'!$F$4:$F$5022))+SUMPRODUCT(-('Diário 9º PA'!$E$4:$E$5221='Analítico Cp.'!$B49),-('Diário 9º PA'!$P$4:$P$5221=I$1),('Diário 9º PA'!$F$4:$F$5221))+SUMPRODUCT(-('Diário 10º PA'!$E$4:$E$5221='Analítico Cp.'!$B49),-('Diário 10º PA'!$P$4:$P$5221=I$1),('Diário 10º PA'!$F$4:$F$5221))+SUMPRODUCT(-('Comp.'!$D$5:$D$233='Analítico Cp.'!$B49),-('Comp.'!$J$5:$J$233=I$1),('Comp.'!$E$5:$E$233))</f>
        <v>0</v>
      </c>
      <c r="J49" s="12">
        <f>SUMPRODUCT(-('Diário 7º PA'!$E$4:$E$5383='Analítico Cp.'!$B49),-('Diário 7º PA'!$O$4:$O$5383=J$1),('Diário 7º PA'!$F$4:$F$5383))+SUMPRODUCT(-('Diário 8º PA'!$E$4:$E$5022='Analítico Cp.'!$B49),-('Diário 8º PA'!$P$4:$P$5022=J$1),('Diário 8º PA'!$F$4:$F$5022))+SUMPRODUCT(-('Diário 9º PA'!$E$4:$E$5221='Analítico Cp.'!$B49),-('Diário 9º PA'!$P$4:$P$5221=J$1),('Diário 9º PA'!$F$4:$F$5221))+SUMPRODUCT(-('Diário 10º PA'!$E$4:$E$5221='Analítico Cp.'!$B49),-('Diário 10º PA'!$P$4:$P$5221=J$1),('Diário 10º PA'!$F$4:$F$5221))+SUMPRODUCT(-('Comp.'!$D$5:$D$233='Analítico Cp.'!$B49),-('Comp.'!$J$5:$J$233=J$1),('Comp.'!$E$5:$E$233))</f>
        <v>0</v>
      </c>
      <c r="K49" s="12">
        <f>SUMPRODUCT(-('Diário 7º PA'!$E$4:$E$5383='Analítico Cp.'!$B49),-('Diário 7º PA'!$O$4:$O$5383=K$1),('Diário 7º PA'!$F$4:$F$5383))+SUMPRODUCT(-('Diário 8º PA'!$E$4:$E$5022='Analítico Cp.'!$B49),-('Diário 8º PA'!$P$4:$P$5022=K$1),('Diário 8º PA'!$F$4:$F$5022))+SUMPRODUCT(-('Diário 9º PA'!$E$4:$E$5221='Analítico Cp.'!$B49),-('Diário 9º PA'!$P$4:$P$5221=K$1),('Diário 9º PA'!$F$4:$F$5221))+SUMPRODUCT(-('Diário 10º PA'!$E$4:$E$5221='Analítico Cp.'!$B49),-('Diário 10º PA'!$P$4:$P$5221=K$1),('Diário 10º PA'!$F$4:$F$5221))+SUMPRODUCT(-('Comp.'!$D$5:$D$233='Analítico Cp.'!$B49),-('Comp.'!$J$5:$J$233=K$1),('Comp.'!$E$5:$E$233))</f>
        <v>0</v>
      </c>
      <c r="L49" s="12">
        <f>SUMPRODUCT(-('Diário 7º PA'!$E$4:$E$5383='Analítico Cp.'!$B49),-('Diário 7º PA'!$O$4:$O$5383=L$1),('Diário 7º PA'!$F$4:$F$5383))+SUMPRODUCT(-('Diário 8º PA'!$E$4:$E$5022='Analítico Cp.'!$B49),-('Diário 8º PA'!$P$4:$P$5022=L$1),('Diário 8º PA'!$F$4:$F$5022))+SUMPRODUCT(-('Diário 9º PA'!$E$4:$E$5221='Analítico Cp.'!$B49),-('Diário 9º PA'!$P$4:$P$5221=L$1),('Diário 9º PA'!$F$4:$F$5221))+SUMPRODUCT(-('Diário 10º PA'!$E$4:$E$5221='Analítico Cp.'!$B49),-('Diário 10º PA'!$P$4:$P$5221=L$1),('Diário 10º PA'!$F$4:$F$5221))+SUMPRODUCT(-('Comp.'!$D$5:$D$233='Analítico Cp.'!$B49),-('Comp.'!$J$5:$J$233=L$1),('Comp.'!$E$5:$E$233))</f>
        <v>0</v>
      </c>
      <c r="M49" s="12">
        <f>SUMPRODUCT(-('Diário 7º PA'!$E$4:$E$5383='Analítico Cp.'!$B49),-('Diário 7º PA'!$O$4:$O$5383=M$1),('Diário 7º PA'!$F$4:$F$5383))+SUMPRODUCT(-('Diário 8º PA'!$E$4:$E$5022='Analítico Cp.'!$B49),-('Diário 8º PA'!$P$4:$P$5022=M$1),('Diário 8º PA'!$F$4:$F$5022))+SUMPRODUCT(-('Diário 9º PA'!$E$4:$E$5221='Analítico Cp.'!$B49),-('Diário 9º PA'!$P$4:$P$5221=M$1),('Diário 9º PA'!$F$4:$F$5221))+SUMPRODUCT(-('Diário 10º PA'!$E$4:$E$5221='Analítico Cp.'!$B49),-('Diário 10º PA'!$P$4:$P$5221=M$1),('Diário 10º PA'!$F$4:$F$5221))+SUMPRODUCT(-('Comp.'!$D$5:$D$233='Analítico Cp.'!$B49),-('Comp.'!$J$5:$J$233=M$1),('Comp.'!$E$5:$E$233))</f>
        <v>0</v>
      </c>
      <c r="N49" s="12">
        <f>SUMPRODUCT(-('Diário 7º PA'!$E$4:$E$5383='Analítico Cp.'!$B49),-('Diário 7º PA'!$O$4:$O$5383=N$1),('Diário 7º PA'!$F$4:$F$5383))+SUMPRODUCT(-('Diário 8º PA'!$E$4:$E$5022='Analítico Cp.'!$B49),-('Diário 8º PA'!$P$4:$P$5022=N$1),('Diário 8º PA'!$F$4:$F$5022))+SUMPRODUCT(-('Diário 9º PA'!$E$4:$E$5221='Analítico Cp.'!$B49),-('Diário 9º PA'!$P$4:$P$5221=N$1),('Diário 9º PA'!$F$4:$F$5221))+SUMPRODUCT(-('Diário 10º PA'!$E$4:$E$5221='Analítico Cp.'!$B49),-('Diário 10º PA'!$P$4:$P$5221=N$1),('Diário 10º PA'!$F$4:$F$5221))+SUMPRODUCT(-('Comp.'!$D$5:$D$233='Analítico Cp.'!$B49),-('Comp.'!$J$5:$J$233=N$1),('Comp.'!$E$5:$E$233))</f>
        <v>0</v>
      </c>
      <c r="O49" s="12">
        <f t="shared" si="9"/>
        <v>48368.12</v>
      </c>
      <c r="P49" s="168">
        <f t="shared" si="10"/>
        <v>4.6795000647948202E-3</v>
      </c>
    </row>
    <row r="50" spans="1:16" ht="23.25" customHeight="1" x14ac:dyDescent="0.2">
      <c r="A50" s="60" t="s">
        <v>199</v>
      </c>
      <c r="B50" s="58" t="s">
        <v>200</v>
      </c>
      <c r="C50" s="12">
        <f>SUMPRODUCT(-('Diário 7º PA'!$E$4:$E$5383='Analítico Cp.'!$B50),-('Diário 7º PA'!$O$4:$O$5383=C$1),('Diário 7º PA'!$F$4:$F$5383))+SUMPRODUCT(-('Diário 8º PA'!$E$4:$E$5022='Analítico Cp.'!$B50),-('Diário 8º PA'!$P$4:$P$5022=C$1),('Diário 8º PA'!$F$4:$F$5022))+SUMPRODUCT(-('Diário 9º PA'!$E$4:$E$5221='Analítico Cp.'!$B50),-('Diário 9º PA'!$P$4:$P$5221=C$1),('Diário 9º PA'!$F$4:$F$5221))+SUMPRODUCT(-('Diário 10º PA'!$E$4:$E$5221='Analítico Cp.'!$B50),-('Diário 10º PA'!$P$4:$P$5221=C$1),('Diário 10º PA'!$F$4:$F$5221))+SUMPRODUCT(-('Comp.'!$D$5:$D$233='Analítico Cp.'!$B50),-('Comp.'!$J$5:$J$233=C$1),('Comp.'!$E$5:$E$233))</f>
        <v>0</v>
      </c>
      <c r="D50" s="12">
        <f>SUMPRODUCT(-('Diário 7º PA'!$E$4:$E$5383='Analítico Cp.'!$B50),-('Diário 7º PA'!$O$4:$O$5383=D$1),('Diário 7º PA'!$F$4:$F$5383))+SUMPRODUCT(-('Diário 8º PA'!$E$4:$E$5022='Analítico Cp.'!$B50),-('Diário 8º PA'!$P$4:$P$5022=D$1),('Diário 8º PA'!$F$4:$F$5022))+SUMPRODUCT(-('Diário 9º PA'!$E$4:$E$5221='Analítico Cp.'!$B50),-('Diário 9º PA'!$P$4:$P$5221=D$1),('Diário 9º PA'!$F$4:$F$5221))+SUMPRODUCT(-('Diário 10º PA'!$E$4:$E$5221='Analítico Cp.'!$B50),-('Diário 10º PA'!$P$4:$P$5221=D$1),('Diário 10º PA'!$F$4:$F$5221))+SUMPRODUCT(-('Comp.'!$D$5:$D$233='Analítico Cp.'!$B50),-('Comp.'!$J$5:$J$233=D$1),('Comp.'!$E$5:$E$233))</f>
        <v>0</v>
      </c>
      <c r="E50" s="12">
        <f>SUMPRODUCT(-('Diário 7º PA'!$E$4:$E$5383='Analítico Cp.'!$B50),-('Diário 7º PA'!$O$4:$O$5383=E$1),('Diário 7º PA'!$F$4:$F$5383))+SUMPRODUCT(-('Diário 8º PA'!$E$4:$E$5022='Analítico Cp.'!$B50),-('Diário 8º PA'!$P$4:$P$5022=E$1),('Diário 8º PA'!$F$4:$F$5022))+SUMPRODUCT(-('Diário 9º PA'!$E$4:$E$5221='Analítico Cp.'!$B50),-('Diário 9º PA'!$P$4:$P$5221=E$1),('Diário 9º PA'!$F$4:$F$5221))+SUMPRODUCT(-('Diário 10º PA'!$E$4:$E$5221='Analítico Cp.'!$B50),-('Diário 10º PA'!$P$4:$P$5221=E$1),('Diário 10º PA'!$F$4:$F$5221))+SUMPRODUCT(-('Comp.'!$D$5:$D$233='Analítico Cp.'!$B50),-('Comp.'!$J$5:$J$233=E$1),('Comp.'!$E$5:$E$233))</f>
        <v>0</v>
      </c>
      <c r="F50" s="12">
        <f>SUMPRODUCT(-('Diário 7º PA'!$E$4:$E$5383='Analítico Cp.'!$B50),-('Diário 7º PA'!$O$4:$O$5383=F$1),('Diário 7º PA'!$F$4:$F$5383))+SUMPRODUCT(-('Diário 8º PA'!$E$4:$E$5022='Analítico Cp.'!$B50),-('Diário 8º PA'!$P$4:$P$5022=F$1),('Diário 8º PA'!$F$4:$F$5022))+SUMPRODUCT(-('Diário 9º PA'!$E$4:$E$5221='Analítico Cp.'!$B50),-('Diário 9º PA'!$P$4:$P$5221=F$1),('Diário 9º PA'!$F$4:$F$5221))+SUMPRODUCT(-('Diário 10º PA'!$E$4:$E$5221='Analítico Cp.'!$B50),-('Diário 10º PA'!$P$4:$P$5221=F$1),('Diário 10º PA'!$F$4:$F$5221))+SUMPRODUCT(-('Comp.'!$D$5:$D$233='Analítico Cp.'!$B50),-('Comp.'!$J$5:$J$233=F$1),('Comp.'!$E$5:$E$233))</f>
        <v>0</v>
      </c>
      <c r="G50" s="12">
        <f>SUMPRODUCT(-('Diário 7º PA'!$E$4:$E$5383='Analítico Cp.'!$B50),-('Diário 7º PA'!$O$4:$O$5383=G$1),('Diário 7º PA'!$F$4:$F$5383))+SUMPRODUCT(-('Diário 8º PA'!$E$4:$E$5022='Analítico Cp.'!$B50),-('Diário 8º PA'!$P$4:$P$5022=G$1),('Diário 8º PA'!$F$4:$F$5022))+SUMPRODUCT(-('Diário 9º PA'!$E$4:$E$5221='Analítico Cp.'!$B50),-('Diário 9º PA'!$P$4:$P$5221=G$1),('Diário 9º PA'!$F$4:$F$5221))+SUMPRODUCT(-('Diário 10º PA'!$E$4:$E$5221='Analítico Cp.'!$B50),-('Diário 10º PA'!$P$4:$P$5221=G$1),('Diário 10º PA'!$F$4:$F$5221))+SUMPRODUCT(-('Comp.'!$D$5:$D$233='Analítico Cp.'!$B50),-('Comp.'!$J$5:$J$233=G$1),('Comp.'!$E$5:$E$233))</f>
        <v>0</v>
      </c>
      <c r="H50" s="12">
        <f>SUMPRODUCT(-('Diário 7º PA'!$E$4:$E$5383='Analítico Cp.'!$B50),-('Diário 7º PA'!$O$4:$O$5383=H$1),('Diário 7º PA'!$F$4:$F$5383))+SUMPRODUCT(-('Diário 8º PA'!$E$4:$E$5022='Analítico Cp.'!$B50),-('Diário 8º PA'!$P$4:$P$5022=H$1),('Diário 8º PA'!$F$4:$F$5022))+SUMPRODUCT(-('Diário 9º PA'!$E$4:$E$5221='Analítico Cp.'!$B50),-('Diário 9º PA'!$P$4:$P$5221=H$1),('Diário 9º PA'!$F$4:$F$5221))+SUMPRODUCT(-('Diário 10º PA'!$E$4:$E$5221='Analítico Cp.'!$B50),-('Diário 10º PA'!$P$4:$P$5221=H$1),('Diário 10º PA'!$F$4:$F$5221))+SUMPRODUCT(-('Comp.'!$D$5:$D$233='Analítico Cp.'!$B50),-('Comp.'!$J$5:$J$233=H$1),('Comp.'!$E$5:$E$233))</f>
        <v>0</v>
      </c>
      <c r="I50" s="12">
        <f>SUMPRODUCT(-('Diário 7º PA'!$E$4:$E$5383='Analítico Cp.'!$B50),-('Diário 7º PA'!$O$4:$O$5383=I$1),('Diário 7º PA'!$F$4:$F$5383))+SUMPRODUCT(-('Diário 8º PA'!$E$4:$E$5022='Analítico Cp.'!$B50),-('Diário 8º PA'!$P$4:$P$5022=I$1),('Diário 8º PA'!$F$4:$F$5022))+SUMPRODUCT(-('Diário 9º PA'!$E$4:$E$5221='Analítico Cp.'!$B50),-('Diário 9º PA'!$P$4:$P$5221=I$1),('Diário 9º PA'!$F$4:$F$5221))+SUMPRODUCT(-('Diário 10º PA'!$E$4:$E$5221='Analítico Cp.'!$B50),-('Diário 10º PA'!$P$4:$P$5221=I$1),('Diário 10º PA'!$F$4:$F$5221))+SUMPRODUCT(-('Comp.'!$D$5:$D$233='Analítico Cp.'!$B50),-('Comp.'!$J$5:$J$233=I$1),('Comp.'!$E$5:$E$233))</f>
        <v>0</v>
      </c>
      <c r="J50" s="12">
        <f>SUMPRODUCT(-('Diário 7º PA'!$E$4:$E$5383='Analítico Cp.'!$B50),-('Diário 7º PA'!$O$4:$O$5383=J$1),('Diário 7º PA'!$F$4:$F$5383))+SUMPRODUCT(-('Diário 8º PA'!$E$4:$E$5022='Analítico Cp.'!$B50),-('Diário 8º PA'!$P$4:$P$5022=J$1),('Diário 8º PA'!$F$4:$F$5022))+SUMPRODUCT(-('Diário 9º PA'!$E$4:$E$5221='Analítico Cp.'!$B50),-('Diário 9º PA'!$P$4:$P$5221=J$1),('Diário 9º PA'!$F$4:$F$5221))+SUMPRODUCT(-('Diário 10º PA'!$E$4:$E$5221='Analítico Cp.'!$B50),-('Diário 10º PA'!$P$4:$P$5221=J$1),('Diário 10º PA'!$F$4:$F$5221))+SUMPRODUCT(-('Comp.'!$D$5:$D$233='Analítico Cp.'!$B50),-('Comp.'!$J$5:$J$233=J$1),('Comp.'!$E$5:$E$233))</f>
        <v>0</v>
      </c>
      <c r="K50" s="12">
        <f>SUMPRODUCT(-('Diário 7º PA'!$E$4:$E$5383='Analítico Cp.'!$B50),-('Diário 7º PA'!$O$4:$O$5383=K$1),('Diário 7º PA'!$F$4:$F$5383))+SUMPRODUCT(-('Diário 8º PA'!$E$4:$E$5022='Analítico Cp.'!$B50),-('Diário 8º PA'!$P$4:$P$5022=K$1),('Diário 8º PA'!$F$4:$F$5022))+SUMPRODUCT(-('Diário 9º PA'!$E$4:$E$5221='Analítico Cp.'!$B50),-('Diário 9º PA'!$P$4:$P$5221=K$1),('Diário 9º PA'!$F$4:$F$5221))+SUMPRODUCT(-('Diário 10º PA'!$E$4:$E$5221='Analítico Cp.'!$B50),-('Diário 10º PA'!$P$4:$P$5221=K$1),('Diário 10º PA'!$F$4:$F$5221))+SUMPRODUCT(-('Comp.'!$D$5:$D$233='Analítico Cp.'!$B50),-('Comp.'!$J$5:$J$233=K$1),('Comp.'!$E$5:$E$233))</f>
        <v>0</v>
      </c>
      <c r="L50" s="12">
        <f>SUMPRODUCT(-('Diário 7º PA'!$E$4:$E$5383='Analítico Cp.'!$B50),-('Diário 7º PA'!$O$4:$O$5383=L$1),('Diário 7º PA'!$F$4:$F$5383))+SUMPRODUCT(-('Diário 8º PA'!$E$4:$E$5022='Analítico Cp.'!$B50),-('Diário 8º PA'!$P$4:$P$5022=L$1),('Diário 8º PA'!$F$4:$F$5022))+SUMPRODUCT(-('Diário 9º PA'!$E$4:$E$5221='Analítico Cp.'!$B50),-('Diário 9º PA'!$P$4:$P$5221=L$1),('Diário 9º PA'!$F$4:$F$5221))+SUMPRODUCT(-('Diário 10º PA'!$E$4:$E$5221='Analítico Cp.'!$B50),-('Diário 10º PA'!$P$4:$P$5221=L$1),('Diário 10º PA'!$F$4:$F$5221))+SUMPRODUCT(-('Comp.'!$D$5:$D$233='Analítico Cp.'!$B50),-('Comp.'!$J$5:$J$233=L$1),('Comp.'!$E$5:$E$233))</f>
        <v>0</v>
      </c>
      <c r="M50" s="12">
        <f>SUMPRODUCT(-('Diário 7º PA'!$E$4:$E$5383='Analítico Cp.'!$B50),-('Diário 7º PA'!$O$4:$O$5383=M$1),('Diário 7º PA'!$F$4:$F$5383))+SUMPRODUCT(-('Diário 8º PA'!$E$4:$E$5022='Analítico Cp.'!$B50),-('Diário 8º PA'!$P$4:$P$5022=M$1),('Diário 8º PA'!$F$4:$F$5022))+SUMPRODUCT(-('Diário 9º PA'!$E$4:$E$5221='Analítico Cp.'!$B50),-('Diário 9º PA'!$P$4:$P$5221=M$1),('Diário 9º PA'!$F$4:$F$5221))+SUMPRODUCT(-('Diário 10º PA'!$E$4:$E$5221='Analítico Cp.'!$B50),-('Diário 10º PA'!$P$4:$P$5221=M$1),('Diário 10º PA'!$F$4:$F$5221))+SUMPRODUCT(-('Comp.'!$D$5:$D$233='Analítico Cp.'!$B50),-('Comp.'!$J$5:$J$233=M$1),('Comp.'!$E$5:$E$233))</f>
        <v>0</v>
      </c>
      <c r="N50" s="12">
        <f>SUMPRODUCT(-('Diário 7º PA'!$E$4:$E$5383='Analítico Cp.'!$B50),-('Diário 7º PA'!$O$4:$O$5383=N$1),('Diário 7º PA'!$F$4:$F$5383))+SUMPRODUCT(-('Diário 8º PA'!$E$4:$E$5022='Analítico Cp.'!$B50),-('Diário 8º PA'!$P$4:$P$5022=N$1),('Diário 8º PA'!$F$4:$F$5022))+SUMPRODUCT(-('Diário 9º PA'!$E$4:$E$5221='Analítico Cp.'!$B50),-('Diário 9º PA'!$P$4:$P$5221=N$1),('Diário 9º PA'!$F$4:$F$5221))+SUMPRODUCT(-('Diário 10º PA'!$E$4:$E$5221='Analítico Cp.'!$B50),-('Diário 10º PA'!$P$4:$P$5221=N$1),('Diário 10º PA'!$F$4:$F$5221))+SUMPRODUCT(-('Comp.'!$D$5:$D$233='Analítico Cp.'!$B50),-('Comp.'!$J$5:$J$233=N$1),('Comp.'!$E$5:$E$233))</f>
        <v>0</v>
      </c>
      <c r="O50" s="12">
        <f t="shared" si="9"/>
        <v>0</v>
      </c>
      <c r="P50" s="168">
        <f t="shared" si="10"/>
        <v>0</v>
      </c>
    </row>
    <row r="51" spans="1:16" ht="23.25" customHeight="1" x14ac:dyDescent="0.2">
      <c r="A51" s="60" t="s">
        <v>201</v>
      </c>
      <c r="B51" s="58" t="s">
        <v>202</v>
      </c>
      <c r="C51" s="12">
        <f>SUMPRODUCT(-('Diário 7º PA'!$E$4:$E$5383='Analítico Cp.'!$B51),-('Diário 7º PA'!$O$4:$O$5383=C$1),('Diário 7º PA'!$F$4:$F$5383))+SUMPRODUCT(-('Diário 8º PA'!$E$4:$E$5022='Analítico Cp.'!$B51),-('Diário 8º PA'!$P$4:$P$5022=C$1),('Diário 8º PA'!$F$4:$F$5022))+SUMPRODUCT(-('Diário 9º PA'!$E$4:$E$5221='Analítico Cp.'!$B51),-('Diário 9º PA'!$P$4:$P$5221=C$1),('Diário 9º PA'!$F$4:$F$5221))+SUMPRODUCT(-('Diário 10º PA'!$E$4:$E$5221='Analítico Cp.'!$B51),-('Diário 10º PA'!$P$4:$P$5221=C$1),('Diário 10º PA'!$F$4:$F$5221))+SUMPRODUCT(-('Comp.'!$D$5:$D$233='Analítico Cp.'!$B51),-('Comp.'!$J$5:$J$233=C$1),('Comp.'!$E$5:$E$233))</f>
        <v>9574.48</v>
      </c>
      <c r="D51" s="12">
        <f>SUMPRODUCT(-('Diário 7º PA'!$E$4:$E$5383='Analítico Cp.'!$B51),-('Diário 7º PA'!$O$4:$O$5383=D$1),('Diário 7º PA'!$F$4:$F$5383))+SUMPRODUCT(-('Diário 8º PA'!$E$4:$E$5022='Analítico Cp.'!$B51),-('Diário 8º PA'!$P$4:$P$5022=D$1),('Diário 8º PA'!$F$4:$F$5022))+SUMPRODUCT(-('Diário 9º PA'!$E$4:$E$5221='Analítico Cp.'!$B51),-('Diário 9º PA'!$P$4:$P$5221=D$1),('Diário 9º PA'!$F$4:$F$5221))+SUMPRODUCT(-('Diário 10º PA'!$E$4:$E$5221='Analítico Cp.'!$B51),-('Diário 10º PA'!$P$4:$P$5221=D$1),('Diário 10º PA'!$F$4:$F$5221))+SUMPRODUCT(-('Comp.'!$D$5:$D$233='Analítico Cp.'!$B51),-('Comp.'!$J$5:$J$233=D$1),('Comp.'!$E$5:$E$233))</f>
        <v>9644.36</v>
      </c>
      <c r="E51" s="12">
        <f>SUMPRODUCT(-('Diário 7º PA'!$E$4:$E$5383='Analítico Cp.'!$B51),-('Diário 7º PA'!$O$4:$O$5383=E$1),('Diário 7º PA'!$F$4:$F$5383))+SUMPRODUCT(-('Diário 8º PA'!$E$4:$E$5022='Analítico Cp.'!$B51),-('Diário 8º PA'!$P$4:$P$5022=E$1),('Diário 8º PA'!$F$4:$F$5022))+SUMPRODUCT(-('Diário 9º PA'!$E$4:$E$5221='Analítico Cp.'!$B51),-('Diário 9º PA'!$P$4:$P$5221=E$1),('Diário 9º PA'!$F$4:$F$5221))+SUMPRODUCT(-('Diário 10º PA'!$E$4:$E$5221='Analítico Cp.'!$B51),-('Diário 10º PA'!$P$4:$P$5221=E$1),('Diário 10º PA'!$F$4:$F$5221))+SUMPRODUCT(-('Comp.'!$D$5:$D$233='Analítico Cp.'!$B51),-('Comp.'!$J$5:$J$233=E$1),('Comp.'!$E$5:$E$233))</f>
        <v>9735.44</v>
      </c>
      <c r="F51" s="12">
        <f>SUMPRODUCT(-('Diário 7º PA'!$E$4:$E$5383='Analítico Cp.'!$B51),-('Diário 7º PA'!$O$4:$O$5383=F$1),('Diário 7º PA'!$F$4:$F$5383))+SUMPRODUCT(-('Diário 8º PA'!$E$4:$E$5022='Analítico Cp.'!$B51),-('Diário 8º PA'!$P$4:$P$5022=F$1),('Diário 8º PA'!$F$4:$F$5022))+SUMPRODUCT(-('Diário 9º PA'!$E$4:$E$5221='Analítico Cp.'!$B51),-('Diário 9º PA'!$P$4:$P$5221=F$1),('Diário 9º PA'!$F$4:$F$5221))+SUMPRODUCT(-('Diário 10º PA'!$E$4:$E$5221='Analítico Cp.'!$B51),-('Diário 10º PA'!$P$4:$P$5221=F$1),('Diário 10º PA'!$F$4:$F$5221))+SUMPRODUCT(-('Comp.'!$D$5:$D$233='Analítico Cp.'!$B51),-('Comp.'!$J$5:$J$233=F$1),('Comp.'!$E$5:$E$233))</f>
        <v>0</v>
      </c>
      <c r="G51" s="12">
        <f>SUMPRODUCT(-('Diário 7º PA'!$E$4:$E$5383='Analítico Cp.'!$B51),-('Diário 7º PA'!$O$4:$O$5383=G$1),('Diário 7º PA'!$F$4:$F$5383))+SUMPRODUCT(-('Diário 8º PA'!$E$4:$E$5022='Analítico Cp.'!$B51),-('Diário 8º PA'!$P$4:$P$5022=G$1),('Diário 8º PA'!$F$4:$F$5022))+SUMPRODUCT(-('Diário 9º PA'!$E$4:$E$5221='Analítico Cp.'!$B51),-('Diário 9º PA'!$P$4:$P$5221=G$1),('Diário 9º PA'!$F$4:$F$5221))+SUMPRODUCT(-('Diário 10º PA'!$E$4:$E$5221='Analítico Cp.'!$B51),-('Diário 10º PA'!$P$4:$P$5221=G$1),('Diário 10º PA'!$F$4:$F$5221))+SUMPRODUCT(-('Comp.'!$D$5:$D$233='Analítico Cp.'!$B51),-('Comp.'!$J$5:$J$233=G$1),('Comp.'!$E$5:$E$233))</f>
        <v>0</v>
      </c>
      <c r="H51" s="12">
        <f>SUMPRODUCT(-('Diário 7º PA'!$E$4:$E$5383='Analítico Cp.'!$B51),-('Diário 7º PA'!$O$4:$O$5383=H$1),('Diário 7º PA'!$F$4:$F$5383))+SUMPRODUCT(-('Diário 8º PA'!$E$4:$E$5022='Analítico Cp.'!$B51),-('Diário 8º PA'!$P$4:$P$5022=H$1),('Diário 8º PA'!$F$4:$F$5022))+SUMPRODUCT(-('Diário 9º PA'!$E$4:$E$5221='Analítico Cp.'!$B51),-('Diário 9º PA'!$P$4:$P$5221=H$1),('Diário 9º PA'!$F$4:$F$5221))+SUMPRODUCT(-('Diário 10º PA'!$E$4:$E$5221='Analítico Cp.'!$B51),-('Diário 10º PA'!$P$4:$P$5221=H$1),('Diário 10º PA'!$F$4:$F$5221))+SUMPRODUCT(-('Comp.'!$D$5:$D$233='Analítico Cp.'!$B51),-('Comp.'!$J$5:$J$233=H$1),('Comp.'!$E$5:$E$233))</f>
        <v>0</v>
      </c>
      <c r="I51" s="12">
        <f>SUMPRODUCT(-('Diário 7º PA'!$E$4:$E$5383='Analítico Cp.'!$B51),-('Diário 7º PA'!$O$4:$O$5383=I$1),('Diário 7º PA'!$F$4:$F$5383))+SUMPRODUCT(-('Diário 8º PA'!$E$4:$E$5022='Analítico Cp.'!$B51),-('Diário 8º PA'!$P$4:$P$5022=I$1),('Diário 8º PA'!$F$4:$F$5022))+SUMPRODUCT(-('Diário 9º PA'!$E$4:$E$5221='Analítico Cp.'!$B51),-('Diário 9º PA'!$P$4:$P$5221=I$1),('Diário 9º PA'!$F$4:$F$5221))+SUMPRODUCT(-('Diário 10º PA'!$E$4:$E$5221='Analítico Cp.'!$B51),-('Diário 10º PA'!$P$4:$P$5221=I$1),('Diário 10º PA'!$F$4:$F$5221))+SUMPRODUCT(-('Comp.'!$D$5:$D$233='Analítico Cp.'!$B51),-('Comp.'!$J$5:$J$233=I$1),('Comp.'!$E$5:$E$233))</f>
        <v>0</v>
      </c>
      <c r="J51" s="12">
        <f>SUMPRODUCT(-('Diário 7º PA'!$E$4:$E$5383='Analítico Cp.'!$B51),-('Diário 7º PA'!$O$4:$O$5383=J$1),('Diário 7º PA'!$F$4:$F$5383))+SUMPRODUCT(-('Diário 8º PA'!$E$4:$E$5022='Analítico Cp.'!$B51),-('Diário 8º PA'!$P$4:$P$5022=J$1),('Diário 8º PA'!$F$4:$F$5022))+SUMPRODUCT(-('Diário 9º PA'!$E$4:$E$5221='Analítico Cp.'!$B51),-('Diário 9º PA'!$P$4:$P$5221=J$1),('Diário 9º PA'!$F$4:$F$5221))+SUMPRODUCT(-('Diário 10º PA'!$E$4:$E$5221='Analítico Cp.'!$B51),-('Diário 10º PA'!$P$4:$P$5221=J$1),('Diário 10º PA'!$F$4:$F$5221))+SUMPRODUCT(-('Comp.'!$D$5:$D$233='Analítico Cp.'!$B51),-('Comp.'!$J$5:$J$233=J$1),('Comp.'!$E$5:$E$233))</f>
        <v>0</v>
      </c>
      <c r="K51" s="12">
        <f>SUMPRODUCT(-('Diário 7º PA'!$E$4:$E$5383='Analítico Cp.'!$B51),-('Diário 7º PA'!$O$4:$O$5383=K$1),('Diário 7º PA'!$F$4:$F$5383))+SUMPRODUCT(-('Diário 8º PA'!$E$4:$E$5022='Analítico Cp.'!$B51),-('Diário 8º PA'!$P$4:$P$5022=K$1),('Diário 8º PA'!$F$4:$F$5022))+SUMPRODUCT(-('Diário 9º PA'!$E$4:$E$5221='Analítico Cp.'!$B51),-('Diário 9º PA'!$P$4:$P$5221=K$1),('Diário 9º PA'!$F$4:$F$5221))+SUMPRODUCT(-('Diário 10º PA'!$E$4:$E$5221='Analítico Cp.'!$B51),-('Diário 10º PA'!$P$4:$P$5221=K$1),('Diário 10º PA'!$F$4:$F$5221))+SUMPRODUCT(-('Comp.'!$D$5:$D$233='Analítico Cp.'!$B51),-('Comp.'!$J$5:$J$233=K$1),('Comp.'!$E$5:$E$233))</f>
        <v>0</v>
      </c>
      <c r="L51" s="12">
        <f>SUMPRODUCT(-('Diário 7º PA'!$E$4:$E$5383='Analítico Cp.'!$B51),-('Diário 7º PA'!$O$4:$O$5383=L$1),('Diário 7º PA'!$F$4:$F$5383))+SUMPRODUCT(-('Diário 8º PA'!$E$4:$E$5022='Analítico Cp.'!$B51),-('Diário 8º PA'!$P$4:$P$5022=L$1),('Diário 8º PA'!$F$4:$F$5022))+SUMPRODUCT(-('Diário 9º PA'!$E$4:$E$5221='Analítico Cp.'!$B51),-('Diário 9º PA'!$P$4:$P$5221=L$1),('Diário 9º PA'!$F$4:$F$5221))+SUMPRODUCT(-('Diário 10º PA'!$E$4:$E$5221='Analítico Cp.'!$B51),-('Diário 10º PA'!$P$4:$P$5221=L$1),('Diário 10º PA'!$F$4:$F$5221))+SUMPRODUCT(-('Comp.'!$D$5:$D$233='Analítico Cp.'!$B51),-('Comp.'!$J$5:$J$233=L$1),('Comp.'!$E$5:$E$233))</f>
        <v>0</v>
      </c>
      <c r="M51" s="12">
        <f>SUMPRODUCT(-('Diário 7º PA'!$E$4:$E$5383='Analítico Cp.'!$B51),-('Diário 7º PA'!$O$4:$O$5383=M$1),('Diário 7º PA'!$F$4:$F$5383))+SUMPRODUCT(-('Diário 8º PA'!$E$4:$E$5022='Analítico Cp.'!$B51),-('Diário 8º PA'!$P$4:$P$5022=M$1),('Diário 8º PA'!$F$4:$F$5022))+SUMPRODUCT(-('Diário 9º PA'!$E$4:$E$5221='Analítico Cp.'!$B51),-('Diário 9º PA'!$P$4:$P$5221=M$1),('Diário 9º PA'!$F$4:$F$5221))+SUMPRODUCT(-('Diário 10º PA'!$E$4:$E$5221='Analítico Cp.'!$B51),-('Diário 10º PA'!$P$4:$P$5221=M$1),('Diário 10º PA'!$F$4:$F$5221))+SUMPRODUCT(-('Comp.'!$D$5:$D$233='Analítico Cp.'!$B51),-('Comp.'!$J$5:$J$233=M$1),('Comp.'!$E$5:$E$233))</f>
        <v>0</v>
      </c>
      <c r="N51" s="12">
        <f>SUMPRODUCT(-('Diário 7º PA'!$E$4:$E$5383='Analítico Cp.'!$B51),-('Diário 7º PA'!$O$4:$O$5383=N$1),('Diário 7º PA'!$F$4:$F$5383))+SUMPRODUCT(-('Diário 8º PA'!$E$4:$E$5022='Analítico Cp.'!$B51),-('Diário 8º PA'!$P$4:$P$5022=N$1),('Diário 8º PA'!$F$4:$F$5022))+SUMPRODUCT(-('Diário 9º PA'!$E$4:$E$5221='Analítico Cp.'!$B51),-('Diário 9º PA'!$P$4:$P$5221=N$1),('Diário 9º PA'!$F$4:$F$5221))+SUMPRODUCT(-('Diário 10º PA'!$E$4:$E$5221='Analítico Cp.'!$B51),-('Diário 10º PA'!$P$4:$P$5221=N$1),('Diário 10º PA'!$F$4:$F$5221))+SUMPRODUCT(-('Comp.'!$D$5:$D$233='Analítico Cp.'!$B51),-('Comp.'!$J$5:$J$233=N$1),('Comp.'!$E$5:$E$233))</f>
        <v>0</v>
      </c>
      <c r="O51" s="12">
        <f t="shared" si="9"/>
        <v>28954.28</v>
      </c>
      <c r="P51" s="168">
        <f t="shared" si="10"/>
        <v>2.8012574219565978E-3</v>
      </c>
    </row>
    <row r="52" spans="1:16" ht="23.25" customHeight="1" x14ac:dyDescent="0.2">
      <c r="A52" s="60" t="s">
        <v>203</v>
      </c>
      <c r="B52" s="58" t="s">
        <v>204</v>
      </c>
      <c r="C52" s="12">
        <f>SUMPRODUCT(-('Diário 7º PA'!$E$4:$E$5383='Analítico Cp.'!$B52),-('Diário 7º PA'!$O$4:$O$5383=C$1),('Diário 7º PA'!$F$4:$F$5383))+SUMPRODUCT(-('Diário 8º PA'!$E$4:$E$5022='Analítico Cp.'!$B52),-('Diário 8º PA'!$P$4:$P$5022=C$1),('Diário 8º PA'!$F$4:$F$5022))+SUMPRODUCT(-('Diário 9º PA'!$E$4:$E$5221='Analítico Cp.'!$B52),-('Diário 9º PA'!$P$4:$P$5221=C$1),('Diário 9º PA'!$F$4:$F$5221))+SUMPRODUCT(-('Diário 10º PA'!$E$4:$E$5221='Analítico Cp.'!$B52),-('Diário 10º PA'!$P$4:$P$5221=C$1),('Diário 10º PA'!$F$4:$F$5221))+SUMPRODUCT(-('Comp.'!$D$5:$D$233='Analítico Cp.'!$B52),-('Comp.'!$J$5:$J$233=C$1),('Comp.'!$E$5:$E$233))</f>
        <v>19661.8</v>
      </c>
      <c r="D52" s="12">
        <f>SUMPRODUCT(-('Diário 7º PA'!$E$4:$E$5383='Analítico Cp.'!$B52),-('Diário 7º PA'!$O$4:$O$5383=D$1),('Diário 7º PA'!$F$4:$F$5383))+SUMPRODUCT(-('Diário 8º PA'!$E$4:$E$5022='Analítico Cp.'!$B52),-('Diário 8º PA'!$P$4:$P$5022=D$1),('Diário 8º PA'!$F$4:$F$5022))+SUMPRODUCT(-('Diário 9º PA'!$E$4:$E$5221='Analítico Cp.'!$B52),-('Diário 9º PA'!$P$4:$P$5221=D$1),('Diário 9º PA'!$F$4:$F$5221))+SUMPRODUCT(-('Diário 10º PA'!$E$4:$E$5221='Analítico Cp.'!$B52),-('Diário 10º PA'!$P$4:$P$5221=D$1),('Diário 10º PA'!$F$4:$F$5221))+SUMPRODUCT(-('Comp.'!$D$5:$D$233='Analítico Cp.'!$B52),-('Comp.'!$J$5:$J$233=D$1),('Comp.'!$E$5:$E$233))</f>
        <v>20968.89</v>
      </c>
      <c r="E52" s="12">
        <f>SUMPRODUCT(-('Diário 7º PA'!$E$4:$E$5383='Analítico Cp.'!$B52),-('Diário 7º PA'!$O$4:$O$5383=E$1),('Diário 7º PA'!$F$4:$F$5383))+SUMPRODUCT(-('Diário 8º PA'!$E$4:$E$5022='Analítico Cp.'!$B52),-('Diário 8º PA'!$P$4:$P$5022=E$1),('Diário 8º PA'!$F$4:$F$5022))+SUMPRODUCT(-('Diário 9º PA'!$E$4:$E$5221='Analítico Cp.'!$B52),-('Diário 9º PA'!$P$4:$P$5221=E$1),('Diário 9º PA'!$F$4:$F$5221))+SUMPRODUCT(-('Diário 10º PA'!$E$4:$E$5221='Analítico Cp.'!$B52),-('Diário 10º PA'!$P$4:$P$5221=E$1),('Diário 10º PA'!$F$4:$F$5221))+SUMPRODUCT(-('Comp.'!$D$5:$D$233='Analítico Cp.'!$B52),-('Comp.'!$J$5:$J$233=E$1),('Comp.'!$E$5:$E$233))</f>
        <v>21259.19</v>
      </c>
      <c r="F52" s="12">
        <f>SUMPRODUCT(-('Diário 7º PA'!$E$4:$E$5383='Analítico Cp.'!$B52),-('Diário 7º PA'!$O$4:$O$5383=F$1),('Diário 7º PA'!$F$4:$F$5383))+SUMPRODUCT(-('Diário 8º PA'!$E$4:$E$5022='Analítico Cp.'!$B52),-('Diário 8º PA'!$P$4:$P$5022=F$1),('Diário 8º PA'!$F$4:$F$5022))+SUMPRODUCT(-('Diário 9º PA'!$E$4:$E$5221='Analítico Cp.'!$B52),-('Diário 9º PA'!$P$4:$P$5221=F$1),('Diário 9º PA'!$F$4:$F$5221))+SUMPRODUCT(-('Diário 10º PA'!$E$4:$E$5221='Analítico Cp.'!$B52),-('Diário 10º PA'!$P$4:$P$5221=F$1),('Diário 10º PA'!$F$4:$F$5221))+SUMPRODUCT(-('Comp.'!$D$5:$D$233='Analítico Cp.'!$B52),-('Comp.'!$J$5:$J$233=F$1),('Comp.'!$E$5:$E$233))</f>
        <v>0</v>
      </c>
      <c r="G52" s="12">
        <f>SUMPRODUCT(-('Diário 7º PA'!$E$4:$E$5383='Analítico Cp.'!$B52),-('Diário 7º PA'!$O$4:$O$5383=G$1),('Diário 7º PA'!$F$4:$F$5383))+SUMPRODUCT(-('Diário 8º PA'!$E$4:$E$5022='Analítico Cp.'!$B52),-('Diário 8º PA'!$P$4:$P$5022=G$1),('Diário 8º PA'!$F$4:$F$5022))+SUMPRODUCT(-('Diário 9º PA'!$E$4:$E$5221='Analítico Cp.'!$B52),-('Diário 9º PA'!$P$4:$P$5221=G$1),('Diário 9º PA'!$F$4:$F$5221))+SUMPRODUCT(-('Diário 10º PA'!$E$4:$E$5221='Analítico Cp.'!$B52),-('Diário 10º PA'!$P$4:$P$5221=G$1),('Diário 10º PA'!$F$4:$F$5221))+SUMPRODUCT(-('Comp.'!$D$5:$D$233='Analítico Cp.'!$B52),-('Comp.'!$J$5:$J$233=G$1),('Comp.'!$E$5:$E$233))</f>
        <v>0</v>
      </c>
      <c r="H52" s="12">
        <f>SUMPRODUCT(-('Diário 7º PA'!$E$4:$E$5383='Analítico Cp.'!$B52),-('Diário 7º PA'!$O$4:$O$5383=H$1),('Diário 7º PA'!$F$4:$F$5383))+SUMPRODUCT(-('Diário 8º PA'!$E$4:$E$5022='Analítico Cp.'!$B52),-('Diário 8º PA'!$P$4:$P$5022=H$1),('Diário 8º PA'!$F$4:$F$5022))+SUMPRODUCT(-('Diário 9º PA'!$E$4:$E$5221='Analítico Cp.'!$B52),-('Diário 9º PA'!$P$4:$P$5221=H$1),('Diário 9º PA'!$F$4:$F$5221))+SUMPRODUCT(-('Diário 10º PA'!$E$4:$E$5221='Analítico Cp.'!$B52),-('Diário 10º PA'!$P$4:$P$5221=H$1),('Diário 10º PA'!$F$4:$F$5221))+SUMPRODUCT(-('Comp.'!$D$5:$D$233='Analítico Cp.'!$B52),-('Comp.'!$J$5:$J$233=H$1),('Comp.'!$E$5:$E$233))</f>
        <v>0</v>
      </c>
      <c r="I52" s="12">
        <f>SUMPRODUCT(-('Diário 7º PA'!$E$4:$E$5383='Analítico Cp.'!$B52),-('Diário 7º PA'!$O$4:$O$5383=I$1),('Diário 7º PA'!$F$4:$F$5383))+SUMPRODUCT(-('Diário 8º PA'!$E$4:$E$5022='Analítico Cp.'!$B52),-('Diário 8º PA'!$P$4:$P$5022=I$1),('Diário 8º PA'!$F$4:$F$5022))+SUMPRODUCT(-('Diário 9º PA'!$E$4:$E$5221='Analítico Cp.'!$B52),-('Diário 9º PA'!$P$4:$P$5221=I$1),('Diário 9º PA'!$F$4:$F$5221))+SUMPRODUCT(-('Diário 10º PA'!$E$4:$E$5221='Analítico Cp.'!$B52),-('Diário 10º PA'!$P$4:$P$5221=I$1),('Diário 10º PA'!$F$4:$F$5221))+SUMPRODUCT(-('Comp.'!$D$5:$D$233='Analítico Cp.'!$B52),-('Comp.'!$J$5:$J$233=I$1),('Comp.'!$E$5:$E$233))</f>
        <v>0</v>
      </c>
      <c r="J52" s="12">
        <f>SUMPRODUCT(-('Diário 7º PA'!$E$4:$E$5383='Analítico Cp.'!$B52),-('Diário 7º PA'!$O$4:$O$5383=J$1),('Diário 7º PA'!$F$4:$F$5383))+SUMPRODUCT(-('Diário 8º PA'!$E$4:$E$5022='Analítico Cp.'!$B52),-('Diário 8º PA'!$P$4:$P$5022=J$1),('Diário 8º PA'!$F$4:$F$5022))+SUMPRODUCT(-('Diário 9º PA'!$E$4:$E$5221='Analítico Cp.'!$B52),-('Diário 9º PA'!$P$4:$P$5221=J$1),('Diário 9º PA'!$F$4:$F$5221))+SUMPRODUCT(-('Diário 10º PA'!$E$4:$E$5221='Analítico Cp.'!$B52),-('Diário 10º PA'!$P$4:$P$5221=J$1),('Diário 10º PA'!$F$4:$F$5221))+SUMPRODUCT(-('Comp.'!$D$5:$D$233='Analítico Cp.'!$B52),-('Comp.'!$J$5:$J$233=J$1),('Comp.'!$E$5:$E$233))</f>
        <v>0</v>
      </c>
      <c r="K52" s="12">
        <f>SUMPRODUCT(-('Diário 7º PA'!$E$4:$E$5383='Analítico Cp.'!$B52),-('Diário 7º PA'!$O$4:$O$5383=K$1),('Diário 7º PA'!$F$4:$F$5383))+SUMPRODUCT(-('Diário 8º PA'!$E$4:$E$5022='Analítico Cp.'!$B52),-('Diário 8º PA'!$P$4:$P$5022=K$1),('Diário 8º PA'!$F$4:$F$5022))+SUMPRODUCT(-('Diário 9º PA'!$E$4:$E$5221='Analítico Cp.'!$B52),-('Diário 9º PA'!$P$4:$P$5221=K$1),('Diário 9º PA'!$F$4:$F$5221))+SUMPRODUCT(-('Diário 10º PA'!$E$4:$E$5221='Analítico Cp.'!$B52),-('Diário 10º PA'!$P$4:$P$5221=K$1),('Diário 10º PA'!$F$4:$F$5221))+SUMPRODUCT(-('Comp.'!$D$5:$D$233='Analítico Cp.'!$B52),-('Comp.'!$J$5:$J$233=K$1),('Comp.'!$E$5:$E$233))</f>
        <v>0</v>
      </c>
      <c r="L52" s="12">
        <f>SUMPRODUCT(-('Diário 7º PA'!$E$4:$E$5383='Analítico Cp.'!$B52),-('Diário 7º PA'!$O$4:$O$5383=L$1),('Diário 7º PA'!$F$4:$F$5383))+SUMPRODUCT(-('Diário 8º PA'!$E$4:$E$5022='Analítico Cp.'!$B52),-('Diário 8º PA'!$P$4:$P$5022=L$1),('Diário 8º PA'!$F$4:$F$5022))+SUMPRODUCT(-('Diário 9º PA'!$E$4:$E$5221='Analítico Cp.'!$B52),-('Diário 9º PA'!$P$4:$P$5221=L$1),('Diário 9º PA'!$F$4:$F$5221))+SUMPRODUCT(-('Diário 10º PA'!$E$4:$E$5221='Analítico Cp.'!$B52),-('Diário 10º PA'!$P$4:$P$5221=L$1),('Diário 10º PA'!$F$4:$F$5221))+SUMPRODUCT(-('Comp.'!$D$5:$D$233='Analítico Cp.'!$B52),-('Comp.'!$J$5:$J$233=L$1),('Comp.'!$E$5:$E$233))</f>
        <v>0</v>
      </c>
      <c r="M52" s="12">
        <f>SUMPRODUCT(-('Diário 7º PA'!$E$4:$E$5383='Analítico Cp.'!$B52),-('Diário 7º PA'!$O$4:$O$5383=M$1),('Diário 7º PA'!$F$4:$F$5383))+SUMPRODUCT(-('Diário 8º PA'!$E$4:$E$5022='Analítico Cp.'!$B52),-('Diário 8º PA'!$P$4:$P$5022=M$1),('Diário 8º PA'!$F$4:$F$5022))+SUMPRODUCT(-('Diário 9º PA'!$E$4:$E$5221='Analítico Cp.'!$B52),-('Diário 9º PA'!$P$4:$P$5221=M$1),('Diário 9º PA'!$F$4:$F$5221))+SUMPRODUCT(-('Diário 10º PA'!$E$4:$E$5221='Analítico Cp.'!$B52),-('Diário 10º PA'!$P$4:$P$5221=M$1),('Diário 10º PA'!$F$4:$F$5221))+SUMPRODUCT(-('Comp.'!$D$5:$D$233='Analítico Cp.'!$B52),-('Comp.'!$J$5:$J$233=M$1),('Comp.'!$E$5:$E$233))</f>
        <v>0</v>
      </c>
      <c r="N52" s="12">
        <f>SUMPRODUCT(-('Diário 7º PA'!$E$4:$E$5383='Analítico Cp.'!$B52),-('Diário 7º PA'!$O$4:$O$5383=N$1),('Diário 7º PA'!$F$4:$F$5383))+SUMPRODUCT(-('Diário 8º PA'!$E$4:$E$5022='Analítico Cp.'!$B52),-('Diário 8º PA'!$P$4:$P$5022=N$1),('Diário 8º PA'!$F$4:$F$5022))+SUMPRODUCT(-('Diário 9º PA'!$E$4:$E$5221='Analítico Cp.'!$B52),-('Diário 9º PA'!$P$4:$P$5221=N$1),('Diário 9º PA'!$F$4:$F$5221))+SUMPRODUCT(-('Diário 10º PA'!$E$4:$E$5221='Analítico Cp.'!$B52),-('Diário 10º PA'!$P$4:$P$5221=N$1),('Diário 10º PA'!$F$4:$F$5221))+SUMPRODUCT(-('Comp.'!$D$5:$D$233='Analítico Cp.'!$B52),-('Comp.'!$J$5:$J$233=N$1),('Comp.'!$E$5:$E$233))</f>
        <v>0</v>
      </c>
      <c r="O52" s="12">
        <f t="shared" si="9"/>
        <v>61889.880000000005</v>
      </c>
      <c r="P52" s="168">
        <f t="shared" si="10"/>
        <v>5.9876980430528135E-3</v>
      </c>
    </row>
    <row r="53" spans="1:16" ht="23.25" customHeight="1" x14ac:dyDescent="0.2">
      <c r="A53" s="60" t="s">
        <v>205</v>
      </c>
      <c r="B53" s="58" t="s">
        <v>206</v>
      </c>
      <c r="C53" s="12">
        <f>SUMPRODUCT(-('Diário 7º PA'!$E$4:$E$5383='Analítico Cp.'!$B53),-('Diário 7º PA'!$O$4:$O$5383=C$1),('Diário 7º PA'!$F$4:$F$5383))+SUMPRODUCT(-('Diário 8º PA'!$E$4:$E$5022='Analítico Cp.'!$B53),-('Diário 8º PA'!$P$4:$P$5022=C$1),('Diário 8º PA'!$F$4:$F$5022))+SUMPRODUCT(-('Diário 9º PA'!$E$4:$E$5221='Analítico Cp.'!$B53),-('Diário 9º PA'!$P$4:$P$5221=C$1),('Diário 9º PA'!$F$4:$F$5221))+SUMPRODUCT(-('Diário 10º PA'!$E$4:$E$5221='Analítico Cp.'!$B53),-('Diário 10º PA'!$P$4:$P$5221=C$1),('Diário 10º PA'!$F$4:$F$5221))+SUMPRODUCT(-('Comp.'!$D$5:$D$233='Analítico Cp.'!$B53),-('Comp.'!$J$5:$J$233=C$1),('Comp.'!$E$5:$E$233))</f>
        <v>0</v>
      </c>
      <c r="D53" s="12">
        <f>SUMPRODUCT(-('Diário 7º PA'!$E$4:$E$5383='Analítico Cp.'!$B53),-('Diário 7º PA'!$O$4:$O$5383=D$1),('Diário 7º PA'!$F$4:$F$5383))+SUMPRODUCT(-('Diário 8º PA'!$E$4:$E$5022='Analítico Cp.'!$B53),-('Diário 8º PA'!$P$4:$P$5022=D$1),('Diário 8º PA'!$F$4:$F$5022))+SUMPRODUCT(-('Diário 9º PA'!$E$4:$E$5221='Analítico Cp.'!$B53),-('Diário 9º PA'!$P$4:$P$5221=D$1),('Diário 9º PA'!$F$4:$F$5221))+SUMPRODUCT(-('Diário 10º PA'!$E$4:$E$5221='Analítico Cp.'!$B53),-('Diário 10º PA'!$P$4:$P$5221=D$1),('Diário 10º PA'!$F$4:$F$5221))+SUMPRODUCT(-('Comp.'!$D$5:$D$233='Analítico Cp.'!$B53),-('Comp.'!$J$5:$J$233=D$1),('Comp.'!$E$5:$E$233))</f>
        <v>0</v>
      </c>
      <c r="E53" s="12">
        <f>SUMPRODUCT(-('Diário 7º PA'!$E$4:$E$5383='Analítico Cp.'!$B53),-('Diário 7º PA'!$O$4:$O$5383=E$1),('Diário 7º PA'!$F$4:$F$5383))+SUMPRODUCT(-('Diário 8º PA'!$E$4:$E$5022='Analítico Cp.'!$B53),-('Diário 8º PA'!$P$4:$P$5022=E$1),('Diário 8º PA'!$F$4:$F$5022))+SUMPRODUCT(-('Diário 9º PA'!$E$4:$E$5221='Analítico Cp.'!$B53),-('Diário 9º PA'!$P$4:$P$5221=E$1),('Diário 9º PA'!$F$4:$F$5221))+SUMPRODUCT(-('Diário 10º PA'!$E$4:$E$5221='Analítico Cp.'!$B53),-('Diário 10º PA'!$P$4:$P$5221=E$1),('Diário 10º PA'!$F$4:$F$5221))+SUMPRODUCT(-('Comp.'!$D$5:$D$233='Analítico Cp.'!$B53),-('Comp.'!$J$5:$J$233=E$1),('Comp.'!$E$5:$E$233))</f>
        <v>0</v>
      </c>
      <c r="F53" s="12">
        <f>SUMPRODUCT(-('Diário 7º PA'!$E$4:$E$5383='Analítico Cp.'!$B53),-('Diário 7º PA'!$O$4:$O$5383=F$1),('Diário 7º PA'!$F$4:$F$5383))+SUMPRODUCT(-('Diário 8º PA'!$E$4:$E$5022='Analítico Cp.'!$B53),-('Diário 8º PA'!$P$4:$P$5022=F$1),('Diário 8º PA'!$F$4:$F$5022))+SUMPRODUCT(-('Diário 9º PA'!$E$4:$E$5221='Analítico Cp.'!$B53),-('Diário 9º PA'!$P$4:$P$5221=F$1),('Diário 9º PA'!$F$4:$F$5221))+SUMPRODUCT(-('Diário 10º PA'!$E$4:$E$5221='Analítico Cp.'!$B53),-('Diário 10º PA'!$P$4:$P$5221=F$1),('Diário 10º PA'!$F$4:$F$5221))+SUMPRODUCT(-('Comp.'!$D$5:$D$233='Analítico Cp.'!$B53),-('Comp.'!$J$5:$J$233=F$1),('Comp.'!$E$5:$E$233))</f>
        <v>0</v>
      </c>
      <c r="G53" s="12">
        <f>SUMPRODUCT(-('Diário 7º PA'!$E$4:$E$5383='Analítico Cp.'!$B53),-('Diário 7º PA'!$O$4:$O$5383=G$1),('Diário 7º PA'!$F$4:$F$5383))+SUMPRODUCT(-('Diário 8º PA'!$E$4:$E$5022='Analítico Cp.'!$B53),-('Diário 8º PA'!$P$4:$P$5022=G$1),('Diário 8º PA'!$F$4:$F$5022))+SUMPRODUCT(-('Diário 9º PA'!$E$4:$E$5221='Analítico Cp.'!$B53),-('Diário 9º PA'!$P$4:$P$5221=G$1),('Diário 9º PA'!$F$4:$F$5221))+SUMPRODUCT(-('Diário 10º PA'!$E$4:$E$5221='Analítico Cp.'!$B53),-('Diário 10º PA'!$P$4:$P$5221=G$1),('Diário 10º PA'!$F$4:$F$5221))+SUMPRODUCT(-('Comp.'!$D$5:$D$233='Analítico Cp.'!$B53),-('Comp.'!$J$5:$J$233=G$1),('Comp.'!$E$5:$E$233))</f>
        <v>0</v>
      </c>
      <c r="H53" s="12">
        <f>SUMPRODUCT(-('Diário 7º PA'!$E$4:$E$5383='Analítico Cp.'!$B53),-('Diário 7º PA'!$O$4:$O$5383=H$1),('Diário 7º PA'!$F$4:$F$5383))+SUMPRODUCT(-('Diário 8º PA'!$E$4:$E$5022='Analítico Cp.'!$B53),-('Diário 8º PA'!$P$4:$P$5022=H$1),('Diário 8º PA'!$F$4:$F$5022))+SUMPRODUCT(-('Diário 9º PA'!$E$4:$E$5221='Analítico Cp.'!$B53),-('Diário 9º PA'!$P$4:$P$5221=H$1),('Diário 9º PA'!$F$4:$F$5221))+SUMPRODUCT(-('Diário 10º PA'!$E$4:$E$5221='Analítico Cp.'!$B53),-('Diário 10º PA'!$P$4:$P$5221=H$1),('Diário 10º PA'!$F$4:$F$5221))+SUMPRODUCT(-('Comp.'!$D$5:$D$233='Analítico Cp.'!$B53),-('Comp.'!$J$5:$J$233=H$1),('Comp.'!$E$5:$E$233))</f>
        <v>0</v>
      </c>
      <c r="I53" s="12">
        <f>SUMPRODUCT(-('Diário 7º PA'!$E$4:$E$5383='Analítico Cp.'!$B53),-('Diário 7º PA'!$O$4:$O$5383=I$1),('Diário 7º PA'!$F$4:$F$5383))+SUMPRODUCT(-('Diário 8º PA'!$E$4:$E$5022='Analítico Cp.'!$B53),-('Diário 8º PA'!$P$4:$P$5022=I$1),('Diário 8º PA'!$F$4:$F$5022))+SUMPRODUCT(-('Diário 9º PA'!$E$4:$E$5221='Analítico Cp.'!$B53),-('Diário 9º PA'!$P$4:$P$5221=I$1),('Diário 9º PA'!$F$4:$F$5221))+SUMPRODUCT(-('Diário 10º PA'!$E$4:$E$5221='Analítico Cp.'!$B53),-('Diário 10º PA'!$P$4:$P$5221=I$1),('Diário 10º PA'!$F$4:$F$5221))+SUMPRODUCT(-('Comp.'!$D$5:$D$233='Analítico Cp.'!$B53),-('Comp.'!$J$5:$J$233=I$1),('Comp.'!$E$5:$E$233))</f>
        <v>0</v>
      </c>
      <c r="J53" s="12">
        <f>SUMPRODUCT(-('Diário 7º PA'!$E$4:$E$5383='Analítico Cp.'!$B53),-('Diário 7º PA'!$O$4:$O$5383=J$1),('Diário 7º PA'!$F$4:$F$5383))+SUMPRODUCT(-('Diário 8º PA'!$E$4:$E$5022='Analítico Cp.'!$B53),-('Diário 8º PA'!$P$4:$P$5022=J$1),('Diário 8º PA'!$F$4:$F$5022))+SUMPRODUCT(-('Diário 9º PA'!$E$4:$E$5221='Analítico Cp.'!$B53),-('Diário 9º PA'!$P$4:$P$5221=J$1),('Diário 9º PA'!$F$4:$F$5221))+SUMPRODUCT(-('Diário 10º PA'!$E$4:$E$5221='Analítico Cp.'!$B53),-('Diário 10º PA'!$P$4:$P$5221=J$1),('Diário 10º PA'!$F$4:$F$5221))+SUMPRODUCT(-('Comp.'!$D$5:$D$233='Analítico Cp.'!$B53),-('Comp.'!$J$5:$J$233=J$1),('Comp.'!$E$5:$E$233))</f>
        <v>0</v>
      </c>
      <c r="K53" s="12">
        <f>SUMPRODUCT(-('Diário 7º PA'!$E$4:$E$5383='Analítico Cp.'!$B53),-('Diário 7º PA'!$O$4:$O$5383=K$1),('Diário 7º PA'!$F$4:$F$5383))+SUMPRODUCT(-('Diário 8º PA'!$E$4:$E$5022='Analítico Cp.'!$B53),-('Diário 8º PA'!$P$4:$P$5022=K$1),('Diário 8º PA'!$F$4:$F$5022))+SUMPRODUCT(-('Diário 9º PA'!$E$4:$E$5221='Analítico Cp.'!$B53),-('Diário 9º PA'!$P$4:$P$5221=K$1),('Diário 9º PA'!$F$4:$F$5221))+SUMPRODUCT(-('Diário 10º PA'!$E$4:$E$5221='Analítico Cp.'!$B53),-('Diário 10º PA'!$P$4:$P$5221=K$1),('Diário 10º PA'!$F$4:$F$5221))+SUMPRODUCT(-('Comp.'!$D$5:$D$233='Analítico Cp.'!$B53),-('Comp.'!$J$5:$J$233=K$1),('Comp.'!$E$5:$E$233))</f>
        <v>0</v>
      </c>
      <c r="L53" s="12">
        <f>SUMPRODUCT(-('Diário 7º PA'!$E$4:$E$5383='Analítico Cp.'!$B53),-('Diário 7º PA'!$O$4:$O$5383=L$1),('Diário 7º PA'!$F$4:$F$5383))+SUMPRODUCT(-('Diário 8º PA'!$E$4:$E$5022='Analítico Cp.'!$B53),-('Diário 8º PA'!$P$4:$P$5022=L$1),('Diário 8º PA'!$F$4:$F$5022))+SUMPRODUCT(-('Diário 9º PA'!$E$4:$E$5221='Analítico Cp.'!$B53),-('Diário 9º PA'!$P$4:$P$5221=L$1),('Diário 9º PA'!$F$4:$F$5221))+SUMPRODUCT(-('Diário 10º PA'!$E$4:$E$5221='Analítico Cp.'!$B53),-('Diário 10º PA'!$P$4:$P$5221=L$1),('Diário 10º PA'!$F$4:$F$5221))+SUMPRODUCT(-('Comp.'!$D$5:$D$233='Analítico Cp.'!$B53),-('Comp.'!$J$5:$J$233=L$1),('Comp.'!$E$5:$E$233))</f>
        <v>0</v>
      </c>
      <c r="M53" s="12">
        <f>SUMPRODUCT(-('Diário 7º PA'!$E$4:$E$5383='Analítico Cp.'!$B53),-('Diário 7º PA'!$O$4:$O$5383=M$1),('Diário 7º PA'!$F$4:$F$5383))+SUMPRODUCT(-('Diário 8º PA'!$E$4:$E$5022='Analítico Cp.'!$B53),-('Diário 8º PA'!$P$4:$P$5022=M$1),('Diário 8º PA'!$F$4:$F$5022))+SUMPRODUCT(-('Diário 9º PA'!$E$4:$E$5221='Analítico Cp.'!$B53),-('Diário 9º PA'!$P$4:$P$5221=M$1),('Diário 9º PA'!$F$4:$F$5221))+SUMPRODUCT(-('Diário 10º PA'!$E$4:$E$5221='Analítico Cp.'!$B53),-('Diário 10º PA'!$P$4:$P$5221=M$1),('Diário 10º PA'!$F$4:$F$5221))+SUMPRODUCT(-('Comp.'!$D$5:$D$233='Analítico Cp.'!$B53),-('Comp.'!$J$5:$J$233=M$1),('Comp.'!$E$5:$E$233))</f>
        <v>0</v>
      </c>
      <c r="N53" s="12">
        <f>SUMPRODUCT(-('Diário 7º PA'!$E$4:$E$5383='Analítico Cp.'!$B53),-('Diário 7º PA'!$O$4:$O$5383=N$1),('Diário 7º PA'!$F$4:$F$5383))+SUMPRODUCT(-('Diário 8º PA'!$E$4:$E$5022='Analítico Cp.'!$B53),-('Diário 8º PA'!$P$4:$P$5022=N$1),('Diário 8º PA'!$F$4:$F$5022))+SUMPRODUCT(-('Diário 9º PA'!$E$4:$E$5221='Analítico Cp.'!$B53),-('Diário 9º PA'!$P$4:$P$5221=N$1),('Diário 9º PA'!$F$4:$F$5221))+SUMPRODUCT(-('Diário 10º PA'!$E$4:$E$5221='Analítico Cp.'!$B53),-('Diário 10º PA'!$P$4:$P$5221=N$1),('Diário 10º PA'!$F$4:$F$5221))+SUMPRODUCT(-('Comp.'!$D$5:$D$233='Analítico Cp.'!$B53),-('Comp.'!$J$5:$J$233=N$1),('Comp.'!$E$5:$E$233))</f>
        <v>0</v>
      </c>
      <c r="O53" s="12">
        <f t="shared" si="9"/>
        <v>0</v>
      </c>
      <c r="P53" s="168">
        <f t="shared" si="10"/>
        <v>0</v>
      </c>
    </row>
    <row r="54" spans="1:16" ht="23.25" customHeight="1" x14ac:dyDescent="0.2">
      <c r="A54" s="60" t="s">
        <v>207</v>
      </c>
      <c r="B54" s="58" t="s">
        <v>208</v>
      </c>
      <c r="C54" s="12">
        <f>SUMPRODUCT(-('Diário 7º PA'!$E$4:$E$5383='Analítico Cp.'!$B54),-('Diário 7º PA'!$O$4:$O$5383=C$1),('Diário 7º PA'!$F$4:$F$5383))+SUMPRODUCT(-('Diário 8º PA'!$E$4:$E$5022='Analítico Cp.'!$B54),-('Diário 8º PA'!$P$4:$P$5022=C$1),('Diário 8º PA'!$F$4:$F$5022))+SUMPRODUCT(-('Diário 9º PA'!$E$4:$E$5221='Analítico Cp.'!$B54),-('Diário 9º PA'!$P$4:$P$5221=C$1),('Diário 9º PA'!$F$4:$F$5221))+SUMPRODUCT(-('Diário 10º PA'!$E$4:$E$5221='Analítico Cp.'!$B54),-('Diário 10º PA'!$P$4:$P$5221=C$1),('Diário 10º PA'!$F$4:$F$5221))+SUMPRODUCT(-('Comp.'!$D$5:$D$233='Analítico Cp.'!$B54),-('Comp.'!$J$5:$J$233=C$1),('Comp.'!$E$5:$E$233))</f>
        <v>22423.8</v>
      </c>
      <c r="D54" s="12">
        <f>SUMPRODUCT(-('Diário 7º PA'!$E$4:$E$5383='Analítico Cp.'!$B54),-('Diário 7º PA'!$O$4:$O$5383=D$1),('Diário 7º PA'!$F$4:$F$5383))+SUMPRODUCT(-('Diário 8º PA'!$E$4:$E$5022='Analítico Cp.'!$B54),-('Diário 8º PA'!$P$4:$P$5022=D$1),('Diário 8º PA'!$F$4:$F$5022))+SUMPRODUCT(-('Diário 9º PA'!$E$4:$E$5221='Analítico Cp.'!$B54),-('Diário 9º PA'!$P$4:$P$5221=D$1),('Diário 9º PA'!$F$4:$F$5221))+SUMPRODUCT(-('Diário 10º PA'!$E$4:$E$5221='Analítico Cp.'!$B54),-('Diário 10º PA'!$P$4:$P$5221=D$1),('Diário 10º PA'!$F$4:$F$5221))+SUMPRODUCT(-('Comp.'!$D$5:$D$233='Analítico Cp.'!$B54),-('Comp.'!$J$5:$J$233=D$1),('Comp.'!$E$5:$E$233))</f>
        <v>22538.45</v>
      </c>
      <c r="E54" s="12">
        <f>SUMPRODUCT(-('Diário 7º PA'!$E$4:$E$5383='Analítico Cp.'!$B54),-('Diário 7º PA'!$O$4:$O$5383=E$1),('Diário 7º PA'!$F$4:$F$5383))+SUMPRODUCT(-('Diário 8º PA'!$E$4:$E$5022='Analítico Cp.'!$B54),-('Diário 8º PA'!$P$4:$P$5022=E$1),('Diário 8º PA'!$F$4:$F$5022))+SUMPRODUCT(-('Diário 9º PA'!$E$4:$E$5221='Analítico Cp.'!$B54),-('Diário 9º PA'!$P$4:$P$5221=E$1),('Diário 9º PA'!$F$4:$F$5221))+SUMPRODUCT(-('Diário 10º PA'!$E$4:$E$5221='Analítico Cp.'!$B54),-('Diário 10º PA'!$P$4:$P$5221=E$1),('Diário 10º PA'!$F$4:$F$5221))+SUMPRODUCT(-('Comp.'!$D$5:$D$233='Analítico Cp.'!$B54),-('Comp.'!$J$5:$J$233=E$1),('Comp.'!$E$5:$E$233))</f>
        <v>22727.65</v>
      </c>
      <c r="F54" s="12">
        <f>SUMPRODUCT(-('Diário 7º PA'!$E$4:$E$5383='Analítico Cp.'!$B54),-('Diário 7º PA'!$O$4:$O$5383=F$1),('Diário 7º PA'!$F$4:$F$5383))+SUMPRODUCT(-('Diário 8º PA'!$E$4:$E$5022='Analítico Cp.'!$B54),-('Diário 8º PA'!$P$4:$P$5022=F$1),('Diário 8º PA'!$F$4:$F$5022))+SUMPRODUCT(-('Diário 9º PA'!$E$4:$E$5221='Analítico Cp.'!$B54),-('Diário 9º PA'!$P$4:$P$5221=F$1),('Diário 9º PA'!$F$4:$F$5221))+SUMPRODUCT(-('Diário 10º PA'!$E$4:$E$5221='Analítico Cp.'!$B54),-('Diário 10º PA'!$P$4:$P$5221=F$1),('Diário 10º PA'!$F$4:$F$5221))+SUMPRODUCT(-('Comp.'!$D$5:$D$233='Analítico Cp.'!$B54),-('Comp.'!$J$5:$J$233=F$1),('Comp.'!$E$5:$E$233))</f>
        <v>0</v>
      </c>
      <c r="G54" s="12">
        <f>SUMPRODUCT(-('Diário 7º PA'!$E$4:$E$5383='Analítico Cp.'!$B54),-('Diário 7º PA'!$O$4:$O$5383=G$1),('Diário 7º PA'!$F$4:$F$5383))+SUMPRODUCT(-('Diário 8º PA'!$E$4:$E$5022='Analítico Cp.'!$B54),-('Diário 8º PA'!$P$4:$P$5022=G$1),('Diário 8º PA'!$F$4:$F$5022))+SUMPRODUCT(-('Diário 9º PA'!$E$4:$E$5221='Analítico Cp.'!$B54),-('Diário 9º PA'!$P$4:$P$5221=G$1),('Diário 9º PA'!$F$4:$F$5221))+SUMPRODUCT(-('Diário 10º PA'!$E$4:$E$5221='Analítico Cp.'!$B54),-('Diário 10º PA'!$P$4:$P$5221=G$1),('Diário 10º PA'!$F$4:$F$5221))+SUMPRODUCT(-('Comp.'!$D$5:$D$233='Analítico Cp.'!$B54),-('Comp.'!$J$5:$J$233=G$1),('Comp.'!$E$5:$E$233))</f>
        <v>0</v>
      </c>
      <c r="H54" s="12">
        <f>SUMPRODUCT(-('Diário 7º PA'!$E$4:$E$5383='Analítico Cp.'!$B54),-('Diário 7º PA'!$O$4:$O$5383=H$1),('Diário 7º PA'!$F$4:$F$5383))+SUMPRODUCT(-('Diário 8º PA'!$E$4:$E$5022='Analítico Cp.'!$B54),-('Diário 8º PA'!$P$4:$P$5022=H$1),('Diário 8º PA'!$F$4:$F$5022))+SUMPRODUCT(-('Diário 9º PA'!$E$4:$E$5221='Analítico Cp.'!$B54),-('Diário 9º PA'!$P$4:$P$5221=H$1),('Diário 9º PA'!$F$4:$F$5221))+SUMPRODUCT(-('Diário 10º PA'!$E$4:$E$5221='Analítico Cp.'!$B54),-('Diário 10º PA'!$P$4:$P$5221=H$1),('Diário 10º PA'!$F$4:$F$5221))+SUMPRODUCT(-('Comp.'!$D$5:$D$233='Analítico Cp.'!$B54),-('Comp.'!$J$5:$J$233=H$1),('Comp.'!$E$5:$E$233))</f>
        <v>0</v>
      </c>
      <c r="I54" s="12">
        <f>SUMPRODUCT(-('Diário 7º PA'!$E$4:$E$5383='Analítico Cp.'!$B54),-('Diário 7º PA'!$O$4:$O$5383=I$1),('Diário 7º PA'!$F$4:$F$5383))+SUMPRODUCT(-('Diário 8º PA'!$E$4:$E$5022='Analítico Cp.'!$B54),-('Diário 8º PA'!$P$4:$P$5022=I$1),('Diário 8º PA'!$F$4:$F$5022))+SUMPRODUCT(-('Diário 9º PA'!$E$4:$E$5221='Analítico Cp.'!$B54),-('Diário 9º PA'!$P$4:$P$5221=I$1),('Diário 9º PA'!$F$4:$F$5221))+SUMPRODUCT(-('Diário 10º PA'!$E$4:$E$5221='Analítico Cp.'!$B54),-('Diário 10º PA'!$P$4:$P$5221=I$1),('Diário 10º PA'!$F$4:$F$5221))+SUMPRODUCT(-('Comp.'!$D$5:$D$233='Analítico Cp.'!$B54),-('Comp.'!$J$5:$J$233=I$1),('Comp.'!$E$5:$E$233))</f>
        <v>0</v>
      </c>
      <c r="J54" s="12">
        <f>SUMPRODUCT(-('Diário 7º PA'!$E$4:$E$5383='Analítico Cp.'!$B54),-('Diário 7º PA'!$O$4:$O$5383=J$1),('Diário 7º PA'!$F$4:$F$5383))+SUMPRODUCT(-('Diário 8º PA'!$E$4:$E$5022='Analítico Cp.'!$B54),-('Diário 8º PA'!$P$4:$P$5022=J$1),('Diário 8º PA'!$F$4:$F$5022))+SUMPRODUCT(-('Diário 9º PA'!$E$4:$E$5221='Analítico Cp.'!$B54),-('Diário 9º PA'!$P$4:$P$5221=J$1),('Diário 9º PA'!$F$4:$F$5221))+SUMPRODUCT(-('Diário 10º PA'!$E$4:$E$5221='Analítico Cp.'!$B54),-('Diário 10º PA'!$P$4:$P$5221=J$1),('Diário 10º PA'!$F$4:$F$5221))+SUMPRODUCT(-('Comp.'!$D$5:$D$233='Analítico Cp.'!$B54),-('Comp.'!$J$5:$J$233=J$1),('Comp.'!$E$5:$E$233))</f>
        <v>0</v>
      </c>
      <c r="K54" s="12">
        <f>SUMPRODUCT(-('Diário 7º PA'!$E$4:$E$5383='Analítico Cp.'!$B54),-('Diário 7º PA'!$O$4:$O$5383=K$1),('Diário 7º PA'!$F$4:$F$5383))+SUMPRODUCT(-('Diário 8º PA'!$E$4:$E$5022='Analítico Cp.'!$B54),-('Diário 8º PA'!$P$4:$P$5022=K$1),('Diário 8º PA'!$F$4:$F$5022))+SUMPRODUCT(-('Diário 9º PA'!$E$4:$E$5221='Analítico Cp.'!$B54),-('Diário 9º PA'!$P$4:$P$5221=K$1),('Diário 9º PA'!$F$4:$F$5221))+SUMPRODUCT(-('Diário 10º PA'!$E$4:$E$5221='Analítico Cp.'!$B54),-('Diário 10º PA'!$P$4:$P$5221=K$1),('Diário 10º PA'!$F$4:$F$5221))+SUMPRODUCT(-('Comp.'!$D$5:$D$233='Analítico Cp.'!$B54),-('Comp.'!$J$5:$J$233=K$1),('Comp.'!$E$5:$E$233))</f>
        <v>0</v>
      </c>
      <c r="L54" s="12">
        <f>SUMPRODUCT(-('Diário 7º PA'!$E$4:$E$5383='Analítico Cp.'!$B54),-('Diário 7º PA'!$O$4:$O$5383=L$1),('Diário 7º PA'!$F$4:$F$5383))+SUMPRODUCT(-('Diário 8º PA'!$E$4:$E$5022='Analítico Cp.'!$B54),-('Diário 8º PA'!$P$4:$P$5022=L$1),('Diário 8º PA'!$F$4:$F$5022))+SUMPRODUCT(-('Diário 9º PA'!$E$4:$E$5221='Analítico Cp.'!$B54),-('Diário 9º PA'!$P$4:$P$5221=L$1),('Diário 9º PA'!$F$4:$F$5221))+SUMPRODUCT(-('Diário 10º PA'!$E$4:$E$5221='Analítico Cp.'!$B54),-('Diário 10º PA'!$P$4:$P$5221=L$1),('Diário 10º PA'!$F$4:$F$5221))+SUMPRODUCT(-('Comp.'!$D$5:$D$233='Analítico Cp.'!$B54),-('Comp.'!$J$5:$J$233=L$1),('Comp.'!$E$5:$E$233))</f>
        <v>0</v>
      </c>
      <c r="M54" s="12">
        <f>SUMPRODUCT(-('Diário 7º PA'!$E$4:$E$5383='Analítico Cp.'!$B54),-('Diário 7º PA'!$O$4:$O$5383=M$1),('Diário 7º PA'!$F$4:$F$5383))+SUMPRODUCT(-('Diário 8º PA'!$E$4:$E$5022='Analítico Cp.'!$B54),-('Diário 8º PA'!$P$4:$P$5022=M$1),('Diário 8º PA'!$F$4:$F$5022))+SUMPRODUCT(-('Diário 9º PA'!$E$4:$E$5221='Analítico Cp.'!$B54),-('Diário 9º PA'!$P$4:$P$5221=M$1),('Diário 9º PA'!$F$4:$F$5221))+SUMPRODUCT(-('Diário 10º PA'!$E$4:$E$5221='Analítico Cp.'!$B54),-('Diário 10º PA'!$P$4:$P$5221=M$1),('Diário 10º PA'!$F$4:$F$5221))+SUMPRODUCT(-('Comp.'!$D$5:$D$233='Analítico Cp.'!$B54),-('Comp.'!$J$5:$J$233=M$1),('Comp.'!$E$5:$E$233))</f>
        <v>0</v>
      </c>
      <c r="N54" s="12">
        <f>SUMPRODUCT(-('Diário 7º PA'!$E$4:$E$5383='Analítico Cp.'!$B54),-('Diário 7º PA'!$O$4:$O$5383=N$1),('Diário 7º PA'!$F$4:$F$5383))+SUMPRODUCT(-('Diário 8º PA'!$E$4:$E$5022='Analítico Cp.'!$B54),-('Diário 8º PA'!$P$4:$P$5022=N$1),('Diário 8º PA'!$F$4:$F$5022))+SUMPRODUCT(-('Diário 9º PA'!$E$4:$E$5221='Analítico Cp.'!$B54),-('Diário 9º PA'!$P$4:$P$5221=N$1),('Diário 9º PA'!$F$4:$F$5221))+SUMPRODUCT(-('Diário 10º PA'!$E$4:$E$5221='Analítico Cp.'!$B54),-('Diário 10º PA'!$P$4:$P$5221=N$1),('Diário 10º PA'!$F$4:$F$5221))+SUMPRODUCT(-('Comp.'!$D$5:$D$233='Analítico Cp.'!$B54),-('Comp.'!$J$5:$J$233=N$1),('Comp.'!$E$5:$E$233))</f>
        <v>0</v>
      </c>
      <c r="O54" s="12">
        <f>SUM(C54:N54)</f>
        <v>67689.899999999994</v>
      </c>
      <c r="P54" s="168">
        <f t="shared" si="10"/>
        <v>6.5488361225525173E-3</v>
      </c>
    </row>
    <row r="55" spans="1:16" ht="23.25" customHeight="1" x14ac:dyDescent="0.2">
      <c r="A55" s="60" t="s">
        <v>209</v>
      </c>
      <c r="B55" s="61" t="s">
        <v>210</v>
      </c>
      <c r="C55" s="12">
        <f>SUMPRODUCT(-('Diário 7º PA'!$E$4:$E$5383='Analítico Cp.'!$B55),-('Diário 7º PA'!$O$4:$O$5383=C$1),('Diário 7º PA'!$F$4:$F$5383))+SUMPRODUCT(-('Diário 8º PA'!$E$4:$E$5022='Analítico Cp.'!$B55),-('Diário 8º PA'!$P$4:$P$5022=C$1),('Diário 8º PA'!$F$4:$F$5022))+SUMPRODUCT(-('Diário 9º PA'!$E$4:$E$5221='Analítico Cp.'!$B55),-('Diário 9º PA'!$P$4:$P$5221=C$1),('Diário 9º PA'!$F$4:$F$5221))+SUMPRODUCT(-('Diário 10º PA'!$E$4:$E$5221='Analítico Cp.'!$B55),-('Diário 10º PA'!$P$4:$P$5221=C$1),('Diário 10º PA'!$F$4:$F$5221))+SUMPRODUCT(-('Comp.'!$D$5:$D$233='Analítico Cp.'!$B55),-('Comp.'!$J$5:$J$233=C$1),('Comp.'!$E$5:$E$233))</f>
        <v>0</v>
      </c>
      <c r="D55" s="12">
        <f>SUMPRODUCT(-('Diário 7º PA'!$E$4:$E$5383='Analítico Cp.'!$B55),-('Diário 7º PA'!$O$4:$O$5383=D$1),('Diário 7º PA'!$F$4:$F$5383))+SUMPRODUCT(-('Diário 8º PA'!$E$4:$E$5022='Analítico Cp.'!$B55),-('Diário 8º PA'!$P$4:$P$5022=D$1),('Diário 8º PA'!$F$4:$F$5022))+SUMPRODUCT(-('Diário 9º PA'!$E$4:$E$5221='Analítico Cp.'!$B55),-('Diário 9º PA'!$P$4:$P$5221=D$1),('Diário 9º PA'!$F$4:$F$5221))+SUMPRODUCT(-('Diário 10º PA'!$E$4:$E$5221='Analítico Cp.'!$B55),-('Diário 10º PA'!$P$4:$P$5221=D$1),('Diário 10º PA'!$F$4:$F$5221))+SUMPRODUCT(-('Comp.'!$D$5:$D$233='Analítico Cp.'!$B55),-('Comp.'!$J$5:$J$233=D$1),('Comp.'!$E$5:$E$233))</f>
        <v>0</v>
      </c>
      <c r="E55" s="12">
        <f>SUMPRODUCT(-('Diário 7º PA'!$E$4:$E$5383='Analítico Cp.'!$B55),-('Diário 7º PA'!$O$4:$O$5383=E$1),('Diário 7º PA'!$F$4:$F$5383))+SUMPRODUCT(-('Diário 8º PA'!$E$4:$E$5022='Analítico Cp.'!$B55),-('Diário 8º PA'!$P$4:$P$5022=E$1),('Diário 8º PA'!$F$4:$F$5022))+SUMPRODUCT(-('Diário 9º PA'!$E$4:$E$5221='Analítico Cp.'!$B55),-('Diário 9º PA'!$P$4:$P$5221=E$1),('Diário 9º PA'!$F$4:$F$5221))+SUMPRODUCT(-('Diário 10º PA'!$E$4:$E$5221='Analítico Cp.'!$B55),-('Diário 10º PA'!$P$4:$P$5221=E$1),('Diário 10º PA'!$F$4:$F$5221))+SUMPRODUCT(-('Comp.'!$D$5:$D$233='Analítico Cp.'!$B55),-('Comp.'!$J$5:$J$233=E$1),('Comp.'!$E$5:$E$233))</f>
        <v>0</v>
      </c>
      <c r="F55" s="12">
        <f>SUMPRODUCT(-('Diário 7º PA'!$E$4:$E$5383='Analítico Cp.'!$B55),-('Diário 7º PA'!$O$4:$O$5383=F$1),('Diário 7º PA'!$F$4:$F$5383))+SUMPRODUCT(-('Diário 8º PA'!$E$4:$E$5022='Analítico Cp.'!$B55),-('Diário 8º PA'!$P$4:$P$5022=F$1),('Diário 8º PA'!$F$4:$F$5022))+SUMPRODUCT(-('Diário 9º PA'!$E$4:$E$5221='Analítico Cp.'!$B55),-('Diário 9º PA'!$P$4:$P$5221=F$1),('Diário 9º PA'!$F$4:$F$5221))+SUMPRODUCT(-('Diário 10º PA'!$E$4:$E$5221='Analítico Cp.'!$B55),-('Diário 10º PA'!$P$4:$P$5221=F$1),('Diário 10º PA'!$F$4:$F$5221))+SUMPRODUCT(-('Comp.'!$D$5:$D$233='Analítico Cp.'!$B55),-('Comp.'!$J$5:$J$233=F$1),('Comp.'!$E$5:$E$233))</f>
        <v>0</v>
      </c>
      <c r="G55" s="12">
        <f>SUMPRODUCT(-('Diário 7º PA'!$E$4:$E$5383='Analítico Cp.'!$B55),-('Diário 7º PA'!$O$4:$O$5383=G$1),('Diário 7º PA'!$F$4:$F$5383))+SUMPRODUCT(-('Diário 8º PA'!$E$4:$E$5022='Analítico Cp.'!$B55),-('Diário 8º PA'!$P$4:$P$5022=G$1),('Diário 8º PA'!$F$4:$F$5022))+SUMPRODUCT(-('Diário 9º PA'!$E$4:$E$5221='Analítico Cp.'!$B55),-('Diário 9º PA'!$P$4:$P$5221=G$1),('Diário 9º PA'!$F$4:$F$5221))+SUMPRODUCT(-('Diário 10º PA'!$E$4:$E$5221='Analítico Cp.'!$B55),-('Diário 10º PA'!$P$4:$P$5221=G$1),('Diário 10º PA'!$F$4:$F$5221))+SUMPRODUCT(-('Comp.'!$D$5:$D$233='Analítico Cp.'!$B55),-('Comp.'!$J$5:$J$233=G$1),('Comp.'!$E$5:$E$233))</f>
        <v>0</v>
      </c>
      <c r="H55" s="12">
        <f>SUMPRODUCT(-('Diário 7º PA'!$E$4:$E$5383='Analítico Cp.'!$B55),-('Diário 7º PA'!$O$4:$O$5383=H$1),('Diário 7º PA'!$F$4:$F$5383))+SUMPRODUCT(-('Diário 8º PA'!$E$4:$E$5022='Analítico Cp.'!$B55),-('Diário 8º PA'!$P$4:$P$5022=H$1),('Diário 8º PA'!$F$4:$F$5022))+SUMPRODUCT(-('Diário 9º PA'!$E$4:$E$5221='Analítico Cp.'!$B55),-('Diário 9º PA'!$P$4:$P$5221=H$1),('Diário 9º PA'!$F$4:$F$5221))+SUMPRODUCT(-('Diário 10º PA'!$E$4:$E$5221='Analítico Cp.'!$B55),-('Diário 10º PA'!$P$4:$P$5221=H$1),('Diário 10º PA'!$F$4:$F$5221))+SUMPRODUCT(-('Comp.'!$D$5:$D$233='Analítico Cp.'!$B55),-('Comp.'!$J$5:$J$233=H$1),('Comp.'!$E$5:$E$233))</f>
        <v>0</v>
      </c>
      <c r="I55" s="12">
        <f>SUMPRODUCT(-('Diário 7º PA'!$E$4:$E$5383='Analítico Cp.'!$B55),-('Diário 7º PA'!$O$4:$O$5383=I$1),('Diário 7º PA'!$F$4:$F$5383))+SUMPRODUCT(-('Diário 8º PA'!$E$4:$E$5022='Analítico Cp.'!$B55),-('Diário 8º PA'!$P$4:$P$5022=I$1),('Diário 8º PA'!$F$4:$F$5022))+SUMPRODUCT(-('Diário 9º PA'!$E$4:$E$5221='Analítico Cp.'!$B55),-('Diário 9º PA'!$P$4:$P$5221=I$1),('Diário 9º PA'!$F$4:$F$5221))+SUMPRODUCT(-('Diário 10º PA'!$E$4:$E$5221='Analítico Cp.'!$B55),-('Diário 10º PA'!$P$4:$P$5221=I$1),('Diário 10º PA'!$F$4:$F$5221))+SUMPRODUCT(-('Comp.'!$D$5:$D$233='Analítico Cp.'!$B55),-('Comp.'!$J$5:$J$233=I$1),('Comp.'!$E$5:$E$233))</f>
        <v>0</v>
      </c>
      <c r="J55" s="12">
        <f>SUMPRODUCT(-('Diário 7º PA'!$E$4:$E$5383='Analítico Cp.'!$B55),-('Diário 7º PA'!$O$4:$O$5383=J$1),('Diário 7º PA'!$F$4:$F$5383))+SUMPRODUCT(-('Diário 8º PA'!$E$4:$E$5022='Analítico Cp.'!$B55),-('Diário 8º PA'!$P$4:$P$5022=J$1),('Diário 8º PA'!$F$4:$F$5022))+SUMPRODUCT(-('Diário 9º PA'!$E$4:$E$5221='Analítico Cp.'!$B55),-('Diário 9º PA'!$P$4:$P$5221=J$1),('Diário 9º PA'!$F$4:$F$5221))+SUMPRODUCT(-('Diário 10º PA'!$E$4:$E$5221='Analítico Cp.'!$B55),-('Diário 10º PA'!$P$4:$P$5221=J$1),('Diário 10º PA'!$F$4:$F$5221))+SUMPRODUCT(-('Comp.'!$D$5:$D$233='Analítico Cp.'!$B55),-('Comp.'!$J$5:$J$233=J$1),('Comp.'!$E$5:$E$233))</f>
        <v>0</v>
      </c>
      <c r="K55" s="12">
        <f>SUMPRODUCT(-('Diário 7º PA'!$E$4:$E$5383='Analítico Cp.'!$B55),-('Diário 7º PA'!$O$4:$O$5383=K$1),('Diário 7º PA'!$F$4:$F$5383))+SUMPRODUCT(-('Diário 8º PA'!$E$4:$E$5022='Analítico Cp.'!$B55),-('Diário 8º PA'!$P$4:$P$5022=K$1),('Diário 8º PA'!$F$4:$F$5022))+SUMPRODUCT(-('Diário 9º PA'!$E$4:$E$5221='Analítico Cp.'!$B55),-('Diário 9º PA'!$P$4:$P$5221=K$1),('Diário 9º PA'!$F$4:$F$5221))+SUMPRODUCT(-('Diário 10º PA'!$E$4:$E$5221='Analítico Cp.'!$B55),-('Diário 10º PA'!$P$4:$P$5221=K$1),('Diário 10º PA'!$F$4:$F$5221))+SUMPRODUCT(-('Comp.'!$D$5:$D$233='Analítico Cp.'!$B55),-('Comp.'!$J$5:$J$233=K$1),('Comp.'!$E$5:$E$233))</f>
        <v>0</v>
      </c>
      <c r="L55" s="12">
        <f>SUMPRODUCT(-('Diário 7º PA'!$E$4:$E$5383='Analítico Cp.'!$B55),-('Diário 7º PA'!$O$4:$O$5383=L$1),('Diário 7º PA'!$F$4:$F$5383))+SUMPRODUCT(-('Diário 8º PA'!$E$4:$E$5022='Analítico Cp.'!$B55),-('Diário 8º PA'!$P$4:$P$5022=L$1),('Diário 8º PA'!$F$4:$F$5022))+SUMPRODUCT(-('Diário 9º PA'!$E$4:$E$5221='Analítico Cp.'!$B55),-('Diário 9º PA'!$P$4:$P$5221=L$1),('Diário 9º PA'!$F$4:$F$5221))+SUMPRODUCT(-('Diário 10º PA'!$E$4:$E$5221='Analítico Cp.'!$B55),-('Diário 10º PA'!$P$4:$P$5221=L$1),('Diário 10º PA'!$F$4:$F$5221))+SUMPRODUCT(-('Comp.'!$D$5:$D$233='Analítico Cp.'!$B55),-('Comp.'!$J$5:$J$233=L$1),('Comp.'!$E$5:$E$233))</f>
        <v>0</v>
      </c>
      <c r="M55" s="12">
        <f>SUMPRODUCT(-('Diário 7º PA'!$E$4:$E$5383='Analítico Cp.'!$B55),-('Diário 7º PA'!$O$4:$O$5383=M$1),('Diário 7º PA'!$F$4:$F$5383))+SUMPRODUCT(-('Diário 8º PA'!$E$4:$E$5022='Analítico Cp.'!$B55),-('Diário 8º PA'!$P$4:$P$5022=M$1),('Diário 8º PA'!$F$4:$F$5022))+SUMPRODUCT(-('Diário 9º PA'!$E$4:$E$5221='Analítico Cp.'!$B55),-('Diário 9º PA'!$P$4:$P$5221=M$1),('Diário 9º PA'!$F$4:$F$5221))+SUMPRODUCT(-('Diário 10º PA'!$E$4:$E$5221='Analítico Cp.'!$B55),-('Diário 10º PA'!$P$4:$P$5221=M$1),('Diário 10º PA'!$F$4:$F$5221))+SUMPRODUCT(-('Comp.'!$D$5:$D$233='Analítico Cp.'!$B55),-('Comp.'!$J$5:$J$233=M$1),('Comp.'!$E$5:$E$233))</f>
        <v>0</v>
      </c>
      <c r="N55" s="12">
        <f>SUMPRODUCT(-('Diário 7º PA'!$E$4:$E$5383='Analítico Cp.'!$B55),-('Diário 7º PA'!$O$4:$O$5383=N$1),('Diário 7º PA'!$F$4:$F$5383))+SUMPRODUCT(-('Diário 8º PA'!$E$4:$E$5022='Analítico Cp.'!$B55),-('Diário 8º PA'!$P$4:$P$5022=N$1),('Diário 8º PA'!$F$4:$F$5022))+SUMPRODUCT(-('Diário 9º PA'!$E$4:$E$5221='Analítico Cp.'!$B55),-('Diário 9º PA'!$P$4:$P$5221=N$1),('Diário 9º PA'!$F$4:$F$5221))+SUMPRODUCT(-('Diário 10º PA'!$E$4:$E$5221='Analítico Cp.'!$B55),-('Diário 10º PA'!$P$4:$P$5221=N$1),('Diário 10º PA'!$F$4:$F$5221))+SUMPRODUCT(-('Comp.'!$D$5:$D$233='Analítico Cp.'!$B55),-('Comp.'!$J$5:$J$233=N$1),('Comp.'!$E$5:$E$233))</f>
        <v>0</v>
      </c>
      <c r="O55" s="16">
        <f t="shared" si="9"/>
        <v>0</v>
      </c>
      <c r="P55" s="168">
        <f t="shared" si="10"/>
        <v>0</v>
      </c>
    </row>
    <row r="56" spans="1:16" ht="23.25" customHeight="1" x14ac:dyDescent="0.2">
      <c r="A56" s="22"/>
      <c r="B56" s="23" t="s">
        <v>211</v>
      </c>
      <c r="C56" s="13">
        <f>SUBTOTAL(109,C48:C55)</f>
        <v>55233.45</v>
      </c>
      <c r="D56" s="13">
        <f>SUBTOTAL(109,D48:D55)</f>
        <v>158765.09999999998</v>
      </c>
      <c r="E56" s="13">
        <f>SUBTOTAL(109,E48:E55)</f>
        <v>168585.04</v>
      </c>
      <c r="F56" s="13">
        <f t="shared" ref="F56:N56" si="11">SUBTOTAL(109,F48:F55)</f>
        <v>104897.41000000002</v>
      </c>
      <c r="G56" s="13">
        <f t="shared" si="11"/>
        <v>0</v>
      </c>
      <c r="H56" s="13">
        <f t="shared" si="11"/>
        <v>0</v>
      </c>
      <c r="I56" s="13">
        <f t="shared" si="11"/>
        <v>0</v>
      </c>
      <c r="J56" s="13">
        <f t="shared" si="11"/>
        <v>0</v>
      </c>
      <c r="K56" s="13">
        <f t="shared" si="11"/>
        <v>0</v>
      </c>
      <c r="L56" s="13">
        <f t="shared" si="11"/>
        <v>0</v>
      </c>
      <c r="M56" s="13">
        <f t="shared" si="11"/>
        <v>0</v>
      </c>
      <c r="N56" s="13">
        <f t="shared" si="11"/>
        <v>0</v>
      </c>
      <c r="O56" s="13">
        <f>SUBTOTAL(109,O48:O55)</f>
        <v>487481</v>
      </c>
      <c r="P56" s="171">
        <f t="shared" si="10"/>
        <v>4.7162622220715704E-2</v>
      </c>
    </row>
    <row r="57" spans="1:16" ht="23.25" customHeight="1" thickBot="1" x14ac:dyDescent="0.25">
      <c r="A57" s="28"/>
      <c r="B57" s="34" t="s">
        <v>212</v>
      </c>
      <c r="C57" s="17">
        <f t="shared" ref="C57:O57" si="12">SUBTOTAL(109,C20:C56)</f>
        <v>1403240.1829000004</v>
      </c>
      <c r="D57" s="17">
        <f t="shared" si="12"/>
        <v>1435654.4561000001</v>
      </c>
      <c r="E57" s="17">
        <f t="shared" si="12"/>
        <v>1408984.8858999996</v>
      </c>
      <c r="F57" s="17">
        <f t="shared" si="12"/>
        <v>104897.41000000002</v>
      </c>
      <c r="G57" s="17">
        <f t="shared" si="12"/>
        <v>0</v>
      </c>
      <c r="H57" s="17">
        <f t="shared" si="12"/>
        <v>0</v>
      </c>
      <c r="I57" s="17">
        <f t="shared" si="12"/>
        <v>0</v>
      </c>
      <c r="J57" s="17">
        <f t="shared" si="12"/>
        <v>0</v>
      </c>
      <c r="K57" s="17">
        <f t="shared" si="12"/>
        <v>0</v>
      </c>
      <c r="L57" s="17">
        <f t="shared" si="12"/>
        <v>0</v>
      </c>
      <c r="M57" s="17">
        <f t="shared" si="12"/>
        <v>0</v>
      </c>
      <c r="N57" s="17">
        <f t="shared" si="12"/>
        <v>0</v>
      </c>
      <c r="O57" s="17">
        <f t="shared" si="12"/>
        <v>4352776.9348999998</v>
      </c>
      <c r="P57" s="169">
        <f t="shared" si="10"/>
        <v>0.42112077022844691</v>
      </c>
    </row>
    <row r="58" spans="1:16" ht="23.25" customHeight="1" thickBot="1" x14ac:dyDescent="0.25">
      <c r="A58" s="68" t="s">
        <v>106</v>
      </c>
      <c r="B58" s="132" t="s">
        <v>107</v>
      </c>
      <c r="C58" s="62"/>
      <c r="D58" s="62"/>
      <c r="E58" s="62"/>
      <c r="F58" s="62"/>
      <c r="G58" s="62"/>
      <c r="H58" s="62"/>
      <c r="I58" s="62"/>
      <c r="J58" s="62"/>
      <c r="K58" s="62"/>
      <c r="L58" s="62"/>
      <c r="M58" s="62"/>
      <c r="N58" s="62"/>
      <c r="O58" s="62"/>
      <c r="P58" s="166"/>
    </row>
    <row r="59" spans="1:16" ht="23.25" customHeight="1" x14ac:dyDescent="0.2">
      <c r="A59" s="59" t="s">
        <v>213</v>
      </c>
      <c r="B59" s="102" t="s">
        <v>214</v>
      </c>
      <c r="C59" s="12">
        <f>SUMPRODUCT(-('Diário 7º PA'!$E$4:$E$5383='Analítico Cp.'!$B59),-('Diário 7º PA'!$O$4:$O$5383=C$1),('Diário 7º PA'!$F$4:$F$5383))+SUMPRODUCT(-('Diário 8º PA'!$E$4:$E$5022='Analítico Cp.'!$B59),-('Diário 8º PA'!$P$4:$P$5022=C$1),('Diário 8º PA'!$F$4:$F$5022))+SUMPRODUCT(-('Diário 9º PA'!$E$4:$E$5221='Analítico Cp.'!$B59),-('Diário 9º PA'!$P$4:$P$5221=C$1),('Diário 9º PA'!$F$4:$F$5221))+SUMPRODUCT(-('Diário 10º PA'!$E$4:$E$5221='Analítico Cp.'!$B59),-('Diário 10º PA'!$P$4:$P$5221=C$1),('Diário 10º PA'!$F$4:$F$5221))+SUMPRODUCT(-('Comp.'!$D$5:$D$233='Analítico Cp.'!$B59),-('Comp.'!$J$5:$J$233=C$1),('Comp.'!$E$5:$E$233))</f>
        <v>6300</v>
      </c>
      <c r="D59" s="12">
        <f>SUMPRODUCT(-('Diário 7º PA'!$E$4:$E$5383='Analítico Cp.'!$B59),-('Diário 7º PA'!$O$4:$O$5383=D$1),('Diário 7º PA'!$F$4:$F$5383))+SUMPRODUCT(-('Diário 8º PA'!$E$4:$E$5022='Analítico Cp.'!$B59),-('Diário 8º PA'!$P$4:$P$5022=D$1),('Diário 8º PA'!$F$4:$F$5022))+SUMPRODUCT(-('Diário 9º PA'!$E$4:$E$5221='Analítico Cp.'!$B59),-('Diário 9º PA'!$P$4:$P$5221=D$1),('Diário 9º PA'!$F$4:$F$5221))+SUMPRODUCT(-('Diário 10º PA'!$E$4:$E$5221='Analítico Cp.'!$B59),-('Diário 10º PA'!$P$4:$P$5221=D$1),('Diário 10º PA'!$F$4:$F$5221))+SUMPRODUCT(-('Comp.'!$D$5:$D$233='Analítico Cp.'!$B59),-('Comp.'!$J$5:$J$233=D$1),('Comp.'!$E$5:$E$233))</f>
        <v>6300</v>
      </c>
      <c r="E59" s="12">
        <f>SUMPRODUCT(-('Diário 7º PA'!$E$4:$E$5383='Analítico Cp.'!$B59),-('Diário 7º PA'!$O$4:$O$5383=E$1),('Diário 7º PA'!$F$4:$F$5383))+SUMPRODUCT(-('Diário 8º PA'!$E$4:$E$5022='Analítico Cp.'!$B59),-('Diário 8º PA'!$P$4:$P$5022=E$1),('Diário 8º PA'!$F$4:$F$5022))+SUMPRODUCT(-('Diário 9º PA'!$E$4:$E$5221='Analítico Cp.'!$B59),-('Diário 9º PA'!$P$4:$P$5221=E$1),('Diário 9º PA'!$F$4:$F$5221))+SUMPRODUCT(-('Diário 10º PA'!$E$4:$E$5221='Analítico Cp.'!$B59),-('Diário 10º PA'!$P$4:$P$5221=E$1),('Diário 10º PA'!$F$4:$F$5221))+SUMPRODUCT(-('Comp.'!$D$5:$D$233='Analítico Cp.'!$B59),-('Comp.'!$J$5:$J$233=E$1),('Comp.'!$E$5:$E$233))</f>
        <v>6300</v>
      </c>
      <c r="F59" s="12">
        <f>SUMPRODUCT(-('Diário 7º PA'!$E$4:$E$5383='Analítico Cp.'!$B59),-('Diário 7º PA'!$O$4:$O$5383=F$1),('Diário 7º PA'!$F$4:$F$5383))+SUMPRODUCT(-('Diário 8º PA'!$E$4:$E$5022='Analítico Cp.'!$B59),-('Diário 8º PA'!$P$4:$P$5022=F$1),('Diário 8º PA'!$F$4:$F$5022))+SUMPRODUCT(-('Diário 9º PA'!$E$4:$E$5221='Analítico Cp.'!$B59),-('Diário 9º PA'!$P$4:$P$5221=F$1),('Diário 9º PA'!$F$4:$F$5221))+SUMPRODUCT(-('Diário 10º PA'!$E$4:$E$5221='Analítico Cp.'!$B59),-('Diário 10º PA'!$P$4:$P$5221=F$1),('Diário 10º PA'!$F$4:$F$5221))+SUMPRODUCT(-('Comp.'!$D$5:$D$233='Analítico Cp.'!$B59),-('Comp.'!$J$5:$J$233=F$1),('Comp.'!$E$5:$E$233))</f>
        <v>0</v>
      </c>
      <c r="G59" s="12">
        <f>SUMPRODUCT(-('Diário 7º PA'!$E$4:$E$5383='Analítico Cp.'!$B59),-('Diário 7º PA'!$O$4:$O$5383=G$1),('Diário 7º PA'!$F$4:$F$5383))+SUMPRODUCT(-('Diário 8º PA'!$E$4:$E$5022='Analítico Cp.'!$B59),-('Diário 8º PA'!$P$4:$P$5022=G$1),('Diário 8º PA'!$F$4:$F$5022))+SUMPRODUCT(-('Diário 9º PA'!$E$4:$E$5221='Analítico Cp.'!$B59),-('Diário 9º PA'!$P$4:$P$5221=G$1),('Diário 9º PA'!$F$4:$F$5221))+SUMPRODUCT(-('Diário 10º PA'!$E$4:$E$5221='Analítico Cp.'!$B59),-('Diário 10º PA'!$P$4:$P$5221=G$1),('Diário 10º PA'!$F$4:$F$5221))+SUMPRODUCT(-('Comp.'!$D$5:$D$233='Analítico Cp.'!$B59),-('Comp.'!$J$5:$J$233=G$1),('Comp.'!$E$5:$E$233))</f>
        <v>0</v>
      </c>
      <c r="H59" s="12">
        <f>SUMPRODUCT(-('Diário 7º PA'!$E$4:$E$5383='Analítico Cp.'!$B59),-('Diário 7º PA'!$O$4:$O$5383=H$1),('Diário 7º PA'!$F$4:$F$5383))+SUMPRODUCT(-('Diário 8º PA'!$E$4:$E$5022='Analítico Cp.'!$B59),-('Diário 8º PA'!$P$4:$P$5022=H$1),('Diário 8º PA'!$F$4:$F$5022))+SUMPRODUCT(-('Diário 9º PA'!$E$4:$E$5221='Analítico Cp.'!$B59),-('Diário 9º PA'!$P$4:$P$5221=H$1),('Diário 9º PA'!$F$4:$F$5221))+SUMPRODUCT(-('Diário 10º PA'!$E$4:$E$5221='Analítico Cp.'!$B59),-('Diário 10º PA'!$P$4:$P$5221=H$1),('Diário 10º PA'!$F$4:$F$5221))+SUMPRODUCT(-('Comp.'!$D$5:$D$233='Analítico Cp.'!$B59),-('Comp.'!$J$5:$J$233=H$1),('Comp.'!$E$5:$E$233))</f>
        <v>0</v>
      </c>
      <c r="I59" s="12">
        <f>SUMPRODUCT(-('Diário 7º PA'!$E$4:$E$5383='Analítico Cp.'!$B59),-('Diário 7º PA'!$O$4:$O$5383=I$1),('Diário 7º PA'!$F$4:$F$5383))+SUMPRODUCT(-('Diário 8º PA'!$E$4:$E$5022='Analítico Cp.'!$B59),-('Diário 8º PA'!$P$4:$P$5022=I$1),('Diário 8º PA'!$F$4:$F$5022))+SUMPRODUCT(-('Diário 9º PA'!$E$4:$E$5221='Analítico Cp.'!$B59),-('Diário 9º PA'!$P$4:$P$5221=I$1),('Diário 9º PA'!$F$4:$F$5221))+SUMPRODUCT(-('Diário 10º PA'!$E$4:$E$5221='Analítico Cp.'!$B59),-('Diário 10º PA'!$P$4:$P$5221=I$1),('Diário 10º PA'!$F$4:$F$5221))+SUMPRODUCT(-('Comp.'!$D$5:$D$233='Analítico Cp.'!$B59),-('Comp.'!$J$5:$J$233=I$1),('Comp.'!$E$5:$E$233))</f>
        <v>0</v>
      </c>
      <c r="J59" s="12">
        <f>SUMPRODUCT(-('Diário 7º PA'!$E$4:$E$5383='Analítico Cp.'!$B59),-('Diário 7º PA'!$O$4:$O$5383=J$1),('Diário 7º PA'!$F$4:$F$5383))+SUMPRODUCT(-('Diário 8º PA'!$E$4:$E$5022='Analítico Cp.'!$B59),-('Diário 8º PA'!$P$4:$P$5022=J$1),('Diário 8º PA'!$F$4:$F$5022))+SUMPRODUCT(-('Diário 9º PA'!$E$4:$E$5221='Analítico Cp.'!$B59),-('Diário 9º PA'!$P$4:$P$5221=J$1),('Diário 9º PA'!$F$4:$F$5221))+SUMPRODUCT(-('Diário 10º PA'!$E$4:$E$5221='Analítico Cp.'!$B59),-('Diário 10º PA'!$P$4:$P$5221=J$1),('Diário 10º PA'!$F$4:$F$5221))+SUMPRODUCT(-('Comp.'!$D$5:$D$233='Analítico Cp.'!$B59),-('Comp.'!$J$5:$J$233=J$1),('Comp.'!$E$5:$E$233))</f>
        <v>0</v>
      </c>
      <c r="K59" s="12">
        <f>SUMPRODUCT(-('Diário 7º PA'!$E$4:$E$5383='Analítico Cp.'!$B59),-('Diário 7º PA'!$O$4:$O$5383=K$1),('Diário 7º PA'!$F$4:$F$5383))+SUMPRODUCT(-('Diário 8º PA'!$E$4:$E$5022='Analítico Cp.'!$B59),-('Diário 8º PA'!$P$4:$P$5022=K$1),('Diário 8º PA'!$F$4:$F$5022))+SUMPRODUCT(-('Diário 9º PA'!$E$4:$E$5221='Analítico Cp.'!$B59),-('Diário 9º PA'!$P$4:$P$5221=K$1),('Diário 9º PA'!$F$4:$F$5221))+SUMPRODUCT(-('Diário 10º PA'!$E$4:$E$5221='Analítico Cp.'!$B59),-('Diário 10º PA'!$P$4:$P$5221=K$1),('Diário 10º PA'!$F$4:$F$5221))+SUMPRODUCT(-('Comp.'!$D$5:$D$233='Analítico Cp.'!$B59),-('Comp.'!$J$5:$J$233=K$1),('Comp.'!$E$5:$E$233))</f>
        <v>0</v>
      </c>
      <c r="L59" s="12">
        <f>SUMPRODUCT(-('Diário 7º PA'!$E$4:$E$5383='Analítico Cp.'!$B59),-('Diário 7º PA'!$O$4:$O$5383=L$1),('Diário 7º PA'!$F$4:$F$5383))+SUMPRODUCT(-('Diário 8º PA'!$E$4:$E$5022='Analítico Cp.'!$B59),-('Diário 8º PA'!$P$4:$P$5022=L$1),('Diário 8º PA'!$F$4:$F$5022))+SUMPRODUCT(-('Diário 9º PA'!$E$4:$E$5221='Analítico Cp.'!$B59),-('Diário 9º PA'!$P$4:$P$5221=L$1),('Diário 9º PA'!$F$4:$F$5221))+SUMPRODUCT(-('Diário 10º PA'!$E$4:$E$5221='Analítico Cp.'!$B59),-('Diário 10º PA'!$P$4:$P$5221=L$1),('Diário 10º PA'!$F$4:$F$5221))+SUMPRODUCT(-('Comp.'!$D$5:$D$233='Analítico Cp.'!$B59),-('Comp.'!$J$5:$J$233=L$1),('Comp.'!$E$5:$E$233))</f>
        <v>0</v>
      </c>
      <c r="M59" s="12">
        <f>SUMPRODUCT(-('Diário 7º PA'!$E$4:$E$5383='Analítico Cp.'!$B59),-('Diário 7º PA'!$O$4:$O$5383=M$1),('Diário 7º PA'!$F$4:$F$5383))+SUMPRODUCT(-('Diário 8º PA'!$E$4:$E$5022='Analítico Cp.'!$B59),-('Diário 8º PA'!$P$4:$P$5022=M$1),('Diário 8º PA'!$F$4:$F$5022))+SUMPRODUCT(-('Diário 9º PA'!$E$4:$E$5221='Analítico Cp.'!$B59),-('Diário 9º PA'!$P$4:$P$5221=M$1),('Diário 9º PA'!$F$4:$F$5221))+SUMPRODUCT(-('Diário 10º PA'!$E$4:$E$5221='Analítico Cp.'!$B59),-('Diário 10º PA'!$P$4:$P$5221=M$1),('Diário 10º PA'!$F$4:$F$5221))+SUMPRODUCT(-('Comp.'!$D$5:$D$233='Analítico Cp.'!$B59),-('Comp.'!$J$5:$J$233=M$1),('Comp.'!$E$5:$E$233))</f>
        <v>0</v>
      </c>
      <c r="N59" s="12">
        <f>SUMPRODUCT(-('Diário 7º PA'!$E$4:$E$5383='Analítico Cp.'!$B59),-('Diário 7º PA'!$O$4:$O$5383=N$1),('Diário 7º PA'!$F$4:$F$5383))+SUMPRODUCT(-('Diário 8º PA'!$E$4:$E$5022='Analítico Cp.'!$B59),-('Diário 8º PA'!$P$4:$P$5022=N$1),('Diário 8º PA'!$F$4:$F$5022))+SUMPRODUCT(-('Diário 9º PA'!$E$4:$E$5221='Analítico Cp.'!$B59),-('Diário 9º PA'!$P$4:$P$5221=N$1),('Diário 9º PA'!$F$4:$F$5221))+SUMPRODUCT(-('Diário 10º PA'!$E$4:$E$5221='Analítico Cp.'!$B59),-('Diário 10º PA'!$P$4:$P$5221=N$1),('Diário 10º PA'!$F$4:$F$5221))+SUMPRODUCT(-('Comp.'!$D$5:$D$233='Analítico Cp.'!$B59),-('Comp.'!$J$5:$J$233=N$1),('Comp.'!$E$5:$E$233))</f>
        <v>0</v>
      </c>
      <c r="O59" s="12">
        <f>SUM(C59:N59)</f>
        <v>18900</v>
      </c>
      <c r="P59" s="168">
        <f t="shared" ref="P59:P90" si="13">IF($O$157=0,0,O59/$O$157)</f>
        <v>1.8285298503357603E-3</v>
      </c>
    </row>
    <row r="60" spans="1:16" ht="23.25" customHeight="1" x14ac:dyDescent="0.2">
      <c r="A60" s="59" t="s">
        <v>215</v>
      </c>
      <c r="B60" s="102" t="s">
        <v>216</v>
      </c>
      <c r="C60" s="12">
        <f>SUMPRODUCT(-('Diário 7º PA'!$E$4:$E$5383='Analítico Cp.'!$B60),-('Diário 7º PA'!$O$4:$O$5383=C$1),('Diário 7º PA'!$F$4:$F$5383))+SUMPRODUCT(-('Diário 8º PA'!$E$4:$E$5022='Analítico Cp.'!$B60),-('Diário 8º PA'!$P$4:$P$5022=C$1),('Diário 8º PA'!$F$4:$F$5022))+SUMPRODUCT(-('Diário 9º PA'!$E$4:$E$5221='Analítico Cp.'!$B60),-('Diário 9º PA'!$P$4:$P$5221=C$1),('Diário 9º PA'!$F$4:$F$5221))+SUMPRODUCT(-('Diário 10º PA'!$E$4:$E$5221='Analítico Cp.'!$B60),-('Diário 10º PA'!$P$4:$P$5221=C$1),('Diário 10º PA'!$F$4:$F$5221))+SUMPRODUCT(-('Comp.'!$D$5:$D$233='Analítico Cp.'!$B60),-('Comp.'!$J$5:$J$233=C$1),('Comp.'!$E$5:$E$233))</f>
        <v>1388.26</v>
      </c>
      <c r="D60" s="12">
        <f>SUMPRODUCT(-('Diário 7º PA'!$E$4:$E$5383='Analítico Cp.'!$B60),-('Diário 7º PA'!$O$4:$O$5383=D$1),('Diário 7º PA'!$F$4:$F$5383))+SUMPRODUCT(-('Diário 8º PA'!$E$4:$E$5022='Analítico Cp.'!$B60),-('Diário 8º PA'!$P$4:$P$5022=D$1),('Diário 8º PA'!$F$4:$F$5022))+SUMPRODUCT(-('Diário 9º PA'!$E$4:$E$5221='Analítico Cp.'!$B60),-('Diário 9º PA'!$P$4:$P$5221=D$1),('Diário 9º PA'!$F$4:$F$5221))+SUMPRODUCT(-('Diário 10º PA'!$E$4:$E$5221='Analítico Cp.'!$B60),-('Diário 10º PA'!$P$4:$P$5221=D$1),('Diário 10º PA'!$F$4:$F$5221))+SUMPRODUCT(-('Comp.'!$D$5:$D$233='Analítico Cp.'!$B60),-('Comp.'!$J$5:$J$233=D$1),('Comp.'!$E$5:$E$233))</f>
        <v>1187.92</v>
      </c>
      <c r="E60" s="12">
        <f>SUMPRODUCT(-('Diário 7º PA'!$E$4:$E$5383='Analítico Cp.'!$B60),-('Diário 7º PA'!$O$4:$O$5383=E$1),('Diário 7º PA'!$F$4:$F$5383))+SUMPRODUCT(-('Diário 8º PA'!$E$4:$E$5022='Analítico Cp.'!$B60),-('Diário 8º PA'!$P$4:$P$5022=E$1),('Diário 8º PA'!$F$4:$F$5022))+SUMPRODUCT(-('Diário 9º PA'!$E$4:$E$5221='Analítico Cp.'!$B60),-('Diário 9º PA'!$P$4:$P$5221=E$1),('Diário 9º PA'!$F$4:$F$5221))+SUMPRODUCT(-('Diário 10º PA'!$E$4:$E$5221='Analítico Cp.'!$B60),-('Diário 10º PA'!$P$4:$P$5221=E$1),('Diário 10º PA'!$F$4:$F$5221))+SUMPRODUCT(-('Comp.'!$D$5:$D$233='Analítico Cp.'!$B60),-('Comp.'!$J$5:$J$233=E$1),('Comp.'!$E$5:$E$233))</f>
        <v>819.47</v>
      </c>
      <c r="F60" s="12">
        <f>SUMPRODUCT(-('Diário 7º PA'!$E$4:$E$5383='Analítico Cp.'!$B60),-('Diário 7º PA'!$O$4:$O$5383=F$1),('Diário 7º PA'!$F$4:$F$5383))+SUMPRODUCT(-('Diário 8º PA'!$E$4:$E$5022='Analítico Cp.'!$B60),-('Diário 8º PA'!$P$4:$P$5022=F$1),('Diário 8º PA'!$F$4:$F$5022))+SUMPRODUCT(-('Diário 9º PA'!$E$4:$E$5221='Analítico Cp.'!$B60),-('Diário 9º PA'!$P$4:$P$5221=F$1),('Diário 9º PA'!$F$4:$F$5221))+SUMPRODUCT(-('Diário 10º PA'!$E$4:$E$5221='Analítico Cp.'!$B60),-('Diário 10º PA'!$P$4:$P$5221=F$1),('Diário 10º PA'!$F$4:$F$5221))+SUMPRODUCT(-('Comp.'!$D$5:$D$233='Analítico Cp.'!$B60),-('Comp.'!$J$5:$J$233=F$1),('Comp.'!$E$5:$E$233))</f>
        <v>0</v>
      </c>
      <c r="G60" s="12">
        <f>SUMPRODUCT(-('Diário 7º PA'!$E$4:$E$5383='Analítico Cp.'!$B60),-('Diário 7º PA'!$O$4:$O$5383=G$1),('Diário 7º PA'!$F$4:$F$5383))+SUMPRODUCT(-('Diário 8º PA'!$E$4:$E$5022='Analítico Cp.'!$B60),-('Diário 8º PA'!$P$4:$P$5022=G$1),('Diário 8º PA'!$F$4:$F$5022))+SUMPRODUCT(-('Diário 9º PA'!$E$4:$E$5221='Analítico Cp.'!$B60),-('Diário 9º PA'!$P$4:$P$5221=G$1),('Diário 9º PA'!$F$4:$F$5221))+SUMPRODUCT(-('Diário 10º PA'!$E$4:$E$5221='Analítico Cp.'!$B60),-('Diário 10º PA'!$P$4:$P$5221=G$1),('Diário 10º PA'!$F$4:$F$5221))+SUMPRODUCT(-('Comp.'!$D$5:$D$233='Analítico Cp.'!$B60),-('Comp.'!$J$5:$J$233=G$1),('Comp.'!$E$5:$E$233))</f>
        <v>0</v>
      </c>
      <c r="H60" s="12">
        <f>SUMPRODUCT(-('Diário 7º PA'!$E$4:$E$5383='Analítico Cp.'!$B60),-('Diário 7º PA'!$O$4:$O$5383=H$1),('Diário 7º PA'!$F$4:$F$5383))+SUMPRODUCT(-('Diário 8º PA'!$E$4:$E$5022='Analítico Cp.'!$B60),-('Diário 8º PA'!$P$4:$P$5022=H$1),('Diário 8º PA'!$F$4:$F$5022))+SUMPRODUCT(-('Diário 9º PA'!$E$4:$E$5221='Analítico Cp.'!$B60),-('Diário 9º PA'!$P$4:$P$5221=H$1),('Diário 9º PA'!$F$4:$F$5221))+SUMPRODUCT(-('Diário 10º PA'!$E$4:$E$5221='Analítico Cp.'!$B60),-('Diário 10º PA'!$P$4:$P$5221=H$1),('Diário 10º PA'!$F$4:$F$5221))+SUMPRODUCT(-('Comp.'!$D$5:$D$233='Analítico Cp.'!$B60),-('Comp.'!$J$5:$J$233=H$1),('Comp.'!$E$5:$E$233))</f>
        <v>0</v>
      </c>
      <c r="I60" s="12">
        <f>SUMPRODUCT(-('Diário 7º PA'!$E$4:$E$5383='Analítico Cp.'!$B60),-('Diário 7º PA'!$O$4:$O$5383=I$1),('Diário 7º PA'!$F$4:$F$5383))+SUMPRODUCT(-('Diário 8º PA'!$E$4:$E$5022='Analítico Cp.'!$B60),-('Diário 8º PA'!$P$4:$P$5022=I$1),('Diário 8º PA'!$F$4:$F$5022))+SUMPRODUCT(-('Diário 9º PA'!$E$4:$E$5221='Analítico Cp.'!$B60),-('Diário 9º PA'!$P$4:$P$5221=I$1),('Diário 9º PA'!$F$4:$F$5221))+SUMPRODUCT(-('Diário 10º PA'!$E$4:$E$5221='Analítico Cp.'!$B60),-('Diário 10º PA'!$P$4:$P$5221=I$1),('Diário 10º PA'!$F$4:$F$5221))+SUMPRODUCT(-('Comp.'!$D$5:$D$233='Analítico Cp.'!$B60),-('Comp.'!$J$5:$J$233=I$1),('Comp.'!$E$5:$E$233))</f>
        <v>0</v>
      </c>
      <c r="J60" s="12">
        <f>SUMPRODUCT(-('Diário 7º PA'!$E$4:$E$5383='Analítico Cp.'!$B60),-('Diário 7º PA'!$O$4:$O$5383=J$1),('Diário 7º PA'!$F$4:$F$5383))+SUMPRODUCT(-('Diário 8º PA'!$E$4:$E$5022='Analítico Cp.'!$B60),-('Diário 8º PA'!$P$4:$P$5022=J$1),('Diário 8º PA'!$F$4:$F$5022))+SUMPRODUCT(-('Diário 9º PA'!$E$4:$E$5221='Analítico Cp.'!$B60),-('Diário 9º PA'!$P$4:$P$5221=J$1),('Diário 9º PA'!$F$4:$F$5221))+SUMPRODUCT(-('Diário 10º PA'!$E$4:$E$5221='Analítico Cp.'!$B60),-('Diário 10º PA'!$P$4:$P$5221=J$1),('Diário 10º PA'!$F$4:$F$5221))+SUMPRODUCT(-('Comp.'!$D$5:$D$233='Analítico Cp.'!$B60),-('Comp.'!$J$5:$J$233=J$1),('Comp.'!$E$5:$E$233))</f>
        <v>0</v>
      </c>
      <c r="K60" s="12">
        <f>SUMPRODUCT(-('Diário 7º PA'!$E$4:$E$5383='Analítico Cp.'!$B60),-('Diário 7º PA'!$O$4:$O$5383=K$1),('Diário 7º PA'!$F$4:$F$5383))+SUMPRODUCT(-('Diário 8º PA'!$E$4:$E$5022='Analítico Cp.'!$B60),-('Diário 8º PA'!$P$4:$P$5022=K$1),('Diário 8º PA'!$F$4:$F$5022))+SUMPRODUCT(-('Diário 9º PA'!$E$4:$E$5221='Analítico Cp.'!$B60),-('Diário 9º PA'!$P$4:$P$5221=K$1),('Diário 9º PA'!$F$4:$F$5221))+SUMPRODUCT(-('Diário 10º PA'!$E$4:$E$5221='Analítico Cp.'!$B60),-('Diário 10º PA'!$P$4:$P$5221=K$1),('Diário 10º PA'!$F$4:$F$5221))+SUMPRODUCT(-('Comp.'!$D$5:$D$233='Analítico Cp.'!$B60),-('Comp.'!$J$5:$J$233=K$1),('Comp.'!$E$5:$E$233))</f>
        <v>0</v>
      </c>
      <c r="L60" s="12">
        <f>SUMPRODUCT(-('Diário 7º PA'!$E$4:$E$5383='Analítico Cp.'!$B60),-('Diário 7º PA'!$O$4:$O$5383=L$1),('Diário 7º PA'!$F$4:$F$5383))+SUMPRODUCT(-('Diário 8º PA'!$E$4:$E$5022='Analítico Cp.'!$B60),-('Diário 8º PA'!$P$4:$P$5022=L$1),('Diário 8º PA'!$F$4:$F$5022))+SUMPRODUCT(-('Diário 9º PA'!$E$4:$E$5221='Analítico Cp.'!$B60),-('Diário 9º PA'!$P$4:$P$5221=L$1),('Diário 9º PA'!$F$4:$F$5221))+SUMPRODUCT(-('Diário 10º PA'!$E$4:$E$5221='Analítico Cp.'!$B60),-('Diário 10º PA'!$P$4:$P$5221=L$1),('Diário 10º PA'!$F$4:$F$5221))+SUMPRODUCT(-('Comp.'!$D$5:$D$233='Analítico Cp.'!$B60),-('Comp.'!$J$5:$J$233=L$1),('Comp.'!$E$5:$E$233))</f>
        <v>0</v>
      </c>
      <c r="M60" s="12">
        <f>SUMPRODUCT(-('Diário 7º PA'!$E$4:$E$5383='Analítico Cp.'!$B60),-('Diário 7º PA'!$O$4:$O$5383=M$1),('Diário 7º PA'!$F$4:$F$5383))+SUMPRODUCT(-('Diário 8º PA'!$E$4:$E$5022='Analítico Cp.'!$B60),-('Diário 8º PA'!$P$4:$P$5022=M$1),('Diário 8º PA'!$F$4:$F$5022))+SUMPRODUCT(-('Diário 9º PA'!$E$4:$E$5221='Analítico Cp.'!$B60),-('Diário 9º PA'!$P$4:$P$5221=M$1),('Diário 9º PA'!$F$4:$F$5221))+SUMPRODUCT(-('Diário 10º PA'!$E$4:$E$5221='Analítico Cp.'!$B60),-('Diário 10º PA'!$P$4:$P$5221=M$1),('Diário 10º PA'!$F$4:$F$5221))+SUMPRODUCT(-('Comp.'!$D$5:$D$233='Analítico Cp.'!$B60),-('Comp.'!$J$5:$J$233=M$1),('Comp.'!$E$5:$E$233))</f>
        <v>0</v>
      </c>
      <c r="N60" s="12">
        <f>SUMPRODUCT(-('Diário 7º PA'!$E$4:$E$5383='Analítico Cp.'!$B60),-('Diário 7º PA'!$O$4:$O$5383=N$1),('Diário 7º PA'!$F$4:$F$5383))+SUMPRODUCT(-('Diário 8º PA'!$E$4:$E$5022='Analítico Cp.'!$B60),-('Diário 8º PA'!$P$4:$P$5022=N$1),('Diário 8º PA'!$F$4:$F$5022))+SUMPRODUCT(-('Diário 9º PA'!$E$4:$E$5221='Analítico Cp.'!$B60),-('Diário 9º PA'!$P$4:$P$5221=N$1),('Diário 9º PA'!$F$4:$F$5221))+SUMPRODUCT(-('Diário 10º PA'!$E$4:$E$5221='Analítico Cp.'!$B60),-('Diário 10º PA'!$P$4:$P$5221=N$1),('Diário 10º PA'!$F$4:$F$5221))+SUMPRODUCT(-('Comp.'!$D$5:$D$233='Analítico Cp.'!$B60),-('Comp.'!$J$5:$J$233=N$1),('Comp.'!$E$5:$E$233))</f>
        <v>0</v>
      </c>
      <c r="O60" s="12">
        <f t="shared" ref="O60:O119" si="14">SUM(C60:N60)</f>
        <v>3395.6500000000005</v>
      </c>
      <c r="P60" s="168">
        <f t="shared" si="13"/>
        <v>3.2852102572976854E-4</v>
      </c>
    </row>
    <row r="61" spans="1:16" ht="23.25" customHeight="1" x14ac:dyDescent="0.2">
      <c r="A61" s="59" t="s">
        <v>217</v>
      </c>
      <c r="B61" s="102" t="s">
        <v>218</v>
      </c>
      <c r="C61" s="12">
        <f>SUMPRODUCT(-('Diário 7º PA'!$E$4:$E$5383='Analítico Cp.'!$B61),-('Diário 7º PA'!$O$4:$O$5383=C$1),('Diário 7º PA'!$F$4:$F$5383))+SUMPRODUCT(-('Diário 8º PA'!$E$4:$E$5022='Analítico Cp.'!$B61),-('Diário 8º PA'!$P$4:$P$5022=C$1),('Diário 8º PA'!$F$4:$F$5022))+SUMPRODUCT(-('Diário 9º PA'!$E$4:$E$5221='Analítico Cp.'!$B61),-('Diário 9º PA'!$P$4:$P$5221=C$1),('Diário 9º PA'!$F$4:$F$5221))+SUMPRODUCT(-('Diário 10º PA'!$E$4:$E$5221='Analítico Cp.'!$B61),-('Diário 10º PA'!$P$4:$P$5221=C$1),('Diário 10º PA'!$F$4:$F$5221))+SUMPRODUCT(-('Comp.'!$D$5:$D$233='Analítico Cp.'!$B61),-('Comp.'!$J$5:$J$233=C$1),('Comp.'!$E$5:$E$233))</f>
        <v>2024.29</v>
      </c>
      <c r="D61" s="12">
        <f>SUMPRODUCT(-('Diário 7º PA'!$E$4:$E$5383='Analítico Cp.'!$B61),-('Diário 7º PA'!$O$4:$O$5383=D$1),('Diário 7º PA'!$F$4:$F$5383))+SUMPRODUCT(-('Diário 8º PA'!$E$4:$E$5022='Analítico Cp.'!$B61),-('Diário 8º PA'!$P$4:$P$5022=D$1),('Diário 8º PA'!$F$4:$F$5022))+SUMPRODUCT(-('Diário 9º PA'!$E$4:$E$5221='Analítico Cp.'!$B61),-('Diário 9º PA'!$P$4:$P$5221=D$1),('Diário 9º PA'!$F$4:$F$5221))+SUMPRODUCT(-('Diário 10º PA'!$E$4:$E$5221='Analítico Cp.'!$B61),-('Diário 10º PA'!$P$4:$P$5221=D$1),('Diário 10º PA'!$F$4:$F$5221))+SUMPRODUCT(-('Comp.'!$D$5:$D$233='Analítico Cp.'!$B61),-('Comp.'!$J$5:$J$233=D$1),('Comp.'!$E$5:$E$233))</f>
        <v>881.93</v>
      </c>
      <c r="E61" s="12">
        <f>SUMPRODUCT(-('Diário 7º PA'!$E$4:$E$5383='Analítico Cp.'!$B61),-('Diário 7º PA'!$O$4:$O$5383=E$1),('Diário 7º PA'!$F$4:$F$5383))+SUMPRODUCT(-('Diário 8º PA'!$E$4:$E$5022='Analítico Cp.'!$B61),-('Diário 8º PA'!$P$4:$P$5022=E$1),('Diário 8º PA'!$F$4:$F$5022))+SUMPRODUCT(-('Diário 9º PA'!$E$4:$E$5221='Analítico Cp.'!$B61),-('Diário 9º PA'!$P$4:$P$5221=E$1),('Diário 9º PA'!$F$4:$F$5221))+SUMPRODUCT(-('Diário 10º PA'!$E$4:$E$5221='Analítico Cp.'!$B61),-('Diário 10º PA'!$P$4:$P$5221=E$1),('Diário 10º PA'!$F$4:$F$5221))+SUMPRODUCT(-('Comp.'!$D$5:$D$233='Analítico Cp.'!$B61),-('Comp.'!$J$5:$J$233=E$1),('Comp.'!$E$5:$E$233))</f>
        <v>881.93</v>
      </c>
      <c r="F61" s="12">
        <f>SUMPRODUCT(-('Diário 7º PA'!$E$4:$E$5383='Analítico Cp.'!$B61),-('Diário 7º PA'!$O$4:$O$5383=F$1),('Diário 7º PA'!$F$4:$F$5383))+SUMPRODUCT(-('Diário 8º PA'!$E$4:$E$5022='Analítico Cp.'!$B61),-('Diário 8º PA'!$P$4:$P$5022=F$1),('Diário 8º PA'!$F$4:$F$5022))+SUMPRODUCT(-('Diário 9º PA'!$E$4:$E$5221='Analítico Cp.'!$B61),-('Diário 9º PA'!$P$4:$P$5221=F$1),('Diário 9º PA'!$F$4:$F$5221))+SUMPRODUCT(-('Diário 10º PA'!$E$4:$E$5221='Analítico Cp.'!$B61),-('Diário 10º PA'!$P$4:$P$5221=F$1),('Diário 10º PA'!$F$4:$F$5221))+SUMPRODUCT(-('Comp.'!$D$5:$D$233='Analítico Cp.'!$B61),-('Comp.'!$J$5:$J$233=F$1),('Comp.'!$E$5:$E$233))</f>
        <v>0</v>
      </c>
      <c r="G61" s="12">
        <f>SUMPRODUCT(-('Diário 7º PA'!$E$4:$E$5383='Analítico Cp.'!$B61),-('Diário 7º PA'!$O$4:$O$5383=G$1),('Diário 7º PA'!$F$4:$F$5383))+SUMPRODUCT(-('Diário 8º PA'!$E$4:$E$5022='Analítico Cp.'!$B61),-('Diário 8º PA'!$P$4:$P$5022=G$1),('Diário 8º PA'!$F$4:$F$5022))+SUMPRODUCT(-('Diário 9º PA'!$E$4:$E$5221='Analítico Cp.'!$B61),-('Diário 9º PA'!$P$4:$P$5221=G$1),('Diário 9º PA'!$F$4:$F$5221))+SUMPRODUCT(-('Diário 10º PA'!$E$4:$E$5221='Analítico Cp.'!$B61),-('Diário 10º PA'!$P$4:$P$5221=G$1),('Diário 10º PA'!$F$4:$F$5221))+SUMPRODUCT(-('Comp.'!$D$5:$D$233='Analítico Cp.'!$B61),-('Comp.'!$J$5:$J$233=G$1),('Comp.'!$E$5:$E$233))</f>
        <v>0</v>
      </c>
      <c r="H61" s="12">
        <f>SUMPRODUCT(-('Diário 7º PA'!$E$4:$E$5383='Analítico Cp.'!$B61),-('Diário 7º PA'!$O$4:$O$5383=H$1),('Diário 7º PA'!$F$4:$F$5383))+SUMPRODUCT(-('Diário 8º PA'!$E$4:$E$5022='Analítico Cp.'!$B61),-('Diário 8º PA'!$P$4:$P$5022=H$1),('Diário 8º PA'!$F$4:$F$5022))+SUMPRODUCT(-('Diário 9º PA'!$E$4:$E$5221='Analítico Cp.'!$B61),-('Diário 9º PA'!$P$4:$P$5221=H$1),('Diário 9º PA'!$F$4:$F$5221))+SUMPRODUCT(-('Diário 10º PA'!$E$4:$E$5221='Analítico Cp.'!$B61),-('Diário 10º PA'!$P$4:$P$5221=H$1),('Diário 10º PA'!$F$4:$F$5221))+SUMPRODUCT(-('Comp.'!$D$5:$D$233='Analítico Cp.'!$B61),-('Comp.'!$J$5:$J$233=H$1),('Comp.'!$E$5:$E$233))</f>
        <v>0</v>
      </c>
      <c r="I61" s="12">
        <f>SUMPRODUCT(-('Diário 7º PA'!$E$4:$E$5383='Analítico Cp.'!$B61),-('Diário 7º PA'!$O$4:$O$5383=I$1),('Diário 7º PA'!$F$4:$F$5383))+SUMPRODUCT(-('Diário 8º PA'!$E$4:$E$5022='Analítico Cp.'!$B61),-('Diário 8º PA'!$P$4:$P$5022=I$1),('Diário 8º PA'!$F$4:$F$5022))+SUMPRODUCT(-('Diário 9º PA'!$E$4:$E$5221='Analítico Cp.'!$B61),-('Diário 9º PA'!$P$4:$P$5221=I$1),('Diário 9º PA'!$F$4:$F$5221))+SUMPRODUCT(-('Diário 10º PA'!$E$4:$E$5221='Analítico Cp.'!$B61),-('Diário 10º PA'!$P$4:$P$5221=I$1),('Diário 10º PA'!$F$4:$F$5221))+SUMPRODUCT(-('Comp.'!$D$5:$D$233='Analítico Cp.'!$B61),-('Comp.'!$J$5:$J$233=I$1),('Comp.'!$E$5:$E$233))</f>
        <v>0</v>
      </c>
      <c r="J61" s="12">
        <f>SUMPRODUCT(-('Diário 7º PA'!$E$4:$E$5383='Analítico Cp.'!$B61),-('Diário 7º PA'!$O$4:$O$5383=J$1),('Diário 7º PA'!$F$4:$F$5383))+SUMPRODUCT(-('Diário 8º PA'!$E$4:$E$5022='Analítico Cp.'!$B61),-('Diário 8º PA'!$P$4:$P$5022=J$1),('Diário 8º PA'!$F$4:$F$5022))+SUMPRODUCT(-('Diário 9º PA'!$E$4:$E$5221='Analítico Cp.'!$B61),-('Diário 9º PA'!$P$4:$P$5221=J$1),('Diário 9º PA'!$F$4:$F$5221))+SUMPRODUCT(-('Diário 10º PA'!$E$4:$E$5221='Analítico Cp.'!$B61),-('Diário 10º PA'!$P$4:$P$5221=J$1),('Diário 10º PA'!$F$4:$F$5221))+SUMPRODUCT(-('Comp.'!$D$5:$D$233='Analítico Cp.'!$B61),-('Comp.'!$J$5:$J$233=J$1),('Comp.'!$E$5:$E$233))</f>
        <v>0</v>
      </c>
      <c r="K61" s="12">
        <f>SUMPRODUCT(-('Diário 7º PA'!$E$4:$E$5383='Analítico Cp.'!$B61),-('Diário 7º PA'!$O$4:$O$5383=K$1),('Diário 7º PA'!$F$4:$F$5383))+SUMPRODUCT(-('Diário 8º PA'!$E$4:$E$5022='Analítico Cp.'!$B61),-('Diário 8º PA'!$P$4:$P$5022=K$1),('Diário 8º PA'!$F$4:$F$5022))+SUMPRODUCT(-('Diário 9º PA'!$E$4:$E$5221='Analítico Cp.'!$B61),-('Diário 9º PA'!$P$4:$P$5221=K$1),('Diário 9º PA'!$F$4:$F$5221))+SUMPRODUCT(-('Diário 10º PA'!$E$4:$E$5221='Analítico Cp.'!$B61),-('Diário 10º PA'!$P$4:$P$5221=K$1),('Diário 10º PA'!$F$4:$F$5221))+SUMPRODUCT(-('Comp.'!$D$5:$D$233='Analítico Cp.'!$B61),-('Comp.'!$J$5:$J$233=K$1),('Comp.'!$E$5:$E$233))</f>
        <v>0</v>
      </c>
      <c r="L61" s="12">
        <f>SUMPRODUCT(-('Diário 7º PA'!$E$4:$E$5383='Analítico Cp.'!$B61),-('Diário 7º PA'!$O$4:$O$5383=L$1),('Diário 7º PA'!$F$4:$F$5383))+SUMPRODUCT(-('Diário 8º PA'!$E$4:$E$5022='Analítico Cp.'!$B61),-('Diário 8º PA'!$P$4:$P$5022=L$1),('Diário 8º PA'!$F$4:$F$5022))+SUMPRODUCT(-('Diário 9º PA'!$E$4:$E$5221='Analítico Cp.'!$B61),-('Diário 9º PA'!$P$4:$P$5221=L$1),('Diário 9º PA'!$F$4:$F$5221))+SUMPRODUCT(-('Diário 10º PA'!$E$4:$E$5221='Analítico Cp.'!$B61),-('Diário 10º PA'!$P$4:$P$5221=L$1),('Diário 10º PA'!$F$4:$F$5221))+SUMPRODUCT(-('Comp.'!$D$5:$D$233='Analítico Cp.'!$B61),-('Comp.'!$J$5:$J$233=L$1),('Comp.'!$E$5:$E$233))</f>
        <v>0</v>
      </c>
      <c r="M61" s="12">
        <f>SUMPRODUCT(-('Diário 7º PA'!$E$4:$E$5383='Analítico Cp.'!$B61),-('Diário 7º PA'!$O$4:$O$5383=M$1),('Diário 7º PA'!$F$4:$F$5383))+SUMPRODUCT(-('Diário 8º PA'!$E$4:$E$5022='Analítico Cp.'!$B61),-('Diário 8º PA'!$P$4:$P$5022=M$1),('Diário 8º PA'!$F$4:$F$5022))+SUMPRODUCT(-('Diário 9º PA'!$E$4:$E$5221='Analítico Cp.'!$B61),-('Diário 9º PA'!$P$4:$P$5221=M$1),('Diário 9º PA'!$F$4:$F$5221))+SUMPRODUCT(-('Diário 10º PA'!$E$4:$E$5221='Analítico Cp.'!$B61),-('Diário 10º PA'!$P$4:$P$5221=M$1),('Diário 10º PA'!$F$4:$F$5221))+SUMPRODUCT(-('Comp.'!$D$5:$D$233='Analítico Cp.'!$B61),-('Comp.'!$J$5:$J$233=M$1),('Comp.'!$E$5:$E$233))</f>
        <v>0</v>
      </c>
      <c r="N61" s="12">
        <f>SUMPRODUCT(-('Diário 7º PA'!$E$4:$E$5383='Analítico Cp.'!$B61),-('Diário 7º PA'!$O$4:$O$5383=N$1),('Diário 7º PA'!$F$4:$F$5383))+SUMPRODUCT(-('Diário 8º PA'!$E$4:$E$5022='Analítico Cp.'!$B61),-('Diário 8º PA'!$P$4:$P$5022=N$1),('Diário 8º PA'!$F$4:$F$5022))+SUMPRODUCT(-('Diário 9º PA'!$E$4:$E$5221='Analítico Cp.'!$B61),-('Diário 9º PA'!$P$4:$P$5221=N$1),('Diário 9º PA'!$F$4:$F$5221))+SUMPRODUCT(-('Diário 10º PA'!$E$4:$E$5221='Analítico Cp.'!$B61),-('Diário 10º PA'!$P$4:$P$5221=N$1),('Diário 10º PA'!$F$4:$F$5221))+SUMPRODUCT(-('Comp.'!$D$5:$D$233='Analítico Cp.'!$B61),-('Comp.'!$J$5:$J$233=N$1),('Comp.'!$E$5:$E$233))</f>
        <v>0</v>
      </c>
      <c r="O61" s="12">
        <f t="shared" si="14"/>
        <v>3788.1499999999996</v>
      </c>
      <c r="P61" s="168">
        <f t="shared" si="13"/>
        <v>3.6649446309785236E-4</v>
      </c>
    </row>
    <row r="62" spans="1:16" ht="23.25" customHeight="1" x14ac:dyDescent="0.2">
      <c r="A62" s="59" t="s">
        <v>219</v>
      </c>
      <c r="B62" s="102" t="s">
        <v>220</v>
      </c>
      <c r="C62" s="12">
        <f>SUMPRODUCT(-('Diário 7º PA'!$E$4:$E$5383='Analítico Cp.'!$B62),-('Diário 7º PA'!$O$4:$O$5383=C$1),('Diário 7º PA'!$F$4:$F$5383))+SUMPRODUCT(-('Diário 8º PA'!$E$4:$E$5022='Analítico Cp.'!$B62),-('Diário 8º PA'!$P$4:$P$5022=C$1),('Diário 8º PA'!$F$4:$F$5022))+SUMPRODUCT(-('Diário 9º PA'!$E$4:$E$5221='Analítico Cp.'!$B62),-('Diário 9º PA'!$P$4:$P$5221=C$1),('Diário 9º PA'!$F$4:$F$5221))+SUMPRODUCT(-('Diário 10º PA'!$E$4:$E$5221='Analítico Cp.'!$B62),-('Diário 10º PA'!$P$4:$P$5221=C$1),('Diário 10º PA'!$F$4:$F$5221))+SUMPRODUCT(-('Comp.'!$D$5:$D$233='Analítico Cp.'!$B62),-('Comp.'!$J$5:$J$233=C$1),('Comp.'!$E$5:$E$233))</f>
        <v>555.97</v>
      </c>
      <c r="D62" s="12">
        <f>SUMPRODUCT(-('Diário 7º PA'!$E$4:$E$5383='Analítico Cp.'!$B62),-('Diário 7º PA'!$O$4:$O$5383=D$1),('Diário 7º PA'!$F$4:$F$5383))+SUMPRODUCT(-('Diário 8º PA'!$E$4:$E$5022='Analítico Cp.'!$B62),-('Diário 8º PA'!$P$4:$P$5022=D$1),('Diário 8º PA'!$F$4:$F$5022))+SUMPRODUCT(-('Diário 9º PA'!$E$4:$E$5221='Analítico Cp.'!$B62),-('Diário 9º PA'!$P$4:$P$5221=D$1),('Diário 9º PA'!$F$4:$F$5221))+SUMPRODUCT(-('Diário 10º PA'!$E$4:$E$5221='Analítico Cp.'!$B62),-('Diário 10º PA'!$P$4:$P$5221=D$1),('Diário 10º PA'!$F$4:$F$5221))+SUMPRODUCT(-('Comp.'!$D$5:$D$233='Analítico Cp.'!$B62),-('Comp.'!$J$5:$J$233=D$1),('Comp.'!$E$5:$E$233))</f>
        <v>555.97</v>
      </c>
      <c r="E62" s="12">
        <f>SUMPRODUCT(-('Diário 7º PA'!$E$4:$E$5383='Analítico Cp.'!$B62),-('Diário 7º PA'!$O$4:$O$5383=E$1),('Diário 7º PA'!$F$4:$F$5383))+SUMPRODUCT(-('Diário 8º PA'!$E$4:$E$5022='Analítico Cp.'!$B62),-('Diário 8º PA'!$P$4:$P$5022=E$1),('Diário 8º PA'!$F$4:$F$5022))+SUMPRODUCT(-('Diário 9º PA'!$E$4:$E$5221='Analítico Cp.'!$B62),-('Diário 9º PA'!$P$4:$P$5221=E$1),('Diário 9º PA'!$F$4:$F$5221))+SUMPRODUCT(-('Diário 10º PA'!$E$4:$E$5221='Analítico Cp.'!$B62),-('Diário 10º PA'!$P$4:$P$5221=E$1),('Diário 10º PA'!$F$4:$F$5221))+SUMPRODUCT(-('Comp.'!$D$5:$D$233='Analítico Cp.'!$B62),-('Comp.'!$J$5:$J$233=E$1),('Comp.'!$E$5:$E$233))</f>
        <v>555.97</v>
      </c>
      <c r="F62" s="12">
        <f>SUMPRODUCT(-('Diário 7º PA'!$E$4:$E$5383='Analítico Cp.'!$B62),-('Diário 7º PA'!$O$4:$O$5383=F$1),('Diário 7º PA'!$F$4:$F$5383))+SUMPRODUCT(-('Diário 8º PA'!$E$4:$E$5022='Analítico Cp.'!$B62),-('Diário 8º PA'!$P$4:$P$5022=F$1),('Diário 8º PA'!$F$4:$F$5022))+SUMPRODUCT(-('Diário 9º PA'!$E$4:$E$5221='Analítico Cp.'!$B62),-('Diário 9º PA'!$P$4:$P$5221=F$1),('Diário 9º PA'!$F$4:$F$5221))+SUMPRODUCT(-('Diário 10º PA'!$E$4:$E$5221='Analítico Cp.'!$B62),-('Diário 10º PA'!$P$4:$P$5221=F$1),('Diário 10º PA'!$F$4:$F$5221))+SUMPRODUCT(-('Comp.'!$D$5:$D$233='Analítico Cp.'!$B62),-('Comp.'!$J$5:$J$233=F$1),('Comp.'!$E$5:$E$233))</f>
        <v>0</v>
      </c>
      <c r="G62" s="12">
        <f>SUMPRODUCT(-('Diário 7º PA'!$E$4:$E$5383='Analítico Cp.'!$B62),-('Diário 7º PA'!$O$4:$O$5383=G$1),('Diário 7º PA'!$F$4:$F$5383))+SUMPRODUCT(-('Diário 8º PA'!$E$4:$E$5022='Analítico Cp.'!$B62),-('Diário 8º PA'!$P$4:$P$5022=G$1),('Diário 8º PA'!$F$4:$F$5022))+SUMPRODUCT(-('Diário 9º PA'!$E$4:$E$5221='Analítico Cp.'!$B62),-('Diário 9º PA'!$P$4:$P$5221=G$1),('Diário 9º PA'!$F$4:$F$5221))+SUMPRODUCT(-('Diário 10º PA'!$E$4:$E$5221='Analítico Cp.'!$B62),-('Diário 10º PA'!$P$4:$P$5221=G$1),('Diário 10º PA'!$F$4:$F$5221))+SUMPRODUCT(-('Comp.'!$D$5:$D$233='Analítico Cp.'!$B62),-('Comp.'!$J$5:$J$233=G$1),('Comp.'!$E$5:$E$233))</f>
        <v>0</v>
      </c>
      <c r="H62" s="12">
        <f>SUMPRODUCT(-('Diário 7º PA'!$E$4:$E$5383='Analítico Cp.'!$B62),-('Diário 7º PA'!$O$4:$O$5383=H$1),('Diário 7º PA'!$F$4:$F$5383))+SUMPRODUCT(-('Diário 8º PA'!$E$4:$E$5022='Analítico Cp.'!$B62),-('Diário 8º PA'!$P$4:$P$5022=H$1),('Diário 8º PA'!$F$4:$F$5022))+SUMPRODUCT(-('Diário 9º PA'!$E$4:$E$5221='Analítico Cp.'!$B62),-('Diário 9º PA'!$P$4:$P$5221=H$1),('Diário 9º PA'!$F$4:$F$5221))+SUMPRODUCT(-('Diário 10º PA'!$E$4:$E$5221='Analítico Cp.'!$B62),-('Diário 10º PA'!$P$4:$P$5221=H$1),('Diário 10º PA'!$F$4:$F$5221))+SUMPRODUCT(-('Comp.'!$D$5:$D$233='Analítico Cp.'!$B62),-('Comp.'!$J$5:$J$233=H$1),('Comp.'!$E$5:$E$233))</f>
        <v>0</v>
      </c>
      <c r="I62" s="12">
        <f>SUMPRODUCT(-('Diário 7º PA'!$E$4:$E$5383='Analítico Cp.'!$B62),-('Diário 7º PA'!$O$4:$O$5383=I$1),('Diário 7º PA'!$F$4:$F$5383))+SUMPRODUCT(-('Diário 8º PA'!$E$4:$E$5022='Analítico Cp.'!$B62),-('Diário 8º PA'!$P$4:$P$5022=I$1),('Diário 8º PA'!$F$4:$F$5022))+SUMPRODUCT(-('Diário 9º PA'!$E$4:$E$5221='Analítico Cp.'!$B62),-('Diário 9º PA'!$P$4:$P$5221=I$1),('Diário 9º PA'!$F$4:$F$5221))+SUMPRODUCT(-('Diário 10º PA'!$E$4:$E$5221='Analítico Cp.'!$B62),-('Diário 10º PA'!$P$4:$P$5221=I$1),('Diário 10º PA'!$F$4:$F$5221))+SUMPRODUCT(-('Comp.'!$D$5:$D$233='Analítico Cp.'!$B62),-('Comp.'!$J$5:$J$233=I$1),('Comp.'!$E$5:$E$233))</f>
        <v>0</v>
      </c>
      <c r="J62" s="12">
        <f>SUMPRODUCT(-('Diário 7º PA'!$E$4:$E$5383='Analítico Cp.'!$B62),-('Diário 7º PA'!$O$4:$O$5383=J$1),('Diário 7º PA'!$F$4:$F$5383))+SUMPRODUCT(-('Diário 8º PA'!$E$4:$E$5022='Analítico Cp.'!$B62),-('Diário 8º PA'!$P$4:$P$5022=J$1),('Diário 8º PA'!$F$4:$F$5022))+SUMPRODUCT(-('Diário 9º PA'!$E$4:$E$5221='Analítico Cp.'!$B62),-('Diário 9º PA'!$P$4:$P$5221=J$1),('Diário 9º PA'!$F$4:$F$5221))+SUMPRODUCT(-('Diário 10º PA'!$E$4:$E$5221='Analítico Cp.'!$B62),-('Diário 10º PA'!$P$4:$P$5221=J$1),('Diário 10º PA'!$F$4:$F$5221))+SUMPRODUCT(-('Comp.'!$D$5:$D$233='Analítico Cp.'!$B62),-('Comp.'!$J$5:$J$233=J$1),('Comp.'!$E$5:$E$233))</f>
        <v>0</v>
      </c>
      <c r="K62" s="12">
        <f>SUMPRODUCT(-('Diário 7º PA'!$E$4:$E$5383='Analítico Cp.'!$B62),-('Diário 7º PA'!$O$4:$O$5383=K$1),('Diário 7º PA'!$F$4:$F$5383))+SUMPRODUCT(-('Diário 8º PA'!$E$4:$E$5022='Analítico Cp.'!$B62),-('Diário 8º PA'!$P$4:$P$5022=K$1),('Diário 8º PA'!$F$4:$F$5022))+SUMPRODUCT(-('Diário 9º PA'!$E$4:$E$5221='Analítico Cp.'!$B62),-('Diário 9º PA'!$P$4:$P$5221=K$1),('Diário 9º PA'!$F$4:$F$5221))+SUMPRODUCT(-('Diário 10º PA'!$E$4:$E$5221='Analítico Cp.'!$B62),-('Diário 10º PA'!$P$4:$P$5221=K$1),('Diário 10º PA'!$F$4:$F$5221))+SUMPRODUCT(-('Comp.'!$D$5:$D$233='Analítico Cp.'!$B62),-('Comp.'!$J$5:$J$233=K$1),('Comp.'!$E$5:$E$233))</f>
        <v>0</v>
      </c>
      <c r="L62" s="12">
        <f>SUMPRODUCT(-('Diário 7º PA'!$E$4:$E$5383='Analítico Cp.'!$B62),-('Diário 7º PA'!$O$4:$O$5383=L$1),('Diário 7º PA'!$F$4:$F$5383))+SUMPRODUCT(-('Diário 8º PA'!$E$4:$E$5022='Analítico Cp.'!$B62),-('Diário 8º PA'!$P$4:$P$5022=L$1),('Diário 8º PA'!$F$4:$F$5022))+SUMPRODUCT(-('Diário 9º PA'!$E$4:$E$5221='Analítico Cp.'!$B62),-('Diário 9º PA'!$P$4:$P$5221=L$1),('Diário 9º PA'!$F$4:$F$5221))+SUMPRODUCT(-('Diário 10º PA'!$E$4:$E$5221='Analítico Cp.'!$B62),-('Diário 10º PA'!$P$4:$P$5221=L$1),('Diário 10º PA'!$F$4:$F$5221))+SUMPRODUCT(-('Comp.'!$D$5:$D$233='Analítico Cp.'!$B62),-('Comp.'!$J$5:$J$233=L$1),('Comp.'!$E$5:$E$233))</f>
        <v>0</v>
      </c>
      <c r="M62" s="12">
        <f>SUMPRODUCT(-('Diário 7º PA'!$E$4:$E$5383='Analítico Cp.'!$B62),-('Diário 7º PA'!$O$4:$O$5383=M$1),('Diário 7º PA'!$F$4:$F$5383))+SUMPRODUCT(-('Diário 8º PA'!$E$4:$E$5022='Analítico Cp.'!$B62),-('Diário 8º PA'!$P$4:$P$5022=M$1),('Diário 8º PA'!$F$4:$F$5022))+SUMPRODUCT(-('Diário 9º PA'!$E$4:$E$5221='Analítico Cp.'!$B62),-('Diário 9º PA'!$P$4:$P$5221=M$1),('Diário 9º PA'!$F$4:$F$5221))+SUMPRODUCT(-('Diário 10º PA'!$E$4:$E$5221='Analítico Cp.'!$B62),-('Diário 10º PA'!$P$4:$P$5221=M$1),('Diário 10º PA'!$F$4:$F$5221))+SUMPRODUCT(-('Comp.'!$D$5:$D$233='Analítico Cp.'!$B62),-('Comp.'!$J$5:$J$233=M$1),('Comp.'!$E$5:$E$233))</f>
        <v>0</v>
      </c>
      <c r="N62" s="12">
        <f>SUMPRODUCT(-('Diário 7º PA'!$E$4:$E$5383='Analítico Cp.'!$B62),-('Diário 7º PA'!$O$4:$O$5383=N$1),('Diário 7º PA'!$F$4:$F$5383))+SUMPRODUCT(-('Diário 8º PA'!$E$4:$E$5022='Analítico Cp.'!$B62),-('Diário 8º PA'!$P$4:$P$5022=N$1),('Diário 8º PA'!$F$4:$F$5022))+SUMPRODUCT(-('Diário 9º PA'!$E$4:$E$5221='Analítico Cp.'!$B62),-('Diário 9º PA'!$P$4:$P$5221=N$1),('Diário 9º PA'!$F$4:$F$5221))+SUMPRODUCT(-('Diário 10º PA'!$E$4:$E$5221='Analítico Cp.'!$B62),-('Diário 10º PA'!$P$4:$P$5221=N$1),('Diário 10º PA'!$F$4:$F$5221))+SUMPRODUCT(-('Comp.'!$D$5:$D$233='Analítico Cp.'!$B62),-('Comp.'!$J$5:$J$233=N$1),('Comp.'!$E$5:$E$233))</f>
        <v>0</v>
      </c>
      <c r="O62" s="12">
        <f t="shared" si="14"/>
        <v>1667.91</v>
      </c>
      <c r="P62" s="168">
        <f t="shared" si="13"/>
        <v>1.6136630807796394E-4</v>
      </c>
    </row>
    <row r="63" spans="1:16" ht="23.25" customHeight="1" x14ac:dyDescent="0.2">
      <c r="A63" s="59" t="s">
        <v>221</v>
      </c>
      <c r="B63" s="102" t="s">
        <v>222</v>
      </c>
      <c r="C63" s="12">
        <f>SUMPRODUCT(-('Diário 7º PA'!$E$4:$E$5383='Analítico Cp.'!$B63),-('Diário 7º PA'!$O$4:$O$5383=C$1),('Diário 7º PA'!$F$4:$F$5383))+SUMPRODUCT(-('Diário 8º PA'!$E$4:$E$5022='Analítico Cp.'!$B63),-('Diário 8º PA'!$P$4:$P$5022=C$1),('Diário 8º PA'!$F$4:$F$5022))+SUMPRODUCT(-('Diário 9º PA'!$E$4:$E$5221='Analítico Cp.'!$B63),-('Diário 9º PA'!$P$4:$P$5221=C$1),('Diário 9º PA'!$F$4:$F$5221))+SUMPRODUCT(-('Diário 10º PA'!$E$4:$E$5221='Analítico Cp.'!$B63),-('Diário 10º PA'!$P$4:$P$5221=C$1),('Diário 10º PA'!$F$4:$F$5221))+SUMPRODUCT(-('Comp.'!$D$5:$D$233='Analítico Cp.'!$B63),-('Comp.'!$J$5:$J$233=C$1),('Comp.'!$E$5:$E$233))</f>
        <v>40656.510000000009</v>
      </c>
      <c r="D63" s="12">
        <f>SUMPRODUCT(-('Diário 7º PA'!$E$4:$E$5383='Analítico Cp.'!$B63),-('Diário 7º PA'!$O$4:$O$5383=D$1),('Diário 7º PA'!$F$4:$F$5383))+SUMPRODUCT(-('Diário 8º PA'!$E$4:$E$5022='Analítico Cp.'!$B63),-('Diário 8º PA'!$P$4:$P$5022=D$1),('Diário 8º PA'!$F$4:$F$5022))+SUMPRODUCT(-('Diário 9º PA'!$E$4:$E$5221='Analítico Cp.'!$B63),-('Diário 9º PA'!$P$4:$P$5221=D$1),('Diário 9º PA'!$F$4:$F$5221))+SUMPRODUCT(-('Diário 10º PA'!$E$4:$E$5221='Analítico Cp.'!$B63),-('Diário 10º PA'!$P$4:$P$5221=D$1),('Diário 10º PA'!$F$4:$F$5221))+SUMPRODUCT(-('Comp.'!$D$5:$D$233='Analítico Cp.'!$B63),-('Comp.'!$J$5:$J$233=D$1),('Comp.'!$E$5:$E$233))</f>
        <v>43277.950000000004</v>
      </c>
      <c r="E63" s="12">
        <f>SUMPRODUCT(-('Diário 7º PA'!$E$4:$E$5383='Analítico Cp.'!$B63),-('Diário 7º PA'!$O$4:$O$5383=E$1),('Diário 7º PA'!$F$4:$F$5383))+SUMPRODUCT(-('Diário 8º PA'!$E$4:$E$5022='Analítico Cp.'!$B63),-('Diário 8º PA'!$P$4:$P$5022=E$1),('Diário 8º PA'!$F$4:$F$5022))+SUMPRODUCT(-('Diário 9º PA'!$E$4:$E$5221='Analítico Cp.'!$B63),-('Diário 9º PA'!$P$4:$P$5221=E$1),('Diário 9º PA'!$F$4:$F$5221))+SUMPRODUCT(-('Diário 10º PA'!$E$4:$E$5221='Analítico Cp.'!$B63),-('Diário 10º PA'!$P$4:$P$5221=E$1),('Diário 10º PA'!$F$4:$F$5221))+SUMPRODUCT(-('Comp.'!$D$5:$D$233='Analítico Cp.'!$B63),-('Comp.'!$J$5:$J$233=E$1),('Comp.'!$E$5:$E$233))</f>
        <v>43339.61</v>
      </c>
      <c r="F63" s="12">
        <f>SUMPRODUCT(-('Diário 7º PA'!$E$4:$E$5383='Analítico Cp.'!$B63),-('Diário 7º PA'!$O$4:$O$5383=F$1),('Diário 7º PA'!$F$4:$F$5383))+SUMPRODUCT(-('Diário 8º PA'!$E$4:$E$5022='Analítico Cp.'!$B63),-('Diário 8º PA'!$P$4:$P$5022=F$1),('Diário 8º PA'!$F$4:$F$5022))+SUMPRODUCT(-('Diário 9º PA'!$E$4:$E$5221='Analítico Cp.'!$B63),-('Diário 9º PA'!$P$4:$P$5221=F$1),('Diário 9º PA'!$F$4:$F$5221))+SUMPRODUCT(-('Diário 10º PA'!$E$4:$E$5221='Analítico Cp.'!$B63),-('Diário 10º PA'!$P$4:$P$5221=F$1),('Diário 10º PA'!$F$4:$F$5221))+SUMPRODUCT(-('Comp.'!$D$5:$D$233='Analítico Cp.'!$B63),-('Comp.'!$J$5:$J$233=F$1),('Comp.'!$E$5:$E$233))</f>
        <v>0</v>
      </c>
      <c r="G63" s="12">
        <f>SUMPRODUCT(-('Diário 7º PA'!$E$4:$E$5383='Analítico Cp.'!$B63),-('Diário 7º PA'!$O$4:$O$5383=G$1),('Diário 7º PA'!$F$4:$F$5383))+SUMPRODUCT(-('Diário 8º PA'!$E$4:$E$5022='Analítico Cp.'!$B63),-('Diário 8º PA'!$P$4:$P$5022=G$1),('Diário 8º PA'!$F$4:$F$5022))+SUMPRODUCT(-('Diário 9º PA'!$E$4:$E$5221='Analítico Cp.'!$B63),-('Diário 9º PA'!$P$4:$P$5221=G$1),('Diário 9º PA'!$F$4:$F$5221))+SUMPRODUCT(-('Diário 10º PA'!$E$4:$E$5221='Analítico Cp.'!$B63),-('Diário 10º PA'!$P$4:$P$5221=G$1),('Diário 10º PA'!$F$4:$F$5221))+SUMPRODUCT(-('Comp.'!$D$5:$D$233='Analítico Cp.'!$B63),-('Comp.'!$J$5:$J$233=G$1),('Comp.'!$E$5:$E$233))</f>
        <v>0</v>
      </c>
      <c r="H63" s="12">
        <f>SUMPRODUCT(-('Diário 7º PA'!$E$4:$E$5383='Analítico Cp.'!$B63),-('Diário 7º PA'!$O$4:$O$5383=H$1),('Diário 7º PA'!$F$4:$F$5383))+SUMPRODUCT(-('Diário 8º PA'!$E$4:$E$5022='Analítico Cp.'!$B63),-('Diário 8º PA'!$P$4:$P$5022=H$1),('Diário 8º PA'!$F$4:$F$5022))+SUMPRODUCT(-('Diário 9º PA'!$E$4:$E$5221='Analítico Cp.'!$B63),-('Diário 9º PA'!$P$4:$P$5221=H$1),('Diário 9º PA'!$F$4:$F$5221))+SUMPRODUCT(-('Diário 10º PA'!$E$4:$E$5221='Analítico Cp.'!$B63),-('Diário 10º PA'!$P$4:$P$5221=H$1),('Diário 10º PA'!$F$4:$F$5221))+SUMPRODUCT(-('Comp.'!$D$5:$D$233='Analítico Cp.'!$B63),-('Comp.'!$J$5:$J$233=H$1),('Comp.'!$E$5:$E$233))</f>
        <v>0</v>
      </c>
      <c r="I63" s="12">
        <f>SUMPRODUCT(-('Diário 7º PA'!$E$4:$E$5383='Analítico Cp.'!$B63),-('Diário 7º PA'!$O$4:$O$5383=I$1),('Diário 7º PA'!$F$4:$F$5383))+SUMPRODUCT(-('Diário 8º PA'!$E$4:$E$5022='Analítico Cp.'!$B63),-('Diário 8º PA'!$P$4:$P$5022=I$1),('Diário 8º PA'!$F$4:$F$5022))+SUMPRODUCT(-('Diário 9º PA'!$E$4:$E$5221='Analítico Cp.'!$B63),-('Diário 9º PA'!$P$4:$P$5221=I$1),('Diário 9º PA'!$F$4:$F$5221))+SUMPRODUCT(-('Diário 10º PA'!$E$4:$E$5221='Analítico Cp.'!$B63),-('Diário 10º PA'!$P$4:$P$5221=I$1),('Diário 10º PA'!$F$4:$F$5221))+SUMPRODUCT(-('Comp.'!$D$5:$D$233='Analítico Cp.'!$B63),-('Comp.'!$J$5:$J$233=I$1),('Comp.'!$E$5:$E$233))</f>
        <v>0</v>
      </c>
      <c r="J63" s="12">
        <f>SUMPRODUCT(-('Diário 7º PA'!$E$4:$E$5383='Analítico Cp.'!$B63),-('Diário 7º PA'!$O$4:$O$5383=J$1),('Diário 7º PA'!$F$4:$F$5383))+SUMPRODUCT(-('Diário 8º PA'!$E$4:$E$5022='Analítico Cp.'!$B63),-('Diário 8º PA'!$P$4:$P$5022=J$1),('Diário 8º PA'!$F$4:$F$5022))+SUMPRODUCT(-('Diário 9º PA'!$E$4:$E$5221='Analítico Cp.'!$B63),-('Diário 9º PA'!$P$4:$P$5221=J$1),('Diário 9º PA'!$F$4:$F$5221))+SUMPRODUCT(-('Diário 10º PA'!$E$4:$E$5221='Analítico Cp.'!$B63),-('Diário 10º PA'!$P$4:$P$5221=J$1),('Diário 10º PA'!$F$4:$F$5221))+SUMPRODUCT(-('Comp.'!$D$5:$D$233='Analítico Cp.'!$B63),-('Comp.'!$J$5:$J$233=J$1),('Comp.'!$E$5:$E$233))</f>
        <v>0</v>
      </c>
      <c r="K63" s="12">
        <f>SUMPRODUCT(-('Diário 7º PA'!$E$4:$E$5383='Analítico Cp.'!$B63),-('Diário 7º PA'!$O$4:$O$5383=K$1),('Diário 7º PA'!$F$4:$F$5383))+SUMPRODUCT(-('Diário 8º PA'!$E$4:$E$5022='Analítico Cp.'!$B63),-('Diário 8º PA'!$P$4:$P$5022=K$1),('Diário 8º PA'!$F$4:$F$5022))+SUMPRODUCT(-('Diário 9º PA'!$E$4:$E$5221='Analítico Cp.'!$B63),-('Diário 9º PA'!$P$4:$P$5221=K$1),('Diário 9º PA'!$F$4:$F$5221))+SUMPRODUCT(-('Diário 10º PA'!$E$4:$E$5221='Analítico Cp.'!$B63),-('Diário 10º PA'!$P$4:$P$5221=K$1),('Diário 10º PA'!$F$4:$F$5221))+SUMPRODUCT(-('Comp.'!$D$5:$D$233='Analítico Cp.'!$B63),-('Comp.'!$J$5:$J$233=K$1),('Comp.'!$E$5:$E$233))</f>
        <v>0</v>
      </c>
      <c r="L63" s="12">
        <f>SUMPRODUCT(-('Diário 7º PA'!$E$4:$E$5383='Analítico Cp.'!$B63),-('Diário 7º PA'!$O$4:$O$5383=L$1),('Diário 7º PA'!$F$4:$F$5383))+SUMPRODUCT(-('Diário 8º PA'!$E$4:$E$5022='Analítico Cp.'!$B63),-('Diário 8º PA'!$P$4:$P$5022=L$1),('Diário 8º PA'!$F$4:$F$5022))+SUMPRODUCT(-('Diário 9º PA'!$E$4:$E$5221='Analítico Cp.'!$B63),-('Diário 9º PA'!$P$4:$P$5221=L$1),('Diário 9º PA'!$F$4:$F$5221))+SUMPRODUCT(-('Diário 10º PA'!$E$4:$E$5221='Analítico Cp.'!$B63),-('Diário 10º PA'!$P$4:$P$5221=L$1),('Diário 10º PA'!$F$4:$F$5221))+SUMPRODUCT(-('Comp.'!$D$5:$D$233='Analítico Cp.'!$B63),-('Comp.'!$J$5:$J$233=L$1),('Comp.'!$E$5:$E$233))</f>
        <v>0</v>
      </c>
      <c r="M63" s="12">
        <f>SUMPRODUCT(-('Diário 7º PA'!$E$4:$E$5383='Analítico Cp.'!$B63),-('Diário 7º PA'!$O$4:$O$5383=M$1),('Diário 7º PA'!$F$4:$F$5383))+SUMPRODUCT(-('Diário 8º PA'!$E$4:$E$5022='Analítico Cp.'!$B63),-('Diário 8º PA'!$P$4:$P$5022=M$1),('Diário 8º PA'!$F$4:$F$5022))+SUMPRODUCT(-('Diário 9º PA'!$E$4:$E$5221='Analítico Cp.'!$B63),-('Diário 9º PA'!$P$4:$P$5221=M$1),('Diário 9º PA'!$F$4:$F$5221))+SUMPRODUCT(-('Diário 10º PA'!$E$4:$E$5221='Analítico Cp.'!$B63),-('Diário 10º PA'!$P$4:$P$5221=M$1),('Diário 10º PA'!$F$4:$F$5221))+SUMPRODUCT(-('Comp.'!$D$5:$D$233='Analítico Cp.'!$B63),-('Comp.'!$J$5:$J$233=M$1),('Comp.'!$E$5:$E$233))</f>
        <v>0</v>
      </c>
      <c r="N63" s="12">
        <f>SUMPRODUCT(-('Diário 7º PA'!$E$4:$E$5383='Analítico Cp.'!$B63),-('Diário 7º PA'!$O$4:$O$5383=N$1),('Diário 7º PA'!$F$4:$F$5383))+SUMPRODUCT(-('Diário 8º PA'!$E$4:$E$5022='Analítico Cp.'!$B63),-('Diário 8º PA'!$P$4:$P$5022=N$1),('Diário 8º PA'!$F$4:$F$5022))+SUMPRODUCT(-('Diário 9º PA'!$E$4:$E$5221='Analítico Cp.'!$B63),-('Diário 9º PA'!$P$4:$P$5221=N$1),('Diário 9º PA'!$F$4:$F$5221))+SUMPRODUCT(-('Diário 10º PA'!$E$4:$E$5221='Analítico Cp.'!$B63),-('Diário 10º PA'!$P$4:$P$5221=N$1),('Diário 10º PA'!$F$4:$F$5221))+SUMPRODUCT(-('Comp.'!$D$5:$D$233='Analítico Cp.'!$B63),-('Comp.'!$J$5:$J$233=N$1),('Comp.'!$E$5:$E$233))</f>
        <v>0</v>
      </c>
      <c r="O63" s="12">
        <f t="shared" si="14"/>
        <v>127274.07000000002</v>
      </c>
      <c r="P63" s="168">
        <f t="shared" si="13"/>
        <v>1.2313462231149371E-2</v>
      </c>
    </row>
    <row r="64" spans="1:16" ht="23.25" customHeight="1" x14ac:dyDescent="0.2">
      <c r="A64" s="59" t="s">
        <v>223</v>
      </c>
      <c r="B64" s="102" t="s">
        <v>224</v>
      </c>
      <c r="C64" s="12">
        <f>SUMPRODUCT(-('Diário 7º PA'!$E$4:$E$5383='Analítico Cp.'!$B64),-('Diário 7º PA'!$O$4:$O$5383=C$1),('Diário 7º PA'!$F$4:$F$5383))+SUMPRODUCT(-('Diário 8º PA'!$E$4:$E$5022='Analítico Cp.'!$B64),-('Diário 8º PA'!$P$4:$P$5022=C$1),('Diário 8º PA'!$F$4:$F$5022))+SUMPRODUCT(-('Diário 9º PA'!$E$4:$E$5221='Analítico Cp.'!$B64),-('Diário 9º PA'!$P$4:$P$5221=C$1),('Diário 9º PA'!$F$4:$F$5221))+SUMPRODUCT(-('Diário 10º PA'!$E$4:$E$5221='Analítico Cp.'!$B64),-('Diário 10º PA'!$P$4:$P$5221=C$1),('Diário 10º PA'!$F$4:$F$5221))+SUMPRODUCT(-('Comp.'!$D$5:$D$233='Analítico Cp.'!$B64),-('Comp.'!$J$5:$J$233=C$1),('Comp.'!$E$5:$E$233))</f>
        <v>84899.7</v>
      </c>
      <c r="D64" s="12">
        <f>SUMPRODUCT(-('Diário 7º PA'!$E$4:$E$5383='Analítico Cp.'!$B64),-('Diário 7º PA'!$O$4:$O$5383=D$1),('Diário 7º PA'!$F$4:$F$5383))+SUMPRODUCT(-('Diário 8º PA'!$E$4:$E$5022='Analítico Cp.'!$B64),-('Diário 8º PA'!$P$4:$P$5022=D$1),('Diário 8º PA'!$F$4:$F$5022))+SUMPRODUCT(-('Diário 9º PA'!$E$4:$E$5221='Analítico Cp.'!$B64),-('Diário 9º PA'!$P$4:$P$5221=D$1),('Diário 9º PA'!$F$4:$F$5221))+SUMPRODUCT(-('Diário 10º PA'!$E$4:$E$5221='Analítico Cp.'!$B64),-('Diário 10º PA'!$P$4:$P$5221=D$1),('Diário 10º PA'!$F$4:$F$5221))+SUMPRODUCT(-('Comp.'!$D$5:$D$233='Analítico Cp.'!$B64),-('Comp.'!$J$5:$J$233=D$1),('Comp.'!$E$5:$E$233))</f>
        <v>103129.16999999998</v>
      </c>
      <c r="E64" s="12">
        <f>SUMPRODUCT(-('Diário 7º PA'!$E$4:$E$5383='Analítico Cp.'!$B64),-('Diário 7º PA'!$O$4:$O$5383=E$1),('Diário 7º PA'!$F$4:$F$5383))+SUMPRODUCT(-('Diário 8º PA'!$E$4:$E$5022='Analítico Cp.'!$B64),-('Diário 8º PA'!$P$4:$P$5022=E$1),('Diário 8º PA'!$F$4:$F$5022))+SUMPRODUCT(-('Diário 9º PA'!$E$4:$E$5221='Analítico Cp.'!$B64),-('Diário 9º PA'!$P$4:$P$5221=E$1),('Diário 9º PA'!$F$4:$F$5221))+SUMPRODUCT(-('Diário 10º PA'!$E$4:$E$5221='Analítico Cp.'!$B64),-('Diário 10º PA'!$P$4:$P$5221=E$1),('Diário 10º PA'!$F$4:$F$5221))+SUMPRODUCT(-('Comp.'!$D$5:$D$233='Analítico Cp.'!$B64),-('Comp.'!$J$5:$J$233=E$1),('Comp.'!$E$5:$E$233))</f>
        <v>119809.95999999999</v>
      </c>
      <c r="F64" s="12">
        <f>SUMPRODUCT(-('Diário 7º PA'!$E$4:$E$5383='Analítico Cp.'!$B64),-('Diário 7º PA'!$O$4:$O$5383=F$1),('Diário 7º PA'!$F$4:$F$5383))+SUMPRODUCT(-('Diário 8º PA'!$E$4:$E$5022='Analítico Cp.'!$B64),-('Diário 8º PA'!$P$4:$P$5022=F$1),('Diário 8º PA'!$F$4:$F$5022))+SUMPRODUCT(-('Diário 9º PA'!$E$4:$E$5221='Analítico Cp.'!$B64),-('Diário 9º PA'!$P$4:$P$5221=F$1),('Diário 9º PA'!$F$4:$F$5221))+SUMPRODUCT(-('Diário 10º PA'!$E$4:$E$5221='Analítico Cp.'!$B64),-('Diário 10º PA'!$P$4:$P$5221=F$1),('Diário 10º PA'!$F$4:$F$5221))+SUMPRODUCT(-('Comp.'!$D$5:$D$233='Analítico Cp.'!$B64),-('Comp.'!$J$5:$J$233=F$1),('Comp.'!$E$5:$E$233))</f>
        <v>0</v>
      </c>
      <c r="G64" s="12">
        <f>SUMPRODUCT(-('Diário 7º PA'!$E$4:$E$5383='Analítico Cp.'!$B64),-('Diário 7º PA'!$O$4:$O$5383=G$1),('Diário 7º PA'!$F$4:$F$5383))+SUMPRODUCT(-('Diário 8º PA'!$E$4:$E$5022='Analítico Cp.'!$B64),-('Diário 8º PA'!$P$4:$P$5022=G$1),('Diário 8º PA'!$F$4:$F$5022))+SUMPRODUCT(-('Diário 9º PA'!$E$4:$E$5221='Analítico Cp.'!$B64),-('Diário 9º PA'!$P$4:$P$5221=G$1),('Diário 9º PA'!$F$4:$F$5221))+SUMPRODUCT(-('Diário 10º PA'!$E$4:$E$5221='Analítico Cp.'!$B64),-('Diário 10º PA'!$P$4:$P$5221=G$1),('Diário 10º PA'!$F$4:$F$5221))+SUMPRODUCT(-('Comp.'!$D$5:$D$233='Analítico Cp.'!$B64),-('Comp.'!$J$5:$J$233=G$1),('Comp.'!$E$5:$E$233))</f>
        <v>0</v>
      </c>
      <c r="H64" s="12">
        <f>SUMPRODUCT(-('Diário 7º PA'!$E$4:$E$5383='Analítico Cp.'!$B64),-('Diário 7º PA'!$O$4:$O$5383=H$1),('Diário 7º PA'!$F$4:$F$5383))+SUMPRODUCT(-('Diário 8º PA'!$E$4:$E$5022='Analítico Cp.'!$B64),-('Diário 8º PA'!$P$4:$P$5022=H$1),('Diário 8º PA'!$F$4:$F$5022))+SUMPRODUCT(-('Diário 9º PA'!$E$4:$E$5221='Analítico Cp.'!$B64),-('Diário 9º PA'!$P$4:$P$5221=H$1),('Diário 9º PA'!$F$4:$F$5221))+SUMPRODUCT(-('Diário 10º PA'!$E$4:$E$5221='Analítico Cp.'!$B64),-('Diário 10º PA'!$P$4:$P$5221=H$1),('Diário 10º PA'!$F$4:$F$5221))+SUMPRODUCT(-('Comp.'!$D$5:$D$233='Analítico Cp.'!$B64),-('Comp.'!$J$5:$J$233=H$1),('Comp.'!$E$5:$E$233))</f>
        <v>0</v>
      </c>
      <c r="I64" s="12">
        <f>SUMPRODUCT(-('Diário 7º PA'!$E$4:$E$5383='Analítico Cp.'!$B64),-('Diário 7º PA'!$O$4:$O$5383=I$1),('Diário 7º PA'!$F$4:$F$5383))+SUMPRODUCT(-('Diário 8º PA'!$E$4:$E$5022='Analítico Cp.'!$B64),-('Diário 8º PA'!$P$4:$P$5022=I$1),('Diário 8º PA'!$F$4:$F$5022))+SUMPRODUCT(-('Diário 9º PA'!$E$4:$E$5221='Analítico Cp.'!$B64),-('Diário 9º PA'!$P$4:$P$5221=I$1),('Diário 9º PA'!$F$4:$F$5221))+SUMPRODUCT(-('Diário 10º PA'!$E$4:$E$5221='Analítico Cp.'!$B64),-('Diário 10º PA'!$P$4:$P$5221=I$1),('Diário 10º PA'!$F$4:$F$5221))+SUMPRODUCT(-('Comp.'!$D$5:$D$233='Analítico Cp.'!$B64),-('Comp.'!$J$5:$J$233=I$1),('Comp.'!$E$5:$E$233))</f>
        <v>0</v>
      </c>
      <c r="J64" s="12">
        <f>SUMPRODUCT(-('Diário 7º PA'!$E$4:$E$5383='Analítico Cp.'!$B64),-('Diário 7º PA'!$O$4:$O$5383=J$1),('Diário 7º PA'!$F$4:$F$5383))+SUMPRODUCT(-('Diário 8º PA'!$E$4:$E$5022='Analítico Cp.'!$B64),-('Diário 8º PA'!$P$4:$P$5022=J$1),('Diário 8º PA'!$F$4:$F$5022))+SUMPRODUCT(-('Diário 9º PA'!$E$4:$E$5221='Analítico Cp.'!$B64),-('Diário 9º PA'!$P$4:$P$5221=J$1),('Diário 9º PA'!$F$4:$F$5221))+SUMPRODUCT(-('Diário 10º PA'!$E$4:$E$5221='Analítico Cp.'!$B64),-('Diário 10º PA'!$P$4:$P$5221=J$1),('Diário 10º PA'!$F$4:$F$5221))+SUMPRODUCT(-('Comp.'!$D$5:$D$233='Analítico Cp.'!$B64),-('Comp.'!$J$5:$J$233=J$1),('Comp.'!$E$5:$E$233))</f>
        <v>0</v>
      </c>
      <c r="K64" s="12">
        <f>SUMPRODUCT(-('Diário 7º PA'!$E$4:$E$5383='Analítico Cp.'!$B64),-('Diário 7º PA'!$O$4:$O$5383=K$1),('Diário 7º PA'!$F$4:$F$5383))+SUMPRODUCT(-('Diário 8º PA'!$E$4:$E$5022='Analítico Cp.'!$B64),-('Diário 8º PA'!$P$4:$P$5022=K$1),('Diário 8º PA'!$F$4:$F$5022))+SUMPRODUCT(-('Diário 9º PA'!$E$4:$E$5221='Analítico Cp.'!$B64),-('Diário 9º PA'!$P$4:$P$5221=K$1),('Diário 9º PA'!$F$4:$F$5221))+SUMPRODUCT(-('Diário 10º PA'!$E$4:$E$5221='Analítico Cp.'!$B64),-('Diário 10º PA'!$P$4:$P$5221=K$1),('Diário 10º PA'!$F$4:$F$5221))+SUMPRODUCT(-('Comp.'!$D$5:$D$233='Analítico Cp.'!$B64),-('Comp.'!$J$5:$J$233=K$1),('Comp.'!$E$5:$E$233))</f>
        <v>0</v>
      </c>
      <c r="L64" s="12">
        <f>SUMPRODUCT(-('Diário 7º PA'!$E$4:$E$5383='Analítico Cp.'!$B64),-('Diário 7º PA'!$O$4:$O$5383=L$1),('Diário 7º PA'!$F$4:$F$5383))+SUMPRODUCT(-('Diário 8º PA'!$E$4:$E$5022='Analítico Cp.'!$B64),-('Diário 8º PA'!$P$4:$P$5022=L$1),('Diário 8º PA'!$F$4:$F$5022))+SUMPRODUCT(-('Diário 9º PA'!$E$4:$E$5221='Analítico Cp.'!$B64),-('Diário 9º PA'!$P$4:$P$5221=L$1),('Diário 9º PA'!$F$4:$F$5221))+SUMPRODUCT(-('Diário 10º PA'!$E$4:$E$5221='Analítico Cp.'!$B64),-('Diário 10º PA'!$P$4:$P$5221=L$1),('Diário 10º PA'!$F$4:$F$5221))+SUMPRODUCT(-('Comp.'!$D$5:$D$233='Analítico Cp.'!$B64),-('Comp.'!$J$5:$J$233=L$1),('Comp.'!$E$5:$E$233))</f>
        <v>0</v>
      </c>
      <c r="M64" s="12">
        <f>SUMPRODUCT(-('Diário 7º PA'!$E$4:$E$5383='Analítico Cp.'!$B64),-('Diário 7º PA'!$O$4:$O$5383=M$1),('Diário 7º PA'!$F$4:$F$5383))+SUMPRODUCT(-('Diário 8º PA'!$E$4:$E$5022='Analítico Cp.'!$B64),-('Diário 8º PA'!$P$4:$P$5022=M$1),('Diário 8º PA'!$F$4:$F$5022))+SUMPRODUCT(-('Diário 9º PA'!$E$4:$E$5221='Analítico Cp.'!$B64),-('Diário 9º PA'!$P$4:$P$5221=M$1),('Diário 9º PA'!$F$4:$F$5221))+SUMPRODUCT(-('Diário 10º PA'!$E$4:$E$5221='Analítico Cp.'!$B64),-('Diário 10º PA'!$P$4:$P$5221=M$1),('Diário 10º PA'!$F$4:$F$5221))+SUMPRODUCT(-('Comp.'!$D$5:$D$233='Analítico Cp.'!$B64),-('Comp.'!$J$5:$J$233=M$1),('Comp.'!$E$5:$E$233))</f>
        <v>0</v>
      </c>
      <c r="N64" s="12">
        <f>SUMPRODUCT(-('Diário 7º PA'!$E$4:$E$5383='Analítico Cp.'!$B64),-('Diário 7º PA'!$O$4:$O$5383=N$1),('Diário 7º PA'!$F$4:$F$5383))+SUMPRODUCT(-('Diário 8º PA'!$E$4:$E$5022='Analítico Cp.'!$B64),-('Diário 8º PA'!$P$4:$P$5022=N$1),('Diário 8º PA'!$F$4:$F$5022))+SUMPRODUCT(-('Diário 9º PA'!$E$4:$E$5221='Analítico Cp.'!$B64),-('Diário 9º PA'!$P$4:$P$5221=N$1),('Diário 9º PA'!$F$4:$F$5221))+SUMPRODUCT(-('Diário 10º PA'!$E$4:$E$5221='Analítico Cp.'!$B64),-('Diário 10º PA'!$P$4:$P$5221=N$1),('Diário 10º PA'!$F$4:$F$5221))+SUMPRODUCT(-('Comp.'!$D$5:$D$233='Analítico Cp.'!$B64),-('Comp.'!$J$5:$J$233=N$1),('Comp.'!$E$5:$E$233))</f>
        <v>0</v>
      </c>
      <c r="O64" s="12">
        <f t="shared" si="14"/>
        <v>307838.82999999996</v>
      </c>
      <c r="P64" s="168">
        <f t="shared" si="13"/>
        <v>2.9782671415208229E-2</v>
      </c>
    </row>
    <row r="65" spans="1:16" ht="23.25" customHeight="1" x14ac:dyDescent="0.2">
      <c r="A65" s="59" t="s">
        <v>225</v>
      </c>
      <c r="B65" s="102" t="s">
        <v>226</v>
      </c>
      <c r="C65" s="12">
        <f>SUMPRODUCT(-('Diário 7º PA'!$E$4:$E$5383='Analítico Cp.'!$B65),-('Diário 7º PA'!$O$4:$O$5383=C$1),('Diário 7º PA'!$F$4:$F$5383))+SUMPRODUCT(-('Diário 8º PA'!$E$4:$E$5022='Analítico Cp.'!$B65),-('Diário 8º PA'!$P$4:$P$5022=C$1),('Diário 8º PA'!$F$4:$F$5022))+SUMPRODUCT(-('Diário 9º PA'!$E$4:$E$5221='Analítico Cp.'!$B65),-('Diário 9º PA'!$P$4:$P$5221=C$1),('Diário 9º PA'!$F$4:$F$5221))+SUMPRODUCT(-('Diário 10º PA'!$E$4:$E$5221='Analítico Cp.'!$B65),-('Diário 10º PA'!$P$4:$P$5221=C$1),('Diário 10º PA'!$F$4:$F$5221))+SUMPRODUCT(-('Comp.'!$D$5:$D$233='Analítico Cp.'!$B65),-('Comp.'!$J$5:$J$233=C$1),('Comp.'!$E$5:$E$233))</f>
        <v>2030.91</v>
      </c>
      <c r="D65" s="12">
        <f>SUMPRODUCT(-('Diário 7º PA'!$E$4:$E$5383='Analítico Cp.'!$B65),-('Diário 7º PA'!$O$4:$O$5383=D$1),('Diário 7º PA'!$F$4:$F$5383))+SUMPRODUCT(-('Diário 8º PA'!$E$4:$E$5022='Analítico Cp.'!$B65),-('Diário 8º PA'!$P$4:$P$5022=D$1),('Diário 8º PA'!$F$4:$F$5022))+SUMPRODUCT(-('Diário 9º PA'!$E$4:$E$5221='Analítico Cp.'!$B65),-('Diário 9º PA'!$P$4:$P$5221=D$1),('Diário 9º PA'!$F$4:$F$5221))+SUMPRODUCT(-('Diário 10º PA'!$E$4:$E$5221='Analítico Cp.'!$B65),-('Diário 10º PA'!$P$4:$P$5221=D$1),('Diário 10º PA'!$F$4:$F$5221))+SUMPRODUCT(-('Comp.'!$D$5:$D$233='Analítico Cp.'!$B65),-('Comp.'!$J$5:$J$233=D$1),('Comp.'!$E$5:$E$233))</f>
        <v>2206.09</v>
      </c>
      <c r="E65" s="12">
        <f>SUMPRODUCT(-('Diário 7º PA'!$E$4:$E$5383='Analítico Cp.'!$B65),-('Diário 7º PA'!$O$4:$O$5383=E$1),('Diário 7º PA'!$F$4:$F$5383))+SUMPRODUCT(-('Diário 8º PA'!$E$4:$E$5022='Analítico Cp.'!$B65),-('Diário 8º PA'!$P$4:$P$5022=E$1),('Diário 8º PA'!$F$4:$F$5022))+SUMPRODUCT(-('Diário 9º PA'!$E$4:$E$5221='Analítico Cp.'!$B65),-('Diário 9º PA'!$P$4:$P$5221=E$1),('Diário 9º PA'!$F$4:$F$5221))+SUMPRODUCT(-('Diário 10º PA'!$E$4:$E$5221='Analítico Cp.'!$B65),-('Diário 10º PA'!$P$4:$P$5221=E$1),('Diário 10º PA'!$F$4:$F$5221))+SUMPRODUCT(-('Comp.'!$D$5:$D$233='Analítico Cp.'!$B65),-('Comp.'!$J$5:$J$233=E$1),('Comp.'!$E$5:$E$233))</f>
        <v>3350.8</v>
      </c>
      <c r="F65" s="12">
        <f>SUMPRODUCT(-('Diário 7º PA'!$E$4:$E$5383='Analítico Cp.'!$B65),-('Diário 7º PA'!$O$4:$O$5383=F$1),('Diário 7º PA'!$F$4:$F$5383))+SUMPRODUCT(-('Diário 8º PA'!$E$4:$E$5022='Analítico Cp.'!$B65),-('Diário 8º PA'!$P$4:$P$5022=F$1),('Diário 8º PA'!$F$4:$F$5022))+SUMPRODUCT(-('Diário 9º PA'!$E$4:$E$5221='Analítico Cp.'!$B65),-('Diário 9º PA'!$P$4:$P$5221=F$1),('Diário 9º PA'!$F$4:$F$5221))+SUMPRODUCT(-('Diário 10º PA'!$E$4:$E$5221='Analítico Cp.'!$B65),-('Diário 10º PA'!$P$4:$P$5221=F$1),('Diário 10º PA'!$F$4:$F$5221))+SUMPRODUCT(-('Comp.'!$D$5:$D$233='Analítico Cp.'!$B65),-('Comp.'!$J$5:$J$233=F$1),('Comp.'!$E$5:$E$233))</f>
        <v>0</v>
      </c>
      <c r="G65" s="12">
        <f>SUMPRODUCT(-('Diário 7º PA'!$E$4:$E$5383='Analítico Cp.'!$B65),-('Diário 7º PA'!$O$4:$O$5383=G$1),('Diário 7º PA'!$F$4:$F$5383))+SUMPRODUCT(-('Diário 8º PA'!$E$4:$E$5022='Analítico Cp.'!$B65),-('Diário 8º PA'!$P$4:$P$5022=G$1),('Diário 8º PA'!$F$4:$F$5022))+SUMPRODUCT(-('Diário 9º PA'!$E$4:$E$5221='Analítico Cp.'!$B65),-('Diário 9º PA'!$P$4:$P$5221=G$1),('Diário 9º PA'!$F$4:$F$5221))+SUMPRODUCT(-('Diário 10º PA'!$E$4:$E$5221='Analítico Cp.'!$B65),-('Diário 10º PA'!$P$4:$P$5221=G$1),('Diário 10º PA'!$F$4:$F$5221))+SUMPRODUCT(-('Comp.'!$D$5:$D$233='Analítico Cp.'!$B65),-('Comp.'!$J$5:$J$233=G$1),('Comp.'!$E$5:$E$233))</f>
        <v>0</v>
      </c>
      <c r="H65" s="12">
        <f>SUMPRODUCT(-('Diário 7º PA'!$E$4:$E$5383='Analítico Cp.'!$B65),-('Diário 7º PA'!$O$4:$O$5383=H$1),('Diário 7º PA'!$F$4:$F$5383))+SUMPRODUCT(-('Diário 8º PA'!$E$4:$E$5022='Analítico Cp.'!$B65),-('Diário 8º PA'!$P$4:$P$5022=H$1),('Diário 8º PA'!$F$4:$F$5022))+SUMPRODUCT(-('Diário 9º PA'!$E$4:$E$5221='Analítico Cp.'!$B65),-('Diário 9º PA'!$P$4:$P$5221=H$1),('Diário 9º PA'!$F$4:$F$5221))+SUMPRODUCT(-('Diário 10º PA'!$E$4:$E$5221='Analítico Cp.'!$B65),-('Diário 10º PA'!$P$4:$P$5221=H$1),('Diário 10º PA'!$F$4:$F$5221))+SUMPRODUCT(-('Comp.'!$D$5:$D$233='Analítico Cp.'!$B65),-('Comp.'!$J$5:$J$233=H$1),('Comp.'!$E$5:$E$233))</f>
        <v>0</v>
      </c>
      <c r="I65" s="12">
        <f>SUMPRODUCT(-('Diário 7º PA'!$E$4:$E$5383='Analítico Cp.'!$B65),-('Diário 7º PA'!$O$4:$O$5383=I$1),('Diário 7º PA'!$F$4:$F$5383))+SUMPRODUCT(-('Diário 8º PA'!$E$4:$E$5022='Analítico Cp.'!$B65),-('Diário 8º PA'!$P$4:$P$5022=I$1),('Diário 8º PA'!$F$4:$F$5022))+SUMPRODUCT(-('Diário 9º PA'!$E$4:$E$5221='Analítico Cp.'!$B65),-('Diário 9º PA'!$P$4:$P$5221=I$1),('Diário 9º PA'!$F$4:$F$5221))+SUMPRODUCT(-('Diário 10º PA'!$E$4:$E$5221='Analítico Cp.'!$B65),-('Diário 10º PA'!$P$4:$P$5221=I$1),('Diário 10º PA'!$F$4:$F$5221))+SUMPRODUCT(-('Comp.'!$D$5:$D$233='Analítico Cp.'!$B65),-('Comp.'!$J$5:$J$233=I$1),('Comp.'!$E$5:$E$233))</f>
        <v>0</v>
      </c>
      <c r="J65" s="12">
        <f>SUMPRODUCT(-('Diário 7º PA'!$E$4:$E$5383='Analítico Cp.'!$B65),-('Diário 7º PA'!$O$4:$O$5383=J$1),('Diário 7º PA'!$F$4:$F$5383))+SUMPRODUCT(-('Diário 8º PA'!$E$4:$E$5022='Analítico Cp.'!$B65),-('Diário 8º PA'!$P$4:$P$5022=J$1),('Diário 8º PA'!$F$4:$F$5022))+SUMPRODUCT(-('Diário 9º PA'!$E$4:$E$5221='Analítico Cp.'!$B65),-('Diário 9º PA'!$P$4:$P$5221=J$1),('Diário 9º PA'!$F$4:$F$5221))+SUMPRODUCT(-('Diário 10º PA'!$E$4:$E$5221='Analítico Cp.'!$B65),-('Diário 10º PA'!$P$4:$P$5221=J$1),('Diário 10º PA'!$F$4:$F$5221))+SUMPRODUCT(-('Comp.'!$D$5:$D$233='Analítico Cp.'!$B65),-('Comp.'!$J$5:$J$233=J$1),('Comp.'!$E$5:$E$233))</f>
        <v>0</v>
      </c>
      <c r="K65" s="12">
        <f>SUMPRODUCT(-('Diário 7º PA'!$E$4:$E$5383='Analítico Cp.'!$B65),-('Diário 7º PA'!$O$4:$O$5383=K$1),('Diário 7º PA'!$F$4:$F$5383))+SUMPRODUCT(-('Diário 8º PA'!$E$4:$E$5022='Analítico Cp.'!$B65),-('Diário 8º PA'!$P$4:$P$5022=K$1),('Diário 8º PA'!$F$4:$F$5022))+SUMPRODUCT(-('Diário 9º PA'!$E$4:$E$5221='Analítico Cp.'!$B65),-('Diário 9º PA'!$P$4:$P$5221=K$1),('Diário 9º PA'!$F$4:$F$5221))+SUMPRODUCT(-('Diário 10º PA'!$E$4:$E$5221='Analítico Cp.'!$B65),-('Diário 10º PA'!$P$4:$P$5221=K$1),('Diário 10º PA'!$F$4:$F$5221))+SUMPRODUCT(-('Comp.'!$D$5:$D$233='Analítico Cp.'!$B65),-('Comp.'!$J$5:$J$233=K$1),('Comp.'!$E$5:$E$233))</f>
        <v>0</v>
      </c>
      <c r="L65" s="12">
        <f>SUMPRODUCT(-('Diário 7º PA'!$E$4:$E$5383='Analítico Cp.'!$B65),-('Diário 7º PA'!$O$4:$O$5383=L$1),('Diário 7º PA'!$F$4:$F$5383))+SUMPRODUCT(-('Diário 8º PA'!$E$4:$E$5022='Analítico Cp.'!$B65),-('Diário 8º PA'!$P$4:$P$5022=L$1),('Diário 8º PA'!$F$4:$F$5022))+SUMPRODUCT(-('Diário 9º PA'!$E$4:$E$5221='Analítico Cp.'!$B65),-('Diário 9º PA'!$P$4:$P$5221=L$1),('Diário 9º PA'!$F$4:$F$5221))+SUMPRODUCT(-('Diário 10º PA'!$E$4:$E$5221='Analítico Cp.'!$B65),-('Diário 10º PA'!$P$4:$P$5221=L$1),('Diário 10º PA'!$F$4:$F$5221))+SUMPRODUCT(-('Comp.'!$D$5:$D$233='Analítico Cp.'!$B65),-('Comp.'!$J$5:$J$233=L$1),('Comp.'!$E$5:$E$233))</f>
        <v>0</v>
      </c>
      <c r="M65" s="12">
        <f>SUMPRODUCT(-('Diário 7º PA'!$E$4:$E$5383='Analítico Cp.'!$B65),-('Diário 7º PA'!$O$4:$O$5383=M$1),('Diário 7º PA'!$F$4:$F$5383))+SUMPRODUCT(-('Diário 8º PA'!$E$4:$E$5022='Analítico Cp.'!$B65),-('Diário 8º PA'!$P$4:$P$5022=M$1),('Diário 8º PA'!$F$4:$F$5022))+SUMPRODUCT(-('Diário 9º PA'!$E$4:$E$5221='Analítico Cp.'!$B65),-('Diário 9º PA'!$P$4:$P$5221=M$1),('Diário 9º PA'!$F$4:$F$5221))+SUMPRODUCT(-('Diário 10º PA'!$E$4:$E$5221='Analítico Cp.'!$B65),-('Diário 10º PA'!$P$4:$P$5221=M$1),('Diário 10º PA'!$F$4:$F$5221))+SUMPRODUCT(-('Comp.'!$D$5:$D$233='Analítico Cp.'!$B65),-('Comp.'!$J$5:$J$233=M$1),('Comp.'!$E$5:$E$233))</f>
        <v>0</v>
      </c>
      <c r="N65" s="12">
        <f>SUMPRODUCT(-('Diário 7º PA'!$E$4:$E$5383='Analítico Cp.'!$B65),-('Diário 7º PA'!$O$4:$O$5383=N$1),('Diário 7º PA'!$F$4:$F$5383))+SUMPRODUCT(-('Diário 8º PA'!$E$4:$E$5022='Analítico Cp.'!$B65),-('Diário 8º PA'!$P$4:$P$5022=N$1),('Diário 8º PA'!$F$4:$F$5022))+SUMPRODUCT(-('Diário 9º PA'!$E$4:$E$5221='Analítico Cp.'!$B65),-('Diário 9º PA'!$P$4:$P$5221=N$1),('Diário 9º PA'!$F$4:$F$5221))+SUMPRODUCT(-('Diário 10º PA'!$E$4:$E$5221='Analítico Cp.'!$B65),-('Diário 10º PA'!$P$4:$P$5221=N$1),('Diário 10º PA'!$F$4:$F$5221))+SUMPRODUCT(-('Comp.'!$D$5:$D$233='Analítico Cp.'!$B65),-('Comp.'!$J$5:$J$233=N$1),('Comp.'!$E$5:$E$233))</f>
        <v>0</v>
      </c>
      <c r="O65" s="12">
        <f t="shared" si="14"/>
        <v>7587.8</v>
      </c>
      <c r="P65" s="168">
        <f t="shared" si="13"/>
        <v>7.3410152372368695E-4</v>
      </c>
    </row>
    <row r="66" spans="1:16" ht="23.25" customHeight="1" x14ac:dyDescent="0.2">
      <c r="A66" s="59" t="s">
        <v>227</v>
      </c>
      <c r="B66" s="102" t="s">
        <v>228</v>
      </c>
      <c r="C66" s="12">
        <f>SUMPRODUCT(-('Diário 7º PA'!$E$4:$E$5383='Analítico Cp.'!$B66),-('Diário 7º PA'!$O$4:$O$5383=C$1),('Diário 7º PA'!$F$4:$F$5383))+SUMPRODUCT(-('Diário 8º PA'!$E$4:$E$5022='Analítico Cp.'!$B66),-('Diário 8º PA'!$P$4:$P$5022=C$1),('Diário 8º PA'!$F$4:$F$5022))+SUMPRODUCT(-('Diário 9º PA'!$E$4:$E$5221='Analítico Cp.'!$B66),-('Diário 9º PA'!$P$4:$P$5221=C$1),('Diário 9º PA'!$F$4:$F$5221))+SUMPRODUCT(-('Diário 10º PA'!$E$4:$E$5221='Analítico Cp.'!$B66),-('Diário 10º PA'!$P$4:$P$5221=C$1),('Diário 10º PA'!$F$4:$F$5221))+SUMPRODUCT(-('Comp.'!$D$5:$D$233='Analítico Cp.'!$B66),-('Comp.'!$J$5:$J$233=C$1),('Comp.'!$E$5:$E$233))</f>
        <v>4774.2999999999993</v>
      </c>
      <c r="D66" s="12">
        <f>SUMPRODUCT(-('Diário 7º PA'!$E$4:$E$5383='Analítico Cp.'!$B66),-('Diário 7º PA'!$O$4:$O$5383=D$1),('Diário 7º PA'!$F$4:$F$5383))+SUMPRODUCT(-('Diário 8º PA'!$E$4:$E$5022='Analítico Cp.'!$B66),-('Diário 8º PA'!$P$4:$P$5022=D$1),('Diário 8º PA'!$F$4:$F$5022))+SUMPRODUCT(-('Diário 9º PA'!$E$4:$E$5221='Analítico Cp.'!$B66),-('Diário 9º PA'!$P$4:$P$5221=D$1),('Diário 9º PA'!$F$4:$F$5221))+SUMPRODUCT(-('Diário 10º PA'!$E$4:$E$5221='Analítico Cp.'!$B66),-('Diário 10º PA'!$P$4:$P$5221=D$1),('Diário 10º PA'!$F$4:$F$5221))+SUMPRODUCT(-('Comp.'!$D$5:$D$233='Analítico Cp.'!$B66),-('Comp.'!$J$5:$J$233=D$1),('Comp.'!$E$5:$E$233))</f>
        <v>4988.71</v>
      </c>
      <c r="E66" s="12">
        <f>SUMPRODUCT(-('Diário 7º PA'!$E$4:$E$5383='Analítico Cp.'!$B66),-('Diário 7º PA'!$O$4:$O$5383=E$1),('Diário 7º PA'!$F$4:$F$5383))+SUMPRODUCT(-('Diário 8º PA'!$E$4:$E$5022='Analítico Cp.'!$B66),-('Diário 8º PA'!$P$4:$P$5022=E$1),('Diário 8º PA'!$F$4:$F$5022))+SUMPRODUCT(-('Diário 9º PA'!$E$4:$E$5221='Analítico Cp.'!$B66),-('Diário 9º PA'!$P$4:$P$5221=E$1),('Diário 9º PA'!$F$4:$F$5221))+SUMPRODUCT(-('Diário 10º PA'!$E$4:$E$5221='Analítico Cp.'!$B66),-('Diário 10º PA'!$P$4:$P$5221=E$1),('Diário 10º PA'!$F$4:$F$5221))+SUMPRODUCT(-('Comp.'!$D$5:$D$233='Analítico Cp.'!$B66),-('Comp.'!$J$5:$J$233=E$1),('Comp.'!$E$5:$E$233))</f>
        <v>4791.24</v>
      </c>
      <c r="F66" s="12">
        <f>SUMPRODUCT(-('Diário 7º PA'!$E$4:$E$5383='Analítico Cp.'!$B66),-('Diário 7º PA'!$O$4:$O$5383=F$1),('Diário 7º PA'!$F$4:$F$5383))+SUMPRODUCT(-('Diário 8º PA'!$E$4:$E$5022='Analítico Cp.'!$B66),-('Diário 8º PA'!$P$4:$P$5022=F$1),('Diário 8º PA'!$F$4:$F$5022))+SUMPRODUCT(-('Diário 9º PA'!$E$4:$E$5221='Analítico Cp.'!$B66),-('Diário 9º PA'!$P$4:$P$5221=F$1),('Diário 9º PA'!$F$4:$F$5221))+SUMPRODUCT(-('Diário 10º PA'!$E$4:$E$5221='Analítico Cp.'!$B66),-('Diário 10º PA'!$P$4:$P$5221=F$1),('Diário 10º PA'!$F$4:$F$5221))+SUMPRODUCT(-('Comp.'!$D$5:$D$233='Analítico Cp.'!$B66),-('Comp.'!$J$5:$J$233=F$1),('Comp.'!$E$5:$E$233))</f>
        <v>0</v>
      </c>
      <c r="G66" s="12">
        <f>SUMPRODUCT(-('Diário 7º PA'!$E$4:$E$5383='Analítico Cp.'!$B66),-('Diário 7º PA'!$O$4:$O$5383=G$1),('Diário 7º PA'!$F$4:$F$5383))+SUMPRODUCT(-('Diário 8º PA'!$E$4:$E$5022='Analítico Cp.'!$B66),-('Diário 8º PA'!$P$4:$P$5022=G$1),('Diário 8º PA'!$F$4:$F$5022))+SUMPRODUCT(-('Diário 9º PA'!$E$4:$E$5221='Analítico Cp.'!$B66),-('Diário 9º PA'!$P$4:$P$5221=G$1),('Diário 9º PA'!$F$4:$F$5221))+SUMPRODUCT(-('Diário 10º PA'!$E$4:$E$5221='Analítico Cp.'!$B66),-('Diário 10º PA'!$P$4:$P$5221=G$1),('Diário 10º PA'!$F$4:$F$5221))+SUMPRODUCT(-('Comp.'!$D$5:$D$233='Analítico Cp.'!$B66),-('Comp.'!$J$5:$J$233=G$1),('Comp.'!$E$5:$E$233))</f>
        <v>0</v>
      </c>
      <c r="H66" s="12">
        <f>SUMPRODUCT(-('Diário 7º PA'!$E$4:$E$5383='Analítico Cp.'!$B66),-('Diário 7º PA'!$O$4:$O$5383=H$1),('Diário 7º PA'!$F$4:$F$5383))+SUMPRODUCT(-('Diário 8º PA'!$E$4:$E$5022='Analítico Cp.'!$B66),-('Diário 8º PA'!$P$4:$P$5022=H$1),('Diário 8º PA'!$F$4:$F$5022))+SUMPRODUCT(-('Diário 9º PA'!$E$4:$E$5221='Analítico Cp.'!$B66),-('Diário 9º PA'!$P$4:$P$5221=H$1),('Diário 9º PA'!$F$4:$F$5221))+SUMPRODUCT(-('Diário 10º PA'!$E$4:$E$5221='Analítico Cp.'!$B66),-('Diário 10º PA'!$P$4:$P$5221=H$1),('Diário 10º PA'!$F$4:$F$5221))+SUMPRODUCT(-('Comp.'!$D$5:$D$233='Analítico Cp.'!$B66),-('Comp.'!$J$5:$J$233=H$1),('Comp.'!$E$5:$E$233))</f>
        <v>0</v>
      </c>
      <c r="I66" s="12">
        <f>SUMPRODUCT(-('Diário 7º PA'!$E$4:$E$5383='Analítico Cp.'!$B66),-('Diário 7º PA'!$O$4:$O$5383=I$1),('Diário 7º PA'!$F$4:$F$5383))+SUMPRODUCT(-('Diário 8º PA'!$E$4:$E$5022='Analítico Cp.'!$B66),-('Diário 8º PA'!$P$4:$P$5022=I$1),('Diário 8º PA'!$F$4:$F$5022))+SUMPRODUCT(-('Diário 9º PA'!$E$4:$E$5221='Analítico Cp.'!$B66),-('Diário 9º PA'!$P$4:$P$5221=I$1),('Diário 9º PA'!$F$4:$F$5221))+SUMPRODUCT(-('Diário 10º PA'!$E$4:$E$5221='Analítico Cp.'!$B66),-('Diário 10º PA'!$P$4:$P$5221=I$1),('Diário 10º PA'!$F$4:$F$5221))+SUMPRODUCT(-('Comp.'!$D$5:$D$233='Analítico Cp.'!$B66),-('Comp.'!$J$5:$J$233=I$1),('Comp.'!$E$5:$E$233))</f>
        <v>0</v>
      </c>
      <c r="J66" s="12">
        <f>SUMPRODUCT(-('Diário 7º PA'!$E$4:$E$5383='Analítico Cp.'!$B66),-('Diário 7º PA'!$O$4:$O$5383=J$1),('Diário 7º PA'!$F$4:$F$5383))+SUMPRODUCT(-('Diário 8º PA'!$E$4:$E$5022='Analítico Cp.'!$B66),-('Diário 8º PA'!$P$4:$P$5022=J$1),('Diário 8º PA'!$F$4:$F$5022))+SUMPRODUCT(-('Diário 9º PA'!$E$4:$E$5221='Analítico Cp.'!$B66),-('Diário 9º PA'!$P$4:$P$5221=J$1),('Diário 9º PA'!$F$4:$F$5221))+SUMPRODUCT(-('Diário 10º PA'!$E$4:$E$5221='Analítico Cp.'!$B66),-('Diário 10º PA'!$P$4:$P$5221=J$1),('Diário 10º PA'!$F$4:$F$5221))+SUMPRODUCT(-('Comp.'!$D$5:$D$233='Analítico Cp.'!$B66),-('Comp.'!$J$5:$J$233=J$1),('Comp.'!$E$5:$E$233))</f>
        <v>0</v>
      </c>
      <c r="K66" s="12">
        <f>SUMPRODUCT(-('Diário 7º PA'!$E$4:$E$5383='Analítico Cp.'!$B66),-('Diário 7º PA'!$O$4:$O$5383=K$1),('Diário 7º PA'!$F$4:$F$5383))+SUMPRODUCT(-('Diário 8º PA'!$E$4:$E$5022='Analítico Cp.'!$B66),-('Diário 8º PA'!$P$4:$P$5022=K$1),('Diário 8º PA'!$F$4:$F$5022))+SUMPRODUCT(-('Diário 9º PA'!$E$4:$E$5221='Analítico Cp.'!$B66),-('Diário 9º PA'!$P$4:$P$5221=K$1),('Diário 9º PA'!$F$4:$F$5221))+SUMPRODUCT(-('Diário 10º PA'!$E$4:$E$5221='Analítico Cp.'!$B66),-('Diário 10º PA'!$P$4:$P$5221=K$1),('Diário 10º PA'!$F$4:$F$5221))+SUMPRODUCT(-('Comp.'!$D$5:$D$233='Analítico Cp.'!$B66),-('Comp.'!$J$5:$J$233=K$1),('Comp.'!$E$5:$E$233))</f>
        <v>0</v>
      </c>
      <c r="L66" s="12">
        <f>SUMPRODUCT(-('Diário 7º PA'!$E$4:$E$5383='Analítico Cp.'!$B66),-('Diário 7º PA'!$O$4:$O$5383=L$1),('Diário 7º PA'!$F$4:$F$5383))+SUMPRODUCT(-('Diário 8º PA'!$E$4:$E$5022='Analítico Cp.'!$B66),-('Diário 8º PA'!$P$4:$P$5022=L$1),('Diário 8º PA'!$F$4:$F$5022))+SUMPRODUCT(-('Diário 9º PA'!$E$4:$E$5221='Analítico Cp.'!$B66),-('Diário 9º PA'!$P$4:$P$5221=L$1),('Diário 9º PA'!$F$4:$F$5221))+SUMPRODUCT(-('Diário 10º PA'!$E$4:$E$5221='Analítico Cp.'!$B66),-('Diário 10º PA'!$P$4:$P$5221=L$1),('Diário 10º PA'!$F$4:$F$5221))+SUMPRODUCT(-('Comp.'!$D$5:$D$233='Analítico Cp.'!$B66),-('Comp.'!$J$5:$J$233=L$1),('Comp.'!$E$5:$E$233))</f>
        <v>0</v>
      </c>
      <c r="M66" s="12">
        <f>SUMPRODUCT(-('Diário 7º PA'!$E$4:$E$5383='Analítico Cp.'!$B66),-('Diário 7º PA'!$O$4:$O$5383=M$1),('Diário 7º PA'!$F$4:$F$5383))+SUMPRODUCT(-('Diário 8º PA'!$E$4:$E$5022='Analítico Cp.'!$B66),-('Diário 8º PA'!$P$4:$P$5022=M$1),('Diário 8º PA'!$F$4:$F$5022))+SUMPRODUCT(-('Diário 9º PA'!$E$4:$E$5221='Analítico Cp.'!$B66),-('Diário 9º PA'!$P$4:$P$5221=M$1),('Diário 9º PA'!$F$4:$F$5221))+SUMPRODUCT(-('Diário 10º PA'!$E$4:$E$5221='Analítico Cp.'!$B66),-('Diário 10º PA'!$P$4:$P$5221=M$1),('Diário 10º PA'!$F$4:$F$5221))+SUMPRODUCT(-('Comp.'!$D$5:$D$233='Analítico Cp.'!$B66),-('Comp.'!$J$5:$J$233=M$1),('Comp.'!$E$5:$E$233))</f>
        <v>0</v>
      </c>
      <c r="N66" s="12">
        <f>SUMPRODUCT(-('Diário 7º PA'!$E$4:$E$5383='Analítico Cp.'!$B66),-('Diário 7º PA'!$O$4:$O$5383=N$1),('Diário 7º PA'!$F$4:$F$5383))+SUMPRODUCT(-('Diário 8º PA'!$E$4:$E$5022='Analítico Cp.'!$B66),-('Diário 8º PA'!$P$4:$P$5022=N$1),('Diário 8º PA'!$F$4:$F$5022))+SUMPRODUCT(-('Diário 9º PA'!$E$4:$E$5221='Analítico Cp.'!$B66),-('Diário 9º PA'!$P$4:$P$5221=N$1),('Diário 9º PA'!$F$4:$F$5221))+SUMPRODUCT(-('Diário 10º PA'!$E$4:$E$5221='Analítico Cp.'!$B66),-('Diário 10º PA'!$P$4:$P$5221=N$1),('Diário 10º PA'!$F$4:$F$5221))+SUMPRODUCT(-('Comp.'!$D$5:$D$233='Analítico Cp.'!$B66),-('Comp.'!$J$5:$J$233=N$1),('Comp.'!$E$5:$E$233))</f>
        <v>0</v>
      </c>
      <c r="O66" s="12">
        <f t="shared" si="14"/>
        <v>14554.249999999998</v>
      </c>
      <c r="P66" s="168">
        <f t="shared" si="13"/>
        <v>1.4080889192724464E-3</v>
      </c>
    </row>
    <row r="67" spans="1:16" ht="23.25" customHeight="1" x14ac:dyDescent="0.2">
      <c r="A67" s="59" t="s">
        <v>229</v>
      </c>
      <c r="B67" s="102" t="s">
        <v>230</v>
      </c>
      <c r="C67" s="12">
        <f>SUMPRODUCT(-('Diário 7º PA'!$E$4:$E$5383='Analítico Cp.'!$B67),-('Diário 7º PA'!$O$4:$O$5383=C$1),('Diário 7º PA'!$F$4:$F$5383))+SUMPRODUCT(-('Diário 8º PA'!$E$4:$E$5022='Analítico Cp.'!$B67),-('Diário 8º PA'!$P$4:$P$5022=C$1),('Diário 8º PA'!$F$4:$F$5022))+SUMPRODUCT(-('Diário 9º PA'!$E$4:$E$5221='Analítico Cp.'!$B67),-('Diário 9º PA'!$P$4:$P$5221=C$1),('Diário 9º PA'!$F$4:$F$5221))+SUMPRODUCT(-('Diário 10º PA'!$E$4:$E$5221='Analítico Cp.'!$B67),-('Diário 10º PA'!$P$4:$P$5221=C$1),('Diário 10º PA'!$F$4:$F$5221))+SUMPRODUCT(-('Comp.'!$D$5:$D$233='Analítico Cp.'!$B67),-('Comp.'!$J$5:$J$233=C$1),('Comp.'!$E$5:$E$233))</f>
        <v>10902.45</v>
      </c>
      <c r="D67" s="12">
        <f>SUMPRODUCT(-('Diário 7º PA'!$E$4:$E$5383='Analítico Cp.'!$B67),-('Diário 7º PA'!$O$4:$O$5383=D$1),('Diário 7º PA'!$F$4:$F$5383))+SUMPRODUCT(-('Diário 8º PA'!$E$4:$E$5022='Analítico Cp.'!$B67),-('Diário 8º PA'!$P$4:$P$5022=D$1),('Diário 8º PA'!$F$4:$F$5022))+SUMPRODUCT(-('Diário 9º PA'!$E$4:$E$5221='Analítico Cp.'!$B67),-('Diário 9º PA'!$P$4:$P$5221=D$1),('Diário 9º PA'!$F$4:$F$5221))+SUMPRODUCT(-('Diário 10º PA'!$E$4:$E$5221='Analítico Cp.'!$B67),-('Diário 10º PA'!$P$4:$P$5221=D$1),('Diário 10º PA'!$F$4:$F$5221))+SUMPRODUCT(-('Comp.'!$D$5:$D$233='Analítico Cp.'!$B67),-('Comp.'!$J$5:$J$233=D$1),('Comp.'!$E$5:$E$233))</f>
        <v>10902.45</v>
      </c>
      <c r="E67" s="12">
        <f>SUMPRODUCT(-('Diário 7º PA'!$E$4:$E$5383='Analítico Cp.'!$B67),-('Diário 7º PA'!$O$4:$O$5383=E$1),('Diário 7º PA'!$F$4:$F$5383))+SUMPRODUCT(-('Diário 8º PA'!$E$4:$E$5022='Analítico Cp.'!$B67),-('Diário 8º PA'!$P$4:$P$5022=E$1),('Diário 8º PA'!$F$4:$F$5022))+SUMPRODUCT(-('Diário 9º PA'!$E$4:$E$5221='Analítico Cp.'!$B67),-('Diário 9º PA'!$P$4:$P$5221=E$1),('Diário 9º PA'!$F$4:$F$5221))+SUMPRODUCT(-('Diário 10º PA'!$E$4:$E$5221='Analítico Cp.'!$B67),-('Diário 10º PA'!$P$4:$P$5221=E$1),('Diário 10º PA'!$F$4:$F$5221))+SUMPRODUCT(-('Comp.'!$D$5:$D$233='Analítico Cp.'!$B67),-('Comp.'!$J$5:$J$233=E$1),('Comp.'!$E$5:$E$233))</f>
        <v>7558.15</v>
      </c>
      <c r="F67" s="12">
        <f>SUMPRODUCT(-('Diário 7º PA'!$E$4:$E$5383='Analítico Cp.'!$B67),-('Diário 7º PA'!$O$4:$O$5383=F$1),('Diário 7º PA'!$F$4:$F$5383))+SUMPRODUCT(-('Diário 8º PA'!$E$4:$E$5022='Analítico Cp.'!$B67),-('Diário 8º PA'!$P$4:$P$5022=F$1),('Diário 8º PA'!$F$4:$F$5022))+SUMPRODUCT(-('Diário 9º PA'!$E$4:$E$5221='Analítico Cp.'!$B67),-('Diário 9º PA'!$P$4:$P$5221=F$1),('Diário 9º PA'!$F$4:$F$5221))+SUMPRODUCT(-('Diário 10º PA'!$E$4:$E$5221='Analítico Cp.'!$B67),-('Diário 10º PA'!$P$4:$P$5221=F$1),('Diário 10º PA'!$F$4:$F$5221))+SUMPRODUCT(-('Comp.'!$D$5:$D$233='Analítico Cp.'!$B67),-('Comp.'!$J$5:$J$233=F$1),('Comp.'!$E$5:$E$233))</f>
        <v>0</v>
      </c>
      <c r="G67" s="12">
        <f>SUMPRODUCT(-('Diário 7º PA'!$E$4:$E$5383='Analítico Cp.'!$B67),-('Diário 7º PA'!$O$4:$O$5383=G$1),('Diário 7º PA'!$F$4:$F$5383))+SUMPRODUCT(-('Diário 8º PA'!$E$4:$E$5022='Analítico Cp.'!$B67),-('Diário 8º PA'!$P$4:$P$5022=G$1),('Diário 8º PA'!$F$4:$F$5022))+SUMPRODUCT(-('Diário 9º PA'!$E$4:$E$5221='Analítico Cp.'!$B67),-('Diário 9º PA'!$P$4:$P$5221=G$1),('Diário 9º PA'!$F$4:$F$5221))+SUMPRODUCT(-('Diário 10º PA'!$E$4:$E$5221='Analítico Cp.'!$B67),-('Diário 10º PA'!$P$4:$P$5221=G$1),('Diário 10º PA'!$F$4:$F$5221))+SUMPRODUCT(-('Comp.'!$D$5:$D$233='Analítico Cp.'!$B67),-('Comp.'!$J$5:$J$233=G$1),('Comp.'!$E$5:$E$233))</f>
        <v>0</v>
      </c>
      <c r="H67" s="12">
        <f>SUMPRODUCT(-('Diário 7º PA'!$E$4:$E$5383='Analítico Cp.'!$B67),-('Diário 7º PA'!$O$4:$O$5383=H$1),('Diário 7º PA'!$F$4:$F$5383))+SUMPRODUCT(-('Diário 8º PA'!$E$4:$E$5022='Analítico Cp.'!$B67),-('Diário 8º PA'!$P$4:$P$5022=H$1),('Diário 8º PA'!$F$4:$F$5022))+SUMPRODUCT(-('Diário 9º PA'!$E$4:$E$5221='Analítico Cp.'!$B67),-('Diário 9º PA'!$P$4:$P$5221=H$1),('Diário 9º PA'!$F$4:$F$5221))+SUMPRODUCT(-('Diário 10º PA'!$E$4:$E$5221='Analítico Cp.'!$B67),-('Diário 10º PA'!$P$4:$P$5221=H$1),('Diário 10º PA'!$F$4:$F$5221))+SUMPRODUCT(-('Comp.'!$D$5:$D$233='Analítico Cp.'!$B67),-('Comp.'!$J$5:$J$233=H$1),('Comp.'!$E$5:$E$233))</f>
        <v>0</v>
      </c>
      <c r="I67" s="12">
        <f>SUMPRODUCT(-('Diário 7º PA'!$E$4:$E$5383='Analítico Cp.'!$B67),-('Diário 7º PA'!$O$4:$O$5383=I$1),('Diário 7º PA'!$F$4:$F$5383))+SUMPRODUCT(-('Diário 8º PA'!$E$4:$E$5022='Analítico Cp.'!$B67),-('Diário 8º PA'!$P$4:$P$5022=I$1),('Diário 8º PA'!$F$4:$F$5022))+SUMPRODUCT(-('Diário 9º PA'!$E$4:$E$5221='Analítico Cp.'!$B67),-('Diário 9º PA'!$P$4:$P$5221=I$1),('Diário 9º PA'!$F$4:$F$5221))+SUMPRODUCT(-('Diário 10º PA'!$E$4:$E$5221='Analítico Cp.'!$B67),-('Diário 10º PA'!$P$4:$P$5221=I$1),('Diário 10º PA'!$F$4:$F$5221))+SUMPRODUCT(-('Comp.'!$D$5:$D$233='Analítico Cp.'!$B67),-('Comp.'!$J$5:$J$233=I$1),('Comp.'!$E$5:$E$233))</f>
        <v>0</v>
      </c>
      <c r="J67" s="12">
        <f>SUMPRODUCT(-('Diário 7º PA'!$E$4:$E$5383='Analítico Cp.'!$B67),-('Diário 7º PA'!$O$4:$O$5383=J$1),('Diário 7º PA'!$F$4:$F$5383))+SUMPRODUCT(-('Diário 8º PA'!$E$4:$E$5022='Analítico Cp.'!$B67),-('Diário 8º PA'!$P$4:$P$5022=J$1),('Diário 8º PA'!$F$4:$F$5022))+SUMPRODUCT(-('Diário 9º PA'!$E$4:$E$5221='Analítico Cp.'!$B67),-('Diário 9º PA'!$P$4:$P$5221=J$1),('Diário 9º PA'!$F$4:$F$5221))+SUMPRODUCT(-('Diário 10º PA'!$E$4:$E$5221='Analítico Cp.'!$B67),-('Diário 10º PA'!$P$4:$P$5221=J$1),('Diário 10º PA'!$F$4:$F$5221))+SUMPRODUCT(-('Comp.'!$D$5:$D$233='Analítico Cp.'!$B67),-('Comp.'!$J$5:$J$233=J$1),('Comp.'!$E$5:$E$233))</f>
        <v>0</v>
      </c>
      <c r="K67" s="12">
        <f>SUMPRODUCT(-('Diário 7º PA'!$E$4:$E$5383='Analítico Cp.'!$B67),-('Diário 7º PA'!$O$4:$O$5383=K$1),('Diário 7º PA'!$F$4:$F$5383))+SUMPRODUCT(-('Diário 8º PA'!$E$4:$E$5022='Analítico Cp.'!$B67),-('Diário 8º PA'!$P$4:$P$5022=K$1),('Diário 8º PA'!$F$4:$F$5022))+SUMPRODUCT(-('Diário 9º PA'!$E$4:$E$5221='Analítico Cp.'!$B67),-('Diário 9º PA'!$P$4:$P$5221=K$1),('Diário 9º PA'!$F$4:$F$5221))+SUMPRODUCT(-('Diário 10º PA'!$E$4:$E$5221='Analítico Cp.'!$B67),-('Diário 10º PA'!$P$4:$P$5221=K$1),('Diário 10º PA'!$F$4:$F$5221))+SUMPRODUCT(-('Comp.'!$D$5:$D$233='Analítico Cp.'!$B67),-('Comp.'!$J$5:$J$233=K$1),('Comp.'!$E$5:$E$233))</f>
        <v>0</v>
      </c>
      <c r="L67" s="12">
        <f>SUMPRODUCT(-('Diário 7º PA'!$E$4:$E$5383='Analítico Cp.'!$B67),-('Diário 7º PA'!$O$4:$O$5383=L$1),('Diário 7º PA'!$F$4:$F$5383))+SUMPRODUCT(-('Diário 8º PA'!$E$4:$E$5022='Analítico Cp.'!$B67),-('Diário 8º PA'!$P$4:$P$5022=L$1),('Diário 8º PA'!$F$4:$F$5022))+SUMPRODUCT(-('Diário 9º PA'!$E$4:$E$5221='Analítico Cp.'!$B67),-('Diário 9º PA'!$P$4:$P$5221=L$1),('Diário 9º PA'!$F$4:$F$5221))+SUMPRODUCT(-('Diário 10º PA'!$E$4:$E$5221='Analítico Cp.'!$B67),-('Diário 10º PA'!$P$4:$P$5221=L$1),('Diário 10º PA'!$F$4:$F$5221))+SUMPRODUCT(-('Comp.'!$D$5:$D$233='Analítico Cp.'!$B67),-('Comp.'!$J$5:$J$233=L$1),('Comp.'!$E$5:$E$233))</f>
        <v>0</v>
      </c>
      <c r="M67" s="12">
        <f>SUMPRODUCT(-('Diário 7º PA'!$E$4:$E$5383='Analítico Cp.'!$B67),-('Diário 7º PA'!$O$4:$O$5383=M$1),('Diário 7º PA'!$F$4:$F$5383))+SUMPRODUCT(-('Diário 8º PA'!$E$4:$E$5022='Analítico Cp.'!$B67),-('Diário 8º PA'!$P$4:$P$5022=M$1),('Diário 8º PA'!$F$4:$F$5022))+SUMPRODUCT(-('Diário 9º PA'!$E$4:$E$5221='Analítico Cp.'!$B67),-('Diário 9º PA'!$P$4:$P$5221=M$1),('Diário 9º PA'!$F$4:$F$5221))+SUMPRODUCT(-('Diário 10º PA'!$E$4:$E$5221='Analítico Cp.'!$B67),-('Diário 10º PA'!$P$4:$P$5221=M$1),('Diário 10º PA'!$F$4:$F$5221))+SUMPRODUCT(-('Comp.'!$D$5:$D$233='Analítico Cp.'!$B67),-('Comp.'!$J$5:$J$233=M$1),('Comp.'!$E$5:$E$233))</f>
        <v>0</v>
      </c>
      <c r="N67" s="12">
        <f>SUMPRODUCT(-('Diário 7º PA'!$E$4:$E$5383='Analítico Cp.'!$B67),-('Diário 7º PA'!$O$4:$O$5383=N$1),('Diário 7º PA'!$F$4:$F$5383))+SUMPRODUCT(-('Diário 8º PA'!$E$4:$E$5022='Analítico Cp.'!$B67),-('Diário 8º PA'!$P$4:$P$5022=N$1),('Diário 8º PA'!$F$4:$F$5022))+SUMPRODUCT(-('Diário 9º PA'!$E$4:$E$5221='Analítico Cp.'!$B67),-('Diário 9º PA'!$P$4:$P$5221=N$1),('Diário 9º PA'!$F$4:$F$5221))+SUMPRODUCT(-('Diário 10º PA'!$E$4:$E$5221='Analítico Cp.'!$B67),-('Diário 10º PA'!$P$4:$P$5221=N$1),('Diário 10º PA'!$F$4:$F$5221))+SUMPRODUCT(-('Comp.'!$D$5:$D$233='Analítico Cp.'!$B67),-('Comp.'!$J$5:$J$233=N$1),('Comp.'!$E$5:$E$233))</f>
        <v>0</v>
      </c>
      <c r="O67" s="12">
        <f t="shared" si="14"/>
        <v>29363.050000000003</v>
      </c>
      <c r="P67" s="168">
        <f t="shared" si="13"/>
        <v>2.8408049429577489E-3</v>
      </c>
    </row>
    <row r="68" spans="1:16" ht="23.25" customHeight="1" x14ac:dyDescent="0.2">
      <c r="A68" s="59" t="s">
        <v>231</v>
      </c>
      <c r="B68" s="102" t="s">
        <v>232</v>
      </c>
      <c r="C68" s="12">
        <f>SUMPRODUCT(-('Diário 7º PA'!$E$4:$E$5383='Analítico Cp.'!$B68),-('Diário 7º PA'!$O$4:$O$5383=C$1),('Diário 7º PA'!$F$4:$F$5383))+SUMPRODUCT(-('Diário 8º PA'!$E$4:$E$5022='Analítico Cp.'!$B68),-('Diário 8º PA'!$P$4:$P$5022=C$1),('Diário 8º PA'!$F$4:$F$5022))+SUMPRODUCT(-('Diário 9º PA'!$E$4:$E$5221='Analítico Cp.'!$B68),-('Diário 9º PA'!$P$4:$P$5221=C$1),('Diário 9º PA'!$F$4:$F$5221))+SUMPRODUCT(-('Diário 10º PA'!$E$4:$E$5221='Analítico Cp.'!$B68),-('Diário 10º PA'!$P$4:$P$5221=C$1),('Diário 10º PA'!$F$4:$F$5221))+SUMPRODUCT(-('Comp.'!$D$5:$D$233='Analítico Cp.'!$B68),-('Comp.'!$J$5:$J$233=C$1),('Comp.'!$E$5:$E$233))</f>
        <v>0</v>
      </c>
      <c r="D68" s="12">
        <f>SUMPRODUCT(-('Diário 7º PA'!$E$4:$E$5383='Analítico Cp.'!$B68),-('Diário 7º PA'!$O$4:$O$5383=D$1),('Diário 7º PA'!$F$4:$F$5383))+SUMPRODUCT(-('Diário 8º PA'!$E$4:$E$5022='Analítico Cp.'!$B68),-('Diário 8º PA'!$P$4:$P$5022=D$1),('Diário 8º PA'!$F$4:$F$5022))+SUMPRODUCT(-('Diário 9º PA'!$E$4:$E$5221='Analítico Cp.'!$B68),-('Diário 9º PA'!$P$4:$P$5221=D$1),('Diário 9º PA'!$F$4:$F$5221))+SUMPRODUCT(-('Diário 10º PA'!$E$4:$E$5221='Analítico Cp.'!$B68),-('Diário 10º PA'!$P$4:$P$5221=D$1),('Diário 10º PA'!$F$4:$F$5221))+SUMPRODUCT(-('Comp.'!$D$5:$D$233='Analítico Cp.'!$B68),-('Comp.'!$J$5:$J$233=D$1),('Comp.'!$E$5:$E$233))</f>
        <v>0</v>
      </c>
      <c r="E68" s="12">
        <f>SUMPRODUCT(-('Diário 7º PA'!$E$4:$E$5383='Analítico Cp.'!$B68),-('Diário 7º PA'!$O$4:$O$5383=E$1),('Diário 7º PA'!$F$4:$F$5383))+SUMPRODUCT(-('Diário 8º PA'!$E$4:$E$5022='Analítico Cp.'!$B68),-('Diário 8º PA'!$P$4:$P$5022=E$1),('Diário 8º PA'!$F$4:$F$5022))+SUMPRODUCT(-('Diário 9º PA'!$E$4:$E$5221='Analítico Cp.'!$B68),-('Diário 9º PA'!$P$4:$P$5221=E$1),('Diário 9º PA'!$F$4:$F$5221))+SUMPRODUCT(-('Diário 10º PA'!$E$4:$E$5221='Analítico Cp.'!$B68),-('Diário 10º PA'!$P$4:$P$5221=E$1),('Diário 10º PA'!$F$4:$F$5221))+SUMPRODUCT(-('Comp.'!$D$5:$D$233='Analítico Cp.'!$B68),-('Comp.'!$J$5:$J$233=E$1),('Comp.'!$E$5:$E$233))</f>
        <v>0</v>
      </c>
      <c r="F68" s="12">
        <f>SUMPRODUCT(-('Diário 7º PA'!$E$4:$E$5383='Analítico Cp.'!$B68),-('Diário 7º PA'!$O$4:$O$5383=F$1),('Diário 7º PA'!$F$4:$F$5383))+SUMPRODUCT(-('Diário 8º PA'!$E$4:$E$5022='Analítico Cp.'!$B68),-('Diário 8º PA'!$P$4:$P$5022=F$1),('Diário 8º PA'!$F$4:$F$5022))+SUMPRODUCT(-('Diário 9º PA'!$E$4:$E$5221='Analítico Cp.'!$B68),-('Diário 9º PA'!$P$4:$P$5221=F$1),('Diário 9º PA'!$F$4:$F$5221))+SUMPRODUCT(-('Diário 10º PA'!$E$4:$E$5221='Analítico Cp.'!$B68),-('Diário 10º PA'!$P$4:$P$5221=F$1),('Diário 10º PA'!$F$4:$F$5221))+SUMPRODUCT(-('Comp.'!$D$5:$D$233='Analítico Cp.'!$B68),-('Comp.'!$J$5:$J$233=F$1),('Comp.'!$E$5:$E$233))</f>
        <v>0</v>
      </c>
      <c r="G68" s="12">
        <f>SUMPRODUCT(-('Diário 7º PA'!$E$4:$E$5383='Analítico Cp.'!$B68),-('Diário 7º PA'!$O$4:$O$5383=G$1),('Diário 7º PA'!$F$4:$F$5383))+SUMPRODUCT(-('Diário 8º PA'!$E$4:$E$5022='Analítico Cp.'!$B68),-('Diário 8º PA'!$P$4:$P$5022=G$1),('Diário 8º PA'!$F$4:$F$5022))+SUMPRODUCT(-('Diário 9º PA'!$E$4:$E$5221='Analítico Cp.'!$B68),-('Diário 9º PA'!$P$4:$P$5221=G$1),('Diário 9º PA'!$F$4:$F$5221))+SUMPRODUCT(-('Diário 10º PA'!$E$4:$E$5221='Analítico Cp.'!$B68),-('Diário 10º PA'!$P$4:$P$5221=G$1),('Diário 10º PA'!$F$4:$F$5221))+SUMPRODUCT(-('Comp.'!$D$5:$D$233='Analítico Cp.'!$B68),-('Comp.'!$J$5:$J$233=G$1),('Comp.'!$E$5:$E$233))</f>
        <v>0</v>
      </c>
      <c r="H68" s="12">
        <f>SUMPRODUCT(-('Diário 7º PA'!$E$4:$E$5383='Analítico Cp.'!$B68),-('Diário 7º PA'!$O$4:$O$5383=H$1),('Diário 7º PA'!$F$4:$F$5383))+SUMPRODUCT(-('Diário 8º PA'!$E$4:$E$5022='Analítico Cp.'!$B68),-('Diário 8º PA'!$P$4:$P$5022=H$1),('Diário 8º PA'!$F$4:$F$5022))+SUMPRODUCT(-('Diário 9º PA'!$E$4:$E$5221='Analítico Cp.'!$B68),-('Diário 9º PA'!$P$4:$P$5221=H$1),('Diário 9º PA'!$F$4:$F$5221))+SUMPRODUCT(-('Diário 10º PA'!$E$4:$E$5221='Analítico Cp.'!$B68),-('Diário 10º PA'!$P$4:$P$5221=H$1),('Diário 10º PA'!$F$4:$F$5221))+SUMPRODUCT(-('Comp.'!$D$5:$D$233='Analítico Cp.'!$B68),-('Comp.'!$J$5:$J$233=H$1),('Comp.'!$E$5:$E$233))</f>
        <v>0</v>
      </c>
      <c r="I68" s="12">
        <f>SUMPRODUCT(-('Diário 7º PA'!$E$4:$E$5383='Analítico Cp.'!$B68),-('Diário 7º PA'!$O$4:$O$5383=I$1),('Diário 7º PA'!$F$4:$F$5383))+SUMPRODUCT(-('Diário 8º PA'!$E$4:$E$5022='Analítico Cp.'!$B68),-('Diário 8º PA'!$P$4:$P$5022=I$1),('Diário 8º PA'!$F$4:$F$5022))+SUMPRODUCT(-('Diário 9º PA'!$E$4:$E$5221='Analítico Cp.'!$B68),-('Diário 9º PA'!$P$4:$P$5221=I$1),('Diário 9º PA'!$F$4:$F$5221))+SUMPRODUCT(-('Diário 10º PA'!$E$4:$E$5221='Analítico Cp.'!$B68),-('Diário 10º PA'!$P$4:$P$5221=I$1),('Diário 10º PA'!$F$4:$F$5221))+SUMPRODUCT(-('Comp.'!$D$5:$D$233='Analítico Cp.'!$B68),-('Comp.'!$J$5:$J$233=I$1),('Comp.'!$E$5:$E$233))</f>
        <v>0</v>
      </c>
      <c r="J68" s="12">
        <f>SUMPRODUCT(-('Diário 7º PA'!$E$4:$E$5383='Analítico Cp.'!$B68),-('Diário 7º PA'!$O$4:$O$5383=J$1),('Diário 7º PA'!$F$4:$F$5383))+SUMPRODUCT(-('Diário 8º PA'!$E$4:$E$5022='Analítico Cp.'!$B68),-('Diário 8º PA'!$P$4:$P$5022=J$1),('Diário 8º PA'!$F$4:$F$5022))+SUMPRODUCT(-('Diário 9º PA'!$E$4:$E$5221='Analítico Cp.'!$B68),-('Diário 9º PA'!$P$4:$P$5221=J$1),('Diário 9º PA'!$F$4:$F$5221))+SUMPRODUCT(-('Diário 10º PA'!$E$4:$E$5221='Analítico Cp.'!$B68),-('Diário 10º PA'!$P$4:$P$5221=J$1),('Diário 10º PA'!$F$4:$F$5221))+SUMPRODUCT(-('Comp.'!$D$5:$D$233='Analítico Cp.'!$B68),-('Comp.'!$J$5:$J$233=J$1),('Comp.'!$E$5:$E$233))</f>
        <v>0</v>
      </c>
      <c r="K68" s="12">
        <f>SUMPRODUCT(-('Diário 7º PA'!$E$4:$E$5383='Analítico Cp.'!$B68),-('Diário 7º PA'!$O$4:$O$5383=K$1),('Diário 7º PA'!$F$4:$F$5383))+SUMPRODUCT(-('Diário 8º PA'!$E$4:$E$5022='Analítico Cp.'!$B68),-('Diário 8º PA'!$P$4:$P$5022=K$1),('Diário 8º PA'!$F$4:$F$5022))+SUMPRODUCT(-('Diário 9º PA'!$E$4:$E$5221='Analítico Cp.'!$B68),-('Diário 9º PA'!$P$4:$P$5221=K$1),('Diário 9º PA'!$F$4:$F$5221))+SUMPRODUCT(-('Diário 10º PA'!$E$4:$E$5221='Analítico Cp.'!$B68),-('Diário 10º PA'!$P$4:$P$5221=K$1),('Diário 10º PA'!$F$4:$F$5221))+SUMPRODUCT(-('Comp.'!$D$5:$D$233='Analítico Cp.'!$B68),-('Comp.'!$J$5:$J$233=K$1),('Comp.'!$E$5:$E$233))</f>
        <v>0</v>
      </c>
      <c r="L68" s="12">
        <f>SUMPRODUCT(-('Diário 7º PA'!$E$4:$E$5383='Analítico Cp.'!$B68),-('Diário 7º PA'!$O$4:$O$5383=L$1),('Diário 7º PA'!$F$4:$F$5383))+SUMPRODUCT(-('Diário 8º PA'!$E$4:$E$5022='Analítico Cp.'!$B68),-('Diário 8º PA'!$P$4:$P$5022=L$1),('Diário 8º PA'!$F$4:$F$5022))+SUMPRODUCT(-('Diário 9º PA'!$E$4:$E$5221='Analítico Cp.'!$B68),-('Diário 9º PA'!$P$4:$P$5221=L$1),('Diário 9º PA'!$F$4:$F$5221))+SUMPRODUCT(-('Diário 10º PA'!$E$4:$E$5221='Analítico Cp.'!$B68),-('Diário 10º PA'!$P$4:$P$5221=L$1),('Diário 10º PA'!$F$4:$F$5221))+SUMPRODUCT(-('Comp.'!$D$5:$D$233='Analítico Cp.'!$B68),-('Comp.'!$J$5:$J$233=L$1),('Comp.'!$E$5:$E$233))</f>
        <v>0</v>
      </c>
      <c r="M68" s="12">
        <f>SUMPRODUCT(-('Diário 7º PA'!$E$4:$E$5383='Analítico Cp.'!$B68),-('Diário 7º PA'!$O$4:$O$5383=M$1),('Diário 7º PA'!$F$4:$F$5383))+SUMPRODUCT(-('Diário 8º PA'!$E$4:$E$5022='Analítico Cp.'!$B68),-('Diário 8º PA'!$P$4:$P$5022=M$1),('Diário 8º PA'!$F$4:$F$5022))+SUMPRODUCT(-('Diário 9º PA'!$E$4:$E$5221='Analítico Cp.'!$B68),-('Diário 9º PA'!$P$4:$P$5221=M$1),('Diário 9º PA'!$F$4:$F$5221))+SUMPRODUCT(-('Diário 10º PA'!$E$4:$E$5221='Analítico Cp.'!$B68),-('Diário 10º PA'!$P$4:$P$5221=M$1),('Diário 10º PA'!$F$4:$F$5221))+SUMPRODUCT(-('Comp.'!$D$5:$D$233='Analítico Cp.'!$B68),-('Comp.'!$J$5:$J$233=M$1),('Comp.'!$E$5:$E$233))</f>
        <v>0</v>
      </c>
      <c r="N68" s="12">
        <f>SUMPRODUCT(-('Diário 7º PA'!$E$4:$E$5383='Analítico Cp.'!$B68),-('Diário 7º PA'!$O$4:$O$5383=N$1),('Diário 7º PA'!$F$4:$F$5383))+SUMPRODUCT(-('Diário 8º PA'!$E$4:$E$5022='Analítico Cp.'!$B68),-('Diário 8º PA'!$P$4:$P$5022=N$1),('Diário 8º PA'!$F$4:$F$5022))+SUMPRODUCT(-('Diário 9º PA'!$E$4:$E$5221='Analítico Cp.'!$B68),-('Diário 9º PA'!$P$4:$P$5221=N$1),('Diário 9º PA'!$F$4:$F$5221))+SUMPRODUCT(-('Diário 10º PA'!$E$4:$E$5221='Analítico Cp.'!$B68),-('Diário 10º PA'!$P$4:$P$5221=N$1),('Diário 10º PA'!$F$4:$F$5221))+SUMPRODUCT(-('Comp.'!$D$5:$D$233='Analítico Cp.'!$B68),-('Comp.'!$J$5:$J$233=N$1),('Comp.'!$E$5:$E$233))</f>
        <v>0</v>
      </c>
      <c r="O68" s="12">
        <f t="shared" si="14"/>
        <v>0</v>
      </c>
      <c r="P68" s="168">
        <f t="shared" si="13"/>
        <v>0</v>
      </c>
    </row>
    <row r="69" spans="1:16" ht="23.25" customHeight="1" x14ac:dyDescent="0.2">
      <c r="A69" s="59" t="s">
        <v>233</v>
      </c>
      <c r="B69" s="102" t="s">
        <v>234</v>
      </c>
      <c r="C69" s="12">
        <f>SUMPRODUCT(-('Diário 7º PA'!$E$4:$E$5383='Analítico Cp.'!$B69),-('Diário 7º PA'!$O$4:$O$5383=C$1),('Diário 7º PA'!$F$4:$F$5383))+SUMPRODUCT(-('Diário 8º PA'!$E$4:$E$5022='Analítico Cp.'!$B69),-('Diário 8º PA'!$P$4:$P$5022=C$1),('Diário 8º PA'!$F$4:$F$5022))+SUMPRODUCT(-('Diário 9º PA'!$E$4:$E$5221='Analítico Cp.'!$B69),-('Diário 9º PA'!$P$4:$P$5221=C$1),('Diário 9º PA'!$F$4:$F$5221))+SUMPRODUCT(-('Diário 10º PA'!$E$4:$E$5221='Analítico Cp.'!$B69),-('Diário 10º PA'!$P$4:$P$5221=C$1),('Diário 10º PA'!$F$4:$F$5221))+SUMPRODUCT(-('Comp.'!$D$5:$D$233='Analítico Cp.'!$B69),-('Comp.'!$J$5:$J$233=C$1),('Comp.'!$E$5:$E$233))</f>
        <v>45124.65</v>
      </c>
      <c r="D69" s="12">
        <f>SUMPRODUCT(-('Diário 7º PA'!$E$4:$E$5383='Analítico Cp.'!$B69),-('Diário 7º PA'!$O$4:$O$5383=D$1),('Diário 7º PA'!$F$4:$F$5383))+SUMPRODUCT(-('Diário 8º PA'!$E$4:$E$5022='Analítico Cp.'!$B69),-('Diário 8º PA'!$P$4:$P$5022=D$1),('Diário 8º PA'!$F$4:$F$5022))+SUMPRODUCT(-('Diário 9º PA'!$E$4:$E$5221='Analítico Cp.'!$B69),-('Diário 9º PA'!$P$4:$P$5221=D$1),('Diário 9º PA'!$F$4:$F$5221))+SUMPRODUCT(-('Diário 10º PA'!$E$4:$E$5221='Analítico Cp.'!$B69),-('Diário 10º PA'!$P$4:$P$5221=D$1),('Diário 10º PA'!$F$4:$F$5221))+SUMPRODUCT(-('Comp.'!$D$5:$D$233='Analítico Cp.'!$B69),-('Comp.'!$J$5:$J$233=D$1),('Comp.'!$E$5:$E$233))</f>
        <v>45124.65</v>
      </c>
      <c r="E69" s="12">
        <f>SUMPRODUCT(-('Diário 7º PA'!$E$4:$E$5383='Analítico Cp.'!$B69),-('Diário 7º PA'!$O$4:$O$5383=E$1),('Diário 7º PA'!$F$4:$F$5383))+SUMPRODUCT(-('Diário 8º PA'!$E$4:$E$5022='Analítico Cp.'!$B69),-('Diário 8º PA'!$P$4:$P$5022=E$1),('Diário 8º PA'!$F$4:$F$5022))+SUMPRODUCT(-('Diário 9º PA'!$E$4:$E$5221='Analítico Cp.'!$B69),-('Diário 9º PA'!$P$4:$P$5221=E$1),('Diário 9º PA'!$F$4:$F$5221))+SUMPRODUCT(-('Diário 10º PA'!$E$4:$E$5221='Analítico Cp.'!$B69),-('Diário 10º PA'!$P$4:$P$5221=E$1),('Diário 10º PA'!$F$4:$F$5221))+SUMPRODUCT(-('Comp.'!$D$5:$D$233='Analítico Cp.'!$B69),-('Comp.'!$J$5:$J$233=E$1),('Comp.'!$E$5:$E$233))</f>
        <v>45124.65</v>
      </c>
      <c r="F69" s="12">
        <f>SUMPRODUCT(-('Diário 7º PA'!$E$4:$E$5383='Analítico Cp.'!$B69),-('Diário 7º PA'!$O$4:$O$5383=F$1),('Diário 7º PA'!$F$4:$F$5383))+SUMPRODUCT(-('Diário 8º PA'!$E$4:$E$5022='Analítico Cp.'!$B69),-('Diário 8º PA'!$P$4:$P$5022=F$1),('Diário 8º PA'!$F$4:$F$5022))+SUMPRODUCT(-('Diário 9º PA'!$E$4:$E$5221='Analítico Cp.'!$B69),-('Diário 9º PA'!$P$4:$P$5221=F$1),('Diário 9º PA'!$F$4:$F$5221))+SUMPRODUCT(-('Diário 10º PA'!$E$4:$E$5221='Analítico Cp.'!$B69),-('Diário 10º PA'!$P$4:$P$5221=F$1),('Diário 10º PA'!$F$4:$F$5221))+SUMPRODUCT(-('Comp.'!$D$5:$D$233='Analítico Cp.'!$B69),-('Comp.'!$J$5:$J$233=F$1),('Comp.'!$E$5:$E$233))</f>
        <v>0</v>
      </c>
      <c r="G69" s="12">
        <f>SUMPRODUCT(-('Diário 7º PA'!$E$4:$E$5383='Analítico Cp.'!$B69),-('Diário 7º PA'!$O$4:$O$5383=G$1),('Diário 7º PA'!$F$4:$F$5383))+SUMPRODUCT(-('Diário 8º PA'!$E$4:$E$5022='Analítico Cp.'!$B69),-('Diário 8º PA'!$P$4:$P$5022=G$1),('Diário 8º PA'!$F$4:$F$5022))+SUMPRODUCT(-('Diário 9º PA'!$E$4:$E$5221='Analítico Cp.'!$B69),-('Diário 9º PA'!$P$4:$P$5221=G$1),('Diário 9º PA'!$F$4:$F$5221))+SUMPRODUCT(-('Diário 10º PA'!$E$4:$E$5221='Analítico Cp.'!$B69),-('Diário 10º PA'!$P$4:$P$5221=G$1),('Diário 10º PA'!$F$4:$F$5221))+SUMPRODUCT(-('Comp.'!$D$5:$D$233='Analítico Cp.'!$B69),-('Comp.'!$J$5:$J$233=G$1),('Comp.'!$E$5:$E$233))</f>
        <v>0</v>
      </c>
      <c r="H69" s="12">
        <f>SUMPRODUCT(-('Diário 7º PA'!$E$4:$E$5383='Analítico Cp.'!$B69),-('Diário 7º PA'!$O$4:$O$5383=H$1),('Diário 7º PA'!$F$4:$F$5383))+SUMPRODUCT(-('Diário 8º PA'!$E$4:$E$5022='Analítico Cp.'!$B69),-('Diário 8º PA'!$P$4:$P$5022=H$1),('Diário 8º PA'!$F$4:$F$5022))+SUMPRODUCT(-('Diário 9º PA'!$E$4:$E$5221='Analítico Cp.'!$B69),-('Diário 9º PA'!$P$4:$P$5221=H$1),('Diário 9º PA'!$F$4:$F$5221))+SUMPRODUCT(-('Diário 10º PA'!$E$4:$E$5221='Analítico Cp.'!$B69),-('Diário 10º PA'!$P$4:$P$5221=H$1),('Diário 10º PA'!$F$4:$F$5221))+SUMPRODUCT(-('Comp.'!$D$5:$D$233='Analítico Cp.'!$B69),-('Comp.'!$J$5:$J$233=H$1),('Comp.'!$E$5:$E$233))</f>
        <v>0</v>
      </c>
      <c r="I69" s="12">
        <f>SUMPRODUCT(-('Diário 7º PA'!$E$4:$E$5383='Analítico Cp.'!$B69),-('Diário 7º PA'!$O$4:$O$5383=I$1),('Diário 7º PA'!$F$4:$F$5383))+SUMPRODUCT(-('Diário 8º PA'!$E$4:$E$5022='Analítico Cp.'!$B69),-('Diário 8º PA'!$P$4:$P$5022=I$1),('Diário 8º PA'!$F$4:$F$5022))+SUMPRODUCT(-('Diário 9º PA'!$E$4:$E$5221='Analítico Cp.'!$B69),-('Diário 9º PA'!$P$4:$P$5221=I$1),('Diário 9º PA'!$F$4:$F$5221))+SUMPRODUCT(-('Diário 10º PA'!$E$4:$E$5221='Analítico Cp.'!$B69),-('Diário 10º PA'!$P$4:$P$5221=I$1),('Diário 10º PA'!$F$4:$F$5221))+SUMPRODUCT(-('Comp.'!$D$5:$D$233='Analítico Cp.'!$B69),-('Comp.'!$J$5:$J$233=I$1),('Comp.'!$E$5:$E$233))</f>
        <v>0</v>
      </c>
      <c r="J69" s="12">
        <f>SUMPRODUCT(-('Diário 7º PA'!$E$4:$E$5383='Analítico Cp.'!$B69),-('Diário 7º PA'!$O$4:$O$5383=J$1),('Diário 7º PA'!$F$4:$F$5383))+SUMPRODUCT(-('Diário 8º PA'!$E$4:$E$5022='Analítico Cp.'!$B69),-('Diário 8º PA'!$P$4:$P$5022=J$1),('Diário 8º PA'!$F$4:$F$5022))+SUMPRODUCT(-('Diário 9º PA'!$E$4:$E$5221='Analítico Cp.'!$B69),-('Diário 9º PA'!$P$4:$P$5221=J$1),('Diário 9º PA'!$F$4:$F$5221))+SUMPRODUCT(-('Diário 10º PA'!$E$4:$E$5221='Analítico Cp.'!$B69),-('Diário 10º PA'!$P$4:$P$5221=J$1),('Diário 10º PA'!$F$4:$F$5221))+SUMPRODUCT(-('Comp.'!$D$5:$D$233='Analítico Cp.'!$B69),-('Comp.'!$J$5:$J$233=J$1),('Comp.'!$E$5:$E$233))</f>
        <v>0</v>
      </c>
      <c r="K69" s="12">
        <f>SUMPRODUCT(-('Diário 7º PA'!$E$4:$E$5383='Analítico Cp.'!$B69),-('Diário 7º PA'!$O$4:$O$5383=K$1),('Diário 7º PA'!$F$4:$F$5383))+SUMPRODUCT(-('Diário 8º PA'!$E$4:$E$5022='Analítico Cp.'!$B69),-('Diário 8º PA'!$P$4:$P$5022=K$1),('Diário 8º PA'!$F$4:$F$5022))+SUMPRODUCT(-('Diário 9º PA'!$E$4:$E$5221='Analítico Cp.'!$B69),-('Diário 9º PA'!$P$4:$P$5221=K$1),('Diário 9º PA'!$F$4:$F$5221))+SUMPRODUCT(-('Diário 10º PA'!$E$4:$E$5221='Analítico Cp.'!$B69),-('Diário 10º PA'!$P$4:$P$5221=K$1),('Diário 10º PA'!$F$4:$F$5221))+SUMPRODUCT(-('Comp.'!$D$5:$D$233='Analítico Cp.'!$B69),-('Comp.'!$J$5:$J$233=K$1),('Comp.'!$E$5:$E$233))</f>
        <v>0</v>
      </c>
      <c r="L69" s="12">
        <f>SUMPRODUCT(-('Diário 7º PA'!$E$4:$E$5383='Analítico Cp.'!$B69),-('Diário 7º PA'!$O$4:$O$5383=L$1),('Diário 7º PA'!$F$4:$F$5383))+SUMPRODUCT(-('Diário 8º PA'!$E$4:$E$5022='Analítico Cp.'!$B69),-('Diário 8º PA'!$P$4:$P$5022=L$1),('Diário 8º PA'!$F$4:$F$5022))+SUMPRODUCT(-('Diário 9º PA'!$E$4:$E$5221='Analítico Cp.'!$B69),-('Diário 9º PA'!$P$4:$P$5221=L$1),('Diário 9º PA'!$F$4:$F$5221))+SUMPRODUCT(-('Diário 10º PA'!$E$4:$E$5221='Analítico Cp.'!$B69),-('Diário 10º PA'!$P$4:$P$5221=L$1),('Diário 10º PA'!$F$4:$F$5221))+SUMPRODUCT(-('Comp.'!$D$5:$D$233='Analítico Cp.'!$B69),-('Comp.'!$J$5:$J$233=L$1),('Comp.'!$E$5:$E$233))</f>
        <v>0</v>
      </c>
      <c r="M69" s="12">
        <f>SUMPRODUCT(-('Diário 7º PA'!$E$4:$E$5383='Analítico Cp.'!$B69),-('Diário 7º PA'!$O$4:$O$5383=M$1),('Diário 7º PA'!$F$4:$F$5383))+SUMPRODUCT(-('Diário 8º PA'!$E$4:$E$5022='Analítico Cp.'!$B69),-('Diário 8º PA'!$P$4:$P$5022=M$1),('Diário 8º PA'!$F$4:$F$5022))+SUMPRODUCT(-('Diário 9º PA'!$E$4:$E$5221='Analítico Cp.'!$B69),-('Diário 9º PA'!$P$4:$P$5221=M$1),('Diário 9º PA'!$F$4:$F$5221))+SUMPRODUCT(-('Diário 10º PA'!$E$4:$E$5221='Analítico Cp.'!$B69),-('Diário 10º PA'!$P$4:$P$5221=M$1),('Diário 10º PA'!$F$4:$F$5221))+SUMPRODUCT(-('Comp.'!$D$5:$D$233='Analítico Cp.'!$B69),-('Comp.'!$J$5:$J$233=M$1),('Comp.'!$E$5:$E$233))</f>
        <v>0</v>
      </c>
      <c r="N69" s="12">
        <f>SUMPRODUCT(-('Diário 7º PA'!$E$4:$E$5383='Analítico Cp.'!$B69),-('Diário 7º PA'!$O$4:$O$5383=N$1),('Diário 7º PA'!$F$4:$F$5383))+SUMPRODUCT(-('Diário 8º PA'!$E$4:$E$5022='Analítico Cp.'!$B69),-('Diário 8º PA'!$P$4:$P$5022=N$1),('Diário 8º PA'!$F$4:$F$5022))+SUMPRODUCT(-('Diário 9º PA'!$E$4:$E$5221='Analítico Cp.'!$B69),-('Diário 9º PA'!$P$4:$P$5221=N$1),('Diário 9º PA'!$F$4:$F$5221))+SUMPRODUCT(-('Diário 10º PA'!$E$4:$E$5221='Analítico Cp.'!$B69),-('Diário 10º PA'!$P$4:$P$5221=N$1),('Diário 10º PA'!$F$4:$F$5221))+SUMPRODUCT(-('Comp.'!$D$5:$D$233='Analítico Cp.'!$B69),-('Comp.'!$J$5:$J$233=N$1),('Comp.'!$E$5:$E$233))</f>
        <v>0</v>
      </c>
      <c r="O69" s="12">
        <f t="shared" si="14"/>
        <v>135373.95000000001</v>
      </c>
      <c r="P69" s="168">
        <f t="shared" si="13"/>
        <v>1.3097106271579933E-2</v>
      </c>
    </row>
    <row r="70" spans="1:16" ht="23.25" customHeight="1" x14ac:dyDescent="0.2">
      <c r="A70" s="59" t="s">
        <v>235</v>
      </c>
      <c r="B70" s="102" t="s">
        <v>236</v>
      </c>
      <c r="C70" s="12">
        <f>SUMPRODUCT(-('Diário 7º PA'!$E$4:$E$5383='Analítico Cp.'!$B70),-('Diário 7º PA'!$O$4:$O$5383=C$1),('Diário 7º PA'!$F$4:$F$5383))+SUMPRODUCT(-('Diário 8º PA'!$E$4:$E$5022='Analítico Cp.'!$B70),-('Diário 8º PA'!$P$4:$P$5022=C$1),('Diário 8º PA'!$F$4:$F$5022))+SUMPRODUCT(-('Diário 9º PA'!$E$4:$E$5221='Analítico Cp.'!$B70),-('Diário 9º PA'!$P$4:$P$5221=C$1),('Diário 9º PA'!$F$4:$F$5221))+SUMPRODUCT(-('Diário 10º PA'!$E$4:$E$5221='Analítico Cp.'!$B70),-('Diário 10º PA'!$P$4:$P$5221=C$1),('Diário 10º PA'!$F$4:$F$5221))+SUMPRODUCT(-('Comp.'!$D$5:$D$233='Analítico Cp.'!$B70),-('Comp.'!$J$5:$J$233=C$1),('Comp.'!$E$5:$E$233))</f>
        <v>0</v>
      </c>
      <c r="D70" s="12">
        <f>SUMPRODUCT(-('Diário 7º PA'!$E$4:$E$5383='Analítico Cp.'!$B70),-('Diário 7º PA'!$O$4:$O$5383=D$1),('Diário 7º PA'!$F$4:$F$5383))+SUMPRODUCT(-('Diário 8º PA'!$E$4:$E$5022='Analítico Cp.'!$B70),-('Diário 8º PA'!$P$4:$P$5022=D$1),('Diário 8º PA'!$F$4:$F$5022))+SUMPRODUCT(-('Diário 9º PA'!$E$4:$E$5221='Analítico Cp.'!$B70),-('Diário 9º PA'!$P$4:$P$5221=D$1),('Diário 9º PA'!$F$4:$F$5221))+SUMPRODUCT(-('Diário 10º PA'!$E$4:$E$5221='Analítico Cp.'!$B70),-('Diário 10º PA'!$P$4:$P$5221=D$1),('Diário 10º PA'!$F$4:$F$5221))+SUMPRODUCT(-('Comp.'!$D$5:$D$233='Analítico Cp.'!$B70),-('Comp.'!$J$5:$J$233=D$1),('Comp.'!$E$5:$E$233))</f>
        <v>0</v>
      </c>
      <c r="E70" s="12">
        <f>SUMPRODUCT(-('Diário 7º PA'!$E$4:$E$5383='Analítico Cp.'!$B70),-('Diário 7º PA'!$O$4:$O$5383=E$1),('Diário 7º PA'!$F$4:$F$5383))+SUMPRODUCT(-('Diário 8º PA'!$E$4:$E$5022='Analítico Cp.'!$B70),-('Diário 8º PA'!$P$4:$P$5022=E$1),('Diário 8º PA'!$F$4:$F$5022))+SUMPRODUCT(-('Diário 9º PA'!$E$4:$E$5221='Analítico Cp.'!$B70),-('Diário 9º PA'!$P$4:$P$5221=E$1),('Diário 9º PA'!$F$4:$F$5221))+SUMPRODUCT(-('Diário 10º PA'!$E$4:$E$5221='Analítico Cp.'!$B70),-('Diário 10º PA'!$P$4:$P$5221=E$1),('Diário 10º PA'!$F$4:$F$5221))+SUMPRODUCT(-('Comp.'!$D$5:$D$233='Analítico Cp.'!$B70),-('Comp.'!$J$5:$J$233=E$1),('Comp.'!$E$5:$E$233))</f>
        <v>0</v>
      </c>
      <c r="F70" s="12">
        <f>SUMPRODUCT(-('Diário 7º PA'!$E$4:$E$5383='Analítico Cp.'!$B70),-('Diário 7º PA'!$O$4:$O$5383=F$1),('Diário 7º PA'!$F$4:$F$5383))+SUMPRODUCT(-('Diário 8º PA'!$E$4:$E$5022='Analítico Cp.'!$B70),-('Diário 8º PA'!$P$4:$P$5022=F$1),('Diário 8º PA'!$F$4:$F$5022))+SUMPRODUCT(-('Diário 9º PA'!$E$4:$E$5221='Analítico Cp.'!$B70),-('Diário 9º PA'!$P$4:$P$5221=F$1),('Diário 9º PA'!$F$4:$F$5221))+SUMPRODUCT(-('Diário 10º PA'!$E$4:$E$5221='Analítico Cp.'!$B70),-('Diário 10º PA'!$P$4:$P$5221=F$1),('Diário 10º PA'!$F$4:$F$5221))+SUMPRODUCT(-('Comp.'!$D$5:$D$233='Analítico Cp.'!$B70),-('Comp.'!$J$5:$J$233=F$1),('Comp.'!$E$5:$E$233))</f>
        <v>0</v>
      </c>
      <c r="G70" s="12">
        <f>SUMPRODUCT(-('Diário 7º PA'!$E$4:$E$5383='Analítico Cp.'!$B70),-('Diário 7º PA'!$O$4:$O$5383=G$1),('Diário 7º PA'!$F$4:$F$5383))+SUMPRODUCT(-('Diário 8º PA'!$E$4:$E$5022='Analítico Cp.'!$B70),-('Diário 8º PA'!$P$4:$P$5022=G$1),('Diário 8º PA'!$F$4:$F$5022))+SUMPRODUCT(-('Diário 9º PA'!$E$4:$E$5221='Analítico Cp.'!$B70),-('Diário 9º PA'!$P$4:$P$5221=G$1),('Diário 9º PA'!$F$4:$F$5221))+SUMPRODUCT(-('Diário 10º PA'!$E$4:$E$5221='Analítico Cp.'!$B70),-('Diário 10º PA'!$P$4:$P$5221=G$1),('Diário 10º PA'!$F$4:$F$5221))+SUMPRODUCT(-('Comp.'!$D$5:$D$233='Analítico Cp.'!$B70),-('Comp.'!$J$5:$J$233=G$1),('Comp.'!$E$5:$E$233))</f>
        <v>0</v>
      </c>
      <c r="H70" s="12">
        <f>SUMPRODUCT(-('Diário 7º PA'!$E$4:$E$5383='Analítico Cp.'!$B70),-('Diário 7º PA'!$O$4:$O$5383=H$1),('Diário 7º PA'!$F$4:$F$5383))+SUMPRODUCT(-('Diário 8º PA'!$E$4:$E$5022='Analítico Cp.'!$B70),-('Diário 8º PA'!$P$4:$P$5022=H$1),('Diário 8º PA'!$F$4:$F$5022))+SUMPRODUCT(-('Diário 9º PA'!$E$4:$E$5221='Analítico Cp.'!$B70),-('Diário 9º PA'!$P$4:$P$5221=H$1),('Diário 9º PA'!$F$4:$F$5221))+SUMPRODUCT(-('Diário 10º PA'!$E$4:$E$5221='Analítico Cp.'!$B70),-('Diário 10º PA'!$P$4:$P$5221=H$1),('Diário 10º PA'!$F$4:$F$5221))+SUMPRODUCT(-('Comp.'!$D$5:$D$233='Analítico Cp.'!$B70),-('Comp.'!$J$5:$J$233=H$1),('Comp.'!$E$5:$E$233))</f>
        <v>0</v>
      </c>
      <c r="I70" s="12">
        <f>SUMPRODUCT(-('Diário 7º PA'!$E$4:$E$5383='Analítico Cp.'!$B70),-('Diário 7º PA'!$O$4:$O$5383=I$1),('Diário 7º PA'!$F$4:$F$5383))+SUMPRODUCT(-('Diário 8º PA'!$E$4:$E$5022='Analítico Cp.'!$B70),-('Diário 8º PA'!$P$4:$P$5022=I$1),('Diário 8º PA'!$F$4:$F$5022))+SUMPRODUCT(-('Diário 9º PA'!$E$4:$E$5221='Analítico Cp.'!$B70),-('Diário 9º PA'!$P$4:$P$5221=I$1),('Diário 9º PA'!$F$4:$F$5221))+SUMPRODUCT(-('Diário 10º PA'!$E$4:$E$5221='Analítico Cp.'!$B70),-('Diário 10º PA'!$P$4:$P$5221=I$1),('Diário 10º PA'!$F$4:$F$5221))+SUMPRODUCT(-('Comp.'!$D$5:$D$233='Analítico Cp.'!$B70),-('Comp.'!$J$5:$J$233=I$1),('Comp.'!$E$5:$E$233))</f>
        <v>0</v>
      </c>
      <c r="J70" s="12">
        <f>SUMPRODUCT(-('Diário 7º PA'!$E$4:$E$5383='Analítico Cp.'!$B70),-('Diário 7º PA'!$O$4:$O$5383=J$1),('Diário 7º PA'!$F$4:$F$5383))+SUMPRODUCT(-('Diário 8º PA'!$E$4:$E$5022='Analítico Cp.'!$B70),-('Diário 8º PA'!$P$4:$P$5022=J$1),('Diário 8º PA'!$F$4:$F$5022))+SUMPRODUCT(-('Diário 9º PA'!$E$4:$E$5221='Analítico Cp.'!$B70),-('Diário 9º PA'!$P$4:$P$5221=J$1),('Diário 9º PA'!$F$4:$F$5221))+SUMPRODUCT(-('Diário 10º PA'!$E$4:$E$5221='Analítico Cp.'!$B70),-('Diário 10º PA'!$P$4:$P$5221=J$1),('Diário 10º PA'!$F$4:$F$5221))+SUMPRODUCT(-('Comp.'!$D$5:$D$233='Analítico Cp.'!$B70),-('Comp.'!$J$5:$J$233=J$1),('Comp.'!$E$5:$E$233))</f>
        <v>0</v>
      </c>
      <c r="K70" s="12">
        <f>SUMPRODUCT(-('Diário 7º PA'!$E$4:$E$5383='Analítico Cp.'!$B70),-('Diário 7º PA'!$O$4:$O$5383=K$1),('Diário 7º PA'!$F$4:$F$5383))+SUMPRODUCT(-('Diário 8º PA'!$E$4:$E$5022='Analítico Cp.'!$B70),-('Diário 8º PA'!$P$4:$P$5022=K$1),('Diário 8º PA'!$F$4:$F$5022))+SUMPRODUCT(-('Diário 9º PA'!$E$4:$E$5221='Analítico Cp.'!$B70),-('Diário 9º PA'!$P$4:$P$5221=K$1),('Diário 9º PA'!$F$4:$F$5221))+SUMPRODUCT(-('Diário 10º PA'!$E$4:$E$5221='Analítico Cp.'!$B70),-('Diário 10º PA'!$P$4:$P$5221=K$1),('Diário 10º PA'!$F$4:$F$5221))+SUMPRODUCT(-('Comp.'!$D$5:$D$233='Analítico Cp.'!$B70),-('Comp.'!$J$5:$J$233=K$1),('Comp.'!$E$5:$E$233))</f>
        <v>0</v>
      </c>
      <c r="L70" s="12">
        <f>SUMPRODUCT(-('Diário 7º PA'!$E$4:$E$5383='Analítico Cp.'!$B70),-('Diário 7º PA'!$O$4:$O$5383=L$1),('Diário 7º PA'!$F$4:$F$5383))+SUMPRODUCT(-('Diário 8º PA'!$E$4:$E$5022='Analítico Cp.'!$B70),-('Diário 8º PA'!$P$4:$P$5022=L$1),('Diário 8º PA'!$F$4:$F$5022))+SUMPRODUCT(-('Diário 9º PA'!$E$4:$E$5221='Analítico Cp.'!$B70),-('Diário 9º PA'!$P$4:$P$5221=L$1),('Diário 9º PA'!$F$4:$F$5221))+SUMPRODUCT(-('Diário 10º PA'!$E$4:$E$5221='Analítico Cp.'!$B70),-('Diário 10º PA'!$P$4:$P$5221=L$1),('Diário 10º PA'!$F$4:$F$5221))+SUMPRODUCT(-('Comp.'!$D$5:$D$233='Analítico Cp.'!$B70),-('Comp.'!$J$5:$J$233=L$1),('Comp.'!$E$5:$E$233))</f>
        <v>0</v>
      </c>
      <c r="M70" s="12">
        <f>SUMPRODUCT(-('Diário 7º PA'!$E$4:$E$5383='Analítico Cp.'!$B70),-('Diário 7º PA'!$O$4:$O$5383=M$1),('Diário 7º PA'!$F$4:$F$5383))+SUMPRODUCT(-('Diário 8º PA'!$E$4:$E$5022='Analítico Cp.'!$B70),-('Diário 8º PA'!$P$4:$P$5022=M$1),('Diário 8º PA'!$F$4:$F$5022))+SUMPRODUCT(-('Diário 9º PA'!$E$4:$E$5221='Analítico Cp.'!$B70),-('Diário 9º PA'!$P$4:$P$5221=M$1),('Diário 9º PA'!$F$4:$F$5221))+SUMPRODUCT(-('Diário 10º PA'!$E$4:$E$5221='Analítico Cp.'!$B70),-('Diário 10º PA'!$P$4:$P$5221=M$1),('Diário 10º PA'!$F$4:$F$5221))+SUMPRODUCT(-('Comp.'!$D$5:$D$233='Analítico Cp.'!$B70),-('Comp.'!$J$5:$J$233=M$1),('Comp.'!$E$5:$E$233))</f>
        <v>0</v>
      </c>
      <c r="N70" s="12">
        <f>SUMPRODUCT(-('Diário 7º PA'!$E$4:$E$5383='Analítico Cp.'!$B70),-('Diário 7º PA'!$O$4:$O$5383=N$1),('Diário 7º PA'!$F$4:$F$5383))+SUMPRODUCT(-('Diário 8º PA'!$E$4:$E$5022='Analítico Cp.'!$B70),-('Diário 8º PA'!$P$4:$P$5022=N$1),('Diário 8º PA'!$F$4:$F$5022))+SUMPRODUCT(-('Diário 9º PA'!$E$4:$E$5221='Analítico Cp.'!$B70),-('Diário 9º PA'!$P$4:$P$5221=N$1),('Diário 9º PA'!$F$4:$F$5221))+SUMPRODUCT(-('Diário 10º PA'!$E$4:$E$5221='Analítico Cp.'!$B70),-('Diário 10º PA'!$P$4:$P$5221=N$1),('Diário 10º PA'!$F$4:$F$5221))+SUMPRODUCT(-('Comp.'!$D$5:$D$233='Analítico Cp.'!$B70),-('Comp.'!$J$5:$J$233=N$1),('Comp.'!$E$5:$E$233))</f>
        <v>0</v>
      </c>
      <c r="O70" s="12">
        <f t="shared" si="14"/>
        <v>0</v>
      </c>
      <c r="P70" s="168">
        <f t="shared" si="13"/>
        <v>0</v>
      </c>
    </row>
    <row r="71" spans="1:16" ht="23.25" customHeight="1" x14ac:dyDescent="0.2">
      <c r="A71" s="59" t="s">
        <v>237</v>
      </c>
      <c r="B71" s="102" t="s">
        <v>238</v>
      </c>
      <c r="C71" s="12">
        <f>SUMPRODUCT(-('Diário 7º PA'!$E$4:$E$5383='Analítico Cp.'!$B71),-('Diário 7º PA'!$O$4:$O$5383=C$1),('Diário 7º PA'!$F$4:$F$5383))+SUMPRODUCT(-('Diário 8º PA'!$E$4:$E$5022='Analítico Cp.'!$B71),-('Diário 8º PA'!$P$4:$P$5022=C$1),('Diário 8º PA'!$F$4:$F$5022))+SUMPRODUCT(-('Diário 9º PA'!$E$4:$E$5221='Analítico Cp.'!$B71),-('Diário 9º PA'!$P$4:$P$5221=C$1),('Diário 9º PA'!$F$4:$F$5221))+SUMPRODUCT(-('Diário 10º PA'!$E$4:$E$5221='Analítico Cp.'!$B71),-('Diário 10º PA'!$P$4:$P$5221=C$1),('Diário 10º PA'!$F$4:$F$5221))+SUMPRODUCT(-('Comp.'!$D$5:$D$233='Analítico Cp.'!$B71),-('Comp.'!$J$5:$J$233=C$1),('Comp.'!$E$5:$E$233))</f>
        <v>0</v>
      </c>
      <c r="D71" s="12">
        <f>SUMPRODUCT(-('Diário 7º PA'!$E$4:$E$5383='Analítico Cp.'!$B71),-('Diário 7º PA'!$O$4:$O$5383=D$1),('Diário 7º PA'!$F$4:$F$5383))+SUMPRODUCT(-('Diário 8º PA'!$E$4:$E$5022='Analítico Cp.'!$B71),-('Diário 8º PA'!$P$4:$P$5022=D$1),('Diário 8º PA'!$F$4:$F$5022))+SUMPRODUCT(-('Diário 9º PA'!$E$4:$E$5221='Analítico Cp.'!$B71),-('Diário 9º PA'!$P$4:$P$5221=D$1),('Diário 9º PA'!$F$4:$F$5221))+SUMPRODUCT(-('Diário 10º PA'!$E$4:$E$5221='Analítico Cp.'!$B71),-('Diário 10º PA'!$P$4:$P$5221=D$1),('Diário 10º PA'!$F$4:$F$5221))+SUMPRODUCT(-('Comp.'!$D$5:$D$233='Analítico Cp.'!$B71),-('Comp.'!$J$5:$J$233=D$1),('Comp.'!$E$5:$E$233))</f>
        <v>0</v>
      </c>
      <c r="E71" s="12">
        <f>SUMPRODUCT(-('Diário 7º PA'!$E$4:$E$5383='Analítico Cp.'!$B71),-('Diário 7º PA'!$O$4:$O$5383=E$1),('Diário 7º PA'!$F$4:$F$5383))+SUMPRODUCT(-('Diário 8º PA'!$E$4:$E$5022='Analítico Cp.'!$B71),-('Diário 8º PA'!$P$4:$P$5022=E$1),('Diário 8º PA'!$F$4:$F$5022))+SUMPRODUCT(-('Diário 9º PA'!$E$4:$E$5221='Analítico Cp.'!$B71),-('Diário 9º PA'!$P$4:$P$5221=E$1),('Diário 9º PA'!$F$4:$F$5221))+SUMPRODUCT(-('Diário 10º PA'!$E$4:$E$5221='Analítico Cp.'!$B71),-('Diário 10º PA'!$P$4:$P$5221=E$1),('Diário 10º PA'!$F$4:$F$5221))+SUMPRODUCT(-('Comp.'!$D$5:$D$233='Analítico Cp.'!$B71),-('Comp.'!$J$5:$J$233=E$1),('Comp.'!$E$5:$E$233))</f>
        <v>0</v>
      </c>
      <c r="F71" s="12">
        <f>SUMPRODUCT(-('Diário 7º PA'!$E$4:$E$5383='Analítico Cp.'!$B71),-('Diário 7º PA'!$O$4:$O$5383=F$1),('Diário 7º PA'!$F$4:$F$5383))+SUMPRODUCT(-('Diário 8º PA'!$E$4:$E$5022='Analítico Cp.'!$B71),-('Diário 8º PA'!$P$4:$P$5022=F$1),('Diário 8º PA'!$F$4:$F$5022))+SUMPRODUCT(-('Diário 9º PA'!$E$4:$E$5221='Analítico Cp.'!$B71),-('Diário 9º PA'!$P$4:$P$5221=F$1),('Diário 9º PA'!$F$4:$F$5221))+SUMPRODUCT(-('Diário 10º PA'!$E$4:$E$5221='Analítico Cp.'!$B71),-('Diário 10º PA'!$P$4:$P$5221=F$1),('Diário 10º PA'!$F$4:$F$5221))+SUMPRODUCT(-('Comp.'!$D$5:$D$233='Analítico Cp.'!$B71),-('Comp.'!$J$5:$J$233=F$1),('Comp.'!$E$5:$E$233))</f>
        <v>0</v>
      </c>
      <c r="G71" s="12">
        <f>SUMPRODUCT(-('Diário 7º PA'!$E$4:$E$5383='Analítico Cp.'!$B71),-('Diário 7º PA'!$O$4:$O$5383=G$1),('Diário 7º PA'!$F$4:$F$5383))+SUMPRODUCT(-('Diário 8º PA'!$E$4:$E$5022='Analítico Cp.'!$B71),-('Diário 8º PA'!$P$4:$P$5022=G$1),('Diário 8º PA'!$F$4:$F$5022))+SUMPRODUCT(-('Diário 9º PA'!$E$4:$E$5221='Analítico Cp.'!$B71),-('Diário 9º PA'!$P$4:$P$5221=G$1),('Diário 9º PA'!$F$4:$F$5221))+SUMPRODUCT(-('Diário 10º PA'!$E$4:$E$5221='Analítico Cp.'!$B71),-('Diário 10º PA'!$P$4:$P$5221=G$1),('Diário 10º PA'!$F$4:$F$5221))+SUMPRODUCT(-('Comp.'!$D$5:$D$233='Analítico Cp.'!$B71),-('Comp.'!$J$5:$J$233=G$1),('Comp.'!$E$5:$E$233))</f>
        <v>0</v>
      </c>
      <c r="H71" s="12">
        <f>SUMPRODUCT(-('Diário 7º PA'!$E$4:$E$5383='Analítico Cp.'!$B71),-('Diário 7º PA'!$O$4:$O$5383=H$1),('Diário 7º PA'!$F$4:$F$5383))+SUMPRODUCT(-('Diário 8º PA'!$E$4:$E$5022='Analítico Cp.'!$B71),-('Diário 8º PA'!$P$4:$P$5022=H$1),('Diário 8º PA'!$F$4:$F$5022))+SUMPRODUCT(-('Diário 9º PA'!$E$4:$E$5221='Analítico Cp.'!$B71),-('Diário 9º PA'!$P$4:$P$5221=H$1),('Diário 9º PA'!$F$4:$F$5221))+SUMPRODUCT(-('Diário 10º PA'!$E$4:$E$5221='Analítico Cp.'!$B71),-('Diário 10º PA'!$P$4:$P$5221=H$1),('Diário 10º PA'!$F$4:$F$5221))+SUMPRODUCT(-('Comp.'!$D$5:$D$233='Analítico Cp.'!$B71),-('Comp.'!$J$5:$J$233=H$1),('Comp.'!$E$5:$E$233))</f>
        <v>0</v>
      </c>
      <c r="I71" s="12">
        <f>SUMPRODUCT(-('Diário 7º PA'!$E$4:$E$5383='Analítico Cp.'!$B71),-('Diário 7º PA'!$O$4:$O$5383=I$1),('Diário 7º PA'!$F$4:$F$5383))+SUMPRODUCT(-('Diário 8º PA'!$E$4:$E$5022='Analítico Cp.'!$B71),-('Diário 8º PA'!$P$4:$P$5022=I$1),('Diário 8º PA'!$F$4:$F$5022))+SUMPRODUCT(-('Diário 9º PA'!$E$4:$E$5221='Analítico Cp.'!$B71),-('Diário 9º PA'!$P$4:$P$5221=I$1),('Diário 9º PA'!$F$4:$F$5221))+SUMPRODUCT(-('Diário 10º PA'!$E$4:$E$5221='Analítico Cp.'!$B71),-('Diário 10º PA'!$P$4:$P$5221=I$1),('Diário 10º PA'!$F$4:$F$5221))+SUMPRODUCT(-('Comp.'!$D$5:$D$233='Analítico Cp.'!$B71),-('Comp.'!$J$5:$J$233=I$1),('Comp.'!$E$5:$E$233))</f>
        <v>0</v>
      </c>
      <c r="J71" s="12">
        <f>SUMPRODUCT(-('Diário 7º PA'!$E$4:$E$5383='Analítico Cp.'!$B71),-('Diário 7º PA'!$O$4:$O$5383=J$1),('Diário 7º PA'!$F$4:$F$5383))+SUMPRODUCT(-('Diário 8º PA'!$E$4:$E$5022='Analítico Cp.'!$B71),-('Diário 8º PA'!$P$4:$P$5022=J$1),('Diário 8º PA'!$F$4:$F$5022))+SUMPRODUCT(-('Diário 9º PA'!$E$4:$E$5221='Analítico Cp.'!$B71),-('Diário 9º PA'!$P$4:$P$5221=J$1),('Diário 9º PA'!$F$4:$F$5221))+SUMPRODUCT(-('Diário 10º PA'!$E$4:$E$5221='Analítico Cp.'!$B71),-('Diário 10º PA'!$P$4:$P$5221=J$1),('Diário 10º PA'!$F$4:$F$5221))+SUMPRODUCT(-('Comp.'!$D$5:$D$233='Analítico Cp.'!$B71),-('Comp.'!$J$5:$J$233=J$1),('Comp.'!$E$5:$E$233))</f>
        <v>0</v>
      </c>
      <c r="K71" s="12">
        <f>SUMPRODUCT(-('Diário 7º PA'!$E$4:$E$5383='Analítico Cp.'!$B71),-('Diário 7º PA'!$O$4:$O$5383=K$1),('Diário 7º PA'!$F$4:$F$5383))+SUMPRODUCT(-('Diário 8º PA'!$E$4:$E$5022='Analítico Cp.'!$B71),-('Diário 8º PA'!$P$4:$P$5022=K$1),('Diário 8º PA'!$F$4:$F$5022))+SUMPRODUCT(-('Diário 9º PA'!$E$4:$E$5221='Analítico Cp.'!$B71),-('Diário 9º PA'!$P$4:$P$5221=K$1),('Diário 9º PA'!$F$4:$F$5221))+SUMPRODUCT(-('Diário 10º PA'!$E$4:$E$5221='Analítico Cp.'!$B71),-('Diário 10º PA'!$P$4:$P$5221=K$1),('Diário 10º PA'!$F$4:$F$5221))+SUMPRODUCT(-('Comp.'!$D$5:$D$233='Analítico Cp.'!$B71),-('Comp.'!$J$5:$J$233=K$1),('Comp.'!$E$5:$E$233))</f>
        <v>0</v>
      </c>
      <c r="L71" s="12">
        <f>SUMPRODUCT(-('Diário 7º PA'!$E$4:$E$5383='Analítico Cp.'!$B71),-('Diário 7º PA'!$O$4:$O$5383=L$1),('Diário 7º PA'!$F$4:$F$5383))+SUMPRODUCT(-('Diário 8º PA'!$E$4:$E$5022='Analítico Cp.'!$B71),-('Diário 8º PA'!$P$4:$P$5022=L$1),('Diário 8º PA'!$F$4:$F$5022))+SUMPRODUCT(-('Diário 9º PA'!$E$4:$E$5221='Analítico Cp.'!$B71),-('Diário 9º PA'!$P$4:$P$5221=L$1),('Diário 9º PA'!$F$4:$F$5221))+SUMPRODUCT(-('Diário 10º PA'!$E$4:$E$5221='Analítico Cp.'!$B71),-('Diário 10º PA'!$P$4:$P$5221=L$1),('Diário 10º PA'!$F$4:$F$5221))+SUMPRODUCT(-('Comp.'!$D$5:$D$233='Analítico Cp.'!$B71),-('Comp.'!$J$5:$J$233=L$1),('Comp.'!$E$5:$E$233))</f>
        <v>0</v>
      </c>
      <c r="M71" s="12">
        <f>SUMPRODUCT(-('Diário 7º PA'!$E$4:$E$5383='Analítico Cp.'!$B71),-('Diário 7º PA'!$O$4:$O$5383=M$1),('Diário 7º PA'!$F$4:$F$5383))+SUMPRODUCT(-('Diário 8º PA'!$E$4:$E$5022='Analítico Cp.'!$B71),-('Diário 8º PA'!$P$4:$P$5022=M$1),('Diário 8º PA'!$F$4:$F$5022))+SUMPRODUCT(-('Diário 9º PA'!$E$4:$E$5221='Analítico Cp.'!$B71),-('Diário 9º PA'!$P$4:$P$5221=M$1),('Diário 9º PA'!$F$4:$F$5221))+SUMPRODUCT(-('Diário 10º PA'!$E$4:$E$5221='Analítico Cp.'!$B71),-('Diário 10º PA'!$P$4:$P$5221=M$1),('Diário 10º PA'!$F$4:$F$5221))+SUMPRODUCT(-('Comp.'!$D$5:$D$233='Analítico Cp.'!$B71),-('Comp.'!$J$5:$J$233=M$1),('Comp.'!$E$5:$E$233))</f>
        <v>0</v>
      </c>
      <c r="N71" s="12">
        <f>SUMPRODUCT(-('Diário 7º PA'!$E$4:$E$5383='Analítico Cp.'!$B71),-('Diário 7º PA'!$O$4:$O$5383=N$1),('Diário 7º PA'!$F$4:$F$5383))+SUMPRODUCT(-('Diário 8º PA'!$E$4:$E$5022='Analítico Cp.'!$B71),-('Diário 8º PA'!$P$4:$P$5022=N$1),('Diário 8º PA'!$F$4:$F$5022))+SUMPRODUCT(-('Diário 9º PA'!$E$4:$E$5221='Analítico Cp.'!$B71),-('Diário 9º PA'!$P$4:$P$5221=N$1),('Diário 9º PA'!$F$4:$F$5221))+SUMPRODUCT(-('Diário 10º PA'!$E$4:$E$5221='Analítico Cp.'!$B71),-('Diário 10º PA'!$P$4:$P$5221=N$1),('Diário 10º PA'!$F$4:$F$5221))+SUMPRODUCT(-('Comp.'!$D$5:$D$233='Analítico Cp.'!$B71),-('Comp.'!$J$5:$J$233=N$1),('Comp.'!$E$5:$E$233))</f>
        <v>0</v>
      </c>
      <c r="O71" s="12">
        <f t="shared" si="14"/>
        <v>0</v>
      </c>
      <c r="P71" s="168">
        <f t="shared" si="13"/>
        <v>0</v>
      </c>
    </row>
    <row r="72" spans="1:16" ht="23.25" customHeight="1" x14ac:dyDescent="0.2">
      <c r="A72" s="59" t="s">
        <v>239</v>
      </c>
      <c r="B72" s="102" t="s">
        <v>240</v>
      </c>
      <c r="C72" s="12">
        <f>SUMPRODUCT(-('Diário 7º PA'!$E$4:$E$5383='Analítico Cp.'!$B72),-('Diário 7º PA'!$O$4:$O$5383=C$1),('Diário 7º PA'!$F$4:$F$5383))+SUMPRODUCT(-('Diário 8º PA'!$E$4:$E$5022='Analítico Cp.'!$B72),-('Diário 8º PA'!$P$4:$P$5022=C$1),('Diário 8º PA'!$F$4:$F$5022))+SUMPRODUCT(-('Diário 9º PA'!$E$4:$E$5221='Analítico Cp.'!$B72),-('Diário 9º PA'!$P$4:$P$5221=C$1),('Diário 9º PA'!$F$4:$F$5221))+SUMPRODUCT(-('Diário 10º PA'!$E$4:$E$5221='Analítico Cp.'!$B72),-('Diário 10º PA'!$P$4:$P$5221=C$1),('Diário 10º PA'!$F$4:$F$5221))+SUMPRODUCT(-('Comp.'!$D$5:$D$233='Analítico Cp.'!$B72),-('Comp.'!$J$5:$J$233=C$1),('Comp.'!$E$5:$E$233))</f>
        <v>0</v>
      </c>
      <c r="D72" s="12">
        <f>SUMPRODUCT(-('Diário 7º PA'!$E$4:$E$5383='Analítico Cp.'!$B72),-('Diário 7º PA'!$O$4:$O$5383=D$1),('Diário 7º PA'!$F$4:$F$5383))+SUMPRODUCT(-('Diário 8º PA'!$E$4:$E$5022='Analítico Cp.'!$B72),-('Diário 8º PA'!$P$4:$P$5022=D$1),('Diário 8º PA'!$F$4:$F$5022))+SUMPRODUCT(-('Diário 9º PA'!$E$4:$E$5221='Analítico Cp.'!$B72),-('Diário 9º PA'!$P$4:$P$5221=D$1),('Diário 9º PA'!$F$4:$F$5221))+SUMPRODUCT(-('Diário 10º PA'!$E$4:$E$5221='Analítico Cp.'!$B72),-('Diário 10º PA'!$P$4:$P$5221=D$1),('Diário 10º PA'!$F$4:$F$5221))+SUMPRODUCT(-('Comp.'!$D$5:$D$233='Analítico Cp.'!$B72),-('Comp.'!$J$5:$J$233=D$1),('Comp.'!$E$5:$E$233))</f>
        <v>0</v>
      </c>
      <c r="E72" s="12">
        <f>SUMPRODUCT(-('Diário 7º PA'!$E$4:$E$5383='Analítico Cp.'!$B72),-('Diário 7º PA'!$O$4:$O$5383=E$1),('Diário 7º PA'!$F$4:$F$5383))+SUMPRODUCT(-('Diário 8º PA'!$E$4:$E$5022='Analítico Cp.'!$B72),-('Diário 8º PA'!$P$4:$P$5022=E$1),('Diário 8º PA'!$F$4:$F$5022))+SUMPRODUCT(-('Diário 9º PA'!$E$4:$E$5221='Analítico Cp.'!$B72),-('Diário 9º PA'!$P$4:$P$5221=E$1),('Diário 9º PA'!$F$4:$F$5221))+SUMPRODUCT(-('Diário 10º PA'!$E$4:$E$5221='Analítico Cp.'!$B72),-('Diário 10º PA'!$P$4:$P$5221=E$1),('Diário 10º PA'!$F$4:$F$5221))+SUMPRODUCT(-('Comp.'!$D$5:$D$233='Analítico Cp.'!$B72),-('Comp.'!$J$5:$J$233=E$1),('Comp.'!$E$5:$E$233))</f>
        <v>0</v>
      </c>
      <c r="F72" s="12">
        <f>SUMPRODUCT(-('Diário 7º PA'!$E$4:$E$5383='Analítico Cp.'!$B72),-('Diário 7º PA'!$O$4:$O$5383=F$1),('Diário 7º PA'!$F$4:$F$5383))+SUMPRODUCT(-('Diário 8º PA'!$E$4:$E$5022='Analítico Cp.'!$B72),-('Diário 8º PA'!$P$4:$P$5022=F$1),('Diário 8º PA'!$F$4:$F$5022))+SUMPRODUCT(-('Diário 9º PA'!$E$4:$E$5221='Analítico Cp.'!$B72),-('Diário 9º PA'!$P$4:$P$5221=F$1),('Diário 9º PA'!$F$4:$F$5221))+SUMPRODUCT(-('Diário 10º PA'!$E$4:$E$5221='Analítico Cp.'!$B72),-('Diário 10º PA'!$P$4:$P$5221=F$1),('Diário 10º PA'!$F$4:$F$5221))+SUMPRODUCT(-('Comp.'!$D$5:$D$233='Analítico Cp.'!$B72),-('Comp.'!$J$5:$J$233=F$1),('Comp.'!$E$5:$E$233))</f>
        <v>0</v>
      </c>
      <c r="G72" s="12">
        <f>SUMPRODUCT(-('Diário 7º PA'!$E$4:$E$5383='Analítico Cp.'!$B72),-('Diário 7º PA'!$O$4:$O$5383=G$1),('Diário 7º PA'!$F$4:$F$5383))+SUMPRODUCT(-('Diário 8º PA'!$E$4:$E$5022='Analítico Cp.'!$B72),-('Diário 8º PA'!$P$4:$P$5022=G$1),('Diário 8º PA'!$F$4:$F$5022))+SUMPRODUCT(-('Diário 9º PA'!$E$4:$E$5221='Analítico Cp.'!$B72),-('Diário 9º PA'!$P$4:$P$5221=G$1),('Diário 9º PA'!$F$4:$F$5221))+SUMPRODUCT(-('Diário 10º PA'!$E$4:$E$5221='Analítico Cp.'!$B72),-('Diário 10º PA'!$P$4:$P$5221=G$1),('Diário 10º PA'!$F$4:$F$5221))+SUMPRODUCT(-('Comp.'!$D$5:$D$233='Analítico Cp.'!$B72),-('Comp.'!$J$5:$J$233=G$1),('Comp.'!$E$5:$E$233))</f>
        <v>0</v>
      </c>
      <c r="H72" s="12">
        <f>SUMPRODUCT(-('Diário 7º PA'!$E$4:$E$5383='Analítico Cp.'!$B72),-('Diário 7º PA'!$O$4:$O$5383=H$1),('Diário 7º PA'!$F$4:$F$5383))+SUMPRODUCT(-('Diário 8º PA'!$E$4:$E$5022='Analítico Cp.'!$B72),-('Diário 8º PA'!$P$4:$P$5022=H$1),('Diário 8º PA'!$F$4:$F$5022))+SUMPRODUCT(-('Diário 9º PA'!$E$4:$E$5221='Analítico Cp.'!$B72),-('Diário 9º PA'!$P$4:$P$5221=H$1),('Diário 9º PA'!$F$4:$F$5221))+SUMPRODUCT(-('Diário 10º PA'!$E$4:$E$5221='Analítico Cp.'!$B72),-('Diário 10º PA'!$P$4:$P$5221=H$1),('Diário 10º PA'!$F$4:$F$5221))+SUMPRODUCT(-('Comp.'!$D$5:$D$233='Analítico Cp.'!$B72),-('Comp.'!$J$5:$J$233=H$1),('Comp.'!$E$5:$E$233))</f>
        <v>0</v>
      </c>
      <c r="I72" s="12">
        <f>SUMPRODUCT(-('Diário 7º PA'!$E$4:$E$5383='Analítico Cp.'!$B72),-('Diário 7º PA'!$O$4:$O$5383=I$1),('Diário 7º PA'!$F$4:$F$5383))+SUMPRODUCT(-('Diário 8º PA'!$E$4:$E$5022='Analítico Cp.'!$B72),-('Diário 8º PA'!$P$4:$P$5022=I$1),('Diário 8º PA'!$F$4:$F$5022))+SUMPRODUCT(-('Diário 9º PA'!$E$4:$E$5221='Analítico Cp.'!$B72),-('Diário 9º PA'!$P$4:$P$5221=I$1),('Diário 9º PA'!$F$4:$F$5221))+SUMPRODUCT(-('Diário 10º PA'!$E$4:$E$5221='Analítico Cp.'!$B72),-('Diário 10º PA'!$P$4:$P$5221=I$1),('Diário 10º PA'!$F$4:$F$5221))+SUMPRODUCT(-('Comp.'!$D$5:$D$233='Analítico Cp.'!$B72),-('Comp.'!$J$5:$J$233=I$1),('Comp.'!$E$5:$E$233))</f>
        <v>0</v>
      </c>
      <c r="J72" s="12">
        <f>SUMPRODUCT(-('Diário 7º PA'!$E$4:$E$5383='Analítico Cp.'!$B72),-('Diário 7º PA'!$O$4:$O$5383=J$1),('Diário 7º PA'!$F$4:$F$5383))+SUMPRODUCT(-('Diário 8º PA'!$E$4:$E$5022='Analítico Cp.'!$B72),-('Diário 8º PA'!$P$4:$P$5022=J$1),('Diário 8º PA'!$F$4:$F$5022))+SUMPRODUCT(-('Diário 9º PA'!$E$4:$E$5221='Analítico Cp.'!$B72),-('Diário 9º PA'!$P$4:$P$5221=J$1),('Diário 9º PA'!$F$4:$F$5221))+SUMPRODUCT(-('Diário 10º PA'!$E$4:$E$5221='Analítico Cp.'!$B72),-('Diário 10º PA'!$P$4:$P$5221=J$1),('Diário 10º PA'!$F$4:$F$5221))+SUMPRODUCT(-('Comp.'!$D$5:$D$233='Analítico Cp.'!$B72),-('Comp.'!$J$5:$J$233=J$1),('Comp.'!$E$5:$E$233))</f>
        <v>0</v>
      </c>
      <c r="K72" s="12">
        <f>SUMPRODUCT(-('Diário 7º PA'!$E$4:$E$5383='Analítico Cp.'!$B72),-('Diário 7º PA'!$O$4:$O$5383=K$1),('Diário 7º PA'!$F$4:$F$5383))+SUMPRODUCT(-('Diário 8º PA'!$E$4:$E$5022='Analítico Cp.'!$B72),-('Diário 8º PA'!$P$4:$P$5022=K$1),('Diário 8º PA'!$F$4:$F$5022))+SUMPRODUCT(-('Diário 9º PA'!$E$4:$E$5221='Analítico Cp.'!$B72),-('Diário 9º PA'!$P$4:$P$5221=K$1),('Diário 9º PA'!$F$4:$F$5221))+SUMPRODUCT(-('Diário 10º PA'!$E$4:$E$5221='Analítico Cp.'!$B72),-('Diário 10º PA'!$P$4:$P$5221=K$1),('Diário 10º PA'!$F$4:$F$5221))+SUMPRODUCT(-('Comp.'!$D$5:$D$233='Analítico Cp.'!$B72),-('Comp.'!$J$5:$J$233=K$1),('Comp.'!$E$5:$E$233))</f>
        <v>0</v>
      </c>
      <c r="L72" s="12">
        <f>SUMPRODUCT(-('Diário 7º PA'!$E$4:$E$5383='Analítico Cp.'!$B72),-('Diário 7º PA'!$O$4:$O$5383=L$1),('Diário 7º PA'!$F$4:$F$5383))+SUMPRODUCT(-('Diário 8º PA'!$E$4:$E$5022='Analítico Cp.'!$B72),-('Diário 8º PA'!$P$4:$P$5022=L$1),('Diário 8º PA'!$F$4:$F$5022))+SUMPRODUCT(-('Diário 9º PA'!$E$4:$E$5221='Analítico Cp.'!$B72),-('Diário 9º PA'!$P$4:$P$5221=L$1),('Diário 9º PA'!$F$4:$F$5221))+SUMPRODUCT(-('Diário 10º PA'!$E$4:$E$5221='Analítico Cp.'!$B72),-('Diário 10º PA'!$P$4:$P$5221=L$1),('Diário 10º PA'!$F$4:$F$5221))+SUMPRODUCT(-('Comp.'!$D$5:$D$233='Analítico Cp.'!$B72),-('Comp.'!$J$5:$J$233=L$1),('Comp.'!$E$5:$E$233))</f>
        <v>0</v>
      </c>
      <c r="M72" s="12">
        <f>SUMPRODUCT(-('Diário 7º PA'!$E$4:$E$5383='Analítico Cp.'!$B72),-('Diário 7º PA'!$O$4:$O$5383=M$1),('Diário 7º PA'!$F$4:$F$5383))+SUMPRODUCT(-('Diário 8º PA'!$E$4:$E$5022='Analítico Cp.'!$B72),-('Diário 8º PA'!$P$4:$P$5022=M$1),('Diário 8º PA'!$F$4:$F$5022))+SUMPRODUCT(-('Diário 9º PA'!$E$4:$E$5221='Analítico Cp.'!$B72),-('Diário 9º PA'!$P$4:$P$5221=M$1),('Diário 9º PA'!$F$4:$F$5221))+SUMPRODUCT(-('Diário 10º PA'!$E$4:$E$5221='Analítico Cp.'!$B72),-('Diário 10º PA'!$P$4:$P$5221=M$1),('Diário 10º PA'!$F$4:$F$5221))+SUMPRODUCT(-('Comp.'!$D$5:$D$233='Analítico Cp.'!$B72),-('Comp.'!$J$5:$J$233=M$1),('Comp.'!$E$5:$E$233))</f>
        <v>0</v>
      </c>
      <c r="N72" s="12">
        <f>SUMPRODUCT(-('Diário 7º PA'!$E$4:$E$5383='Analítico Cp.'!$B72),-('Diário 7º PA'!$O$4:$O$5383=N$1),('Diário 7º PA'!$F$4:$F$5383))+SUMPRODUCT(-('Diário 8º PA'!$E$4:$E$5022='Analítico Cp.'!$B72),-('Diário 8º PA'!$P$4:$P$5022=N$1),('Diário 8º PA'!$F$4:$F$5022))+SUMPRODUCT(-('Diário 9º PA'!$E$4:$E$5221='Analítico Cp.'!$B72),-('Diário 9º PA'!$P$4:$P$5221=N$1),('Diário 9º PA'!$F$4:$F$5221))+SUMPRODUCT(-('Diário 10º PA'!$E$4:$E$5221='Analítico Cp.'!$B72),-('Diário 10º PA'!$P$4:$P$5221=N$1),('Diário 10º PA'!$F$4:$F$5221))+SUMPRODUCT(-('Comp.'!$D$5:$D$233='Analítico Cp.'!$B72),-('Comp.'!$J$5:$J$233=N$1),('Comp.'!$E$5:$E$233))</f>
        <v>0</v>
      </c>
      <c r="O72" s="12">
        <f t="shared" si="14"/>
        <v>0</v>
      </c>
      <c r="P72" s="168">
        <f t="shared" si="13"/>
        <v>0</v>
      </c>
    </row>
    <row r="73" spans="1:16" ht="23.25" customHeight="1" x14ac:dyDescent="0.2">
      <c r="A73" s="59" t="s">
        <v>241</v>
      </c>
      <c r="B73" s="102" t="s">
        <v>242</v>
      </c>
      <c r="C73" s="12">
        <f>SUMPRODUCT(-('Diário 7º PA'!$E$4:$E$5383='Analítico Cp.'!$B73),-('Diário 7º PA'!$O$4:$O$5383=C$1),('Diário 7º PA'!$F$4:$F$5383))+SUMPRODUCT(-('Diário 8º PA'!$E$4:$E$5022='Analítico Cp.'!$B73),-('Diário 8º PA'!$P$4:$P$5022=C$1),('Diário 8º PA'!$F$4:$F$5022))+SUMPRODUCT(-('Diário 9º PA'!$E$4:$E$5221='Analítico Cp.'!$B73),-('Diário 9º PA'!$P$4:$P$5221=C$1),('Diário 9º PA'!$F$4:$F$5221))+SUMPRODUCT(-('Diário 10º PA'!$E$4:$E$5221='Analítico Cp.'!$B73),-('Diário 10º PA'!$P$4:$P$5221=C$1),('Diário 10º PA'!$F$4:$F$5221))+SUMPRODUCT(-('Comp.'!$D$5:$D$233='Analítico Cp.'!$B73),-('Comp.'!$J$5:$J$233=C$1),('Comp.'!$E$5:$E$233))</f>
        <v>0</v>
      </c>
      <c r="D73" s="12">
        <f>SUMPRODUCT(-('Diário 7º PA'!$E$4:$E$5383='Analítico Cp.'!$B73),-('Diário 7º PA'!$O$4:$O$5383=D$1),('Diário 7º PA'!$F$4:$F$5383))+SUMPRODUCT(-('Diário 8º PA'!$E$4:$E$5022='Analítico Cp.'!$B73),-('Diário 8º PA'!$P$4:$P$5022=D$1),('Diário 8º PA'!$F$4:$F$5022))+SUMPRODUCT(-('Diário 9º PA'!$E$4:$E$5221='Analítico Cp.'!$B73),-('Diário 9º PA'!$P$4:$P$5221=D$1),('Diário 9º PA'!$F$4:$F$5221))+SUMPRODUCT(-('Diário 10º PA'!$E$4:$E$5221='Analítico Cp.'!$B73),-('Diário 10º PA'!$P$4:$P$5221=D$1),('Diário 10º PA'!$F$4:$F$5221))+SUMPRODUCT(-('Comp.'!$D$5:$D$233='Analítico Cp.'!$B73),-('Comp.'!$J$5:$J$233=D$1),('Comp.'!$E$5:$E$233))</f>
        <v>0</v>
      </c>
      <c r="E73" s="12">
        <f>SUMPRODUCT(-('Diário 7º PA'!$E$4:$E$5383='Analítico Cp.'!$B73),-('Diário 7º PA'!$O$4:$O$5383=E$1),('Diário 7º PA'!$F$4:$F$5383))+SUMPRODUCT(-('Diário 8º PA'!$E$4:$E$5022='Analítico Cp.'!$B73),-('Diário 8º PA'!$P$4:$P$5022=E$1),('Diário 8º PA'!$F$4:$F$5022))+SUMPRODUCT(-('Diário 9º PA'!$E$4:$E$5221='Analítico Cp.'!$B73),-('Diário 9º PA'!$P$4:$P$5221=E$1),('Diário 9º PA'!$F$4:$F$5221))+SUMPRODUCT(-('Diário 10º PA'!$E$4:$E$5221='Analítico Cp.'!$B73),-('Diário 10º PA'!$P$4:$P$5221=E$1),('Diário 10º PA'!$F$4:$F$5221))+SUMPRODUCT(-('Comp.'!$D$5:$D$233='Analítico Cp.'!$B73),-('Comp.'!$J$5:$J$233=E$1),('Comp.'!$E$5:$E$233))</f>
        <v>0</v>
      </c>
      <c r="F73" s="12">
        <f>SUMPRODUCT(-('Diário 7º PA'!$E$4:$E$5383='Analítico Cp.'!$B73),-('Diário 7º PA'!$O$4:$O$5383=F$1),('Diário 7º PA'!$F$4:$F$5383))+SUMPRODUCT(-('Diário 8º PA'!$E$4:$E$5022='Analítico Cp.'!$B73),-('Diário 8º PA'!$P$4:$P$5022=F$1),('Diário 8º PA'!$F$4:$F$5022))+SUMPRODUCT(-('Diário 9º PA'!$E$4:$E$5221='Analítico Cp.'!$B73),-('Diário 9º PA'!$P$4:$P$5221=F$1),('Diário 9º PA'!$F$4:$F$5221))+SUMPRODUCT(-('Diário 10º PA'!$E$4:$E$5221='Analítico Cp.'!$B73),-('Diário 10º PA'!$P$4:$P$5221=F$1),('Diário 10º PA'!$F$4:$F$5221))+SUMPRODUCT(-('Comp.'!$D$5:$D$233='Analítico Cp.'!$B73),-('Comp.'!$J$5:$J$233=F$1),('Comp.'!$E$5:$E$233))</f>
        <v>0</v>
      </c>
      <c r="G73" s="12">
        <f>SUMPRODUCT(-('Diário 7º PA'!$E$4:$E$5383='Analítico Cp.'!$B73),-('Diário 7º PA'!$O$4:$O$5383=G$1),('Diário 7º PA'!$F$4:$F$5383))+SUMPRODUCT(-('Diário 8º PA'!$E$4:$E$5022='Analítico Cp.'!$B73),-('Diário 8º PA'!$P$4:$P$5022=G$1),('Diário 8º PA'!$F$4:$F$5022))+SUMPRODUCT(-('Diário 9º PA'!$E$4:$E$5221='Analítico Cp.'!$B73),-('Diário 9º PA'!$P$4:$P$5221=G$1),('Diário 9º PA'!$F$4:$F$5221))+SUMPRODUCT(-('Diário 10º PA'!$E$4:$E$5221='Analítico Cp.'!$B73),-('Diário 10º PA'!$P$4:$P$5221=G$1),('Diário 10º PA'!$F$4:$F$5221))+SUMPRODUCT(-('Comp.'!$D$5:$D$233='Analítico Cp.'!$B73),-('Comp.'!$J$5:$J$233=G$1),('Comp.'!$E$5:$E$233))</f>
        <v>0</v>
      </c>
      <c r="H73" s="12">
        <f>SUMPRODUCT(-('Diário 7º PA'!$E$4:$E$5383='Analítico Cp.'!$B73),-('Diário 7º PA'!$O$4:$O$5383=H$1),('Diário 7º PA'!$F$4:$F$5383))+SUMPRODUCT(-('Diário 8º PA'!$E$4:$E$5022='Analítico Cp.'!$B73),-('Diário 8º PA'!$P$4:$P$5022=H$1),('Diário 8º PA'!$F$4:$F$5022))+SUMPRODUCT(-('Diário 9º PA'!$E$4:$E$5221='Analítico Cp.'!$B73),-('Diário 9º PA'!$P$4:$P$5221=H$1),('Diário 9º PA'!$F$4:$F$5221))+SUMPRODUCT(-('Diário 10º PA'!$E$4:$E$5221='Analítico Cp.'!$B73),-('Diário 10º PA'!$P$4:$P$5221=H$1),('Diário 10º PA'!$F$4:$F$5221))+SUMPRODUCT(-('Comp.'!$D$5:$D$233='Analítico Cp.'!$B73),-('Comp.'!$J$5:$J$233=H$1),('Comp.'!$E$5:$E$233))</f>
        <v>0</v>
      </c>
      <c r="I73" s="12">
        <f>SUMPRODUCT(-('Diário 7º PA'!$E$4:$E$5383='Analítico Cp.'!$B73),-('Diário 7º PA'!$O$4:$O$5383=I$1),('Diário 7º PA'!$F$4:$F$5383))+SUMPRODUCT(-('Diário 8º PA'!$E$4:$E$5022='Analítico Cp.'!$B73),-('Diário 8º PA'!$P$4:$P$5022=I$1),('Diário 8º PA'!$F$4:$F$5022))+SUMPRODUCT(-('Diário 9º PA'!$E$4:$E$5221='Analítico Cp.'!$B73),-('Diário 9º PA'!$P$4:$P$5221=I$1),('Diário 9º PA'!$F$4:$F$5221))+SUMPRODUCT(-('Diário 10º PA'!$E$4:$E$5221='Analítico Cp.'!$B73),-('Diário 10º PA'!$P$4:$P$5221=I$1),('Diário 10º PA'!$F$4:$F$5221))+SUMPRODUCT(-('Comp.'!$D$5:$D$233='Analítico Cp.'!$B73),-('Comp.'!$J$5:$J$233=I$1),('Comp.'!$E$5:$E$233))</f>
        <v>0</v>
      </c>
      <c r="J73" s="12">
        <f>SUMPRODUCT(-('Diário 7º PA'!$E$4:$E$5383='Analítico Cp.'!$B73),-('Diário 7º PA'!$O$4:$O$5383=J$1),('Diário 7º PA'!$F$4:$F$5383))+SUMPRODUCT(-('Diário 8º PA'!$E$4:$E$5022='Analítico Cp.'!$B73),-('Diário 8º PA'!$P$4:$P$5022=J$1),('Diário 8º PA'!$F$4:$F$5022))+SUMPRODUCT(-('Diário 9º PA'!$E$4:$E$5221='Analítico Cp.'!$B73),-('Diário 9º PA'!$P$4:$P$5221=J$1),('Diário 9º PA'!$F$4:$F$5221))+SUMPRODUCT(-('Diário 10º PA'!$E$4:$E$5221='Analítico Cp.'!$B73),-('Diário 10º PA'!$P$4:$P$5221=J$1),('Diário 10º PA'!$F$4:$F$5221))+SUMPRODUCT(-('Comp.'!$D$5:$D$233='Analítico Cp.'!$B73),-('Comp.'!$J$5:$J$233=J$1),('Comp.'!$E$5:$E$233))</f>
        <v>0</v>
      </c>
      <c r="K73" s="12">
        <f>SUMPRODUCT(-('Diário 7º PA'!$E$4:$E$5383='Analítico Cp.'!$B73),-('Diário 7º PA'!$O$4:$O$5383=K$1),('Diário 7º PA'!$F$4:$F$5383))+SUMPRODUCT(-('Diário 8º PA'!$E$4:$E$5022='Analítico Cp.'!$B73),-('Diário 8º PA'!$P$4:$P$5022=K$1),('Diário 8º PA'!$F$4:$F$5022))+SUMPRODUCT(-('Diário 9º PA'!$E$4:$E$5221='Analítico Cp.'!$B73),-('Diário 9º PA'!$P$4:$P$5221=K$1),('Diário 9º PA'!$F$4:$F$5221))+SUMPRODUCT(-('Diário 10º PA'!$E$4:$E$5221='Analítico Cp.'!$B73),-('Diário 10º PA'!$P$4:$P$5221=K$1),('Diário 10º PA'!$F$4:$F$5221))+SUMPRODUCT(-('Comp.'!$D$5:$D$233='Analítico Cp.'!$B73),-('Comp.'!$J$5:$J$233=K$1),('Comp.'!$E$5:$E$233))</f>
        <v>0</v>
      </c>
      <c r="L73" s="12">
        <f>SUMPRODUCT(-('Diário 7º PA'!$E$4:$E$5383='Analítico Cp.'!$B73),-('Diário 7º PA'!$O$4:$O$5383=L$1),('Diário 7º PA'!$F$4:$F$5383))+SUMPRODUCT(-('Diário 8º PA'!$E$4:$E$5022='Analítico Cp.'!$B73),-('Diário 8º PA'!$P$4:$P$5022=L$1),('Diário 8º PA'!$F$4:$F$5022))+SUMPRODUCT(-('Diário 9º PA'!$E$4:$E$5221='Analítico Cp.'!$B73),-('Diário 9º PA'!$P$4:$P$5221=L$1),('Diário 9º PA'!$F$4:$F$5221))+SUMPRODUCT(-('Diário 10º PA'!$E$4:$E$5221='Analítico Cp.'!$B73),-('Diário 10º PA'!$P$4:$P$5221=L$1),('Diário 10º PA'!$F$4:$F$5221))+SUMPRODUCT(-('Comp.'!$D$5:$D$233='Analítico Cp.'!$B73),-('Comp.'!$J$5:$J$233=L$1),('Comp.'!$E$5:$E$233))</f>
        <v>0</v>
      </c>
      <c r="M73" s="12">
        <f>SUMPRODUCT(-('Diário 7º PA'!$E$4:$E$5383='Analítico Cp.'!$B73),-('Diário 7º PA'!$O$4:$O$5383=M$1),('Diário 7º PA'!$F$4:$F$5383))+SUMPRODUCT(-('Diário 8º PA'!$E$4:$E$5022='Analítico Cp.'!$B73),-('Diário 8º PA'!$P$4:$P$5022=M$1),('Diário 8º PA'!$F$4:$F$5022))+SUMPRODUCT(-('Diário 9º PA'!$E$4:$E$5221='Analítico Cp.'!$B73),-('Diário 9º PA'!$P$4:$P$5221=M$1),('Diário 9º PA'!$F$4:$F$5221))+SUMPRODUCT(-('Diário 10º PA'!$E$4:$E$5221='Analítico Cp.'!$B73),-('Diário 10º PA'!$P$4:$P$5221=M$1),('Diário 10º PA'!$F$4:$F$5221))+SUMPRODUCT(-('Comp.'!$D$5:$D$233='Analítico Cp.'!$B73),-('Comp.'!$J$5:$J$233=M$1),('Comp.'!$E$5:$E$233))</f>
        <v>0</v>
      </c>
      <c r="N73" s="12">
        <f>SUMPRODUCT(-('Diário 7º PA'!$E$4:$E$5383='Analítico Cp.'!$B73),-('Diário 7º PA'!$O$4:$O$5383=N$1),('Diário 7º PA'!$F$4:$F$5383))+SUMPRODUCT(-('Diário 8º PA'!$E$4:$E$5022='Analítico Cp.'!$B73),-('Diário 8º PA'!$P$4:$P$5022=N$1),('Diário 8º PA'!$F$4:$F$5022))+SUMPRODUCT(-('Diário 9º PA'!$E$4:$E$5221='Analítico Cp.'!$B73),-('Diário 9º PA'!$P$4:$P$5221=N$1),('Diário 9º PA'!$F$4:$F$5221))+SUMPRODUCT(-('Diário 10º PA'!$E$4:$E$5221='Analítico Cp.'!$B73),-('Diário 10º PA'!$P$4:$P$5221=N$1),('Diário 10º PA'!$F$4:$F$5221))+SUMPRODUCT(-('Comp.'!$D$5:$D$233='Analítico Cp.'!$B73),-('Comp.'!$J$5:$J$233=N$1),('Comp.'!$E$5:$E$233))</f>
        <v>0</v>
      </c>
      <c r="O73" s="12">
        <f t="shared" si="14"/>
        <v>0</v>
      </c>
      <c r="P73" s="168">
        <f t="shared" si="13"/>
        <v>0</v>
      </c>
    </row>
    <row r="74" spans="1:16" ht="23.25" customHeight="1" x14ac:dyDescent="0.2">
      <c r="A74" s="59" t="s">
        <v>243</v>
      </c>
      <c r="B74" s="104" t="s">
        <v>244</v>
      </c>
      <c r="C74" s="12">
        <f>SUMPRODUCT(-('Diário 7º PA'!$E$4:$E$5383='Analítico Cp.'!$B74),-('Diário 7º PA'!$O$4:$O$5383=C$1),('Diário 7º PA'!$F$4:$F$5383))+SUMPRODUCT(-('Diário 8º PA'!$E$4:$E$5022='Analítico Cp.'!$B74),-('Diário 8º PA'!$P$4:$P$5022=C$1),('Diário 8º PA'!$F$4:$F$5022))+SUMPRODUCT(-('Diário 9º PA'!$E$4:$E$5221='Analítico Cp.'!$B74),-('Diário 9º PA'!$P$4:$P$5221=C$1),('Diário 9º PA'!$F$4:$F$5221))+SUMPRODUCT(-('Diário 10º PA'!$E$4:$E$5221='Analítico Cp.'!$B74),-('Diário 10º PA'!$P$4:$P$5221=C$1),('Diário 10º PA'!$F$4:$F$5221))+SUMPRODUCT(-('Comp.'!$D$5:$D$233='Analítico Cp.'!$B74),-('Comp.'!$J$5:$J$233=C$1),('Comp.'!$E$5:$E$233))</f>
        <v>0</v>
      </c>
      <c r="D74" s="12">
        <f>SUMPRODUCT(-('Diário 7º PA'!$E$4:$E$5383='Analítico Cp.'!$B74),-('Diário 7º PA'!$O$4:$O$5383=D$1),('Diário 7º PA'!$F$4:$F$5383))+SUMPRODUCT(-('Diário 8º PA'!$E$4:$E$5022='Analítico Cp.'!$B74),-('Diário 8º PA'!$P$4:$P$5022=D$1),('Diário 8º PA'!$F$4:$F$5022))+SUMPRODUCT(-('Diário 9º PA'!$E$4:$E$5221='Analítico Cp.'!$B74),-('Diário 9º PA'!$P$4:$P$5221=D$1),('Diário 9º PA'!$F$4:$F$5221))+SUMPRODUCT(-('Diário 10º PA'!$E$4:$E$5221='Analítico Cp.'!$B74),-('Diário 10º PA'!$P$4:$P$5221=D$1),('Diário 10º PA'!$F$4:$F$5221))+SUMPRODUCT(-('Comp.'!$D$5:$D$233='Analítico Cp.'!$B74),-('Comp.'!$J$5:$J$233=D$1),('Comp.'!$E$5:$E$233))</f>
        <v>0</v>
      </c>
      <c r="E74" s="12">
        <f>SUMPRODUCT(-('Diário 7º PA'!$E$4:$E$5383='Analítico Cp.'!$B74),-('Diário 7º PA'!$O$4:$O$5383=E$1),('Diário 7º PA'!$F$4:$F$5383))+SUMPRODUCT(-('Diário 8º PA'!$E$4:$E$5022='Analítico Cp.'!$B74),-('Diário 8º PA'!$P$4:$P$5022=E$1),('Diário 8º PA'!$F$4:$F$5022))+SUMPRODUCT(-('Diário 9º PA'!$E$4:$E$5221='Analítico Cp.'!$B74),-('Diário 9º PA'!$P$4:$P$5221=E$1),('Diário 9º PA'!$F$4:$F$5221))+SUMPRODUCT(-('Diário 10º PA'!$E$4:$E$5221='Analítico Cp.'!$B74),-('Diário 10º PA'!$P$4:$P$5221=E$1),('Diário 10º PA'!$F$4:$F$5221))+SUMPRODUCT(-('Comp.'!$D$5:$D$233='Analítico Cp.'!$B74),-('Comp.'!$J$5:$J$233=E$1),('Comp.'!$E$5:$E$233))</f>
        <v>0</v>
      </c>
      <c r="F74" s="12">
        <f>SUMPRODUCT(-('Diário 7º PA'!$E$4:$E$5383='Analítico Cp.'!$B74),-('Diário 7º PA'!$O$4:$O$5383=F$1),('Diário 7º PA'!$F$4:$F$5383))+SUMPRODUCT(-('Diário 8º PA'!$E$4:$E$5022='Analítico Cp.'!$B74),-('Diário 8º PA'!$P$4:$P$5022=F$1),('Diário 8º PA'!$F$4:$F$5022))+SUMPRODUCT(-('Diário 9º PA'!$E$4:$E$5221='Analítico Cp.'!$B74),-('Diário 9º PA'!$P$4:$P$5221=F$1),('Diário 9º PA'!$F$4:$F$5221))+SUMPRODUCT(-('Diário 10º PA'!$E$4:$E$5221='Analítico Cp.'!$B74),-('Diário 10º PA'!$P$4:$P$5221=F$1),('Diário 10º PA'!$F$4:$F$5221))+SUMPRODUCT(-('Comp.'!$D$5:$D$233='Analítico Cp.'!$B74),-('Comp.'!$J$5:$J$233=F$1),('Comp.'!$E$5:$E$233))</f>
        <v>0</v>
      </c>
      <c r="G74" s="12">
        <f>SUMPRODUCT(-('Diário 7º PA'!$E$4:$E$5383='Analítico Cp.'!$B74),-('Diário 7º PA'!$O$4:$O$5383=G$1),('Diário 7º PA'!$F$4:$F$5383))+SUMPRODUCT(-('Diário 8º PA'!$E$4:$E$5022='Analítico Cp.'!$B74),-('Diário 8º PA'!$P$4:$P$5022=G$1),('Diário 8º PA'!$F$4:$F$5022))+SUMPRODUCT(-('Diário 9º PA'!$E$4:$E$5221='Analítico Cp.'!$B74),-('Diário 9º PA'!$P$4:$P$5221=G$1),('Diário 9º PA'!$F$4:$F$5221))+SUMPRODUCT(-('Diário 10º PA'!$E$4:$E$5221='Analítico Cp.'!$B74),-('Diário 10º PA'!$P$4:$P$5221=G$1),('Diário 10º PA'!$F$4:$F$5221))+SUMPRODUCT(-('Comp.'!$D$5:$D$233='Analítico Cp.'!$B74),-('Comp.'!$J$5:$J$233=G$1),('Comp.'!$E$5:$E$233))</f>
        <v>0</v>
      </c>
      <c r="H74" s="12">
        <f>SUMPRODUCT(-('Diário 7º PA'!$E$4:$E$5383='Analítico Cp.'!$B74),-('Diário 7º PA'!$O$4:$O$5383=H$1),('Diário 7º PA'!$F$4:$F$5383))+SUMPRODUCT(-('Diário 8º PA'!$E$4:$E$5022='Analítico Cp.'!$B74),-('Diário 8º PA'!$P$4:$P$5022=H$1),('Diário 8º PA'!$F$4:$F$5022))+SUMPRODUCT(-('Diário 9º PA'!$E$4:$E$5221='Analítico Cp.'!$B74),-('Diário 9º PA'!$P$4:$P$5221=H$1),('Diário 9º PA'!$F$4:$F$5221))+SUMPRODUCT(-('Diário 10º PA'!$E$4:$E$5221='Analítico Cp.'!$B74),-('Diário 10º PA'!$P$4:$P$5221=H$1),('Diário 10º PA'!$F$4:$F$5221))+SUMPRODUCT(-('Comp.'!$D$5:$D$233='Analítico Cp.'!$B74),-('Comp.'!$J$5:$J$233=H$1),('Comp.'!$E$5:$E$233))</f>
        <v>0</v>
      </c>
      <c r="I74" s="12">
        <f>SUMPRODUCT(-('Diário 7º PA'!$E$4:$E$5383='Analítico Cp.'!$B74),-('Diário 7º PA'!$O$4:$O$5383=I$1),('Diário 7º PA'!$F$4:$F$5383))+SUMPRODUCT(-('Diário 8º PA'!$E$4:$E$5022='Analítico Cp.'!$B74),-('Diário 8º PA'!$P$4:$P$5022=I$1),('Diário 8º PA'!$F$4:$F$5022))+SUMPRODUCT(-('Diário 9º PA'!$E$4:$E$5221='Analítico Cp.'!$B74),-('Diário 9º PA'!$P$4:$P$5221=I$1),('Diário 9º PA'!$F$4:$F$5221))+SUMPRODUCT(-('Diário 10º PA'!$E$4:$E$5221='Analítico Cp.'!$B74),-('Diário 10º PA'!$P$4:$P$5221=I$1),('Diário 10º PA'!$F$4:$F$5221))+SUMPRODUCT(-('Comp.'!$D$5:$D$233='Analítico Cp.'!$B74),-('Comp.'!$J$5:$J$233=I$1),('Comp.'!$E$5:$E$233))</f>
        <v>0</v>
      </c>
      <c r="J74" s="12">
        <f>SUMPRODUCT(-('Diário 7º PA'!$E$4:$E$5383='Analítico Cp.'!$B74),-('Diário 7º PA'!$O$4:$O$5383=J$1),('Diário 7º PA'!$F$4:$F$5383))+SUMPRODUCT(-('Diário 8º PA'!$E$4:$E$5022='Analítico Cp.'!$B74),-('Diário 8º PA'!$P$4:$P$5022=J$1),('Diário 8º PA'!$F$4:$F$5022))+SUMPRODUCT(-('Diário 9º PA'!$E$4:$E$5221='Analítico Cp.'!$B74),-('Diário 9º PA'!$P$4:$P$5221=J$1),('Diário 9º PA'!$F$4:$F$5221))+SUMPRODUCT(-('Diário 10º PA'!$E$4:$E$5221='Analítico Cp.'!$B74),-('Diário 10º PA'!$P$4:$P$5221=J$1),('Diário 10º PA'!$F$4:$F$5221))+SUMPRODUCT(-('Comp.'!$D$5:$D$233='Analítico Cp.'!$B74),-('Comp.'!$J$5:$J$233=J$1),('Comp.'!$E$5:$E$233))</f>
        <v>0</v>
      </c>
      <c r="K74" s="12">
        <f>SUMPRODUCT(-('Diário 7º PA'!$E$4:$E$5383='Analítico Cp.'!$B74),-('Diário 7º PA'!$O$4:$O$5383=K$1),('Diário 7º PA'!$F$4:$F$5383))+SUMPRODUCT(-('Diário 8º PA'!$E$4:$E$5022='Analítico Cp.'!$B74),-('Diário 8º PA'!$P$4:$P$5022=K$1),('Diário 8º PA'!$F$4:$F$5022))+SUMPRODUCT(-('Diário 9º PA'!$E$4:$E$5221='Analítico Cp.'!$B74),-('Diário 9º PA'!$P$4:$P$5221=K$1),('Diário 9º PA'!$F$4:$F$5221))+SUMPRODUCT(-('Diário 10º PA'!$E$4:$E$5221='Analítico Cp.'!$B74),-('Diário 10º PA'!$P$4:$P$5221=K$1),('Diário 10º PA'!$F$4:$F$5221))+SUMPRODUCT(-('Comp.'!$D$5:$D$233='Analítico Cp.'!$B74),-('Comp.'!$J$5:$J$233=K$1),('Comp.'!$E$5:$E$233))</f>
        <v>0</v>
      </c>
      <c r="L74" s="12">
        <f>SUMPRODUCT(-('Diário 7º PA'!$E$4:$E$5383='Analítico Cp.'!$B74),-('Diário 7º PA'!$O$4:$O$5383=L$1),('Diário 7º PA'!$F$4:$F$5383))+SUMPRODUCT(-('Diário 8º PA'!$E$4:$E$5022='Analítico Cp.'!$B74),-('Diário 8º PA'!$P$4:$P$5022=L$1),('Diário 8º PA'!$F$4:$F$5022))+SUMPRODUCT(-('Diário 9º PA'!$E$4:$E$5221='Analítico Cp.'!$B74),-('Diário 9º PA'!$P$4:$P$5221=L$1),('Diário 9º PA'!$F$4:$F$5221))+SUMPRODUCT(-('Diário 10º PA'!$E$4:$E$5221='Analítico Cp.'!$B74),-('Diário 10º PA'!$P$4:$P$5221=L$1),('Diário 10º PA'!$F$4:$F$5221))+SUMPRODUCT(-('Comp.'!$D$5:$D$233='Analítico Cp.'!$B74),-('Comp.'!$J$5:$J$233=L$1),('Comp.'!$E$5:$E$233))</f>
        <v>0</v>
      </c>
      <c r="M74" s="12">
        <f>SUMPRODUCT(-('Diário 7º PA'!$E$4:$E$5383='Analítico Cp.'!$B74),-('Diário 7º PA'!$O$4:$O$5383=M$1),('Diário 7º PA'!$F$4:$F$5383))+SUMPRODUCT(-('Diário 8º PA'!$E$4:$E$5022='Analítico Cp.'!$B74),-('Diário 8º PA'!$P$4:$P$5022=M$1),('Diário 8º PA'!$F$4:$F$5022))+SUMPRODUCT(-('Diário 9º PA'!$E$4:$E$5221='Analítico Cp.'!$B74),-('Diário 9º PA'!$P$4:$P$5221=M$1),('Diário 9º PA'!$F$4:$F$5221))+SUMPRODUCT(-('Diário 10º PA'!$E$4:$E$5221='Analítico Cp.'!$B74),-('Diário 10º PA'!$P$4:$P$5221=M$1),('Diário 10º PA'!$F$4:$F$5221))+SUMPRODUCT(-('Comp.'!$D$5:$D$233='Analítico Cp.'!$B74),-('Comp.'!$J$5:$J$233=M$1),('Comp.'!$E$5:$E$233))</f>
        <v>0</v>
      </c>
      <c r="N74" s="12">
        <f>SUMPRODUCT(-('Diário 7º PA'!$E$4:$E$5383='Analítico Cp.'!$B74),-('Diário 7º PA'!$O$4:$O$5383=N$1),('Diário 7º PA'!$F$4:$F$5383))+SUMPRODUCT(-('Diário 8º PA'!$E$4:$E$5022='Analítico Cp.'!$B74),-('Diário 8º PA'!$P$4:$P$5022=N$1),('Diário 8º PA'!$F$4:$F$5022))+SUMPRODUCT(-('Diário 9º PA'!$E$4:$E$5221='Analítico Cp.'!$B74),-('Diário 9º PA'!$P$4:$P$5221=N$1),('Diário 9º PA'!$F$4:$F$5221))+SUMPRODUCT(-('Diário 10º PA'!$E$4:$E$5221='Analítico Cp.'!$B74),-('Diário 10º PA'!$P$4:$P$5221=N$1),('Diário 10º PA'!$F$4:$F$5221))+SUMPRODUCT(-('Comp.'!$D$5:$D$233='Analítico Cp.'!$B74),-('Comp.'!$J$5:$J$233=N$1),('Comp.'!$E$5:$E$233))</f>
        <v>0</v>
      </c>
      <c r="O74" s="12">
        <f t="shared" si="14"/>
        <v>0</v>
      </c>
      <c r="P74" s="168">
        <f t="shared" si="13"/>
        <v>0</v>
      </c>
    </row>
    <row r="75" spans="1:16" ht="23.25" customHeight="1" x14ac:dyDescent="0.2">
      <c r="A75" s="59" t="s">
        <v>245</v>
      </c>
      <c r="B75" s="102" t="s">
        <v>246</v>
      </c>
      <c r="C75" s="12">
        <f>SUMPRODUCT(-('Diário 7º PA'!$E$4:$E$5383='Analítico Cp.'!$B75),-('Diário 7º PA'!$O$4:$O$5383=C$1),('Diário 7º PA'!$F$4:$F$5383))+SUMPRODUCT(-('Diário 8º PA'!$E$4:$E$5022='Analítico Cp.'!$B75),-('Diário 8º PA'!$P$4:$P$5022=C$1),('Diário 8º PA'!$F$4:$F$5022))+SUMPRODUCT(-('Diário 9º PA'!$E$4:$E$5221='Analítico Cp.'!$B75),-('Diário 9º PA'!$P$4:$P$5221=C$1),('Diário 9º PA'!$F$4:$F$5221))+SUMPRODUCT(-('Diário 10º PA'!$E$4:$E$5221='Analítico Cp.'!$B75),-('Diário 10º PA'!$P$4:$P$5221=C$1),('Diário 10º PA'!$F$4:$F$5221))+SUMPRODUCT(-('Comp.'!$D$5:$D$233='Analítico Cp.'!$B75),-('Comp.'!$J$5:$J$233=C$1),('Comp.'!$E$5:$E$233))</f>
        <v>0</v>
      </c>
      <c r="D75" s="12">
        <f>SUMPRODUCT(-('Diário 7º PA'!$E$4:$E$5383='Analítico Cp.'!$B75),-('Diário 7º PA'!$O$4:$O$5383=D$1),('Diário 7º PA'!$F$4:$F$5383))+SUMPRODUCT(-('Diário 8º PA'!$E$4:$E$5022='Analítico Cp.'!$B75),-('Diário 8º PA'!$P$4:$P$5022=D$1),('Diário 8º PA'!$F$4:$F$5022))+SUMPRODUCT(-('Diário 9º PA'!$E$4:$E$5221='Analítico Cp.'!$B75),-('Diário 9º PA'!$P$4:$P$5221=D$1),('Diário 9º PA'!$F$4:$F$5221))+SUMPRODUCT(-('Diário 10º PA'!$E$4:$E$5221='Analítico Cp.'!$B75),-('Diário 10º PA'!$P$4:$P$5221=D$1),('Diário 10º PA'!$F$4:$F$5221))+SUMPRODUCT(-('Comp.'!$D$5:$D$233='Analítico Cp.'!$B75),-('Comp.'!$J$5:$J$233=D$1),('Comp.'!$E$5:$E$233))</f>
        <v>0</v>
      </c>
      <c r="E75" s="12">
        <f>SUMPRODUCT(-('Diário 7º PA'!$E$4:$E$5383='Analítico Cp.'!$B75),-('Diário 7º PA'!$O$4:$O$5383=E$1),('Diário 7º PA'!$F$4:$F$5383))+SUMPRODUCT(-('Diário 8º PA'!$E$4:$E$5022='Analítico Cp.'!$B75),-('Diário 8º PA'!$P$4:$P$5022=E$1),('Diário 8º PA'!$F$4:$F$5022))+SUMPRODUCT(-('Diário 9º PA'!$E$4:$E$5221='Analítico Cp.'!$B75),-('Diário 9º PA'!$P$4:$P$5221=E$1),('Diário 9º PA'!$F$4:$F$5221))+SUMPRODUCT(-('Diário 10º PA'!$E$4:$E$5221='Analítico Cp.'!$B75),-('Diário 10º PA'!$P$4:$P$5221=E$1),('Diário 10º PA'!$F$4:$F$5221))+SUMPRODUCT(-('Comp.'!$D$5:$D$233='Analítico Cp.'!$B75),-('Comp.'!$J$5:$J$233=E$1),('Comp.'!$E$5:$E$233))</f>
        <v>766.06</v>
      </c>
      <c r="F75" s="12">
        <f>SUMPRODUCT(-('Diário 7º PA'!$E$4:$E$5383='Analítico Cp.'!$B75),-('Diário 7º PA'!$O$4:$O$5383=F$1),('Diário 7º PA'!$F$4:$F$5383))+SUMPRODUCT(-('Diário 8º PA'!$E$4:$E$5022='Analítico Cp.'!$B75),-('Diário 8º PA'!$P$4:$P$5022=F$1),('Diário 8º PA'!$F$4:$F$5022))+SUMPRODUCT(-('Diário 9º PA'!$E$4:$E$5221='Analítico Cp.'!$B75),-('Diário 9º PA'!$P$4:$P$5221=F$1),('Diário 9º PA'!$F$4:$F$5221))+SUMPRODUCT(-('Diário 10º PA'!$E$4:$E$5221='Analítico Cp.'!$B75),-('Diário 10º PA'!$P$4:$P$5221=F$1),('Diário 10º PA'!$F$4:$F$5221))+SUMPRODUCT(-('Comp.'!$D$5:$D$233='Analítico Cp.'!$B75),-('Comp.'!$J$5:$J$233=F$1),('Comp.'!$E$5:$E$233))</f>
        <v>0</v>
      </c>
      <c r="G75" s="12">
        <f>SUMPRODUCT(-('Diário 7º PA'!$E$4:$E$5383='Analítico Cp.'!$B75),-('Diário 7º PA'!$O$4:$O$5383=G$1),('Diário 7º PA'!$F$4:$F$5383))+SUMPRODUCT(-('Diário 8º PA'!$E$4:$E$5022='Analítico Cp.'!$B75),-('Diário 8º PA'!$P$4:$P$5022=G$1),('Diário 8º PA'!$F$4:$F$5022))+SUMPRODUCT(-('Diário 9º PA'!$E$4:$E$5221='Analítico Cp.'!$B75),-('Diário 9º PA'!$P$4:$P$5221=G$1),('Diário 9º PA'!$F$4:$F$5221))+SUMPRODUCT(-('Diário 10º PA'!$E$4:$E$5221='Analítico Cp.'!$B75),-('Diário 10º PA'!$P$4:$P$5221=G$1),('Diário 10º PA'!$F$4:$F$5221))+SUMPRODUCT(-('Comp.'!$D$5:$D$233='Analítico Cp.'!$B75),-('Comp.'!$J$5:$J$233=G$1),('Comp.'!$E$5:$E$233))</f>
        <v>0</v>
      </c>
      <c r="H75" s="12">
        <f>SUMPRODUCT(-('Diário 7º PA'!$E$4:$E$5383='Analítico Cp.'!$B75),-('Diário 7º PA'!$O$4:$O$5383=H$1),('Diário 7º PA'!$F$4:$F$5383))+SUMPRODUCT(-('Diário 8º PA'!$E$4:$E$5022='Analítico Cp.'!$B75),-('Diário 8º PA'!$P$4:$P$5022=H$1),('Diário 8º PA'!$F$4:$F$5022))+SUMPRODUCT(-('Diário 9º PA'!$E$4:$E$5221='Analítico Cp.'!$B75),-('Diário 9º PA'!$P$4:$P$5221=H$1),('Diário 9º PA'!$F$4:$F$5221))+SUMPRODUCT(-('Diário 10º PA'!$E$4:$E$5221='Analítico Cp.'!$B75),-('Diário 10º PA'!$P$4:$P$5221=H$1),('Diário 10º PA'!$F$4:$F$5221))+SUMPRODUCT(-('Comp.'!$D$5:$D$233='Analítico Cp.'!$B75),-('Comp.'!$J$5:$J$233=H$1),('Comp.'!$E$5:$E$233))</f>
        <v>0</v>
      </c>
      <c r="I75" s="12">
        <f>SUMPRODUCT(-('Diário 7º PA'!$E$4:$E$5383='Analítico Cp.'!$B75),-('Diário 7º PA'!$O$4:$O$5383=I$1),('Diário 7º PA'!$F$4:$F$5383))+SUMPRODUCT(-('Diário 8º PA'!$E$4:$E$5022='Analítico Cp.'!$B75),-('Diário 8º PA'!$P$4:$P$5022=I$1),('Diário 8º PA'!$F$4:$F$5022))+SUMPRODUCT(-('Diário 9º PA'!$E$4:$E$5221='Analítico Cp.'!$B75),-('Diário 9º PA'!$P$4:$P$5221=I$1),('Diário 9º PA'!$F$4:$F$5221))+SUMPRODUCT(-('Diário 10º PA'!$E$4:$E$5221='Analítico Cp.'!$B75),-('Diário 10º PA'!$P$4:$P$5221=I$1),('Diário 10º PA'!$F$4:$F$5221))+SUMPRODUCT(-('Comp.'!$D$5:$D$233='Analítico Cp.'!$B75),-('Comp.'!$J$5:$J$233=I$1),('Comp.'!$E$5:$E$233))</f>
        <v>0</v>
      </c>
      <c r="J75" s="12">
        <f>SUMPRODUCT(-('Diário 7º PA'!$E$4:$E$5383='Analítico Cp.'!$B75),-('Diário 7º PA'!$O$4:$O$5383=J$1),('Diário 7º PA'!$F$4:$F$5383))+SUMPRODUCT(-('Diário 8º PA'!$E$4:$E$5022='Analítico Cp.'!$B75),-('Diário 8º PA'!$P$4:$P$5022=J$1),('Diário 8º PA'!$F$4:$F$5022))+SUMPRODUCT(-('Diário 9º PA'!$E$4:$E$5221='Analítico Cp.'!$B75),-('Diário 9º PA'!$P$4:$P$5221=J$1),('Diário 9º PA'!$F$4:$F$5221))+SUMPRODUCT(-('Diário 10º PA'!$E$4:$E$5221='Analítico Cp.'!$B75),-('Diário 10º PA'!$P$4:$P$5221=J$1),('Diário 10º PA'!$F$4:$F$5221))+SUMPRODUCT(-('Comp.'!$D$5:$D$233='Analítico Cp.'!$B75),-('Comp.'!$J$5:$J$233=J$1),('Comp.'!$E$5:$E$233))</f>
        <v>0</v>
      </c>
      <c r="K75" s="12">
        <f>SUMPRODUCT(-('Diário 7º PA'!$E$4:$E$5383='Analítico Cp.'!$B75),-('Diário 7º PA'!$O$4:$O$5383=K$1),('Diário 7º PA'!$F$4:$F$5383))+SUMPRODUCT(-('Diário 8º PA'!$E$4:$E$5022='Analítico Cp.'!$B75),-('Diário 8º PA'!$P$4:$P$5022=K$1),('Diário 8º PA'!$F$4:$F$5022))+SUMPRODUCT(-('Diário 9º PA'!$E$4:$E$5221='Analítico Cp.'!$B75),-('Diário 9º PA'!$P$4:$P$5221=K$1),('Diário 9º PA'!$F$4:$F$5221))+SUMPRODUCT(-('Diário 10º PA'!$E$4:$E$5221='Analítico Cp.'!$B75),-('Diário 10º PA'!$P$4:$P$5221=K$1),('Diário 10º PA'!$F$4:$F$5221))+SUMPRODUCT(-('Comp.'!$D$5:$D$233='Analítico Cp.'!$B75),-('Comp.'!$J$5:$J$233=K$1),('Comp.'!$E$5:$E$233))</f>
        <v>0</v>
      </c>
      <c r="L75" s="12">
        <f>SUMPRODUCT(-('Diário 7º PA'!$E$4:$E$5383='Analítico Cp.'!$B75),-('Diário 7º PA'!$O$4:$O$5383=L$1),('Diário 7º PA'!$F$4:$F$5383))+SUMPRODUCT(-('Diário 8º PA'!$E$4:$E$5022='Analítico Cp.'!$B75),-('Diário 8º PA'!$P$4:$P$5022=L$1),('Diário 8º PA'!$F$4:$F$5022))+SUMPRODUCT(-('Diário 9º PA'!$E$4:$E$5221='Analítico Cp.'!$B75),-('Diário 9º PA'!$P$4:$P$5221=L$1),('Diário 9º PA'!$F$4:$F$5221))+SUMPRODUCT(-('Diário 10º PA'!$E$4:$E$5221='Analítico Cp.'!$B75),-('Diário 10º PA'!$P$4:$P$5221=L$1),('Diário 10º PA'!$F$4:$F$5221))+SUMPRODUCT(-('Comp.'!$D$5:$D$233='Analítico Cp.'!$B75),-('Comp.'!$J$5:$J$233=L$1),('Comp.'!$E$5:$E$233))</f>
        <v>0</v>
      </c>
      <c r="M75" s="12">
        <f>SUMPRODUCT(-('Diário 7º PA'!$E$4:$E$5383='Analítico Cp.'!$B75),-('Diário 7º PA'!$O$4:$O$5383=M$1),('Diário 7º PA'!$F$4:$F$5383))+SUMPRODUCT(-('Diário 8º PA'!$E$4:$E$5022='Analítico Cp.'!$B75),-('Diário 8º PA'!$P$4:$P$5022=M$1),('Diário 8º PA'!$F$4:$F$5022))+SUMPRODUCT(-('Diário 9º PA'!$E$4:$E$5221='Analítico Cp.'!$B75),-('Diário 9º PA'!$P$4:$P$5221=M$1),('Diário 9º PA'!$F$4:$F$5221))+SUMPRODUCT(-('Diário 10º PA'!$E$4:$E$5221='Analítico Cp.'!$B75),-('Diário 10º PA'!$P$4:$P$5221=M$1),('Diário 10º PA'!$F$4:$F$5221))+SUMPRODUCT(-('Comp.'!$D$5:$D$233='Analítico Cp.'!$B75),-('Comp.'!$J$5:$J$233=M$1),('Comp.'!$E$5:$E$233))</f>
        <v>0</v>
      </c>
      <c r="N75" s="12">
        <f>SUMPRODUCT(-('Diário 7º PA'!$E$4:$E$5383='Analítico Cp.'!$B75),-('Diário 7º PA'!$O$4:$O$5383=N$1),('Diário 7º PA'!$F$4:$F$5383))+SUMPRODUCT(-('Diário 8º PA'!$E$4:$E$5022='Analítico Cp.'!$B75),-('Diário 8º PA'!$P$4:$P$5022=N$1),('Diário 8º PA'!$F$4:$F$5022))+SUMPRODUCT(-('Diário 9º PA'!$E$4:$E$5221='Analítico Cp.'!$B75),-('Diário 9º PA'!$P$4:$P$5221=N$1),('Diário 9º PA'!$F$4:$F$5221))+SUMPRODUCT(-('Diário 10º PA'!$E$4:$E$5221='Analítico Cp.'!$B75),-('Diário 10º PA'!$P$4:$P$5221=N$1),('Diário 10º PA'!$F$4:$F$5221))+SUMPRODUCT(-('Comp.'!$D$5:$D$233='Analítico Cp.'!$B75),-('Comp.'!$J$5:$J$233=N$1),('Comp.'!$E$5:$E$233))</f>
        <v>0</v>
      </c>
      <c r="O75" s="12">
        <f t="shared" si="14"/>
        <v>766.06</v>
      </c>
      <c r="P75" s="168">
        <f t="shared" si="13"/>
        <v>7.4114474981386907E-5</v>
      </c>
    </row>
    <row r="76" spans="1:16" ht="23.25" customHeight="1" x14ac:dyDescent="0.2">
      <c r="A76" s="59" t="s">
        <v>247</v>
      </c>
      <c r="B76" s="102" t="s">
        <v>248</v>
      </c>
      <c r="C76" s="12">
        <f>SUMPRODUCT(-('Diário 7º PA'!$E$4:$E$5383='Analítico Cp.'!$B76),-('Diário 7º PA'!$O$4:$O$5383=C$1),('Diário 7º PA'!$F$4:$F$5383))+SUMPRODUCT(-('Diário 8º PA'!$E$4:$E$5022='Analítico Cp.'!$B76),-('Diário 8º PA'!$P$4:$P$5022=C$1),('Diário 8º PA'!$F$4:$F$5022))+SUMPRODUCT(-('Diário 9º PA'!$E$4:$E$5221='Analítico Cp.'!$B76),-('Diário 9º PA'!$P$4:$P$5221=C$1),('Diário 9º PA'!$F$4:$F$5221))+SUMPRODUCT(-('Diário 10º PA'!$E$4:$E$5221='Analítico Cp.'!$B76),-('Diário 10º PA'!$P$4:$P$5221=C$1),('Diário 10º PA'!$F$4:$F$5221))+SUMPRODUCT(-('Comp.'!$D$5:$D$233='Analítico Cp.'!$B76),-('Comp.'!$J$5:$J$233=C$1),('Comp.'!$E$5:$E$233))</f>
        <v>0</v>
      </c>
      <c r="D76" s="12">
        <f>SUMPRODUCT(-('Diário 7º PA'!$E$4:$E$5383='Analítico Cp.'!$B76),-('Diário 7º PA'!$O$4:$O$5383=D$1),('Diário 7º PA'!$F$4:$F$5383))+SUMPRODUCT(-('Diário 8º PA'!$E$4:$E$5022='Analítico Cp.'!$B76),-('Diário 8º PA'!$P$4:$P$5022=D$1),('Diário 8º PA'!$F$4:$F$5022))+SUMPRODUCT(-('Diário 9º PA'!$E$4:$E$5221='Analítico Cp.'!$B76),-('Diário 9º PA'!$P$4:$P$5221=D$1),('Diário 9º PA'!$F$4:$F$5221))+SUMPRODUCT(-('Diário 10º PA'!$E$4:$E$5221='Analítico Cp.'!$B76),-('Diário 10º PA'!$P$4:$P$5221=D$1),('Diário 10º PA'!$F$4:$F$5221))+SUMPRODUCT(-('Comp.'!$D$5:$D$233='Analítico Cp.'!$B76),-('Comp.'!$J$5:$J$233=D$1),('Comp.'!$E$5:$E$233))</f>
        <v>0</v>
      </c>
      <c r="E76" s="12">
        <f>SUMPRODUCT(-('Diário 7º PA'!$E$4:$E$5383='Analítico Cp.'!$B76),-('Diário 7º PA'!$O$4:$O$5383=E$1),('Diário 7º PA'!$F$4:$F$5383))+SUMPRODUCT(-('Diário 8º PA'!$E$4:$E$5022='Analítico Cp.'!$B76),-('Diário 8º PA'!$P$4:$P$5022=E$1),('Diário 8º PA'!$F$4:$F$5022))+SUMPRODUCT(-('Diário 9º PA'!$E$4:$E$5221='Analítico Cp.'!$B76),-('Diário 9º PA'!$P$4:$P$5221=E$1),('Diário 9º PA'!$F$4:$F$5221))+SUMPRODUCT(-('Diário 10º PA'!$E$4:$E$5221='Analítico Cp.'!$B76),-('Diário 10º PA'!$P$4:$P$5221=E$1),('Diário 10º PA'!$F$4:$F$5221))+SUMPRODUCT(-('Comp.'!$D$5:$D$233='Analítico Cp.'!$B76),-('Comp.'!$J$5:$J$233=E$1),('Comp.'!$E$5:$E$233))</f>
        <v>0</v>
      </c>
      <c r="F76" s="12">
        <f>SUMPRODUCT(-('Diário 7º PA'!$E$4:$E$5383='Analítico Cp.'!$B76),-('Diário 7º PA'!$O$4:$O$5383=F$1),('Diário 7º PA'!$F$4:$F$5383))+SUMPRODUCT(-('Diário 8º PA'!$E$4:$E$5022='Analítico Cp.'!$B76),-('Diário 8º PA'!$P$4:$P$5022=F$1),('Diário 8º PA'!$F$4:$F$5022))+SUMPRODUCT(-('Diário 9º PA'!$E$4:$E$5221='Analítico Cp.'!$B76),-('Diário 9º PA'!$P$4:$P$5221=F$1),('Diário 9º PA'!$F$4:$F$5221))+SUMPRODUCT(-('Diário 10º PA'!$E$4:$E$5221='Analítico Cp.'!$B76),-('Diário 10º PA'!$P$4:$P$5221=F$1),('Diário 10º PA'!$F$4:$F$5221))+SUMPRODUCT(-('Comp.'!$D$5:$D$233='Analítico Cp.'!$B76),-('Comp.'!$J$5:$J$233=F$1),('Comp.'!$E$5:$E$233))</f>
        <v>0</v>
      </c>
      <c r="G76" s="12">
        <f>SUMPRODUCT(-('Diário 7º PA'!$E$4:$E$5383='Analítico Cp.'!$B76),-('Diário 7º PA'!$O$4:$O$5383=G$1),('Diário 7º PA'!$F$4:$F$5383))+SUMPRODUCT(-('Diário 8º PA'!$E$4:$E$5022='Analítico Cp.'!$B76),-('Diário 8º PA'!$P$4:$P$5022=G$1),('Diário 8º PA'!$F$4:$F$5022))+SUMPRODUCT(-('Diário 9º PA'!$E$4:$E$5221='Analítico Cp.'!$B76),-('Diário 9º PA'!$P$4:$P$5221=G$1),('Diário 9º PA'!$F$4:$F$5221))+SUMPRODUCT(-('Diário 10º PA'!$E$4:$E$5221='Analítico Cp.'!$B76),-('Diário 10º PA'!$P$4:$P$5221=G$1),('Diário 10º PA'!$F$4:$F$5221))+SUMPRODUCT(-('Comp.'!$D$5:$D$233='Analítico Cp.'!$B76),-('Comp.'!$J$5:$J$233=G$1),('Comp.'!$E$5:$E$233))</f>
        <v>0</v>
      </c>
      <c r="H76" s="12">
        <f>SUMPRODUCT(-('Diário 7º PA'!$E$4:$E$5383='Analítico Cp.'!$B76),-('Diário 7º PA'!$O$4:$O$5383=H$1),('Diário 7º PA'!$F$4:$F$5383))+SUMPRODUCT(-('Diário 8º PA'!$E$4:$E$5022='Analítico Cp.'!$B76),-('Diário 8º PA'!$P$4:$P$5022=H$1),('Diário 8º PA'!$F$4:$F$5022))+SUMPRODUCT(-('Diário 9º PA'!$E$4:$E$5221='Analítico Cp.'!$B76),-('Diário 9º PA'!$P$4:$P$5221=H$1),('Diário 9º PA'!$F$4:$F$5221))+SUMPRODUCT(-('Diário 10º PA'!$E$4:$E$5221='Analítico Cp.'!$B76),-('Diário 10º PA'!$P$4:$P$5221=H$1),('Diário 10º PA'!$F$4:$F$5221))+SUMPRODUCT(-('Comp.'!$D$5:$D$233='Analítico Cp.'!$B76),-('Comp.'!$J$5:$J$233=H$1),('Comp.'!$E$5:$E$233))</f>
        <v>0</v>
      </c>
      <c r="I76" s="12">
        <f>SUMPRODUCT(-('Diário 7º PA'!$E$4:$E$5383='Analítico Cp.'!$B76),-('Diário 7º PA'!$O$4:$O$5383=I$1),('Diário 7º PA'!$F$4:$F$5383))+SUMPRODUCT(-('Diário 8º PA'!$E$4:$E$5022='Analítico Cp.'!$B76),-('Diário 8º PA'!$P$4:$P$5022=I$1),('Diário 8º PA'!$F$4:$F$5022))+SUMPRODUCT(-('Diário 9º PA'!$E$4:$E$5221='Analítico Cp.'!$B76),-('Diário 9º PA'!$P$4:$P$5221=I$1),('Diário 9º PA'!$F$4:$F$5221))+SUMPRODUCT(-('Diário 10º PA'!$E$4:$E$5221='Analítico Cp.'!$B76),-('Diário 10º PA'!$P$4:$P$5221=I$1),('Diário 10º PA'!$F$4:$F$5221))+SUMPRODUCT(-('Comp.'!$D$5:$D$233='Analítico Cp.'!$B76),-('Comp.'!$J$5:$J$233=I$1),('Comp.'!$E$5:$E$233))</f>
        <v>0</v>
      </c>
      <c r="J76" s="12">
        <f>SUMPRODUCT(-('Diário 7º PA'!$E$4:$E$5383='Analítico Cp.'!$B76),-('Diário 7º PA'!$O$4:$O$5383=J$1),('Diário 7º PA'!$F$4:$F$5383))+SUMPRODUCT(-('Diário 8º PA'!$E$4:$E$5022='Analítico Cp.'!$B76),-('Diário 8º PA'!$P$4:$P$5022=J$1),('Diário 8º PA'!$F$4:$F$5022))+SUMPRODUCT(-('Diário 9º PA'!$E$4:$E$5221='Analítico Cp.'!$B76),-('Diário 9º PA'!$P$4:$P$5221=J$1),('Diário 9º PA'!$F$4:$F$5221))+SUMPRODUCT(-('Diário 10º PA'!$E$4:$E$5221='Analítico Cp.'!$B76),-('Diário 10º PA'!$P$4:$P$5221=J$1),('Diário 10º PA'!$F$4:$F$5221))+SUMPRODUCT(-('Comp.'!$D$5:$D$233='Analítico Cp.'!$B76),-('Comp.'!$J$5:$J$233=J$1),('Comp.'!$E$5:$E$233))</f>
        <v>0</v>
      </c>
      <c r="K76" s="12">
        <f>SUMPRODUCT(-('Diário 7º PA'!$E$4:$E$5383='Analítico Cp.'!$B76),-('Diário 7º PA'!$O$4:$O$5383=K$1),('Diário 7º PA'!$F$4:$F$5383))+SUMPRODUCT(-('Diário 8º PA'!$E$4:$E$5022='Analítico Cp.'!$B76),-('Diário 8º PA'!$P$4:$P$5022=K$1),('Diário 8º PA'!$F$4:$F$5022))+SUMPRODUCT(-('Diário 9º PA'!$E$4:$E$5221='Analítico Cp.'!$B76),-('Diário 9º PA'!$P$4:$P$5221=K$1),('Diário 9º PA'!$F$4:$F$5221))+SUMPRODUCT(-('Diário 10º PA'!$E$4:$E$5221='Analítico Cp.'!$B76),-('Diário 10º PA'!$P$4:$P$5221=K$1),('Diário 10º PA'!$F$4:$F$5221))+SUMPRODUCT(-('Comp.'!$D$5:$D$233='Analítico Cp.'!$B76),-('Comp.'!$J$5:$J$233=K$1),('Comp.'!$E$5:$E$233))</f>
        <v>0</v>
      </c>
      <c r="L76" s="12">
        <f>SUMPRODUCT(-('Diário 7º PA'!$E$4:$E$5383='Analítico Cp.'!$B76),-('Diário 7º PA'!$O$4:$O$5383=L$1),('Diário 7º PA'!$F$4:$F$5383))+SUMPRODUCT(-('Diário 8º PA'!$E$4:$E$5022='Analítico Cp.'!$B76),-('Diário 8º PA'!$P$4:$P$5022=L$1),('Diário 8º PA'!$F$4:$F$5022))+SUMPRODUCT(-('Diário 9º PA'!$E$4:$E$5221='Analítico Cp.'!$B76),-('Diário 9º PA'!$P$4:$P$5221=L$1),('Diário 9º PA'!$F$4:$F$5221))+SUMPRODUCT(-('Diário 10º PA'!$E$4:$E$5221='Analítico Cp.'!$B76),-('Diário 10º PA'!$P$4:$P$5221=L$1),('Diário 10º PA'!$F$4:$F$5221))+SUMPRODUCT(-('Comp.'!$D$5:$D$233='Analítico Cp.'!$B76),-('Comp.'!$J$5:$J$233=L$1),('Comp.'!$E$5:$E$233))</f>
        <v>0</v>
      </c>
      <c r="M76" s="12">
        <f>SUMPRODUCT(-('Diário 7º PA'!$E$4:$E$5383='Analítico Cp.'!$B76),-('Diário 7º PA'!$O$4:$O$5383=M$1),('Diário 7º PA'!$F$4:$F$5383))+SUMPRODUCT(-('Diário 8º PA'!$E$4:$E$5022='Analítico Cp.'!$B76),-('Diário 8º PA'!$P$4:$P$5022=M$1),('Diário 8º PA'!$F$4:$F$5022))+SUMPRODUCT(-('Diário 9º PA'!$E$4:$E$5221='Analítico Cp.'!$B76),-('Diário 9º PA'!$P$4:$P$5221=M$1),('Diário 9º PA'!$F$4:$F$5221))+SUMPRODUCT(-('Diário 10º PA'!$E$4:$E$5221='Analítico Cp.'!$B76),-('Diário 10º PA'!$P$4:$P$5221=M$1),('Diário 10º PA'!$F$4:$F$5221))+SUMPRODUCT(-('Comp.'!$D$5:$D$233='Analítico Cp.'!$B76),-('Comp.'!$J$5:$J$233=M$1),('Comp.'!$E$5:$E$233))</f>
        <v>0</v>
      </c>
      <c r="N76" s="12">
        <f>SUMPRODUCT(-('Diário 7º PA'!$E$4:$E$5383='Analítico Cp.'!$B76),-('Diário 7º PA'!$O$4:$O$5383=N$1),('Diário 7º PA'!$F$4:$F$5383))+SUMPRODUCT(-('Diário 8º PA'!$E$4:$E$5022='Analítico Cp.'!$B76),-('Diário 8º PA'!$P$4:$P$5022=N$1),('Diário 8º PA'!$F$4:$F$5022))+SUMPRODUCT(-('Diário 9º PA'!$E$4:$E$5221='Analítico Cp.'!$B76),-('Diário 9º PA'!$P$4:$P$5221=N$1),('Diário 9º PA'!$F$4:$F$5221))+SUMPRODUCT(-('Diário 10º PA'!$E$4:$E$5221='Analítico Cp.'!$B76),-('Diário 10º PA'!$P$4:$P$5221=N$1),('Diário 10º PA'!$F$4:$F$5221))+SUMPRODUCT(-('Comp.'!$D$5:$D$233='Analítico Cp.'!$B76),-('Comp.'!$J$5:$J$233=N$1),('Comp.'!$E$5:$E$233))</f>
        <v>0</v>
      </c>
      <c r="O76" s="12">
        <f t="shared" si="14"/>
        <v>0</v>
      </c>
      <c r="P76" s="168">
        <f t="shared" si="13"/>
        <v>0</v>
      </c>
    </row>
    <row r="77" spans="1:16" ht="23.25" customHeight="1" x14ac:dyDescent="0.2">
      <c r="A77" s="59" t="s">
        <v>249</v>
      </c>
      <c r="B77" s="102" t="s">
        <v>250</v>
      </c>
      <c r="C77" s="12">
        <f>SUMPRODUCT(-('Diário 7º PA'!$E$4:$E$5383='Analítico Cp.'!$B77),-('Diário 7º PA'!$O$4:$O$5383=C$1),('Diário 7º PA'!$F$4:$F$5383))+SUMPRODUCT(-('Diário 8º PA'!$E$4:$E$5022='Analítico Cp.'!$B77),-('Diário 8º PA'!$P$4:$P$5022=C$1),('Diário 8º PA'!$F$4:$F$5022))+SUMPRODUCT(-('Diário 9º PA'!$E$4:$E$5221='Analítico Cp.'!$B77),-('Diário 9º PA'!$P$4:$P$5221=C$1),('Diário 9º PA'!$F$4:$F$5221))+SUMPRODUCT(-('Diário 10º PA'!$E$4:$E$5221='Analítico Cp.'!$B77),-('Diário 10º PA'!$P$4:$P$5221=C$1),('Diário 10º PA'!$F$4:$F$5221))+SUMPRODUCT(-('Comp.'!$D$5:$D$233='Analítico Cp.'!$B77),-('Comp.'!$J$5:$J$233=C$1),('Comp.'!$E$5:$E$233))</f>
        <v>1550</v>
      </c>
      <c r="D77" s="12">
        <f>SUMPRODUCT(-('Diário 7º PA'!$E$4:$E$5383='Analítico Cp.'!$B77),-('Diário 7º PA'!$O$4:$O$5383=D$1),('Diário 7º PA'!$F$4:$F$5383))+SUMPRODUCT(-('Diário 8º PA'!$E$4:$E$5022='Analítico Cp.'!$B77),-('Diário 8º PA'!$P$4:$P$5022=D$1),('Diário 8º PA'!$F$4:$F$5022))+SUMPRODUCT(-('Diário 9º PA'!$E$4:$E$5221='Analítico Cp.'!$B77),-('Diário 9º PA'!$P$4:$P$5221=D$1),('Diário 9º PA'!$F$4:$F$5221))+SUMPRODUCT(-('Diário 10º PA'!$E$4:$E$5221='Analítico Cp.'!$B77),-('Diário 10º PA'!$P$4:$P$5221=D$1),('Diário 10º PA'!$F$4:$F$5221))+SUMPRODUCT(-('Comp.'!$D$5:$D$233='Analítico Cp.'!$B77),-('Comp.'!$J$5:$J$233=D$1),('Comp.'!$E$5:$E$233))</f>
        <v>1550</v>
      </c>
      <c r="E77" s="12">
        <f>SUMPRODUCT(-('Diário 7º PA'!$E$4:$E$5383='Analítico Cp.'!$B77),-('Diário 7º PA'!$O$4:$O$5383=E$1),('Diário 7º PA'!$F$4:$F$5383))+SUMPRODUCT(-('Diário 8º PA'!$E$4:$E$5022='Analítico Cp.'!$B77),-('Diário 8º PA'!$P$4:$P$5022=E$1),('Diário 8º PA'!$F$4:$F$5022))+SUMPRODUCT(-('Diário 9º PA'!$E$4:$E$5221='Analítico Cp.'!$B77),-('Diário 9º PA'!$P$4:$P$5221=E$1),('Diário 9º PA'!$F$4:$F$5221))+SUMPRODUCT(-('Diário 10º PA'!$E$4:$E$5221='Analítico Cp.'!$B77),-('Diário 10º PA'!$P$4:$P$5221=E$1),('Diário 10º PA'!$F$4:$F$5221))+SUMPRODUCT(-('Comp.'!$D$5:$D$233='Analítico Cp.'!$B77),-('Comp.'!$J$5:$J$233=E$1),('Comp.'!$E$5:$E$233))</f>
        <v>1782.31</v>
      </c>
      <c r="F77" s="12">
        <f>SUMPRODUCT(-('Diário 7º PA'!$E$4:$E$5383='Analítico Cp.'!$B77),-('Diário 7º PA'!$O$4:$O$5383=F$1),('Diário 7º PA'!$F$4:$F$5383))+SUMPRODUCT(-('Diário 8º PA'!$E$4:$E$5022='Analítico Cp.'!$B77),-('Diário 8º PA'!$P$4:$P$5022=F$1),('Diário 8º PA'!$F$4:$F$5022))+SUMPRODUCT(-('Diário 9º PA'!$E$4:$E$5221='Analítico Cp.'!$B77),-('Diário 9º PA'!$P$4:$P$5221=F$1),('Diário 9º PA'!$F$4:$F$5221))+SUMPRODUCT(-('Diário 10º PA'!$E$4:$E$5221='Analítico Cp.'!$B77),-('Diário 10º PA'!$P$4:$P$5221=F$1),('Diário 10º PA'!$F$4:$F$5221))+SUMPRODUCT(-('Comp.'!$D$5:$D$233='Analítico Cp.'!$B77),-('Comp.'!$J$5:$J$233=F$1),('Comp.'!$E$5:$E$233))</f>
        <v>0</v>
      </c>
      <c r="G77" s="12">
        <f>SUMPRODUCT(-('Diário 7º PA'!$E$4:$E$5383='Analítico Cp.'!$B77),-('Diário 7º PA'!$O$4:$O$5383=G$1),('Diário 7º PA'!$F$4:$F$5383))+SUMPRODUCT(-('Diário 8º PA'!$E$4:$E$5022='Analítico Cp.'!$B77),-('Diário 8º PA'!$P$4:$P$5022=G$1),('Diário 8º PA'!$F$4:$F$5022))+SUMPRODUCT(-('Diário 9º PA'!$E$4:$E$5221='Analítico Cp.'!$B77),-('Diário 9º PA'!$P$4:$P$5221=G$1),('Diário 9º PA'!$F$4:$F$5221))+SUMPRODUCT(-('Diário 10º PA'!$E$4:$E$5221='Analítico Cp.'!$B77),-('Diário 10º PA'!$P$4:$P$5221=G$1),('Diário 10º PA'!$F$4:$F$5221))+SUMPRODUCT(-('Comp.'!$D$5:$D$233='Analítico Cp.'!$B77),-('Comp.'!$J$5:$J$233=G$1),('Comp.'!$E$5:$E$233))</f>
        <v>0</v>
      </c>
      <c r="H77" s="12">
        <f>SUMPRODUCT(-('Diário 7º PA'!$E$4:$E$5383='Analítico Cp.'!$B77),-('Diário 7º PA'!$O$4:$O$5383=H$1),('Diário 7º PA'!$F$4:$F$5383))+SUMPRODUCT(-('Diário 8º PA'!$E$4:$E$5022='Analítico Cp.'!$B77),-('Diário 8º PA'!$P$4:$P$5022=H$1),('Diário 8º PA'!$F$4:$F$5022))+SUMPRODUCT(-('Diário 9º PA'!$E$4:$E$5221='Analítico Cp.'!$B77),-('Diário 9º PA'!$P$4:$P$5221=H$1),('Diário 9º PA'!$F$4:$F$5221))+SUMPRODUCT(-('Diário 10º PA'!$E$4:$E$5221='Analítico Cp.'!$B77),-('Diário 10º PA'!$P$4:$P$5221=H$1),('Diário 10º PA'!$F$4:$F$5221))+SUMPRODUCT(-('Comp.'!$D$5:$D$233='Analítico Cp.'!$B77),-('Comp.'!$J$5:$J$233=H$1),('Comp.'!$E$5:$E$233))</f>
        <v>0</v>
      </c>
      <c r="I77" s="12">
        <f>SUMPRODUCT(-('Diário 7º PA'!$E$4:$E$5383='Analítico Cp.'!$B77),-('Diário 7º PA'!$O$4:$O$5383=I$1),('Diário 7º PA'!$F$4:$F$5383))+SUMPRODUCT(-('Diário 8º PA'!$E$4:$E$5022='Analítico Cp.'!$B77),-('Diário 8º PA'!$P$4:$P$5022=I$1),('Diário 8º PA'!$F$4:$F$5022))+SUMPRODUCT(-('Diário 9º PA'!$E$4:$E$5221='Analítico Cp.'!$B77),-('Diário 9º PA'!$P$4:$P$5221=I$1),('Diário 9º PA'!$F$4:$F$5221))+SUMPRODUCT(-('Diário 10º PA'!$E$4:$E$5221='Analítico Cp.'!$B77),-('Diário 10º PA'!$P$4:$P$5221=I$1),('Diário 10º PA'!$F$4:$F$5221))+SUMPRODUCT(-('Comp.'!$D$5:$D$233='Analítico Cp.'!$B77),-('Comp.'!$J$5:$J$233=I$1),('Comp.'!$E$5:$E$233))</f>
        <v>0</v>
      </c>
      <c r="J77" s="12">
        <f>SUMPRODUCT(-('Diário 7º PA'!$E$4:$E$5383='Analítico Cp.'!$B77),-('Diário 7º PA'!$O$4:$O$5383=J$1),('Diário 7º PA'!$F$4:$F$5383))+SUMPRODUCT(-('Diário 8º PA'!$E$4:$E$5022='Analítico Cp.'!$B77),-('Diário 8º PA'!$P$4:$P$5022=J$1),('Diário 8º PA'!$F$4:$F$5022))+SUMPRODUCT(-('Diário 9º PA'!$E$4:$E$5221='Analítico Cp.'!$B77),-('Diário 9º PA'!$P$4:$P$5221=J$1),('Diário 9º PA'!$F$4:$F$5221))+SUMPRODUCT(-('Diário 10º PA'!$E$4:$E$5221='Analítico Cp.'!$B77),-('Diário 10º PA'!$P$4:$P$5221=J$1),('Diário 10º PA'!$F$4:$F$5221))+SUMPRODUCT(-('Comp.'!$D$5:$D$233='Analítico Cp.'!$B77),-('Comp.'!$J$5:$J$233=J$1),('Comp.'!$E$5:$E$233))</f>
        <v>0</v>
      </c>
      <c r="K77" s="12">
        <f>SUMPRODUCT(-('Diário 7º PA'!$E$4:$E$5383='Analítico Cp.'!$B77),-('Diário 7º PA'!$O$4:$O$5383=K$1),('Diário 7º PA'!$F$4:$F$5383))+SUMPRODUCT(-('Diário 8º PA'!$E$4:$E$5022='Analítico Cp.'!$B77),-('Diário 8º PA'!$P$4:$P$5022=K$1),('Diário 8º PA'!$F$4:$F$5022))+SUMPRODUCT(-('Diário 9º PA'!$E$4:$E$5221='Analítico Cp.'!$B77),-('Diário 9º PA'!$P$4:$P$5221=K$1),('Diário 9º PA'!$F$4:$F$5221))+SUMPRODUCT(-('Diário 10º PA'!$E$4:$E$5221='Analítico Cp.'!$B77),-('Diário 10º PA'!$P$4:$P$5221=K$1),('Diário 10º PA'!$F$4:$F$5221))+SUMPRODUCT(-('Comp.'!$D$5:$D$233='Analítico Cp.'!$B77),-('Comp.'!$J$5:$J$233=K$1),('Comp.'!$E$5:$E$233))</f>
        <v>0</v>
      </c>
      <c r="L77" s="12">
        <f>SUMPRODUCT(-('Diário 7º PA'!$E$4:$E$5383='Analítico Cp.'!$B77),-('Diário 7º PA'!$O$4:$O$5383=L$1),('Diário 7º PA'!$F$4:$F$5383))+SUMPRODUCT(-('Diário 8º PA'!$E$4:$E$5022='Analítico Cp.'!$B77),-('Diário 8º PA'!$P$4:$P$5022=L$1),('Diário 8º PA'!$F$4:$F$5022))+SUMPRODUCT(-('Diário 9º PA'!$E$4:$E$5221='Analítico Cp.'!$B77),-('Diário 9º PA'!$P$4:$P$5221=L$1),('Diário 9º PA'!$F$4:$F$5221))+SUMPRODUCT(-('Diário 10º PA'!$E$4:$E$5221='Analítico Cp.'!$B77),-('Diário 10º PA'!$P$4:$P$5221=L$1),('Diário 10º PA'!$F$4:$F$5221))+SUMPRODUCT(-('Comp.'!$D$5:$D$233='Analítico Cp.'!$B77),-('Comp.'!$J$5:$J$233=L$1),('Comp.'!$E$5:$E$233))</f>
        <v>0</v>
      </c>
      <c r="M77" s="12">
        <f>SUMPRODUCT(-('Diário 7º PA'!$E$4:$E$5383='Analítico Cp.'!$B77),-('Diário 7º PA'!$O$4:$O$5383=M$1),('Diário 7º PA'!$F$4:$F$5383))+SUMPRODUCT(-('Diário 8º PA'!$E$4:$E$5022='Analítico Cp.'!$B77),-('Diário 8º PA'!$P$4:$P$5022=M$1),('Diário 8º PA'!$F$4:$F$5022))+SUMPRODUCT(-('Diário 9º PA'!$E$4:$E$5221='Analítico Cp.'!$B77),-('Diário 9º PA'!$P$4:$P$5221=M$1),('Diário 9º PA'!$F$4:$F$5221))+SUMPRODUCT(-('Diário 10º PA'!$E$4:$E$5221='Analítico Cp.'!$B77),-('Diário 10º PA'!$P$4:$P$5221=M$1),('Diário 10º PA'!$F$4:$F$5221))+SUMPRODUCT(-('Comp.'!$D$5:$D$233='Analítico Cp.'!$B77),-('Comp.'!$J$5:$J$233=M$1),('Comp.'!$E$5:$E$233))</f>
        <v>0</v>
      </c>
      <c r="N77" s="12">
        <f>SUMPRODUCT(-('Diário 7º PA'!$E$4:$E$5383='Analítico Cp.'!$B77),-('Diário 7º PA'!$O$4:$O$5383=N$1),('Diário 7º PA'!$F$4:$F$5383))+SUMPRODUCT(-('Diário 8º PA'!$E$4:$E$5022='Analítico Cp.'!$B77),-('Diário 8º PA'!$P$4:$P$5022=N$1),('Diário 8º PA'!$F$4:$F$5022))+SUMPRODUCT(-('Diário 9º PA'!$E$4:$E$5221='Analítico Cp.'!$B77),-('Diário 9º PA'!$P$4:$P$5221=N$1),('Diário 9º PA'!$F$4:$F$5221))+SUMPRODUCT(-('Diário 10º PA'!$E$4:$E$5221='Analítico Cp.'!$B77),-('Diário 10º PA'!$P$4:$P$5221=N$1),('Diário 10º PA'!$F$4:$F$5221))+SUMPRODUCT(-('Comp.'!$D$5:$D$233='Analítico Cp.'!$B77),-('Comp.'!$J$5:$J$233=N$1),('Comp.'!$E$5:$E$233))</f>
        <v>0</v>
      </c>
      <c r="O77" s="12">
        <f t="shared" si="14"/>
        <v>4882.3099999999995</v>
      </c>
      <c r="P77" s="168">
        <f t="shared" si="13"/>
        <v>4.7235182929062356E-4</v>
      </c>
    </row>
    <row r="78" spans="1:16" ht="23.25" customHeight="1" x14ac:dyDescent="0.2">
      <c r="A78" s="59" t="s">
        <v>251</v>
      </c>
      <c r="B78" s="103" t="s">
        <v>252</v>
      </c>
      <c r="C78" s="12">
        <f>SUMPRODUCT(-('Diário 7º PA'!$E$4:$E$5383='Analítico Cp.'!$B78),-('Diário 7º PA'!$O$4:$O$5383=C$1),('Diário 7º PA'!$F$4:$F$5383))+SUMPRODUCT(-('Diário 8º PA'!$E$4:$E$5022='Analítico Cp.'!$B78),-('Diário 8º PA'!$P$4:$P$5022=C$1),('Diário 8º PA'!$F$4:$F$5022))+SUMPRODUCT(-('Diário 9º PA'!$E$4:$E$5221='Analítico Cp.'!$B78),-('Diário 9º PA'!$P$4:$P$5221=C$1),('Diário 9º PA'!$F$4:$F$5221))+SUMPRODUCT(-('Diário 10º PA'!$E$4:$E$5221='Analítico Cp.'!$B78),-('Diário 10º PA'!$P$4:$P$5221=C$1),('Diário 10º PA'!$F$4:$F$5221))+SUMPRODUCT(-('Comp.'!$D$5:$D$233='Analítico Cp.'!$B78),-('Comp.'!$J$5:$J$233=C$1),('Comp.'!$E$5:$E$233))</f>
        <v>7272.45</v>
      </c>
      <c r="D78" s="12">
        <f>SUMPRODUCT(-('Diário 7º PA'!$E$4:$E$5383='Analítico Cp.'!$B78),-('Diário 7º PA'!$O$4:$O$5383=D$1),('Diário 7º PA'!$F$4:$F$5383))+SUMPRODUCT(-('Diário 8º PA'!$E$4:$E$5022='Analítico Cp.'!$B78),-('Diário 8º PA'!$P$4:$P$5022=D$1),('Diário 8º PA'!$F$4:$F$5022))+SUMPRODUCT(-('Diário 9º PA'!$E$4:$E$5221='Analítico Cp.'!$B78),-('Diário 9º PA'!$P$4:$P$5221=D$1),('Diário 9º PA'!$F$4:$F$5221))+SUMPRODUCT(-('Diário 10º PA'!$E$4:$E$5221='Analítico Cp.'!$B78),-('Diário 10º PA'!$P$4:$P$5221=D$1),('Diário 10º PA'!$F$4:$F$5221))+SUMPRODUCT(-('Comp.'!$D$5:$D$233='Analítico Cp.'!$B78),-('Comp.'!$J$5:$J$233=D$1),('Comp.'!$E$5:$E$233))</f>
        <v>7925.05</v>
      </c>
      <c r="E78" s="12">
        <f>SUMPRODUCT(-('Diário 7º PA'!$E$4:$E$5383='Analítico Cp.'!$B78),-('Diário 7º PA'!$O$4:$O$5383=E$1),('Diário 7º PA'!$F$4:$F$5383))+SUMPRODUCT(-('Diário 8º PA'!$E$4:$E$5022='Analítico Cp.'!$B78),-('Diário 8º PA'!$P$4:$P$5022=E$1),('Diário 8º PA'!$F$4:$F$5022))+SUMPRODUCT(-('Diário 9º PA'!$E$4:$E$5221='Analítico Cp.'!$B78),-('Diário 9º PA'!$P$4:$P$5221=E$1),('Diário 9º PA'!$F$4:$F$5221))+SUMPRODUCT(-('Diário 10º PA'!$E$4:$E$5221='Analítico Cp.'!$B78),-('Diário 10º PA'!$P$4:$P$5221=E$1),('Diário 10º PA'!$F$4:$F$5221))+SUMPRODUCT(-('Comp.'!$D$5:$D$233='Analítico Cp.'!$B78),-('Comp.'!$J$5:$J$233=E$1),('Comp.'!$E$5:$E$233))</f>
        <v>8725.0499999999993</v>
      </c>
      <c r="F78" s="12">
        <f>SUMPRODUCT(-('Diário 7º PA'!$E$4:$E$5383='Analítico Cp.'!$B78),-('Diário 7º PA'!$O$4:$O$5383=F$1),('Diário 7º PA'!$F$4:$F$5383))+SUMPRODUCT(-('Diário 8º PA'!$E$4:$E$5022='Analítico Cp.'!$B78),-('Diário 8º PA'!$P$4:$P$5022=F$1),('Diário 8º PA'!$F$4:$F$5022))+SUMPRODUCT(-('Diário 9º PA'!$E$4:$E$5221='Analítico Cp.'!$B78),-('Diário 9º PA'!$P$4:$P$5221=F$1),('Diário 9º PA'!$F$4:$F$5221))+SUMPRODUCT(-('Diário 10º PA'!$E$4:$E$5221='Analítico Cp.'!$B78),-('Diário 10º PA'!$P$4:$P$5221=F$1),('Diário 10º PA'!$F$4:$F$5221))+SUMPRODUCT(-('Comp.'!$D$5:$D$233='Analítico Cp.'!$B78),-('Comp.'!$J$5:$J$233=F$1),('Comp.'!$E$5:$E$233))</f>
        <v>0</v>
      </c>
      <c r="G78" s="12">
        <f>SUMPRODUCT(-('Diário 7º PA'!$E$4:$E$5383='Analítico Cp.'!$B78),-('Diário 7º PA'!$O$4:$O$5383=G$1),('Diário 7º PA'!$F$4:$F$5383))+SUMPRODUCT(-('Diário 8º PA'!$E$4:$E$5022='Analítico Cp.'!$B78),-('Diário 8º PA'!$P$4:$P$5022=G$1),('Diário 8º PA'!$F$4:$F$5022))+SUMPRODUCT(-('Diário 9º PA'!$E$4:$E$5221='Analítico Cp.'!$B78),-('Diário 9º PA'!$P$4:$P$5221=G$1),('Diário 9º PA'!$F$4:$F$5221))+SUMPRODUCT(-('Diário 10º PA'!$E$4:$E$5221='Analítico Cp.'!$B78),-('Diário 10º PA'!$P$4:$P$5221=G$1),('Diário 10º PA'!$F$4:$F$5221))+SUMPRODUCT(-('Comp.'!$D$5:$D$233='Analítico Cp.'!$B78),-('Comp.'!$J$5:$J$233=G$1),('Comp.'!$E$5:$E$233))</f>
        <v>0</v>
      </c>
      <c r="H78" s="12">
        <f>SUMPRODUCT(-('Diário 7º PA'!$E$4:$E$5383='Analítico Cp.'!$B78),-('Diário 7º PA'!$O$4:$O$5383=H$1),('Diário 7º PA'!$F$4:$F$5383))+SUMPRODUCT(-('Diário 8º PA'!$E$4:$E$5022='Analítico Cp.'!$B78),-('Diário 8º PA'!$P$4:$P$5022=H$1),('Diário 8º PA'!$F$4:$F$5022))+SUMPRODUCT(-('Diário 9º PA'!$E$4:$E$5221='Analítico Cp.'!$B78),-('Diário 9º PA'!$P$4:$P$5221=H$1),('Diário 9º PA'!$F$4:$F$5221))+SUMPRODUCT(-('Diário 10º PA'!$E$4:$E$5221='Analítico Cp.'!$B78),-('Diário 10º PA'!$P$4:$P$5221=H$1),('Diário 10º PA'!$F$4:$F$5221))+SUMPRODUCT(-('Comp.'!$D$5:$D$233='Analítico Cp.'!$B78),-('Comp.'!$J$5:$J$233=H$1),('Comp.'!$E$5:$E$233))</f>
        <v>0</v>
      </c>
      <c r="I78" s="12">
        <f>SUMPRODUCT(-('Diário 7º PA'!$E$4:$E$5383='Analítico Cp.'!$B78),-('Diário 7º PA'!$O$4:$O$5383=I$1),('Diário 7º PA'!$F$4:$F$5383))+SUMPRODUCT(-('Diário 8º PA'!$E$4:$E$5022='Analítico Cp.'!$B78),-('Diário 8º PA'!$P$4:$P$5022=I$1),('Diário 8º PA'!$F$4:$F$5022))+SUMPRODUCT(-('Diário 9º PA'!$E$4:$E$5221='Analítico Cp.'!$B78),-('Diário 9º PA'!$P$4:$P$5221=I$1),('Diário 9º PA'!$F$4:$F$5221))+SUMPRODUCT(-('Diário 10º PA'!$E$4:$E$5221='Analítico Cp.'!$B78),-('Diário 10º PA'!$P$4:$P$5221=I$1),('Diário 10º PA'!$F$4:$F$5221))+SUMPRODUCT(-('Comp.'!$D$5:$D$233='Analítico Cp.'!$B78),-('Comp.'!$J$5:$J$233=I$1),('Comp.'!$E$5:$E$233))</f>
        <v>0</v>
      </c>
      <c r="J78" s="12">
        <f>SUMPRODUCT(-('Diário 7º PA'!$E$4:$E$5383='Analítico Cp.'!$B78),-('Diário 7º PA'!$O$4:$O$5383=J$1),('Diário 7º PA'!$F$4:$F$5383))+SUMPRODUCT(-('Diário 8º PA'!$E$4:$E$5022='Analítico Cp.'!$B78),-('Diário 8º PA'!$P$4:$P$5022=J$1),('Diário 8º PA'!$F$4:$F$5022))+SUMPRODUCT(-('Diário 9º PA'!$E$4:$E$5221='Analítico Cp.'!$B78),-('Diário 9º PA'!$P$4:$P$5221=J$1),('Diário 9º PA'!$F$4:$F$5221))+SUMPRODUCT(-('Diário 10º PA'!$E$4:$E$5221='Analítico Cp.'!$B78),-('Diário 10º PA'!$P$4:$P$5221=J$1),('Diário 10º PA'!$F$4:$F$5221))+SUMPRODUCT(-('Comp.'!$D$5:$D$233='Analítico Cp.'!$B78),-('Comp.'!$J$5:$J$233=J$1),('Comp.'!$E$5:$E$233))</f>
        <v>0</v>
      </c>
      <c r="K78" s="12">
        <f>SUMPRODUCT(-('Diário 7º PA'!$E$4:$E$5383='Analítico Cp.'!$B78),-('Diário 7º PA'!$O$4:$O$5383=K$1),('Diário 7º PA'!$F$4:$F$5383))+SUMPRODUCT(-('Diário 8º PA'!$E$4:$E$5022='Analítico Cp.'!$B78),-('Diário 8º PA'!$P$4:$P$5022=K$1),('Diário 8º PA'!$F$4:$F$5022))+SUMPRODUCT(-('Diário 9º PA'!$E$4:$E$5221='Analítico Cp.'!$B78),-('Diário 9º PA'!$P$4:$P$5221=K$1),('Diário 9º PA'!$F$4:$F$5221))+SUMPRODUCT(-('Diário 10º PA'!$E$4:$E$5221='Analítico Cp.'!$B78),-('Diário 10º PA'!$P$4:$P$5221=K$1),('Diário 10º PA'!$F$4:$F$5221))+SUMPRODUCT(-('Comp.'!$D$5:$D$233='Analítico Cp.'!$B78),-('Comp.'!$J$5:$J$233=K$1),('Comp.'!$E$5:$E$233))</f>
        <v>0</v>
      </c>
      <c r="L78" s="12">
        <f>SUMPRODUCT(-('Diário 7º PA'!$E$4:$E$5383='Analítico Cp.'!$B78),-('Diário 7º PA'!$O$4:$O$5383=L$1),('Diário 7º PA'!$F$4:$F$5383))+SUMPRODUCT(-('Diário 8º PA'!$E$4:$E$5022='Analítico Cp.'!$B78),-('Diário 8º PA'!$P$4:$P$5022=L$1),('Diário 8º PA'!$F$4:$F$5022))+SUMPRODUCT(-('Diário 9º PA'!$E$4:$E$5221='Analítico Cp.'!$B78),-('Diário 9º PA'!$P$4:$P$5221=L$1),('Diário 9º PA'!$F$4:$F$5221))+SUMPRODUCT(-('Diário 10º PA'!$E$4:$E$5221='Analítico Cp.'!$B78),-('Diário 10º PA'!$P$4:$P$5221=L$1),('Diário 10º PA'!$F$4:$F$5221))+SUMPRODUCT(-('Comp.'!$D$5:$D$233='Analítico Cp.'!$B78),-('Comp.'!$J$5:$J$233=L$1),('Comp.'!$E$5:$E$233))</f>
        <v>0</v>
      </c>
      <c r="M78" s="12">
        <f>SUMPRODUCT(-('Diário 7º PA'!$E$4:$E$5383='Analítico Cp.'!$B78),-('Diário 7º PA'!$O$4:$O$5383=M$1),('Diário 7º PA'!$F$4:$F$5383))+SUMPRODUCT(-('Diário 8º PA'!$E$4:$E$5022='Analítico Cp.'!$B78),-('Diário 8º PA'!$P$4:$P$5022=M$1),('Diário 8º PA'!$F$4:$F$5022))+SUMPRODUCT(-('Diário 9º PA'!$E$4:$E$5221='Analítico Cp.'!$B78),-('Diário 9º PA'!$P$4:$P$5221=M$1),('Diário 9º PA'!$F$4:$F$5221))+SUMPRODUCT(-('Diário 10º PA'!$E$4:$E$5221='Analítico Cp.'!$B78),-('Diário 10º PA'!$P$4:$P$5221=M$1),('Diário 10º PA'!$F$4:$F$5221))+SUMPRODUCT(-('Comp.'!$D$5:$D$233='Analítico Cp.'!$B78),-('Comp.'!$J$5:$J$233=M$1),('Comp.'!$E$5:$E$233))</f>
        <v>0</v>
      </c>
      <c r="N78" s="12">
        <f>SUMPRODUCT(-('Diário 7º PA'!$E$4:$E$5383='Analítico Cp.'!$B78),-('Diário 7º PA'!$O$4:$O$5383=N$1),('Diário 7º PA'!$F$4:$F$5383))+SUMPRODUCT(-('Diário 8º PA'!$E$4:$E$5022='Analítico Cp.'!$B78),-('Diário 8º PA'!$P$4:$P$5022=N$1),('Diário 8º PA'!$F$4:$F$5022))+SUMPRODUCT(-('Diário 9º PA'!$E$4:$E$5221='Analítico Cp.'!$B78),-('Diário 9º PA'!$P$4:$P$5221=N$1),('Diário 9º PA'!$F$4:$F$5221))+SUMPRODUCT(-('Diário 10º PA'!$E$4:$E$5221='Analítico Cp.'!$B78),-('Diário 10º PA'!$P$4:$P$5221=N$1),('Diário 10º PA'!$F$4:$F$5221))+SUMPRODUCT(-('Comp.'!$D$5:$D$233='Analítico Cp.'!$B78),-('Comp.'!$J$5:$J$233=N$1),('Comp.'!$E$5:$E$233))</f>
        <v>0</v>
      </c>
      <c r="O78" s="12">
        <f t="shared" si="14"/>
        <v>23922.55</v>
      </c>
      <c r="P78" s="168">
        <f t="shared" si="13"/>
        <v>2.3144495646110976E-3</v>
      </c>
    </row>
    <row r="79" spans="1:16" ht="23.25" customHeight="1" x14ac:dyDescent="0.2">
      <c r="A79" s="59" t="s">
        <v>253</v>
      </c>
      <c r="B79" s="103" t="s">
        <v>254</v>
      </c>
      <c r="C79" s="12">
        <f>SUMPRODUCT(-('Diário 7º PA'!$E$4:$E$5383='Analítico Cp.'!$B79),-('Diário 7º PA'!$O$4:$O$5383=C$1),('Diário 7º PA'!$F$4:$F$5383))+SUMPRODUCT(-('Diário 8º PA'!$E$4:$E$5022='Analítico Cp.'!$B79),-('Diário 8º PA'!$P$4:$P$5022=C$1),('Diário 8º PA'!$F$4:$F$5022))+SUMPRODUCT(-('Diário 9º PA'!$E$4:$E$5221='Analítico Cp.'!$B79),-('Diário 9º PA'!$P$4:$P$5221=C$1),('Diário 9º PA'!$F$4:$F$5221))+SUMPRODUCT(-('Diário 10º PA'!$E$4:$E$5221='Analítico Cp.'!$B79),-('Diário 10º PA'!$P$4:$P$5221=C$1),('Diário 10º PA'!$F$4:$F$5221))+SUMPRODUCT(-('Comp.'!$D$5:$D$233='Analítico Cp.'!$B79),-('Comp.'!$J$5:$J$233=C$1),('Comp.'!$E$5:$E$233))</f>
        <v>4810.67</v>
      </c>
      <c r="D79" s="12">
        <f>SUMPRODUCT(-('Diário 7º PA'!$E$4:$E$5383='Analítico Cp.'!$B79),-('Diário 7º PA'!$O$4:$O$5383=D$1),('Diário 7º PA'!$F$4:$F$5383))+SUMPRODUCT(-('Diário 8º PA'!$E$4:$E$5022='Analítico Cp.'!$B79),-('Diário 8º PA'!$P$4:$P$5022=D$1),('Diário 8º PA'!$F$4:$F$5022))+SUMPRODUCT(-('Diário 9º PA'!$E$4:$E$5221='Analítico Cp.'!$B79),-('Diário 9º PA'!$P$4:$P$5221=D$1),('Diário 9º PA'!$F$4:$F$5221))+SUMPRODUCT(-('Diário 10º PA'!$E$4:$E$5221='Analítico Cp.'!$B79),-('Diário 10º PA'!$P$4:$P$5221=D$1),('Diário 10º PA'!$F$4:$F$5221))+SUMPRODUCT(-('Comp.'!$D$5:$D$233='Analítico Cp.'!$B79),-('Comp.'!$J$5:$J$233=D$1),('Comp.'!$E$5:$E$233))</f>
        <v>1092.96</v>
      </c>
      <c r="E79" s="12">
        <f>SUMPRODUCT(-('Diário 7º PA'!$E$4:$E$5383='Analítico Cp.'!$B79),-('Diário 7º PA'!$O$4:$O$5383=E$1),('Diário 7º PA'!$F$4:$F$5383))+SUMPRODUCT(-('Diário 8º PA'!$E$4:$E$5022='Analítico Cp.'!$B79),-('Diário 8º PA'!$P$4:$P$5022=E$1),('Diário 8º PA'!$F$4:$F$5022))+SUMPRODUCT(-('Diário 9º PA'!$E$4:$E$5221='Analítico Cp.'!$B79),-('Diário 9º PA'!$P$4:$P$5221=E$1),('Diário 9º PA'!$F$4:$F$5221))+SUMPRODUCT(-('Diário 10º PA'!$E$4:$E$5221='Analítico Cp.'!$B79),-('Diário 10º PA'!$P$4:$P$5221=E$1),('Diário 10º PA'!$F$4:$F$5221))+SUMPRODUCT(-('Comp.'!$D$5:$D$233='Analítico Cp.'!$B79),-('Comp.'!$J$5:$J$233=E$1),('Comp.'!$E$5:$E$233))</f>
        <v>3837.6600000000003</v>
      </c>
      <c r="F79" s="12">
        <f>SUMPRODUCT(-('Diário 7º PA'!$E$4:$E$5383='Analítico Cp.'!$B79),-('Diário 7º PA'!$O$4:$O$5383=F$1),('Diário 7º PA'!$F$4:$F$5383))+SUMPRODUCT(-('Diário 8º PA'!$E$4:$E$5022='Analítico Cp.'!$B79),-('Diário 8º PA'!$P$4:$P$5022=F$1),('Diário 8º PA'!$F$4:$F$5022))+SUMPRODUCT(-('Diário 9º PA'!$E$4:$E$5221='Analítico Cp.'!$B79),-('Diário 9º PA'!$P$4:$P$5221=F$1),('Diário 9º PA'!$F$4:$F$5221))+SUMPRODUCT(-('Diário 10º PA'!$E$4:$E$5221='Analítico Cp.'!$B79),-('Diário 10º PA'!$P$4:$P$5221=F$1),('Diário 10º PA'!$F$4:$F$5221))+SUMPRODUCT(-('Comp.'!$D$5:$D$233='Analítico Cp.'!$B79),-('Comp.'!$J$5:$J$233=F$1),('Comp.'!$E$5:$E$233))</f>
        <v>0</v>
      </c>
      <c r="G79" s="12">
        <f>SUMPRODUCT(-('Diário 7º PA'!$E$4:$E$5383='Analítico Cp.'!$B79),-('Diário 7º PA'!$O$4:$O$5383=G$1),('Diário 7º PA'!$F$4:$F$5383))+SUMPRODUCT(-('Diário 8º PA'!$E$4:$E$5022='Analítico Cp.'!$B79),-('Diário 8º PA'!$P$4:$P$5022=G$1),('Diário 8º PA'!$F$4:$F$5022))+SUMPRODUCT(-('Diário 9º PA'!$E$4:$E$5221='Analítico Cp.'!$B79),-('Diário 9º PA'!$P$4:$P$5221=G$1),('Diário 9º PA'!$F$4:$F$5221))+SUMPRODUCT(-('Diário 10º PA'!$E$4:$E$5221='Analítico Cp.'!$B79),-('Diário 10º PA'!$P$4:$P$5221=G$1),('Diário 10º PA'!$F$4:$F$5221))+SUMPRODUCT(-('Comp.'!$D$5:$D$233='Analítico Cp.'!$B79),-('Comp.'!$J$5:$J$233=G$1),('Comp.'!$E$5:$E$233))</f>
        <v>0</v>
      </c>
      <c r="H79" s="12">
        <f>SUMPRODUCT(-('Diário 7º PA'!$E$4:$E$5383='Analítico Cp.'!$B79),-('Diário 7º PA'!$O$4:$O$5383=H$1),('Diário 7º PA'!$F$4:$F$5383))+SUMPRODUCT(-('Diário 8º PA'!$E$4:$E$5022='Analítico Cp.'!$B79),-('Diário 8º PA'!$P$4:$P$5022=H$1),('Diário 8º PA'!$F$4:$F$5022))+SUMPRODUCT(-('Diário 9º PA'!$E$4:$E$5221='Analítico Cp.'!$B79),-('Diário 9º PA'!$P$4:$P$5221=H$1),('Diário 9º PA'!$F$4:$F$5221))+SUMPRODUCT(-('Diário 10º PA'!$E$4:$E$5221='Analítico Cp.'!$B79),-('Diário 10º PA'!$P$4:$P$5221=H$1),('Diário 10º PA'!$F$4:$F$5221))+SUMPRODUCT(-('Comp.'!$D$5:$D$233='Analítico Cp.'!$B79),-('Comp.'!$J$5:$J$233=H$1),('Comp.'!$E$5:$E$233))</f>
        <v>0</v>
      </c>
      <c r="I79" s="12">
        <f>SUMPRODUCT(-('Diário 7º PA'!$E$4:$E$5383='Analítico Cp.'!$B79),-('Diário 7º PA'!$O$4:$O$5383=I$1),('Diário 7º PA'!$F$4:$F$5383))+SUMPRODUCT(-('Diário 8º PA'!$E$4:$E$5022='Analítico Cp.'!$B79),-('Diário 8º PA'!$P$4:$P$5022=I$1),('Diário 8º PA'!$F$4:$F$5022))+SUMPRODUCT(-('Diário 9º PA'!$E$4:$E$5221='Analítico Cp.'!$B79),-('Diário 9º PA'!$P$4:$P$5221=I$1),('Diário 9º PA'!$F$4:$F$5221))+SUMPRODUCT(-('Diário 10º PA'!$E$4:$E$5221='Analítico Cp.'!$B79),-('Diário 10º PA'!$P$4:$P$5221=I$1),('Diário 10º PA'!$F$4:$F$5221))+SUMPRODUCT(-('Comp.'!$D$5:$D$233='Analítico Cp.'!$B79),-('Comp.'!$J$5:$J$233=I$1),('Comp.'!$E$5:$E$233))</f>
        <v>0</v>
      </c>
      <c r="J79" s="12">
        <f>SUMPRODUCT(-('Diário 7º PA'!$E$4:$E$5383='Analítico Cp.'!$B79),-('Diário 7º PA'!$O$4:$O$5383=J$1),('Diário 7º PA'!$F$4:$F$5383))+SUMPRODUCT(-('Diário 8º PA'!$E$4:$E$5022='Analítico Cp.'!$B79),-('Diário 8º PA'!$P$4:$P$5022=J$1),('Diário 8º PA'!$F$4:$F$5022))+SUMPRODUCT(-('Diário 9º PA'!$E$4:$E$5221='Analítico Cp.'!$B79),-('Diário 9º PA'!$P$4:$P$5221=J$1),('Diário 9º PA'!$F$4:$F$5221))+SUMPRODUCT(-('Diário 10º PA'!$E$4:$E$5221='Analítico Cp.'!$B79),-('Diário 10º PA'!$P$4:$P$5221=J$1),('Diário 10º PA'!$F$4:$F$5221))+SUMPRODUCT(-('Comp.'!$D$5:$D$233='Analítico Cp.'!$B79),-('Comp.'!$J$5:$J$233=J$1),('Comp.'!$E$5:$E$233))</f>
        <v>0</v>
      </c>
      <c r="K79" s="12">
        <f>SUMPRODUCT(-('Diário 7º PA'!$E$4:$E$5383='Analítico Cp.'!$B79),-('Diário 7º PA'!$O$4:$O$5383=K$1),('Diário 7º PA'!$F$4:$F$5383))+SUMPRODUCT(-('Diário 8º PA'!$E$4:$E$5022='Analítico Cp.'!$B79),-('Diário 8º PA'!$P$4:$P$5022=K$1),('Diário 8º PA'!$F$4:$F$5022))+SUMPRODUCT(-('Diário 9º PA'!$E$4:$E$5221='Analítico Cp.'!$B79),-('Diário 9º PA'!$P$4:$P$5221=K$1),('Diário 9º PA'!$F$4:$F$5221))+SUMPRODUCT(-('Diário 10º PA'!$E$4:$E$5221='Analítico Cp.'!$B79),-('Diário 10º PA'!$P$4:$P$5221=K$1),('Diário 10º PA'!$F$4:$F$5221))+SUMPRODUCT(-('Comp.'!$D$5:$D$233='Analítico Cp.'!$B79),-('Comp.'!$J$5:$J$233=K$1),('Comp.'!$E$5:$E$233))</f>
        <v>0</v>
      </c>
      <c r="L79" s="12">
        <f>SUMPRODUCT(-('Diário 7º PA'!$E$4:$E$5383='Analítico Cp.'!$B79),-('Diário 7º PA'!$O$4:$O$5383=L$1),('Diário 7º PA'!$F$4:$F$5383))+SUMPRODUCT(-('Diário 8º PA'!$E$4:$E$5022='Analítico Cp.'!$B79),-('Diário 8º PA'!$P$4:$P$5022=L$1),('Diário 8º PA'!$F$4:$F$5022))+SUMPRODUCT(-('Diário 9º PA'!$E$4:$E$5221='Analítico Cp.'!$B79),-('Diário 9º PA'!$P$4:$P$5221=L$1),('Diário 9º PA'!$F$4:$F$5221))+SUMPRODUCT(-('Diário 10º PA'!$E$4:$E$5221='Analítico Cp.'!$B79),-('Diário 10º PA'!$P$4:$P$5221=L$1),('Diário 10º PA'!$F$4:$F$5221))+SUMPRODUCT(-('Comp.'!$D$5:$D$233='Analítico Cp.'!$B79),-('Comp.'!$J$5:$J$233=L$1),('Comp.'!$E$5:$E$233))</f>
        <v>0</v>
      </c>
      <c r="M79" s="12">
        <f>SUMPRODUCT(-('Diário 7º PA'!$E$4:$E$5383='Analítico Cp.'!$B79),-('Diário 7º PA'!$O$4:$O$5383=M$1),('Diário 7º PA'!$F$4:$F$5383))+SUMPRODUCT(-('Diário 8º PA'!$E$4:$E$5022='Analítico Cp.'!$B79),-('Diário 8º PA'!$P$4:$P$5022=M$1),('Diário 8º PA'!$F$4:$F$5022))+SUMPRODUCT(-('Diário 9º PA'!$E$4:$E$5221='Analítico Cp.'!$B79),-('Diário 9º PA'!$P$4:$P$5221=M$1),('Diário 9º PA'!$F$4:$F$5221))+SUMPRODUCT(-('Diário 10º PA'!$E$4:$E$5221='Analítico Cp.'!$B79),-('Diário 10º PA'!$P$4:$P$5221=M$1),('Diário 10º PA'!$F$4:$F$5221))+SUMPRODUCT(-('Comp.'!$D$5:$D$233='Analítico Cp.'!$B79),-('Comp.'!$J$5:$J$233=M$1),('Comp.'!$E$5:$E$233))</f>
        <v>0</v>
      </c>
      <c r="N79" s="12">
        <f>SUMPRODUCT(-('Diário 7º PA'!$E$4:$E$5383='Analítico Cp.'!$B79),-('Diário 7º PA'!$O$4:$O$5383=N$1),('Diário 7º PA'!$F$4:$F$5383))+SUMPRODUCT(-('Diário 8º PA'!$E$4:$E$5022='Analítico Cp.'!$B79),-('Diário 8º PA'!$P$4:$P$5022=N$1),('Diário 8º PA'!$F$4:$F$5022))+SUMPRODUCT(-('Diário 9º PA'!$E$4:$E$5221='Analítico Cp.'!$B79),-('Diário 9º PA'!$P$4:$P$5221=N$1),('Diário 9º PA'!$F$4:$F$5221))+SUMPRODUCT(-('Diário 10º PA'!$E$4:$E$5221='Analítico Cp.'!$B79),-('Diário 10º PA'!$P$4:$P$5221=N$1),('Diário 10º PA'!$F$4:$F$5221))+SUMPRODUCT(-('Comp.'!$D$5:$D$233='Analítico Cp.'!$B79),-('Comp.'!$J$5:$J$233=N$1),('Comp.'!$E$5:$E$233))</f>
        <v>0</v>
      </c>
      <c r="O79" s="12">
        <f t="shared" si="14"/>
        <v>9741.2900000000009</v>
      </c>
      <c r="P79" s="168">
        <f t="shared" si="13"/>
        <v>9.4244653681361059E-4</v>
      </c>
    </row>
    <row r="80" spans="1:16" ht="23.25" customHeight="1" x14ac:dyDescent="0.2">
      <c r="A80" s="59" t="s">
        <v>255</v>
      </c>
      <c r="B80" s="103" t="s">
        <v>256</v>
      </c>
      <c r="C80" s="12">
        <f>SUMPRODUCT(-('Diário 7º PA'!$E$4:$E$5383='Analítico Cp.'!$B80),-('Diário 7º PA'!$O$4:$O$5383=C$1),('Diário 7º PA'!$F$4:$F$5383))+SUMPRODUCT(-('Diário 8º PA'!$E$4:$E$5022='Analítico Cp.'!$B80),-('Diário 8º PA'!$P$4:$P$5022=C$1),('Diário 8º PA'!$F$4:$F$5022))+SUMPRODUCT(-('Diário 9º PA'!$E$4:$E$5221='Analítico Cp.'!$B80),-('Diário 9º PA'!$P$4:$P$5221=C$1),('Diário 9º PA'!$F$4:$F$5221))+SUMPRODUCT(-('Diário 10º PA'!$E$4:$E$5221='Analítico Cp.'!$B80),-('Diário 10º PA'!$P$4:$P$5221=C$1),('Diário 10º PA'!$F$4:$F$5221))+SUMPRODUCT(-('Comp.'!$D$5:$D$233='Analítico Cp.'!$B80),-('Comp.'!$J$5:$J$233=C$1),('Comp.'!$E$5:$E$233))</f>
        <v>3850</v>
      </c>
      <c r="D80" s="12">
        <f>SUMPRODUCT(-('Diário 7º PA'!$E$4:$E$5383='Analítico Cp.'!$B80),-('Diário 7º PA'!$O$4:$O$5383=D$1),('Diário 7º PA'!$F$4:$F$5383))+SUMPRODUCT(-('Diário 8º PA'!$E$4:$E$5022='Analítico Cp.'!$B80),-('Diário 8º PA'!$P$4:$P$5022=D$1),('Diário 8º PA'!$F$4:$F$5022))+SUMPRODUCT(-('Diário 9º PA'!$E$4:$E$5221='Analítico Cp.'!$B80),-('Diário 9º PA'!$P$4:$P$5221=D$1),('Diário 9º PA'!$F$4:$F$5221))+SUMPRODUCT(-('Diário 10º PA'!$E$4:$E$5221='Analítico Cp.'!$B80),-('Diário 10º PA'!$P$4:$P$5221=D$1),('Diário 10º PA'!$F$4:$F$5221))+SUMPRODUCT(-('Comp.'!$D$5:$D$233='Analítico Cp.'!$B80),-('Comp.'!$J$5:$J$233=D$1),('Comp.'!$E$5:$E$233))</f>
        <v>3220</v>
      </c>
      <c r="E80" s="12">
        <f>SUMPRODUCT(-('Diário 7º PA'!$E$4:$E$5383='Analítico Cp.'!$B80),-('Diário 7º PA'!$O$4:$O$5383=E$1),('Diário 7º PA'!$F$4:$F$5383))+SUMPRODUCT(-('Diário 8º PA'!$E$4:$E$5022='Analítico Cp.'!$B80),-('Diário 8º PA'!$P$4:$P$5022=E$1),('Diário 8º PA'!$F$4:$F$5022))+SUMPRODUCT(-('Diário 9º PA'!$E$4:$E$5221='Analítico Cp.'!$B80),-('Diário 9º PA'!$P$4:$P$5221=E$1),('Diário 9º PA'!$F$4:$F$5221))+SUMPRODUCT(-('Diário 10º PA'!$E$4:$E$5221='Analítico Cp.'!$B80),-('Diário 10º PA'!$P$4:$P$5221=E$1),('Diário 10º PA'!$F$4:$F$5221))+SUMPRODUCT(-('Comp.'!$D$5:$D$233='Analítico Cp.'!$B80),-('Comp.'!$J$5:$J$233=E$1),('Comp.'!$E$5:$E$233))</f>
        <v>4470</v>
      </c>
      <c r="F80" s="12">
        <f>SUMPRODUCT(-('Diário 7º PA'!$E$4:$E$5383='Analítico Cp.'!$B80),-('Diário 7º PA'!$O$4:$O$5383=F$1),('Diário 7º PA'!$F$4:$F$5383))+SUMPRODUCT(-('Diário 8º PA'!$E$4:$E$5022='Analítico Cp.'!$B80),-('Diário 8º PA'!$P$4:$P$5022=F$1),('Diário 8º PA'!$F$4:$F$5022))+SUMPRODUCT(-('Diário 9º PA'!$E$4:$E$5221='Analítico Cp.'!$B80),-('Diário 9º PA'!$P$4:$P$5221=F$1),('Diário 9º PA'!$F$4:$F$5221))+SUMPRODUCT(-('Diário 10º PA'!$E$4:$E$5221='Analítico Cp.'!$B80),-('Diário 10º PA'!$P$4:$P$5221=F$1),('Diário 10º PA'!$F$4:$F$5221))+SUMPRODUCT(-('Comp.'!$D$5:$D$233='Analítico Cp.'!$B80),-('Comp.'!$J$5:$J$233=F$1),('Comp.'!$E$5:$E$233))</f>
        <v>0</v>
      </c>
      <c r="G80" s="12">
        <f>SUMPRODUCT(-('Diário 7º PA'!$E$4:$E$5383='Analítico Cp.'!$B80),-('Diário 7º PA'!$O$4:$O$5383=G$1),('Diário 7º PA'!$F$4:$F$5383))+SUMPRODUCT(-('Diário 8º PA'!$E$4:$E$5022='Analítico Cp.'!$B80),-('Diário 8º PA'!$P$4:$P$5022=G$1),('Diário 8º PA'!$F$4:$F$5022))+SUMPRODUCT(-('Diário 9º PA'!$E$4:$E$5221='Analítico Cp.'!$B80),-('Diário 9º PA'!$P$4:$P$5221=G$1),('Diário 9º PA'!$F$4:$F$5221))+SUMPRODUCT(-('Diário 10º PA'!$E$4:$E$5221='Analítico Cp.'!$B80),-('Diário 10º PA'!$P$4:$P$5221=G$1),('Diário 10º PA'!$F$4:$F$5221))+SUMPRODUCT(-('Comp.'!$D$5:$D$233='Analítico Cp.'!$B80),-('Comp.'!$J$5:$J$233=G$1),('Comp.'!$E$5:$E$233))</f>
        <v>0</v>
      </c>
      <c r="H80" s="12">
        <f>SUMPRODUCT(-('Diário 7º PA'!$E$4:$E$5383='Analítico Cp.'!$B80),-('Diário 7º PA'!$O$4:$O$5383=H$1),('Diário 7º PA'!$F$4:$F$5383))+SUMPRODUCT(-('Diário 8º PA'!$E$4:$E$5022='Analítico Cp.'!$B80),-('Diário 8º PA'!$P$4:$P$5022=H$1),('Diário 8º PA'!$F$4:$F$5022))+SUMPRODUCT(-('Diário 9º PA'!$E$4:$E$5221='Analítico Cp.'!$B80),-('Diário 9º PA'!$P$4:$P$5221=H$1),('Diário 9º PA'!$F$4:$F$5221))+SUMPRODUCT(-('Diário 10º PA'!$E$4:$E$5221='Analítico Cp.'!$B80),-('Diário 10º PA'!$P$4:$P$5221=H$1),('Diário 10º PA'!$F$4:$F$5221))+SUMPRODUCT(-('Comp.'!$D$5:$D$233='Analítico Cp.'!$B80),-('Comp.'!$J$5:$J$233=H$1),('Comp.'!$E$5:$E$233))</f>
        <v>0</v>
      </c>
      <c r="I80" s="12">
        <f>SUMPRODUCT(-('Diário 7º PA'!$E$4:$E$5383='Analítico Cp.'!$B80),-('Diário 7º PA'!$O$4:$O$5383=I$1),('Diário 7º PA'!$F$4:$F$5383))+SUMPRODUCT(-('Diário 8º PA'!$E$4:$E$5022='Analítico Cp.'!$B80),-('Diário 8º PA'!$P$4:$P$5022=I$1),('Diário 8º PA'!$F$4:$F$5022))+SUMPRODUCT(-('Diário 9º PA'!$E$4:$E$5221='Analítico Cp.'!$B80),-('Diário 9º PA'!$P$4:$P$5221=I$1),('Diário 9º PA'!$F$4:$F$5221))+SUMPRODUCT(-('Diário 10º PA'!$E$4:$E$5221='Analítico Cp.'!$B80),-('Diário 10º PA'!$P$4:$P$5221=I$1),('Diário 10º PA'!$F$4:$F$5221))+SUMPRODUCT(-('Comp.'!$D$5:$D$233='Analítico Cp.'!$B80),-('Comp.'!$J$5:$J$233=I$1),('Comp.'!$E$5:$E$233))</f>
        <v>0</v>
      </c>
      <c r="J80" s="12">
        <f>SUMPRODUCT(-('Diário 7º PA'!$E$4:$E$5383='Analítico Cp.'!$B80),-('Diário 7º PA'!$O$4:$O$5383=J$1),('Diário 7º PA'!$F$4:$F$5383))+SUMPRODUCT(-('Diário 8º PA'!$E$4:$E$5022='Analítico Cp.'!$B80),-('Diário 8º PA'!$P$4:$P$5022=J$1),('Diário 8º PA'!$F$4:$F$5022))+SUMPRODUCT(-('Diário 9º PA'!$E$4:$E$5221='Analítico Cp.'!$B80),-('Diário 9º PA'!$P$4:$P$5221=J$1),('Diário 9º PA'!$F$4:$F$5221))+SUMPRODUCT(-('Diário 10º PA'!$E$4:$E$5221='Analítico Cp.'!$B80),-('Diário 10º PA'!$P$4:$P$5221=J$1),('Diário 10º PA'!$F$4:$F$5221))+SUMPRODUCT(-('Comp.'!$D$5:$D$233='Analítico Cp.'!$B80),-('Comp.'!$J$5:$J$233=J$1),('Comp.'!$E$5:$E$233))</f>
        <v>0</v>
      </c>
      <c r="K80" s="12">
        <f>SUMPRODUCT(-('Diário 7º PA'!$E$4:$E$5383='Analítico Cp.'!$B80),-('Diário 7º PA'!$O$4:$O$5383=K$1),('Diário 7º PA'!$F$4:$F$5383))+SUMPRODUCT(-('Diário 8º PA'!$E$4:$E$5022='Analítico Cp.'!$B80),-('Diário 8º PA'!$P$4:$P$5022=K$1),('Diário 8º PA'!$F$4:$F$5022))+SUMPRODUCT(-('Diário 9º PA'!$E$4:$E$5221='Analítico Cp.'!$B80),-('Diário 9º PA'!$P$4:$P$5221=K$1),('Diário 9º PA'!$F$4:$F$5221))+SUMPRODUCT(-('Diário 10º PA'!$E$4:$E$5221='Analítico Cp.'!$B80),-('Diário 10º PA'!$P$4:$P$5221=K$1),('Diário 10º PA'!$F$4:$F$5221))+SUMPRODUCT(-('Comp.'!$D$5:$D$233='Analítico Cp.'!$B80),-('Comp.'!$J$5:$J$233=K$1),('Comp.'!$E$5:$E$233))</f>
        <v>0</v>
      </c>
      <c r="L80" s="12">
        <f>SUMPRODUCT(-('Diário 7º PA'!$E$4:$E$5383='Analítico Cp.'!$B80),-('Diário 7º PA'!$O$4:$O$5383=L$1),('Diário 7º PA'!$F$4:$F$5383))+SUMPRODUCT(-('Diário 8º PA'!$E$4:$E$5022='Analítico Cp.'!$B80),-('Diário 8º PA'!$P$4:$P$5022=L$1),('Diário 8º PA'!$F$4:$F$5022))+SUMPRODUCT(-('Diário 9º PA'!$E$4:$E$5221='Analítico Cp.'!$B80),-('Diário 9º PA'!$P$4:$P$5221=L$1),('Diário 9º PA'!$F$4:$F$5221))+SUMPRODUCT(-('Diário 10º PA'!$E$4:$E$5221='Analítico Cp.'!$B80),-('Diário 10º PA'!$P$4:$P$5221=L$1),('Diário 10º PA'!$F$4:$F$5221))+SUMPRODUCT(-('Comp.'!$D$5:$D$233='Analítico Cp.'!$B80),-('Comp.'!$J$5:$J$233=L$1),('Comp.'!$E$5:$E$233))</f>
        <v>0</v>
      </c>
      <c r="M80" s="12">
        <f>SUMPRODUCT(-('Diário 7º PA'!$E$4:$E$5383='Analítico Cp.'!$B80),-('Diário 7º PA'!$O$4:$O$5383=M$1),('Diário 7º PA'!$F$4:$F$5383))+SUMPRODUCT(-('Diário 8º PA'!$E$4:$E$5022='Analítico Cp.'!$B80),-('Diário 8º PA'!$P$4:$P$5022=M$1),('Diário 8º PA'!$F$4:$F$5022))+SUMPRODUCT(-('Diário 9º PA'!$E$4:$E$5221='Analítico Cp.'!$B80),-('Diário 9º PA'!$P$4:$P$5221=M$1),('Diário 9º PA'!$F$4:$F$5221))+SUMPRODUCT(-('Diário 10º PA'!$E$4:$E$5221='Analítico Cp.'!$B80),-('Diário 10º PA'!$P$4:$P$5221=M$1),('Diário 10º PA'!$F$4:$F$5221))+SUMPRODUCT(-('Comp.'!$D$5:$D$233='Analítico Cp.'!$B80),-('Comp.'!$J$5:$J$233=M$1),('Comp.'!$E$5:$E$233))</f>
        <v>0</v>
      </c>
      <c r="N80" s="12">
        <f>SUMPRODUCT(-('Diário 7º PA'!$E$4:$E$5383='Analítico Cp.'!$B80),-('Diário 7º PA'!$O$4:$O$5383=N$1),('Diário 7º PA'!$F$4:$F$5383))+SUMPRODUCT(-('Diário 8º PA'!$E$4:$E$5022='Analítico Cp.'!$B80),-('Diário 8º PA'!$P$4:$P$5022=N$1),('Diário 8º PA'!$F$4:$F$5022))+SUMPRODUCT(-('Diário 9º PA'!$E$4:$E$5221='Analítico Cp.'!$B80),-('Diário 9º PA'!$P$4:$P$5221=N$1),('Diário 9º PA'!$F$4:$F$5221))+SUMPRODUCT(-('Diário 10º PA'!$E$4:$E$5221='Analítico Cp.'!$B80),-('Diário 10º PA'!$P$4:$P$5221=N$1),('Diário 10º PA'!$F$4:$F$5221))+SUMPRODUCT(-('Comp.'!$D$5:$D$233='Analítico Cp.'!$B80),-('Comp.'!$J$5:$J$233=N$1),('Comp.'!$E$5:$E$233))</f>
        <v>0</v>
      </c>
      <c r="O80" s="12">
        <f t="shared" si="14"/>
        <v>11540</v>
      </c>
      <c r="P80" s="168">
        <f t="shared" si="13"/>
        <v>1.1164674324272315E-3</v>
      </c>
    </row>
    <row r="81" spans="1:16" ht="23.25" customHeight="1" x14ac:dyDescent="0.2">
      <c r="A81" s="59" t="s">
        <v>257</v>
      </c>
      <c r="B81" s="103" t="s">
        <v>258</v>
      </c>
      <c r="C81" s="12">
        <f>SUMPRODUCT(-('Diário 7º PA'!$E$4:$E$5383='Analítico Cp.'!$B81),-('Diário 7º PA'!$O$4:$O$5383=C$1),('Diário 7º PA'!$F$4:$F$5383))+SUMPRODUCT(-('Diário 8º PA'!$E$4:$E$5022='Analítico Cp.'!$B81),-('Diário 8º PA'!$P$4:$P$5022=C$1),('Diário 8º PA'!$F$4:$F$5022))+SUMPRODUCT(-('Diário 9º PA'!$E$4:$E$5221='Analítico Cp.'!$B81),-('Diário 9º PA'!$P$4:$P$5221=C$1),('Diário 9º PA'!$F$4:$F$5221))+SUMPRODUCT(-('Diário 10º PA'!$E$4:$E$5221='Analítico Cp.'!$B81),-('Diário 10º PA'!$P$4:$P$5221=C$1),('Diário 10º PA'!$F$4:$F$5221))+SUMPRODUCT(-('Comp.'!$D$5:$D$233='Analítico Cp.'!$B81),-('Comp.'!$J$5:$J$233=C$1),('Comp.'!$E$5:$E$233))</f>
        <v>0</v>
      </c>
      <c r="D81" s="12">
        <f>SUMPRODUCT(-('Diário 7º PA'!$E$4:$E$5383='Analítico Cp.'!$B81),-('Diário 7º PA'!$O$4:$O$5383=D$1),('Diário 7º PA'!$F$4:$F$5383))+SUMPRODUCT(-('Diário 8º PA'!$E$4:$E$5022='Analítico Cp.'!$B81),-('Diário 8º PA'!$P$4:$P$5022=D$1),('Diário 8º PA'!$F$4:$F$5022))+SUMPRODUCT(-('Diário 9º PA'!$E$4:$E$5221='Analítico Cp.'!$B81),-('Diário 9º PA'!$P$4:$P$5221=D$1),('Diário 9º PA'!$F$4:$F$5221))+SUMPRODUCT(-('Diário 10º PA'!$E$4:$E$5221='Analítico Cp.'!$B81),-('Diário 10º PA'!$P$4:$P$5221=D$1),('Diário 10º PA'!$F$4:$F$5221))+SUMPRODUCT(-('Comp.'!$D$5:$D$233='Analítico Cp.'!$B81),-('Comp.'!$J$5:$J$233=D$1),('Comp.'!$E$5:$E$233))</f>
        <v>0</v>
      </c>
      <c r="E81" s="12">
        <f>SUMPRODUCT(-('Diário 7º PA'!$E$4:$E$5383='Analítico Cp.'!$B81),-('Diário 7º PA'!$O$4:$O$5383=E$1),('Diário 7º PA'!$F$4:$F$5383))+SUMPRODUCT(-('Diário 8º PA'!$E$4:$E$5022='Analítico Cp.'!$B81),-('Diário 8º PA'!$P$4:$P$5022=E$1),('Diário 8º PA'!$F$4:$F$5022))+SUMPRODUCT(-('Diário 9º PA'!$E$4:$E$5221='Analítico Cp.'!$B81),-('Diário 9º PA'!$P$4:$P$5221=E$1),('Diário 9º PA'!$F$4:$F$5221))+SUMPRODUCT(-('Diário 10º PA'!$E$4:$E$5221='Analítico Cp.'!$B81),-('Diário 10º PA'!$P$4:$P$5221=E$1),('Diário 10º PA'!$F$4:$F$5221))+SUMPRODUCT(-('Comp.'!$D$5:$D$233='Analítico Cp.'!$B81),-('Comp.'!$J$5:$J$233=E$1),('Comp.'!$E$5:$E$233))</f>
        <v>0</v>
      </c>
      <c r="F81" s="12">
        <f>SUMPRODUCT(-('Diário 7º PA'!$E$4:$E$5383='Analítico Cp.'!$B81),-('Diário 7º PA'!$O$4:$O$5383=F$1),('Diário 7º PA'!$F$4:$F$5383))+SUMPRODUCT(-('Diário 8º PA'!$E$4:$E$5022='Analítico Cp.'!$B81),-('Diário 8º PA'!$P$4:$P$5022=F$1),('Diário 8º PA'!$F$4:$F$5022))+SUMPRODUCT(-('Diário 9º PA'!$E$4:$E$5221='Analítico Cp.'!$B81),-('Diário 9º PA'!$P$4:$P$5221=F$1),('Diário 9º PA'!$F$4:$F$5221))+SUMPRODUCT(-('Diário 10º PA'!$E$4:$E$5221='Analítico Cp.'!$B81),-('Diário 10º PA'!$P$4:$P$5221=F$1),('Diário 10º PA'!$F$4:$F$5221))+SUMPRODUCT(-('Comp.'!$D$5:$D$233='Analítico Cp.'!$B81),-('Comp.'!$J$5:$J$233=F$1),('Comp.'!$E$5:$E$233))</f>
        <v>0</v>
      </c>
      <c r="G81" s="12">
        <f>SUMPRODUCT(-('Diário 7º PA'!$E$4:$E$5383='Analítico Cp.'!$B81),-('Diário 7º PA'!$O$4:$O$5383=G$1),('Diário 7º PA'!$F$4:$F$5383))+SUMPRODUCT(-('Diário 8º PA'!$E$4:$E$5022='Analítico Cp.'!$B81),-('Diário 8º PA'!$P$4:$P$5022=G$1),('Diário 8º PA'!$F$4:$F$5022))+SUMPRODUCT(-('Diário 9º PA'!$E$4:$E$5221='Analítico Cp.'!$B81),-('Diário 9º PA'!$P$4:$P$5221=G$1),('Diário 9º PA'!$F$4:$F$5221))+SUMPRODUCT(-('Diário 10º PA'!$E$4:$E$5221='Analítico Cp.'!$B81),-('Diário 10º PA'!$P$4:$P$5221=G$1),('Diário 10º PA'!$F$4:$F$5221))+SUMPRODUCT(-('Comp.'!$D$5:$D$233='Analítico Cp.'!$B81),-('Comp.'!$J$5:$J$233=G$1),('Comp.'!$E$5:$E$233))</f>
        <v>0</v>
      </c>
      <c r="H81" s="12">
        <f>SUMPRODUCT(-('Diário 7º PA'!$E$4:$E$5383='Analítico Cp.'!$B81),-('Diário 7º PA'!$O$4:$O$5383=H$1),('Diário 7º PA'!$F$4:$F$5383))+SUMPRODUCT(-('Diário 8º PA'!$E$4:$E$5022='Analítico Cp.'!$B81),-('Diário 8º PA'!$P$4:$P$5022=H$1),('Diário 8º PA'!$F$4:$F$5022))+SUMPRODUCT(-('Diário 9º PA'!$E$4:$E$5221='Analítico Cp.'!$B81),-('Diário 9º PA'!$P$4:$P$5221=H$1),('Diário 9º PA'!$F$4:$F$5221))+SUMPRODUCT(-('Diário 10º PA'!$E$4:$E$5221='Analítico Cp.'!$B81),-('Diário 10º PA'!$P$4:$P$5221=H$1),('Diário 10º PA'!$F$4:$F$5221))+SUMPRODUCT(-('Comp.'!$D$5:$D$233='Analítico Cp.'!$B81),-('Comp.'!$J$5:$J$233=H$1),('Comp.'!$E$5:$E$233))</f>
        <v>0</v>
      </c>
      <c r="I81" s="12">
        <f>SUMPRODUCT(-('Diário 7º PA'!$E$4:$E$5383='Analítico Cp.'!$B81),-('Diário 7º PA'!$O$4:$O$5383=I$1),('Diário 7º PA'!$F$4:$F$5383))+SUMPRODUCT(-('Diário 8º PA'!$E$4:$E$5022='Analítico Cp.'!$B81),-('Diário 8º PA'!$P$4:$P$5022=I$1),('Diário 8º PA'!$F$4:$F$5022))+SUMPRODUCT(-('Diário 9º PA'!$E$4:$E$5221='Analítico Cp.'!$B81),-('Diário 9º PA'!$P$4:$P$5221=I$1),('Diário 9º PA'!$F$4:$F$5221))+SUMPRODUCT(-('Diário 10º PA'!$E$4:$E$5221='Analítico Cp.'!$B81),-('Diário 10º PA'!$P$4:$P$5221=I$1),('Diário 10º PA'!$F$4:$F$5221))+SUMPRODUCT(-('Comp.'!$D$5:$D$233='Analítico Cp.'!$B81),-('Comp.'!$J$5:$J$233=I$1),('Comp.'!$E$5:$E$233))</f>
        <v>0</v>
      </c>
      <c r="J81" s="12">
        <f>SUMPRODUCT(-('Diário 7º PA'!$E$4:$E$5383='Analítico Cp.'!$B81),-('Diário 7º PA'!$O$4:$O$5383=J$1),('Diário 7º PA'!$F$4:$F$5383))+SUMPRODUCT(-('Diário 8º PA'!$E$4:$E$5022='Analítico Cp.'!$B81),-('Diário 8º PA'!$P$4:$P$5022=J$1),('Diário 8º PA'!$F$4:$F$5022))+SUMPRODUCT(-('Diário 9º PA'!$E$4:$E$5221='Analítico Cp.'!$B81),-('Diário 9º PA'!$P$4:$P$5221=J$1),('Diário 9º PA'!$F$4:$F$5221))+SUMPRODUCT(-('Diário 10º PA'!$E$4:$E$5221='Analítico Cp.'!$B81),-('Diário 10º PA'!$P$4:$P$5221=J$1),('Diário 10º PA'!$F$4:$F$5221))+SUMPRODUCT(-('Comp.'!$D$5:$D$233='Analítico Cp.'!$B81),-('Comp.'!$J$5:$J$233=J$1),('Comp.'!$E$5:$E$233))</f>
        <v>0</v>
      </c>
      <c r="K81" s="12">
        <f>SUMPRODUCT(-('Diário 7º PA'!$E$4:$E$5383='Analítico Cp.'!$B81),-('Diário 7º PA'!$O$4:$O$5383=K$1),('Diário 7º PA'!$F$4:$F$5383))+SUMPRODUCT(-('Diário 8º PA'!$E$4:$E$5022='Analítico Cp.'!$B81),-('Diário 8º PA'!$P$4:$P$5022=K$1),('Diário 8º PA'!$F$4:$F$5022))+SUMPRODUCT(-('Diário 9º PA'!$E$4:$E$5221='Analítico Cp.'!$B81),-('Diário 9º PA'!$P$4:$P$5221=K$1),('Diário 9º PA'!$F$4:$F$5221))+SUMPRODUCT(-('Diário 10º PA'!$E$4:$E$5221='Analítico Cp.'!$B81),-('Diário 10º PA'!$P$4:$P$5221=K$1),('Diário 10º PA'!$F$4:$F$5221))+SUMPRODUCT(-('Comp.'!$D$5:$D$233='Analítico Cp.'!$B81),-('Comp.'!$J$5:$J$233=K$1),('Comp.'!$E$5:$E$233))</f>
        <v>0</v>
      </c>
      <c r="L81" s="12">
        <f>SUMPRODUCT(-('Diário 7º PA'!$E$4:$E$5383='Analítico Cp.'!$B81),-('Diário 7º PA'!$O$4:$O$5383=L$1),('Diário 7º PA'!$F$4:$F$5383))+SUMPRODUCT(-('Diário 8º PA'!$E$4:$E$5022='Analítico Cp.'!$B81),-('Diário 8º PA'!$P$4:$P$5022=L$1),('Diário 8º PA'!$F$4:$F$5022))+SUMPRODUCT(-('Diário 9º PA'!$E$4:$E$5221='Analítico Cp.'!$B81),-('Diário 9º PA'!$P$4:$P$5221=L$1),('Diário 9º PA'!$F$4:$F$5221))+SUMPRODUCT(-('Diário 10º PA'!$E$4:$E$5221='Analítico Cp.'!$B81),-('Diário 10º PA'!$P$4:$P$5221=L$1),('Diário 10º PA'!$F$4:$F$5221))+SUMPRODUCT(-('Comp.'!$D$5:$D$233='Analítico Cp.'!$B81),-('Comp.'!$J$5:$J$233=L$1),('Comp.'!$E$5:$E$233))</f>
        <v>0</v>
      </c>
      <c r="M81" s="12">
        <f>SUMPRODUCT(-('Diário 7º PA'!$E$4:$E$5383='Analítico Cp.'!$B81),-('Diário 7º PA'!$O$4:$O$5383=M$1),('Diário 7º PA'!$F$4:$F$5383))+SUMPRODUCT(-('Diário 8º PA'!$E$4:$E$5022='Analítico Cp.'!$B81),-('Diário 8º PA'!$P$4:$P$5022=M$1),('Diário 8º PA'!$F$4:$F$5022))+SUMPRODUCT(-('Diário 9º PA'!$E$4:$E$5221='Analítico Cp.'!$B81),-('Diário 9º PA'!$P$4:$P$5221=M$1),('Diário 9º PA'!$F$4:$F$5221))+SUMPRODUCT(-('Diário 10º PA'!$E$4:$E$5221='Analítico Cp.'!$B81),-('Diário 10º PA'!$P$4:$P$5221=M$1),('Diário 10º PA'!$F$4:$F$5221))+SUMPRODUCT(-('Comp.'!$D$5:$D$233='Analítico Cp.'!$B81),-('Comp.'!$J$5:$J$233=M$1),('Comp.'!$E$5:$E$233))</f>
        <v>0</v>
      </c>
      <c r="N81" s="12">
        <f>SUMPRODUCT(-('Diário 7º PA'!$E$4:$E$5383='Analítico Cp.'!$B81),-('Diário 7º PA'!$O$4:$O$5383=N$1),('Diário 7º PA'!$F$4:$F$5383))+SUMPRODUCT(-('Diário 8º PA'!$E$4:$E$5022='Analítico Cp.'!$B81),-('Diário 8º PA'!$P$4:$P$5022=N$1),('Diário 8º PA'!$F$4:$F$5022))+SUMPRODUCT(-('Diário 9º PA'!$E$4:$E$5221='Analítico Cp.'!$B81),-('Diário 9º PA'!$P$4:$P$5221=N$1),('Diário 9º PA'!$F$4:$F$5221))+SUMPRODUCT(-('Diário 10º PA'!$E$4:$E$5221='Analítico Cp.'!$B81),-('Diário 10º PA'!$P$4:$P$5221=N$1),('Diário 10º PA'!$F$4:$F$5221))+SUMPRODUCT(-('Comp.'!$D$5:$D$233='Analítico Cp.'!$B81),-('Comp.'!$J$5:$J$233=N$1),('Comp.'!$E$5:$E$233))</f>
        <v>0</v>
      </c>
      <c r="O81" s="12">
        <f t="shared" si="14"/>
        <v>0</v>
      </c>
      <c r="P81" s="168">
        <f t="shared" si="13"/>
        <v>0</v>
      </c>
    </row>
    <row r="82" spans="1:16" ht="23.25" customHeight="1" x14ac:dyDescent="0.2">
      <c r="A82" s="59" t="s">
        <v>259</v>
      </c>
      <c r="B82" s="103" t="s">
        <v>260</v>
      </c>
      <c r="C82" s="12">
        <f>SUMPRODUCT(-('Diário 7º PA'!$E$4:$E$5383='Analítico Cp.'!$B82),-('Diário 7º PA'!$O$4:$O$5383=C$1),('Diário 7º PA'!$F$4:$F$5383))+SUMPRODUCT(-('Diário 8º PA'!$E$4:$E$5022='Analítico Cp.'!$B82),-('Diário 8º PA'!$P$4:$P$5022=C$1),('Diário 8º PA'!$F$4:$F$5022))+SUMPRODUCT(-('Diário 9º PA'!$E$4:$E$5221='Analítico Cp.'!$B82),-('Diário 9º PA'!$P$4:$P$5221=C$1),('Diário 9º PA'!$F$4:$F$5221))+SUMPRODUCT(-('Diário 10º PA'!$E$4:$E$5221='Analítico Cp.'!$B82),-('Diário 10º PA'!$P$4:$P$5221=C$1),('Diário 10º PA'!$F$4:$F$5221))+SUMPRODUCT(-('Comp.'!$D$5:$D$233='Analítico Cp.'!$B82),-('Comp.'!$J$5:$J$233=C$1),('Comp.'!$E$5:$E$233))</f>
        <v>5548.88</v>
      </c>
      <c r="D82" s="12">
        <f>SUMPRODUCT(-('Diário 7º PA'!$E$4:$E$5383='Analítico Cp.'!$B82),-('Diário 7º PA'!$O$4:$O$5383=D$1),('Diário 7º PA'!$F$4:$F$5383))+SUMPRODUCT(-('Diário 8º PA'!$E$4:$E$5022='Analítico Cp.'!$B82),-('Diário 8º PA'!$P$4:$P$5022=D$1),('Diário 8º PA'!$F$4:$F$5022))+SUMPRODUCT(-('Diário 9º PA'!$E$4:$E$5221='Analítico Cp.'!$B82),-('Diário 9º PA'!$P$4:$P$5221=D$1),('Diário 9º PA'!$F$4:$F$5221))+SUMPRODUCT(-('Diário 10º PA'!$E$4:$E$5221='Analítico Cp.'!$B82),-('Diário 10º PA'!$P$4:$P$5221=D$1),('Diário 10º PA'!$F$4:$F$5221))+SUMPRODUCT(-('Comp.'!$D$5:$D$233='Analítico Cp.'!$B82),-('Comp.'!$J$5:$J$233=D$1),('Comp.'!$E$5:$E$233))</f>
        <v>5461.7399999999989</v>
      </c>
      <c r="E82" s="12">
        <f>SUMPRODUCT(-('Diário 7º PA'!$E$4:$E$5383='Analítico Cp.'!$B82),-('Diário 7º PA'!$O$4:$O$5383=E$1),('Diário 7º PA'!$F$4:$F$5383))+SUMPRODUCT(-('Diário 8º PA'!$E$4:$E$5022='Analítico Cp.'!$B82),-('Diário 8º PA'!$P$4:$P$5022=E$1),('Diário 8º PA'!$F$4:$F$5022))+SUMPRODUCT(-('Diário 9º PA'!$E$4:$E$5221='Analítico Cp.'!$B82),-('Diário 9º PA'!$P$4:$P$5221=E$1),('Diário 9º PA'!$F$4:$F$5221))+SUMPRODUCT(-('Diário 10º PA'!$E$4:$E$5221='Analítico Cp.'!$B82),-('Diário 10º PA'!$P$4:$P$5221=E$1),('Diário 10º PA'!$F$4:$F$5221))+SUMPRODUCT(-('Comp.'!$D$5:$D$233='Analítico Cp.'!$B82),-('Comp.'!$J$5:$J$233=E$1),('Comp.'!$E$5:$E$233))</f>
        <v>6170</v>
      </c>
      <c r="F82" s="12">
        <f>SUMPRODUCT(-('Diário 7º PA'!$E$4:$E$5383='Analítico Cp.'!$B82),-('Diário 7º PA'!$O$4:$O$5383=F$1),('Diário 7º PA'!$F$4:$F$5383))+SUMPRODUCT(-('Diário 8º PA'!$E$4:$E$5022='Analítico Cp.'!$B82),-('Diário 8º PA'!$P$4:$P$5022=F$1),('Diário 8º PA'!$F$4:$F$5022))+SUMPRODUCT(-('Diário 9º PA'!$E$4:$E$5221='Analítico Cp.'!$B82),-('Diário 9º PA'!$P$4:$P$5221=F$1),('Diário 9º PA'!$F$4:$F$5221))+SUMPRODUCT(-('Diário 10º PA'!$E$4:$E$5221='Analítico Cp.'!$B82),-('Diário 10º PA'!$P$4:$P$5221=F$1),('Diário 10º PA'!$F$4:$F$5221))+SUMPRODUCT(-('Comp.'!$D$5:$D$233='Analítico Cp.'!$B82),-('Comp.'!$J$5:$J$233=F$1),('Comp.'!$E$5:$E$233))</f>
        <v>0</v>
      </c>
      <c r="G82" s="12">
        <f>SUMPRODUCT(-('Diário 7º PA'!$E$4:$E$5383='Analítico Cp.'!$B82),-('Diário 7º PA'!$O$4:$O$5383=G$1),('Diário 7º PA'!$F$4:$F$5383))+SUMPRODUCT(-('Diário 8º PA'!$E$4:$E$5022='Analítico Cp.'!$B82),-('Diário 8º PA'!$P$4:$P$5022=G$1),('Diário 8º PA'!$F$4:$F$5022))+SUMPRODUCT(-('Diário 9º PA'!$E$4:$E$5221='Analítico Cp.'!$B82),-('Diário 9º PA'!$P$4:$P$5221=G$1),('Diário 9º PA'!$F$4:$F$5221))+SUMPRODUCT(-('Diário 10º PA'!$E$4:$E$5221='Analítico Cp.'!$B82),-('Diário 10º PA'!$P$4:$P$5221=G$1),('Diário 10º PA'!$F$4:$F$5221))+SUMPRODUCT(-('Comp.'!$D$5:$D$233='Analítico Cp.'!$B82),-('Comp.'!$J$5:$J$233=G$1),('Comp.'!$E$5:$E$233))</f>
        <v>0</v>
      </c>
      <c r="H82" s="12">
        <f>SUMPRODUCT(-('Diário 7º PA'!$E$4:$E$5383='Analítico Cp.'!$B82),-('Diário 7º PA'!$O$4:$O$5383=H$1),('Diário 7º PA'!$F$4:$F$5383))+SUMPRODUCT(-('Diário 8º PA'!$E$4:$E$5022='Analítico Cp.'!$B82),-('Diário 8º PA'!$P$4:$P$5022=H$1),('Diário 8º PA'!$F$4:$F$5022))+SUMPRODUCT(-('Diário 9º PA'!$E$4:$E$5221='Analítico Cp.'!$B82),-('Diário 9º PA'!$P$4:$P$5221=H$1),('Diário 9º PA'!$F$4:$F$5221))+SUMPRODUCT(-('Diário 10º PA'!$E$4:$E$5221='Analítico Cp.'!$B82),-('Diário 10º PA'!$P$4:$P$5221=H$1),('Diário 10º PA'!$F$4:$F$5221))+SUMPRODUCT(-('Comp.'!$D$5:$D$233='Analítico Cp.'!$B82),-('Comp.'!$J$5:$J$233=H$1),('Comp.'!$E$5:$E$233))</f>
        <v>0</v>
      </c>
      <c r="I82" s="12">
        <f>SUMPRODUCT(-('Diário 7º PA'!$E$4:$E$5383='Analítico Cp.'!$B82),-('Diário 7º PA'!$O$4:$O$5383=I$1),('Diário 7º PA'!$F$4:$F$5383))+SUMPRODUCT(-('Diário 8º PA'!$E$4:$E$5022='Analítico Cp.'!$B82),-('Diário 8º PA'!$P$4:$P$5022=I$1),('Diário 8º PA'!$F$4:$F$5022))+SUMPRODUCT(-('Diário 9º PA'!$E$4:$E$5221='Analítico Cp.'!$B82),-('Diário 9º PA'!$P$4:$P$5221=I$1),('Diário 9º PA'!$F$4:$F$5221))+SUMPRODUCT(-('Diário 10º PA'!$E$4:$E$5221='Analítico Cp.'!$B82),-('Diário 10º PA'!$P$4:$P$5221=I$1),('Diário 10º PA'!$F$4:$F$5221))+SUMPRODUCT(-('Comp.'!$D$5:$D$233='Analítico Cp.'!$B82),-('Comp.'!$J$5:$J$233=I$1),('Comp.'!$E$5:$E$233))</f>
        <v>0</v>
      </c>
      <c r="J82" s="12">
        <f>SUMPRODUCT(-('Diário 7º PA'!$E$4:$E$5383='Analítico Cp.'!$B82),-('Diário 7º PA'!$O$4:$O$5383=J$1),('Diário 7º PA'!$F$4:$F$5383))+SUMPRODUCT(-('Diário 8º PA'!$E$4:$E$5022='Analítico Cp.'!$B82),-('Diário 8º PA'!$P$4:$P$5022=J$1),('Diário 8º PA'!$F$4:$F$5022))+SUMPRODUCT(-('Diário 9º PA'!$E$4:$E$5221='Analítico Cp.'!$B82),-('Diário 9º PA'!$P$4:$P$5221=J$1),('Diário 9º PA'!$F$4:$F$5221))+SUMPRODUCT(-('Diário 10º PA'!$E$4:$E$5221='Analítico Cp.'!$B82),-('Diário 10º PA'!$P$4:$P$5221=J$1),('Diário 10º PA'!$F$4:$F$5221))+SUMPRODUCT(-('Comp.'!$D$5:$D$233='Analítico Cp.'!$B82),-('Comp.'!$J$5:$J$233=J$1),('Comp.'!$E$5:$E$233))</f>
        <v>0</v>
      </c>
      <c r="K82" s="12">
        <f>SUMPRODUCT(-('Diário 7º PA'!$E$4:$E$5383='Analítico Cp.'!$B82),-('Diário 7º PA'!$O$4:$O$5383=K$1),('Diário 7º PA'!$F$4:$F$5383))+SUMPRODUCT(-('Diário 8º PA'!$E$4:$E$5022='Analítico Cp.'!$B82),-('Diário 8º PA'!$P$4:$P$5022=K$1),('Diário 8º PA'!$F$4:$F$5022))+SUMPRODUCT(-('Diário 9º PA'!$E$4:$E$5221='Analítico Cp.'!$B82),-('Diário 9º PA'!$P$4:$P$5221=K$1),('Diário 9º PA'!$F$4:$F$5221))+SUMPRODUCT(-('Diário 10º PA'!$E$4:$E$5221='Analítico Cp.'!$B82),-('Diário 10º PA'!$P$4:$P$5221=K$1),('Diário 10º PA'!$F$4:$F$5221))+SUMPRODUCT(-('Comp.'!$D$5:$D$233='Analítico Cp.'!$B82),-('Comp.'!$J$5:$J$233=K$1),('Comp.'!$E$5:$E$233))</f>
        <v>0</v>
      </c>
      <c r="L82" s="12">
        <f>SUMPRODUCT(-('Diário 7º PA'!$E$4:$E$5383='Analítico Cp.'!$B82),-('Diário 7º PA'!$O$4:$O$5383=L$1),('Diário 7º PA'!$F$4:$F$5383))+SUMPRODUCT(-('Diário 8º PA'!$E$4:$E$5022='Analítico Cp.'!$B82),-('Diário 8º PA'!$P$4:$P$5022=L$1),('Diário 8º PA'!$F$4:$F$5022))+SUMPRODUCT(-('Diário 9º PA'!$E$4:$E$5221='Analítico Cp.'!$B82),-('Diário 9º PA'!$P$4:$P$5221=L$1),('Diário 9º PA'!$F$4:$F$5221))+SUMPRODUCT(-('Diário 10º PA'!$E$4:$E$5221='Analítico Cp.'!$B82),-('Diário 10º PA'!$P$4:$P$5221=L$1),('Diário 10º PA'!$F$4:$F$5221))+SUMPRODUCT(-('Comp.'!$D$5:$D$233='Analítico Cp.'!$B82),-('Comp.'!$J$5:$J$233=L$1),('Comp.'!$E$5:$E$233))</f>
        <v>0</v>
      </c>
      <c r="M82" s="12">
        <f>SUMPRODUCT(-('Diário 7º PA'!$E$4:$E$5383='Analítico Cp.'!$B82),-('Diário 7º PA'!$O$4:$O$5383=M$1),('Diário 7º PA'!$F$4:$F$5383))+SUMPRODUCT(-('Diário 8º PA'!$E$4:$E$5022='Analítico Cp.'!$B82),-('Diário 8º PA'!$P$4:$P$5022=M$1),('Diário 8º PA'!$F$4:$F$5022))+SUMPRODUCT(-('Diário 9º PA'!$E$4:$E$5221='Analítico Cp.'!$B82),-('Diário 9º PA'!$P$4:$P$5221=M$1),('Diário 9º PA'!$F$4:$F$5221))+SUMPRODUCT(-('Diário 10º PA'!$E$4:$E$5221='Analítico Cp.'!$B82),-('Diário 10º PA'!$P$4:$P$5221=M$1),('Diário 10º PA'!$F$4:$F$5221))+SUMPRODUCT(-('Comp.'!$D$5:$D$233='Analítico Cp.'!$B82),-('Comp.'!$J$5:$J$233=M$1),('Comp.'!$E$5:$E$233))</f>
        <v>0</v>
      </c>
      <c r="N82" s="12">
        <f>SUMPRODUCT(-('Diário 7º PA'!$E$4:$E$5383='Analítico Cp.'!$B82),-('Diário 7º PA'!$O$4:$O$5383=N$1),('Diário 7º PA'!$F$4:$F$5383))+SUMPRODUCT(-('Diário 8º PA'!$E$4:$E$5022='Analítico Cp.'!$B82),-('Diário 8º PA'!$P$4:$P$5022=N$1),('Diário 8º PA'!$F$4:$F$5022))+SUMPRODUCT(-('Diário 9º PA'!$E$4:$E$5221='Analítico Cp.'!$B82),-('Diário 9º PA'!$P$4:$P$5221=N$1),('Diário 9º PA'!$F$4:$F$5221))+SUMPRODUCT(-('Diário 10º PA'!$E$4:$E$5221='Analítico Cp.'!$B82),-('Diário 10º PA'!$P$4:$P$5221=N$1),('Diário 10º PA'!$F$4:$F$5221))+SUMPRODUCT(-('Comp.'!$D$5:$D$233='Analítico Cp.'!$B82),-('Comp.'!$J$5:$J$233=N$1),('Comp.'!$E$5:$E$233))</f>
        <v>0</v>
      </c>
      <c r="O82" s="12">
        <f t="shared" si="14"/>
        <v>17180.62</v>
      </c>
      <c r="P82" s="168">
        <f t="shared" si="13"/>
        <v>1.6621839427129932E-3</v>
      </c>
    </row>
    <row r="83" spans="1:16" ht="23.25" customHeight="1" x14ac:dyDescent="0.2">
      <c r="A83" s="59" t="s">
        <v>261</v>
      </c>
      <c r="B83" s="103" t="s">
        <v>262</v>
      </c>
      <c r="C83" s="12">
        <f>SUMPRODUCT(-('Diário 7º PA'!$E$4:$E$5383='Analítico Cp.'!$B83),-('Diário 7º PA'!$O$4:$O$5383=C$1),('Diário 7º PA'!$F$4:$F$5383))+SUMPRODUCT(-('Diário 8º PA'!$E$4:$E$5022='Analítico Cp.'!$B83),-('Diário 8º PA'!$P$4:$P$5022=C$1),('Diário 8º PA'!$F$4:$F$5022))+SUMPRODUCT(-('Diário 9º PA'!$E$4:$E$5221='Analítico Cp.'!$B83),-('Diário 9º PA'!$P$4:$P$5221=C$1),('Diário 9º PA'!$F$4:$F$5221))+SUMPRODUCT(-('Diário 10º PA'!$E$4:$E$5221='Analítico Cp.'!$B83),-('Diário 10º PA'!$P$4:$P$5221=C$1),('Diário 10º PA'!$F$4:$F$5221))+SUMPRODUCT(-('Comp.'!$D$5:$D$233='Analítico Cp.'!$B83),-('Comp.'!$J$5:$J$233=C$1),('Comp.'!$E$5:$E$233))</f>
        <v>27371.26</v>
      </c>
      <c r="D83" s="12">
        <f>SUMPRODUCT(-('Diário 7º PA'!$E$4:$E$5383='Analítico Cp.'!$B83),-('Diário 7º PA'!$O$4:$O$5383=D$1),('Diário 7º PA'!$F$4:$F$5383))+SUMPRODUCT(-('Diário 8º PA'!$E$4:$E$5022='Analítico Cp.'!$B83),-('Diário 8º PA'!$P$4:$P$5022=D$1),('Diário 8º PA'!$F$4:$F$5022))+SUMPRODUCT(-('Diário 9º PA'!$E$4:$E$5221='Analítico Cp.'!$B83),-('Diário 9º PA'!$P$4:$P$5221=D$1),('Diário 9º PA'!$F$4:$F$5221))+SUMPRODUCT(-('Diário 10º PA'!$E$4:$E$5221='Analítico Cp.'!$B83),-('Diário 10º PA'!$P$4:$P$5221=D$1),('Diário 10º PA'!$F$4:$F$5221))+SUMPRODUCT(-('Comp.'!$D$5:$D$233='Analítico Cp.'!$B83),-('Comp.'!$J$5:$J$233=D$1),('Comp.'!$E$5:$E$233))</f>
        <v>18721.919999999998</v>
      </c>
      <c r="E83" s="12">
        <f>SUMPRODUCT(-('Diário 7º PA'!$E$4:$E$5383='Analítico Cp.'!$B83),-('Diário 7º PA'!$O$4:$O$5383=E$1),('Diário 7º PA'!$F$4:$F$5383))+SUMPRODUCT(-('Diário 8º PA'!$E$4:$E$5022='Analítico Cp.'!$B83),-('Diário 8º PA'!$P$4:$P$5022=E$1),('Diário 8º PA'!$F$4:$F$5022))+SUMPRODUCT(-('Diário 9º PA'!$E$4:$E$5221='Analítico Cp.'!$B83),-('Diário 9º PA'!$P$4:$P$5221=E$1),('Diário 9º PA'!$F$4:$F$5221))+SUMPRODUCT(-('Diário 10º PA'!$E$4:$E$5221='Analítico Cp.'!$B83),-('Diário 10º PA'!$P$4:$P$5221=E$1),('Diário 10º PA'!$F$4:$F$5221))+SUMPRODUCT(-('Comp.'!$D$5:$D$233='Analítico Cp.'!$B83),-('Comp.'!$J$5:$J$233=E$1),('Comp.'!$E$5:$E$233))</f>
        <v>10140.6</v>
      </c>
      <c r="F83" s="12">
        <f>SUMPRODUCT(-('Diário 7º PA'!$E$4:$E$5383='Analítico Cp.'!$B83),-('Diário 7º PA'!$O$4:$O$5383=F$1),('Diário 7º PA'!$F$4:$F$5383))+SUMPRODUCT(-('Diário 8º PA'!$E$4:$E$5022='Analítico Cp.'!$B83),-('Diário 8º PA'!$P$4:$P$5022=F$1),('Diário 8º PA'!$F$4:$F$5022))+SUMPRODUCT(-('Diário 9º PA'!$E$4:$E$5221='Analítico Cp.'!$B83),-('Diário 9º PA'!$P$4:$P$5221=F$1),('Diário 9º PA'!$F$4:$F$5221))+SUMPRODUCT(-('Diário 10º PA'!$E$4:$E$5221='Analítico Cp.'!$B83),-('Diário 10º PA'!$P$4:$P$5221=F$1),('Diário 10º PA'!$F$4:$F$5221))+SUMPRODUCT(-('Comp.'!$D$5:$D$233='Analítico Cp.'!$B83),-('Comp.'!$J$5:$J$233=F$1),('Comp.'!$E$5:$E$233))</f>
        <v>0</v>
      </c>
      <c r="G83" s="12">
        <f>SUMPRODUCT(-('Diário 7º PA'!$E$4:$E$5383='Analítico Cp.'!$B83),-('Diário 7º PA'!$O$4:$O$5383=G$1),('Diário 7º PA'!$F$4:$F$5383))+SUMPRODUCT(-('Diário 8º PA'!$E$4:$E$5022='Analítico Cp.'!$B83),-('Diário 8º PA'!$P$4:$P$5022=G$1),('Diário 8º PA'!$F$4:$F$5022))+SUMPRODUCT(-('Diário 9º PA'!$E$4:$E$5221='Analítico Cp.'!$B83),-('Diário 9º PA'!$P$4:$P$5221=G$1),('Diário 9º PA'!$F$4:$F$5221))+SUMPRODUCT(-('Diário 10º PA'!$E$4:$E$5221='Analítico Cp.'!$B83),-('Diário 10º PA'!$P$4:$P$5221=G$1),('Diário 10º PA'!$F$4:$F$5221))+SUMPRODUCT(-('Comp.'!$D$5:$D$233='Analítico Cp.'!$B83),-('Comp.'!$J$5:$J$233=G$1),('Comp.'!$E$5:$E$233))</f>
        <v>0</v>
      </c>
      <c r="H83" s="12">
        <f>SUMPRODUCT(-('Diário 7º PA'!$E$4:$E$5383='Analítico Cp.'!$B83),-('Diário 7º PA'!$O$4:$O$5383=H$1),('Diário 7º PA'!$F$4:$F$5383))+SUMPRODUCT(-('Diário 8º PA'!$E$4:$E$5022='Analítico Cp.'!$B83),-('Diário 8º PA'!$P$4:$P$5022=H$1),('Diário 8º PA'!$F$4:$F$5022))+SUMPRODUCT(-('Diário 9º PA'!$E$4:$E$5221='Analítico Cp.'!$B83),-('Diário 9º PA'!$P$4:$P$5221=H$1),('Diário 9º PA'!$F$4:$F$5221))+SUMPRODUCT(-('Diário 10º PA'!$E$4:$E$5221='Analítico Cp.'!$B83),-('Diário 10º PA'!$P$4:$P$5221=H$1),('Diário 10º PA'!$F$4:$F$5221))+SUMPRODUCT(-('Comp.'!$D$5:$D$233='Analítico Cp.'!$B83),-('Comp.'!$J$5:$J$233=H$1),('Comp.'!$E$5:$E$233))</f>
        <v>0</v>
      </c>
      <c r="I83" s="12">
        <f>SUMPRODUCT(-('Diário 7º PA'!$E$4:$E$5383='Analítico Cp.'!$B83),-('Diário 7º PA'!$O$4:$O$5383=I$1),('Diário 7º PA'!$F$4:$F$5383))+SUMPRODUCT(-('Diário 8º PA'!$E$4:$E$5022='Analítico Cp.'!$B83),-('Diário 8º PA'!$P$4:$P$5022=I$1),('Diário 8º PA'!$F$4:$F$5022))+SUMPRODUCT(-('Diário 9º PA'!$E$4:$E$5221='Analítico Cp.'!$B83),-('Diário 9º PA'!$P$4:$P$5221=I$1),('Diário 9º PA'!$F$4:$F$5221))+SUMPRODUCT(-('Diário 10º PA'!$E$4:$E$5221='Analítico Cp.'!$B83),-('Diário 10º PA'!$P$4:$P$5221=I$1),('Diário 10º PA'!$F$4:$F$5221))+SUMPRODUCT(-('Comp.'!$D$5:$D$233='Analítico Cp.'!$B83),-('Comp.'!$J$5:$J$233=I$1),('Comp.'!$E$5:$E$233))</f>
        <v>0</v>
      </c>
      <c r="J83" s="12">
        <f>SUMPRODUCT(-('Diário 7º PA'!$E$4:$E$5383='Analítico Cp.'!$B83),-('Diário 7º PA'!$O$4:$O$5383=J$1),('Diário 7º PA'!$F$4:$F$5383))+SUMPRODUCT(-('Diário 8º PA'!$E$4:$E$5022='Analítico Cp.'!$B83),-('Diário 8º PA'!$P$4:$P$5022=J$1),('Diário 8º PA'!$F$4:$F$5022))+SUMPRODUCT(-('Diário 9º PA'!$E$4:$E$5221='Analítico Cp.'!$B83),-('Diário 9º PA'!$P$4:$P$5221=J$1),('Diário 9º PA'!$F$4:$F$5221))+SUMPRODUCT(-('Diário 10º PA'!$E$4:$E$5221='Analítico Cp.'!$B83),-('Diário 10º PA'!$P$4:$P$5221=J$1),('Diário 10º PA'!$F$4:$F$5221))+SUMPRODUCT(-('Comp.'!$D$5:$D$233='Analítico Cp.'!$B83),-('Comp.'!$J$5:$J$233=J$1),('Comp.'!$E$5:$E$233))</f>
        <v>0</v>
      </c>
      <c r="K83" s="12">
        <f>SUMPRODUCT(-('Diário 7º PA'!$E$4:$E$5383='Analítico Cp.'!$B83),-('Diário 7º PA'!$O$4:$O$5383=K$1),('Diário 7º PA'!$F$4:$F$5383))+SUMPRODUCT(-('Diário 8º PA'!$E$4:$E$5022='Analítico Cp.'!$B83),-('Diário 8º PA'!$P$4:$P$5022=K$1),('Diário 8º PA'!$F$4:$F$5022))+SUMPRODUCT(-('Diário 9º PA'!$E$4:$E$5221='Analítico Cp.'!$B83),-('Diário 9º PA'!$P$4:$P$5221=K$1),('Diário 9º PA'!$F$4:$F$5221))+SUMPRODUCT(-('Diário 10º PA'!$E$4:$E$5221='Analítico Cp.'!$B83),-('Diário 10º PA'!$P$4:$P$5221=K$1),('Diário 10º PA'!$F$4:$F$5221))+SUMPRODUCT(-('Comp.'!$D$5:$D$233='Analítico Cp.'!$B83),-('Comp.'!$J$5:$J$233=K$1),('Comp.'!$E$5:$E$233))</f>
        <v>0</v>
      </c>
      <c r="L83" s="12">
        <f>SUMPRODUCT(-('Diário 7º PA'!$E$4:$E$5383='Analítico Cp.'!$B83),-('Diário 7º PA'!$O$4:$O$5383=L$1),('Diário 7º PA'!$F$4:$F$5383))+SUMPRODUCT(-('Diário 8º PA'!$E$4:$E$5022='Analítico Cp.'!$B83),-('Diário 8º PA'!$P$4:$P$5022=L$1),('Diário 8º PA'!$F$4:$F$5022))+SUMPRODUCT(-('Diário 9º PA'!$E$4:$E$5221='Analítico Cp.'!$B83),-('Diário 9º PA'!$P$4:$P$5221=L$1),('Diário 9º PA'!$F$4:$F$5221))+SUMPRODUCT(-('Diário 10º PA'!$E$4:$E$5221='Analítico Cp.'!$B83),-('Diário 10º PA'!$P$4:$P$5221=L$1),('Diário 10º PA'!$F$4:$F$5221))+SUMPRODUCT(-('Comp.'!$D$5:$D$233='Analítico Cp.'!$B83),-('Comp.'!$J$5:$J$233=L$1),('Comp.'!$E$5:$E$233))</f>
        <v>0</v>
      </c>
      <c r="M83" s="12">
        <f>SUMPRODUCT(-('Diário 7º PA'!$E$4:$E$5383='Analítico Cp.'!$B83),-('Diário 7º PA'!$O$4:$O$5383=M$1),('Diário 7º PA'!$F$4:$F$5383))+SUMPRODUCT(-('Diário 8º PA'!$E$4:$E$5022='Analítico Cp.'!$B83),-('Diário 8º PA'!$P$4:$P$5022=M$1),('Diário 8º PA'!$F$4:$F$5022))+SUMPRODUCT(-('Diário 9º PA'!$E$4:$E$5221='Analítico Cp.'!$B83),-('Diário 9º PA'!$P$4:$P$5221=M$1),('Diário 9º PA'!$F$4:$F$5221))+SUMPRODUCT(-('Diário 10º PA'!$E$4:$E$5221='Analítico Cp.'!$B83),-('Diário 10º PA'!$P$4:$P$5221=M$1),('Diário 10º PA'!$F$4:$F$5221))+SUMPRODUCT(-('Comp.'!$D$5:$D$233='Analítico Cp.'!$B83),-('Comp.'!$J$5:$J$233=M$1),('Comp.'!$E$5:$E$233))</f>
        <v>0</v>
      </c>
      <c r="N83" s="12">
        <f>SUMPRODUCT(-('Diário 7º PA'!$E$4:$E$5383='Analítico Cp.'!$B83),-('Diário 7º PA'!$O$4:$O$5383=N$1),('Diário 7º PA'!$F$4:$F$5383))+SUMPRODUCT(-('Diário 8º PA'!$E$4:$E$5022='Analítico Cp.'!$B83),-('Diário 8º PA'!$P$4:$P$5022=N$1),('Diário 8º PA'!$F$4:$F$5022))+SUMPRODUCT(-('Diário 9º PA'!$E$4:$E$5221='Analítico Cp.'!$B83),-('Diário 9º PA'!$P$4:$P$5221=N$1),('Diário 9º PA'!$F$4:$F$5221))+SUMPRODUCT(-('Diário 10º PA'!$E$4:$E$5221='Analítico Cp.'!$B83),-('Diário 10º PA'!$P$4:$P$5221=N$1),('Diário 10º PA'!$F$4:$F$5221))+SUMPRODUCT(-('Comp.'!$D$5:$D$233='Analítico Cp.'!$B83),-('Comp.'!$J$5:$J$233=N$1),('Comp.'!$E$5:$E$233))</f>
        <v>0</v>
      </c>
      <c r="O83" s="12">
        <f t="shared" si="14"/>
        <v>56233.779999999992</v>
      </c>
      <c r="P83" s="168">
        <f t="shared" si="13"/>
        <v>5.4404838797467757E-3</v>
      </c>
    </row>
    <row r="84" spans="1:16" ht="23.25" customHeight="1" x14ac:dyDescent="0.2">
      <c r="A84" s="59" t="s">
        <v>263</v>
      </c>
      <c r="B84" s="103" t="s">
        <v>264</v>
      </c>
      <c r="C84" s="12">
        <f>SUMPRODUCT(-('Diário 7º PA'!$E$4:$E$5383='Analítico Cp.'!$B84),-('Diário 7º PA'!$O$4:$O$5383=C$1),('Diário 7º PA'!$F$4:$F$5383))+SUMPRODUCT(-('Diário 8º PA'!$E$4:$E$5022='Analítico Cp.'!$B84),-('Diário 8º PA'!$P$4:$P$5022=C$1),('Diário 8º PA'!$F$4:$F$5022))+SUMPRODUCT(-('Diário 9º PA'!$E$4:$E$5221='Analítico Cp.'!$B84),-('Diário 9º PA'!$P$4:$P$5221=C$1),('Diário 9º PA'!$F$4:$F$5221))+SUMPRODUCT(-('Diário 10º PA'!$E$4:$E$5221='Analítico Cp.'!$B84),-('Diário 10º PA'!$P$4:$P$5221=C$1),('Diário 10º PA'!$F$4:$F$5221))+SUMPRODUCT(-('Comp.'!$D$5:$D$233='Analítico Cp.'!$B84),-('Comp.'!$J$5:$J$233=C$1),('Comp.'!$E$5:$E$233))</f>
        <v>1112.3</v>
      </c>
      <c r="D84" s="12">
        <f>SUMPRODUCT(-('Diário 7º PA'!$E$4:$E$5383='Analítico Cp.'!$B84),-('Diário 7º PA'!$O$4:$O$5383=D$1),('Diário 7º PA'!$F$4:$F$5383))+SUMPRODUCT(-('Diário 8º PA'!$E$4:$E$5022='Analítico Cp.'!$B84),-('Diário 8º PA'!$P$4:$P$5022=D$1),('Diário 8º PA'!$F$4:$F$5022))+SUMPRODUCT(-('Diário 9º PA'!$E$4:$E$5221='Analítico Cp.'!$B84),-('Diário 9º PA'!$P$4:$P$5221=D$1),('Diário 9º PA'!$F$4:$F$5221))+SUMPRODUCT(-('Diário 10º PA'!$E$4:$E$5221='Analítico Cp.'!$B84),-('Diário 10º PA'!$P$4:$P$5221=D$1),('Diário 10º PA'!$F$4:$F$5221))+SUMPRODUCT(-('Comp.'!$D$5:$D$233='Analítico Cp.'!$B84),-('Comp.'!$J$5:$J$233=D$1),('Comp.'!$E$5:$E$233))</f>
        <v>6885.2</v>
      </c>
      <c r="E84" s="12">
        <f>SUMPRODUCT(-('Diário 7º PA'!$E$4:$E$5383='Analítico Cp.'!$B84),-('Diário 7º PA'!$O$4:$O$5383=E$1),('Diário 7º PA'!$F$4:$F$5383))+SUMPRODUCT(-('Diário 8º PA'!$E$4:$E$5022='Analítico Cp.'!$B84),-('Diário 8º PA'!$P$4:$P$5022=E$1),('Diário 8º PA'!$F$4:$F$5022))+SUMPRODUCT(-('Diário 9º PA'!$E$4:$E$5221='Analítico Cp.'!$B84),-('Diário 9º PA'!$P$4:$P$5221=E$1),('Diário 9º PA'!$F$4:$F$5221))+SUMPRODUCT(-('Diário 10º PA'!$E$4:$E$5221='Analítico Cp.'!$B84),-('Diário 10º PA'!$P$4:$P$5221=E$1),('Diário 10º PA'!$F$4:$F$5221))+SUMPRODUCT(-('Comp.'!$D$5:$D$233='Analítico Cp.'!$B84),-('Comp.'!$J$5:$J$233=E$1),('Comp.'!$E$5:$E$233))</f>
        <v>123408.54999999999</v>
      </c>
      <c r="F84" s="12">
        <f>SUMPRODUCT(-('Diário 7º PA'!$E$4:$E$5383='Analítico Cp.'!$B84),-('Diário 7º PA'!$O$4:$O$5383=F$1),('Diário 7º PA'!$F$4:$F$5383))+SUMPRODUCT(-('Diário 8º PA'!$E$4:$E$5022='Analítico Cp.'!$B84),-('Diário 8º PA'!$P$4:$P$5022=F$1),('Diário 8º PA'!$F$4:$F$5022))+SUMPRODUCT(-('Diário 9º PA'!$E$4:$E$5221='Analítico Cp.'!$B84),-('Diário 9º PA'!$P$4:$P$5221=F$1),('Diário 9º PA'!$F$4:$F$5221))+SUMPRODUCT(-('Diário 10º PA'!$E$4:$E$5221='Analítico Cp.'!$B84),-('Diário 10º PA'!$P$4:$P$5221=F$1),('Diário 10º PA'!$F$4:$F$5221))+SUMPRODUCT(-('Comp.'!$D$5:$D$233='Analítico Cp.'!$B84),-('Comp.'!$J$5:$J$233=F$1),('Comp.'!$E$5:$E$233))</f>
        <v>0</v>
      </c>
      <c r="G84" s="12">
        <f>SUMPRODUCT(-('Diário 7º PA'!$E$4:$E$5383='Analítico Cp.'!$B84),-('Diário 7º PA'!$O$4:$O$5383=G$1),('Diário 7º PA'!$F$4:$F$5383))+SUMPRODUCT(-('Diário 8º PA'!$E$4:$E$5022='Analítico Cp.'!$B84),-('Diário 8º PA'!$P$4:$P$5022=G$1),('Diário 8º PA'!$F$4:$F$5022))+SUMPRODUCT(-('Diário 9º PA'!$E$4:$E$5221='Analítico Cp.'!$B84),-('Diário 9º PA'!$P$4:$P$5221=G$1),('Diário 9º PA'!$F$4:$F$5221))+SUMPRODUCT(-('Diário 10º PA'!$E$4:$E$5221='Analítico Cp.'!$B84),-('Diário 10º PA'!$P$4:$P$5221=G$1),('Diário 10º PA'!$F$4:$F$5221))+SUMPRODUCT(-('Comp.'!$D$5:$D$233='Analítico Cp.'!$B84),-('Comp.'!$J$5:$J$233=G$1),('Comp.'!$E$5:$E$233))</f>
        <v>0</v>
      </c>
      <c r="H84" s="12">
        <f>SUMPRODUCT(-('Diário 7º PA'!$E$4:$E$5383='Analítico Cp.'!$B84),-('Diário 7º PA'!$O$4:$O$5383=H$1),('Diário 7º PA'!$F$4:$F$5383))+SUMPRODUCT(-('Diário 8º PA'!$E$4:$E$5022='Analítico Cp.'!$B84),-('Diário 8º PA'!$P$4:$P$5022=H$1),('Diário 8º PA'!$F$4:$F$5022))+SUMPRODUCT(-('Diário 9º PA'!$E$4:$E$5221='Analítico Cp.'!$B84),-('Diário 9º PA'!$P$4:$P$5221=H$1),('Diário 9º PA'!$F$4:$F$5221))+SUMPRODUCT(-('Diário 10º PA'!$E$4:$E$5221='Analítico Cp.'!$B84),-('Diário 10º PA'!$P$4:$P$5221=H$1),('Diário 10º PA'!$F$4:$F$5221))+SUMPRODUCT(-('Comp.'!$D$5:$D$233='Analítico Cp.'!$B84),-('Comp.'!$J$5:$J$233=H$1),('Comp.'!$E$5:$E$233))</f>
        <v>0</v>
      </c>
      <c r="I84" s="12">
        <f>SUMPRODUCT(-('Diário 7º PA'!$E$4:$E$5383='Analítico Cp.'!$B84),-('Diário 7º PA'!$O$4:$O$5383=I$1),('Diário 7º PA'!$F$4:$F$5383))+SUMPRODUCT(-('Diário 8º PA'!$E$4:$E$5022='Analítico Cp.'!$B84),-('Diário 8º PA'!$P$4:$P$5022=I$1),('Diário 8º PA'!$F$4:$F$5022))+SUMPRODUCT(-('Diário 9º PA'!$E$4:$E$5221='Analítico Cp.'!$B84),-('Diário 9º PA'!$P$4:$P$5221=I$1),('Diário 9º PA'!$F$4:$F$5221))+SUMPRODUCT(-('Diário 10º PA'!$E$4:$E$5221='Analítico Cp.'!$B84),-('Diário 10º PA'!$P$4:$P$5221=I$1),('Diário 10º PA'!$F$4:$F$5221))+SUMPRODUCT(-('Comp.'!$D$5:$D$233='Analítico Cp.'!$B84),-('Comp.'!$J$5:$J$233=I$1),('Comp.'!$E$5:$E$233))</f>
        <v>0</v>
      </c>
      <c r="J84" s="12">
        <f>SUMPRODUCT(-('Diário 7º PA'!$E$4:$E$5383='Analítico Cp.'!$B84),-('Diário 7º PA'!$O$4:$O$5383=J$1),('Diário 7º PA'!$F$4:$F$5383))+SUMPRODUCT(-('Diário 8º PA'!$E$4:$E$5022='Analítico Cp.'!$B84),-('Diário 8º PA'!$P$4:$P$5022=J$1),('Diário 8º PA'!$F$4:$F$5022))+SUMPRODUCT(-('Diário 9º PA'!$E$4:$E$5221='Analítico Cp.'!$B84),-('Diário 9º PA'!$P$4:$P$5221=J$1),('Diário 9º PA'!$F$4:$F$5221))+SUMPRODUCT(-('Diário 10º PA'!$E$4:$E$5221='Analítico Cp.'!$B84),-('Diário 10º PA'!$P$4:$P$5221=J$1),('Diário 10º PA'!$F$4:$F$5221))+SUMPRODUCT(-('Comp.'!$D$5:$D$233='Analítico Cp.'!$B84),-('Comp.'!$J$5:$J$233=J$1),('Comp.'!$E$5:$E$233))</f>
        <v>0</v>
      </c>
      <c r="K84" s="12">
        <f>SUMPRODUCT(-('Diário 7º PA'!$E$4:$E$5383='Analítico Cp.'!$B84),-('Diário 7º PA'!$O$4:$O$5383=K$1),('Diário 7º PA'!$F$4:$F$5383))+SUMPRODUCT(-('Diário 8º PA'!$E$4:$E$5022='Analítico Cp.'!$B84),-('Diário 8º PA'!$P$4:$P$5022=K$1),('Diário 8º PA'!$F$4:$F$5022))+SUMPRODUCT(-('Diário 9º PA'!$E$4:$E$5221='Analítico Cp.'!$B84),-('Diário 9º PA'!$P$4:$P$5221=K$1),('Diário 9º PA'!$F$4:$F$5221))+SUMPRODUCT(-('Diário 10º PA'!$E$4:$E$5221='Analítico Cp.'!$B84),-('Diário 10º PA'!$P$4:$P$5221=K$1),('Diário 10º PA'!$F$4:$F$5221))+SUMPRODUCT(-('Comp.'!$D$5:$D$233='Analítico Cp.'!$B84),-('Comp.'!$J$5:$J$233=K$1),('Comp.'!$E$5:$E$233))</f>
        <v>0</v>
      </c>
      <c r="L84" s="12">
        <f>SUMPRODUCT(-('Diário 7º PA'!$E$4:$E$5383='Analítico Cp.'!$B84),-('Diário 7º PA'!$O$4:$O$5383=L$1),('Diário 7º PA'!$F$4:$F$5383))+SUMPRODUCT(-('Diário 8º PA'!$E$4:$E$5022='Analítico Cp.'!$B84),-('Diário 8º PA'!$P$4:$P$5022=L$1),('Diário 8º PA'!$F$4:$F$5022))+SUMPRODUCT(-('Diário 9º PA'!$E$4:$E$5221='Analítico Cp.'!$B84),-('Diário 9º PA'!$P$4:$P$5221=L$1),('Diário 9º PA'!$F$4:$F$5221))+SUMPRODUCT(-('Diário 10º PA'!$E$4:$E$5221='Analítico Cp.'!$B84),-('Diário 10º PA'!$P$4:$P$5221=L$1),('Diário 10º PA'!$F$4:$F$5221))+SUMPRODUCT(-('Comp.'!$D$5:$D$233='Analítico Cp.'!$B84),-('Comp.'!$J$5:$J$233=L$1),('Comp.'!$E$5:$E$233))</f>
        <v>0</v>
      </c>
      <c r="M84" s="12">
        <f>SUMPRODUCT(-('Diário 7º PA'!$E$4:$E$5383='Analítico Cp.'!$B84),-('Diário 7º PA'!$O$4:$O$5383=M$1),('Diário 7º PA'!$F$4:$F$5383))+SUMPRODUCT(-('Diário 8º PA'!$E$4:$E$5022='Analítico Cp.'!$B84),-('Diário 8º PA'!$P$4:$P$5022=M$1),('Diário 8º PA'!$F$4:$F$5022))+SUMPRODUCT(-('Diário 9º PA'!$E$4:$E$5221='Analítico Cp.'!$B84),-('Diário 9º PA'!$P$4:$P$5221=M$1),('Diário 9º PA'!$F$4:$F$5221))+SUMPRODUCT(-('Diário 10º PA'!$E$4:$E$5221='Analítico Cp.'!$B84),-('Diário 10º PA'!$P$4:$P$5221=M$1),('Diário 10º PA'!$F$4:$F$5221))+SUMPRODUCT(-('Comp.'!$D$5:$D$233='Analítico Cp.'!$B84),-('Comp.'!$J$5:$J$233=M$1),('Comp.'!$E$5:$E$233))</f>
        <v>0</v>
      </c>
      <c r="N84" s="12">
        <f>SUMPRODUCT(-('Diário 7º PA'!$E$4:$E$5383='Analítico Cp.'!$B84),-('Diário 7º PA'!$O$4:$O$5383=N$1),('Diário 7º PA'!$F$4:$F$5383))+SUMPRODUCT(-('Diário 8º PA'!$E$4:$E$5022='Analítico Cp.'!$B84),-('Diário 8º PA'!$P$4:$P$5022=N$1),('Diário 8º PA'!$F$4:$F$5022))+SUMPRODUCT(-('Diário 9º PA'!$E$4:$E$5221='Analítico Cp.'!$B84),-('Diário 9º PA'!$P$4:$P$5221=N$1),('Diário 9º PA'!$F$4:$F$5221))+SUMPRODUCT(-('Diário 10º PA'!$E$4:$E$5221='Analítico Cp.'!$B84),-('Diário 10º PA'!$P$4:$P$5221=N$1),('Diário 10º PA'!$F$4:$F$5221))+SUMPRODUCT(-('Comp.'!$D$5:$D$233='Analítico Cp.'!$B84),-('Comp.'!$J$5:$J$233=N$1),('Comp.'!$E$5:$E$233))</f>
        <v>0</v>
      </c>
      <c r="O84" s="12">
        <f t="shared" si="14"/>
        <v>131406.04999999999</v>
      </c>
      <c r="P84" s="168">
        <f t="shared" si="13"/>
        <v>1.2713221425381662E-2</v>
      </c>
    </row>
    <row r="85" spans="1:16" ht="23.25" customHeight="1" x14ac:dyDescent="0.2">
      <c r="A85" s="59" t="s">
        <v>265</v>
      </c>
      <c r="B85" s="103" t="s">
        <v>266</v>
      </c>
      <c r="C85" s="12">
        <f>SUMPRODUCT(-('Diário 7º PA'!$E$4:$E$5383='Analítico Cp.'!$B85),-('Diário 7º PA'!$O$4:$O$5383=C$1),('Diário 7º PA'!$F$4:$F$5383))+SUMPRODUCT(-('Diário 8º PA'!$E$4:$E$5022='Analítico Cp.'!$B85),-('Diário 8º PA'!$P$4:$P$5022=C$1),('Diário 8º PA'!$F$4:$F$5022))+SUMPRODUCT(-('Diário 9º PA'!$E$4:$E$5221='Analítico Cp.'!$B85),-('Diário 9º PA'!$P$4:$P$5221=C$1),('Diário 9º PA'!$F$4:$F$5221))+SUMPRODUCT(-('Diário 10º PA'!$E$4:$E$5221='Analítico Cp.'!$B85),-('Diário 10º PA'!$P$4:$P$5221=C$1),('Diário 10º PA'!$F$4:$F$5221))+SUMPRODUCT(-('Comp.'!$D$5:$D$233='Analítico Cp.'!$B85),-('Comp.'!$J$5:$J$233=C$1),('Comp.'!$E$5:$E$233))</f>
        <v>0</v>
      </c>
      <c r="D85" s="12">
        <f>SUMPRODUCT(-('Diário 7º PA'!$E$4:$E$5383='Analítico Cp.'!$B85),-('Diário 7º PA'!$O$4:$O$5383=D$1),('Diário 7º PA'!$F$4:$F$5383))+SUMPRODUCT(-('Diário 8º PA'!$E$4:$E$5022='Analítico Cp.'!$B85),-('Diário 8º PA'!$P$4:$P$5022=D$1),('Diário 8º PA'!$F$4:$F$5022))+SUMPRODUCT(-('Diário 9º PA'!$E$4:$E$5221='Analítico Cp.'!$B85),-('Diário 9º PA'!$P$4:$P$5221=D$1),('Diário 9º PA'!$F$4:$F$5221))+SUMPRODUCT(-('Diário 10º PA'!$E$4:$E$5221='Analítico Cp.'!$B85),-('Diário 10º PA'!$P$4:$P$5221=D$1),('Diário 10º PA'!$F$4:$F$5221))+SUMPRODUCT(-('Comp.'!$D$5:$D$233='Analítico Cp.'!$B85),-('Comp.'!$J$5:$J$233=D$1),('Comp.'!$E$5:$E$233))</f>
        <v>0</v>
      </c>
      <c r="E85" s="12">
        <f>SUMPRODUCT(-('Diário 7º PA'!$E$4:$E$5383='Analítico Cp.'!$B85),-('Diário 7º PA'!$O$4:$O$5383=E$1),('Diário 7º PA'!$F$4:$F$5383))+SUMPRODUCT(-('Diário 8º PA'!$E$4:$E$5022='Analítico Cp.'!$B85),-('Diário 8º PA'!$P$4:$P$5022=E$1),('Diário 8º PA'!$F$4:$F$5022))+SUMPRODUCT(-('Diário 9º PA'!$E$4:$E$5221='Analítico Cp.'!$B85),-('Diário 9º PA'!$P$4:$P$5221=E$1),('Diário 9º PA'!$F$4:$F$5221))+SUMPRODUCT(-('Diário 10º PA'!$E$4:$E$5221='Analítico Cp.'!$B85),-('Diário 10º PA'!$P$4:$P$5221=E$1),('Diário 10º PA'!$F$4:$F$5221))+SUMPRODUCT(-('Comp.'!$D$5:$D$233='Analítico Cp.'!$B85),-('Comp.'!$J$5:$J$233=E$1),('Comp.'!$E$5:$E$233))</f>
        <v>0</v>
      </c>
      <c r="F85" s="12">
        <f>SUMPRODUCT(-('Diário 7º PA'!$E$4:$E$5383='Analítico Cp.'!$B85),-('Diário 7º PA'!$O$4:$O$5383=F$1),('Diário 7º PA'!$F$4:$F$5383))+SUMPRODUCT(-('Diário 8º PA'!$E$4:$E$5022='Analítico Cp.'!$B85),-('Diário 8º PA'!$P$4:$P$5022=F$1),('Diário 8º PA'!$F$4:$F$5022))+SUMPRODUCT(-('Diário 9º PA'!$E$4:$E$5221='Analítico Cp.'!$B85),-('Diário 9º PA'!$P$4:$P$5221=F$1),('Diário 9º PA'!$F$4:$F$5221))+SUMPRODUCT(-('Diário 10º PA'!$E$4:$E$5221='Analítico Cp.'!$B85),-('Diário 10º PA'!$P$4:$P$5221=F$1),('Diário 10º PA'!$F$4:$F$5221))+SUMPRODUCT(-('Comp.'!$D$5:$D$233='Analítico Cp.'!$B85),-('Comp.'!$J$5:$J$233=F$1),('Comp.'!$E$5:$E$233))</f>
        <v>0</v>
      </c>
      <c r="G85" s="12">
        <f>SUMPRODUCT(-('Diário 7º PA'!$E$4:$E$5383='Analítico Cp.'!$B85),-('Diário 7º PA'!$O$4:$O$5383=G$1),('Diário 7º PA'!$F$4:$F$5383))+SUMPRODUCT(-('Diário 8º PA'!$E$4:$E$5022='Analítico Cp.'!$B85),-('Diário 8º PA'!$P$4:$P$5022=G$1),('Diário 8º PA'!$F$4:$F$5022))+SUMPRODUCT(-('Diário 9º PA'!$E$4:$E$5221='Analítico Cp.'!$B85),-('Diário 9º PA'!$P$4:$P$5221=G$1),('Diário 9º PA'!$F$4:$F$5221))+SUMPRODUCT(-('Diário 10º PA'!$E$4:$E$5221='Analítico Cp.'!$B85),-('Diário 10º PA'!$P$4:$P$5221=G$1),('Diário 10º PA'!$F$4:$F$5221))+SUMPRODUCT(-('Comp.'!$D$5:$D$233='Analítico Cp.'!$B85),-('Comp.'!$J$5:$J$233=G$1),('Comp.'!$E$5:$E$233))</f>
        <v>0</v>
      </c>
      <c r="H85" s="12">
        <f>SUMPRODUCT(-('Diário 7º PA'!$E$4:$E$5383='Analítico Cp.'!$B85),-('Diário 7º PA'!$O$4:$O$5383=H$1),('Diário 7º PA'!$F$4:$F$5383))+SUMPRODUCT(-('Diário 8º PA'!$E$4:$E$5022='Analítico Cp.'!$B85),-('Diário 8º PA'!$P$4:$P$5022=H$1),('Diário 8º PA'!$F$4:$F$5022))+SUMPRODUCT(-('Diário 9º PA'!$E$4:$E$5221='Analítico Cp.'!$B85),-('Diário 9º PA'!$P$4:$P$5221=H$1),('Diário 9º PA'!$F$4:$F$5221))+SUMPRODUCT(-('Diário 10º PA'!$E$4:$E$5221='Analítico Cp.'!$B85),-('Diário 10º PA'!$P$4:$P$5221=H$1),('Diário 10º PA'!$F$4:$F$5221))+SUMPRODUCT(-('Comp.'!$D$5:$D$233='Analítico Cp.'!$B85),-('Comp.'!$J$5:$J$233=H$1),('Comp.'!$E$5:$E$233))</f>
        <v>0</v>
      </c>
      <c r="I85" s="12">
        <f>SUMPRODUCT(-('Diário 7º PA'!$E$4:$E$5383='Analítico Cp.'!$B85),-('Diário 7º PA'!$O$4:$O$5383=I$1),('Diário 7º PA'!$F$4:$F$5383))+SUMPRODUCT(-('Diário 8º PA'!$E$4:$E$5022='Analítico Cp.'!$B85),-('Diário 8º PA'!$P$4:$P$5022=I$1),('Diário 8º PA'!$F$4:$F$5022))+SUMPRODUCT(-('Diário 9º PA'!$E$4:$E$5221='Analítico Cp.'!$B85),-('Diário 9º PA'!$P$4:$P$5221=I$1),('Diário 9º PA'!$F$4:$F$5221))+SUMPRODUCT(-('Diário 10º PA'!$E$4:$E$5221='Analítico Cp.'!$B85),-('Diário 10º PA'!$P$4:$P$5221=I$1),('Diário 10º PA'!$F$4:$F$5221))+SUMPRODUCT(-('Comp.'!$D$5:$D$233='Analítico Cp.'!$B85),-('Comp.'!$J$5:$J$233=I$1),('Comp.'!$E$5:$E$233))</f>
        <v>0</v>
      </c>
      <c r="J85" s="12">
        <f>SUMPRODUCT(-('Diário 7º PA'!$E$4:$E$5383='Analítico Cp.'!$B85),-('Diário 7º PA'!$O$4:$O$5383=J$1),('Diário 7º PA'!$F$4:$F$5383))+SUMPRODUCT(-('Diário 8º PA'!$E$4:$E$5022='Analítico Cp.'!$B85),-('Diário 8º PA'!$P$4:$P$5022=J$1),('Diário 8º PA'!$F$4:$F$5022))+SUMPRODUCT(-('Diário 9º PA'!$E$4:$E$5221='Analítico Cp.'!$B85),-('Diário 9º PA'!$P$4:$P$5221=J$1),('Diário 9º PA'!$F$4:$F$5221))+SUMPRODUCT(-('Diário 10º PA'!$E$4:$E$5221='Analítico Cp.'!$B85),-('Diário 10º PA'!$P$4:$P$5221=J$1),('Diário 10º PA'!$F$4:$F$5221))+SUMPRODUCT(-('Comp.'!$D$5:$D$233='Analítico Cp.'!$B85),-('Comp.'!$J$5:$J$233=J$1),('Comp.'!$E$5:$E$233))</f>
        <v>0</v>
      </c>
      <c r="K85" s="12">
        <f>SUMPRODUCT(-('Diário 7º PA'!$E$4:$E$5383='Analítico Cp.'!$B85),-('Diário 7º PA'!$O$4:$O$5383=K$1),('Diário 7º PA'!$F$4:$F$5383))+SUMPRODUCT(-('Diário 8º PA'!$E$4:$E$5022='Analítico Cp.'!$B85),-('Diário 8º PA'!$P$4:$P$5022=K$1),('Diário 8º PA'!$F$4:$F$5022))+SUMPRODUCT(-('Diário 9º PA'!$E$4:$E$5221='Analítico Cp.'!$B85),-('Diário 9º PA'!$P$4:$P$5221=K$1),('Diário 9º PA'!$F$4:$F$5221))+SUMPRODUCT(-('Diário 10º PA'!$E$4:$E$5221='Analítico Cp.'!$B85),-('Diário 10º PA'!$P$4:$P$5221=K$1),('Diário 10º PA'!$F$4:$F$5221))+SUMPRODUCT(-('Comp.'!$D$5:$D$233='Analítico Cp.'!$B85),-('Comp.'!$J$5:$J$233=K$1),('Comp.'!$E$5:$E$233))</f>
        <v>0</v>
      </c>
      <c r="L85" s="12">
        <f>SUMPRODUCT(-('Diário 7º PA'!$E$4:$E$5383='Analítico Cp.'!$B85),-('Diário 7º PA'!$O$4:$O$5383=L$1),('Diário 7º PA'!$F$4:$F$5383))+SUMPRODUCT(-('Diário 8º PA'!$E$4:$E$5022='Analítico Cp.'!$B85),-('Diário 8º PA'!$P$4:$P$5022=L$1),('Diário 8º PA'!$F$4:$F$5022))+SUMPRODUCT(-('Diário 9º PA'!$E$4:$E$5221='Analítico Cp.'!$B85),-('Diário 9º PA'!$P$4:$P$5221=L$1),('Diário 9º PA'!$F$4:$F$5221))+SUMPRODUCT(-('Diário 10º PA'!$E$4:$E$5221='Analítico Cp.'!$B85),-('Diário 10º PA'!$P$4:$P$5221=L$1),('Diário 10º PA'!$F$4:$F$5221))+SUMPRODUCT(-('Comp.'!$D$5:$D$233='Analítico Cp.'!$B85),-('Comp.'!$J$5:$J$233=L$1),('Comp.'!$E$5:$E$233))</f>
        <v>0</v>
      </c>
      <c r="M85" s="12">
        <f>SUMPRODUCT(-('Diário 7º PA'!$E$4:$E$5383='Analítico Cp.'!$B85),-('Diário 7º PA'!$O$4:$O$5383=M$1),('Diário 7º PA'!$F$4:$F$5383))+SUMPRODUCT(-('Diário 8º PA'!$E$4:$E$5022='Analítico Cp.'!$B85),-('Diário 8º PA'!$P$4:$P$5022=M$1),('Diário 8º PA'!$F$4:$F$5022))+SUMPRODUCT(-('Diário 9º PA'!$E$4:$E$5221='Analítico Cp.'!$B85),-('Diário 9º PA'!$P$4:$P$5221=M$1),('Diário 9º PA'!$F$4:$F$5221))+SUMPRODUCT(-('Diário 10º PA'!$E$4:$E$5221='Analítico Cp.'!$B85),-('Diário 10º PA'!$P$4:$P$5221=M$1),('Diário 10º PA'!$F$4:$F$5221))+SUMPRODUCT(-('Comp.'!$D$5:$D$233='Analítico Cp.'!$B85),-('Comp.'!$J$5:$J$233=M$1),('Comp.'!$E$5:$E$233))</f>
        <v>0</v>
      </c>
      <c r="N85" s="12">
        <f>SUMPRODUCT(-('Diário 7º PA'!$E$4:$E$5383='Analítico Cp.'!$B85),-('Diário 7º PA'!$O$4:$O$5383=N$1),('Diário 7º PA'!$F$4:$F$5383))+SUMPRODUCT(-('Diário 8º PA'!$E$4:$E$5022='Analítico Cp.'!$B85),-('Diário 8º PA'!$P$4:$P$5022=N$1),('Diário 8º PA'!$F$4:$F$5022))+SUMPRODUCT(-('Diário 9º PA'!$E$4:$E$5221='Analítico Cp.'!$B85),-('Diário 9º PA'!$P$4:$P$5221=N$1),('Diário 9º PA'!$F$4:$F$5221))+SUMPRODUCT(-('Diário 10º PA'!$E$4:$E$5221='Analítico Cp.'!$B85),-('Diário 10º PA'!$P$4:$P$5221=N$1),('Diário 10º PA'!$F$4:$F$5221))+SUMPRODUCT(-('Comp.'!$D$5:$D$233='Analítico Cp.'!$B85),-('Comp.'!$J$5:$J$233=N$1),('Comp.'!$E$5:$E$233))</f>
        <v>0</v>
      </c>
      <c r="O85" s="12">
        <f t="shared" si="14"/>
        <v>0</v>
      </c>
      <c r="P85" s="168">
        <f t="shared" si="13"/>
        <v>0</v>
      </c>
    </row>
    <row r="86" spans="1:16" ht="23.25" customHeight="1" x14ac:dyDescent="0.2">
      <c r="A86" s="59" t="s">
        <v>267</v>
      </c>
      <c r="B86" s="103" t="s">
        <v>268</v>
      </c>
      <c r="C86" s="12">
        <f>SUMPRODUCT(-('Diário 7º PA'!$E$4:$E$5383='Analítico Cp.'!$B86),-('Diário 7º PA'!$O$4:$O$5383=C$1),('Diário 7º PA'!$F$4:$F$5383))+SUMPRODUCT(-('Diário 8º PA'!$E$4:$E$5022='Analítico Cp.'!$B86),-('Diário 8º PA'!$P$4:$P$5022=C$1),('Diário 8º PA'!$F$4:$F$5022))+SUMPRODUCT(-('Diário 9º PA'!$E$4:$E$5221='Analítico Cp.'!$B86),-('Diário 9º PA'!$P$4:$P$5221=C$1),('Diário 9º PA'!$F$4:$F$5221))+SUMPRODUCT(-('Diário 10º PA'!$E$4:$E$5221='Analítico Cp.'!$B86),-('Diário 10º PA'!$P$4:$P$5221=C$1),('Diário 10º PA'!$F$4:$F$5221))+SUMPRODUCT(-('Comp.'!$D$5:$D$233='Analítico Cp.'!$B86),-('Comp.'!$J$5:$J$233=C$1),('Comp.'!$E$5:$E$233))</f>
        <v>0</v>
      </c>
      <c r="D86" s="12">
        <f>SUMPRODUCT(-('Diário 7º PA'!$E$4:$E$5383='Analítico Cp.'!$B86),-('Diário 7º PA'!$O$4:$O$5383=D$1),('Diário 7º PA'!$F$4:$F$5383))+SUMPRODUCT(-('Diário 8º PA'!$E$4:$E$5022='Analítico Cp.'!$B86),-('Diário 8º PA'!$P$4:$P$5022=D$1),('Diário 8º PA'!$F$4:$F$5022))+SUMPRODUCT(-('Diário 9º PA'!$E$4:$E$5221='Analítico Cp.'!$B86),-('Diário 9º PA'!$P$4:$P$5221=D$1),('Diário 9º PA'!$F$4:$F$5221))+SUMPRODUCT(-('Diário 10º PA'!$E$4:$E$5221='Analítico Cp.'!$B86),-('Diário 10º PA'!$P$4:$P$5221=D$1),('Diário 10º PA'!$F$4:$F$5221))+SUMPRODUCT(-('Comp.'!$D$5:$D$233='Analítico Cp.'!$B86),-('Comp.'!$J$5:$J$233=D$1),('Comp.'!$E$5:$E$233))</f>
        <v>0</v>
      </c>
      <c r="E86" s="12">
        <f>SUMPRODUCT(-('Diário 7º PA'!$E$4:$E$5383='Analítico Cp.'!$B86),-('Diário 7º PA'!$O$4:$O$5383=E$1),('Diário 7º PA'!$F$4:$F$5383))+SUMPRODUCT(-('Diário 8º PA'!$E$4:$E$5022='Analítico Cp.'!$B86),-('Diário 8º PA'!$P$4:$P$5022=E$1),('Diário 8º PA'!$F$4:$F$5022))+SUMPRODUCT(-('Diário 9º PA'!$E$4:$E$5221='Analítico Cp.'!$B86),-('Diário 9º PA'!$P$4:$P$5221=E$1),('Diário 9º PA'!$F$4:$F$5221))+SUMPRODUCT(-('Diário 10º PA'!$E$4:$E$5221='Analítico Cp.'!$B86),-('Diário 10º PA'!$P$4:$P$5221=E$1),('Diário 10º PA'!$F$4:$F$5221))+SUMPRODUCT(-('Comp.'!$D$5:$D$233='Analítico Cp.'!$B86),-('Comp.'!$J$5:$J$233=E$1),('Comp.'!$E$5:$E$233))</f>
        <v>0</v>
      </c>
      <c r="F86" s="12">
        <f>SUMPRODUCT(-('Diário 7º PA'!$E$4:$E$5383='Analítico Cp.'!$B86),-('Diário 7º PA'!$O$4:$O$5383=F$1),('Diário 7º PA'!$F$4:$F$5383))+SUMPRODUCT(-('Diário 8º PA'!$E$4:$E$5022='Analítico Cp.'!$B86),-('Diário 8º PA'!$P$4:$P$5022=F$1),('Diário 8º PA'!$F$4:$F$5022))+SUMPRODUCT(-('Diário 9º PA'!$E$4:$E$5221='Analítico Cp.'!$B86),-('Diário 9º PA'!$P$4:$P$5221=F$1),('Diário 9º PA'!$F$4:$F$5221))+SUMPRODUCT(-('Diário 10º PA'!$E$4:$E$5221='Analítico Cp.'!$B86),-('Diário 10º PA'!$P$4:$P$5221=F$1),('Diário 10º PA'!$F$4:$F$5221))+SUMPRODUCT(-('Comp.'!$D$5:$D$233='Analítico Cp.'!$B86),-('Comp.'!$J$5:$J$233=F$1),('Comp.'!$E$5:$E$233))</f>
        <v>0</v>
      </c>
      <c r="G86" s="12">
        <f>SUMPRODUCT(-('Diário 7º PA'!$E$4:$E$5383='Analítico Cp.'!$B86),-('Diário 7º PA'!$O$4:$O$5383=G$1),('Diário 7º PA'!$F$4:$F$5383))+SUMPRODUCT(-('Diário 8º PA'!$E$4:$E$5022='Analítico Cp.'!$B86),-('Diário 8º PA'!$P$4:$P$5022=G$1),('Diário 8º PA'!$F$4:$F$5022))+SUMPRODUCT(-('Diário 9º PA'!$E$4:$E$5221='Analítico Cp.'!$B86),-('Diário 9º PA'!$P$4:$P$5221=G$1),('Diário 9º PA'!$F$4:$F$5221))+SUMPRODUCT(-('Diário 10º PA'!$E$4:$E$5221='Analítico Cp.'!$B86),-('Diário 10º PA'!$P$4:$P$5221=G$1),('Diário 10º PA'!$F$4:$F$5221))+SUMPRODUCT(-('Comp.'!$D$5:$D$233='Analítico Cp.'!$B86),-('Comp.'!$J$5:$J$233=G$1),('Comp.'!$E$5:$E$233))</f>
        <v>0</v>
      </c>
      <c r="H86" s="12">
        <f>SUMPRODUCT(-('Diário 7º PA'!$E$4:$E$5383='Analítico Cp.'!$B86),-('Diário 7º PA'!$O$4:$O$5383=H$1),('Diário 7º PA'!$F$4:$F$5383))+SUMPRODUCT(-('Diário 8º PA'!$E$4:$E$5022='Analítico Cp.'!$B86),-('Diário 8º PA'!$P$4:$P$5022=H$1),('Diário 8º PA'!$F$4:$F$5022))+SUMPRODUCT(-('Diário 9º PA'!$E$4:$E$5221='Analítico Cp.'!$B86),-('Diário 9º PA'!$P$4:$P$5221=H$1),('Diário 9º PA'!$F$4:$F$5221))+SUMPRODUCT(-('Diário 10º PA'!$E$4:$E$5221='Analítico Cp.'!$B86),-('Diário 10º PA'!$P$4:$P$5221=H$1),('Diário 10º PA'!$F$4:$F$5221))+SUMPRODUCT(-('Comp.'!$D$5:$D$233='Analítico Cp.'!$B86),-('Comp.'!$J$5:$J$233=H$1),('Comp.'!$E$5:$E$233))</f>
        <v>0</v>
      </c>
      <c r="I86" s="12">
        <f>SUMPRODUCT(-('Diário 7º PA'!$E$4:$E$5383='Analítico Cp.'!$B86),-('Diário 7º PA'!$O$4:$O$5383=I$1),('Diário 7º PA'!$F$4:$F$5383))+SUMPRODUCT(-('Diário 8º PA'!$E$4:$E$5022='Analítico Cp.'!$B86),-('Diário 8º PA'!$P$4:$P$5022=I$1),('Diário 8º PA'!$F$4:$F$5022))+SUMPRODUCT(-('Diário 9º PA'!$E$4:$E$5221='Analítico Cp.'!$B86),-('Diário 9º PA'!$P$4:$P$5221=I$1),('Diário 9º PA'!$F$4:$F$5221))+SUMPRODUCT(-('Diário 10º PA'!$E$4:$E$5221='Analítico Cp.'!$B86),-('Diário 10º PA'!$P$4:$P$5221=I$1),('Diário 10º PA'!$F$4:$F$5221))+SUMPRODUCT(-('Comp.'!$D$5:$D$233='Analítico Cp.'!$B86),-('Comp.'!$J$5:$J$233=I$1),('Comp.'!$E$5:$E$233))</f>
        <v>0</v>
      </c>
      <c r="J86" s="12">
        <f>SUMPRODUCT(-('Diário 7º PA'!$E$4:$E$5383='Analítico Cp.'!$B86),-('Diário 7º PA'!$O$4:$O$5383=J$1),('Diário 7º PA'!$F$4:$F$5383))+SUMPRODUCT(-('Diário 8º PA'!$E$4:$E$5022='Analítico Cp.'!$B86),-('Diário 8º PA'!$P$4:$P$5022=J$1),('Diário 8º PA'!$F$4:$F$5022))+SUMPRODUCT(-('Diário 9º PA'!$E$4:$E$5221='Analítico Cp.'!$B86),-('Diário 9º PA'!$P$4:$P$5221=J$1),('Diário 9º PA'!$F$4:$F$5221))+SUMPRODUCT(-('Diário 10º PA'!$E$4:$E$5221='Analítico Cp.'!$B86),-('Diário 10º PA'!$P$4:$P$5221=J$1),('Diário 10º PA'!$F$4:$F$5221))+SUMPRODUCT(-('Comp.'!$D$5:$D$233='Analítico Cp.'!$B86),-('Comp.'!$J$5:$J$233=J$1),('Comp.'!$E$5:$E$233))</f>
        <v>0</v>
      </c>
      <c r="K86" s="12">
        <f>SUMPRODUCT(-('Diário 7º PA'!$E$4:$E$5383='Analítico Cp.'!$B86),-('Diário 7º PA'!$O$4:$O$5383=K$1),('Diário 7º PA'!$F$4:$F$5383))+SUMPRODUCT(-('Diário 8º PA'!$E$4:$E$5022='Analítico Cp.'!$B86),-('Diário 8º PA'!$P$4:$P$5022=K$1),('Diário 8º PA'!$F$4:$F$5022))+SUMPRODUCT(-('Diário 9º PA'!$E$4:$E$5221='Analítico Cp.'!$B86),-('Diário 9º PA'!$P$4:$P$5221=K$1),('Diário 9º PA'!$F$4:$F$5221))+SUMPRODUCT(-('Diário 10º PA'!$E$4:$E$5221='Analítico Cp.'!$B86),-('Diário 10º PA'!$P$4:$P$5221=K$1),('Diário 10º PA'!$F$4:$F$5221))+SUMPRODUCT(-('Comp.'!$D$5:$D$233='Analítico Cp.'!$B86),-('Comp.'!$J$5:$J$233=K$1),('Comp.'!$E$5:$E$233))</f>
        <v>0</v>
      </c>
      <c r="L86" s="12">
        <f>SUMPRODUCT(-('Diário 7º PA'!$E$4:$E$5383='Analítico Cp.'!$B86),-('Diário 7º PA'!$O$4:$O$5383=L$1),('Diário 7º PA'!$F$4:$F$5383))+SUMPRODUCT(-('Diário 8º PA'!$E$4:$E$5022='Analítico Cp.'!$B86),-('Diário 8º PA'!$P$4:$P$5022=L$1),('Diário 8º PA'!$F$4:$F$5022))+SUMPRODUCT(-('Diário 9º PA'!$E$4:$E$5221='Analítico Cp.'!$B86),-('Diário 9º PA'!$P$4:$P$5221=L$1),('Diário 9º PA'!$F$4:$F$5221))+SUMPRODUCT(-('Diário 10º PA'!$E$4:$E$5221='Analítico Cp.'!$B86),-('Diário 10º PA'!$P$4:$P$5221=L$1),('Diário 10º PA'!$F$4:$F$5221))+SUMPRODUCT(-('Comp.'!$D$5:$D$233='Analítico Cp.'!$B86),-('Comp.'!$J$5:$J$233=L$1),('Comp.'!$E$5:$E$233))</f>
        <v>0</v>
      </c>
      <c r="M86" s="12">
        <f>SUMPRODUCT(-('Diário 7º PA'!$E$4:$E$5383='Analítico Cp.'!$B86),-('Diário 7º PA'!$O$4:$O$5383=M$1),('Diário 7º PA'!$F$4:$F$5383))+SUMPRODUCT(-('Diário 8º PA'!$E$4:$E$5022='Analítico Cp.'!$B86),-('Diário 8º PA'!$P$4:$P$5022=M$1),('Diário 8º PA'!$F$4:$F$5022))+SUMPRODUCT(-('Diário 9º PA'!$E$4:$E$5221='Analítico Cp.'!$B86),-('Diário 9º PA'!$P$4:$P$5221=M$1),('Diário 9º PA'!$F$4:$F$5221))+SUMPRODUCT(-('Diário 10º PA'!$E$4:$E$5221='Analítico Cp.'!$B86),-('Diário 10º PA'!$P$4:$P$5221=M$1),('Diário 10º PA'!$F$4:$F$5221))+SUMPRODUCT(-('Comp.'!$D$5:$D$233='Analítico Cp.'!$B86),-('Comp.'!$J$5:$J$233=M$1),('Comp.'!$E$5:$E$233))</f>
        <v>0</v>
      </c>
      <c r="N86" s="12">
        <f>SUMPRODUCT(-('Diário 7º PA'!$E$4:$E$5383='Analítico Cp.'!$B86),-('Diário 7º PA'!$O$4:$O$5383=N$1),('Diário 7º PA'!$F$4:$F$5383))+SUMPRODUCT(-('Diário 8º PA'!$E$4:$E$5022='Analítico Cp.'!$B86),-('Diário 8º PA'!$P$4:$P$5022=N$1),('Diário 8º PA'!$F$4:$F$5022))+SUMPRODUCT(-('Diário 9º PA'!$E$4:$E$5221='Analítico Cp.'!$B86),-('Diário 9º PA'!$P$4:$P$5221=N$1),('Diário 9º PA'!$F$4:$F$5221))+SUMPRODUCT(-('Diário 10º PA'!$E$4:$E$5221='Analítico Cp.'!$B86),-('Diário 10º PA'!$P$4:$P$5221=N$1),('Diário 10º PA'!$F$4:$F$5221))+SUMPRODUCT(-('Comp.'!$D$5:$D$233='Analítico Cp.'!$B86),-('Comp.'!$J$5:$J$233=N$1),('Comp.'!$E$5:$E$233))</f>
        <v>0</v>
      </c>
      <c r="O86" s="12">
        <f t="shared" si="14"/>
        <v>0</v>
      </c>
      <c r="P86" s="168">
        <f t="shared" si="13"/>
        <v>0</v>
      </c>
    </row>
    <row r="87" spans="1:16" ht="23.25" customHeight="1" x14ac:dyDescent="0.2">
      <c r="A87" s="59" t="s">
        <v>269</v>
      </c>
      <c r="B87" s="103" t="s">
        <v>270</v>
      </c>
      <c r="C87" s="12">
        <f>SUMPRODUCT(-('Diário 7º PA'!$E$4:$E$5383='Analítico Cp.'!$B87),-('Diário 7º PA'!$O$4:$O$5383=C$1),('Diário 7º PA'!$F$4:$F$5383))+SUMPRODUCT(-('Diário 8º PA'!$E$4:$E$5022='Analítico Cp.'!$B87),-('Diário 8º PA'!$P$4:$P$5022=C$1),('Diário 8º PA'!$F$4:$F$5022))+SUMPRODUCT(-('Diário 9º PA'!$E$4:$E$5221='Analítico Cp.'!$B87),-('Diário 9º PA'!$P$4:$P$5221=C$1),('Diário 9º PA'!$F$4:$F$5221))+SUMPRODUCT(-('Diário 10º PA'!$E$4:$E$5221='Analítico Cp.'!$B87),-('Diário 10º PA'!$P$4:$P$5221=C$1),('Diário 10º PA'!$F$4:$F$5221))+SUMPRODUCT(-('Comp.'!$D$5:$D$233='Analítico Cp.'!$B87),-('Comp.'!$J$5:$J$233=C$1),('Comp.'!$E$5:$E$233))</f>
        <v>0</v>
      </c>
      <c r="D87" s="12">
        <f>SUMPRODUCT(-('Diário 7º PA'!$E$4:$E$5383='Analítico Cp.'!$B87),-('Diário 7º PA'!$O$4:$O$5383=D$1),('Diário 7º PA'!$F$4:$F$5383))+SUMPRODUCT(-('Diário 8º PA'!$E$4:$E$5022='Analítico Cp.'!$B87),-('Diário 8º PA'!$P$4:$P$5022=D$1),('Diário 8º PA'!$F$4:$F$5022))+SUMPRODUCT(-('Diário 9º PA'!$E$4:$E$5221='Analítico Cp.'!$B87),-('Diário 9º PA'!$P$4:$P$5221=D$1),('Diário 9º PA'!$F$4:$F$5221))+SUMPRODUCT(-('Diário 10º PA'!$E$4:$E$5221='Analítico Cp.'!$B87),-('Diário 10º PA'!$P$4:$P$5221=D$1),('Diário 10º PA'!$F$4:$F$5221))+SUMPRODUCT(-('Comp.'!$D$5:$D$233='Analítico Cp.'!$B87),-('Comp.'!$J$5:$J$233=D$1),('Comp.'!$E$5:$E$233))</f>
        <v>0</v>
      </c>
      <c r="E87" s="12">
        <f>SUMPRODUCT(-('Diário 7º PA'!$E$4:$E$5383='Analítico Cp.'!$B87),-('Diário 7º PA'!$O$4:$O$5383=E$1),('Diário 7º PA'!$F$4:$F$5383))+SUMPRODUCT(-('Diário 8º PA'!$E$4:$E$5022='Analítico Cp.'!$B87),-('Diário 8º PA'!$P$4:$P$5022=E$1),('Diário 8º PA'!$F$4:$F$5022))+SUMPRODUCT(-('Diário 9º PA'!$E$4:$E$5221='Analítico Cp.'!$B87),-('Diário 9º PA'!$P$4:$P$5221=E$1),('Diário 9º PA'!$F$4:$F$5221))+SUMPRODUCT(-('Diário 10º PA'!$E$4:$E$5221='Analítico Cp.'!$B87),-('Diário 10º PA'!$P$4:$P$5221=E$1),('Diário 10º PA'!$F$4:$F$5221))+SUMPRODUCT(-('Comp.'!$D$5:$D$233='Analítico Cp.'!$B87),-('Comp.'!$J$5:$J$233=E$1),('Comp.'!$E$5:$E$233))</f>
        <v>0</v>
      </c>
      <c r="F87" s="12">
        <f>SUMPRODUCT(-('Diário 7º PA'!$E$4:$E$5383='Analítico Cp.'!$B87),-('Diário 7º PA'!$O$4:$O$5383=F$1),('Diário 7º PA'!$F$4:$F$5383))+SUMPRODUCT(-('Diário 8º PA'!$E$4:$E$5022='Analítico Cp.'!$B87),-('Diário 8º PA'!$P$4:$P$5022=F$1),('Diário 8º PA'!$F$4:$F$5022))+SUMPRODUCT(-('Diário 9º PA'!$E$4:$E$5221='Analítico Cp.'!$B87),-('Diário 9º PA'!$P$4:$P$5221=F$1),('Diário 9º PA'!$F$4:$F$5221))+SUMPRODUCT(-('Diário 10º PA'!$E$4:$E$5221='Analítico Cp.'!$B87),-('Diário 10º PA'!$P$4:$P$5221=F$1),('Diário 10º PA'!$F$4:$F$5221))+SUMPRODUCT(-('Comp.'!$D$5:$D$233='Analítico Cp.'!$B87),-('Comp.'!$J$5:$J$233=F$1),('Comp.'!$E$5:$E$233))</f>
        <v>0</v>
      </c>
      <c r="G87" s="12">
        <f>SUMPRODUCT(-('Diário 7º PA'!$E$4:$E$5383='Analítico Cp.'!$B87),-('Diário 7º PA'!$O$4:$O$5383=G$1),('Diário 7º PA'!$F$4:$F$5383))+SUMPRODUCT(-('Diário 8º PA'!$E$4:$E$5022='Analítico Cp.'!$B87),-('Diário 8º PA'!$P$4:$P$5022=G$1),('Diário 8º PA'!$F$4:$F$5022))+SUMPRODUCT(-('Diário 9º PA'!$E$4:$E$5221='Analítico Cp.'!$B87),-('Diário 9º PA'!$P$4:$P$5221=G$1),('Diário 9º PA'!$F$4:$F$5221))+SUMPRODUCT(-('Diário 10º PA'!$E$4:$E$5221='Analítico Cp.'!$B87),-('Diário 10º PA'!$P$4:$P$5221=G$1),('Diário 10º PA'!$F$4:$F$5221))+SUMPRODUCT(-('Comp.'!$D$5:$D$233='Analítico Cp.'!$B87),-('Comp.'!$J$5:$J$233=G$1),('Comp.'!$E$5:$E$233))</f>
        <v>0</v>
      </c>
      <c r="H87" s="12">
        <f>SUMPRODUCT(-('Diário 7º PA'!$E$4:$E$5383='Analítico Cp.'!$B87),-('Diário 7º PA'!$O$4:$O$5383=H$1),('Diário 7º PA'!$F$4:$F$5383))+SUMPRODUCT(-('Diário 8º PA'!$E$4:$E$5022='Analítico Cp.'!$B87),-('Diário 8º PA'!$P$4:$P$5022=H$1),('Diário 8º PA'!$F$4:$F$5022))+SUMPRODUCT(-('Diário 9º PA'!$E$4:$E$5221='Analítico Cp.'!$B87),-('Diário 9º PA'!$P$4:$P$5221=H$1),('Diário 9º PA'!$F$4:$F$5221))+SUMPRODUCT(-('Diário 10º PA'!$E$4:$E$5221='Analítico Cp.'!$B87),-('Diário 10º PA'!$P$4:$P$5221=H$1),('Diário 10º PA'!$F$4:$F$5221))+SUMPRODUCT(-('Comp.'!$D$5:$D$233='Analítico Cp.'!$B87),-('Comp.'!$J$5:$J$233=H$1),('Comp.'!$E$5:$E$233))</f>
        <v>0</v>
      </c>
      <c r="I87" s="12">
        <f>SUMPRODUCT(-('Diário 7º PA'!$E$4:$E$5383='Analítico Cp.'!$B87),-('Diário 7º PA'!$O$4:$O$5383=I$1),('Diário 7º PA'!$F$4:$F$5383))+SUMPRODUCT(-('Diário 8º PA'!$E$4:$E$5022='Analítico Cp.'!$B87),-('Diário 8º PA'!$P$4:$P$5022=I$1),('Diário 8º PA'!$F$4:$F$5022))+SUMPRODUCT(-('Diário 9º PA'!$E$4:$E$5221='Analítico Cp.'!$B87),-('Diário 9º PA'!$P$4:$P$5221=I$1),('Diário 9º PA'!$F$4:$F$5221))+SUMPRODUCT(-('Diário 10º PA'!$E$4:$E$5221='Analítico Cp.'!$B87),-('Diário 10º PA'!$P$4:$P$5221=I$1),('Diário 10º PA'!$F$4:$F$5221))+SUMPRODUCT(-('Comp.'!$D$5:$D$233='Analítico Cp.'!$B87),-('Comp.'!$J$5:$J$233=I$1),('Comp.'!$E$5:$E$233))</f>
        <v>0</v>
      </c>
      <c r="J87" s="12">
        <f>SUMPRODUCT(-('Diário 7º PA'!$E$4:$E$5383='Analítico Cp.'!$B87),-('Diário 7º PA'!$O$4:$O$5383=J$1),('Diário 7º PA'!$F$4:$F$5383))+SUMPRODUCT(-('Diário 8º PA'!$E$4:$E$5022='Analítico Cp.'!$B87),-('Diário 8º PA'!$P$4:$P$5022=J$1),('Diário 8º PA'!$F$4:$F$5022))+SUMPRODUCT(-('Diário 9º PA'!$E$4:$E$5221='Analítico Cp.'!$B87),-('Diário 9º PA'!$P$4:$P$5221=J$1),('Diário 9º PA'!$F$4:$F$5221))+SUMPRODUCT(-('Diário 10º PA'!$E$4:$E$5221='Analítico Cp.'!$B87),-('Diário 10º PA'!$P$4:$P$5221=J$1),('Diário 10º PA'!$F$4:$F$5221))+SUMPRODUCT(-('Comp.'!$D$5:$D$233='Analítico Cp.'!$B87),-('Comp.'!$J$5:$J$233=J$1),('Comp.'!$E$5:$E$233))</f>
        <v>0</v>
      </c>
      <c r="K87" s="12">
        <f>SUMPRODUCT(-('Diário 7º PA'!$E$4:$E$5383='Analítico Cp.'!$B87),-('Diário 7º PA'!$O$4:$O$5383=K$1),('Diário 7º PA'!$F$4:$F$5383))+SUMPRODUCT(-('Diário 8º PA'!$E$4:$E$5022='Analítico Cp.'!$B87),-('Diário 8º PA'!$P$4:$P$5022=K$1),('Diário 8º PA'!$F$4:$F$5022))+SUMPRODUCT(-('Diário 9º PA'!$E$4:$E$5221='Analítico Cp.'!$B87),-('Diário 9º PA'!$P$4:$P$5221=K$1),('Diário 9º PA'!$F$4:$F$5221))+SUMPRODUCT(-('Diário 10º PA'!$E$4:$E$5221='Analítico Cp.'!$B87),-('Diário 10º PA'!$P$4:$P$5221=K$1),('Diário 10º PA'!$F$4:$F$5221))+SUMPRODUCT(-('Comp.'!$D$5:$D$233='Analítico Cp.'!$B87),-('Comp.'!$J$5:$J$233=K$1),('Comp.'!$E$5:$E$233))</f>
        <v>0</v>
      </c>
      <c r="L87" s="12">
        <f>SUMPRODUCT(-('Diário 7º PA'!$E$4:$E$5383='Analítico Cp.'!$B87),-('Diário 7º PA'!$O$4:$O$5383=L$1),('Diário 7º PA'!$F$4:$F$5383))+SUMPRODUCT(-('Diário 8º PA'!$E$4:$E$5022='Analítico Cp.'!$B87),-('Diário 8º PA'!$P$4:$P$5022=L$1),('Diário 8º PA'!$F$4:$F$5022))+SUMPRODUCT(-('Diário 9º PA'!$E$4:$E$5221='Analítico Cp.'!$B87),-('Diário 9º PA'!$P$4:$P$5221=L$1),('Diário 9º PA'!$F$4:$F$5221))+SUMPRODUCT(-('Diário 10º PA'!$E$4:$E$5221='Analítico Cp.'!$B87),-('Diário 10º PA'!$P$4:$P$5221=L$1),('Diário 10º PA'!$F$4:$F$5221))+SUMPRODUCT(-('Comp.'!$D$5:$D$233='Analítico Cp.'!$B87),-('Comp.'!$J$5:$J$233=L$1),('Comp.'!$E$5:$E$233))</f>
        <v>0</v>
      </c>
      <c r="M87" s="12">
        <f>SUMPRODUCT(-('Diário 7º PA'!$E$4:$E$5383='Analítico Cp.'!$B87),-('Diário 7º PA'!$O$4:$O$5383=M$1),('Diário 7º PA'!$F$4:$F$5383))+SUMPRODUCT(-('Diário 8º PA'!$E$4:$E$5022='Analítico Cp.'!$B87),-('Diário 8º PA'!$P$4:$P$5022=M$1),('Diário 8º PA'!$F$4:$F$5022))+SUMPRODUCT(-('Diário 9º PA'!$E$4:$E$5221='Analítico Cp.'!$B87),-('Diário 9º PA'!$P$4:$P$5221=M$1),('Diário 9º PA'!$F$4:$F$5221))+SUMPRODUCT(-('Diário 10º PA'!$E$4:$E$5221='Analítico Cp.'!$B87),-('Diário 10º PA'!$P$4:$P$5221=M$1),('Diário 10º PA'!$F$4:$F$5221))+SUMPRODUCT(-('Comp.'!$D$5:$D$233='Analítico Cp.'!$B87),-('Comp.'!$J$5:$J$233=M$1),('Comp.'!$E$5:$E$233))</f>
        <v>0</v>
      </c>
      <c r="N87" s="12">
        <f>SUMPRODUCT(-('Diário 7º PA'!$E$4:$E$5383='Analítico Cp.'!$B87),-('Diário 7º PA'!$O$4:$O$5383=N$1),('Diário 7º PA'!$F$4:$F$5383))+SUMPRODUCT(-('Diário 8º PA'!$E$4:$E$5022='Analítico Cp.'!$B87),-('Diário 8º PA'!$P$4:$P$5022=N$1),('Diário 8º PA'!$F$4:$F$5022))+SUMPRODUCT(-('Diário 9º PA'!$E$4:$E$5221='Analítico Cp.'!$B87),-('Diário 9º PA'!$P$4:$P$5221=N$1),('Diário 9º PA'!$F$4:$F$5221))+SUMPRODUCT(-('Diário 10º PA'!$E$4:$E$5221='Analítico Cp.'!$B87),-('Diário 10º PA'!$P$4:$P$5221=N$1),('Diário 10º PA'!$F$4:$F$5221))+SUMPRODUCT(-('Comp.'!$D$5:$D$233='Analítico Cp.'!$B87),-('Comp.'!$J$5:$J$233=N$1),('Comp.'!$E$5:$E$233))</f>
        <v>0</v>
      </c>
      <c r="O87" s="12">
        <f t="shared" si="14"/>
        <v>0</v>
      </c>
      <c r="P87" s="168">
        <f t="shared" si="13"/>
        <v>0</v>
      </c>
    </row>
    <row r="88" spans="1:16" ht="23.25" customHeight="1" x14ac:dyDescent="0.2">
      <c r="A88" s="59" t="s">
        <v>271</v>
      </c>
      <c r="B88" s="103" t="s">
        <v>272</v>
      </c>
      <c r="C88" s="12">
        <f>SUMPRODUCT(-('Diário 7º PA'!$E$4:$E$5383='Analítico Cp.'!$B88),-('Diário 7º PA'!$O$4:$O$5383=C$1),('Diário 7º PA'!$F$4:$F$5383))+SUMPRODUCT(-('Diário 8º PA'!$E$4:$E$5022='Analítico Cp.'!$B88),-('Diário 8º PA'!$P$4:$P$5022=C$1),('Diário 8º PA'!$F$4:$F$5022))+SUMPRODUCT(-('Diário 9º PA'!$E$4:$E$5221='Analítico Cp.'!$B88),-('Diário 9º PA'!$P$4:$P$5221=C$1),('Diário 9º PA'!$F$4:$F$5221))+SUMPRODUCT(-('Diário 10º PA'!$E$4:$E$5221='Analítico Cp.'!$B88),-('Diário 10º PA'!$P$4:$P$5221=C$1),('Diário 10º PA'!$F$4:$F$5221))+SUMPRODUCT(-('Comp.'!$D$5:$D$233='Analítico Cp.'!$B88),-('Comp.'!$J$5:$J$233=C$1),('Comp.'!$E$5:$E$233))</f>
        <v>0</v>
      </c>
      <c r="D88" s="12">
        <f>SUMPRODUCT(-('Diário 7º PA'!$E$4:$E$5383='Analítico Cp.'!$B88),-('Diário 7º PA'!$O$4:$O$5383=D$1),('Diário 7º PA'!$F$4:$F$5383))+SUMPRODUCT(-('Diário 8º PA'!$E$4:$E$5022='Analítico Cp.'!$B88),-('Diário 8º PA'!$P$4:$P$5022=D$1),('Diário 8º PA'!$F$4:$F$5022))+SUMPRODUCT(-('Diário 9º PA'!$E$4:$E$5221='Analítico Cp.'!$B88),-('Diário 9º PA'!$P$4:$P$5221=D$1),('Diário 9º PA'!$F$4:$F$5221))+SUMPRODUCT(-('Diário 10º PA'!$E$4:$E$5221='Analítico Cp.'!$B88),-('Diário 10º PA'!$P$4:$P$5221=D$1),('Diário 10º PA'!$F$4:$F$5221))+SUMPRODUCT(-('Comp.'!$D$5:$D$233='Analítico Cp.'!$B88),-('Comp.'!$J$5:$J$233=D$1),('Comp.'!$E$5:$E$233))</f>
        <v>0</v>
      </c>
      <c r="E88" s="12">
        <f>SUMPRODUCT(-('Diário 7º PA'!$E$4:$E$5383='Analítico Cp.'!$B88),-('Diário 7º PA'!$O$4:$O$5383=E$1),('Diário 7º PA'!$F$4:$F$5383))+SUMPRODUCT(-('Diário 8º PA'!$E$4:$E$5022='Analítico Cp.'!$B88),-('Diário 8º PA'!$P$4:$P$5022=E$1),('Diário 8º PA'!$F$4:$F$5022))+SUMPRODUCT(-('Diário 9º PA'!$E$4:$E$5221='Analítico Cp.'!$B88),-('Diário 9º PA'!$P$4:$P$5221=E$1),('Diário 9º PA'!$F$4:$F$5221))+SUMPRODUCT(-('Diário 10º PA'!$E$4:$E$5221='Analítico Cp.'!$B88),-('Diário 10º PA'!$P$4:$P$5221=E$1),('Diário 10º PA'!$F$4:$F$5221))+SUMPRODUCT(-('Comp.'!$D$5:$D$233='Analítico Cp.'!$B88),-('Comp.'!$J$5:$J$233=E$1),('Comp.'!$E$5:$E$233))</f>
        <v>0</v>
      </c>
      <c r="F88" s="12">
        <f>SUMPRODUCT(-('Diário 7º PA'!$E$4:$E$5383='Analítico Cp.'!$B88),-('Diário 7º PA'!$O$4:$O$5383=F$1),('Diário 7º PA'!$F$4:$F$5383))+SUMPRODUCT(-('Diário 8º PA'!$E$4:$E$5022='Analítico Cp.'!$B88),-('Diário 8º PA'!$P$4:$P$5022=F$1),('Diário 8º PA'!$F$4:$F$5022))+SUMPRODUCT(-('Diário 9º PA'!$E$4:$E$5221='Analítico Cp.'!$B88),-('Diário 9º PA'!$P$4:$P$5221=F$1),('Diário 9º PA'!$F$4:$F$5221))+SUMPRODUCT(-('Diário 10º PA'!$E$4:$E$5221='Analítico Cp.'!$B88),-('Diário 10º PA'!$P$4:$P$5221=F$1),('Diário 10º PA'!$F$4:$F$5221))+SUMPRODUCT(-('Comp.'!$D$5:$D$233='Analítico Cp.'!$B88),-('Comp.'!$J$5:$J$233=F$1),('Comp.'!$E$5:$E$233))</f>
        <v>0</v>
      </c>
      <c r="G88" s="12">
        <f>SUMPRODUCT(-('Diário 7º PA'!$E$4:$E$5383='Analítico Cp.'!$B88),-('Diário 7º PA'!$O$4:$O$5383=G$1),('Diário 7º PA'!$F$4:$F$5383))+SUMPRODUCT(-('Diário 8º PA'!$E$4:$E$5022='Analítico Cp.'!$B88),-('Diário 8º PA'!$P$4:$P$5022=G$1),('Diário 8º PA'!$F$4:$F$5022))+SUMPRODUCT(-('Diário 9º PA'!$E$4:$E$5221='Analítico Cp.'!$B88),-('Diário 9º PA'!$P$4:$P$5221=G$1),('Diário 9º PA'!$F$4:$F$5221))+SUMPRODUCT(-('Diário 10º PA'!$E$4:$E$5221='Analítico Cp.'!$B88),-('Diário 10º PA'!$P$4:$P$5221=G$1),('Diário 10º PA'!$F$4:$F$5221))+SUMPRODUCT(-('Comp.'!$D$5:$D$233='Analítico Cp.'!$B88),-('Comp.'!$J$5:$J$233=G$1),('Comp.'!$E$5:$E$233))</f>
        <v>0</v>
      </c>
      <c r="H88" s="12">
        <f>SUMPRODUCT(-('Diário 7º PA'!$E$4:$E$5383='Analítico Cp.'!$B88),-('Diário 7º PA'!$O$4:$O$5383=H$1),('Diário 7º PA'!$F$4:$F$5383))+SUMPRODUCT(-('Diário 8º PA'!$E$4:$E$5022='Analítico Cp.'!$B88),-('Diário 8º PA'!$P$4:$P$5022=H$1),('Diário 8º PA'!$F$4:$F$5022))+SUMPRODUCT(-('Diário 9º PA'!$E$4:$E$5221='Analítico Cp.'!$B88),-('Diário 9º PA'!$P$4:$P$5221=H$1),('Diário 9º PA'!$F$4:$F$5221))+SUMPRODUCT(-('Diário 10º PA'!$E$4:$E$5221='Analítico Cp.'!$B88),-('Diário 10º PA'!$P$4:$P$5221=H$1),('Diário 10º PA'!$F$4:$F$5221))+SUMPRODUCT(-('Comp.'!$D$5:$D$233='Analítico Cp.'!$B88),-('Comp.'!$J$5:$J$233=H$1),('Comp.'!$E$5:$E$233))</f>
        <v>0</v>
      </c>
      <c r="I88" s="12">
        <f>SUMPRODUCT(-('Diário 7º PA'!$E$4:$E$5383='Analítico Cp.'!$B88),-('Diário 7º PA'!$O$4:$O$5383=I$1),('Diário 7º PA'!$F$4:$F$5383))+SUMPRODUCT(-('Diário 8º PA'!$E$4:$E$5022='Analítico Cp.'!$B88),-('Diário 8º PA'!$P$4:$P$5022=I$1),('Diário 8º PA'!$F$4:$F$5022))+SUMPRODUCT(-('Diário 9º PA'!$E$4:$E$5221='Analítico Cp.'!$B88),-('Diário 9º PA'!$P$4:$P$5221=I$1),('Diário 9º PA'!$F$4:$F$5221))+SUMPRODUCT(-('Diário 10º PA'!$E$4:$E$5221='Analítico Cp.'!$B88),-('Diário 10º PA'!$P$4:$P$5221=I$1),('Diário 10º PA'!$F$4:$F$5221))+SUMPRODUCT(-('Comp.'!$D$5:$D$233='Analítico Cp.'!$B88),-('Comp.'!$J$5:$J$233=I$1),('Comp.'!$E$5:$E$233))</f>
        <v>0</v>
      </c>
      <c r="J88" s="12">
        <f>SUMPRODUCT(-('Diário 7º PA'!$E$4:$E$5383='Analítico Cp.'!$B88),-('Diário 7º PA'!$O$4:$O$5383=J$1),('Diário 7º PA'!$F$4:$F$5383))+SUMPRODUCT(-('Diário 8º PA'!$E$4:$E$5022='Analítico Cp.'!$B88),-('Diário 8º PA'!$P$4:$P$5022=J$1),('Diário 8º PA'!$F$4:$F$5022))+SUMPRODUCT(-('Diário 9º PA'!$E$4:$E$5221='Analítico Cp.'!$B88),-('Diário 9º PA'!$P$4:$P$5221=J$1),('Diário 9º PA'!$F$4:$F$5221))+SUMPRODUCT(-('Diário 10º PA'!$E$4:$E$5221='Analítico Cp.'!$B88),-('Diário 10º PA'!$P$4:$P$5221=J$1),('Diário 10º PA'!$F$4:$F$5221))+SUMPRODUCT(-('Comp.'!$D$5:$D$233='Analítico Cp.'!$B88),-('Comp.'!$J$5:$J$233=J$1),('Comp.'!$E$5:$E$233))</f>
        <v>0</v>
      </c>
      <c r="K88" s="12">
        <f>SUMPRODUCT(-('Diário 7º PA'!$E$4:$E$5383='Analítico Cp.'!$B88),-('Diário 7º PA'!$O$4:$O$5383=K$1),('Diário 7º PA'!$F$4:$F$5383))+SUMPRODUCT(-('Diário 8º PA'!$E$4:$E$5022='Analítico Cp.'!$B88),-('Diário 8º PA'!$P$4:$P$5022=K$1),('Diário 8º PA'!$F$4:$F$5022))+SUMPRODUCT(-('Diário 9º PA'!$E$4:$E$5221='Analítico Cp.'!$B88),-('Diário 9º PA'!$P$4:$P$5221=K$1),('Diário 9º PA'!$F$4:$F$5221))+SUMPRODUCT(-('Diário 10º PA'!$E$4:$E$5221='Analítico Cp.'!$B88),-('Diário 10º PA'!$P$4:$P$5221=K$1),('Diário 10º PA'!$F$4:$F$5221))+SUMPRODUCT(-('Comp.'!$D$5:$D$233='Analítico Cp.'!$B88),-('Comp.'!$J$5:$J$233=K$1),('Comp.'!$E$5:$E$233))</f>
        <v>0</v>
      </c>
      <c r="L88" s="12">
        <f>SUMPRODUCT(-('Diário 7º PA'!$E$4:$E$5383='Analítico Cp.'!$B88),-('Diário 7º PA'!$O$4:$O$5383=L$1),('Diário 7º PA'!$F$4:$F$5383))+SUMPRODUCT(-('Diário 8º PA'!$E$4:$E$5022='Analítico Cp.'!$B88),-('Diário 8º PA'!$P$4:$P$5022=L$1),('Diário 8º PA'!$F$4:$F$5022))+SUMPRODUCT(-('Diário 9º PA'!$E$4:$E$5221='Analítico Cp.'!$B88),-('Diário 9º PA'!$P$4:$P$5221=L$1),('Diário 9º PA'!$F$4:$F$5221))+SUMPRODUCT(-('Diário 10º PA'!$E$4:$E$5221='Analítico Cp.'!$B88),-('Diário 10º PA'!$P$4:$P$5221=L$1),('Diário 10º PA'!$F$4:$F$5221))+SUMPRODUCT(-('Comp.'!$D$5:$D$233='Analítico Cp.'!$B88),-('Comp.'!$J$5:$J$233=L$1),('Comp.'!$E$5:$E$233))</f>
        <v>0</v>
      </c>
      <c r="M88" s="12">
        <f>SUMPRODUCT(-('Diário 7º PA'!$E$4:$E$5383='Analítico Cp.'!$B88),-('Diário 7º PA'!$O$4:$O$5383=M$1),('Diário 7º PA'!$F$4:$F$5383))+SUMPRODUCT(-('Diário 8º PA'!$E$4:$E$5022='Analítico Cp.'!$B88),-('Diário 8º PA'!$P$4:$P$5022=M$1),('Diário 8º PA'!$F$4:$F$5022))+SUMPRODUCT(-('Diário 9º PA'!$E$4:$E$5221='Analítico Cp.'!$B88),-('Diário 9º PA'!$P$4:$P$5221=M$1),('Diário 9º PA'!$F$4:$F$5221))+SUMPRODUCT(-('Diário 10º PA'!$E$4:$E$5221='Analítico Cp.'!$B88),-('Diário 10º PA'!$P$4:$P$5221=M$1),('Diário 10º PA'!$F$4:$F$5221))+SUMPRODUCT(-('Comp.'!$D$5:$D$233='Analítico Cp.'!$B88),-('Comp.'!$J$5:$J$233=M$1),('Comp.'!$E$5:$E$233))</f>
        <v>0</v>
      </c>
      <c r="N88" s="12">
        <f>SUMPRODUCT(-('Diário 7º PA'!$E$4:$E$5383='Analítico Cp.'!$B88),-('Diário 7º PA'!$O$4:$O$5383=N$1),('Diário 7º PA'!$F$4:$F$5383))+SUMPRODUCT(-('Diário 8º PA'!$E$4:$E$5022='Analítico Cp.'!$B88),-('Diário 8º PA'!$P$4:$P$5022=N$1),('Diário 8º PA'!$F$4:$F$5022))+SUMPRODUCT(-('Diário 9º PA'!$E$4:$E$5221='Analítico Cp.'!$B88),-('Diário 9º PA'!$P$4:$P$5221=N$1),('Diário 9º PA'!$F$4:$F$5221))+SUMPRODUCT(-('Diário 10º PA'!$E$4:$E$5221='Analítico Cp.'!$B88),-('Diário 10º PA'!$P$4:$P$5221=N$1),('Diário 10º PA'!$F$4:$F$5221))+SUMPRODUCT(-('Comp.'!$D$5:$D$233='Analítico Cp.'!$B88),-('Comp.'!$J$5:$J$233=N$1),('Comp.'!$E$5:$E$233))</f>
        <v>0</v>
      </c>
      <c r="O88" s="12">
        <f t="shared" si="14"/>
        <v>0</v>
      </c>
      <c r="P88" s="168">
        <f t="shared" si="13"/>
        <v>0</v>
      </c>
    </row>
    <row r="89" spans="1:16" ht="23.25" customHeight="1" x14ac:dyDescent="0.2">
      <c r="A89" s="59" t="s">
        <v>273</v>
      </c>
      <c r="B89" s="103" t="s">
        <v>274</v>
      </c>
      <c r="C89" s="12">
        <f>SUMPRODUCT(-('Diário 7º PA'!$E$4:$E$5383='Analítico Cp.'!$B89),-('Diário 7º PA'!$O$4:$O$5383=C$1),('Diário 7º PA'!$F$4:$F$5383))+SUMPRODUCT(-('Diário 8º PA'!$E$4:$E$5022='Analítico Cp.'!$B89),-('Diário 8º PA'!$P$4:$P$5022=C$1),('Diário 8º PA'!$F$4:$F$5022))+SUMPRODUCT(-('Diário 9º PA'!$E$4:$E$5221='Analítico Cp.'!$B89),-('Diário 9º PA'!$P$4:$P$5221=C$1),('Diário 9º PA'!$F$4:$F$5221))+SUMPRODUCT(-('Diário 10º PA'!$E$4:$E$5221='Analítico Cp.'!$B89),-('Diário 10º PA'!$P$4:$P$5221=C$1),('Diário 10º PA'!$F$4:$F$5221))+SUMPRODUCT(-('Comp.'!$D$5:$D$233='Analítico Cp.'!$B89),-('Comp.'!$J$5:$J$233=C$1),('Comp.'!$E$5:$E$233))</f>
        <v>3515.86</v>
      </c>
      <c r="D89" s="12">
        <f>SUMPRODUCT(-('Diário 7º PA'!$E$4:$E$5383='Analítico Cp.'!$B89),-('Diário 7º PA'!$O$4:$O$5383=D$1),('Diário 7º PA'!$F$4:$F$5383))+SUMPRODUCT(-('Diário 8º PA'!$E$4:$E$5022='Analítico Cp.'!$B89),-('Diário 8º PA'!$P$4:$P$5022=D$1),('Diário 8º PA'!$F$4:$F$5022))+SUMPRODUCT(-('Diário 9º PA'!$E$4:$E$5221='Analítico Cp.'!$B89),-('Diário 9º PA'!$P$4:$P$5221=D$1),('Diário 9º PA'!$F$4:$F$5221))+SUMPRODUCT(-('Diário 10º PA'!$E$4:$E$5221='Analítico Cp.'!$B89),-('Diário 10º PA'!$P$4:$P$5221=D$1),('Diário 10º PA'!$F$4:$F$5221))+SUMPRODUCT(-('Comp.'!$D$5:$D$233='Analítico Cp.'!$B89),-('Comp.'!$J$5:$J$233=D$1),('Comp.'!$E$5:$E$233))</f>
        <v>2882.35</v>
      </c>
      <c r="E89" s="12">
        <f>SUMPRODUCT(-('Diário 7º PA'!$E$4:$E$5383='Analítico Cp.'!$B89),-('Diário 7º PA'!$O$4:$O$5383=E$1),('Diário 7º PA'!$F$4:$F$5383))+SUMPRODUCT(-('Diário 8º PA'!$E$4:$E$5022='Analítico Cp.'!$B89),-('Diário 8º PA'!$P$4:$P$5022=E$1),('Diário 8º PA'!$F$4:$F$5022))+SUMPRODUCT(-('Diário 9º PA'!$E$4:$E$5221='Analítico Cp.'!$B89),-('Diário 9º PA'!$P$4:$P$5221=E$1),('Diário 9º PA'!$F$4:$F$5221))+SUMPRODUCT(-('Diário 10º PA'!$E$4:$E$5221='Analítico Cp.'!$B89),-('Diário 10º PA'!$P$4:$P$5221=E$1),('Diário 10º PA'!$F$4:$F$5221))+SUMPRODUCT(-('Comp.'!$D$5:$D$233='Analítico Cp.'!$B89),-('Comp.'!$J$5:$J$233=E$1),('Comp.'!$E$5:$E$233))</f>
        <v>3138.7</v>
      </c>
      <c r="F89" s="12">
        <f>SUMPRODUCT(-('Diário 7º PA'!$E$4:$E$5383='Analítico Cp.'!$B89),-('Diário 7º PA'!$O$4:$O$5383=F$1),('Diário 7º PA'!$F$4:$F$5383))+SUMPRODUCT(-('Diário 8º PA'!$E$4:$E$5022='Analítico Cp.'!$B89),-('Diário 8º PA'!$P$4:$P$5022=F$1),('Diário 8º PA'!$F$4:$F$5022))+SUMPRODUCT(-('Diário 9º PA'!$E$4:$E$5221='Analítico Cp.'!$B89),-('Diário 9º PA'!$P$4:$P$5221=F$1),('Diário 9º PA'!$F$4:$F$5221))+SUMPRODUCT(-('Diário 10º PA'!$E$4:$E$5221='Analítico Cp.'!$B89),-('Diário 10º PA'!$P$4:$P$5221=F$1),('Diário 10º PA'!$F$4:$F$5221))+SUMPRODUCT(-('Comp.'!$D$5:$D$233='Analítico Cp.'!$B89),-('Comp.'!$J$5:$J$233=F$1),('Comp.'!$E$5:$E$233))</f>
        <v>0</v>
      </c>
      <c r="G89" s="12">
        <f>SUMPRODUCT(-('Diário 7º PA'!$E$4:$E$5383='Analítico Cp.'!$B89),-('Diário 7º PA'!$O$4:$O$5383=G$1),('Diário 7º PA'!$F$4:$F$5383))+SUMPRODUCT(-('Diário 8º PA'!$E$4:$E$5022='Analítico Cp.'!$B89),-('Diário 8º PA'!$P$4:$P$5022=G$1),('Diário 8º PA'!$F$4:$F$5022))+SUMPRODUCT(-('Diário 9º PA'!$E$4:$E$5221='Analítico Cp.'!$B89),-('Diário 9º PA'!$P$4:$P$5221=G$1),('Diário 9º PA'!$F$4:$F$5221))+SUMPRODUCT(-('Diário 10º PA'!$E$4:$E$5221='Analítico Cp.'!$B89),-('Diário 10º PA'!$P$4:$P$5221=G$1),('Diário 10º PA'!$F$4:$F$5221))+SUMPRODUCT(-('Comp.'!$D$5:$D$233='Analítico Cp.'!$B89),-('Comp.'!$J$5:$J$233=G$1),('Comp.'!$E$5:$E$233))</f>
        <v>0</v>
      </c>
      <c r="H89" s="12">
        <f>SUMPRODUCT(-('Diário 7º PA'!$E$4:$E$5383='Analítico Cp.'!$B89),-('Diário 7º PA'!$O$4:$O$5383=H$1),('Diário 7º PA'!$F$4:$F$5383))+SUMPRODUCT(-('Diário 8º PA'!$E$4:$E$5022='Analítico Cp.'!$B89),-('Diário 8º PA'!$P$4:$P$5022=H$1),('Diário 8º PA'!$F$4:$F$5022))+SUMPRODUCT(-('Diário 9º PA'!$E$4:$E$5221='Analítico Cp.'!$B89),-('Diário 9º PA'!$P$4:$P$5221=H$1),('Diário 9º PA'!$F$4:$F$5221))+SUMPRODUCT(-('Diário 10º PA'!$E$4:$E$5221='Analítico Cp.'!$B89),-('Diário 10º PA'!$P$4:$P$5221=H$1),('Diário 10º PA'!$F$4:$F$5221))+SUMPRODUCT(-('Comp.'!$D$5:$D$233='Analítico Cp.'!$B89),-('Comp.'!$J$5:$J$233=H$1),('Comp.'!$E$5:$E$233))</f>
        <v>0</v>
      </c>
      <c r="I89" s="12">
        <f>SUMPRODUCT(-('Diário 7º PA'!$E$4:$E$5383='Analítico Cp.'!$B89),-('Diário 7º PA'!$O$4:$O$5383=I$1),('Diário 7º PA'!$F$4:$F$5383))+SUMPRODUCT(-('Diário 8º PA'!$E$4:$E$5022='Analítico Cp.'!$B89),-('Diário 8º PA'!$P$4:$P$5022=I$1),('Diário 8º PA'!$F$4:$F$5022))+SUMPRODUCT(-('Diário 9º PA'!$E$4:$E$5221='Analítico Cp.'!$B89),-('Diário 9º PA'!$P$4:$P$5221=I$1),('Diário 9º PA'!$F$4:$F$5221))+SUMPRODUCT(-('Diário 10º PA'!$E$4:$E$5221='Analítico Cp.'!$B89),-('Diário 10º PA'!$P$4:$P$5221=I$1),('Diário 10º PA'!$F$4:$F$5221))+SUMPRODUCT(-('Comp.'!$D$5:$D$233='Analítico Cp.'!$B89),-('Comp.'!$J$5:$J$233=I$1),('Comp.'!$E$5:$E$233))</f>
        <v>0</v>
      </c>
      <c r="J89" s="12">
        <f>SUMPRODUCT(-('Diário 7º PA'!$E$4:$E$5383='Analítico Cp.'!$B89),-('Diário 7º PA'!$O$4:$O$5383=J$1),('Diário 7º PA'!$F$4:$F$5383))+SUMPRODUCT(-('Diário 8º PA'!$E$4:$E$5022='Analítico Cp.'!$B89),-('Diário 8º PA'!$P$4:$P$5022=J$1),('Diário 8º PA'!$F$4:$F$5022))+SUMPRODUCT(-('Diário 9º PA'!$E$4:$E$5221='Analítico Cp.'!$B89),-('Diário 9º PA'!$P$4:$P$5221=J$1),('Diário 9º PA'!$F$4:$F$5221))+SUMPRODUCT(-('Diário 10º PA'!$E$4:$E$5221='Analítico Cp.'!$B89),-('Diário 10º PA'!$P$4:$P$5221=J$1),('Diário 10º PA'!$F$4:$F$5221))+SUMPRODUCT(-('Comp.'!$D$5:$D$233='Analítico Cp.'!$B89),-('Comp.'!$J$5:$J$233=J$1),('Comp.'!$E$5:$E$233))</f>
        <v>0</v>
      </c>
      <c r="K89" s="12">
        <f>SUMPRODUCT(-('Diário 7º PA'!$E$4:$E$5383='Analítico Cp.'!$B89),-('Diário 7º PA'!$O$4:$O$5383=K$1),('Diário 7º PA'!$F$4:$F$5383))+SUMPRODUCT(-('Diário 8º PA'!$E$4:$E$5022='Analítico Cp.'!$B89),-('Diário 8º PA'!$P$4:$P$5022=K$1),('Diário 8º PA'!$F$4:$F$5022))+SUMPRODUCT(-('Diário 9º PA'!$E$4:$E$5221='Analítico Cp.'!$B89),-('Diário 9º PA'!$P$4:$P$5221=K$1),('Diário 9º PA'!$F$4:$F$5221))+SUMPRODUCT(-('Diário 10º PA'!$E$4:$E$5221='Analítico Cp.'!$B89),-('Diário 10º PA'!$P$4:$P$5221=K$1),('Diário 10º PA'!$F$4:$F$5221))+SUMPRODUCT(-('Comp.'!$D$5:$D$233='Analítico Cp.'!$B89),-('Comp.'!$J$5:$J$233=K$1),('Comp.'!$E$5:$E$233))</f>
        <v>0</v>
      </c>
      <c r="L89" s="12">
        <f>SUMPRODUCT(-('Diário 7º PA'!$E$4:$E$5383='Analítico Cp.'!$B89),-('Diário 7º PA'!$O$4:$O$5383=L$1),('Diário 7º PA'!$F$4:$F$5383))+SUMPRODUCT(-('Diário 8º PA'!$E$4:$E$5022='Analítico Cp.'!$B89),-('Diário 8º PA'!$P$4:$P$5022=L$1),('Diário 8º PA'!$F$4:$F$5022))+SUMPRODUCT(-('Diário 9º PA'!$E$4:$E$5221='Analítico Cp.'!$B89),-('Diário 9º PA'!$P$4:$P$5221=L$1),('Diário 9º PA'!$F$4:$F$5221))+SUMPRODUCT(-('Diário 10º PA'!$E$4:$E$5221='Analítico Cp.'!$B89),-('Diário 10º PA'!$P$4:$P$5221=L$1),('Diário 10º PA'!$F$4:$F$5221))+SUMPRODUCT(-('Comp.'!$D$5:$D$233='Analítico Cp.'!$B89),-('Comp.'!$J$5:$J$233=L$1),('Comp.'!$E$5:$E$233))</f>
        <v>0</v>
      </c>
      <c r="M89" s="12">
        <f>SUMPRODUCT(-('Diário 7º PA'!$E$4:$E$5383='Analítico Cp.'!$B89),-('Diário 7º PA'!$O$4:$O$5383=M$1),('Diário 7º PA'!$F$4:$F$5383))+SUMPRODUCT(-('Diário 8º PA'!$E$4:$E$5022='Analítico Cp.'!$B89),-('Diário 8º PA'!$P$4:$P$5022=M$1),('Diário 8º PA'!$F$4:$F$5022))+SUMPRODUCT(-('Diário 9º PA'!$E$4:$E$5221='Analítico Cp.'!$B89),-('Diário 9º PA'!$P$4:$P$5221=M$1),('Diário 9º PA'!$F$4:$F$5221))+SUMPRODUCT(-('Diário 10º PA'!$E$4:$E$5221='Analítico Cp.'!$B89),-('Diário 10º PA'!$P$4:$P$5221=M$1),('Diário 10º PA'!$F$4:$F$5221))+SUMPRODUCT(-('Comp.'!$D$5:$D$233='Analítico Cp.'!$B89),-('Comp.'!$J$5:$J$233=M$1),('Comp.'!$E$5:$E$233))</f>
        <v>0</v>
      </c>
      <c r="N89" s="12">
        <f>SUMPRODUCT(-('Diário 7º PA'!$E$4:$E$5383='Analítico Cp.'!$B89),-('Diário 7º PA'!$O$4:$O$5383=N$1),('Diário 7º PA'!$F$4:$F$5383))+SUMPRODUCT(-('Diário 8º PA'!$E$4:$E$5022='Analítico Cp.'!$B89),-('Diário 8º PA'!$P$4:$P$5022=N$1),('Diário 8º PA'!$F$4:$F$5022))+SUMPRODUCT(-('Diário 9º PA'!$E$4:$E$5221='Analítico Cp.'!$B89),-('Diário 9º PA'!$P$4:$P$5221=N$1),('Diário 9º PA'!$F$4:$F$5221))+SUMPRODUCT(-('Diário 10º PA'!$E$4:$E$5221='Analítico Cp.'!$B89),-('Diário 10º PA'!$P$4:$P$5221=N$1),('Diário 10º PA'!$F$4:$F$5221))+SUMPRODUCT(-('Comp.'!$D$5:$D$233='Analítico Cp.'!$B89),-('Comp.'!$J$5:$J$233=N$1),('Comp.'!$E$5:$E$233))</f>
        <v>0</v>
      </c>
      <c r="O89" s="12">
        <f t="shared" si="14"/>
        <v>9536.91</v>
      </c>
      <c r="P89" s="168">
        <f t="shared" si="13"/>
        <v>9.2267326005109084E-4</v>
      </c>
    </row>
    <row r="90" spans="1:16" ht="23.25" customHeight="1" x14ac:dyDescent="0.2">
      <c r="A90" s="59" t="s">
        <v>275</v>
      </c>
      <c r="B90" s="103" t="s">
        <v>276</v>
      </c>
      <c r="C90" s="12">
        <f>SUMPRODUCT(-('Diário 7º PA'!$E$4:$E$5383='Analítico Cp.'!$B90),-('Diário 7º PA'!$O$4:$O$5383=C$1),('Diário 7º PA'!$F$4:$F$5383))+SUMPRODUCT(-('Diário 8º PA'!$E$4:$E$5022='Analítico Cp.'!$B90),-('Diário 8º PA'!$P$4:$P$5022=C$1),('Diário 8º PA'!$F$4:$F$5022))+SUMPRODUCT(-('Diário 9º PA'!$E$4:$E$5221='Analítico Cp.'!$B90),-('Diário 9º PA'!$P$4:$P$5221=C$1),('Diário 9º PA'!$F$4:$F$5221))+SUMPRODUCT(-('Diário 10º PA'!$E$4:$E$5221='Analítico Cp.'!$B90),-('Diário 10º PA'!$P$4:$P$5221=C$1),('Diário 10º PA'!$F$4:$F$5221))+SUMPRODUCT(-('Comp.'!$D$5:$D$233='Analítico Cp.'!$B90),-('Comp.'!$J$5:$J$233=C$1),('Comp.'!$E$5:$E$233))</f>
        <v>203.19</v>
      </c>
      <c r="D90" s="12">
        <f>SUMPRODUCT(-('Diário 7º PA'!$E$4:$E$5383='Analítico Cp.'!$B90),-('Diário 7º PA'!$O$4:$O$5383=D$1),('Diário 7º PA'!$F$4:$F$5383))+SUMPRODUCT(-('Diário 8º PA'!$E$4:$E$5022='Analítico Cp.'!$B90),-('Diário 8º PA'!$P$4:$P$5022=D$1),('Diário 8º PA'!$F$4:$F$5022))+SUMPRODUCT(-('Diário 9º PA'!$E$4:$E$5221='Analítico Cp.'!$B90),-('Diário 9º PA'!$P$4:$P$5221=D$1),('Diário 9º PA'!$F$4:$F$5221))+SUMPRODUCT(-('Diário 10º PA'!$E$4:$E$5221='Analítico Cp.'!$B90),-('Diário 10º PA'!$P$4:$P$5221=D$1),('Diário 10º PA'!$F$4:$F$5221))+SUMPRODUCT(-('Comp.'!$D$5:$D$233='Analítico Cp.'!$B90),-('Comp.'!$J$5:$J$233=D$1),('Comp.'!$E$5:$E$233))</f>
        <v>0</v>
      </c>
      <c r="E90" s="12">
        <f>SUMPRODUCT(-('Diário 7º PA'!$E$4:$E$5383='Analítico Cp.'!$B90),-('Diário 7º PA'!$O$4:$O$5383=E$1),('Diário 7º PA'!$F$4:$F$5383))+SUMPRODUCT(-('Diário 8º PA'!$E$4:$E$5022='Analítico Cp.'!$B90),-('Diário 8º PA'!$P$4:$P$5022=E$1),('Diário 8º PA'!$F$4:$F$5022))+SUMPRODUCT(-('Diário 9º PA'!$E$4:$E$5221='Analítico Cp.'!$B90),-('Diário 9º PA'!$P$4:$P$5221=E$1),('Diário 9º PA'!$F$4:$F$5221))+SUMPRODUCT(-('Diário 10º PA'!$E$4:$E$5221='Analítico Cp.'!$B90),-('Diário 10º PA'!$P$4:$P$5221=E$1),('Diário 10º PA'!$F$4:$F$5221))+SUMPRODUCT(-('Comp.'!$D$5:$D$233='Analítico Cp.'!$B90),-('Comp.'!$J$5:$J$233=E$1),('Comp.'!$E$5:$E$233))</f>
        <v>0</v>
      </c>
      <c r="F90" s="12">
        <f>SUMPRODUCT(-('Diário 7º PA'!$E$4:$E$5383='Analítico Cp.'!$B90),-('Diário 7º PA'!$O$4:$O$5383=F$1),('Diário 7º PA'!$F$4:$F$5383))+SUMPRODUCT(-('Diário 8º PA'!$E$4:$E$5022='Analítico Cp.'!$B90),-('Diário 8º PA'!$P$4:$P$5022=F$1),('Diário 8º PA'!$F$4:$F$5022))+SUMPRODUCT(-('Diário 9º PA'!$E$4:$E$5221='Analítico Cp.'!$B90),-('Diário 9º PA'!$P$4:$P$5221=F$1),('Diário 9º PA'!$F$4:$F$5221))+SUMPRODUCT(-('Diário 10º PA'!$E$4:$E$5221='Analítico Cp.'!$B90),-('Diário 10º PA'!$P$4:$P$5221=F$1),('Diário 10º PA'!$F$4:$F$5221))+SUMPRODUCT(-('Comp.'!$D$5:$D$233='Analítico Cp.'!$B90),-('Comp.'!$J$5:$J$233=F$1),('Comp.'!$E$5:$E$233))</f>
        <v>0</v>
      </c>
      <c r="G90" s="12">
        <f>SUMPRODUCT(-('Diário 7º PA'!$E$4:$E$5383='Analítico Cp.'!$B90),-('Diário 7º PA'!$O$4:$O$5383=G$1),('Diário 7º PA'!$F$4:$F$5383))+SUMPRODUCT(-('Diário 8º PA'!$E$4:$E$5022='Analítico Cp.'!$B90),-('Diário 8º PA'!$P$4:$P$5022=G$1),('Diário 8º PA'!$F$4:$F$5022))+SUMPRODUCT(-('Diário 9º PA'!$E$4:$E$5221='Analítico Cp.'!$B90),-('Diário 9º PA'!$P$4:$P$5221=G$1),('Diário 9º PA'!$F$4:$F$5221))+SUMPRODUCT(-('Diário 10º PA'!$E$4:$E$5221='Analítico Cp.'!$B90),-('Diário 10º PA'!$P$4:$P$5221=G$1),('Diário 10º PA'!$F$4:$F$5221))+SUMPRODUCT(-('Comp.'!$D$5:$D$233='Analítico Cp.'!$B90),-('Comp.'!$J$5:$J$233=G$1),('Comp.'!$E$5:$E$233))</f>
        <v>0</v>
      </c>
      <c r="H90" s="12">
        <f>SUMPRODUCT(-('Diário 7º PA'!$E$4:$E$5383='Analítico Cp.'!$B90),-('Diário 7º PA'!$O$4:$O$5383=H$1),('Diário 7º PA'!$F$4:$F$5383))+SUMPRODUCT(-('Diário 8º PA'!$E$4:$E$5022='Analítico Cp.'!$B90),-('Diário 8º PA'!$P$4:$P$5022=H$1),('Diário 8º PA'!$F$4:$F$5022))+SUMPRODUCT(-('Diário 9º PA'!$E$4:$E$5221='Analítico Cp.'!$B90),-('Diário 9º PA'!$P$4:$P$5221=H$1),('Diário 9º PA'!$F$4:$F$5221))+SUMPRODUCT(-('Diário 10º PA'!$E$4:$E$5221='Analítico Cp.'!$B90),-('Diário 10º PA'!$P$4:$P$5221=H$1),('Diário 10º PA'!$F$4:$F$5221))+SUMPRODUCT(-('Comp.'!$D$5:$D$233='Analítico Cp.'!$B90),-('Comp.'!$J$5:$J$233=H$1),('Comp.'!$E$5:$E$233))</f>
        <v>0</v>
      </c>
      <c r="I90" s="12">
        <f>SUMPRODUCT(-('Diário 7º PA'!$E$4:$E$5383='Analítico Cp.'!$B90),-('Diário 7º PA'!$O$4:$O$5383=I$1),('Diário 7º PA'!$F$4:$F$5383))+SUMPRODUCT(-('Diário 8º PA'!$E$4:$E$5022='Analítico Cp.'!$B90),-('Diário 8º PA'!$P$4:$P$5022=I$1),('Diário 8º PA'!$F$4:$F$5022))+SUMPRODUCT(-('Diário 9º PA'!$E$4:$E$5221='Analítico Cp.'!$B90),-('Diário 9º PA'!$P$4:$P$5221=I$1),('Diário 9º PA'!$F$4:$F$5221))+SUMPRODUCT(-('Diário 10º PA'!$E$4:$E$5221='Analítico Cp.'!$B90),-('Diário 10º PA'!$P$4:$P$5221=I$1),('Diário 10º PA'!$F$4:$F$5221))+SUMPRODUCT(-('Comp.'!$D$5:$D$233='Analítico Cp.'!$B90),-('Comp.'!$J$5:$J$233=I$1),('Comp.'!$E$5:$E$233))</f>
        <v>0</v>
      </c>
      <c r="J90" s="12">
        <f>SUMPRODUCT(-('Diário 7º PA'!$E$4:$E$5383='Analítico Cp.'!$B90),-('Diário 7º PA'!$O$4:$O$5383=J$1),('Diário 7º PA'!$F$4:$F$5383))+SUMPRODUCT(-('Diário 8º PA'!$E$4:$E$5022='Analítico Cp.'!$B90),-('Diário 8º PA'!$P$4:$P$5022=J$1),('Diário 8º PA'!$F$4:$F$5022))+SUMPRODUCT(-('Diário 9º PA'!$E$4:$E$5221='Analítico Cp.'!$B90),-('Diário 9º PA'!$P$4:$P$5221=J$1),('Diário 9º PA'!$F$4:$F$5221))+SUMPRODUCT(-('Diário 10º PA'!$E$4:$E$5221='Analítico Cp.'!$B90),-('Diário 10º PA'!$P$4:$P$5221=J$1),('Diário 10º PA'!$F$4:$F$5221))+SUMPRODUCT(-('Comp.'!$D$5:$D$233='Analítico Cp.'!$B90),-('Comp.'!$J$5:$J$233=J$1),('Comp.'!$E$5:$E$233))</f>
        <v>0</v>
      </c>
      <c r="K90" s="12">
        <f>SUMPRODUCT(-('Diário 7º PA'!$E$4:$E$5383='Analítico Cp.'!$B90),-('Diário 7º PA'!$O$4:$O$5383=K$1),('Diário 7º PA'!$F$4:$F$5383))+SUMPRODUCT(-('Diário 8º PA'!$E$4:$E$5022='Analítico Cp.'!$B90),-('Diário 8º PA'!$P$4:$P$5022=K$1),('Diário 8º PA'!$F$4:$F$5022))+SUMPRODUCT(-('Diário 9º PA'!$E$4:$E$5221='Analítico Cp.'!$B90),-('Diário 9º PA'!$P$4:$P$5221=K$1),('Diário 9º PA'!$F$4:$F$5221))+SUMPRODUCT(-('Diário 10º PA'!$E$4:$E$5221='Analítico Cp.'!$B90),-('Diário 10º PA'!$P$4:$P$5221=K$1),('Diário 10º PA'!$F$4:$F$5221))+SUMPRODUCT(-('Comp.'!$D$5:$D$233='Analítico Cp.'!$B90),-('Comp.'!$J$5:$J$233=K$1),('Comp.'!$E$5:$E$233))</f>
        <v>0</v>
      </c>
      <c r="L90" s="12">
        <f>SUMPRODUCT(-('Diário 7º PA'!$E$4:$E$5383='Analítico Cp.'!$B90),-('Diário 7º PA'!$O$4:$O$5383=L$1),('Diário 7º PA'!$F$4:$F$5383))+SUMPRODUCT(-('Diário 8º PA'!$E$4:$E$5022='Analítico Cp.'!$B90),-('Diário 8º PA'!$P$4:$P$5022=L$1),('Diário 8º PA'!$F$4:$F$5022))+SUMPRODUCT(-('Diário 9º PA'!$E$4:$E$5221='Analítico Cp.'!$B90),-('Diário 9º PA'!$P$4:$P$5221=L$1),('Diário 9º PA'!$F$4:$F$5221))+SUMPRODUCT(-('Diário 10º PA'!$E$4:$E$5221='Analítico Cp.'!$B90),-('Diário 10º PA'!$P$4:$P$5221=L$1),('Diário 10º PA'!$F$4:$F$5221))+SUMPRODUCT(-('Comp.'!$D$5:$D$233='Analítico Cp.'!$B90),-('Comp.'!$J$5:$J$233=L$1),('Comp.'!$E$5:$E$233))</f>
        <v>0</v>
      </c>
      <c r="M90" s="12">
        <f>SUMPRODUCT(-('Diário 7º PA'!$E$4:$E$5383='Analítico Cp.'!$B90),-('Diário 7º PA'!$O$4:$O$5383=M$1),('Diário 7º PA'!$F$4:$F$5383))+SUMPRODUCT(-('Diário 8º PA'!$E$4:$E$5022='Analítico Cp.'!$B90),-('Diário 8º PA'!$P$4:$P$5022=M$1),('Diário 8º PA'!$F$4:$F$5022))+SUMPRODUCT(-('Diário 9º PA'!$E$4:$E$5221='Analítico Cp.'!$B90),-('Diário 9º PA'!$P$4:$P$5221=M$1),('Diário 9º PA'!$F$4:$F$5221))+SUMPRODUCT(-('Diário 10º PA'!$E$4:$E$5221='Analítico Cp.'!$B90),-('Diário 10º PA'!$P$4:$P$5221=M$1),('Diário 10º PA'!$F$4:$F$5221))+SUMPRODUCT(-('Comp.'!$D$5:$D$233='Analítico Cp.'!$B90),-('Comp.'!$J$5:$J$233=M$1),('Comp.'!$E$5:$E$233))</f>
        <v>0</v>
      </c>
      <c r="N90" s="12">
        <f>SUMPRODUCT(-('Diário 7º PA'!$E$4:$E$5383='Analítico Cp.'!$B90),-('Diário 7º PA'!$O$4:$O$5383=N$1),('Diário 7º PA'!$F$4:$F$5383))+SUMPRODUCT(-('Diário 8º PA'!$E$4:$E$5022='Analítico Cp.'!$B90),-('Diário 8º PA'!$P$4:$P$5022=N$1),('Diário 8º PA'!$F$4:$F$5022))+SUMPRODUCT(-('Diário 9º PA'!$E$4:$E$5221='Analítico Cp.'!$B90),-('Diário 9º PA'!$P$4:$P$5221=N$1),('Diário 9º PA'!$F$4:$F$5221))+SUMPRODUCT(-('Diário 10º PA'!$E$4:$E$5221='Analítico Cp.'!$B90),-('Diário 10º PA'!$P$4:$P$5221=N$1),('Diário 10º PA'!$F$4:$F$5221))+SUMPRODUCT(-('Comp.'!$D$5:$D$233='Analítico Cp.'!$B90),-('Comp.'!$J$5:$J$233=N$1),('Comp.'!$E$5:$E$233))</f>
        <v>0</v>
      </c>
      <c r="O90" s="12">
        <f t="shared" si="14"/>
        <v>203.19</v>
      </c>
      <c r="P90" s="168">
        <f t="shared" si="13"/>
        <v>1.9658147105276355E-5</v>
      </c>
    </row>
    <row r="91" spans="1:16" ht="23.25" customHeight="1" x14ac:dyDescent="0.2">
      <c r="A91" s="59" t="s">
        <v>277</v>
      </c>
      <c r="B91" s="103" t="s">
        <v>278</v>
      </c>
      <c r="C91" s="12">
        <f>SUMPRODUCT(-('Diário 7º PA'!$E$4:$E$5383='Analítico Cp.'!$B91),-('Diário 7º PA'!$O$4:$O$5383=C$1),('Diário 7º PA'!$F$4:$F$5383))+SUMPRODUCT(-('Diário 8º PA'!$E$4:$E$5022='Analítico Cp.'!$B91),-('Diário 8º PA'!$P$4:$P$5022=C$1),('Diário 8º PA'!$F$4:$F$5022))+SUMPRODUCT(-('Diário 9º PA'!$E$4:$E$5221='Analítico Cp.'!$B91),-('Diário 9º PA'!$P$4:$P$5221=C$1),('Diário 9º PA'!$F$4:$F$5221))+SUMPRODUCT(-('Diário 10º PA'!$E$4:$E$5221='Analítico Cp.'!$B91),-('Diário 10º PA'!$P$4:$P$5221=C$1),('Diário 10º PA'!$F$4:$F$5221))+SUMPRODUCT(-('Comp.'!$D$5:$D$233='Analítico Cp.'!$B91),-('Comp.'!$J$5:$J$233=C$1),('Comp.'!$E$5:$E$233))</f>
        <v>68.66</v>
      </c>
      <c r="D91" s="12">
        <f>SUMPRODUCT(-('Diário 7º PA'!$E$4:$E$5383='Analítico Cp.'!$B91),-('Diário 7º PA'!$O$4:$O$5383=D$1),('Diário 7º PA'!$F$4:$F$5383))+SUMPRODUCT(-('Diário 8º PA'!$E$4:$E$5022='Analítico Cp.'!$B91),-('Diário 8º PA'!$P$4:$P$5022=D$1),('Diário 8º PA'!$F$4:$F$5022))+SUMPRODUCT(-('Diário 9º PA'!$E$4:$E$5221='Analítico Cp.'!$B91),-('Diário 9º PA'!$P$4:$P$5221=D$1),('Diário 9º PA'!$F$4:$F$5221))+SUMPRODUCT(-('Diário 10º PA'!$E$4:$E$5221='Analítico Cp.'!$B91),-('Diário 10º PA'!$P$4:$P$5221=D$1),('Diário 10º PA'!$F$4:$F$5221))+SUMPRODUCT(-('Comp.'!$D$5:$D$233='Analítico Cp.'!$B91),-('Comp.'!$J$5:$J$233=D$1),('Comp.'!$E$5:$E$233))</f>
        <v>65.599999999999994</v>
      </c>
      <c r="E91" s="12">
        <f>SUMPRODUCT(-('Diário 7º PA'!$E$4:$E$5383='Analítico Cp.'!$B91),-('Diário 7º PA'!$O$4:$O$5383=E$1),('Diário 7º PA'!$F$4:$F$5383))+SUMPRODUCT(-('Diário 8º PA'!$E$4:$E$5022='Analítico Cp.'!$B91),-('Diário 8º PA'!$P$4:$P$5022=E$1),('Diário 8º PA'!$F$4:$F$5022))+SUMPRODUCT(-('Diário 9º PA'!$E$4:$E$5221='Analítico Cp.'!$B91),-('Diário 9º PA'!$P$4:$P$5221=E$1),('Diário 9º PA'!$F$4:$F$5221))+SUMPRODUCT(-('Diário 10º PA'!$E$4:$E$5221='Analítico Cp.'!$B91),-('Diário 10º PA'!$P$4:$P$5221=E$1),('Diário 10º PA'!$F$4:$F$5221))+SUMPRODUCT(-('Comp.'!$D$5:$D$233='Analítico Cp.'!$B91),-('Comp.'!$J$5:$J$233=E$1),('Comp.'!$E$5:$E$233))</f>
        <v>145.6</v>
      </c>
      <c r="F91" s="12">
        <f>SUMPRODUCT(-('Diário 7º PA'!$E$4:$E$5383='Analítico Cp.'!$B91),-('Diário 7º PA'!$O$4:$O$5383=F$1),('Diário 7º PA'!$F$4:$F$5383))+SUMPRODUCT(-('Diário 8º PA'!$E$4:$E$5022='Analítico Cp.'!$B91),-('Diário 8º PA'!$P$4:$P$5022=F$1),('Diário 8º PA'!$F$4:$F$5022))+SUMPRODUCT(-('Diário 9º PA'!$E$4:$E$5221='Analítico Cp.'!$B91),-('Diário 9º PA'!$P$4:$P$5221=F$1),('Diário 9º PA'!$F$4:$F$5221))+SUMPRODUCT(-('Diário 10º PA'!$E$4:$E$5221='Analítico Cp.'!$B91),-('Diário 10º PA'!$P$4:$P$5221=F$1),('Diário 10º PA'!$F$4:$F$5221))+SUMPRODUCT(-('Comp.'!$D$5:$D$233='Analítico Cp.'!$B91),-('Comp.'!$J$5:$J$233=F$1),('Comp.'!$E$5:$E$233))</f>
        <v>0</v>
      </c>
      <c r="G91" s="12">
        <f>SUMPRODUCT(-('Diário 7º PA'!$E$4:$E$5383='Analítico Cp.'!$B91),-('Diário 7º PA'!$O$4:$O$5383=G$1),('Diário 7º PA'!$F$4:$F$5383))+SUMPRODUCT(-('Diário 8º PA'!$E$4:$E$5022='Analítico Cp.'!$B91),-('Diário 8º PA'!$P$4:$P$5022=G$1),('Diário 8º PA'!$F$4:$F$5022))+SUMPRODUCT(-('Diário 9º PA'!$E$4:$E$5221='Analítico Cp.'!$B91),-('Diário 9º PA'!$P$4:$P$5221=G$1),('Diário 9º PA'!$F$4:$F$5221))+SUMPRODUCT(-('Diário 10º PA'!$E$4:$E$5221='Analítico Cp.'!$B91),-('Diário 10º PA'!$P$4:$P$5221=G$1),('Diário 10º PA'!$F$4:$F$5221))+SUMPRODUCT(-('Comp.'!$D$5:$D$233='Analítico Cp.'!$B91),-('Comp.'!$J$5:$J$233=G$1),('Comp.'!$E$5:$E$233))</f>
        <v>0</v>
      </c>
      <c r="H91" s="12">
        <f>SUMPRODUCT(-('Diário 7º PA'!$E$4:$E$5383='Analítico Cp.'!$B91),-('Diário 7º PA'!$O$4:$O$5383=H$1),('Diário 7º PA'!$F$4:$F$5383))+SUMPRODUCT(-('Diário 8º PA'!$E$4:$E$5022='Analítico Cp.'!$B91),-('Diário 8º PA'!$P$4:$P$5022=H$1),('Diário 8º PA'!$F$4:$F$5022))+SUMPRODUCT(-('Diário 9º PA'!$E$4:$E$5221='Analítico Cp.'!$B91),-('Diário 9º PA'!$P$4:$P$5221=H$1),('Diário 9º PA'!$F$4:$F$5221))+SUMPRODUCT(-('Diário 10º PA'!$E$4:$E$5221='Analítico Cp.'!$B91),-('Diário 10º PA'!$P$4:$P$5221=H$1),('Diário 10º PA'!$F$4:$F$5221))+SUMPRODUCT(-('Comp.'!$D$5:$D$233='Analítico Cp.'!$B91),-('Comp.'!$J$5:$J$233=H$1),('Comp.'!$E$5:$E$233))</f>
        <v>0</v>
      </c>
      <c r="I91" s="12">
        <f>SUMPRODUCT(-('Diário 7º PA'!$E$4:$E$5383='Analítico Cp.'!$B91),-('Diário 7º PA'!$O$4:$O$5383=I$1),('Diário 7º PA'!$F$4:$F$5383))+SUMPRODUCT(-('Diário 8º PA'!$E$4:$E$5022='Analítico Cp.'!$B91),-('Diário 8º PA'!$P$4:$P$5022=I$1),('Diário 8º PA'!$F$4:$F$5022))+SUMPRODUCT(-('Diário 9º PA'!$E$4:$E$5221='Analítico Cp.'!$B91),-('Diário 9º PA'!$P$4:$P$5221=I$1),('Diário 9º PA'!$F$4:$F$5221))+SUMPRODUCT(-('Diário 10º PA'!$E$4:$E$5221='Analítico Cp.'!$B91),-('Diário 10º PA'!$P$4:$P$5221=I$1),('Diário 10º PA'!$F$4:$F$5221))+SUMPRODUCT(-('Comp.'!$D$5:$D$233='Analítico Cp.'!$B91),-('Comp.'!$J$5:$J$233=I$1),('Comp.'!$E$5:$E$233))</f>
        <v>0</v>
      </c>
      <c r="J91" s="12">
        <f>SUMPRODUCT(-('Diário 7º PA'!$E$4:$E$5383='Analítico Cp.'!$B91),-('Diário 7º PA'!$O$4:$O$5383=J$1),('Diário 7º PA'!$F$4:$F$5383))+SUMPRODUCT(-('Diário 8º PA'!$E$4:$E$5022='Analítico Cp.'!$B91),-('Diário 8º PA'!$P$4:$P$5022=J$1),('Diário 8º PA'!$F$4:$F$5022))+SUMPRODUCT(-('Diário 9º PA'!$E$4:$E$5221='Analítico Cp.'!$B91),-('Diário 9º PA'!$P$4:$P$5221=J$1),('Diário 9º PA'!$F$4:$F$5221))+SUMPRODUCT(-('Diário 10º PA'!$E$4:$E$5221='Analítico Cp.'!$B91),-('Diário 10º PA'!$P$4:$P$5221=J$1),('Diário 10º PA'!$F$4:$F$5221))+SUMPRODUCT(-('Comp.'!$D$5:$D$233='Analítico Cp.'!$B91),-('Comp.'!$J$5:$J$233=J$1),('Comp.'!$E$5:$E$233))</f>
        <v>0</v>
      </c>
      <c r="K91" s="12">
        <f>SUMPRODUCT(-('Diário 7º PA'!$E$4:$E$5383='Analítico Cp.'!$B91),-('Diário 7º PA'!$O$4:$O$5383=K$1),('Diário 7º PA'!$F$4:$F$5383))+SUMPRODUCT(-('Diário 8º PA'!$E$4:$E$5022='Analítico Cp.'!$B91),-('Diário 8º PA'!$P$4:$P$5022=K$1),('Diário 8º PA'!$F$4:$F$5022))+SUMPRODUCT(-('Diário 9º PA'!$E$4:$E$5221='Analítico Cp.'!$B91),-('Diário 9º PA'!$P$4:$P$5221=K$1),('Diário 9º PA'!$F$4:$F$5221))+SUMPRODUCT(-('Diário 10º PA'!$E$4:$E$5221='Analítico Cp.'!$B91),-('Diário 10º PA'!$P$4:$P$5221=K$1),('Diário 10º PA'!$F$4:$F$5221))+SUMPRODUCT(-('Comp.'!$D$5:$D$233='Analítico Cp.'!$B91),-('Comp.'!$J$5:$J$233=K$1),('Comp.'!$E$5:$E$233))</f>
        <v>0</v>
      </c>
      <c r="L91" s="12">
        <f>SUMPRODUCT(-('Diário 7º PA'!$E$4:$E$5383='Analítico Cp.'!$B91),-('Diário 7º PA'!$O$4:$O$5383=L$1),('Diário 7º PA'!$F$4:$F$5383))+SUMPRODUCT(-('Diário 8º PA'!$E$4:$E$5022='Analítico Cp.'!$B91),-('Diário 8º PA'!$P$4:$P$5022=L$1),('Diário 8º PA'!$F$4:$F$5022))+SUMPRODUCT(-('Diário 9º PA'!$E$4:$E$5221='Analítico Cp.'!$B91),-('Diário 9º PA'!$P$4:$P$5221=L$1),('Diário 9º PA'!$F$4:$F$5221))+SUMPRODUCT(-('Diário 10º PA'!$E$4:$E$5221='Analítico Cp.'!$B91),-('Diário 10º PA'!$P$4:$P$5221=L$1),('Diário 10º PA'!$F$4:$F$5221))+SUMPRODUCT(-('Comp.'!$D$5:$D$233='Analítico Cp.'!$B91),-('Comp.'!$J$5:$J$233=L$1),('Comp.'!$E$5:$E$233))</f>
        <v>0</v>
      </c>
      <c r="M91" s="12">
        <f>SUMPRODUCT(-('Diário 7º PA'!$E$4:$E$5383='Analítico Cp.'!$B91),-('Diário 7º PA'!$O$4:$O$5383=M$1),('Diário 7º PA'!$F$4:$F$5383))+SUMPRODUCT(-('Diário 8º PA'!$E$4:$E$5022='Analítico Cp.'!$B91),-('Diário 8º PA'!$P$4:$P$5022=M$1),('Diário 8º PA'!$F$4:$F$5022))+SUMPRODUCT(-('Diário 9º PA'!$E$4:$E$5221='Analítico Cp.'!$B91),-('Diário 9º PA'!$P$4:$P$5221=M$1),('Diário 9º PA'!$F$4:$F$5221))+SUMPRODUCT(-('Diário 10º PA'!$E$4:$E$5221='Analítico Cp.'!$B91),-('Diário 10º PA'!$P$4:$P$5221=M$1),('Diário 10º PA'!$F$4:$F$5221))+SUMPRODUCT(-('Comp.'!$D$5:$D$233='Analítico Cp.'!$B91),-('Comp.'!$J$5:$J$233=M$1),('Comp.'!$E$5:$E$233))</f>
        <v>0</v>
      </c>
      <c r="N91" s="12">
        <f>SUMPRODUCT(-('Diário 7º PA'!$E$4:$E$5383='Analítico Cp.'!$B91),-('Diário 7º PA'!$O$4:$O$5383=N$1),('Diário 7º PA'!$F$4:$F$5383))+SUMPRODUCT(-('Diário 8º PA'!$E$4:$E$5022='Analítico Cp.'!$B91),-('Diário 8º PA'!$P$4:$P$5022=N$1),('Diário 8º PA'!$F$4:$F$5022))+SUMPRODUCT(-('Diário 9º PA'!$E$4:$E$5221='Analítico Cp.'!$B91),-('Diário 9º PA'!$P$4:$P$5221=N$1),('Diário 9º PA'!$F$4:$F$5221))+SUMPRODUCT(-('Diário 10º PA'!$E$4:$E$5221='Analítico Cp.'!$B91),-('Diário 10º PA'!$P$4:$P$5221=N$1),('Diário 10º PA'!$F$4:$F$5221))+SUMPRODUCT(-('Comp.'!$D$5:$D$233='Analítico Cp.'!$B91),-('Comp.'!$J$5:$J$233=N$1),('Comp.'!$E$5:$E$233))</f>
        <v>0</v>
      </c>
      <c r="O91" s="12">
        <f t="shared" si="14"/>
        <v>279.86</v>
      </c>
      <c r="P91" s="168">
        <f t="shared" ref="P91:P122" si="15">IF($O$157=0,0,O91/$O$157)</f>
        <v>2.7075786450527298E-5</v>
      </c>
    </row>
    <row r="92" spans="1:16" ht="23.25" customHeight="1" x14ac:dyDescent="0.2">
      <c r="A92" s="59" t="s">
        <v>279</v>
      </c>
      <c r="B92" s="103" t="s">
        <v>280</v>
      </c>
      <c r="C92" s="12">
        <f>SUMPRODUCT(-('Diário 7º PA'!$E$4:$E$5383='Analítico Cp.'!$B92),-('Diário 7º PA'!$O$4:$O$5383=C$1),('Diário 7º PA'!$F$4:$F$5383))+SUMPRODUCT(-('Diário 8º PA'!$E$4:$E$5022='Analítico Cp.'!$B92),-('Diário 8º PA'!$P$4:$P$5022=C$1),('Diário 8º PA'!$F$4:$F$5022))+SUMPRODUCT(-('Diário 9º PA'!$E$4:$E$5221='Analítico Cp.'!$B92),-('Diário 9º PA'!$P$4:$P$5221=C$1),('Diário 9º PA'!$F$4:$F$5221))+SUMPRODUCT(-('Diário 10º PA'!$E$4:$E$5221='Analítico Cp.'!$B92),-('Diário 10º PA'!$P$4:$P$5221=C$1),('Diário 10º PA'!$F$4:$F$5221))+SUMPRODUCT(-('Comp.'!$D$5:$D$233='Analítico Cp.'!$B92),-('Comp.'!$J$5:$J$233=C$1),('Comp.'!$E$5:$E$233))</f>
        <v>0</v>
      </c>
      <c r="D92" s="12">
        <f>SUMPRODUCT(-('Diário 7º PA'!$E$4:$E$5383='Analítico Cp.'!$B92),-('Diário 7º PA'!$O$4:$O$5383=D$1),('Diário 7º PA'!$F$4:$F$5383))+SUMPRODUCT(-('Diário 8º PA'!$E$4:$E$5022='Analítico Cp.'!$B92),-('Diário 8º PA'!$P$4:$P$5022=D$1),('Diário 8º PA'!$F$4:$F$5022))+SUMPRODUCT(-('Diário 9º PA'!$E$4:$E$5221='Analítico Cp.'!$B92),-('Diário 9º PA'!$P$4:$P$5221=D$1),('Diário 9º PA'!$F$4:$F$5221))+SUMPRODUCT(-('Diário 10º PA'!$E$4:$E$5221='Analítico Cp.'!$B92),-('Diário 10º PA'!$P$4:$P$5221=D$1),('Diário 10º PA'!$F$4:$F$5221))+SUMPRODUCT(-('Comp.'!$D$5:$D$233='Analítico Cp.'!$B92),-('Comp.'!$J$5:$J$233=D$1),('Comp.'!$E$5:$E$233))</f>
        <v>0</v>
      </c>
      <c r="E92" s="12">
        <f>SUMPRODUCT(-('Diário 7º PA'!$E$4:$E$5383='Analítico Cp.'!$B92),-('Diário 7º PA'!$O$4:$O$5383=E$1),('Diário 7º PA'!$F$4:$F$5383))+SUMPRODUCT(-('Diário 8º PA'!$E$4:$E$5022='Analítico Cp.'!$B92),-('Diário 8º PA'!$P$4:$P$5022=E$1),('Diário 8º PA'!$F$4:$F$5022))+SUMPRODUCT(-('Diário 9º PA'!$E$4:$E$5221='Analítico Cp.'!$B92),-('Diário 9º PA'!$P$4:$P$5221=E$1),('Diário 9º PA'!$F$4:$F$5221))+SUMPRODUCT(-('Diário 10º PA'!$E$4:$E$5221='Analítico Cp.'!$B92),-('Diário 10º PA'!$P$4:$P$5221=E$1),('Diário 10º PA'!$F$4:$F$5221))+SUMPRODUCT(-('Comp.'!$D$5:$D$233='Analítico Cp.'!$B92),-('Comp.'!$J$5:$J$233=E$1),('Comp.'!$E$5:$E$233))</f>
        <v>0</v>
      </c>
      <c r="F92" s="12">
        <f>SUMPRODUCT(-('Diário 7º PA'!$E$4:$E$5383='Analítico Cp.'!$B92),-('Diário 7º PA'!$O$4:$O$5383=F$1),('Diário 7º PA'!$F$4:$F$5383))+SUMPRODUCT(-('Diário 8º PA'!$E$4:$E$5022='Analítico Cp.'!$B92),-('Diário 8º PA'!$P$4:$P$5022=F$1),('Diário 8º PA'!$F$4:$F$5022))+SUMPRODUCT(-('Diário 9º PA'!$E$4:$E$5221='Analítico Cp.'!$B92),-('Diário 9º PA'!$P$4:$P$5221=F$1),('Diário 9º PA'!$F$4:$F$5221))+SUMPRODUCT(-('Diário 10º PA'!$E$4:$E$5221='Analítico Cp.'!$B92),-('Diário 10º PA'!$P$4:$P$5221=F$1),('Diário 10º PA'!$F$4:$F$5221))+SUMPRODUCT(-('Comp.'!$D$5:$D$233='Analítico Cp.'!$B92),-('Comp.'!$J$5:$J$233=F$1),('Comp.'!$E$5:$E$233))</f>
        <v>0</v>
      </c>
      <c r="G92" s="12">
        <f>SUMPRODUCT(-('Diário 7º PA'!$E$4:$E$5383='Analítico Cp.'!$B92),-('Diário 7º PA'!$O$4:$O$5383=G$1),('Diário 7º PA'!$F$4:$F$5383))+SUMPRODUCT(-('Diário 8º PA'!$E$4:$E$5022='Analítico Cp.'!$B92),-('Diário 8º PA'!$P$4:$P$5022=G$1),('Diário 8º PA'!$F$4:$F$5022))+SUMPRODUCT(-('Diário 9º PA'!$E$4:$E$5221='Analítico Cp.'!$B92),-('Diário 9º PA'!$P$4:$P$5221=G$1),('Diário 9º PA'!$F$4:$F$5221))+SUMPRODUCT(-('Diário 10º PA'!$E$4:$E$5221='Analítico Cp.'!$B92),-('Diário 10º PA'!$P$4:$P$5221=G$1),('Diário 10º PA'!$F$4:$F$5221))+SUMPRODUCT(-('Comp.'!$D$5:$D$233='Analítico Cp.'!$B92),-('Comp.'!$J$5:$J$233=G$1),('Comp.'!$E$5:$E$233))</f>
        <v>0</v>
      </c>
      <c r="H92" s="12">
        <f>SUMPRODUCT(-('Diário 7º PA'!$E$4:$E$5383='Analítico Cp.'!$B92),-('Diário 7º PA'!$O$4:$O$5383=H$1),('Diário 7º PA'!$F$4:$F$5383))+SUMPRODUCT(-('Diário 8º PA'!$E$4:$E$5022='Analítico Cp.'!$B92),-('Diário 8º PA'!$P$4:$P$5022=H$1),('Diário 8º PA'!$F$4:$F$5022))+SUMPRODUCT(-('Diário 9º PA'!$E$4:$E$5221='Analítico Cp.'!$B92),-('Diário 9º PA'!$P$4:$P$5221=H$1),('Diário 9º PA'!$F$4:$F$5221))+SUMPRODUCT(-('Diário 10º PA'!$E$4:$E$5221='Analítico Cp.'!$B92),-('Diário 10º PA'!$P$4:$P$5221=H$1),('Diário 10º PA'!$F$4:$F$5221))+SUMPRODUCT(-('Comp.'!$D$5:$D$233='Analítico Cp.'!$B92),-('Comp.'!$J$5:$J$233=H$1),('Comp.'!$E$5:$E$233))</f>
        <v>0</v>
      </c>
      <c r="I92" s="12">
        <f>SUMPRODUCT(-('Diário 7º PA'!$E$4:$E$5383='Analítico Cp.'!$B92),-('Diário 7º PA'!$O$4:$O$5383=I$1),('Diário 7º PA'!$F$4:$F$5383))+SUMPRODUCT(-('Diário 8º PA'!$E$4:$E$5022='Analítico Cp.'!$B92),-('Diário 8º PA'!$P$4:$P$5022=I$1),('Diário 8º PA'!$F$4:$F$5022))+SUMPRODUCT(-('Diário 9º PA'!$E$4:$E$5221='Analítico Cp.'!$B92),-('Diário 9º PA'!$P$4:$P$5221=I$1),('Diário 9º PA'!$F$4:$F$5221))+SUMPRODUCT(-('Diário 10º PA'!$E$4:$E$5221='Analítico Cp.'!$B92),-('Diário 10º PA'!$P$4:$P$5221=I$1),('Diário 10º PA'!$F$4:$F$5221))+SUMPRODUCT(-('Comp.'!$D$5:$D$233='Analítico Cp.'!$B92),-('Comp.'!$J$5:$J$233=I$1),('Comp.'!$E$5:$E$233))</f>
        <v>0</v>
      </c>
      <c r="J92" s="12">
        <f>SUMPRODUCT(-('Diário 7º PA'!$E$4:$E$5383='Analítico Cp.'!$B92),-('Diário 7º PA'!$O$4:$O$5383=J$1),('Diário 7º PA'!$F$4:$F$5383))+SUMPRODUCT(-('Diário 8º PA'!$E$4:$E$5022='Analítico Cp.'!$B92),-('Diário 8º PA'!$P$4:$P$5022=J$1),('Diário 8º PA'!$F$4:$F$5022))+SUMPRODUCT(-('Diário 9º PA'!$E$4:$E$5221='Analítico Cp.'!$B92),-('Diário 9º PA'!$P$4:$P$5221=J$1),('Diário 9º PA'!$F$4:$F$5221))+SUMPRODUCT(-('Diário 10º PA'!$E$4:$E$5221='Analítico Cp.'!$B92),-('Diário 10º PA'!$P$4:$P$5221=J$1),('Diário 10º PA'!$F$4:$F$5221))+SUMPRODUCT(-('Comp.'!$D$5:$D$233='Analítico Cp.'!$B92),-('Comp.'!$J$5:$J$233=J$1),('Comp.'!$E$5:$E$233))</f>
        <v>0</v>
      </c>
      <c r="K92" s="12">
        <f>SUMPRODUCT(-('Diário 7º PA'!$E$4:$E$5383='Analítico Cp.'!$B92),-('Diário 7º PA'!$O$4:$O$5383=K$1),('Diário 7º PA'!$F$4:$F$5383))+SUMPRODUCT(-('Diário 8º PA'!$E$4:$E$5022='Analítico Cp.'!$B92),-('Diário 8º PA'!$P$4:$P$5022=K$1),('Diário 8º PA'!$F$4:$F$5022))+SUMPRODUCT(-('Diário 9º PA'!$E$4:$E$5221='Analítico Cp.'!$B92),-('Diário 9º PA'!$P$4:$P$5221=K$1),('Diário 9º PA'!$F$4:$F$5221))+SUMPRODUCT(-('Diário 10º PA'!$E$4:$E$5221='Analítico Cp.'!$B92),-('Diário 10º PA'!$P$4:$P$5221=K$1),('Diário 10º PA'!$F$4:$F$5221))+SUMPRODUCT(-('Comp.'!$D$5:$D$233='Analítico Cp.'!$B92),-('Comp.'!$J$5:$J$233=K$1),('Comp.'!$E$5:$E$233))</f>
        <v>0</v>
      </c>
      <c r="L92" s="12">
        <f>SUMPRODUCT(-('Diário 7º PA'!$E$4:$E$5383='Analítico Cp.'!$B92),-('Diário 7º PA'!$O$4:$O$5383=L$1),('Diário 7º PA'!$F$4:$F$5383))+SUMPRODUCT(-('Diário 8º PA'!$E$4:$E$5022='Analítico Cp.'!$B92),-('Diário 8º PA'!$P$4:$P$5022=L$1),('Diário 8º PA'!$F$4:$F$5022))+SUMPRODUCT(-('Diário 9º PA'!$E$4:$E$5221='Analítico Cp.'!$B92),-('Diário 9º PA'!$P$4:$P$5221=L$1),('Diário 9º PA'!$F$4:$F$5221))+SUMPRODUCT(-('Diário 10º PA'!$E$4:$E$5221='Analítico Cp.'!$B92),-('Diário 10º PA'!$P$4:$P$5221=L$1),('Diário 10º PA'!$F$4:$F$5221))+SUMPRODUCT(-('Comp.'!$D$5:$D$233='Analítico Cp.'!$B92),-('Comp.'!$J$5:$J$233=L$1),('Comp.'!$E$5:$E$233))</f>
        <v>0</v>
      </c>
      <c r="M92" s="12">
        <f>SUMPRODUCT(-('Diário 7º PA'!$E$4:$E$5383='Analítico Cp.'!$B92),-('Diário 7º PA'!$O$4:$O$5383=M$1),('Diário 7º PA'!$F$4:$F$5383))+SUMPRODUCT(-('Diário 8º PA'!$E$4:$E$5022='Analítico Cp.'!$B92),-('Diário 8º PA'!$P$4:$P$5022=M$1),('Diário 8º PA'!$F$4:$F$5022))+SUMPRODUCT(-('Diário 9º PA'!$E$4:$E$5221='Analítico Cp.'!$B92),-('Diário 9º PA'!$P$4:$P$5221=M$1),('Diário 9º PA'!$F$4:$F$5221))+SUMPRODUCT(-('Diário 10º PA'!$E$4:$E$5221='Analítico Cp.'!$B92),-('Diário 10º PA'!$P$4:$P$5221=M$1),('Diário 10º PA'!$F$4:$F$5221))+SUMPRODUCT(-('Comp.'!$D$5:$D$233='Analítico Cp.'!$B92),-('Comp.'!$J$5:$J$233=M$1),('Comp.'!$E$5:$E$233))</f>
        <v>0</v>
      </c>
      <c r="N92" s="12">
        <f>SUMPRODUCT(-('Diário 7º PA'!$E$4:$E$5383='Analítico Cp.'!$B92),-('Diário 7º PA'!$O$4:$O$5383=N$1),('Diário 7º PA'!$F$4:$F$5383))+SUMPRODUCT(-('Diário 8º PA'!$E$4:$E$5022='Analítico Cp.'!$B92),-('Diário 8º PA'!$P$4:$P$5022=N$1),('Diário 8º PA'!$F$4:$F$5022))+SUMPRODUCT(-('Diário 9º PA'!$E$4:$E$5221='Analítico Cp.'!$B92),-('Diário 9º PA'!$P$4:$P$5221=N$1),('Diário 9º PA'!$F$4:$F$5221))+SUMPRODUCT(-('Diário 10º PA'!$E$4:$E$5221='Analítico Cp.'!$B92),-('Diário 10º PA'!$P$4:$P$5221=N$1),('Diário 10º PA'!$F$4:$F$5221))+SUMPRODUCT(-('Comp.'!$D$5:$D$233='Analítico Cp.'!$B92),-('Comp.'!$J$5:$J$233=N$1),('Comp.'!$E$5:$E$233))</f>
        <v>0</v>
      </c>
      <c r="O92" s="12">
        <f t="shared" si="14"/>
        <v>0</v>
      </c>
      <c r="P92" s="168">
        <f t="shared" si="15"/>
        <v>0</v>
      </c>
    </row>
    <row r="93" spans="1:16" ht="23.25" customHeight="1" x14ac:dyDescent="0.2">
      <c r="A93" s="59" t="s">
        <v>281</v>
      </c>
      <c r="B93" s="103" t="s">
        <v>282</v>
      </c>
      <c r="C93" s="12">
        <f>SUMPRODUCT(-('Diário 7º PA'!$E$4:$E$5383='Analítico Cp.'!$B93),-('Diário 7º PA'!$O$4:$O$5383=C$1),('Diário 7º PA'!$F$4:$F$5383))+SUMPRODUCT(-('Diário 8º PA'!$E$4:$E$5022='Analítico Cp.'!$B93),-('Diário 8º PA'!$P$4:$P$5022=C$1),('Diário 8º PA'!$F$4:$F$5022))+SUMPRODUCT(-('Diário 9º PA'!$E$4:$E$5221='Analítico Cp.'!$B93),-('Diário 9º PA'!$P$4:$P$5221=C$1),('Diário 9º PA'!$F$4:$F$5221))+SUMPRODUCT(-('Diário 10º PA'!$E$4:$E$5221='Analítico Cp.'!$B93),-('Diário 10º PA'!$P$4:$P$5221=C$1),('Diário 10º PA'!$F$4:$F$5221))+SUMPRODUCT(-('Comp.'!$D$5:$D$233='Analítico Cp.'!$B93),-('Comp.'!$J$5:$J$233=C$1),('Comp.'!$E$5:$E$233))</f>
        <v>1279.28</v>
      </c>
      <c r="D93" s="12">
        <f>SUMPRODUCT(-('Diário 7º PA'!$E$4:$E$5383='Analítico Cp.'!$B93),-('Diário 7º PA'!$O$4:$O$5383=D$1),('Diário 7º PA'!$F$4:$F$5383))+SUMPRODUCT(-('Diário 8º PA'!$E$4:$E$5022='Analítico Cp.'!$B93),-('Diário 8º PA'!$P$4:$P$5022=D$1),('Diário 8º PA'!$F$4:$F$5022))+SUMPRODUCT(-('Diário 9º PA'!$E$4:$E$5221='Analítico Cp.'!$B93),-('Diário 9º PA'!$P$4:$P$5221=D$1),('Diário 9º PA'!$F$4:$F$5221))+SUMPRODUCT(-('Diário 10º PA'!$E$4:$E$5221='Analítico Cp.'!$B93),-('Diário 10º PA'!$P$4:$P$5221=D$1),('Diário 10º PA'!$F$4:$F$5221))+SUMPRODUCT(-('Comp.'!$D$5:$D$233='Analítico Cp.'!$B93),-('Comp.'!$J$5:$J$233=D$1),('Comp.'!$E$5:$E$233))</f>
        <v>10992.37</v>
      </c>
      <c r="E93" s="12">
        <f>SUMPRODUCT(-('Diário 7º PA'!$E$4:$E$5383='Analítico Cp.'!$B93),-('Diário 7º PA'!$O$4:$O$5383=E$1),('Diário 7º PA'!$F$4:$F$5383))+SUMPRODUCT(-('Diário 8º PA'!$E$4:$E$5022='Analítico Cp.'!$B93),-('Diário 8º PA'!$P$4:$P$5022=E$1),('Diário 8º PA'!$F$4:$F$5022))+SUMPRODUCT(-('Diário 9º PA'!$E$4:$E$5221='Analítico Cp.'!$B93),-('Diário 9º PA'!$P$4:$P$5221=E$1),('Diário 9º PA'!$F$4:$F$5221))+SUMPRODUCT(-('Diário 10º PA'!$E$4:$E$5221='Analítico Cp.'!$B93),-('Diário 10º PA'!$P$4:$P$5221=E$1),('Diário 10º PA'!$F$4:$F$5221))+SUMPRODUCT(-('Comp.'!$D$5:$D$233='Analítico Cp.'!$B93),-('Comp.'!$J$5:$J$233=E$1),('Comp.'!$E$5:$E$233))</f>
        <v>8165.79</v>
      </c>
      <c r="F93" s="12">
        <f>SUMPRODUCT(-('Diário 7º PA'!$E$4:$E$5383='Analítico Cp.'!$B93),-('Diário 7º PA'!$O$4:$O$5383=F$1),('Diário 7º PA'!$F$4:$F$5383))+SUMPRODUCT(-('Diário 8º PA'!$E$4:$E$5022='Analítico Cp.'!$B93),-('Diário 8º PA'!$P$4:$P$5022=F$1),('Diário 8º PA'!$F$4:$F$5022))+SUMPRODUCT(-('Diário 9º PA'!$E$4:$E$5221='Analítico Cp.'!$B93),-('Diário 9º PA'!$P$4:$P$5221=F$1),('Diário 9º PA'!$F$4:$F$5221))+SUMPRODUCT(-('Diário 10º PA'!$E$4:$E$5221='Analítico Cp.'!$B93),-('Diário 10º PA'!$P$4:$P$5221=F$1),('Diário 10º PA'!$F$4:$F$5221))+SUMPRODUCT(-('Comp.'!$D$5:$D$233='Analítico Cp.'!$B93),-('Comp.'!$J$5:$J$233=F$1),('Comp.'!$E$5:$E$233))</f>
        <v>0</v>
      </c>
      <c r="G93" s="12">
        <f>SUMPRODUCT(-('Diário 7º PA'!$E$4:$E$5383='Analítico Cp.'!$B93),-('Diário 7º PA'!$O$4:$O$5383=G$1),('Diário 7º PA'!$F$4:$F$5383))+SUMPRODUCT(-('Diário 8º PA'!$E$4:$E$5022='Analítico Cp.'!$B93),-('Diário 8º PA'!$P$4:$P$5022=G$1),('Diário 8º PA'!$F$4:$F$5022))+SUMPRODUCT(-('Diário 9º PA'!$E$4:$E$5221='Analítico Cp.'!$B93),-('Diário 9º PA'!$P$4:$P$5221=G$1),('Diário 9º PA'!$F$4:$F$5221))+SUMPRODUCT(-('Diário 10º PA'!$E$4:$E$5221='Analítico Cp.'!$B93),-('Diário 10º PA'!$P$4:$P$5221=G$1),('Diário 10º PA'!$F$4:$F$5221))+SUMPRODUCT(-('Comp.'!$D$5:$D$233='Analítico Cp.'!$B93),-('Comp.'!$J$5:$J$233=G$1),('Comp.'!$E$5:$E$233))</f>
        <v>0</v>
      </c>
      <c r="H93" s="12">
        <f>SUMPRODUCT(-('Diário 7º PA'!$E$4:$E$5383='Analítico Cp.'!$B93),-('Diário 7º PA'!$O$4:$O$5383=H$1),('Diário 7º PA'!$F$4:$F$5383))+SUMPRODUCT(-('Diário 8º PA'!$E$4:$E$5022='Analítico Cp.'!$B93),-('Diário 8º PA'!$P$4:$P$5022=H$1),('Diário 8º PA'!$F$4:$F$5022))+SUMPRODUCT(-('Diário 9º PA'!$E$4:$E$5221='Analítico Cp.'!$B93),-('Diário 9º PA'!$P$4:$P$5221=H$1),('Diário 9º PA'!$F$4:$F$5221))+SUMPRODUCT(-('Diário 10º PA'!$E$4:$E$5221='Analítico Cp.'!$B93),-('Diário 10º PA'!$P$4:$P$5221=H$1),('Diário 10º PA'!$F$4:$F$5221))+SUMPRODUCT(-('Comp.'!$D$5:$D$233='Analítico Cp.'!$B93),-('Comp.'!$J$5:$J$233=H$1),('Comp.'!$E$5:$E$233))</f>
        <v>0</v>
      </c>
      <c r="I93" s="12">
        <f>SUMPRODUCT(-('Diário 7º PA'!$E$4:$E$5383='Analítico Cp.'!$B93),-('Diário 7º PA'!$O$4:$O$5383=I$1),('Diário 7º PA'!$F$4:$F$5383))+SUMPRODUCT(-('Diário 8º PA'!$E$4:$E$5022='Analítico Cp.'!$B93),-('Diário 8º PA'!$P$4:$P$5022=I$1),('Diário 8º PA'!$F$4:$F$5022))+SUMPRODUCT(-('Diário 9º PA'!$E$4:$E$5221='Analítico Cp.'!$B93),-('Diário 9º PA'!$P$4:$P$5221=I$1),('Diário 9º PA'!$F$4:$F$5221))+SUMPRODUCT(-('Diário 10º PA'!$E$4:$E$5221='Analítico Cp.'!$B93),-('Diário 10º PA'!$P$4:$P$5221=I$1),('Diário 10º PA'!$F$4:$F$5221))+SUMPRODUCT(-('Comp.'!$D$5:$D$233='Analítico Cp.'!$B93),-('Comp.'!$J$5:$J$233=I$1),('Comp.'!$E$5:$E$233))</f>
        <v>0</v>
      </c>
      <c r="J93" s="12">
        <f>SUMPRODUCT(-('Diário 7º PA'!$E$4:$E$5383='Analítico Cp.'!$B93),-('Diário 7º PA'!$O$4:$O$5383=J$1),('Diário 7º PA'!$F$4:$F$5383))+SUMPRODUCT(-('Diário 8º PA'!$E$4:$E$5022='Analítico Cp.'!$B93),-('Diário 8º PA'!$P$4:$P$5022=J$1),('Diário 8º PA'!$F$4:$F$5022))+SUMPRODUCT(-('Diário 9º PA'!$E$4:$E$5221='Analítico Cp.'!$B93),-('Diário 9º PA'!$P$4:$P$5221=J$1),('Diário 9º PA'!$F$4:$F$5221))+SUMPRODUCT(-('Diário 10º PA'!$E$4:$E$5221='Analítico Cp.'!$B93),-('Diário 10º PA'!$P$4:$P$5221=J$1),('Diário 10º PA'!$F$4:$F$5221))+SUMPRODUCT(-('Comp.'!$D$5:$D$233='Analítico Cp.'!$B93),-('Comp.'!$J$5:$J$233=J$1),('Comp.'!$E$5:$E$233))</f>
        <v>0</v>
      </c>
      <c r="K93" s="12">
        <f>SUMPRODUCT(-('Diário 7º PA'!$E$4:$E$5383='Analítico Cp.'!$B93),-('Diário 7º PA'!$O$4:$O$5383=K$1),('Diário 7º PA'!$F$4:$F$5383))+SUMPRODUCT(-('Diário 8º PA'!$E$4:$E$5022='Analítico Cp.'!$B93),-('Diário 8º PA'!$P$4:$P$5022=K$1),('Diário 8º PA'!$F$4:$F$5022))+SUMPRODUCT(-('Diário 9º PA'!$E$4:$E$5221='Analítico Cp.'!$B93),-('Diário 9º PA'!$P$4:$P$5221=K$1),('Diário 9º PA'!$F$4:$F$5221))+SUMPRODUCT(-('Diário 10º PA'!$E$4:$E$5221='Analítico Cp.'!$B93),-('Diário 10º PA'!$P$4:$P$5221=K$1),('Diário 10º PA'!$F$4:$F$5221))+SUMPRODUCT(-('Comp.'!$D$5:$D$233='Analítico Cp.'!$B93),-('Comp.'!$J$5:$J$233=K$1),('Comp.'!$E$5:$E$233))</f>
        <v>0</v>
      </c>
      <c r="L93" s="12">
        <f>SUMPRODUCT(-('Diário 7º PA'!$E$4:$E$5383='Analítico Cp.'!$B93),-('Diário 7º PA'!$O$4:$O$5383=L$1),('Diário 7º PA'!$F$4:$F$5383))+SUMPRODUCT(-('Diário 8º PA'!$E$4:$E$5022='Analítico Cp.'!$B93),-('Diário 8º PA'!$P$4:$P$5022=L$1),('Diário 8º PA'!$F$4:$F$5022))+SUMPRODUCT(-('Diário 9º PA'!$E$4:$E$5221='Analítico Cp.'!$B93),-('Diário 9º PA'!$P$4:$P$5221=L$1),('Diário 9º PA'!$F$4:$F$5221))+SUMPRODUCT(-('Diário 10º PA'!$E$4:$E$5221='Analítico Cp.'!$B93),-('Diário 10º PA'!$P$4:$P$5221=L$1),('Diário 10º PA'!$F$4:$F$5221))+SUMPRODUCT(-('Comp.'!$D$5:$D$233='Analítico Cp.'!$B93),-('Comp.'!$J$5:$J$233=L$1),('Comp.'!$E$5:$E$233))</f>
        <v>0</v>
      </c>
      <c r="M93" s="12">
        <f>SUMPRODUCT(-('Diário 7º PA'!$E$4:$E$5383='Analítico Cp.'!$B93),-('Diário 7º PA'!$O$4:$O$5383=M$1),('Diário 7º PA'!$F$4:$F$5383))+SUMPRODUCT(-('Diário 8º PA'!$E$4:$E$5022='Analítico Cp.'!$B93),-('Diário 8º PA'!$P$4:$P$5022=M$1),('Diário 8º PA'!$F$4:$F$5022))+SUMPRODUCT(-('Diário 9º PA'!$E$4:$E$5221='Analítico Cp.'!$B93),-('Diário 9º PA'!$P$4:$P$5221=M$1),('Diário 9º PA'!$F$4:$F$5221))+SUMPRODUCT(-('Diário 10º PA'!$E$4:$E$5221='Analítico Cp.'!$B93),-('Diário 10º PA'!$P$4:$P$5221=M$1),('Diário 10º PA'!$F$4:$F$5221))+SUMPRODUCT(-('Comp.'!$D$5:$D$233='Analítico Cp.'!$B93),-('Comp.'!$J$5:$J$233=M$1),('Comp.'!$E$5:$E$233))</f>
        <v>0</v>
      </c>
      <c r="N93" s="12">
        <f>SUMPRODUCT(-('Diário 7º PA'!$E$4:$E$5383='Analítico Cp.'!$B93),-('Diário 7º PA'!$O$4:$O$5383=N$1),('Diário 7º PA'!$F$4:$F$5383))+SUMPRODUCT(-('Diário 8º PA'!$E$4:$E$5022='Analítico Cp.'!$B93),-('Diário 8º PA'!$P$4:$P$5022=N$1),('Diário 8º PA'!$F$4:$F$5022))+SUMPRODUCT(-('Diário 9º PA'!$E$4:$E$5221='Analítico Cp.'!$B93),-('Diário 9º PA'!$P$4:$P$5221=N$1),('Diário 9º PA'!$F$4:$F$5221))+SUMPRODUCT(-('Diário 10º PA'!$E$4:$E$5221='Analítico Cp.'!$B93),-('Diário 10º PA'!$P$4:$P$5221=N$1),('Diário 10º PA'!$F$4:$F$5221))+SUMPRODUCT(-('Comp.'!$D$5:$D$233='Analítico Cp.'!$B93),-('Comp.'!$J$5:$J$233=N$1),('Comp.'!$E$5:$E$233))</f>
        <v>0</v>
      </c>
      <c r="O93" s="12">
        <f t="shared" si="14"/>
        <v>20437.440000000002</v>
      </c>
      <c r="P93" s="168">
        <f t="shared" si="15"/>
        <v>1.9772734975897401E-3</v>
      </c>
    </row>
    <row r="94" spans="1:16" ht="23.25" customHeight="1" x14ac:dyDescent="0.2">
      <c r="A94" s="59" t="s">
        <v>283</v>
      </c>
      <c r="B94" s="103" t="s">
        <v>284</v>
      </c>
      <c r="C94" s="12">
        <f>SUMPRODUCT(-('Diário 7º PA'!$E$4:$E$5383='Analítico Cp.'!$B94),-('Diário 7º PA'!$O$4:$O$5383=C$1),('Diário 7º PA'!$F$4:$F$5383))+SUMPRODUCT(-('Diário 8º PA'!$E$4:$E$5022='Analítico Cp.'!$B94),-('Diário 8º PA'!$P$4:$P$5022=C$1),('Diário 8º PA'!$F$4:$F$5022))+SUMPRODUCT(-('Diário 9º PA'!$E$4:$E$5221='Analítico Cp.'!$B94),-('Diário 9º PA'!$P$4:$P$5221=C$1),('Diário 9º PA'!$F$4:$F$5221))+SUMPRODUCT(-('Diário 10º PA'!$E$4:$E$5221='Analítico Cp.'!$B94),-('Diário 10º PA'!$P$4:$P$5221=C$1),('Diário 10º PA'!$F$4:$F$5221))+SUMPRODUCT(-('Comp.'!$D$5:$D$233='Analítico Cp.'!$B94),-('Comp.'!$J$5:$J$233=C$1),('Comp.'!$E$5:$E$233))</f>
        <v>0</v>
      </c>
      <c r="D94" s="12">
        <f>SUMPRODUCT(-('Diário 7º PA'!$E$4:$E$5383='Analítico Cp.'!$B94),-('Diário 7º PA'!$O$4:$O$5383=D$1),('Diário 7º PA'!$F$4:$F$5383))+SUMPRODUCT(-('Diário 8º PA'!$E$4:$E$5022='Analítico Cp.'!$B94),-('Diário 8º PA'!$P$4:$P$5022=D$1),('Diário 8º PA'!$F$4:$F$5022))+SUMPRODUCT(-('Diário 9º PA'!$E$4:$E$5221='Analítico Cp.'!$B94),-('Diário 9º PA'!$P$4:$P$5221=D$1),('Diário 9º PA'!$F$4:$F$5221))+SUMPRODUCT(-('Diário 10º PA'!$E$4:$E$5221='Analítico Cp.'!$B94),-('Diário 10º PA'!$P$4:$P$5221=D$1),('Diário 10º PA'!$F$4:$F$5221))+SUMPRODUCT(-('Comp.'!$D$5:$D$233='Analítico Cp.'!$B94),-('Comp.'!$J$5:$J$233=D$1),('Comp.'!$E$5:$E$233))</f>
        <v>0</v>
      </c>
      <c r="E94" s="12">
        <f>SUMPRODUCT(-('Diário 7º PA'!$E$4:$E$5383='Analítico Cp.'!$B94),-('Diário 7º PA'!$O$4:$O$5383=E$1),('Diário 7º PA'!$F$4:$F$5383))+SUMPRODUCT(-('Diário 8º PA'!$E$4:$E$5022='Analítico Cp.'!$B94),-('Diário 8º PA'!$P$4:$P$5022=E$1),('Diário 8º PA'!$F$4:$F$5022))+SUMPRODUCT(-('Diário 9º PA'!$E$4:$E$5221='Analítico Cp.'!$B94),-('Diário 9º PA'!$P$4:$P$5221=E$1),('Diário 9º PA'!$F$4:$F$5221))+SUMPRODUCT(-('Diário 10º PA'!$E$4:$E$5221='Analítico Cp.'!$B94),-('Diário 10º PA'!$P$4:$P$5221=E$1),('Diário 10º PA'!$F$4:$F$5221))+SUMPRODUCT(-('Comp.'!$D$5:$D$233='Analítico Cp.'!$B94),-('Comp.'!$J$5:$J$233=E$1),('Comp.'!$E$5:$E$233))</f>
        <v>0</v>
      </c>
      <c r="F94" s="12">
        <f>SUMPRODUCT(-('Diário 7º PA'!$E$4:$E$5383='Analítico Cp.'!$B94),-('Diário 7º PA'!$O$4:$O$5383=F$1),('Diário 7º PA'!$F$4:$F$5383))+SUMPRODUCT(-('Diário 8º PA'!$E$4:$E$5022='Analítico Cp.'!$B94),-('Diário 8º PA'!$P$4:$P$5022=F$1),('Diário 8º PA'!$F$4:$F$5022))+SUMPRODUCT(-('Diário 9º PA'!$E$4:$E$5221='Analítico Cp.'!$B94),-('Diário 9º PA'!$P$4:$P$5221=F$1),('Diário 9º PA'!$F$4:$F$5221))+SUMPRODUCT(-('Diário 10º PA'!$E$4:$E$5221='Analítico Cp.'!$B94),-('Diário 10º PA'!$P$4:$P$5221=F$1),('Diário 10º PA'!$F$4:$F$5221))+SUMPRODUCT(-('Comp.'!$D$5:$D$233='Analítico Cp.'!$B94),-('Comp.'!$J$5:$J$233=F$1),('Comp.'!$E$5:$E$233))</f>
        <v>0</v>
      </c>
      <c r="G94" s="12">
        <f>SUMPRODUCT(-('Diário 7º PA'!$E$4:$E$5383='Analítico Cp.'!$B94),-('Diário 7º PA'!$O$4:$O$5383=G$1),('Diário 7º PA'!$F$4:$F$5383))+SUMPRODUCT(-('Diário 8º PA'!$E$4:$E$5022='Analítico Cp.'!$B94),-('Diário 8º PA'!$P$4:$P$5022=G$1),('Diário 8º PA'!$F$4:$F$5022))+SUMPRODUCT(-('Diário 9º PA'!$E$4:$E$5221='Analítico Cp.'!$B94),-('Diário 9º PA'!$P$4:$P$5221=G$1),('Diário 9º PA'!$F$4:$F$5221))+SUMPRODUCT(-('Diário 10º PA'!$E$4:$E$5221='Analítico Cp.'!$B94),-('Diário 10º PA'!$P$4:$P$5221=G$1),('Diário 10º PA'!$F$4:$F$5221))+SUMPRODUCT(-('Comp.'!$D$5:$D$233='Analítico Cp.'!$B94),-('Comp.'!$J$5:$J$233=G$1),('Comp.'!$E$5:$E$233))</f>
        <v>0</v>
      </c>
      <c r="H94" s="12">
        <f>SUMPRODUCT(-('Diário 7º PA'!$E$4:$E$5383='Analítico Cp.'!$B94),-('Diário 7º PA'!$O$4:$O$5383=H$1),('Diário 7º PA'!$F$4:$F$5383))+SUMPRODUCT(-('Diário 8º PA'!$E$4:$E$5022='Analítico Cp.'!$B94),-('Diário 8º PA'!$P$4:$P$5022=H$1),('Diário 8º PA'!$F$4:$F$5022))+SUMPRODUCT(-('Diário 9º PA'!$E$4:$E$5221='Analítico Cp.'!$B94),-('Diário 9º PA'!$P$4:$P$5221=H$1),('Diário 9º PA'!$F$4:$F$5221))+SUMPRODUCT(-('Diário 10º PA'!$E$4:$E$5221='Analítico Cp.'!$B94),-('Diário 10º PA'!$P$4:$P$5221=H$1),('Diário 10º PA'!$F$4:$F$5221))+SUMPRODUCT(-('Comp.'!$D$5:$D$233='Analítico Cp.'!$B94),-('Comp.'!$J$5:$J$233=H$1),('Comp.'!$E$5:$E$233))</f>
        <v>0</v>
      </c>
      <c r="I94" s="12">
        <f>SUMPRODUCT(-('Diário 7º PA'!$E$4:$E$5383='Analítico Cp.'!$B94),-('Diário 7º PA'!$O$4:$O$5383=I$1),('Diário 7º PA'!$F$4:$F$5383))+SUMPRODUCT(-('Diário 8º PA'!$E$4:$E$5022='Analítico Cp.'!$B94),-('Diário 8º PA'!$P$4:$P$5022=I$1),('Diário 8º PA'!$F$4:$F$5022))+SUMPRODUCT(-('Diário 9º PA'!$E$4:$E$5221='Analítico Cp.'!$B94),-('Diário 9º PA'!$P$4:$P$5221=I$1),('Diário 9º PA'!$F$4:$F$5221))+SUMPRODUCT(-('Diário 10º PA'!$E$4:$E$5221='Analítico Cp.'!$B94),-('Diário 10º PA'!$P$4:$P$5221=I$1),('Diário 10º PA'!$F$4:$F$5221))+SUMPRODUCT(-('Comp.'!$D$5:$D$233='Analítico Cp.'!$B94),-('Comp.'!$J$5:$J$233=I$1),('Comp.'!$E$5:$E$233))</f>
        <v>0</v>
      </c>
      <c r="J94" s="12">
        <f>SUMPRODUCT(-('Diário 7º PA'!$E$4:$E$5383='Analítico Cp.'!$B94),-('Diário 7º PA'!$O$4:$O$5383=J$1),('Diário 7º PA'!$F$4:$F$5383))+SUMPRODUCT(-('Diário 8º PA'!$E$4:$E$5022='Analítico Cp.'!$B94),-('Diário 8º PA'!$P$4:$P$5022=J$1),('Diário 8º PA'!$F$4:$F$5022))+SUMPRODUCT(-('Diário 9º PA'!$E$4:$E$5221='Analítico Cp.'!$B94),-('Diário 9º PA'!$P$4:$P$5221=J$1),('Diário 9º PA'!$F$4:$F$5221))+SUMPRODUCT(-('Diário 10º PA'!$E$4:$E$5221='Analítico Cp.'!$B94),-('Diário 10º PA'!$P$4:$P$5221=J$1),('Diário 10º PA'!$F$4:$F$5221))+SUMPRODUCT(-('Comp.'!$D$5:$D$233='Analítico Cp.'!$B94),-('Comp.'!$J$5:$J$233=J$1),('Comp.'!$E$5:$E$233))</f>
        <v>0</v>
      </c>
      <c r="K94" s="12">
        <f>SUMPRODUCT(-('Diário 7º PA'!$E$4:$E$5383='Analítico Cp.'!$B94),-('Diário 7º PA'!$O$4:$O$5383=K$1),('Diário 7º PA'!$F$4:$F$5383))+SUMPRODUCT(-('Diário 8º PA'!$E$4:$E$5022='Analítico Cp.'!$B94),-('Diário 8º PA'!$P$4:$P$5022=K$1),('Diário 8º PA'!$F$4:$F$5022))+SUMPRODUCT(-('Diário 9º PA'!$E$4:$E$5221='Analítico Cp.'!$B94),-('Diário 9º PA'!$P$4:$P$5221=K$1),('Diário 9º PA'!$F$4:$F$5221))+SUMPRODUCT(-('Diário 10º PA'!$E$4:$E$5221='Analítico Cp.'!$B94),-('Diário 10º PA'!$P$4:$P$5221=K$1),('Diário 10º PA'!$F$4:$F$5221))+SUMPRODUCT(-('Comp.'!$D$5:$D$233='Analítico Cp.'!$B94),-('Comp.'!$J$5:$J$233=K$1),('Comp.'!$E$5:$E$233))</f>
        <v>0</v>
      </c>
      <c r="L94" s="12">
        <f>SUMPRODUCT(-('Diário 7º PA'!$E$4:$E$5383='Analítico Cp.'!$B94),-('Diário 7º PA'!$O$4:$O$5383=L$1),('Diário 7º PA'!$F$4:$F$5383))+SUMPRODUCT(-('Diário 8º PA'!$E$4:$E$5022='Analítico Cp.'!$B94),-('Diário 8º PA'!$P$4:$P$5022=L$1),('Diário 8º PA'!$F$4:$F$5022))+SUMPRODUCT(-('Diário 9º PA'!$E$4:$E$5221='Analítico Cp.'!$B94),-('Diário 9º PA'!$P$4:$P$5221=L$1),('Diário 9º PA'!$F$4:$F$5221))+SUMPRODUCT(-('Diário 10º PA'!$E$4:$E$5221='Analítico Cp.'!$B94),-('Diário 10º PA'!$P$4:$P$5221=L$1),('Diário 10º PA'!$F$4:$F$5221))+SUMPRODUCT(-('Comp.'!$D$5:$D$233='Analítico Cp.'!$B94),-('Comp.'!$J$5:$J$233=L$1),('Comp.'!$E$5:$E$233))</f>
        <v>0</v>
      </c>
      <c r="M94" s="12">
        <f>SUMPRODUCT(-('Diário 7º PA'!$E$4:$E$5383='Analítico Cp.'!$B94),-('Diário 7º PA'!$O$4:$O$5383=M$1),('Diário 7º PA'!$F$4:$F$5383))+SUMPRODUCT(-('Diário 8º PA'!$E$4:$E$5022='Analítico Cp.'!$B94),-('Diário 8º PA'!$P$4:$P$5022=M$1),('Diário 8º PA'!$F$4:$F$5022))+SUMPRODUCT(-('Diário 9º PA'!$E$4:$E$5221='Analítico Cp.'!$B94),-('Diário 9º PA'!$P$4:$P$5221=M$1),('Diário 9º PA'!$F$4:$F$5221))+SUMPRODUCT(-('Diário 10º PA'!$E$4:$E$5221='Analítico Cp.'!$B94),-('Diário 10º PA'!$P$4:$P$5221=M$1),('Diário 10º PA'!$F$4:$F$5221))+SUMPRODUCT(-('Comp.'!$D$5:$D$233='Analítico Cp.'!$B94),-('Comp.'!$J$5:$J$233=M$1),('Comp.'!$E$5:$E$233))</f>
        <v>0</v>
      </c>
      <c r="N94" s="12">
        <f>SUMPRODUCT(-('Diário 7º PA'!$E$4:$E$5383='Analítico Cp.'!$B94),-('Diário 7º PA'!$O$4:$O$5383=N$1),('Diário 7º PA'!$F$4:$F$5383))+SUMPRODUCT(-('Diário 8º PA'!$E$4:$E$5022='Analítico Cp.'!$B94),-('Diário 8º PA'!$P$4:$P$5022=N$1),('Diário 8º PA'!$F$4:$F$5022))+SUMPRODUCT(-('Diário 9º PA'!$E$4:$E$5221='Analítico Cp.'!$B94),-('Diário 9º PA'!$P$4:$P$5221=N$1),('Diário 9º PA'!$F$4:$F$5221))+SUMPRODUCT(-('Diário 10º PA'!$E$4:$E$5221='Analítico Cp.'!$B94),-('Diário 10º PA'!$P$4:$P$5221=N$1),('Diário 10º PA'!$F$4:$F$5221))+SUMPRODUCT(-('Comp.'!$D$5:$D$233='Analítico Cp.'!$B94),-('Comp.'!$J$5:$J$233=N$1),('Comp.'!$E$5:$E$233))</f>
        <v>0</v>
      </c>
      <c r="O94" s="12">
        <f t="shared" si="14"/>
        <v>0</v>
      </c>
      <c r="P94" s="168">
        <f t="shared" si="15"/>
        <v>0</v>
      </c>
    </row>
    <row r="95" spans="1:16" ht="23.25" customHeight="1" x14ac:dyDescent="0.2">
      <c r="A95" s="59" t="s">
        <v>285</v>
      </c>
      <c r="B95" s="103" t="s">
        <v>286</v>
      </c>
      <c r="C95" s="12">
        <f>SUMPRODUCT(-('Diário 7º PA'!$E$4:$E$5383='Analítico Cp.'!$B95),-('Diário 7º PA'!$O$4:$O$5383=C$1),('Diário 7º PA'!$F$4:$F$5383))+SUMPRODUCT(-('Diário 8º PA'!$E$4:$E$5022='Analítico Cp.'!$B95),-('Diário 8º PA'!$P$4:$P$5022=C$1),('Diário 8º PA'!$F$4:$F$5022))+SUMPRODUCT(-('Diário 9º PA'!$E$4:$E$5221='Analítico Cp.'!$B95),-('Diário 9º PA'!$P$4:$P$5221=C$1),('Diário 9º PA'!$F$4:$F$5221))+SUMPRODUCT(-('Diário 10º PA'!$E$4:$E$5221='Analítico Cp.'!$B95),-('Diário 10º PA'!$P$4:$P$5221=C$1),('Diário 10º PA'!$F$4:$F$5221))+SUMPRODUCT(-('Comp.'!$D$5:$D$233='Analítico Cp.'!$B95),-('Comp.'!$J$5:$J$233=C$1),('Comp.'!$E$5:$E$233))</f>
        <v>0</v>
      </c>
      <c r="D95" s="12">
        <f>SUMPRODUCT(-('Diário 7º PA'!$E$4:$E$5383='Analítico Cp.'!$B95),-('Diário 7º PA'!$O$4:$O$5383=D$1),('Diário 7º PA'!$F$4:$F$5383))+SUMPRODUCT(-('Diário 8º PA'!$E$4:$E$5022='Analítico Cp.'!$B95),-('Diário 8º PA'!$P$4:$P$5022=D$1),('Diário 8º PA'!$F$4:$F$5022))+SUMPRODUCT(-('Diário 9º PA'!$E$4:$E$5221='Analítico Cp.'!$B95),-('Diário 9º PA'!$P$4:$P$5221=D$1),('Diário 9º PA'!$F$4:$F$5221))+SUMPRODUCT(-('Diário 10º PA'!$E$4:$E$5221='Analítico Cp.'!$B95),-('Diário 10º PA'!$P$4:$P$5221=D$1),('Diário 10º PA'!$F$4:$F$5221))+SUMPRODUCT(-('Comp.'!$D$5:$D$233='Analítico Cp.'!$B95),-('Comp.'!$J$5:$J$233=D$1),('Comp.'!$E$5:$E$233))</f>
        <v>0</v>
      </c>
      <c r="E95" s="12">
        <f>SUMPRODUCT(-('Diário 7º PA'!$E$4:$E$5383='Analítico Cp.'!$B95),-('Diário 7º PA'!$O$4:$O$5383=E$1),('Diário 7º PA'!$F$4:$F$5383))+SUMPRODUCT(-('Diário 8º PA'!$E$4:$E$5022='Analítico Cp.'!$B95),-('Diário 8º PA'!$P$4:$P$5022=E$1),('Diário 8º PA'!$F$4:$F$5022))+SUMPRODUCT(-('Diário 9º PA'!$E$4:$E$5221='Analítico Cp.'!$B95),-('Diário 9º PA'!$P$4:$P$5221=E$1),('Diário 9º PA'!$F$4:$F$5221))+SUMPRODUCT(-('Diário 10º PA'!$E$4:$E$5221='Analítico Cp.'!$B95),-('Diário 10º PA'!$P$4:$P$5221=E$1),('Diário 10º PA'!$F$4:$F$5221))+SUMPRODUCT(-('Comp.'!$D$5:$D$233='Analítico Cp.'!$B95),-('Comp.'!$J$5:$J$233=E$1),('Comp.'!$E$5:$E$233))</f>
        <v>0</v>
      </c>
      <c r="F95" s="12">
        <f>SUMPRODUCT(-('Diário 7º PA'!$E$4:$E$5383='Analítico Cp.'!$B95),-('Diário 7º PA'!$O$4:$O$5383=F$1),('Diário 7º PA'!$F$4:$F$5383))+SUMPRODUCT(-('Diário 8º PA'!$E$4:$E$5022='Analítico Cp.'!$B95),-('Diário 8º PA'!$P$4:$P$5022=F$1),('Diário 8º PA'!$F$4:$F$5022))+SUMPRODUCT(-('Diário 9º PA'!$E$4:$E$5221='Analítico Cp.'!$B95),-('Diário 9º PA'!$P$4:$P$5221=F$1),('Diário 9º PA'!$F$4:$F$5221))+SUMPRODUCT(-('Diário 10º PA'!$E$4:$E$5221='Analítico Cp.'!$B95),-('Diário 10º PA'!$P$4:$P$5221=F$1),('Diário 10º PA'!$F$4:$F$5221))+SUMPRODUCT(-('Comp.'!$D$5:$D$233='Analítico Cp.'!$B95),-('Comp.'!$J$5:$J$233=F$1),('Comp.'!$E$5:$E$233))</f>
        <v>0</v>
      </c>
      <c r="G95" s="12">
        <f>SUMPRODUCT(-('Diário 7º PA'!$E$4:$E$5383='Analítico Cp.'!$B95),-('Diário 7º PA'!$O$4:$O$5383=G$1),('Diário 7º PA'!$F$4:$F$5383))+SUMPRODUCT(-('Diário 8º PA'!$E$4:$E$5022='Analítico Cp.'!$B95),-('Diário 8º PA'!$P$4:$P$5022=G$1),('Diário 8º PA'!$F$4:$F$5022))+SUMPRODUCT(-('Diário 9º PA'!$E$4:$E$5221='Analítico Cp.'!$B95),-('Diário 9º PA'!$P$4:$P$5221=G$1),('Diário 9º PA'!$F$4:$F$5221))+SUMPRODUCT(-('Diário 10º PA'!$E$4:$E$5221='Analítico Cp.'!$B95),-('Diário 10º PA'!$P$4:$P$5221=G$1),('Diário 10º PA'!$F$4:$F$5221))+SUMPRODUCT(-('Comp.'!$D$5:$D$233='Analítico Cp.'!$B95),-('Comp.'!$J$5:$J$233=G$1),('Comp.'!$E$5:$E$233))</f>
        <v>0</v>
      </c>
      <c r="H95" s="12">
        <f>SUMPRODUCT(-('Diário 7º PA'!$E$4:$E$5383='Analítico Cp.'!$B95),-('Diário 7º PA'!$O$4:$O$5383=H$1),('Diário 7º PA'!$F$4:$F$5383))+SUMPRODUCT(-('Diário 8º PA'!$E$4:$E$5022='Analítico Cp.'!$B95),-('Diário 8º PA'!$P$4:$P$5022=H$1),('Diário 8º PA'!$F$4:$F$5022))+SUMPRODUCT(-('Diário 9º PA'!$E$4:$E$5221='Analítico Cp.'!$B95),-('Diário 9º PA'!$P$4:$P$5221=H$1),('Diário 9º PA'!$F$4:$F$5221))+SUMPRODUCT(-('Diário 10º PA'!$E$4:$E$5221='Analítico Cp.'!$B95),-('Diário 10º PA'!$P$4:$P$5221=H$1),('Diário 10º PA'!$F$4:$F$5221))+SUMPRODUCT(-('Comp.'!$D$5:$D$233='Analítico Cp.'!$B95),-('Comp.'!$J$5:$J$233=H$1),('Comp.'!$E$5:$E$233))</f>
        <v>0</v>
      </c>
      <c r="I95" s="12">
        <f>SUMPRODUCT(-('Diário 7º PA'!$E$4:$E$5383='Analítico Cp.'!$B95),-('Diário 7º PA'!$O$4:$O$5383=I$1),('Diário 7º PA'!$F$4:$F$5383))+SUMPRODUCT(-('Diário 8º PA'!$E$4:$E$5022='Analítico Cp.'!$B95),-('Diário 8º PA'!$P$4:$P$5022=I$1),('Diário 8º PA'!$F$4:$F$5022))+SUMPRODUCT(-('Diário 9º PA'!$E$4:$E$5221='Analítico Cp.'!$B95),-('Diário 9º PA'!$P$4:$P$5221=I$1),('Diário 9º PA'!$F$4:$F$5221))+SUMPRODUCT(-('Diário 10º PA'!$E$4:$E$5221='Analítico Cp.'!$B95),-('Diário 10º PA'!$P$4:$P$5221=I$1),('Diário 10º PA'!$F$4:$F$5221))+SUMPRODUCT(-('Comp.'!$D$5:$D$233='Analítico Cp.'!$B95),-('Comp.'!$J$5:$J$233=I$1),('Comp.'!$E$5:$E$233))</f>
        <v>0</v>
      </c>
      <c r="J95" s="12">
        <f>SUMPRODUCT(-('Diário 7º PA'!$E$4:$E$5383='Analítico Cp.'!$B95),-('Diário 7º PA'!$O$4:$O$5383=J$1),('Diário 7º PA'!$F$4:$F$5383))+SUMPRODUCT(-('Diário 8º PA'!$E$4:$E$5022='Analítico Cp.'!$B95),-('Diário 8º PA'!$P$4:$P$5022=J$1),('Diário 8º PA'!$F$4:$F$5022))+SUMPRODUCT(-('Diário 9º PA'!$E$4:$E$5221='Analítico Cp.'!$B95),-('Diário 9º PA'!$P$4:$P$5221=J$1),('Diário 9º PA'!$F$4:$F$5221))+SUMPRODUCT(-('Diário 10º PA'!$E$4:$E$5221='Analítico Cp.'!$B95),-('Diário 10º PA'!$P$4:$P$5221=J$1),('Diário 10º PA'!$F$4:$F$5221))+SUMPRODUCT(-('Comp.'!$D$5:$D$233='Analítico Cp.'!$B95),-('Comp.'!$J$5:$J$233=J$1),('Comp.'!$E$5:$E$233))</f>
        <v>0</v>
      </c>
      <c r="K95" s="12">
        <f>SUMPRODUCT(-('Diário 7º PA'!$E$4:$E$5383='Analítico Cp.'!$B95),-('Diário 7º PA'!$O$4:$O$5383=K$1),('Diário 7º PA'!$F$4:$F$5383))+SUMPRODUCT(-('Diário 8º PA'!$E$4:$E$5022='Analítico Cp.'!$B95),-('Diário 8º PA'!$P$4:$P$5022=K$1),('Diário 8º PA'!$F$4:$F$5022))+SUMPRODUCT(-('Diário 9º PA'!$E$4:$E$5221='Analítico Cp.'!$B95),-('Diário 9º PA'!$P$4:$P$5221=K$1),('Diário 9º PA'!$F$4:$F$5221))+SUMPRODUCT(-('Diário 10º PA'!$E$4:$E$5221='Analítico Cp.'!$B95),-('Diário 10º PA'!$P$4:$P$5221=K$1),('Diário 10º PA'!$F$4:$F$5221))+SUMPRODUCT(-('Comp.'!$D$5:$D$233='Analítico Cp.'!$B95),-('Comp.'!$J$5:$J$233=K$1),('Comp.'!$E$5:$E$233))</f>
        <v>0</v>
      </c>
      <c r="L95" s="12">
        <f>SUMPRODUCT(-('Diário 7º PA'!$E$4:$E$5383='Analítico Cp.'!$B95),-('Diário 7º PA'!$O$4:$O$5383=L$1),('Diário 7º PA'!$F$4:$F$5383))+SUMPRODUCT(-('Diário 8º PA'!$E$4:$E$5022='Analítico Cp.'!$B95),-('Diário 8º PA'!$P$4:$P$5022=L$1),('Diário 8º PA'!$F$4:$F$5022))+SUMPRODUCT(-('Diário 9º PA'!$E$4:$E$5221='Analítico Cp.'!$B95),-('Diário 9º PA'!$P$4:$P$5221=L$1),('Diário 9º PA'!$F$4:$F$5221))+SUMPRODUCT(-('Diário 10º PA'!$E$4:$E$5221='Analítico Cp.'!$B95),-('Diário 10º PA'!$P$4:$P$5221=L$1),('Diário 10º PA'!$F$4:$F$5221))+SUMPRODUCT(-('Comp.'!$D$5:$D$233='Analítico Cp.'!$B95),-('Comp.'!$J$5:$J$233=L$1),('Comp.'!$E$5:$E$233))</f>
        <v>0</v>
      </c>
      <c r="M95" s="12">
        <f>SUMPRODUCT(-('Diário 7º PA'!$E$4:$E$5383='Analítico Cp.'!$B95),-('Diário 7º PA'!$O$4:$O$5383=M$1),('Diário 7º PA'!$F$4:$F$5383))+SUMPRODUCT(-('Diário 8º PA'!$E$4:$E$5022='Analítico Cp.'!$B95),-('Diário 8º PA'!$P$4:$P$5022=M$1),('Diário 8º PA'!$F$4:$F$5022))+SUMPRODUCT(-('Diário 9º PA'!$E$4:$E$5221='Analítico Cp.'!$B95),-('Diário 9º PA'!$P$4:$P$5221=M$1),('Diário 9º PA'!$F$4:$F$5221))+SUMPRODUCT(-('Diário 10º PA'!$E$4:$E$5221='Analítico Cp.'!$B95),-('Diário 10º PA'!$P$4:$P$5221=M$1),('Diário 10º PA'!$F$4:$F$5221))+SUMPRODUCT(-('Comp.'!$D$5:$D$233='Analítico Cp.'!$B95),-('Comp.'!$J$5:$J$233=M$1),('Comp.'!$E$5:$E$233))</f>
        <v>0</v>
      </c>
      <c r="N95" s="12">
        <f>SUMPRODUCT(-('Diário 7º PA'!$E$4:$E$5383='Analítico Cp.'!$B95),-('Diário 7º PA'!$O$4:$O$5383=N$1),('Diário 7º PA'!$F$4:$F$5383))+SUMPRODUCT(-('Diário 8º PA'!$E$4:$E$5022='Analítico Cp.'!$B95),-('Diário 8º PA'!$P$4:$P$5022=N$1),('Diário 8º PA'!$F$4:$F$5022))+SUMPRODUCT(-('Diário 9º PA'!$E$4:$E$5221='Analítico Cp.'!$B95),-('Diário 9º PA'!$P$4:$P$5221=N$1),('Diário 9º PA'!$F$4:$F$5221))+SUMPRODUCT(-('Diário 10º PA'!$E$4:$E$5221='Analítico Cp.'!$B95),-('Diário 10º PA'!$P$4:$P$5221=N$1),('Diário 10º PA'!$F$4:$F$5221))+SUMPRODUCT(-('Comp.'!$D$5:$D$233='Analítico Cp.'!$B95),-('Comp.'!$J$5:$J$233=N$1),('Comp.'!$E$5:$E$233))</f>
        <v>0</v>
      </c>
      <c r="O95" s="12">
        <f t="shared" si="14"/>
        <v>0</v>
      </c>
      <c r="P95" s="168">
        <f t="shared" si="15"/>
        <v>0</v>
      </c>
    </row>
    <row r="96" spans="1:16" ht="23.25" customHeight="1" x14ac:dyDescent="0.2">
      <c r="A96" s="59" t="s">
        <v>287</v>
      </c>
      <c r="B96" s="103" t="s">
        <v>288</v>
      </c>
      <c r="C96" s="12">
        <f>SUMPRODUCT(-('Diário 7º PA'!$E$4:$E$5383='Analítico Cp.'!$B96),-('Diário 7º PA'!$O$4:$O$5383=C$1),('Diário 7º PA'!$F$4:$F$5383))+SUMPRODUCT(-('Diário 8º PA'!$E$4:$E$5022='Analítico Cp.'!$B96),-('Diário 8º PA'!$P$4:$P$5022=C$1),('Diário 8º PA'!$F$4:$F$5022))+SUMPRODUCT(-('Diário 9º PA'!$E$4:$E$5221='Analítico Cp.'!$B96),-('Diário 9º PA'!$P$4:$P$5221=C$1),('Diário 9º PA'!$F$4:$F$5221))+SUMPRODUCT(-('Diário 10º PA'!$E$4:$E$5221='Analítico Cp.'!$B96),-('Diário 10º PA'!$P$4:$P$5221=C$1),('Diário 10º PA'!$F$4:$F$5221))+SUMPRODUCT(-('Comp.'!$D$5:$D$233='Analítico Cp.'!$B96),-('Comp.'!$J$5:$J$233=C$1),('Comp.'!$E$5:$E$233))</f>
        <v>0</v>
      </c>
      <c r="D96" s="12">
        <f>SUMPRODUCT(-('Diário 7º PA'!$E$4:$E$5383='Analítico Cp.'!$B96),-('Diário 7º PA'!$O$4:$O$5383=D$1),('Diário 7º PA'!$F$4:$F$5383))+SUMPRODUCT(-('Diário 8º PA'!$E$4:$E$5022='Analítico Cp.'!$B96),-('Diário 8º PA'!$P$4:$P$5022=D$1),('Diário 8º PA'!$F$4:$F$5022))+SUMPRODUCT(-('Diário 9º PA'!$E$4:$E$5221='Analítico Cp.'!$B96),-('Diário 9º PA'!$P$4:$P$5221=D$1),('Diário 9º PA'!$F$4:$F$5221))+SUMPRODUCT(-('Diário 10º PA'!$E$4:$E$5221='Analítico Cp.'!$B96),-('Diário 10º PA'!$P$4:$P$5221=D$1),('Diário 10º PA'!$F$4:$F$5221))+SUMPRODUCT(-('Comp.'!$D$5:$D$233='Analítico Cp.'!$B96),-('Comp.'!$J$5:$J$233=D$1),('Comp.'!$E$5:$E$233))</f>
        <v>0</v>
      </c>
      <c r="E96" s="12">
        <f>SUMPRODUCT(-('Diário 7º PA'!$E$4:$E$5383='Analítico Cp.'!$B96),-('Diário 7º PA'!$O$4:$O$5383=E$1),('Diário 7º PA'!$F$4:$F$5383))+SUMPRODUCT(-('Diário 8º PA'!$E$4:$E$5022='Analítico Cp.'!$B96),-('Diário 8º PA'!$P$4:$P$5022=E$1),('Diário 8º PA'!$F$4:$F$5022))+SUMPRODUCT(-('Diário 9º PA'!$E$4:$E$5221='Analítico Cp.'!$B96),-('Diário 9º PA'!$P$4:$P$5221=E$1),('Diário 9º PA'!$F$4:$F$5221))+SUMPRODUCT(-('Diário 10º PA'!$E$4:$E$5221='Analítico Cp.'!$B96),-('Diário 10º PA'!$P$4:$P$5221=E$1),('Diário 10º PA'!$F$4:$F$5221))+SUMPRODUCT(-('Comp.'!$D$5:$D$233='Analítico Cp.'!$B96),-('Comp.'!$J$5:$J$233=E$1),('Comp.'!$E$5:$E$233))</f>
        <v>0</v>
      </c>
      <c r="F96" s="12">
        <f>SUMPRODUCT(-('Diário 7º PA'!$E$4:$E$5383='Analítico Cp.'!$B96),-('Diário 7º PA'!$O$4:$O$5383=F$1),('Diário 7º PA'!$F$4:$F$5383))+SUMPRODUCT(-('Diário 8º PA'!$E$4:$E$5022='Analítico Cp.'!$B96),-('Diário 8º PA'!$P$4:$P$5022=F$1),('Diário 8º PA'!$F$4:$F$5022))+SUMPRODUCT(-('Diário 9º PA'!$E$4:$E$5221='Analítico Cp.'!$B96),-('Diário 9º PA'!$P$4:$P$5221=F$1),('Diário 9º PA'!$F$4:$F$5221))+SUMPRODUCT(-('Diário 10º PA'!$E$4:$E$5221='Analítico Cp.'!$B96),-('Diário 10º PA'!$P$4:$P$5221=F$1),('Diário 10º PA'!$F$4:$F$5221))+SUMPRODUCT(-('Comp.'!$D$5:$D$233='Analítico Cp.'!$B96),-('Comp.'!$J$5:$J$233=F$1),('Comp.'!$E$5:$E$233))</f>
        <v>0</v>
      </c>
      <c r="G96" s="12">
        <f>SUMPRODUCT(-('Diário 7º PA'!$E$4:$E$5383='Analítico Cp.'!$B96),-('Diário 7º PA'!$O$4:$O$5383=G$1),('Diário 7º PA'!$F$4:$F$5383))+SUMPRODUCT(-('Diário 8º PA'!$E$4:$E$5022='Analítico Cp.'!$B96),-('Diário 8º PA'!$P$4:$P$5022=G$1),('Diário 8º PA'!$F$4:$F$5022))+SUMPRODUCT(-('Diário 9º PA'!$E$4:$E$5221='Analítico Cp.'!$B96),-('Diário 9º PA'!$P$4:$P$5221=G$1),('Diário 9º PA'!$F$4:$F$5221))+SUMPRODUCT(-('Diário 10º PA'!$E$4:$E$5221='Analítico Cp.'!$B96),-('Diário 10º PA'!$P$4:$P$5221=G$1),('Diário 10º PA'!$F$4:$F$5221))+SUMPRODUCT(-('Comp.'!$D$5:$D$233='Analítico Cp.'!$B96),-('Comp.'!$J$5:$J$233=G$1),('Comp.'!$E$5:$E$233))</f>
        <v>0</v>
      </c>
      <c r="H96" s="12">
        <f>SUMPRODUCT(-('Diário 7º PA'!$E$4:$E$5383='Analítico Cp.'!$B96),-('Diário 7º PA'!$O$4:$O$5383=H$1),('Diário 7º PA'!$F$4:$F$5383))+SUMPRODUCT(-('Diário 8º PA'!$E$4:$E$5022='Analítico Cp.'!$B96),-('Diário 8º PA'!$P$4:$P$5022=H$1),('Diário 8º PA'!$F$4:$F$5022))+SUMPRODUCT(-('Diário 9º PA'!$E$4:$E$5221='Analítico Cp.'!$B96),-('Diário 9º PA'!$P$4:$P$5221=H$1),('Diário 9º PA'!$F$4:$F$5221))+SUMPRODUCT(-('Diário 10º PA'!$E$4:$E$5221='Analítico Cp.'!$B96),-('Diário 10º PA'!$P$4:$P$5221=H$1),('Diário 10º PA'!$F$4:$F$5221))+SUMPRODUCT(-('Comp.'!$D$5:$D$233='Analítico Cp.'!$B96),-('Comp.'!$J$5:$J$233=H$1),('Comp.'!$E$5:$E$233))</f>
        <v>0</v>
      </c>
      <c r="I96" s="12">
        <f>SUMPRODUCT(-('Diário 7º PA'!$E$4:$E$5383='Analítico Cp.'!$B96),-('Diário 7º PA'!$O$4:$O$5383=I$1),('Diário 7º PA'!$F$4:$F$5383))+SUMPRODUCT(-('Diário 8º PA'!$E$4:$E$5022='Analítico Cp.'!$B96),-('Diário 8º PA'!$P$4:$P$5022=I$1),('Diário 8º PA'!$F$4:$F$5022))+SUMPRODUCT(-('Diário 9º PA'!$E$4:$E$5221='Analítico Cp.'!$B96),-('Diário 9º PA'!$P$4:$P$5221=I$1),('Diário 9º PA'!$F$4:$F$5221))+SUMPRODUCT(-('Diário 10º PA'!$E$4:$E$5221='Analítico Cp.'!$B96),-('Diário 10º PA'!$P$4:$P$5221=I$1),('Diário 10º PA'!$F$4:$F$5221))+SUMPRODUCT(-('Comp.'!$D$5:$D$233='Analítico Cp.'!$B96),-('Comp.'!$J$5:$J$233=I$1),('Comp.'!$E$5:$E$233))</f>
        <v>0</v>
      </c>
      <c r="J96" s="12">
        <f>SUMPRODUCT(-('Diário 7º PA'!$E$4:$E$5383='Analítico Cp.'!$B96),-('Diário 7º PA'!$O$4:$O$5383=J$1),('Diário 7º PA'!$F$4:$F$5383))+SUMPRODUCT(-('Diário 8º PA'!$E$4:$E$5022='Analítico Cp.'!$B96),-('Diário 8º PA'!$P$4:$P$5022=J$1),('Diário 8º PA'!$F$4:$F$5022))+SUMPRODUCT(-('Diário 9º PA'!$E$4:$E$5221='Analítico Cp.'!$B96),-('Diário 9º PA'!$P$4:$P$5221=J$1),('Diário 9º PA'!$F$4:$F$5221))+SUMPRODUCT(-('Diário 10º PA'!$E$4:$E$5221='Analítico Cp.'!$B96),-('Diário 10º PA'!$P$4:$P$5221=J$1),('Diário 10º PA'!$F$4:$F$5221))+SUMPRODUCT(-('Comp.'!$D$5:$D$233='Analítico Cp.'!$B96),-('Comp.'!$J$5:$J$233=J$1),('Comp.'!$E$5:$E$233))</f>
        <v>0</v>
      </c>
      <c r="K96" s="12">
        <f>SUMPRODUCT(-('Diário 7º PA'!$E$4:$E$5383='Analítico Cp.'!$B96),-('Diário 7º PA'!$O$4:$O$5383=K$1),('Diário 7º PA'!$F$4:$F$5383))+SUMPRODUCT(-('Diário 8º PA'!$E$4:$E$5022='Analítico Cp.'!$B96),-('Diário 8º PA'!$P$4:$P$5022=K$1),('Diário 8º PA'!$F$4:$F$5022))+SUMPRODUCT(-('Diário 9º PA'!$E$4:$E$5221='Analítico Cp.'!$B96),-('Diário 9º PA'!$P$4:$P$5221=K$1),('Diário 9º PA'!$F$4:$F$5221))+SUMPRODUCT(-('Diário 10º PA'!$E$4:$E$5221='Analítico Cp.'!$B96),-('Diário 10º PA'!$P$4:$P$5221=K$1),('Diário 10º PA'!$F$4:$F$5221))+SUMPRODUCT(-('Comp.'!$D$5:$D$233='Analítico Cp.'!$B96),-('Comp.'!$J$5:$J$233=K$1),('Comp.'!$E$5:$E$233))</f>
        <v>0</v>
      </c>
      <c r="L96" s="12">
        <f>SUMPRODUCT(-('Diário 7º PA'!$E$4:$E$5383='Analítico Cp.'!$B96),-('Diário 7º PA'!$O$4:$O$5383=L$1),('Diário 7º PA'!$F$4:$F$5383))+SUMPRODUCT(-('Diário 8º PA'!$E$4:$E$5022='Analítico Cp.'!$B96),-('Diário 8º PA'!$P$4:$P$5022=L$1),('Diário 8º PA'!$F$4:$F$5022))+SUMPRODUCT(-('Diário 9º PA'!$E$4:$E$5221='Analítico Cp.'!$B96),-('Diário 9º PA'!$P$4:$P$5221=L$1),('Diário 9º PA'!$F$4:$F$5221))+SUMPRODUCT(-('Diário 10º PA'!$E$4:$E$5221='Analítico Cp.'!$B96),-('Diário 10º PA'!$P$4:$P$5221=L$1),('Diário 10º PA'!$F$4:$F$5221))+SUMPRODUCT(-('Comp.'!$D$5:$D$233='Analítico Cp.'!$B96),-('Comp.'!$J$5:$J$233=L$1),('Comp.'!$E$5:$E$233))</f>
        <v>0</v>
      </c>
      <c r="M96" s="12">
        <f>SUMPRODUCT(-('Diário 7º PA'!$E$4:$E$5383='Analítico Cp.'!$B96),-('Diário 7º PA'!$O$4:$O$5383=M$1),('Diário 7º PA'!$F$4:$F$5383))+SUMPRODUCT(-('Diário 8º PA'!$E$4:$E$5022='Analítico Cp.'!$B96),-('Diário 8º PA'!$P$4:$P$5022=M$1),('Diário 8º PA'!$F$4:$F$5022))+SUMPRODUCT(-('Diário 9º PA'!$E$4:$E$5221='Analítico Cp.'!$B96),-('Diário 9º PA'!$P$4:$P$5221=M$1),('Diário 9º PA'!$F$4:$F$5221))+SUMPRODUCT(-('Diário 10º PA'!$E$4:$E$5221='Analítico Cp.'!$B96),-('Diário 10º PA'!$P$4:$P$5221=M$1),('Diário 10º PA'!$F$4:$F$5221))+SUMPRODUCT(-('Comp.'!$D$5:$D$233='Analítico Cp.'!$B96),-('Comp.'!$J$5:$J$233=M$1),('Comp.'!$E$5:$E$233))</f>
        <v>0</v>
      </c>
      <c r="N96" s="12">
        <f>SUMPRODUCT(-('Diário 7º PA'!$E$4:$E$5383='Analítico Cp.'!$B96),-('Diário 7º PA'!$O$4:$O$5383=N$1),('Diário 7º PA'!$F$4:$F$5383))+SUMPRODUCT(-('Diário 8º PA'!$E$4:$E$5022='Analítico Cp.'!$B96),-('Diário 8º PA'!$P$4:$P$5022=N$1),('Diário 8º PA'!$F$4:$F$5022))+SUMPRODUCT(-('Diário 9º PA'!$E$4:$E$5221='Analítico Cp.'!$B96),-('Diário 9º PA'!$P$4:$P$5221=N$1),('Diário 9º PA'!$F$4:$F$5221))+SUMPRODUCT(-('Diário 10º PA'!$E$4:$E$5221='Analítico Cp.'!$B96),-('Diário 10º PA'!$P$4:$P$5221=N$1),('Diário 10º PA'!$F$4:$F$5221))+SUMPRODUCT(-('Comp.'!$D$5:$D$233='Analítico Cp.'!$B96),-('Comp.'!$J$5:$J$233=N$1),('Comp.'!$E$5:$E$233))</f>
        <v>0</v>
      </c>
      <c r="O96" s="12">
        <f t="shared" si="14"/>
        <v>0</v>
      </c>
      <c r="P96" s="168">
        <f t="shared" si="15"/>
        <v>0</v>
      </c>
    </row>
    <row r="97" spans="1:16" ht="23.25" customHeight="1" x14ac:dyDescent="0.2">
      <c r="A97" s="59" t="s">
        <v>289</v>
      </c>
      <c r="B97" s="103" t="s">
        <v>290</v>
      </c>
      <c r="C97" s="12">
        <f>SUMPRODUCT(-('Diário 7º PA'!$E$4:$E$5383='Analítico Cp.'!$B97),-('Diário 7º PA'!$O$4:$O$5383=C$1),('Diário 7º PA'!$F$4:$F$5383))+SUMPRODUCT(-('Diário 8º PA'!$E$4:$E$5022='Analítico Cp.'!$B97),-('Diário 8º PA'!$P$4:$P$5022=C$1),('Diário 8º PA'!$F$4:$F$5022))+SUMPRODUCT(-('Diário 9º PA'!$E$4:$E$5221='Analítico Cp.'!$B97),-('Diário 9º PA'!$P$4:$P$5221=C$1),('Diário 9º PA'!$F$4:$F$5221))+SUMPRODUCT(-('Diário 10º PA'!$E$4:$E$5221='Analítico Cp.'!$B97),-('Diário 10º PA'!$P$4:$P$5221=C$1),('Diário 10º PA'!$F$4:$F$5221))+SUMPRODUCT(-('Comp.'!$D$5:$D$233='Analítico Cp.'!$B97),-('Comp.'!$J$5:$J$233=C$1),('Comp.'!$E$5:$E$233))</f>
        <v>35732.699999999997</v>
      </c>
      <c r="D97" s="12">
        <f>SUMPRODUCT(-('Diário 7º PA'!$E$4:$E$5383='Analítico Cp.'!$B97),-('Diário 7º PA'!$O$4:$O$5383=D$1),('Diário 7º PA'!$F$4:$F$5383))+SUMPRODUCT(-('Diário 8º PA'!$E$4:$E$5022='Analítico Cp.'!$B97),-('Diário 8º PA'!$P$4:$P$5022=D$1),('Diário 8º PA'!$F$4:$F$5022))+SUMPRODUCT(-('Diário 9º PA'!$E$4:$E$5221='Analítico Cp.'!$B97),-('Diário 9º PA'!$P$4:$P$5221=D$1),('Diário 9º PA'!$F$4:$F$5221))+SUMPRODUCT(-('Diário 10º PA'!$E$4:$E$5221='Analítico Cp.'!$B97),-('Diário 10º PA'!$P$4:$P$5221=D$1),('Diário 10º PA'!$F$4:$F$5221))+SUMPRODUCT(-('Comp.'!$D$5:$D$233='Analítico Cp.'!$B97),-('Comp.'!$J$5:$J$233=D$1),('Comp.'!$E$5:$E$233))</f>
        <v>11700.03</v>
      </c>
      <c r="E97" s="12">
        <f>SUMPRODUCT(-('Diário 7º PA'!$E$4:$E$5383='Analítico Cp.'!$B97),-('Diário 7º PA'!$O$4:$O$5383=E$1),('Diário 7º PA'!$F$4:$F$5383))+SUMPRODUCT(-('Diário 8º PA'!$E$4:$E$5022='Analítico Cp.'!$B97),-('Diário 8º PA'!$P$4:$P$5022=E$1),('Diário 8º PA'!$F$4:$F$5022))+SUMPRODUCT(-('Diário 9º PA'!$E$4:$E$5221='Analítico Cp.'!$B97),-('Diário 9º PA'!$P$4:$P$5221=E$1),('Diário 9º PA'!$F$4:$F$5221))+SUMPRODUCT(-('Diário 10º PA'!$E$4:$E$5221='Analítico Cp.'!$B97),-('Diário 10º PA'!$P$4:$P$5221=E$1),('Diário 10º PA'!$F$4:$F$5221))+SUMPRODUCT(-('Comp.'!$D$5:$D$233='Analítico Cp.'!$B97),-('Comp.'!$J$5:$J$233=E$1),('Comp.'!$E$5:$E$233))</f>
        <v>19211.72</v>
      </c>
      <c r="F97" s="12">
        <f>SUMPRODUCT(-('Diário 7º PA'!$E$4:$E$5383='Analítico Cp.'!$B97),-('Diário 7º PA'!$O$4:$O$5383=F$1),('Diário 7º PA'!$F$4:$F$5383))+SUMPRODUCT(-('Diário 8º PA'!$E$4:$E$5022='Analítico Cp.'!$B97),-('Diário 8º PA'!$P$4:$P$5022=F$1),('Diário 8º PA'!$F$4:$F$5022))+SUMPRODUCT(-('Diário 9º PA'!$E$4:$E$5221='Analítico Cp.'!$B97),-('Diário 9º PA'!$P$4:$P$5221=F$1),('Diário 9º PA'!$F$4:$F$5221))+SUMPRODUCT(-('Diário 10º PA'!$E$4:$E$5221='Analítico Cp.'!$B97),-('Diário 10º PA'!$P$4:$P$5221=F$1),('Diário 10º PA'!$F$4:$F$5221))+SUMPRODUCT(-('Comp.'!$D$5:$D$233='Analítico Cp.'!$B97),-('Comp.'!$J$5:$J$233=F$1),('Comp.'!$E$5:$E$233))</f>
        <v>0</v>
      </c>
      <c r="G97" s="12">
        <f>SUMPRODUCT(-('Diário 7º PA'!$E$4:$E$5383='Analítico Cp.'!$B97),-('Diário 7º PA'!$O$4:$O$5383=G$1),('Diário 7º PA'!$F$4:$F$5383))+SUMPRODUCT(-('Diário 8º PA'!$E$4:$E$5022='Analítico Cp.'!$B97),-('Diário 8º PA'!$P$4:$P$5022=G$1),('Diário 8º PA'!$F$4:$F$5022))+SUMPRODUCT(-('Diário 9º PA'!$E$4:$E$5221='Analítico Cp.'!$B97),-('Diário 9º PA'!$P$4:$P$5221=G$1),('Diário 9º PA'!$F$4:$F$5221))+SUMPRODUCT(-('Diário 10º PA'!$E$4:$E$5221='Analítico Cp.'!$B97),-('Diário 10º PA'!$P$4:$P$5221=G$1),('Diário 10º PA'!$F$4:$F$5221))+SUMPRODUCT(-('Comp.'!$D$5:$D$233='Analítico Cp.'!$B97),-('Comp.'!$J$5:$J$233=G$1),('Comp.'!$E$5:$E$233))</f>
        <v>0</v>
      </c>
      <c r="H97" s="12">
        <f>SUMPRODUCT(-('Diário 7º PA'!$E$4:$E$5383='Analítico Cp.'!$B97),-('Diário 7º PA'!$O$4:$O$5383=H$1),('Diário 7º PA'!$F$4:$F$5383))+SUMPRODUCT(-('Diário 8º PA'!$E$4:$E$5022='Analítico Cp.'!$B97),-('Diário 8º PA'!$P$4:$P$5022=H$1),('Diário 8º PA'!$F$4:$F$5022))+SUMPRODUCT(-('Diário 9º PA'!$E$4:$E$5221='Analítico Cp.'!$B97),-('Diário 9º PA'!$P$4:$P$5221=H$1),('Diário 9º PA'!$F$4:$F$5221))+SUMPRODUCT(-('Diário 10º PA'!$E$4:$E$5221='Analítico Cp.'!$B97),-('Diário 10º PA'!$P$4:$P$5221=H$1),('Diário 10º PA'!$F$4:$F$5221))+SUMPRODUCT(-('Comp.'!$D$5:$D$233='Analítico Cp.'!$B97),-('Comp.'!$J$5:$J$233=H$1),('Comp.'!$E$5:$E$233))</f>
        <v>0</v>
      </c>
      <c r="I97" s="12">
        <f>SUMPRODUCT(-('Diário 7º PA'!$E$4:$E$5383='Analítico Cp.'!$B97),-('Diário 7º PA'!$O$4:$O$5383=I$1),('Diário 7º PA'!$F$4:$F$5383))+SUMPRODUCT(-('Diário 8º PA'!$E$4:$E$5022='Analítico Cp.'!$B97),-('Diário 8º PA'!$P$4:$P$5022=I$1),('Diário 8º PA'!$F$4:$F$5022))+SUMPRODUCT(-('Diário 9º PA'!$E$4:$E$5221='Analítico Cp.'!$B97),-('Diário 9º PA'!$P$4:$P$5221=I$1),('Diário 9º PA'!$F$4:$F$5221))+SUMPRODUCT(-('Diário 10º PA'!$E$4:$E$5221='Analítico Cp.'!$B97),-('Diário 10º PA'!$P$4:$P$5221=I$1),('Diário 10º PA'!$F$4:$F$5221))+SUMPRODUCT(-('Comp.'!$D$5:$D$233='Analítico Cp.'!$B97),-('Comp.'!$J$5:$J$233=I$1),('Comp.'!$E$5:$E$233))</f>
        <v>0</v>
      </c>
      <c r="J97" s="12">
        <f>SUMPRODUCT(-('Diário 7º PA'!$E$4:$E$5383='Analítico Cp.'!$B97),-('Diário 7º PA'!$O$4:$O$5383=J$1),('Diário 7º PA'!$F$4:$F$5383))+SUMPRODUCT(-('Diário 8º PA'!$E$4:$E$5022='Analítico Cp.'!$B97),-('Diário 8º PA'!$P$4:$P$5022=J$1),('Diário 8º PA'!$F$4:$F$5022))+SUMPRODUCT(-('Diário 9º PA'!$E$4:$E$5221='Analítico Cp.'!$B97),-('Diário 9º PA'!$P$4:$P$5221=J$1),('Diário 9º PA'!$F$4:$F$5221))+SUMPRODUCT(-('Diário 10º PA'!$E$4:$E$5221='Analítico Cp.'!$B97),-('Diário 10º PA'!$P$4:$P$5221=J$1),('Diário 10º PA'!$F$4:$F$5221))+SUMPRODUCT(-('Comp.'!$D$5:$D$233='Analítico Cp.'!$B97),-('Comp.'!$J$5:$J$233=J$1),('Comp.'!$E$5:$E$233))</f>
        <v>0</v>
      </c>
      <c r="K97" s="12">
        <f>SUMPRODUCT(-('Diário 7º PA'!$E$4:$E$5383='Analítico Cp.'!$B97),-('Diário 7º PA'!$O$4:$O$5383=K$1),('Diário 7º PA'!$F$4:$F$5383))+SUMPRODUCT(-('Diário 8º PA'!$E$4:$E$5022='Analítico Cp.'!$B97),-('Diário 8º PA'!$P$4:$P$5022=K$1),('Diário 8º PA'!$F$4:$F$5022))+SUMPRODUCT(-('Diário 9º PA'!$E$4:$E$5221='Analítico Cp.'!$B97),-('Diário 9º PA'!$P$4:$P$5221=K$1),('Diário 9º PA'!$F$4:$F$5221))+SUMPRODUCT(-('Diário 10º PA'!$E$4:$E$5221='Analítico Cp.'!$B97),-('Diário 10º PA'!$P$4:$P$5221=K$1),('Diário 10º PA'!$F$4:$F$5221))+SUMPRODUCT(-('Comp.'!$D$5:$D$233='Analítico Cp.'!$B97),-('Comp.'!$J$5:$J$233=K$1),('Comp.'!$E$5:$E$233))</f>
        <v>0</v>
      </c>
      <c r="L97" s="12">
        <f>SUMPRODUCT(-('Diário 7º PA'!$E$4:$E$5383='Analítico Cp.'!$B97),-('Diário 7º PA'!$O$4:$O$5383=L$1),('Diário 7º PA'!$F$4:$F$5383))+SUMPRODUCT(-('Diário 8º PA'!$E$4:$E$5022='Analítico Cp.'!$B97),-('Diário 8º PA'!$P$4:$P$5022=L$1),('Diário 8º PA'!$F$4:$F$5022))+SUMPRODUCT(-('Diário 9º PA'!$E$4:$E$5221='Analítico Cp.'!$B97),-('Diário 9º PA'!$P$4:$P$5221=L$1),('Diário 9º PA'!$F$4:$F$5221))+SUMPRODUCT(-('Diário 10º PA'!$E$4:$E$5221='Analítico Cp.'!$B97),-('Diário 10º PA'!$P$4:$P$5221=L$1),('Diário 10º PA'!$F$4:$F$5221))+SUMPRODUCT(-('Comp.'!$D$5:$D$233='Analítico Cp.'!$B97),-('Comp.'!$J$5:$J$233=L$1),('Comp.'!$E$5:$E$233))</f>
        <v>0</v>
      </c>
      <c r="M97" s="12">
        <f>SUMPRODUCT(-('Diário 7º PA'!$E$4:$E$5383='Analítico Cp.'!$B97),-('Diário 7º PA'!$O$4:$O$5383=M$1),('Diário 7º PA'!$F$4:$F$5383))+SUMPRODUCT(-('Diário 8º PA'!$E$4:$E$5022='Analítico Cp.'!$B97),-('Diário 8º PA'!$P$4:$P$5022=M$1),('Diário 8º PA'!$F$4:$F$5022))+SUMPRODUCT(-('Diário 9º PA'!$E$4:$E$5221='Analítico Cp.'!$B97),-('Diário 9º PA'!$P$4:$P$5221=M$1),('Diário 9º PA'!$F$4:$F$5221))+SUMPRODUCT(-('Diário 10º PA'!$E$4:$E$5221='Analítico Cp.'!$B97),-('Diário 10º PA'!$P$4:$P$5221=M$1),('Diário 10º PA'!$F$4:$F$5221))+SUMPRODUCT(-('Comp.'!$D$5:$D$233='Analítico Cp.'!$B97),-('Comp.'!$J$5:$J$233=M$1),('Comp.'!$E$5:$E$233))</f>
        <v>0</v>
      </c>
      <c r="N97" s="12">
        <f>SUMPRODUCT(-('Diário 7º PA'!$E$4:$E$5383='Analítico Cp.'!$B97),-('Diário 7º PA'!$O$4:$O$5383=N$1),('Diário 7º PA'!$F$4:$F$5383))+SUMPRODUCT(-('Diário 8º PA'!$E$4:$E$5022='Analítico Cp.'!$B97),-('Diário 8º PA'!$P$4:$P$5022=N$1),('Diário 8º PA'!$F$4:$F$5022))+SUMPRODUCT(-('Diário 9º PA'!$E$4:$E$5221='Analítico Cp.'!$B97),-('Diário 9º PA'!$P$4:$P$5221=N$1),('Diário 9º PA'!$F$4:$F$5221))+SUMPRODUCT(-('Diário 10º PA'!$E$4:$E$5221='Analítico Cp.'!$B97),-('Diário 10º PA'!$P$4:$P$5221=N$1),('Diário 10º PA'!$F$4:$F$5221))+SUMPRODUCT(-('Comp.'!$D$5:$D$233='Analítico Cp.'!$B97),-('Comp.'!$J$5:$J$233=N$1),('Comp.'!$E$5:$E$233))</f>
        <v>0</v>
      </c>
      <c r="O97" s="12">
        <f t="shared" si="14"/>
        <v>66644.45</v>
      </c>
      <c r="P97" s="168">
        <f t="shared" si="15"/>
        <v>6.4476913324978341E-3</v>
      </c>
    </row>
    <row r="98" spans="1:16" ht="23.25" customHeight="1" x14ac:dyDescent="0.2">
      <c r="A98" s="59" t="s">
        <v>291</v>
      </c>
      <c r="B98" s="103" t="s">
        <v>292</v>
      </c>
      <c r="C98" s="12">
        <f>SUMPRODUCT(-('Diário 7º PA'!$E$4:$E$5383='Analítico Cp.'!$B98),-('Diário 7º PA'!$O$4:$O$5383=C$1),('Diário 7º PA'!$F$4:$F$5383))+SUMPRODUCT(-('Diário 8º PA'!$E$4:$E$5022='Analítico Cp.'!$B98),-('Diário 8º PA'!$P$4:$P$5022=C$1),('Diário 8º PA'!$F$4:$F$5022))+SUMPRODUCT(-('Diário 9º PA'!$E$4:$E$5221='Analítico Cp.'!$B98),-('Diário 9º PA'!$P$4:$P$5221=C$1),('Diário 9º PA'!$F$4:$F$5221))+SUMPRODUCT(-('Diário 10º PA'!$E$4:$E$5221='Analítico Cp.'!$B98),-('Diário 10º PA'!$P$4:$P$5221=C$1),('Diário 10º PA'!$F$4:$F$5221))+SUMPRODUCT(-('Comp.'!$D$5:$D$233='Analítico Cp.'!$B98),-('Comp.'!$J$5:$J$233=C$1),('Comp.'!$E$5:$E$233))</f>
        <v>911.88000000000011</v>
      </c>
      <c r="D98" s="12">
        <f>SUMPRODUCT(-('Diário 7º PA'!$E$4:$E$5383='Analítico Cp.'!$B98),-('Diário 7º PA'!$O$4:$O$5383=D$1),('Diário 7º PA'!$F$4:$F$5383))+SUMPRODUCT(-('Diário 8º PA'!$E$4:$E$5022='Analítico Cp.'!$B98),-('Diário 8º PA'!$P$4:$P$5022=D$1),('Diário 8º PA'!$F$4:$F$5022))+SUMPRODUCT(-('Diário 9º PA'!$E$4:$E$5221='Analítico Cp.'!$B98),-('Diário 9º PA'!$P$4:$P$5221=D$1),('Diário 9º PA'!$F$4:$F$5221))+SUMPRODUCT(-('Diário 10º PA'!$E$4:$E$5221='Analítico Cp.'!$B98),-('Diário 10º PA'!$P$4:$P$5221=D$1),('Diário 10º PA'!$F$4:$F$5221))+SUMPRODUCT(-('Comp.'!$D$5:$D$233='Analítico Cp.'!$B98),-('Comp.'!$J$5:$J$233=D$1),('Comp.'!$E$5:$E$233))</f>
        <v>541</v>
      </c>
      <c r="E98" s="12">
        <f>SUMPRODUCT(-('Diário 7º PA'!$E$4:$E$5383='Analítico Cp.'!$B98),-('Diário 7º PA'!$O$4:$O$5383=E$1),('Diário 7º PA'!$F$4:$F$5383))+SUMPRODUCT(-('Diário 8º PA'!$E$4:$E$5022='Analítico Cp.'!$B98),-('Diário 8º PA'!$P$4:$P$5022=E$1),('Diário 8º PA'!$F$4:$F$5022))+SUMPRODUCT(-('Diário 9º PA'!$E$4:$E$5221='Analítico Cp.'!$B98),-('Diário 9º PA'!$P$4:$P$5221=E$1),('Diário 9º PA'!$F$4:$F$5221))+SUMPRODUCT(-('Diário 10º PA'!$E$4:$E$5221='Analítico Cp.'!$B98),-('Diário 10º PA'!$P$4:$P$5221=E$1),('Diário 10º PA'!$F$4:$F$5221))+SUMPRODUCT(-('Comp.'!$D$5:$D$233='Analítico Cp.'!$B98),-('Comp.'!$J$5:$J$233=E$1),('Comp.'!$E$5:$E$233))</f>
        <v>635.86</v>
      </c>
      <c r="F98" s="12">
        <f>SUMPRODUCT(-('Diário 7º PA'!$E$4:$E$5383='Analítico Cp.'!$B98),-('Diário 7º PA'!$O$4:$O$5383=F$1),('Diário 7º PA'!$F$4:$F$5383))+SUMPRODUCT(-('Diário 8º PA'!$E$4:$E$5022='Analítico Cp.'!$B98),-('Diário 8º PA'!$P$4:$P$5022=F$1),('Diário 8º PA'!$F$4:$F$5022))+SUMPRODUCT(-('Diário 9º PA'!$E$4:$E$5221='Analítico Cp.'!$B98),-('Diário 9º PA'!$P$4:$P$5221=F$1),('Diário 9º PA'!$F$4:$F$5221))+SUMPRODUCT(-('Diário 10º PA'!$E$4:$E$5221='Analítico Cp.'!$B98),-('Diário 10º PA'!$P$4:$P$5221=F$1),('Diário 10º PA'!$F$4:$F$5221))+SUMPRODUCT(-('Comp.'!$D$5:$D$233='Analítico Cp.'!$B98),-('Comp.'!$J$5:$J$233=F$1),('Comp.'!$E$5:$E$233))</f>
        <v>0</v>
      </c>
      <c r="G98" s="12">
        <f>SUMPRODUCT(-('Diário 7º PA'!$E$4:$E$5383='Analítico Cp.'!$B98),-('Diário 7º PA'!$O$4:$O$5383=G$1),('Diário 7º PA'!$F$4:$F$5383))+SUMPRODUCT(-('Diário 8º PA'!$E$4:$E$5022='Analítico Cp.'!$B98),-('Diário 8º PA'!$P$4:$P$5022=G$1),('Diário 8º PA'!$F$4:$F$5022))+SUMPRODUCT(-('Diário 9º PA'!$E$4:$E$5221='Analítico Cp.'!$B98),-('Diário 9º PA'!$P$4:$P$5221=G$1),('Diário 9º PA'!$F$4:$F$5221))+SUMPRODUCT(-('Diário 10º PA'!$E$4:$E$5221='Analítico Cp.'!$B98),-('Diário 10º PA'!$P$4:$P$5221=G$1),('Diário 10º PA'!$F$4:$F$5221))+SUMPRODUCT(-('Comp.'!$D$5:$D$233='Analítico Cp.'!$B98),-('Comp.'!$J$5:$J$233=G$1),('Comp.'!$E$5:$E$233))</f>
        <v>0</v>
      </c>
      <c r="H98" s="12">
        <f>SUMPRODUCT(-('Diário 7º PA'!$E$4:$E$5383='Analítico Cp.'!$B98),-('Diário 7º PA'!$O$4:$O$5383=H$1),('Diário 7º PA'!$F$4:$F$5383))+SUMPRODUCT(-('Diário 8º PA'!$E$4:$E$5022='Analítico Cp.'!$B98),-('Diário 8º PA'!$P$4:$P$5022=H$1),('Diário 8º PA'!$F$4:$F$5022))+SUMPRODUCT(-('Diário 9º PA'!$E$4:$E$5221='Analítico Cp.'!$B98),-('Diário 9º PA'!$P$4:$P$5221=H$1),('Diário 9º PA'!$F$4:$F$5221))+SUMPRODUCT(-('Diário 10º PA'!$E$4:$E$5221='Analítico Cp.'!$B98),-('Diário 10º PA'!$P$4:$P$5221=H$1),('Diário 10º PA'!$F$4:$F$5221))+SUMPRODUCT(-('Comp.'!$D$5:$D$233='Analítico Cp.'!$B98),-('Comp.'!$J$5:$J$233=H$1),('Comp.'!$E$5:$E$233))</f>
        <v>0</v>
      </c>
      <c r="I98" s="12">
        <f>SUMPRODUCT(-('Diário 7º PA'!$E$4:$E$5383='Analítico Cp.'!$B98),-('Diário 7º PA'!$O$4:$O$5383=I$1),('Diário 7º PA'!$F$4:$F$5383))+SUMPRODUCT(-('Diário 8º PA'!$E$4:$E$5022='Analítico Cp.'!$B98),-('Diário 8º PA'!$P$4:$P$5022=I$1),('Diário 8º PA'!$F$4:$F$5022))+SUMPRODUCT(-('Diário 9º PA'!$E$4:$E$5221='Analítico Cp.'!$B98),-('Diário 9º PA'!$P$4:$P$5221=I$1),('Diário 9º PA'!$F$4:$F$5221))+SUMPRODUCT(-('Diário 10º PA'!$E$4:$E$5221='Analítico Cp.'!$B98),-('Diário 10º PA'!$P$4:$P$5221=I$1),('Diário 10º PA'!$F$4:$F$5221))+SUMPRODUCT(-('Comp.'!$D$5:$D$233='Analítico Cp.'!$B98),-('Comp.'!$J$5:$J$233=I$1),('Comp.'!$E$5:$E$233))</f>
        <v>0</v>
      </c>
      <c r="J98" s="12">
        <f>SUMPRODUCT(-('Diário 7º PA'!$E$4:$E$5383='Analítico Cp.'!$B98),-('Diário 7º PA'!$O$4:$O$5383=J$1),('Diário 7º PA'!$F$4:$F$5383))+SUMPRODUCT(-('Diário 8º PA'!$E$4:$E$5022='Analítico Cp.'!$B98),-('Diário 8º PA'!$P$4:$P$5022=J$1),('Diário 8º PA'!$F$4:$F$5022))+SUMPRODUCT(-('Diário 9º PA'!$E$4:$E$5221='Analítico Cp.'!$B98),-('Diário 9º PA'!$P$4:$P$5221=J$1),('Diário 9º PA'!$F$4:$F$5221))+SUMPRODUCT(-('Diário 10º PA'!$E$4:$E$5221='Analítico Cp.'!$B98),-('Diário 10º PA'!$P$4:$P$5221=J$1),('Diário 10º PA'!$F$4:$F$5221))+SUMPRODUCT(-('Comp.'!$D$5:$D$233='Analítico Cp.'!$B98),-('Comp.'!$J$5:$J$233=J$1),('Comp.'!$E$5:$E$233))</f>
        <v>0</v>
      </c>
      <c r="K98" s="12">
        <f>SUMPRODUCT(-('Diário 7º PA'!$E$4:$E$5383='Analítico Cp.'!$B98),-('Diário 7º PA'!$O$4:$O$5383=K$1),('Diário 7º PA'!$F$4:$F$5383))+SUMPRODUCT(-('Diário 8º PA'!$E$4:$E$5022='Analítico Cp.'!$B98),-('Diário 8º PA'!$P$4:$P$5022=K$1),('Diário 8º PA'!$F$4:$F$5022))+SUMPRODUCT(-('Diário 9º PA'!$E$4:$E$5221='Analítico Cp.'!$B98),-('Diário 9º PA'!$P$4:$P$5221=K$1),('Diário 9º PA'!$F$4:$F$5221))+SUMPRODUCT(-('Diário 10º PA'!$E$4:$E$5221='Analítico Cp.'!$B98),-('Diário 10º PA'!$P$4:$P$5221=K$1),('Diário 10º PA'!$F$4:$F$5221))+SUMPRODUCT(-('Comp.'!$D$5:$D$233='Analítico Cp.'!$B98),-('Comp.'!$J$5:$J$233=K$1),('Comp.'!$E$5:$E$233))</f>
        <v>0</v>
      </c>
      <c r="L98" s="12">
        <f>SUMPRODUCT(-('Diário 7º PA'!$E$4:$E$5383='Analítico Cp.'!$B98),-('Diário 7º PA'!$O$4:$O$5383=L$1),('Diário 7º PA'!$F$4:$F$5383))+SUMPRODUCT(-('Diário 8º PA'!$E$4:$E$5022='Analítico Cp.'!$B98),-('Diário 8º PA'!$P$4:$P$5022=L$1),('Diário 8º PA'!$F$4:$F$5022))+SUMPRODUCT(-('Diário 9º PA'!$E$4:$E$5221='Analítico Cp.'!$B98),-('Diário 9º PA'!$P$4:$P$5221=L$1),('Diário 9º PA'!$F$4:$F$5221))+SUMPRODUCT(-('Diário 10º PA'!$E$4:$E$5221='Analítico Cp.'!$B98),-('Diário 10º PA'!$P$4:$P$5221=L$1),('Diário 10º PA'!$F$4:$F$5221))+SUMPRODUCT(-('Comp.'!$D$5:$D$233='Analítico Cp.'!$B98),-('Comp.'!$J$5:$J$233=L$1),('Comp.'!$E$5:$E$233))</f>
        <v>0</v>
      </c>
      <c r="M98" s="12">
        <f>SUMPRODUCT(-('Diário 7º PA'!$E$4:$E$5383='Analítico Cp.'!$B98),-('Diário 7º PA'!$O$4:$O$5383=M$1),('Diário 7º PA'!$F$4:$F$5383))+SUMPRODUCT(-('Diário 8º PA'!$E$4:$E$5022='Analítico Cp.'!$B98),-('Diário 8º PA'!$P$4:$P$5022=M$1),('Diário 8º PA'!$F$4:$F$5022))+SUMPRODUCT(-('Diário 9º PA'!$E$4:$E$5221='Analítico Cp.'!$B98),-('Diário 9º PA'!$P$4:$P$5221=M$1),('Diário 9º PA'!$F$4:$F$5221))+SUMPRODUCT(-('Diário 10º PA'!$E$4:$E$5221='Analítico Cp.'!$B98),-('Diário 10º PA'!$P$4:$P$5221=M$1),('Diário 10º PA'!$F$4:$F$5221))+SUMPRODUCT(-('Comp.'!$D$5:$D$233='Analítico Cp.'!$B98),-('Comp.'!$J$5:$J$233=M$1),('Comp.'!$E$5:$E$233))</f>
        <v>0</v>
      </c>
      <c r="N98" s="12">
        <f>SUMPRODUCT(-('Diário 7º PA'!$E$4:$E$5383='Analítico Cp.'!$B98),-('Diário 7º PA'!$O$4:$O$5383=N$1),('Diário 7º PA'!$F$4:$F$5383))+SUMPRODUCT(-('Diário 8º PA'!$E$4:$E$5022='Analítico Cp.'!$B98),-('Diário 8º PA'!$P$4:$P$5022=N$1),('Diário 8º PA'!$F$4:$F$5022))+SUMPRODUCT(-('Diário 9º PA'!$E$4:$E$5221='Analítico Cp.'!$B98),-('Diário 9º PA'!$P$4:$P$5221=N$1),('Diário 9º PA'!$F$4:$F$5221))+SUMPRODUCT(-('Diário 10º PA'!$E$4:$E$5221='Analítico Cp.'!$B98),-('Diário 10º PA'!$P$4:$P$5221=N$1),('Diário 10º PA'!$F$4:$F$5221))+SUMPRODUCT(-('Comp.'!$D$5:$D$233='Analítico Cp.'!$B98),-('Comp.'!$J$5:$J$233=N$1),('Comp.'!$E$5:$E$233))</f>
        <v>0</v>
      </c>
      <c r="O98" s="12">
        <f t="shared" si="14"/>
        <v>2088.7400000000002</v>
      </c>
      <c r="P98" s="168">
        <f t="shared" si="15"/>
        <v>2.0208060526932892E-4</v>
      </c>
    </row>
    <row r="99" spans="1:16" ht="23.25" customHeight="1" x14ac:dyDescent="0.2">
      <c r="A99" s="59" t="s">
        <v>293</v>
      </c>
      <c r="B99" s="103" t="s">
        <v>294</v>
      </c>
      <c r="C99" s="12">
        <f>SUMPRODUCT(-('Diário 7º PA'!$E$4:$E$5383='Analítico Cp.'!$B99),-('Diário 7º PA'!$O$4:$O$5383=C$1),('Diário 7º PA'!$F$4:$F$5383))+SUMPRODUCT(-('Diário 8º PA'!$E$4:$E$5022='Analítico Cp.'!$B99),-('Diário 8º PA'!$P$4:$P$5022=C$1),('Diário 8º PA'!$F$4:$F$5022))+SUMPRODUCT(-('Diário 9º PA'!$E$4:$E$5221='Analítico Cp.'!$B99),-('Diário 9º PA'!$P$4:$P$5221=C$1),('Diário 9º PA'!$F$4:$F$5221))+SUMPRODUCT(-('Diário 10º PA'!$E$4:$E$5221='Analítico Cp.'!$B99),-('Diário 10º PA'!$P$4:$P$5221=C$1),('Diário 10º PA'!$F$4:$F$5221))+SUMPRODUCT(-('Comp.'!$D$5:$D$233='Analítico Cp.'!$B99),-('Comp.'!$J$5:$J$233=C$1),('Comp.'!$E$5:$E$233))</f>
        <v>705379.28</v>
      </c>
      <c r="D99" s="12">
        <f>SUMPRODUCT(-('Diário 7º PA'!$E$4:$E$5383='Analítico Cp.'!$B99),-('Diário 7º PA'!$O$4:$O$5383=D$1),('Diário 7º PA'!$F$4:$F$5383))+SUMPRODUCT(-('Diário 8º PA'!$E$4:$E$5022='Analítico Cp.'!$B99),-('Diário 8º PA'!$P$4:$P$5022=D$1),('Diário 8º PA'!$F$4:$F$5022))+SUMPRODUCT(-('Diário 9º PA'!$E$4:$E$5221='Analítico Cp.'!$B99),-('Diário 9º PA'!$P$4:$P$5221=D$1),('Diário 9º PA'!$F$4:$F$5221))+SUMPRODUCT(-('Diário 10º PA'!$E$4:$E$5221='Analítico Cp.'!$B99),-('Diário 10º PA'!$P$4:$P$5221=D$1),('Diário 10º PA'!$F$4:$F$5221))+SUMPRODUCT(-('Comp.'!$D$5:$D$233='Analítico Cp.'!$B99),-('Comp.'!$J$5:$J$233=D$1),('Comp.'!$E$5:$E$233))</f>
        <v>652071.8600000001</v>
      </c>
      <c r="E99" s="12">
        <f>SUMPRODUCT(-('Diário 7º PA'!$E$4:$E$5383='Analítico Cp.'!$B99),-('Diário 7º PA'!$O$4:$O$5383=E$1),('Diário 7º PA'!$F$4:$F$5383))+SUMPRODUCT(-('Diário 8º PA'!$E$4:$E$5022='Analítico Cp.'!$B99),-('Diário 8º PA'!$P$4:$P$5022=E$1),('Diário 8º PA'!$F$4:$F$5022))+SUMPRODUCT(-('Diário 9º PA'!$E$4:$E$5221='Analítico Cp.'!$B99),-('Diário 9º PA'!$P$4:$P$5221=E$1),('Diário 9º PA'!$F$4:$F$5221))+SUMPRODUCT(-('Diário 10º PA'!$E$4:$E$5221='Analítico Cp.'!$B99),-('Diário 10º PA'!$P$4:$P$5221=E$1),('Diário 10º PA'!$F$4:$F$5221))+SUMPRODUCT(-('Comp.'!$D$5:$D$233='Analítico Cp.'!$B99),-('Comp.'!$J$5:$J$233=E$1),('Comp.'!$E$5:$E$233))</f>
        <v>753193.12</v>
      </c>
      <c r="F99" s="12">
        <f>SUMPRODUCT(-('Diário 7º PA'!$E$4:$E$5383='Analítico Cp.'!$B99),-('Diário 7º PA'!$O$4:$O$5383=F$1),('Diário 7º PA'!$F$4:$F$5383))+SUMPRODUCT(-('Diário 8º PA'!$E$4:$E$5022='Analítico Cp.'!$B99),-('Diário 8º PA'!$P$4:$P$5022=F$1),('Diário 8º PA'!$F$4:$F$5022))+SUMPRODUCT(-('Diário 9º PA'!$E$4:$E$5221='Analítico Cp.'!$B99),-('Diário 9º PA'!$P$4:$P$5221=F$1),('Diário 9º PA'!$F$4:$F$5221))+SUMPRODUCT(-('Diário 10º PA'!$E$4:$E$5221='Analítico Cp.'!$B99),-('Diário 10º PA'!$P$4:$P$5221=F$1),('Diário 10º PA'!$F$4:$F$5221))+SUMPRODUCT(-('Comp.'!$D$5:$D$233='Analítico Cp.'!$B99),-('Comp.'!$J$5:$J$233=F$1),('Comp.'!$E$5:$E$233))</f>
        <v>0</v>
      </c>
      <c r="G99" s="12">
        <f>SUMPRODUCT(-('Diário 7º PA'!$E$4:$E$5383='Analítico Cp.'!$B99),-('Diário 7º PA'!$O$4:$O$5383=G$1),('Diário 7º PA'!$F$4:$F$5383))+SUMPRODUCT(-('Diário 8º PA'!$E$4:$E$5022='Analítico Cp.'!$B99),-('Diário 8º PA'!$P$4:$P$5022=G$1),('Diário 8º PA'!$F$4:$F$5022))+SUMPRODUCT(-('Diário 9º PA'!$E$4:$E$5221='Analítico Cp.'!$B99),-('Diário 9º PA'!$P$4:$P$5221=G$1),('Diário 9º PA'!$F$4:$F$5221))+SUMPRODUCT(-('Diário 10º PA'!$E$4:$E$5221='Analítico Cp.'!$B99),-('Diário 10º PA'!$P$4:$P$5221=G$1),('Diário 10º PA'!$F$4:$F$5221))+SUMPRODUCT(-('Comp.'!$D$5:$D$233='Analítico Cp.'!$B99),-('Comp.'!$J$5:$J$233=G$1),('Comp.'!$E$5:$E$233))</f>
        <v>0</v>
      </c>
      <c r="H99" s="12">
        <f>SUMPRODUCT(-('Diário 7º PA'!$E$4:$E$5383='Analítico Cp.'!$B99),-('Diário 7º PA'!$O$4:$O$5383=H$1),('Diário 7º PA'!$F$4:$F$5383))+SUMPRODUCT(-('Diário 8º PA'!$E$4:$E$5022='Analítico Cp.'!$B99),-('Diário 8º PA'!$P$4:$P$5022=H$1),('Diário 8º PA'!$F$4:$F$5022))+SUMPRODUCT(-('Diário 9º PA'!$E$4:$E$5221='Analítico Cp.'!$B99),-('Diário 9º PA'!$P$4:$P$5221=H$1),('Diário 9º PA'!$F$4:$F$5221))+SUMPRODUCT(-('Diário 10º PA'!$E$4:$E$5221='Analítico Cp.'!$B99),-('Diário 10º PA'!$P$4:$P$5221=H$1),('Diário 10º PA'!$F$4:$F$5221))+SUMPRODUCT(-('Comp.'!$D$5:$D$233='Analítico Cp.'!$B99),-('Comp.'!$J$5:$J$233=H$1),('Comp.'!$E$5:$E$233))</f>
        <v>0</v>
      </c>
      <c r="I99" s="12">
        <f>SUMPRODUCT(-('Diário 7º PA'!$E$4:$E$5383='Analítico Cp.'!$B99),-('Diário 7º PA'!$O$4:$O$5383=I$1),('Diário 7º PA'!$F$4:$F$5383))+SUMPRODUCT(-('Diário 8º PA'!$E$4:$E$5022='Analítico Cp.'!$B99),-('Diário 8º PA'!$P$4:$P$5022=I$1),('Diário 8º PA'!$F$4:$F$5022))+SUMPRODUCT(-('Diário 9º PA'!$E$4:$E$5221='Analítico Cp.'!$B99),-('Diário 9º PA'!$P$4:$P$5221=I$1),('Diário 9º PA'!$F$4:$F$5221))+SUMPRODUCT(-('Diário 10º PA'!$E$4:$E$5221='Analítico Cp.'!$B99),-('Diário 10º PA'!$P$4:$P$5221=I$1),('Diário 10º PA'!$F$4:$F$5221))+SUMPRODUCT(-('Comp.'!$D$5:$D$233='Analítico Cp.'!$B99),-('Comp.'!$J$5:$J$233=I$1),('Comp.'!$E$5:$E$233))</f>
        <v>0</v>
      </c>
      <c r="J99" s="12">
        <f>SUMPRODUCT(-('Diário 7º PA'!$E$4:$E$5383='Analítico Cp.'!$B99),-('Diário 7º PA'!$O$4:$O$5383=J$1),('Diário 7º PA'!$F$4:$F$5383))+SUMPRODUCT(-('Diário 8º PA'!$E$4:$E$5022='Analítico Cp.'!$B99),-('Diário 8º PA'!$P$4:$P$5022=J$1),('Diário 8º PA'!$F$4:$F$5022))+SUMPRODUCT(-('Diário 9º PA'!$E$4:$E$5221='Analítico Cp.'!$B99),-('Diário 9º PA'!$P$4:$P$5221=J$1),('Diário 9º PA'!$F$4:$F$5221))+SUMPRODUCT(-('Diário 10º PA'!$E$4:$E$5221='Analítico Cp.'!$B99),-('Diário 10º PA'!$P$4:$P$5221=J$1),('Diário 10º PA'!$F$4:$F$5221))+SUMPRODUCT(-('Comp.'!$D$5:$D$233='Analítico Cp.'!$B99),-('Comp.'!$J$5:$J$233=J$1),('Comp.'!$E$5:$E$233))</f>
        <v>0</v>
      </c>
      <c r="K99" s="12">
        <f>SUMPRODUCT(-('Diário 7º PA'!$E$4:$E$5383='Analítico Cp.'!$B99),-('Diário 7º PA'!$O$4:$O$5383=K$1),('Diário 7º PA'!$F$4:$F$5383))+SUMPRODUCT(-('Diário 8º PA'!$E$4:$E$5022='Analítico Cp.'!$B99),-('Diário 8º PA'!$P$4:$P$5022=K$1),('Diário 8º PA'!$F$4:$F$5022))+SUMPRODUCT(-('Diário 9º PA'!$E$4:$E$5221='Analítico Cp.'!$B99),-('Diário 9º PA'!$P$4:$P$5221=K$1),('Diário 9º PA'!$F$4:$F$5221))+SUMPRODUCT(-('Diário 10º PA'!$E$4:$E$5221='Analítico Cp.'!$B99),-('Diário 10º PA'!$P$4:$P$5221=K$1),('Diário 10º PA'!$F$4:$F$5221))+SUMPRODUCT(-('Comp.'!$D$5:$D$233='Analítico Cp.'!$B99),-('Comp.'!$J$5:$J$233=K$1),('Comp.'!$E$5:$E$233))</f>
        <v>0</v>
      </c>
      <c r="L99" s="12">
        <f>SUMPRODUCT(-('Diário 7º PA'!$E$4:$E$5383='Analítico Cp.'!$B99),-('Diário 7º PA'!$O$4:$O$5383=L$1),('Diário 7º PA'!$F$4:$F$5383))+SUMPRODUCT(-('Diário 8º PA'!$E$4:$E$5022='Analítico Cp.'!$B99),-('Diário 8º PA'!$P$4:$P$5022=L$1),('Diário 8º PA'!$F$4:$F$5022))+SUMPRODUCT(-('Diário 9º PA'!$E$4:$E$5221='Analítico Cp.'!$B99),-('Diário 9º PA'!$P$4:$P$5221=L$1),('Diário 9º PA'!$F$4:$F$5221))+SUMPRODUCT(-('Diário 10º PA'!$E$4:$E$5221='Analítico Cp.'!$B99),-('Diário 10º PA'!$P$4:$P$5221=L$1),('Diário 10º PA'!$F$4:$F$5221))+SUMPRODUCT(-('Comp.'!$D$5:$D$233='Analítico Cp.'!$B99),-('Comp.'!$J$5:$J$233=L$1),('Comp.'!$E$5:$E$233))</f>
        <v>0</v>
      </c>
      <c r="M99" s="12">
        <f>SUMPRODUCT(-('Diário 7º PA'!$E$4:$E$5383='Analítico Cp.'!$B99),-('Diário 7º PA'!$O$4:$O$5383=M$1),('Diário 7º PA'!$F$4:$F$5383))+SUMPRODUCT(-('Diário 8º PA'!$E$4:$E$5022='Analítico Cp.'!$B99),-('Diário 8º PA'!$P$4:$P$5022=M$1),('Diário 8º PA'!$F$4:$F$5022))+SUMPRODUCT(-('Diário 9º PA'!$E$4:$E$5221='Analítico Cp.'!$B99),-('Diário 9º PA'!$P$4:$P$5221=M$1),('Diário 9º PA'!$F$4:$F$5221))+SUMPRODUCT(-('Diário 10º PA'!$E$4:$E$5221='Analítico Cp.'!$B99),-('Diário 10º PA'!$P$4:$P$5221=M$1),('Diário 10º PA'!$F$4:$F$5221))+SUMPRODUCT(-('Comp.'!$D$5:$D$233='Analítico Cp.'!$B99),-('Comp.'!$J$5:$J$233=M$1),('Comp.'!$E$5:$E$233))</f>
        <v>0</v>
      </c>
      <c r="N99" s="12">
        <f>SUMPRODUCT(-('Diário 7º PA'!$E$4:$E$5383='Analítico Cp.'!$B99),-('Diário 7º PA'!$O$4:$O$5383=N$1),('Diário 7º PA'!$F$4:$F$5383))+SUMPRODUCT(-('Diário 8º PA'!$E$4:$E$5022='Analítico Cp.'!$B99),-('Diário 8º PA'!$P$4:$P$5022=N$1),('Diário 8º PA'!$F$4:$F$5022))+SUMPRODUCT(-('Diário 9º PA'!$E$4:$E$5221='Analítico Cp.'!$B99),-('Diário 9º PA'!$P$4:$P$5221=N$1),('Diário 9º PA'!$F$4:$F$5221))+SUMPRODUCT(-('Diário 10º PA'!$E$4:$E$5221='Analítico Cp.'!$B99),-('Diário 10º PA'!$P$4:$P$5221=N$1),('Diário 10º PA'!$F$4:$F$5221))+SUMPRODUCT(-('Comp.'!$D$5:$D$233='Analítico Cp.'!$B99),-('Comp.'!$J$5:$J$233=N$1),('Comp.'!$E$5:$E$233))</f>
        <v>0</v>
      </c>
      <c r="O99" s="12">
        <f t="shared" si="14"/>
        <v>2110644.2600000002</v>
      </c>
      <c r="P99" s="168">
        <f t="shared" si="15"/>
        <v>0.20419979009787473</v>
      </c>
    </row>
    <row r="100" spans="1:16" ht="23.25" customHeight="1" x14ac:dyDescent="0.2">
      <c r="A100" s="59" t="s">
        <v>295</v>
      </c>
      <c r="B100" s="103" t="s">
        <v>296</v>
      </c>
      <c r="C100" s="12">
        <f>SUMPRODUCT(-('Diário 7º PA'!$E$4:$E$5383='Analítico Cp.'!$B100),-('Diário 7º PA'!$O$4:$O$5383=C$1),('Diário 7º PA'!$F$4:$F$5383))+SUMPRODUCT(-('Diário 8º PA'!$E$4:$E$5022='Analítico Cp.'!$B100),-('Diário 8º PA'!$P$4:$P$5022=C$1),('Diário 8º PA'!$F$4:$F$5022))+SUMPRODUCT(-('Diário 9º PA'!$E$4:$E$5221='Analítico Cp.'!$B100),-('Diário 9º PA'!$P$4:$P$5221=C$1),('Diário 9º PA'!$F$4:$F$5221))+SUMPRODUCT(-('Diário 10º PA'!$E$4:$E$5221='Analítico Cp.'!$B100),-('Diário 10º PA'!$P$4:$P$5221=C$1),('Diário 10º PA'!$F$4:$F$5221))+SUMPRODUCT(-('Comp.'!$D$5:$D$233='Analítico Cp.'!$B100),-('Comp.'!$J$5:$J$233=C$1),('Comp.'!$E$5:$E$233))</f>
        <v>96.66</v>
      </c>
      <c r="D100" s="12">
        <f>SUMPRODUCT(-('Diário 7º PA'!$E$4:$E$5383='Analítico Cp.'!$B100),-('Diário 7º PA'!$O$4:$O$5383=D$1),('Diário 7º PA'!$F$4:$F$5383))+SUMPRODUCT(-('Diário 8º PA'!$E$4:$E$5022='Analítico Cp.'!$B100),-('Diário 8º PA'!$P$4:$P$5022=D$1),('Diário 8º PA'!$F$4:$F$5022))+SUMPRODUCT(-('Diário 9º PA'!$E$4:$E$5221='Analítico Cp.'!$B100),-('Diário 9º PA'!$P$4:$P$5221=D$1),('Diário 9º PA'!$F$4:$F$5221))+SUMPRODUCT(-('Diário 10º PA'!$E$4:$E$5221='Analítico Cp.'!$B100),-('Diário 10º PA'!$P$4:$P$5221=D$1),('Diário 10º PA'!$F$4:$F$5221))+SUMPRODUCT(-('Comp.'!$D$5:$D$233='Analítico Cp.'!$B100),-('Comp.'!$J$5:$J$233=D$1),('Comp.'!$E$5:$E$233))</f>
        <v>185.35</v>
      </c>
      <c r="E100" s="12">
        <f>SUMPRODUCT(-('Diário 7º PA'!$E$4:$E$5383='Analítico Cp.'!$B100),-('Diário 7º PA'!$O$4:$O$5383=E$1),('Diário 7º PA'!$F$4:$F$5383))+SUMPRODUCT(-('Diário 8º PA'!$E$4:$E$5022='Analítico Cp.'!$B100),-('Diário 8º PA'!$P$4:$P$5022=E$1),('Diário 8º PA'!$F$4:$F$5022))+SUMPRODUCT(-('Diário 9º PA'!$E$4:$E$5221='Analítico Cp.'!$B100),-('Diário 9º PA'!$P$4:$P$5221=E$1),('Diário 9º PA'!$F$4:$F$5221))+SUMPRODUCT(-('Diário 10º PA'!$E$4:$E$5221='Analítico Cp.'!$B100),-('Diário 10º PA'!$P$4:$P$5221=E$1),('Diário 10º PA'!$F$4:$F$5221))+SUMPRODUCT(-('Comp.'!$D$5:$D$233='Analítico Cp.'!$B100),-('Comp.'!$J$5:$J$233=E$1),('Comp.'!$E$5:$E$233))</f>
        <v>511.5</v>
      </c>
      <c r="F100" s="12">
        <f>SUMPRODUCT(-('Diário 7º PA'!$E$4:$E$5383='Analítico Cp.'!$B100),-('Diário 7º PA'!$O$4:$O$5383=F$1),('Diário 7º PA'!$F$4:$F$5383))+SUMPRODUCT(-('Diário 8º PA'!$E$4:$E$5022='Analítico Cp.'!$B100),-('Diário 8º PA'!$P$4:$P$5022=F$1),('Diário 8º PA'!$F$4:$F$5022))+SUMPRODUCT(-('Diário 9º PA'!$E$4:$E$5221='Analítico Cp.'!$B100),-('Diário 9º PA'!$P$4:$P$5221=F$1),('Diário 9º PA'!$F$4:$F$5221))+SUMPRODUCT(-('Diário 10º PA'!$E$4:$E$5221='Analítico Cp.'!$B100),-('Diário 10º PA'!$P$4:$P$5221=F$1),('Diário 10º PA'!$F$4:$F$5221))+SUMPRODUCT(-('Comp.'!$D$5:$D$233='Analítico Cp.'!$B100),-('Comp.'!$J$5:$J$233=F$1),('Comp.'!$E$5:$E$233))</f>
        <v>0</v>
      </c>
      <c r="G100" s="12">
        <f>SUMPRODUCT(-('Diário 7º PA'!$E$4:$E$5383='Analítico Cp.'!$B100),-('Diário 7º PA'!$O$4:$O$5383=G$1),('Diário 7º PA'!$F$4:$F$5383))+SUMPRODUCT(-('Diário 8º PA'!$E$4:$E$5022='Analítico Cp.'!$B100),-('Diário 8º PA'!$P$4:$P$5022=G$1),('Diário 8º PA'!$F$4:$F$5022))+SUMPRODUCT(-('Diário 9º PA'!$E$4:$E$5221='Analítico Cp.'!$B100),-('Diário 9º PA'!$P$4:$P$5221=G$1),('Diário 9º PA'!$F$4:$F$5221))+SUMPRODUCT(-('Diário 10º PA'!$E$4:$E$5221='Analítico Cp.'!$B100),-('Diário 10º PA'!$P$4:$P$5221=G$1),('Diário 10º PA'!$F$4:$F$5221))+SUMPRODUCT(-('Comp.'!$D$5:$D$233='Analítico Cp.'!$B100),-('Comp.'!$J$5:$J$233=G$1),('Comp.'!$E$5:$E$233))</f>
        <v>0</v>
      </c>
      <c r="H100" s="12">
        <f>SUMPRODUCT(-('Diário 7º PA'!$E$4:$E$5383='Analítico Cp.'!$B100),-('Diário 7º PA'!$O$4:$O$5383=H$1),('Diário 7º PA'!$F$4:$F$5383))+SUMPRODUCT(-('Diário 8º PA'!$E$4:$E$5022='Analítico Cp.'!$B100),-('Diário 8º PA'!$P$4:$P$5022=H$1),('Diário 8º PA'!$F$4:$F$5022))+SUMPRODUCT(-('Diário 9º PA'!$E$4:$E$5221='Analítico Cp.'!$B100),-('Diário 9º PA'!$P$4:$P$5221=H$1),('Diário 9º PA'!$F$4:$F$5221))+SUMPRODUCT(-('Diário 10º PA'!$E$4:$E$5221='Analítico Cp.'!$B100),-('Diário 10º PA'!$P$4:$P$5221=H$1),('Diário 10º PA'!$F$4:$F$5221))+SUMPRODUCT(-('Comp.'!$D$5:$D$233='Analítico Cp.'!$B100),-('Comp.'!$J$5:$J$233=H$1),('Comp.'!$E$5:$E$233))</f>
        <v>0</v>
      </c>
      <c r="I100" s="12">
        <f>SUMPRODUCT(-('Diário 7º PA'!$E$4:$E$5383='Analítico Cp.'!$B100),-('Diário 7º PA'!$O$4:$O$5383=I$1),('Diário 7º PA'!$F$4:$F$5383))+SUMPRODUCT(-('Diário 8º PA'!$E$4:$E$5022='Analítico Cp.'!$B100),-('Diário 8º PA'!$P$4:$P$5022=I$1),('Diário 8º PA'!$F$4:$F$5022))+SUMPRODUCT(-('Diário 9º PA'!$E$4:$E$5221='Analítico Cp.'!$B100),-('Diário 9º PA'!$P$4:$P$5221=I$1),('Diário 9º PA'!$F$4:$F$5221))+SUMPRODUCT(-('Diário 10º PA'!$E$4:$E$5221='Analítico Cp.'!$B100),-('Diário 10º PA'!$P$4:$P$5221=I$1),('Diário 10º PA'!$F$4:$F$5221))+SUMPRODUCT(-('Comp.'!$D$5:$D$233='Analítico Cp.'!$B100),-('Comp.'!$J$5:$J$233=I$1),('Comp.'!$E$5:$E$233))</f>
        <v>0</v>
      </c>
      <c r="J100" s="12">
        <f>SUMPRODUCT(-('Diário 7º PA'!$E$4:$E$5383='Analítico Cp.'!$B100),-('Diário 7º PA'!$O$4:$O$5383=J$1),('Diário 7º PA'!$F$4:$F$5383))+SUMPRODUCT(-('Diário 8º PA'!$E$4:$E$5022='Analítico Cp.'!$B100),-('Diário 8º PA'!$P$4:$P$5022=J$1),('Diário 8º PA'!$F$4:$F$5022))+SUMPRODUCT(-('Diário 9º PA'!$E$4:$E$5221='Analítico Cp.'!$B100),-('Diário 9º PA'!$P$4:$P$5221=J$1),('Diário 9º PA'!$F$4:$F$5221))+SUMPRODUCT(-('Diário 10º PA'!$E$4:$E$5221='Analítico Cp.'!$B100),-('Diário 10º PA'!$P$4:$P$5221=J$1),('Diário 10º PA'!$F$4:$F$5221))+SUMPRODUCT(-('Comp.'!$D$5:$D$233='Analítico Cp.'!$B100),-('Comp.'!$J$5:$J$233=J$1),('Comp.'!$E$5:$E$233))</f>
        <v>0</v>
      </c>
      <c r="K100" s="12">
        <f>SUMPRODUCT(-('Diário 7º PA'!$E$4:$E$5383='Analítico Cp.'!$B100),-('Diário 7º PA'!$O$4:$O$5383=K$1),('Diário 7º PA'!$F$4:$F$5383))+SUMPRODUCT(-('Diário 8º PA'!$E$4:$E$5022='Analítico Cp.'!$B100),-('Diário 8º PA'!$P$4:$P$5022=K$1),('Diário 8º PA'!$F$4:$F$5022))+SUMPRODUCT(-('Diário 9º PA'!$E$4:$E$5221='Analítico Cp.'!$B100),-('Diário 9º PA'!$P$4:$P$5221=K$1),('Diário 9º PA'!$F$4:$F$5221))+SUMPRODUCT(-('Diário 10º PA'!$E$4:$E$5221='Analítico Cp.'!$B100),-('Diário 10º PA'!$P$4:$P$5221=K$1),('Diário 10º PA'!$F$4:$F$5221))+SUMPRODUCT(-('Comp.'!$D$5:$D$233='Analítico Cp.'!$B100),-('Comp.'!$J$5:$J$233=K$1),('Comp.'!$E$5:$E$233))</f>
        <v>0</v>
      </c>
      <c r="L100" s="12">
        <f>SUMPRODUCT(-('Diário 7º PA'!$E$4:$E$5383='Analítico Cp.'!$B100),-('Diário 7º PA'!$O$4:$O$5383=L$1),('Diário 7º PA'!$F$4:$F$5383))+SUMPRODUCT(-('Diário 8º PA'!$E$4:$E$5022='Analítico Cp.'!$B100),-('Diário 8º PA'!$P$4:$P$5022=L$1),('Diário 8º PA'!$F$4:$F$5022))+SUMPRODUCT(-('Diário 9º PA'!$E$4:$E$5221='Analítico Cp.'!$B100),-('Diário 9º PA'!$P$4:$P$5221=L$1),('Diário 9º PA'!$F$4:$F$5221))+SUMPRODUCT(-('Diário 10º PA'!$E$4:$E$5221='Analítico Cp.'!$B100),-('Diário 10º PA'!$P$4:$P$5221=L$1),('Diário 10º PA'!$F$4:$F$5221))+SUMPRODUCT(-('Comp.'!$D$5:$D$233='Analítico Cp.'!$B100),-('Comp.'!$J$5:$J$233=L$1),('Comp.'!$E$5:$E$233))</f>
        <v>0</v>
      </c>
      <c r="M100" s="12">
        <f>SUMPRODUCT(-('Diário 7º PA'!$E$4:$E$5383='Analítico Cp.'!$B100),-('Diário 7º PA'!$O$4:$O$5383=M$1),('Diário 7º PA'!$F$4:$F$5383))+SUMPRODUCT(-('Diário 8º PA'!$E$4:$E$5022='Analítico Cp.'!$B100),-('Diário 8º PA'!$P$4:$P$5022=M$1),('Diário 8º PA'!$F$4:$F$5022))+SUMPRODUCT(-('Diário 9º PA'!$E$4:$E$5221='Analítico Cp.'!$B100),-('Diário 9º PA'!$P$4:$P$5221=M$1),('Diário 9º PA'!$F$4:$F$5221))+SUMPRODUCT(-('Diário 10º PA'!$E$4:$E$5221='Analítico Cp.'!$B100),-('Diário 10º PA'!$P$4:$P$5221=M$1),('Diário 10º PA'!$F$4:$F$5221))+SUMPRODUCT(-('Comp.'!$D$5:$D$233='Analítico Cp.'!$B100),-('Comp.'!$J$5:$J$233=M$1),('Comp.'!$E$5:$E$233))</f>
        <v>0</v>
      </c>
      <c r="N100" s="12">
        <f>SUMPRODUCT(-('Diário 7º PA'!$E$4:$E$5383='Analítico Cp.'!$B100),-('Diário 7º PA'!$O$4:$O$5383=N$1),('Diário 7º PA'!$F$4:$F$5383))+SUMPRODUCT(-('Diário 8º PA'!$E$4:$E$5022='Analítico Cp.'!$B100),-('Diário 8º PA'!$P$4:$P$5022=N$1),('Diário 8º PA'!$F$4:$F$5022))+SUMPRODUCT(-('Diário 9º PA'!$E$4:$E$5221='Analítico Cp.'!$B100),-('Diário 9º PA'!$P$4:$P$5221=N$1),('Diário 9º PA'!$F$4:$F$5221))+SUMPRODUCT(-('Diário 10º PA'!$E$4:$E$5221='Analítico Cp.'!$B100),-('Diário 10º PA'!$P$4:$P$5221=N$1),('Diário 10º PA'!$F$4:$F$5221))+SUMPRODUCT(-('Comp.'!$D$5:$D$233='Analítico Cp.'!$B100),-('Comp.'!$J$5:$J$233=N$1),('Comp.'!$E$5:$E$233))</f>
        <v>0</v>
      </c>
      <c r="O100" s="12">
        <f t="shared" si="14"/>
        <v>793.51</v>
      </c>
      <c r="P100" s="168">
        <f t="shared" si="15"/>
        <v>7.6770196906874566E-5</v>
      </c>
    </row>
    <row r="101" spans="1:16" ht="23.25" customHeight="1" x14ac:dyDescent="0.2">
      <c r="A101" s="59" t="s">
        <v>297</v>
      </c>
      <c r="B101" s="103" t="s">
        <v>298</v>
      </c>
      <c r="C101" s="12">
        <f>SUMPRODUCT(-('Diário 7º PA'!$E$4:$E$5383='Analítico Cp.'!$B101),-('Diário 7º PA'!$O$4:$O$5383=C$1),('Diário 7º PA'!$F$4:$F$5383))+SUMPRODUCT(-('Diário 8º PA'!$E$4:$E$5022='Analítico Cp.'!$B101),-('Diário 8º PA'!$P$4:$P$5022=C$1),('Diário 8º PA'!$F$4:$F$5022))+SUMPRODUCT(-('Diário 9º PA'!$E$4:$E$5221='Analítico Cp.'!$B101),-('Diário 9º PA'!$P$4:$P$5221=C$1),('Diário 9º PA'!$F$4:$F$5221))+SUMPRODUCT(-('Diário 10º PA'!$E$4:$E$5221='Analítico Cp.'!$B101),-('Diário 10º PA'!$P$4:$P$5221=C$1),('Diário 10º PA'!$F$4:$F$5221))+SUMPRODUCT(-('Comp.'!$D$5:$D$233='Analítico Cp.'!$B101),-('Comp.'!$J$5:$J$233=C$1),('Comp.'!$E$5:$E$233))</f>
        <v>10800.85</v>
      </c>
      <c r="D101" s="12">
        <f>SUMPRODUCT(-('Diário 7º PA'!$E$4:$E$5383='Analítico Cp.'!$B101),-('Diário 7º PA'!$O$4:$O$5383=D$1),('Diário 7º PA'!$F$4:$F$5383))+SUMPRODUCT(-('Diário 8º PA'!$E$4:$E$5022='Analítico Cp.'!$B101),-('Diário 8º PA'!$P$4:$P$5022=D$1),('Diário 8º PA'!$F$4:$F$5022))+SUMPRODUCT(-('Diário 9º PA'!$E$4:$E$5221='Analítico Cp.'!$B101),-('Diário 9º PA'!$P$4:$P$5221=D$1),('Diário 9º PA'!$F$4:$F$5221))+SUMPRODUCT(-('Diário 10º PA'!$E$4:$E$5221='Analítico Cp.'!$B101),-('Diário 10º PA'!$P$4:$P$5221=D$1),('Diário 10º PA'!$F$4:$F$5221))+SUMPRODUCT(-('Comp.'!$D$5:$D$233='Analítico Cp.'!$B101),-('Comp.'!$J$5:$J$233=D$1),('Comp.'!$E$5:$E$233))</f>
        <v>7827.55</v>
      </c>
      <c r="E101" s="12">
        <f>SUMPRODUCT(-('Diário 7º PA'!$E$4:$E$5383='Analítico Cp.'!$B101),-('Diário 7º PA'!$O$4:$O$5383=E$1),('Diário 7º PA'!$F$4:$F$5383))+SUMPRODUCT(-('Diário 8º PA'!$E$4:$E$5022='Analítico Cp.'!$B101),-('Diário 8º PA'!$P$4:$P$5022=E$1),('Diário 8º PA'!$F$4:$F$5022))+SUMPRODUCT(-('Diário 9º PA'!$E$4:$E$5221='Analítico Cp.'!$B101),-('Diário 9º PA'!$P$4:$P$5221=E$1),('Diário 9º PA'!$F$4:$F$5221))+SUMPRODUCT(-('Diário 10º PA'!$E$4:$E$5221='Analítico Cp.'!$B101),-('Diário 10º PA'!$P$4:$P$5221=E$1),('Diário 10º PA'!$F$4:$F$5221))+SUMPRODUCT(-('Comp.'!$D$5:$D$233='Analítico Cp.'!$B101),-('Comp.'!$J$5:$J$233=E$1),('Comp.'!$E$5:$E$233))</f>
        <v>1575.5</v>
      </c>
      <c r="F101" s="12">
        <f>SUMPRODUCT(-('Diário 7º PA'!$E$4:$E$5383='Analítico Cp.'!$B101),-('Diário 7º PA'!$O$4:$O$5383=F$1),('Diário 7º PA'!$F$4:$F$5383))+SUMPRODUCT(-('Diário 8º PA'!$E$4:$E$5022='Analítico Cp.'!$B101),-('Diário 8º PA'!$P$4:$P$5022=F$1),('Diário 8º PA'!$F$4:$F$5022))+SUMPRODUCT(-('Diário 9º PA'!$E$4:$E$5221='Analítico Cp.'!$B101),-('Diário 9º PA'!$P$4:$P$5221=F$1),('Diário 9º PA'!$F$4:$F$5221))+SUMPRODUCT(-('Diário 10º PA'!$E$4:$E$5221='Analítico Cp.'!$B101),-('Diário 10º PA'!$P$4:$P$5221=F$1),('Diário 10º PA'!$F$4:$F$5221))+SUMPRODUCT(-('Comp.'!$D$5:$D$233='Analítico Cp.'!$B101),-('Comp.'!$J$5:$J$233=F$1),('Comp.'!$E$5:$E$233))</f>
        <v>0</v>
      </c>
      <c r="G101" s="12">
        <f>SUMPRODUCT(-('Diário 7º PA'!$E$4:$E$5383='Analítico Cp.'!$B101),-('Diário 7º PA'!$O$4:$O$5383=G$1),('Diário 7º PA'!$F$4:$F$5383))+SUMPRODUCT(-('Diário 8º PA'!$E$4:$E$5022='Analítico Cp.'!$B101),-('Diário 8º PA'!$P$4:$P$5022=G$1),('Diário 8º PA'!$F$4:$F$5022))+SUMPRODUCT(-('Diário 9º PA'!$E$4:$E$5221='Analítico Cp.'!$B101),-('Diário 9º PA'!$P$4:$P$5221=G$1),('Diário 9º PA'!$F$4:$F$5221))+SUMPRODUCT(-('Diário 10º PA'!$E$4:$E$5221='Analítico Cp.'!$B101),-('Diário 10º PA'!$P$4:$P$5221=G$1),('Diário 10º PA'!$F$4:$F$5221))+SUMPRODUCT(-('Comp.'!$D$5:$D$233='Analítico Cp.'!$B101),-('Comp.'!$J$5:$J$233=G$1),('Comp.'!$E$5:$E$233))</f>
        <v>0</v>
      </c>
      <c r="H101" s="12">
        <f>SUMPRODUCT(-('Diário 7º PA'!$E$4:$E$5383='Analítico Cp.'!$B101),-('Diário 7º PA'!$O$4:$O$5383=H$1),('Diário 7º PA'!$F$4:$F$5383))+SUMPRODUCT(-('Diário 8º PA'!$E$4:$E$5022='Analítico Cp.'!$B101),-('Diário 8º PA'!$P$4:$P$5022=H$1),('Diário 8º PA'!$F$4:$F$5022))+SUMPRODUCT(-('Diário 9º PA'!$E$4:$E$5221='Analítico Cp.'!$B101),-('Diário 9º PA'!$P$4:$P$5221=H$1),('Diário 9º PA'!$F$4:$F$5221))+SUMPRODUCT(-('Diário 10º PA'!$E$4:$E$5221='Analítico Cp.'!$B101),-('Diário 10º PA'!$P$4:$P$5221=H$1),('Diário 10º PA'!$F$4:$F$5221))+SUMPRODUCT(-('Comp.'!$D$5:$D$233='Analítico Cp.'!$B101),-('Comp.'!$J$5:$J$233=H$1),('Comp.'!$E$5:$E$233))</f>
        <v>0</v>
      </c>
      <c r="I101" s="12">
        <f>SUMPRODUCT(-('Diário 7º PA'!$E$4:$E$5383='Analítico Cp.'!$B101),-('Diário 7º PA'!$O$4:$O$5383=I$1),('Diário 7º PA'!$F$4:$F$5383))+SUMPRODUCT(-('Diário 8º PA'!$E$4:$E$5022='Analítico Cp.'!$B101),-('Diário 8º PA'!$P$4:$P$5022=I$1),('Diário 8º PA'!$F$4:$F$5022))+SUMPRODUCT(-('Diário 9º PA'!$E$4:$E$5221='Analítico Cp.'!$B101),-('Diário 9º PA'!$P$4:$P$5221=I$1),('Diário 9º PA'!$F$4:$F$5221))+SUMPRODUCT(-('Diário 10º PA'!$E$4:$E$5221='Analítico Cp.'!$B101),-('Diário 10º PA'!$P$4:$P$5221=I$1),('Diário 10º PA'!$F$4:$F$5221))+SUMPRODUCT(-('Comp.'!$D$5:$D$233='Analítico Cp.'!$B101),-('Comp.'!$J$5:$J$233=I$1),('Comp.'!$E$5:$E$233))</f>
        <v>0</v>
      </c>
      <c r="J101" s="12">
        <f>SUMPRODUCT(-('Diário 7º PA'!$E$4:$E$5383='Analítico Cp.'!$B101),-('Diário 7º PA'!$O$4:$O$5383=J$1),('Diário 7º PA'!$F$4:$F$5383))+SUMPRODUCT(-('Diário 8º PA'!$E$4:$E$5022='Analítico Cp.'!$B101),-('Diário 8º PA'!$P$4:$P$5022=J$1),('Diário 8º PA'!$F$4:$F$5022))+SUMPRODUCT(-('Diário 9º PA'!$E$4:$E$5221='Analítico Cp.'!$B101),-('Diário 9º PA'!$P$4:$P$5221=J$1),('Diário 9º PA'!$F$4:$F$5221))+SUMPRODUCT(-('Diário 10º PA'!$E$4:$E$5221='Analítico Cp.'!$B101),-('Diário 10º PA'!$P$4:$P$5221=J$1),('Diário 10º PA'!$F$4:$F$5221))+SUMPRODUCT(-('Comp.'!$D$5:$D$233='Analítico Cp.'!$B101),-('Comp.'!$J$5:$J$233=J$1),('Comp.'!$E$5:$E$233))</f>
        <v>0</v>
      </c>
      <c r="K101" s="12">
        <f>SUMPRODUCT(-('Diário 7º PA'!$E$4:$E$5383='Analítico Cp.'!$B101),-('Diário 7º PA'!$O$4:$O$5383=K$1),('Diário 7º PA'!$F$4:$F$5383))+SUMPRODUCT(-('Diário 8º PA'!$E$4:$E$5022='Analítico Cp.'!$B101),-('Diário 8º PA'!$P$4:$P$5022=K$1),('Diário 8º PA'!$F$4:$F$5022))+SUMPRODUCT(-('Diário 9º PA'!$E$4:$E$5221='Analítico Cp.'!$B101),-('Diário 9º PA'!$P$4:$P$5221=K$1),('Diário 9º PA'!$F$4:$F$5221))+SUMPRODUCT(-('Diário 10º PA'!$E$4:$E$5221='Analítico Cp.'!$B101),-('Diário 10º PA'!$P$4:$P$5221=K$1),('Diário 10º PA'!$F$4:$F$5221))+SUMPRODUCT(-('Comp.'!$D$5:$D$233='Analítico Cp.'!$B101),-('Comp.'!$J$5:$J$233=K$1),('Comp.'!$E$5:$E$233))</f>
        <v>0</v>
      </c>
      <c r="L101" s="12">
        <f>SUMPRODUCT(-('Diário 7º PA'!$E$4:$E$5383='Analítico Cp.'!$B101),-('Diário 7º PA'!$O$4:$O$5383=L$1),('Diário 7º PA'!$F$4:$F$5383))+SUMPRODUCT(-('Diário 8º PA'!$E$4:$E$5022='Analítico Cp.'!$B101),-('Diário 8º PA'!$P$4:$P$5022=L$1),('Diário 8º PA'!$F$4:$F$5022))+SUMPRODUCT(-('Diário 9º PA'!$E$4:$E$5221='Analítico Cp.'!$B101),-('Diário 9º PA'!$P$4:$P$5221=L$1),('Diário 9º PA'!$F$4:$F$5221))+SUMPRODUCT(-('Diário 10º PA'!$E$4:$E$5221='Analítico Cp.'!$B101),-('Diário 10º PA'!$P$4:$P$5221=L$1),('Diário 10º PA'!$F$4:$F$5221))+SUMPRODUCT(-('Comp.'!$D$5:$D$233='Analítico Cp.'!$B101),-('Comp.'!$J$5:$J$233=L$1),('Comp.'!$E$5:$E$233))</f>
        <v>0</v>
      </c>
      <c r="M101" s="12">
        <f>SUMPRODUCT(-('Diário 7º PA'!$E$4:$E$5383='Analítico Cp.'!$B101),-('Diário 7º PA'!$O$4:$O$5383=M$1),('Diário 7º PA'!$F$4:$F$5383))+SUMPRODUCT(-('Diário 8º PA'!$E$4:$E$5022='Analítico Cp.'!$B101),-('Diário 8º PA'!$P$4:$P$5022=M$1),('Diário 8º PA'!$F$4:$F$5022))+SUMPRODUCT(-('Diário 9º PA'!$E$4:$E$5221='Analítico Cp.'!$B101),-('Diário 9º PA'!$P$4:$P$5221=M$1),('Diário 9º PA'!$F$4:$F$5221))+SUMPRODUCT(-('Diário 10º PA'!$E$4:$E$5221='Analítico Cp.'!$B101),-('Diário 10º PA'!$P$4:$P$5221=M$1),('Diário 10º PA'!$F$4:$F$5221))+SUMPRODUCT(-('Comp.'!$D$5:$D$233='Analítico Cp.'!$B101),-('Comp.'!$J$5:$J$233=M$1),('Comp.'!$E$5:$E$233))</f>
        <v>0</v>
      </c>
      <c r="N101" s="12">
        <f>SUMPRODUCT(-('Diário 7º PA'!$E$4:$E$5383='Analítico Cp.'!$B101),-('Diário 7º PA'!$O$4:$O$5383=N$1),('Diário 7º PA'!$F$4:$F$5383))+SUMPRODUCT(-('Diário 8º PA'!$E$4:$E$5022='Analítico Cp.'!$B101),-('Diário 8º PA'!$P$4:$P$5022=N$1),('Diário 8º PA'!$F$4:$F$5022))+SUMPRODUCT(-('Diário 9º PA'!$E$4:$E$5221='Analítico Cp.'!$B101),-('Diário 9º PA'!$P$4:$P$5221=N$1),('Diário 9º PA'!$F$4:$F$5221))+SUMPRODUCT(-('Diário 10º PA'!$E$4:$E$5221='Analítico Cp.'!$B101),-('Diário 10º PA'!$P$4:$P$5221=N$1),('Diário 10º PA'!$F$4:$F$5221))+SUMPRODUCT(-('Comp.'!$D$5:$D$233='Analítico Cp.'!$B101),-('Comp.'!$J$5:$J$233=N$1),('Comp.'!$E$5:$E$233))</f>
        <v>0</v>
      </c>
      <c r="O101" s="12">
        <f t="shared" si="14"/>
        <v>20203.900000000001</v>
      </c>
      <c r="P101" s="168">
        <f t="shared" si="15"/>
        <v>1.9546790604867024E-3</v>
      </c>
    </row>
    <row r="102" spans="1:16" ht="23.25" customHeight="1" x14ac:dyDescent="0.2">
      <c r="A102" s="59" t="s">
        <v>299</v>
      </c>
      <c r="B102" s="103" t="s">
        <v>300</v>
      </c>
      <c r="C102" s="12">
        <f>SUMPRODUCT(-('Diário 7º PA'!$E$4:$E$5383='Analítico Cp.'!$B102),-('Diário 7º PA'!$O$4:$O$5383=C$1),('Diário 7º PA'!$F$4:$F$5383))+SUMPRODUCT(-('Diário 8º PA'!$E$4:$E$5022='Analítico Cp.'!$B102),-('Diário 8º PA'!$P$4:$P$5022=C$1),('Diário 8º PA'!$F$4:$F$5022))+SUMPRODUCT(-('Diário 9º PA'!$E$4:$E$5221='Analítico Cp.'!$B102),-('Diário 9º PA'!$P$4:$P$5221=C$1),('Diário 9º PA'!$F$4:$F$5221))+SUMPRODUCT(-('Diário 10º PA'!$E$4:$E$5221='Analítico Cp.'!$B102),-('Diário 10º PA'!$P$4:$P$5221=C$1),('Diário 10º PA'!$F$4:$F$5221))+SUMPRODUCT(-('Comp.'!$D$5:$D$233='Analítico Cp.'!$B102),-('Comp.'!$J$5:$J$233=C$1),('Comp.'!$E$5:$E$233))</f>
        <v>18555.129999999997</v>
      </c>
      <c r="D102" s="12">
        <f>SUMPRODUCT(-('Diário 7º PA'!$E$4:$E$5383='Analítico Cp.'!$B102),-('Diário 7º PA'!$O$4:$O$5383=D$1),('Diário 7º PA'!$F$4:$F$5383))+SUMPRODUCT(-('Diário 8º PA'!$E$4:$E$5022='Analítico Cp.'!$B102),-('Diário 8º PA'!$P$4:$P$5022=D$1),('Diário 8º PA'!$F$4:$F$5022))+SUMPRODUCT(-('Diário 9º PA'!$E$4:$E$5221='Analítico Cp.'!$B102),-('Diário 9º PA'!$P$4:$P$5221=D$1),('Diário 9º PA'!$F$4:$F$5221))+SUMPRODUCT(-('Diário 10º PA'!$E$4:$E$5221='Analítico Cp.'!$B102),-('Diário 10º PA'!$P$4:$P$5221=D$1),('Diário 10º PA'!$F$4:$F$5221))+SUMPRODUCT(-('Comp.'!$D$5:$D$233='Analítico Cp.'!$B102),-('Comp.'!$J$5:$J$233=D$1),('Comp.'!$E$5:$E$233))</f>
        <v>10700.320000000002</v>
      </c>
      <c r="E102" s="12">
        <f>SUMPRODUCT(-('Diário 7º PA'!$E$4:$E$5383='Analítico Cp.'!$B102),-('Diário 7º PA'!$O$4:$O$5383=E$1),('Diário 7º PA'!$F$4:$F$5383))+SUMPRODUCT(-('Diário 8º PA'!$E$4:$E$5022='Analítico Cp.'!$B102),-('Diário 8º PA'!$P$4:$P$5022=E$1),('Diário 8º PA'!$F$4:$F$5022))+SUMPRODUCT(-('Diário 9º PA'!$E$4:$E$5221='Analítico Cp.'!$B102),-('Diário 9º PA'!$P$4:$P$5221=E$1),('Diário 9º PA'!$F$4:$F$5221))+SUMPRODUCT(-('Diário 10º PA'!$E$4:$E$5221='Analítico Cp.'!$B102),-('Diário 10º PA'!$P$4:$P$5221=E$1),('Diário 10º PA'!$F$4:$F$5221))+SUMPRODUCT(-('Comp.'!$D$5:$D$233='Analítico Cp.'!$B102),-('Comp.'!$J$5:$J$233=E$1),('Comp.'!$E$5:$E$233))</f>
        <v>8480.5999999999985</v>
      </c>
      <c r="F102" s="12">
        <f>SUMPRODUCT(-('Diário 7º PA'!$E$4:$E$5383='Analítico Cp.'!$B102),-('Diário 7º PA'!$O$4:$O$5383=F$1),('Diário 7º PA'!$F$4:$F$5383))+SUMPRODUCT(-('Diário 8º PA'!$E$4:$E$5022='Analítico Cp.'!$B102),-('Diário 8º PA'!$P$4:$P$5022=F$1),('Diário 8º PA'!$F$4:$F$5022))+SUMPRODUCT(-('Diário 9º PA'!$E$4:$E$5221='Analítico Cp.'!$B102),-('Diário 9º PA'!$P$4:$P$5221=F$1),('Diário 9º PA'!$F$4:$F$5221))+SUMPRODUCT(-('Diário 10º PA'!$E$4:$E$5221='Analítico Cp.'!$B102),-('Diário 10º PA'!$P$4:$P$5221=F$1),('Diário 10º PA'!$F$4:$F$5221))+SUMPRODUCT(-('Comp.'!$D$5:$D$233='Analítico Cp.'!$B102),-('Comp.'!$J$5:$J$233=F$1),('Comp.'!$E$5:$E$233))</f>
        <v>0</v>
      </c>
      <c r="G102" s="12">
        <f>SUMPRODUCT(-('Diário 7º PA'!$E$4:$E$5383='Analítico Cp.'!$B102),-('Diário 7º PA'!$O$4:$O$5383=G$1),('Diário 7º PA'!$F$4:$F$5383))+SUMPRODUCT(-('Diário 8º PA'!$E$4:$E$5022='Analítico Cp.'!$B102),-('Diário 8º PA'!$P$4:$P$5022=G$1),('Diário 8º PA'!$F$4:$F$5022))+SUMPRODUCT(-('Diário 9º PA'!$E$4:$E$5221='Analítico Cp.'!$B102),-('Diário 9º PA'!$P$4:$P$5221=G$1),('Diário 9º PA'!$F$4:$F$5221))+SUMPRODUCT(-('Diário 10º PA'!$E$4:$E$5221='Analítico Cp.'!$B102),-('Diário 10º PA'!$P$4:$P$5221=G$1),('Diário 10º PA'!$F$4:$F$5221))+SUMPRODUCT(-('Comp.'!$D$5:$D$233='Analítico Cp.'!$B102),-('Comp.'!$J$5:$J$233=G$1),('Comp.'!$E$5:$E$233))</f>
        <v>0</v>
      </c>
      <c r="H102" s="12">
        <f>SUMPRODUCT(-('Diário 7º PA'!$E$4:$E$5383='Analítico Cp.'!$B102),-('Diário 7º PA'!$O$4:$O$5383=H$1),('Diário 7º PA'!$F$4:$F$5383))+SUMPRODUCT(-('Diário 8º PA'!$E$4:$E$5022='Analítico Cp.'!$B102),-('Diário 8º PA'!$P$4:$P$5022=H$1),('Diário 8º PA'!$F$4:$F$5022))+SUMPRODUCT(-('Diário 9º PA'!$E$4:$E$5221='Analítico Cp.'!$B102),-('Diário 9º PA'!$P$4:$P$5221=H$1),('Diário 9º PA'!$F$4:$F$5221))+SUMPRODUCT(-('Diário 10º PA'!$E$4:$E$5221='Analítico Cp.'!$B102),-('Diário 10º PA'!$P$4:$P$5221=H$1),('Diário 10º PA'!$F$4:$F$5221))+SUMPRODUCT(-('Comp.'!$D$5:$D$233='Analítico Cp.'!$B102),-('Comp.'!$J$5:$J$233=H$1),('Comp.'!$E$5:$E$233))</f>
        <v>0</v>
      </c>
      <c r="I102" s="12">
        <f>SUMPRODUCT(-('Diário 7º PA'!$E$4:$E$5383='Analítico Cp.'!$B102),-('Diário 7º PA'!$O$4:$O$5383=I$1),('Diário 7º PA'!$F$4:$F$5383))+SUMPRODUCT(-('Diário 8º PA'!$E$4:$E$5022='Analítico Cp.'!$B102),-('Diário 8º PA'!$P$4:$P$5022=I$1),('Diário 8º PA'!$F$4:$F$5022))+SUMPRODUCT(-('Diário 9º PA'!$E$4:$E$5221='Analítico Cp.'!$B102),-('Diário 9º PA'!$P$4:$P$5221=I$1),('Diário 9º PA'!$F$4:$F$5221))+SUMPRODUCT(-('Diário 10º PA'!$E$4:$E$5221='Analítico Cp.'!$B102),-('Diário 10º PA'!$P$4:$P$5221=I$1),('Diário 10º PA'!$F$4:$F$5221))+SUMPRODUCT(-('Comp.'!$D$5:$D$233='Analítico Cp.'!$B102),-('Comp.'!$J$5:$J$233=I$1),('Comp.'!$E$5:$E$233))</f>
        <v>0</v>
      </c>
      <c r="J102" s="12">
        <f>SUMPRODUCT(-('Diário 7º PA'!$E$4:$E$5383='Analítico Cp.'!$B102),-('Diário 7º PA'!$O$4:$O$5383=J$1),('Diário 7º PA'!$F$4:$F$5383))+SUMPRODUCT(-('Diário 8º PA'!$E$4:$E$5022='Analítico Cp.'!$B102),-('Diário 8º PA'!$P$4:$P$5022=J$1),('Diário 8º PA'!$F$4:$F$5022))+SUMPRODUCT(-('Diário 9º PA'!$E$4:$E$5221='Analítico Cp.'!$B102),-('Diário 9º PA'!$P$4:$P$5221=J$1),('Diário 9º PA'!$F$4:$F$5221))+SUMPRODUCT(-('Diário 10º PA'!$E$4:$E$5221='Analítico Cp.'!$B102),-('Diário 10º PA'!$P$4:$P$5221=J$1),('Diário 10º PA'!$F$4:$F$5221))+SUMPRODUCT(-('Comp.'!$D$5:$D$233='Analítico Cp.'!$B102),-('Comp.'!$J$5:$J$233=J$1),('Comp.'!$E$5:$E$233))</f>
        <v>0</v>
      </c>
      <c r="K102" s="12">
        <f>SUMPRODUCT(-('Diário 7º PA'!$E$4:$E$5383='Analítico Cp.'!$B102),-('Diário 7º PA'!$O$4:$O$5383=K$1),('Diário 7º PA'!$F$4:$F$5383))+SUMPRODUCT(-('Diário 8º PA'!$E$4:$E$5022='Analítico Cp.'!$B102),-('Diário 8º PA'!$P$4:$P$5022=K$1),('Diário 8º PA'!$F$4:$F$5022))+SUMPRODUCT(-('Diário 9º PA'!$E$4:$E$5221='Analítico Cp.'!$B102),-('Diário 9º PA'!$P$4:$P$5221=K$1),('Diário 9º PA'!$F$4:$F$5221))+SUMPRODUCT(-('Diário 10º PA'!$E$4:$E$5221='Analítico Cp.'!$B102),-('Diário 10º PA'!$P$4:$P$5221=K$1),('Diário 10º PA'!$F$4:$F$5221))+SUMPRODUCT(-('Comp.'!$D$5:$D$233='Analítico Cp.'!$B102),-('Comp.'!$J$5:$J$233=K$1),('Comp.'!$E$5:$E$233))</f>
        <v>0</v>
      </c>
      <c r="L102" s="12">
        <f>SUMPRODUCT(-('Diário 7º PA'!$E$4:$E$5383='Analítico Cp.'!$B102),-('Diário 7º PA'!$O$4:$O$5383=L$1),('Diário 7º PA'!$F$4:$F$5383))+SUMPRODUCT(-('Diário 8º PA'!$E$4:$E$5022='Analítico Cp.'!$B102),-('Diário 8º PA'!$P$4:$P$5022=L$1),('Diário 8º PA'!$F$4:$F$5022))+SUMPRODUCT(-('Diário 9º PA'!$E$4:$E$5221='Analítico Cp.'!$B102),-('Diário 9º PA'!$P$4:$P$5221=L$1),('Diário 9º PA'!$F$4:$F$5221))+SUMPRODUCT(-('Diário 10º PA'!$E$4:$E$5221='Analítico Cp.'!$B102),-('Diário 10º PA'!$P$4:$P$5221=L$1),('Diário 10º PA'!$F$4:$F$5221))+SUMPRODUCT(-('Comp.'!$D$5:$D$233='Analítico Cp.'!$B102),-('Comp.'!$J$5:$J$233=L$1),('Comp.'!$E$5:$E$233))</f>
        <v>0</v>
      </c>
      <c r="M102" s="12">
        <f>SUMPRODUCT(-('Diário 7º PA'!$E$4:$E$5383='Analítico Cp.'!$B102),-('Diário 7º PA'!$O$4:$O$5383=M$1),('Diário 7º PA'!$F$4:$F$5383))+SUMPRODUCT(-('Diário 8º PA'!$E$4:$E$5022='Analítico Cp.'!$B102),-('Diário 8º PA'!$P$4:$P$5022=M$1),('Diário 8º PA'!$F$4:$F$5022))+SUMPRODUCT(-('Diário 9º PA'!$E$4:$E$5221='Analítico Cp.'!$B102),-('Diário 9º PA'!$P$4:$P$5221=M$1),('Diário 9º PA'!$F$4:$F$5221))+SUMPRODUCT(-('Diário 10º PA'!$E$4:$E$5221='Analítico Cp.'!$B102),-('Diário 10º PA'!$P$4:$P$5221=M$1),('Diário 10º PA'!$F$4:$F$5221))+SUMPRODUCT(-('Comp.'!$D$5:$D$233='Analítico Cp.'!$B102),-('Comp.'!$J$5:$J$233=M$1),('Comp.'!$E$5:$E$233))</f>
        <v>0</v>
      </c>
      <c r="N102" s="12">
        <f>SUMPRODUCT(-('Diário 7º PA'!$E$4:$E$5383='Analítico Cp.'!$B102),-('Diário 7º PA'!$O$4:$O$5383=N$1),('Diário 7º PA'!$F$4:$F$5383))+SUMPRODUCT(-('Diário 8º PA'!$E$4:$E$5022='Analítico Cp.'!$B102),-('Diário 8º PA'!$P$4:$P$5022=N$1),('Diário 8º PA'!$F$4:$F$5022))+SUMPRODUCT(-('Diário 9º PA'!$E$4:$E$5221='Analítico Cp.'!$B102),-('Diário 9º PA'!$P$4:$P$5221=N$1),('Diário 9º PA'!$F$4:$F$5221))+SUMPRODUCT(-('Diário 10º PA'!$E$4:$E$5221='Analítico Cp.'!$B102),-('Diário 10º PA'!$P$4:$P$5221=N$1),('Diário 10º PA'!$F$4:$F$5221))+SUMPRODUCT(-('Comp.'!$D$5:$D$233='Analítico Cp.'!$B102),-('Comp.'!$J$5:$J$233=N$1),('Comp.'!$E$5:$E$233))</f>
        <v>0</v>
      </c>
      <c r="O102" s="12">
        <f t="shared" si="14"/>
        <v>37736.049999999996</v>
      </c>
      <c r="P102" s="168">
        <f t="shared" si="15"/>
        <v>3.6508726909398287E-3</v>
      </c>
    </row>
    <row r="103" spans="1:16" ht="23.25" customHeight="1" x14ac:dyDescent="0.2">
      <c r="A103" s="59" t="s">
        <v>301</v>
      </c>
      <c r="B103" s="104" t="s">
        <v>302</v>
      </c>
      <c r="C103" s="12">
        <f>SUMPRODUCT(-('Diário 7º PA'!$E$4:$E$5383='Analítico Cp.'!$B103),-('Diário 7º PA'!$O$4:$O$5383=C$1),('Diário 7º PA'!$F$4:$F$5383))+SUMPRODUCT(-('Diário 8º PA'!$E$4:$E$5022='Analítico Cp.'!$B103),-('Diário 8º PA'!$P$4:$P$5022=C$1),('Diário 8º PA'!$F$4:$F$5022))+SUMPRODUCT(-('Diário 9º PA'!$E$4:$E$5221='Analítico Cp.'!$B103),-('Diário 9º PA'!$P$4:$P$5221=C$1),('Diário 9º PA'!$F$4:$F$5221))+SUMPRODUCT(-('Diário 10º PA'!$E$4:$E$5221='Analítico Cp.'!$B103),-('Diário 10º PA'!$P$4:$P$5221=C$1),('Diário 10º PA'!$F$4:$F$5221))+SUMPRODUCT(-('Comp.'!$D$5:$D$233='Analítico Cp.'!$B103),-('Comp.'!$J$5:$J$233=C$1),('Comp.'!$E$5:$E$233))</f>
        <v>0</v>
      </c>
      <c r="D103" s="12">
        <f>SUMPRODUCT(-('Diário 7º PA'!$E$4:$E$5383='Analítico Cp.'!$B103),-('Diário 7º PA'!$O$4:$O$5383=D$1),('Diário 7º PA'!$F$4:$F$5383))+SUMPRODUCT(-('Diário 8º PA'!$E$4:$E$5022='Analítico Cp.'!$B103),-('Diário 8º PA'!$P$4:$P$5022=D$1),('Diário 8º PA'!$F$4:$F$5022))+SUMPRODUCT(-('Diário 9º PA'!$E$4:$E$5221='Analítico Cp.'!$B103),-('Diário 9º PA'!$P$4:$P$5221=D$1),('Diário 9º PA'!$F$4:$F$5221))+SUMPRODUCT(-('Diário 10º PA'!$E$4:$E$5221='Analítico Cp.'!$B103),-('Diário 10º PA'!$P$4:$P$5221=D$1),('Diário 10º PA'!$F$4:$F$5221))+SUMPRODUCT(-('Comp.'!$D$5:$D$233='Analítico Cp.'!$B103),-('Comp.'!$J$5:$J$233=D$1),('Comp.'!$E$5:$E$233))</f>
        <v>0</v>
      </c>
      <c r="E103" s="12">
        <f>SUMPRODUCT(-('Diário 7º PA'!$E$4:$E$5383='Analítico Cp.'!$B103),-('Diário 7º PA'!$O$4:$O$5383=E$1),('Diário 7º PA'!$F$4:$F$5383))+SUMPRODUCT(-('Diário 8º PA'!$E$4:$E$5022='Analítico Cp.'!$B103),-('Diário 8º PA'!$P$4:$P$5022=E$1),('Diário 8º PA'!$F$4:$F$5022))+SUMPRODUCT(-('Diário 9º PA'!$E$4:$E$5221='Analítico Cp.'!$B103),-('Diário 9º PA'!$P$4:$P$5221=E$1),('Diário 9º PA'!$F$4:$F$5221))+SUMPRODUCT(-('Diário 10º PA'!$E$4:$E$5221='Analítico Cp.'!$B103),-('Diário 10º PA'!$P$4:$P$5221=E$1),('Diário 10º PA'!$F$4:$F$5221))+SUMPRODUCT(-('Comp.'!$D$5:$D$233='Analítico Cp.'!$B103),-('Comp.'!$J$5:$J$233=E$1),('Comp.'!$E$5:$E$233))</f>
        <v>0</v>
      </c>
      <c r="F103" s="12">
        <f>SUMPRODUCT(-('Diário 7º PA'!$E$4:$E$5383='Analítico Cp.'!$B103),-('Diário 7º PA'!$O$4:$O$5383=F$1),('Diário 7º PA'!$F$4:$F$5383))+SUMPRODUCT(-('Diário 8º PA'!$E$4:$E$5022='Analítico Cp.'!$B103),-('Diário 8º PA'!$P$4:$P$5022=F$1),('Diário 8º PA'!$F$4:$F$5022))+SUMPRODUCT(-('Diário 9º PA'!$E$4:$E$5221='Analítico Cp.'!$B103),-('Diário 9º PA'!$P$4:$P$5221=F$1),('Diário 9º PA'!$F$4:$F$5221))+SUMPRODUCT(-('Diário 10º PA'!$E$4:$E$5221='Analítico Cp.'!$B103),-('Diário 10º PA'!$P$4:$P$5221=F$1),('Diário 10º PA'!$F$4:$F$5221))+SUMPRODUCT(-('Comp.'!$D$5:$D$233='Analítico Cp.'!$B103),-('Comp.'!$J$5:$J$233=F$1),('Comp.'!$E$5:$E$233))</f>
        <v>0</v>
      </c>
      <c r="G103" s="12">
        <f>SUMPRODUCT(-('Diário 7º PA'!$E$4:$E$5383='Analítico Cp.'!$B103),-('Diário 7º PA'!$O$4:$O$5383=G$1),('Diário 7º PA'!$F$4:$F$5383))+SUMPRODUCT(-('Diário 8º PA'!$E$4:$E$5022='Analítico Cp.'!$B103),-('Diário 8º PA'!$P$4:$P$5022=G$1),('Diário 8º PA'!$F$4:$F$5022))+SUMPRODUCT(-('Diário 9º PA'!$E$4:$E$5221='Analítico Cp.'!$B103),-('Diário 9º PA'!$P$4:$P$5221=G$1),('Diário 9º PA'!$F$4:$F$5221))+SUMPRODUCT(-('Diário 10º PA'!$E$4:$E$5221='Analítico Cp.'!$B103),-('Diário 10º PA'!$P$4:$P$5221=G$1),('Diário 10º PA'!$F$4:$F$5221))+SUMPRODUCT(-('Comp.'!$D$5:$D$233='Analítico Cp.'!$B103),-('Comp.'!$J$5:$J$233=G$1),('Comp.'!$E$5:$E$233))</f>
        <v>0</v>
      </c>
      <c r="H103" s="12">
        <f>SUMPRODUCT(-('Diário 7º PA'!$E$4:$E$5383='Analítico Cp.'!$B103),-('Diário 7º PA'!$O$4:$O$5383=H$1),('Diário 7º PA'!$F$4:$F$5383))+SUMPRODUCT(-('Diário 8º PA'!$E$4:$E$5022='Analítico Cp.'!$B103),-('Diário 8º PA'!$P$4:$P$5022=H$1),('Diário 8º PA'!$F$4:$F$5022))+SUMPRODUCT(-('Diário 9º PA'!$E$4:$E$5221='Analítico Cp.'!$B103),-('Diário 9º PA'!$P$4:$P$5221=H$1),('Diário 9º PA'!$F$4:$F$5221))+SUMPRODUCT(-('Diário 10º PA'!$E$4:$E$5221='Analítico Cp.'!$B103),-('Diário 10º PA'!$P$4:$P$5221=H$1),('Diário 10º PA'!$F$4:$F$5221))+SUMPRODUCT(-('Comp.'!$D$5:$D$233='Analítico Cp.'!$B103),-('Comp.'!$J$5:$J$233=H$1),('Comp.'!$E$5:$E$233))</f>
        <v>0</v>
      </c>
      <c r="I103" s="12">
        <f>SUMPRODUCT(-('Diário 7º PA'!$E$4:$E$5383='Analítico Cp.'!$B103),-('Diário 7º PA'!$O$4:$O$5383=I$1),('Diário 7º PA'!$F$4:$F$5383))+SUMPRODUCT(-('Diário 8º PA'!$E$4:$E$5022='Analítico Cp.'!$B103),-('Diário 8º PA'!$P$4:$P$5022=I$1),('Diário 8º PA'!$F$4:$F$5022))+SUMPRODUCT(-('Diário 9º PA'!$E$4:$E$5221='Analítico Cp.'!$B103),-('Diário 9º PA'!$P$4:$P$5221=I$1),('Diário 9º PA'!$F$4:$F$5221))+SUMPRODUCT(-('Diário 10º PA'!$E$4:$E$5221='Analítico Cp.'!$B103),-('Diário 10º PA'!$P$4:$P$5221=I$1),('Diário 10º PA'!$F$4:$F$5221))+SUMPRODUCT(-('Comp.'!$D$5:$D$233='Analítico Cp.'!$B103),-('Comp.'!$J$5:$J$233=I$1),('Comp.'!$E$5:$E$233))</f>
        <v>0</v>
      </c>
      <c r="J103" s="12">
        <f>SUMPRODUCT(-('Diário 7º PA'!$E$4:$E$5383='Analítico Cp.'!$B103),-('Diário 7º PA'!$O$4:$O$5383=J$1),('Diário 7º PA'!$F$4:$F$5383))+SUMPRODUCT(-('Diário 8º PA'!$E$4:$E$5022='Analítico Cp.'!$B103),-('Diário 8º PA'!$P$4:$P$5022=J$1),('Diário 8º PA'!$F$4:$F$5022))+SUMPRODUCT(-('Diário 9º PA'!$E$4:$E$5221='Analítico Cp.'!$B103),-('Diário 9º PA'!$P$4:$P$5221=J$1),('Diário 9º PA'!$F$4:$F$5221))+SUMPRODUCT(-('Diário 10º PA'!$E$4:$E$5221='Analítico Cp.'!$B103),-('Diário 10º PA'!$P$4:$P$5221=J$1),('Diário 10º PA'!$F$4:$F$5221))+SUMPRODUCT(-('Comp.'!$D$5:$D$233='Analítico Cp.'!$B103),-('Comp.'!$J$5:$J$233=J$1),('Comp.'!$E$5:$E$233))</f>
        <v>0</v>
      </c>
      <c r="K103" s="12">
        <f>SUMPRODUCT(-('Diário 7º PA'!$E$4:$E$5383='Analítico Cp.'!$B103),-('Diário 7º PA'!$O$4:$O$5383=K$1),('Diário 7º PA'!$F$4:$F$5383))+SUMPRODUCT(-('Diário 8º PA'!$E$4:$E$5022='Analítico Cp.'!$B103),-('Diário 8º PA'!$P$4:$P$5022=K$1),('Diário 8º PA'!$F$4:$F$5022))+SUMPRODUCT(-('Diário 9º PA'!$E$4:$E$5221='Analítico Cp.'!$B103),-('Diário 9º PA'!$P$4:$P$5221=K$1),('Diário 9º PA'!$F$4:$F$5221))+SUMPRODUCT(-('Diário 10º PA'!$E$4:$E$5221='Analítico Cp.'!$B103),-('Diário 10º PA'!$P$4:$P$5221=K$1),('Diário 10º PA'!$F$4:$F$5221))+SUMPRODUCT(-('Comp.'!$D$5:$D$233='Analítico Cp.'!$B103),-('Comp.'!$J$5:$J$233=K$1),('Comp.'!$E$5:$E$233))</f>
        <v>0</v>
      </c>
      <c r="L103" s="12">
        <f>SUMPRODUCT(-('Diário 7º PA'!$E$4:$E$5383='Analítico Cp.'!$B103),-('Diário 7º PA'!$O$4:$O$5383=L$1),('Diário 7º PA'!$F$4:$F$5383))+SUMPRODUCT(-('Diário 8º PA'!$E$4:$E$5022='Analítico Cp.'!$B103),-('Diário 8º PA'!$P$4:$P$5022=L$1),('Diário 8º PA'!$F$4:$F$5022))+SUMPRODUCT(-('Diário 9º PA'!$E$4:$E$5221='Analítico Cp.'!$B103),-('Diário 9º PA'!$P$4:$P$5221=L$1),('Diário 9º PA'!$F$4:$F$5221))+SUMPRODUCT(-('Diário 10º PA'!$E$4:$E$5221='Analítico Cp.'!$B103),-('Diário 10º PA'!$P$4:$P$5221=L$1),('Diário 10º PA'!$F$4:$F$5221))+SUMPRODUCT(-('Comp.'!$D$5:$D$233='Analítico Cp.'!$B103),-('Comp.'!$J$5:$J$233=L$1),('Comp.'!$E$5:$E$233))</f>
        <v>0</v>
      </c>
      <c r="M103" s="12">
        <f>SUMPRODUCT(-('Diário 7º PA'!$E$4:$E$5383='Analítico Cp.'!$B103),-('Diário 7º PA'!$O$4:$O$5383=M$1),('Diário 7º PA'!$F$4:$F$5383))+SUMPRODUCT(-('Diário 8º PA'!$E$4:$E$5022='Analítico Cp.'!$B103),-('Diário 8º PA'!$P$4:$P$5022=M$1),('Diário 8º PA'!$F$4:$F$5022))+SUMPRODUCT(-('Diário 9º PA'!$E$4:$E$5221='Analítico Cp.'!$B103),-('Diário 9º PA'!$P$4:$P$5221=M$1),('Diário 9º PA'!$F$4:$F$5221))+SUMPRODUCT(-('Diário 10º PA'!$E$4:$E$5221='Analítico Cp.'!$B103),-('Diário 10º PA'!$P$4:$P$5221=M$1),('Diário 10º PA'!$F$4:$F$5221))+SUMPRODUCT(-('Comp.'!$D$5:$D$233='Analítico Cp.'!$B103),-('Comp.'!$J$5:$J$233=M$1),('Comp.'!$E$5:$E$233))</f>
        <v>0</v>
      </c>
      <c r="N103" s="12">
        <f>SUMPRODUCT(-('Diário 7º PA'!$E$4:$E$5383='Analítico Cp.'!$B103),-('Diário 7º PA'!$O$4:$O$5383=N$1),('Diário 7º PA'!$F$4:$F$5383))+SUMPRODUCT(-('Diário 8º PA'!$E$4:$E$5022='Analítico Cp.'!$B103),-('Diário 8º PA'!$P$4:$P$5022=N$1),('Diário 8º PA'!$F$4:$F$5022))+SUMPRODUCT(-('Diário 9º PA'!$E$4:$E$5221='Analítico Cp.'!$B103),-('Diário 9º PA'!$P$4:$P$5221=N$1),('Diário 9º PA'!$F$4:$F$5221))+SUMPRODUCT(-('Diário 10º PA'!$E$4:$E$5221='Analítico Cp.'!$B103),-('Diário 10º PA'!$P$4:$P$5221=N$1),('Diário 10º PA'!$F$4:$F$5221))+SUMPRODUCT(-('Comp.'!$D$5:$D$233='Analítico Cp.'!$B103),-('Comp.'!$J$5:$J$233=N$1),('Comp.'!$E$5:$E$233))</f>
        <v>0</v>
      </c>
      <c r="O103" s="12">
        <f t="shared" si="14"/>
        <v>0</v>
      </c>
      <c r="P103" s="168">
        <f t="shared" si="15"/>
        <v>0</v>
      </c>
    </row>
    <row r="104" spans="1:16" ht="23.25" customHeight="1" x14ac:dyDescent="0.2">
      <c r="A104" s="59" t="s">
        <v>303</v>
      </c>
      <c r="B104" s="105" t="s">
        <v>304</v>
      </c>
      <c r="C104" s="12">
        <f>SUMPRODUCT(-('Diário 7º PA'!$E$4:$E$5383='Analítico Cp.'!$B104),-('Diário 7º PA'!$O$4:$O$5383=C$1),('Diário 7º PA'!$F$4:$F$5383))+SUMPRODUCT(-('Diário 8º PA'!$E$4:$E$5022='Analítico Cp.'!$B104),-('Diário 8º PA'!$P$4:$P$5022=C$1),('Diário 8º PA'!$F$4:$F$5022))+SUMPRODUCT(-('Diário 9º PA'!$E$4:$E$5221='Analítico Cp.'!$B104),-('Diário 9º PA'!$P$4:$P$5221=C$1),('Diário 9º PA'!$F$4:$F$5221))+SUMPRODUCT(-('Diário 10º PA'!$E$4:$E$5221='Analítico Cp.'!$B104),-('Diário 10º PA'!$P$4:$P$5221=C$1),('Diário 10º PA'!$F$4:$F$5221))+SUMPRODUCT(-('Comp.'!$D$5:$D$233='Analítico Cp.'!$B104),-('Comp.'!$J$5:$J$233=C$1),('Comp.'!$E$5:$E$233))</f>
        <v>0</v>
      </c>
      <c r="D104" s="12">
        <f>SUMPRODUCT(-('Diário 7º PA'!$E$4:$E$5383='Analítico Cp.'!$B104),-('Diário 7º PA'!$O$4:$O$5383=D$1),('Diário 7º PA'!$F$4:$F$5383))+SUMPRODUCT(-('Diário 8º PA'!$E$4:$E$5022='Analítico Cp.'!$B104),-('Diário 8º PA'!$P$4:$P$5022=D$1),('Diário 8º PA'!$F$4:$F$5022))+SUMPRODUCT(-('Diário 9º PA'!$E$4:$E$5221='Analítico Cp.'!$B104),-('Diário 9º PA'!$P$4:$P$5221=D$1),('Diário 9º PA'!$F$4:$F$5221))+SUMPRODUCT(-('Diário 10º PA'!$E$4:$E$5221='Analítico Cp.'!$B104),-('Diário 10º PA'!$P$4:$P$5221=D$1),('Diário 10º PA'!$F$4:$F$5221))+SUMPRODUCT(-('Comp.'!$D$5:$D$233='Analítico Cp.'!$B104),-('Comp.'!$J$5:$J$233=D$1),('Comp.'!$E$5:$E$233))</f>
        <v>0</v>
      </c>
      <c r="E104" s="12">
        <f>SUMPRODUCT(-('Diário 7º PA'!$E$4:$E$5383='Analítico Cp.'!$B104),-('Diário 7º PA'!$O$4:$O$5383=E$1),('Diário 7º PA'!$F$4:$F$5383))+SUMPRODUCT(-('Diário 8º PA'!$E$4:$E$5022='Analítico Cp.'!$B104),-('Diário 8º PA'!$P$4:$P$5022=E$1),('Diário 8º PA'!$F$4:$F$5022))+SUMPRODUCT(-('Diário 9º PA'!$E$4:$E$5221='Analítico Cp.'!$B104),-('Diário 9º PA'!$P$4:$P$5221=E$1),('Diário 9º PA'!$F$4:$F$5221))+SUMPRODUCT(-('Diário 10º PA'!$E$4:$E$5221='Analítico Cp.'!$B104),-('Diário 10º PA'!$P$4:$P$5221=E$1),('Diário 10º PA'!$F$4:$F$5221))+SUMPRODUCT(-('Comp.'!$D$5:$D$233='Analítico Cp.'!$B104),-('Comp.'!$J$5:$J$233=E$1),('Comp.'!$E$5:$E$233))</f>
        <v>0</v>
      </c>
      <c r="F104" s="12">
        <f>SUMPRODUCT(-('Diário 7º PA'!$E$4:$E$5383='Analítico Cp.'!$B104),-('Diário 7º PA'!$O$4:$O$5383=F$1),('Diário 7º PA'!$F$4:$F$5383))+SUMPRODUCT(-('Diário 8º PA'!$E$4:$E$5022='Analítico Cp.'!$B104),-('Diário 8º PA'!$P$4:$P$5022=F$1),('Diário 8º PA'!$F$4:$F$5022))+SUMPRODUCT(-('Diário 9º PA'!$E$4:$E$5221='Analítico Cp.'!$B104),-('Diário 9º PA'!$P$4:$P$5221=F$1),('Diário 9º PA'!$F$4:$F$5221))+SUMPRODUCT(-('Diário 10º PA'!$E$4:$E$5221='Analítico Cp.'!$B104),-('Diário 10º PA'!$P$4:$P$5221=F$1),('Diário 10º PA'!$F$4:$F$5221))+SUMPRODUCT(-('Comp.'!$D$5:$D$233='Analítico Cp.'!$B104),-('Comp.'!$J$5:$J$233=F$1),('Comp.'!$E$5:$E$233))</f>
        <v>0</v>
      </c>
      <c r="G104" s="12">
        <f>SUMPRODUCT(-('Diário 7º PA'!$E$4:$E$5383='Analítico Cp.'!$B104),-('Diário 7º PA'!$O$4:$O$5383=G$1),('Diário 7º PA'!$F$4:$F$5383))+SUMPRODUCT(-('Diário 8º PA'!$E$4:$E$5022='Analítico Cp.'!$B104),-('Diário 8º PA'!$P$4:$P$5022=G$1),('Diário 8º PA'!$F$4:$F$5022))+SUMPRODUCT(-('Diário 9º PA'!$E$4:$E$5221='Analítico Cp.'!$B104),-('Diário 9º PA'!$P$4:$P$5221=G$1),('Diário 9º PA'!$F$4:$F$5221))+SUMPRODUCT(-('Diário 10º PA'!$E$4:$E$5221='Analítico Cp.'!$B104),-('Diário 10º PA'!$P$4:$P$5221=G$1),('Diário 10º PA'!$F$4:$F$5221))+SUMPRODUCT(-('Comp.'!$D$5:$D$233='Analítico Cp.'!$B104),-('Comp.'!$J$5:$J$233=G$1),('Comp.'!$E$5:$E$233))</f>
        <v>0</v>
      </c>
      <c r="H104" s="12">
        <f>SUMPRODUCT(-('Diário 7º PA'!$E$4:$E$5383='Analítico Cp.'!$B104),-('Diário 7º PA'!$O$4:$O$5383=H$1),('Diário 7º PA'!$F$4:$F$5383))+SUMPRODUCT(-('Diário 8º PA'!$E$4:$E$5022='Analítico Cp.'!$B104),-('Diário 8º PA'!$P$4:$P$5022=H$1),('Diário 8º PA'!$F$4:$F$5022))+SUMPRODUCT(-('Diário 9º PA'!$E$4:$E$5221='Analítico Cp.'!$B104),-('Diário 9º PA'!$P$4:$P$5221=H$1),('Diário 9º PA'!$F$4:$F$5221))+SUMPRODUCT(-('Diário 10º PA'!$E$4:$E$5221='Analítico Cp.'!$B104),-('Diário 10º PA'!$P$4:$P$5221=H$1),('Diário 10º PA'!$F$4:$F$5221))+SUMPRODUCT(-('Comp.'!$D$5:$D$233='Analítico Cp.'!$B104),-('Comp.'!$J$5:$J$233=H$1),('Comp.'!$E$5:$E$233))</f>
        <v>0</v>
      </c>
      <c r="I104" s="12">
        <f>SUMPRODUCT(-('Diário 7º PA'!$E$4:$E$5383='Analítico Cp.'!$B104),-('Diário 7º PA'!$O$4:$O$5383=I$1),('Diário 7º PA'!$F$4:$F$5383))+SUMPRODUCT(-('Diário 8º PA'!$E$4:$E$5022='Analítico Cp.'!$B104),-('Diário 8º PA'!$P$4:$P$5022=I$1),('Diário 8º PA'!$F$4:$F$5022))+SUMPRODUCT(-('Diário 9º PA'!$E$4:$E$5221='Analítico Cp.'!$B104),-('Diário 9º PA'!$P$4:$P$5221=I$1),('Diário 9º PA'!$F$4:$F$5221))+SUMPRODUCT(-('Diário 10º PA'!$E$4:$E$5221='Analítico Cp.'!$B104),-('Diário 10º PA'!$P$4:$P$5221=I$1),('Diário 10º PA'!$F$4:$F$5221))+SUMPRODUCT(-('Comp.'!$D$5:$D$233='Analítico Cp.'!$B104),-('Comp.'!$J$5:$J$233=I$1),('Comp.'!$E$5:$E$233))</f>
        <v>0</v>
      </c>
      <c r="J104" s="12">
        <f>SUMPRODUCT(-('Diário 7º PA'!$E$4:$E$5383='Analítico Cp.'!$B104),-('Diário 7º PA'!$O$4:$O$5383=J$1),('Diário 7º PA'!$F$4:$F$5383))+SUMPRODUCT(-('Diário 8º PA'!$E$4:$E$5022='Analítico Cp.'!$B104),-('Diário 8º PA'!$P$4:$P$5022=J$1),('Diário 8º PA'!$F$4:$F$5022))+SUMPRODUCT(-('Diário 9º PA'!$E$4:$E$5221='Analítico Cp.'!$B104),-('Diário 9º PA'!$P$4:$P$5221=J$1),('Diário 9º PA'!$F$4:$F$5221))+SUMPRODUCT(-('Diário 10º PA'!$E$4:$E$5221='Analítico Cp.'!$B104),-('Diário 10º PA'!$P$4:$P$5221=J$1),('Diário 10º PA'!$F$4:$F$5221))+SUMPRODUCT(-('Comp.'!$D$5:$D$233='Analítico Cp.'!$B104),-('Comp.'!$J$5:$J$233=J$1),('Comp.'!$E$5:$E$233))</f>
        <v>0</v>
      </c>
      <c r="K104" s="12">
        <f>SUMPRODUCT(-('Diário 7º PA'!$E$4:$E$5383='Analítico Cp.'!$B104),-('Diário 7º PA'!$O$4:$O$5383=K$1),('Diário 7º PA'!$F$4:$F$5383))+SUMPRODUCT(-('Diário 8º PA'!$E$4:$E$5022='Analítico Cp.'!$B104),-('Diário 8º PA'!$P$4:$P$5022=K$1),('Diário 8º PA'!$F$4:$F$5022))+SUMPRODUCT(-('Diário 9º PA'!$E$4:$E$5221='Analítico Cp.'!$B104),-('Diário 9º PA'!$P$4:$P$5221=K$1),('Diário 9º PA'!$F$4:$F$5221))+SUMPRODUCT(-('Diário 10º PA'!$E$4:$E$5221='Analítico Cp.'!$B104),-('Diário 10º PA'!$P$4:$P$5221=K$1),('Diário 10º PA'!$F$4:$F$5221))+SUMPRODUCT(-('Comp.'!$D$5:$D$233='Analítico Cp.'!$B104),-('Comp.'!$J$5:$J$233=K$1),('Comp.'!$E$5:$E$233))</f>
        <v>0</v>
      </c>
      <c r="L104" s="12">
        <f>SUMPRODUCT(-('Diário 7º PA'!$E$4:$E$5383='Analítico Cp.'!$B104),-('Diário 7º PA'!$O$4:$O$5383=L$1),('Diário 7º PA'!$F$4:$F$5383))+SUMPRODUCT(-('Diário 8º PA'!$E$4:$E$5022='Analítico Cp.'!$B104),-('Diário 8º PA'!$P$4:$P$5022=L$1),('Diário 8º PA'!$F$4:$F$5022))+SUMPRODUCT(-('Diário 9º PA'!$E$4:$E$5221='Analítico Cp.'!$B104),-('Diário 9º PA'!$P$4:$P$5221=L$1),('Diário 9º PA'!$F$4:$F$5221))+SUMPRODUCT(-('Diário 10º PA'!$E$4:$E$5221='Analítico Cp.'!$B104),-('Diário 10º PA'!$P$4:$P$5221=L$1),('Diário 10º PA'!$F$4:$F$5221))+SUMPRODUCT(-('Comp.'!$D$5:$D$233='Analítico Cp.'!$B104),-('Comp.'!$J$5:$J$233=L$1),('Comp.'!$E$5:$E$233))</f>
        <v>0</v>
      </c>
      <c r="M104" s="12">
        <f>SUMPRODUCT(-('Diário 7º PA'!$E$4:$E$5383='Analítico Cp.'!$B104),-('Diário 7º PA'!$O$4:$O$5383=M$1),('Diário 7º PA'!$F$4:$F$5383))+SUMPRODUCT(-('Diário 8º PA'!$E$4:$E$5022='Analítico Cp.'!$B104),-('Diário 8º PA'!$P$4:$P$5022=M$1),('Diário 8º PA'!$F$4:$F$5022))+SUMPRODUCT(-('Diário 9º PA'!$E$4:$E$5221='Analítico Cp.'!$B104),-('Diário 9º PA'!$P$4:$P$5221=M$1),('Diário 9º PA'!$F$4:$F$5221))+SUMPRODUCT(-('Diário 10º PA'!$E$4:$E$5221='Analítico Cp.'!$B104),-('Diário 10º PA'!$P$4:$P$5221=M$1),('Diário 10º PA'!$F$4:$F$5221))+SUMPRODUCT(-('Comp.'!$D$5:$D$233='Analítico Cp.'!$B104),-('Comp.'!$J$5:$J$233=M$1),('Comp.'!$E$5:$E$233))</f>
        <v>0</v>
      </c>
      <c r="N104" s="12">
        <f>SUMPRODUCT(-('Diário 7º PA'!$E$4:$E$5383='Analítico Cp.'!$B104),-('Diário 7º PA'!$O$4:$O$5383=N$1),('Diário 7º PA'!$F$4:$F$5383))+SUMPRODUCT(-('Diário 8º PA'!$E$4:$E$5022='Analítico Cp.'!$B104),-('Diário 8º PA'!$P$4:$P$5022=N$1),('Diário 8º PA'!$F$4:$F$5022))+SUMPRODUCT(-('Diário 9º PA'!$E$4:$E$5221='Analítico Cp.'!$B104),-('Diário 9º PA'!$P$4:$P$5221=N$1),('Diário 9º PA'!$F$4:$F$5221))+SUMPRODUCT(-('Diário 10º PA'!$E$4:$E$5221='Analítico Cp.'!$B104),-('Diário 10º PA'!$P$4:$P$5221=N$1),('Diário 10º PA'!$F$4:$F$5221))+SUMPRODUCT(-('Comp.'!$D$5:$D$233='Analítico Cp.'!$B104),-('Comp.'!$J$5:$J$233=N$1),('Comp.'!$E$5:$E$233))</f>
        <v>0</v>
      </c>
      <c r="O104" s="12">
        <f t="shared" si="14"/>
        <v>0</v>
      </c>
      <c r="P104" s="168">
        <f t="shared" si="15"/>
        <v>0</v>
      </c>
    </row>
    <row r="105" spans="1:16" ht="23.25" customHeight="1" x14ac:dyDescent="0.2">
      <c r="A105" s="59" t="s">
        <v>305</v>
      </c>
      <c r="B105" s="104" t="s">
        <v>306</v>
      </c>
      <c r="C105" s="12">
        <f>SUMPRODUCT(-('Diário 7º PA'!$E$4:$E$5383='Analítico Cp.'!$B105),-('Diário 7º PA'!$O$4:$O$5383=C$1),('Diário 7º PA'!$F$4:$F$5383))+SUMPRODUCT(-('Diário 8º PA'!$E$4:$E$5022='Analítico Cp.'!$B105),-('Diário 8º PA'!$P$4:$P$5022=C$1),('Diário 8º PA'!$F$4:$F$5022))+SUMPRODUCT(-('Diário 9º PA'!$E$4:$E$5221='Analítico Cp.'!$B105),-('Diário 9º PA'!$P$4:$P$5221=C$1),('Diário 9º PA'!$F$4:$F$5221))+SUMPRODUCT(-('Diário 10º PA'!$E$4:$E$5221='Analítico Cp.'!$B105),-('Diário 10º PA'!$P$4:$P$5221=C$1),('Diário 10º PA'!$F$4:$F$5221))+SUMPRODUCT(-('Comp.'!$D$5:$D$233='Analítico Cp.'!$B105),-('Comp.'!$J$5:$J$233=C$1),('Comp.'!$E$5:$E$233))</f>
        <v>0</v>
      </c>
      <c r="D105" s="12">
        <f>SUMPRODUCT(-('Diário 7º PA'!$E$4:$E$5383='Analítico Cp.'!$B105),-('Diário 7º PA'!$O$4:$O$5383=D$1),('Diário 7º PA'!$F$4:$F$5383))+SUMPRODUCT(-('Diário 8º PA'!$E$4:$E$5022='Analítico Cp.'!$B105),-('Diário 8º PA'!$P$4:$P$5022=D$1),('Diário 8º PA'!$F$4:$F$5022))+SUMPRODUCT(-('Diário 9º PA'!$E$4:$E$5221='Analítico Cp.'!$B105),-('Diário 9º PA'!$P$4:$P$5221=D$1),('Diário 9º PA'!$F$4:$F$5221))+SUMPRODUCT(-('Diário 10º PA'!$E$4:$E$5221='Analítico Cp.'!$B105),-('Diário 10º PA'!$P$4:$P$5221=D$1),('Diário 10º PA'!$F$4:$F$5221))+SUMPRODUCT(-('Comp.'!$D$5:$D$233='Analítico Cp.'!$B105),-('Comp.'!$J$5:$J$233=D$1),('Comp.'!$E$5:$E$233))</f>
        <v>0</v>
      </c>
      <c r="E105" s="12">
        <f>SUMPRODUCT(-('Diário 7º PA'!$E$4:$E$5383='Analítico Cp.'!$B105),-('Diário 7º PA'!$O$4:$O$5383=E$1),('Diário 7º PA'!$F$4:$F$5383))+SUMPRODUCT(-('Diário 8º PA'!$E$4:$E$5022='Analítico Cp.'!$B105),-('Diário 8º PA'!$P$4:$P$5022=E$1),('Diário 8º PA'!$F$4:$F$5022))+SUMPRODUCT(-('Diário 9º PA'!$E$4:$E$5221='Analítico Cp.'!$B105),-('Diário 9º PA'!$P$4:$P$5221=E$1),('Diário 9º PA'!$F$4:$F$5221))+SUMPRODUCT(-('Diário 10º PA'!$E$4:$E$5221='Analítico Cp.'!$B105),-('Diário 10º PA'!$P$4:$P$5221=E$1),('Diário 10º PA'!$F$4:$F$5221))+SUMPRODUCT(-('Comp.'!$D$5:$D$233='Analítico Cp.'!$B105),-('Comp.'!$J$5:$J$233=E$1),('Comp.'!$E$5:$E$233))</f>
        <v>0</v>
      </c>
      <c r="F105" s="12">
        <f>SUMPRODUCT(-('Diário 7º PA'!$E$4:$E$5383='Analítico Cp.'!$B105),-('Diário 7º PA'!$O$4:$O$5383=F$1),('Diário 7º PA'!$F$4:$F$5383))+SUMPRODUCT(-('Diário 8º PA'!$E$4:$E$5022='Analítico Cp.'!$B105),-('Diário 8º PA'!$P$4:$P$5022=F$1),('Diário 8º PA'!$F$4:$F$5022))+SUMPRODUCT(-('Diário 9º PA'!$E$4:$E$5221='Analítico Cp.'!$B105),-('Diário 9º PA'!$P$4:$P$5221=F$1),('Diário 9º PA'!$F$4:$F$5221))+SUMPRODUCT(-('Diário 10º PA'!$E$4:$E$5221='Analítico Cp.'!$B105),-('Diário 10º PA'!$P$4:$P$5221=F$1),('Diário 10º PA'!$F$4:$F$5221))+SUMPRODUCT(-('Comp.'!$D$5:$D$233='Analítico Cp.'!$B105),-('Comp.'!$J$5:$J$233=F$1),('Comp.'!$E$5:$E$233))</f>
        <v>0</v>
      </c>
      <c r="G105" s="12">
        <f>SUMPRODUCT(-('Diário 7º PA'!$E$4:$E$5383='Analítico Cp.'!$B105),-('Diário 7º PA'!$O$4:$O$5383=G$1),('Diário 7º PA'!$F$4:$F$5383))+SUMPRODUCT(-('Diário 8º PA'!$E$4:$E$5022='Analítico Cp.'!$B105),-('Diário 8º PA'!$P$4:$P$5022=G$1),('Diário 8º PA'!$F$4:$F$5022))+SUMPRODUCT(-('Diário 9º PA'!$E$4:$E$5221='Analítico Cp.'!$B105),-('Diário 9º PA'!$P$4:$P$5221=G$1),('Diário 9º PA'!$F$4:$F$5221))+SUMPRODUCT(-('Diário 10º PA'!$E$4:$E$5221='Analítico Cp.'!$B105),-('Diário 10º PA'!$P$4:$P$5221=G$1),('Diário 10º PA'!$F$4:$F$5221))+SUMPRODUCT(-('Comp.'!$D$5:$D$233='Analítico Cp.'!$B105),-('Comp.'!$J$5:$J$233=G$1),('Comp.'!$E$5:$E$233))</f>
        <v>0</v>
      </c>
      <c r="H105" s="12">
        <f>SUMPRODUCT(-('Diário 7º PA'!$E$4:$E$5383='Analítico Cp.'!$B105),-('Diário 7º PA'!$O$4:$O$5383=H$1),('Diário 7º PA'!$F$4:$F$5383))+SUMPRODUCT(-('Diário 8º PA'!$E$4:$E$5022='Analítico Cp.'!$B105),-('Diário 8º PA'!$P$4:$P$5022=H$1),('Diário 8º PA'!$F$4:$F$5022))+SUMPRODUCT(-('Diário 9º PA'!$E$4:$E$5221='Analítico Cp.'!$B105),-('Diário 9º PA'!$P$4:$P$5221=H$1),('Diário 9º PA'!$F$4:$F$5221))+SUMPRODUCT(-('Diário 10º PA'!$E$4:$E$5221='Analítico Cp.'!$B105),-('Diário 10º PA'!$P$4:$P$5221=H$1),('Diário 10º PA'!$F$4:$F$5221))+SUMPRODUCT(-('Comp.'!$D$5:$D$233='Analítico Cp.'!$B105),-('Comp.'!$J$5:$J$233=H$1),('Comp.'!$E$5:$E$233))</f>
        <v>0</v>
      </c>
      <c r="I105" s="12">
        <f>SUMPRODUCT(-('Diário 7º PA'!$E$4:$E$5383='Analítico Cp.'!$B105),-('Diário 7º PA'!$O$4:$O$5383=I$1),('Diário 7º PA'!$F$4:$F$5383))+SUMPRODUCT(-('Diário 8º PA'!$E$4:$E$5022='Analítico Cp.'!$B105),-('Diário 8º PA'!$P$4:$P$5022=I$1),('Diário 8º PA'!$F$4:$F$5022))+SUMPRODUCT(-('Diário 9º PA'!$E$4:$E$5221='Analítico Cp.'!$B105),-('Diário 9º PA'!$P$4:$P$5221=I$1),('Diário 9º PA'!$F$4:$F$5221))+SUMPRODUCT(-('Diário 10º PA'!$E$4:$E$5221='Analítico Cp.'!$B105),-('Diário 10º PA'!$P$4:$P$5221=I$1),('Diário 10º PA'!$F$4:$F$5221))+SUMPRODUCT(-('Comp.'!$D$5:$D$233='Analítico Cp.'!$B105),-('Comp.'!$J$5:$J$233=I$1),('Comp.'!$E$5:$E$233))</f>
        <v>0</v>
      </c>
      <c r="J105" s="12">
        <f>SUMPRODUCT(-('Diário 7º PA'!$E$4:$E$5383='Analítico Cp.'!$B105),-('Diário 7º PA'!$O$4:$O$5383=J$1),('Diário 7º PA'!$F$4:$F$5383))+SUMPRODUCT(-('Diário 8º PA'!$E$4:$E$5022='Analítico Cp.'!$B105),-('Diário 8º PA'!$P$4:$P$5022=J$1),('Diário 8º PA'!$F$4:$F$5022))+SUMPRODUCT(-('Diário 9º PA'!$E$4:$E$5221='Analítico Cp.'!$B105),-('Diário 9º PA'!$P$4:$P$5221=J$1),('Diário 9º PA'!$F$4:$F$5221))+SUMPRODUCT(-('Diário 10º PA'!$E$4:$E$5221='Analítico Cp.'!$B105),-('Diário 10º PA'!$P$4:$P$5221=J$1),('Diário 10º PA'!$F$4:$F$5221))+SUMPRODUCT(-('Comp.'!$D$5:$D$233='Analítico Cp.'!$B105),-('Comp.'!$J$5:$J$233=J$1),('Comp.'!$E$5:$E$233))</f>
        <v>0</v>
      </c>
      <c r="K105" s="12">
        <f>SUMPRODUCT(-('Diário 7º PA'!$E$4:$E$5383='Analítico Cp.'!$B105),-('Diário 7º PA'!$O$4:$O$5383=K$1),('Diário 7º PA'!$F$4:$F$5383))+SUMPRODUCT(-('Diário 8º PA'!$E$4:$E$5022='Analítico Cp.'!$B105),-('Diário 8º PA'!$P$4:$P$5022=K$1),('Diário 8º PA'!$F$4:$F$5022))+SUMPRODUCT(-('Diário 9º PA'!$E$4:$E$5221='Analítico Cp.'!$B105),-('Diário 9º PA'!$P$4:$P$5221=K$1),('Diário 9º PA'!$F$4:$F$5221))+SUMPRODUCT(-('Diário 10º PA'!$E$4:$E$5221='Analítico Cp.'!$B105),-('Diário 10º PA'!$P$4:$P$5221=K$1),('Diário 10º PA'!$F$4:$F$5221))+SUMPRODUCT(-('Comp.'!$D$5:$D$233='Analítico Cp.'!$B105),-('Comp.'!$J$5:$J$233=K$1),('Comp.'!$E$5:$E$233))</f>
        <v>0</v>
      </c>
      <c r="L105" s="12">
        <f>SUMPRODUCT(-('Diário 7º PA'!$E$4:$E$5383='Analítico Cp.'!$B105),-('Diário 7º PA'!$O$4:$O$5383=L$1),('Diário 7º PA'!$F$4:$F$5383))+SUMPRODUCT(-('Diário 8º PA'!$E$4:$E$5022='Analítico Cp.'!$B105),-('Diário 8º PA'!$P$4:$P$5022=L$1),('Diário 8º PA'!$F$4:$F$5022))+SUMPRODUCT(-('Diário 9º PA'!$E$4:$E$5221='Analítico Cp.'!$B105),-('Diário 9º PA'!$P$4:$P$5221=L$1),('Diário 9º PA'!$F$4:$F$5221))+SUMPRODUCT(-('Diário 10º PA'!$E$4:$E$5221='Analítico Cp.'!$B105),-('Diário 10º PA'!$P$4:$P$5221=L$1),('Diário 10º PA'!$F$4:$F$5221))+SUMPRODUCT(-('Comp.'!$D$5:$D$233='Analítico Cp.'!$B105),-('Comp.'!$J$5:$J$233=L$1),('Comp.'!$E$5:$E$233))</f>
        <v>0</v>
      </c>
      <c r="M105" s="12">
        <f>SUMPRODUCT(-('Diário 7º PA'!$E$4:$E$5383='Analítico Cp.'!$B105),-('Diário 7º PA'!$O$4:$O$5383=M$1),('Diário 7º PA'!$F$4:$F$5383))+SUMPRODUCT(-('Diário 8º PA'!$E$4:$E$5022='Analítico Cp.'!$B105),-('Diário 8º PA'!$P$4:$P$5022=M$1),('Diário 8º PA'!$F$4:$F$5022))+SUMPRODUCT(-('Diário 9º PA'!$E$4:$E$5221='Analítico Cp.'!$B105),-('Diário 9º PA'!$P$4:$P$5221=M$1),('Diário 9º PA'!$F$4:$F$5221))+SUMPRODUCT(-('Diário 10º PA'!$E$4:$E$5221='Analítico Cp.'!$B105),-('Diário 10º PA'!$P$4:$P$5221=M$1),('Diário 10º PA'!$F$4:$F$5221))+SUMPRODUCT(-('Comp.'!$D$5:$D$233='Analítico Cp.'!$B105),-('Comp.'!$J$5:$J$233=M$1),('Comp.'!$E$5:$E$233))</f>
        <v>0</v>
      </c>
      <c r="N105" s="12">
        <f>SUMPRODUCT(-('Diário 7º PA'!$E$4:$E$5383='Analítico Cp.'!$B105),-('Diário 7º PA'!$O$4:$O$5383=N$1),('Diário 7º PA'!$F$4:$F$5383))+SUMPRODUCT(-('Diário 8º PA'!$E$4:$E$5022='Analítico Cp.'!$B105),-('Diário 8º PA'!$P$4:$P$5022=N$1),('Diário 8º PA'!$F$4:$F$5022))+SUMPRODUCT(-('Diário 9º PA'!$E$4:$E$5221='Analítico Cp.'!$B105),-('Diário 9º PA'!$P$4:$P$5221=N$1),('Diário 9º PA'!$F$4:$F$5221))+SUMPRODUCT(-('Diário 10º PA'!$E$4:$E$5221='Analítico Cp.'!$B105),-('Diário 10º PA'!$P$4:$P$5221=N$1),('Diário 10º PA'!$F$4:$F$5221))+SUMPRODUCT(-('Comp.'!$D$5:$D$233='Analítico Cp.'!$B105),-('Comp.'!$J$5:$J$233=N$1),('Comp.'!$E$5:$E$233))</f>
        <v>0</v>
      </c>
      <c r="O105" s="12">
        <f t="shared" si="14"/>
        <v>0</v>
      </c>
      <c r="P105" s="168">
        <f t="shared" si="15"/>
        <v>0</v>
      </c>
    </row>
    <row r="106" spans="1:16" ht="23.25" customHeight="1" x14ac:dyDescent="0.2">
      <c r="A106" s="59" t="s">
        <v>307</v>
      </c>
      <c r="B106" s="103" t="s">
        <v>308</v>
      </c>
      <c r="C106" s="12">
        <f>SUMPRODUCT(-('Diário 7º PA'!$E$4:$E$5383='Analítico Cp.'!$B106),-('Diário 7º PA'!$O$4:$O$5383=C$1),('Diário 7º PA'!$F$4:$F$5383))+SUMPRODUCT(-('Diário 8º PA'!$E$4:$E$5022='Analítico Cp.'!$B106),-('Diário 8º PA'!$P$4:$P$5022=C$1),('Diário 8º PA'!$F$4:$F$5022))+SUMPRODUCT(-('Diário 9º PA'!$E$4:$E$5221='Analítico Cp.'!$B106),-('Diário 9º PA'!$P$4:$P$5221=C$1),('Diário 9º PA'!$F$4:$F$5221))+SUMPRODUCT(-('Diário 10º PA'!$E$4:$E$5221='Analítico Cp.'!$B106),-('Diário 10º PA'!$P$4:$P$5221=C$1),('Diário 10º PA'!$F$4:$F$5221))+SUMPRODUCT(-('Comp.'!$D$5:$D$233='Analítico Cp.'!$B106),-('Comp.'!$J$5:$J$233=C$1),('Comp.'!$E$5:$E$233))</f>
        <v>0</v>
      </c>
      <c r="D106" s="12">
        <f>SUMPRODUCT(-('Diário 7º PA'!$E$4:$E$5383='Analítico Cp.'!$B106),-('Diário 7º PA'!$O$4:$O$5383=D$1),('Diário 7º PA'!$F$4:$F$5383))+SUMPRODUCT(-('Diário 8º PA'!$E$4:$E$5022='Analítico Cp.'!$B106),-('Diário 8º PA'!$P$4:$P$5022=D$1),('Diário 8º PA'!$F$4:$F$5022))+SUMPRODUCT(-('Diário 9º PA'!$E$4:$E$5221='Analítico Cp.'!$B106),-('Diário 9º PA'!$P$4:$P$5221=D$1),('Diário 9º PA'!$F$4:$F$5221))+SUMPRODUCT(-('Diário 10º PA'!$E$4:$E$5221='Analítico Cp.'!$B106),-('Diário 10º PA'!$P$4:$P$5221=D$1),('Diário 10º PA'!$F$4:$F$5221))+SUMPRODUCT(-('Comp.'!$D$5:$D$233='Analítico Cp.'!$B106),-('Comp.'!$J$5:$J$233=D$1),('Comp.'!$E$5:$E$233))</f>
        <v>0</v>
      </c>
      <c r="E106" s="12">
        <f>SUMPRODUCT(-('Diário 7º PA'!$E$4:$E$5383='Analítico Cp.'!$B106),-('Diário 7º PA'!$O$4:$O$5383=E$1),('Diário 7º PA'!$F$4:$F$5383))+SUMPRODUCT(-('Diário 8º PA'!$E$4:$E$5022='Analítico Cp.'!$B106),-('Diário 8º PA'!$P$4:$P$5022=E$1),('Diário 8º PA'!$F$4:$F$5022))+SUMPRODUCT(-('Diário 9º PA'!$E$4:$E$5221='Analítico Cp.'!$B106),-('Diário 9º PA'!$P$4:$P$5221=E$1),('Diário 9º PA'!$F$4:$F$5221))+SUMPRODUCT(-('Diário 10º PA'!$E$4:$E$5221='Analítico Cp.'!$B106),-('Diário 10º PA'!$P$4:$P$5221=E$1),('Diário 10º PA'!$F$4:$F$5221))+SUMPRODUCT(-('Comp.'!$D$5:$D$233='Analítico Cp.'!$B106),-('Comp.'!$J$5:$J$233=E$1),('Comp.'!$E$5:$E$233))</f>
        <v>0</v>
      </c>
      <c r="F106" s="12">
        <f>SUMPRODUCT(-('Diário 7º PA'!$E$4:$E$5383='Analítico Cp.'!$B106),-('Diário 7º PA'!$O$4:$O$5383=F$1),('Diário 7º PA'!$F$4:$F$5383))+SUMPRODUCT(-('Diário 8º PA'!$E$4:$E$5022='Analítico Cp.'!$B106),-('Diário 8º PA'!$P$4:$P$5022=F$1),('Diário 8º PA'!$F$4:$F$5022))+SUMPRODUCT(-('Diário 9º PA'!$E$4:$E$5221='Analítico Cp.'!$B106),-('Diário 9º PA'!$P$4:$P$5221=F$1),('Diário 9º PA'!$F$4:$F$5221))+SUMPRODUCT(-('Diário 10º PA'!$E$4:$E$5221='Analítico Cp.'!$B106),-('Diário 10º PA'!$P$4:$P$5221=F$1),('Diário 10º PA'!$F$4:$F$5221))+SUMPRODUCT(-('Comp.'!$D$5:$D$233='Analítico Cp.'!$B106),-('Comp.'!$J$5:$J$233=F$1),('Comp.'!$E$5:$E$233))</f>
        <v>0</v>
      </c>
      <c r="G106" s="12">
        <f>SUMPRODUCT(-('Diário 7º PA'!$E$4:$E$5383='Analítico Cp.'!$B106),-('Diário 7º PA'!$O$4:$O$5383=G$1),('Diário 7º PA'!$F$4:$F$5383))+SUMPRODUCT(-('Diário 8º PA'!$E$4:$E$5022='Analítico Cp.'!$B106),-('Diário 8º PA'!$P$4:$P$5022=G$1),('Diário 8º PA'!$F$4:$F$5022))+SUMPRODUCT(-('Diário 9º PA'!$E$4:$E$5221='Analítico Cp.'!$B106),-('Diário 9º PA'!$P$4:$P$5221=G$1),('Diário 9º PA'!$F$4:$F$5221))+SUMPRODUCT(-('Diário 10º PA'!$E$4:$E$5221='Analítico Cp.'!$B106),-('Diário 10º PA'!$P$4:$P$5221=G$1),('Diário 10º PA'!$F$4:$F$5221))+SUMPRODUCT(-('Comp.'!$D$5:$D$233='Analítico Cp.'!$B106),-('Comp.'!$J$5:$J$233=G$1),('Comp.'!$E$5:$E$233))</f>
        <v>0</v>
      </c>
      <c r="H106" s="12">
        <f>SUMPRODUCT(-('Diário 7º PA'!$E$4:$E$5383='Analítico Cp.'!$B106),-('Diário 7º PA'!$O$4:$O$5383=H$1),('Diário 7º PA'!$F$4:$F$5383))+SUMPRODUCT(-('Diário 8º PA'!$E$4:$E$5022='Analítico Cp.'!$B106),-('Diário 8º PA'!$P$4:$P$5022=H$1),('Diário 8º PA'!$F$4:$F$5022))+SUMPRODUCT(-('Diário 9º PA'!$E$4:$E$5221='Analítico Cp.'!$B106),-('Diário 9º PA'!$P$4:$P$5221=H$1),('Diário 9º PA'!$F$4:$F$5221))+SUMPRODUCT(-('Diário 10º PA'!$E$4:$E$5221='Analítico Cp.'!$B106),-('Diário 10º PA'!$P$4:$P$5221=H$1),('Diário 10º PA'!$F$4:$F$5221))+SUMPRODUCT(-('Comp.'!$D$5:$D$233='Analítico Cp.'!$B106),-('Comp.'!$J$5:$J$233=H$1),('Comp.'!$E$5:$E$233))</f>
        <v>0</v>
      </c>
      <c r="I106" s="12">
        <f>SUMPRODUCT(-('Diário 7º PA'!$E$4:$E$5383='Analítico Cp.'!$B106),-('Diário 7º PA'!$O$4:$O$5383=I$1),('Diário 7º PA'!$F$4:$F$5383))+SUMPRODUCT(-('Diário 8º PA'!$E$4:$E$5022='Analítico Cp.'!$B106),-('Diário 8º PA'!$P$4:$P$5022=I$1),('Diário 8º PA'!$F$4:$F$5022))+SUMPRODUCT(-('Diário 9º PA'!$E$4:$E$5221='Analítico Cp.'!$B106),-('Diário 9º PA'!$P$4:$P$5221=I$1),('Diário 9º PA'!$F$4:$F$5221))+SUMPRODUCT(-('Diário 10º PA'!$E$4:$E$5221='Analítico Cp.'!$B106),-('Diário 10º PA'!$P$4:$P$5221=I$1),('Diário 10º PA'!$F$4:$F$5221))+SUMPRODUCT(-('Comp.'!$D$5:$D$233='Analítico Cp.'!$B106),-('Comp.'!$J$5:$J$233=I$1),('Comp.'!$E$5:$E$233))</f>
        <v>0</v>
      </c>
      <c r="J106" s="12">
        <f>SUMPRODUCT(-('Diário 7º PA'!$E$4:$E$5383='Analítico Cp.'!$B106),-('Diário 7º PA'!$O$4:$O$5383=J$1),('Diário 7º PA'!$F$4:$F$5383))+SUMPRODUCT(-('Diário 8º PA'!$E$4:$E$5022='Analítico Cp.'!$B106),-('Diário 8º PA'!$P$4:$P$5022=J$1),('Diário 8º PA'!$F$4:$F$5022))+SUMPRODUCT(-('Diário 9º PA'!$E$4:$E$5221='Analítico Cp.'!$B106),-('Diário 9º PA'!$P$4:$P$5221=J$1),('Diário 9º PA'!$F$4:$F$5221))+SUMPRODUCT(-('Diário 10º PA'!$E$4:$E$5221='Analítico Cp.'!$B106),-('Diário 10º PA'!$P$4:$P$5221=J$1),('Diário 10º PA'!$F$4:$F$5221))+SUMPRODUCT(-('Comp.'!$D$5:$D$233='Analítico Cp.'!$B106),-('Comp.'!$J$5:$J$233=J$1),('Comp.'!$E$5:$E$233))</f>
        <v>0</v>
      </c>
      <c r="K106" s="12">
        <f>SUMPRODUCT(-('Diário 7º PA'!$E$4:$E$5383='Analítico Cp.'!$B106),-('Diário 7º PA'!$O$4:$O$5383=K$1),('Diário 7º PA'!$F$4:$F$5383))+SUMPRODUCT(-('Diário 8º PA'!$E$4:$E$5022='Analítico Cp.'!$B106),-('Diário 8º PA'!$P$4:$P$5022=K$1),('Diário 8º PA'!$F$4:$F$5022))+SUMPRODUCT(-('Diário 9º PA'!$E$4:$E$5221='Analítico Cp.'!$B106),-('Diário 9º PA'!$P$4:$P$5221=K$1),('Diário 9º PA'!$F$4:$F$5221))+SUMPRODUCT(-('Diário 10º PA'!$E$4:$E$5221='Analítico Cp.'!$B106),-('Diário 10º PA'!$P$4:$P$5221=K$1),('Diário 10º PA'!$F$4:$F$5221))+SUMPRODUCT(-('Comp.'!$D$5:$D$233='Analítico Cp.'!$B106),-('Comp.'!$J$5:$J$233=K$1),('Comp.'!$E$5:$E$233))</f>
        <v>0</v>
      </c>
      <c r="L106" s="12">
        <f>SUMPRODUCT(-('Diário 7º PA'!$E$4:$E$5383='Analítico Cp.'!$B106),-('Diário 7º PA'!$O$4:$O$5383=L$1),('Diário 7º PA'!$F$4:$F$5383))+SUMPRODUCT(-('Diário 8º PA'!$E$4:$E$5022='Analítico Cp.'!$B106),-('Diário 8º PA'!$P$4:$P$5022=L$1),('Diário 8º PA'!$F$4:$F$5022))+SUMPRODUCT(-('Diário 9º PA'!$E$4:$E$5221='Analítico Cp.'!$B106),-('Diário 9º PA'!$P$4:$P$5221=L$1),('Diário 9º PA'!$F$4:$F$5221))+SUMPRODUCT(-('Diário 10º PA'!$E$4:$E$5221='Analítico Cp.'!$B106),-('Diário 10º PA'!$P$4:$P$5221=L$1),('Diário 10º PA'!$F$4:$F$5221))+SUMPRODUCT(-('Comp.'!$D$5:$D$233='Analítico Cp.'!$B106),-('Comp.'!$J$5:$J$233=L$1),('Comp.'!$E$5:$E$233))</f>
        <v>0</v>
      </c>
      <c r="M106" s="12">
        <f>SUMPRODUCT(-('Diário 7º PA'!$E$4:$E$5383='Analítico Cp.'!$B106),-('Diário 7º PA'!$O$4:$O$5383=M$1),('Diário 7º PA'!$F$4:$F$5383))+SUMPRODUCT(-('Diário 8º PA'!$E$4:$E$5022='Analítico Cp.'!$B106),-('Diário 8º PA'!$P$4:$P$5022=M$1),('Diário 8º PA'!$F$4:$F$5022))+SUMPRODUCT(-('Diário 9º PA'!$E$4:$E$5221='Analítico Cp.'!$B106),-('Diário 9º PA'!$P$4:$P$5221=M$1),('Diário 9º PA'!$F$4:$F$5221))+SUMPRODUCT(-('Diário 10º PA'!$E$4:$E$5221='Analítico Cp.'!$B106),-('Diário 10º PA'!$P$4:$P$5221=M$1),('Diário 10º PA'!$F$4:$F$5221))+SUMPRODUCT(-('Comp.'!$D$5:$D$233='Analítico Cp.'!$B106),-('Comp.'!$J$5:$J$233=M$1),('Comp.'!$E$5:$E$233))</f>
        <v>0</v>
      </c>
      <c r="N106" s="12">
        <f>SUMPRODUCT(-('Diário 7º PA'!$E$4:$E$5383='Analítico Cp.'!$B106),-('Diário 7º PA'!$O$4:$O$5383=N$1),('Diário 7º PA'!$F$4:$F$5383))+SUMPRODUCT(-('Diário 8º PA'!$E$4:$E$5022='Analítico Cp.'!$B106),-('Diário 8º PA'!$P$4:$P$5022=N$1),('Diário 8º PA'!$F$4:$F$5022))+SUMPRODUCT(-('Diário 9º PA'!$E$4:$E$5221='Analítico Cp.'!$B106),-('Diário 9º PA'!$P$4:$P$5221=N$1),('Diário 9º PA'!$F$4:$F$5221))+SUMPRODUCT(-('Diário 10º PA'!$E$4:$E$5221='Analítico Cp.'!$B106),-('Diário 10º PA'!$P$4:$P$5221=N$1),('Diário 10º PA'!$F$4:$F$5221))+SUMPRODUCT(-('Comp.'!$D$5:$D$233='Analítico Cp.'!$B106),-('Comp.'!$J$5:$J$233=N$1),('Comp.'!$E$5:$E$233))</f>
        <v>0</v>
      </c>
      <c r="O106" s="12">
        <f t="shared" si="14"/>
        <v>0</v>
      </c>
      <c r="P106" s="168">
        <f t="shared" si="15"/>
        <v>0</v>
      </c>
    </row>
    <row r="107" spans="1:16" ht="23.25" customHeight="1" x14ac:dyDescent="0.2">
      <c r="A107" s="59" t="s">
        <v>309</v>
      </c>
      <c r="B107" s="103" t="s">
        <v>310</v>
      </c>
      <c r="C107" s="12">
        <f>SUMPRODUCT(-('Diário 7º PA'!$E$4:$E$5383='Analítico Cp.'!$B107),-('Diário 7º PA'!$O$4:$O$5383=C$1),('Diário 7º PA'!$F$4:$F$5383))+SUMPRODUCT(-('Diário 8º PA'!$E$4:$E$5022='Analítico Cp.'!$B107),-('Diário 8º PA'!$P$4:$P$5022=C$1),('Diário 8º PA'!$F$4:$F$5022))+SUMPRODUCT(-('Diário 9º PA'!$E$4:$E$5221='Analítico Cp.'!$B107),-('Diário 9º PA'!$P$4:$P$5221=C$1),('Diário 9º PA'!$F$4:$F$5221))+SUMPRODUCT(-('Diário 10º PA'!$E$4:$E$5221='Analítico Cp.'!$B107),-('Diário 10º PA'!$P$4:$P$5221=C$1),('Diário 10º PA'!$F$4:$F$5221))+SUMPRODUCT(-('Comp.'!$D$5:$D$233='Analítico Cp.'!$B107),-('Comp.'!$J$5:$J$233=C$1),('Comp.'!$E$5:$E$233))</f>
        <v>13414.240000000002</v>
      </c>
      <c r="D107" s="12">
        <f>SUMPRODUCT(-('Diário 7º PA'!$E$4:$E$5383='Analítico Cp.'!$B107),-('Diário 7º PA'!$O$4:$O$5383=D$1),('Diário 7º PA'!$F$4:$F$5383))+SUMPRODUCT(-('Diário 8º PA'!$E$4:$E$5022='Analítico Cp.'!$B107),-('Diário 8º PA'!$P$4:$P$5022=D$1),('Diário 8º PA'!$F$4:$F$5022))+SUMPRODUCT(-('Diário 9º PA'!$E$4:$E$5221='Analítico Cp.'!$B107),-('Diário 9º PA'!$P$4:$P$5221=D$1),('Diário 9º PA'!$F$4:$F$5221))+SUMPRODUCT(-('Diário 10º PA'!$E$4:$E$5221='Analítico Cp.'!$B107),-('Diário 10º PA'!$P$4:$P$5221=D$1),('Diário 10º PA'!$F$4:$F$5221))+SUMPRODUCT(-('Comp.'!$D$5:$D$233='Analítico Cp.'!$B107),-('Comp.'!$J$5:$J$233=D$1),('Comp.'!$E$5:$E$233))</f>
        <v>10617.359999999999</v>
      </c>
      <c r="E107" s="12">
        <f>SUMPRODUCT(-('Diário 7º PA'!$E$4:$E$5383='Analítico Cp.'!$B107),-('Diário 7º PA'!$O$4:$O$5383=E$1),('Diário 7º PA'!$F$4:$F$5383))+SUMPRODUCT(-('Diário 8º PA'!$E$4:$E$5022='Analítico Cp.'!$B107),-('Diário 8º PA'!$P$4:$P$5022=E$1),('Diário 8º PA'!$F$4:$F$5022))+SUMPRODUCT(-('Diário 9º PA'!$E$4:$E$5221='Analítico Cp.'!$B107),-('Diário 9º PA'!$P$4:$P$5221=E$1),('Diário 9º PA'!$F$4:$F$5221))+SUMPRODUCT(-('Diário 10º PA'!$E$4:$E$5221='Analítico Cp.'!$B107),-('Diário 10º PA'!$P$4:$P$5221=E$1),('Diário 10º PA'!$F$4:$F$5221))+SUMPRODUCT(-('Comp.'!$D$5:$D$233='Analítico Cp.'!$B107),-('Comp.'!$J$5:$J$233=E$1),('Comp.'!$E$5:$E$233))</f>
        <v>31910.37</v>
      </c>
      <c r="F107" s="12">
        <f>SUMPRODUCT(-('Diário 7º PA'!$E$4:$E$5383='Analítico Cp.'!$B107),-('Diário 7º PA'!$O$4:$O$5383=F$1),('Diário 7º PA'!$F$4:$F$5383))+SUMPRODUCT(-('Diário 8º PA'!$E$4:$E$5022='Analítico Cp.'!$B107),-('Diário 8º PA'!$P$4:$P$5022=F$1),('Diário 8º PA'!$F$4:$F$5022))+SUMPRODUCT(-('Diário 9º PA'!$E$4:$E$5221='Analítico Cp.'!$B107),-('Diário 9º PA'!$P$4:$P$5221=F$1),('Diário 9º PA'!$F$4:$F$5221))+SUMPRODUCT(-('Diário 10º PA'!$E$4:$E$5221='Analítico Cp.'!$B107),-('Diário 10º PA'!$P$4:$P$5221=F$1),('Diário 10º PA'!$F$4:$F$5221))+SUMPRODUCT(-('Comp.'!$D$5:$D$233='Analítico Cp.'!$B107),-('Comp.'!$J$5:$J$233=F$1),('Comp.'!$E$5:$E$233))</f>
        <v>0</v>
      </c>
      <c r="G107" s="12">
        <f>SUMPRODUCT(-('Diário 7º PA'!$E$4:$E$5383='Analítico Cp.'!$B107),-('Diário 7º PA'!$O$4:$O$5383=G$1),('Diário 7º PA'!$F$4:$F$5383))+SUMPRODUCT(-('Diário 8º PA'!$E$4:$E$5022='Analítico Cp.'!$B107),-('Diário 8º PA'!$P$4:$P$5022=G$1),('Diário 8º PA'!$F$4:$F$5022))+SUMPRODUCT(-('Diário 9º PA'!$E$4:$E$5221='Analítico Cp.'!$B107),-('Diário 9º PA'!$P$4:$P$5221=G$1),('Diário 9º PA'!$F$4:$F$5221))+SUMPRODUCT(-('Diário 10º PA'!$E$4:$E$5221='Analítico Cp.'!$B107),-('Diário 10º PA'!$P$4:$P$5221=G$1),('Diário 10º PA'!$F$4:$F$5221))+SUMPRODUCT(-('Comp.'!$D$5:$D$233='Analítico Cp.'!$B107),-('Comp.'!$J$5:$J$233=G$1),('Comp.'!$E$5:$E$233))</f>
        <v>0</v>
      </c>
      <c r="H107" s="12">
        <f>SUMPRODUCT(-('Diário 7º PA'!$E$4:$E$5383='Analítico Cp.'!$B107),-('Diário 7º PA'!$O$4:$O$5383=H$1),('Diário 7º PA'!$F$4:$F$5383))+SUMPRODUCT(-('Diário 8º PA'!$E$4:$E$5022='Analítico Cp.'!$B107),-('Diário 8º PA'!$P$4:$P$5022=H$1),('Diário 8º PA'!$F$4:$F$5022))+SUMPRODUCT(-('Diário 9º PA'!$E$4:$E$5221='Analítico Cp.'!$B107),-('Diário 9º PA'!$P$4:$P$5221=H$1),('Diário 9º PA'!$F$4:$F$5221))+SUMPRODUCT(-('Diário 10º PA'!$E$4:$E$5221='Analítico Cp.'!$B107),-('Diário 10º PA'!$P$4:$P$5221=H$1),('Diário 10º PA'!$F$4:$F$5221))+SUMPRODUCT(-('Comp.'!$D$5:$D$233='Analítico Cp.'!$B107),-('Comp.'!$J$5:$J$233=H$1),('Comp.'!$E$5:$E$233))</f>
        <v>0</v>
      </c>
      <c r="I107" s="12">
        <f>SUMPRODUCT(-('Diário 7º PA'!$E$4:$E$5383='Analítico Cp.'!$B107),-('Diário 7º PA'!$O$4:$O$5383=I$1),('Diário 7º PA'!$F$4:$F$5383))+SUMPRODUCT(-('Diário 8º PA'!$E$4:$E$5022='Analítico Cp.'!$B107),-('Diário 8º PA'!$P$4:$P$5022=I$1),('Diário 8º PA'!$F$4:$F$5022))+SUMPRODUCT(-('Diário 9º PA'!$E$4:$E$5221='Analítico Cp.'!$B107),-('Diário 9º PA'!$P$4:$P$5221=I$1),('Diário 9º PA'!$F$4:$F$5221))+SUMPRODUCT(-('Diário 10º PA'!$E$4:$E$5221='Analítico Cp.'!$B107),-('Diário 10º PA'!$P$4:$P$5221=I$1),('Diário 10º PA'!$F$4:$F$5221))+SUMPRODUCT(-('Comp.'!$D$5:$D$233='Analítico Cp.'!$B107),-('Comp.'!$J$5:$J$233=I$1),('Comp.'!$E$5:$E$233))</f>
        <v>0</v>
      </c>
      <c r="J107" s="12">
        <f>SUMPRODUCT(-('Diário 7º PA'!$E$4:$E$5383='Analítico Cp.'!$B107),-('Diário 7º PA'!$O$4:$O$5383=J$1),('Diário 7º PA'!$F$4:$F$5383))+SUMPRODUCT(-('Diário 8º PA'!$E$4:$E$5022='Analítico Cp.'!$B107),-('Diário 8º PA'!$P$4:$P$5022=J$1),('Diário 8º PA'!$F$4:$F$5022))+SUMPRODUCT(-('Diário 9º PA'!$E$4:$E$5221='Analítico Cp.'!$B107),-('Diário 9º PA'!$P$4:$P$5221=J$1),('Diário 9º PA'!$F$4:$F$5221))+SUMPRODUCT(-('Diário 10º PA'!$E$4:$E$5221='Analítico Cp.'!$B107),-('Diário 10º PA'!$P$4:$P$5221=J$1),('Diário 10º PA'!$F$4:$F$5221))+SUMPRODUCT(-('Comp.'!$D$5:$D$233='Analítico Cp.'!$B107),-('Comp.'!$J$5:$J$233=J$1),('Comp.'!$E$5:$E$233))</f>
        <v>0</v>
      </c>
      <c r="K107" s="12">
        <f>SUMPRODUCT(-('Diário 7º PA'!$E$4:$E$5383='Analítico Cp.'!$B107),-('Diário 7º PA'!$O$4:$O$5383=K$1),('Diário 7º PA'!$F$4:$F$5383))+SUMPRODUCT(-('Diário 8º PA'!$E$4:$E$5022='Analítico Cp.'!$B107),-('Diário 8º PA'!$P$4:$P$5022=K$1),('Diário 8º PA'!$F$4:$F$5022))+SUMPRODUCT(-('Diário 9º PA'!$E$4:$E$5221='Analítico Cp.'!$B107),-('Diário 9º PA'!$P$4:$P$5221=K$1),('Diário 9º PA'!$F$4:$F$5221))+SUMPRODUCT(-('Diário 10º PA'!$E$4:$E$5221='Analítico Cp.'!$B107),-('Diário 10º PA'!$P$4:$P$5221=K$1),('Diário 10º PA'!$F$4:$F$5221))+SUMPRODUCT(-('Comp.'!$D$5:$D$233='Analítico Cp.'!$B107),-('Comp.'!$J$5:$J$233=K$1),('Comp.'!$E$5:$E$233))</f>
        <v>0</v>
      </c>
      <c r="L107" s="12">
        <f>SUMPRODUCT(-('Diário 7º PA'!$E$4:$E$5383='Analítico Cp.'!$B107),-('Diário 7º PA'!$O$4:$O$5383=L$1),('Diário 7º PA'!$F$4:$F$5383))+SUMPRODUCT(-('Diário 8º PA'!$E$4:$E$5022='Analítico Cp.'!$B107),-('Diário 8º PA'!$P$4:$P$5022=L$1),('Diário 8º PA'!$F$4:$F$5022))+SUMPRODUCT(-('Diário 9º PA'!$E$4:$E$5221='Analítico Cp.'!$B107),-('Diário 9º PA'!$P$4:$P$5221=L$1),('Diário 9º PA'!$F$4:$F$5221))+SUMPRODUCT(-('Diário 10º PA'!$E$4:$E$5221='Analítico Cp.'!$B107),-('Diário 10º PA'!$P$4:$P$5221=L$1),('Diário 10º PA'!$F$4:$F$5221))+SUMPRODUCT(-('Comp.'!$D$5:$D$233='Analítico Cp.'!$B107),-('Comp.'!$J$5:$J$233=L$1),('Comp.'!$E$5:$E$233))</f>
        <v>0</v>
      </c>
      <c r="M107" s="12">
        <f>SUMPRODUCT(-('Diário 7º PA'!$E$4:$E$5383='Analítico Cp.'!$B107),-('Diário 7º PA'!$O$4:$O$5383=M$1),('Diário 7º PA'!$F$4:$F$5383))+SUMPRODUCT(-('Diário 8º PA'!$E$4:$E$5022='Analítico Cp.'!$B107),-('Diário 8º PA'!$P$4:$P$5022=M$1),('Diário 8º PA'!$F$4:$F$5022))+SUMPRODUCT(-('Diário 9º PA'!$E$4:$E$5221='Analítico Cp.'!$B107),-('Diário 9º PA'!$P$4:$P$5221=M$1),('Diário 9º PA'!$F$4:$F$5221))+SUMPRODUCT(-('Diário 10º PA'!$E$4:$E$5221='Analítico Cp.'!$B107),-('Diário 10º PA'!$P$4:$P$5221=M$1),('Diário 10º PA'!$F$4:$F$5221))+SUMPRODUCT(-('Comp.'!$D$5:$D$233='Analítico Cp.'!$B107),-('Comp.'!$J$5:$J$233=M$1),('Comp.'!$E$5:$E$233))</f>
        <v>0</v>
      </c>
      <c r="N107" s="12">
        <f>SUMPRODUCT(-('Diário 7º PA'!$E$4:$E$5383='Analítico Cp.'!$B107),-('Diário 7º PA'!$O$4:$O$5383=N$1),('Diário 7º PA'!$F$4:$F$5383))+SUMPRODUCT(-('Diário 8º PA'!$E$4:$E$5022='Analítico Cp.'!$B107),-('Diário 8º PA'!$P$4:$P$5022=N$1),('Diário 8º PA'!$F$4:$F$5022))+SUMPRODUCT(-('Diário 9º PA'!$E$4:$E$5221='Analítico Cp.'!$B107),-('Diário 9º PA'!$P$4:$P$5221=N$1),('Diário 9º PA'!$F$4:$F$5221))+SUMPRODUCT(-('Diário 10º PA'!$E$4:$E$5221='Analítico Cp.'!$B107),-('Diário 10º PA'!$P$4:$P$5221=N$1),('Diário 10º PA'!$F$4:$F$5221))+SUMPRODUCT(-('Comp.'!$D$5:$D$233='Analítico Cp.'!$B107),-('Comp.'!$J$5:$J$233=N$1),('Comp.'!$E$5:$E$233))</f>
        <v>0</v>
      </c>
      <c r="O107" s="12">
        <f t="shared" si="14"/>
        <v>55941.97</v>
      </c>
      <c r="P107" s="168">
        <f t="shared" si="15"/>
        <v>5.4122519593432592E-3</v>
      </c>
    </row>
    <row r="108" spans="1:16" ht="23.25" customHeight="1" x14ac:dyDescent="0.2">
      <c r="A108" s="59" t="s">
        <v>311</v>
      </c>
      <c r="B108" s="103" t="s">
        <v>312</v>
      </c>
      <c r="C108" s="12">
        <f>SUMPRODUCT(-('Diário 7º PA'!$E$4:$E$5383='Analítico Cp.'!$B108),-('Diário 7º PA'!$O$4:$O$5383=C$1),('Diário 7º PA'!$F$4:$F$5383))+SUMPRODUCT(-('Diário 8º PA'!$E$4:$E$5022='Analítico Cp.'!$B108),-('Diário 8º PA'!$P$4:$P$5022=C$1),('Diário 8º PA'!$F$4:$F$5022))+SUMPRODUCT(-('Diário 9º PA'!$E$4:$E$5221='Analítico Cp.'!$B108),-('Diário 9º PA'!$P$4:$P$5221=C$1),('Diário 9º PA'!$F$4:$F$5221))+SUMPRODUCT(-('Diário 10º PA'!$E$4:$E$5221='Analítico Cp.'!$B108),-('Diário 10º PA'!$P$4:$P$5221=C$1),('Diário 10º PA'!$F$4:$F$5221))+SUMPRODUCT(-('Comp.'!$D$5:$D$233='Analítico Cp.'!$B108),-('Comp.'!$J$5:$J$233=C$1),('Comp.'!$E$5:$E$233))</f>
        <v>0</v>
      </c>
      <c r="D108" s="12">
        <f>SUMPRODUCT(-('Diário 7º PA'!$E$4:$E$5383='Analítico Cp.'!$B108),-('Diário 7º PA'!$O$4:$O$5383=D$1),('Diário 7º PA'!$F$4:$F$5383))+SUMPRODUCT(-('Diário 8º PA'!$E$4:$E$5022='Analítico Cp.'!$B108),-('Diário 8º PA'!$P$4:$P$5022=D$1),('Diário 8º PA'!$F$4:$F$5022))+SUMPRODUCT(-('Diário 9º PA'!$E$4:$E$5221='Analítico Cp.'!$B108),-('Diário 9º PA'!$P$4:$P$5221=D$1),('Diário 9º PA'!$F$4:$F$5221))+SUMPRODUCT(-('Diário 10º PA'!$E$4:$E$5221='Analítico Cp.'!$B108),-('Diário 10º PA'!$P$4:$P$5221=D$1),('Diário 10º PA'!$F$4:$F$5221))+SUMPRODUCT(-('Comp.'!$D$5:$D$233='Analítico Cp.'!$B108),-('Comp.'!$J$5:$J$233=D$1),('Comp.'!$E$5:$E$233))</f>
        <v>0</v>
      </c>
      <c r="E108" s="12">
        <f>SUMPRODUCT(-('Diário 7º PA'!$E$4:$E$5383='Analítico Cp.'!$B108),-('Diário 7º PA'!$O$4:$O$5383=E$1),('Diário 7º PA'!$F$4:$F$5383))+SUMPRODUCT(-('Diário 8º PA'!$E$4:$E$5022='Analítico Cp.'!$B108),-('Diário 8º PA'!$P$4:$P$5022=E$1),('Diário 8º PA'!$F$4:$F$5022))+SUMPRODUCT(-('Diário 9º PA'!$E$4:$E$5221='Analítico Cp.'!$B108),-('Diário 9º PA'!$P$4:$P$5221=E$1),('Diário 9º PA'!$F$4:$F$5221))+SUMPRODUCT(-('Diário 10º PA'!$E$4:$E$5221='Analítico Cp.'!$B108),-('Diário 10º PA'!$P$4:$P$5221=E$1),('Diário 10º PA'!$F$4:$F$5221))+SUMPRODUCT(-('Comp.'!$D$5:$D$233='Analítico Cp.'!$B108),-('Comp.'!$J$5:$J$233=E$1),('Comp.'!$E$5:$E$233))</f>
        <v>0</v>
      </c>
      <c r="F108" s="12">
        <f>SUMPRODUCT(-('Diário 7º PA'!$E$4:$E$5383='Analítico Cp.'!$B108),-('Diário 7º PA'!$O$4:$O$5383=F$1),('Diário 7º PA'!$F$4:$F$5383))+SUMPRODUCT(-('Diário 8º PA'!$E$4:$E$5022='Analítico Cp.'!$B108),-('Diário 8º PA'!$P$4:$P$5022=F$1),('Diário 8º PA'!$F$4:$F$5022))+SUMPRODUCT(-('Diário 9º PA'!$E$4:$E$5221='Analítico Cp.'!$B108),-('Diário 9º PA'!$P$4:$P$5221=F$1),('Diário 9º PA'!$F$4:$F$5221))+SUMPRODUCT(-('Diário 10º PA'!$E$4:$E$5221='Analítico Cp.'!$B108),-('Diário 10º PA'!$P$4:$P$5221=F$1),('Diário 10º PA'!$F$4:$F$5221))+SUMPRODUCT(-('Comp.'!$D$5:$D$233='Analítico Cp.'!$B108),-('Comp.'!$J$5:$J$233=F$1),('Comp.'!$E$5:$E$233))</f>
        <v>0</v>
      </c>
      <c r="G108" s="12">
        <f>SUMPRODUCT(-('Diário 7º PA'!$E$4:$E$5383='Analítico Cp.'!$B108),-('Diário 7º PA'!$O$4:$O$5383=G$1),('Diário 7º PA'!$F$4:$F$5383))+SUMPRODUCT(-('Diário 8º PA'!$E$4:$E$5022='Analítico Cp.'!$B108),-('Diário 8º PA'!$P$4:$P$5022=G$1),('Diário 8º PA'!$F$4:$F$5022))+SUMPRODUCT(-('Diário 9º PA'!$E$4:$E$5221='Analítico Cp.'!$B108),-('Diário 9º PA'!$P$4:$P$5221=G$1),('Diário 9º PA'!$F$4:$F$5221))+SUMPRODUCT(-('Diário 10º PA'!$E$4:$E$5221='Analítico Cp.'!$B108),-('Diário 10º PA'!$P$4:$P$5221=G$1),('Diário 10º PA'!$F$4:$F$5221))+SUMPRODUCT(-('Comp.'!$D$5:$D$233='Analítico Cp.'!$B108),-('Comp.'!$J$5:$J$233=G$1),('Comp.'!$E$5:$E$233))</f>
        <v>0</v>
      </c>
      <c r="H108" s="12">
        <f>SUMPRODUCT(-('Diário 7º PA'!$E$4:$E$5383='Analítico Cp.'!$B108),-('Diário 7º PA'!$O$4:$O$5383=H$1),('Diário 7º PA'!$F$4:$F$5383))+SUMPRODUCT(-('Diário 8º PA'!$E$4:$E$5022='Analítico Cp.'!$B108),-('Diário 8º PA'!$P$4:$P$5022=H$1),('Diário 8º PA'!$F$4:$F$5022))+SUMPRODUCT(-('Diário 9º PA'!$E$4:$E$5221='Analítico Cp.'!$B108),-('Diário 9º PA'!$P$4:$P$5221=H$1),('Diário 9º PA'!$F$4:$F$5221))+SUMPRODUCT(-('Diário 10º PA'!$E$4:$E$5221='Analítico Cp.'!$B108),-('Diário 10º PA'!$P$4:$P$5221=H$1),('Diário 10º PA'!$F$4:$F$5221))+SUMPRODUCT(-('Comp.'!$D$5:$D$233='Analítico Cp.'!$B108),-('Comp.'!$J$5:$J$233=H$1),('Comp.'!$E$5:$E$233))</f>
        <v>0</v>
      </c>
      <c r="I108" s="12">
        <f>SUMPRODUCT(-('Diário 7º PA'!$E$4:$E$5383='Analítico Cp.'!$B108),-('Diário 7º PA'!$O$4:$O$5383=I$1),('Diário 7º PA'!$F$4:$F$5383))+SUMPRODUCT(-('Diário 8º PA'!$E$4:$E$5022='Analítico Cp.'!$B108),-('Diário 8º PA'!$P$4:$P$5022=I$1),('Diário 8º PA'!$F$4:$F$5022))+SUMPRODUCT(-('Diário 9º PA'!$E$4:$E$5221='Analítico Cp.'!$B108),-('Diário 9º PA'!$P$4:$P$5221=I$1),('Diário 9º PA'!$F$4:$F$5221))+SUMPRODUCT(-('Diário 10º PA'!$E$4:$E$5221='Analítico Cp.'!$B108),-('Diário 10º PA'!$P$4:$P$5221=I$1),('Diário 10º PA'!$F$4:$F$5221))+SUMPRODUCT(-('Comp.'!$D$5:$D$233='Analítico Cp.'!$B108),-('Comp.'!$J$5:$J$233=I$1),('Comp.'!$E$5:$E$233))</f>
        <v>0</v>
      </c>
      <c r="J108" s="12">
        <f>SUMPRODUCT(-('Diário 7º PA'!$E$4:$E$5383='Analítico Cp.'!$B108),-('Diário 7º PA'!$O$4:$O$5383=J$1),('Diário 7º PA'!$F$4:$F$5383))+SUMPRODUCT(-('Diário 8º PA'!$E$4:$E$5022='Analítico Cp.'!$B108),-('Diário 8º PA'!$P$4:$P$5022=J$1),('Diário 8º PA'!$F$4:$F$5022))+SUMPRODUCT(-('Diário 9º PA'!$E$4:$E$5221='Analítico Cp.'!$B108),-('Diário 9º PA'!$P$4:$P$5221=J$1),('Diário 9º PA'!$F$4:$F$5221))+SUMPRODUCT(-('Diário 10º PA'!$E$4:$E$5221='Analítico Cp.'!$B108),-('Diário 10º PA'!$P$4:$P$5221=J$1),('Diário 10º PA'!$F$4:$F$5221))+SUMPRODUCT(-('Comp.'!$D$5:$D$233='Analítico Cp.'!$B108),-('Comp.'!$J$5:$J$233=J$1),('Comp.'!$E$5:$E$233))</f>
        <v>0</v>
      </c>
      <c r="K108" s="12">
        <f>SUMPRODUCT(-('Diário 7º PA'!$E$4:$E$5383='Analítico Cp.'!$B108),-('Diário 7º PA'!$O$4:$O$5383=K$1),('Diário 7º PA'!$F$4:$F$5383))+SUMPRODUCT(-('Diário 8º PA'!$E$4:$E$5022='Analítico Cp.'!$B108),-('Diário 8º PA'!$P$4:$P$5022=K$1),('Diário 8º PA'!$F$4:$F$5022))+SUMPRODUCT(-('Diário 9º PA'!$E$4:$E$5221='Analítico Cp.'!$B108),-('Diário 9º PA'!$P$4:$P$5221=K$1),('Diário 9º PA'!$F$4:$F$5221))+SUMPRODUCT(-('Diário 10º PA'!$E$4:$E$5221='Analítico Cp.'!$B108),-('Diário 10º PA'!$P$4:$P$5221=K$1),('Diário 10º PA'!$F$4:$F$5221))+SUMPRODUCT(-('Comp.'!$D$5:$D$233='Analítico Cp.'!$B108),-('Comp.'!$J$5:$J$233=K$1),('Comp.'!$E$5:$E$233))</f>
        <v>0</v>
      </c>
      <c r="L108" s="12">
        <f>SUMPRODUCT(-('Diário 7º PA'!$E$4:$E$5383='Analítico Cp.'!$B108),-('Diário 7º PA'!$O$4:$O$5383=L$1),('Diário 7º PA'!$F$4:$F$5383))+SUMPRODUCT(-('Diário 8º PA'!$E$4:$E$5022='Analítico Cp.'!$B108),-('Diário 8º PA'!$P$4:$P$5022=L$1),('Diário 8º PA'!$F$4:$F$5022))+SUMPRODUCT(-('Diário 9º PA'!$E$4:$E$5221='Analítico Cp.'!$B108),-('Diário 9º PA'!$P$4:$P$5221=L$1),('Diário 9º PA'!$F$4:$F$5221))+SUMPRODUCT(-('Diário 10º PA'!$E$4:$E$5221='Analítico Cp.'!$B108),-('Diário 10º PA'!$P$4:$P$5221=L$1),('Diário 10º PA'!$F$4:$F$5221))+SUMPRODUCT(-('Comp.'!$D$5:$D$233='Analítico Cp.'!$B108),-('Comp.'!$J$5:$J$233=L$1),('Comp.'!$E$5:$E$233))</f>
        <v>0</v>
      </c>
      <c r="M108" s="12">
        <f>SUMPRODUCT(-('Diário 7º PA'!$E$4:$E$5383='Analítico Cp.'!$B108),-('Diário 7º PA'!$O$4:$O$5383=M$1),('Diário 7º PA'!$F$4:$F$5383))+SUMPRODUCT(-('Diário 8º PA'!$E$4:$E$5022='Analítico Cp.'!$B108),-('Diário 8º PA'!$P$4:$P$5022=M$1),('Diário 8º PA'!$F$4:$F$5022))+SUMPRODUCT(-('Diário 9º PA'!$E$4:$E$5221='Analítico Cp.'!$B108),-('Diário 9º PA'!$P$4:$P$5221=M$1),('Diário 9º PA'!$F$4:$F$5221))+SUMPRODUCT(-('Diário 10º PA'!$E$4:$E$5221='Analítico Cp.'!$B108),-('Diário 10º PA'!$P$4:$P$5221=M$1),('Diário 10º PA'!$F$4:$F$5221))+SUMPRODUCT(-('Comp.'!$D$5:$D$233='Analítico Cp.'!$B108),-('Comp.'!$J$5:$J$233=M$1),('Comp.'!$E$5:$E$233))</f>
        <v>0</v>
      </c>
      <c r="N108" s="12">
        <f>SUMPRODUCT(-('Diário 7º PA'!$E$4:$E$5383='Analítico Cp.'!$B108),-('Diário 7º PA'!$O$4:$O$5383=N$1),('Diário 7º PA'!$F$4:$F$5383))+SUMPRODUCT(-('Diário 8º PA'!$E$4:$E$5022='Analítico Cp.'!$B108),-('Diário 8º PA'!$P$4:$P$5022=N$1),('Diário 8º PA'!$F$4:$F$5022))+SUMPRODUCT(-('Diário 9º PA'!$E$4:$E$5221='Analítico Cp.'!$B108),-('Diário 9º PA'!$P$4:$P$5221=N$1),('Diário 9º PA'!$F$4:$F$5221))+SUMPRODUCT(-('Diário 10º PA'!$E$4:$E$5221='Analítico Cp.'!$B108),-('Diário 10º PA'!$P$4:$P$5221=N$1),('Diário 10º PA'!$F$4:$F$5221))+SUMPRODUCT(-('Comp.'!$D$5:$D$233='Analítico Cp.'!$B108),-('Comp.'!$J$5:$J$233=N$1),('Comp.'!$E$5:$E$233))</f>
        <v>0</v>
      </c>
      <c r="O108" s="12">
        <f t="shared" si="14"/>
        <v>0</v>
      </c>
      <c r="P108" s="168">
        <f t="shared" si="15"/>
        <v>0</v>
      </c>
    </row>
    <row r="109" spans="1:16" ht="23.25" customHeight="1" x14ac:dyDescent="0.2">
      <c r="A109" s="59" t="s">
        <v>313</v>
      </c>
      <c r="B109" s="103" t="s">
        <v>314</v>
      </c>
      <c r="C109" s="12">
        <f>SUMPRODUCT(-('Diário 7º PA'!$E$4:$E$5383='Analítico Cp.'!$B109),-('Diário 7º PA'!$O$4:$O$5383=C$1),('Diário 7º PA'!$F$4:$F$5383))+SUMPRODUCT(-('Diário 8º PA'!$E$4:$E$5022='Analítico Cp.'!$B109),-('Diário 8º PA'!$P$4:$P$5022=C$1),('Diário 8º PA'!$F$4:$F$5022))+SUMPRODUCT(-('Diário 9º PA'!$E$4:$E$5221='Analítico Cp.'!$B109),-('Diário 9º PA'!$P$4:$P$5221=C$1),('Diário 9º PA'!$F$4:$F$5221))+SUMPRODUCT(-('Diário 10º PA'!$E$4:$E$5221='Analítico Cp.'!$B109),-('Diário 10º PA'!$P$4:$P$5221=C$1),('Diário 10º PA'!$F$4:$F$5221))+SUMPRODUCT(-('Comp.'!$D$5:$D$233='Analítico Cp.'!$B109),-('Comp.'!$J$5:$J$233=C$1),('Comp.'!$E$5:$E$233))</f>
        <v>0</v>
      </c>
      <c r="D109" s="12">
        <f>SUMPRODUCT(-('Diário 7º PA'!$E$4:$E$5383='Analítico Cp.'!$B109),-('Diário 7º PA'!$O$4:$O$5383=D$1),('Diário 7º PA'!$F$4:$F$5383))+SUMPRODUCT(-('Diário 8º PA'!$E$4:$E$5022='Analítico Cp.'!$B109),-('Diário 8º PA'!$P$4:$P$5022=D$1),('Diário 8º PA'!$F$4:$F$5022))+SUMPRODUCT(-('Diário 9º PA'!$E$4:$E$5221='Analítico Cp.'!$B109),-('Diário 9º PA'!$P$4:$P$5221=D$1),('Diário 9º PA'!$F$4:$F$5221))+SUMPRODUCT(-('Diário 10º PA'!$E$4:$E$5221='Analítico Cp.'!$B109),-('Diário 10º PA'!$P$4:$P$5221=D$1),('Diário 10º PA'!$F$4:$F$5221))+SUMPRODUCT(-('Comp.'!$D$5:$D$233='Analítico Cp.'!$B109),-('Comp.'!$J$5:$J$233=D$1),('Comp.'!$E$5:$E$233))</f>
        <v>0</v>
      </c>
      <c r="E109" s="12">
        <f>SUMPRODUCT(-('Diário 7º PA'!$E$4:$E$5383='Analítico Cp.'!$B109),-('Diário 7º PA'!$O$4:$O$5383=E$1),('Diário 7º PA'!$F$4:$F$5383))+SUMPRODUCT(-('Diário 8º PA'!$E$4:$E$5022='Analítico Cp.'!$B109),-('Diário 8º PA'!$P$4:$P$5022=E$1),('Diário 8º PA'!$F$4:$F$5022))+SUMPRODUCT(-('Diário 9º PA'!$E$4:$E$5221='Analítico Cp.'!$B109),-('Diário 9º PA'!$P$4:$P$5221=E$1),('Diário 9º PA'!$F$4:$F$5221))+SUMPRODUCT(-('Diário 10º PA'!$E$4:$E$5221='Analítico Cp.'!$B109),-('Diário 10º PA'!$P$4:$P$5221=E$1),('Diário 10º PA'!$F$4:$F$5221))+SUMPRODUCT(-('Comp.'!$D$5:$D$233='Analítico Cp.'!$B109),-('Comp.'!$J$5:$J$233=E$1),('Comp.'!$E$5:$E$233))</f>
        <v>0</v>
      </c>
      <c r="F109" s="12">
        <f>SUMPRODUCT(-('Diário 7º PA'!$E$4:$E$5383='Analítico Cp.'!$B109),-('Diário 7º PA'!$O$4:$O$5383=F$1),('Diário 7º PA'!$F$4:$F$5383))+SUMPRODUCT(-('Diário 8º PA'!$E$4:$E$5022='Analítico Cp.'!$B109),-('Diário 8º PA'!$P$4:$P$5022=F$1),('Diário 8º PA'!$F$4:$F$5022))+SUMPRODUCT(-('Diário 9º PA'!$E$4:$E$5221='Analítico Cp.'!$B109),-('Diário 9º PA'!$P$4:$P$5221=F$1),('Diário 9º PA'!$F$4:$F$5221))+SUMPRODUCT(-('Diário 10º PA'!$E$4:$E$5221='Analítico Cp.'!$B109),-('Diário 10º PA'!$P$4:$P$5221=F$1),('Diário 10º PA'!$F$4:$F$5221))+SUMPRODUCT(-('Comp.'!$D$5:$D$233='Analítico Cp.'!$B109),-('Comp.'!$J$5:$J$233=F$1),('Comp.'!$E$5:$E$233))</f>
        <v>0</v>
      </c>
      <c r="G109" s="12">
        <f>SUMPRODUCT(-('Diário 7º PA'!$E$4:$E$5383='Analítico Cp.'!$B109),-('Diário 7º PA'!$O$4:$O$5383=G$1),('Diário 7º PA'!$F$4:$F$5383))+SUMPRODUCT(-('Diário 8º PA'!$E$4:$E$5022='Analítico Cp.'!$B109),-('Diário 8º PA'!$P$4:$P$5022=G$1),('Diário 8º PA'!$F$4:$F$5022))+SUMPRODUCT(-('Diário 9º PA'!$E$4:$E$5221='Analítico Cp.'!$B109),-('Diário 9º PA'!$P$4:$P$5221=G$1),('Diário 9º PA'!$F$4:$F$5221))+SUMPRODUCT(-('Diário 10º PA'!$E$4:$E$5221='Analítico Cp.'!$B109),-('Diário 10º PA'!$P$4:$P$5221=G$1),('Diário 10º PA'!$F$4:$F$5221))+SUMPRODUCT(-('Comp.'!$D$5:$D$233='Analítico Cp.'!$B109),-('Comp.'!$J$5:$J$233=G$1),('Comp.'!$E$5:$E$233))</f>
        <v>0</v>
      </c>
      <c r="H109" s="12">
        <f>SUMPRODUCT(-('Diário 7º PA'!$E$4:$E$5383='Analítico Cp.'!$B109),-('Diário 7º PA'!$O$4:$O$5383=H$1),('Diário 7º PA'!$F$4:$F$5383))+SUMPRODUCT(-('Diário 8º PA'!$E$4:$E$5022='Analítico Cp.'!$B109),-('Diário 8º PA'!$P$4:$P$5022=H$1),('Diário 8º PA'!$F$4:$F$5022))+SUMPRODUCT(-('Diário 9º PA'!$E$4:$E$5221='Analítico Cp.'!$B109),-('Diário 9º PA'!$P$4:$P$5221=H$1),('Diário 9º PA'!$F$4:$F$5221))+SUMPRODUCT(-('Diário 10º PA'!$E$4:$E$5221='Analítico Cp.'!$B109),-('Diário 10º PA'!$P$4:$P$5221=H$1),('Diário 10º PA'!$F$4:$F$5221))+SUMPRODUCT(-('Comp.'!$D$5:$D$233='Analítico Cp.'!$B109),-('Comp.'!$J$5:$J$233=H$1),('Comp.'!$E$5:$E$233))</f>
        <v>0</v>
      </c>
      <c r="I109" s="12">
        <f>SUMPRODUCT(-('Diário 7º PA'!$E$4:$E$5383='Analítico Cp.'!$B109),-('Diário 7º PA'!$O$4:$O$5383=I$1),('Diário 7º PA'!$F$4:$F$5383))+SUMPRODUCT(-('Diário 8º PA'!$E$4:$E$5022='Analítico Cp.'!$B109),-('Diário 8º PA'!$P$4:$P$5022=I$1),('Diário 8º PA'!$F$4:$F$5022))+SUMPRODUCT(-('Diário 9º PA'!$E$4:$E$5221='Analítico Cp.'!$B109),-('Diário 9º PA'!$P$4:$P$5221=I$1),('Diário 9º PA'!$F$4:$F$5221))+SUMPRODUCT(-('Diário 10º PA'!$E$4:$E$5221='Analítico Cp.'!$B109),-('Diário 10º PA'!$P$4:$P$5221=I$1),('Diário 10º PA'!$F$4:$F$5221))+SUMPRODUCT(-('Comp.'!$D$5:$D$233='Analítico Cp.'!$B109),-('Comp.'!$J$5:$J$233=I$1),('Comp.'!$E$5:$E$233))</f>
        <v>0</v>
      </c>
      <c r="J109" s="12">
        <f>SUMPRODUCT(-('Diário 7º PA'!$E$4:$E$5383='Analítico Cp.'!$B109),-('Diário 7º PA'!$O$4:$O$5383=J$1),('Diário 7º PA'!$F$4:$F$5383))+SUMPRODUCT(-('Diário 8º PA'!$E$4:$E$5022='Analítico Cp.'!$B109),-('Diário 8º PA'!$P$4:$P$5022=J$1),('Diário 8º PA'!$F$4:$F$5022))+SUMPRODUCT(-('Diário 9º PA'!$E$4:$E$5221='Analítico Cp.'!$B109),-('Diário 9º PA'!$P$4:$P$5221=J$1),('Diário 9º PA'!$F$4:$F$5221))+SUMPRODUCT(-('Diário 10º PA'!$E$4:$E$5221='Analítico Cp.'!$B109),-('Diário 10º PA'!$P$4:$P$5221=J$1),('Diário 10º PA'!$F$4:$F$5221))+SUMPRODUCT(-('Comp.'!$D$5:$D$233='Analítico Cp.'!$B109),-('Comp.'!$J$5:$J$233=J$1),('Comp.'!$E$5:$E$233))</f>
        <v>0</v>
      </c>
      <c r="K109" s="12">
        <f>SUMPRODUCT(-('Diário 7º PA'!$E$4:$E$5383='Analítico Cp.'!$B109),-('Diário 7º PA'!$O$4:$O$5383=K$1),('Diário 7º PA'!$F$4:$F$5383))+SUMPRODUCT(-('Diário 8º PA'!$E$4:$E$5022='Analítico Cp.'!$B109),-('Diário 8º PA'!$P$4:$P$5022=K$1),('Diário 8º PA'!$F$4:$F$5022))+SUMPRODUCT(-('Diário 9º PA'!$E$4:$E$5221='Analítico Cp.'!$B109),-('Diário 9º PA'!$P$4:$P$5221=K$1),('Diário 9º PA'!$F$4:$F$5221))+SUMPRODUCT(-('Diário 10º PA'!$E$4:$E$5221='Analítico Cp.'!$B109),-('Diário 10º PA'!$P$4:$P$5221=K$1),('Diário 10º PA'!$F$4:$F$5221))+SUMPRODUCT(-('Comp.'!$D$5:$D$233='Analítico Cp.'!$B109),-('Comp.'!$J$5:$J$233=K$1),('Comp.'!$E$5:$E$233))</f>
        <v>0</v>
      </c>
      <c r="L109" s="12">
        <f>SUMPRODUCT(-('Diário 7º PA'!$E$4:$E$5383='Analítico Cp.'!$B109),-('Diário 7º PA'!$O$4:$O$5383=L$1),('Diário 7º PA'!$F$4:$F$5383))+SUMPRODUCT(-('Diário 8º PA'!$E$4:$E$5022='Analítico Cp.'!$B109),-('Diário 8º PA'!$P$4:$P$5022=L$1),('Diário 8º PA'!$F$4:$F$5022))+SUMPRODUCT(-('Diário 9º PA'!$E$4:$E$5221='Analítico Cp.'!$B109),-('Diário 9º PA'!$P$4:$P$5221=L$1),('Diário 9º PA'!$F$4:$F$5221))+SUMPRODUCT(-('Diário 10º PA'!$E$4:$E$5221='Analítico Cp.'!$B109),-('Diário 10º PA'!$P$4:$P$5221=L$1),('Diário 10º PA'!$F$4:$F$5221))+SUMPRODUCT(-('Comp.'!$D$5:$D$233='Analítico Cp.'!$B109),-('Comp.'!$J$5:$J$233=L$1),('Comp.'!$E$5:$E$233))</f>
        <v>0</v>
      </c>
      <c r="M109" s="12">
        <f>SUMPRODUCT(-('Diário 7º PA'!$E$4:$E$5383='Analítico Cp.'!$B109),-('Diário 7º PA'!$O$4:$O$5383=M$1),('Diário 7º PA'!$F$4:$F$5383))+SUMPRODUCT(-('Diário 8º PA'!$E$4:$E$5022='Analítico Cp.'!$B109),-('Diário 8º PA'!$P$4:$P$5022=M$1),('Diário 8º PA'!$F$4:$F$5022))+SUMPRODUCT(-('Diário 9º PA'!$E$4:$E$5221='Analítico Cp.'!$B109),-('Diário 9º PA'!$P$4:$P$5221=M$1),('Diário 9º PA'!$F$4:$F$5221))+SUMPRODUCT(-('Diário 10º PA'!$E$4:$E$5221='Analítico Cp.'!$B109),-('Diário 10º PA'!$P$4:$P$5221=M$1),('Diário 10º PA'!$F$4:$F$5221))+SUMPRODUCT(-('Comp.'!$D$5:$D$233='Analítico Cp.'!$B109),-('Comp.'!$J$5:$J$233=M$1),('Comp.'!$E$5:$E$233))</f>
        <v>0</v>
      </c>
      <c r="N109" s="12">
        <f>SUMPRODUCT(-('Diário 7º PA'!$E$4:$E$5383='Analítico Cp.'!$B109),-('Diário 7º PA'!$O$4:$O$5383=N$1),('Diário 7º PA'!$F$4:$F$5383))+SUMPRODUCT(-('Diário 8º PA'!$E$4:$E$5022='Analítico Cp.'!$B109),-('Diário 8º PA'!$P$4:$P$5022=N$1),('Diário 8º PA'!$F$4:$F$5022))+SUMPRODUCT(-('Diário 9º PA'!$E$4:$E$5221='Analítico Cp.'!$B109),-('Diário 9º PA'!$P$4:$P$5221=N$1),('Diário 9º PA'!$F$4:$F$5221))+SUMPRODUCT(-('Diário 10º PA'!$E$4:$E$5221='Analítico Cp.'!$B109),-('Diário 10º PA'!$P$4:$P$5221=N$1),('Diário 10º PA'!$F$4:$F$5221))+SUMPRODUCT(-('Comp.'!$D$5:$D$233='Analítico Cp.'!$B109),-('Comp.'!$J$5:$J$233=N$1),('Comp.'!$E$5:$E$233))</f>
        <v>0</v>
      </c>
      <c r="O109" s="12">
        <f t="shared" si="14"/>
        <v>0</v>
      </c>
      <c r="P109" s="168">
        <f t="shared" si="15"/>
        <v>0</v>
      </c>
    </row>
    <row r="110" spans="1:16" ht="23.25" customHeight="1" x14ac:dyDescent="0.2">
      <c r="A110" s="59" t="s">
        <v>315</v>
      </c>
      <c r="B110" s="103" t="s">
        <v>316</v>
      </c>
      <c r="C110" s="12">
        <f>SUMPRODUCT(-('Diário 7º PA'!$E$4:$E$5383='Analítico Cp.'!$B110),-('Diário 7º PA'!$O$4:$O$5383=C$1),('Diário 7º PA'!$F$4:$F$5383))+SUMPRODUCT(-('Diário 8º PA'!$E$4:$E$5022='Analítico Cp.'!$B110),-('Diário 8º PA'!$P$4:$P$5022=C$1),('Diário 8º PA'!$F$4:$F$5022))+SUMPRODUCT(-('Diário 9º PA'!$E$4:$E$5221='Analítico Cp.'!$B110),-('Diário 9º PA'!$P$4:$P$5221=C$1),('Diário 9º PA'!$F$4:$F$5221))+SUMPRODUCT(-('Diário 10º PA'!$E$4:$E$5221='Analítico Cp.'!$B110),-('Diário 10º PA'!$P$4:$P$5221=C$1),('Diário 10º PA'!$F$4:$F$5221))+SUMPRODUCT(-('Comp.'!$D$5:$D$233='Analítico Cp.'!$B110),-('Comp.'!$J$5:$J$233=C$1),('Comp.'!$E$5:$E$233))</f>
        <v>807.5</v>
      </c>
      <c r="D110" s="12">
        <f>SUMPRODUCT(-('Diário 7º PA'!$E$4:$E$5383='Analítico Cp.'!$B110),-('Diário 7º PA'!$O$4:$O$5383=D$1),('Diário 7º PA'!$F$4:$F$5383))+SUMPRODUCT(-('Diário 8º PA'!$E$4:$E$5022='Analítico Cp.'!$B110),-('Diário 8º PA'!$P$4:$P$5022=D$1),('Diário 8º PA'!$F$4:$F$5022))+SUMPRODUCT(-('Diário 9º PA'!$E$4:$E$5221='Analítico Cp.'!$B110),-('Diário 9º PA'!$P$4:$P$5221=D$1),('Diário 9º PA'!$F$4:$F$5221))+SUMPRODUCT(-('Diário 10º PA'!$E$4:$E$5221='Analítico Cp.'!$B110),-('Diário 10º PA'!$P$4:$P$5221=D$1),('Diário 10º PA'!$F$4:$F$5221))+SUMPRODUCT(-('Comp.'!$D$5:$D$233='Analítico Cp.'!$B110),-('Comp.'!$J$5:$J$233=D$1),('Comp.'!$E$5:$E$233))</f>
        <v>0</v>
      </c>
      <c r="E110" s="12">
        <f>SUMPRODUCT(-('Diário 7º PA'!$E$4:$E$5383='Analítico Cp.'!$B110),-('Diário 7º PA'!$O$4:$O$5383=E$1),('Diário 7º PA'!$F$4:$F$5383))+SUMPRODUCT(-('Diário 8º PA'!$E$4:$E$5022='Analítico Cp.'!$B110),-('Diário 8º PA'!$P$4:$P$5022=E$1),('Diário 8º PA'!$F$4:$F$5022))+SUMPRODUCT(-('Diário 9º PA'!$E$4:$E$5221='Analítico Cp.'!$B110),-('Diário 9º PA'!$P$4:$P$5221=E$1),('Diário 9º PA'!$F$4:$F$5221))+SUMPRODUCT(-('Diário 10º PA'!$E$4:$E$5221='Analítico Cp.'!$B110),-('Diário 10º PA'!$P$4:$P$5221=E$1),('Diário 10º PA'!$F$4:$F$5221))+SUMPRODUCT(-('Comp.'!$D$5:$D$233='Analítico Cp.'!$B110),-('Comp.'!$J$5:$J$233=E$1),('Comp.'!$E$5:$E$233))</f>
        <v>807.5</v>
      </c>
      <c r="F110" s="12">
        <f>SUMPRODUCT(-('Diário 7º PA'!$E$4:$E$5383='Analítico Cp.'!$B110),-('Diário 7º PA'!$O$4:$O$5383=F$1),('Diário 7º PA'!$F$4:$F$5383))+SUMPRODUCT(-('Diário 8º PA'!$E$4:$E$5022='Analítico Cp.'!$B110),-('Diário 8º PA'!$P$4:$P$5022=F$1),('Diário 8º PA'!$F$4:$F$5022))+SUMPRODUCT(-('Diário 9º PA'!$E$4:$E$5221='Analítico Cp.'!$B110),-('Diário 9º PA'!$P$4:$P$5221=F$1),('Diário 9º PA'!$F$4:$F$5221))+SUMPRODUCT(-('Diário 10º PA'!$E$4:$E$5221='Analítico Cp.'!$B110),-('Diário 10º PA'!$P$4:$P$5221=F$1),('Diário 10º PA'!$F$4:$F$5221))+SUMPRODUCT(-('Comp.'!$D$5:$D$233='Analítico Cp.'!$B110),-('Comp.'!$J$5:$J$233=F$1),('Comp.'!$E$5:$E$233))</f>
        <v>0</v>
      </c>
      <c r="G110" s="12">
        <f>SUMPRODUCT(-('Diário 7º PA'!$E$4:$E$5383='Analítico Cp.'!$B110),-('Diário 7º PA'!$O$4:$O$5383=G$1),('Diário 7º PA'!$F$4:$F$5383))+SUMPRODUCT(-('Diário 8º PA'!$E$4:$E$5022='Analítico Cp.'!$B110),-('Diário 8º PA'!$P$4:$P$5022=G$1),('Diário 8º PA'!$F$4:$F$5022))+SUMPRODUCT(-('Diário 9º PA'!$E$4:$E$5221='Analítico Cp.'!$B110),-('Diário 9º PA'!$P$4:$P$5221=G$1),('Diário 9º PA'!$F$4:$F$5221))+SUMPRODUCT(-('Diário 10º PA'!$E$4:$E$5221='Analítico Cp.'!$B110),-('Diário 10º PA'!$P$4:$P$5221=G$1),('Diário 10º PA'!$F$4:$F$5221))+SUMPRODUCT(-('Comp.'!$D$5:$D$233='Analítico Cp.'!$B110),-('Comp.'!$J$5:$J$233=G$1),('Comp.'!$E$5:$E$233))</f>
        <v>0</v>
      </c>
      <c r="H110" s="12">
        <f>SUMPRODUCT(-('Diário 7º PA'!$E$4:$E$5383='Analítico Cp.'!$B110),-('Diário 7º PA'!$O$4:$O$5383=H$1),('Diário 7º PA'!$F$4:$F$5383))+SUMPRODUCT(-('Diário 8º PA'!$E$4:$E$5022='Analítico Cp.'!$B110),-('Diário 8º PA'!$P$4:$P$5022=H$1),('Diário 8º PA'!$F$4:$F$5022))+SUMPRODUCT(-('Diário 9º PA'!$E$4:$E$5221='Analítico Cp.'!$B110),-('Diário 9º PA'!$P$4:$P$5221=H$1),('Diário 9º PA'!$F$4:$F$5221))+SUMPRODUCT(-('Diário 10º PA'!$E$4:$E$5221='Analítico Cp.'!$B110),-('Diário 10º PA'!$P$4:$P$5221=H$1),('Diário 10º PA'!$F$4:$F$5221))+SUMPRODUCT(-('Comp.'!$D$5:$D$233='Analítico Cp.'!$B110),-('Comp.'!$J$5:$J$233=H$1),('Comp.'!$E$5:$E$233))</f>
        <v>0</v>
      </c>
      <c r="I110" s="12">
        <f>SUMPRODUCT(-('Diário 7º PA'!$E$4:$E$5383='Analítico Cp.'!$B110),-('Diário 7º PA'!$O$4:$O$5383=I$1),('Diário 7º PA'!$F$4:$F$5383))+SUMPRODUCT(-('Diário 8º PA'!$E$4:$E$5022='Analítico Cp.'!$B110),-('Diário 8º PA'!$P$4:$P$5022=I$1),('Diário 8º PA'!$F$4:$F$5022))+SUMPRODUCT(-('Diário 9º PA'!$E$4:$E$5221='Analítico Cp.'!$B110),-('Diário 9º PA'!$P$4:$P$5221=I$1),('Diário 9º PA'!$F$4:$F$5221))+SUMPRODUCT(-('Diário 10º PA'!$E$4:$E$5221='Analítico Cp.'!$B110),-('Diário 10º PA'!$P$4:$P$5221=I$1),('Diário 10º PA'!$F$4:$F$5221))+SUMPRODUCT(-('Comp.'!$D$5:$D$233='Analítico Cp.'!$B110),-('Comp.'!$J$5:$J$233=I$1),('Comp.'!$E$5:$E$233))</f>
        <v>0</v>
      </c>
      <c r="J110" s="12">
        <f>SUMPRODUCT(-('Diário 7º PA'!$E$4:$E$5383='Analítico Cp.'!$B110),-('Diário 7º PA'!$O$4:$O$5383=J$1),('Diário 7º PA'!$F$4:$F$5383))+SUMPRODUCT(-('Diário 8º PA'!$E$4:$E$5022='Analítico Cp.'!$B110),-('Diário 8º PA'!$P$4:$P$5022=J$1),('Diário 8º PA'!$F$4:$F$5022))+SUMPRODUCT(-('Diário 9º PA'!$E$4:$E$5221='Analítico Cp.'!$B110),-('Diário 9º PA'!$P$4:$P$5221=J$1),('Diário 9º PA'!$F$4:$F$5221))+SUMPRODUCT(-('Diário 10º PA'!$E$4:$E$5221='Analítico Cp.'!$B110),-('Diário 10º PA'!$P$4:$P$5221=J$1),('Diário 10º PA'!$F$4:$F$5221))+SUMPRODUCT(-('Comp.'!$D$5:$D$233='Analítico Cp.'!$B110),-('Comp.'!$J$5:$J$233=J$1),('Comp.'!$E$5:$E$233))</f>
        <v>0</v>
      </c>
      <c r="K110" s="12">
        <f>SUMPRODUCT(-('Diário 7º PA'!$E$4:$E$5383='Analítico Cp.'!$B110),-('Diário 7º PA'!$O$4:$O$5383=K$1),('Diário 7º PA'!$F$4:$F$5383))+SUMPRODUCT(-('Diário 8º PA'!$E$4:$E$5022='Analítico Cp.'!$B110),-('Diário 8º PA'!$P$4:$P$5022=K$1),('Diário 8º PA'!$F$4:$F$5022))+SUMPRODUCT(-('Diário 9º PA'!$E$4:$E$5221='Analítico Cp.'!$B110),-('Diário 9º PA'!$P$4:$P$5221=K$1),('Diário 9º PA'!$F$4:$F$5221))+SUMPRODUCT(-('Diário 10º PA'!$E$4:$E$5221='Analítico Cp.'!$B110),-('Diário 10º PA'!$P$4:$P$5221=K$1),('Diário 10º PA'!$F$4:$F$5221))+SUMPRODUCT(-('Comp.'!$D$5:$D$233='Analítico Cp.'!$B110),-('Comp.'!$J$5:$J$233=K$1),('Comp.'!$E$5:$E$233))</f>
        <v>0</v>
      </c>
      <c r="L110" s="12">
        <f>SUMPRODUCT(-('Diário 7º PA'!$E$4:$E$5383='Analítico Cp.'!$B110),-('Diário 7º PA'!$O$4:$O$5383=L$1),('Diário 7º PA'!$F$4:$F$5383))+SUMPRODUCT(-('Diário 8º PA'!$E$4:$E$5022='Analítico Cp.'!$B110),-('Diário 8º PA'!$P$4:$P$5022=L$1),('Diário 8º PA'!$F$4:$F$5022))+SUMPRODUCT(-('Diário 9º PA'!$E$4:$E$5221='Analítico Cp.'!$B110),-('Diário 9º PA'!$P$4:$P$5221=L$1),('Diário 9º PA'!$F$4:$F$5221))+SUMPRODUCT(-('Diário 10º PA'!$E$4:$E$5221='Analítico Cp.'!$B110),-('Diário 10º PA'!$P$4:$P$5221=L$1),('Diário 10º PA'!$F$4:$F$5221))+SUMPRODUCT(-('Comp.'!$D$5:$D$233='Analítico Cp.'!$B110),-('Comp.'!$J$5:$J$233=L$1),('Comp.'!$E$5:$E$233))</f>
        <v>0</v>
      </c>
      <c r="M110" s="12">
        <f>SUMPRODUCT(-('Diário 7º PA'!$E$4:$E$5383='Analítico Cp.'!$B110),-('Diário 7º PA'!$O$4:$O$5383=M$1),('Diário 7º PA'!$F$4:$F$5383))+SUMPRODUCT(-('Diário 8º PA'!$E$4:$E$5022='Analítico Cp.'!$B110),-('Diário 8º PA'!$P$4:$P$5022=M$1),('Diário 8º PA'!$F$4:$F$5022))+SUMPRODUCT(-('Diário 9º PA'!$E$4:$E$5221='Analítico Cp.'!$B110),-('Diário 9º PA'!$P$4:$P$5221=M$1),('Diário 9º PA'!$F$4:$F$5221))+SUMPRODUCT(-('Diário 10º PA'!$E$4:$E$5221='Analítico Cp.'!$B110),-('Diário 10º PA'!$P$4:$P$5221=M$1),('Diário 10º PA'!$F$4:$F$5221))+SUMPRODUCT(-('Comp.'!$D$5:$D$233='Analítico Cp.'!$B110),-('Comp.'!$J$5:$J$233=M$1),('Comp.'!$E$5:$E$233))</f>
        <v>0</v>
      </c>
      <c r="N110" s="12">
        <f>SUMPRODUCT(-('Diário 7º PA'!$E$4:$E$5383='Analítico Cp.'!$B110),-('Diário 7º PA'!$O$4:$O$5383=N$1),('Diário 7º PA'!$F$4:$F$5383))+SUMPRODUCT(-('Diário 8º PA'!$E$4:$E$5022='Analítico Cp.'!$B110),-('Diário 8º PA'!$P$4:$P$5022=N$1),('Diário 8º PA'!$F$4:$F$5022))+SUMPRODUCT(-('Diário 9º PA'!$E$4:$E$5221='Analítico Cp.'!$B110),-('Diário 9º PA'!$P$4:$P$5221=N$1),('Diário 9º PA'!$F$4:$F$5221))+SUMPRODUCT(-('Diário 10º PA'!$E$4:$E$5221='Analítico Cp.'!$B110),-('Diário 10º PA'!$P$4:$P$5221=N$1),('Diário 10º PA'!$F$4:$F$5221))+SUMPRODUCT(-('Comp.'!$D$5:$D$233='Analítico Cp.'!$B110),-('Comp.'!$J$5:$J$233=N$1),('Comp.'!$E$5:$E$233))</f>
        <v>0</v>
      </c>
      <c r="O110" s="12">
        <f t="shared" si="14"/>
        <v>1615</v>
      </c>
      <c r="P110" s="168">
        <f t="shared" si="15"/>
        <v>1.5624739197313509E-4</v>
      </c>
    </row>
    <row r="111" spans="1:16" ht="23.25" customHeight="1" x14ac:dyDescent="0.2">
      <c r="A111" s="59" t="s">
        <v>317</v>
      </c>
      <c r="B111" s="103" t="s">
        <v>318</v>
      </c>
      <c r="C111" s="12">
        <f>SUMPRODUCT(-('Diário 7º PA'!$E$4:$E$5383='Analítico Cp.'!$B111),-('Diário 7º PA'!$O$4:$O$5383=C$1),('Diário 7º PA'!$F$4:$F$5383))+SUMPRODUCT(-('Diário 8º PA'!$E$4:$E$5022='Analítico Cp.'!$B111),-('Diário 8º PA'!$P$4:$P$5022=C$1),('Diário 8º PA'!$F$4:$F$5022))+SUMPRODUCT(-('Diário 9º PA'!$E$4:$E$5221='Analítico Cp.'!$B111),-('Diário 9º PA'!$P$4:$P$5221=C$1),('Diário 9º PA'!$F$4:$F$5221))+SUMPRODUCT(-('Diário 10º PA'!$E$4:$E$5221='Analítico Cp.'!$B111),-('Diário 10º PA'!$P$4:$P$5221=C$1),('Diário 10º PA'!$F$4:$F$5221))+SUMPRODUCT(-('Comp.'!$D$5:$D$233='Analítico Cp.'!$B111),-('Comp.'!$J$5:$J$233=C$1),('Comp.'!$E$5:$E$233))</f>
        <v>0</v>
      </c>
      <c r="D111" s="12">
        <f>SUMPRODUCT(-('Diário 7º PA'!$E$4:$E$5383='Analítico Cp.'!$B111),-('Diário 7º PA'!$O$4:$O$5383=D$1),('Diário 7º PA'!$F$4:$F$5383))+SUMPRODUCT(-('Diário 8º PA'!$E$4:$E$5022='Analítico Cp.'!$B111),-('Diário 8º PA'!$P$4:$P$5022=D$1),('Diário 8º PA'!$F$4:$F$5022))+SUMPRODUCT(-('Diário 9º PA'!$E$4:$E$5221='Analítico Cp.'!$B111),-('Diário 9º PA'!$P$4:$P$5221=D$1),('Diário 9º PA'!$F$4:$F$5221))+SUMPRODUCT(-('Diário 10º PA'!$E$4:$E$5221='Analítico Cp.'!$B111),-('Diário 10º PA'!$P$4:$P$5221=D$1),('Diário 10º PA'!$F$4:$F$5221))+SUMPRODUCT(-('Comp.'!$D$5:$D$233='Analítico Cp.'!$B111),-('Comp.'!$J$5:$J$233=D$1),('Comp.'!$E$5:$E$233))</f>
        <v>2000</v>
      </c>
      <c r="E111" s="12">
        <f>SUMPRODUCT(-('Diário 7º PA'!$E$4:$E$5383='Analítico Cp.'!$B111),-('Diário 7º PA'!$O$4:$O$5383=E$1),('Diário 7º PA'!$F$4:$F$5383))+SUMPRODUCT(-('Diário 8º PA'!$E$4:$E$5022='Analítico Cp.'!$B111),-('Diário 8º PA'!$P$4:$P$5022=E$1),('Diário 8º PA'!$F$4:$F$5022))+SUMPRODUCT(-('Diário 9º PA'!$E$4:$E$5221='Analítico Cp.'!$B111),-('Diário 9º PA'!$P$4:$P$5221=E$1),('Diário 9º PA'!$F$4:$F$5221))+SUMPRODUCT(-('Diário 10º PA'!$E$4:$E$5221='Analítico Cp.'!$B111),-('Diário 10º PA'!$P$4:$P$5221=E$1),('Diário 10º PA'!$F$4:$F$5221))+SUMPRODUCT(-('Comp.'!$D$5:$D$233='Analítico Cp.'!$B111),-('Comp.'!$J$5:$J$233=E$1),('Comp.'!$E$5:$E$233))</f>
        <v>0</v>
      </c>
      <c r="F111" s="12">
        <f>SUMPRODUCT(-('Diário 7º PA'!$E$4:$E$5383='Analítico Cp.'!$B111),-('Diário 7º PA'!$O$4:$O$5383=F$1),('Diário 7º PA'!$F$4:$F$5383))+SUMPRODUCT(-('Diário 8º PA'!$E$4:$E$5022='Analítico Cp.'!$B111),-('Diário 8º PA'!$P$4:$P$5022=F$1),('Diário 8º PA'!$F$4:$F$5022))+SUMPRODUCT(-('Diário 9º PA'!$E$4:$E$5221='Analítico Cp.'!$B111),-('Diário 9º PA'!$P$4:$P$5221=F$1),('Diário 9º PA'!$F$4:$F$5221))+SUMPRODUCT(-('Diário 10º PA'!$E$4:$E$5221='Analítico Cp.'!$B111),-('Diário 10º PA'!$P$4:$P$5221=F$1),('Diário 10º PA'!$F$4:$F$5221))+SUMPRODUCT(-('Comp.'!$D$5:$D$233='Analítico Cp.'!$B111),-('Comp.'!$J$5:$J$233=F$1),('Comp.'!$E$5:$E$233))</f>
        <v>0</v>
      </c>
      <c r="G111" s="12">
        <f>SUMPRODUCT(-('Diário 7º PA'!$E$4:$E$5383='Analítico Cp.'!$B111),-('Diário 7º PA'!$O$4:$O$5383=G$1),('Diário 7º PA'!$F$4:$F$5383))+SUMPRODUCT(-('Diário 8º PA'!$E$4:$E$5022='Analítico Cp.'!$B111),-('Diário 8º PA'!$P$4:$P$5022=G$1),('Diário 8º PA'!$F$4:$F$5022))+SUMPRODUCT(-('Diário 9º PA'!$E$4:$E$5221='Analítico Cp.'!$B111),-('Diário 9º PA'!$P$4:$P$5221=G$1),('Diário 9º PA'!$F$4:$F$5221))+SUMPRODUCT(-('Diário 10º PA'!$E$4:$E$5221='Analítico Cp.'!$B111),-('Diário 10º PA'!$P$4:$P$5221=G$1),('Diário 10º PA'!$F$4:$F$5221))+SUMPRODUCT(-('Comp.'!$D$5:$D$233='Analítico Cp.'!$B111),-('Comp.'!$J$5:$J$233=G$1),('Comp.'!$E$5:$E$233))</f>
        <v>0</v>
      </c>
      <c r="H111" s="12">
        <f>SUMPRODUCT(-('Diário 7º PA'!$E$4:$E$5383='Analítico Cp.'!$B111),-('Diário 7º PA'!$O$4:$O$5383=H$1),('Diário 7º PA'!$F$4:$F$5383))+SUMPRODUCT(-('Diário 8º PA'!$E$4:$E$5022='Analítico Cp.'!$B111),-('Diário 8º PA'!$P$4:$P$5022=H$1),('Diário 8º PA'!$F$4:$F$5022))+SUMPRODUCT(-('Diário 9º PA'!$E$4:$E$5221='Analítico Cp.'!$B111),-('Diário 9º PA'!$P$4:$P$5221=H$1),('Diário 9º PA'!$F$4:$F$5221))+SUMPRODUCT(-('Diário 10º PA'!$E$4:$E$5221='Analítico Cp.'!$B111),-('Diário 10º PA'!$P$4:$P$5221=H$1),('Diário 10º PA'!$F$4:$F$5221))+SUMPRODUCT(-('Comp.'!$D$5:$D$233='Analítico Cp.'!$B111),-('Comp.'!$J$5:$J$233=H$1),('Comp.'!$E$5:$E$233))</f>
        <v>0</v>
      </c>
      <c r="I111" s="12">
        <f>SUMPRODUCT(-('Diário 7º PA'!$E$4:$E$5383='Analítico Cp.'!$B111),-('Diário 7º PA'!$O$4:$O$5383=I$1),('Diário 7º PA'!$F$4:$F$5383))+SUMPRODUCT(-('Diário 8º PA'!$E$4:$E$5022='Analítico Cp.'!$B111),-('Diário 8º PA'!$P$4:$P$5022=I$1),('Diário 8º PA'!$F$4:$F$5022))+SUMPRODUCT(-('Diário 9º PA'!$E$4:$E$5221='Analítico Cp.'!$B111),-('Diário 9º PA'!$P$4:$P$5221=I$1),('Diário 9º PA'!$F$4:$F$5221))+SUMPRODUCT(-('Diário 10º PA'!$E$4:$E$5221='Analítico Cp.'!$B111),-('Diário 10º PA'!$P$4:$P$5221=I$1),('Diário 10º PA'!$F$4:$F$5221))+SUMPRODUCT(-('Comp.'!$D$5:$D$233='Analítico Cp.'!$B111),-('Comp.'!$J$5:$J$233=I$1),('Comp.'!$E$5:$E$233))</f>
        <v>0</v>
      </c>
      <c r="J111" s="12">
        <f>SUMPRODUCT(-('Diário 7º PA'!$E$4:$E$5383='Analítico Cp.'!$B111),-('Diário 7º PA'!$O$4:$O$5383=J$1),('Diário 7º PA'!$F$4:$F$5383))+SUMPRODUCT(-('Diário 8º PA'!$E$4:$E$5022='Analítico Cp.'!$B111),-('Diário 8º PA'!$P$4:$P$5022=J$1),('Diário 8º PA'!$F$4:$F$5022))+SUMPRODUCT(-('Diário 9º PA'!$E$4:$E$5221='Analítico Cp.'!$B111),-('Diário 9º PA'!$P$4:$P$5221=J$1),('Diário 9º PA'!$F$4:$F$5221))+SUMPRODUCT(-('Diário 10º PA'!$E$4:$E$5221='Analítico Cp.'!$B111),-('Diário 10º PA'!$P$4:$P$5221=J$1),('Diário 10º PA'!$F$4:$F$5221))+SUMPRODUCT(-('Comp.'!$D$5:$D$233='Analítico Cp.'!$B111),-('Comp.'!$J$5:$J$233=J$1),('Comp.'!$E$5:$E$233))</f>
        <v>0</v>
      </c>
      <c r="K111" s="12">
        <f>SUMPRODUCT(-('Diário 7º PA'!$E$4:$E$5383='Analítico Cp.'!$B111),-('Diário 7º PA'!$O$4:$O$5383=K$1),('Diário 7º PA'!$F$4:$F$5383))+SUMPRODUCT(-('Diário 8º PA'!$E$4:$E$5022='Analítico Cp.'!$B111),-('Diário 8º PA'!$P$4:$P$5022=K$1),('Diário 8º PA'!$F$4:$F$5022))+SUMPRODUCT(-('Diário 9º PA'!$E$4:$E$5221='Analítico Cp.'!$B111),-('Diário 9º PA'!$P$4:$P$5221=K$1),('Diário 9º PA'!$F$4:$F$5221))+SUMPRODUCT(-('Diário 10º PA'!$E$4:$E$5221='Analítico Cp.'!$B111),-('Diário 10º PA'!$P$4:$P$5221=K$1),('Diário 10º PA'!$F$4:$F$5221))+SUMPRODUCT(-('Comp.'!$D$5:$D$233='Analítico Cp.'!$B111),-('Comp.'!$J$5:$J$233=K$1),('Comp.'!$E$5:$E$233))</f>
        <v>0</v>
      </c>
      <c r="L111" s="12">
        <f>SUMPRODUCT(-('Diário 7º PA'!$E$4:$E$5383='Analítico Cp.'!$B111),-('Diário 7º PA'!$O$4:$O$5383=L$1),('Diário 7º PA'!$F$4:$F$5383))+SUMPRODUCT(-('Diário 8º PA'!$E$4:$E$5022='Analítico Cp.'!$B111),-('Diário 8º PA'!$P$4:$P$5022=L$1),('Diário 8º PA'!$F$4:$F$5022))+SUMPRODUCT(-('Diário 9º PA'!$E$4:$E$5221='Analítico Cp.'!$B111),-('Diário 9º PA'!$P$4:$P$5221=L$1),('Diário 9º PA'!$F$4:$F$5221))+SUMPRODUCT(-('Diário 10º PA'!$E$4:$E$5221='Analítico Cp.'!$B111),-('Diário 10º PA'!$P$4:$P$5221=L$1),('Diário 10º PA'!$F$4:$F$5221))+SUMPRODUCT(-('Comp.'!$D$5:$D$233='Analítico Cp.'!$B111),-('Comp.'!$J$5:$J$233=L$1),('Comp.'!$E$5:$E$233))</f>
        <v>0</v>
      </c>
      <c r="M111" s="12">
        <f>SUMPRODUCT(-('Diário 7º PA'!$E$4:$E$5383='Analítico Cp.'!$B111),-('Diário 7º PA'!$O$4:$O$5383=M$1),('Diário 7º PA'!$F$4:$F$5383))+SUMPRODUCT(-('Diário 8º PA'!$E$4:$E$5022='Analítico Cp.'!$B111),-('Diário 8º PA'!$P$4:$P$5022=M$1),('Diário 8º PA'!$F$4:$F$5022))+SUMPRODUCT(-('Diário 9º PA'!$E$4:$E$5221='Analítico Cp.'!$B111),-('Diário 9º PA'!$P$4:$P$5221=M$1),('Diário 9º PA'!$F$4:$F$5221))+SUMPRODUCT(-('Diário 10º PA'!$E$4:$E$5221='Analítico Cp.'!$B111),-('Diário 10º PA'!$P$4:$P$5221=M$1),('Diário 10º PA'!$F$4:$F$5221))+SUMPRODUCT(-('Comp.'!$D$5:$D$233='Analítico Cp.'!$B111),-('Comp.'!$J$5:$J$233=M$1),('Comp.'!$E$5:$E$233))</f>
        <v>0</v>
      </c>
      <c r="N111" s="12">
        <f>SUMPRODUCT(-('Diário 7º PA'!$E$4:$E$5383='Analítico Cp.'!$B111),-('Diário 7º PA'!$O$4:$O$5383=N$1),('Diário 7º PA'!$F$4:$F$5383))+SUMPRODUCT(-('Diário 8º PA'!$E$4:$E$5022='Analítico Cp.'!$B111),-('Diário 8º PA'!$P$4:$P$5022=N$1),('Diário 8º PA'!$F$4:$F$5022))+SUMPRODUCT(-('Diário 9º PA'!$E$4:$E$5221='Analítico Cp.'!$B111),-('Diário 9º PA'!$P$4:$P$5221=N$1),('Diário 9º PA'!$F$4:$F$5221))+SUMPRODUCT(-('Diário 10º PA'!$E$4:$E$5221='Analítico Cp.'!$B111),-('Diário 10º PA'!$P$4:$P$5221=N$1),('Diário 10º PA'!$F$4:$F$5221))+SUMPRODUCT(-('Comp.'!$D$5:$D$233='Analítico Cp.'!$B111),-('Comp.'!$J$5:$J$233=N$1),('Comp.'!$E$5:$E$233))</f>
        <v>0</v>
      </c>
      <c r="O111" s="12">
        <f t="shared" si="14"/>
        <v>2000</v>
      </c>
      <c r="P111" s="168">
        <f t="shared" si="15"/>
        <v>1.9349522225775242E-4</v>
      </c>
    </row>
    <row r="112" spans="1:16" ht="23.25" customHeight="1" x14ac:dyDescent="0.2">
      <c r="A112" s="59" t="s">
        <v>319</v>
      </c>
      <c r="B112" s="103" t="s">
        <v>320</v>
      </c>
      <c r="C112" s="12">
        <f>SUMPRODUCT(-('Diário 7º PA'!$E$4:$E$5383='Analítico Cp.'!$B112),-('Diário 7º PA'!$O$4:$O$5383=C$1),('Diário 7º PA'!$F$4:$F$5383))+SUMPRODUCT(-('Diário 8º PA'!$E$4:$E$5022='Analítico Cp.'!$B112),-('Diário 8º PA'!$P$4:$P$5022=C$1),('Diário 8º PA'!$F$4:$F$5022))+SUMPRODUCT(-('Diário 9º PA'!$E$4:$E$5221='Analítico Cp.'!$B112),-('Diário 9º PA'!$P$4:$P$5221=C$1),('Diário 9º PA'!$F$4:$F$5221))+SUMPRODUCT(-('Diário 10º PA'!$E$4:$E$5221='Analítico Cp.'!$B112),-('Diário 10º PA'!$P$4:$P$5221=C$1),('Diário 10º PA'!$F$4:$F$5221))+SUMPRODUCT(-('Comp.'!$D$5:$D$233='Analítico Cp.'!$B112),-('Comp.'!$J$5:$J$233=C$1),('Comp.'!$E$5:$E$233))</f>
        <v>26000</v>
      </c>
      <c r="D112" s="12">
        <f>SUMPRODUCT(-('Diário 7º PA'!$E$4:$E$5383='Analítico Cp.'!$B112),-('Diário 7º PA'!$O$4:$O$5383=D$1),('Diário 7º PA'!$F$4:$F$5383))+SUMPRODUCT(-('Diário 8º PA'!$E$4:$E$5022='Analítico Cp.'!$B112),-('Diário 8º PA'!$P$4:$P$5022=D$1),('Diário 8º PA'!$F$4:$F$5022))+SUMPRODUCT(-('Diário 9º PA'!$E$4:$E$5221='Analítico Cp.'!$B112),-('Diário 9º PA'!$P$4:$P$5221=D$1),('Diário 9º PA'!$F$4:$F$5221))+SUMPRODUCT(-('Diário 10º PA'!$E$4:$E$5221='Analítico Cp.'!$B112),-('Diário 10º PA'!$P$4:$P$5221=D$1),('Diário 10º PA'!$F$4:$F$5221))+SUMPRODUCT(-('Comp.'!$D$5:$D$233='Analítico Cp.'!$B112),-('Comp.'!$J$5:$J$233=D$1),('Comp.'!$E$5:$E$233))</f>
        <v>57000</v>
      </c>
      <c r="E112" s="12">
        <f>SUMPRODUCT(-('Diário 7º PA'!$E$4:$E$5383='Analítico Cp.'!$B112),-('Diário 7º PA'!$O$4:$O$5383=E$1),('Diário 7º PA'!$F$4:$F$5383))+SUMPRODUCT(-('Diário 8º PA'!$E$4:$E$5022='Analítico Cp.'!$B112),-('Diário 8º PA'!$P$4:$P$5022=E$1),('Diário 8º PA'!$F$4:$F$5022))+SUMPRODUCT(-('Diário 9º PA'!$E$4:$E$5221='Analítico Cp.'!$B112),-('Diário 9º PA'!$P$4:$P$5221=E$1),('Diário 9º PA'!$F$4:$F$5221))+SUMPRODUCT(-('Diário 10º PA'!$E$4:$E$5221='Analítico Cp.'!$B112),-('Diário 10º PA'!$P$4:$P$5221=E$1),('Diário 10º PA'!$F$4:$F$5221))+SUMPRODUCT(-('Comp.'!$D$5:$D$233='Analítico Cp.'!$B112),-('Comp.'!$J$5:$J$233=E$1),('Comp.'!$E$5:$E$233))</f>
        <v>22460</v>
      </c>
      <c r="F112" s="12">
        <f>SUMPRODUCT(-('Diário 7º PA'!$E$4:$E$5383='Analítico Cp.'!$B112),-('Diário 7º PA'!$O$4:$O$5383=F$1),('Diário 7º PA'!$F$4:$F$5383))+SUMPRODUCT(-('Diário 8º PA'!$E$4:$E$5022='Analítico Cp.'!$B112),-('Diário 8º PA'!$P$4:$P$5022=F$1),('Diário 8º PA'!$F$4:$F$5022))+SUMPRODUCT(-('Diário 9º PA'!$E$4:$E$5221='Analítico Cp.'!$B112),-('Diário 9º PA'!$P$4:$P$5221=F$1),('Diário 9º PA'!$F$4:$F$5221))+SUMPRODUCT(-('Diário 10º PA'!$E$4:$E$5221='Analítico Cp.'!$B112),-('Diário 10º PA'!$P$4:$P$5221=F$1),('Diário 10º PA'!$F$4:$F$5221))+SUMPRODUCT(-('Comp.'!$D$5:$D$233='Analítico Cp.'!$B112),-('Comp.'!$J$5:$J$233=F$1),('Comp.'!$E$5:$E$233))</f>
        <v>0</v>
      </c>
      <c r="G112" s="12">
        <f>SUMPRODUCT(-('Diário 7º PA'!$E$4:$E$5383='Analítico Cp.'!$B112),-('Diário 7º PA'!$O$4:$O$5383=G$1),('Diário 7º PA'!$F$4:$F$5383))+SUMPRODUCT(-('Diário 8º PA'!$E$4:$E$5022='Analítico Cp.'!$B112),-('Diário 8º PA'!$P$4:$P$5022=G$1),('Diário 8º PA'!$F$4:$F$5022))+SUMPRODUCT(-('Diário 9º PA'!$E$4:$E$5221='Analítico Cp.'!$B112),-('Diário 9º PA'!$P$4:$P$5221=G$1),('Diário 9º PA'!$F$4:$F$5221))+SUMPRODUCT(-('Diário 10º PA'!$E$4:$E$5221='Analítico Cp.'!$B112),-('Diário 10º PA'!$P$4:$P$5221=G$1),('Diário 10º PA'!$F$4:$F$5221))+SUMPRODUCT(-('Comp.'!$D$5:$D$233='Analítico Cp.'!$B112),-('Comp.'!$J$5:$J$233=G$1),('Comp.'!$E$5:$E$233))</f>
        <v>0</v>
      </c>
      <c r="H112" s="12">
        <f>SUMPRODUCT(-('Diário 7º PA'!$E$4:$E$5383='Analítico Cp.'!$B112),-('Diário 7º PA'!$O$4:$O$5383=H$1),('Diário 7º PA'!$F$4:$F$5383))+SUMPRODUCT(-('Diário 8º PA'!$E$4:$E$5022='Analítico Cp.'!$B112),-('Diário 8º PA'!$P$4:$P$5022=H$1),('Diário 8º PA'!$F$4:$F$5022))+SUMPRODUCT(-('Diário 9º PA'!$E$4:$E$5221='Analítico Cp.'!$B112),-('Diário 9º PA'!$P$4:$P$5221=H$1),('Diário 9º PA'!$F$4:$F$5221))+SUMPRODUCT(-('Diário 10º PA'!$E$4:$E$5221='Analítico Cp.'!$B112),-('Diário 10º PA'!$P$4:$P$5221=H$1),('Diário 10º PA'!$F$4:$F$5221))+SUMPRODUCT(-('Comp.'!$D$5:$D$233='Analítico Cp.'!$B112),-('Comp.'!$J$5:$J$233=H$1),('Comp.'!$E$5:$E$233))</f>
        <v>0</v>
      </c>
      <c r="I112" s="12">
        <f>SUMPRODUCT(-('Diário 7º PA'!$E$4:$E$5383='Analítico Cp.'!$B112),-('Diário 7º PA'!$O$4:$O$5383=I$1),('Diário 7º PA'!$F$4:$F$5383))+SUMPRODUCT(-('Diário 8º PA'!$E$4:$E$5022='Analítico Cp.'!$B112),-('Diário 8º PA'!$P$4:$P$5022=I$1),('Diário 8º PA'!$F$4:$F$5022))+SUMPRODUCT(-('Diário 9º PA'!$E$4:$E$5221='Analítico Cp.'!$B112),-('Diário 9º PA'!$P$4:$P$5221=I$1),('Diário 9º PA'!$F$4:$F$5221))+SUMPRODUCT(-('Diário 10º PA'!$E$4:$E$5221='Analítico Cp.'!$B112),-('Diário 10º PA'!$P$4:$P$5221=I$1),('Diário 10º PA'!$F$4:$F$5221))+SUMPRODUCT(-('Comp.'!$D$5:$D$233='Analítico Cp.'!$B112),-('Comp.'!$J$5:$J$233=I$1),('Comp.'!$E$5:$E$233))</f>
        <v>0</v>
      </c>
      <c r="J112" s="12">
        <f>SUMPRODUCT(-('Diário 7º PA'!$E$4:$E$5383='Analítico Cp.'!$B112),-('Diário 7º PA'!$O$4:$O$5383=J$1),('Diário 7º PA'!$F$4:$F$5383))+SUMPRODUCT(-('Diário 8º PA'!$E$4:$E$5022='Analítico Cp.'!$B112),-('Diário 8º PA'!$P$4:$P$5022=J$1),('Diário 8º PA'!$F$4:$F$5022))+SUMPRODUCT(-('Diário 9º PA'!$E$4:$E$5221='Analítico Cp.'!$B112),-('Diário 9º PA'!$P$4:$P$5221=J$1),('Diário 9º PA'!$F$4:$F$5221))+SUMPRODUCT(-('Diário 10º PA'!$E$4:$E$5221='Analítico Cp.'!$B112),-('Diário 10º PA'!$P$4:$P$5221=J$1),('Diário 10º PA'!$F$4:$F$5221))+SUMPRODUCT(-('Comp.'!$D$5:$D$233='Analítico Cp.'!$B112),-('Comp.'!$J$5:$J$233=J$1),('Comp.'!$E$5:$E$233))</f>
        <v>0</v>
      </c>
      <c r="K112" s="12">
        <f>SUMPRODUCT(-('Diário 7º PA'!$E$4:$E$5383='Analítico Cp.'!$B112),-('Diário 7º PA'!$O$4:$O$5383=K$1),('Diário 7º PA'!$F$4:$F$5383))+SUMPRODUCT(-('Diário 8º PA'!$E$4:$E$5022='Analítico Cp.'!$B112),-('Diário 8º PA'!$P$4:$P$5022=K$1),('Diário 8º PA'!$F$4:$F$5022))+SUMPRODUCT(-('Diário 9º PA'!$E$4:$E$5221='Analítico Cp.'!$B112),-('Diário 9º PA'!$P$4:$P$5221=K$1),('Diário 9º PA'!$F$4:$F$5221))+SUMPRODUCT(-('Diário 10º PA'!$E$4:$E$5221='Analítico Cp.'!$B112),-('Diário 10º PA'!$P$4:$P$5221=K$1),('Diário 10º PA'!$F$4:$F$5221))+SUMPRODUCT(-('Comp.'!$D$5:$D$233='Analítico Cp.'!$B112),-('Comp.'!$J$5:$J$233=K$1),('Comp.'!$E$5:$E$233))</f>
        <v>0</v>
      </c>
      <c r="L112" s="12">
        <f>SUMPRODUCT(-('Diário 7º PA'!$E$4:$E$5383='Analítico Cp.'!$B112),-('Diário 7º PA'!$O$4:$O$5383=L$1),('Diário 7º PA'!$F$4:$F$5383))+SUMPRODUCT(-('Diário 8º PA'!$E$4:$E$5022='Analítico Cp.'!$B112),-('Diário 8º PA'!$P$4:$P$5022=L$1),('Diário 8º PA'!$F$4:$F$5022))+SUMPRODUCT(-('Diário 9º PA'!$E$4:$E$5221='Analítico Cp.'!$B112),-('Diário 9º PA'!$P$4:$P$5221=L$1),('Diário 9º PA'!$F$4:$F$5221))+SUMPRODUCT(-('Diário 10º PA'!$E$4:$E$5221='Analítico Cp.'!$B112),-('Diário 10º PA'!$P$4:$P$5221=L$1),('Diário 10º PA'!$F$4:$F$5221))+SUMPRODUCT(-('Comp.'!$D$5:$D$233='Analítico Cp.'!$B112),-('Comp.'!$J$5:$J$233=L$1),('Comp.'!$E$5:$E$233))</f>
        <v>0</v>
      </c>
      <c r="M112" s="12">
        <f>SUMPRODUCT(-('Diário 7º PA'!$E$4:$E$5383='Analítico Cp.'!$B112),-('Diário 7º PA'!$O$4:$O$5383=M$1),('Diário 7º PA'!$F$4:$F$5383))+SUMPRODUCT(-('Diário 8º PA'!$E$4:$E$5022='Analítico Cp.'!$B112),-('Diário 8º PA'!$P$4:$P$5022=M$1),('Diário 8º PA'!$F$4:$F$5022))+SUMPRODUCT(-('Diário 9º PA'!$E$4:$E$5221='Analítico Cp.'!$B112),-('Diário 9º PA'!$P$4:$P$5221=M$1),('Diário 9º PA'!$F$4:$F$5221))+SUMPRODUCT(-('Diário 10º PA'!$E$4:$E$5221='Analítico Cp.'!$B112),-('Diário 10º PA'!$P$4:$P$5221=M$1),('Diário 10º PA'!$F$4:$F$5221))+SUMPRODUCT(-('Comp.'!$D$5:$D$233='Analítico Cp.'!$B112),-('Comp.'!$J$5:$J$233=M$1),('Comp.'!$E$5:$E$233))</f>
        <v>0</v>
      </c>
      <c r="N112" s="12">
        <f>SUMPRODUCT(-('Diário 7º PA'!$E$4:$E$5383='Analítico Cp.'!$B112),-('Diário 7º PA'!$O$4:$O$5383=N$1),('Diário 7º PA'!$F$4:$F$5383))+SUMPRODUCT(-('Diário 8º PA'!$E$4:$E$5022='Analítico Cp.'!$B112),-('Diário 8º PA'!$P$4:$P$5022=N$1),('Diário 8º PA'!$F$4:$F$5022))+SUMPRODUCT(-('Diário 9º PA'!$E$4:$E$5221='Analítico Cp.'!$B112),-('Diário 9º PA'!$P$4:$P$5221=N$1),('Diário 9º PA'!$F$4:$F$5221))+SUMPRODUCT(-('Diário 10º PA'!$E$4:$E$5221='Analítico Cp.'!$B112),-('Diário 10º PA'!$P$4:$P$5221=N$1),('Diário 10º PA'!$F$4:$F$5221))+SUMPRODUCT(-('Comp.'!$D$5:$D$233='Analítico Cp.'!$B112),-('Comp.'!$J$5:$J$233=N$1),('Comp.'!$E$5:$E$233))</f>
        <v>0</v>
      </c>
      <c r="O112" s="12">
        <f t="shared" si="14"/>
        <v>105460</v>
      </c>
      <c r="P112" s="168">
        <f t="shared" si="15"/>
        <v>1.0203003069651285E-2</v>
      </c>
    </row>
    <row r="113" spans="1:16" ht="23.25" customHeight="1" x14ac:dyDescent="0.2">
      <c r="A113" s="59" t="s">
        <v>321</v>
      </c>
      <c r="B113" s="103" t="s">
        <v>322</v>
      </c>
      <c r="C113" s="12">
        <f>SUMPRODUCT(-('Diário 7º PA'!$E$4:$E$5383='Analítico Cp.'!$B113),-('Diário 7º PA'!$O$4:$O$5383=C$1),('Diário 7º PA'!$F$4:$F$5383))+SUMPRODUCT(-('Diário 8º PA'!$E$4:$E$5022='Analítico Cp.'!$B113),-('Diário 8º PA'!$P$4:$P$5022=C$1),('Diário 8º PA'!$F$4:$F$5022))+SUMPRODUCT(-('Diário 9º PA'!$E$4:$E$5221='Analítico Cp.'!$B113),-('Diário 9º PA'!$P$4:$P$5221=C$1),('Diário 9º PA'!$F$4:$F$5221))+SUMPRODUCT(-('Diário 10º PA'!$E$4:$E$5221='Analítico Cp.'!$B113),-('Diário 10º PA'!$P$4:$P$5221=C$1),('Diário 10º PA'!$F$4:$F$5221))+SUMPRODUCT(-('Comp.'!$D$5:$D$233='Analítico Cp.'!$B113),-('Comp.'!$J$5:$J$233=C$1),('Comp.'!$E$5:$E$233))</f>
        <v>0</v>
      </c>
      <c r="D113" s="12">
        <f>SUMPRODUCT(-('Diário 7º PA'!$E$4:$E$5383='Analítico Cp.'!$B113),-('Diário 7º PA'!$O$4:$O$5383=D$1),('Diário 7º PA'!$F$4:$F$5383))+SUMPRODUCT(-('Diário 8º PA'!$E$4:$E$5022='Analítico Cp.'!$B113),-('Diário 8º PA'!$P$4:$P$5022=D$1),('Diário 8º PA'!$F$4:$F$5022))+SUMPRODUCT(-('Diário 9º PA'!$E$4:$E$5221='Analítico Cp.'!$B113),-('Diário 9º PA'!$P$4:$P$5221=D$1),('Diário 9º PA'!$F$4:$F$5221))+SUMPRODUCT(-('Diário 10º PA'!$E$4:$E$5221='Analítico Cp.'!$B113),-('Diário 10º PA'!$P$4:$P$5221=D$1),('Diário 10º PA'!$F$4:$F$5221))+SUMPRODUCT(-('Comp.'!$D$5:$D$233='Analítico Cp.'!$B113),-('Comp.'!$J$5:$J$233=D$1),('Comp.'!$E$5:$E$233))</f>
        <v>0</v>
      </c>
      <c r="E113" s="12">
        <f>SUMPRODUCT(-('Diário 7º PA'!$E$4:$E$5383='Analítico Cp.'!$B113),-('Diário 7º PA'!$O$4:$O$5383=E$1),('Diário 7º PA'!$F$4:$F$5383))+SUMPRODUCT(-('Diário 8º PA'!$E$4:$E$5022='Analítico Cp.'!$B113),-('Diário 8º PA'!$P$4:$P$5022=E$1),('Diário 8º PA'!$F$4:$F$5022))+SUMPRODUCT(-('Diário 9º PA'!$E$4:$E$5221='Analítico Cp.'!$B113),-('Diário 9º PA'!$P$4:$P$5221=E$1),('Diário 9º PA'!$F$4:$F$5221))+SUMPRODUCT(-('Diário 10º PA'!$E$4:$E$5221='Analítico Cp.'!$B113),-('Diário 10º PA'!$P$4:$P$5221=E$1),('Diário 10º PA'!$F$4:$F$5221))+SUMPRODUCT(-('Comp.'!$D$5:$D$233='Analítico Cp.'!$B113),-('Comp.'!$J$5:$J$233=E$1),('Comp.'!$E$5:$E$233))</f>
        <v>0</v>
      </c>
      <c r="F113" s="12">
        <f>SUMPRODUCT(-('Diário 7º PA'!$E$4:$E$5383='Analítico Cp.'!$B113),-('Diário 7º PA'!$O$4:$O$5383=F$1),('Diário 7º PA'!$F$4:$F$5383))+SUMPRODUCT(-('Diário 8º PA'!$E$4:$E$5022='Analítico Cp.'!$B113),-('Diário 8º PA'!$P$4:$P$5022=F$1),('Diário 8º PA'!$F$4:$F$5022))+SUMPRODUCT(-('Diário 9º PA'!$E$4:$E$5221='Analítico Cp.'!$B113),-('Diário 9º PA'!$P$4:$P$5221=F$1),('Diário 9º PA'!$F$4:$F$5221))+SUMPRODUCT(-('Diário 10º PA'!$E$4:$E$5221='Analítico Cp.'!$B113),-('Diário 10º PA'!$P$4:$P$5221=F$1),('Diário 10º PA'!$F$4:$F$5221))+SUMPRODUCT(-('Comp.'!$D$5:$D$233='Analítico Cp.'!$B113),-('Comp.'!$J$5:$J$233=F$1),('Comp.'!$E$5:$E$233))</f>
        <v>0</v>
      </c>
      <c r="G113" s="12">
        <f>SUMPRODUCT(-('Diário 7º PA'!$E$4:$E$5383='Analítico Cp.'!$B113),-('Diário 7º PA'!$O$4:$O$5383=G$1),('Diário 7º PA'!$F$4:$F$5383))+SUMPRODUCT(-('Diário 8º PA'!$E$4:$E$5022='Analítico Cp.'!$B113),-('Diário 8º PA'!$P$4:$P$5022=G$1),('Diário 8º PA'!$F$4:$F$5022))+SUMPRODUCT(-('Diário 9º PA'!$E$4:$E$5221='Analítico Cp.'!$B113),-('Diário 9º PA'!$P$4:$P$5221=G$1),('Diário 9º PA'!$F$4:$F$5221))+SUMPRODUCT(-('Diário 10º PA'!$E$4:$E$5221='Analítico Cp.'!$B113),-('Diário 10º PA'!$P$4:$P$5221=G$1),('Diário 10º PA'!$F$4:$F$5221))+SUMPRODUCT(-('Comp.'!$D$5:$D$233='Analítico Cp.'!$B113),-('Comp.'!$J$5:$J$233=G$1),('Comp.'!$E$5:$E$233))</f>
        <v>0</v>
      </c>
      <c r="H113" s="12">
        <f>SUMPRODUCT(-('Diário 7º PA'!$E$4:$E$5383='Analítico Cp.'!$B113),-('Diário 7º PA'!$O$4:$O$5383=H$1),('Diário 7º PA'!$F$4:$F$5383))+SUMPRODUCT(-('Diário 8º PA'!$E$4:$E$5022='Analítico Cp.'!$B113),-('Diário 8º PA'!$P$4:$P$5022=H$1),('Diário 8º PA'!$F$4:$F$5022))+SUMPRODUCT(-('Diário 9º PA'!$E$4:$E$5221='Analítico Cp.'!$B113),-('Diário 9º PA'!$P$4:$P$5221=H$1),('Diário 9º PA'!$F$4:$F$5221))+SUMPRODUCT(-('Diário 10º PA'!$E$4:$E$5221='Analítico Cp.'!$B113),-('Diário 10º PA'!$P$4:$P$5221=H$1),('Diário 10º PA'!$F$4:$F$5221))+SUMPRODUCT(-('Comp.'!$D$5:$D$233='Analítico Cp.'!$B113),-('Comp.'!$J$5:$J$233=H$1),('Comp.'!$E$5:$E$233))</f>
        <v>0</v>
      </c>
      <c r="I113" s="12">
        <f>SUMPRODUCT(-('Diário 7º PA'!$E$4:$E$5383='Analítico Cp.'!$B113),-('Diário 7º PA'!$O$4:$O$5383=I$1),('Diário 7º PA'!$F$4:$F$5383))+SUMPRODUCT(-('Diário 8º PA'!$E$4:$E$5022='Analítico Cp.'!$B113),-('Diário 8º PA'!$P$4:$P$5022=I$1),('Diário 8º PA'!$F$4:$F$5022))+SUMPRODUCT(-('Diário 9º PA'!$E$4:$E$5221='Analítico Cp.'!$B113),-('Diário 9º PA'!$P$4:$P$5221=I$1),('Diário 9º PA'!$F$4:$F$5221))+SUMPRODUCT(-('Diário 10º PA'!$E$4:$E$5221='Analítico Cp.'!$B113),-('Diário 10º PA'!$P$4:$P$5221=I$1),('Diário 10º PA'!$F$4:$F$5221))+SUMPRODUCT(-('Comp.'!$D$5:$D$233='Analítico Cp.'!$B113),-('Comp.'!$J$5:$J$233=I$1),('Comp.'!$E$5:$E$233))</f>
        <v>0</v>
      </c>
      <c r="J113" s="12">
        <f>SUMPRODUCT(-('Diário 7º PA'!$E$4:$E$5383='Analítico Cp.'!$B113),-('Diário 7º PA'!$O$4:$O$5383=J$1),('Diário 7º PA'!$F$4:$F$5383))+SUMPRODUCT(-('Diário 8º PA'!$E$4:$E$5022='Analítico Cp.'!$B113),-('Diário 8º PA'!$P$4:$P$5022=J$1),('Diário 8º PA'!$F$4:$F$5022))+SUMPRODUCT(-('Diário 9º PA'!$E$4:$E$5221='Analítico Cp.'!$B113),-('Diário 9º PA'!$P$4:$P$5221=J$1),('Diário 9º PA'!$F$4:$F$5221))+SUMPRODUCT(-('Diário 10º PA'!$E$4:$E$5221='Analítico Cp.'!$B113),-('Diário 10º PA'!$P$4:$P$5221=J$1),('Diário 10º PA'!$F$4:$F$5221))+SUMPRODUCT(-('Comp.'!$D$5:$D$233='Analítico Cp.'!$B113),-('Comp.'!$J$5:$J$233=J$1),('Comp.'!$E$5:$E$233))</f>
        <v>0</v>
      </c>
      <c r="K113" s="12">
        <f>SUMPRODUCT(-('Diário 7º PA'!$E$4:$E$5383='Analítico Cp.'!$B113),-('Diário 7º PA'!$O$4:$O$5383=K$1),('Diário 7º PA'!$F$4:$F$5383))+SUMPRODUCT(-('Diário 8º PA'!$E$4:$E$5022='Analítico Cp.'!$B113),-('Diário 8º PA'!$P$4:$P$5022=K$1),('Diário 8º PA'!$F$4:$F$5022))+SUMPRODUCT(-('Diário 9º PA'!$E$4:$E$5221='Analítico Cp.'!$B113),-('Diário 9º PA'!$P$4:$P$5221=K$1),('Diário 9º PA'!$F$4:$F$5221))+SUMPRODUCT(-('Diário 10º PA'!$E$4:$E$5221='Analítico Cp.'!$B113),-('Diário 10º PA'!$P$4:$P$5221=K$1),('Diário 10º PA'!$F$4:$F$5221))+SUMPRODUCT(-('Comp.'!$D$5:$D$233='Analítico Cp.'!$B113),-('Comp.'!$J$5:$J$233=K$1),('Comp.'!$E$5:$E$233))</f>
        <v>0</v>
      </c>
      <c r="L113" s="12">
        <f>SUMPRODUCT(-('Diário 7º PA'!$E$4:$E$5383='Analítico Cp.'!$B113),-('Diário 7º PA'!$O$4:$O$5383=L$1),('Diário 7º PA'!$F$4:$F$5383))+SUMPRODUCT(-('Diário 8º PA'!$E$4:$E$5022='Analítico Cp.'!$B113),-('Diário 8º PA'!$P$4:$P$5022=L$1),('Diário 8º PA'!$F$4:$F$5022))+SUMPRODUCT(-('Diário 9º PA'!$E$4:$E$5221='Analítico Cp.'!$B113),-('Diário 9º PA'!$P$4:$P$5221=L$1),('Diário 9º PA'!$F$4:$F$5221))+SUMPRODUCT(-('Diário 10º PA'!$E$4:$E$5221='Analítico Cp.'!$B113),-('Diário 10º PA'!$P$4:$P$5221=L$1),('Diário 10º PA'!$F$4:$F$5221))+SUMPRODUCT(-('Comp.'!$D$5:$D$233='Analítico Cp.'!$B113),-('Comp.'!$J$5:$J$233=L$1),('Comp.'!$E$5:$E$233))</f>
        <v>0</v>
      </c>
      <c r="M113" s="12">
        <f>SUMPRODUCT(-('Diário 7º PA'!$E$4:$E$5383='Analítico Cp.'!$B113),-('Diário 7º PA'!$O$4:$O$5383=M$1),('Diário 7º PA'!$F$4:$F$5383))+SUMPRODUCT(-('Diário 8º PA'!$E$4:$E$5022='Analítico Cp.'!$B113),-('Diário 8º PA'!$P$4:$P$5022=M$1),('Diário 8º PA'!$F$4:$F$5022))+SUMPRODUCT(-('Diário 9º PA'!$E$4:$E$5221='Analítico Cp.'!$B113),-('Diário 9º PA'!$P$4:$P$5221=M$1),('Diário 9º PA'!$F$4:$F$5221))+SUMPRODUCT(-('Diário 10º PA'!$E$4:$E$5221='Analítico Cp.'!$B113),-('Diário 10º PA'!$P$4:$P$5221=M$1),('Diário 10º PA'!$F$4:$F$5221))+SUMPRODUCT(-('Comp.'!$D$5:$D$233='Analítico Cp.'!$B113),-('Comp.'!$J$5:$J$233=M$1),('Comp.'!$E$5:$E$233))</f>
        <v>0</v>
      </c>
      <c r="N113" s="12">
        <f>SUMPRODUCT(-('Diário 7º PA'!$E$4:$E$5383='Analítico Cp.'!$B113),-('Diário 7º PA'!$O$4:$O$5383=N$1),('Diário 7º PA'!$F$4:$F$5383))+SUMPRODUCT(-('Diário 8º PA'!$E$4:$E$5022='Analítico Cp.'!$B113),-('Diário 8º PA'!$P$4:$P$5022=N$1),('Diário 8º PA'!$F$4:$F$5022))+SUMPRODUCT(-('Diário 9º PA'!$E$4:$E$5221='Analítico Cp.'!$B113),-('Diário 9º PA'!$P$4:$P$5221=N$1),('Diário 9º PA'!$F$4:$F$5221))+SUMPRODUCT(-('Diário 10º PA'!$E$4:$E$5221='Analítico Cp.'!$B113),-('Diário 10º PA'!$P$4:$P$5221=N$1),('Diário 10º PA'!$F$4:$F$5221))+SUMPRODUCT(-('Comp.'!$D$5:$D$233='Analítico Cp.'!$B113),-('Comp.'!$J$5:$J$233=N$1),('Comp.'!$E$5:$E$233))</f>
        <v>0</v>
      </c>
      <c r="O113" s="12">
        <f t="shared" si="14"/>
        <v>0</v>
      </c>
      <c r="P113" s="168">
        <f t="shared" si="15"/>
        <v>0</v>
      </c>
    </row>
    <row r="114" spans="1:16" ht="23.25" customHeight="1" x14ac:dyDescent="0.2">
      <c r="A114" s="59" t="s">
        <v>323</v>
      </c>
      <c r="B114" s="103" t="s">
        <v>324</v>
      </c>
      <c r="C114" s="12">
        <f>SUMPRODUCT(-('Diário 7º PA'!$E$4:$E$5383='Analítico Cp.'!$B114),-('Diário 7º PA'!$O$4:$O$5383=C$1),('Diário 7º PA'!$F$4:$F$5383))+SUMPRODUCT(-('Diário 8º PA'!$E$4:$E$5022='Analítico Cp.'!$B114),-('Diário 8º PA'!$P$4:$P$5022=C$1),('Diário 8º PA'!$F$4:$F$5022))+SUMPRODUCT(-('Diário 9º PA'!$E$4:$E$5221='Analítico Cp.'!$B114),-('Diário 9º PA'!$P$4:$P$5221=C$1),('Diário 9º PA'!$F$4:$F$5221))+SUMPRODUCT(-('Diário 10º PA'!$E$4:$E$5221='Analítico Cp.'!$B114),-('Diário 10º PA'!$P$4:$P$5221=C$1),('Diário 10º PA'!$F$4:$F$5221))+SUMPRODUCT(-('Comp.'!$D$5:$D$233='Analítico Cp.'!$B114),-('Comp.'!$J$5:$J$233=C$1),('Comp.'!$E$5:$E$233))</f>
        <v>0</v>
      </c>
      <c r="D114" s="12">
        <f>SUMPRODUCT(-('Diário 7º PA'!$E$4:$E$5383='Analítico Cp.'!$B114),-('Diário 7º PA'!$O$4:$O$5383=D$1),('Diário 7º PA'!$F$4:$F$5383))+SUMPRODUCT(-('Diário 8º PA'!$E$4:$E$5022='Analítico Cp.'!$B114),-('Diário 8º PA'!$P$4:$P$5022=D$1),('Diário 8º PA'!$F$4:$F$5022))+SUMPRODUCT(-('Diário 9º PA'!$E$4:$E$5221='Analítico Cp.'!$B114),-('Diário 9º PA'!$P$4:$P$5221=D$1),('Diário 9º PA'!$F$4:$F$5221))+SUMPRODUCT(-('Diário 10º PA'!$E$4:$E$5221='Analítico Cp.'!$B114),-('Diário 10º PA'!$P$4:$P$5221=D$1),('Diário 10º PA'!$F$4:$F$5221))+SUMPRODUCT(-('Comp.'!$D$5:$D$233='Analítico Cp.'!$B114),-('Comp.'!$J$5:$J$233=D$1),('Comp.'!$E$5:$E$233))</f>
        <v>84890.080000000118</v>
      </c>
      <c r="E114" s="12">
        <f>SUMPRODUCT(-('Diário 7º PA'!$E$4:$E$5383='Analítico Cp.'!$B114),-('Diário 7º PA'!$O$4:$O$5383=E$1),('Diário 7º PA'!$F$4:$F$5383))+SUMPRODUCT(-('Diário 8º PA'!$E$4:$E$5022='Analítico Cp.'!$B114),-('Diário 8º PA'!$P$4:$P$5022=E$1),('Diário 8º PA'!$F$4:$F$5022))+SUMPRODUCT(-('Diário 9º PA'!$E$4:$E$5221='Analítico Cp.'!$B114),-('Diário 9º PA'!$P$4:$P$5221=E$1),('Diário 9º PA'!$F$4:$F$5221))+SUMPRODUCT(-('Diário 10º PA'!$E$4:$E$5221='Analítico Cp.'!$B114),-('Diário 10º PA'!$P$4:$P$5221=E$1),('Diário 10º PA'!$F$4:$F$5221))+SUMPRODUCT(-('Comp.'!$D$5:$D$233='Analítico Cp.'!$B114),-('Comp.'!$J$5:$J$233=E$1),('Comp.'!$E$5:$E$233))</f>
        <v>0</v>
      </c>
      <c r="F114" s="12">
        <f>SUMPRODUCT(-('Diário 7º PA'!$E$4:$E$5383='Analítico Cp.'!$B114),-('Diário 7º PA'!$O$4:$O$5383=F$1),('Diário 7º PA'!$F$4:$F$5383))+SUMPRODUCT(-('Diário 8º PA'!$E$4:$E$5022='Analítico Cp.'!$B114),-('Diário 8º PA'!$P$4:$P$5022=F$1),('Diário 8º PA'!$F$4:$F$5022))+SUMPRODUCT(-('Diário 9º PA'!$E$4:$E$5221='Analítico Cp.'!$B114),-('Diário 9º PA'!$P$4:$P$5221=F$1),('Diário 9º PA'!$F$4:$F$5221))+SUMPRODUCT(-('Diário 10º PA'!$E$4:$E$5221='Analítico Cp.'!$B114),-('Diário 10º PA'!$P$4:$P$5221=F$1),('Diário 10º PA'!$F$4:$F$5221))+SUMPRODUCT(-('Comp.'!$D$5:$D$233='Analítico Cp.'!$B114),-('Comp.'!$J$5:$J$233=F$1),('Comp.'!$E$5:$E$233))</f>
        <v>0</v>
      </c>
      <c r="G114" s="12">
        <f>SUMPRODUCT(-('Diário 7º PA'!$E$4:$E$5383='Analítico Cp.'!$B114),-('Diário 7º PA'!$O$4:$O$5383=G$1),('Diário 7º PA'!$F$4:$F$5383))+SUMPRODUCT(-('Diário 8º PA'!$E$4:$E$5022='Analítico Cp.'!$B114),-('Diário 8º PA'!$P$4:$P$5022=G$1),('Diário 8º PA'!$F$4:$F$5022))+SUMPRODUCT(-('Diário 9º PA'!$E$4:$E$5221='Analítico Cp.'!$B114),-('Diário 9º PA'!$P$4:$P$5221=G$1),('Diário 9º PA'!$F$4:$F$5221))+SUMPRODUCT(-('Diário 10º PA'!$E$4:$E$5221='Analítico Cp.'!$B114),-('Diário 10º PA'!$P$4:$P$5221=G$1),('Diário 10º PA'!$F$4:$F$5221))+SUMPRODUCT(-('Comp.'!$D$5:$D$233='Analítico Cp.'!$B114),-('Comp.'!$J$5:$J$233=G$1),('Comp.'!$E$5:$E$233))</f>
        <v>0</v>
      </c>
      <c r="H114" s="12">
        <f>SUMPRODUCT(-('Diário 7º PA'!$E$4:$E$5383='Analítico Cp.'!$B114),-('Diário 7º PA'!$O$4:$O$5383=H$1),('Diário 7º PA'!$F$4:$F$5383))+SUMPRODUCT(-('Diário 8º PA'!$E$4:$E$5022='Analítico Cp.'!$B114),-('Diário 8º PA'!$P$4:$P$5022=H$1),('Diário 8º PA'!$F$4:$F$5022))+SUMPRODUCT(-('Diário 9º PA'!$E$4:$E$5221='Analítico Cp.'!$B114),-('Diário 9º PA'!$P$4:$P$5221=H$1),('Diário 9º PA'!$F$4:$F$5221))+SUMPRODUCT(-('Diário 10º PA'!$E$4:$E$5221='Analítico Cp.'!$B114),-('Diário 10º PA'!$P$4:$P$5221=H$1),('Diário 10º PA'!$F$4:$F$5221))+SUMPRODUCT(-('Comp.'!$D$5:$D$233='Analítico Cp.'!$B114),-('Comp.'!$J$5:$J$233=H$1),('Comp.'!$E$5:$E$233))</f>
        <v>0</v>
      </c>
      <c r="I114" s="12">
        <f>SUMPRODUCT(-('Diário 7º PA'!$E$4:$E$5383='Analítico Cp.'!$B114),-('Diário 7º PA'!$O$4:$O$5383=I$1),('Diário 7º PA'!$F$4:$F$5383))+SUMPRODUCT(-('Diário 8º PA'!$E$4:$E$5022='Analítico Cp.'!$B114),-('Diário 8º PA'!$P$4:$P$5022=I$1),('Diário 8º PA'!$F$4:$F$5022))+SUMPRODUCT(-('Diário 9º PA'!$E$4:$E$5221='Analítico Cp.'!$B114),-('Diário 9º PA'!$P$4:$P$5221=I$1),('Diário 9º PA'!$F$4:$F$5221))+SUMPRODUCT(-('Diário 10º PA'!$E$4:$E$5221='Analítico Cp.'!$B114),-('Diário 10º PA'!$P$4:$P$5221=I$1),('Diário 10º PA'!$F$4:$F$5221))+SUMPRODUCT(-('Comp.'!$D$5:$D$233='Analítico Cp.'!$B114),-('Comp.'!$J$5:$J$233=I$1),('Comp.'!$E$5:$E$233))</f>
        <v>0</v>
      </c>
      <c r="J114" s="12">
        <f>SUMPRODUCT(-('Diário 7º PA'!$E$4:$E$5383='Analítico Cp.'!$B114),-('Diário 7º PA'!$O$4:$O$5383=J$1),('Diário 7º PA'!$F$4:$F$5383))+SUMPRODUCT(-('Diário 8º PA'!$E$4:$E$5022='Analítico Cp.'!$B114),-('Diário 8º PA'!$P$4:$P$5022=J$1),('Diário 8º PA'!$F$4:$F$5022))+SUMPRODUCT(-('Diário 9º PA'!$E$4:$E$5221='Analítico Cp.'!$B114),-('Diário 9º PA'!$P$4:$P$5221=J$1),('Diário 9º PA'!$F$4:$F$5221))+SUMPRODUCT(-('Diário 10º PA'!$E$4:$E$5221='Analítico Cp.'!$B114),-('Diário 10º PA'!$P$4:$P$5221=J$1),('Diário 10º PA'!$F$4:$F$5221))+SUMPRODUCT(-('Comp.'!$D$5:$D$233='Analítico Cp.'!$B114),-('Comp.'!$J$5:$J$233=J$1),('Comp.'!$E$5:$E$233))</f>
        <v>0</v>
      </c>
      <c r="K114" s="12">
        <f>SUMPRODUCT(-('Diário 7º PA'!$E$4:$E$5383='Analítico Cp.'!$B114),-('Diário 7º PA'!$O$4:$O$5383=K$1),('Diário 7º PA'!$F$4:$F$5383))+SUMPRODUCT(-('Diário 8º PA'!$E$4:$E$5022='Analítico Cp.'!$B114),-('Diário 8º PA'!$P$4:$P$5022=K$1),('Diário 8º PA'!$F$4:$F$5022))+SUMPRODUCT(-('Diário 9º PA'!$E$4:$E$5221='Analítico Cp.'!$B114),-('Diário 9º PA'!$P$4:$P$5221=K$1),('Diário 9º PA'!$F$4:$F$5221))+SUMPRODUCT(-('Diário 10º PA'!$E$4:$E$5221='Analítico Cp.'!$B114),-('Diário 10º PA'!$P$4:$P$5221=K$1),('Diário 10º PA'!$F$4:$F$5221))+SUMPRODUCT(-('Comp.'!$D$5:$D$233='Analítico Cp.'!$B114),-('Comp.'!$J$5:$J$233=K$1),('Comp.'!$E$5:$E$233))</f>
        <v>0</v>
      </c>
      <c r="L114" s="12">
        <f>SUMPRODUCT(-('Diário 7º PA'!$E$4:$E$5383='Analítico Cp.'!$B114),-('Diário 7º PA'!$O$4:$O$5383=L$1),('Diário 7º PA'!$F$4:$F$5383))+SUMPRODUCT(-('Diário 8º PA'!$E$4:$E$5022='Analítico Cp.'!$B114),-('Diário 8º PA'!$P$4:$P$5022=L$1),('Diário 8º PA'!$F$4:$F$5022))+SUMPRODUCT(-('Diário 9º PA'!$E$4:$E$5221='Analítico Cp.'!$B114),-('Diário 9º PA'!$P$4:$P$5221=L$1),('Diário 9º PA'!$F$4:$F$5221))+SUMPRODUCT(-('Diário 10º PA'!$E$4:$E$5221='Analítico Cp.'!$B114),-('Diário 10º PA'!$P$4:$P$5221=L$1),('Diário 10º PA'!$F$4:$F$5221))+SUMPRODUCT(-('Comp.'!$D$5:$D$233='Analítico Cp.'!$B114),-('Comp.'!$J$5:$J$233=L$1),('Comp.'!$E$5:$E$233))</f>
        <v>0</v>
      </c>
      <c r="M114" s="12">
        <f>SUMPRODUCT(-('Diário 7º PA'!$E$4:$E$5383='Analítico Cp.'!$B114),-('Diário 7º PA'!$O$4:$O$5383=M$1),('Diário 7º PA'!$F$4:$F$5383))+SUMPRODUCT(-('Diário 8º PA'!$E$4:$E$5022='Analítico Cp.'!$B114),-('Diário 8º PA'!$P$4:$P$5022=M$1),('Diário 8º PA'!$F$4:$F$5022))+SUMPRODUCT(-('Diário 9º PA'!$E$4:$E$5221='Analítico Cp.'!$B114),-('Diário 9º PA'!$P$4:$P$5221=M$1),('Diário 9º PA'!$F$4:$F$5221))+SUMPRODUCT(-('Diário 10º PA'!$E$4:$E$5221='Analítico Cp.'!$B114),-('Diário 10º PA'!$P$4:$P$5221=M$1),('Diário 10º PA'!$F$4:$F$5221))+SUMPRODUCT(-('Comp.'!$D$5:$D$233='Analítico Cp.'!$B114),-('Comp.'!$J$5:$J$233=M$1),('Comp.'!$E$5:$E$233))</f>
        <v>0</v>
      </c>
      <c r="N114" s="12">
        <f>SUMPRODUCT(-('Diário 7º PA'!$E$4:$E$5383='Analítico Cp.'!$B114),-('Diário 7º PA'!$O$4:$O$5383=N$1),('Diário 7º PA'!$F$4:$F$5383))+SUMPRODUCT(-('Diário 8º PA'!$E$4:$E$5022='Analítico Cp.'!$B114),-('Diário 8º PA'!$P$4:$P$5022=N$1),('Diário 8º PA'!$F$4:$F$5022))+SUMPRODUCT(-('Diário 9º PA'!$E$4:$E$5221='Analítico Cp.'!$B114),-('Diário 9º PA'!$P$4:$P$5221=N$1),('Diário 9º PA'!$F$4:$F$5221))+SUMPRODUCT(-('Diário 10º PA'!$E$4:$E$5221='Analítico Cp.'!$B114),-('Diário 10º PA'!$P$4:$P$5221=N$1),('Diário 10º PA'!$F$4:$F$5221))+SUMPRODUCT(-('Comp.'!$D$5:$D$233='Analítico Cp.'!$B114),-('Comp.'!$J$5:$J$233=N$1),('Comp.'!$E$5:$E$233))</f>
        <v>0</v>
      </c>
      <c r="O114" s="12">
        <f t="shared" si="14"/>
        <v>84890.080000000118</v>
      </c>
      <c r="P114" s="168">
        <f t="shared" si="15"/>
        <v>8.2129124485392033E-3</v>
      </c>
    </row>
    <row r="115" spans="1:16" ht="23.25" customHeight="1" x14ac:dyDescent="0.2">
      <c r="A115" s="59" t="s">
        <v>325</v>
      </c>
      <c r="B115" s="103" t="s">
        <v>326</v>
      </c>
      <c r="C115" s="12">
        <f>SUMPRODUCT(-('Diário 7º PA'!$E$4:$E$5383='Analítico Cp.'!$B115),-('Diário 7º PA'!$O$4:$O$5383=C$1),('Diário 7º PA'!$F$4:$F$5383))+SUMPRODUCT(-('Diário 8º PA'!$E$4:$E$5022='Analítico Cp.'!$B115),-('Diário 8º PA'!$P$4:$P$5022=C$1),('Diário 8º PA'!$F$4:$F$5022))+SUMPRODUCT(-('Diário 9º PA'!$E$4:$E$5221='Analítico Cp.'!$B115),-('Diário 9º PA'!$P$4:$P$5221=C$1),('Diário 9º PA'!$F$4:$F$5221))+SUMPRODUCT(-('Diário 10º PA'!$E$4:$E$5221='Analítico Cp.'!$B115),-('Diário 10º PA'!$P$4:$P$5221=C$1),('Diário 10º PA'!$F$4:$F$5221))+SUMPRODUCT(-('Comp.'!$D$5:$D$233='Analítico Cp.'!$B115),-('Comp.'!$J$5:$J$233=C$1),('Comp.'!$E$5:$E$233))</f>
        <v>4316.74</v>
      </c>
      <c r="D115" s="12">
        <f>SUMPRODUCT(-('Diário 7º PA'!$E$4:$E$5383='Analítico Cp.'!$B115),-('Diário 7º PA'!$O$4:$O$5383=D$1),('Diário 7º PA'!$F$4:$F$5383))+SUMPRODUCT(-('Diário 8º PA'!$E$4:$E$5022='Analítico Cp.'!$B115),-('Diário 8º PA'!$P$4:$P$5022=D$1),('Diário 8º PA'!$F$4:$F$5022))+SUMPRODUCT(-('Diário 9º PA'!$E$4:$E$5221='Analítico Cp.'!$B115),-('Diário 9º PA'!$P$4:$P$5221=D$1),('Diário 9º PA'!$F$4:$F$5221))+SUMPRODUCT(-('Diário 10º PA'!$E$4:$E$5221='Analítico Cp.'!$B115),-('Diário 10º PA'!$P$4:$P$5221=D$1),('Diário 10º PA'!$F$4:$F$5221))+SUMPRODUCT(-('Comp.'!$D$5:$D$233='Analítico Cp.'!$B115),-('Comp.'!$J$5:$J$233=D$1),('Comp.'!$E$5:$E$233))</f>
        <v>4114.5</v>
      </c>
      <c r="E115" s="12">
        <f>SUMPRODUCT(-('Diário 7º PA'!$E$4:$E$5383='Analítico Cp.'!$B115),-('Diário 7º PA'!$O$4:$O$5383=E$1),('Diário 7º PA'!$F$4:$F$5383))+SUMPRODUCT(-('Diário 8º PA'!$E$4:$E$5022='Analítico Cp.'!$B115),-('Diário 8º PA'!$P$4:$P$5022=E$1),('Diário 8º PA'!$F$4:$F$5022))+SUMPRODUCT(-('Diário 9º PA'!$E$4:$E$5221='Analítico Cp.'!$B115),-('Diário 9º PA'!$P$4:$P$5221=E$1),('Diário 9º PA'!$F$4:$F$5221))+SUMPRODUCT(-('Diário 10º PA'!$E$4:$E$5221='Analítico Cp.'!$B115),-('Diário 10º PA'!$P$4:$P$5221=E$1),('Diário 10º PA'!$F$4:$F$5221))+SUMPRODUCT(-('Comp.'!$D$5:$D$233='Analítico Cp.'!$B115),-('Comp.'!$J$5:$J$233=E$1),('Comp.'!$E$5:$E$233))</f>
        <v>9431</v>
      </c>
      <c r="F115" s="12">
        <f>SUMPRODUCT(-('Diário 7º PA'!$E$4:$E$5383='Analítico Cp.'!$B115),-('Diário 7º PA'!$O$4:$O$5383=F$1),('Diário 7º PA'!$F$4:$F$5383))+SUMPRODUCT(-('Diário 8º PA'!$E$4:$E$5022='Analítico Cp.'!$B115),-('Diário 8º PA'!$P$4:$P$5022=F$1),('Diário 8º PA'!$F$4:$F$5022))+SUMPRODUCT(-('Diário 9º PA'!$E$4:$E$5221='Analítico Cp.'!$B115),-('Diário 9º PA'!$P$4:$P$5221=F$1),('Diário 9º PA'!$F$4:$F$5221))+SUMPRODUCT(-('Diário 10º PA'!$E$4:$E$5221='Analítico Cp.'!$B115),-('Diário 10º PA'!$P$4:$P$5221=F$1),('Diário 10º PA'!$F$4:$F$5221))+SUMPRODUCT(-('Comp.'!$D$5:$D$233='Analítico Cp.'!$B115),-('Comp.'!$J$5:$J$233=F$1),('Comp.'!$E$5:$E$233))</f>
        <v>0</v>
      </c>
      <c r="G115" s="12">
        <f>SUMPRODUCT(-('Diário 7º PA'!$E$4:$E$5383='Analítico Cp.'!$B115),-('Diário 7º PA'!$O$4:$O$5383=G$1),('Diário 7º PA'!$F$4:$F$5383))+SUMPRODUCT(-('Diário 8º PA'!$E$4:$E$5022='Analítico Cp.'!$B115),-('Diário 8º PA'!$P$4:$P$5022=G$1),('Diário 8º PA'!$F$4:$F$5022))+SUMPRODUCT(-('Diário 9º PA'!$E$4:$E$5221='Analítico Cp.'!$B115),-('Diário 9º PA'!$P$4:$P$5221=G$1),('Diário 9º PA'!$F$4:$F$5221))+SUMPRODUCT(-('Diário 10º PA'!$E$4:$E$5221='Analítico Cp.'!$B115),-('Diário 10º PA'!$P$4:$P$5221=G$1),('Diário 10º PA'!$F$4:$F$5221))+SUMPRODUCT(-('Comp.'!$D$5:$D$233='Analítico Cp.'!$B115),-('Comp.'!$J$5:$J$233=G$1),('Comp.'!$E$5:$E$233))</f>
        <v>0</v>
      </c>
      <c r="H115" s="12">
        <f>SUMPRODUCT(-('Diário 7º PA'!$E$4:$E$5383='Analítico Cp.'!$B115),-('Diário 7º PA'!$O$4:$O$5383=H$1),('Diário 7º PA'!$F$4:$F$5383))+SUMPRODUCT(-('Diário 8º PA'!$E$4:$E$5022='Analítico Cp.'!$B115),-('Diário 8º PA'!$P$4:$P$5022=H$1),('Diário 8º PA'!$F$4:$F$5022))+SUMPRODUCT(-('Diário 9º PA'!$E$4:$E$5221='Analítico Cp.'!$B115),-('Diário 9º PA'!$P$4:$P$5221=H$1),('Diário 9º PA'!$F$4:$F$5221))+SUMPRODUCT(-('Diário 10º PA'!$E$4:$E$5221='Analítico Cp.'!$B115),-('Diário 10º PA'!$P$4:$P$5221=H$1),('Diário 10º PA'!$F$4:$F$5221))+SUMPRODUCT(-('Comp.'!$D$5:$D$233='Analítico Cp.'!$B115),-('Comp.'!$J$5:$J$233=H$1),('Comp.'!$E$5:$E$233))</f>
        <v>0</v>
      </c>
      <c r="I115" s="12">
        <f>SUMPRODUCT(-('Diário 7º PA'!$E$4:$E$5383='Analítico Cp.'!$B115),-('Diário 7º PA'!$O$4:$O$5383=I$1),('Diário 7º PA'!$F$4:$F$5383))+SUMPRODUCT(-('Diário 8º PA'!$E$4:$E$5022='Analítico Cp.'!$B115),-('Diário 8º PA'!$P$4:$P$5022=I$1),('Diário 8º PA'!$F$4:$F$5022))+SUMPRODUCT(-('Diário 9º PA'!$E$4:$E$5221='Analítico Cp.'!$B115),-('Diário 9º PA'!$P$4:$P$5221=I$1),('Diário 9º PA'!$F$4:$F$5221))+SUMPRODUCT(-('Diário 10º PA'!$E$4:$E$5221='Analítico Cp.'!$B115),-('Diário 10º PA'!$P$4:$P$5221=I$1),('Diário 10º PA'!$F$4:$F$5221))+SUMPRODUCT(-('Comp.'!$D$5:$D$233='Analítico Cp.'!$B115),-('Comp.'!$J$5:$J$233=I$1),('Comp.'!$E$5:$E$233))</f>
        <v>0</v>
      </c>
      <c r="J115" s="12">
        <f>SUMPRODUCT(-('Diário 7º PA'!$E$4:$E$5383='Analítico Cp.'!$B115),-('Diário 7º PA'!$O$4:$O$5383=J$1),('Diário 7º PA'!$F$4:$F$5383))+SUMPRODUCT(-('Diário 8º PA'!$E$4:$E$5022='Analítico Cp.'!$B115),-('Diário 8º PA'!$P$4:$P$5022=J$1),('Diário 8º PA'!$F$4:$F$5022))+SUMPRODUCT(-('Diário 9º PA'!$E$4:$E$5221='Analítico Cp.'!$B115),-('Diário 9º PA'!$P$4:$P$5221=J$1),('Diário 9º PA'!$F$4:$F$5221))+SUMPRODUCT(-('Diário 10º PA'!$E$4:$E$5221='Analítico Cp.'!$B115),-('Diário 10º PA'!$P$4:$P$5221=J$1),('Diário 10º PA'!$F$4:$F$5221))+SUMPRODUCT(-('Comp.'!$D$5:$D$233='Analítico Cp.'!$B115),-('Comp.'!$J$5:$J$233=J$1),('Comp.'!$E$5:$E$233))</f>
        <v>0</v>
      </c>
      <c r="K115" s="12">
        <f>SUMPRODUCT(-('Diário 7º PA'!$E$4:$E$5383='Analítico Cp.'!$B115),-('Diário 7º PA'!$O$4:$O$5383=K$1),('Diário 7º PA'!$F$4:$F$5383))+SUMPRODUCT(-('Diário 8º PA'!$E$4:$E$5022='Analítico Cp.'!$B115),-('Diário 8º PA'!$P$4:$P$5022=K$1),('Diário 8º PA'!$F$4:$F$5022))+SUMPRODUCT(-('Diário 9º PA'!$E$4:$E$5221='Analítico Cp.'!$B115),-('Diário 9º PA'!$P$4:$P$5221=K$1),('Diário 9º PA'!$F$4:$F$5221))+SUMPRODUCT(-('Diário 10º PA'!$E$4:$E$5221='Analítico Cp.'!$B115),-('Diário 10º PA'!$P$4:$P$5221=K$1),('Diário 10º PA'!$F$4:$F$5221))+SUMPRODUCT(-('Comp.'!$D$5:$D$233='Analítico Cp.'!$B115),-('Comp.'!$J$5:$J$233=K$1),('Comp.'!$E$5:$E$233))</f>
        <v>0</v>
      </c>
      <c r="L115" s="12">
        <f>SUMPRODUCT(-('Diário 7º PA'!$E$4:$E$5383='Analítico Cp.'!$B115),-('Diário 7º PA'!$O$4:$O$5383=L$1),('Diário 7º PA'!$F$4:$F$5383))+SUMPRODUCT(-('Diário 8º PA'!$E$4:$E$5022='Analítico Cp.'!$B115),-('Diário 8º PA'!$P$4:$P$5022=L$1),('Diário 8º PA'!$F$4:$F$5022))+SUMPRODUCT(-('Diário 9º PA'!$E$4:$E$5221='Analítico Cp.'!$B115),-('Diário 9º PA'!$P$4:$P$5221=L$1),('Diário 9º PA'!$F$4:$F$5221))+SUMPRODUCT(-('Diário 10º PA'!$E$4:$E$5221='Analítico Cp.'!$B115),-('Diário 10º PA'!$P$4:$P$5221=L$1),('Diário 10º PA'!$F$4:$F$5221))+SUMPRODUCT(-('Comp.'!$D$5:$D$233='Analítico Cp.'!$B115),-('Comp.'!$J$5:$J$233=L$1),('Comp.'!$E$5:$E$233))</f>
        <v>0</v>
      </c>
      <c r="M115" s="12">
        <f>SUMPRODUCT(-('Diário 7º PA'!$E$4:$E$5383='Analítico Cp.'!$B115),-('Diário 7º PA'!$O$4:$O$5383=M$1),('Diário 7º PA'!$F$4:$F$5383))+SUMPRODUCT(-('Diário 8º PA'!$E$4:$E$5022='Analítico Cp.'!$B115),-('Diário 8º PA'!$P$4:$P$5022=M$1),('Diário 8º PA'!$F$4:$F$5022))+SUMPRODUCT(-('Diário 9º PA'!$E$4:$E$5221='Analítico Cp.'!$B115),-('Diário 9º PA'!$P$4:$P$5221=M$1),('Diário 9º PA'!$F$4:$F$5221))+SUMPRODUCT(-('Diário 10º PA'!$E$4:$E$5221='Analítico Cp.'!$B115),-('Diário 10º PA'!$P$4:$P$5221=M$1),('Diário 10º PA'!$F$4:$F$5221))+SUMPRODUCT(-('Comp.'!$D$5:$D$233='Analítico Cp.'!$B115),-('Comp.'!$J$5:$J$233=M$1),('Comp.'!$E$5:$E$233))</f>
        <v>0</v>
      </c>
      <c r="N115" s="12">
        <f>SUMPRODUCT(-('Diário 7º PA'!$E$4:$E$5383='Analítico Cp.'!$B115),-('Diário 7º PA'!$O$4:$O$5383=N$1),('Diário 7º PA'!$F$4:$F$5383))+SUMPRODUCT(-('Diário 8º PA'!$E$4:$E$5022='Analítico Cp.'!$B115),-('Diário 8º PA'!$P$4:$P$5022=N$1),('Diário 8º PA'!$F$4:$F$5022))+SUMPRODUCT(-('Diário 9º PA'!$E$4:$E$5221='Analítico Cp.'!$B115),-('Diário 9º PA'!$P$4:$P$5221=N$1),('Diário 9º PA'!$F$4:$F$5221))+SUMPRODUCT(-('Diário 10º PA'!$E$4:$E$5221='Analítico Cp.'!$B115),-('Diário 10º PA'!$P$4:$P$5221=N$1),('Diário 10º PA'!$F$4:$F$5221))+SUMPRODUCT(-('Comp.'!$D$5:$D$233='Analítico Cp.'!$B115),-('Comp.'!$J$5:$J$233=N$1),('Comp.'!$E$5:$E$233))</f>
        <v>0</v>
      </c>
      <c r="O115" s="12">
        <f t="shared" si="14"/>
        <v>17862.239999999998</v>
      </c>
      <c r="P115" s="168">
        <f t="shared" si="15"/>
        <v>1.7281290494106575E-3</v>
      </c>
    </row>
    <row r="116" spans="1:16" ht="23.25" customHeight="1" x14ac:dyDescent="0.2">
      <c r="A116" s="59" t="s">
        <v>327</v>
      </c>
      <c r="B116" s="103" t="s">
        <v>328</v>
      </c>
      <c r="C116" s="12">
        <f>SUMPRODUCT(-('Diário 7º PA'!$E$4:$E$5383='Analítico Cp.'!$B116),-('Diário 7º PA'!$O$4:$O$5383=C$1),('Diário 7º PA'!$F$4:$F$5383))+SUMPRODUCT(-('Diário 8º PA'!$E$4:$E$5022='Analítico Cp.'!$B116),-('Diário 8º PA'!$P$4:$P$5022=C$1),('Diário 8º PA'!$F$4:$F$5022))+SUMPRODUCT(-('Diário 9º PA'!$E$4:$E$5221='Analítico Cp.'!$B116),-('Diário 9º PA'!$P$4:$P$5221=C$1),('Diário 9º PA'!$F$4:$F$5221))+SUMPRODUCT(-('Diário 10º PA'!$E$4:$E$5221='Analítico Cp.'!$B116),-('Diário 10º PA'!$P$4:$P$5221=C$1),('Diário 10º PA'!$F$4:$F$5221))+SUMPRODUCT(-('Comp.'!$D$5:$D$233='Analítico Cp.'!$B116),-('Comp.'!$J$5:$J$233=C$1),('Comp.'!$E$5:$E$233))</f>
        <v>5899.5099999999993</v>
      </c>
      <c r="D116" s="12">
        <f>SUMPRODUCT(-('Diário 7º PA'!$E$4:$E$5383='Analítico Cp.'!$B116),-('Diário 7º PA'!$O$4:$O$5383=D$1),('Diário 7º PA'!$F$4:$F$5383))+SUMPRODUCT(-('Diário 8º PA'!$E$4:$E$5022='Analítico Cp.'!$B116),-('Diário 8º PA'!$P$4:$P$5022=D$1),('Diário 8º PA'!$F$4:$F$5022))+SUMPRODUCT(-('Diário 9º PA'!$E$4:$E$5221='Analítico Cp.'!$B116),-('Diário 9º PA'!$P$4:$P$5221=D$1),('Diário 9º PA'!$F$4:$F$5221))+SUMPRODUCT(-('Diário 10º PA'!$E$4:$E$5221='Analítico Cp.'!$B116),-('Diário 10º PA'!$P$4:$P$5221=D$1),('Diário 10º PA'!$F$4:$F$5221))+SUMPRODUCT(-('Comp.'!$D$5:$D$233='Analítico Cp.'!$B116),-('Comp.'!$J$5:$J$233=D$1),('Comp.'!$E$5:$E$233))</f>
        <v>12361.980000000001</v>
      </c>
      <c r="E116" s="12">
        <f>SUMPRODUCT(-('Diário 7º PA'!$E$4:$E$5383='Analítico Cp.'!$B116),-('Diário 7º PA'!$O$4:$O$5383=E$1),('Diário 7º PA'!$F$4:$F$5383))+SUMPRODUCT(-('Diário 8º PA'!$E$4:$E$5022='Analítico Cp.'!$B116),-('Diário 8º PA'!$P$4:$P$5022=E$1),('Diário 8º PA'!$F$4:$F$5022))+SUMPRODUCT(-('Diário 9º PA'!$E$4:$E$5221='Analítico Cp.'!$B116),-('Diário 9º PA'!$P$4:$P$5221=E$1),('Diário 9º PA'!$F$4:$F$5221))+SUMPRODUCT(-('Diário 10º PA'!$E$4:$E$5221='Analítico Cp.'!$B116),-('Diário 10º PA'!$P$4:$P$5221=E$1),('Diário 10º PA'!$F$4:$F$5221))+SUMPRODUCT(-('Comp.'!$D$5:$D$233='Analítico Cp.'!$B116),-('Comp.'!$J$5:$J$233=E$1),('Comp.'!$E$5:$E$233))</f>
        <v>13252.78</v>
      </c>
      <c r="F116" s="12">
        <f>SUMPRODUCT(-('Diário 7º PA'!$E$4:$E$5383='Analítico Cp.'!$B116),-('Diário 7º PA'!$O$4:$O$5383=F$1),('Diário 7º PA'!$F$4:$F$5383))+SUMPRODUCT(-('Diário 8º PA'!$E$4:$E$5022='Analítico Cp.'!$B116),-('Diário 8º PA'!$P$4:$P$5022=F$1),('Diário 8º PA'!$F$4:$F$5022))+SUMPRODUCT(-('Diário 9º PA'!$E$4:$E$5221='Analítico Cp.'!$B116),-('Diário 9º PA'!$P$4:$P$5221=F$1),('Diário 9º PA'!$F$4:$F$5221))+SUMPRODUCT(-('Diário 10º PA'!$E$4:$E$5221='Analítico Cp.'!$B116),-('Diário 10º PA'!$P$4:$P$5221=F$1),('Diário 10º PA'!$F$4:$F$5221))+SUMPRODUCT(-('Comp.'!$D$5:$D$233='Analítico Cp.'!$B116),-('Comp.'!$J$5:$J$233=F$1),('Comp.'!$E$5:$E$233))</f>
        <v>0</v>
      </c>
      <c r="G116" s="12">
        <f>SUMPRODUCT(-('Diário 7º PA'!$E$4:$E$5383='Analítico Cp.'!$B116),-('Diário 7º PA'!$O$4:$O$5383=G$1),('Diário 7º PA'!$F$4:$F$5383))+SUMPRODUCT(-('Diário 8º PA'!$E$4:$E$5022='Analítico Cp.'!$B116),-('Diário 8º PA'!$P$4:$P$5022=G$1),('Diário 8º PA'!$F$4:$F$5022))+SUMPRODUCT(-('Diário 9º PA'!$E$4:$E$5221='Analítico Cp.'!$B116),-('Diário 9º PA'!$P$4:$P$5221=G$1),('Diário 9º PA'!$F$4:$F$5221))+SUMPRODUCT(-('Diário 10º PA'!$E$4:$E$5221='Analítico Cp.'!$B116),-('Diário 10º PA'!$P$4:$P$5221=G$1),('Diário 10º PA'!$F$4:$F$5221))+SUMPRODUCT(-('Comp.'!$D$5:$D$233='Analítico Cp.'!$B116),-('Comp.'!$J$5:$J$233=G$1),('Comp.'!$E$5:$E$233))</f>
        <v>0</v>
      </c>
      <c r="H116" s="12">
        <f>SUMPRODUCT(-('Diário 7º PA'!$E$4:$E$5383='Analítico Cp.'!$B116),-('Diário 7º PA'!$O$4:$O$5383=H$1),('Diário 7º PA'!$F$4:$F$5383))+SUMPRODUCT(-('Diário 8º PA'!$E$4:$E$5022='Analítico Cp.'!$B116),-('Diário 8º PA'!$P$4:$P$5022=H$1),('Diário 8º PA'!$F$4:$F$5022))+SUMPRODUCT(-('Diário 9º PA'!$E$4:$E$5221='Analítico Cp.'!$B116),-('Diário 9º PA'!$P$4:$P$5221=H$1),('Diário 9º PA'!$F$4:$F$5221))+SUMPRODUCT(-('Diário 10º PA'!$E$4:$E$5221='Analítico Cp.'!$B116),-('Diário 10º PA'!$P$4:$P$5221=H$1),('Diário 10º PA'!$F$4:$F$5221))+SUMPRODUCT(-('Comp.'!$D$5:$D$233='Analítico Cp.'!$B116),-('Comp.'!$J$5:$J$233=H$1),('Comp.'!$E$5:$E$233))</f>
        <v>0</v>
      </c>
      <c r="I116" s="12">
        <f>SUMPRODUCT(-('Diário 7º PA'!$E$4:$E$5383='Analítico Cp.'!$B116),-('Diário 7º PA'!$O$4:$O$5383=I$1),('Diário 7º PA'!$F$4:$F$5383))+SUMPRODUCT(-('Diário 8º PA'!$E$4:$E$5022='Analítico Cp.'!$B116),-('Diário 8º PA'!$P$4:$P$5022=I$1),('Diário 8º PA'!$F$4:$F$5022))+SUMPRODUCT(-('Diário 9º PA'!$E$4:$E$5221='Analítico Cp.'!$B116),-('Diário 9º PA'!$P$4:$P$5221=I$1),('Diário 9º PA'!$F$4:$F$5221))+SUMPRODUCT(-('Diário 10º PA'!$E$4:$E$5221='Analítico Cp.'!$B116),-('Diário 10º PA'!$P$4:$P$5221=I$1),('Diário 10º PA'!$F$4:$F$5221))+SUMPRODUCT(-('Comp.'!$D$5:$D$233='Analítico Cp.'!$B116),-('Comp.'!$J$5:$J$233=I$1),('Comp.'!$E$5:$E$233))</f>
        <v>0</v>
      </c>
      <c r="J116" s="12">
        <f>SUMPRODUCT(-('Diário 7º PA'!$E$4:$E$5383='Analítico Cp.'!$B116),-('Diário 7º PA'!$O$4:$O$5383=J$1),('Diário 7º PA'!$F$4:$F$5383))+SUMPRODUCT(-('Diário 8º PA'!$E$4:$E$5022='Analítico Cp.'!$B116),-('Diário 8º PA'!$P$4:$P$5022=J$1),('Diário 8º PA'!$F$4:$F$5022))+SUMPRODUCT(-('Diário 9º PA'!$E$4:$E$5221='Analítico Cp.'!$B116),-('Diário 9º PA'!$P$4:$P$5221=J$1),('Diário 9º PA'!$F$4:$F$5221))+SUMPRODUCT(-('Diário 10º PA'!$E$4:$E$5221='Analítico Cp.'!$B116),-('Diário 10º PA'!$P$4:$P$5221=J$1),('Diário 10º PA'!$F$4:$F$5221))+SUMPRODUCT(-('Comp.'!$D$5:$D$233='Analítico Cp.'!$B116),-('Comp.'!$J$5:$J$233=J$1),('Comp.'!$E$5:$E$233))</f>
        <v>0</v>
      </c>
      <c r="K116" s="12">
        <f>SUMPRODUCT(-('Diário 7º PA'!$E$4:$E$5383='Analítico Cp.'!$B116),-('Diário 7º PA'!$O$4:$O$5383=K$1),('Diário 7º PA'!$F$4:$F$5383))+SUMPRODUCT(-('Diário 8º PA'!$E$4:$E$5022='Analítico Cp.'!$B116),-('Diário 8º PA'!$P$4:$P$5022=K$1),('Diário 8º PA'!$F$4:$F$5022))+SUMPRODUCT(-('Diário 9º PA'!$E$4:$E$5221='Analítico Cp.'!$B116),-('Diário 9º PA'!$P$4:$P$5221=K$1),('Diário 9º PA'!$F$4:$F$5221))+SUMPRODUCT(-('Diário 10º PA'!$E$4:$E$5221='Analítico Cp.'!$B116),-('Diário 10º PA'!$P$4:$P$5221=K$1),('Diário 10º PA'!$F$4:$F$5221))+SUMPRODUCT(-('Comp.'!$D$5:$D$233='Analítico Cp.'!$B116),-('Comp.'!$J$5:$J$233=K$1),('Comp.'!$E$5:$E$233))</f>
        <v>0</v>
      </c>
      <c r="L116" s="12">
        <f>SUMPRODUCT(-('Diário 7º PA'!$E$4:$E$5383='Analítico Cp.'!$B116),-('Diário 7º PA'!$O$4:$O$5383=L$1),('Diário 7º PA'!$F$4:$F$5383))+SUMPRODUCT(-('Diário 8º PA'!$E$4:$E$5022='Analítico Cp.'!$B116),-('Diário 8º PA'!$P$4:$P$5022=L$1),('Diário 8º PA'!$F$4:$F$5022))+SUMPRODUCT(-('Diário 9º PA'!$E$4:$E$5221='Analítico Cp.'!$B116),-('Diário 9º PA'!$P$4:$P$5221=L$1),('Diário 9º PA'!$F$4:$F$5221))+SUMPRODUCT(-('Diário 10º PA'!$E$4:$E$5221='Analítico Cp.'!$B116),-('Diário 10º PA'!$P$4:$P$5221=L$1),('Diário 10º PA'!$F$4:$F$5221))+SUMPRODUCT(-('Comp.'!$D$5:$D$233='Analítico Cp.'!$B116),-('Comp.'!$J$5:$J$233=L$1),('Comp.'!$E$5:$E$233))</f>
        <v>0</v>
      </c>
      <c r="M116" s="12">
        <f>SUMPRODUCT(-('Diário 7º PA'!$E$4:$E$5383='Analítico Cp.'!$B116),-('Diário 7º PA'!$O$4:$O$5383=M$1),('Diário 7º PA'!$F$4:$F$5383))+SUMPRODUCT(-('Diário 8º PA'!$E$4:$E$5022='Analítico Cp.'!$B116),-('Diário 8º PA'!$P$4:$P$5022=M$1),('Diário 8º PA'!$F$4:$F$5022))+SUMPRODUCT(-('Diário 9º PA'!$E$4:$E$5221='Analítico Cp.'!$B116),-('Diário 9º PA'!$P$4:$P$5221=M$1),('Diário 9º PA'!$F$4:$F$5221))+SUMPRODUCT(-('Diário 10º PA'!$E$4:$E$5221='Analítico Cp.'!$B116),-('Diário 10º PA'!$P$4:$P$5221=M$1),('Diário 10º PA'!$F$4:$F$5221))+SUMPRODUCT(-('Comp.'!$D$5:$D$233='Analítico Cp.'!$B116),-('Comp.'!$J$5:$J$233=M$1),('Comp.'!$E$5:$E$233))</f>
        <v>0</v>
      </c>
      <c r="N116" s="12">
        <f>SUMPRODUCT(-('Diário 7º PA'!$E$4:$E$5383='Analítico Cp.'!$B116),-('Diário 7º PA'!$O$4:$O$5383=N$1),('Diário 7º PA'!$F$4:$F$5383))+SUMPRODUCT(-('Diário 8º PA'!$E$4:$E$5022='Analítico Cp.'!$B116),-('Diário 8º PA'!$P$4:$P$5022=N$1),('Diário 8º PA'!$F$4:$F$5022))+SUMPRODUCT(-('Diário 9º PA'!$E$4:$E$5221='Analítico Cp.'!$B116),-('Diário 9º PA'!$P$4:$P$5221=N$1),('Diário 9º PA'!$F$4:$F$5221))+SUMPRODUCT(-('Diário 10º PA'!$E$4:$E$5221='Analítico Cp.'!$B116),-('Diário 10º PA'!$P$4:$P$5221=N$1),('Diário 10º PA'!$F$4:$F$5221))+SUMPRODUCT(-('Comp.'!$D$5:$D$233='Analítico Cp.'!$B116),-('Comp.'!$J$5:$J$233=N$1),('Comp.'!$E$5:$E$233))</f>
        <v>0</v>
      </c>
      <c r="O116" s="12">
        <f t="shared" si="14"/>
        <v>31514.270000000004</v>
      </c>
      <c r="P116" s="168">
        <f t="shared" si="15"/>
        <v>3.0489303389704099E-3</v>
      </c>
    </row>
    <row r="117" spans="1:16" ht="23.25" customHeight="1" x14ac:dyDescent="0.2">
      <c r="A117" s="59" t="s">
        <v>329</v>
      </c>
      <c r="B117" s="103" t="s">
        <v>330</v>
      </c>
      <c r="C117" s="12">
        <f>SUMPRODUCT(-('Diário 7º PA'!$E$4:$E$5383='Analítico Cp.'!$B117),-('Diário 7º PA'!$O$4:$O$5383=C$1),('Diário 7º PA'!$F$4:$F$5383))+SUMPRODUCT(-('Diário 8º PA'!$E$4:$E$5022='Analítico Cp.'!$B117),-('Diário 8º PA'!$P$4:$P$5022=C$1),('Diário 8º PA'!$F$4:$F$5022))+SUMPRODUCT(-('Diário 9º PA'!$E$4:$E$5221='Analítico Cp.'!$B117),-('Diário 9º PA'!$P$4:$P$5221=C$1),('Diário 9º PA'!$F$4:$F$5221))+SUMPRODUCT(-('Diário 10º PA'!$E$4:$E$5221='Analítico Cp.'!$B117),-('Diário 10º PA'!$P$4:$P$5221=C$1),('Diário 10º PA'!$F$4:$F$5221))+SUMPRODUCT(-('Comp.'!$D$5:$D$233='Analítico Cp.'!$B117),-('Comp.'!$J$5:$J$233=C$1),('Comp.'!$E$5:$E$233))</f>
        <v>0</v>
      </c>
      <c r="D117" s="12">
        <f>SUMPRODUCT(-('Diário 7º PA'!$E$4:$E$5383='Analítico Cp.'!$B117),-('Diário 7º PA'!$O$4:$O$5383=D$1),('Diário 7º PA'!$F$4:$F$5383))+SUMPRODUCT(-('Diário 8º PA'!$E$4:$E$5022='Analítico Cp.'!$B117),-('Diário 8º PA'!$P$4:$P$5022=D$1),('Diário 8º PA'!$F$4:$F$5022))+SUMPRODUCT(-('Diário 9º PA'!$E$4:$E$5221='Analítico Cp.'!$B117),-('Diário 9º PA'!$P$4:$P$5221=D$1),('Diário 9º PA'!$F$4:$F$5221))+SUMPRODUCT(-('Diário 10º PA'!$E$4:$E$5221='Analítico Cp.'!$B117),-('Diário 10º PA'!$P$4:$P$5221=D$1),('Diário 10º PA'!$F$4:$F$5221))+SUMPRODUCT(-('Comp.'!$D$5:$D$233='Analítico Cp.'!$B117),-('Comp.'!$J$5:$J$233=D$1),('Comp.'!$E$5:$E$233))</f>
        <v>0</v>
      </c>
      <c r="E117" s="12">
        <f>SUMPRODUCT(-('Diário 7º PA'!$E$4:$E$5383='Analítico Cp.'!$B117),-('Diário 7º PA'!$O$4:$O$5383=E$1),('Diário 7º PA'!$F$4:$F$5383))+SUMPRODUCT(-('Diário 8º PA'!$E$4:$E$5022='Analítico Cp.'!$B117),-('Diário 8º PA'!$P$4:$P$5022=E$1),('Diário 8º PA'!$F$4:$F$5022))+SUMPRODUCT(-('Diário 9º PA'!$E$4:$E$5221='Analítico Cp.'!$B117),-('Diário 9º PA'!$P$4:$P$5221=E$1),('Diário 9º PA'!$F$4:$F$5221))+SUMPRODUCT(-('Diário 10º PA'!$E$4:$E$5221='Analítico Cp.'!$B117),-('Diário 10º PA'!$P$4:$P$5221=E$1),('Diário 10º PA'!$F$4:$F$5221))+SUMPRODUCT(-('Comp.'!$D$5:$D$233='Analítico Cp.'!$B117),-('Comp.'!$J$5:$J$233=E$1),('Comp.'!$E$5:$E$233))</f>
        <v>6198.4</v>
      </c>
      <c r="F117" s="12">
        <f>SUMPRODUCT(-('Diário 7º PA'!$E$4:$E$5383='Analítico Cp.'!$B117),-('Diário 7º PA'!$O$4:$O$5383=F$1),('Diário 7º PA'!$F$4:$F$5383))+SUMPRODUCT(-('Diário 8º PA'!$E$4:$E$5022='Analítico Cp.'!$B117),-('Diário 8º PA'!$P$4:$P$5022=F$1),('Diário 8º PA'!$F$4:$F$5022))+SUMPRODUCT(-('Diário 9º PA'!$E$4:$E$5221='Analítico Cp.'!$B117),-('Diário 9º PA'!$P$4:$P$5221=F$1),('Diário 9º PA'!$F$4:$F$5221))+SUMPRODUCT(-('Diário 10º PA'!$E$4:$E$5221='Analítico Cp.'!$B117),-('Diário 10º PA'!$P$4:$P$5221=F$1),('Diário 10º PA'!$F$4:$F$5221))+SUMPRODUCT(-('Comp.'!$D$5:$D$233='Analítico Cp.'!$B117),-('Comp.'!$J$5:$J$233=F$1),('Comp.'!$E$5:$E$233))</f>
        <v>0</v>
      </c>
      <c r="G117" s="12">
        <f>SUMPRODUCT(-('Diário 7º PA'!$E$4:$E$5383='Analítico Cp.'!$B117),-('Diário 7º PA'!$O$4:$O$5383=G$1),('Diário 7º PA'!$F$4:$F$5383))+SUMPRODUCT(-('Diário 8º PA'!$E$4:$E$5022='Analítico Cp.'!$B117),-('Diário 8º PA'!$P$4:$P$5022=G$1),('Diário 8º PA'!$F$4:$F$5022))+SUMPRODUCT(-('Diário 9º PA'!$E$4:$E$5221='Analítico Cp.'!$B117),-('Diário 9º PA'!$P$4:$P$5221=G$1),('Diário 9º PA'!$F$4:$F$5221))+SUMPRODUCT(-('Diário 10º PA'!$E$4:$E$5221='Analítico Cp.'!$B117),-('Diário 10º PA'!$P$4:$P$5221=G$1),('Diário 10º PA'!$F$4:$F$5221))+SUMPRODUCT(-('Comp.'!$D$5:$D$233='Analítico Cp.'!$B117),-('Comp.'!$J$5:$J$233=G$1),('Comp.'!$E$5:$E$233))</f>
        <v>0</v>
      </c>
      <c r="H117" s="12">
        <f>SUMPRODUCT(-('Diário 7º PA'!$E$4:$E$5383='Analítico Cp.'!$B117),-('Diário 7º PA'!$O$4:$O$5383=H$1),('Diário 7º PA'!$F$4:$F$5383))+SUMPRODUCT(-('Diário 8º PA'!$E$4:$E$5022='Analítico Cp.'!$B117),-('Diário 8º PA'!$P$4:$P$5022=H$1),('Diário 8º PA'!$F$4:$F$5022))+SUMPRODUCT(-('Diário 9º PA'!$E$4:$E$5221='Analítico Cp.'!$B117),-('Diário 9º PA'!$P$4:$P$5221=H$1),('Diário 9º PA'!$F$4:$F$5221))+SUMPRODUCT(-('Diário 10º PA'!$E$4:$E$5221='Analítico Cp.'!$B117),-('Diário 10º PA'!$P$4:$P$5221=H$1),('Diário 10º PA'!$F$4:$F$5221))+SUMPRODUCT(-('Comp.'!$D$5:$D$233='Analítico Cp.'!$B117),-('Comp.'!$J$5:$J$233=H$1),('Comp.'!$E$5:$E$233))</f>
        <v>0</v>
      </c>
      <c r="I117" s="12">
        <f>SUMPRODUCT(-('Diário 7º PA'!$E$4:$E$5383='Analítico Cp.'!$B117),-('Diário 7º PA'!$O$4:$O$5383=I$1),('Diário 7º PA'!$F$4:$F$5383))+SUMPRODUCT(-('Diário 8º PA'!$E$4:$E$5022='Analítico Cp.'!$B117),-('Diário 8º PA'!$P$4:$P$5022=I$1),('Diário 8º PA'!$F$4:$F$5022))+SUMPRODUCT(-('Diário 9º PA'!$E$4:$E$5221='Analítico Cp.'!$B117),-('Diário 9º PA'!$P$4:$P$5221=I$1),('Diário 9º PA'!$F$4:$F$5221))+SUMPRODUCT(-('Diário 10º PA'!$E$4:$E$5221='Analítico Cp.'!$B117),-('Diário 10º PA'!$P$4:$P$5221=I$1),('Diário 10º PA'!$F$4:$F$5221))+SUMPRODUCT(-('Comp.'!$D$5:$D$233='Analítico Cp.'!$B117),-('Comp.'!$J$5:$J$233=I$1),('Comp.'!$E$5:$E$233))</f>
        <v>0</v>
      </c>
      <c r="J117" s="12">
        <f>SUMPRODUCT(-('Diário 7º PA'!$E$4:$E$5383='Analítico Cp.'!$B117),-('Diário 7º PA'!$O$4:$O$5383=J$1),('Diário 7º PA'!$F$4:$F$5383))+SUMPRODUCT(-('Diário 8º PA'!$E$4:$E$5022='Analítico Cp.'!$B117),-('Diário 8º PA'!$P$4:$P$5022=J$1),('Diário 8º PA'!$F$4:$F$5022))+SUMPRODUCT(-('Diário 9º PA'!$E$4:$E$5221='Analítico Cp.'!$B117),-('Diário 9º PA'!$P$4:$P$5221=J$1),('Diário 9º PA'!$F$4:$F$5221))+SUMPRODUCT(-('Diário 10º PA'!$E$4:$E$5221='Analítico Cp.'!$B117),-('Diário 10º PA'!$P$4:$P$5221=J$1),('Diário 10º PA'!$F$4:$F$5221))+SUMPRODUCT(-('Comp.'!$D$5:$D$233='Analítico Cp.'!$B117),-('Comp.'!$J$5:$J$233=J$1),('Comp.'!$E$5:$E$233))</f>
        <v>0</v>
      </c>
      <c r="K117" s="12">
        <f>SUMPRODUCT(-('Diário 7º PA'!$E$4:$E$5383='Analítico Cp.'!$B117),-('Diário 7º PA'!$O$4:$O$5383=K$1),('Diário 7º PA'!$F$4:$F$5383))+SUMPRODUCT(-('Diário 8º PA'!$E$4:$E$5022='Analítico Cp.'!$B117),-('Diário 8º PA'!$P$4:$P$5022=K$1),('Diário 8º PA'!$F$4:$F$5022))+SUMPRODUCT(-('Diário 9º PA'!$E$4:$E$5221='Analítico Cp.'!$B117),-('Diário 9º PA'!$P$4:$P$5221=K$1),('Diário 9º PA'!$F$4:$F$5221))+SUMPRODUCT(-('Diário 10º PA'!$E$4:$E$5221='Analítico Cp.'!$B117),-('Diário 10º PA'!$P$4:$P$5221=K$1),('Diário 10º PA'!$F$4:$F$5221))+SUMPRODUCT(-('Comp.'!$D$5:$D$233='Analítico Cp.'!$B117),-('Comp.'!$J$5:$J$233=K$1),('Comp.'!$E$5:$E$233))</f>
        <v>0</v>
      </c>
      <c r="L117" s="12">
        <f>SUMPRODUCT(-('Diário 7º PA'!$E$4:$E$5383='Analítico Cp.'!$B117),-('Diário 7º PA'!$O$4:$O$5383=L$1),('Diário 7º PA'!$F$4:$F$5383))+SUMPRODUCT(-('Diário 8º PA'!$E$4:$E$5022='Analítico Cp.'!$B117),-('Diário 8º PA'!$P$4:$P$5022=L$1),('Diário 8º PA'!$F$4:$F$5022))+SUMPRODUCT(-('Diário 9º PA'!$E$4:$E$5221='Analítico Cp.'!$B117),-('Diário 9º PA'!$P$4:$P$5221=L$1),('Diário 9º PA'!$F$4:$F$5221))+SUMPRODUCT(-('Diário 10º PA'!$E$4:$E$5221='Analítico Cp.'!$B117),-('Diário 10º PA'!$P$4:$P$5221=L$1),('Diário 10º PA'!$F$4:$F$5221))+SUMPRODUCT(-('Comp.'!$D$5:$D$233='Analítico Cp.'!$B117),-('Comp.'!$J$5:$J$233=L$1),('Comp.'!$E$5:$E$233))</f>
        <v>0</v>
      </c>
      <c r="M117" s="12">
        <f>SUMPRODUCT(-('Diário 7º PA'!$E$4:$E$5383='Analítico Cp.'!$B117),-('Diário 7º PA'!$O$4:$O$5383=M$1),('Diário 7º PA'!$F$4:$F$5383))+SUMPRODUCT(-('Diário 8º PA'!$E$4:$E$5022='Analítico Cp.'!$B117),-('Diário 8º PA'!$P$4:$P$5022=M$1),('Diário 8º PA'!$F$4:$F$5022))+SUMPRODUCT(-('Diário 9º PA'!$E$4:$E$5221='Analítico Cp.'!$B117),-('Diário 9º PA'!$P$4:$P$5221=M$1),('Diário 9º PA'!$F$4:$F$5221))+SUMPRODUCT(-('Diário 10º PA'!$E$4:$E$5221='Analítico Cp.'!$B117),-('Diário 10º PA'!$P$4:$P$5221=M$1),('Diário 10º PA'!$F$4:$F$5221))+SUMPRODUCT(-('Comp.'!$D$5:$D$233='Analítico Cp.'!$B117),-('Comp.'!$J$5:$J$233=M$1),('Comp.'!$E$5:$E$233))</f>
        <v>0</v>
      </c>
      <c r="N117" s="12">
        <f>SUMPRODUCT(-('Diário 7º PA'!$E$4:$E$5383='Analítico Cp.'!$B117),-('Diário 7º PA'!$O$4:$O$5383=N$1),('Diário 7º PA'!$F$4:$F$5383))+SUMPRODUCT(-('Diário 8º PA'!$E$4:$E$5022='Analítico Cp.'!$B117),-('Diário 8º PA'!$P$4:$P$5022=N$1),('Diário 8º PA'!$F$4:$F$5022))+SUMPRODUCT(-('Diário 9º PA'!$E$4:$E$5221='Analítico Cp.'!$B117),-('Diário 9º PA'!$P$4:$P$5221=N$1),('Diário 9º PA'!$F$4:$F$5221))+SUMPRODUCT(-('Diário 10º PA'!$E$4:$E$5221='Analítico Cp.'!$B117),-('Diário 10º PA'!$P$4:$P$5221=N$1),('Diário 10º PA'!$F$4:$F$5221))+SUMPRODUCT(-('Comp.'!$D$5:$D$233='Analítico Cp.'!$B117),-('Comp.'!$J$5:$J$233=N$1),('Comp.'!$E$5:$E$233))</f>
        <v>0</v>
      </c>
      <c r="O117" s="12">
        <f t="shared" si="14"/>
        <v>6198.4</v>
      </c>
      <c r="P117" s="168">
        <f t="shared" si="15"/>
        <v>5.9968039282122629E-4</v>
      </c>
    </row>
    <row r="118" spans="1:16" ht="23.25" customHeight="1" x14ac:dyDescent="0.2">
      <c r="A118" s="59" t="s">
        <v>331</v>
      </c>
      <c r="B118" s="103" t="s">
        <v>332</v>
      </c>
      <c r="C118" s="12">
        <f>SUMPRODUCT(-('Diário 7º PA'!$E$4:$E$5383='Analítico Cp.'!$B118),-('Diário 7º PA'!$O$4:$O$5383=C$1),('Diário 7º PA'!$F$4:$F$5383))+SUMPRODUCT(-('Diário 8º PA'!$E$4:$E$5022='Analítico Cp.'!$B118),-('Diário 8º PA'!$P$4:$P$5022=C$1),('Diário 8º PA'!$F$4:$F$5022))+SUMPRODUCT(-('Diário 9º PA'!$E$4:$E$5221='Analítico Cp.'!$B118),-('Diário 9º PA'!$P$4:$P$5221=C$1),('Diário 9º PA'!$F$4:$F$5221))+SUMPRODUCT(-('Diário 10º PA'!$E$4:$E$5221='Analítico Cp.'!$B118),-('Diário 10º PA'!$P$4:$P$5221=C$1),('Diário 10º PA'!$F$4:$F$5221))+SUMPRODUCT(-('Comp.'!$D$5:$D$233='Analítico Cp.'!$B118),-('Comp.'!$J$5:$J$233=C$1),('Comp.'!$E$5:$E$233))</f>
        <v>14979.79</v>
      </c>
      <c r="D118" s="12">
        <f>SUMPRODUCT(-('Diário 7º PA'!$E$4:$E$5383='Analítico Cp.'!$B118),-('Diário 7º PA'!$O$4:$O$5383=D$1),('Diário 7º PA'!$F$4:$F$5383))+SUMPRODUCT(-('Diário 8º PA'!$E$4:$E$5022='Analítico Cp.'!$B118),-('Diário 8º PA'!$P$4:$P$5022=D$1),('Diário 8º PA'!$F$4:$F$5022))+SUMPRODUCT(-('Diário 9º PA'!$E$4:$E$5221='Analítico Cp.'!$B118),-('Diário 9º PA'!$P$4:$P$5221=D$1),('Diário 9º PA'!$F$4:$F$5221))+SUMPRODUCT(-('Diário 10º PA'!$E$4:$E$5221='Analítico Cp.'!$B118),-('Diário 10º PA'!$P$4:$P$5221=D$1),('Diário 10º PA'!$F$4:$F$5221))+SUMPRODUCT(-('Comp.'!$D$5:$D$233='Analítico Cp.'!$B118),-('Comp.'!$J$5:$J$233=D$1),('Comp.'!$E$5:$E$233))</f>
        <v>12958.77</v>
      </c>
      <c r="E118" s="12">
        <f>SUMPRODUCT(-('Diário 7º PA'!$E$4:$E$5383='Analítico Cp.'!$B118),-('Diário 7º PA'!$O$4:$O$5383=E$1),('Diário 7º PA'!$F$4:$F$5383))+SUMPRODUCT(-('Diário 8º PA'!$E$4:$E$5022='Analítico Cp.'!$B118),-('Diário 8º PA'!$P$4:$P$5022=E$1),('Diário 8º PA'!$F$4:$F$5022))+SUMPRODUCT(-('Diário 9º PA'!$E$4:$E$5221='Analítico Cp.'!$B118),-('Diário 9º PA'!$P$4:$P$5221=E$1),('Diário 9º PA'!$F$4:$F$5221))+SUMPRODUCT(-('Diário 10º PA'!$E$4:$E$5221='Analítico Cp.'!$B118),-('Diário 10º PA'!$P$4:$P$5221=E$1),('Diário 10º PA'!$F$4:$F$5221))+SUMPRODUCT(-('Comp.'!$D$5:$D$233='Analítico Cp.'!$B118),-('Comp.'!$J$5:$J$233=E$1),('Comp.'!$E$5:$E$233))</f>
        <v>2087.52</v>
      </c>
      <c r="F118" s="12">
        <f>SUMPRODUCT(-('Diário 7º PA'!$E$4:$E$5383='Analítico Cp.'!$B118),-('Diário 7º PA'!$O$4:$O$5383=F$1),('Diário 7º PA'!$F$4:$F$5383))+SUMPRODUCT(-('Diário 8º PA'!$E$4:$E$5022='Analítico Cp.'!$B118),-('Diário 8º PA'!$P$4:$P$5022=F$1),('Diário 8º PA'!$F$4:$F$5022))+SUMPRODUCT(-('Diário 9º PA'!$E$4:$E$5221='Analítico Cp.'!$B118),-('Diário 9º PA'!$P$4:$P$5221=F$1),('Diário 9º PA'!$F$4:$F$5221))+SUMPRODUCT(-('Diário 10º PA'!$E$4:$E$5221='Analítico Cp.'!$B118),-('Diário 10º PA'!$P$4:$P$5221=F$1),('Diário 10º PA'!$F$4:$F$5221))+SUMPRODUCT(-('Comp.'!$D$5:$D$233='Analítico Cp.'!$B118),-('Comp.'!$J$5:$J$233=F$1),('Comp.'!$E$5:$E$233))</f>
        <v>0</v>
      </c>
      <c r="G118" s="12">
        <f>SUMPRODUCT(-('Diário 7º PA'!$E$4:$E$5383='Analítico Cp.'!$B118),-('Diário 7º PA'!$O$4:$O$5383=G$1),('Diário 7º PA'!$F$4:$F$5383))+SUMPRODUCT(-('Diário 8º PA'!$E$4:$E$5022='Analítico Cp.'!$B118),-('Diário 8º PA'!$P$4:$P$5022=G$1),('Diário 8º PA'!$F$4:$F$5022))+SUMPRODUCT(-('Diário 9º PA'!$E$4:$E$5221='Analítico Cp.'!$B118),-('Diário 9º PA'!$P$4:$P$5221=G$1),('Diário 9º PA'!$F$4:$F$5221))+SUMPRODUCT(-('Diário 10º PA'!$E$4:$E$5221='Analítico Cp.'!$B118),-('Diário 10º PA'!$P$4:$P$5221=G$1),('Diário 10º PA'!$F$4:$F$5221))+SUMPRODUCT(-('Comp.'!$D$5:$D$233='Analítico Cp.'!$B118),-('Comp.'!$J$5:$J$233=G$1),('Comp.'!$E$5:$E$233))</f>
        <v>0</v>
      </c>
      <c r="H118" s="12">
        <f>SUMPRODUCT(-('Diário 7º PA'!$E$4:$E$5383='Analítico Cp.'!$B118),-('Diário 7º PA'!$O$4:$O$5383=H$1),('Diário 7º PA'!$F$4:$F$5383))+SUMPRODUCT(-('Diário 8º PA'!$E$4:$E$5022='Analítico Cp.'!$B118),-('Diário 8º PA'!$P$4:$P$5022=H$1),('Diário 8º PA'!$F$4:$F$5022))+SUMPRODUCT(-('Diário 9º PA'!$E$4:$E$5221='Analítico Cp.'!$B118),-('Diário 9º PA'!$P$4:$P$5221=H$1),('Diário 9º PA'!$F$4:$F$5221))+SUMPRODUCT(-('Diário 10º PA'!$E$4:$E$5221='Analítico Cp.'!$B118),-('Diário 10º PA'!$P$4:$P$5221=H$1),('Diário 10º PA'!$F$4:$F$5221))+SUMPRODUCT(-('Comp.'!$D$5:$D$233='Analítico Cp.'!$B118),-('Comp.'!$J$5:$J$233=H$1),('Comp.'!$E$5:$E$233))</f>
        <v>0</v>
      </c>
      <c r="I118" s="12">
        <f>SUMPRODUCT(-('Diário 7º PA'!$E$4:$E$5383='Analítico Cp.'!$B118),-('Diário 7º PA'!$O$4:$O$5383=I$1),('Diário 7º PA'!$F$4:$F$5383))+SUMPRODUCT(-('Diário 8º PA'!$E$4:$E$5022='Analítico Cp.'!$B118),-('Diário 8º PA'!$P$4:$P$5022=I$1),('Diário 8º PA'!$F$4:$F$5022))+SUMPRODUCT(-('Diário 9º PA'!$E$4:$E$5221='Analítico Cp.'!$B118),-('Diário 9º PA'!$P$4:$P$5221=I$1),('Diário 9º PA'!$F$4:$F$5221))+SUMPRODUCT(-('Diário 10º PA'!$E$4:$E$5221='Analítico Cp.'!$B118),-('Diário 10º PA'!$P$4:$P$5221=I$1),('Diário 10º PA'!$F$4:$F$5221))+SUMPRODUCT(-('Comp.'!$D$5:$D$233='Analítico Cp.'!$B118),-('Comp.'!$J$5:$J$233=I$1),('Comp.'!$E$5:$E$233))</f>
        <v>0</v>
      </c>
      <c r="J118" s="12">
        <f>SUMPRODUCT(-('Diário 7º PA'!$E$4:$E$5383='Analítico Cp.'!$B118),-('Diário 7º PA'!$O$4:$O$5383=J$1),('Diário 7º PA'!$F$4:$F$5383))+SUMPRODUCT(-('Diário 8º PA'!$E$4:$E$5022='Analítico Cp.'!$B118),-('Diário 8º PA'!$P$4:$P$5022=J$1),('Diário 8º PA'!$F$4:$F$5022))+SUMPRODUCT(-('Diário 9º PA'!$E$4:$E$5221='Analítico Cp.'!$B118),-('Diário 9º PA'!$P$4:$P$5221=J$1),('Diário 9º PA'!$F$4:$F$5221))+SUMPRODUCT(-('Diário 10º PA'!$E$4:$E$5221='Analítico Cp.'!$B118),-('Diário 10º PA'!$P$4:$P$5221=J$1),('Diário 10º PA'!$F$4:$F$5221))+SUMPRODUCT(-('Comp.'!$D$5:$D$233='Analítico Cp.'!$B118),-('Comp.'!$J$5:$J$233=J$1),('Comp.'!$E$5:$E$233))</f>
        <v>0</v>
      </c>
      <c r="K118" s="12">
        <f>SUMPRODUCT(-('Diário 7º PA'!$E$4:$E$5383='Analítico Cp.'!$B118),-('Diário 7º PA'!$O$4:$O$5383=K$1),('Diário 7º PA'!$F$4:$F$5383))+SUMPRODUCT(-('Diário 8º PA'!$E$4:$E$5022='Analítico Cp.'!$B118),-('Diário 8º PA'!$P$4:$P$5022=K$1),('Diário 8º PA'!$F$4:$F$5022))+SUMPRODUCT(-('Diário 9º PA'!$E$4:$E$5221='Analítico Cp.'!$B118),-('Diário 9º PA'!$P$4:$P$5221=K$1),('Diário 9º PA'!$F$4:$F$5221))+SUMPRODUCT(-('Diário 10º PA'!$E$4:$E$5221='Analítico Cp.'!$B118),-('Diário 10º PA'!$P$4:$P$5221=K$1),('Diário 10º PA'!$F$4:$F$5221))+SUMPRODUCT(-('Comp.'!$D$5:$D$233='Analítico Cp.'!$B118),-('Comp.'!$J$5:$J$233=K$1),('Comp.'!$E$5:$E$233))</f>
        <v>0</v>
      </c>
      <c r="L118" s="12">
        <f>SUMPRODUCT(-('Diário 7º PA'!$E$4:$E$5383='Analítico Cp.'!$B118),-('Diário 7º PA'!$O$4:$O$5383=L$1),('Diário 7º PA'!$F$4:$F$5383))+SUMPRODUCT(-('Diário 8º PA'!$E$4:$E$5022='Analítico Cp.'!$B118),-('Diário 8º PA'!$P$4:$P$5022=L$1),('Diário 8º PA'!$F$4:$F$5022))+SUMPRODUCT(-('Diário 9º PA'!$E$4:$E$5221='Analítico Cp.'!$B118),-('Diário 9º PA'!$P$4:$P$5221=L$1),('Diário 9º PA'!$F$4:$F$5221))+SUMPRODUCT(-('Diário 10º PA'!$E$4:$E$5221='Analítico Cp.'!$B118),-('Diário 10º PA'!$P$4:$P$5221=L$1),('Diário 10º PA'!$F$4:$F$5221))+SUMPRODUCT(-('Comp.'!$D$5:$D$233='Analítico Cp.'!$B118),-('Comp.'!$J$5:$J$233=L$1),('Comp.'!$E$5:$E$233))</f>
        <v>0</v>
      </c>
      <c r="M118" s="12">
        <f>SUMPRODUCT(-('Diário 7º PA'!$E$4:$E$5383='Analítico Cp.'!$B118),-('Diário 7º PA'!$O$4:$O$5383=M$1),('Diário 7º PA'!$F$4:$F$5383))+SUMPRODUCT(-('Diário 8º PA'!$E$4:$E$5022='Analítico Cp.'!$B118),-('Diário 8º PA'!$P$4:$P$5022=M$1),('Diário 8º PA'!$F$4:$F$5022))+SUMPRODUCT(-('Diário 9º PA'!$E$4:$E$5221='Analítico Cp.'!$B118),-('Diário 9º PA'!$P$4:$P$5221=M$1),('Diário 9º PA'!$F$4:$F$5221))+SUMPRODUCT(-('Diário 10º PA'!$E$4:$E$5221='Analítico Cp.'!$B118),-('Diário 10º PA'!$P$4:$P$5221=M$1),('Diário 10º PA'!$F$4:$F$5221))+SUMPRODUCT(-('Comp.'!$D$5:$D$233='Analítico Cp.'!$B118),-('Comp.'!$J$5:$J$233=M$1),('Comp.'!$E$5:$E$233))</f>
        <v>0</v>
      </c>
      <c r="N118" s="12">
        <f>SUMPRODUCT(-('Diário 7º PA'!$E$4:$E$5383='Analítico Cp.'!$B118),-('Diário 7º PA'!$O$4:$O$5383=N$1),('Diário 7º PA'!$F$4:$F$5383))+SUMPRODUCT(-('Diário 8º PA'!$E$4:$E$5022='Analítico Cp.'!$B118),-('Diário 8º PA'!$P$4:$P$5022=N$1),('Diário 8º PA'!$F$4:$F$5022))+SUMPRODUCT(-('Diário 9º PA'!$E$4:$E$5221='Analítico Cp.'!$B118),-('Diário 9º PA'!$P$4:$P$5221=N$1),('Diário 9º PA'!$F$4:$F$5221))+SUMPRODUCT(-('Diário 10º PA'!$E$4:$E$5221='Analítico Cp.'!$B118),-('Diário 10º PA'!$P$4:$P$5221=N$1),('Diário 10º PA'!$F$4:$F$5221))+SUMPRODUCT(-('Comp.'!$D$5:$D$233='Analítico Cp.'!$B118),-('Comp.'!$J$5:$J$233=N$1),('Comp.'!$E$5:$E$233))</f>
        <v>0</v>
      </c>
      <c r="O118" s="12">
        <f t="shared" si="14"/>
        <v>30026.080000000002</v>
      </c>
      <c r="P118" s="168">
        <f t="shared" si="15"/>
        <v>2.9049515115645275E-3</v>
      </c>
    </row>
    <row r="119" spans="1:16" ht="23.25" customHeight="1" x14ac:dyDescent="0.2">
      <c r="A119" s="59" t="s">
        <v>333</v>
      </c>
      <c r="B119" s="103" t="s">
        <v>334</v>
      </c>
      <c r="C119" s="12">
        <f>SUMPRODUCT(-('Diário 7º PA'!$E$4:$E$5383='Analítico Cp.'!$B119),-('Diário 7º PA'!$O$4:$O$5383=C$1),('Diário 7º PA'!$F$4:$F$5383))+SUMPRODUCT(-('Diário 8º PA'!$E$4:$E$5022='Analítico Cp.'!$B119),-('Diário 8º PA'!$P$4:$P$5022=C$1),('Diário 8º PA'!$F$4:$F$5022))+SUMPRODUCT(-('Diário 9º PA'!$E$4:$E$5221='Analítico Cp.'!$B119),-('Diário 9º PA'!$P$4:$P$5221=C$1),('Diário 9º PA'!$F$4:$F$5221))+SUMPRODUCT(-('Diário 10º PA'!$E$4:$E$5221='Analítico Cp.'!$B119),-('Diário 10º PA'!$P$4:$P$5221=C$1),('Diário 10º PA'!$F$4:$F$5221))+SUMPRODUCT(-('Comp.'!$D$5:$D$233='Analítico Cp.'!$B119),-('Comp.'!$J$5:$J$233=C$1),('Comp.'!$E$5:$E$233))</f>
        <v>7232.27</v>
      </c>
      <c r="D119" s="12">
        <f>SUMPRODUCT(-('Diário 7º PA'!$E$4:$E$5383='Analítico Cp.'!$B119),-('Diário 7º PA'!$O$4:$O$5383=D$1),('Diário 7º PA'!$F$4:$F$5383))+SUMPRODUCT(-('Diário 8º PA'!$E$4:$E$5022='Analítico Cp.'!$B119),-('Diário 8º PA'!$P$4:$P$5022=D$1),('Diário 8º PA'!$F$4:$F$5022))+SUMPRODUCT(-('Diário 9º PA'!$E$4:$E$5221='Analítico Cp.'!$B119),-('Diário 9º PA'!$P$4:$P$5221=D$1),('Diário 9º PA'!$F$4:$F$5221))+SUMPRODUCT(-('Diário 10º PA'!$E$4:$E$5221='Analítico Cp.'!$B119),-('Diário 10º PA'!$P$4:$P$5221=D$1),('Diário 10º PA'!$F$4:$F$5221))+SUMPRODUCT(-('Comp.'!$D$5:$D$233='Analítico Cp.'!$B119),-('Comp.'!$J$5:$J$233=D$1),('Comp.'!$E$5:$E$233))</f>
        <v>17249.529999999995</v>
      </c>
      <c r="E119" s="12">
        <f>SUMPRODUCT(-('Diário 7º PA'!$E$4:$E$5383='Analítico Cp.'!$B119),-('Diário 7º PA'!$O$4:$O$5383=E$1),('Diário 7º PA'!$F$4:$F$5383))+SUMPRODUCT(-('Diário 8º PA'!$E$4:$E$5022='Analítico Cp.'!$B119),-('Diário 8º PA'!$P$4:$P$5022=E$1),('Diário 8º PA'!$F$4:$F$5022))+SUMPRODUCT(-('Diário 9º PA'!$E$4:$E$5221='Analítico Cp.'!$B119),-('Diário 9º PA'!$P$4:$P$5221=E$1),('Diário 9º PA'!$F$4:$F$5221))+SUMPRODUCT(-('Diário 10º PA'!$E$4:$E$5221='Analítico Cp.'!$B119),-('Diário 10º PA'!$P$4:$P$5221=E$1),('Diário 10º PA'!$F$4:$F$5221))+SUMPRODUCT(-('Comp.'!$D$5:$D$233='Analítico Cp.'!$B119),-('Comp.'!$J$5:$J$233=E$1),('Comp.'!$E$5:$E$233))</f>
        <v>19900.559999999994</v>
      </c>
      <c r="F119" s="12">
        <f>SUMPRODUCT(-('Diário 7º PA'!$E$4:$E$5383='Analítico Cp.'!$B119),-('Diário 7º PA'!$O$4:$O$5383=F$1),('Diário 7º PA'!$F$4:$F$5383))+SUMPRODUCT(-('Diário 8º PA'!$E$4:$E$5022='Analítico Cp.'!$B119),-('Diário 8º PA'!$P$4:$P$5022=F$1),('Diário 8º PA'!$F$4:$F$5022))+SUMPRODUCT(-('Diário 9º PA'!$E$4:$E$5221='Analítico Cp.'!$B119),-('Diário 9º PA'!$P$4:$P$5221=F$1),('Diário 9º PA'!$F$4:$F$5221))+SUMPRODUCT(-('Diário 10º PA'!$E$4:$E$5221='Analítico Cp.'!$B119),-('Diário 10º PA'!$P$4:$P$5221=F$1),('Diário 10º PA'!$F$4:$F$5221))+SUMPRODUCT(-('Comp.'!$D$5:$D$233='Analítico Cp.'!$B119),-('Comp.'!$J$5:$J$233=F$1),('Comp.'!$E$5:$E$233))</f>
        <v>0</v>
      </c>
      <c r="G119" s="12">
        <f>SUMPRODUCT(-('Diário 7º PA'!$E$4:$E$5383='Analítico Cp.'!$B119),-('Diário 7º PA'!$O$4:$O$5383=G$1),('Diário 7º PA'!$F$4:$F$5383))+SUMPRODUCT(-('Diário 8º PA'!$E$4:$E$5022='Analítico Cp.'!$B119),-('Diário 8º PA'!$P$4:$P$5022=G$1),('Diário 8º PA'!$F$4:$F$5022))+SUMPRODUCT(-('Diário 9º PA'!$E$4:$E$5221='Analítico Cp.'!$B119),-('Diário 9º PA'!$P$4:$P$5221=G$1),('Diário 9º PA'!$F$4:$F$5221))+SUMPRODUCT(-('Diário 10º PA'!$E$4:$E$5221='Analítico Cp.'!$B119),-('Diário 10º PA'!$P$4:$P$5221=G$1),('Diário 10º PA'!$F$4:$F$5221))+SUMPRODUCT(-('Comp.'!$D$5:$D$233='Analítico Cp.'!$B119),-('Comp.'!$J$5:$J$233=G$1),('Comp.'!$E$5:$E$233))</f>
        <v>0</v>
      </c>
      <c r="H119" s="12">
        <f>SUMPRODUCT(-('Diário 7º PA'!$E$4:$E$5383='Analítico Cp.'!$B119),-('Diário 7º PA'!$O$4:$O$5383=H$1),('Diário 7º PA'!$F$4:$F$5383))+SUMPRODUCT(-('Diário 8º PA'!$E$4:$E$5022='Analítico Cp.'!$B119),-('Diário 8º PA'!$P$4:$P$5022=H$1),('Diário 8º PA'!$F$4:$F$5022))+SUMPRODUCT(-('Diário 9º PA'!$E$4:$E$5221='Analítico Cp.'!$B119),-('Diário 9º PA'!$P$4:$P$5221=H$1),('Diário 9º PA'!$F$4:$F$5221))+SUMPRODUCT(-('Diário 10º PA'!$E$4:$E$5221='Analítico Cp.'!$B119),-('Diário 10º PA'!$P$4:$P$5221=H$1),('Diário 10º PA'!$F$4:$F$5221))+SUMPRODUCT(-('Comp.'!$D$5:$D$233='Analítico Cp.'!$B119),-('Comp.'!$J$5:$J$233=H$1),('Comp.'!$E$5:$E$233))</f>
        <v>0</v>
      </c>
      <c r="I119" s="12">
        <f>SUMPRODUCT(-('Diário 7º PA'!$E$4:$E$5383='Analítico Cp.'!$B119),-('Diário 7º PA'!$O$4:$O$5383=I$1),('Diário 7º PA'!$F$4:$F$5383))+SUMPRODUCT(-('Diário 8º PA'!$E$4:$E$5022='Analítico Cp.'!$B119),-('Diário 8º PA'!$P$4:$P$5022=I$1),('Diário 8º PA'!$F$4:$F$5022))+SUMPRODUCT(-('Diário 9º PA'!$E$4:$E$5221='Analítico Cp.'!$B119),-('Diário 9º PA'!$P$4:$P$5221=I$1),('Diário 9º PA'!$F$4:$F$5221))+SUMPRODUCT(-('Diário 10º PA'!$E$4:$E$5221='Analítico Cp.'!$B119),-('Diário 10º PA'!$P$4:$P$5221=I$1),('Diário 10º PA'!$F$4:$F$5221))+SUMPRODUCT(-('Comp.'!$D$5:$D$233='Analítico Cp.'!$B119),-('Comp.'!$J$5:$J$233=I$1),('Comp.'!$E$5:$E$233))</f>
        <v>0</v>
      </c>
      <c r="J119" s="12">
        <f>SUMPRODUCT(-('Diário 7º PA'!$E$4:$E$5383='Analítico Cp.'!$B119),-('Diário 7º PA'!$O$4:$O$5383=J$1),('Diário 7º PA'!$F$4:$F$5383))+SUMPRODUCT(-('Diário 8º PA'!$E$4:$E$5022='Analítico Cp.'!$B119),-('Diário 8º PA'!$P$4:$P$5022=J$1),('Diário 8º PA'!$F$4:$F$5022))+SUMPRODUCT(-('Diário 9º PA'!$E$4:$E$5221='Analítico Cp.'!$B119),-('Diário 9º PA'!$P$4:$P$5221=J$1),('Diário 9º PA'!$F$4:$F$5221))+SUMPRODUCT(-('Diário 10º PA'!$E$4:$E$5221='Analítico Cp.'!$B119),-('Diário 10º PA'!$P$4:$P$5221=J$1),('Diário 10º PA'!$F$4:$F$5221))+SUMPRODUCT(-('Comp.'!$D$5:$D$233='Analítico Cp.'!$B119),-('Comp.'!$J$5:$J$233=J$1),('Comp.'!$E$5:$E$233))</f>
        <v>0</v>
      </c>
      <c r="K119" s="12">
        <f>SUMPRODUCT(-('Diário 7º PA'!$E$4:$E$5383='Analítico Cp.'!$B119),-('Diário 7º PA'!$O$4:$O$5383=K$1),('Diário 7º PA'!$F$4:$F$5383))+SUMPRODUCT(-('Diário 8º PA'!$E$4:$E$5022='Analítico Cp.'!$B119),-('Diário 8º PA'!$P$4:$P$5022=K$1),('Diário 8º PA'!$F$4:$F$5022))+SUMPRODUCT(-('Diário 9º PA'!$E$4:$E$5221='Analítico Cp.'!$B119),-('Diário 9º PA'!$P$4:$P$5221=K$1),('Diário 9º PA'!$F$4:$F$5221))+SUMPRODUCT(-('Diário 10º PA'!$E$4:$E$5221='Analítico Cp.'!$B119),-('Diário 10º PA'!$P$4:$P$5221=K$1),('Diário 10º PA'!$F$4:$F$5221))+SUMPRODUCT(-('Comp.'!$D$5:$D$233='Analítico Cp.'!$B119),-('Comp.'!$J$5:$J$233=K$1),('Comp.'!$E$5:$E$233))</f>
        <v>0</v>
      </c>
      <c r="L119" s="12">
        <f>SUMPRODUCT(-('Diário 7º PA'!$E$4:$E$5383='Analítico Cp.'!$B119),-('Diário 7º PA'!$O$4:$O$5383=L$1),('Diário 7º PA'!$F$4:$F$5383))+SUMPRODUCT(-('Diário 8º PA'!$E$4:$E$5022='Analítico Cp.'!$B119),-('Diário 8º PA'!$P$4:$P$5022=L$1),('Diário 8º PA'!$F$4:$F$5022))+SUMPRODUCT(-('Diário 9º PA'!$E$4:$E$5221='Analítico Cp.'!$B119),-('Diário 9º PA'!$P$4:$P$5221=L$1),('Diário 9º PA'!$F$4:$F$5221))+SUMPRODUCT(-('Diário 10º PA'!$E$4:$E$5221='Analítico Cp.'!$B119),-('Diário 10º PA'!$P$4:$P$5221=L$1),('Diário 10º PA'!$F$4:$F$5221))+SUMPRODUCT(-('Comp.'!$D$5:$D$233='Analítico Cp.'!$B119),-('Comp.'!$J$5:$J$233=L$1),('Comp.'!$E$5:$E$233))</f>
        <v>0</v>
      </c>
      <c r="M119" s="12">
        <f>SUMPRODUCT(-('Diário 7º PA'!$E$4:$E$5383='Analítico Cp.'!$B119),-('Diário 7º PA'!$O$4:$O$5383=M$1),('Diário 7º PA'!$F$4:$F$5383))+SUMPRODUCT(-('Diário 8º PA'!$E$4:$E$5022='Analítico Cp.'!$B119),-('Diário 8º PA'!$P$4:$P$5022=M$1),('Diário 8º PA'!$F$4:$F$5022))+SUMPRODUCT(-('Diário 9º PA'!$E$4:$E$5221='Analítico Cp.'!$B119),-('Diário 9º PA'!$P$4:$P$5221=M$1),('Diário 9º PA'!$F$4:$F$5221))+SUMPRODUCT(-('Diário 10º PA'!$E$4:$E$5221='Analítico Cp.'!$B119),-('Diário 10º PA'!$P$4:$P$5221=M$1),('Diário 10º PA'!$F$4:$F$5221))+SUMPRODUCT(-('Comp.'!$D$5:$D$233='Analítico Cp.'!$B119),-('Comp.'!$J$5:$J$233=M$1),('Comp.'!$E$5:$E$233))</f>
        <v>0</v>
      </c>
      <c r="N119" s="12">
        <f>SUMPRODUCT(-('Diário 7º PA'!$E$4:$E$5383='Analítico Cp.'!$B119),-('Diário 7º PA'!$O$4:$O$5383=N$1),('Diário 7º PA'!$F$4:$F$5383))+SUMPRODUCT(-('Diário 8º PA'!$E$4:$E$5022='Analítico Cp.'!$B119),-('Diário 8º PA'!$P$4:$P$5022=N$1),('Diário 8º PA'!$F$4:$F$5022))+SUMPRODUCT(-('Diário 9º PA'!$E$4:$E$5221='Analítico Cp.'!$B119),-('Diário 9º PA'!$P$4:$P$5221=N$1),('Diário 9º PA'!$F$4:$F$5221))+SUMPRODUCT(-('Diário 10º PA'!$E$4:$E$5221='Analítico Cp.'!$B119),-('Diário 10º PA'!$P$4:$P$5221=N$1),('Diário 10º PA'!$F$4:$F$5221))+SUMPRODUCT(-('Comp.'!$D$5:$D$233='Analítico Cp.'!$B119),-('Comp.'!$J$5:$J$233=N$1),('Comp.'!$E$5:$E$233))</f>
        <v>0</v>
      </c>
      <c r="O119" s="12">
        <f t="shared" si="14"/>
        <v>44382.359999999986</v>
      </c>
      <c r="P119" s="168">
        <f t="shared" si="15"/>
        <v>4.2938873062617891E-3</v>
      </c>
    </row>
    <row r="120" spans="1:16" ht="23.25" customHeight="1" x14ac:dyDescent="0.2">
      <c r="A120" s="59" t="s">
        <v>335</v>
      </c>
      <c r="B120" s="103" t="s">
        <v>336</v>
      </c>
      <c r="C120" s="12">
        <f>SUMPRODUCT(-('Diário 7º PA'!$E$4:$E$5383='Analítico Cp.'!$B120),-('Diário 7º PA'!$O$4:$O$5383=C$1),('Diário 7º PA'!$F$4:$F$5383))+SUMPRODUCT(-('Diário 8º PA'!$E$4:$E$5022='Analítico Cp.'!$B120),-('Diário 8º PA'!$P$4:$P$5022=C$1),('Diário 8º PA'!$F$4:$F$5022))+SUMPRODUCT(-('Diário 9º PA'!$E$4:$E$5221='Analítico Cp.'!$B120),-('Diário 9º PA'!$P$4:$P$5221=C$1),('Diário 9º PA'!$F$4:$F$5221))+SUMPRODUCT(-('Diário 10º PA'!$E$4:$E$5221='Analítico Cp.'!$B120),-('Diário 10º PA'!$P$4:$P$5221=C$1),('Diário 10º PA'!$F$4:$F$5221))+SUMPRODUCT(-('Comp.'!$D$5:$D$233='Analítico Cp.'!$B120),-('Comp.'!$J$5:$J$233=C$1),('Comp.'!$E$5:$E$233))</f>
        <v>0</v>
      </c>
      <c r="D120" s="12">
        <f>SUMPRODUCT(-('Diário 7º PA'!$E$4:$E$5383='Analítico Cp.'!$B120),-('Diário 7º PA'!$O$4:$O$5383=D$1),('Diário 7º PA'!$F$4:$F$5383))+SUMPRODUCT(-('Diário 8º PA'!$E$4:$E$5022='Analítico Cp.'!$B120),-('Diário 8º PA'!$P$4:$P$5022=D$1),('Diário 8º PA'!$F$4:$F$5022))+SUMPRODUCT(-('Diário 9º PA'!$E$4:$E$5221='Analítico Cp.'!$B120),-('Diário 9º PA'!$P$4:$P$5221=D$1),('Diário 9º PA'!$F$4:$F$5221))+SUMPRODUCT(-('Diário 10º PA'!$E$4:$E$5221='Analítico Cp.'!$B120),-('Diário 10º PA'!$P$4:$P$5221=D$1),('Diário 10º PA'!$F$4:$F$5221))+SUMPRODUCT(-('Comp.'!$D$5:$D$233='Analítico Cp.'!$B120),-('Comp.'!$J$5:$J$233=D$1),('Comp.'!$E$5:$E$233))</f>
        <v>0</v>
      </c>
      <c r="E120" s="12">
        <f>SUMPRODUCT(-('Diário 7º PA'!$E$4:$E$5383='Analítico Cp.'!$B120),-('Diário 7º PA'!$O$4:$O$5383=E$1),('Diário 7º PA'!$F$4:$F$5383))+SUMPRODUCT(-('Diário 8º PA'!$E$4:$E$5022='Analítico Cp.'!$B120),-('Diário 8º PA'!$P$4:$P$5022=E$1),('Diário 8º PA'!$F$4:$F$5022))+SUMPRODUCT(-('Diário 9º PA'!$E$4:$E$5221='Analítico Cp.'!$B120),-('Diário 9º PA'!$P$4:$P$5221=E$1),('Diário 9º PA'!$F$4:$F$5221))+SUMPRODUCT(-('Diário 10º PA'!$E$4:$E$5221='Analítico Cp.'!$B120),-('Diário 10º PA'!$P$4:$P$5221=E$1),('Diário 10º PA'!$F$4:$F$5221))+SUMPRODUCT(-('Comp.'!$D$5:$D$233='Analítico Cp.'!$B120),-('Comp.'!$J$5:$J$233=E$1),('Comp.'!$E$5:$E$233))</f>
        <v>0</v>
      </c>
      <c r="F120" s="12">
        <f>SUMPRODUCT(-('Diário 7º PA'!$E$4:$E$5383='Analítico Cp.'!$B120),-('Diário 7º PA'!$O$4:$O$5383=F$1),('Diário 7º PA'!$F$4:$F$5383))+SUMPRODUCT(-('Diário 8º PA'!$E$4:$E$5022='Analítico Cp.'!$B120),-('Diário 8º PA'!$P$4:$P$5022=F$1),('Diário 8º PA'!$F$4:$F$5022))+SUMPRODUCT(-('Diário 9º PA'!$E$4:$E$5221='Analítico Cp.'!$B120),-('Diário 9º PA'!$P$4:$P$5221=F$1),('Diário 9º PA'!$F$4:$F$5221))+SUMPRODUCT(-('Diário 10º PA'!$E$4:$E$5221='Analítico Cp.'!$B120),-('Diário 10º PA'!$P$4:$P$5221=F$1),('Diário 10º PA'!$F$4:$F$5221))+SUMPRODUCT(-('Comp.'!$D$5:$D$233='Analítico Cp.'!$B120),-('Comp.'!$J$5:$J$233=F$1),('Comp.'!$E$5:$E$233))</f>
        <v>0</v>
      </c>
      <c r="G120" s="12">
        <f>SUMPRODUCT(-('Diário 7º PA'!$E$4:$E$5383='Analítico Cp.'!$B120),-('Diário 7º PA'!$O$4:$O$5383=G$1),('Diário 7º PA'!$F$4:$F$5383))+SUMPRODUCT(-('Diário 8º PA'!$E$4:$E$5022='Analítico Cp.'!$B120),-('Diário 8º PA'!$P$4:$P$5022=G$1),('Diário 8º PA'!$F$4:$F$5022))+SUMPRODUCT(-('Diário 9º PA'!$E$4:$E$5221='Analítico Cp.'!$B120),-('Diário 9º PA'!$P$4:$P$5221=G$1),('Diário 9º PA'!$F$4:$F$5221))+SUMPRODUCT(-('Diário 10º PA'!$E$4:$E$5221='Analítico Cp.'!$B120),-('Diário 10º PA'!$P$4:$P$5221=G$1),('Diário 10º PA'!$F$4:$F$5221))+SUMPRODUCT(-('Comp.'!$D$5:$D$233='Analítico Cp.'!$B120),-('Comp.'!$J$5:$J$233=G$1),('Comp.'!$E$5:$E$233))</f>
        <v>0</v>
      </c>
      <c r="H120" s="12">
        <f>SUMPRODUCT(-('Diário 7º PA'!$E$4:$E$5383='Analítico Cp.'!$B120),-('Diário 7º PA'!$O$4:$O$5383=H$1),('Diário 7º PA'!$F$4:$F$5383))+SUMPRODUCT(-('Diário 8º PA'!$E$4:$E$5022='Analítico Cp.'!$B120),-('Diário 8º PA'!$P$4:$P$5022=H$1),('Diário 8º PA'!$F$4:$F$5022))+SUMPRODUCT(-('Diário 9º PA'!$E$4:$E$5221='Analítico Cp.'!$B120),-('Diário 9º PA'!$P$4:$P$5221=H$1),('Diário 9º PA'!$F$4:$F$5221))+SUMPRODUCT(-('Diário 10º PA'!$E$4:$E$5221='Analítico Cp.'!$B120),-('Diário 10º PA'!$P$4:$P$5221=H$1),('Diário 10º PA'!$F$4:$F$5221))+SUMPRODUCT(-('Comp.'!$D$5:$D$233='Analítico Cp.'!$B120),-('Comp.'!$J$5:$J$233=H$1),('Comp.'!$E$5:$E$233))</f>
        <v>0</v>
      </c>
      <c r="I120" s="12">
        <f>SUMPRODUCT(-('Diário 7º PA'!$E$4:$E$5383='Analítico Cp.'!$B120),-('Diário 7º PA'!$O$4:$O$5383=I$1),('Diário 7º PA'!$F$4:$F$5383))+SUMPRODUCT(-('Diário 8º PA'!$E$4:$E$5022='Analítico Cp.'!$B120),-('Diário 8º PA'!$P$4:$P$5022=I$1),('Diário 8º PA'!$F$4:$F$5022))+SUMPRODUCT(-('Diário 9º PA'!$E$4:$E$5221='Analítico Cp.'!$B120),-('Diário 9º PA'!$P$4:$P$5221=I$1),('Diário 9º PA'!$F$4:$F$5221))+SUMPRODUCT(-('Diário 10º PA'!$E$4:$E$5221='Analítico Cp.'!$B120),-('Diário 10º PA'!$P$4:$P$5221=I$1),('Diário 10º PA'!$F$4:$F$5221))+SUMPRODUCT(-('Comp.'!$D$5:$D$233='Analítico Cp.'!$B120),-('Comp.'!$J$5:$J$233=I$1),('Comp.'!$E$5:$E$233))</f>
        <v>0</v>
      </c>
      <c r="J120" s="12">
        <f>SUMPRODUCT(-('Diário 7º PA'!$E$4:$E$5383='Analítico Cp.'!$B120),-('Diário 7º PA'!$O$4:$O$5383=J$1),('Diário 7º PA'!$F$4:$F$5383))+SUMPRODUCT(-('Diário 8º PA'!$E$4:$E$5022='Analítico Cp.'!$B120),-('Diário 8º PA'!$P$4:$P$5022=J$1),('Diário 8º PA'!$F$4:$F$5022))+SUMPRODUCT(-('Diário 9º PA'!$E$4:$E$5221='Analítico Cp.'!$B120),-('Diário 9º PA'!$P$4:$P$5221=J$1),('Diário 9º PA'!$F$4:$F$5221))+SUMPRODUCT(-('Diário 10º PA'!$E$4:$E$5221='Analítico Cp.'!$B120),-('Diário 10º PA'!$P$4:$P$5221=J$1),('Diário 10º PA'!$F$4:$F$5221))+SUMPRODUCT(-('Comp.'!$D$5:$D$233='Analítico Cp.'!$B120),-('Comp.'!$J$5:$J$233=J$1),('Comp.'!$E$5:$E$233))</f>
        <v>0</v>
      </c>
      <c r="K120" s="12">
        <f>SUMPRODUCT(-('Diário 7º PA'!$E$4:$E$5383='Analítico Cp.'!$B120),-('Diário 7º PA'!$O$4:$O$5383=K$1),('Diário 7º PA'!$F$4:$F$5383))+SUMPRODUCT(-('Diário 8º PA'!$E$4:$E$5022='Analítico Cp.'!$B120),-('Diário 8º PA'!$P$4:$P$5022=K$1),('Diário 8º PA'!$F$4:$F$5022))+SUMPRODUCT(-('Diário 9º PA'!$E$4:$E$5221='Analítico Cp.'!$B120),-('Diário 9º PA'!$P$4:$P$5221=K$1),('Diário 9º PA'!$F$4:$F$5221))+SUMPRODUCT(-('Diário 10º PA'!$E$4:$E$5221='Analítico Cp.'!$B120),-('Diário 10º PA'!$P$4:$P$5221=K$1),('Diário 10º PA'!$F$4:$F$5221))+SUMPRODUCT(-('Comp.'!$D$5:$D$233='Analítico Cp.'!$B120),-('Comp.'!$J$5:$J$233=K$1),('Comp.'!$E$5:$E$233))</f>
        <v>0</v>
      </c>
      <c r="L120" s="12">
        <f>SUMPRODUCT(-('Diário 7º PA'!$E$4:$E$5383='Analítico Cp.'!$B120),-('Diário 7º PA'!$O$4:$O$5383=L$1),('Diário 7º PA'!$F$4:$F$5383))+SUMPRODUCT(-('Diário 8º PA'!$E$4:$E$5022='Analítico Cp.'!$B120),-('Diário 8º PA'!$P$4:$P$5022=L$1),('Diário 8º PA'!$F$4:$F$5022))+SUMPRODUCT(-('Diário 9º PA'!$E$4:$E$5221='Analítico Cp.'!$B120),-('Diário 9º PA'!$P$4:$P$5221=L$1),('Diário 9º PA'!$F$4:$F$5221))+SUMPRODUCT(-('Diário 10º PA'!$E$4:$E$5221='Analítico Cp.'!$B120),-('Diário 10º PA'!$P$4:$P$5221=L$1),('Diário 10º PA'!$F$4:$F$5221))+SUMPRODUCT(-('Comp.'!$D$5:$D$233='Analítico Cp.'!$B120),-('Comp.'!$J$5:$J$233=L$1),('Comp.'!$E$5:$E$233))</f>
        <v>0</v>
      </c>
      <c r="M120" s="12">
        <f>SUMPRODUCT(-('Diário 7º PA'!$E$4:$E$5383='Analítico Cp.'!$B120),-('Diário 7º PA'!$O$4:$O$5383=M$1),('Diário 7º PA'!$F$4:$F$5383))+SUMPRODUCT(-('Diário 8º PA'!$E$4:$E$5022='Analítico Cp.'!$B120),-('Diário 8º PA'!$P$4:$P$5022=M$1),('Diário 8º PA'!$F$4:$F$5022))+SUMPRODUCT(-('Diário 9º PA'!$E$4:$E$5221='Analítico Cp.'!$B120),-('Diário 9º PA'!$P$4:$P$5221=M$1),('Diário 9º PA'!$F$4:$F$5221))+SUMPRODUCT(-('Diário 10º PA'!$E$4:$E$5221='Analítico Cp.'!$B120),-('Diário 10º PA'!$P$4:$P$5221=M$1),('Diário 10º PA'!$F$4:$F$5221))+SUMPRODUCT(-('Comp.'!$D$5:$D$233='Analítico Cp.'!$B120),-('Comp.'!$J$5:$J$233=M$1),('Comp.'!$E$5:$E$233))</f>
        <v>0</v>
      </c>
      <c r="N120" s="12">
        <f>SUMPRODUCT(-('Diário 7º PA'!$E$4:$E$5383='Analítico Cp.'!$B120),-('Diário 7º PA'!$O$4:$O$5383=N$1),('Diário 7º PA'!$F$4:$F$5383))+SUMPRODUCT(-('Diário 8º PA'!$E$4:$E$5022='Analítico Cp.'!$B120),-('Diário 8º PA'!$P$4:$P$5022=N$1),('Diário 8º PA'!$F$4:$F$5022))+SUMPRODUCT(-('Diário 9º PA'!$E$4:$E$5221='Analítico Cp.'!$B120),-('Diário 9º PA'!$P$4:$P$5221=N$1),('Diário 9º PA'!$F$4:$F$5221))+SUMPRODUCT(-('Diário 10º PA'!$E$4:$E$5221='Analítico Cp.'!$B120),-('Diário 10º PA'!$P$4:$P$5221=N$1),('Diário 10º PA'!$F$4:$F$5221))+SUMPRODUCT(-('Comp.'!$D$5:$D$233='Analítico Cp.'!$B120),-('Comp.'!$J$5:$J$233=N$1),('Comp.'!$E$5:$E$233))</f>
        <v>0</v>
      </c>
      <c r="O120" s="12">
        <f t="shared" ref="O120:O137" si="16">SUM(C120:N120)</f>
        <v>0</v>
      </c>
      <c r="P120" s="168">
        <f t="shared" si="15"/>
        <v>0</v>
      </c>
    </row>
    <row r="121" spans="1:16" ht="23.25" customHeight="1" x14ac:dyDescent="0.2">
      <c r="A121" s="59" t="s">
        <v>337</v>
      </c>
      <c r="B121" s="103" t="s">
        <v>338</v>
      </c>
      <c r="C121" s="12">
        <f>SUMPRODUCT(-('Diário 7º PA'!$E$4:$E$5383='Analítico Cp.'!$B121),-('Diário 7º PA'!$O$4:$O$5383=C$1),('Diário 7º PA'!$F$4:$F$5383))+SUMPRODUCT(-('Diário 8º PA'!$E$4:$E$5022='Analítico Cp.'!$B121),-('Diário 8º PA'!$P$4:$P$5022=C$1),('Diário 8º PA'!$F$4:$F$5022))+SUMPRODUCT(-('Diário 9º PA'!$E$4:$E$5221='Analítico Cp.'!$B121),-('Diário 9º PA'!$P$4:$P$5221=C$1),('Diário 9º PA'!$F$4:$F$5221))+SUMPRODUCT(-('Diário 10º PA'!$E$4:$E$5221='Analítico Cp.'!$B121),-('Diário 10º PA'!$P$4:$P$5221=C$1),('Diário 10º PA'!$F$4:$F$5221))+SUMPRODUCT(-('Comp.'!$D$5:$D$233='Analítico Cp.'!$B121),-('Comp.'!$J$5:$J$233=C$1),('Comp.'!$E$5:$E$233))</f>
        <v>0</v>
      </c>
      <c r="D121" s="12">
        <f>SUMPRODUCT(-('Diário 7º PA'!$E$4:$E$5383='Analítico Cp.'!$B121),-('Diário 7º PA'!$O$4:$O$5383=D$1),('Diário 7º PA'!$F$4:$F$5383))+SUMPRODUCT(-('Diário 8º PA'!$E$4:$E$5022='Analítico Cp.'!$B121),-('Diário 8º PA'!$P$4:$P$5022=D$1),('Diário 8º PA'!$F$4:$F$5022))+SUMPRODUCT(-('Diário 9º PA'!$E$4:$E$5221='Analítico Cp.'!$B121),-('Diário 9º PA'!$P$4:$P$5221=D$1),('Diário 9º PA'!$F$4:$F$5221))+SUMPRODUCT(-('Diário 10º PA'!$E$4:$E$5221='Analítico Cp.'!$B121),-('Diário 10º PA'!$P$4:$P$5221=D$1),('Diário 10º PA'!$F$4:$F$5221))+SUMPRODUCT(-('Comp.'!$D$5:$D$233='Analítico Cp.'!$B121),-('Comp.'!$J$5:$J$233=D$1),('Comp.'!$E$5:$E$233))</f>
        <v>0</v>
      </c>
      <c r="E121" s="12">
        <f>SUMPRODUCT(-('Diário 7º PA'!$E$4:$E$5383='Analítico Cp.'!$B121),-('Diário 7º PA'!$O$4:$O$5383=E$1),('Diário 7º PA'!$F$4:$F$5383))+SUMPRODUCT(-('Diário 8º PA'!$E$4:$E$5022='Analítico Cp.'!$B121),-('Diário 8º PA'!$P$4:$P$5022=E$1),('Diário 8º PA'!$F$4:$F$5022))+SUMPRODUCT(-('Diário 9º PA'!$E$4:$E$5221='Analítico Cp.'!$B121),-('Diário 9º PA'!$P$4:$P$5221=E$1),('Diário 9º PA'!$F$4:$F$5221))+SUMPRODUCT(-('Diário 10º PA'!$E$4:$E$5221='Analítico Cp.'!$B121),-('Diário 10º PA'!$P$4:$P$5221=E$1),('Diário 10º PA'!$F$4:$F$5221))+SUMPRODUCT(-('Comp.'!$D$5:$D$233='Analítico Cp.'!$B121),-('Comp.'!$J$5:$J$233=E$1),('Comp.'!$E$5:$E$233))</f>
        <v>0</v>
      </c>
      <c r="F121" s="12">
        <f>SUMPRODUCT(-('Diário 7º PA'!$E$4:$E$5383='Analítico Cp.'!$B121),-('Diário 7º PA'!$O$4:$O$5383=F$1),('Diário 7º PA'!$F$4:$F$5383))+SUMPRODUCT(-('Diário 8º PA'!$E$4:$E$5022='Analítico Cp.'!$B121),-('Diário 8º PA'!$P$4:$P$5022=F$1),('Diário 8º PA'!$F$4:$F$5022))+SUMPRODUCT(-('Diário 9º PA'!$E$4:$E$5221='Analítico Cp.'!$B121),-('Diário 9º PA'!$P$4:$P$5221=F$1),('Diário 9º PA'!$F$4:$F$5221))+SUMPRODUCT(-('Diário 10º PA'!$E$4:$E$5221='Analítico Cp.'!$B121),-('Diário 10º PA'!$P$4:$P$5221=F$1),('Diário 10º PA'!$F$4:$F$5221))+SUMPRODUCT(-('Comp.'!$D$5:$D$233='Analítico Cp.'!$B121),-('Comp.'!$J$5:$J$233=F$1),('Comp.'!$E$5:$E$233))</f>
        <v>0</v>
      </c>
      <c r="G121" s="12">
        <f>SUMPRODUCT(-('Diário 7º PA'!$E$4:$E$5383='Analítico Cp.'!$B121),-('Diário 7º PA'!$O$4:$O$5383=G$1),('Diário 7º PA'!$F$4:$F$5383))+SUMPRODUCT(-('Diário 8º PA'!$E$4:$E$5022='Analítico Cp.'!$B121),-('Diário 8º PA'!$P$4:$P$5022=G$1),('Diário 8º PA'!$F$4:$F$5022))+SUMPRODUCT(-('Diário 9º PA'!$E$4:$E$5221='Analítico Cp.'!$B121),-('Diário 9º PA'!$P$4:$P$5221=G$1),('Diário 9º PA'!$F$4:$F$5221))+SUMPRODUCT(-('Diário 10º PA'!$E$4:$E$5221='Analítico Cp.'!$B121),-('Diário 10º PA'!$P$4:$P$5221=G$1),('Diário 10º PA'!$F$4:$F$5221))+SUMPRODUCT(-('Comp.'!$D$5:$D$233='Analítico Cp.'!$B121),-('Comp.'!$J$5:$J$233=G$1),('Comp.'!$E$5:$E$233))</f>
        <v>0</v>
      </c>
      <c r="H121" s="12">
        <f>SUMPRODUCT(-('Diário 7º PA'!$E$4:$E$5383='Analítico Cp.'!$B121),-('Diário 7º PA'!$O$4:$O$5383=H$1),('Diário 7º PA'!$F$4:$F$5383))+SUMPRODUCT(-('Diário 8º PA'!$E$4:$E$5022='Analítico Cp.'!$B121),-('Diário 8º PA'!$P$4:$P$5022=H$1),('Diário 8º PA'!$F$4:$F$5022))+SUMPRODUCT(-('Diário 9º PA'!$E$4:$E$5221='Analítico Cp.'!$B121),-('Diário 9º PA'!$P$4:$P$5221=H$1),('Diário 9º PA'!$F$4:$F$5221))+SUMPRODUCT(-('Diário 10º PA'!$E$4:$E$5221='Analítico Cp.'!$B121),-('Diário 10º PA'!$P$4:$P$5221=H$1),('Diário 10º PA'!$F$4:$F$5221))+SUMPRODUCT(-('Comp.'!$D$5:$D$233='Analítico Cp.'!$B121),-('Comp.'!$J$5:$J$233=H$1),('Comp.'!$E$5:$E$233))</f>
        <v>0</v>
      </c>
      <c r="I121" s="12">
        <f>SUMPRODUCT(-('Diário 7º PA'!$E$4:$E$5383='Analítico Cp.'!$B121),-('Diário 7º PA'!$O$4:$O$5383=I$1),('Diário 7º PA'!$F$4:$F$5383))+SUMPRODUCT(-('Diário 8º PA'!$E$4:$E$5022='Analítico Cp.'!$B121),-('Diário 8º PA'!$P$4:$P$5022=I$1),('Diário 8º PA'!$F$4:$F$5022))+SUMPRODUCT(-('Diário 9º PA'!$E$4:$E$5221='Analítico Cp.'!$B121),-('Diário 9º PA'!$P$4:$P$5221=I$1),('Diário 9º PA'!$F$4:$F$5221))+SUMPRODUCT(-('Diário 10º PA'!$E$4:$E$5221='Analítico Cp.'!$B121),-('Diário 10º PA'!$P$4:$P$5221=I$1),('Diário 10º PA'!$F$4:$F$5221))+SUMPRODUCT(-('Comp.'!$D$5:$D$233='Analítico Cp.'!$B121),-('Comp.'!$J$5:$J$233=I$1),('Comp.'!$E$5:$E$233))</f>
        <v>0</v>
      </c>
      <c r="J121" s="12">
        <f>SUMPRODUCT(-('Diário 7º PA'!$E$4:$E$5383='Analítico Cp.'!$B121),-('Diário 7º PA'!$O$4:$O$5383=J$1),('Diário 7º PA'!$F$4:$F$5383))+SUMPRODUCT(-('Diário 8º PA'!$E$4:$E$5022='Analítico Cp.'!$B121),-('Diário 8º PA'!$P$4:$P$5022=J$1),('Diário 8º PA'!$F$4:$F$5022))+SUMPRODUCT(-('Diário 9º PA'!$E$4:$E$5221='Analítico Cp.'!$B121),-('Diário 9º PA'!$P$4:$P$5221=J$1),('Diário 9º PA'!$F$4:$F$5221))+SUMPRODUCT(-('Diário 10º PA'!$E$4:$E$5221='Analítico Cp.'!$B121),-('Diário 10º PA'!$P$4:$P$5221=J$1),('Diário 10º PA'!$F$4:$F$5221))+SUMPRODUCT(-('Comp.'!$D$5:$D$233='Analítico Cp.'!$B121),-('Comp.'!$J$5:$J$233=J$1),('Comp.'!$E$5:$E$233))</f>
        <v>0</v>
      </c>
      <c r="K121" s="12">
        <f>SUMPRODUCT(-('Diário 7º PA'!$E$4:$E$5383='Analítico Cp.'!$B121),-('Diário 7º PA'!$O$4:$O$5383=K$1),('Diário 7º PA'!$F$4:$F$5383))+SUMPRODUCT(-('Diário 8º PA'!$E$4:$E$5022='Analítico Cp.'!$B121),-('Diário 8º PA'!$P$4:$P$5022=K$1),('Diário 8º PA'!$F$4:$F$5022))+SUMPRODUCT(-('Diário 9º PA'!$E$4:$E$5221='Analítico Cp.'!$B121),-('Diário 9º PA'!$P$4:$P$5221=K$1),('Diário 9º PA'!$F$4:$F$5221))+SUMPRODUCT(-('Diário 10º PA'!$E$4:$E$5221='Analítico Cp.'!$B121),-('Diário 10º PA'!$P$4:$P$5221=K$1),('Diário 10º PA'!$F$4:$F$5221))+SUMPRODUCT(-('Comp.'!$D$5:$D$233='Analítico Cp.'!$B121),-('Comp.'!$J$5:$J$233=K$1),('Comp.'!$E$5:$E$233))</f>
        <v>0</v>
      </c>
      <c r="L121" s="12">
        <f>SUMPRODUCT(-('Diário 7º PA'!$E$4:$E$5383='Analítico Cp.'!$B121),-('Diário 7º PA'!$O$4:$O$5383=L$1),('Diário 7º PA'!$F$4:$F$5383))+SUMPRODUCT(-('Diário 8º PA'!$E$4:$E$5022='Analítico Cp.'!$B121),-('Diário 8º PA'!$P$4:$P$5022=L$1),('Diário 8º PA'!$F$4:$F$5022))+SUMPRODUCT(-('Diário 9º PA'!$E$4:$E$5221='Analítico Cp.'!$B121),-('Diário 9º PA'!$P$4:$P$5221=L$1),('Diário 9º PA'!$F$4:$F$5221))+SUMPRODUCT(-('Diário 10º PA'!$E$4:$E$5221='Analítico Cp.'!$B121),-('Diário 10º PA'!$P$4:$P$5221=L$1),('Diário 10º PA'!$F$4:$F$5221))+SUMPRODUCT(-('Comp.'!$D$5:$D$233='Analítico Cp.'!$B121),-('Comp.'!$J$5:$J$233=L$1),('Comp.'!$E$5:$E$233))</f>
        <v>0</v>
      </c>
      <c r="M121" s="12">
        <f>SUMPRODUCT(-('Diário 7º PA'!$E$4:$E$5383='Analítico Cp.'!$B121),-('Diário 7º PA'!$O$4:$O$5383=M$1),('Diário 7º PA'!$F$4:$F$5383))+SUMPRODUCT(-('Diário 8º PA'!$E$4:$E$5022='Analítico Cp.'!$B121),-('Diário 8º PA'!$P$4:$P$5022=M$1),('Diário 8º PA'!$F$4:$F$5022))+SUMPRODUCT(-('Diário 9º PA'!$E$4:$E$5221='Analítico Cp.'!$B121),-('Diário 9º PA'!$P$4:$P$5221=M$1),('Diário 9º PA'!$F$4:$F$5221))+SUMPRODUCT(-('Diário 10º PA'!$E$4:$E$5221='Analítico Cp.'!$B121),-('Diário 10º PA'!$P$4:$P$5221=M$1),('Diário 10º PA'!$F$4:$F$5221))+SUMPRODUCT(-('Comp.'!$D$5:$D$233='Analítico Cp.'!$B121),-('Comp.'!$J$5:$J$233=M$1),('Comp.'!$E$5:$E$233))</f>
        <v>0</v>
      </c>
      <c r="N121" s="12">
        <f>SUMPRODUCT(-('Diário 7º PA'!$E$4:$E$5383='Analítico Cp.'!$B121),-('Diário 7º PA'!$O$4:$O$5383=N$1),('Diário 7º PA'!$F$4:$F$5383))+SUMPRODUCT(-('Diário 8º PA'!$E$4:$E$5022='Analítico Cp.'!$B121),-('Diário 8º PA'!$P$4:$P$5022=N$1),('Diário 8º PA'!$F$4:$F$5022))+SUMPRODUCT(-('Diário 9º PA'!$E$4:$E$5221='Analítico Cp.'!$B121),-('Diário 9º PA'!$P$4:$P$5221=N$1),('Diário 9º PA'!$F$4:$F$5221))+SUMPRODUCT(-('Diário 10º PA'!$E$4:$E$5221='Analítico Cp.'!$B121),-('Diário 10º PA'!$P$4:$P$5221=N$1),('Diário 10º PA'!$F$4:$F$5221))+SUMPRODUCT(-('Comp.'!$D$5:$D$233='Analítico Cp.'!$B121),-('Comp.'!$J$5:$J$233=N$1),('Comp.'!$E$5:$E$233))</f>
        <v>0</v>
      </c>
      <c r="O121" s="12">
        <f t="shared" si="16"/>
        <v>0</v>
      </c>
      <c r="P121" s="168">
        <f t="shared" si="15"/>
        <v>0</v>
      </c>
    </row>
    <row r="122" spans="1:16" ht="23.25" customHeight="1" x14ac:dyDescent="0.2">
      <c r="A122" s="59" t="s">
        <v>339</v>
      </c>
      <c r="B122" s="103" t="s">
        <v>340</v>
      </c>
      <c r="C122" s="12">
        <f>SUMPRODUCT(-('Diário 7º PA'!$E$4:$E$5383='Analítico Cp.'!$B122),-('Diário 7º PA'!$O$4:$O$5383=C$1),('Diário 7º PA'!$F$4:$F$5383))+SUMPRODUCT(-('Diário 8º PA'!$E$4:$E$5022='Analítico Cp.'!$B122),-('Diário 8º PA'!$P$4:$P$5022=C$1),('Diário 8º PA'!$F$4:$F$5022))+SUMPRODUCT(-('Diário 9º PA'!$E$4:$E$5221='Analítico Cp.'!$B122),-('Diário 9º PA'!$P$4:$P$5221=C$1),('Diário 9º PA'!$F$4:$F$5221))+SUMPRODUCT(-('Diário 10º PA'!$E$4:$E$5221='Analítico Cp.'!$B122),-('Diário 10º PA'!$P$4:$P$5221=C$1),('Diário 10º PA'!$F$4:$F$5221))+SUMPRODUCT(-('Comp.'!$D$5:$D$233='Analítico Cp.'!$B122),-('Comp.'!$J$5:$J$233=C$1),('Comp.'!$E$5:$E$233))</f>
        <v>0</v>
      </c>
      <c r="D122" s="12">
        <f>SUMPRODUCT(-('Diário 7º PA'!$E$4:$E$5383='Analítico Cp.'!$B122),-('Diário 7º PA'!$O$4:$O$5383=D$1),('Diário 7º PA'!$F$4:$F$5383))+SUMPRODUCT(-('Diário 8º PA'!$E$4:$E$5022='Analítico Cp.'!$B122),-('Diário 8º PA'!$P$4:$P$5022=D$1),('Diário 8º PA'!$F$4:$F$5022))+SUMPRODUCT(-('Diário 9º PA'!$E$4:$E$5221='Analítico Cp.'!$B122),-('Diário 9º PA'!$P$4:$P$5221=D$1),('Diário 9º PA'!$F$4:$F$5221))+SUMPRODUCT(-('Diário 10º PA'!$E$4:$E$5221='Analítico Cp.'!$B122),-('Diário 10º PA'!$P$4:$P$5221=D$1),('Diário 10º PA'!$F$4:$F$5221))+SUMPRODUCT(-('Comp.'!$D$5:$D$233='Analítico Cp.'!$B122),-('Comp.'!$J$5:$J$233=D$1),('Comp.'!$E$5:$E$233))</f>
        <v>0</v>
      </c>
      <c r="E122" s="12">
        <f>SUMPRODUCT(-('Diário 7º PA'!$E$4:$E$5383='Analítico Cp.'!$B122),-('Diário 7º PA'!$O$4:$O$5383=E$1),('Diário 7º PA'!$F$4:$F$5383))+SUMPRODUCT(-('Diário 8º PA'!$E$4:$E$5022='Analítico Cp.'!$B122),-('Diário 8º PA'!$P$4:$P$5022=E$1),('Diário 8º PA'!$F$4:$F$5022))+SUMPRODUCT(-('Diário 9º PA'!$E$4:$E$5221='Analítico Cp.'!$B122),-('Diário 9º PA'!$P$4:$P$5221=E$1),('Diário 9º PA'!$F$4:$F$5221))+SUMPRODUCT(-('Diário 10º PA'!$E$4:$E$5221='Analítico Cp.'!$B122),-('Diário 10º PA'!$P$4:$P$5221=E$1),('Diário 10º PA'!$F$4:$F$5221))+SUMPRODUCT(-('Comp.'!$D$5:$D$233='Analítico Cp.'!$B122),-('Comp.'!$J$5:$J$233=E$1),('Comp.'!$E$5:$E$233))</f>
        <v>0</v>
      </c>
      <c r="F122" s="12">
        <f>SUMPRODUCT(-('Diário 7º PA'!$E$4:$E$5383='Analítico Cp.'!$B122),-('Diário 7º PA'!$O$4:$O$5383=F$1),('Diário 7º PA'!$F$4:$F$5383))+SUMPRODUCT(-('Diário 8º PA'!$E$4:$E$5022='Analítico Cp.'!$B122),-('Diário 8º PA'!$P$4:$P$5022=F$1),('Diário 8º PA'!$F$4:$F$5022))+SUMPRODUCT(-('Diário 9º PA'!$E$4:$E$5221='Analítico Cp.'!$B122),-('Diário 9º PA'!$P$4:$P$5221=F$1),('Diário 9º PA'!$F$4:$F$5221))+SUMPRODUCT(-('Diário 10º PA'!$E$4:$E$5221='Analítico Cp.'!$B122),-('Diário 10º PA'!$P$4:$P$5221=F$1),('Diário 10º PA'!$F$4:$F$5221))+SUMPRODUCT(-('Comp.'!$D$5:$D$233='Analítico Cp.'!$B122),-('Comp.'!$J$5:$J$233=F$1),('Comp.'!$E$5:$E$233))</f>
        <v>0</v>
      </c>
      <c r="G122" s="12">
        <f>SUMPRODUCT(-('Diário 7º PA'!$E$4:$E$5383='Analítico Cp.'!$B122),-('Diário 7º PA'!$O$4:$O$5383=G$1),('Diário 7º PA'!$F$4:$F$5383))+SUMPRODUCT(-('Diário 8º PA'!$E$4:$E$5022='Analítico Cp.'!$B122),-('Diário 8º PA'!$P$4:$P$5022=G$1),('Diário 8º PA'!$F$4:$F$5022))+SUMPRODUCT(-('Diário 9º PA'!$E$4:$E$5221='Analítico Cp.'!$B122),-('Diário 9º PA'!$P$4:$P$5221=G$1),('Diário 9º PA'!$F$4:$F$5221))+SUMPRODUCT(-('Diário 10º PA'!$E$4:$E$5221='Analítico Cp.'!$B122),-('Diário 10º PA'!$P$4:$P$5221=G$1),('Diário 10º PA'!$F$4:$F$5221))+SUMPRODUCT(-('Comp.'!$D$5:$D$233='Analítico Cp.'!$B122),-('Comp.'!$J$5:$J$233=G$1),('Comp.'!$E$5:$E$233))</f>
        <v>0</v>
      </c>
      <c r="H122" s="12">
        <f>SUMPRODUCT(-('Diário 7º PA'!$E$4:$E$5383='Analítico Cp.'!$B122),-('Diário 7º PA'!$O$4:$O$5383=H$1),('Diário 7º PA'!$F$4:$F$5383))+SUMPRODUCT(-('Diário 8º PA'!$E$4:$E$5022='Analítico Cp.'!$B122),-('Diário 8º PA'!$P$4:$P$5022=H$1),('Diário 8º PA'!$F$4:$F$5022))+SUMPRODUCT(-('Diário 9º PA'!$E$4:$E$5221='Analítico Cp.'!$B122),-('Diário 9º PA'!$P$4:$P$5221=H$1),('Diário 9º PA'!$F$4:$F$5221))+SUMPRODUCT(-('Diário 10º PA'!$E$4:$E$5221='Analítico Cp.'!$B122),-('Diário 10º PA'!$P$4:$P$5221=H$1),('Diário 10º PA'!$F$4:$F$5221))+SUMPRODUCT(-('Comp.'!$D$5:$D$233='Analítico Cp.'!$B122),-('Comp.'!$J$5:$J$233=H$1),('Comp.'!$E$5:$E$233))</f>
        <v>0</v>
      </c>
      <c r="I122" s="12">
        <f>SUMPRODUCT(-('Diário 7º PA'!$E$4:$E$5383='Analítico Cp.'!$B122),-('Diário 7º PA'!$O$4:$O$5383=I$1),('Diário 7º PA'!$F$4:$F$5383))+SUMPRODUCT(-('Diário 8º PA'!$E$4:$E$5022='Analítico Cp.'!$B122),-('Diário 8º PA'!$P$4:$P$5022=I$1),('Diário 8º PA'!$F$4:$F$5022))+SUMPRODUCT(-('Diário 9º PA'!$E$4:$E$5221='Analítico Cp.'!$B122),-('Diário 9º PA'!$P$4:$P$5221=I$1),('Diário 9º PA'!$F$4:$F$5221))+SUMPRODUCT(-('Diário 10º PA'!$E$4:$E$5221='Analítico Cp.'!$B122),-('Diário 10º PA'!$P$4:$P$5221=I$1),('Diário 10º PA'!$F$4:$F$5221))+SUMPRODUCT(-('Comp.'!$D$5:$D$233='Analítico Cp.'!$B122),-('Comp.'!$J$5:$J$233=I$1),('Comp.'!$E$5:$E$233))</f>
        <v>0</v>
      </c>
      <c r="J122" s="12">
        <f>SUMPRODUCT(-('Diário 7º PA'!$E$4:$E$5383='Analítico Cp.'!$B122),-('Diário 7º PA'!$O$4:$O$5383=J$1),('Diário 7º PA'!$F$4:$F$5383))+SUMPRODUCT(-('Diário 8º PA'!$E$4:$E$5022='Analítico Cp.'!$B122),-('Diário 8º PA'!$P$4:$P$5022=J$1),('Diário 8º PA'!$F$4:$F$5022))+SUMPRODUCT(-('Diário 9º PA'!$E$4:$E$5221='Analítico Cp.'!$B122),-('Diário 9º PA'!$P$4:$P$5221=J$1),('Diário 9º PA'!$F$4:$F$5221))+SUMPRODUCT(-('Diário 10º PA'!$E$4:$E$5221='Analítico Cp.'!$B122),-('Diário 10º PA'!$P$4:$P$5221=J$1),('Diário 10º PA'!$F$4:$F$5221))+SUMPRODUCT(-('Comp.'!$D$5:$D$233='Analítico Cp.'!$B122),-('Comp.'!$J$5:$J$233=J$1),('Comp.'!$E$5:$E$233))</f>
        <v>0</v>
      </c>
      <c r="K122" s="12">
        <f>SUMPRODUCT(-('Diário 7º PA'!$E$4:$E$5383='Analítico Cp.'!$B122),-('Diário 7º PA'!$O$4:$O$5383=K$1),('Diário 7º PA'!$F$4:$F$5383))+SUMPRODUCT(-('Diário 8º PA'!$E$4:$E$5022='Analítico Cp.'!$B122),-('Diário 8º PA'!$P$4:$P$5022=K$1),('Diário 8º PA'!$F$4:$F$5022))+SUMPRODUCT(-('Diário 9º PA'!$E$4:$E$5221='Analítico Cp.'!$B122),-('Diário 9º PA'!$P$4:$P$5221=K$1),('Diário 9º PA'!$F$4:$F$5221))+SUMPRODUCT(-('Diário 10º PA'!$E$4:$E$5221='Analítico Cp.'!$B122),-('Diário 10º PA'!$P$4:$P$5221=K$1),('Diário 10º PA'!$F$4:$F$5221))+SUMPRODUCT(-('Comp.'!$D$5:$D$233='Analítico Cp.'!$B122),-('Comp.'!$J$5:$J$233=K$1),('Comp.'!$E$5:$E$233))</f>
        <v>0</v>
      </c>
      <c r="L122" s="12">
        <f>SUMPRODUCT(-('Diário 7º PA'!$E$4:$E$5383='Analítico Cp.'!$B122),-('Diário 7º PA'!$O$4:$O$5383=L$1),('Diário 7º PA'!$F$4:$F$5383))+SUMPRODUCT(-('Diário 8º PA'!$E$4:$E$5022='Analítico Cp.'!$B122),-('Diário 8º PA'!$P$4:$P$5022=L$1),('Diário 8º PA'!$F$4:$F$5022))+SUMPRODUCT(-('Diário 9º PA'!$E$4:$E$5221='Analítico Cp.'!$B122),-('Diário 9º PA'!$P$4:$P$5221=L$1),('Diário 9º PA'!$F$4:$F$5221))+SUMPRODUCT(-('Diário 10º PA'!$E$4:$E$5221='Analítico Cp.'!$B122),-('Diário 10º PA'!$P$4:$P$5221=L$1),('Diário 10º PA'!$F$4:$F$5221))+SUMPRODUCT(-('Comp.'!$D$5:$D$233='Analítico Cp.'!$B122),-('Comp.'!$J$5:$J$233=L$1),('Comp.'!$E$5:$E$233))</f>
        <v>0</v>
      </c>
      <c r="M122" s="12">
        <f>SUMPRODUCT(-('Diário 7º PA'!$E$4:$E$5383='Analítico Cp.'!$B122),-('Diário 7º PA'!$O$4:$O$5383=M$1),('Diário 7º PA'!$F$4:$F$5383))+SUMPRODUCT(-('Diário 8º PA'!$E$4:$E$5022='Analítico Cp.'!$B122),-('Diário 8º PA'!$P$4:$P$5022=M$1),('Diário 8º PA'!$F$4:$F$5022))+SUMPRODUCT(-('Diário 9º PA'!$E$4:$E$5221='Analítico Cp.'!$B122),-('Diário 9º PA'!$P$4:$P$5221=M$1),('Diário 9º PA'!$F$4:$F$5221))+SUMPRODUCT(-('Diário 10º PA'!$E$4:$E$5221='Analítico Cp.'!$B122),-('Diário 10º PA'!$P$4:$P$5221=M$1),('Diário 10º PA'!$F$4:$F$5221))+SUMPRODUCT(-('Comp.'!$D$5:$D$233='Analítico Cp.'!$B122),-('Comp.'!$J$5:$J$233=M$1),('Comp.'!$E$5:$E$233))</f>
        <v>0</v>
      </c>
      <c r="N122" s="12">
        <f>SUMPRODUCT(-('Diário 7º PA'!$E$4:$E$5383='Analítico Cp.'!$B122),-('Diário 7º PA'!$O$4:$O$5383=N$1),('Diário 7º PA'!$F$4:$F$5383))+SUMPRODUCT(-('Diário 8º PA'!$E$4:$E$5022='Analítico Cp.'!$B122),-('Diário 8º PA'!$P$4:$P$5022=N$1),('Diário 8º PA'!$F$4:$F$5022))+SUMPRODUCT(-('Diário 9º PA'!$E$4:$E$5221='Analítico Cp.'!$B122),-('Diário 9º PA'!$P$4:$P$5221=N$1),('Diário 9º PA'!$F$4:$F$5221))+SUMPRODUCT(-('Diário 10º PA'!$E$4:$E$5221='Analítico Cp.'!$B122),-('Diário 10º PA'!$P$4:$P$5221=N$1),('Diário 10º PA'!$F$4:$F$5221))+SUMPRODUCT(-('Comp.'!$D$5:$D$233='Analítico Cp.'!$B122),-('Comp.'!$J$5:$J$233=N$1),('Comp.'!$E$5:$E$233))</f>
        <v>0</v>
      </c>
      <c r="O122" s="12">
        <f t="shared" si="16"/>
        <v>0</v>
      </c>
      <c r="P122" s="168">
        <f t="shared" si="15"/>
        <v>0</v>
      </c>
    </row>
    <row r="123" spans="1:16" ht="23.25" customHeight="1" x14ac:dyDescent="0.2">
      <c r="A123" s="59" t="s">
        <v>341</v>
      </c>
      <c r="B123" s="103" t="s">
        <v>342</v>
      </c>
      <c r="C123" s="12">
        <f>SUMPRODUCT(-('Diário 7º PA'!$E$4:$E$5383='Analítico Cp.'!$B123),-('Diário 7º PA'!$O$4:$O$5383=C$1),('Diário 7º PA'!$F$4:$F$5383))+SUMPRODUCT(-('Diário 8º PA'!$E$4:$E$5022='Analítico Cp.'!$B123),-('Diário 8º PA'!$P$4:$P$5022=C$1),('Diário 8º PA'!$F$4:$F$5022))+SUMPRODUCT(-('Diário 9º PA'!$E$4:$E$5221='Analítico Cp.'!$B123),-('Diário 9º PA'!$P$4:$P$5221=C$1),('Diário 9º PA'!$F$4:$F$5221))+SUMPRODUCT(-('Diário 10º PA'!$E$4:$E$5221='Analítico Cp.'!$B123),-('Diário 10º PA'!$P$4:$P$5221=C$1),('Diário 10º PA'!$F$4:$F$5221))+SUMPRODUCT(-('Comp.'!$D$5:$D$233='Analítico Cp.'!$B123),-('Comp.'!$J$5:$J$233=C$1),('Comp.'!$E$5:$E$233))</f>
        <v>0</v>
      </c>
      <c r="D123" s="12">
        <f>SUMPRODUCT(-('Diário 7º PA'!$E$4:$E$5383='Analítico Cp.'!$B123),-('Diário 7º PA'!$O$4:$O$5383=D$1),('Diário 7º PA'!$F$4:$F$5383))+SUMPRODUCT(-('Diário 8º PA'!$E$4:$E$5022='Analítico Cp.'!$B123),-('Diário 8º PA'!$P$4:$P$5022=D$1),('Diário 8º PA'!$F$4:$F$5022))+SUMPRODUCT(-('Diário 9º PA'!$E$4:$E$5221='Analítico Cp.'!$B123),-('Diário 9º PA'!$P$4:$P$5221=D$1),('Diário 9º PA'!$F$4:$F$5221))+SUMPRODUCT(-('Diário 10º PA'!$E$4:$E$5221='Analítico Cp.'!$B123),-('Diário 10º PA'!$P$4:$P$5221=D$1),('Diário 10º PA'!$F$4:$F$5221))+SUMPRODUCT(-('Comp.'!$D$5:$D$233='Analítico Cp.'!$B123),-('Comp.'!$J$5:$J$233=D$1),('Comp.'!$E$5:$E$233))</f>
        <v>0</v>
      </c>
      <c r="E123" s="12">
        <f>SUMPRODUCT(-('Diário 7º PA'!$E$4:$E$5383='Analítico Cp.'!$B123),-('Diário 7º PA'!$O$4:$O$5383=E$1),('Diário 7º PA'!$F$4:$F$5383))+SUMPRODUCT(-('Diário 8º PA'!$E$4:$E$5022='Analítico Cp.'!$B123),-('Diário 8º PA'!$P$4:$P$5022=E$1),('Diário 8º PA'!$F$4:$F$5022))+SUMPRODUCT(-('Diário 9º PA'!$E$4:$E$5221='Analítico Cp.'!$B123),-('Diário 9º PA'!$P$4:$P$5221=E$1),('Diário 9º PA'!$F$4:$F$5221))+SUMPRODUCT(-('Diário 10º PA'!$E$4:$E$5221='Analítico Cp.'!$B123),-('Diário 10º PA'!$P$4:$P$5221=E$1),('Diário 10º PA'!$F$4:$F$5221))+SUMPRODUCT(-('Comp.'!$D$5:$D$233='Analítico Cp.'!$B123),-('Comp.'!$J$5:$J$233=E$1),('Comp.'!$E$5:$E$233))</f>
        <v>0</v>
      </c>
      <c r="F123" s="12">
        <f>SUMPRODUCT(-('Diário 7º PA'!$E$4:$E$5383='Analítico Cp.'!$B123),-('Diário 7º PA'!$O$4:$O$5383=F$1),('Diário 7º PA'!$F$4:$F$5383))+SUMPRODUCT(-('Diário 8º PA'!$E$4:$E$5022='Analítico Cp.'!$B123),-('Diário 8º PA'!$P$4:$P$5022=F$1),('Diário 8º PA'!$F$4:$F$5022))+SUMPRODUCT(-('Diário 9º PA'!$E$4:$E$5221='Analítico Cp.'!$B123),-('Diário 9º PA'!$P$4:$P$5221=F$1),('Diário 9º PA'!$F$4:$F$5221))+SUMPRODUCT(-('Diário 10º PA'!$E$4:$E$5221='Analítico Cp.'!$B123),-('Diário 10º PA'!$P$4:$P$5221=F$1),('Diário 10º PA'!$F$4:$F$5221))+SUMPRODUCT(-('Comp.'!$D$5:$D$233='Analítico Cp.'!$B123),-('Comp.'!$J$5:$J$233=F$1),('Comp.'!$E$5:$E$233))</f>
        <v>0</v>
      </c>
      <c r="G123" s="12">
        <f>SUMPRODUCT(-('Diário 7º PA'!$E$4:$E$5383='Analítico Cp.'!$B123),-('Diário 7º PA'!$O$4:$O$5383=G$1),('Diário 7º PA'!$F$4:$F$5383))+SUMPRODUCT(-('Diário 8º PA'!$E$4:$E$5022='Analítico Cp.'!$B123),-('Diário 8º PA'!$P$4:$P$5022=G$1),('Diário 8º PA'!$F$4:$F$5022))+SUMPRODUCT(-('Diário 9º PA'!$E$4:$E$5221='Analítico Cp.'!$B123),-('Diário 9º PA'!$P$4:$P$5221=G$1),('Diário 9º PA'!$F$4:$F$5221))+SUMPRODUCT(-('Diário 10º PA'!$E$4:$E$5221='Analítico Cp.'!$B123),-('Diário 10º PA'!$P$4:$P$5221=G$1),('Diário 10º PA'!$F$4:$F$5221))+SUMPRODUCT(-('Comp.'!$D$5:$D$233='Analítico Cp.'!$B123),-('Comp.'!$J$5:$J$233=G$1),('Comp.'!$E$5:$E$233))</f>
        <v>0</v>
      </c>
      <c r="H123" s="12">
        <f>SUMPRODUCT(-('Diário 7º PA'!$E$4:$E$5383='Analítico Cp.'!$B123),-('Diário 7º PA'!$O$4:$O$5383=H$1),('Diário 7º PA'!$F$4:$F$5383))+SUMPRODUCT(-('Diário 8º PA'!$E$4:$E$5022='Analítico Cp.'!$B123),-('Diário 8º PA'!$P$4:$P$5022=H$1),('Diário 8º PA'!$F$4:$F$5022))+SUMPRODUCT(-('Diário 9º PA'!$E$4:$E$5221='Analítico Cp.'!$B123),-('Diário 9º PA'!$P$4:$P$5221=H$1),('Diário 9º PA'!$F$4:$F$5221))+SUMPRODUCT(-('Diário 10º PA'!$E$4:$E$5221='Analítico Cp.'!$B123),-('Diário 10º PA'!$P$4:$P$5221=H$1),('Diário 10º PA'!$F$4:$F$5221))+SUMPRODUCT(-('Comp.'!$D$5:$D$233='Analítico Cp.'!$B123),-('Comp.'!$J$5:$J$233=H$1),('Comp.'!$E$5:$E$233))</f>
        <v>0</v>
      </c>
      <c r="I123" s="12">
        <f>SUMPRODUCT(-('Diário 7º PA'!$E$4:$E$5383='Analítico Cp.'!$B123),-('Diário 7º PA'!$O$4:$O$5383=I$1),('Diário 7º PA'!$F$4:$F$5383))+SUMPRODUCT(-('Diário 8º PA'!$E$4:$E$5022='Analítico Cp.'!$B123),-('Diário 8º PA'!$P$4:$P$5022=I$1),('Diário 8º PA'!$F$4:$F$5022))+SUMPRODUCT(-('Diário 9º PA'!$E$4:$E$5221='Analítico Cp.'!$B123),-('Diário 9º PA'!$P$4:$P$5221=I$1),('Diário 9º PA'!$F$4:$F$5221))+SUMPRODUCT(-('Diário 10º PA'!$E$4:$E$5221='Analítico Cp.'!$B123),-('Diário 10º PA'!$P$4:$P$5221=I$1),('Diário 10º PA'!$F$4:$F$5221))+SUMPRODUCT(-('Comp.'!$D$5:$D$233='Analítico Cp.'!$B123),-('Comp.'!$J$5:$J$233=I$1),('Comp.'!$E$5:$E$233))</f>
        <v>0</v>
      </c>
      <c r="J123" s="12">
        <f>SUMPRODUCT(-('Diário 7º PA'!$E$4:$E$5383='Analítico Cp.'!$B123),-('Diário 7º PA'!$O$4:$O$5383=J$1),('Diário 7º PA'!$F$4:$F$5383))+SUMPRODUCT(-('Diário 8º PA'!$E$4:$E$5022='Analítico Cp.'!$B123),-('Diário 8º PA'!$P$4:$P$5022=J$1),('Diário 8º PA'!$F$4:$F$5022))+SUMPRODUCT(-('Diário 9º PA'!$E$4:$E$5221='Analítico Cp.'!$B123),-('Diário 9º PA'!$P$4:$P$5221=J$1),('Diário 9º PA'!$F$4:$F$5221))+SUMPRODUCT(-('Diário 10º PA'!$E$4:$E$5221='Analítico Cp.'!$B123),-('Diário 10º PA'!$P$4:$P$5221=J$1),('Diário 10º PA'!$F$4:$F$5221))+SUMPRODUCT(-('Comp.'!$D$5:$D$233='Analítico Cp.'!$B123),-('Comp.'!$J$5:$J$233=J$1),('Comp.'!$E$5:$E$233))</f>
        <v>0</v>
      </c>
      <c r="K123" s="12">
        <f>SUMPRODUCT(-('Diário 7º PA'!$E$4:$E$5383='Analítico Cp.'!$B123),-('Diário 7º PA'!$O$4:$O$5383=K$1),('Diário 7º PA'!$F$4:$F$5383))+SUMPRODUCT(-('Diário 8º PA'!$E$4:$E$5022='Analítico Cp.'!$B123),-('Diário 8º PA'!$P$4:$P$5022=K$1),('Diário 8º PA'!$F$4:$F$5022))+SUMPRODUCT(-('Diário 9º PA'!$E$4:$E$5221='Analítico Cp.'!$B123),-('Diário 9º PA'!$P$4:$P$5221=K$1),('Diário 9º PA'!$F$4:$F$5221))+SUMPRODUCT(-('Diário 10º PA'!$E$4:$E$5221='Analítico Cp.'!$B123),-('Diário 10º PA'!$P$4:$P$5221=K$1),('Diário 10º PA'!$F$4:$F$5221))+SUMPRODUCT(-('Comp.'!$D$5:$D$233='Analítico Cp.'!$B123),-('Comp.'!$J$5:$J$233=K$1),('Comp.'!$E$5:$E$233))</f>
        <v>0</v>
      </c>
      <c r="L123" s="12">
        <f>SUMPRODUCT(-('Diário 7º PA'!$E$4:$E$5383='Analítico Cp.'!$B123),-('Diário 7º PA'!$O$4:$O$5383=L$1),('Diário 7º PA'!$F$4:$F$5383))+SUMPRODUCT(-('Diário 8º PA'!$E$4:$E$5022='Analítico Cp.'!$B123),-('Diário 8º PA'!$P$4:$P$5022=L$1),('Diário 8º PA'!$F$4:$F$5022))+SUMPRODUCT(-('Diário 9º PA'!$E$4:$E$5221='Analítico Cp.'!$B123),-('Diário 9º PA'!$P$4:$P$5221=L$1),('Diário 9º PA'!$F$4:$F$5221))+SUMPRODUCT(-('Diário 10º PA'!$E$4:$E$5221='Analítico Cp.'!$B123),-('Diário 10º PA'!$P$4:$P$5221=L$1),('Diário 10º PA'!$F$4:$F$5221))+SUMPRODUCT(-('Comp.'!$D$5:$D$233='Analítico Cp.'!$B123),-('Comp.'!$J$5:$J$233=L$1),('Comp.'!$E$5:$E$233))</f>
        <v>0</v>
      </c>
      <c r="M123" s="12">
        <f>SUMPRODUCT(-('Diário 7º PA'!$E$4:$E$5383='Analítico Cp.'!$B123),-('Diário 7º PA'!$O$4:$O$5383=M$1),('Diário 7º PA'!$F$4:$F$5383))+SUMPRODUCT(-('Diário 8º PA'!$E$4:$E$5022='Analítico Cp.'!$B123),-('Diário 8º PA'!$P$4:$P$5022=M$1),('Diário 8º PA'!$F$4:$F$5022))+SUMPRODUCT(-('Diário 9º PA'!$E$4:$E$5221='Analítico Cp.'!$B123),-('Diário 9º PA'!$P$4:$P$5221=M$1),('Diário 9º PA'!$F$4:$F$5221))+SUMPRODUCT(-('Diário 10º PA'!$E$4:$E$5221='Analítico Cp.'!$B123),-('Diário 10º PA'!$P$4:$P$5221=M$1),('Diário 10º PA'!$F$4:$F$5221))+SUMPRODUCT(-('Comp.'!$D$5:$D$233='Analítico Cp.'!$B123),-('Comp.'!$J$5:$J$233=M$1),('Comp.'!$E$5:$E$233))</f>
        <v>0</v>
      </c>
      <c r="N123" s="12">
        <f>SUMPRODUCT(-('Diário 7º PA'!$E$4:$E$5383='Analítico Cp.'!$B123),-('Diário 7º PA'!$O$4:$O$5383=N$1),('Diário 7º PA'!$F$4:$F$5383))+SUMPRODUCT(-('Diário 8º PA'!$E$4:$E$5022='Analítico Cp.'!$B123),-('Diário 8º PA'!$P$4:$P$5022=N$1),('Diário 8º PA'!$F$4:$F$5022))+SUMPRODUCT(-('Diário 9º PA'!$E$4:$E$5221='Analítico Cp.'!$B123),-('Diário 9º PA'!$P$4:$P$5221=N$1),('Diário 9º PA'!$F$4:$F$5221))+SUMPRODUCT(-('Diário 10º PA'!$E$4:$E$5221='Analítico Cp.'!$B123),-('Diário 10º PA'!$P$4:$P$5221=N$1),('Diário 10º PA'!$F$4:$F$5221))+SUMPRODUCT(-('Comp.'!$D$5:$D$233='Analítico Cp.'!$B123),-('Comp.'!$J$5:$J$233=N$1),('Comp.'!$E$5:$E$233))</f>
        <v>0</v>
      </c>
      <c r="O123" s="12">
        <f t="shared" si="16"/>
        <v>0</v>
      </c>
      <c r="P123" s="168">
        <f t="shared" ref="P123:P138" si="17">IF($O$157=0,0,O123/$O$157)</f>
        <v>0</v>
      </c>
    </row>
    <row r="124" spans="1:16" ht="33.75" x14ac:dyDescent="0.2">
      <c r="A124" s="59" t="s">
        <v>343</v>
      </c>
      <c r="B124" s="103" t="s">
        <v>344</v>
      </c>
      <c r="C124" s="12">
        <f>SUMPRODUCT(-('Diário 7º PA'!$E$4:$E$5383='Analítico Cp.'!$B124),-('Diário 7º PA'!$O$4:$O$5383=C$1),('Diário 7º PA'!$F$4:$F$5383))+SUMPRODUCT(-('Diário 8º PA'!$E$4:$E$5022='Analítico Cp.'!$B124),-('Diário 8º PA'!$P$4:$P$5022=C$1),('Diário 8º PA'!$F$4:$F$5022))+SUMPRODUCT(-('Diário 9º PA'!$E$4:$E$5221='Analítico Cp.'!$B124),-('Diário 9º PA'!$P$4:$P$5221=C$1),('Diário 9º PA'!$F$4:$F$5221))+SUMPRODUCT(-('Diário 10º PA'!$E$4:$E$5221='Analítico Cp.'!$B124),-('Diário 10º PA'!$P$4:$P$5221=C$1),('Diário 10º PA'!$F$4:$F$5221))+SUMPRODUCT(-('Comp.'!$D$5:$D$233='Analítico Cp.'!$B124),-('Comp.'!$J$5:$J$233=C$1),('Comp.'!$E$5:$E$233))</f>
        <v>231.4</v>
      </c>
      <c r="D124" s="12">
        <f>SUMPRODUCT(-('Diário 7º PA'!$E$4:$E$5383='Analítico Cp.'!$B124),-('Diário 7º PA'!$O$4:$O$5383=D$1),('Diário 7º PA'!$F$4:$F$5383))+SUMPRODUCT(-('Diário 8º PA'!$E$4:$E$5022='Analítico Cp.'!$B124),-('Diário 8º PA'!$P$4:$P$5022=D$1),('Diário 8º PA'!$F$4:$F$5022))+SUMPRODUCT(-('Diário 9º PA'!$E$4:$E$5221='Analítico Cp.'!$B124),-('Diário 9º PA'!$P$4:$P$5221=D$1),('Diário 9º PA'!$F$4:$F$5221))+SUMPRODUCT(-('Diário 10º PA'!$E$4:$E$5221='Analítico Cp.'!$B124),-('Diário 10º PA'!$P$4:$P$5221=D$1),('Diário 10º PA'!$F$4:$F$5221))+SUMPRODUCT(-('Comp.'!$D$5:$D$233='Analítico Cp.'!$B124),-('Comp.'!$J$5:$J$233=D$1),('Comp.'!$E$5:$E$233))</f>
        <v>1139.2</v>
      </c>
      <c r="E124" s="12">
        <f>SUMPRODUCT(-('Diário 7º PA'!$E$4:$E$5383='Analítico Cp.'!$B124),-('Diário 7º PA'!$O$4:$O$5383=E$1),('Diário 7º PA'!$F$4:$F$5383))+SUMPRODUCT(-('Diário 8º PA'!$E$4:$E$5022='Analítico Cp.'!$B124),-('Diário 8º PA'!$P$4:$P$5022=E$1),('Diário 8º PA'!$F$4:$F$5022))+SUMPRODUCT(-('Diário 9º PA'!$E$4:$E$5221='Analítico Cp.'!$B124),-('Diário 9º PA'!$P$4:$P$5221=E$1),('Diário 9º PA'!$F$4:$F$5221))+SUMPRODUCT(-('Diário 10º PA'!$E$4:$E$5221='Analítico Cp.'!$B124),-('Diário 10º PA'!$P$4:$P$5221=E$1),('Diário 10º PA'!$F$4:$F$5221))+SUMPRODUCT(-('Comp.'!$D$5:$D$233='Analítico Cp.'!$B124),-('Comp.'!$J$5:$J$233=E$1),('Comp.'!$E$5:$E$233))</f>
        <v>8023.35</v>
      </c>
      <c r="F124" s="12">
        <f>SUMPRODUCT(-('Diário 7º PA'!$E$4:$E$5383='Analítico Cp.'!$B124),-('Diário 7º PA'!$O$4:$O$5383=F$1),('Diário 7º PA'!$F$4:$F$5383))+SUMPRODUCT(-('Diário 8º PA'!$E$4:$E$5022='Analítico Cp.'!$B124),-('Diário 8º PA'!$P$4:$P$5022=F$1),('Diário 8º PA'!$F$4:$F$5022))+SUMPRODUCT(-('Diário 9º PA'!$E$4:$E$5221='Analítico Cp.'!$B124),-('Diário 9º PA'!$P$4:$P$5221=F$1),('Diário 9º PA'!$F$4:$F$5221))+SUMPRODUCT(-('Diário 10º PA'!$E$4:$E$5221='Analítico Cp.'!$B124),-('Diário 10º PA'!$P$4:$P$5221=F$1),('Diário 10º PA'!$F$4:$F$5221))+SUMPRODUCT(-('Comp.'!$D$5:$D$233='Analítico Cp.'!$B124),-('Comp.'!$J$5:$J$233=F$1),('Comp.'!$E$5:$E$233))</f>
        <v>0</v>
      </c>
      <c r="G124" s="12">
        <f>SUMPRODUCT(-('Diário 7º PA'!$E$4:$E$5383='Analítico Cp.'!$B124),-('Diário 7º PA'!$O$4:$O$5383=G$1),('Diário 7º PA'!$F$4:$F$5383))+SUMPRODUCT(-('Diário 8º PA'!$E$4:$E$5022='Analítico Cp.'!$B124),-('Diário 8º PA'!$P$4:$P$5022=G$1),('Diário 8º PA'!$F$4:$F$5022))+SUMPRODUCT(-('Diário 9º PA'!$E$4:$E$5221='Analítico Cp.'!$B124),-('Diário 9º PA'!$P$4:$P$5221=G$1),('Diário 9º PA'!$F$4:$F$5221))+SUMPRODUCT(-('Diário 10º PA'!$E$4:$E$5221='Analítico Cp.'!$B124),-('Diário 10º PA'!$P$4:$P$5221=G$1),('Diário 10º PA'!$F$4:$F$5221))+SUMPRODUCT(-('Comp.'!$D$5:$D$233='Analítico Cp.'!$B124),-('Comp.'!$J$5:$J$233=G$1),('Comp.'!$E$5:$E$233))</f>
        <v>0</v>
      </c>
      <c r="H124" s="12">
        <f>SUMPRODUCT(-('Diário 7º PA'!$E$4:$E$5383='Analítico Cp.'!$B124),-('Diário 7º PA'!$O$4:$O$5383=H$1),('Diário 7º PA'!$F$4:$F$5383))+SUMPRODUCT(-('Diário 8º PA'!$E$4:$E$5022='Analítico Cp.'!$B124),-('Diário 8º PA'!$P$4:$P$5022=H$1),('Diário 8º PA'!$F$4:$F$5022))+SUMPRODUCT(-('Diário 9º PA'!$E$4:$E$5221='Analítico Cp.'!$B124),-('Diário 9º PA'!$P$4:$P$5221=H$1),('Diário 9º PA'!$F$4:$F$5221))+SUMPRODUCT(-('Diário 10º PA'!$E$4:$E$5221='Analítico Cp.'!$B124),-('Diário 10º PA'!$P$4:$P$5221=H$1),('Diário 10º PA'!$F$4:$F$5221))+SUMPRODUCT(-('Comp.'!$D$5:$D$233='Analítico Cp.'!$B124),-('Comp.'!$J$5:$J$233=H$1),('Comp.'!$E$5:$E$233))</f>
        <v>0</v>
      </c>
      <c r="I124" s="12">
        <f>SUMPRODUCT(-('Diário 7º PA'!$E$4:$E$5383='Analítico Cp.'!$B124),-('Diário 7º PA'!$O$4:$O$5383=I$1),('Diário 7º PA'!$F$4:$F$5383))+SUMPRODUCT(-('Diário 8º PA'!$E$4:$E$5022='Analítico Cp.'!$B124),-('Diário 8º PA'!$P$4:$P$5022=I$1),('Diário 8º PA'!$F$4:$F$5022))+SUMPRODUCT(-('Diário 9º PA'!$E$4:$E$5221='Analítico Cp.'!$B124),-('Diário 9º PA'!$P$4:$P$5221=I$1),('Diário 9º PA'!$F$4:$F$5221))+SUMPRODUCT(-('Diário 10º PA'!$E$4:$E$5221='Analítico Cp.'!$B124),-('Diário 10º PA'!$P$4:$P$5221=I$1),('Diário 10º PA'!$F$4:$F$5221))+SUMPRODUCT(-('Comp.'!$D$5:$D$233='Analítico Cp.'!$B124),-('Comp.'!$J$5:$J$233=I$1),('Comp.'!$E$5:$E$233))</f>
        <v>0</v>
      </c>
      <c r="J124" s="12">
        <f>SUMPRODUCT(-('Diário 7º PA'!$E$4:$E$5383='Analítico Cp.'!$B124),-('Diário 7º PA'!$O$4:$O$5383=J$1),('Diário 7º PA'!$F$4:$F$5383))+SUMPRODUCT(-('Diário 8º PA'!$E$4:$E$5022='Analítico Cp.'!$B124),-('Diário 8º PA'!$P$4:$P$5022=J$1),('Diário 8º PA'!$F$4:$F$5022))+SUMPRODUCT(-('Diário 9º PA'!$E$4:$E$5221='Analítico Cp.'!$B124),-('Diário 9º PA'!$P$4:$P$5221=J$1),('Diário 9º PA'!$F$4:$F$5221))+SUMPRODUCT(-('Diário 10º PA'!$E$4:$E$5221='Analítico Cp.'!$B124),-('Diário 10º PA'!$P$4:$P$5221=J$1),('Diário 10º PA'!$F$4:$F$5221))+SUMPRODUCT(-('Comp.'!$D$5:$D$233='Analítico Cp.'!$B124),-('Comp.'!$J$5:$J$233=J$1),('Comp.'!$E$5:$E$233))</f>
        <v>0</v>
      </c>
      <c r="K124" s="12">
        <f>SUMPRODUCT(-('Diário 7º PA'!$E$4:$E$5383='Analítico Cp.'!$B124),-('Diário 7º PA'!$O$4:$O$5383=K$1),('Diário 7º PA'!$F$4:$F$5383))+SUMPRODUCT(-('Diário 8º PA'!$E$4:$E$5022='Analítico Cp.'!$B124),-('Diário 8º PA'!$P$4:$P$5022=K$1),('Diário 8º PA'!$F$4:$F$5022))+SUMPRODUCT(-('Diário 9º PA'!$E$4:$E$5221='Analítico Cp.'!$B124),-('Diário 9º PA'!$P$4:$P$5221=K$1),('Diário 9º PA'!$F$4:$F$5221))+SUMPRODUCT(-('Diário 10º PA'!$E$4:$E$5221='Analítico Cp.'!$B124),-('Diário 10º PA'!$P$4:$P$5221=K$1),('Diário 10º PA'!$F$4:$F$5221))+SUMPRODUCT(-('Comp.'!$D$5:$D$233='Analítico Cp.'!$B124),-('Comp.'!$J$5:$J$233=K$1),('Comp.'!$E$5:$E$233))</f>
        <v>0</v>
      </c>
      <c r="L124" s="12">
        <f>SUMPRODUCT(-('Diário 7º PA'!$E$4:$E$5383='Analítico Cp.'!$B124),-('Diário 7º PA'!$O$4:$O$5383=L$1),('Diário 7º PA'!$F$4:$F$5383))+SUMPRODUCT(-('Diário 8º PA'!$E$4:$E$5022='Analítico Cp.'!$B124),-('Diário 8º PA'!$P$4:$P$5022=L$1),('Diário 8º PA'!$F$4:$F$5022))+SUMPRODUCT(-('Diário 9º PA'!$E$4:$E$5221='Analítico Cp.'!$B124),-('Diário 9º PA'!$P$4:$P$5221=L$1),('Diário 9º PA'!$F$4:$F$5221))+SUMPRODUCT(-('Diário 10º PA'!$E$4:$E$5221='Analítico Cp.'!$B124),-('Diário 10º PA'!$P$4:$P$5221=L$1),('Diário 10º PA'!$F$4:$F$5221))+SUMPRODUCT(-('Comp.'!$D$5:$D$233='Analítico Cp.'!$B124),-('Comp.'!$J$5:$J$233=L$1),('Comp.'!$E$5:$E$233))</f>
        <v>0</v>
      </c>
      <c r="M124" s="12">
        <f>SUMPRODUCT(-('Diário 7º PA'!$E$4:$E$5383='Analítico Cp.'!$B124),-('Diário 7º PA'!$O$4:$O$5383=M$1),('Diário 7º PA'!$F$4:$F$5383))+SUMPRODUCT(-('Diário 8º PA'!$E$4:$E$5022='Analítico Cp.'!$B124),-('Diário 8º PA'!$P$4:$P$5022=M$1),('Diário 8º PA'!$F$4:$F$5022))+SUMPRODUCT(-('Diário 9º PA'!$E$4:$E$5221='Analítico Cp.'!$B124),-('Diário 9º PA'!$P$4:$P$5221=M$1),('Diário 9º PA'!$F$4:$F$5221))+SUMPRODUCT(-('Diário 10º PA'!$E$4:$E$5221='Analítico Cp.'!$B124),-('Diário 10º PA'!$P$4:$P$5221=M$1),('Diário 10º PA'!$F$4:$F$5221))+SUMPRODUCT(-('Comp.'!$D$5:$D$233='Analítico Cp.'!$B124),-('Comp.'!$J$5:$J$233=M$1),('Comp.'!$E$5:$E$233))</f>
        <v>0</v>
      </c>
      <c r="N124" s="12">
        <f>SUMPRODUCT(-('Diário 7º PA'!$E$4:$E$5383='Analítico Cp.'!$B124),-('Diário 7º PA'!$O$4:$O$5383=N$1),('Diário 7º PA'!$F$4:$F$5383))+SUMPRODUCT(-('Diário 8º PA'!$E$4:$E$5022='Analítico Cp.'!$B124),-('Diário 8º PA'!$P$4:$P$5022=N$1),('Diário 8º PA'!$F$4:$F$5022))+SUMPRODUCT(-('Diário 9º PA'!$E$4:$E$5221='Analítico Cp.'!$B124),-('Diário 9º PA'!$P$4:$P$5221=N$1),('Diário 9º PA'!$F$4:$F$5221))+SUMPRODUCT(-('Diário 10º PA'!$E$4:$E$5221='Analítico Cp.'!$B124),-('Diário 10º PA'!$P$4:$P$5221=N$1),('Diário 10º PA'!$F$4:$F$5221))+SUMPRODUCT(-('Comp.'!$D$5:$D$233='Analítico Cp.'!$B124),-('Comp.'!$J$5:$J$233=N$1),('Comp.'!$E$5:$E$233))</f>
        <v>0</v>
      </c>
      <c r="O124" s="12">
        <f t="shared" si="16"/>
        <v>9393.9500000000007</v>
      </c>
      <c r="P124" s="168">
        <f t="shared" si="17"/>
        <v>9.0884222156410678E-4</v>
      </c>
    </row>
    <row r="125" spans="1:16" ht="23.25" customHeight="1" x14ac:dyDescent="0.2">
      <c r="A125" s="59" t="s">
        <v>345</v>
      </c>
      <c r="B125" s="103" t="s">
        <v>346</v>
      </c>
      <c r="C125" s="12">
        <f>SUMPRODUCT(-('Diário 7º PA'!$E$4:$E$5383='Analítico Cp.'!$B125),-('Diário 7º PA'!$O$4:$O$5383=C$1),('Diário 7º PA'!$F$4:$F$5383))+SUMPRODUCT(-('Diário 8º PA'!$E$4:$E$5022='Analítico Cp.'!$B125),-('Diário 8º PA'!$P$4:$P$5022=C$1),('Diário 8º PA'!$F$4:$F$5022))+SUMPRODUCT(-('Diário 9º PA'!$E$4:$E$5221='Analítico Cp.'!$B125),-('Diário 9º PA'!$P$4:$P$5221=C$1),('Diário 9º PA'!$F$4:$F$5221))+SUMPRODUCT(-('Diário 10º PA'!$E$4:$E$5221='Analítico Cp.'!$B125),-('Diário 10º PA'!$P$4:$P$5221=C$1),('Diário 10º PA'!$F$4:$F$5221))+SUMPRODUCT(-('Comp.'!$D$5:$D$233='Analítico Cp.'!$B125),-('Comp.'!$J$5:$J$233=C$1),('Comp.'!$E$5:$E$233))</f>
        <v>157172.51000000004</v>
      </c>
      <c r="D125" s="12">
        <f>SUMPRODUCT(-('Diário 7º PA'!$E$4:$E$5383='Analítico Cp.'!$B125),-('Diário 7º PA'!$O$4:$O$5383=D$1),('Diário 7º PA'!$F$4:$F$5383))+SUMPRODUCT(-('Diário 8º PA'!$E$4:$E$5022='Analítico Cp.'!$B125),-('Diário 8º PA'!$P$4:$P$5022=D$1),('Diário 8º PA'!$F$4:$F$5022))+SUMPRODUCT(-('Diário 9º PA'!$E$4:$E$5221='Analítico Cp.'!$B125),-('Diário 9º PA'!$P$4:$P$5221=D$1),('Diário 9º PA'!$F$4:$F$5221))+SUMPRODUCT(-('Diário 10º PA'!$E$4:$E$5221='Analítico Cp.'!$B125),-('Diário 10º PA'!$P$4:$P$5221=D$1),('Diário 10º PA'!$F$4:$F$5221))+SUMPRODUCT(-('Comp.'!$D$5:$D$233='Analítico Cp.'!$B125),-('Comp.'!$J$5:$J$233=D$1),('Comp.'!$E$5:$E$233))</f>
        <v>137271.74000000002</v>
      </c>
      <c r="E125" s="12">
        <f>SUMPRODUCT(-('Diário 7º PA'!$E$4:$E$5383='Analítico Cp.'!$B125),-('Diário 7º PA'!$O$4:$O$5383=E$1),('Diário 7º PA'!$F$4:$F$5383))+SUMPRODUCT(-('Diário 8º PA'!$E$4:$E$5022='Analítico Cp.'!$B125),-('Diário 8º PA'!$P$4:$P$5022=E$1),('Diário 8º PA'!$F$4:$F$5022))+SUMPRODUCT(-('Diário 9º PA'!$E$4:$E$5221='Analítico Cp.'!$B125),-('Diário 9º PA'!$P$4:$P$5221=E$1),('Diário 9º PA'!$F$4:$F$5221))+SUMPRODUCT(-('Diário 10º PA'!$E$4:$E$5221='Analítico Cp.'!$B125),-('Diário 10º PA'!$P$4:$P$5221=E$1),('Diário 10º PA'!$F$4:$F$5221))+SUMPRODUCT(-('Comp.'!$D$5:$D$233='Analítico Cp.'!$B125),-('Comp.'!$J$5:$J$233=E$1),('Comp.'!$E$5:$E$233))</f>
        <v>662270.23</v>
      </c>
      <c r="F125" s="12">
        <f>SUMPRODUCT(-('Diário 7º PA'!$E$4:$E$5383='Analítico Cp.'!$B125),-('Diário 7º PA'!$O$4:$O$5383=F$1),('Diário 7º PA'!$F$4:$F$5383))+SUMPRODUCT(-('Diário 8º PA'!$E$4:$E$5022='Analítico Cp.'!$B125),-('Diário 8º PA'!$P$4:$P$5022=F$1),('Diário 8º PA'!$F$4:$F$5022))+SUMPRODUCT(-('Diário 9º PA'!$E$4:$E$5221='Analítico Cp.'!$B125),-('Diário 9º PA'!$P$4:$P$5221=F$1),('Diário 9º PA'!$F$4:$F$5221))+SUMPRODUCT(-('Diário 10º PA'!$E$4:$E$5221='Analítico Cp.'!$B125),-('Diário 10º PA'!$P$4:$P$5221=F$1),('Diário 10º PA'!$F$4:$F$5221))+SUMPRODUCT(-('Comp.'!$D$5:$D$233='Analítico Cp.'!$B125),-('Comp.'!$J$5:$J$233=F$1),('Comp.'!$E$5:$E$233))</f>
        <v>0</v>
      </c>
      <c r="G125" s="12">
        <f>SUMPRODUCT(-('Diário 7º PA'!$E$4:$E$5383='Analítico Cp.'!$B125),-('Diário 7º PA'!$O$4:$O$5383=G$1),('Diário 7º PA'!$F$4:$F$5383))+SUMPRODUCT(-('Diário 8º PA'!$E$4:$E$5022='Analítico Cp.'!$B125),-('Diário 8º PA'!$P$4:$P$5022=G$1),('Diário 8º PA'!$F$4:$F$5022))+SUMPRODUCT(-('Diário 9º PA'!$E$4:$E$5221='Analítico Cp.'!$B125),-('Diário 9º PA'!$P$4:$P$5221=G$1),('Diário 9º PA'!$F$4:$F$5221))+SUMPRODUCT(-('Diário 10º PA'!$E$4:$E$5221='Analítico Cp.'!$B125),-('Diário 10º PA'!$P$4:$P$5221=G$1),('Diário 10º PA'!$F$4:$F$5221))+SUMPRODUCT(-('Comp.'!$D$5:$D$233='Analítico Cp.'!$B125),-('Comp.'!$J$5:$J$233=G$1),('Comp.'!$E$5:$E$233))</f>
        <v>0</v>
      </c>
      <c r="H125" s="12">
        <f>SUMPRODUCT(-('Diário 7º PA'!$E$4:$E$5383='Analítico Cp.'!$B125),-('Diário 7º PA'!$O$4:$O$5383=H$1),('Diário 7º PA'!$F$4:$F$5383))+SUMPRODUCT(-('Diário 8º PA'!$E$4:$E$5022='Analítico Cp.'!$B125),-('Diário 8º PA'!$P$4:$P$5022=H$1),('Diário 8º PA'!$F$4:$F$5022))+SUMPRODUCT(-('Diário 9º PA'!$E$4:$E$5221='Analítico Cp.'!$B125),-('Diário 9º PA'!$P$4:$P$5221=H$1),('Diário 9º PA'!$F$4:$F$5221))+SUMPRODUCT(-('Diário 10º PA'!$E$4:$E$5221='Analítico Cp.'!$B125),-('Diário 10º PA'!$P$4:$P$5221=H$1),('Diário 10º PA'!$F$4:$F$5221))+SUMPRODUCT(-('Comp.'!$D$5:$D$233='Analítico Cp.'!$B125),-('Comp.'!$J$5:$J$233=H$1),('Comp.'!$E$5:$E$233))</f>
        <v>0</v>
      </c>
      <c r="I125" s="12">
        <f>SUMPRODUCT(-('Diário 7º PA'!$E$4:$E$5383='Analítico Cp.'!$B125),-('Diário 7º PA'!$O$4:$O$5383=I$1),('Diário 7º PA'!$F$4:$F$5383))+SUMPRODUCT(-('Diário 8º PA'!$E$4:$E$5022='Analítico Cp.'!$B125),-('Diário 8º PA'!$P$4:$P$5022=I$1),('Diário 8º PA'!$F$4:$F$5022))+SUMPRODUCT(-('Diário 9º PA'!$E$4:$E$5221='Analítico Cp.'!$B125),-('Diário 9º PA'!$P$4:$P$5221=I$1),('Diário 9º PA'!$F$4:$F$5221))+SUMPRODUCT(-('Diário 10º PA'!$E$4:$E$5221='Analítico Cp.'!$B125),-('Diário 10º PA'!$P$4:$P$5221=I$1),('Diário 10º PA'!$F$4:$F$5221))+SUMPRODUCT(-('Comp.'!$D$5:$D$233='Analítico Cp.'!$B125),-('Comp.'!$J$5:$J$233=I$1),('Comp.'!$E$5:$E$233))</f>
        <v>0</v>
      </c>
      <c r="J125" s="12">
        <f>SUMPRODUCT(-('Diário 7º PA'!$E$4:$E$5383='Analítico Cp.'!$B125),-('Diário 7º PA'!$O$4:$O$5383=J$1),('Diário 7º PA'!$F$4:$F$5383))+SUMPRODUCT(-('Diário 8º PA'!$E$4:$E$5022='Analítico Cp.'!$B125),-('Diário 8º PA'!$P$4:$P$5022=J$1),('Diário 8º PA'!$F$4:$F$5022))+SUMPRODUCT(-('Diário 9º PA'!$E$4:$E$5221='Analítico Cp.'!$B125),-('Diário 9º PA'!$P$4:$P$5221=J$1),('Diário 9º PA'!$F$4:$F$5221))+SUMPRODUCT(-('Diário 10º PA'!$E$4:$E$5221='Analítico Cp.'!$B125),-('Diário 10º PA'!$P$4:$P$5221=J$1),('Diário 10º PA'!$F$4:$F$5221))+SUMPRODUCT(-('Comp.'!$D$5:$D$233='Analítico Cp.'!$B125),-('Comp.'!$J$5:$J$233=J$1),('Comp.'!$E$5:$E$233))</f>
        <v>0</v>
      </c>
      <c r="K125" s="12">
        <f>SUMPRODUCT(-('Diário 7º PA'!$E$4:$E$5383='Analítico Cp.'!$B125),-('Diário 7º PA'!$O$4:$O$5383=K$1),('Diário 7º PA'!$F$4:$F$5383))+SUMPRODUCT(-('Diário 8º PA'!$E$4:$E$5022='Analítico Cp.'!$B125),-('Diário 8º PA'!$P$4:$P$5022=K$1),('Diário 8º PA'!$F$4:$F$5022))+SUMPRODUCT(-('Diário 9º PA'!$E$4:$E$5221='Analítico Cp.'!$B125),-('Diário 9º PA'!$P$4:$P$5221=K$1),('Diário 9º PA'!$F$4:$F$5221))+SUMPRODUCT(-('Diário 10º PA'!$E$4:$E$5221='Analítico Cp.'!$B125),-('Diário 10º PA'!$P$4:$P$5221=K$1),('Diário 10º PA'!$F$4:$F$5221))+SUMPRODUCT(-('Comp.'!$D$5:$D$233='Analítico Cp.'!$B125),-('Comp.'!$J$5:$J$233=K$1),('Comp.'!$E$5:$E$233))</f>
        <v>0</v>
      </c>
      <c r="L125" s="12">
        <f>SUMPRODUCT(-('Diário 7º PA'!$E$4:$E$5383='Analítico Cp.'!$B125),-('Diário 7º PA'!$O$4:$O$5383=L$1),('Diário 7º PA'!$F$4:$F$5383))+SUMPRODUCT(-('Diário 8º PA'!$E$4:$E$5022='Analítico Cp.'!$B125),-('Diário 8º PA'!$P$4:$P$5022=L$1),('Diário 8º PA'!$F$4:$F$5022))+SUMPRODUCT(-('Diário 9º PA'!$E$4:$E$5221='Analítico Cp.'!$B125),-('Diário 9º PA'!$P$4:$P$5221=L$1),('Diário 9º PA'!$F$4:$F$5221))+SUMPRODUCT(-('Diário 10º PA'!$E$4:$E$5221='Analítico Cp.'!$B125),-('Diário 10º PA'!$P$4:$P$5221=L$1),('Diário 10º PA'!$F$4:$F$5221))+SUMPRODUCT(-('Comp.'!$D$5:$D$233='Analítico Cp.'!$B125),-('Comp.'!$J$5:$J$233=L$1),('Comp.'!$E$5:$E$233))</f>
        <v>0</v>
      </c>
      <c r="M125" s="12">
        <f>SUMPRODUCT(-('Diário 7º PA'!$E$4:$E$5383='Analítico Cp.'!$B125),-('Diário 7º PA'!$O$4:$O$5383=M$1),('Diário 7º PA'!$F$4:$F$5383))+SUMPRODUCT(-('Diário 8º PA'!$E$4:$E$5022='Analítico Cp.'!$B125),-('Diário 8º PA'!$P$4:$P$5022=M$1),('Diário 8º PA'!$F$4:$F$5022))+SUMPRODUCT(-('Diário 9º PA'!$E$4:$E$5221='Analítico Cp.'!$B125),-('Diário 9º PA'!$P$4:$P$5221=M$1),('Diário 9º PA'!$F$4:$F$5221))+SUMPRODUCT(-('Diário 10º PA'!$E$4:$E$5221='Analítico Cp.'!$B125),-('Diário 10º PA'!$P$4:$P$5221=M$1),('Diário 10º PA'!$F$4:$F$5221))+SUMPRODUCT(-('Comp.'!$D$5:$D$233='Analítico Cp.'!$B125),-('Comp.'!$J$5:$J$233=M$1),('Comp.'!$E$5:$E$233))</f>
        <v>0</v>
      </c>
      <c r="N125" s="12">
        <f>SUMPRODUCT(-('Diário 7º PA'!$E$4:$E$5383='Analítico Cp.'!$B125),-('Diário 7º PA'!$O$4:$O$5383=N$1),('Diário 7º PA'!$F$4:$F$5383))+SUMPRODUCT(-('Diário 8º PA'!$E$4:$E$5022='Analítico Cp.'!$B125),-('Diário 8º PA'!$P$4:$P$5022=N$1),('Diário 8º PA'!$F$4:$F$5022))+SUMPRODUCT(-('Diário 9º PA'!$E$4:$E$5221='Analítico Cp.'!$B125),-('Diário 9º PA'!$P$4:$P$5221=N$1),('Diário 9º PA'!$F$4:$F$5221))+SUMPRODUCT(-('Diário 10º PA'!$E$4:$E$5221='Analítico Cp.'!$B125),-('Diário 10º PA'!$P$4:$P$5221=N$1),('Diário 10º PA'!$F$4:$F$5221))+SUMPRODUCT(-('Comp.'!$D$5:$D$233='Analítico Cp.'!$B125),-('Comp.'!$J$5:$J$233=N$1),('Comp.'!$E$5:$E$233))</f>
        <v>0</v>
      </c>
      <c r="O125" s="12">
        <f t="shared" si="16"/>
        <v>956714.48</v>
      </c>
      <c r="P125" s="168">
        <f t="shared" si="17"/>
        <v>9.2559840472405022E-2</v>
      </c>
    </row>
    <row r="126" spans="1:16" ht="23.25" customHeight="1" x14ac:dyDescent="0.2">
      <c r="A126" s="59" t="s">
        <v>347</v>
      </c>
      <c r="B126" s="103" t="s">
        <v>348</v>
      </c>
      <c r="C126" s="12">
        <f>SUMPRODUCT(-('Diário 7º PA'!$E$4:$E$5383='Analítico Cp.'!$B126),-('Diário 7º PA'!$O$4:$O$5383=C$1),('Diário 7º PA'!$F$4:$F$5383))+SUMPRODUCT(-('Diário 8º PA'!$E$4:$E$5022='Analítico Cp.'!$B126),-('Diário 8º PA'!$P$4:$P$5022=C$1),('Diário 8º PA'!$F$4:$F$5022))+SUMPRODUCT(-('Diário 9º PA'!$E$4:$E$5221='Analítico Cp.'!$B126),-('Diário 9º PA'!$P$4:$P$5221=C$1),('Diário 9º PA'!$F$4:$F$5221))+SUMPRODUCT(-('Diário 10º PA'!$E$4:$E$5221='Analítico Cp.'!$B126),-('Diário 10º PA'!$P$4:$P$5221=C$1),('Diário 10º PA'!$F$4:$F$5221))+SUMPRODUCT(-('Comp.'!$D$5:$D$233='Analítico Cp.'!$B126),-('Comp.'!$J$5:$J$233=C$1),('Comp.'!$E$5:$E$233))</f>
        <v>0</v>
      </c>
      <c r="D126" s="12">
        <f>SUMPRODUCT(-('Diário 7º PA'!$E$4:$E$5383='Analítico Cp.'!$B126),-('Diário 7º PA'!$O$4:$O$5383=D$1),('Diário 7º PA'!$F$4:$F$5383))+SUMPRODUCT(-('Diário 8º PA'!$E$4:$E$5022='Analítico Cp.'!$B126),-('Diário 8º PA'!$P$4:$P$5022=D$1),('Diário 8º PA'!$F$4:$F$5022))+SUMPRODUCT(-('Diário 9º PA'!$E$4:$E$5221='Analítico Cp.'!$B126),-('Diário 9º PA'!$P$4:$P$5221=D$1),('Diário 9º PA'!$F$4:$F$5221))+SUMPRODUCT(-('Diário 10º PA'!$E$4:$E$5221='Analítico Cp.'!$B126),-('Diário 10º PA'!$P$4:$P$5221=D$1),('Diário 10º PA'!$F$4:$F$5221))+SUMPRODUCT(-('Comp.'!$D$5:$D$233='Analítico Cp.'!$B126),-('Comp.'!$J$5:$J$233=D$1),('Comp.'!$E$5:$E$233))</f>
        <v>824.3</v>
      </c>
      <c r="E126" s="12">
        <f>SUMPRODUCT(-('Diário 7º PA'!$E$4:$E$5383='Analítico Cp.'!$B126),-('Diário 7º PA'!$O$4:$O$5383=E$1),('Diário 7º PA'!$F$4:$F$5383))+SUMPRODUCT(-('Diário 8º PA'!$E$4:$E$5022='Analítico Cp.'!$B126),-('Diário 8º PA'!$P$4:$P$5022=E$1),('Diário 8º PA'!$F$4:$F$5022))+SUMPRODUCT(-('Diário 9º PA'!$E$4:$E$5221='Analítico Cp.'!$B126),-('Diário 9º PA'!$P$4:$P$5221=E$1),('Diário 9º PA'!$F$4:$F$5221))+SUMPRODUCT(-('Diário 10º PA'!$E$4:$E$5221='Analítico Cp.'!$B126),-('Diário 10º PA'!$P$4:$P$5221=E$1),('Diário 10º PA'!$F$4:$F$5221))+SUMPRODUCT(-('Comp.'!$D$5:$D$233='Analítico Cp.'!$B126),-('Comp.'!$J$5:$J$233=E$1),('Comp.'!$E$5:$E$233))</f>
        <v>645</v>
      </c>
      <c r="F126" s="12">
        <f>SUMPRODUCT(-('Diário 7º PA'!$E$4:$E$5383='Analítico Cp.'!$B126),-('Diário 7º PA'!$O$4:$O$5383=F$1),('Diário 7º PA'!$F$4:$F$5383))+SUMPRODUCT(-('Diário 8º PA'!$E$4:$E$5022='Analítico Cp.'!$B126),-('Diário 8º PA'!$P$4:$P$5022=F$1),('Diário 8º PA'!$F$4:$F$5022))+SUMPRODUCT(-('Diário 9º PA'!$E$4:$E$5221='Analítico Cp.'!$B126),-('Diário 9º PA'!$P$4:$P$5221=F$1),('Diário 9º PA'!$F$4:$F$5221))+SUMPRODUCT(-('Diário 10º PA'!$E$4:$E$5221='Analítico Cp.'!$B126),-('Diário 10º PA'!$P$4:$P$5221=F$1),('Diário 10º PA'!$F$4:$F$5221))+SUMPRODUCT(-('Comp.'!$D$5:$D$233='Analítico Cp.'!$B126),-('Comp.'!$J$5:$J$233=F$1),('Comp.'!$E$5:$E$233))</f>
        <v>0</v>
      </c>
      <c r="G126" s="12">
        <f>SUMPRODUCT(-('Diário 7º PA'!$E$4:$E$5383='Analítico Cp.'!$B126),-('Diário 7º PA'!$O$4:$O$5383=G$1),('Diário 7º PA'!$F$4:$F$5383))+SUMPRODUCT(-('Diário 8º PA'!$E$4:$E$5022='Analítico Cp.'!$B126),-('Diário 8º PA'!$P$4:$P$5022=G$1),('Diário 8º PA'!$F$4:$F$5022))+SUMPRODUCT(-('Diário 9º PA'!$E$4:$E$5221='Analítico Cp.'!$B126),-('Diário 9º PA'!$P$4:$P$5221=G$1),('Diário 9º PA'!$F$4:$F$5221))+SUMPRODUCT(-('Diário 10º PA'!$E$4:$E$5221='Analítico Cp.'!$B126),-('Diário 10º PA'!$P$4:$P$5221=G$1),('Diário 10º PA'!$F$4:$F$5221))+SUMPRODUCT(-('Comp.'!$D$5:$D$233='Analítico Cp.'!$B126),-('Comp.'!$J$5:$J$233=G$1),('Comp.'!$E$5:$E$233))</f>
        <v>0</v>
      </c>
      <c r="H126" s="12">
        <f>SUMPRODUCT(-('Diário 7º PA'!$E$4:$E$5383='Analítico Cp.'!$B126),-('Diário 7º PA'!$O$4:$O$5383=H$1),('Diário 7º PA'!$F$4:$F$5383))+SUMPRODUCT(-('Diário 8º PA'!$E$4:$E$5022='Analítico Cp.'!$B126),-('Diário 8º PA'!$P$4:$P$5022=H$1),('Diário 8º PA'!$F$4:$F$5022))+SUMPRODUCT(-('Diário 9º PA'!$E$4:$E$5221='Analítico Cp.'!$B126),-('Diário 9º PA'!$P$4:$P$5221=H$1),('Diário 9º PA'!$F$4:$F$5221))+SUMPRODUCT(-('Diário 10º PA'!$E$4:$E$5221='Analítico Cp.'!$B126),-('Diário 10º PA'!$P$4:$P$5221=H$1),('Diário 10º PA'!$F$4:$F$5221))+SUMPRODUCT(-('Comp.'!$D$5:$D$233='Analítico Cp.'!$B126),-('Comp.'!$J$5:$J$233=H$1),('Comp.'!$E$5:$E$233))</f>
        <v>0</v>
      </c>
      <c r="I126" s="12">
        <f>SUMPRODUCT(-('Diário 7º PA'!$E$4:$E$5383='Analítico Cp.'!$B126),-('Diário 7º PA'!$O$4:$O$5383=I$1),('Diário 7º PA'!$F$4:$F$5383))+SUMPRODUCT(-('Diário 8º PA'!$E$4:$E$5022='Analítico Cp.'!$B126),-('Diário 8º PA'!$P$4:$P$5022=I$1),('Diário 8º PA'!$F$4:$F$5022))+SUMPRODUCT(-('Diário 9º PA'!$E$4:$E$5221='Analítico Cp.'!$B126),-('Diário 9º PA'!$P$4:$P$5221=I$1),('Diário 9º PA'!$F$4:$F$5221))+SUMPRODUCT(-('Diário 10º PA'!$E$4:$E$5221='Analítico Cp.'!$B126),-('Diário 10º PA'!$P$4:$P$5221=I$1),('Diário 10º PA'!$F$4:$F$5221))+SUMPRODUCT(-('Comp.'!$D$5:$D$233='Analítico Cp.'!$B126),-('Comp.'!$J$5:$J$233=I$1),('Comp.'!$E$5:$E$233))</f>
        <v>0</v>
      </c>
      <c r="J126" s="12">
        <f>SUMPRODUCT(-('Diário 7º PA'!$E$4:$E$5383='Analítico Cp.'!$B126),-('Diário 7º PA'!$O$4:$O$5383=J$1),('Diário 7º PA'!$F$4:$F$5383))+SUMPRODUCT(-('Diário 8º PA'!$E$4:$E$5022='Analítico Cp.'!$B126),-('Diário 8º PA'!$P$4:$P$5022=J$1),('Diário 8º PA'!$F$4:$F$5022))+SUMPRODUCT(-('Diário 9º PA'!$E$4:$E$5221='Analítico Cp.'!$B126),-('Diário 9º PA'!$P$4:$P$5221=J$1),('Diário 9º PA'!$F$4:$F$5221))+SUMPRODUCT(-('Diário 10º PA'!$E$4:$E$5221='Analítico Cp.'!$B126),-('Diário 10º PA'!$P$4:$P$5221=J$1),('Diário 10º PA'!$F$4:$F$5221))+SUMPRODUCT(-('Comp.'!$D$5:$D$233='Analítico Cp.'!$B126),-('Comp.'!$J$5:$J$233=J$1),('Comp.'!$E$5:$E$233))</f>
        <v>0</v>
      </c>
      <c r="K126" s="12">
        <f>SUMPRODUCT(-('Diário 7º PA'!$E$4:$E$5383='Analítico Cp.'!$B126),-('Diário 7º PA'!$O$4:$O$5383=K$1),('Diário 7º PA'!$F$4:$F$5383))+SUMPRODUCT(-('Diário 8º PA'!$E$4:$E$5022='Analítico Cp.'!$B126),-('Diário 8º PA'!$P$4:$P$5022=K$1),('Diário 8º PA'!$F$4:$F$5022))+SUMPRODUCT(-('Diário 9º PA'!$E$4:$E$5221='Analítico Cp.'!$B126),-('Diário 9º PA'!$P$4:$P$5221=K$1),('Diário 9º PA'!$F$4:$F$5221))+SUMPRODUCT(-('Diário 10º PA'!$E$4:$E$5221='Analítico Cp.'!$B126),-('Diário 10º PA'!$P$4:$P$5221=K$1),('Diário 10º PA'!$F$4:$F$5221))+SUMPRODUCT(-('Comp.'!$D$5:$D$233='Analítico Cp.'!$B126),-('Comp.'!$J$5:$J$233=K$1),('Comp.'!$E$5:$E$233))</f>
        <v>0</v>
      </c>
      <c r="L126" s="12">
        <f>SUMPRODUCT(-('Diário 7º PA'!$E$4:$E$5383='Analítico Cp.'!$B126),-('Diário 7º PA'!$O$4:$O$5383=L$1),('Diário 7º PA'!$F$4:$F$5383))+SUMPRODUCT(-('Diário 8º PA'!$E$4:$E$5022='Analítico Cp.'!$B126),-('Diário 8º PA'!$P$4:$P$5022=L$1),('Diário 8º PA'!$F$4:$F$5022))+SUMPRODUCT(-('Diário 9º PA'!$E$4:$E$5221='Analítico Cp.'!$B126),-('Diário 9º PA'!$P$4:$P$5221=L$1),('Diário 9º PA'!$F$4:$F$5221))+SUMPRODUCT(-('Diário 10º PA'!$E$4:$E$5221='Analítico Cp.'!$B126),-('Diário 10º PA'!$P$4:$P$5221=L$1),('Diário 10º PA'!$F$4:$F$5221))+SUMPRODUCT(-('Comp.'!$D$5:$D$233='Analítico Cp.'!$B126),-('Comp.'!$J$5:$J$233=L$1),('Comp.'!$E$5:$E$233))</f>
        <v>0</v>
      </c>
      <c r="M126" s="12">
        <f>SUMPRODUCT(-('Diário 7º PA'!$E$4:$E$5383='Analítico Cp.'!$B126),-('Diário 7º PA'!$O$4:$O$5383=M$1),('Diário 7º PA'!$F$4:$F$5383))+SUMPRODUCT(-('Diário 8º PA'!$E$4:$E$5022='Analítico Cp.'!$B126),-('Diário 8º PA'!$P$4:$P$5022=M$1),('Diário 8º PA'!$F$4:$F$5022))+SUMPRODUCT(-('Diário 9º PA'!$E$4:$E$5221='Analítico Cp.'!$B126),-('Diário 9º PA'!$P$4:$P$5221=M$1),('Diário 9º PA'!$F$4:$F$5221))+SUMPRODUCT(-('Diário 10º PA'!$E$4:$E$5221='Analítico Cp.'!$B126),-('Diário 10º PA'!$P$4:$P$5221=M$1),('Diário 10º PA'!$F$4:$F$5221))+SUMPRODUCT(-('Comp.'!$D$5:$D$233='Analítico Cp.'!$B126),-('Comp.'!$J$5:$J$233=M$1),('Comp.'!$E$5:$E$233))</f>
        <v>0</v>
      </c>
      <c r="N126" s="12">
        <f>SUMPRODUCT(-('Diário 7º PA'!$E$4:$E$5383='Analítico Cp.'!$B126),-('Diário 7º PA'!$O$4:$O$5383=N$1),('Diário 7º PA'!$F$4:$F$5383))+SUMPRODUCT(-('Diário 8º PA'!$E$4:$E$5022='Analítico Cp.'!$B126),-('Diário 8º PA'!$P$4:$P$5022=N$1),('Diário 8º PA'!$F$4:$F$5022))+SUMPRODUCT(-('Diário 9º PA'!$E$4:$E$5221='Analítico Cp.'!$B126),-('Diário 9º PA'!$P$4:$P$5221=N$1),('Diário 9º PA'!$F$4:$F$5221))+SUMPRODUCT(-('Diário 10º PA'!$E$4:$E$5221='Analítico Cp.'!$B126),-('Diário 10º PA'!$P$4:$P$5221=N$1),('Diário 10º PA'!$F$4:$F$5221))+SUMPRODUCT(-('Comp.'!$D$5:$D$233='Analítico Cp.'!$B126),-('Comp.'!$J$5:$J$233=N$1),('Comp.'!$E$5:$E$233))</f>
        <v>0</v>
      </c>
      <c r="O126" s="12">
        <f t="shared" si="16"/>
        <v>1469.3</v>
      </c>
      <c r="P126" s="168">
        <f t="shared" si="17"/>
        <v>1.4215126503165781E-4</v>
      </c>
    </row>
    <row r="127" spans="1:16" ht="23.25" customHeight="1" x14ac:dyDescent="0.2">
      <c r="A127" s="59" t="s">
        <v>349</v>
      </c>
      <c r="B127" s="103" t="s">
        <v>350</v>
      </c>
      <c r="C127" s="12">
        <f>SUMPRODUCT(-('Diário 7º PA'!$E$4:$E$5383='Analítico Cp.'!$B127),-('Diário 7º PA'!$O$4:$O$5383=C$1),('Diário 7º PA'!$F$4:$F$5383))+SUMPRODUCT(-('Diário 8º PA'!$E$4:$E$5022='Analítico Cp.'!$B127),-('Diário 8º PA'!$P$4:$P$5022=C$1),('Diário 8º PA'!$F$4:$F$5022))+SUMPRODUCT(-('Diário 9º PA'!$E$4:$E$5221='Analítico Cp.'!$B127),-('Diário 9º PA'!$P$4:$P$5221=C$1),('Diário 9º PA'!$F$4:$F$5221))+SUMPRODUCT(-('Diário 10º PA'!$E$4:$E$5221='Analítico Cp.'!$B127),-('Diário 10º PA'!$P$4:$P$5221=C$1),('Diário 10º PA'!$F$4:$F$5221))+SUMPRODUCT(-('Comp.'!$D$5:$D$233='Analítico Cp.'!$B127),-('Comp.'!$J$5:$J$233=C$1),('Comp.'!$E$5:$E$233))</f>
        <v>776</v>
      </c>
      <c r="D127" s="12">
        <f>SUMPRODUCT(-('Diário 7º PA'!$E$4:$E$5383='Analítico Cp.'!$B127),-('Diário 7º PA'!$O$4:$O$5383=D$1),('Diário 7º PA'!$F$4:$F$5383))+SUMPRODUCT(-('Diário 8º PA'!$E$4:$E$5022='Analítico Cp.'!$B127),-('Diário 8º PA'!$P$4:$P$5022=D$1),('Diário 8º PA'!$F$4:$F$5022))+SUMPRODUCT(-('Diário 9º PA'!$E$4:$E$5221='Analítico Cp.'!$B127),-('Diário 9º PA'!$P$4:$P$5221=D$1),('Diário 9º PA'!$F$4:$F$5221))+SUMPRODUCT(-('Diário 10º PA'!$E$4:$E$5221='Analítico Cp.'!$B127),-('Diário 10º PA'!$P$4:$P$5221=D$1),('Diário 10º PA'!$F$4:$F$5221))+SUMPRODUCT(-('Comp.'!$D$5:$D$233='Analítico Cp.'!$B127),-('Comp.'!$J$5:$J$233=D$1),('Comp.'!$E$5:$E$233))</f>
        <v>0</v>
      </c>
      <c r="E127" s="12">
        <f>SUMPRODUCT(-('Diário 7º PA'!$E$4:$E$5383='Analítico Cp.'!$B127),-('Diário 7º PA'!$O$4:$O$5383=E$1),('Diário 7º PA'!$F$4:$F$5383))+SUMPRODUCT(-('Diário 8º PA'!$E$4:$E$5022='Analítico Cp.'!$B127),-('Diário 8º PA'!$P$4:$P$5022=E$1),('Diário 8º PA'!$F$4:$F$5022))+SUMPRODUCT(-('Diário 9º PA'!$E$4:$E$5221='Analítico Cp.'!$B127),-('Diário 9º PA'!$P$4:$P$5221=E$1),('Diário 9º PA'!$F$4:$F$5221))+SUMPRODUCT(-('Diário 10º PA'!$E$4:$E$5221='Analítico Cp.'!$B127),-('Diário 10º PA'!$P$4:$P$5221=E$1),('Diário 10º PA'!$F$4:$F$5221))+SUMPRODUCT(-('Comp.'!$D$5:$D$233='Analítico Cp.'!$B127),-('Comp.'!$J$5:$J$233=E$1),('Comp.'!$E$5:$E$233))</f>
        <v>107</v>
      </c>
      <c r="F127" s="12">
        <f>SUMPRODUCT(-('Diário 7º PA'!$E$4:$E$5383='Analítico Cp.'!$B127),-('Diário 7º PA'!$O$4:$O$5383=F$1),('Diário 7º PA'!$F$4:$F$5383))+SUMPRODUCT(-('Diário 8º PA'!$E$4:$E$5022='Analítico Cp.'!$B127),-('Diário 8º PA'!$P$4:$P$5022=F$1),('Diário 8º PA'!$F$4:$F$5022))+SUMPRODUCT(-('Diário 9º PA'!$E$4:$E$5221='Analítico Cp.'!$B127),-('Diário 9º PA'!$P$4:$P$5221=F$1),('Diário 9º PA'!$F$4:$F$5221))+SUMPRODUCT(-('Diário 10º PA'!$E$4:$E$5221='Analítico Cp.'!$B127),-('Diário 10º PA'!$P$4:$P$5221=F$1),('Diário 10º PA'!$F$4:$F$5221))+SUMPRODUCT(-('Comp.'!$D$5:$D$233='Analítico Cp.'!$B127),-('Comp.'!$J$5:$J$233=F$1),('Comp.'!$E$5:$E$233))</f>
        <v>0</v>
      </c>
      <c r="G127" s="12">
        <f>SUMPRODUCT(-('Diário 7º PA'!$E$4:$E$5383='Analítico Cp.'!$B127),-('Diário 7º PA'!$O$4:$O$5383=G$1),('Diário 7º PA'!$F$4:$F$5383))+SUMPRODUCT(-('Diário 8º PA'!$E$4:$E$5022='Analítico Cp.'!$B127),-('Diário 8º PA'!$P$4:$P$5022=G$1),('Diário 8º PA'!$F$4:$F$5022))+SUMPRODUCT(-('Diário 9º PA'!$E$4:$E$5221='Analítico Cp.'!$B127),-('Diário 9º PA'!$P$4:$P$5221=G$1),('Diário 9º PA'!$F$4:$F$5221))+SUMPRODUCT(-('Diário 10º PA'!$E$4:$E$5221='Analítico Cp.'!$B127),-('Diário 10º PA'!$P$4:$P$5221=G$1),('Diário 10º PA'!$F$4:$F$5221))+SUMPRODUCT(-('Comp.'!$D$5:$D$233='Analítico Cp.'!$B127),-('Comp.'!$J$5:$J$233=G$1),('Comp.'!$E$5:$E$233))</f>
        <v>0</v>
      </c>
      <c r="H127" s="12">
        <f>SUMPRODUCT(-('Diário 7º PA'!$E$4:$E$5383='Analítico Cp.'!$B127),-('Diário 7º PA'!$O$4:$O$5383=H$1),('Diário 7º PA'!$F$4:$F$5383))+SUMPRODUCT(-('Diário 8º PA'!$E$4:$E$5022='Analítico Cp.'!$B127),-('Diário 8º PA'!$P$4:$P$5022=H$1),('Diário 8º PA'!$F$4:$F$5022))+SUMPRODUCT(-('Diário 9º PA'!$E$4:$E$5221='Analítico Cp.'!$B127),-('Diário 9º PA'!$P$4:$P$5221=H$1),('Diário 9º PA'!$F$4:$F$5221))+SUMPRODUCT(-('Diário 10º PA'!$E$4:$E$5221='Analítico Cp.'!$B127),-('Diário 10º PA'!$P$4:$P$5221=H$1),('Diário 10º PA'!$F$4:$F$5221))+SUMPRODUCT(-('Comp.'!$D$5:$D$233='Analítico Cp.'!$B127),-('Comp.'!$J$5:$J$233=H$1),('Comp.'!$E$5:$E$233))</f>
        <v>0</v>
      </c>
      <c r="I127" s="12">
        <f>SUMPRODUCT(-('Diário 7º PA'!$E$4:$E$5383='Analítico Cp.'!$B127),-('Diário 7º PA'!$O$4:$O$5383=I$1),('Diário 7º PA'!$F$4:$F$5383))+SUMPRODUCT(-('Diário 8º PA'!$E$4:$E$5022='Analítico Cp.'!$B127),-('Diário 8º PA'!$P$4:$P$5022=I$1),('Diário 8º PA'!$F$4:$F$5022))+SUMPRODUCT(-('Diário 9º PA'!$E$4:$E$5221='Analítico Cp.'!$B127),-('Diário 9º PA'!$P$4:$P$5221=I$1),('Diário 9º PA'!$F$4:$F$5221))+SUMPRODUCT(-('Diário 10º PA'!$E$4:$E$5221='Analítico Cp.'!$B127),-('Diário 10º PA'!$P$4:$P$5221=I$1),('Diário 10º PA'!$F$4:$F$5221))+SUMPRODUCT(-('Comp.'!$D$5:$D$233='Analítico Cp.'!$B127),-('Comp.'!$J$5:$J$233=I$1),('Comp.'!$E$5:$E$233))</f>
        <v>0</v>
      </c>
      <c r="J127" s="12">
        <f>SUMPRODUCT(-('Diário 7º PA'!$E$4:$E$5383='Analítico Cp.'!$B127),-('Diário 7º PA'!$O$4:$O$5383=J$1),('Diário 7º PA'!$F$4:$F$5383))+SUMPRODUCT(-('Diário 8º PA'!$E$4:$E$5022='Analítico Cp.'!$B127),-('Diário 8º PA'!$P$4:$P$5022=J$1),('Diário 8º PA'!$F$4:$F$5022))+SUMPRODUCT(-('Diário 9º PA'!$E$4:$E$5221='Analítico Cp.'!$B127),-('Diário 9º PA'!$P$4:$P$5221=J$1),('Diário 9º PA'!$F$4:$F$5221))+SUMPRODUCT(-('Diário 10º PA'!$E$4:$E$5221='Analítico Cp.'!$B127),-('Diário 10º PA'!$P$4:$P$5221=J$1),('Diário 10º PA'!$F$4:$F$5221))+SUMPRODUCT(-('Comp.'!$D$5:$D$233='Analítico Cp.'!$B127),-('Comp.'!$J$5:$J$233=J$1),('Comp.'!$E$5:$E$233))</f>
        <v>0</v>
      </c>
      <c r="K127" s="12">
        <f>SUMPRODUCT(-('Diário 7º PA'!$E$4:$E$5383='Analítico Cp.'!$B127),-('Diário 7º PA'!$O$4:$O$5383=K$1),('Diário 7º PA'!$F$4:$F$5383))+SUMPRODUCT(-('Diário 8º PA'!$E$4:$E$5022='Analítico Cp.'!$B127),-('Diário 8º PA'!$P$4:$P$5022=K$1),('Diário 8º PA'!$F$4:$F$5022))+SUMPRODUCT(-('Diário 9º PA'!$E$4:$E$5221='Analítico Cp.'!$B127),-('Diário 9º PA'!$P$4:$P$5221=K$1),('Diário 9º PA'!$F$4:$F$5221))+SUMPRODUCT(-('Diário 10º PA'!$E$4:$E$5221='Analítico Cp.'!$B127),-('Diário 10º PA'!$P$4:$P$5221=K$1),('Diário 10º PA'!$F$4:$F$5221))+SUMPRODUCT(-('Comp.'!$D$5:$D$233='Analítico Cp.'!$B127),-('Comp.'!$J$5:$J$233=K$1),('Comp.'!$E$5:$E$233))</f>
        <v>0</v>
      </c>
      <c r="L127" s="12">
        <f>SUMPRODUCT(-('Diário 7º PA'!$E$4:$E$5383='Analítico Cp.'!$B127),-('Diário 7º PA'!$O$4:$O$5383=L$1),('Diário 7º PA'!$F$4:$F$5383))+SUMPRODUCT(-('Diário 8º PA'!$E$4:$E$5022='Analítico Cp.'!$B127),-('Diário 8º PA'!$P$4:$P$5022=L$1),('Diário 8º PA'!$F$4:$F$5022))+SUMPRODUCT(-('Diário 9º PA'!$E$4:$E$5221='Analítico Cp.'!$B127),-('Diário 9º PA'!$P$4:$P$5221=L$1),('Diário 9º PA'!$F$4:$F$5221))+SUMPRODUCT(-('Diário 10º PA'!$E$4:$E$5221='Analítico Cp.'!$B127),-('Diário 10º PA'!$P$4:$P$5221=L$1),('Diário 10º PA'!$F$4:$F$5221))+SUMPRODUCT(-('Comp.'!$D$5:$D$233='Analítico Cp.'!$B127),-('Comp.'!$J$5:$J$233=L$1),('Comp.'!$E$5:$E$233))</f>
        <v>0</v>
      </c>
      <c r="M127" s="12">
        <f>SUMPRODUCT(-('Diário 7º PA'!$E$4:$E$5383='Analítico Cp.'!$B127),-('Diário 7º PA'!$O$4:$O$5383=M$1),('Diário 7º PA'!$F$4:$F$5383))+SUMPRODUCT(-('Diário 8º PA'!$E$4:$E$5022='Analítico Cp.'!$B127),-('Diário 8º PA'!$P$4:$P$5022=M$1),('Diário 8º PA'!$F$4:$F$5022))+SUMPRODUCT(-('Diário 9º PA'!$E$4:$E$5221='Analítico Cp.'!$B127),-('Diário 9º PA'!$P$4:$P$5221=M$1),('Diário 9º PA'!$F$4:$F$5221))+SUMPRODUCT(-('Diário 10º PA'!$E$4:$E$5221='Analítico Cp.'!$B127),-('Diário 10º PA'!$P$4:$P$5221=M$1),('Diário 10º PA'!$F$4:$F$5221))+SUMPRODUCT(-('Comp.'!$D$5:$D$233='Analítico Cp.'!$B127),-('Comp.'!$J$5:$J$233=M$1),('Comp.'!$E$5:$E$233))</f>
        <v>0</v>
      </c>
      <c r="N127" s="12">
        <f>SUMPRODUCT(-('Diário 7º PA'!$E$4:$E$5383='Analítico Cp.'!$B127),-('Diário 7º PA'!$O$4:$O$5383=N$1),('Diário 7º PA'!$F$4:$F$5383))+SUMPRODUCT(-('Diário 8º PA'!$E$4:$E$5022='Analítico Cp.'!$B127),-('Diário 8º PA'!$P$4:$P$5022=N$1),('Diário 8º PA'!$F$4:$F$5022))+SUMPRODUCT(-('Diário 9º PA'!$E$4:$E$5221='Analítico Cp.'!$B127),-('Diário 9º PA'!$P$4:$P$5221=N$1),('Diário 9º PA'!$F$4:$F$5221))+SUMPRODUCT(-('Diário 10º PA'!$E$4:$E$5221='Analítico Cp.'!$B127),-('Diário 10º PA'!$P$4:$P$5221=N$1),('Diário 10º PA'!$F$4:$F$5221))+SUMPRODUCT(-('Comp.'!$D$5:$D$233='Analítico Cp.'!$B127),-('Comp.'!$J$5:$J$233=N$1),('Comp.'!$E$5:$E$233))</f>
        <v>0</v>
      </c>
      <c r="O127" s="12">
        <f t="shared" si="16"/>
        <v>883</v>
      </c>
      <c r="P127" s="168">
        <f t="shared" si="17"/>
        <v>8.5428140626797692E-5</v>
      </c>
    </row>
    <row r="128" spans="1:16" ht="23.25" customHeight="1" x14ac:dyDescent="0.2">
      <c r="A128" s="59" t="s">
        <v>351</v>
      </c>
      <c r="B128" s="103" t="s">
        <v>352</v>
      </c>
      <c r="C128" s="12">
        <f>SUMPRODUCT(-('Diário 7º PA'!$E$4:$E$5383='Analítico Cp.'!$B128),-('Diário 7º PA'!$O$4:$O$5383=C$1),('Diário 7º PA'!$F$4:$F$5383))+SUMPRODUCT(-('Diário 8º PA'!$E$4:$E$5022='Analítico Cp.'!$B128),-('Diário 8º PA'!$P$4:$P$5022=C$1),('Diário 8º PA'!$F$4:$F$5022))+SUMPRODUCT(-('Diário 9º PA'!$E$4:$E$5221='Analítico Cp.'!$B128),-('Diário 9º PA'!$P$4:$P$5221=C$1),('Diário 9º PA'!$F$4:$F$5221))+SUMPRODUCT(-('Diário 10º PA'!$E$4:$E$5221='Analítico Cp.'!$B128),-('Diário 10º PA'!$P$4:$P$5221=C$1),('Diário 10º PA'!$F$4:$F$5221))+SUMPRODUCT(-('Comp.'!$D$5:$D$233='Analítico Cp.'!$B128),-('Comp.'!$J$5:$J$233=C$1),('Comp.'!$E$5:$E$233))</f>
        <v>0</v>
      </c>
      <c r="D128" s="12">
        <f>SUMPRODUCT(-('Diário 7º PA'!$E$4:$E$5383='Analítico Cp.'!$B128),-('Diário 7º PA'!$O$4:$O$5383=D$1),('Diário 7º PA'!$F$4:$F$5383))+SUMPRODUCT(-('Diário 8º PA'!$E$4:$E$5022='Analítico Cp.'!$B128),-('Diário 8º PA'!$P$4:$P$5022=D$1),('Diário 8º PA'!$F$4:$F$5022))+SUMPRODUCT(-('Diário 9º PA'!$E$4:$E$5221='Analítico Cp.'!$B128),-('Diário 9º PA'!$P$4:$P$5221=D$1),('Diário 9º PA'!$F$4:$F$5221))+SUMPRODUCT(-('Diário 10º PA'!$E$4:$E$5221='Analítico Cp.'!$B128),-('Diário 10º PA'!$P$4:$P$5221=D$1),('Diário 10º PA'!$F$4:$F$5221))+SUMPRODUCT(-('Comp.'!$D$5:$D$233='Analítico Cp.'!$B128),-('Comp.'!$J$5:$J$233=D$1),('Comp.'!$E$5:$E$233))</f>
        <v>74823.210000000006</v>
      </c>
      <c r="E128" s="12">
        <f>SUMPRODUCT(-('Diário 7º PA'!$E$4:$E$5383='Analítico Cp.'!$B128),-('Diário 7º PA'!$O$4:$O$5383=E$1),('Diário 7º PA'!$F$4:$F$5383))+SUMPRODUCT(-('Diário 8º PA'!$E$4:$E$5022='Analítico Cp.'!$B128),-('Diário 8º PA'!$P$4:$P$5022=E$1),('Diário 8º PA'!$F$4:$F$5022))+SUMPRODUCT(-('Diário 9º PA'!$E$4:$E$5221='Analítico Cp.'!$B128),-('Diário 9º PA'!$P$4:$P$5221=E$1),('Diário 9º PA'!$F$4:$F$5221))+SUMPRODUCT(-('Diário 10º PA'!$E$4:$E$5221='Analítico Cp.'!$B128),-('Diário 10º PA'!$P$4:$P$5221=E$1),('Diário 10º PA'!$F$4:$F$5221))+SUMPRODUCT(-('Comp.'!$D$5:$D$233='Analítico Cp.'!$B128),-('Comp.'!$J$5:$J$233=E$1),('Comp.'!$E$5:$E$233))</f>
        <v>72685.039999999994</v>
      </c>
      <c r="F128" s="12">
        <f>SUMPRODUCT(-('Diário 7º PA'!$E$4:$E$5383='Analítico Cp.'!$B128),-('Diário 7º PA'!$O$4:$O$5383=F$1),('Diário 7º PA'!$F$4:$F$5383))+SUMPRODUCT(-('Diário 8º PA'!$E$4:$E$5022='Analítico Cp.'!$B128),-('Diário 8º PA'!$P$4:$P$5022=F$1),('Diário 8º PA'!$F$4:$F$5022))+SUMPRODUCT(-('Diário 9º PA'!$E$4:$E$5221='Analítico Cp.'!$B128),-('Diário 9º PA'!$P$4:$P$5221=F$1),('Diário 9º PA'!$F$4:$F$5221))+SUMPRODUCT(-('Diário 10º PA'!$E$4:$E$5221='Analítico Cp.'!$B128),-('Diário 10º PA'!$P$4:$P$5221=F$1),('Diário 10º PA'!$F$4:$F$5221))+SUMPRODUCT(-('Comp.'!$D$5:$D$233='Analítico Cp.'!$B128),-('Comp.'!$J$5:$J$233=F$1),('Comp.'!$E$5:$E$233))</f>
        <v>0</v>
      </c>
      <c r="G128" s="12">
        <f>SUMPRODUCT(-('Diário 7º PA'!$E$4:$E$5383='Analítico Cp.'!$B128),-('Diário 7º PA'!$O$4:$O$5383=G$1),('Diário 7º PA'!$F$4:$F$5383))+SUMPRODUCT(-('Diário 8º PA'!$E$4:$E$5022='Analítico Cp.'!$B128),-('Diário 8º PA'!$P$4:$P$5022=G$1),('Diário 8º PA'!$F$4:$F$5022))+SUMPRODUCT(-('Diário 9º PA'!$E$4:$E$5221='Analítico Cp.'!$B128),-('Diário 9º PA'!$P$4:$P$5221=G$1),('Diário 9º PA'!$F$4:$F$5221))+SUMPRODUCT(-('Diário 10º PA'!$E$4:$E$5221='Analítico Cp.'!$B128),-('Diário 10º PA'!$P$4:$P$5221=G$1),('Diário 10º PA'!$F$4:$F$5221))+SUMPRODUCT(-('Comp.'!$D$5:$D$233='Analítico Cp.'!$B128),-('Comp.'!$J$5:$J$233=G$1),('Comp.'!$E$5:$E$233))</f>
        <v>0</v>
      </c>
      <c r="H128" s="12">
        <f>SUMPRODUCT(-('Diário 7º PA'!$E$4:$E$5383='Analítico Cp.'!$B128),-('Diário 7º PA'!$O$4:$O$5383=H$1),('Diário 7º PA'!$F$4:$F$5383))+SUMPRODUCT(-('Diário 8º PA'!$E$4:$E$5022='Analítico Cp.'!$B128),-('Diário 8º PA'!$P$4:$P$5022=H$1),('Diário 8º PA'!$F$4:$F$5022))+SUMPRODUCT(-('Diário 9º PA'!$E$4:$E$5221='Analítico Cp.'!$B128),-('Diário 9º PA'!$P$4:$P$5221=H$1),('Diário 9º PA'!$F$4:$F$5221))+SUMPRODUCT(-('Diário 10º PA'!$E$4:$E$5221='Analítico Cp.'!$B128),-('Diário 10º PA'!$P$4:$P$5221=H$1),('Diário 10º PA'!$F$4:$F$5221))+SUMPRODUCT(-('Comp.'!$D$5:$D$233='Analítico Cp.'!$B128),-('Comp.'!$J$5:$J$233=H$1),('Comp.'!$E$5:$E$233))</f>
        <v>0</v>
      </c>
      <c r="I128" s="12">
        <f>SUMPRODUCT(-('Diário 7º PA'!$E$4:$E$5383='Analítico Cp.'!$B128),-('Diário 7º PA'!$O$4:$O$5383=I$1),('Diário 7º PA'!$F$4:$F$5383))+SUMPRODUCT(-('Diário 8º PA'!$E$4:$E$5022='Analítico Cp.'!$B128),-('Diário 8º PA'!$P$4:$P$5022=I$1),('Diário 8º PA'!$F$4:$F$5022))+SUMPRODUCT(-('Diário 9º PA'!$E$4:$E$5221='Analítico Cp.'!$B128),-('Diário 9º PA'!$P$4:$P$5221=I$1),('Diário 9º PA'!$F$4:$F$5221))+SUMPRODUCT(-('Diário 10º PA'!$E$4:$E$5221='Analítico Cp.'!$B128),-('Diário 10º PA'!$P$4:$P$5221=I$1),('Diário 10º PA'!$F$4:$F$5221))+SUMPRODUCT(-('Comp.'!$D$5:$D$233='Analítico Cp.'!$B128),-('Comp.'!$J$5:$J$233=I$1),('Comp.'!$E$5:$E$233))</f>
        <v>0</v>
      </c>
      <c r="J128" s="12">
        <f>SUMPRODUCT(-('Diário 7º PA'!$E$4:$E$5383='Analítico Cp.'!$B128),-('Diário 7º PA'!$O$4:$O$5383=J$1),('Diário 7º PA'!$F$4:$F$5383))+SUMPRODUCT(-('Diário 8º PA'!$E$4:$E$5022='Analítico Cp.'!$B128),-('Diário 8º PA'!$P$4:$P$5022=J$1),('Diário 8º PA'!$F$4:$F$5022))+SUMPRODUCT(-('Diário 9º PA'!$E$4:$E$5221='Analítico Cp.'!$B128),-('Diário 9º PA'!$P$4:$P$5221=J$1),('Diário 9º PA'!$F$4:$F$5221))+SUMPRODUCT(-('Diário 10º PA'!$E$4:$E$5221='Analítico Cp.'!$B128),-('Diário 10º PA'!$P$4:$P$5221=J$1),('Diário 10º PA'!$F$4:$F$5221))+SUMPRODUCT(-('Comp.'!$D$5:$D$233='Analítico Cp.'!$B128),-('Comp.'!$J$5:$J$233=J$1),('Comp.'!$E$5:$E$233))</f>
        <v>0</v>
      </c>
      <c r="K128" s="12">
        <f>SUMPRODUCT(-('Diário 7º PA'!$E$4:$E$5383='Analítico Cp.'!$B128),-('Diário 7º PA'!$O$4:$O$5383=K$1),('Diário 7º PA'!$F$4:$F$5383))+SUMPRODUCT(-('Diário 8º PA'!$E$4:$E$5022='Analítico Cp.'!$B128),-('Diário 8º PA'!$P$4:$P$5022=K$1),('Diário 8º PA'!$F$4:$F$5022))+SUMPRODUCT(-('Diário 9º PA'!$E$4:$E$5221='Analítico Cp.'!$B128),-('Diário 9º PA'!$P$4:$P$5221=K$1),('Diário 9º PA'!$F$4:$F$5221))+SUMPRODUCT(-('Diário 10º PA'!$E$4:$E$5221='Analítico Cp.'!$B128),-('Diário 10º PA'!$P$4:$P$5221=K$1),('Diário 10º PA'!$F$4:$F$5221))+SUMPRODUCT(-('Comp.'!$D$5:$D$233='Analítico Cp.'!$B128),-('Comp.'!$J$5:$J$233=K$1),('Comp.'!$E$5:$E$233))</f>
        <v>0</v>
      </c>
      <c r="L128" s="12">
        <f>SUMPRODUCT(-('Diário 7º PA'!$E$4:$E$5383='Analítico Cp.'!$B128),-('Diário 7º PA'!$O$4:$O$5383=L$1),('Diário 7º PA'!$F$4:$F$5383))+SUMPRODUCT(-('Diário 8º PA'!$E$4:$E$5022='Analítico Cp.'!$B128),-('Diário 8º PA'!$P$4:$P$5022=L$1),('Diário 8º PA'!$F$4:$F$5022))+SUMPRODUCT(-('Diário 9º PA'!$E$4:$E$5221='Analítico Cp.'!$B128),-('Diário 9º PA'!$P$4:$P$5221=L$1),('Diário 9º PA'!$F$4:$F$5221))+SUMPRODUCT(-('Diário 10º PA'!$E$4:$E$5221='Analítico Cp.'!$B128),-('Diário 10º PA'!$P$4:$P$5221=L$1),('Diário 10º PA'!$F$4:$F$5221))+SUMPRODUCT(-('Comp.'!$D$5:$D$233='Analítico Cp.'!$B128),-('Comp.'!$J$5:$J$233=L$1),('Comp.'!$E$5:$E$233))</f>
        <v>0</v>
      </c>
      <c r="M128" s="12">
        <f>SUMPRODUCT(-('Diário 7º PA'!$E$4:$E$5383='Analítico Cp.'!$B128),-('Diário 7º PA'!$O$4:$O$5383=M$1),('Diário 7º PA'!$F$4:$F$5383))+SUMPRODUCT(-('Diário 8º PA'!$E$4:$E$5022='Analítico Cp.'!$B128),-('Diário 8º PA'!$P$4:$P$5022=M$1),('Diário 8º PA'!$F$4:$F$5022))+SUMPRODUCT(-('Diário 9º PA'!$E$4:$E$5221='Analítico Cp.'!$B128),-('Diário 9º PA'!$P$4:$P$5221=M$1),('Diário 9º PA'!$F$4:$F$5221))+SUMPRODUCT(-('Diário 10º PA'!$E$4:$E$5221='Analítico Cp.'!$B128),-('Diário 10º PA'!$P$4:$P$5221=M$1),('Diário 10º PA'!$F$4:$F$5221))+SUMPRODUCT(-('Comp.'!$D$5:$D$233='Analítico Cp.'!$B128),-('Comp.'!$J$5:$J$233=M$1),('Comp.'!$E$5:$E$233))</f>
        <v>0</v>
      </c>
      <c r="N128" s="12">
        <f>SUMPRODUCT(-('Diário 7º PA'!$E$4:$E$5383='Analítico Cp.'!$B128),-('Diário 7º PA'!$O$4:$O$5383=N$1),('Diário 7º PA'!$F$4:$F$5383))+SUMPRODUCT(-('Diário 8º PA'!$E$4:$E$5022='Analítico Cp.'!$B128),-('Diário 8º PA'!$P$4:$P$5022=N$1),('Diário 8º PA'!$F$4:$F$5022))+SUMPRODUCT(-('Diário 9º PA'!$E$4:$E$5221='Analítico Cp.'!$B128),-('Diário 9º PA'!$P$4:$P$5221=N$1),('Diário 9º PA'!$F$4:$F$5221))+SUMPRODUCT(-('Diário 10º PA'!$E$4:$E$5221='Analítico Cp.'!$B128),-('Diário 10º PA'!$P$4:$P$5221=N$1),('Diário 10º PA'!$F$4:$F$5221))+SUMPRODUCT(-('Comp.'!$D$5:$D$233='Analítico Cp.'!$B128),-('Comp.'!$J$5:$J$233=N$1),('Comp.'!$E$5:$E$233))</f>
        <v>0</v>
      </c>
      <c r="O128" s="12">
        <f t="shared" si="16"/>
        <v>147508.25</v>
      </c>
      <c r="P128" s="168">
        <f t="shared" si="17"/>
        <v>1.4271070809301054E-2</v>
      </c>
    </row>
    <row r="129" spans="1:16" ht="23.25" customHeight="1" x14ac:dyDescent="0.2">
      <c r="A129" s="59" t="s">
        <v>353</v>
      </c>
      <c r="B129" s="103" t="s">
        <v>354</v>
      </c>
      <c r="C129" s="12">
        <f>SUMPRODUCT(-('Diário 7º PA'!$E$4:$E$5383='Analítico Cp.'!$B129),-('Diário 7º PA'!$O$4:$O$5383=C$1),('Diário 7º PA'!$F$4:$F$5383))+SUMPRODUCT(-('Diário 8º PA'!$E$4:$E$5022='Analítico Cp.'!$B129),-('Diário 8º PA'!$P$4:$P$5022=C$1),('Diário 8º PA'!$F$4:$F$5022))+SUMPRODUCT(-('Diário 9º PA'!$E$4:$E$5221='Analítico Cp.'!$B129),-('Diário 9º PA'!$P$4:$P$5221=C$1),('Diário 9º PA'!$F$4:$F$5221))+SUMPRODUCT(-('Diário 10º PA'!$E$4:$E$5221='Analítico Cp.'!$B129),-('Diário 10º PA'!$P$4:$P$5221=C$1),('Diário 10º PA'!$F$4:$F$5221))+SUMPRODUCT(-('Comp.'!$D$5:$D$233='Analítico Cp.'!$B129),-('Comp.'!$J$5:$J$233=C$1),('Comp.'!$E$5:$E$233))</f>
        <v>34153.699999999997</v>
      </c>
      <c r="D129" s="12">
        <f>SUMPRODUCT(-('Diário 7º PA'!$E$4:$E$5383='Analítico Cp.'!$B129),-('Diário 7º PA'!$O$4:$O$5383=D$1),('Diário 7º PA'!$F$4:$F$5383))+SUMPRODUCT(-('Diário 8º PA'!$E$4:$E$5022='Analítico Cp.'!$B129),-('Diário 8º PA'!$P$4:$P$5022=D$1),('Diário 8º PA'!$F$4:$F$5022))+SUMPRODUCT(-('Diário 9º PA'!$E$4:$E$5221='Analítico Cp.'!$B129),-('Diário 9º PA'!$P$4:$P$5221=D$1),('Diário 9º PA'!$F$4:$F$5221))+SUMPRODUCT(-('Diário 10º PA'!$E$4:$E$5221='Analítico Cp.'!$B129),-('Diário 10º PA'!$P$4:$P$5221=D$1),('Diário 10º PA'!$F$4:$F$5221))+SUMPRODUCT(-('Comp.'!$D$5:$D$233='Analítico Cp.'!$B129),-('Comp.'!$J$5:$J$233=D$1),('Comp.'!$E$5:$E$233))</f>
        <v>0</v>
      </c>
      <c r="E129" s="12">
        <f>SUMPRODUCT(-('Diário 7º PA'!$E$4:$E$5383='Analítico Cp.'!$B129),-('Diário 7º PA'!$O$4:$O$5383=E$1),('Diário 7º PA'!$F$4:$F$5383))+SUMPRODUCT(-('Diário 8º PA'!$E$4:$E$5022='Analítico Cp.'!$B129),-('Diário 8º PA'!$P$4:$P$5022=E$1),('Diário 8º PA'!$F$4:$F$5022))+SUMPRODUCT(-('Diário 9º PA'!$E$4:$E$5221='Analítico Cp.'!$B129),-('Diário 9º PA'!$P$4:$P$5221=E$1),('Diário 9º PA'!$F$4:$F$5221))+SUMPRODUCT(-('Diário 10º PA'!$E$4:$E$5221='Analítico Cp.'!$B129),-('Diário 10º PA'!$P$4:$P$5221=E$1),('Diário 10º PA'!$F$4:$F$5221))+SUMPRODUCT(-('Comp.'!$D$5:$D$233='Analítico Cp.'!$B129),-('Comp.'!$J$5:$J$233=E$1),('Comp.'!$E$5:$E$233))</f>
        <v>0</v>
      </c>
      <c r="F129" s="12">
        <f>SUMPRODUCT(-('Diário 7º PA'!$E$4:$E$5383='Analítico Cp.'!$B129),-('Diário 7º PA'!$O$4:$O$5383=F$1),('Diário 7º PA'!$F$4:$F$5383))+SUMPRODUCT(-('Diário 8º PA'!$E$4:$E$5022='Analítico Cp.'!$B129),-('Diário 8º PA'!$P$4:$P$5022=F$1),('Diário 8º PA'!$F$4:$F$5022))+SUMPRODUCT(-('Diário 9º PA'!$E$4:$E$5221='Analítico Cp.'!$B129),-('Diário 9º PA'!$P$4:$P$5221=F$1),('Diário 9º PA'!$F$4:$F$5221))+SUMPRODUCT(-('Diário 10º PA'!$E$4:$E$5221='Analítico Cp.'!$B129),-('Diário 10º PA'!$P$4:$P$5221=F$1),('Diário 10º PA'!$F$4:$F$5221))+SUMPRODUCT(-('Comp.'!$D$5:$D$233='Analítico Cp.'!$B129),-('Comp.'!$J$5:$J$233=F$1),('Comp.'!$E$5:$E$233))</f>
        <v>0</v>
      </c>
      <c r="G129" s="12">
        <f>SUMPRODUCT(-('Diário 7º PA'!$E$4:$E$5383='Analítico Cp.'!$B129),-('Diário 7º PA'!$O$4:$O$5383=G$1),('Diário 7º PA'!$F$4:$F$5383))+SUMPRODUCT(-('Diário 8º PA'!$E$4:$E$5022='Analítico Cp.'!$B129),-('Diário 8º PA'!$P$4:$P$5022=G$1),('Diário 8º PA'!$F$4:$F$5022))+SUMPRODUCT(-('Diário 9º PA'!$E$4:$E$5221='Analítico Cp.'!$B129),-('Diário 9º PA'!$P$4:$P$5221=G$1),('Diário 9º PA'!$F$4:$F$5221))+SUMPRODUCT(-('Diário 10º PA'!$E$4:$E$5221='Analítico Cp.'!$B129),-('Diário 10º PA'!$P$4:$P$5221=G$1),('Diário 10º PA'!$F$4:$F$5221))+SUMPRODUCT(-('Comp.'!$D$5:$D$233='Analítico Cp.'!$B129),-('Comp.'!$J$5:$J$233=G$1),('Comp.'!$E$5:$E$233))</f>
        <v>0</v>
      </c>
      <c r="H129" s="12">
        <f>SUMPRODUCT(-('Diário 7º PA'!$E$4:$E$5383='Analítico Cp.'!$B129),-('Diário 7º PA'!$O$4:$O$5383=H$1),('Diário 7º PA'!$F$4:$F$5383))+SUMPRODUCT(-('Diário 8º PA'!$E$4:$E$5022='Analítico Cp.'!$B129),-('Diário 8º PA'!$P$4:$P$5022=H$1),('Diário 8º PA'!$F$4:$F$5022))+SUMPRODUCT(-('Diário 9º PA'!$E$4:$E$5221='Analítico Cp.'!$B129),-('Diário 9º PA'!$P$4:$P$5221=H$1),('Diário 9º PA'!$F$4:$F$5221))+SUMPRODUCT(-('Diário 10º PA'!$E$4:$E$5221='Analítico Cp.'!$B129),-('Diário 10º PA'!$P$4:$P$5221=H$1),('Diário 10º PA'!$F$4:$F$5221))+SUMPRODUCT(-('Comp.'!$D$5:$D$233='Analítico Cp.'!$B129),-('Comp.'!$J$5:$J$233=H$1),('Comp.'!$E$5:$E$233))</f>
        <v>0</v>
      </c>
      <c r="I129" s="12">
        <f>SUMPRODUCT(-('Diário 7º PA'!$E$4:$E$5383='Analítico Cp.'!$B129),-('Diário 7º PA'!$O$4:$O$5383=I$1),('Diário 7º PA'!$F$4:$F$5383))+SUMPRODUCT(-('Diário 8º PA'!$E$4:$E$5022='Analítico Cp.'!$B129),-('Diário 8º PA'!$P$4:$P$5022=I$1),('Diário 8º PA'!$F$4:$F$5022))+SUMPRODUCT(-('Diário 9º PA'!$E$4:$E$5221='Analítico Cp.'!$B129),-('Diário 9º PA'!$P$4:$P$5221=I$1),('Diário 9º PA'!$F$4:$F$5221))+SUMPRODUCT(-('Diário 10º PA'!$E$4:$E$5221='Analítico Cp.'!$B129),-('Diário 10º PA'!$P$4:$P$5221=I$1),('Diário 10º PA'!$F$4:$F$5221))+SUMPRODUCT(-('Comp.'!$D$5:$D$233='Analítico Cp.'!$B129),-('Comp.'!$J$5:$J$233=I$1),('Comp.'!$E$5:$E$233))</f>
        <v>0</v>
      </c>
      <c r="J129" s="12">
        <f>SUMPRODUCT(-('Diário 7º PA'!$E$4:$E$5383='Analítico Cp.'!$B129),-('Diário 7º PA'!$O$4:$O$5383=J$1),('Diário 7º PA'!$F$4:$F$5383))+SUMPRODUCT(-('Diário 8º PA'!$E$4:$E$5022='Analítico Cp.'!$B129),-('Diário 8º PA'!$P$4:$P$5022=J$1),('Diário 8º PA'!$F$4:$F$5022))+SUMPRODUCT(-('Diário 9º PA'!$E$4:$E$5221='Analítico Cp.'!$B129),-('Diário 9º PA'!$P$4:$P$5221=J$1),('Diário 9º PA'!$F$4:$F$5221))+SUMPRODUCT(-('Diário 10º PA'!$E$4:$E$5221='Analítico Cp.'!$B129),-('Diário 10º PA'!$P$4:$P$5221=J$1),('Diário 10º PA'!$F$4:$F$5221))+SUMPRODUCT(-('Comp.'!$D$5:$D$233='Analítico Cp.'!$B129),-('Comp.'!$J$5:$J$233=J$1),('Comp.'!$E$5:$E$233))</f>
        <v>0</v>
      </c>
      <c r="K129" s="12">
        <f>SUMPRODUCT(-('Diário 7º PA'!$E$4:$E$5383='Analítico Cp.'!$B129),-('Diário 7º PA'!$O$4:$O$5383=K$1),('Diário 7º PA'!$F$4:$F$5383))+SUMPRODUCT(-('Diário 8º PA'!$E$4:$E$5022='Analítico Cp.'!$B129),-('Diário 8º PA'!$P$4:$P$5022=K$1),('Diário 8º PA'!$F$4:$F$5022))+SUMPRODUCT(-('Diário 9º PA'!$E$4:$E$5221='Analítico Cp.'!$B129),-('Diário 9º PA'!$P$4:$P$5221=K$1),('Diário 9º PA'!$F$4:$F$5221))+SUMPRODUCT(-('Diário 10º PA'!$E$4:$E$5221='Analítico Cp.'!$B129),-('Diário 10º PA'!$P$4:$P$5221=K$1),('Diário 10º PA'!$F$4:$F$5221))+SUMPRODUCT(-('Comp.'!$D$5:$D$233='Analítico Cp.'!$B129),-('Comp.'!$J$5:$J$233=K$1),('Comp.'!$E$5:$E$233))</f>
        <v>0</v>
      </c>
      <c r="L129" s="12">
        <f>SUMPRODUCT(-('Diário 7º PA'!$E$4:$E$5383='Analítico Cp.'!$B129),-('Diário 7º PA'!$O$4:$O$5383=L$1),('Diário 7º PA'!$F$4:$F$5383))+SUMPRODUCT(-('Diário 8º PA'!$E$4:$E$5022='Analítico Cp.'!$B129),-('Diário 8º PA'!$P$4:$P$5022=L$1),('Diário 8º PA'!$F$4:$F$5022))+SUMPRODUCT(-('Diário 9º PA'!$E$4:$E$5221='Analítico Cp.'!$B129),-('Diário 9º PA'!$P$4:$P$5221=L$1),('Diário 9º PA'!$F$4:$F$5221))+SUMPRODUCT(-('Diário 10º PA'!$E$4:$E$5221='Analítico Cp.'!$B129),-('Diário 10º PA'!$P$4:$P$5221=L$1),('Diário 10º PA'!$F$4:$F$5221))+SUMPRODUCT(-('Comp.'!$D$5:$D$233='Analítico Cp.'!$B129),-('Comp.'!$J$5:$J$233=L$1),('Comp.'!$E$5:$E$233))</f>
        <v>0</v>
      </c>
      <c r="M129" s="12">
        <f>SUMPRODUCT(-('Diário 7º PA'!$E$4:$E$5383='Analítico Cp.'!$B129),-('Diário 7º PA'!$O$4:$O$5383=M$1),('Diário 7º PA'!$F$4:$F$5383))+SUMPRODUCT(-('Diário 8º PA'!$E$4:$E$5022='Analítico Cp.'!$B129),-('Diário 8º PA'!$P$4:$P$5022=M$1),('Diário 8º PA'!$F$4:$F$5022))+SUMPRODUCT(-('Diário 9º PA'!$E$4:$E$5221='Analítico Cp.'!$B129),-('Diário 9º PA'!$P$4:$P$5221=M$1),('Diário 9º PA'!$F$4:$F$5221))+SUMPRODUCT(-('Diário 10º PA'!$E$4:$E$5221='Analítico Cp.'!$B129),-('Diário 10º PA'!$P$4:$P$5221=M$1),('Diário 10º PA'!$F$4:$F$5221))+SUMPRODUCT(-('Comp.'!$D$5:$D$233='Analítico Cp.'!$B129),-('Comp.'!$J$5:$J$233=M$1),('Comp.'!$E$5:$E$233))</f>
        <v>0</v>
      </c>
      <c r="N129" s="12">
        <f>SUMPRODUCT(-('Diário 7º PA'!$E$4:$E$5383='Analítico Cp.'!$B129),-('Diário 7º PA'!$O$4:$O$5383=N$1),('Diário 7º PA'!$F$4:$F$5383))+SUMPRODUCT(-('Diário 8º PA'!$E$4:$E$5022='Analítico Cp.'!$B129),-('Diário 8º PA'!$P$4:$P$5022=N$1),('Diário 8º PA'!$F$4:$F$5022))+SUMPRODUCT(-('Diário 9º PA'!$E$4:$E$5221='Analítico Cp.'!$B129),-('Diário 9º PA'!$P$4:$P$5221=N$1),('Diário 9º PA'!$F$4:$F$5221))+SUMPRODUCT(-('Diário 10º PA'!$E$4:$E$5221='Analítico Cp.'!$B129),-('Diário 10º PA'!$P$4:$P$5221=N$1),('Diário 10º PA'!$F$4:$F$5221))+SUMPRODUCT(-('Comp.'!$D$5:$D$233='Analítico Cp.'!$B129),-('Comp.'!$J$5:$J$233=N$1),('Comp.'!$E$5:$E$233))</f>
        <v>0</v>
      </c>
      <c r="O129" s="12">
        <f t="shared" si="16"/>
        <v>34153.699999999997</v>
      </c>
      <c r="P129" s="168">
        <f t="shared" si="17"/>
        <v>3.3042888862122991E-3</v>
      </c>
    </row>
    <row r="130" spans="1:16" ht="23.25" customHeight="1" x14ac:dyDescent="0.2">
      <c r="A130" s="59" t="s">
        <v>355</v>
      </c>
      <c r="B130" s="103" t="s">
        <v>356</v>
      </c>
      <c r="C130" s="12">
        <f>SUMPRODUCT(-('Diário 7º PA'!$E$4:$E$5383='Analítico Cp.'!$B130),-('Diário 7º PA'!$O$4:$O$5383=C$1),('Diário 7º PA'!$F$4:$F$5383))+SUMPRODUCT(-('Diário 8º PA'!$E$4:$E$5022='Analítico Cp.'!$B130),-('Diário 8º PA'!$P$4:$P$5022=C$1),('Diário 8º PA'!$F$4:$F$5022))+SUMPRODUCT(-('Diário 9º PA'!$E$4:$E$5221='Analítico Cp.'!$B130),-('Diário 9º PA'!$P$4:$P$5221=C$1),('Diário 9º PA'!$F$4:$F$5221))+SUMPRODUCT(-('Diário 10º PA'!$E$4:$E$5221='Analítico Cp.'!$B130),-('Diário 10º PA'!$P$4:$P$5221=C$1),('Diário 10º PA'!$F$4:$F$5221))+SUMPRODUCT(-('Comp.'!$D$5:$D$233='Analítico Cp.'!$B130),-('Comp.'!$J$5:$J$233=C$1),('Comp.'!$E$5:$E$233))</f>
        <v>21789.57</v>
      </c>
      <c r="D130" s="12">
        <f>SUMPRODUCT(-('Diário 7º PA'!$E$4:$E$5383='Analítico Cp.'!$B130),-('Diário 7º PA'!$O$4:$O$5383=D$1),('Diário 7º PA'!$F$4:$F$5383))+SUMPRODUCT(-('Diário 8º PA'!$E$4:$E$5022='Analítico Cp.'!$B130),-('Diário 8º PA'!$P$4:$P$5022=D$1),('Diário 8º PA'!$F$4:$F$5022))+SUMPRODUCT(-('Diário 9º PA'!$E$4:$E$5221='Analítico Cp.'!$B130),-('Diário 9º PA'!$P$4:$P$5221=D$1),('Diário 9º PA'!$F$4:$F$5221))+SUMPRODUCT(-('Diário 10º PA'!$E$4:$E$5221='Analítico Cp.'!$B130),-('Diário 10º PA'!$P$4:$P$5221=D$1),('Diário 10º PA'!$F$4:$F$5221))+SUMPRODUCT(-('Comp.'!$D$5:$D$233='Analítico Cp.'!$B130),-('Comp.'!$J$5:$J$233=D$1),('Comp.'!$E$5:$E$233))</f>
        <v>5668.3300000000008</v>
      </c>
      <c r="E130" s="12">
        <f>SUMPRODUCT(-('Diário 7º PA'!$E$4:$E$5383='Analítico Cp.'!$B130),-('Diário 7º PA'!$O$4:$O$5383=E$1),('Diário 7º PA'!$F$4:$F$5383))+SUMPRODUCT(-('Diário 8º PA'!$E$4:$E$5022='Analítico Cp.'!$B130),-('Diário 8º PA'!$P$4:$P$5022=E$1),('Diário 8º PA'!$F$4:$F$5022))+SUMPRODUCT(-('Diário 9º PA'!$E$4:$E$5221='Analítico Cp.'!$B130),-('Diário 9º PA'!$P$4:$P$5221=E$1),('Diário 9º PA'!$F$4:$F$5221))+SUMPRODUCT(-('Diário 10º PA'!$E$4:$E$5221='Analítico Cp.'!$B130),-('Diário 10º PA'!$P$4:$P$5221=E$1),('Diário 10º PA'!$F$4:$F$5221))+SUMPRODUCT(-('Comp.'!$D$5:$D$233='Analítico Cp.'!$B130),-('Comp.'!$J$5:$J$233=E$1),('Comp.'!$E$5:$E$233))</f>
        <v>12368.499999999998</v>
      </c>
      <c r="F130" s="12">
        <f>SUMPRODUCT(-('Diário 7º PA'!$E$4:$E$5383='Analítico Cp.'!$B130),-('Diário 7º PA'!$O$4:$O$5383=F$1),('Diário 7º PA'!$F$4:$F$5383))+SUMPRODUCT(-('Diário 8º PA'!$E$4:$E$5022='Analítico Cp.'!$B130),-('Diário 8º PA'!$P$4:$P$5022=F$1),('Diário 8º PA'!$F$4:$F$5022))+SUMPRODUCT(-('Diário 9º PA'!$E$4:$E$5221='Analítico Cp.'!$B130),-('Diário 9º PA'!$P$4:$P$5221=F$1),('Diário 9º PA'!$F$4:$F$5221))+SUMPRODUCT(-('Diário 10º PA'!$E$4:$E$5221='Analítico Cp.'!$B130),-('Diário 10º PA'!$P$4:$P$5221=F$1),('Diário 10º PA'!$F$4:$F$5221))+SUMPRODUCT(-('Comp.'!$D$5:$D$233='Analítico Cp.'!$B130),-('Comp.'!$J$5:$J$233=F$1),('Comp.'!$E$5:$E$233))</f>
        <v>0</v>
      </c>
      <c r="G130" s="12">
        <f>SUMPRODUCT(-('Diário 7º PA'!$E$4:$E$5383='Analítico Cp.'!$B130),-('Diário 7º PA'!$O$4:$O$5383=G$1),('Diário 7º PA'!$F$4:$F$5383))+SUMPRODUCT(-('Diário 8º PA'!$E$4:$E$5022='Analítico Cp.'!$B130),-('Diário 8º PA'!$P$4:$P$5022=G$1),('Diário 8º PA'!$F$4:$F$5022))+SUMPRODUCT(-('Diário 9º PA'!$E$4:$E$5221='Analítico Cp.'!$B130),-('Diário 9º PA'!$P$4:$P$5221=G$1),('Diário 9º PA'!$F$4:$F$5221))+SUMPRODUCT(-('Diário 10º PA'!$E$4:$E$5221='Analítico Cp.'!$B130),-('Diário 10º PA'!$P$4:$P$5221=G$1),('Diário 10º PA'!$F$4:$F$5221))+SUMPRODUCT(-('Comp.'!$D$5:$D$233='Analítico Cp.'!$B130),-('Comp.'!$J$5:$J$233=G$1),('Comp.'!$E$5:$E$233))</f>
        <v>0</v>
      </c>
      <c r="H130" s="12">
        <f>SUMPRODUCT(-('Diário 7º PA'!$E$4:$E$5383='Analítico Cp.'!$B130),-('Diário 7º PA'!$O$4:$O$5383=H$1),('Diário 7º PA'!$F$4:$F$5383))+SUMPRODUCT(-('Diário 8º PA'!$E$4:$E$5022='Analítico Cp.'!$B130),-('Diário 8º PA'!$P$4:$P$5022=H$1),('Diário 8º PA'!$F$4:$F$5022))+SUMPRODUCT(-('Diário 9º PA'!$E$4:$E$5221='Analítico Cp.'!$B130),-('Diário 9º PA'!$P$4:$P$5221=H$1),('Diário 9º PA'!$F$4:$F$5221))+SUMPRODUCT(-('Diário 10º PA'!$E$4:$E$5221='Analítico Cp.'!$B130),-('Diário 10º PA'!$P$4:$P$5221=H$1),('Diário 10º PA'!$F$4:$F$5221))+SUMPRODUCT(-('Comp.'!$D$5:$D$233='Analítico Cp.'!$B130),-('Comp.'!$J$5:$J$233=H$1),('Comp.'!$E$5:$E$233))</f>
        <v>0</v>
      </c>
      <c r="I130" s="12">
        <f>SUMPRODUCT(-('Diário 7º PA'!$E$4:$E$5383='Analítico Cp.'!$B130),-('Diário 7º PA'!$O$4:$O$5383=I$1),('Diário 7º PA'!$F$4:$F$5383))+SUMPRODUCT(-('Diário 8º PA'!$E$4:$E$5022='Analítico Cp.'!$B130),-('Diário 8º PA'!$P$4:$P$5022=I$1),('Diário 8º PA'!$F$4:$F$5022))+SUMPRODUCT(-('Diário 9º PA'!$E$4:$E$5221='Analítico Cp.'!$B130),-('Diário 9º PA'!$P$4:$P$5221=I$1),('Diário 9º PA'!$F$4:$F$5221))+SUMPRODUCT(-('Diário 10º PA'!$E$4:$E$5221='Analítico Cp.'!$B130),-('Diário 10º PA'!$P$4:$P$5221=I$1),('Diário 10º PA'!$F$4:$F$5221))+SUMPRODUCT(-('Comp.'!$D$5:$D$233='Analítico Cp.'!$B130),-('Comp.'!$J$5:$J$233=I$1),('Comp.'!$E$5:$E$233))</f>
        <v>0</v>
      </c>
      <c r="J130" s="12">
        <f>SUMPRODUCT(-('Diário 7º PA'!$E$4:$E$5383='Analítico Cp.'!$B130),-('Diário 7º PA'!$O$4:$O$5383=J$1),('Diário 7º PA'!$F$4:$F$5383))+SUMPRODUCT(-('Diário 8º PA'!$E$4:$E$5022='Analítico Cp.'!$B130),-('Diário 8º PA'!$P$4:$P$5022=J$1),('Diário 8º PA'!$F$4:$F$5022))+SUMPRODUCT(-('Diário 9º PA'!$E$4:$E$5221='Analítico Cp.'!$B130),-('Diário 9º PA'!$P$4:$P$5221=J$1),('Diário 9º PA'!$F$4:$F$5221))+SUMPRODUCT(-('Diário 10º PA'!$E$4:$E$5221='Analítico Cp.'!$B130),-('Diário 10º PA'!$P$4:$P$5221=J$1),('Diário 10º PA'!$F$4:$F$5221))+SUMPRODUCT(-('Comp.'!$D$5:$D$233='Analítico Cp.'!$B130),-('Comp.'!$J$5:$J$233=J$1),('Comp.'!$E$5:$E$233))</f>
        <v>0</v>
      </c>
      <c r="K130" s="12">
        <f>SUMPRODUCT(-('Diário 7º PA'!$E$4:$E$5383='Analítico Cp.'!$B130),-('Diário 7º PA'!$O$4:$O$5383=K$1),('Diário 7º PA'!$F$4:$F$5383))+SUMPRODUCT(-('Diário 8º PA'!$E$4:$E$5022='Analítico Cp.'!$B130),-('Diário 8º PA'!$P$4:$P$5022=K$1),('Diário 8º PA'!$F$4:$F$5022))+SUMPRODUCT(-('Diário 9º PA'!$E$4:$E$5221='Analítico Cp.'!$B130),-('Diário 9º PA'!$P$4:$P$5221=K$1),('Diário 9º PA'!$F$4:$F$5221))+SUMPRODUCT(-('Diário 10º PA'!$E$4:$E$5221='Analítico Cp.'!$B130),-('Diário 10º PA'!$P$4:$P$5221=K$1),('Diário 10º PA'!$F$4:$F$5221))+SUMPRODUCT(-('Comp.'!$D$5:$D$233='Analítico Cp.'!$B130),-('Comp.'!$J$5:$J$233=K$1),('Comp.'!$E$5:$E$233))</f>
        <v>0</v>
      </c>
      <c r="L130" s="12">
        <f>SUMPRODUCT(-('Diário 7º PA'!$E$4:$E$5383='Analítico Cp.'!$B130),-('Diário 7º PA'!$O$4:$O$5383=L$1),('Diário 7º PA'!$F$4:$F$5383))+SUMPRODUCT(-('Diário 8º PA'!$E$4:$E$5022='Analítico Cp.'!$B130),-('Diário 8º PA'!$P$4:$P$5022=L$1),('Diário 8º PA'!$F$4:$F$5022))+SUMPRODUCT(-('Diário 9º PA'!$E$4:$E$5221='Analítico Cp.'!$B130),-('Diário 9º PA'!$P$4:$P$5221=L$1),('Diário 9º PA'!$F$4:$F$5221))+SUMPRODUCT(-('Diário 10º PA'!$E$4:$E$5221='Analítico Cp.'!$B130),-('Diário 10º PA'!$P$4:$P$5221=L$1),('Diário 10º PA'!$F$4:$F$5221))+SUMPRODUCT(-('Comp.'!$D$5:$D$233='Analítico Cp.'!$B130),-('Comp.'!$J$5:$J$233=L$1),('Comp.'!$E$5:$E$233))</f>
        <v>0</v>
      </c>
      <c r="M130" s="12">
        <f>SUMPRODUCT(-('Diário 7º PA'!$E$4:$E$5383='Analítico Cp.'!$B130),-('Diário 7º PA'!$O$4:$O$5383=M$1),('Diário 7º PA'!$F$4:$F$5383))+SUMPRODUCT(-('Diário 8º PA'!$E$4:$E$5022='Analítico Cp.'!$B130),-('Diário 8º PA'!$P$4:$P$5022=M$1),('Diário 8º PA'!$F$4:$F$5022))+SUMPRODUCT(-('Diário 9º PA'!$E$4:$E$5221='Analítico Cp.'!$B130),-('Diário 9º PA'!$P$4:$P$5221=M$1),('Diário 9º PA'!$F$4:$F$5221))+SUMPRODUCT(-('Diário 10º PA'!$E$4:$E$5221='Analítico Cp.'!$B130),-('Diário 10º PA'!$P$4:$P$5221=M$1),('Diário 10º PA'!$F$4:$F$5221))+SUMPRODUCT(-('Comp.'!$D$5:$D$233='Analítico Cp.'!$B130),-('Comp.'!$J$5:$J$233=M$1),('Comp.'!$E$5:$E$233))</f>
        <v>0</v>
      </c>
      <c r="N130" s="12">
        <f>SUMPRODUCT(-('Diário 7º PA'!$E$4:$E$5383='Analítico Cp.'!$B130),-('Diário 7º PA'!$O$4:$O$5383=N$1),('Diário 7º PA'!$F$4:$F$5383))+SUMPRODUCT(-('Diário 8º PA'!$E$4:$E$5022='Analítico Cp.'!$B130),-('Diário 8º PA'!$P$4:$P$5022=N$1),('Diário 8º PA'!$F$4:$F$5022))+SUMPRODUCT(-('Diário 9º PA'!$E$4:$E$5221='Analítico Cp.'!$B130),-('Diário 9º PA'!$P$4:$P$5221=N$1),('Diário 9º PA'!$F$4:$F$5221))+SUMPRODUCT(-('Diário 10º PA'!$E$4:$E$5221='Analítico Cp.'!$B130),-('Diário 10º PA'!$P$4:$P$5221=N$1),('Diário 10º PA'!$F$4:$F$5221))+SUMPRODUCT(-('Comp.'!$D$5:$D$233='Analítico Cp.'!$B130),-('Comp.'!$J$5:$J$233=N$1),('Comp.'!$E$5:$E$233))</f>
        <v>0</v>
      </c>
      <c r="O130" s="12">
        <f t="shared" si="16"/>
        <v>39826.400000000001</v>
      </c>
      <c r="P130" s="168">
        <f t="shared" si="17"/>
        <v>3.8531090598630758E-3</v>
      </c>
    </row>
    <row r="131" spans="1:16" ht="23.25" customHeight="1" x14ac:dyDescent="0.2">
      <c r="A131" s="59" t="s">
        <v>357</v>
      </c>
      <c r="B131" s="103" t="s">
        <v>358</v>
      </c>
      <c r="C131" s="12">
        <f>SUMPRODUCT(-('Diário 7º PA'!$E$4:$E$5383='Analítico Cp.'!$B131),-('Diário 7º PA'!$O$4:$O$5383=C$1),('Diário 7º PA'!$F$4:$F$5383))+SUMPRODUCT(-('Diário 8º PA'!$E$4:$E$5022='Analítico Cp.'!$B131),-('Diário 8º PA'!$P$4:$P$5022=C$1),('Diário 8º PA'!$F$4:$F$5022))+SUMPRODUCT(-('Diário 9º PA'!$E$4:$E$5221='Analítico Cp.'!$B131),-('Diário 9º PA'!$P$4:$P$5221=C$1),('Diário 9º PA'!$F$4:$F$5221))+SUMPRODUCT(-('Diário 10º PA'!$E$4:$E$5221='Analítico Cp.'!$B131),-('Diário 10º PA'!$P$4:$P$5221=C$1),('Diário 10º PA'!$F$4:$F$5221))+SUMPRODUCT(-('Comp.'!$D$5:$D$233='Analítico Cp.'!$B131),-('Comp.'!$J$5:$J$233=C$1),('Comp.'!$E$5:$E$233))</f>
        <v>4542.4799999999987</v>
      </c>
      <c r="D131" s="12">
        <f>SUMPRODUCT(-('Diário 7º PA'!$E$4:$E$5383='Analítico Cp.'!$B131),-('Diário 7º PA'!$O$4:$O$5383=D$1),('Diário 7º PA'!$F$4:$F$5383))+SUMPRODUCT(-('Diário 8º PA'!$E$4:$E$5022='Analítico Cp.'!$B131),-('Diário 8º PA'!$P$4:$P$5022=D$1),('Diário 8º PA'!$F$4:$F$5022))+SUMPRODUCT(-('Diário 9º PA'!$E$4:$E$5221='Analítico Cp.'!$B131),-('Diário 9º PA'!$P$4:$P$5221=D$1),('Diário 9º PA'!$F$4:$F$5221))+SUMPRODUCT(-('Diário 10º PA'!$E$4:$E$5221='Analítico Cp.'!$B131),-('Diário 10º PA'!$P$4:$P$5221=D$1),('Diário 10º PA'!$F$4:$F$5221))+SUMPRODUCT(-('Comp.'!$D$5:$D$233='Analítico Cp.'!$B131),-('Comp.'!$J$5:$J$233=D$1),('Comp.'!$E$5:$E$233))</f>
        <v>3151.4100000000012</v>
      </c>
      <c r="E131" s="12">
        <f>SUMPRODUCT(-('Diário 7º PA'!$E$4:$E$5383='Analítico Cp.'!$B131),-('Diário 7º PA'!$O$4:$O$5383=E$1),('Diário 7º PA'!$F$4:$F$5383))+SUMPRODUCT(-('Diário 8º PA'!$E$4:$E$5022='Analítico Cp.'!$B131),-('Diário 8º PA'!$P$4:$P$5022=E$1),('Diário 8º PA'!$F$4:$F$5022))+SUMPRODUCT(-('Diário 9º PA'!$E$4:$E$5221='Analítico Cp.'!$B131),-('Diário 9º PA'!$P$4:$P$5221=E$1),('Diário 9º PA'!$F$4:$F$5221))+SUMPRODUCT(-('Diário 10º PA'!$E$4:$E$5221='Analítico Cp.'!$B131),-('Diário 10º PA'!$P$4:$P$5221=E$1),('Diário 10º PA'!$F$4:$F$5221))+SUMPRODUCT(-('Comp.'!$D$5:$D$233='Analítico Cp.'!$B131),-('Comp.'!$J$5:$J$233=E$1),('Comp.'!$E$5:$E$233))</f>
        <v>4001.4700000000007</v>
      </c>
      <c r="F131" s="12">
        <f>SUMPRODUCT(-('Diário 7º PA'!$E$4:$E$5383='Analítico Cp.'!$B131),-('Diário 7º PA'!$O$4:$O$5383=F$1),('Diário 7º PA'!$F$4:$F$5383))+SUMPRODUCT(-('Diário 8º PA'!$E$4:$E$5022='Analítico Cp.'!$B131),-('Diário 8º PA'!$P$4:$P$5022=F$1),('Diário 8º PA'!$F$4:$F$5022))+SUMPRODUCT(-('Diário 9º PA'!$E$4:$E$5221='Analítico Cp.'!$B131),-('Diário 9º PA'!$P$4:$P$5221=F$1),('Diário 9º PA'!$F$4:$F$5221))+SUMPRODUCT(-('Diário 10º PA'!$E$4:$E$5221='Analítico Cp.'!$B131),-('Diário 10º PA'!$P$4:$P$5221=F$1),('Diário 10º PA'!$F$4:$F$5221))+SUMPRODUCT(-('Comp.'!$D$5:$D$233='Analítico Cp.'!$B131),-('Comp.'!$J$5:$J$233=F$1),('Comp.'!$E$5:$E$233))</f>
        <v>0</v>
      </c>
      <c r="G131" s="12">
        <f>SUMPRODUCT(-('Diário 7º PA'!$E$4:$E$5383='Analítico Cp.'!$B131),-('Diário 7º PA'!$O$4:$O$5383=G$1),('Diário 7º PA'!$F$4:$F$5383))+SUMPRODUCT(-('Diário 8º PA'!$E$4:$E$5022='Analítico Cp.'!$B131),-('Diário 8º PA'!$P$4:$P$5022=G$1),('Diário 8º PA'!$F$4:$F$5022))+SUMPRODUCT(-('Diário 9º PA'!$E$4:$E$5221='Analítico Cp.'!$B131),-('Diário 9º PA'!$P$4:$P$5221=G$1),('Diário 9º PA'!$F$4:$F$5221))+SUMPRODUCT(-('Diário 10º PA'!$E$4:$E$5221='Analítico Cp.'!$B131),-('Diário 10º PA'!$P$4:$P$5221=G$1),('Diário 10º PA'!$F$4:$F$5221))+SUMPRODUCT(-('Comp.'!$D$5:$D$233='Analítico Cp.'!$B131),-('Comp.'!$J$5:$J$233=G$1),('Comp.'!$E$5:$E$233))</f>
        <v>0</v>
      </c>
      <c r="H131" s="12">
        <f>SUMPRODUCT(-('Diário 7º PA'!$E$4:$E$5383='Analítico Cp.'!$B131),-('Diário 7º PA'!$O$4:$O$5383=H$1),('Diário 7º PA'!$F$4:$F$5383))+SUMPRODUCT(-('Diário 8º PA'!$E$4:$E$5022='Analítico Cp.'!$B131),-('Diário 8º PA'!$P$4:$P$5022=H$1),('Diário 8º PA'!$F$4:$F$5022))+SUMPRODUCT(-('Diário 9º PA'!$E$4:$E$5221='Analítico Cp.'!$B131),-('Diário 9º PA'!$P$4:$P$5221=H$1),('Diário 9º PA'!$F$4:$F$5221))+SUMPRODUCT(-('Diário 10º PA'!$E$4:$E$5221='Analítico Cp.'!$B131),-('Diário 10º PA'!$P$4:$P$5221=H$1),('Diário 10º PA'!$F$4:$F$5221))+SUMPRODUCT(-('Comp.'!$D$5:$D$233='Analítico Cp.'!$B131),-('Comp.'!$J$5:$J$233=H$1),('Comp.'!$E$5:$E$233))</f>
        <v>0</v>
      </c>
      <c r="I131" s="12">
        <f>SUMPRODUCT(-('Diário 7º PA'!$E$4:$E$5383='Analítico Cp.'!$B131),-('Diário 7º PA'!$O$4:$O$5383=I$1),('Diário 7º PA'!$F$4:$F$5383))+SUMPRODUCT(-('Diário 8º PA'!$E$4:$E$5022='Analítico Cp.'!$B131),-('Diário 8º PA'!$P$4:$P$5022=I$1),('Diário 8º PA'!$F$4:$F$5022))+SUMPRODUCT(-('Diário 9º PA'!$E$4:$E$5221='Analítico Cp.'!$B131),-('Diário 9º PA'!$P$4:$P$5221=I$1),('Diário 9º PA'!$F$4:$F$5221))+SUMPRODUCT(-('Diário 10º PA'!$E$4:$E$5221='Analítico Cp.'!$B131),-('Diário 10º PA'!$P$4:$P$5221=I$1),('Diário 10º PA'!$F$4:$F$5221))+SUMPRODUCT(-('Comp.'!$D$5:$D$233='Analítico Cp.'!$B131),-('Comp.'!$J$5:$J$233=I$1),('Comp.'!$E$5:$E$233))</f>
        <v>0</v>
      </c>
      <c r="J131" s="12">
        <f>SUMPRODUCT(-('Diário 7º PA'!$E$4:$E$5383='Analítico Cp.'!$B131),-('Diário 7º PA'!$O$4:$O$5383=J$1),('Diário 7º PA'!$F$4:$F$5383))+SUMPRODUCT(-('Diário 8º PA'!$E$4:$E$5022='Analítico Cp.'!$B131),-('Diário 8º PA'!$P$4:$P$5022=J$1),('Diário 8º PA'!$F$4:$F$5022))+SUMPRODUCT(-('Diário 9º PA'!$E$4:$E$5221='Analítico Cp.'!$B131),-('Diário 9º PA'!$P$4:$P$5221=J$1),('Diário 9º PA'!$F$4:$F$5221))+SUMPRODUCT(-('Diário 10º PA'!$E$4:$E$5221='Analítico Cp.'!$B131),-('Diário 10º PA'!$P$4:$P$5221=J$1),('Diário 10º PA'!$F$4:$F$5221))+SUMPRODUCT(-('Comp.'!$D$5:$D$233='Analítico Cp.'!$B131),-('Comp.'!$J$5:$J$233=J$1),('Comp.'!$E$5:$E$233))</f>
        <v>0</v>
      </c>
      <c r="K131" s="12">
        <f>SUMPRODUCT(-('Diário 7º PA'!$E$4:$E$5383='Analítico Cp.'!$B131),-('Diário 7º PA'!$O$4:$O$5383=K$1),('Diário 7º PA'!$F$4:$F$5383))+SUMPRODUCT(-('Diário 8º PA'!$E$4:$E$5022='Analítico Cp.'!$B131),-('Diário 8º PA'!$P$4:$P$5022=K$1),('Diário 8º PA'!$F$4:$F$5022))+SUMPRODUCT(-('Diário 9º PA'!$E$4:$E$5221='Analítico Cp.'!$B131),-('Diário 9º PA'!$P$4:$P$5221=K$1),('Diário 9º PA'!$F$4:$F$5221))+SUMPRODUCT(-('Diário 10º PA'!$E$4:$E$5221='Analítico Cp.'!$B131),-('Diário 10º PA'!$P$4:$P$5221=K$1),('Diário 10º PA'!$F$4:$F$5221))+SUMPRODUCT(-('Comp.'!$D$5:$D$233='Analítico Cp.'!$B131),-('Comp.'!$J$5:$J$233=K$1),('Comp.'!$E$5:$E$233))</f>
        <v>0</v>
      </c>
      <c r="L131" s="12">
        <f>SUMPRODUCT(-('Diário 7º PA'!$E$4:$E$5383='Analítico Cp.'!$B131),-('Diário 7º PA'!$O$4:$O$5383=L$1),('Diário 7º PA'!$F$4:$F$5383))+SUMPRODUCT(-('Diário 8º PA'!$E$4:$E$5022='Analítico Cp.'!$B131),-('Diário 8º PA'!$P$4:$P$5022=L$1),('Diário 8º PA'!$F$4:$F$5022))+SUMPRODUCT(-('Diário 9º PA'!$E$4:$E$5221='Analítico Cp.'!$B131),-('Diário 9º PA'!$P$4:$P$5221=L$1),('Diário 9º PA'!$F$4:$F$5221))+SUMPRODUCT(-('Diário 10º PA'!$E$4:$E$5221='Analítico Cp.'!$B131),-('Diário 10º PA'!$P$4:$P$5221=L$1),('Diário 10º PA'!$F$4:$F$5221))+SUMPRODUCT(-('Comp.'!$D$5:$D$233='Analítico Cp.'!$B131),-('Comp.'!$J$5:$J$233=L$1),('Comp.'!$E$5:$E$233))</f>
        <v>0</v>
      </c>
      <c r="M131" s="12">
        <f>SUMPRODUCT(-('Diário 7º PA'!$E$4:$E$5383='Analítico Cp.'!$B131),-('Diário 7º PA'!$O$4:$O$5383=M$1),('Diário 7º PA'!$F$4:$F$5383))+SUMPRODUCT(-('Diário 8º PA'!$E$4:$E$5022='Analítico Cp.'!$B131),-('Diário 8º PA'!$P$4:$P$5022=M$1),('Diário 8º PA'!$F$4:$F$5022))+SUMPRODUCT(-('Diário 9º PA'!$E$4:$E$5221='Analítico Cp.'!$B131),-('Diário 9º PA'!$P$4:$P$5221=M$1),('Diário 9º PA'!$F$4:$F$5221))+SUMPRODUCT(-('Diário 10º PA'!$E$4:$E$5221='Analítico Cp.'!$B131),-('Diário 10º PA'!$P$4:$P$5221=M$1),('Diário 10º PA'!$F$4:$F$5221))+SUMPRODUCT(-('Comp.'!$D$5:$D$233='Analítico Cp.'!$B131),-('Comp.'!$J$5:$J$233=M$1),('Comp.'!$E$5:$E$233))</f>
        <v>0</v>
      </c>
      <c r="N131" s="12">
        <f>SUMPRODUCT(-('Diário 7º PA'!$E$4:$E$5383='Analítico Cp.'!$B131),-('Diário 7º PA'!$O$4:$O$5383=N$1),('Diário 7º PA'!$F$4:$F$5383))+SUMPRODUCT(-('Diário 8º PA'!$E$4:$E$5022='Analítico Cp.'!$B131),-('Diário 8º PA'!$P$4:$P$5022=N$1),('Diário 8º PA'!$F$4:$F$5022))+SUMPRODUCT(-('Diário 9º PA'!$E$4:$E$5221='Analítico Cp.'!$B131),-('Diário 9º PA'!$P$4:$P$5221=N$1),('Diário 9º PA'!$F$4:$F$5221))+SUMPRODUCT(-('Diário 10º PA'!$E$4:$E$5221='Analítico Cp.'!$B131),-('Diário 10º PA'!$P$4:$P$5221=N$1),('Diário 10º PA'!$F$4:$F$5221))+SUMPRODUCT(-('Comp.'!$D$5:$D$233='Analítico Cp.'!$B131),-('Comp.'!$J$5:$J$233=N$1),('Comp.'!$E$5:$E$233))</f>
        <v>0</v>
      </c>
      <c r="O131" s="12">
        <f t="shared" si="16"/>
        <v>11695.36</v>
      </c>
      <c r="P131" s="168">
        <f t="shared" si="17"/>
        <v>1.1314981412922137E-3</v>
      </c>
    </row>
    <row r="132" spans="1:16" ht="23.25" customHeight="1" x14ac:dyDescent="0.2">
      <c r="A132" s="59" t="s">
        <v>359</v>
      </c>
      <c r="B132" s="103" t="s">
        <v>360</v>
      </c>
      <c r="C132" s="12">
        <f>SUMPRODUCT(-('Diário 7º PA'!$E$4:$E$5383='Analítico Cp.'!$B132),-('Diário 7º PA'!$O$4:$O$5383=C$1),('Diário 7º PA'!$F$4:$F$5383))+SUMPRODUCT(-('Diário 8º PA'!$E$4:$E$5022='Analítico Cp.'!$B132),-('Diário 8º PA'!$P$4:$P$5022=C$1),('Diário 8º PA'!$F$4:$F$5022))+SUMPRODUCT(-('Diário 9º PA'!$E$4:$E$5221='Analítico Cp.'!$B132),-('Diário 9º PA'!$P$4:$P$5221=C$1),('Diário 9º PA'!$F$4:$F$5221))+SUMPRODUCT(-('Diário 10º PA'!$E$4:$E$5221='Analítico Cp.'!$B132),-('Diário 10º PA'!$P$4:$P$5221=C$1),('Diário 10º PA'!$F$4:$F$5221))+SUMPRODUCT(-('Comp.'!$D$5:$D$233='Analítico Cp.'!$B132),-('Comp.'!$J$5:$J$233=C$1),('Comp.'!$E$5:$E$233))</f>
        <v>9020.41</v>
      </c>
      <c r="D132" s="12">
        <f>SUMPRODUCT(-('Diário 7º PA'!$E$4:$E$5383='Analítico Cp.'!$B132),-('Diário 7º PA'!$O$4:$O$5383=D$1),('Diário 7º PA'!$F$4:$F$5383))+SUMPRODUCT(-('Diário 8º PA'!$E$4:$E$5022='Analítico Cp.'!$B132),-('Diário 8º PA'!$P$4:$P$5022=D$1),('Diário 8º PA'!$F$4:$F$5022))+SUMPRODUCT(-('Diário 9º PA'!$E$4:$E$5221='Analítico Cp.'!$B132),-('Diário 9º PA'!$P$4:$P$5221=D$1),('Diário 9º PA'!$F$4:$F$5221))+SUMPRODUCT(-('Diário 10º PA'!$E$4:$E$5221='Analítico Cp.'!$B132),-('Diário 10º PA'!$P$4:$P$5221=D$1),('Diário 10º PA'!$F$4:$F$5221))+SUMPRODUCT(-('Comp.'!$D$5:$D$233='Analítico Cp.'!$B132),-('Comp.'!$J$5:$J$233=D$1),('Comp.'!$E$5:$E$233))</f>
        <v>5208.6100000000006</v>
      </c>
      <c r="E132" s="12">
        <f>SUMPRODUCT(-('Diário 7º PA'!$E$4:$E$5383='Analítico Cp.'!$B132),-('Diário 7º PA'!$O$4:$O$5383=E$1),('Diário 7º PA'!$F$4:$F$5383))+SUMPRODUCT(-('Diário 8º PA'!$E$4:$E$5022='Analítico Cp.'!$B132),-('Diário 8º PA'!$P$4:$P$5022=E$1),('Diário 8º PA'!$F$4:$F$5022))+SUMPRODUCT(-('Diário 9º PA'!$E$4:$E$5221='Analítico Cp.'!$B132),-('Diário 9º PA'!$P$4:$P$5221=E$1),('Diário 9º PA'!$F$4:$F$5221))+SUMPRODUCT(-('Diário 10º PA'!$E$4:$E$5221='Analítico Cp.'!$B132),-('Diário 10º PA'!$P$4:$P$5221=E$1),('Diário 10º PA'!$F$4:$F$5221))+SUMPRODUCT(-('Comp.'!$D$5:$D$233='Analítico Cp.'!$B132),-('Comp.'!$J$5:$J$233=E$1),('Comp.'!$E$5:$E$233))</f>
        <v>9821.4499999999989</v>
      </c>
      <c r="F132" s="12">
        <f>SUMPRODUCT(-('Diário 7º PA'!$E$4:$E$5383='Analítico Cp.'!$B132),-('Diário 7º PA'!$O$4:$O$5383=F$1),('Diário 7º PA'!$F$4:$F$5383))+SUMPRODUCT(-('Diário 8º PA'!$E$4:$E$5022='Analítico Cp.'!$B132),-('Diário 8º PA'!$P$4:$P$5022=F$1),('Diário 8º PA'!$F$4:$F$5022))+SUMPRODUCT(-('Diário 9º PA'!$E$4:$E$5221='Analítico Cp.'!$B132),-('Diário 9º PA'!$P$4:$P$5221=F$1),('Diário 9º PA'!$F$4:$F$5221))+SUMPRODUCT(-('Diário 10º PA'!$E$4:$E$5221='Analítico Cp.'!$B132),-('Diário 10º PA'!$P$4:$P$5221=F$1),('Diário 10º PA'!$F$4:$F$5221))+SUMPRODUCT(-('Comp.'!$D$5:$D$233='Analítico Cp.'!$B132),-('Comp.'!$J$5:$J$233=F$1),('Comp.'!$E$5:$E$233))</f>
        <v>0</v>
      </c>
      <c r="G132" s="12">
        <f>SUMPRODUCT(-('Diário 7º PA'!$E$4:$E$5383='Analítico Cp.'!$B132),-('Diário 7º PA'!$O$4:$O$5383=G$1),('Diário 7º PA'!$F$4:$F$5383))+SUMPRODUCT(-('Diário 8º PA'!$E$4:$E$5022='Analítico Cp.'!$B132),-('Diário 8º PA'!$P$4:$P$5022=G$1),('Diário 8º PA'!$F$4:$F$5022))+SUMPRODUCT(-('Diário 9º PA'!$E$4:$E$5221='Analítico Cp.'!$B132),-('Diário 9º PA'!$P$4:$P$5221=G$1),('Diário 9º PA'!$F$4:$F$5221))+SUMPRODUCT(-('Diário 10º PA'!$E$4:$E$5221='Analítico Cp.'!$B132),-('Diário 10º PA'!$P$4:$P$5221=G$1),('Diário 10º PA'!$F$4:$F$5221))+SUMPRODUCT(-('Comp.'!$D$5:$D$233='Analítico Cp.'!$B132),-('Comp.'!$J$5:$J$233=G$1),('Comp.'!$E$5:$E$233))</f>
        <v>0</v>
      </c>
      <c r="H132" s="12">
        <f>SUMPRODUCT(-('Diário 7º PA'!$E$4:$E$5383='Analítico Cp.'!$B132),-('Diário 7º PA'!$O$4:$O$5383=H$1),('Diário 7º PA'!$F$4:$F$5383))+SUMPRODUCT(-('Diário 8º PA'!$E$4:$E$5022='Analítico Cp.'!$B132),-('Diário 8º PA'!$P$4:$P$5022=H$1),('Diário 8º PA'!$F$4:$F$5022))+SUMPRODUCT(-('Diário 9º PA'!$E$4:$E$5221='Analítico Cp.'!$B132),-('Diário 9º PA'!$P$4:$P$5221=H$1),('Diário 9º PA'!$F$4:$F$5221))+SUMPRODUCT(-('Diário 10º PA'!$E$4:$E$5221='Analítico Cp.'!$B132),-('Diário 10º PA'!$P$4:$P$5221=H$1),('Diário 10º PA'!$F$4:$F$5221))+SUMPRODUCT(-('Comp.'!$D$5:$D$233='Analítico Cp.'!$B132),-('Comp.'!$J$5:$J$233=H$1),('Comp.'!$E$5:$E$233))</f>
        <v>0</v>
      </c>
      <c r="I132" s="12">
        <f>SUMPRODUCT(-('Diário 7º PA'!$E$4:$E$5383='Analítico Cp.'!$B132),-('Diário 7º PA'!$O$4:$O$5383=I$1),('Diário 7º PA'!$F$4:$F$5383))+SUMPRODUCT(-('Diário 8º PA'!$E$4:$E$5022='Analítico Cp.'!$B132),-('Diário 8º PA'!$P$4:$P$5022=I$1),('Diário 8º PA'!$F$4:$F$5022))+SUMPRODUCT(-('Diário 9º PA'!$E$4:$E$5221='Analítico Cp.'!$B132),-('Diário 9º PA'!$P$4:$P$5221=I$1),('Diário 9º PA'!$F$4:$F$5221))+SUMPRODUCT(-('Diário 10º PA'!$E$4:$E$5221='Analítico Cp.'!$B132),-('Diário 10º PA'!$P$4:$P$5221=I$1),('Diário 10º PA'!$F$4:$F$5221))+SUMPRODUCT(-('Comp.'!$D$5:$D$233='Analítico Cp.'!$B132),-('Comp.'!$J$5:$J$233=I$1),('Comp.'!$E$5:$E$233))</f>
        <v>0</v>
      </c>
      <c r="J132" s="12">
        <f>SUMPRODUCT(-('Diário 7º PA'!$E$4:$E$5383='Analítico Cp.'!$B132),-('Diário 7º PA'!$O$4:$O$5383=J$1),('Diário 7º PA'!$F$4:$F$5383))+SUMPRODUCT(-('Diário 8º PA'!$E$4:$E$5022='Analítico Cp.'!$B132),-('Diário 8º PA'!$P$4:$P$5022=J$1),('Diário 8º PA'!$F$4:$F$5022))+SUMPRODUCT(-('Diário 9º PA'!$E$4:$E$5221='Analítico Cp.'!$B132),-('Diário 9º PA'!$P$4:$P$5221=J$1),('Diário 9º PA'!$F$4:$F$5221))+SUMPRODUCT(-('Diário 10º PA'!$E$4:$E$5221='Analítico Cp.'!$B132),-('Diário 10º PA'!$P$4:$P$5221=J$1),('Diário 10º PA'!$F$4:$F$5221))+SUMPRODUCT(-('Comp.'!$D$5:$D$233='Analítico Cp.'!$B132),-('Comp.'!$J$5:$J$233=J$1),('Comp.'!$E$5:$E$233))</f>
        <v>0</v>
      </c>
      <c r="K132" s="12">
        <f>SUMPRODUCT(-('Diário 7º PA'!$E$4:$E$5383='Analítico Cp.'!$B132),-('Diário 7º PA'!$O$4:$O$5383=K$1),('Diário 7º PA'!$F$4:$F$5383))+SUMPRODUCT(-('Diário 8º PA'!$E$4:$E$5022='Analítico Cp.'!$B132),-('Diário 8º PA'!$P$4:$P$5022=K$1),('Diário 8º PA'!$F$4:$F$5022))+SUMPRODUCT(-('Diário 9º PA'!$E$4:$E$5221='Analítico Cp.'!$B132),-('Diário 9º PA'!$P$4:$P$5221=K$1),('Diário 9º PA'!$F$4:$F$5221))+SUMPRODUCT(-('Diário 10º PA'!$E$4:$E$5221='Analítico Cp.'!$B132),-('Diário 10º PA'!$P$4:$P$5221=K$1),('Diário 10º PA'!$F$4:$F$5221))+SUMPRODUCT(-('Comp.'!$D$5:$D$233='Analítico Cp.'!$B132),-('Comp.'!$J$5:$J$233=K$1),('Comp.'!$E$5:$E$233))</f>
        <v>0</v>
      </c>
      <c r="L132" s="12">
        <f>SUMPRODUCT(-('Diário 7º PA'!$E$4:$E$5383='Analítico Cp.'!$B132),-('Diário 7º PA'!$O$4:$O$5383=L$1),('Diário 7º PA'!$F$4:$F$5383))+SUMPRODUCT(-('Diário 8º PA'!$E$4:$E$5022='Analítico Cp.'!$B132),-('Diário 8º PA'!$P$4:$P$5022=L$1),('Diário 8º PA'!$F$4:$F$5022))+SUMPRODUCT(-('Diário 9º PA'!$E$4:$E$5221='Analítico Cp.'!$B132),-('Diário 9º PA'!$P$4:$P$5221=L$1),('Diário 9º PA'!$F$4:$F$5221))+SUMPRODUCT(-('Diário 10º PA'!$E$4:$E$5221='Analítico Cp.'!$B132),-('Diário 10º PA'!$P$4:$P$5221=L$1),('Diário 10º PA'!$F$4:$F$5221))+SUMPRODUCT(-('Comp.'!$D$5:$D$233='Analítico Cp.'!$B132),-('Comp.'!$J$5:$J$233=L$1),('Comp.'!$E$5:$E$233))</f>
        <v>0</v>
      </c>
      <c r="M132" s="12">
        <f>SUMPRODUCT(-('Diário 7º PA'!$E$4:$E$5383='Analítico Cp.'!$B132),-('Diário 7º PA'!$O$4:$O$5383=M$1),('Diário 7º PA'!$F$4:$F$5383))+SUMPRODUCT(-('Diário 8º PA'!$E$4:$E$5022='Analítico Cp.'!$B132),-('Diário 8º PA'!$P$4:$P$5022=M$1),('Diário 8º PA'!$F$4:$F$5022))+SUMPRODUCT(-('Diário 9º PA'!$E$4:$E$5221='Analítico Cp.'!$B132),-('Diário 9º PA'!$P$4:$P$5221=M$1),('Diário 9º PA'!$F$4:$F$5221))+SUMPRODUCT(-('Diário 10º PA'!$E$4:$E$5221='Analítico Cp.'!$B132),-('Diário 10º PA'!$P$4:$P$5221=M$1),('Diário 10º PA'!$F$4:$F$5221))+SUMPRODUCT(-('Comp.'!$D$5:$D$233='Analítico Cp.'!$B132),-('Comp.'!$J$5:$J$233=M$1),('Comp.'!$E$5:$E$233))</f>
        <v>0</v>
      </c>
      <c r="N132" s="12">
        <f>SUMPRODUCT(-('Diário 7º PA'!$E$4:$E$5383='Analítico Cp.'!$B132),-('Diário 7º PA'!$O$4:$O$5383=N$1),('Diário 7º PA'!$F$4:$F$5383))+SUMPRODUCT(-('Diário 8º PA'!$E$4:$E$5022='Analítico Cp.'!$B132),-('Diário 8º PA'!$P$4:$P$5022=N$1),('Diário 8º PA'!$F$4:$F$5022))+SUMPRODUCT(-('Diário 9º PA'!$E$4:$E$5221='Analítico Cp.'!$B132),-('Diário 9º PA'!$P$4:$P$5221=N$1),('Diário 9º PA'!$F$4:$F$5221))+SUMPRODUCT(-('Diário 10º PA'!$E$4:$E$5221='Analítico Cp.'!$B132),-('Diário 10º PA'!$P$4:$P$5221=N$1),('Diário 10º PA'!$F$4:$F$5221))+SUMPRODUCT(-('Comp.'!$D$5:$D$233='Analítico Cp.'!$B132),-('Comp.'!$J$5:$J$233=N$1),('Comp.'!$E$5:$E$233))</f>
        <v>0</v>
      </c>
      <c r="O132" s="12">
        <f t="shared" si="16"/>
        <v>24050.47</v>
      </c>
      <c r="P132" s="168">
        <f t="shared" si="17"/>
        <v>2.3268255190267034E-3</v>
      </c>
    </row>
    <row r="133" spans="1:16" ht="23.25" customHeight="1" x14ac:dyDescent="0.2">
      <c r="A133" s="59" t="s">
        <v>361</v>
      </c>
      <c r="B133" s="103" t="s">
        <v>362</v>
      </c>
      <c r="C133" s="12">
        <f>SUMPRODUCT(-('Diário 7º PA'!$E$4:$E$5383='Analítico Cp.'!$B133),-('Diário 7º PA'!$O$4:$O$5383=C$1),('Diário 7º PA'!$F$4:$F$5383))+SUMPRODUCT(-('Diário 8º PA'!$E$4:$E$5022='Analítico Cp.'!$B133),-('Diário 8º PA'!$P$4:$P$5022=C$1),('Diário 8º PA'!$F$4:$F$5022))+SUMPRODUCT(-('Diário 9º PA'!$E$4:$E$5221='Analítico Cp.'!$B133),-('Diário 9º PA'!$P$4:$P$5221=C$1),('Diário 9º PA'!$F$4:$F$5221))+SUMPRODUCT(-('Diário 10º PA'!$E$4:$E$5221='Analítico Cp.'!$B133),-('Diário 10º PA'!$P$4:$P$5221=C$1),('Diário 10º PA'!$F$4:$F$5221))+SUMPRODUCT(-('Comp.'!$D$5:$D$233='Analítico Cp.'!$B133),-('Comp.'!$J$5:$J$233=C$1),('Comp.'!$E$5:$E$233))</f>
        <v>80.27000000000001</v>
      </c>
      <c r="D133" s="12">
        <f>SUMPRODUCT(-('Diário 7º PA'!$E$4:$E$5383='Analítico Cp.'!$B133),-('Diário 7º PA'!$O$4:$O$5383=D$1),('Diário 7º PA'!$F$4:$F$5383))+SUMPRODUCT(-('Diário 8º PA'!$E$4:$E$5022='Analítico Cp.'!$B133),-('Diário 8º PA'!$P$4:$P$5022=D$1),('Diário 8º PA'!$F$4:$F$5022))+SUMPRODUCT(-('Diário 9º PA'!$E$4:$E$5221='Analítico Cp.'!$B133),-('Diário 9º PA'!$P$4:$P$5221=D$1),('Diário 9º PA'!$F$4:$F$5221))+SUMPRODUCT(-('Diário 10º PA'!$E$4:$E$5221='Analítico Cp.'!$B133),-('Diário 10º PA'!$P$4:$P$5221=D$1),('Diário 10º PA'!$F$4:$F$5221))+SUMPRODUCT(-('Comp.'!$D$5:$D$233='Analítico Cp.'!$B133),-('Comp.'!$J$5:$J$233=D$1),('Comp.'!$E$5:$E$233))</f>
        <v>52.160000000000004</v>
      </c>
      <c r="E133" s="12">
        <f>SUMPRODUCT(-('Diário 7º PA'!$E$4:$E$5383='Analítico Cp.'!$B133),-('Diário 7º PA'!$O$4:$O$5383=E$1),('Diário 7º PA'!$F$4:$F$5383))+SUMPRODUCT(-('Diário 8º PA'!$E$4:$E$5022='Analítico Cp.'!$B133),-('Diário 8º PA'!$P$4:$P$5022=E$1),('Diário 8º PA'!$F$4:$F$5022))+SUMPRODUCT(-('Diário 9º PA'!$E$4:$E$5221='Analítico Cp.'!$B133),-('Diário 9º PA'!$P$4:$P$5221=E$1),('Diário 9º PA'!$F$4:$F$5221))+SUMPRODUCT(-('Diário 10º PA'!$E$4:$E$5221='Analítico Cp.'!$B133),-('Diário 10º PA'!$P$4:$P$5221=E$1),('Diário 10º PA'!$F$4:$F$5221))+SUMPRODUCT(-('Comp.'!$D$5:$D$233='Analítico Cp.'!$B133),-('Comp.'!$J$5:$J$233=E$1),('Comp.'!$E$5:$E$233))</f>
        <v>199.49</v>
      </c>
      <c r="F133" s="12">
        <f>SUMPRODUCT(-('Diário 7º PA'!$E$4:$E$5383='Analítico Cp.'!$B133),-('Diário 7º PA'!$O$4:$O$5383=F$1),('Diário 7º PA'!$F$4:$F$5383))+SUMPRODUCT(-('Diário 8º PA'!$E$4:$E$5022='Analítico Cp.'!$B133),-('Diário 8º PA'!$P$4:$P$5022=F$1),('Diário 8º PA'!$F$4:$F$5022))+SUMPRODUCT(-('Diário 9º PA'!$E$4:$E$5221='Analítico Cp.'!$B133),-('Diário 9º PA'!$P$4:$P$5221=F$1),('Diário 9º PA'!$F$4:$F$5221))+SUMPRODUCT(-('Diário 10º PA'!$E$4:$E$5221='Analítico Cp.'!$B133),-('Diário 10º PA'!$P$4:$P$5221=F$1),('Diário 10º PA'!$F$4:$F$5221))+SUMPRODUCT(-('Comp.'!$D$5:$D$233='Analítico Cp.'!$B133),-('Comp.'!$J$5:$J$233=F$1),('Comp.'!$E$5:$E$233))</f>
        <v>0</v>
      </c>
      <c r="G133" s="12">
        <f>SUMPRODUCT(-('Diário 7º PA'!$E$4:$E$5383='Analítico Cp.'!$B133),-('Diário 7º PA'!$O$4:$O$5383=G$1),('Diário 7º PA'!$F$4:$F$5383))+SUMPRODUCT(-('Diário 8º PA'!$E$4:$E$5022='Analítico Cp.'!$B133),-('Diário 8º PA'!$P$4:$P$5022=G$1),('Diário 8º PA'!$F$4:$F$5022))+SUMPRODUCT(-('Diário 9º PA'!$E$4:$E$5221='Analítico Cp.'!$B133),-('Diário 9º PA'!$P$4:$P$5221=G$1),('Diário 9º PA'!$F$4:$F$5221))+SUMPRODUCT(-('Diário 10º PA'!$E$4:$E$5221='Analítico Cp.'!$B133),-('Diário 10º PA'!$P$4:$P$5221=G$1),('Diário 10º PA'!$F$4:$F$5221))+SUMPRODUCT(-('Comp.'!$D$5:$D$233='Analítico Cp.'!$B133),-('Comp.'!$J$5:$J$233=G$1),('Comp.'!$E$5:$E$233))</f>
        <v>0</v>
      </c>
      <c r="H133" s="12">
        <f>SUMPRODUCT(-('Diário 7º PA'!$E$4:$E$5383='Analítico Cp.'!$B133),-('Diário 7º PA'!$O$4:$O$5383=H$1),('Diário 7º PA'!$F$4:$F$5383))+SUMPRODUCT(-('Diário 8º PA'!$E$4:$E$5022='Analítico Cp.'!$B133),-('Diário 8º PA'!$P$4:$P$5022=H$1),('Diário 8º PA'!$F$4:$F$5022))+SUMPRODUCT(-('Diário 9º PA'!$E$4:$E$5221='Analítico Cp.'!$B133),-('Diário 9º PA'!$P$4:$P$5221=H$1),('Diário 9º PA'!$F$4:$F$5221))+SUMPRODUCT(-('Diário 10º PA'!$E$4:$E$5221='Analítico Cp.'!$B133),-('Diário 10º PA'!$P$4:$P$5221=H$1),('Diário 10º PA'!$F$4:$F$5221))+SUMPRODUCT(-('Comp.'!$D$5:$D$233='Analítico Cp.'!$B133),-('Comp.'!$J$5:$J$233=H$1),('Comp.'!$E$5:$E$233))</f>
        <v>0</v>
      </c>
      <c r="I133" s="12">
        <f>SUMPRODUCT(-('Diário 7º PA'!$E$4:$E$5383='Analítico Cp.'!$B133),-('Diário 7º PA'!$O$4:$O$5383=I$1),('Diário 7º PA'!$F$4:$F$5383))+SUMPRODUCT(-('Diário 8º PA'!$E$4:$E$5022='Analítico Cp.'!$B133),-('Diário 8º PA'!$P$4:$P$5022=I$1),('Diário 8º PA'!$F$4:$F$5022))+SUMPRODUCT(-('Diário 9º PA'!$E$4:$E$5221='Analítico Cp.'!$B133),-('Diário 9º PA'!$P$4:$P$5221=I$1),('Diário 9º PA'!$F$4:$F$5221))+SUMPRODUCT(-('Diário 10º PA'!$E$4:$E$5221='Analítico Cp.'!$B133),-('Diário 10º PA'!$P$4:$P$5221=I$1),('Diário 10º PA'!$F$4:$F$5221))+SUMPRODUCT(-('Comp.'!$D$5:$D$233='Analítico Cp.'!$B133),-('Comp.'!$J$5:$J$233=I$1),('Comp.'!$E$5:$E$233))</f>
        <v>0</v>
      </c>
      <c r="J133" s="12">
        <f>SUMPRODUCT(-('Diário 7º PA'!$E$4:$E$5383='Analítico Cp.'!$B133),-('Diário 7º PA'!$O$4:$O$5383=J$1),('Diário 7º PA'!$F$4:$F$5383))+SUMPRODUCT(-('Diário 8º PA'!$E$4:$E$5022='Analítico Cp.'!$B133),-('Diário 8º PA'!$P$4:$P$5022=J$1),('Diário 8º PA'!$F$4:$F$5022))+SUMPRODUCT(-('Diário 9º PA'!$E$4:$E$5221='Analítico Cp.'!$B133),-('Diário 9º PA'!$P$4:$P$5221=J$1),('Diário 9º PA'!$F$4:$F$5221))+SUMPRODUCT(-('Diário 10º PA'!$E$4:$E$5221='Analítico Cp.'!$B133),-('Diário 10º PA'!$P$4:$P$5221=J$1),('Diário 10º PA'!$F$4:$F$5221))+SUMPRODUCT(-('Comp.'!$D$5:$D$233='Analítico Cp.'!$B133),-('Comp.'!$J$5:$J$233=J$1),('Comp.'!$E$5:$E$233))</f>
        <v>0</v>
      </c>
      <c r="K133" s="12">
        <f>SUMPRODUCT(-('Diário 7º PA'!$E$4:$E$5383='Analítico Cp.'!$B133),-('Diário 7º PA'!$O$4:$O$5383=K$1),('Diário 7º PA'!$F$4:$F$5383))+SUMPRODUCT(-('Diário 8º PA'!$E$4:$E$5022='Analítico Cp.'!$B133),-('Diário 8º PA'!$P$4:$P$5022=K$1),('Diário 8º PA'!$F$4:$F$5022))+SUMPRODUCT(-('Diário 9º PA'!$E$4:$E$5221='Analítico Cp.'!$B133),-('Diário 9º PA'!$P$4:$P$5221=K$1),('Diário 9º PA'!$F$4:$F$5221))+SUMPRODUCT(-('Diário 10º PA'!$E$4:$E$5221='Analítico Cp.'!$B133),-('Diário 10º PA'!$P$4:$P$5221=K$1),('Diário 10º PA'!$F$4:$F$5221))+SUMPRODUCT(-('Comp.'!$D$5:$D$233='Analítico Cp.'!$B133),-('Comp.'!$J$5:$J$233=K$1),('Comp.'!$E$5:$E$233))</f>
        <v>0</v>
      </c>
      <c r="L133" s="12">
        <f>SUMPRODUCT(-('Diário 7º PA'!$E$4:$E$5383='Analítico Cp.'!$B133),-('Diário 7º PA'!$O$4:$O$5383=L$1),('Diário 7º PA'!$F$4:$F$5383))+SUMPRODUCT(-('Diário 8º PA'!$E$4:$E$5022='Analítico Cp.'!$B133),-('Diário 8º PA'!$P$4:$P$5022=L$1),('Diário 8º PA'!$F$4:$F$5022))+SUMPRODUCT(-('Diário 9º PA'!$E$4:$E$5221='Analítico Cp.'!$B133),-('Diário 9º PA'!$P$4:$P$5221=L$1),('Diário 9º PA'!$F$4:$F$5221))+SUMPRODUCT(-('Diário 10º PA'!$E$4:$E$5221='Analítico Cp.'!$B133),-('Diário 10º PA'!$P$4:$P$5221=L$1),('Diário 10º PA'!$F$4:$F$5221))+SUMPRODUCT(-('Comp.'!$D$5:$D$233='Analítico Cp.'!$B133),-('Comp.'!$J$5:$J$233=L$1),('Comp.'!$E$5:$E$233))</f>
        <v>0</v>
      </c>
      <c r="M133" s="12">
        <f>SUMPRODUCT(-('Diário 7º PA'!$E$4:$E$5383='Analítico Cp.'!$B133),-('Diário 7º PA'!$O$4:$O$5383=M$1),('Diário 7º PA'!$F$4:$F$5383))+SUMPRODUCT(-('Diário 8º PA'!$E$4:$E$5022='Analítico Cp.'!$B133),-('Diário 8º PA'!$P$4:$P$5022=M$1),('Diário 8º PA'!$F$4:$F$5022))+SUMPRODUCT(-('Diário 9º PA'!$E$4:$E$5221='Analítico Cp.'!$B133),-('Diário 9º PA'!$P$4:$P$5221=M$1),('Diário 9º PA'!$F$4:$F$5221))+SUMPRODUCT(-('Diário 10º PA'!$E$4:$E$5221='Analítico Cp.'!$B133),-('Diário 10º PA'!$P$4:$P$5221=M$1),('Diário 10º PA'!$F$4:$F$5221))+SUMPRODUCT(-('Comp.'!$D$5:$D$233='Analítico Cp.'!$B133),-('Comp.'!$J$5:$J$233=M$1),('Comp.'!$E$5:$E$233))</f>
        <v>0</v>
      </c>
      <c r="N133" s="12">
        <f>SUMPRODUCT(-('Diário 7º PA'!$E$4:$E$5383='Analítico Cp.'!$B133),-('Diário 7º PA'!$O$4:$O$5383=N$1),('Diário 7º PA'!$F$4:$F$5383))+SUMPRODUCT(-('Diário 8º PA'!$E$4:$E$5022='Analítico Cp.'!$B133),-('Diário 8º PA'!$P$4:$P$5022=N$1),('Diário 8º PA'!$F$4:$F$5022))+SUMPRODUCT(-('Diário 9º PA'!$E$4:$E$5221='Analítico Cp.'!$B133),-('Diário 9º PA'!$P$4:$P$5221=N$1),('Diário 9º PA'!$F$4:$F$5221))+SUMPRODUCT(-('Diário 10º PA'!$E$4:$E$5221='Analítico Cp.'!$B133),-('Diário 10º PA'!$P$4:$P$5221=N$1),('Diário 10º PA'!$F$4:$F$5221))+SUMPRODUCT(-('Comp.'!$D$5:$D$233='Analítico Cp.'!$B133),-('Comp.'!$J$5:$J$233=N$1),('Comp.'!$E$5:$E$233))</f>
        <v>0</v>
      </c>
      <c r="O133" s="12">
        <f t="shared" si="16"/>
        <v>331.92</v>
      </c>
      <c r="P133" s="168">
        <f t="shared" si="17"/>
        <v>3.2112467085896592E-5</v>
      </c>
    </row>
    <row r="134" spans="1:16" ht="23.25" customHeight="1" x14ac:dyDescent="0.2">
      <c r="A134" s="59" t="s">
        <v>363</v>
      </c>
      <c r="B134" s="103" t="s">
        <v>364</v>
      </c>
      <c r="C134" s="12">
        <f>SUMPRODUCT(-('Diário 7º PA'!$E$4:$E$5383='Analítico Cp.'!$B134),-('Diário 7º PA'!$O$4:$O$5383=C$1),('Diário 7º PA'!$F$4:$F$5383))+SUMPRODUCT(-('Diário 8º PA'!$E$4:$E$5022='Analítico Cp.'!$B134),-('Diário 8º PA'!$P$4:$P$5022=C$1),('Diário 8º PA'!$F$4:$F$5022))+SUMPRODUCT(-('Diário 9º PA'!$E$4:$E$5221='Analítico Cp.'!$B134),-('Diário 9º PA'!$P$4:$P$5221=C$1),('Diário 9º PA'!$F$4:$F$5221))+SUMPRODUCT(-('Diário 10º PA'!$E$4:$E$5221='Analítico Cp.'!$B134),-('Diário 10º PA'!$P$4:$P$5221=C$1),('Diário 10º PA'!$F$4:$F$5221))+SUMPRODUCT(-('Comp.'!$D$5:$D$233='Analítico Cp.'!$B134),-('Comp.'!$J$5:$J$233=C$1),('Comp.'!$E$5:$E$233))</f>
        <v>1070.3</v>
      </c>
      <c r="D134" s="12">
        <f>SUMPRODUCT(-('Diário 7º PA'!$E$4:$E$5383='Analítico Cp.'!$B134),-('Diário 7º PA'!$O$4:$O$5383=D$1),('Diário 7º PA'!$F$4:$F$5383))+SUMPRODUCT(-('Diário 8º PA'!$E$4:$E$5022='Analítico Cp.'!$B134),-('Diário 8º PA'!$P$4:$P$5022=D$1),('Diário 8º PA'!$F$4:$F$5022))+SUMPRODUCT(-('Diário 9º PA'!$E$4:$E$5221='Analítico Cp.'!$B134),-('Diário 9º PA'!$P$4:$P$5221=D$1),('Diário 9º PA'!$F$4:$F$5221))+SUMPRODUCT(-('Diário 10º PA'!$E$4:$E$5221='Analítico Cp.'!$B134),-('Diário 10º PA'!$P$4:$P$5221=D$1),('Diário 10º PA'!$F$4:$F$5221))+SUMPRODUCT(-('Comp.'!$D$5:$D$233='Analítico Cp.'!$B134),-('Comp.'!$J$5:$J$233=D$1),('Comp.'!$E$5:$E$233))</f>
        <v>987.5</v>
      </c>
      <c r="E134" s="12">
        <f>SUMPRODUCT(-('Diário 7º PA'!$E$4:$E$5383='Analítico Cp.'!$B134),-('Diário 7º PA'!$O$4:$O$5383=E$1),('Diário 7º PA'!$F$4:$F$5383))+SUMPRODUCT(-('Diário 8º PA'!$E$4:$E$5022='Analítico Cp.'!$B134),-('Diário 8º PA'!$P$4:$P$5022=E$1),('Diário 8º PA'!$F$4:$F$5022))+SUMPRODUCT(-('Diário 9º PA'!$E$4:$E$5221='Analítico Cp.'!$B134),-('Diário 9º PA'!$P$4:$P$5221=E$1),('Diário 9º PA'!$F$4:$F$5221))+SUMPRODUCT(-('Diário 10º PA'!$E$4:$E$5221='Analítico Cp.'!$B134),-('Diário 10º PA'!$P$4:$P$5221=E$1),('Diário 10º PA'!$F$4:$F$5221))+SUMPRODUCT(-('Comp.'!$D$5:$D$233='Analítico Cp.'!$B134),-('Comp.'!$J$5:$J$233=E$1),('Comp.'!$E$5:$E$233))</f>
        <v>897.5</v>
      </c>
      <c r="F134" s="12">
        <f>SUMPRODUCT(-('Diário 7º PA'!$E$4:$E$5383='Analítico Cp.'!$B134),-('Diário 7º PA'!$O$4:$O$5383=F$1),('Diário 7º PA'!$F$4:$F$5383))+SUMPRODUCT(-('Diário 8º PA'!$E$4:$E$5022='Analítico Cp.'!$B134),-('Diário 8º PA'!$P$4:$P$5022=F$1),('Diário 8º PA'!$F$4:$F$5022))+SUMPRODUCT(-('Diário 9º PA'!$E$4:$E$5221='Analítico Cp.'!$B134),-('Diário 9º PA'!$P$4:$P$5221=F$1),('Diário 9º PA'!$F$4:$F$5221))+SUMPRODUCT(-('Diário 10º PA'!$E$4:$E$5221='Analítico Cp.'!$B134),-('Diário 10º PA'!$P$4:$P$5221=F$1),('Diário 10º PA'!$F$4:$F$5221))+SUMPRODUCT(-('Comp.'!$D$5:$D$233='Analítico Cp.'!$B134),-('Comp.'!$J$5:$J$233=F$1),('Comp.'!$E$5:$E$233))</f>
        <v>0</v>
      </c>
      <c r="G134" s="12">
        <f>SUMPRODUCT(-('Diário 7º PA'!$E$4:$E$5383='Analítico Cp.'!$B134),-('Diário 7º PA'!$O$4:$O$5383=G$1),('Diário 7º PA'!$F$4:$F$5383))+SUMPRODUCT(-('Diário 8º PA'!$E$4:$E$5022='Analítico Cp.'!$B134),-('Diário 8º PA'!$P$4:$P$5022=G$1),('Diário 8º PA'!$F$4:$F$5022))+SUMPRODUCT(-('Diário 9º PA'!$E$4:$E$5221='Analítico Cp.'!$B134),-('Diário 9º PA'!$P$4:$P$5221=G$1),('Diário 9º PA'!$F$4:$F$5221))+SUMPRODUCT(-('Diário 10º PA'!$E$4:$E$5221='Analítico Cp.'!$B134),-('Diário 10º PA'!$P$4:$P$5221=G$1),('Diário 10º PA'!$F$4:$F$5221))+SUMPRODUCT(-('Comp.'!$D$5:$D$233='Analítico Cp.'!$B134),-('Comp.'!$J$5:$J$233=G$1),('Comp.'!$E$5:$E$233))</f>
        <v>0</v>
      </c>
      <c r="H134" s="12">
        <f>SUMPRODUCT(-('Diário 7º PA'!$E$4:$E$5383='Analítico Cp.'!$B134),-('Diário 7º PA'!$O$4:$O$5383=H$1),('Diário 7º PA'!$F$4:$F$5383))+SUMPRODUCT(-('Diário 8º PA'!$E$4:$E$5022='Analítico Cp.'!$B134),-('Diário 8º PA'!$P$4:$P$5022=H$1),('Diário 8º PA'!$F$4:$F$5022))+SUMPRODUCT(-('Diário 9º PA'!$E$4:$E$5221='Analítico Cp.'!$B134),-('Diário 9º PA'!$P$4:$P$5221=H$1),('Diário 9º PA'!$F$4:$F$5221))+SUMPRODUCT(-('Diário 10º PA'!$E$4:$E$5221='Analítico Cp.'!$B134),-('Diário 10º PA'!$P$4:$P$5221=H$1),('Diário 10º PA'!$F$4:$F$5221))+SUMPRODUCT(-('Comp.'!$D$5:$D$233='Analítico Cp.'!$B134),-('Comp.'!$J$5:$J$233=H$1),('Comp.'!$E$5:$E$233))</f>
        <v>0</v>
      </c>
      <c r="I134" s="12">
        <f>SUMPRODUCT(-('Diário 7º PA'!$E$4:$E$5383='Analítico Cp.'!$B134),-('Diário 7º PA'!$O$4:$O$5383=I$1),('Diário 7º PA'!$F$4:$F$5383))+SUMPRODUCT(-('Diário 8º PA'!$E$4:$E$5022='Analítico Cp.'!$B134),-('Diário 8º PA'!$P$4:$P$5022=I$1),('Diário 8º PA'!$F$4:$F$5022))+SUMPRODUCT(-('Diário 9º PA'!$E$4:$E$5221='Analítico Cp.'!$B134),-('Diário 9º PA'!$P$4:$P$5221=I$1),('Diário 9º PA'!$F$4:$F$5221))+SUMPRODUCT(-('Diário 10º PA'!$E$4:$E$5221='Analítico Cp.'!$B134),-('Diário 10º PA'!$P$4:$P$5221=I$1),('Diário 10º PA'!$F$4:$F$5221))+SUMPRODUCT(-('Comp.'!$D$5:$D$233='Analítico Cp.'!$B134),-('Comp.'!$J$5:$J$233=I$1),('Comp.'!$E$5:$E$233))</f>
        <v>0</v>
      </c>
      <c r="J134" s="12">
        <f>SUMPRODUCT(-('Diário 7º PA'!$E$4:$E$5383='Analítico Cp.'!$B134),-('Diário 7º PA'!$O$4:$O$5383=J$1),('Diário 7º PA'!$F$4:$F$5383))+SUMPRODUCT(-('Diário 8º PA'!$E$4:$E$5022='Analítico Cp.'!$B134),-('Diário 8º PA'!$P$4:$P$5022=J$1),('Diário 8º PA'!$F$4:$F$5022))+SUMPRODUCT(-('Diário 9º PA'!$E$4:$E$5221='Analítico Cp.'!$B134),-('Diário 9º PA'!$P$4:$P$5221=J$1),('Diário 9º PA'!$F$4:$F$5221))+SUMPRODUCT(-('Diário 10º PA'!$E$4:$E$5221='Analítico Cp.'!$B134),-('Diário 10º PA'!$P$4:$P$5221=J$1),('Diário 10º PA'!$F$4:$F$5221))+SUMPRODUCT(-('Comp.'!$D$5:$D$233='Analítico Cp.'!$B134),-('Comp.'!$J$5:$J$233=J$1),('Comp.'!$E$5:$E$233))</f>
        <v>0</v>
      </c>
      <c r="K134" s="12">
        <f>SUMPRODUCT(-('Diário 7º PA'!$E$4:$E$5383='Analítico Cp.'!$B134),-('Diário 7º PA'!$O$4:$O$5383=K$1),('Diário 7º PA'!$F$4:$F$5383))+SUMPRODUCT(-('Diário 8º PA'!$E$4:$E$5022='Analítico Cp.'!$B134),-('Diário 8º PA'!$P$4:$P$5022=K$1),('Diário 8º PA'!$F$4:$F$5022))+SUMPRODUCT(-('Diário 9º PA'!$E$4:$E$5221='Analítico Cp.'!$B134),-('Diário 9º PA'!$P$4:$P$5221=K$1),('Diário 9º PA'!$F$4:$F$5221))+SUMPRODUCT(-('Diário 10º PA'!$E$4:$E$5221='Analítico Cp.'!$B134),-('Diário 10º PA'!$P$4:$P$5221=K$1),('Diário 10º PA'!$F$4:$F$5221))+SUMPRODUCT(-('Comp.'!$D$5:$D$233='Analítico Cp.'!$B134),-('Comp.'!$J$5:$J$233=K$1),('Comp.'!$E$5:$E$233))</f>
        <v>0</v>
      </c>
      <c r="L134" s="12">
        <f>SUMPRODUCT(-('Diário 7º PA'!$E$4:$E$5383='Analítico Cp.'!$B134),-('Diário 7º PA'!$O$4:$O$5383=L$1),('Diário 7º PA'!$F$4:$F$5383))+SUMPRODUCT(-('Diário 8º PA'!$E$4:$E$5022='Analítico Cp.'!$B134),-('Diário 8º PA'!$P$4:$P$5022=L$1),('Diário 8º PA'!$F$4:$F$5022))+SUMPRODUCT(-('Diário 9º PA'!$E$4:$E$5221='Analítico Cp.'!$B134),-('Diário 9º PA'!$P$4:$P$5221=L$1),('Diário 9º PA'!$F$4:$F$5221))+SUMPRODUCT(-('Diário 10º PA'!$E$4:$E$5221='Analítico Cp.'!$B134),-('Diário 10º PA'!$P$4:$P$5221=L$1),('Diário 10º PA'!$F$4:$F$5221))+SUMPRODUCT(-('Comp.'!$D$5:$D$233='Analítico Cp.'!$B134),-('Comp.'!$J$5:$J$233=L$1),('Comp.'!$E$5:$E$233))</f>
        <v>0</v>
      </c>
      <c r="M134" s="12">
        <f>SUMPRODUCT(-('Diário 7º PA'!$E$4:$E$5383='Analítico Cp.'!$B134),-('Diário 7º PA'!$O$4:$O$5383=M$1),('Diário 7º PA'!$F$4:$F$5383))+SUMPRODUCT(-('Diário 8º PA'!$E$4:$E$5022='Analítico Cp.'!$B134),-('Diário 8º PA'!$P$4:$P$5022=M$1),('Diário 8º PA'!$F$4:$F$5022))+SUMPRODUCT(-('Diário 9º PA'!$E$4:$E$5221='Analítico Cp.'!$B134),-('Diário 9º PA'!$P$4:$P$5221=M$1),('Diário 9º PA'!$F$4:$F$5221))+SUMPRODUCT(-('Diário 10º PA'!$E$4:$E$5221='Analítico Cp.'!$B134),-('Diário 10º PA'!$P$4:$P$5221=M$1),('Diário 10º PA'!$F$4:$F$5221))+SUMPRODUCT(-('Comp.'!$D$5:$D$233='Analítico Cp.'!$B134),-('Comp.'!$J$5:$J$233=M$1),('Comp.'!$E$5:$E$233))</f>
        <v>0</v>
      </c>
      <c r="N134" s="12">
        <f>SUMPRODUCT(-('Diário 7º PA'!$E$4:$E$5383='Analítico Cp.'!$B134),-('Diário 7º PA'!$O$4:$O$5383=N$1),('Diário 7º PA'!$F$4:$F$5383))+SUMPRODUCT(-('Diário 8º PA'!$E$4:$E$5022='Analítico Cp.'!$B134),-('Diário 8º PA'!$P$4:$P$5022=N$1),('Diário 8º PA'!$F$4:$F$5022))+SUMPRODUCT(-('Diário 9º PA'!$E$4:$E$5221='Analítico Cp.'!$B134),-('Diário 9º PA'!$P$4:$P$5221=N$1),('Diário 9º PA'!$F$4:$F$5221))+SUMPRODUCT(-('Diário 10º PA'!$E$4:$E$5221='Analítico Cp.'!$B134),-('Diário 10º PA'!$P$4:$P$5221=N$1),('Diário 10º PA'!$F$4:$F$5221))+SUMPRODUCT(-('Comp.'!$D$5:$D$233='Analítico Cp.'!$B134),-('Comp.'!$J$5:$J$233=N$1),('Comp.'!$E$5:$E$233))</f>
        <v>0</v>
      </c>
      <c r="O134" s="12">
        <f t="shared" si="16"/>
        <v>2955.3</v>
      </c>
      <c r="P134" s="168">
        <f t="shared" si="17"/>
        <v>2.8591821516916788E-4</v>
      </c>
    </row>
    <row r="135" spans="1:16" ht="23.25" customHeight="1" x14ac:dyDescent="0.2">
      <c r="A135" s="59" t="s">
        <v>365</v>
      </c>
      <c r="B135" s="103" t="s">
        <v>366</v>
      </c>
      <c r="C135" s="12">
        <f>SUMPRODUCT(-('Diário 7º PA'!$E$4:$E$5383='Analítico Cp.'!$B135),-('Diário 7º PA'!$O$4:$O$5383=C$1),('Diário 7º PA'!$F$4:$F$5383))+SUMPRODUCT(-('Diário 8º PA'!$E$4:$E$5022='Analítico Cp.'!$B135),-('Diário 8º PA'!$P$4:$P$5022=C$1),('Diário 8º PA'!$F$4:$F$5022))+SUMPRODUCT(-('Diário 9º PA'!$E$4:$E$5221='Analítico Cp.'!$B135),-('Diário 9º PA'!$P$4:$P$5221=C$1),('Diário 9º PA'!$F$4:$F$5221))+SUMPRODUCT(-('Diário 10º PA'!$E$4:$E$5221='Analítico Cp.'!$B135),-('Diário 10º PA'!$P$4:$P$5221=C$1),('Diário 10º PA'!$F$4:$F$5221))+SUMPRODUCT(-('Comp.'!$D$5:$D$233='Analítico Cp.'!$B135),-('Comp.'!$J$5:$J$233=C$1),('Comp.'!$E$5:$E$233))</f>
        <v>8265</v>
      </c>
      <c r="D135" s="12">
        <f>SUMPRODUCT(-('Diário 7º PA'!$E$4:$E$5383='Analítico Cp.'!$B135),-('Diário 7º PA'!$O$4:$O$5383=D$1),('Diário 7º PA'!$F$4:$F$5383))+SUMPRODUCT(-('Diário 8º PA'!$E$4:$E$5022='Analítico Cp.'!$B135),-('Diário 8º PA'!$P$4:$P$5022=D$1),('Diário 8º PA'!$F$4:$F$5022))+SUMPRODUCT(-('Diário 9º PA'!$E$4:$E$5221='Analítico Cp.'!$B135),-('Diário 9º PA'!$P$4:$P$5221=D$1),('Diário 9º PA'!$F$4:$F$5221))+SUMPRODUCT(-('Diário 10º PA'!$E$4:$E$5221='Analítico Cp.'!$B135),-('Diário 10º PA'!$P$4:$P$5221=D$1),('Diário 10º PA'!$F$4:$F$5221))+SUMPRODUCT(-('Comp.'!$D$5:$D$233='Analítico Cp.'!$B135),-('Comp.'!$J$5:$J$233=D$1),('Comp.'!$E$5:$E$233))</f>
        <v>8265</v>
      </c>
      <c r="E135" s="12">
        <f>SUMPRODUCT(-('Diário 7º PA'!$E$4:$E$5383='Analítico Cp.'!$B135),-('Diário 7º PA'!$O$4:$O$5383=E$1),('Diário 7º PA'!$F$4:$F$5383))+SUMPRODUCT(-('Diário 8º PA'!$E$4:$E$5022='Analítico Cp.'!$B135),-('Diário 8º PA'!$P$4:$P$5022=E$1),('Diário 8º PA'!$F$4:$F$5022))+SUMPRODUCT(-('Diário 9º PA'!$E$4:$E$5221='Analítico Cp.'!$B135),-('Diário 9º PA'!$P$4:$P$5221=E$1),('Diário 9º PA'!$F$4:$F$5221))+SUMPRODUCT(-('Diário 10º PA'!$E$4:$E$5221='Analítico Cp.'!$B135),-('Diário 10º PA'!$P$4:$P$5221=E$1),('Diário 10º PA'!$F$4:$F$5221))+SUMPRODUCT(-('Comp.'!$D$5:$D$233='Analítico Cp.'!$B135),-('Comp.'!$J$5:$J$233=E$1),('Comp.'!$E$5:$E$233))</f>
        <v>8466.6</v>
      </c>
      <c r="F135" s="12">
        <f>SUMPRODUCT(-('Diário 7º PA'!$E$4:$E$5383='Analítico Cp.'!$B135),-('Diário 7º PA'!$O$4:$O$5383=F$1),('Diário 7º PA'!$F$4:$F$5383))+SUMPRODUCT(-('Diário 8º PA'!$E$4:$E$5022='Analítico Cp.'!$B135),-('Diário 8º PA'!$P$4:$P$5022=F$1),('Diário 8º PA'!$F$4:$F$5022))+SUMPRODUCT(-('Diário 9º PA'!$E$4:$E$5221='Analítico Cp.'!$B135),-('Diário 9º PA'!$P$4:$P$5221=F$1),('Diário 9º PA'!$F$4:$F$5221))+SUMPRODUCT(-('Diário 10º PA'!$E$4:$E$5221='Analítico Cp.'!$B135),-('Diário 10º PA'!$P$4:$P$5221=F$1),('Diário 10º PA'!$F$4:$F$5221))+SUMPRODUCT(-('Comp.'!$D$5:$D$233='Analítico Cp.'!$B135),-('Comp.'!$J$5:$J$233=F$1),('Comp.'!$E$5:$E$233))</f>
        <v>0</v>
      </c>
      <c r="G135" s="12">
        <f>SUMPRODUCT(-('Diário 7º PA'!$E$4:$E$5383='Analítico Cp.'!$B135),-('Diário 7º PA'!$O$4:$O$5383=G$1),('Diário 7º PA'!$F$4:$F$5383))+SUMPRODUCT(-('Diário 8º PA'!$E$4:$E$5022='Analítico Cp.'!$B135),-('Diário 8º PA'!$P$4:$P$5022=G$1),('Diário 8º PA'!$F$4:$F$5022))+SUMPRODUCT(-('Diário 9º PA'!$E$4:$E$5221='Analítico Cp.'!$B135),-('Diário 9º PA'!$P$4:$P$5221=G$1),('Diário 9º PA'!$F$4:$F$5221))+SUMPRODUCT(-('Diário 10º PA'!$E$4:$E$5221='Analítico Cp.'!$B135),-('Diário 10º PA'!$P$4:$P$5221=G$1),('Diário 10º PA'!$F$4:$F$5221))+SUMPRODUCT(-('Comp.'!$D$5:$D$233='Analítico Cp.'!$B135),-('Comp.'!$J$5:$J$233=G$1),('Comp.'!$E$5:$E$233))</f>
        <v>0</v>
      </c>
      <c r="H135" s="12">
        <f>SUMPRODUCT(-('Diário 7º PA'!$E$4:$E$5383='Analítico Cp.'!$B135),-('Diário 7º PA'!$O$4:$O$5383=H$1),('Diário 7º PA'!$F$4:$F$5383))+SUMPRODUCT(-('Diário 8º PA'!$E$4:$E$5022='Analítico Cp.'!$B135),-('Diário 8º PA'!$P$4:$P$5022=H$1),('Diário 8º PA'!$F$4:$F$5022))+SUMPRODUCT(-('Diário 9º PA'!$E$4:$E$5221='Analítico Cp.'!$B135),-('Diário 9º PA'!$P$4:$P$5221=H$1),('Diário 9º PA'!$F$4:$F$5221))+SUMPRODUCT(-('Diário 10º PA'!$E$4:$E$5221='Analítico Cp.'!$B135),-('Diário 10º PA'!$P$4:$P$5221=H$1),('Diário 10º PA'!$F$4:$F$5221))+SUMPRODUCT(-('Comp.'!$D$5:$D$233='Analítico Cp.'!$B135),-('Comp.'!$J$5:$J$233=H$1),('Comp.'!$E$5:$E$233))</f>
        <v>0</v>
      </c>
      <c r="I135" s="12">
        <f>SUMPRODUCT(-('Diário 7º PA'!$E$4:$E$5383='Analítico Cp.'!$B135),-('Diário 7º PA'!$O$4:$O$5383=I$1),('Diário 7º PA'!$F$4:$F$5383))+SUMPRODUCT(-('Diário 8º PA'!$E$4:$E$5022='Analítico Cp.'!$B135),-('Diário 8º PA'!$P$4:$P$5022=I$1),('Diário 8º PA'!$F$4:$F$5022))+SUMPRODUCT(-('Diário 9º PA'!$E$4:$E$5221='Analítico Cp.'!$B135),-('Diário 9º PA'!$P$4:$P$5221=I$1),('Diário 9º PA'!$F$4:$F$5221))+SUMPRODUCT(-('Diário 10º PA'!$E$4:$E$5221='Analítico Cp.'!$B135),-('Diário 10º PA'!$P$4:$P$5221=I$1),('Diário 10º PA'!$F$4:$F$5221))+SUMPRODUCT(-('Comp.'!$D$5:$D$233='Analítico Cp.'!$B135),-('Comp.'!$J$5:$J$233=I$1),('Comp.'!$E$5:$E$233))</f>
        <v>0</v>
      </c>
      <c r="J135" s="12">
        <f>SUMPRODUCT(-('Diário 7º PA'!$E$4:$E$5383='Analítico Cp.'!$B135),-('Diário 7º PA'!$O$4:$O$5383=J$1),('Diário 7º PA'!$F$4:$F$5383))+SUMPRODUCT(-('Diário 8º PA'!$E$4:$E$5022='Analítico Cp.'!$B135),-('Diário 8º PA'!$P$4:$P$5022=J$1),('Diário 8º PA'!$F$4:$F$5022))+SUMPRODUCT(-('Diário 9º PA'!$E$4:$E$5221='Analítico Cp.'!$B135),-('Diário 9º PA'!$P$4:$P$5221=J$1),('Diário 9º PA'!$F$4:$F$5221))+SUMPRODUCT(-('Diário 10º PA'!$E$4:$E$5221='Analítico Cp.'!$B135),-('Diário 10º PA'!$P$4:$P$5221=J$1),('Diário 10º PA'!$F$4:$F$5221))+SUMPRODUCT(-('Comp.'!$D$5:$D$233='Analítico Cp.'!$B135),-('Comp.'!$J$5:$J$233=J$1),('Comp.'!$E$5:$E$233))</f>
        <v>0</v>
      </c>
      <c r="K135" s="12">
        <f>SUMPRODUCT(-('Diário 7º PA'!$E$4:$E$5383='Analítico Cp.'!$B135),-('Diário 7º PA'!$O$4:$O$5383=K$1),('Diário 7º PA'!$F$4:$F$5383))+SUMPRODUCT(-('Diário 8º PA'!$E$4:$E$5022='Analítico Cp.'!$B135),-('Diário 8º PA'!$P$4:$P$5022=K$1),('Diário 8º PA'!$F$4:$F$5022))+SUMPRODUCT(-('Diário 9º PA'!$E$4:$E$5221='Analítico Cp.'!$B135),-('Diário 9º PA'!$P$4:$P$5221=K$1),('Diário 9º PA'!$F$4:$F$5221))+SUMPRODUCT(-('Diário 10º PA'!$E$4:$E$5221='Analítico Cp.'!$B135),-('Diário 10º PA'!$P$4:$P$5221=K$1),('Diário 10º PA'!$F$4:$F$5221))+SUMPRODUCT(-('Comp.'!$D$5:$D$233='Analítico Cp.'!$B135),-('Comp.'!$J$5:$J$233=K$1),('Comp.'!$E$5:$E$233))</f>
        <v>0</v>
      </c>
      <c r="L135" s="12">
        <f>SUMPRODUCT(-('Diário 7º PA'!$E$4:$E$5383='Analítico Cp.'!$B135),-('Diário 7º PA'!$O$4:$O$5383=L$1),('Diário 7º PA'!$F$4:$F$5383))+SUMPRODUCT(-('Diário 8º PA'!$E$4:$E$5022='Analítico Cp.'!$B135),-('Diário 8º PA'!$P$4:$P$5022=L$1),('Diário 8º PA'!$F$4:$F$5022))+SUMPRODUCT(-('Diário 9º PA'!$E$4:$E$5221='Analítico Cp.'!$B135),-('Diário 9º PA'!$P$4:$P$5221=L$1),('Diário 9º PA'!$F$4:$F$5221))+SUMPRODUCT(-('Diário 10º PA'!$E$4:$E$5221='Analítico Cp.'!$B135),-('Diário 10º PA'!$P$4:$P$5221=L$1),('Diário 10º PA'!$F$4:$F$5221))+SUMPRODUCT(-('Comp.'!$D$5:$D$233='Analítico Cp.'!$B135),-('Comp.'!$J$5:$J$233=L$1),('Comp.'!$E$5:$E$233))</f>
        <v>0</v>
      </c>
      <c r="M135" s="12">
        <f>SUMPRODUCT(-('Diário 7º PA'!$E$4:$E$5383='Analítico Cp.'!$B135),-('Diário 7º PA'!$O$4:$O$5383=M$1),('Diário 7º PA'!$F$4:$F$5383))+SUMPRODUCT(-('Diário 8º PA'!$E$4:$E$5022='Analítico Cp.'!$B135),-('Diário 8º PA'!$P$4:$P$5022=M$1),('Diário 8º PA'!$F$4:$F$5022))+SUMPRODUCT(-('Diário 9º PA'!$E$4:$E$5221='Analítico Cp.'!$B135),-('Diário 9º PA'!$P$4:$P$5221=M$1),('Diário 9º PA'!$F$4:$F$5221))+SUMPRODUCT(-('Diário 10º PA'!$E$4:$E$5221='Analítico Cp.'!$B135),-('Diário 10º PA'!$P$4:$P$5221=M$1),('Diário 10º PA'!$F$4:$F$5221))+SUMPRODUCT(-('Comp.'!$D$5:$D$233='Analítico Cp.'!$B135),-('Comp.'!$J$5:$J$233=M$1),('Comp.'!$E$5:$E$233))</f>
        <v>0</v>
      </c>
      <c r="N135" s="12">
        <f>SUMPRODUCT(-('Diário 7º PA'!$E$4:$E$5383='Analítico Cp.'!$B135),-('Diário 7º PA'!$O$4:$O$5383=N$1),('Diário 7º PA'!$F$4:$F$5383))+SUMPRODUCT(-('Diário 8º PA'!$E$4:$E$5022='Analítico Cp.'!$B135),-('Diário 8º PA'!$P$4:$P$5022=N$1),('Diário 8º PA'!$F$4:$F$5022))+SUMPRODUCT(-('Diário 9º PA'!$E$4:$E$5221='Analítico Cp.'!$B135),-('Diário 9º PA'!$P$4:$P$5221=N$1),('Diário 9º PA'!$F$4:$F$5221))+SUMPRODUCT(-('Diário 10º PA'!$E$4:$E$5221='Analítico Cp.'!$B135),-('Diário 10º PA'!$P$4:$P$5221=N$1),('Diário 10º PA'!$F$4:$F$5221))+SUMPRODUCT(-('Comp.'!$D$5:$D$233='Analítico Cp.'!$B135),-('Comp.'!$J$5:$J$233=N$1),('Comp.'!$E$5:$E$233))</f>
        <v>0</v>
      </c>
      <c r="O135" s="12">
        <f t="shared" si="16"/>
        <v>24996.6</v>
      </c>
      <c r="P135" s="168">
        <f t="shared" si="17"/>
        <v>2.4183613363440671E-3</v>
      </c>
    </row>
    <row r="136" spans="1:16" ht="23.25" customHeight="1" x14ac:dyDescent="0.2">
      <c r="A136" s="59" t="s">
        <v>367</v>
      </c>
      <c r="B136" s="103" t="s">
        <v>368</v>
      </c>
      <c r="C136" s="12">
        <f>SUMPRODUCT(-('Diário 7º PA'!$E$4:$E$5383='Analítico Cp.'!$B136),-('Diário 7º PA'!$O$4:$O$5383=C$1),('Diário 7º PA'!$F$4:$F$5383))+SUMPRODUCT(-('Diário 8º PA'!$E$4:$E$5022='Analítico Cp.'!$B136),-('Diário 8º PA'!$P$4:$P$5022=C$1),('Diário 8º PA'!$F$4:$F$5022))+SUMPRODUCT(-('Diário 9º PA'!$E$4:$E$5221='Analítico Cp.'!$B136),-('Diário 9º PA'!$P$4:$P$5221=C$1),('Diário 9º PA'!$F$4:$F$5221))+SUMPRODUCT(-('Diário 10º PA'!$E$4:$E$5221='Analítico Cp.'!$B136),-('Diário 10º PA'!$P$4:$P$5221=C$1),('Diário 10º PA'!$F$4:$F$5221))+SUMPRODUCT(-('Comp.'!$D$5:$D$233='Analítico Cp.'!$B136),-('Comp.'!$J$5:$J$233=C$1),('Comp.'!$E$5:$E$233))</f>
        <v>12410.21</v>
      </c>
      <c r="D136" s="12">
        <f>SUMPRODUCT(-('Diário 7º PA'!$E$4:$E$5383='Analítico Cp.'!$B136),-('Diário 7º PA'!$O$4:$O$5383=D$1),('Diário 7º PA'!$F$4:$F$5383))+SUMPRODUCT(-('Diário 8º PA'!$E$4:$E$5022='Analítico Cp.'!$B136),-('Diário 8º PA'!$P$4:$P$5022=D$1),('Diário 8º PA'!$F$4:$F$5022))+SUMPRODUCT(-('Diário 9º PA'!$E$4:$E$5221='Analítico Cp.'!$B136),-('Diário 9º PA'!$P$4:$P$5221=D$1),('Diário 9º PA'!$F$4:$F$5221))+SUMPRODUCT(-('Diário 10º PA'!$E$4:$E$5221='Analítico Cp.'!$B136),-('Diário 10º PA'!$P$4:$P$5221=D$1),('Diário 10º PA'!$F$4:$F$5221))+SUMPRODUCT(-('Comp.'!$D$5:$D$233='Analítico Cp.'!$B136),-('Comp.'!$J$5:$J$233=D$1),('Comp.'!$E$5:$E$233))</f>
        <v>7072.77</v>
      </c>
      <c r="E136" s="12">
        <f>SUMPRODUCT(-('Diário 7º PA'!$E$4:$E$5383='Analítico Cp.'!$B136),-('Diário 7º PA'!$O$4:$O$5383=E$1),('Diário 7º PA'!$F$4:$F$5383))+SUMPRODUCT(-('Diário 8º PA'!$E$4:$E$5022='Analítico Cp.'!$B136),-('Diário 8º PA'!$P$4:$P$5022=E$1),('Diário 8º PA'!$F$4:$F$5022))+SUMPRODUCT(-('Diário 9º PA'!$E$4:$E$5221='Analítico Cp.'!$B136),-('Diário 9º PA'!$P$4:$P$5221=E$1),('Diário 9º PA'!$F$4:$F$5221))+SUMPRODUCT(-('Diário 10º PA'!$E$4:$E$5221='Analítico Cp.'!$B136),-('Diário 10º PA'!$P$4:$P$5221=E$1),('Diário 10º PA'!$F$4:$F$5221))+SUMPRODUCT(-('Comp.'!$D$5:$D$233='Analítico Cp.'!$B136),-('Comp.'!$J$5:$J$233=E$1),('Comp.'!$E$5:$E$233))</f>
        <v>15373.97</v>
      </c>
      <c r="F136" s="12">
        <f>SUMPRODUCT(-('Diário 7º PA'!$E$4:$E$5383='Analítico Cp.'!$B136),-('Diário 7º PA'!$O$4:$O$5383=F$1),('Diário 7º PA'!$F$4:$F$5383))+SUMPRODUCT(-('Diário 8º PA'!$E$4:$E$5022='Analítico Cp.'!$B136),-('Diário 8º PA'!$P$4:$P$5022=F$1),('Diário 8º PA'!$F$4:$F$5022))+SUMPRODUCT(-('Diário 9º PA'!$E$4:$E$5221='Analítico Cp.'!$B136),-('Diário 9º PA'!$P$4:$P$5221=F$1),('Diário 9º PA'!$F$4:$F$5221))+SUMPRODUCT(-('Diário 10º PA'!$E$4:$E$5221='Analítico Cp.'!$B136),-('Diário 10º PA'!$P$4:$P$5221=F$1),('Diário 10º PA'!$F$4:$F$5221))+SUMPRODUCT(-('Comp.'!$D$5:$D$233='Analítico Cp.'!$B136),-('Comp.'!$J$5:$J$233=F$1),('Comp.'!$E$5:$E$233))</f>
        <v>0</v>
      </c>
      <c r="G136" s="12">
        <f>SUMPRODUCT(-('Diário 7º PA'!$E$4:$E$5383='Analítico Cp.'!$B136),-('Diário 7º PA'!$O$4:$O$5383=G$1),('Diário 7º PA'!$F$4:$F$5383))+SUMPRODUCT(-('Diário 8º PA'!$E$4:$E$5022='Analítico Cp.'!$B136),-('Diário 8º PA'!$P$4:$P$5022=G$1),('Diário 8º PA'!$F$4:$F$5022))+SUMPRODUCT(-('Diário 9º PA'!$E$4:$E$5221='Analítico Cp.'!$B136),-('Diário 9º PA'!$P$4:$P$5221=G$1),('Diário 9º PA'!$F$4:$F$5221))+SUMPRODUCT(-('Diário 10º PA'!$E$4:$E$5221='Analítico Cp.'!$B136),-('Diário 10º PA'!$P$4:$P$5221=G$1),('Diário 10º PA'!$F$4:$F$5221))+SUMPRODUCT(-('Comp.'!$D$5:$D$233='Analítico Cp.'!$B136),-('Comp.'!$J$5:$J$233=G$1),('Comp.'!$E$5:$E$233))</f>
        <v>0</v>
      </c>
      <c r="H136" s="12">
        <f>SUMPRODUCT(-('Diário 7º PA'!$E$4:$E$5383='Analítico Cp.'!$B136),-('Diário 7º PA'!$O$4:$O$5383=H$1),('Diário 7º PA'!$F$4:$F$5383))+SUMPRODUCT(-('Diário 8º PA'!$E$4:$E$5022='Analítico Cp.'!$B136),-('Diário 8º PA'!$P$4:$P$5022=H$1),('Diário 8º PA'!$F$4:$F$5022))+SUMPRODUCT(-('Diário 9º PA'!$E$4:$E$5221='Analítico Cp.'!$B136),-('Diário 9º PA'!$P$4:$P$5221=H$1),('Diário 9º PA'!$F$4:$F$5221))+SUMPRODUCT(-('Diário 10º PA'!$E$4:$E$5221='Analítico Cp.'!$B136),-('Diário 10º PA'!$P$4:$P$5221=H$1),('Diário 10º PA'!$F$4:$F$5221))+SUMPRODUCT(-('Comp.'!$D$5:$D$233='Analítico Cp.'!$B136),-('Comp.'!$J$5:$J$233=H$1),('Comp.'!$E$5:$E$233))</f>
        <v>0</v>
      </c>
      <c r="I136" s="12">
        <f>SUMPRODUCT(-('Diário 7º PA'!$E$4:$E$5383='Analítico Cp.'!$B136),-('Diário 7º PA'!$O$4:$O$5383=I$1),('Diário 7º PA'!$F$4:$F$5383))+SUMPRODUCT(-('Diário 8º PA'!$E$4:$E$5022='Analítico Cp.'!$B136),-('Diário 8º PA'!$P$4:$P$5022=I$1),('Diário 8º PA'!$F$4:$F$5022))+SUMPRODUCT(-('Diário 9º PA'!$E$4:$E$5221='Analítico Cp.'!$B136),-('Diário 9º PA'!$P$4:$P$5221=I$1),('Diário 9º PA'!$F$4:$F$5221))+SUMPRODUCT(-('Diário 10º PA'!$E$4:$E$5221='Analítico Cp.'!$B136),-('Diário 10º PA'!$P$4:$P$5221=I$1),('Diário 10º PA'!$F$4:$F$5221))+SUMPRODUCT(-('Comp.'!$D$5:$D$233='Analítico Cp.'!$B136),-('Comp.'!$J$5:$J$233=I$1),('Comp.'!$E$5:$E$233))</f>
        <v>0</v>
      </c>
      <c r="J136" s="12">
        <f>SUMPRODUCT(-('Diário 7º PA'!$E$4:$E$5383='Analítico Cp.'!$B136),-('Diário 7º PA'!$O$4:$O$5383=J$1),('Diário 7º PA'!$F$4:$F$5383))+SUMPRODUCT(-('Diário 8º PA'!$E$4:$E$5022='Analítico Cp.'!$B136),-('Diário 8º PA'!$P$4:$P$5022=J$1),('Diário 8º PA'!$F$4:$F$5022))+SUMPRODUCT(-('Diário 9º PA'!$E$4:$E$5221='Analítico Cp.'!$B136),-('Diário 9º PA'!$P$4:$P$5221=J$1),('Diário 9º PA'!$F$4:$F$5221))+SUMPRODUCT(-('Diário 10º PA'!$E$4:$E$5221='Analítico Cp.'!$B136),-('Diário 10º PA'!$P$4:$P$5221=J$1),('Diário 10º PA'!$F$4:$F$5221))+SUMPRODUCT(-('Comp.'!$D$5:$D$233='Analítico Cp.'!$B136),-('Comp.'!$J$5:$J$233=J$1),('Comp.'!$E$5:$E$233))</f>
        <v>0</v>
      </c>
      <c r="K136" s="12">
        <f>SUMPRODUCT(-('Diário 7º PA'!$E$4:$E$5383='Analítico Cp.'!$B136),-('Diário 7º PA'!$O$4:$O$5383=K$1),('Diário 7º PA'!$F$4:$F$5383))+SUMPRODUCT(-('Diário 8º PA'!$E$4:$E$5022='Analítico Cp.'!$B136),-('Diário 8º PA'!$P$4:$P$5022=K$1),('Diário 8º PA'!$F$4:$F$5022))+SUMPRODUCT(-('Diário 9º PA'!$E$4:$E$5221='Analítico Cp.'!$B136),-('Diário 9º PA'!$P$4:$P$5221=K$1),('Diário 9º PA'!$F$4:$F$5221))+SUMPRODUCT(-('Diário 10º PA'!$E$4:$E$5221='Analítico Cp.'!$B136),-('Diário 10º PA'!$P$4:$P$5221=K$1),('Diário 10º PA'!$F$4:$F$5221))+SUMPRODUCT(-('Comp.'!$D$5:$D$233='Analítico Cp.'!$B136),-('Comp.'!$J$5:$J$233=K$1),('Comp.'!$E$5:$E$233))</f>
        <v>0</v>
      </c>
      <c r="L136" s="12">
        <f>SUMPRODUCT(-('Diário 7º PA'!$E$4:$E$5383='Analítico Cp.'!$B136),-('Diário 7º PA'!$O$4:$O$5383=L$1),('Diário 7º PA'!$F$4:$F$5383))+SUMPRODUCT(-('Diário 8º PA'!$E$4:$E$5022='Analítico Cp.'!$B136),-('Diário 8º PA'!$P$4:$P$5022=L$1),('Diário 8º PA'!$F$4:$F$5022))+SUMPRODUCT(-('Diário 9º PA'!$E$4:$E$5221='Analítico Cp.'!$B136),-('Diário 9º PA'!$P$4:$P$5221=L$1),('Diário 9º PA'!$F$4:$F$5221))+SUMPRODUCT(-('Diário 10º PA'!$E$4:$E$5221='Analítico Cp.'!$B136),-('Diário 10º PA'!$P$4:$P$5221=L$1),('Diário 10º PA'!$F$4:$F$5221))+SUMPRODUCT(-('Comp.'!$D$5:$D$233='Analítico Cp.'!$B136),-('Comp.'!$J$5:$J$233=L$1),('Comp.'!$E$5:$E$233))</f>
        <v>0</v>
      </c>
      <c r="M136" s="12">
        <f>SUMPRODUCT(-('Diário 7º PA'!$E$4:$E$5383='Analítico Cp.'!$B136),-('Diário 7º PA'!$O$4:$O$5383=M$1),('Diário 7º PA'!$F$4:$F$5383))+SUMPRODUCT(-('Diário 8º PA'!$E$4:$E$5022='Analítico Cp.'!$B136),-('Diário 8º PA'!$P$4:$P$5022=M$1),('Diário 8º PA'!$F$4:$F$5022))+SUMPRODUCT(-('Diário 9º PA'!$E$4:$E$5221='Analítico Cp.'!$B136),-('Diário 9º PA'!$P$4:$P$5221=M$1),('Diário 9º PA'!$F$4:$F$5221))+SUMPRODUCT(-('Diário 10º PA'!$E$4:$E$5221='Analítico Cp.'!$B136),-('Diário 10º PA'!$P$4:$P$5221=M$1),('Diário 10º PA'!$F$4:$F$5221))+SUMPRODUCT(-('Comp.'!$D$5:$D$233='Analítico Cp.'!$B136),-('Comp.'!$J$5:$J$233=M$1),('Comp.'!$E$5:$E$233))</f>
        <v>0</v>
      </c>
      <c r="N136" s="12">
        <f>SUMPRODUCT(-('Diário 7º PA'!$E$4:$E$5383='Analítico Cp.'!$B136),-('Diário 7º PA'!$O$4:$O$5383=N$1),('Diário 7º PA'!$F$4:$F$5383))+SUMPRODUCT(-('Diário 8º PA'!$E$4:$E$5022='Analítico Cp.'!$B136),-('Diário 8º PA'!$P$4:$P$5022=N$1),('Diário 8º PA'!$F$4:$F$5022))+SUMPRODUCT(-('Diário 9º PA'!$E$4:$E$5221='Analítico Cp.'!$B136),-('Diário 9º PA'!$P$4:$P$5221=N$1),('Diário 9º PA'!$F$4:$F$5221))+SUMPRODUCT(-('Diário 10º PA'!$E$4:$E$5221='Analítico Cp.'!$B136),-('Diário 10º PA'!$P$4:$P$5221=N$1),('Diário 10º PA'!$F$4:$F$5221))+SUMPRODUCT(-('Comp.'!$D$5:$D$233='Analítico Cp.'!$B136),-('Comp.'!$J$5:$J$233=N$1),('Comp.'!$E$5:$E$233))</f>
        <v>0</v>
      </c>
      <c r="O136" s="12">
        <f t="shared" si="16"/>
        <v>34856.949999999997</v>
      </c>
      <c r="P136" s="168">
        <f t="shared" si="17"/>
        <v>3.3723266437386814E-3</v>
      </c>
    </row>
    <row r="137" spans="1:16" ht="23.25" customHeight="1" x14ac:dyDescent="0.2">
      <c r="A137" s="59" t="s">
        <v>369</v>
      </c>
      <c r="B137" s="103" t="s">
        <v>370</v>
      </c>
      <c r="C137" s="12">
        <f>SUMPRODUCT(-('Diário 7º PA'!$E$4:$E$5383='Analítico Cp.'!$B137),-('Diário 7º PA'!$O$4:$O$5383=C$1),('Diário 7º PA'!$F$4:$F$5383))+SUMPRODUCT(-('Diário 8º PA'!$E$4:$E$5022='Analítico Cp.'!$B137),-('Diário 8º PA'!$P$4:$P$5022=C$1),('Diário 8º PA'!$F$4:$F$5022))+SUMPRODUCT(-('Diário 9º PA'!$E$4:$E$5221='Analítico Cp.'!$B137),-('Diário 9º PA'!$P$4:$P$5221=C$1),('Diário 9º PA'!$F$4:$F$5221))+SUMPRODUCT(-('Diário 10º PA'!$E$4:$E$5221='Analítico Cp.'!$B137),-('Diário 10º PA'!$P$4:$P$5221=C$1),('Diário 10º PA'!$F$4:$F$5221))+SUMPRODUCT(-('Comp.'!$D$5:$D$233='Analítico Cp.'!$B137),-('Comp.'!$J$5:$J$233=C$1),('Comp.'!$E$5:$E$233))</f>
        <v>4200.25</v>
      </c>
      <c r="D137" s="12">
        <f>SUMPRODUCT(-('Diário 7º PA'!$E$4:$E$5383='Analítico Cp.'!$B137),-('Diário 7º PA'!$O$4:$O$5383=D$1),('Diário 7º PA'!$F$4:$F$5383))+SUMPRODUCT(-('Diário 8º PA'!$E$4:$E$5022='Analítico Cp.'!$B137),-('Diário 8º PA'!$P$4:$P$5022=D$1),('Diário 8º PA'!$F$4:$F$5022))+SUMPRODUCT(-('Diário 9º PA'!$E$4:$E$5221='Analítico Cp.'!$B137),-('Diário 9º PA'!$P$4:$P$5221=D$1),('Diário 9º PA'!$F$4:$F$5221))+SUMPRODUCT(-('Diário 10º PA'!$E$4:$E$5221='Analítico Cp.'!$B137),-('Diário 10º PA'!$P$4:$P$5221=D$1),('Diário 10º PA'!$F$4:$F$5221))+SUMPRODUCT(-('Comp.'!$D$5:$D$233='Analítico Cp.'!$B137),-('Comp.'!$J$5:$J$233=D$1),('Comp.'!$E$5:$E$233))</f>
        <v>11500.75</v>
      </c>
      <c r="E137" s="12">
        <f>SUMPRODUCT(-('Diário 7º PA'!$E$4:$E$5383='Analítico Cp.'!$B137),-('Diário 7º PA'!$O$4:$O$5383=E$1),('Diário 7º PA'!$F$4:$F$5383))+SUMPRODUCT(-('Diário 8º PA'!$E$4:$E$5022='Analítico Cp.'!$B137),-('Diário 8º PA'!$P$4:$P$5022=E$1),('Diário 8º PA'!$F$4:$F$5022))+SUMPRODUCT(-('Diário 9º PA'!$E$4:$E$5221='Analítico Cp.'!$B137),-('Diário 9º PA'!$P$4:$P$5221=E$1),('Diário 9º PA'!$F$4:$F$5221))+SUMPRODUCT(-('Diário 10º PA'!$E$4:$E$5221='Analítico Cp.'!$B137),-('Diário 10º PA'!$P$4:$P$5221=E$1),('Diário 10º PA'!$F$4:$F$5221))+SUMPRODUCT(-('Comp.'!$D$5:$D$233='Analítico Cp.'!$B137),-('Comp.'!$J$5:$J$233=E$1),('Comp.'!$E$5:$E$233))</f>
        <v>4335.26</v>
      </c>
      <c r="F137" s="12">
        <f>SUMPRODUCT(-('Diário 7º PA'!$E$4:$E$5383='Analítico Cp.'!$B137),-('Diário 7º PA'!$O$4:$O$5383=F$1),('Diário 7º PA'!$F$4:$F$5383))+SUMPRODUCT(-('Diário 8º PA'!$E$4:$E$5022='Analítico Cp.'!$B137),-('Diário 8º PA'!$P$4:$P$5022=F$1),('Diário 8º PA'!$F$4:$F$5022))+SUMPRODUCT(-('Diário 9º PA'!$E$4:$E$5221='Analítico Cp.'!$B137),-('Diário 9º PA'!$P$4:$P$5221=F$1),('Diário 9º PA'!$F$4:$F$5221))+SUMPRODUCT(-('Diário 10º PA'!$E$4:$E$5221='Analítico Cp.'!$B137),-('Diário 10º PA'!$P$4:$P$5221=F$1),('Diário 10º PA'!$F$4:$F$5221))+SUMPRODUCT(-('Comp.'!$D$5:$D$233='Analítico Cp.'!$B137),-('Comp.'!$J$5:$J$233=F$1),('Comp.'!$E$5:$E$233))</f>
        <v>0</v>
      </c>
      <c r="G137" s="12">
        <f>SUMPRODUCT(-('Diário 7º PA'!$E$4:$E$5383='Analítico Cp.'!$B137),-('Diário 7º PA'!$O$4:$O$5383=G$1),('Diário 7º PA'!$F$4:$F$5383))+SUMPRODUCT(-('Diário 8º PA'!$E$4:$E$5022='Analítico Cp.'!$B137),-('Diário 8º PA'!$P$4:$P$5022=G$1),('Diário 8º PA'!$F$4:$F$5022))+SUMPRODUCT(-('Diário 9º PA'!$E$4:$E$5221='Analítico Cp.'!$B137),-('Diário 9º PA'!$P$4:$P$5221=G$1),('Diário 9º PA'!$F$4:$F$5221))+SUMPRODUCT(-('Diário 10º PA'!$E$4:$E$5221='Analítico Cp.'!$B137),-('Diário 10º PA'!$P$4:$P$5221=G$1),('Diário 10º PA'!$F$4:$F$5221))+SUMPRODUCT(-('Comp.'!$D$5:$D$233='Analítico Cp.'!$B137),-('Comp.'!$J$5:$J$233=G$1),('Comp.'!$E$5:$E$233))</f>
        <v>0</v>
      </c>
      <c r="H137" s="12">
        <f>SUMPRODUCT(-('Diário 7º PA'!$E$4:$E$5383='Analítico Cp.'!$B137),-('Diário 7º PA'!$O$4:$O$5383=H$1),('Diário 7º PA'!$F$4:$F$5383))+SUMPRODUCT(-('Diário 8º PA'!$E$4:$E$5022='Analítico Cp.'!$B137),-('Diário 8º PA'!$P$4:$P$5022=H$1),('Diário 8º PA'!$F$4:$F$5022))+SUMPRODUCT(-('Diário 9º PA'!$E$4:$E$5221='Analítico Cp.'!$B137),-('Diário 9º PA'!$P$4:$P$5221=H$1),('Diário 9º PA'!$F$4:$F$5221))+SUMPRODUCT(-('Diário 10º PA'!$E$4:$E$5221='Analítico Cp.'!$B137),-('Diário 10º PA'!$P$4:$P$5221=H$1),('Diário 10º PA'!$F$4:$F$5221))+SUMPRODUCT(-('Comp.'!$D$5:$D$233='Analítico Cp.'!$B137),-('Comp.'!$J$5:$J$233=H$1),('Comp.'!$E$5:$E$233))</f>
        <v>0</v>
      </c>
      <c r="I137" s="12">
        <f>SUMPRODUCT(-('Diário 7º PA'!$E$4:$E$5383='Analítico Cp.'!$B137),-('Diário 7º PA'!$O$4:$O$5383=I$1),('Diário 7º PA'!$F$4:$F$5383))+SUMPRODUCT(-('Diário 8º PA'!$E$4:$E$5022='Analítico Cp.'!$B137),-('Diário 8º PA'!$P$4:$P$5022=I$1),('Diário 8º PA'!$F$4:$F$5022))+SUMPRODUCT(-('Diário 9º PA'!$E$4:$E$5221='Analítico Cp.'!$B137),-('Diário 9º PA'!$P$4:$P$5221=I$1),('Diário 9º PA'!$F$4:$F$5221))+SUMPRODUCT(-('Diário 10º PA'!$E$4:$E$5221='Analítico Cp.'!$B137),-('Diário 10º PA'!$P$4:$P$5221=I$1),('Diário 10º PA'!$F$4:$F$5221))+SUMPRODUCT(-('Comp.'!$D$5:$D$233='Analítico Cp.'!$B137),-('Comp.'!$J$5:$J$233=I$1),('Comp.'!$E$5:$E$233))</f>
        <v>0</v>
      </c>
      <c r="J137" s="12">
        <f>SUMPRODUCT(-('Diário 7º PA'!$E$4:$E$5383='Analítico Cp.'!$B137),-('Diário 7º PA'!$O$4:$O$5383=J$1),('Diário 7º PA'!$F$4:$F$5383))+SUMPRODUCT(-('Diário 8º PA'!$E$4:$E$5022='Analítico Cp.'!$B137),-('Diário 8º PA'!$P$4:$P$5022=J$1),('Diário 8º PA'!$F$4:$F$5022))+SUMPRODUCT(-('Diário 9º PA'!$E$4:$E$5221='Analítico Cp.'!$B137),-('Diário 9º PA'!$P$4:$P$5221=J$1),('Diário 9º PA'!$F$4:$F$5221))+SUMPRODUCT(-('Diário 10º PA'!$E$4:$E$5221='Analítico Cp.'!$B137),-('Diário 10º PA'!$P$4:$P$5221=J$1),('Diário 10º PA'!$F$4:$F$5221))+SUMPRODUCT(-('Comp.'!$D$5:$D$233='Analítico Cp.'!$B137),-('Comp.'!$J$5:$J$233=J$1),('Comp.'!$E$5:$E$233))</f>
        <v>0</v>
      </c>
      <c r="K137" s="12">
        <f>SUMPRODUCT(-('Diário 7º PA'!$E$4:$E$5383='Analítico Cp.'!$B137),-('Diário 7º PA'!$O$4:$O$5383=K$1),('Diário 7º PA'!$F$4:$F$5383))+SUMPRODUCT(-('Diário 8º PA'!$E$4:$E$5022='Analítico Cp.'!$B137),-('Diário 8º PA'!$P$4:$P$5022=K$1),('Diário 8º PA'!$F$4:$F$5022))+SUMPRODUCT(-('Diário 9º PA'!$E$4:$E$5221='Analítico Cp.'!$B137),-('Diário 9º PA'!$P$4:$P$5221=K$1),('Diário 9º PA'!$F$4:$F$5221))+SUMPRODUCT(-('Diário 10º PA'!$E$4:$E$5221='Analítico Cp.'!$B137),-('Diário 10º PA'!$P$4:$P$5221=K$1),('Diário 10º PA'!$F$4:$F$5221))+SUMPRODUCT(-('Comp.'!$D$5:$D$233='Analítico Cp.'!$B137),-('Comp.'!$J$5:$J$233=K$1),('Comp.'!$E$5:$E$233))</f>
        <v>0</v>
      </c>
      <c r="L137" s="12">
        <f>SUMPRODUCT(-('Diário 7º PA'!$E$4:$E$5383='Analítico Cp.'!$B137),-('Diário 7º PA'!$O$4:$O$5383=L$1),('Diário 7º PA'!$F$4:$F$5383))+SUMPRODUCT(-('Diário 8º PA'!$E$4:$E$5022='Analítico Cp.'!$B137),-('Diário 8º PA'!$P$4:$P$5022=L$1),('Diário 8º PA'!$F$4:$F$5022))+SUMPRODUCT(-('Diário 9º PA'!$E$4:$E$5221='Analítico Cp.'!$B137),-('Diário 9º PA'!$P$4:$P$5221=L$1),('Diário 9º PA'!$F$4:$F$5221))+SUMPRODUCT(-('Diário 10º PA'!$E$4:$E$5221='Analítico Cp.'!$B137),-('Diário 10º PA'!$P$4:$P$5221=L$1),('Diário 10º PA'!$F$4:$F$5221))+SUMPRODUCT(-('Comp.'!$D$5:$D$233='Analítico Cp.'!$B137),-('Comp.'!$J$5:$J$233=L$1),('Comp.'!$E$5:$E$233))</f>
        <v>0</v>
      </c>
      <c r="M137" s="12">
        <f>SUMPRODUCT(-('Diário 7º PA'!$E$4:$E$5383='Analítico Cp.'!$B137),-('Diário 7º PA'!$O$4:$O$5383=M$1),('Diário 7º PA'!$F$4:$F$5383))+SUMPRODUCT(-('Diário 8º PA'!$E$4:$E$5022='Analítico Cp.'!$B137),-('Diário 8º PA'!$P$4:$P$5022=M$1),('Diário 8º PA'!$F$4:$F$5022))+SUMPRODUCT(-('Diário 9º PA'!$E$4:$E$5221='Analítico Cp.'!$B137),-('Diário 9º PA'!$P$4:$P$5221=M$1),('Diário 9º PA'!$F$4:$F$5221))+SUMPRODUCT(-('Diário 10º PA'!$E$4:$E$5221='Analítico Cp.'!$B137),-('Diário 10º PA'!$P$4:$P$5221=M$1),('Diário 10º PA'!$F$4:$F$5221))+SUMPRODUCT(-('Comp.'!$D$5:$D$233='Analítico Cp.'!$B137),-('Comp.'!$J$5:$J$233=M$1),('Comp.'!$E$5:$E$233))</f>
        <v>0</v>
      </c>
      <c r="N137" s="12">
        <f>SUMPRODUCT(-('Diário 7º PA'!$E$4:$E$5383='Analítico Cp.'!$B137),-('Diário 7º PA'!$O$4:$O$5383=N$1),('Diário 7º PA'!$F$4:$F$5383))+SUMPRODUCT(-('Diário 8º PA'!$E$4:$E$5022='Analítico Cp.'!$B137),-('Diário 8º PA'!$P$4:$P$5022=N$1),('Diário 8º PA'!$F$4:$F$5022))+SUMPRODUCT(-('Diário 9º PA'!$E$4:$E$5221='Analítico Cp.'!$B137),-('Diário 9º PA'!$P$4:$P$5221=N$1),('Diário 9º PA'!$F$4:$F$5221))+SUMPRODUCT(-('Diário 10º PA'!$E$4:$E$5221='Analítico Cp.'!$B137),-('Diário 10º PA'!$P$4:$P$5221=N$1),('Diário 10º PA'!$F$4:$F$5221))+SUMPRODUCT(-('Comp.'!$D$5:$D$233='Analítico Cp.'!$B137),-('Comp.'!$J$5:$J$233=N$1),('Comp.'!$E$5:$E$233))</f>
        <v>0</v>
      </c>
      <c r="O137" s="12">
        <f t="shared" si="16"/>
        <v>20036.260000000002</v>
      </c>
      <c r="P137" s="168">
        <f t="shared" si="17"/>
        <v>1.9384602909570574E-3</v>
      </c>
    </row>
    <row r="138" spans="1:16" ht="23.25" customHeight="1" thickBot="1" x14ac:dyDescent="0.25">
      <c r="A138" s="24"/>
      <c r="B138" s="25" t="s">
        <v>371</v>
      </c>
      <c r="C138" s="14">
        <f t="shared" ref="C138:O138" si="18">SUBTOTAL(109,C59:C137)</f>
        <v>1353078.24</v>
      </c>
      <c r="D138" s="14">
        <f t="shared" si="18"/>
        <v>1417535.34</v>
      </c>
      <c r="E138" s="14">
        <f t="shared" si="18"/>
        <v>2092133.3900000001</v>
      </c>
      <c r="F138" s="14">
        <f t="shared" si="18"/>
        <v>0</v>
      </c>
      <c r="G138" s="14">
        <f t="shared" si="18"/>
        <v>0</v>
      </c>
      <c r="H138" s="14">
        <f t="shared" si="18"/>
        <v>0</v>
      </c>
      <c r="I138" s="14">
        <f t="shared" si="18"/>
        <v>0</v>
      </c>
      <c r="J138" s="14">
        <f t="shared" si="18"/>
        <v>0</v>
      </c>
      <c r="K138" s="14">
        <f t="shared" si="18"/>
        <v>0</v>
      </c>
      <c r="L138" s="14">
        <f t="shared" si="18"/>
        <v>0</v>
      </c>
      <c r="M138" s="14">
        <f t="shared" si="18"/>
        <v>0</v>
      </c>
      <c r="N138" s="14">
        <f t="shared" si="18"/>
        <v>0</v>
      </c>
      <c r="O138" s="14">
        <f t="shared" si="18"/>
        <v>4862746.97</v>
      </c>
      <c r="P138" s="174">
        <f t="shared" si="17"/>
        <v>0.47045915287168105</v>
      </c>
    </row>
    <row r="139" spans="1:16" ht="23.25" customHeight="1" thickBot="1" x14ac:dyDescent="0.25">
      <c r="A139" s="35" t="s">
        <v>108</v>
      </c>
      <c r="B139" s="19" t="s">
        <v>109</v>
      </c>
      <c r="C139" s="62"/>
      <c r="D139" s="62"/>
      <c r="E139" s="62"/>
      <c r="F139" s="62"/>
      <c r="G139" s="62"/>
      <c r="H139" s="62"/>
      <c r="I139" s="62"/>
      <c r="J139" s="62"/>
      <c r="K139" s="62"/>
      <c r="L139" s="62"/>
      <c r="M139" s="62"/>
      <c r="N139" s="62"/>
      <c r="O139" s="62"/>
      <c r="P139" s="166"/>
    </row>
    <row r="140" spans="1:16" ht="23.25" customHeight="1" x14ac:dyDescent="0.2">
      <c r="A140" s="59" t="s">
        <v>372</v>
      </c>
      <c r="B140" s="57" t="s">
        <v>373</v>
      </c>
      <c r="C140" s="12">
        <f>SUMPRODUCT(-('Diário 7º PA'!$E$4:$E$5383='Analítico Cp.'!$B140),-('Diário 7º PA'!$O$4:$O$5383=C$1),('Diário 7º PA'!$F$4:$F$5383))+SUMPRODUCT(-('Diário 8º PA'!$E$4:$E$5022='Analítico Cp.'!$B140),-('Diário 8º PA'!$P$4:$P$5022=C$1),('Diário 8º PA'!$F$4:$F$5022))+SUMPRODUCT(-('Diário 9º PA'!$E$4:$E$5221='Analítico Cp.'!$B140),-('Diário 9º PA'!$P$4:$P$5221=C$1),('Diário 9º PA'!$F$4:$F$5221))+SUMPRODUCT(-('Diário 10º PA'!$E$4:$E$5221='Analítico Cp.'!$B140),-('Diário 10º PA'!$P$4:$P$5221=C$1),('Diário 10º PA'!$F$4:$F$5221))+SUMPRODUCT(-('Comp.'!$D$5:$D$233='Analítico Cp.'!$B140),-('Comp.'!$J$5:$J$233=C$1),('Comp.'!$E$5:$E$233))</f>
        <v>0</v>
      </c>
      <c r="D140" s="12">
        <f>SUMPRODUCT(-('Diário 7º PA'!$E$4:$E$5383='Analítico Cp.'!$B140),-('Diário 7º PA'!$O$4:$O$5383=D$1),('Diário 7º PA'!$F$4:$F$5383))+SUMPRODUCT(-('Diário 8º PA'!$E$4:$E$5022='Analítico Cp.'!$B140),-('Diário 8º PA'!$P$4:$P$5022=D$1),('Diário 8º PA'!$F$4:$F$5022))+SUMPRODUCT(-('Diário 9º PA'!$E$4:$E$5221='Analítico Cp.'!$B140),-('Diário 9º PA'!$P$4:$P$5221=D$1),('Diário 9º PA'!$F$4:$F$5221))+SUMPRODUCT(-('Diário 10º PA'!$E$4:$E$5221='Analítico Cp.'!$B140),-('Diário 10º PA'!$P$4:$P$5221=D$1),('Diário 10º PA'!$F$4:$F$5221))+SUMPRODUCT(-('Comp.'!$D$5:$D$233='Analítico Cp.'!$B140),-('Comp.'!$J$5:$J$233=D$1),('Comp.'!$E$5:$E$233))</f>
        <v>0</v>
      </c>
      <c r="E140" s="12">
        <f>SUMPRODUCT(-('Diário 7º PA'!$E$4:$E$5383='Analítico Cp.'!$B140),-('Diário 7º PA'!$O$4:$O$5383=E$1),('Diário 7º PA'!$F$4:$F$5383))+SUMPRODUCT(-('Diário 8º PA'!$E$4:$E$5022='Analítico Cp.'!$B140),-('Diário 8º PA'!$P$4:$P$5022=E$1),('Diário 8º PA'!$F$4:$F$5022))+SUMPRODUCT(-('Diário 9º PA'!$E$4:$E$5221='Analítico Cp.'!$B140),-('Diário 9º PA'!$P$4:$P$5221=E$1),('Diário 9º PA'!$F$4:$F$5221))+SUMPRODUCT(-('Diário 10º PA'!$E$4:$E$5221='Analítico Cp.'!$B140),-('Diário 10º PA'!$P$4:$P$5221=E$1),('Diário 10º PA'!$F$4:$F$5221))+SUMPRODUCT(-('Comp.'!$D$5:$D$233='Analítico Cp.'!$B140),-('Comp.'!$J$5:$J$233=E$1),('Comp.'!$E$5:$E$233))</f>
        <v>0</v>
      </c>
      <c r="F140" s="12">
        <f>SUMPRODUCT(-('Diário 7º PA'!$E$4:$E$5383='Analítico Cp.'!$B140),-('Diário 7º PA'!$O$4:$O$5383=F$1),('Diário 7º PA'!$F$4:$F$5383))+SUMPRODUCT(-('Diário 8º PA'!$E$4:$E$5022='Analítico Cp.'!$B140),-('Diário 8º PA'!$P$4:$P$5022=F$1),('Diário 8º PA'!$F$4:$F$5022))+SUMPRODUCT(-('Diário 9º PA'!$E$4:$E$5221='Analítico Cp.'!$B140),-('Diário 9º PA'!$P$4:$P$5221=F$1),('Diário 9º PA'!$F$4:$F$5221))+SUMPRODUCT(-('Diário 10º PA'!$E$4:$E$5221='Analítico Cp.'!$B140),-('Diário 10º PA'!$P$4:$P$5221=F$1),('Diário 10º PA'!$F$4:$F$5221))+SUMPRODUCT(-('Comp.'!$D$5:$D$233='Analítico Cp.'!$B140),-('Comp.'!$J$5:$J$233=F$1),('Comp.'!$E$5:$E$233))</f>
        <v>0</v>
      </c>
      <c r="G140" s="12">
        <f>SUMPRODUCT(-('Diário 7º PA'!$E$4:$E$5383='Analítico Cp.'!$B140),-('Diário 7º PA'!$O$4:$O$5383=G$1),('Diário 7º PA'!$F$4:$F$5383))+SUMPRODUCT(-('Diário 8º PA'!$E$4:$E$5022='Analítico Cp.'!$B140),-('Diário 8º PA'!$P$4:$P$5022=G$1),('Diário 8º PA'!$F$4:$F$5022))+SUMPRODUCT(-('Diário 9º PA'!$E$4:$E$5221='Analítico Cp.'!$B140),-('Diário 9º PA'!$P$4:$P$5221=G$1),('Diário 9º PA'!$F$4:$F$5221))+SUMPRODUCT(-('Diário 10º PA'!$E$4:$E$5221='Analítico Cp.'!$B140),-('Diário 10º PA'!$P$4:$P$5221=G$1),('Diário 10º PA'!$F$4:$F$5221))+SUMPRODUCT(-('Comp.'!$D$5:$D$233='Analítico Cp.'!$B140),-('Comp.'!$J$5:$J$233=G$1),('Comp.'!$E$5:$E$233))</f>
        <v>0</v>
      </c>
      <c r="H140" s="12">
        <f>SUMPRODUCT(-('Diário 7º PA'!$E$4:$E$5383='Analítico Cp.'!$B140),-('Diário 7º PA'!$O$4:$O$5383=H$1),('Diário 7º PA'!$F$4:$F$5383))+SUMPRODUCT(-('Diário 8º PA'!$E$4:$E$5022='Analítico Cp.'!$B140),-('Diário 8º PA'!$P$4:$P$5022=H$1),('Diário 8º PA'!$F$4:$F$5022))+SUMPRODUCT(-('Diário 9º PA'!$E$4:$E$5221='Analítico Cp.'!$B140),-('Diário 9º PA'!$P$4:$P$5221=H$1),('Diário 9º PA'!$F$4:$F$5221))+SUMPRODUCT(-('Diário 10º PA'!$E$4:$E$5221='Analítico Cp.'!$B140),-('Diário 10º PA'!$P$4:$P$5221=H$1),('Diário 10º PA'!$F$4:$F$5221))+SUMPRODUCT(-('Comp.'!$D$5:$D$233='Analítico Cp.'!$B140),-('Comp.'!$J$5:$J$233=H$1),('Comp.'!$E$5:$E$233))</f>
        <v>0</v>
      </c>
      <c r="I140" s="12">
        <f>SUMPRODUCT(-('Diário 7º PA'!$E$4:$E$5383='Analítico Cp.'!$B140),-('Diário 7º PA'!$O$4:$O$5383=I$1),('Diário 7º PA'!$F$4:$F$5383))+SUMPRODUCT(-('Diário 8º PA'!$E$4:$E$5022='Analítico Cp.'!$B140),-('Diário 8º PA'!$P$4:$P$5022=I$1),('Diário 8º PA'!$F$4:$F$5022))+SUMPRODUCT(-('Diário 9º PA'!$E$4:$E$5221='Analítico Cp.'!$B140),-('Diário 9º PA'!$P$4:$P$5221=I$1),('Diário 9º PA'!$F$4:$F$5221))+SUMPRODUCT(-('Diário 10º PA'!$E$4:$E$5221='Analítico Cp.'!$B140),-('Diário 10º PA'!$P$4:$P$5221=I$1),('Diário 10º PA'!$F$4:$F$5221))+SUMPRODUCT(-('Comp.'!$D$5:$D$233='Analítico Cp.'!$B140),-('Comp.'!$J$5:$J$233=I$1),('Comp.'!$E$5:$E$233))</f>
        <v>0</v>
      </c>
      <c r="J140" s="12">
        <f>SUMPRODUCT(-('Diário 7º PA'!$E$4:$E$5383='Analítico Cp.'!$B140),-('Diário 7º PA'!$O$4:$O$5383=J$1),('Diário 7º PA'!$F$4:$F$5383))+SUMPRODUCT(-('Diário 8º PA'!$E$4:$E$5022='Analítico Cp.'!$B140),-('Diário 8º PA'!$P$4:$P$5022=J$1),('Diário 8º PA'!$F$4:$F$5022))+SUMPRODUCT(-('Diário 9º PA'!$E$4:$E$5221='Analítico Cp.'!$B140),-('Diário 9º PA'!$P$4:$P$5221=J$1),('Diário 9º PA'!$F$4:$F$5221))+SUMPRODUCT(-('Diário 10º PA'!$E$4:$E$5221='Analítico Cp.'!$B140),-('Diário 10º PA'!$P$4:$P$5221=J$1),('Diário 10º PA'!$F$4:$F$5221))+SUMPRODUCT(-('Comp.'!$D$5:$D$233='Analítico Cp.'!$B140),-('Comp.'!$J$5:$J$233=J$1),('Comp.'!$E$5:$E$233))</f>
        <v>0</v>
      </c>
      <c r="K140" s="12">
        <f>SUMPRODUCT(-('Diário 7º PA'!$E$4:$E$5383='Analítico Cp.'!$B140),-('Diário 7º PA'!$O$4:$O$5383=K$1),('Diário 7º PA'!$F$4:$F$5383))+SUMPRODUCT(-('Diário 8º PA'!$E$4:$E$5022='Analítico Cp.'!$B140),-('Diário 8º PA'!$P$4:$P$5022=K$1),('Diário 8º PA'!$F$4:$F$5022))+SUMPRODUCT(-('Diário 9º PA'!$E$4:$E$5221='Analítico Cp.'!$B140),-('Diário 9º PA'!$P$4:$P$5221=K$1),('Diário 9º PA'!$F$4:$F$5221))+SUMPRODUCT(-('Diário 10º PA'!$E$4:$E$5221='Analítico Cp.'!$B140),-('Diário 10º PA'!$P$4:$P$5221=K$1),('Diário 10º PA'!$F$4:$F$5221))+SUMPRODUCT(-('Comp.'!$D$5:$D$233='Analítico Cp.'!$B140),-('Comp.'!$J$5:$J$233=K$1),('Comp.'!$E$5:$E$233))</f>
        <v>0</v>
      </c>
      <c r="L140" s="12">
        <f>SUMPRODUCT(-('Diário 7º PA'!$E$4:$E$5383='Analítico Cp.'!$B140),-('Diário 7º PA'!$O$4:$O$5383=L$1),('Diário 7º PA'!$F$4:$F$5383))+SUMPRODUCT(-('Diário 8º PA'!$E$4:$E$5022='Analítico Cp.'!$B140),-('Diário 8º PA'!$P$4:$P$5022=L$1),('Diário 8º PA'!$F$4:$F$5022))+SUMPRODUCT(-('Diário 9º PA'!$E$4:$E$5221='Analítico Cp.'!$B140),-('Diário 9º PA'!$P$4:$P$5221=L$1),('Diário 9º PA'!$F$4:$F$5221))+SUMPRODUCT(-('Diário 10º PA'!$E$4:$E$5221='Analítico Cp.'!$B140),-('Diário 10º PA'!$P$4:$P$5221=L$1),('Diário 10º PA'!$F$4:$F$5221))+SUMPRODUCT(-('Comp.'!$D$5:$D$233='Analítico Cp.'!$B140),-('Comp.'!$J$5:$J$233=L$1),('Comp.'!$E$5:$E$233))</f>
        <v>0</v>
      </c>
      <c r="M140" s="12">
        <f>SUMPRODUCT(-('Diário 7º PA'!$E$4:$E$5383='Analítico Cp.'!$B140),-('Diário 7º PA'!$O$4:$O$5383=M$1),('Diário 7º PA'!$F$4:$F$5383))+SUMPRODUCT(-('Diário 8º PA'!$E$4:$E$5022='Analítico Cp.'!$B140),-('Diário 8º PA'!$P$4:$P$5022=M$1),('Diário 8º PA'!$F$4:$F$5022))+SUMPRODUCT(-('Diário 9º PA'!$E$4:$E$5221='Analítico Cp.'!$B140),-('Diário 9º PA'!$P$4:$P$5221=M$1),('Diário 9º PA'!$F$4:$F$5221))+SUMPRODUCT(-('Diário 10º PA'!$E$4:$E$5221='Analítico Cp.'!$B140),-('Diário 10º PA'!$P$4:$P$5221=M$1),('Diário 10º PA'!$F$4:$F$5221))+SUMPRODUCT(-('Comp.'!$D$5:$D$233='Analítico Cp.'!$B140),-('Comp.'!$J$5:$J$233=M$1),('Comp.'!$E$5:$E$233))</f>
        <v>0</v>
      </c>
      <c r="N140" s="12">
        <f>SUMPRODUCT(-('Diário 7º PA'!$E$4:$E$5383='Analítico Cp.'!$B140),-('Diário 7º PA'!$O$4:$O$5383=N$1),('Diário 7º PA'!$F$4:$F$5383))+SUMPRODUCT(-('Diário 8º PA'!$E$4:$E$5022='Analítico Cp.'!$B140),-('Diário 8º PA'!$P$4:$P$5022=N$1),('Diário 8º PA'!$F$4:$F$5022))+SUMPRODUCT(-('Diário 9º PA'!$E$4:$E$5221='Analítico Cp.'!$B140),-('Diário 9º PA'!$P$4:$P$5221=N$1),('Diário 9º PA'!$F$4:$F$5221))+SUMPRODUCT(-('Diário 10º PA'!$E$4:$E$5221='Analítico Cp.'!$B140),-('Diário 10º PA'!$P$4:$P$5221=N$1),('Diário 10º PA'!$F$4:$F$5221))+SUMPRODUCT(-('Comp.'!$D$5:$D$233='Analítico Cp.'!$B140),-('Comp.'!$J$5:$J$233=N$1),('Comp.'!$E$5:$E$233))</f>
        <v>0</v>
      </c>
      <c r="O140" s="12">
        <f t="shared" ref="O140:O156" si="19">SUM(C140:N140)</f>
        <v>0</v>
      </c>
      <c r="P140" s="168">
        <f t="shared" ref="P140:P157" si="20">IF($O$157=0,0,O140/$O$157)</f>
        <v>0</v>
      </c>
    </row>
    <row r="141" spans="1:16" ht="23.25" customHeight="1" x14ac:dyDescent="0.2">
      <c r="A141" s="59" t="s">
        <v>374</v>
      </c>
      <c r="B141" s="57" t="s">
        <v>375</v>
      </c>
      <c r="C141" s="12">
        <f>SUMPRODUCT(-('Diário 7º PA'!$E$4:$E$5383='Analítico Cp.'!$B141),-('Diário 7º PA'!$O$4:$O$5383=C$1),('Diário 7º PA'!$F$4:$F$5383))+SUMPRODUCT(-('Diário 8º PA'!$E$4:$E$5022='Analítico Cp.'!$B141),-('Diário 8º PA'!$P$4:$P$5022=C$1),('Diário 8º PA'!$F$4:$F$5022))+SUMPRODUCT(-('Diário 9º PA'!$E$4:$E$5221='Analítico Cp.'!$B141),-('Diário 9º PA'!$P$4:$P$5221=C$1),('Diário 9º PA'!$F$4:$F$5221))+SUMPRODUCT(-('Diário 10º PA'!$E$4:$E$5221='Analítico Cp.'!$B141),-('Diário 10º PA'!$P$4:$P$5221=C$1),('Diário 10º PA'!$F$4:$F$5221))+SUMPRODUCT(-('Comp.'!$D$5:$D$233='Analítico Cp.'!$B141),-('Comp.'!$J$5:$J$233=C$1),('Comp.'!$E$5:$E$233))</f>
        <v>0</v>
      </c>
      <c r="D141" s="12">
        <f>SUMPRODUCT(-('Diário 7º PA'!$E$4:$E$5383='Analítico Cp.'!$B141),-('Diário 7º PA'!$O$4:$O$5383=D$1),('Diário 7º PA'!$F$4:$F$5383))+SUMPRODUCT(-('Diário 8º PA'!$E$4:$E$5022='Analítico Cp.'!$B141),-('Diário 8º PA'!$P$4:$P$5022=D$1),('Diário 8º PA'!$F$4:$F$5022))+SUMPRODUCT(-('Diário 9º PA'!$E$4:$E$5221='Analítico Cp.'!$B141),-('Diário 9º PA'!$P$4:$P$5221=D$1),('Diário 9º PA'!$F$4:$F$5221))+SUMPRODUCT(-('Diário 10º PA'!$E$4:$E$5221='Analítico Cp.'!$B141),-('Diário 10º PA'!$P$4:$P$5221=D$1),('Diário 10º PA'!$F$4:$F$5221))+SUMPRODUCT(-('Comp.'!$D$5:$D$233='Analítico Cp.'!$B141),-('Comp.'!$J$5:$J$233=D$1),('Comp.'!$E$5:$E$233))</f>
        <v>0</v>
      </c>
      <c r="E141" s="12">
        <f>SUMPRODUCT(-('Diário 7º PA'!$E$4:$E$5383='Analítico Cp.'!$B141),-('Diário 7º PA'!$O$4:$O$5383=E$1),('Diário 7º PA'!$F$4:$F$5383))+SUMPRODUCT(-('Diário 8º PA'!$E$4:$E$5022='Analítico Cp.'!$B141),-('Diário 8º PA'!$P$4:$P$5022=E$1),('Diário 8º PA'!$F$4:$F$5022))+SUMPRODUCT(-('Diário 9º PA'!$E$4:$E$5221='Analítico Cp.'!$B141),-('Diário 9º PA'!$P$4:$P$5221=E$1),('Diário 9º PA'!$F$4:$F$5221))+SUMPRODUCT(-('Diário 10º PA'!$E$4:$E$5221='Analítico Cp.'!$B141),-('Diário 10º PA'!$P$4:$P$5221=E$1),('Diário 10º PA'!$F$4:$F$5221))+SUMPRODUCT(-('Comp.'!$D$5:$D$233='Analítico Cp.'!$B141),-('Comp.'!$J$5:$J$233=E$1),('Comp.'!$E$5:$E$233))</f>
        <v>0</v>
      </c>
      <c r="F141" s="12">
        <f>SUMPRODUCT(-('Diário 7º PA'!$E$4:$E$5383='Analítico Cp.'!$B141),-('Diário 7º PA'!$O$4:$O$5383=F$1),('Diário 7º PA'!$F$4:$F$5383))+SUMPRODUCT(-('Diário 8º PA'!$E$4:$E$5022='Analítico Cp.'!$B141),-('Diário 8º PA'!$P$4:$P$5022=F$1),('Diário 8º PA'!$F$4:$F$5022))+SUMPRODUCT(-('Diário 9º PA'!$E$4:$E$5221='Analítico Cp.'!$B141),-('Diário 9º PA'!$P$4:$P$5221=F$1),('Diário 9º PA'!$F$4:$F$5221))+SUMPRODUCT(-('Diário 10º PA'!$E$4:$E$5221='Analítico Cp.'!$B141),-('Diário 10º PA'!$P$4:$P$5221=F$1),('Diário 10º PA'!$F$4:$F$5221))+SUMPRODUCT(-('Comp.'!$D$5:$D$233='Analítico Cp.'!$B141),-('Comp.'!$J$5:$J$233=F$1),('Comp.'!$E$5:$E$233))</f>
        <v>0</v>
      </c>
      <c r="G141" s="12">
        <f>SUMPRODUCT(-('Diário 7º PA'!$E$4:$E$5383='Analítico Cp.'!$B141),-('Diário 7º PA'!$O$4:$O$5383=G$1),('Diário 7º PA'!$F$4:$F$5383))+SUMPRODUCT(-('Diário 8º PA'!$E$4:$E$5022='Analítico Cp.'!$B141),-('Diário 8º PA'!$P$4:$P$5022=G$1),('Diário 8º PA'!$F$4:$F$5022))+SUMPRODUCT(-('Diário 9º PA'!$E$4:$E$5221='Analítico Cp.'!$B141),-('Diário 9º PA'!$P$4:$P$5221=G$1),('Diário 9º PA'!$F$4:$F$5221))+SUMPRODUCT(-('Diário 10º PA'!$E$4:$E$5221='Analítico Cp.'!$B141),-('Diário 10º PA'!$P$4:$P$5221=G$1),('Diário 10º PA'!$F$4:$F$5221))+SUMPRODUCT(-('Comp.'!$D$5:$D$233='Analítico Cp.'!$B141),-('Comp.'!$J$5:$J$233=G$1),('Comp.'!$E$5:$E$233))</f>
        <v>0</v>
      </c>
      <c r="H141" s="12">
        <f>SUMPRODUCT(-('Diário 7º PA'!$E$4:$E$5383='Analítico Cp.'!$B141),-('Diário 7º PA'!$O$4:$O$5383=H$1),('Diário 7º PA'!$F$4:$F$5383))+SUMPRODUCT(-('Diário 8º PA'!$E$4:$E$5022='Analítico Cp.'!$B141),-('Diário 8º PA'!$P$4:$P$5022=H$1),('Diário 8º PA'!$F$4:$F$5022))+SUMPRODUCT(-('Diário 9º PA'!$E$4:$E$5221='Analítico Cp.'!$B141),-('Diário 9º PA'!$P$4:$P$5221=H$1),('Diário 9º PA'!$F$4:$F$5221))+SUMPRODUCT(-('Diário 10º PA'!$E$4:$E$5221='Analítico Cp.'!$B141),-('Diário 10º PA'!$P$4:$P$5221=H$1),('Diário 10º PA'!$F$4:$F$5221))+SUMPRODUCT(-('Comp.'!$D$5:$D$233='Analítico Cp.'!$B141),-('Comp.'!$J$5:$J$233=H$1),('Comp.'!$E$5:$E$233))</f>
        <v>0</v>
      </c>
      <c r="I141" s="12">
        <f>SUMPRODUCT(-('Diário 7º PA'!$E$4:$E$5383='Analítico Cp.'!$B141),-('Diário 7º PA'!$O$4:$O$5383=I$1),('Diário 7º PA'!$F$4:$F$5383))+SUMPRODUCT(-('Diário 8º PA'!$E$4:$E$5022='Analítico Cp.'!$B141),-('Diário 8º PA'!$P$4:$P$5022=I$1),('Diário 8º PA'!$F$4:$F$5022))+SUMPRODUCT(-('Diário 9º PA'!$E$4:$E$5221='Analítico Cp.'!$B141),-('Diário 9º PA'!$P$4:$P$5221=I$1),('Diário 9º PA'!$F$4:$F$5221))+SUMPRODUCT(-('Diário 10º PA'!$E$4:$E$5221='Analítico Cp.'!$B141),-('Diário 10º PA'!$P$4:$P$5221=I$1),('Diário 10º PA'!$F$4:$F$5221))+SUMPRODUCT(-('Comp.'!$D$5:$D$233='Analítico Cp.'!$B141),-('Comp.'!$J$5:$J$233=I$1),('Comp.'!$E$5:$E$233))</f>
        <v>0</v>
      </c>
      <c r="J141" s="12">
        <f>SUMPRODUCT(-('Diário 7º PA'!$E$4:$E$5383='Analítico Cp.'!$B141),-('Diário 7º PA'!$O$4:$O$5383=J$1),('Diário 7º PA'!$F$4:$F$5383))+SUMPRODUCT(-('Diário 8º PA'!$E$4:$E$5022='Analítico Cp.'!$B141),-('Diário 8º PA'!$P$4:$P$5022=J$1),('Diário 8º PA'!$F$4:$F$5022))+SUMPRODUCT(-('Diário 9º PA'!$E$4:$E$5221='Analítico Cp.'!$B141),-('Diário 9º PA'!$P$4:$P$5221=J$1),('Diário 9º PA'!$F$4:$F$5221))+SUMPRODUCT(-('Diário 10º PA'!$E$4:$E$5221='Analítico Cp.'!$B141),-('Diário 10º PA'!$P$4:$P$5221=J$1),('Diário 10º PA'!$F$4:$F$5221))+SUMPRODUCT(-('Comp.'!$D$5:$D$233='Analítico Cp.'!$B141),-('Comp.'!$J$5:$J$233=J$1),('Comp.'!$E$5:$E$233))</f>
        <v>0</v>
      </c>
      <c r="K141" s="12">
        <f>SUMPRODUCT(-('Diário 7º PA'!$E$4:$E$5383='Analítico Cp.'!$B141),-('Diário 7º PA'!$O$4:$O$5383=K$1),('Diário 7º PA'!$F$4:$F$5383))+SUMPRODUCT(-('Diário 8º PA'!$E$4:$E$5022='Analítico Cp.'!$B141),-('Diário 8º PA'!$P$4:$P$5022=K$1),('Diário 8º PA'!$F$4:$F$5022))+SUMPRODUCT(-('Diário 9º PA'!$E$4:$E$5221='Analítico Cp.'!$B141),-('Diário 9º PA'!$P$4:$P$5221=K$1),('Diário 9º PA'!$F$4:$F$5221))+SUMPRODUCT(-('Diário 10º PA'!$E$4:$E$5221='Analítico Cp.'!$B141),-('Diário 10º PA'!$P$4:$P$5221=K$1),('Diário 10º PA'!$F$4:$F$5221))+SUMPRODUCT(-('Comp.'!$D$5:$D$233='Analítico Cp.'!$B141),-('Comp.'!$J$5:$J$233=K$1),('Comp.'!$E$5:$E$233))</f>
        <v>0</v>
      </c>
      <c r="L141" s="12">
        <f>SUMPRODUCT(-('Diário 7º PA'!$E$4:$E$5383='Analítico Cp.'!$B141),-('Diário 7º PA'!$O$4:$O$5383=L$1),('Diário 7º PA'!$F$4:$F$5383))+SUMPRODUCT(-('Diário 8º PA'!$E$4:$E$5022='Analítico Cp.'!$B141),-('Diário 8º PA'!$P$4:$P$5022=L$1),('Diário 8º PA'!$F$4:$F$5022))+SUMPRODUCT(-('Diário 9º PA'!$E$4:$E$5221='Analítico Cp.'!$B141),-('Diário 9º PA'!$P$4:$P$5221=L$1),('Diário 9º PA'!$F$4:$F$5221))+SUMPRODUCT(-('Diário 10º PA'!$E$4:$E$5221='Analítico Cp.'!$B141),-('Diário 10º PA'!$P$4:$P$5221=L$1),('Diário 10º PA'!$F$4:$F$5221))+SUMPRODUCT(-('Comp.'!$D$5:$D$233='Analítico Cp.'!$B141),-('Comp.'!$J$5:$J$233=L$1),('Comp.'!$E$5:$E$233))</f>
        <v>0</v>
      </c>
      <c r="M141" s="12">
        <f>SUMPRODUCT(-('Diário 7º PA'!$E$4:$E$5383='Analítico Cp.'!$B141),-('Diário 7º PA'!$O$4:$O$5383=M$1),('Diário 7º PA'!$F$4:$F$5383))+SUMPRODUCT(-('Diário 8º PA'!$E$4:$E$5022='Analítico Cp.'!$B141),-('Diário 8º PA'!$P$4:$P$5022=M$1),('Diário 8º PA'!$F$4:$F$5022))+SUMPRODUCT(-('Diário 9º PA'!$E$4:$E$5221='Analítico Cp.'!$B141),-('Diário 9º PA'!$P$4:$P$5221=M$1),('Diário 9º PA'!$F$4:$F$5221))+SUMPRODUCT(-('Diário 10º PA'!$E$4:$E$5221='Analítico Cp.'!$B141),-('Diário 10º PA'!$P$4:$P$5221=M$1),('Diário 10º PA'!$F$4:$F$5221))+SUMPRODUCT(-('Comp.'!$D$5:$D$233='Analítico Cp.'!$B141),-('Comp.'!$J$5:$J$233=M$1),('Comp.'!$E$5:$E$233))</f>
        <v>0</v>
      </c>
      <c r="N141" s="12">
        <f>SUMPRODUCT(-('Diário 7º PA'!$E$4:$E$5383='Analítico Cp.'!$B141),-('Diário 7º PA'!$O$4:$O$5383=N$1),('Diário 7º PA'!$F$4:$F$5383))+SUMPRODUCT(-('Diário 8º PA'!$E$4:$E$5022='Analítico Cp.'!$B141),-('Diário 8º PA'!$P$4:$P$5022=N$1),('Diário 8º PA'!$F$4:$F$5022))+SUMPRODUCT(-('Diário 9º PA'!$E$4:$E$5221='Analítico Cp.'!$B141),-('Diário 9º PA'!$P$4:$P$5221=N$1),('Diário 9º PA'!$F$4:$F$5221))+SUMPRODUCT(-('Diário 10º PA'!$E$4:$E$5221='Analítico Cp.'!$B141),-('Diário 10º PA'!$P$4:$P$5221=N$1),('Diário 10º PA'!$F$4:$F$5221))+SUMPRODUCT(-('Comp.'!$D$5:$D$233='Analítico Cp.'!$B141),-('Comp.'!$J$5:$J$233=N$1),('Comp.'!$E$5:$E$233))</f>
        <v>0</v>
      </c>
      <c r="O141" s="12">
        <f t="shared" si="19"/>
        <v>0</v>
      </c>
      <c r="P141" s="168">
        <f t="shared" si="20"/>
        <v>0</v>
      </c>
    </row>
    <row r="142" spans="1:16" ht="23.25" customHeight="1" x14ac:dyDescent="0.2">
      <c r="A142" s="59" t="s">
        <v>376</v>
      </c>
      <c r="B142" s="57" t="s">
        <v>377</v>
      </c>
      <c r="C142" s="12">
        <f>SUMPRODUCT(-('Diário 7º PA'!$E$4:$E$5383='Analítico Cp.'!$B142),-('Diário 7º PA'!$O$4:$O$5383=C$1),('Diário 7º PA'!$F$4:$F$5383))+SUMPRODUCT(-('Diário 8º PA'!$E$4:$E$5022='Analítico Cp.'!$B142),-('Diário 8º PA'!$P$4:$P$5022=C$1),('Diário 8º PA'!$F$4:$F$5022))+SUMPRODUCT(-('Diário 9º PA'!$E$4:$E$5221='Analítico Cp.'!$B142),-('Diário 9º PA'!$P$4:$P$5221=C$1),('Diário 9º PA'!$F$4:$F$5221))+SUMPRODUCT(-('Diário 10º PA'!$E$4:$E$5221='Analítico Cp.'!$B142),-('Diário 10º PA'!$P$4:$P$5221=C$1),('Diário 10º PA'!$F$4:$F$5221))+SUMPRODUCT(-('Comp.'!$D$5:$D$233='Analítico Cp.'!$B142),-('Comp.'!$J$5:$J$233=C$1),('Comp.'!$E$5:$E$233))</f>
        <v>184292.74999999997</v>
      </c>
      <c r="D142" s="12">
        <f>SUMPRODUCT(-('Diário 7º PA'!$E$4:$E$5383='Analítico Cp.'!$B142),-('Diário 7º PA'!$O$4:$O$5383=D$1),('Diário 7º PA'!$F$4:$F$5383))+SUMPRODUCT(-('Diário 8º PA'!$E$4:$E$5022='Analítico Cp.'!$B142),-('Diário 8º PA'!$P$4:$P$5022=D$1),('Diário 8º PA'!$F$4:$F$5022))+SUMPRODUCT(-('Diário 9º PA'!$E$4:$E$5221='Analítico Cp.'!$B142),-('Diário 9º PA'!$P$4:$P$5221=D$1),('Diário 9º PA'!$F$4:$F$5221))+SUMPRODUCT(-('Diário 10º PA'!$E$4:$E$5221='Analítico Cp.'!$B142),-('Diário 10º PA'!$P$4:$P$5221=D$1),('Diário 10º PA'!$F$4:$F$5221))+SUMPRODUCT(-('Comp.'!$D$5:$D$233='Analítico Cp.'!$B142),-('Comp.'!$J$5:$J$233=D$1),('Comp.'!$E$5:$E$233))</f>
        <v>27804.29</v>
      </c>
      <c r="E142" s="12">
        <f>SUMPRODUCT(-('Diário 7º PA'!$E$4:$E$5383='Analítico Cp.'!$B142),-('Diário 7º PA'!$O$4:$O$5383=E$1),('Diário 7º PA'!$F$4:$F$5383))+SUMPRODUCT(-('Diário 8º PA'!$E$4:$E$5022='Analítico Cp.'!$B142),-('Diário 8º PA'!$P$4:$P$5022=E$1),('Diário 8º PA'!$F$4:$F$5022))+SUMPRODUCT(-('Diário 9º PA'!$E$4:$E$5221='Analítico Cp.'!$B142),-('Diário 9º PA'!$P$4:$P$5221=E$1),('Diário 9º PA'!$F$4:$F$5221))+SUMPRODUCT(-('Diário 10º PA'!$E$4:$E$5221='Analítico Cp.'!$B142),-('Diário 10º PA'!$P$4:$P$5221=E$1),('Diário 10º PA'!$F$4:$F$5221))+SUMPRODUCT(-('Comp.'!$D$5:$D$233='Analítico Cp.'!$B142),-('Comp.'!$J$5:$J$233=E$1),('Comp.'!$E$5:$E$233))</f>
        <v>4607.99</v>
      </c>
      <c r="F142" s="12">
        <f>SUMPRODUCT(-('Diário 7º PA'!$E$4:$E$5383='Analítico Cp.'!$B142),-('Diário 7º PA'!$O$4:$O$5383=F$1),('Diário 7º PA'!$F$4:$F$5383))+SUMPRODUCT(-('Diário 8º PA'!$E$4:$E$5022='Analítico Cp.'!$B142),-('Diário 8º PA'!$P$4:$P$5022=F$1),('Diário 8º PA'!$F$4:$F$5022))+SUMPRODUCT(-('Diário 9º PA'!$E$4:$E$5221='Analítico Cp.'!$B142),-('Diário 9º PA'!$P$4:$P$5221=F$1),('Diário 9º PA'!$F$4:$F$5221))+SUMPRODUCT(-('Diário 10º PA'!$E$4:$E$5221='Analítico Cp.'!$B142),-('Diário 10º PA'!$P$4:$P$5221=F$1),('Diário 10º PA'!$F$4:$F$5221))+SUMPRODUCT(-('Comp.'!$D$5:$D$233='Analítico Cp.'!$B142),-('Comp.'!$J$5:$J$233=F$1),('Comp.'!$E$5:$E$233))</f>
        <v>0</v>
      </c>
      <c r="G142" s="12">
        <f>SUMPRODUCT(-('Diário 7º PA'!$E$4:$E$5383='Analítico Cp.'!$B142),-('Diário 7º PA'!$O$4:$O$5383=G$1),('Diário 7º PA'!$F$4:$F$5383))+SUMPRODUCT(-('Diário 8º PA'!$E$4:$E$5022='Analítico Cp.'!$B142),-('Diário 8º PA'!$P$4:$P$5022=G$1),('Diário 8º PA'!$F$4:$F$5022))+SUMPRODUCT(-('Diário 9º PA'!$E$4:$E$5221='Analítico Cp.'!$B142),-('Diário 9º PA'!$P$4:$P$5221=G$1),('Diário 9º PA'!$F$4:$F$5221))+SUMPRODUCT(-('Diário 10º PA'!$E$4:$E$5221='Analítico Cp.'!$B142),-('Diário 10º PA'!$P$4:$P$5221=G$1),('Diário 10º PA'!$F$4:$F$5221))+SUMPRODUCT(-('Comp.'!$D$5:$D$233='Analítico Cp.'!$B142),-('Comp.'!$J$5:$J$233=G$1),('Comp.'!$E$5:$E$233))</f>
        <v>0</v>
      </c>
      <c r="H142" s="12">
        <f>SUMPRODUCT(-('Diário 7º PA'!$E$4:$E$5383='Analítico Cp.'!$B142),-('Diário 7º PA'!$O$4:$O$5383=H$1),('Diário 7º PA'!$F$4:$F$5383))+SUMPRODUCT(-('Diário 8º PA'!$E$4:$E$5022='Analítico Cp.'!$B142),-('Diário 8º PA'!$P$4:$P$5022=H$1),('Diário 8º PA'!$F$4:$F$5022))+SUMPRODUCT(-('Diário 9º PA'!$E$4:$E$5221='Analítico Cp.'!$B142),-('Diário 9º PA'!$P$4:$P$5221=H$1),('Diário 9º PA'!$F$4:$F$5221))+SUMPRODUCT(-('Diário 10º PA'!$E$4:$E$5221='Analítico Cp.'!$B142),-('Diário 10º PA'!$P$4:$P$5221=H$1),('Diário 10º PA'!$F$4:$F$5221))+SUMPRODUCT(-('Comp.'!$D$5:$D$233='Analítico Cp.'!$B142),-('Comp.'!$J$5:$J$233=H$1),('Comp.'!$E$5:$E$233))</f>
        <v>0</v>
      </c>
      <c r="I142" s="12">
        <f>SUMPRODUCT(-('Diário 7º PA'!$E$4:$E$5383='Analítico Cp.'!$B142),-('Diário 7º PA'!$O$4:$O$5383=I$1),('Diário 7º PA'!$F$4:$F$5383))+SUMPRODUCT(-('Diário 8º PA'!$E$4:$E$5022='Analítico Cp.'!$B142),-('Diário 8º PA'!$P$4:$P$5022=I$1),('Diário 8º PA'!$F$4:$F$5022))+SUMPRODUCT(-('Diário 9º PA'!$E$4:$E$5221='Analítico Cp.'!$B142),-('Diário 9º PA'!$P$4:$P$5221=I$1),('Diário 9º PA'!$F$4:$F$5221))+SUMPRODUCT(-('Diário 10º PA'!$E$4:$E$5221='Analítico Cp.'!$B142),-('Diário 10º PA'!$P$4:$P$5221=I$1),('Diário 10º PA'!$F$4:$F$5221))+SUMPRODUCT(-('Comp.'!$D$5:$D$233='Analítico Cp.'!$B142),-('Comp.'!$J$5:$J$233=I$1),('Comp.'!$E$5:$E$233))</f>
        <v>0</v>
      </c>
      <c r="J142" s="12">
        <f>SUMPRODUCT(-('Diário 7º PA'!$E$4:$E$5383='Analítico Cp.'!$B142),-('Diário 7º PA'!$O$4:$O$5383=J$1),('Diário 7º PA'!$F$4:$F$5383))+SUMPRODUCT(-('Diário 8º PA'!$E$4:$E$5022='Analítico Cp.'!$B142),-('Diário 8º PA'!$P$4:$P$5022=J$1),('Diário 8º PA'!$F$4:$F$5022))+SUMPRODUCT(-('Diário 9º PA'!$E$4:$E$5221='Analítico Cp.'!$B142),-('Diário 9º PA'!$P$4:$P$5221=J$1),('Diário 9º PA'!$F$4:$F$5221))+SUMPRODUCT(-('Diário 10º PA'!$E$4:$E$5221='Analítico Cp.'!$B142),-('Diário 10º PA'!$P$4:$P$5221=J$1),('Diário 10º PA'!$F$4:$F$5221))+SUMPRODUCT(-('Comp.'!$D$5:$D$233='Analítico Cp.'!$B142),-('Comp.'!$J$5:$J$233=J$1),('Comp.'!$E$5:$E$233))</f>
        <v>0</v>
      </c>
      <c r="K142" s="12">
        <f>SUMPRODUCT(-('Diário 7º PA'!$E$4:$E$5383='Analítico Cp.'!$B142),-('Diário 7º PA'!$O$4:$O$5383=K$1),('Diário 7º PA'!$F$4:$F$5383))+SUMPRODUCT(-('Diário 8º PA'!$E$4:$E$5022='Analítico Cp.'!$B142),-('Diário 8º PA'!$P$4:$P$5022=K$1),('Diário 8º PA'!$F$4:$F$5022))+SUMPRODUCT(-('Diário 9º PA'!$E$4:$E$5221='Analítico Cp.'!$B142),-('Diário 9º PA'!$P$4:$P$5221=K$1),('Diário 9º PA'!$F$4:$F$5221))+SUMPRODUCT(-('Diário 10º PA'!$E$4:$E$5221='Analítico Cp.'!$B142),-('Diário 10º PA'!$P$4:$P$5221=K$1),('Diário 10º PA'!$F$4:$F$5221))+SUMPRODUCT(-('Comp.'!$D$5:$D$233='Analítico Cp.'!$B142),-('Comp.'!$J$5:$J$233=K$1),('Comp.'!$E$5:$E$233))</f>
        <v>0</v>
      </c>
      <c r="L142" s="12">
        <f>SUMPRODUCT(-('Diário 7º PA'!$E$4:$E$5383='Analítico Cp.'!$B142),-('Diário 7º PA'!$O$4:$O$5383=L$1),('Diário 7º PA'!$F$4:$F$5383))+SUMPRODUCT(-('Diário 8º PA'!$E$4:$E$5022='Analítico Cp.'!$B142),-('Diário 8º PA'!$P$4:$P$5022=L$1),('Diário 8º PA'!$F$4:$F$5022))+SUMPRODUCT(-('Diário 9º PA'!$E$4:$E$5221='Analítico Cp.'!$B142),-('Diário 9º PA'!$P$4:$P$5221=L$1),('Diário 9º PA'!$F$4:$F$5221))+SUMPRODUCT(-('Diário 10º PA'!$E$4:$E$5221='Analítico Cp.'!$B142),-('Diário 10º PA'!$P$4:$P$5221=L$1),('Diário 10º PA'!$F$4:$F$5221))+SUMPRODUCT(-('Comp.'!$D$5:$D$233='Analítico Cp.'!$B142),-('Comp.'!$J$5:$J$233=L$1),('Comp.'!$E$5:$E$233))</f>
        <v>0</v>
      </c>
      <c r="M142" s="12">
        <f>SUMPRODUCT(-('Diário 7º PA'!$E$4:$E$5383='Analítico Cp.'!$B142),-('Diário 7º PA'!$O$4:$O$5383=M$1),('Diário 7º PA'!$F$4:$F$5383))+SUMPRODUCT(-('Diário 8º PA'!$E$4:$E$5022='Analítico Cp.'!$B142),-('Diário 8º PA'!$P$4:$P$5022=M$1),('Diário 8º PA'!$F$4:$F$5022))+SUMPRODUCT(-('Diário 9º PA'!$E$4:$E$5221='Analítico Cp.'!$B142),-('Diário 9º PA'!$P$4:$P$5221=M$1),('Diário 9º PA'!$F$4:$F$5221))+SUMPRODUCT(-('Diário 10º PA'!$E$4:$E$5221='Analítico Cp.'!$B142),-('Diário 10º PA'!$P$4:$P$5221=M$1),('Diário 10º PA'!$F$4:$F$5221))+SUMPRODUCT(-('Comp.'!$D$5:$D$233='Analítico Cp.'!$B142),-('Comp.'!$J$5:$J$233=M$1),('Comp.'!$E$5:$E$233))</f>
        <v>0</v>
      </c>
      <c r="N142" s="12">
        <f>SUMPRODUCT(-('Diário 7º PA'!$E$4:$E$5383='Analítico Cp.'!$B142),-('Diário 7º PA'!$O$4:$O$5383=N$1),('Diário 7º PA'!$F$4:$F$5383))+SUMPRODUCT(-('Diário 8º PA'!$E$4:$E$5022='Analítico Cp.'!$B142),-('Diário 8º PA'!$P$4:$P$5022=N$1),('Diário 8º PA'!$F$4:$F$5022))+SUMPRODUCT(-('Diário 9º PA'!$E$4:$E$5221='Analítico Cp.'!$B142),-('Diário 9º PA'!$P$4:$P$5221=N$1),('Diário 9º PA'!$F$4:$F$5221))+SUMPRODUCT(-('Diário 10º PA'!$E$4:$E$5221='Analítico Cp.'!$B142),-('Diário 10º PA'!$P$4:$P$5221=N$1),('Diário 10º PA'!$F$4:$F$5221))+SUMPRODUCT(-('Comp.'!$D$5:$D$233='Analítico Cp.'!$B142),-('Comp.'!$J$5:$J$233=N$1),('Comp.'!$E$5:$E$233))</f>
        <v>0</v>
      </c>
      <c r="O142" s="12">
        <f t="shared" si="19"/>
        <v>216705.02999999997</v>
      </c>
      <c r="P142" s="168">
        <f t="shared" si="20"/>
        <v>2.0965693972111451E-2</v>
      </c>
    </row>
    <row r="143" spans="1:16" ht="23.25" customHeight="1" x14ac:dyDescent="0.2">
      <c r="A143" s="59" t="s">
        <v>378</v>
      </c>
      <c r="B143" s="57" t="s">
        <v>379</v>
      </c>
      <c r="C143" s="12">
        <f>SUMPRODUCT(-('Diário 7º PA'!$E$4:$E$5383='Analítico Cp.'!$B143),-('Diário 7º PA'!$O$4:$O$5383=C$1),('Diário 7º PA'!$F$4:$F$5383))+SUMPRODUCT(-('Diário 8º PA'!$E$4:$E$5022='Analítico Cp.'!$B143),-('Diário 8º PA'!$P$4:$P$5022=C$1),('Diário 8º PA'!$F$4:$F$5022))+SUMPRODUCT(-('Diário 9º PA'!$E$4:$E$5221='Analítico Cp.'!$B143),-('Diário 9º PA'!$P$4:$P$5221=C$1),('Diário 9º PA'!$F$4:$F$5221))+SUMPRODUCT(-('Diário 10º PA'!$E$4:$E$5221='Analítico Cp.'!$B143),-('Diário 10º PA'!$P$4:$P$5221=C$1),('Diário 10º PA'!$F$4:$F$5221))+SUMPRODUCT(-('Comp.'!$D$5:$D$233='Analítico Cp.'!$B143),-('Comp.'!$J$5:$J$233=C$1),('Comp.'!$E$5:$E$233))</f>
        <v>616</v>
      </c>
      <c r="D143" s="12">
        <f>SUMPRODUCT(-('Diário 7º PA'!$E$4:$E$5383='Analítico Cp.'!$B143),-('Diário 7º PA'!$O$4:$O$5383=D$1),('Diário 7º PA'!$F$4:$F$5383))+SUMPRODUCT(-('Diário 8º PA'!$E$4:$E$5022='Analítico Cp.'!$B143),-('Diário 8º PA'!$P$4:$P$5022=D$1),('Diário 8º PA'!$F$4:$F$5022))+SUMPRODUCT(-('Diário 9º PA'!$E$4:$E$5221='Analítico Cp.'!$B143),-('Diário 9º PA'!$P$4:$P$5221=D$1),('Diário 9º PA'!$F$4:$F$5221))+SUMPRODUCT(-('Diário 10º PA'!$E$4:$E$5221='Analítico Cp.'!$B143),-('Diário 10º PA'!$P$4:$P$5221=D$1),('Diário 10º PA'!$F$4:$F$5221))+SUMPRODUCT(-('Comp.'!$D$5:$D$233='Analítico Cp.'!$B143),-('Comp.'!$J$5:$J$233=D$1),('Comp.'!$E$5:$E$233))</f>
        <v>0</v>
      </c>
      <c r="E143" s="12">
        <f>SUMPRODUCT(-('Diário 7º PA'!$E$4:$E$5383='Analítico Cp.'!$B143),-('Diário 7º PA'!$O$4:$O$5383=E$1),('Diário 7º PA'!$F$4:$F$5383))+SUMPRODUCT(-('Diário 8º PA'!$E$4:$E$5022='Analítico Cp.'!$B143),-('Diário 8º PA'!$P$4:$P$5022=E$1),('Diário 8º PA'!$F$4:$F$5022))+SUMPRODUCT(-('Diário 9º PA'!$E$4:$E$5221='Analítico Cp.'!$B143),-('Diário 9º PA'!$P$4:$P$5221=E$1),('Diário 9º PA'!$F$4:$F$5221))+SUMPRODUCT(-('Diário 10º PA'!$E$4:$E$5221='Analítico Cp.'!$B143),-('Diário 10º PA'!$P$4:$P$5221=E$1),('Diário 10º PA'!$F$4:$F$5221))+SUMPRODUCT(-('Comp.'!$D$5:$D$233='Analítico Cp.'!$B143),-('Comp.'!$J$5:$J$233=E$1),('Comp.'!$E$5:$E$233))</f>
        <v>0</v>
      </c>
      <c r="F143" s="12">
        <f>SUMPRODUCT(-('Diário 7º PA'!$E$4:$E$5383='Analítico Cp.'!$B143),-('Diário 7º PA'!$O$4:$O$5383=F$1),('Diário 7º PA'!$F$4:$F$5383))+SUMPRODUCT(-('Diário 8º PA'!$E$4:$E$5022='Analítico Cp.'!$B143),-('Diário 8º PA'!$P$4:$P$5022=F$1),('Diário 8º PA'!$F$4:$F$5022))+SUMPRODUCT(-('Diário 9º PA'!$E$4:$E$5221='Analítico Cp.'!$B143),-('Diário 9º PA'!$P$4:$P$5221=F$1),('Diário 9º PA'!$F$4:$F$5221))+SUMPRODUCT(-('Diário 10º PA'!$E$4:$E$5221='Analítico Cp.'!$B143),-('Diário 10º PA'!$P$4:$P$5221=F$1),('Diário 10º PA'!$F$4:$F$5221))+SUMPRODUCT(-('Comp.'!$D$5:$D$233='Analítico Cp.'!$B143),-('Comp.'!$J$5:$J$233=F$1),('Comp.'!$E$5:$E$233))</f>
        <v>0</v>
      </c>
      <c r="G143" s="12">
        <f>SUMPRODUCT(-('Diário 7º PA'!$E$4:$E$5383='Analítico Cp.'!$B143),-('Diário 7º PA'!$O$4:$O$5383=G$1),('Diário 7º PA'!$F$4:$F$5383))+SUMPRODUCT(-('Diário 8º PA'!$E$4:$E$5022='Analítico Cp.'!$B143),-('Diário 8º PA'!$P$4:$P$5022=G$1),('Diário 8º PA'!$F$4:$F$5022))+SUMPRODUCT(-('Diário 9º PA'!$E$4:$E$5221='Analítico Cp.'!$B143),-('Diário 9º PA'!$P$4:$P$5221=G$1),('Diário 9º PA'!$F$4:$F$5221))+SUMPRODUCT(-('Diário 10º PA'!$E$4:$E$5221='Analítico Cp.'!$B143),-('Diário 10º PA'!$P$4:$P$5221=G$1),('Diário 10º PA'!$F$4:$F$5221))+SUMPRODUCT(-('Comp.'!$D$5:$D$233='Analítico Cp.'!$B143),-('Comp.'!$J$5:$J$233=G$1),('Comp.'!$E$5:$E$233))</f>
        <v>0</v>
      </c>
      <c r="H143" s="12">
        <f>SUMPRODUCT(-('Diário 7º PA'!$E$4:$E$5383='Analítico Cp.'!$B143),-('Diário 7º PA'!$O$4:$O$5383=H$1),('Diário 7º PA'!$F$4:$F$5383))+SUMPRODUCT(-('Diário 8º PA'!$E$4:$E$5022='Analítico Cp.'!$B143),-('Diário 8º PA'!$P$4:$P$5022=H$1),('Diário 8º PA'!$F$4:$F$5022))+SUMPRODUCT(-('Diário 9º PA'!$E$4:$E$5221='Analítico Cp.'!$B143),-('Diário 9º PA'!$P$4:$P$5221=H$1),('Diário 9º PA'!$F$4:$F$5221))+SUMPRODUCT(-('Diário 10º PA'!$E$4:$E$5221='Analítico Cp.'!$B143),-('Diário 10º PA'!$P$4:$P$5221=H$1),('Diário 10º PA'!$F$4:$F$5221))+SUMPRODUCT(-('Comp.'!$D$5:$D$233='Analítico Cp.'!$B143),-('Comp.'!$J$5:$J$233=H$1),('Comp.'!$E$5:$E$233))</f>
        <v>0</v>
      </c>
      <c r="I143" s="12">
        <f>SUMPRODUCT(-('Diário 7º PA'!$E$4:$E$5383='Analítico Cp.'!$B143),-('Diário 7º PA'!$O$4:$O$5383=I$1),('Diário 7º PA'!$F$4:$F$5383))+SUMPRODUCT(-('Diário 8º PA'!$E$4:$E$5022='Analítico Cp.'!$B143),-('Diário 8º PA'!$P$4:$P$5022=I$1),('Diário 8º PA'!$F$4:$F$5022))+SUMPRODUCT(-('Diário 9º PA'!$E$4:$E$5221='Analítico Cp.'!$B143),-('Diário 9º PA'!$P$4:$P$5221=I$1),('Diário 9º PA'!$F$4:$F$5221))+SUMPRODUCT(-('Diário 10º PA'!$E$4:$E$5221='Analítico Cp.'!$B143),-('Diário 10º PA'!$P$4:$P$5221=I$1),('Diário 10º PA'!$F$4:$F$5221))+SUMPRODUCT(-('Comp.'!$D$5:$D$233='Analítico Cp.'!$B143),-('Comp.'!$J$5:$J$233=I$1),('Comp.'!$E$5:$E$233))</f>
        <v>0</v>
      </c>
      <c r="J143" s="12">
        <f>SUMPRODUCT(-('Diário 7º PA'!$E$4:$E$5383='Analítico Cp.'!$B143),-('Diário 7º PA'!$O$4:$O$5383=J$1),('Diário 7º PA'!$F$4:$F$5383))+SUMPRODUCT(-('Diário 8º PA'!$E$4:$E$5022='Analítico Cp.'!$B143),-('Diário 8º PA'!$P$4:$P$5022=J$1),('Diário 8º PA'!$F$4:$F$5022))+SUMPRODUCT(-('Diário 9º PA'!$E$4:$E$5221='Analítico Cp.'!$B143),-('Diário 9º PA'!$P$4:$P$5221=J$1),('Diário 9º PA'!$F$4:$F$5221))+SUMPRODUCT(-('Diário 10º PA'!$E$4:$E$5221='Analítico Cp.'!$B143),-('Diário 10º PA'!$P$4:$P$5221=J$1),('Diário 10º PA'!$F$4:$F$5221))+SUMPRODUCT(-('Comp.'!$D$5:$D$233='Analítico Cp.'!$B143),-('Comp.'!$J$5:$J$233=J$1),('Comp.'!$E$5:$E$233))</f>
        <v>0</v>
      </c>
      <c r="K143" s="12">
        <f>SUMPRODUCT(-('Diário 7º PA'!$E$4:$E$5383='Analítico Cp.'!$B143),-('Diário 7º PA'!$O$4:$O$5383=K$1),('Diário 7º PA'!$F$4:$F$5383))+SUMPRODUCT(-('Diário 8º PA'!$E$4:$E$5022='Analítico Cp.'!$B143),-('Diário 8º PA'!$P$4:$P$5022=K$1),('Diário 8º PA'!$F$4:$F$5022))+SUMPRODUCT(-('Diário 9º PA'!$E$4:$E$5221='Analítico Cp.'!$B143),-('Diário 9º PA'!$P$4:$P$5221=K$1),('Diário 9º PA'!$F$4:$F$5221))+SUMPRODUCT(-('Diário 10º PA'!$E$4:$E$5221='Analítico Cp.'!$B143),-('Diário 10º PA'!$P$4:$P$5221=K$1),('Diário 10º PA'!$F$4:$F$5221))+SUMPRODUCT(-('Comp.'!$D$5:$D$233='Analítico Cp.'!$B143),-('Comp.'!$J$5:$J$233=K$1),('Comp.'!$E$5:$E$233))</f>
        <v>0</v>
      </c>
      <c r="L143" s="12">
        <f>SUMPRODUCT(-('Diário 7º PA'!$E$4:$E$5383='Analítico Cp.'!$B143),-('Diário 7º PA'!$O$4:$O$5383=L$1),('Diário 7º PA'!$F$4:$F$5383))+SUMPRODUCT(-('Diário 8º PA'!$E$4:$E$5022='Analítico Cp.'!$B143),-('Diário 8º PA'!$P$4:$P$5022=L$1),('Diário 8º PA'!$F$4:$F$5022))+SUMPRODUCT(-('Diário 9º PA'!$E$4:$E$5221='Analítico Cp.'!$B143),-('Diário 9º PA'!$P$4:$P$5221=L$1),('Diário 9º PA'!$F$4:$F$5221))+SUMPRODUCT(-('Diário 10º PA'!$E$4:$E$5221='Analítico Cp.'!$B143),-('Diário 10º PA'!$P$4:$P$5221=L$1),('Diário 10º PA'!$F$4:$F$5221))+SUMPRODUCT(-('Comp.'!$D$5:$D$233='Analítico Cp.'!$B143),-('Comp.'!$J$5:$J$233=L$1),('Comp.'!$E$5:$E$233))</f>
        <v>0</v>
      </c>
      <c r="M143" s="12">
        <f>SUMPRODUCT(-('Diário 7º PA'!$E$4:$E$5383='Analítico Cp.'!$B143),-('Diário 7º PA'!$O$4:$O$5383=M$1),('Diário 7º PA'!$F$4:$F$5383))+SUMPRODUCT(-('Diário 8º PA'!$E$4:$E$5022='Analítico Cp.'!$B143),-('Diário 8º PA'!$P$4:$P$5022=M$1),('Diário 8º PA'!$F$4:$F$5022))+SUMPRODUCT(-('Diário 9º PA'!$E$4:$E$5221='Analítico Cp.'!$B143),-('Diário 9º PA'!$P$4:$P$5221=M$1),('Diário 9º PA'!$F$4:$F$5221))+SUMPRODUCT(-('Diário 10º PA'!$E$4:$E$5221='Analítico Cp.'!$B143),-('Diário 10º PA'!$P$4:$P$5221=M$1),('Diário 10º PA'!$F$4:$F$5221))+SUMPRODUCT(-('Comp.'!$D$5:$D$233='Analítico Cp.'!$B143),-('Comp.'!$J$5:$J$233=M$1),('Comp.'!$E$5:$E$233))</f>
        <v>0</v>
      </c>
      <c r="N143" s="12">
        <f>SUMPRODUCT(-('Diário 7º PA'!$E$4:$E$5383='Analítico Cp.'!$B143),-('Diário 7º PA'!$O$4:$O$5383=N$1),('Diário 7º PA'!$F$4:$F$5383))+SUMPRODUCT(-('Diário 8º PA'!$E$4:$E$5022='Analítico Cp.'!$B143),-('Diário 8º PA'!$P$4:$P$5022=N$1),('Diário 8º PA'!$F$4:$F$5022))+SUMPRODUCT(-('Diário 9º PA'!$E$4:$E$5221='Analítico Cp.'!$B143),-('Diário 9º PA'!$P$4:$P$5221=N$1),('Diário 9º PA'!$F$4:$F$5221))+SUMPRODUCT(-('Diário 10º PA'!$E$4:$E$5221='Analítico Cp.'!$B143),-('Diário 10º PA'!$P$4:$P$5221=N$1),('Diário 10º PA'!$F$4:$F$5221))+SUMPRODUCT(-('Comp.'!$D$5:$D$233='Analítico Cp.'!$B143),-('Comp.'!$J$5:$J$233=N$1),('Comp.'!$E$5:$E$233))</f>
        <v>0</v>
      </c>
      <c r="O143" s="12">
        <f t="shared" si="19"/>
        <v>616</v>
      </c>
      <c r="P143" s="168">
        <f t="shared" si="20"/>
        <v>5.9596528455387749E-5</v>
      </c>
    </row>
    <row r="144" spans="1:16" ht="23.25" customHeight="1" x14ac:dyDescent="0.2">
      <c r="A144" s="59" t="s">
        <v>380</v>
      </c>
      <c r="B144" s="57" t="s">
        <v>381</v>
      </c>
      <c r="C144" s="12">
        <f>SUMPRODUCT(-('Diário 7º PA'!$E$4:$E$5383='Analítico Cp.'!$B144),-('Diário 7º PA'!$O$4:$O$5383=C$1),('Diário 7º PA'!$F$4:$F$5383))+SUMPRODUCT(-('Diário 8º PA'!$E$4:$E$5022='Analítico Cp.'!$B144),-('Diário 8º PA'!$P$4:$P$5022=C$1),('Diário 8º PA'!$F$4:$F$5022))+SUMPRODUCT(-('Diário 9º PA'!$E$4:$E$5221='Analítico Cp.'!$B144),-('Diário 9º PA'!$P$4:$P$5221=C$1),('Diário 9º PA'!$F$4:$F$5221))+SUMPRODUCT(-('Diário 10º PA'!$E$4:$E$5221='Analítico Cp.'!$B144),-('Diário 10º PA'!$P$4:$P$5221=C$1),('Diário 10º PA'!$F$4:$F$5221))+SUMPRODUCT(-('Comp.'!$D$5:$D$233='Analítico Cp.'!$B144),-('Comp.'!$J$5:$J$233=C$1),('Comp.'!$E$5:$E$233))</f>
        <v>20100</v>
      </c>
      <c r="D144" s="12">
        <f>SUMPRODUCT(-('Diário 7º PA'!$E$4:$E$5383='Analítico Cp.'!$B144),-('Diário 7º PA'!$O$4:$O$5383=D$1),('Diário 7º PA'!$F$4:$F$5383))+SUMPRODUCT(-('Diário 8º PA'!$E$4:$E$5022='Analítico Cp.'!$B144),-('Diário 8º PA'!$P$4:$P$5022=D$1),('Diário 8º PA'!$F$4:$F$5022))+SUMPRODUCT(-('Diário 9º PA'!$E$4:$E$5221='Analítico Cp.'!$B144),-('Diário 9º PA'!$P$4:$P$5221=D$1),('Diário 9º PA'!$F$4:$F$5221))+SUMPRODUCT(-('Diário 10º PA'!$E$4:$E$5221='Analítico Cp.'!$B144),-('Diário 10º PA'!$P$4:$P$5221=D$1),('Diário 10º PA'!$F$4:$F$5221))+SUMPRODUCT(-('Comp.'!$D$5:$D$233='Analítico Cp.'!$B144),-('Comp.'!$J$5:$J$233=D$1),('Comp.'!$E$5:$E$233))</f>
        <v>8566.5</v>
      </c>
      <c r="E144" s="12">
        <f>SUMPRODUCT(-('Diário 7º PA'!$E$4:$E$5383='Analítico Cp.'!$B144),-('Diário 7º PA'!$O$4:$O$5383=E$1),('Diário 7º PA'!$F$4:$F$5383))+SUMPRODUCT(-('Diário 8º PA'!$E$4:$E$5022='Analítico Cp.'!$B144),-('Diário 8º PA'!$P$4:$P$5022=E$1),('Diário 8º PA'!$F$4:$F$5022))+SUMPRODUCT(-('Diário 9º PA'!$E$4:$E$5221='Analítico Cp.'!$B144),-('Diário 9º PA'!$P$4:$P$5221=E$1),('Diário 9º PA'!$F$4:$F$5221))+SUMPRODUCT(-('Diário 10º PA'!$E$4:$E$5221='Analítico Cp.'!$B144),-('Diário 10º PA'!$P$4:$P$5221=E$1),('Diário 10º PA'!$F$4:$F$5221))+SUMPRODUCT(-('Comp.'!$D$5:$D$233='Analítico Cp.'!$B144),-('Comp.'!$J$5:$J$233=E$1),('Comp.'!$E$5:$E$233))</f>
        <v>1100</v>
      </c>
      <c r="F144" s="12">
        <f>SUMPRODUCT(-('Diário 7º PA'!$E$4:$E$5383='Analítico Cp.'!$B144),-('Diário 7º PA'!$O$4:$O$5383=F$1),('Diário 7º PA'!$F$4:$F$5383))+SUMPRODUCT(-('Diário 8º PA'!$E$4:$E$5022='Analítico Cp.'!$B144),-('Diário 8º PA'!$P$4:$P$5022=F$1),('Diário 8º PA'!$F$4:$F$5022))+SUMPRODUCT(-('Diário 9º PA'!$E$4:$E$5221='Analítico Cp.'!$B144),-('Diário 9º PA'!$P$4:$P$5221=F$1),('Diário 9º PA'!$F$4:$F$5221))+SUMPRODUCT(-('Diário 10º PA'!$E$4:$E$5221='Analítico Cp.'!$B144),-('Diário 10º PA'!$P$4:$P$5221=F$1),('Diário 10º PA'!$F$4:$F$5221))+SUMPRODUCT(-('Comp.'!$D$5:$D$233='Analítico Cp.'!$B144),-('Comp.'!$J$5:$J$233=F$1),('Comp.'!$E$5:$E$233))</f>
        <v>0</v>
      </c>
      <c r="G144" s="12">
        <f>SUMPRODUCT(-('Diário 7º PA'!$E$4:$E$5383='Analítico Cp.'!$B144),-('Diário 7º PA'!$O$4:$O$5383=G$1),('Diário 7º PA'!$F$4:$F$5383))+SUMPRODUCT(-('Diário 8º PA'!$E$4:$E$5022='Analítico Cp.'!$B144),-('Diário 8º PA'!$P$4:$P$5022=G$1),('Diário 8º PA'!$F$4:$F$5022))+SUMPRODUCT(-('Diário 9º PA'!$E$4:$E$5221='Analítico Cp.'!$B144),-('Diário 9º PA'!$P$4:$P$5221=G$1),('Diário 9º PA'!$F$4:$F$5221))+SUMPRODUCT(-('Diário 10º PA'!$E$4:$E$5221='Analítico Cp.'!$B144),-('Diário 10º PA'!$P$4:$P$5221=G$1),('Diário 10º PA'!$F$4:$F$5221))+SUMPRODUCT(-('Comp.'!$D$5:$D$233='Analítico Cp.'!$B144),-('Comp.'!$J$5:$J$233=G$1),('Comp.'!$E$5:$E$233))</f>
        <v>0</v>
      </c>
      <c r="H144" s="12">
        <f>SUMPRODUCT(-('Diário 7º PA'!$E$4:$E$5383='Analítico Cp.'!$B144),-('Diário 7º PA'!$O$4:$O$5383=H$1),('Diário 7º PA'!$F$4:$F$5383))+SUMPRODUCT(-('Diário 8º PA'!$E$4:$E$5022='Analítico Cp.'!$B144),-('Diário 8º PA'!$P$4:$P$5022=H$1),('Diário 8º PA'!$F$4:$F$5022))+SUMPRODUCT(-('Diário 9º PA'!$E$4:$E$5221='Analítico Cp.'!$B144),-('Diário 9º PA'!$P$4:$P$5221=H$1),('Diário 9º PA'!$F$4:$F$5221))+SUMPRODUCT(-('Diário 10º PA'!$E$4:$E$5221='Analítico Cp.'!$B144),-('Diário 10º PA'!$P$4:$P$5221=H$1),('Diário 10º PA'!$F$4:$F$5221))+SUMPRODUCT(-('Comp.'!$D$5:$D$233='Analítico Cp.'!$B144),-('Comp.'!$J$5:$J$233=H$1),('Comp.'!$E$5:$E$233))</f>
        <v>0</v>
      </c>
      <c r="I144" s="12">
        <f>SUMPRODUCT(-('Diário 7º PA'!$E$4:$E$5383='Analítico Cp.'!$B144),-('Diário 7º PA'!$O$4:$O$5383=I$1),('Diário 7º PA'!$F$4:$F$5383))+SUMPRODUCT(-('Diário 8º PA'!$E$4:$E$5022='Analítico Cp.'!$B144),-('Diário 8º PA'!$P$4:$P$5022=I$1),('Diário 8º PA'!$F$4:$F$5022))+SUMPRODUCT(-('Diário 9º PA'!$E$4:$E$5221='Analítico Cp.'!$B144),-('Diário 9º PA'!$P$4:$P$5221=I$1),('Diário 9º PA'!$F$4:$F$5221))+SUMPRODUCT(-('Diário 10º PA'!$E$4:$E$5221='Analítico Cp.'!$B144),-('Diário 10º PA'!$P$4:$P$5221=I$1),('Diário 10º PA'!$F$4:$F$5221))+SUMPRODUCT(-('Comp.'!$D$5:$D$233='Analítico Cp.'!$B144),-('Comp.'!$J$5:$J$233=I$1),('Comp.'!$E$5:$E$233))</f>
        <v>0</v>
      </c>
      <c r="J144" s="12">
        <f>SUMPRODUCT(-('Diário 7º PA'!$E$4:$E$5383='Analítico Cp.'!$B144),-('Diário 7º PA'!$O$4:$O$5383=J$1),('Diário 7º PA'!$F$4:$F$5383))+SUMPRODUCT(-('Diário 8º PA'!$E$4:$E$5022='Analítico Cp.'!$B144),-('Diário 8º PA'!$P$4:$P$5022=J$1),('Diário 8º PA'!$F$4:$F$5022))+SUMPRODUCT(-('Diário 9º PA'!$E$4:$E$5221='Analítico Cp.'!$B144),-('Diário 9º PA'!$P$4:$P$5221=J$1),('Diário 9º PA'!$F$4:$F$5221))+SUMPRODUCT(-('Diário 10º PA'!$E$4:$E$5221='Analítico Cp.'!$B144),-('Diário 10º PA'!$P$4:$P$5221=J$1),('Diário 10º PA'!$F$4:$F$5221))+SUMPRODUCT(-('Comp.'!$D$5:$D$233='Analítico Cp.'!$B144),-('Comp.'!$J$5:$J$233=J$1),('Comp.'!$E$5:$E$233))</f>
        <v>0</v>
      </c>
      <c r="K144" s="12">
        <f>SUMPRODUCT(-('Diário 7º PA'!$E$4:$E$5383='Analítico Cp.'!$B144),-('Diário 7º PA'!$O$4:$O$5383=K$1),('Diário 7º PA'!$F$4:$F$5383))+SUMPRODUCT(-('Diário 8º PA'!$E$4:$E$5022='Analítico Cp.'!$B144),-('Diário 8º PA'!$P$4:$P$5022=K$1),('Diário 8º PA'!$F$4:$F$5022))+SUMPRODUCT(-('Diário 9º PA'!$E$4:$E$5221='Analítico Cp.'!$B144),-('Diário 9º PA'!$P$4:$P$5221=K$1),('Diário 9º PA'!$F$4:$F$5221))+SUMPRODUCT(-('Diário 10º PA'!$E$4:$E$5221='Analítico Cp.'!$B144),-('Diário 10º PA'!$P$4:$P$5221=K$1),('Diário 10º PA'!$F$4:$F$5221))+SUMPRODUCT(-('Comp.'!$D$5:$D$233='Analítico Cp.'!$B144),-('Comp.'!$J$5:$J$233=K$1),('Comp.'!$E$5:$E$233))</f>
        <v>0</v>
      </c>
      <c r="L144" s="12">
        <f>SUMPRODUCT(-('Diário 7º PA'!$E$4:$E$5383='Analítico Cp.'!$B144),-('Diário 7º PA'!$O$4:$O$5383=L$1),('Diário 7º PA'!$F$4:$F$5383))+SUMPRODUCT(-('Diário 8º PA'!$E$4:$E$5022='Analítico Cp.'!$B144),-('Diário 8º PA'!$P$4:$P$5022=L$1),('Diário 8º PA'!$F$4:$F$5022))+SUMPRODUCT(-('Diário 9º PA'!$E$4:$E$5221='Analítico Cp.'!$B144),-('Diário 9º PA'!$P$4:$P$5221=L$1),('Diário 9º PA'!$F$4:$F$5221))+SUMPRODUCT(-('Diário 10º PA'!$E$4:$E$5221='Analítico Cp.'!$B144),-('Diário 10º PA'!$P$4:$P$5221=L$1),('Diário 10º PA'!$F$4:$F$5221))+SUMPRODUCT(-('Comp.'!$D$5:$D$233='Analítico Cp.'!$B144),-('Comp.'!$J$5:$J$233=L$1),('Comp.'!$E$5:$E$233))</f>
        <v>0</v>
      </c>
      <c r="M144" s="12">
        <f>SUMPRODUCT(-('Diário 7º PA'!$E$4:$E$5383='Analítico Cp.'!$B144),-('Diário 7º PA'!$O$4:$O$5383=M$1),('Diário 7º PA'!$F$4:$F$5383))+SUMPRODUCT(-('Diário 8º PA'!$E$4:$E$5022='Analítico Cp.'!$B144),-('Diário 8º PA'!$P$4:$P$5022=M$1),('Diário 8º PA'!$F$4:$F$5022))+SUMPRODUCT(-('Diário 9º PA'!$E$4:$E$5221='Analítico Cp.'!$B144),-('Diário 9º PA'!$P$4:$P$5221=M$1),('Diário 9º PA'!$F$4:$F$5221))+SUMPRODUCT(-('Diário 10º PA'!$E$4:$E$5221='Analítico Cp.'!$B144),-('Diário 10º PA'!$P$4:$P$5221=M$1),('Diário 10º PA'!$F$4:$F$5221))+SUMPRODUCT(-('Comp.'!$D$5:$D$233='Analítico Cp.'!$B144),-('Comp.'!$J$5:$J$233=M$1),('Comp.'!$E$5:$E$233))</f>
        <v>0</v>
      </c>
      <c r="N144" s="12">
        <f>SUMPRODUCT(-('Diário 7º PA'!$E$4:$E$5383='Analítico Cp.'!$B144),-('Diário 7º PA'!$O$4:$O$5383=N$1),('Diário 7º PA'!$F$4:$F$5383))+SUMPRODUCT(-('Diário 8º PA'!$E$4:$E$5022='Analítico Cp.'!$B144),-('Diário 8º PA'!$P$4:$P$5022=N$1),('Diário 8º PA'!$F$4:$F$5022))+SUMPRODUCT(-('Diário 9º PA'!$E$4:$E$5221='Analítico Cp.'!$B144),-('Diário 9º PA'!$P$4:$P$5221=N$1),('Diário 9º PA'!$F$4:$F$5221))+SUMPRODUCT(-('Diário 10º PA'!$E$4:$E$5221='Analítico Cp.'!$B144),-('Diário 10º PA'!$P$4:$P$5221=N$1),('Diário 10º PA'!$F$4:$F$5221))+SUMPRODUCT(-('Comp.'!$D$5:$D$233='Analítico Cp.'!$B144),-('Comp.'!$J$5:$J$233=N$1),('Comp.'!$E$5:$E$233))</f>
        <v>0</v>
      </c>
      <c r="O144" s="12">
        <f t="shared" si="19"/>
        <v>29766.5</v>
      </c>
      <c r="P144" s="168">
        <f t="shared" si="20"/>
        <v>2.8798377666676938E-3</v>
      </c>
    </row>
    <row r="145" spans="1:16" ht="23.25" customHeight="1" x14ac:dyDescent="0.2">
      <c r="A145" s="59" t="s">
        <v>382</v>
      </c>
      <c r="B145" s="57" t="s">
        <v>383</v>
      </c>
      <c r="C145" s="12">
        <f>SUMPRODUCT(-('Diário 7º PA'!$E$4:$E$5383='Analítico Cp.'!$B145),-('Diário 7º PA'!$O$4:$O$5383=C$1),('Diário 7º PA'!$F$4:$F$5383))+SUMPRODUCT(-('Diário 8º PA'!$E$4:$E$5022='Analítico Cp.'!$B145),-('Diário 8º PA'!$P$4:$P$5022=C$1),('Diário 8º PA'!$F$4:$F$5022))+SUMPRODUCT(-('Diário 9º PA'!$E$4:$E$5221='Analítico Cp.'!$B145),-('Diário 9º PA'!$P$4:$P$5221=C$1),('Diário 9º PA'!$F$4:$F$5221))+SUMPRODUCT(-('Diário 10º PA'!$E$4:$E$5221='Analítico Cp.'!$B145),-('Diário 10º PA'!$P$4:$P$5221=C$1),('Diário 10º PA'!$F$4:$F$5221))+SUMPRODUCT(-('Comp.'!$D$5:$D$233='Analítico Cp.'!$B145),-('Comp.'!$J$5:$J$233=C$1),('Comp.'!$E$5:$E$233))</f>
        <v>0</v>
      </c>
      <c r="D145" s="12">
        <f>SUMPRODUCT(-('Diário 7º PA'!$E$4:$E$5383='Analítico Cp.'!$B145),-('Diário 7º PA'!$O$4:$O$5383=D$1),('Diário 7º PA'!$F$4:$F$5383))+SUMPRODUCT(-('Diário 8º PA'!$E$4:$E$5022='Analítico Cp.'!$B145),-('Diário 8º PA'!$P$4:$P$5022=D$1),('Diário 8º PA'!$F$4:$F$5022))+SUMPRODUCT(-('Diário 9º PA'!$E$4:$E$5221='Analítico Cp.'!$B145),-('Diário 9º PA'!$P$4:$P$5221=D$1),('Diário 9º PA'!$F$4:$F$5221))+SUMPRODUCT(-('Diário 10º PA'!$E$4:$E$5221='Analítico Cp.'!$B145),-('Diário 10º PA'!$P$4:$P$5221=D$1),('Diário 10º PA'!$F$4:$F$5221))+SUMPRODUCT(-('Comp.'!$D$5:$D$233='Analítico Cp.'!$B145),-('Comp.'!$J$5:$J$233=D$1),('Comp.'!$E$5:$E$233))</f>
        <v>0</v>
      </c>
      <c r="E145" s="12">
        <f>SUMPRODUCT(-('Diário 7º PA'!$E$4:$E$5383='Analítico Cp.'!$B145),-('Diário 7º PA'!$O$4:$O$5383=E$1),('Diário 7º PA'!$F$4:$F$5383))+SUMPRODUCT(-('Diário 8º PA'!$E$4:$E$5022='Analítico Cp.'!$B145),-('Diário 8º PA'!$P$4:$P$5022=E$1),('Diário 8º PA'!$F$4:$F$5022))+SUMPRODUCT(-('Diário 9º PA'!$E$4:$E$5221='Analítico Cp.'!$B145),-('Diário 9º PA'!$P$4:$P$5221=E$1),('Diário 9º PA'!$F$4:$F$5221))+SUMPRODUCT(-('Diário 10º PA'!$E$4:$E$5221='Analítico Cp.'!$B145),-('Diário 10º PA'!$P$4:$P$5221=E$1),('Diário 10º PA'!$F$4:$F$5221))+SUMPRODUCT(-('Comp.'!$D$5:$D$233='Analítico Cp.'!$B145),-('Comp.'!$J$5:$J$233=E$1),('Comp.'!$E$5:$E$233))</f>
        <v>0</v>
      </c>
      <c r="F145" s="12">
        <f>SUMPRODUCT(-('Diário 7º PA'!$E$4:$E$5383='Analítico Cp.'!$B145),-('Diário 7º PA'!$O$4:$O$5383=F$1),('Diário 7º PA'!$F$4:$F$5383))+SUMPRODUCT(-('Diário 8º PA'!$E$4:$E$5022='Analítico Cp.'!$B145),-('Diário 8º PA'!$P$4:$P$5022=F$1),('Diário 8º PA'!$F$4:$F$5022))+SUMPRODUCT(-('Diário 9º PA'!$E$4:$E$5221='Analítico Cp.'!$B145),-('Diário 9º PA'!$P$4:$P$5221=F$1),('Diário 9º PA'!$F$4:$F$5221))+SUMPRODUCT(-('Diário 10º PA'!$E$4:$E$5221='Analítico Cp.'!$B145),-('Diário 10º PA'!$P$4:$P$5221=F$1),('Diário 10º PA'!$F$4:$F$5221))+SUMPRODUCT(-('Comp.'!$D$5:$D$233='Analítico Cp.'!$B145),-('Comp.'!$J$5:$J$233=F$1),('Comp.'!$E$5:$E$233))</f>
        <v>0</v>
      </c>
      <c r="G145" s="12">
        <f>SUMPRODUCT(-('Diário 7º PA'!$E$4:$E$5383='Analítico Cp.'!$B145),-('Diário 7º PA'!$O$4:$O$5383=G$1),('Diário 7º PA'!$F$4:$F$5383))+SUMPRODUCT(-('Diário 8º PA'!$E$4:$E$5022='Analítico Cp.'!$B145),-('Diário 8º PA'!$P$4:$P$5022=G$1),('Diário 8º PA'!$F$4:$F$5022))+SUMPRODUCT(-('Diário 9º PA'!$E$4:$E$5221='Analítico Cp.'!$B145),-('Diário 9º PA'!$P$4:$P$5221=G$1),('Diário 9º PA'!$F$4:$F$5221))+SUMPRODUCT(-('Diário 10º PA'!$E$4:$E$5221='Analítico Cp.'!$B145),-('Diário 10º PA'!$P$4:$P$5221=G$1),('Diário 10º PA'!$F$4:$F$5221))+SUMPRODUCT(-('Comp.'!$D$5:$D$233='Analítico Cp.'!$B145),-('Comp.'!$J$5:$J$233=G$1),('Comp.'!$E$5:$E$233))</f>
        <v>0</v>
      </c>
      <c r="H145" s="12">
        <f>SUMPRODUCT(-('Diário 7º PA'!$E$4:$E$5383='Analítico Cp.'!$B145),-('Diário 7º PA'!$O$4:$O$5383=H$1),('Diário 7º PA'!$F$4:$F$5383))+SUMPRODUCT(-('Diário 8º PA'!$E$4:$E$5022='Analítico Cp.'!$B145),-('Diário 8º PA'!$P$4:$P$5022=H$1),('Diário 8º PA'!$F$4:$F$5022))+SUMPRODUCT(-('Diário 9º PA'!$E$4:$E$5221='Analítico Cp.'!$B145),-('Diário 9º PA'!$P$4:$P$5221=H$1),('Diário 9º PA'!$F$4:$F$5221))+SUMPRODUCT(-('Diário 10º PA'!$E$4:$E$5221='Analítico Cp.'!$B145),-('Diário 10º PA'!$P$4:$P$5221=H$1),('Diário 10º PA'!$F$4:$F$5221))+SUMPRODUCT(-('Comp.'!$D$5:$D$233='Analítico Cp.'!$B145),-('Comp.'!$J$5:$J$233=H$1),('Comp.'!$E$5:$E$233))</f>
        <v>0</v>
      </c>
      <c r="I145" s="12">
        <f>SUMPRODUCT(-('Diário 7º PA'!$E$4:$E$5383='Analítico Cp.'!$B145),-('Diário 7º PA'!$O$4:$O$5383=I$1),('Diário 7º PA'!$F$4:$F$5383))+SUMPRODUCT(-('Diário 8º PA'!$E$4:$E$5022='Analítico Cp.'!$B145),-('Diário 8º PA'!$P$4:$P$5022=I$1),('Diário 8º PA'!$F$4:$F$5022))+SUMPRODUCT(-('Diário 9º PA'!$E$4:$E$5221='Analítico Cp.'!$B145),-('Diário 9º PA'!$P$4:$P$5221=I$1),('Diário 9º PA'!$F$4:$F$5221))+SUMPRODUCT(-('Diário 10º PA'!$E$4:$E$5221='Analítico Cp.'!$B145),-('Diário 10º PA'!$P$4:$P$5221=I$1),('Diário 10º PA'!$F$4:$F$5221))+SUMPRODUCT(-('Comp.'!$D$5:$D$233='Analítico Cp.'!$B145),-('Comp.'!$J$5:$J$233=I$1),('Comp.'!$E$5:$E$233))</f>
        <v>0</v>
      </c>
      <c r="J145" s="12">
        <f>SUMPRODUCT(-('Diário 7º PA'!$E$4:$E$5383='Analítico Cp.'!$B145),-('Diário 7º PA'!$O$4:$O$5383=J$1),('Diário 7º PA'!$F$4:$F$5383))+SUMPRODUCT(-('Diário 8º PA'!$E$4:$E$5022='Analítico Cp.'!$B145),-('Diário 8º PA'!$P$4:$P$5022=J$1),('Diário 8º PA'!$F$4:$F$5022))+SUMPRODUCT(-('Diário 9º PA'!$E$4:$E$5221='Analítico Cp.'!$B145),-('Diário 9º PA'!$P$4:$P$5221=J$1),('Diário 9º PA'!$F$4:$F$5221))+SUMPRODUCT(-('Diário 10º PA'!$E$4:$E$5221='Analítico Cp.'!$B145),-('Diário 10º PA'!$P$4:$P$5221=J$1),('Diário 10º PA'!$F$4:$F$5221))+SUMPRODUCT(-('Comp.'!$D$5:$D$233='Analítico Cp.'!$B145),-('Comp.'!$J$5:$J$233=J$1),('Comp.'!$E$5:$E$233))</f>
        <v>0</v>
      </c>
      <c r="K145" s="12">
        <f>SUMPRODUCT(-('Diário 7º PA'!$E$4:$E$5383='Analítico Cp.'!$B145),-('Diário 7º PA'!$O$4:$O$5383=K$1),('Diário 7º PA'!$F$4:$F$5383))+SUMPRODUCT(-('Diário 8º PA'!$E$4:$E$5022='Analítico Cp.'!$B145),-('Diário 8º PA'!$P$4:$P$5022=K$1),('Diário 8º PA'!$F$4:$F$5022))+SUMPRODUCT(-('Diário 9º PA'!$E$4:$E$5221='Analítico Cp.'!$B145),-('Diário 9º PA'!$P$4:$P$5221=K$1),('Diário 9º PA'!$F$4:$F$5221))+SUMPRODUCT(-('Diário 10º PA'!$E$4:$E$5221='Analítico Cp.'!$B145),-('Diário 10º PA'!$P$4:$P$5221=K$1),('Diário 10º PA'!$F$4:$F$5221))+SUMPRODUCT(-('Comp.'!$D$5:$D$233='Analítico Cp.'!$B145),-('Comp.'!$J$5:$J$233=K$1),('Comp.'!$E$5:$E$233))</f>
        <v>0</v>
      </c>
      <c r="L145" s="12">
        <f>SUMPRODUCT(-('Diário 7º PA'!$E$4:$E$5383='Analítico Cp.'!$B145),-('Diário 7º PA'!$O$4:$O$5383=L$1),('Diário 7º PA'!$F$4:$F$5383))+SUMPRODUCT(-('Diário 8º PA'!$E$4:$E$5022='Analítico Cp.'!$B145),-('Diário 8º PA'!$P$4:$P$5022=L$1),('Diário 8º PA'!$F$4:$F$5022))+SUMPRODUCT(-('Diário 9º PA'!$E$4:$E$5221='Analítico Cp.'!$B145),-('Diário 9º PA'!$P$4:$P$5221=L$1),('Diário 9º PA'!$F$4:$F$5221))+SUMPRODUCT(-('Diário 10º PA'!$E$4:$E$5221='Analítico Cp.'!$B145),-('Diário 10º PA'!$P$4:$P$5221=L$1),('Diário 10º PA'!$F$4:$F$5221))+SUMPRODUCT(-('Comp.'!$D$5:$D$233='Analítico Cp.'!$B145),-('Comp.'!$J$5:$J$233=L$1),('Comp.'!$E$5:$E$233))</f>
        <v>0</v>
      </c>
      <c r="M145" s="12">
        <f>SUMPRODUCT(-('Diário 7º PA'!$E$4:$E$5383='Analítico Cp.'!$B145),-('Diário 7º PA'!$O$4:$O$5383=M$1),('Diário 7º PA'!$F$4:$F$5383))+SUMPRODUCT(-('Diário 8º PA'!$E$4:$E$5022='Analítico Cp.'!$B145),-('Diário 8º PA'!$P$4:$P$5022=M$1),('Diário 8º PA'!$F$4:$F$5022))+SUMPRODUCT(-('Diário 9º PA'!$E$4:$E$5221='Analítico Cp.'!$B145),-('Diário 9º PA'!$P$4:$P$5221=M$1),('Diário 9º PA'!$F$4:$F$5221))+SUMPRODUCT(-('Diário 10º PA'!$E$4:$E$5221='Analítico Cp.'!$B145),-('Diário 10º PA'!$P$4:$P$5221=M$1),('Diário 10º PA'!$F$4:$F$5221))+SUMPRODUCT(-('Comp.'!$D$5:$D$233='Analítico Cp.'!$B145),-('Comp.'!$J$5:$J$233=M$1),('Comp.'!$E$5:$E$233))</f>
        <v>0</v>
      </c>
      <c r="N145" s="12">
        <f>SUMPRODUCT(-('Diário 7º PA'!$E$4:$E$5383='Analítico Cp.'!$B145),-('Diário 7º PA'!$O$4:$O$5383=N$1),('Diário 7º PA'!$F$4:$F$5383))+SUMPRODUCT(-('Diário 8º PA'!$E$4:$E$5022='Analítico Cp.'!$B145),-('Diário 8º PA'!$P$4:$P$5022=N$1),('Diário 8º PA'!$F$4:$F$5022))+SUMPRODUCT(-('Diário 9º PA'!$E$4:$E$5221='Analítico Cp.'!$B145),-('Diário 9º PA'!$P$4:$P$5221=N$1),('Diário 9º PA'!$F$4:$F$5221))+SUMPRODUCT(-('Diário 10º PA'!$E$4:$E$5221='Analítico Cp.'!$B145),-('Diário 10º PA'!$P$4:$P$5221=N$1),('Diário 10º PA'!$F$4:$F$5221))+SUMPRODUCT(-('Comp.'!$D$5:$D$233='Analítico Cp.'!$B145),-('Comp.'!$J$5:$J$233=N$1),('Comp.'!$E$5:$E$233))</f>
        <v>0</v>
      </c>
      <c r="O145" s="12">
        <f t="shared" si="19"/>
        <v>0</v>
      </c>
      <c r="P145" s="168">
        <f t="shared" si="20"/>
        <v>0</v>
      </c>
    </row>
    <row r="146" spans="1:16" ht="23.25" customHeight="1" x14ac:dyDescent="0.2">
      <c r="A146" s="59" t="s">
        <v>384</v>
      </c>
      <c r="B146" s="57" t="s">
        <v>385</v>
      </c>
      <c r="C146" s="12">
        <f>SUMPRODUCT(-('Diário 7º PA'!$E$4:$E$5383='Analítico Cp.'!$B146),-('Diário 7º PA'!$O$4:$O$5383=C$1),('Diário 7º PA'!$F$4:$F$5383))+SUMPRODUCT(-('Diário 8º PA'!$E$4:$E$5022='Analítico Cp.'!$B146),-('Diário 8º PA'!$P$4:$P$5022=C$1),('Diário 8º PA'!$F$4:$F$5022))+SUMPRODUCT(-('Diário 9º PA'!$E$4:$E$5221='Analítico Cp.'!$B146),-('Diário 9º PA'!$P$4:$P$5221=C$1),('Diário 9º PA'!$F$4:$F$5221))+SUMPRODUCT(-('Diário 10º PA'!$E$4:$E$5221='Analítico Cp.'!$B146),-('Diário 10º PA'!$P$4:$P$5221=C$1),('Diário 10º PA'!$F$4:$F$5221))+SUMPRODUCT(-('Comp.'!$D$5:$D$233='Analítico Cp.'!$B146),-('Comp.'!$J$5:$J$233=C$1),('Comp.'!$E$5:$E$233))</f>
        <v>6910</v>
      </c>
      <c r="D146" s="12">
        <f>SUMPRODUCT(-('Diário 7º PA'!$E$4:$E$5383='Analítico Cp.'!$B146),-('Diário 7º PA'!$O$4:$O$5383=D$1),('Diário 7º PA'!$F$4:$F$5383))+SUMPRODUCT(-('Diário 8º PA'!$E$4:$E$5022='Analítico Cp.'!$B146),-('Diário 8º PA'!$P$4:$P$5022=D$1),('Diário 8º PA'!$F$4:$F$5022))+SUMPRODUCT(-('Diário 9º PA'!$E$4:$E$5221='Analítico Cp.'!$B146),-('Diário 9º PA'!$P$4:$P$5221=D$1),('Diário 9º PA'!$F$4:$F$5221))+SUMPRODUCT(-('Diário 10º PA'!$E$4:$E$5221='Analítico Cp.'!$B146),-('Diário 10º PA'!$P$4:$P$5221=D$1),('Diário 10º PA'!$F$4:$F$5221))+SUMPRODUCT(-('Comp.'!$D$5:$D$233='Analítico Cp.'!$B146),-('Comp.'!$J$5:$J$233=D$1),('Comp.'!$E$5:$E$233))</f>
        <v>8630</v>
      </c>
      <c r="E146" s="12">
        <f>SUMPRODUCT(-('Diário 7º PA'!$E$4:$E$5383='Analítico Cp.'!$B146),-('Diário 7º PA'!$O$4:$O$5383=E$1),('Diário 7º PA'!$F$4:$F$5383))+SUMPRODUCT(-('Diário 8º PA'!$E$4:$E$5022='Analítico Cp.'!$B146),-('Diário 8º PA'!$P$4:$P$5022=E$1),('Diário 8º PA'!$F$4:$F$5022))+SUMPRODUCT(-('Diário 9º PA'!$E$4:$E$5221='Analítico Cp.'!$B146),-('Diário 9º PA'!$P$4:$P$5221=E$1),('Diário 9º PA'!$F$4:$F$5221))+SUMPRODUCT(-('Diário 10º PA'!$E$4:$E$5221='Analítico Cp.'!$B146),-('Diário 10º PA'!$P$4:$P$5221=E$1),('Diário 10º PA'!$F$4:$F$5221))+SUMPRODUCT(-('Comp.'!$D$5:$D$233='Analítico Cp.'!$B146),-('Comp.'!$J$5:$J$233=E$1),('Comp.'!$E$5:$E$233))</f>
        <v>0</v>
      </c>
      <c r="F146" s="12">
        <f>SUMPRODUCT(-('Diário 7º PA'!$E$4:$E$5383='Analítico Cp.'!$B146),-('Diário 7º PA'!$O$4:$O$5383=F$1),('Diário 7º PA'!$F$4:$F$5383))+SUMPRODUCT(-('Diário 8º PA'!$E$4:$E$5022='Analítico Cp.'!$B146),-('Diário 8º PA'!$P$4:$P$5022=F$1),('Diário 8º PA'!$F$4:$F$5022))+SUMPRODUCT(-('Diário 9º PA'!$E$4:$E$5221='Analítico Cp.'!$B146),-('Diário 9º PA'!$P$4:$P$5221=F$1),('Diário 9º PA'!$F$4:$F$5221))+SUMPRODUCT(-('Diário 10º PA'!$E$4:$E$5221='Analítico Cp.'!$B146),-('Diário 10º PA'!$P$4:$P$5221=F$1),('Diário 10º PA'!$F$4:$F$5221))+SUMPRODUCT(-('Comp.'!$D$5:$D$233='Analítico Cp.'!$B146),-('Comp.'!$J$5:$J$233=F$1),('Comp.'!$E$5:$E$233))</f>
        <v>0</v>
      </c>
      <c r="G146" s="12">
        <f>SUMPRODUCT(-('Diário 7º PA'!$E$4:$E$5383='Analítico Cp.'!$B146),-('Diário 7º PA'!$O$4:$O$5383=G$1),('Diário 7º PA'!$F$4:$F$5383))+SUMPRODUCT(-('Diário 8º PA'!$E$4:$E$5022='Analítico Cp.'!$B146),-('Diário 8º PA'!$P$4:$P$5022=G$1),('Diário 8º PA'!$F$4:$F$5022))+SUMPRODUCT(-('Diário 9º PA'!$E$4:$E$5221='Analítico Cp.'!$B146),-('Diário 9º PA'!$P$4:$P$5221=G$1),('Diário 9º PA'!$F$4:$F$5221))+SUMPRODUCT(-('Diário 10º PA'!$E$4:$E$5221='Analítico Cp.'!$B146),-('Diário 10º PA'!$P$4:$P$5221=G$1),('Diário 10º PA'!$F$4:$F$5221))+SUMPRODUCT(-('Comp.'!$D$5:$D$233='Analítico Cp.'!$B146),-('Comp.'!$J$5:$J$233=G$1),('Comp.'!$E$5:$E$233))</f>
        <v>0</v>
      </c>
      <c r="H146" s="12">
        <f>SUMPRODUCT(-('Diário 7º PA'!$E$4:$E$5383='Analítico Cp.'!$B146),-('Diário 7º PA'!$O$4:$O$5383=H$1),('Diário 7º PA'!$F$4:$F$5383))+SUMPRODUCT(-('Diário 8º PA'!$E$4:$E$5022='Analítico Cp.'!$B146),-('Diário 8º PA'!$P$4:$P$5022=H$1),('Diário 8º PA'!$F$4:$F$5022))+SUMPRODUCT(-('Diário 9º PA'!$E$4:$E$5221='Analítico Cp.'!$B146),-('Diário 9º PA'!$P$4:$P$5221=H$1),('Diário 9º PA'!$F$4:$F$5221))+SUMPRODUCT(-('Diário 10º PA'!$E$4:$E$5221='Analítico Cp.'!$B146),-('Diário 10º PA'!$P$4:$P$5221=H$1),('Diário 10º PA'!$F$4:$F$5221))+SUMPRODUCT(-('Comp.'!$D$5:$D$233='Analítico Cp.'!$B146),-('Comp.'!$J$5:$J$233=H$1),('Comp.'!$E$5:$E$233))</f>
        <v>0</v>
      </c>
      <c r="I146" s="12">
        <f>SUMPRODUCT(-('Diário 7º PA'!$E$4:$E$5383='Analítico Cp.'!$B146),-('Diário 7º PA'!$O$4:$O$5383=I$1),('Diário 7º PA'!$F$4:$F$5383))+SUMPRODUCT(-('Diário 8º PA'!$E$4:$E$5022='Analítico Cp.'!$B146),-('Diário 8º PA'!$P$4:$P$5022=I$1),('Diário 8º PA'!$F$4:$F$5022))+SUMPRODUCT(-('Diário 9º PA'!$E$4:$E$5221='Analítico Cp.'!$B146),-('Diário 9º PA'!$P$4:$P$5221=I$1),('Diário 9º PA'!$F$4:$F$5221))+SUMPRODUCT(-('Diário 10º PA'!$E$4:$E$5221='Analítico Cp.'!$B146),-('Diário 10º PA'!$P$4:$P$5221=I$1),('Diário 10º PA'!$F$4:$F$5221))+SUMPRODUCT(-('Comp.'!$D$5:$D$233='Analítico Cp.'!$B146),-('Comp.'!$J$5:$J$233=I$1),('Comp.'!$E$5:$E$233))</f>
        <v>0</v>
      </c>
      <c r="J146" s="12">
        <f>SUMPRODUCT(-('Diário 7º PA'!$E$4:$E$5383='Analítico Cp.'!$B146),-('Diário 7º PA'!$O$4:$O$5383=J$1),('Diário 7º PA'!$F$4:$F$5383))+SUMPRODUCT(-('Diário 8º PA'!$E$4:$E$5022='Analítico Cp.'!$B146),-('Diário 8º PA'!$P$4:$P$5022=J$1),('Diário 8º PA'!$F$4:$F$5022))+SUMPRODUCT(-('Diário 9º PA'!$E$4:$E$5221='Analítico Cp.'!$B146),-('Diário 9º PA'!$P$4:$P$5221=J$1),('Diário 9º PA'!$F$4:$F$5221))+SUMPRODUCT(-('Diário 10º PA'!$E$4:$E$5221='Analítico Cp.'!$B146),-('Diário 10º PA'!$P$4:$P$5221=J$1),('Diário 10º PA'!$F$4:$F$5221))+SUMPRODUCT(-('Comp.'!$D$5:$D$233='Analítico Cp.'!$B146),-('Comp.'!$J$5:$J$233=J$1),('Comp.'!$E$5:$E$233))</f>
        <v>0</v>
      </c>
      <c r="K146" s="12">
        <f>SUMPRODUCT(-('Diário 7º PA'!$E$4:$E$5383='Analítico Cp.'!$B146),-('Diário 7º PA'!$O$4:$O$5383=K$1),('Diário 7º PA'!$F$4:$F$5383))+SUMPRODUCT(-('Diário 8º PA'!$E$4:$E$5022='Analítico Cp.'!$B146),-('Diário 8º PA'!$P$4:$P$5022=K$1),('Diário 8º PA'!$F$4:$F$5022))+SUMPRODUCT(-('Diário 9º PA'!$E$4:$E$5221='Analítico Cp.'!$B146),-('Diário 9º PA'!$P$4:$P$5221=K$1),('Diário 9º PA'!$F$4:$F$5221))+SUMPRODUCT(-('Diário 10º PA'!$E$4:$E$5221='Analítico Cp.'!$B146),-('Diário 10º PA'!$P$4:$P$5221=K$1),('Diário 10º PA'!$F$4:$F$5221))+SUMPRODUCT(-('Comp.'!$D$5:$D$233='Analítico Cp.'!$B146),-('Comp.'!$J$5:$J$233=K$1),('Comp.'!$E$5:$E$233))</f>
        <v>0</v>
      </c>
      <c r="L146" s="12">
        <f>SUMPRODUCT(-('Diário 7º PA'!$E$4:$E$5383='Analítico Cp.'!$B146),-('Diário 7º PA'!$O$4:$O$5383=L$1),('Diário 7º PA'!$F$4:$F$5383))+SUMPRODUCT(-('Diário 8º PA'!$E$4:$E$5022='Analítico Cp.'!$B146),-('Diário 8º PA'!$P$4:$P$5022=L$1),('Diário 8º PA'!$F$4:$F$5022))+SUMPRODUCT(-('Diário 9º PA'!$E$4:$E$5221='Analítico Cp.'!$B146),-('Diário 9º PA'!$P$4:$P$5221=L$1),('Diário 9º PA'!$F$4:$F$5221))+SUMPRODUCT(-('Diário 10º PA'!$E$4:$E$5221='Analítico Cp.'!$B146),-('Diário 10º PA'!$P$4:$P$5221=L$1),('Diário 10º PA'!$F$4:$F$5221))+SUMPRODUCT(-('Comp.'!$D$5:$D$233='Analítico Cp.'!$B146),-('Comp.'!$J$5:$J$233=L$1),('Comp.'!$E$5:$E$233))</f>
        <v>0</v>
      </c>
      <c r="M146" s="12">
        <f>SUMPRODUCT(-('Diário 7º PA'!$E$4:$E$5383='Analítico Cp.'!$B146),-('Diário 7º PA'!$O$4:$O$5383=M$1),('Diário 7º PA'!$F$4:$F$5383))+SUMPRODUCT(-('Diário 8º PA'!$E$4:$E$5022='Analítico Cp.'!$B146),-('Diário 8º PA'!$P$4:$P$5022=M$1),('Diário 8º PA'!$F$4:$F$5022))+SUMPRODUCT(-('Diário 9º PA'!$E$4:$E$5221='Analítico Cp.'!$B146),-('Diário 9º PA'!$P$4:$P$5221=M$1),('Diário 9º PA'!$F$4:$F$5221))+SUMPRODUCT(-('Diário 10º PA'!$E$4:$E$5221='Analítico Cp.'!$B146),-('Diário 10º PA'!$P$4:$P$5221=M$1),('Diário 10º PA'!$F$4:$F$5221))+SUMPRODUCT(-('Comp.'!$D$5:$D$233='Analítico Cp.'!$B146),-('Comp.'!$J$5:$J$233=M$1),('Comp.'!$E$5:$E$233))</f>
        <v>0</v>
      </c>
      <c r="N146" s="12">
        <f>SUMPRODUCT(-('Diário 7º PA'!$E$4:$E$5383='Analítico Cp.'!$B146),-('Diário 7º PA'!$O$4:$O$5383=N$1),('Diário 7º PA'!$F$4:$F$5383))+SUMPRODUCT(-('Diário 8º PA'!$E$4:$E$5022='Analítico Cp.'!$B146),-('Diário 8º PA'!$P$4:$P$5022=N$1),('Diário 8º PA'!$F$4:$F$5022))+SUMPRODUCT(-('Diário 9º PA'!$E$4:$E$5221='Analítico Cp.'!$B146),-('Diário 9º PA'!$P$4:$P$5221=N$1),('Diário 9º PA'!$F$4:$F$5221))+SUMPRODUCT(-('Diário 10º PA'!$E$4:$E$5221='Analítico Cp.'!$B146),-('Diário 10º PA'!$P$4:$P$5221=N$1),('Diário 10º PA'!$F$4:$F$5221))+SUMPRODUCT(-('Comp.'!$D$5:$D$233='Analítico Cp.'!$B146),-('Comp.'!$J$5:$J$233=N$1),('Comp.'!$E$5:$E$233))</f>
        <v>0</v>
      </c>
      <c r="O146" s="12">
        <f t="shared" si="19"/>
        <v>15540</v>
      </c>
      <c r="P146" s="168">
        <f t="shared" si="20"/>
        <v>1.5034578769427362E-3</v>
      </c>
    </row>
    <row r="147" spans="1:16" ht="23.25" customHeight="1" x14ac:dyDescent="0.2">
      <c r="A147" s="59" t="s">
        <v>386</v>
      </c>
      <c r="B147" s="57" t="s">
        <v>387</v>
      </c>
      <c r="C147" s="12">
        <f>SUMPRODUCT(-('Diário 7º PA'!$E$4:$E$5383='Analítico Cp.'!$B147),-('Diário 7º PA'!$O$4:$O$5383=C$1),('Diário 7º PA'!$F$4:$F$5383))+SUMPRODUCT(-('Diário 8º PA'!$E$4:$E$5022='Analítico Cp.'!$B147),-('Diário 8º PA'!$P$4:$P$5022=C$1),('Diário 8º PA'!$F$4:$F$5022))+SUMPRODUCT(-('Diário 9º PA'!$E$4:$E$5221='Analítico Cp.'!$B147),-('Diário 9º PA'!$P$4:$P$5221=C$1),('Diário 9º PA'!$F$4:$F$5221))+SUMPRODUCT(-('Diário 10º PA'!$E$4:$E$5221='Analítico Cp.'!$B147),-('Diário 10º PA'!$P$4:$P$5221=C$1),('Diário 10º PA'!$F$4:$F$5221))+SUMPRODUCT(-('Comp.'!$D$5:$D$233='Analítico Cp.'!$B147),-('Comp.'!$J$5:$J$233=C$1),('Comp.'!$E$5:$E$233))</f>
        <v>0</v>
      </c>
      <c r="D147" s="12">
        <f>SUMPRODUCT(-('Diário 7º PA'!$E$4:$E$5383='Analítico Cp.'!$B147),-('Diário 7º PA'!$O$4:$O$5383=D$1),('Diário 7º PA'!$F$4:$F$5383))+SUMPRODUCT(-('Diário 8º PA'!$E$4:$E$5022='Analítico Cp.'!$B147),-('Diário 8º PA'!$P$4:$P$5022=D$1),('Diário 8º PA'!$F$4:$F$5022))+SUMPRODUCT(-('Diário 9º PA'!$E$4:$E$5221='Analítico Cp.'!$B147),-('Diário 9º PA'!$P$4:$P$5221=D$1),('Diário 9º PA'!$F$4:$F$5221))+SUMPRODUCT(-('Diário 10º PA'!$E$4:$E$5221='Analítico Cp.'!$B147),-('Diário 10º PA'!$P$4:$P$5221=D$1),('Diário 10º PA'!$F$4:$F$5221))+SUMPRODUCT(-('Comp.'!$D$5:$D$233='Analítico Cp.'!$B147),-('Comp.'!$J$5:$J$233=D$1),('Comp.'!$E$5:$E$233))</f>
        <v>0</v>
      </c>
      <c r="E147" s="12">
        <f>SUMPRODUCT(-('Diário 7º PA'!$E$4:$E$5383='Analítico Cp.'!$B147),-('Diário 7º PA'!$O$4:$O$5383=E$1),('Diário 7º PA'!$F$4:$F$5383))+SUMPRODUCT(-('Diário 8º PA'!$E$4:$E$5022='Analítico Cp.'!$B147),-('Diário 8º PA'!$P$4:$P$5022=E$1),('Diário 8º PA'!$F$4:$F$5022))+SUMPRODUCT(-('Diário 9º PA'!$E$4:$E$5221='Analítico Cp.'!$B147),-('Diário 9º PA'!$P$4:$P$5221=E$1),('Diário 9º PA'!$F$4:$F$5221))+SUMPRODUCT(-('Diário 10º PA'!$E$4:$E$5221='Analítico Cp.'!$B147),-('Diário 10º PA'!$P$4:$P$5221=E$1),('Diário 10º PA'!$F$4:$F$5221))+SUMPRODUCT(-('Comp.'!$D$5:$D$233='Analítico Cp.'!$B147),-('Comp.'!$J$5:$J$233=E$1),('Comp.'!$E$5:$E$233))</f>
        <v>0</v>
      </c>
      <c r="F147" s="12">
        <f>SUMPRODUCT(-('Diário 7º PA'!$E$4:$E$5383='Analítico Cp.'!$B147),-('Diário 7º PA'!$O$4:$O$5383=F$1),('Diário 7º PA'!$F$4:$F$5383))+SUMPRODUCT(-('Diário 8º PA'!$E$4:$E$5022='Analítico Cp.'!$B147),-('Diário 8º PA'!$P$4:$P$5022=F$1),('Diário 8º PA'!$F$4:$F$5022))+SUMPRODUCT(-('Diário 9º PA'!$E$4:$E$5221='Analítico Cp.'!$B147),-('Diário 9º PA'!$P$4:$P$5221=F$1),('Diário 9º PA'!$F$4:$F$5221))+SUMPRODUCT(-('Diário 10º PA'!$E$4:$E$5221='Analítico Cp.'!$B147),-('Diário 10º PA'!$P$4:$P$5221=F$1),('Diário 10º PA'!$F$4:$F$5221))+SUMPRODUCT(-('Comp.'!$D$5:$D$233='Analítico Cp.'!$B147),-('Comp.'!$J$5:$J$233=F$1),('Comp.'!$E$5:$E$233))</f>
        <v>0</v>
      </c>
      <c r="G147" s="12">
        <f>SUMPRODUCT(-('Diário 7º PA'!$E$4:$E$5383='Analítico Cp.'!$B147),-('Diário 7º PA'!$O$4:$O$5383=G$1),('Diário 7º PA'!$F$4:$F$5383))+SUMPRODUCT(-('Diário 8º PA'!$E$4:$E$5022='Analítico Cp.'!$B147),-('Diário 8º PA'!$P$4:$P$5022=G$1),('Diário 8º PA'!$F$4:$F$5022))+SUMPRODUCT(-('Diário 9º PA'!$E$4:$E$5221='Analítico Cp.'!$B147),-('Diário 9º PA'!$P$4:$P$5221=G$1),('Diário 9º PA'!$F$4:$F$5221))+SUMPRODUCT(-('Diário 10º PA'!$E$4:$E$5221='Analítico Cp.'!$B147),-('Diário 10º PA'!$P$4:$P$5221=G$1),('Diário 10º PA'!$F$4:$F$5221))+SUMPRODUCT(-('Comp.'!$D$5:$D$233='Analítico Cp.'!$B147),-('Comp.'!$J$5:$J$233=G$1),('Comp.'!$E$5:$E$233))</f>
        <v>0</v>
      </c>
      <c r="H147" s="12">
        <f>SUMPRODUCT(-('Diário 7º PA'!$E$4:$E$5383='Analítico Cp.'!$B147),-('Diário 7º PA'!$O$4:$O$5383=H$1),('Diário 7º PA'!$F$4:$F$5383))+SUMPRODUCT(-('Diário 8º PA'!$E$4:$E$5022='Analítico Cp.'!$B147),-('Diário 8º PA'!$P$4:$P$5022=H$1),('Diário 8º PA'!$F$4:$F$5022))+SUMPRODUCT(-('Diário 9º PA'!$E$4:$E$5221='Analítico Cp.'!$B147),-('Diário 9º PA'!$P$4:$P$5221=H$1),('Diário 9º PA'!$F$4:$F$5221))+SUMPRODUCT(-('Diário 10º PA'!$E$4:$E$5221='Analítico Cp.'!$B147),-('Diário 10º PA'!$P$4:$P$5221=H$1),('Diário 10º PA'!$F$4:$F$5221))+SUMPRODUCT(-('Comp.'!$D$5:$D$233='Analítico Cp.'!$B147),-('Comp.'!$J$5:$J$233=H$1),('Comp.'!$E$5:$E$233))</f>
        <v>0</v>
      </c>
      <c r="I147" s="12">
        <f>SUMPRODUCT(-('Diário 7º PA'!$E$4:$E$5383='Analítico Cp.'!$B147),-('Diário 7º PA'!$O$4:$O$5383=I$1),('Diário 7º PA'!$F$4:$F$5383))+SUMPRODUCT(-('Diário 8º PA'!$E$4:$E$5022='Analítico Cp.'!$B147),-('Diário 8º PA'!$P$4:$P$5022=I$1),('Diário 8º PA'!$F$4:$F$5022))+SUMPRODUCT(-('Diário 9º PA'!$E$4:$E$5221='Analítico Cp.'!$B147),-('Diário 9º PA'!$P$4:$P$5221=I$1),('Diário 9º PA'!$F$4:$F$5221))+SUMPRODUCT(-('Diário 10º PA'!$E$4:$E$5221='Analítico Cp.'!$B147),-('Diário 10º PA'!$P$4:$P$5221=I$1),('Diário 10º PA'!$F$4:$F$5221))+SUMPRODUCT(-('Comp.'!$D$5:$D$233='Analítico Cp.'!$B147),-('Comp.'!$J$5:$J$233=I$1),('Comp.'!$E$5:$E$233))</f>
        <v>0</v>
      </c>
      <c r="J147" s="12">
        <f>SUMPRODUCT(-('Diário 7º PA'!$E$4:$E$5383='Analítico Cp.'!$B147),-('Diário 7º PA'!$O$4:$O$5383=J$1),('Diário 7º PA'!$F$4:$F$5383))+SUMPRODUCT(-('Diário 8º PA'!$E$4:$E$5022='Analítico Cp.'!$B147),-('Diário 8º PA'!$P$4:$P$5022=J$1),('Diário 8º PA'!$F$4:$F$5022))+SUMPRODUCT(-('Diário 9º PA'!$E$4:$E$5221='Analítico Cp.'!$B147),-('Diário 9º PA'!$P$4:$P$5221=J$1),('Diário 9º PA'!$F$4:$F$5221))+SUMPRODUCT(-('Diário 10º PA'!$E$4:$E$5221='Analítico Cp.'!$B147),-('Diário 10º PA'!$P$4:$P$5221=J$1),('Diário 10º PA'!$F$4:$F$5221))+SUMPRODUCT(-('Comp.'!$D$5:$D$233='Analítico Cp.'!$B147),-('Comp.'!$J$5:$J$233=J$1),('Comp.'!$E$5:$E$233))</f>
        <v>0</v>
      </c>
      <c r="K147" s="12">
        <f>SUMPRODUCT(-('Diário 7º PA'!$E$4:$E$5383='Analítico Cp.'!$B147),-('Diário 7º PA'!$O$4:$O$5383=K$1),('Diário 7º PA'!$F$4:$F$5383))+SUMPRODUCT(-('Diário 8º PA'!$E$4:$E$5022='Analítico Cp.'!$B147),-('Diário 8º PA'!$P$4:$P$5022=K$1),('Diário 8º PA'!$F$4:$F$5022))+SUMPRODUCT(-('Diário 9º PA'!$E$4:$E$5221='Analítico Cp.'!$B147),-('Diário 9º PA'!$P$4:$P$5221=K$1),('Diário 9º PA'!$F$4:$F$5221))+SUMPRODUCT(-('Diário 10º PA'!$E$4:$E$5221='Analítico Cp.'!$B147),-('Diário 10º PA'!$P$4:$P$5221=K$1),('Diário 10º PA'!$F$4:$F$5221))+SUMPRODUCT(-('Comp.'!$D$5:$D$233='Analítico Cp.'!$B147),-('Comp.'!$J$5:$J$233=K$1),('Comp.'!$E$5:$E$233))</f>
        <v>0</v>
      </c>
      <c r="L147" s="12">
        <f>SUMPRODUCT(-('Diário 7º PA'!$E$4:$E$5383='Analítico Cp.'!$B147),-('Diário 7º PA'!$O$4:$O$5383=L$1),('Diário 7º PA'!$F$4:$F$5383))+SUMPRODUCT(-('Diário 8º PA'!$E$4:$E$5022='Analítico Cp.'!$B147),-('Diário 8º PA'!$P$4:$P$5022=L$1),('Diário 8º PA'!$F$4:$F$5022))+SUMPRODUCT(-('Diário 9º PA'!$E$4:$E$5221='Analítico Cp.'!$B147),-('Diário 9º PA'!$P$4:$P$5221=L$1),('Diário 9º PA'!$F$4:$F$5221))+SUMPRODUCT(-('Diário 10º PA'!$E$4:$E$5221='Analítico Cp.'!$B147),-('Diário 10º PA'!$P$4:$P$5221=L$1),('Diário 10º PA'!$F$4:$F$5221))+SUMPRODUCT(-('Comp.'!$D$5:$D$233='Analítico Cp.'!$B147),-('Comp.'!$J$5:$J$233=L$1),('Comp.'!$E$5:$E$233))</f>
        <v>0</v>
      </c>
      <c r="M147" s="12">
        <f>SUMPRODUCT(-('Diário 7º PA'!$E$4:$E$5383='Analítico Cp.'!$B147),-('Diário 7º PA'!$O$4:$O$5383=M$1),('Diário 7º PA'!$F$4:$F$5383))+SUMPRODUCT(-('Diário 8º PA'!$E$4:$E$5022='Analítico Cp.'!$B147),-('Diário 8º PA'!$P$4:$P$5022=M$1),('Diário 8º PA'!$F$4:$F$5022))+SUMPRODUCT(-('Diário 9º PA'!$E$4:$E$5221='Analítico Cp.'!$B147),-('Diário 9º PA'!$P$4:$P$5221=M$1),('Diário 9º PA'!$F$4:$F$5221))+SUMPRODUCT(-('Diário 10º PA'!$E$4:$E$5221='Analítico Cp.'!$B147),-('Diário 10º PA'!$P$4:$P$5221=M$1),('Diário 10º PA'!$F$4:$F$5221))+SUMPRODUCT(-('Comp.'!$D$5:$D$233='Analítico Cp.'!$B147),-('Comp.'!$J$5:$J$233=M$1),('Comp.'!$E$5:$E$233))</f>
        <v>0</v>
      </c>
      <c r="N147" s="12">
        <f>SUMPRODUCT(-('Diário 7º PA'!$E$4:$E$5383='Analítico Cp.'!$B147),-('Diário 7º PA'!$O$4:$O$5383=N$1),('Diário 7º PA'!$F$4:$F$5383))+SUMPRODUCT(-('Diário 8º PA'!$E$4:$E$5022='Analítico Cp.'!$B147),-('Diário 8º PA'!$P$4:$P$5022=N$1),('Diário 8º PA'!$F$4:$F$5022))+SUMPRODUCT(-('Diário 9º PA'!$E$4:$E$5221='Analítico Cp.'!$B147),-('Diário 9º PA'!$P$4:$P$5221=N$1),('Diário 9º PA'!$F$4:$F$5221))+SUMPRODUCT(-('Diário 10º PA'!$E$4:$E$5221='Analítico Cp.'!$B147),-('Diário 10º PA'!$P$4:$P$5221=N$1),('Diário 10º PA'!$F$4:$F$5221))+SUMPRODUCT(-('Comp.'!$D$5:$D$233='Analítico Cp.'!$B147),-('Comp.'!$J$5:$J$233=N$1),('Comp.'!$E$5:$E$233))</f>
        <v>0</v>
      </c>
      <c r="O147" s="12">
        <f t="shared" si="19"/>
        <v>0</v>
      </c>
      <c r="P147" s="168">
        <f t="shared" si="20"/>
        <v>0</v>
      </c>
    </row>
    <row r="148" spans="1:16" ht="23.25" customHeight="1" x14ac:dyDescent="0.2">
      <c r="A148" s="59" t="s">
        <v>388</v>
      </c>
      <c r="B148" s="57" t="s">
        <v>389</v>
      </c>
      <c r="C148" s="12">
        <f>SUMPRODUCT(-('Diário 7º PA'!$E$4:$E$5383='Analítico Cp.'!$B148),-('Diário 7º PA'!$O$4:$O$5383=C$1),('Diário 7º PA'!$F$4:$F$5383))+SUMPRODUCT(-('Diário 8º PA'!$E$4:$E$5022='Analítico Cp.'!$B148),-('Diário 8º PA'!$P$4:$P$5022=C$1),('Diário 8º PA'!$F$4:$F$5022))+SUMPRODUCT(-('Diário 9º PA'!$E$4:$E$5221='Analítico Cp.'!$B148),-('Diário 9º PA'!$P$4:$P$5221=C$1),('Diário 9º PA'!$F$4:$F$5221))+SUMPRODUCT(-('Diário 10º PA'!$E$4:$E$5221='Analítico Cp.'!$B148),-('Diário 10º PA'!$P$4:$P$5221=C$1),('Diário 10º PA'!$F$4:$F$5221))+SUMPRODUCT(-('Comp.'!$D$5:$D$233='Analítico Cp.'!$B148),-('Comp.'!$J$5:$J$233=C$1),('Comp.'!$E$5:$E$233))</f>
        <v>0</v>
      </c>
      <c r="D148" s="12">
        <f>SUMPRODUCT(-('Diário 7º PA'!$E$4:$E$5383='Analítico Cp.'!$B148),-('Diário 7º PA'!$O$4:$O$5383=D$1),('Diário 7º PA'!$F$4:$F$5383))+SUMPRODUCT(-('Diário 8º PA'!$E$4:$E$5022='Analítico Cp.'!$B148),-('Diário 8º PA'!$P$4:$P$5022=D$1),('Diário 8º PA'!$F$4:$F$5022))+SUMPRODUCT(-('Diário 9º PA'!$E$4:$E$5221='Analítico Cp.'!$B148),-('Diário 9º PA'!$P$4:$P$5221=D$1),('Diário 9º PA'!$F$4:$F$5221))+SUMPRODUCT(-('Diário 10º PA'!$E$4:$E$5221='Analítico Cp.'!$B148),-('Diário 10º PA'!$P$4:$P$5221=D$1),('Diário 10º PA'!$F$4:$F$5221))+SUMPRODUCT(-('Comp.'!$D$5:$D$233='Analítico Cp.'!$B148),-('Comp.'!$J$5:$J$233=D$1),('Comp.'!$E$5:$E$233))</f>
        <v>0</v>
      </c>
      <c r="E148" s="12">
        <f>SUMPRODUCT(-('Diário 7º PA'!$E$4:$E$5383='Analítico Cp.'!$B148),-('Diário 7º PA'!$O$4:$O$5383=E$1),('Diário 7º PA'!$F$4:$F$5383))+SUMPRODUCT(-('Diário 8º PA'!$E$4:$E$5022='Analítico Cp.'!$B148),-('Diário 8º PA'!$P$4:$P$5022=E$1),('Diário 8º PA'!$F$4:$F$5022))+SUMPRODUCT(-('Diário 9º PA'!$E$4:$E$5221='Analítico Cp.'!$B148),-('Diário 9º PA'!$P$4:$P$5221=E$1),('Diário 9º PA'!$F$4:$F$5221))+SUMPRODUCT(-('Diário 10º PA'!$E$4:$E$5221='Analítico Cp.'!$B148),-('Diário 10º PA'!$P$4:$P$5221=E$1),('Diário 10º PA'!$F$4:$F$5221))+SUMPRODUCT(-('Comp.'!$D$5:$D$233='Analítico Cp.'!$B148),-('Comp.'!$J$5:$J$233=E$1),('Comp.'!$E$5:$E$233))</f>
        <v>0</v>
      </c>
      <c r="F148" s="12">
        <f>SUMPRODUCT(-('Diário 7º PA'!$E$4:$E$5383='Analítico Cp.'!$B148),-('Diário 7º PA'!$O$4:$O$5383=F$1),('Diário 7º PA'!$F$4:$F$5383))+SUMPRODUCT(-('Diário 8º PA'!$E$4:$E$5022='Analítico Cp.'!$B148),-('Diário 8º PA'!$P$4:$P$5022=F$1),('Diário 8º PA'!$F$4:$F$5022))+SUMPRODUCT(-('Diário 9º PA'!$E$4:$E$5221='Analítico Cp.'!$B148),-('Diário 9º PA'!$P$4:$P$5221=F$1),('Diário 9º PA'!$F$4:$F$5221))+SUMPRODUCT(-('Diário 10º PA'!$E$4:$E$5221='Analítico Cp.'!$B148),-('Diário 10º PA'!$P$4:$P$5221=F$1),('Diário 10º PA'!$F$4:$F$5221))+SUMPRODUCT(-('Comp.'!$D$5:$D$233='Analítico Cp.'!$B148),-('Comp.'!$J$5:$J$233=F$1),('Comp.'!$E$5:$E$233))</f>
        <v>0</v>
      </c>
      <c r="G148" s="12">
        <f>SUMPRODUCT(-('Diário 7º PA'!$E$4:$E$5383='Analítico Cp.'!$B148),-('Diário 7º PA'!$O$4:$O$5383=G$1),('Diário 7º PA'!$F$4:$F$5383))+SUMPRODUCT(-('Diário 8º PA'!$E$4:$E$5022='Analítico Cp.'!$B148),-('Diário 8º PA'!$P$4:$P$5022=G$1),('Diário 8º PA'!$F$4:$F$5022))+SUMPRODUCT(-('Diário 9º PA'!$E$4:$E$5221='Analítico Cp.'!$B148),-('Diário 9º PA'!$P$4:$P$5221=G$1),('Diário 9º PA'!$F$4:$F$5221))+SUMPRODUCT(-('Diário 10º PA'!$E$4:$E$5221='Analítico Cp.'!$B148),-('Diário 10º PA'!$P$4:$P$5221=G$1),('Diário 10º PA'!$F$4:$F$5221))+SUMPRODUCT(-('Comp.'!$D$5:$D$233='Analítico Cp.'!$B148),-('Comp.'!$J$5:$J$233=G$1),('Comp.'!$E$5:$E$233))</f>
        <v>0</v>
      </c>
      <c r="H148" s="12">
        <f>SUMPRODUCT(-('Diário 7º PA'!$E$4:$E$5383='Analítico Cp.'!$B148),-('Diário 7º PA'!$O$4:$O$5383=H$1),('Diário 7º PA'!$F$4:$F$5383))+SUMPRODUCT(-('Diário 8º PA'!$E$4:$E$5022='Analítico Cp.'!$B148),-('Diário 8º PA'!$P$4:$P$5022=H$1),('Diário 8º PA'!$F$4:$F$5022))+SUMPRODUCT(-('Diário 9º PA'!$E$4:$E$5221='Analítico Cp.'!$B148),-('Diário 9º PA'!$P$4:$P$5221=H$1),('Diário 9º PA'!$F$4:$F$5221))+SUMPRODUCT(-('Diário 10º PA'!$E$4:$E$5221='Analítico Cp.'!$B148),-('Diário 10º PA'!$P$4:$P$5221=H$1),('Diário 10º PA'!$F$4:$F$5221))+SUMPRODUCT(-('Comp.'!$D$5:$D$233='Analítico Cp.'!$B148),-('Comp.'!$J$5:$J$233=H$1),('Comp.'!$E$5:$E$233))</f>
        <v>0</v>
      </c>
      <c r="I148" s="12">
        <f>SUMPRODUCT(-('Diário 7º PA'!$E$4:$E$5383='Analítico Cp.'!$B148),-('Diário 7º PA'!$O$4:$O$5383=I$1),('Diário 7º PA'!$F$4:$F$5383))+SUMPRODUCT(-('Diário 8º PA'!$E$4:$E$5022='Analítico Cp.'!$B148),-('Diário 8º PA'!$P$4:$P$5022=I$1),('Diário 8º PA'!$F$4:$F$5022))+SUMPRODUCT(-('Diário 9º PA'!$E$4:$E$5221='Analítico Cp.'!$B148),-('Diário 9º PA'!$P$4:$P$5221=I$1),('Diário 9º PA'!$F$4:$F$5221))+SUMPRODUCT(-('Diário 10º PA'!$E$4:$E$5221='Analítico Cp.'!$B148),-('Diário 10º PA'!$P$4:$P$5221=I$1),('Diário 10º PA'!$F$4:$F$5221))+SUMPRODUCT(-('Comp.'!$D$5:$D$233='Analítico Cp.'!$B148),-('Comp.'!$J$5:$J$233=I$1),('Comp.'!$E$5:$E$233))</f>
        <v>0</v>
      </c>
      <c r="J148" s="12">
        <f>SUMPRODUCT(-('Diário 7º PA'!$E$4:$E$5383='Analítico Cp.'!$B148),-('Diário 7º PA'!$O$4:$O$5383=J$1),('Diário 7º PA'!$F$4:$F$5383))+SUMPRODUCT(-('Diário 8º PA'!$E$4:$E$5022='Analítico Cp.'!$B148),-('Diário 8º PA'!$P$4:$P$5022=J$1),('Diário 8º PA'!$F$4:$F$5022))+SUMPRODUCT(-('Diário 9º PA'!$E$4:$E$5221='Analítico Cp.'!$B148),-('Diário 9º PA'!$P$4:$P$5221=J$1),('Diário 9º PA'!$F$4:$F$5221))+SUMPRODUCT(-('Diário 10º PA'!$E$4:$E$5221='Analítico Cp.'!$B148),-('Diário 10º PA'!$P$4:$P$5221=J$1),('Diário 10º PA'!$F$4:$F$5221))+SUMPRODUCT(-('Comp.'!$D$5:$D$233='Analítico Cp.'!$B148),-('Comp.'!$J$5:$J$233=J$1),('Comp.'!$E$5:$E$233))</f>
        <v>0</v>
      </c>
      <c r="K148" s="12">
        <f>SUMPRODUCT(-('Diário 7º PA'!$E$4:$E$5383='Analítico Cp.'!$B148),-('Diário 7º PA'!$O$4:$O$5383=K$1),('Diário 7º PA'!$F$4:$F$5383))+SUMPRODUCT(-('Diário 8º PA'!$E$4:$E$5022='Analítico Cp.'!$B148),-('Diário 8º PA'!$P$4:$P$5022=K$1),('Diário 8º PA'!$F$4:$F$5022))+SUMPRODUCT(-('Diário 9º PA'!$E$4:$E$5221='Analítico Cp.'!$B148),-('Diário 9º PA'!$P$4:$P$5221=K$1),('Diário 9º PA'!$F$4:$F$5221))+SUMPRODUCT(-('Diário 10º PA'!$E$4:$E$5221='Analítico Cp.'!$B148),-('Diário 10º PA'!$P$4:$P$5221=K$1),('Diário 10º PA'!$F$4:$F$5221))+SUMPRODUCT(-('Comp.'!$D$5:$D$233='Analítico Cp.'!$B148),-('Comp.'!$J$5:$J$233=K$1),('Comp.'!$E$5:$E$233))</f>
        <v>0</v>
      </c>
      <c r="L148" s="12">
        <f>SUMPRODUCT(-('Diário 7º PA'!$E$4:$E$5383='Analítico Cp.'!$B148),-('Diário 7º PA'!$O$4:$O$5383=L$1),('Diário 7º PA'!$F$4:$F$5383))+SUMPRODUCT(-('Diário 8º PA'!$E$4:$E$5022='Analítico Cp.'!$B148),-('Diário 8º PA'!$P$4:$P$5022=L$1),('Diário 8º PA'!$F$4:$F$5022))+SUMPRODUCT(-('Diário 9º PA'!$E$4:$E$5221='Analítico Cp.'!$B148),-('Diário 9º PA'!$P$4:$P$5221=L$1),('Diário 9º PA'!$F$4:$F$5221))+SUMPRODUCT(-('Diário 10º PA'!$E$4:$E$5221='Analítico Cp.'!$B148),-('Diário 10º PA'!$P$4:$P$5221=L$1),('Diário 10º PA'!$F$4:$F$5221))+SUMPRODUCT(-('Comp.'!$D$5:$D$233='Analítico Cp.'!$B148),-('Comp.'!$J$5:$J$233=L$1),('Comp.'!$E$5:$E$233))</f>
        <v>0</v>
      </c>
      <c r="M148" s="12">
        <f>SUMPRODUCT(-('Diário 7º PA'!$E$4:$E$5383='Analítico Cp.'!$B148),-('Diário 7º PA'!$O$4:$O$5383=M$1),('Diário 7º PA'!$F$4:$F$5383))+SUMPRODUCT(-('Diário 8º PA'!$E$4:$E$5022='Analítico Cp.'!$B148),-('Diário 8º PA'!$P$4:$P$5022=M$1),('Diário 8º PA'!$F$4:$F$5022))+SUMPRODUCT(-('Diário 9º PA'!$E$4:$E$5221='Analítico Cp.'!$B148),-('Diário 9º PA'!$P$4:$P$5221=M$1),('Diário 9º PA'!$F$4:$F$5221))+SUMPRODUCT(-('Diário 10º PA'!$E$4:$E$5221='Analítico Cp.'!$B148),-('Diário 10º PA'!$P$4:$P$5221=M$1),('Diário 10º PA'!$F$4:$F$5221))+SUMPRODUCT(-('Comp.'!$D$5:$D$233='Analítico Cp.'!$B148),-('Comp.'!$J$5:$J$233=M$1),('Comp.'!$E$5:$E$233))</f>
        <v>0</v>
      </c>
      <c r="N148" s="12">
        <f>SUMPRODUCT(-('Diário 7º PA'!$E$4:$E$5383='Analítico Cp.'!$B148),-('Diário 7º PA'!$O$4:$O$5383=N$1),('Diário 7º PA'!$F$4:$F$5383))+SUMPRODUCT(-('Diário 8º PA'!$E$4:$E$5022='Analítico Cp.'!$B148),-('Diário 8º PA'!$P$4:$P$5022=N$1),('Diário 8º PA'!$F$4:$F$5022))+SUMPRODUCT(-('Diário 9º PA'!$E$4:$E$5221='Analítico Cp.'!$B148),-('Diário 9º PA'!$P$4:$P$5221=N$1),('Diário 9º PA'!$F$4:$F$5221))+SUMPRODUCT(-('Diário 10º PA'!$E$4:$E$5221='Analítico Cp.'!$B148),-('Diário 10º PA'!$P$4:$P$5221=N$1),('Diário 10º PA'!$F$4:$F$5221))+SUMPRODUCT(-('Comp.'!$D$5:$D$233='Analítico Cp.'!$B148),-('Comp.'!$J$5:$J$233=N$1),('Comp.'!$E$5:$E$233))</f>
        <v>0</v>
      </c>
      <c r="O148" s="12">
        <f t="shared" si="19"/>
        <v>0</v>
      </c>
      <c r="P148" s="168">
        <f t="shared" si="20"/>
        <v>0</v>
      </c>
    </row>
    <row r="149" spans="1:16" ht="23.25" customHeight="1" x14ac:dyDescent="0.2">
      <c r="A149" s="59" t="s">
        <v>390</v>
      </c>
      <c r="B149" s="57" t="s">
        <v>391</v>
      </c>
      <c r="C149" s="12">
        <f>SUMPRODUCT(-('Diário 7º PA'!$E$4:$E$5383='Analítico Cp.'!$B149),-('Diário 7º PA'!$O$4:$O$5383=C$1),('Diário 7º PA'!$F$4:$F$5383))+SUMPRODUCT(-('Diário 8º PA'!$E$4:$E$5022='Analítico Cp.'!$B149),-('Diário 8º PA'!$P$4:$P$5022=C$1),('Diário 8º PA'!$F$4:$F$5022))+SUMPRODUCT(-('Diário 9º PA'!$E$4:$E$5221='Analítico Cp.'!$B149),-('Diário 9º PA'!$P$4:$P$5221=C$1),('Diário 9º PA'!$F$4:$F$5221))+SUMPRODUCT(-('Diário 10º PA'!$E$4:$E$5221='Analítico Cp.'!$B149),-('Diário 10º PA'!$P$4:$P$5221=C$1),('Diário 10º PA'!$F$4:$F$5221))+SUMPRODUCT(-('Comp.'!$D$5:$D$233='Analítico Cp.'!$B149),-('Comp.'!$J$5:$J$233=C$1),('Comp.'!$E$5:$E$233))</f>
        <v>0</v>
      </c>
      <c r="D149" s="12">
        <f>SUMPRODUCT(-('Diário 7º PA'!$E$4:$E$5383='Analítico Cp.'!$B149),-('Diário 7º PA'!$O$4:$O$5383=D$1),('Diário 7º PA'!$F$4:$F$5383))+SUMPRODUCT(-('Diário 8º PA'!$E$4:$E$5022='Analítico Cp.'!$B149),-('Diário 8º PA'!$P$4:$P$5022=D$1),('Diário 8º PA'!$F$4:$F$5022))+SUMPRODUCT(-('Diário 9º PA'!$E$4:$E$5221='Analítico Cp.'!$B149),-('Diário 9º PA'!$P$4:$P$5221=D$1),('Diário 9º PA'!$F$4:$F$5221))+SUMPRODUCT(-('Diário 10º PA'!$E$4:$E$5221='Analítico Cp.'!$B149),-('Diário 10º PA'!$P$4:$P$5221=D$1),('Diário 10º PA'!$F$4:$F$5221))+SUMPRODUCT(-('Comp.'!$D$5:$D$233='Analítico Cp.'!$B149),-('Comp.'!$J$5:$J$233=D$1),('Comp.'!$E$5:$E$233))</f>
        <v>0</v>
      </c>
      <c r="E149" s="12">
        <f>SUMPRODUCT(-('Diário 7º PA'!$E$4:$E$5383='Analítico Cp.'!$B149),-('Diário 7º PA'!$O$4:$O$5383=E$1),('Diário 7º PA'!$F$4:$F$5383))+SUMPRODUCT(-('Diário 8º PA'!$E$4:$E$5022='Analítico Cp.'!$B149),-('Diário 8º PA'!$P$4:$P$5022=E$1),('Diário 8º PA'!$F$4:$F$5022))+SUMPRODUCT(-('Diário 9º PA'!$E$4:$E$5221='Analítico Cp.'!$B149),-('Diário 9º PA'!$P$4:$P$5221=E$1),('Diário 9º PA'!$F$4:$F$5221))+SUMPRODUCT(-('Diário 10º PA'!$E$4:$E$5221='Analítico Cp.'!$B149),-('Diário 10º PA'!$P$4:$P$5221=E$1),('Diário 10º PA'!$F$4:$F$5221))+SUMPRODUCT(-('Comp.'!$D$5:$D$233='Analítico Cp.'!$B149),-('Comp.'!$J$5:$J$233=E$1),('Comp.'!$E$5:$E$233))</f>
        <v>0</v>
      </c>
      <c r="F149" s="12">
        <f>SUMPRODUCT(-('Diário 7º PA'!$E$4:$E$5383='Analítico Cp.'!$B149),-('Diário 7º PA'!$O$4:$O$5383=F$1),('Diário 7º PA'!$F$4:$F$5383))+SUMPRODUCT(-('Diário 8º PA'!$E$4:$E$5022='Analítico Cp.'!$B149),-('Diário 8º PA'!$P$4:$P$5022=F$1),('Diário 8º PA'!$F$4:$F$5022))+SUMPRODUCT(-('Diário 9º PA'!$E$4:$E$5221='Analítico Cp.'!$B149),-('Diário 9º PA'!$P$4:$P$5221=F$1),('Diário 9º PA'!$F$4:$F$5221))+SUMPRODUCT(-('Diário 10º PA'!$E$4:$E$5221='Analítico Cp.'!$B149),-('Diário 10º PA'!$P$4:$P$5221=F$1),('Diário 10º PA'!$F$4:$F$5221))+SUMPRODUCT(-('Comp.'!$D$5:$D$233='Analítico Cp.'!$B149),-('Comp.'!$J$5:$J$233=F$1),('Comp.'!$E$5:$E$233))</f>
        <v>0</v>
      </c>
      <c r="G149" s="12">
        <f>SUMPRODUCT(-('Diário 7º PA'!$E$4:$E$5383='Analítico Cp.'!$B149),-('Diário 7º PA'!$O$4:$O$5383=G$1),('Diário 7º PA'!$F$4:$F$5383))+SUMPRODUCT(-('Diário 8º PA'!$E$4:$E$5022='Analítico Cp.'!$B149),-('Diário 8º PA'!$P$4:$P$5022=G$1),('Diário 8º PA'!$F$4:$F$5022))+SUMPRODUCT(-('Diário 9º PA'!$E$4:$E$5221='Analítico Cp.'!$B149),-('Diário 9º PA'!$P$4:$P$5221=G$1),('Diário 9º PA'!$F$4:$F$5221))+SUMPRODUCT(-('Diário 10º PA'!$E$4:$E$5221='Analítico Cp.'!$B149),-('Diário 10º PA'!$P$4:$P$5221=G$1),('Diário 10º PA'!$F$4:$F$5221))+SUMPRODUCT(-('Comp.'!$D$5:$D$233='Analítico Cp.'!$B149),-('Comp.'!$J$5:$J$233=G$1),('Comp.'!$E$5:$E$233))</f>
        <v>0</v>
      </c>
      <c r="H149" s="12">
        <f>SUMPRODUCT(-('Diário 7º PA'!$E$4:$E$5383='Analítico Cp.'!$B149),-('Diário 7º PA'!$O$4:$O$5383=H$1),('Diário 7º PA'!$F$4:$F$5383))+SUMPRODUCT(-('Diário 8º PA'!$E$4:$E$5022='Analítico Cp.'!$B149),-('Diário 8º PA'!$P$4:$P$5022=H$1),('Diário 8º PA'!$F$4:$F$5022))+SUMPRODUCT(-('Diário 9º PA'!$E$4:$E$5221='Analítico Cp.'!$B149),-('Diário 9º PA'!$P$4:$P$5221=H$1),('Diário 9º PA'!$F$4:$F$5221))+SUMPRODUCT(-('Diário 10º PA'!$E$4:$E$5221='Analítico Cp.'!$B149),-('Diário 10º PA'!$P$4:$P$5221=H$1),('Diário 10º PA'!$F$4:$F$5221))+SUMPRODUCT(-('Comp.'!$D$5:$D$233='Analítico Cp.'!$B149),-('Comp.'!$J$5:$J$233=H$1),('Comp.'!$E$5:$E$233))</f>
        <v>0</v>
      </c>
      <c r="I149" s="12">
        <f>SUMPRODUCT(-('Diário 7º PA'!$E$4:$E$5383='Analítico Cp.'!$B149),-('Diário 7º PA'!$O$4:$O$5383=I$1),('Diário 7º PA'!$F$4:$F$5383))+SUMPRODUCT(-('Diário 8º PA'!$E$4:$E$5022='Analítico Cp.'!$B149),-('Diário 8º PA'!$P$4:$P$5022=I$1),('Diário 8º PA'!$F$4:$F$5022))+SUMPRODUCT(-('Diário 9º PA'!$E$4:$E$5221='Analítico Cp.'!$B149),-('Diário 9º PA'!$P$4:$P$5221=I$1),('Diário 9º PA'!$F$4:$F$5221))+SUMPRODUCT(-('Diário 10º PA'!$E$4:$E$5221='Analítico Cp.'!$B149),-('Diário 10º PA'!$P$4:$P$5221=I$1),('Diário 10º PA'!$F$4:$F$5221))+SUMPRODUCT(-('Comp.'!$D$5:$D$233='Analítico Cp.'!$B149),-('Comp.'!$J$5:$J$233=I$1),('Comp.'!$E$5:$E$233))</f>
        <v>0</v>
      </c>
      <c r="J149" s="12">
        <f>SUMPRODUCT(-('Diário 7º PA'!$E$4:$E$5383='Analítico Cp.'!$B149),-('Diário 7º PA'!$O$4:$O$5383=J$1),('Diário 7º PA'!$F$4:$F$5383))+SUMPRODUCT(-('Diário 8º PA'!$E$4:$E$5022='Analítico Cp.'!$B149),-('Diário 8º PA'!$P$4:$P$5022=J$1),('Diário 8º PA'!$F$4:$F$5022))+SUMPRODUCT(-('Diário 9º PA'!$E$4:$E$5221='Analítico Cp.'!$B149),-('Diário 9º PA'!$P$4:$P$5221=J$1),('Diário 9º PA'!$F$4:$F$5221))+SUMPRODUCT(-('Diário 10º PA'!$E$4:$E$5221='Analítico Cp.'!$B149),-('Diário 10º PA'!$P$4:$P$5221=J$1),('Diário 10º PA'!$F$4:$F$5221))+SUMPRODUCT(-('Comp.'!$D$5:$D$233='Analítico Cp.'!$B149),-('Comp.'!$J$5:$J$233=J$1),('Comp.'!$E$5:$E$233))</f>
        <v>0</v>
      </c>
      <c r="K149" s="12">
        <f>SUMPRODUCT(-('Diário 7º PA'!$E$4:$E$5383='Analítico Cp.'!$B149),-('Diário 7º PA'!$O$4:$O$5383=K$1),('Diário 7º PA'!$F$4:$F$5383))+SUMPRODUCT(-('Diário 8º PA'!$E$4:$E$5022='Analítico Cp.'!$B149),-('Diário 8º PA'!$P$4:$P$5022=K$1),('Diário 8º PA'!$F$4:$F$5022))+SUMPRODUCT(-('Diário 9º PA'!$E$4:$E$5221='Analítico Cp.'!$B149),-('Diário 9º PA'!$P$4:$P$5221=K$1),('Diário 9º PA'!$F$4:$F$5221))+SUMPRODUCT(-('Diário 10º PA'!$E$4:$E$5221='Analítico Cp.'!$B149),-('Diário 10º PA'!$P$4:$P$5221=K$1),('Diário 10º PA'!$F$4:$F$5221))+SUMPRODUCT(-('Comp.'!$D$5:$D$233='Analítico Cp.'!$B149),-('Comp.'!$J$5:$J$233=K$1),('Comp.'!$E$5:$E$233))</f>
        <v>0</v>
      </c>
      <c r="L149" s="12">
        <f>SUMPRODUCT(-('Diário 7º PA'!$E$4:$E$5383='Analítico Cp.'!$B149),-('Diário 7º PA'!$O$4:$O$5383=L$1),('Diário 7º PA'!$F$4:$F$5383))+SUMPRODUCT(-('Diário 8º PA'!$E$4:$E$5022='Analítico Cp.'!$B149),-('Diário 8º PA'!$P$4:$P$5022=L$1),('Diário 8º PA'!$F$4:$F$5022))+SUMPRODUCT(-('Diário 9º PA'!$E$4:$E$5221='Analítico Cp.'!$B149),-('Diário 9º PA'!$P$4:$P$5221=L$1),('Diário 9º PA'!$F$4:$F$5221))+SUMPRODUCT(-('Diário 10º PA'!$E$4:$E$5221='Analítico Cp.'!$B149),-('Diário 10º PA'!$P$4:$P$5221=L$1),('Diário 10º PA'!$F$4:$F$5221))+SUMPRODUCT(-('Comp.'!$D$5:$D$233='Analítico Cp.'!$B149),-('Comp.'!$J$5:$J$233=L$1),('Comp.'!$E$5:$E$233))</f>
        <v>0</v>
      </c>
      <c r="M149" s="12">
        <f>SUMPRODUCT(-('Diário 7º PA'!$E$4:$E$5383='Analítico Cp.'!$B149),-('Diário 7º PA'!$O$4:$O$5383=M$1),('Diário 7º PA'!$F$4:$F$5383))+SUMPRODUCT(-('Diário 8º PA'!$E$4:$E$5022='Analítico Cp.'!$B149),-('Diário 8º PA'!$P$4:$P$5022=M$1),('Diário 8º PA'!$F$4:$F$5022))+SUMPRODUCT(-('Diário 9º PA'!$E$4:$E$5221='Analítico Cp.'!$B149),-('Diário 9º PA'!$P$4:$P$5221=M$1),('Diário 9º PA'!$F$4:$F$5221))+SUMPRODUCT(-('Diário 10º PA'!$E$4:$E$5221='Analítico Cp.'!$B149),-('Diário 10º PA'!$P$4:$P$5221=M$1),('Diário 10º PA'!$F$4:$F$5221))+SUMPRODUCT(-('Comp.'!$D$5:$D$233='Analítico Cp.'!$B149),-('Comp.'!$J$5:$J$233=M$1),('Comp.'!$E$5:$E$233))</f>
        <v>0</v>
      </c>
      <c r="N149" s="12">
        <f>SUMPRODUCT(-('Diário 7º PA'!$E$4:$E$5383='Analítico Cp.'!$B149),-('Diário 7º PA'!$O$4:$O$5383=N$1),('Diário 7º PA'!$F$4:$F$5383))+SUMPRODUCT(-('Diário 8º PA'!$E$4:$E$5022='Analítico Cp.'!$B149),-('Diário 8º PA'!$P$4:$P$5022=N$1),('Diário 8º PA'!$F$4:$F$5022))+SUMPRODUCT(-('Diário 9º PA'!$E$4:$E$5221='Analítico Cp.'!$B149),-('Diário 9º PA'!$P$4:$P$5221=N$1),('Diário 9º PA'!$F$4:$F$5221))+SUMPRODUCT(-('Diário 10º PA'!$E$4:$E$5221='Analítico Cp.'!$B149),-('Diário 10º PA'!$P$4:$P$5221=N$1),('Diário 10º PA'!$F$4:$F$5221))+SUMPRODUCT(-('Comp.'!$D$5:$D$233='Analítico Cp.'!$B149),-('Comp.'!$J$5:$J$233=N$1),('Comp.'!$E$5:$E$233))</f>
        <v>0</v>
      </c>
      <c r="O149" s="12">
        <f t="shared" si="19"/>
        <v>0</v>
      </c>
      <c r="P149" s="168">
        <f t="shared" si="20"/>
        <v>0</v>
      </c>
    </row>
    <row r="150" spans="1:16" ht="23.25" customHeight="1" x14ac:dyDescent="0.2">
      <c r="A150" s="59" t="s">
        <v>392</v>
      </c>
      <c r="B150" s="57" t="s">
        <v>393</v>
      </c>
      <c r="C150" s="12">
        <f>SUMPRODUCT(-('Diário 7º PA'!$E$4:$E$5383='Analítico Cp.'!$B150),-('Diário 7º PA'!$O$4:$O$5383=C$1),('Diário 7º PA'!$F$4:$F$5383))+SUMPRODUCT(-('Diário 8º PA'!$E$4:$E$5022='Analítico Cp.'!$B150),-('Diário 8º PA'!$P$4:$P$5022=C$1),('Diário 8º PA'!$F$4:$F$5022))+SUMPRODUCT(-('Diário 9º PA'!$E$4:$E$5221='Analítico Cp.'!$B150),-('Diário 9º PA'!$P$4:$P$5221=C$1),('Diário 9º PA'!$F$4:$F$5221))+SUMPRODUCT(-('Diário 10º PA'!$E$4:$E$5221='Analítico Cp.'!$B150),-('Diário 10º PA'!$P$4:$P$5221=C$1),('Diário 10º PA'!$F$4:$F$5221))+SUMPRODUCT(-('Comp.'!$D$5:$D$233='Analítico Cp.'!$B150),-('Comp.'!$J$5:$J$233=C$1),('Comp.'!$E$5:$E$233))</f>
        <v>0</v>
      </c>
      <c r="D150" s="12">
        <f>SUMPRODUCT(-('Diário 7º PA'!$E$4:$E$5383='Analítico Cp.'!$B150),-('Diário 7º PA'!$O$4:$O$5383=D$1),('Diário 7º PA'!$F$4:$F$5383))+SUMPRODUCT(-('Diário 8º PA'!$E$4:$E$5022='Analítico Cp.'!$B150),-('Diário 8º PA'!$P$4:$P$5022=D$1),('Diário 8º PA'!$F$4:$F$5022))+SUMPRODUCT(-('Diário 9º PA'!$E$4:$E$5221='Analítico Cp.'!$B150),-('Diário 9º PA'!$P$4:$P$5221=D$1),('Diário 9º PA'!$F$4:$F$5221))+SUMPRODUCT(-('Diário 10º PA'!$E$4:$E$5221='Analítico Cp.'!$B150),-('Diário 10º PA'!$P$4:$P$5221=D$1),('Diário 10º PA'!$F$4:$F$5221))+SUMPRODUCT(-('Comp.'!$D$5:$D$233='Analítico Cp.'!$B150),-('Comp.'!$J$5:$J$233=D$1),('Comp.'!$E$5:$E$233))</f>
        <v>0</v>
      </c>
      <c r="E150" s="12">
        <f>SUMPRODUCT(-('Diário 7º PA'!$E$4:$E$5383='Analítico Cp.'!$B150),-('Diário 7º PA'!$O$4:$O$5383=E$1),('Diário 7º PA'!$F$4:$F$5383))+SUMPRODUCT(-('Diário 8º PA'!$E$4:$E$5022='Analítico Cp.'!$B150),-('Diário 8º PA'!$P$4:$P$5022=E$1),('Diário 8º PA'!$F$4:$F$5022))+SUMPRODUCT(-('Diário 9º PA'!$E$4:$E$5221='Analítico Cp.'!$B150),-('Diário 9º PA'!$P$4:$P$5221=E$1),('Diário 9º PA'!$F$4:$F$5221))+SUMPRODUCT(-('Diário 10º PA'!$E$4:$E$5221='Analítico Cp.'!$B150),-('Diário 10º PA'!$P$4:$P$5221=E$1),('Diário 10º PA'!$F$4:$F$5221))+SUMPRODUCT(-('Comp.'!$D$5:$D$233='Analítico Cp.'!$B150),-('Comp.'!$J$5:$J$233=E$1),('Comp.'!$E$5:$E$233))</f>
        <v>0</v>
      </c>
      <c r="F150" s="12">
        <f>SUMPRODUCT(-('Diário 7º PA'!$E$4:$E$5383='Analítico Cp.'!$B150),-('Diário 7º PA'!$O$4:$O$5383=F$1),('Diário 7º PA'!$F$4:$F$5383))+SUMPRODUCT(-('Diário 8º PA'!$E$4:$E$5022='Analítico Cp.'!$B150),-('Diário 8º PA'!$P$4:$P$5022=F$1),('Diário 8º PA'!$F$4:$F$5022))+SUMPRODUCT(-('Diário 9º PA'!$E$4:$E$5221='Analítico Cp.'!$B150),-('Diário 9º PA'!$P$4:$P$5221=F$1),('Diário 9º PA'!$F$4:$F$5221))+SUMPRODUCT(-('Diário 10º PA'!$E$4:$E$5221='Analítico Cp.'!$B150),-('Diário 10º PA'!$P$4:$P$5221=F$1),('Diário 10º PA'!$F$4:$F$5221))+SUMPRODUCT(-('Comp.'!$D$5:$D$233='Analítico Cp.'!$B150),-('Comp.'!$J$5:$J$233=F$1),('Comp.'!$E$5:$E$233))</f>
        <v>0</v>
      </c>
      <c r="G150" s="12">
        <f>SUMPRODUCT(-('Diário 7º PA'!$E$4:$E$5383='Analítico Cp.'!$B150),-('Diário 7º PA'!$O$4:$O$5383=G$1),('Diário 7º PA'!$F$4:$F$5383))+SUMPRODUCT(-('Diário 8º PA'!$E$4:$E$5022='Analítico Cp.'!$B150),-('Diário 8º PA'!$P$4:$P$5022=G$1),('Diário 8º PA'!$F$4:$F$5022))+SUMPRODUCT(-('Diário 9º PA'!$E$4:$E$5221='Analítico Cp.'!$B150),-('Diário 9º PA'!$P$4:$P$5221=G$1),('Diário 9º PA'!$F$4:$F$5221))+SUMPRODUCT(-('Diário 10º PA'!$E$4:$E$5221='Analítico Cp.'!$B150),-('Diário 10º PA'!$P$4:$P$5221=G$1),('Diário 10º PA'!$F$4:$F$5221))+SUMPRODUCT(-('Comp.'!$D$5:$D$233='Analítico Cp.'!$B150),-('Comp.'!$J$5:$J$233=G$1),('Comp.'!$E$5:$E$233))</f>
        <v>0</v>
      </c>
      <c r="H150" s="12">
        <f>SUMPRODUCT(-('Diário 7º PA'!$E$4:$E$5383='Analítico Cp.'!$B150),-('Diário 7º PA'!$O$4:$O$5383=H$1),('Diário 7º PA'!$F$4:$F$5383))+SUMPRODUCT(-('Diário 8º PA'!$E$4:$E$5022='Analítico Cp.'!$B150),-('Diário 8º PA'!$P$4:$P$5022=H$1),('Diário 8º PA'!$F$4:$F$5022))+SUMPRODUCT(-('Diário 9º PA'!$E$4:$E$5221='Analítico Cp.'!$B150),-('Diário 9º PA'!$P$4:$P$5221=H$1),('Diário 9º PA'!$F$4:$F$5221))+SUMPRODUCT(-('Diário 10º PA'!$E$4:$E$5221='Analítico Cp.'!$B150),-('Diário 10º PA'!$P$4:$P$5221=H$1),('Diário 10º PA'!$F$4:$F$5221))+SUMPRODUCT(-('Comp.'!$D$5:$D$233='Analítico Cp.'!$B150),-('Comp.'!$J$5:$J$233=H$1),('Comp.'!$E$5:$E$233))</f>
        <v>0</v>
      </c>
      <c r="I150" s="12">
        <f>SUMPRODUCT(-('Diário 7º PA'!$E$4:$E$5383='Analítico Cp.'!$B150),-('Diário 7º PA'!$O$4:$O$5383=I$1),('Diário 7º PA'!$F$4:$F$5383))+SUMPRODUCT(-('Diário 8º PA'!$E$4:$E$5022='Analítico Cp.'!$B150),-('Diário 8º PA'!$P$4:$P$5022=I$1),('Diário 8º PA'!$F$4:$F$5022))+SUMPRODUCT(-('Diário 9º PA'!$E$4:$E$5221='Analítico Cp.'!$B150),-('Diário 9º PA'!$P$4:$P$5221=I$1),('Diário 9º PA'!$F$4:$F$5221))+SUMPRODUCT(-('Diário 10º PA'!$E$4:$E$5221='Analítico Cp.'!$B150),-('Diário 10º PA'!$P$4:$P$5221=I$1),('Diário 10º PA'!$F$4:$F$5221))+SUMPRODUCT(-('Comp.'!$D$5:$D$233='Analítico Cp.'!$B150),-('Comp.'!$J$5:$J$233=I$1),('Comp.'!$E$5:$E$233))</f>
        <v>0</v>
      </c>
      <c r="J150" s="12">
        <f>SUMPRODUCT(-('Diário 7º PA'!$E$4:$E$5383='Analítico Cp.'!$B150),-('Diário 7º PA'!$O$4:$O$5383=J$1),('Diário 7º PA'!$F$4:$F$5383))+SUMPRODUCT(-('Diário 8º PA'!$E$4:$E$5022='Analítico Cp.'!$B150),-('Diário 8º PA'!$P$4:$P$5022=J$1),('Diário 8º PA'!$F$4:$F$5022))+SUMPRODUCT(-('Diário 9º PA'!$E$4:$E$5221='Analítico Cp.'!$B150),-('Diário 9º PA'!$P$4:$P$5221=J$1),('Diário 9º PA'!$F$4:$F$5221))+SUMPRODUCT(-('Diário 10º PA'!$E$4:$E$5221='Analítico Cp.'!$B150),-('Diário 10º PA'!$P$4:$P$5221=J$1),('Diário 10º PA'!$F$4:$F$5221))+SUMPRODUCT(-('Comp.'!$D$5:$D$233='Analítico Cp.'!$B150),-('Comp.'!$J$5:$J$233=J$1),('Comp.'!$E$5:$E$233))</f>
        <v>0</v>
      </c>
      <c r="K150" s="12">
        <f>SUMPRODUCT(-('Diário 7º PA'!$E$4:$E$5383='Analítico Cp.'!$B150),-('Diário 7º PA'!$O$4:$O$5383=K$1),('Diário 7º PA'!$F$4:$F$5383))+SUMPRODUCT(-('Diário 8º PA'!$E$4:$E$5022='Analítico Cp.'!$B150),-('Diário 8º PA'!$P$4:$P$5022=K$1),('Diário 8º PA'!$F$4:$F$5022))+SUMPRODUCT(-('Diário 9º PA'!$E$4:$E$5221='Analítico Cp.'!$B150),-('Diário 9º PA'!$P$4:$P$5221=K$1),('Diário 9º PA'!$F$4:$F$5221))+SUMPRODUCT(-('Diário 10º PA'!$E$4:$E$5221='Analítico Cp.'!$B150),-('Diário 10º PA'!$P$4:$P$5221=K$1),('Diário 10º PA'!$F$4:$F$5221))+SUMPRODUCT(-('Comp.'!$D$5:$D$233='Analítico Cp.'!$B150),-('Comp.'!$J$5:$J$233=K$1),('Comp.'!$E$5:$E$233))</f>
        <v>0</v>
      </c>
      <c r="L150" s="12">
        <f>SUMPRODUCT(-('Diário 7º PA'!$E$4:$E$5383='Analítico Cp.'!$B150),-('Diário 7º PA'!$O$4:$O$5383=L$1),('Diário 7º PA'!$F$4:$F$5383))+SUMPRODUCT(-('Diário 8º PA'!$E$4:$E$5022='Analítico Cp.'!$B150),-('Diário 8º PA'!$P$4:$P$5022=L$1),('Diário 8º PA'!$F$4:$F$5022))+SUMPRODUCT(-('Diário 9º PA'!$E$4:$E$5221='Analítico Cp.'!$B150),-('Diário 9º PA'!$P$4:$P$5221=L$1),('Diário 9º PA'!$F$4:$F$5221))+SUMPRODUCT(-('Diário 10º PA'!$E$4:$E$5221='Analítico Cp.'!$B150),-('Diário 10º PA'!$P$4:$P$5221=L$1),('Diário 10º PA'!$F$4:$F$5221))+SUMPRODUCT(-('Comp.'!$D$5:$D$233='Analítico Cp.'!$B150),-('Comp.'!$J$5:$J$233=L$1),('Comp.'!$E$5:$E$233))</f>
        <v>0</v>
      </c>
      <c r="M150" s="12">
        <f>SUMPRODUCT(-('Diário 7º PA'!$E$4:$E$5383='Analítico Cp.'!$B150),-('Diário 7º PA'!$O$4:$O$5383=M$1),('Diário 7º PA'!$F$4:$F$5383))+SUMPRODUCT(-('Diário 8º PA'!$E$4:$E$5022='Analítico Cp.'!$B150),-('Diário 8º PA'!$P$4:$P$5022=M$1),('Diário 8º PA'!$F$4:$F$5022))+SUMPRODUCT(-('Diário 9º PA'!$E$4:$E$5221='Analítico Cp.'!$B150),-('Diário 9º PA'!$P$4:$P$5221=M$1),('Diário 9º PA'!$F$4:$F$5221))+SUMPRODUCT(-('Diário 10º PA'!$E$4:$E$5221='Analítico Cp.'!$B150),-('Diário 10º PA'!$P$4:$P$5221=M$1),('Diário 10º PA'!$F$4:$F$5221))+SUMPRODUCT(-('Comp.'!$D$5:$D$233='Analítico Cp.'!$B150),-('Comp.'!$J$5:$J$233=M$1),('Comp.'!$E$5:$E$233))</f>
        <v>0</v>
      </c>
      <c r="N150" s="12">
        <f>SUMPRODUCT(-('Diário 7º PA'!$E$4:$E$5383='Analítico Cp.'!$B150),-('Diário 7º PA'!$O$4:$O$5383=N$1),('Diário 7º PA'!$F$4:$F$5383))+SUMPRODUCT(-('Diário 8º PA'!$E$4:$E$5022='Analítico Cp.'!$B150),-('Diário 8º PA'!$P$4:$P$5022=N$1),('Diário 8º PA'!$F$4:$F$5022))+SUMPRODUCT(-('Diário 9º PA'!$E$4:$E$5221='Analítico Cp.'!$B150),-('Diário 9º PA'!$P$4:$P$5221=N$1),('Diário 9º PA'!$F$4:$F$5221))+SUMPRODUCT(-('Diário 10º PA'!$E$4:$E$5221='Analítico Cp.'!$B150),-('Diário 10º PA'!$P$4:$P$5221=N$1),('Diário 10º PA'!$F$4:$F$5221))+SUMPRODUCT(-('Comp.'!$D$5:$D$233='Analítico Cp.'!$B150),-('Comp.'!$J$5:$J$233=N$1),('Comp.'!$E$5:$E$233))</f>
        <v>0</v>
      </c>
      <c r="O150" s="12">
        <f t="shared" si="19"/>
        <v>0</v>
      </c>
      <c r="P150" s="168">
        <f t="shared" si="20"/>
        <v>0</v>
      </c>
    </row>
    <row r="151" spans="1:16" ht="23.25" customHeight="1" x14ac:dyDescent="0.2">
      <c r="A151" s="59" t="s">
        <v>394</v>
      </c>
      <c r="B151" s="57" t="s">
        <v>395</v>
      </c>
      <c r="C151" s="12">
        <f>SUMPRODUCT(-('Diário 7º PA'!$E$4:$E$5383='Analítico Cp.'!$B151),-('Diário 7º PA'!$O$4:$O$5383=C$1),('Diário 7º PA'!$F$4:$F$5383))+SUMPRODUCT(-('Diário 8º PA'!$E$4:$E$5022='Analítico Cp.'!$B151),-('Diário 8º PA'!$P$4:$P$5022=C$1),('Diário 8º PA'!$F$4:$F$5022))+SUMPRODUCT(-('Diário 9º PA'!$E$4:$E$5221='Analítico Cp.'!$B151),-('Diário 9º PA'!$P$4:$P$5221=C$1),('Diário 9º PA'!$F$4:$F$5221))+SUMPRODUCT(-('Diário 10º PA'!$E$4:$E$5221='Analítico Cp.'!$B151),-('Diário 10º PA'!$P$4:$P$5221=C$1),('Diário 10º PA'!$F$4:$F$5221))+SUMPRODUCT(-('Comp.'!$D$5:$D$233='Analítico Cp.'!$B151),-('Comp.'!$J$5:$J$233=C$1),('Comp.'!$E$5:$E$233))</f>
        <v>0</v>
      </c>
      <c r="D151" s="12">
        <f>SUMPRODUCT(-('Diário 7º PA'!$E$4:$E$5383='Analítico Cp.'!$B151),-('Diário 7º PA'!$O$4:$O$5383=D$1),('Diário 7º PA'!$F$4:$F$5383))+SUMPRODUCT(-('Diário 8º PA'!$E$4:$E$5022='Analítico Cp.'!$B151),-('Diário 8º PA'!$P$4:$P$5022=D$1),('Diário 8º PA'!$F$4:$F$5022))+SUMPRODUCT(-('Diário 9º PA'!$E$4:$E$5221='Analítico Cp.'!$B151),-('Diário 9º PA'!$P$4:$P$5221=D$1),('Diário 9º PA'!$F$4:$F$5221))+SUMPRODUCT(-('Diário 10º PA'!$E$4:$E$5221='Analítico Cp.'!$B151),-('Diário 10º PA'!$P$4:$P$5221=D$1),('Diário 10º PA'!$F$4:$F$5221))+SUMPRODUCT(-('Comp.'!$D$5:$D$233='Analítico Cp.'!$B151),-('Comp.'!$J$5:$J$233=D$1),('Comp.'!$E$5:$E$233))</f>
        <v>0</v>
      </c>
      <c r="E151" s="12">
        <f>SUMPRODUCT(-('Diário 7º PA'!$E$4:$E$5383='Analítico Cp.'!$B151),-('Diário 7º PA'!$O$4:$O$5383=E$1),('Diário 7º PA'!$F$4:$F$5383))+SUMPRODUCT(-('Diário 8º PA'!$E$4:$E$5022='Analítico Cp.'!$B151),-('Diário 8º PA'!$P$4:$P$5022=E$1),('Diário 8º PA'!$F$4:$F$5022))+SUMPRODUCT(-('Diário 9º PA'!$E$4:$E$5221='Analítico Cp.'!$B151),-('Diário 9º PA'!$P$4:$P$5221=E$1),('Diário 9º PA'!$F$4:$F$5221))+SUMPRODUCT(-('Diário 10º PA'!$E$4:$E$5221='Analítico Cp.'!$B151),-('Diário 10º PA'!$P$4:$P$5221=E$1),('Diário 10º PA'!$F$4:$F$5221))+SUMPRODUCT(-('Comp.'!$D$5:$D$233='Analítico Cp.'!$B151),-('Comp.'!$J$5:$J$233=E$1),('Comp.'!$E$5:$E$233))</f>
        <v>0</v>
      </c>
      <c r="F151" s="12">
        <f>SUMPRODUCT(-('Diário 7º PA'!$E$4:$E$5383='Analítico Cp.'!$B151),-('Diário 7º PA'!$O$4:$O$5383=F$1),('Diário 7º PA'!$F$4:$F$5383))+SUMPRODUCT(-('Diário 8º PA'!$E$4:$E$5022='Analítico Cp.'!$B151),-('Diário 8º PA'!$P$4:$P$5022=F$1),('Diário 8º PA'!$F$4:$F$5022))+SUMPRODUCT(-('Diário 9º PA'!$E$4:$E$5221='Analítico Cp.'!$B151),-('Diário 9º PA'!$P$4:$P$5221=F$1),('Diário 9º PA'!$F$4:$F$5221))+SUMPRODUCT(-('Diário 10º PA'!$E$4:$E$5221='Analítico Cp.'!$B151),-('Diário 10º PA'!$P$4:$P$5221=F$1),('Diário 10º PA'!$F$4:$F$5221))+SUMPRODUCT(-('Comp.'!$D$5:$D$233='Analítico Cp.'!$B151),-('Comp.'!$J$5:$J$233=F$1),('Comp.'!$E$5:$E$233))</f>
        <v>0</v>
      </c>
      <c r="G151" s="12">
        <f>SUMPRODUCT(-('Diário 7º PA'!$E$4:$E$5383='Analítico Cp.'!$B151),-('Diário 7º PA'!$O$4:$O$5383=G$1),('Diário 7º PA'!$F$4:$F$5383))+SUMPRODUCT(-('Diário 8º PA'!$E$4:$E$5022='Analítico Cp.'!$B151),-('Diário 8º PA'!$P$4:$P$5022=G$1),('Diário 8º PA'!$F$4:$F$5022))+SUMPRODUCT(-('Diário 9º PA'!$E$4:$E$5221='Analítico Cp.'!$B151),-('Diário 9º PA'!$P$4:$P$5221=G$1),('Diário 9º PA'!$F$4:$F$5221))+SUMPRODUCT(-('Diário 10º PA'!$E$4:$E$5221='Analítico Cp.'!$B151),-('Diário 10º PA'!$P$4:$P$5221=G$1),('Diário 10º PA'!$F$4:$F$5221))+SUMPRODUCT(-('Comp.'!$D$5:$D$233='Analítico Cp.'!$B151),-('Comp.'!$J$5:$J$233=G$1),('Comp.'!$E$5:$E$233))</f>
        <v>0</v>
      </c>
      <c r="H151" s="12">
        <f>SUMPRODUCT(-('Diário 7º PA'!$E$4:$E$5383='Analítico Cp.'!$B151),-('Diário 7º PA'!$O$4:$O$5383=H$1),('Diário 7º PA'!$F$4:$F$5383))+SUMPRODUCT(-('Diário 8º PA'!$E$4:$E$5022='Analítico Cp.'!$B151),-('Diário 8º PA'!$P$4:$P$5022=H$1),('Diário 8º PA'!$F$4:$F$5022))+SUMPRODUCT(-('Diário 9º PA'!$E$4:$E$5221='Analítico Cp.'!$B151),-('Diário 9º PA'!$P$4:$P$5221=H$1),('Diário 9º PA'!$F$4:$F$5221))+SUMPRODUCT(-('Diário 10º PA'!$E$4:$E$5221='Analítico Cp.'!$B151),-('Diário 10º PA'!$P$4:$P$5221=H$1),('Diário 10º PA'!$F$4:$F$5221))+SUMPRODUCT(-('Comp.'!$D$5:$D$233='Analítico Cp.'!$B151),-('Comp.'!$J$5:$J$233=H$1),('Comp.'!$E$5:$E$233))</f>
        <v>0</v>
      </c>
      <c r="I151" s="12">
        <f>SUMPRODUCT(-('Diário 7º PA'!$E$4:$E$5383='Analítico Cp.'!$B151),-('Diário 7º PA'!$O$4:$O$5383=I$1),('Diário 7º PA'!$F$4:$F$5383))+SUMPRODUCT(-('Diário 8º PA'!$E$4:$E$5022='Analítico Cp.'!$B151),-('Diário 8º PA'!$P$4:$P$5022=I$1),('Diário 8º PA'!$F$4:$F$5022))+SUMPRODUCT(-('Diário 9º PA'!$E$4:$E$5221='Analítico Cp.'!$B151),-('Diário 9º PA'!$P$4:$P$5221=I$1),('Diário 9º PA'!$F$4:$F$5221))+SUMPRODUCT(-('Diário 10º PA'!$E$4:$E$5221='Analítico Cp.'!$B151),-('Diário 10º PA'!$P$4:$P$5221=I$1),('Diário 10º PA'!$F$4:$F$5221))+SUMPRODUCT(-('Comp.'!$D$5:$D$233='Analítico Cp.'!$B151),-('Comp.'!$J$5:$J$233=I$1),('Comp.'!$E$5:$E$233))</f>
        <v>0</v>
      </c>
      <c r="J151" s="12">
        <f>SUMPRODUCT(-('Diário 7º PA'!$E$4:$E$5383='Analítico Cp.'!$B151),-('Diário 7º PA'!$O$4:$O$5383=J$1),('Diário 7º PA'!$F$4:$F$5383))+SUMPRODUCT(-('Diário 8º PA'!$E$4:$E$5022='Analítico Cp.'!$B151),-('Diário 8º PA'!$P$4:$P$5022=J$1),('Diário 8º PA'!$F$4:$F$5022))+SUMPRODUCT(-('Diário 9º PA'!$E$4:$E$5221='Analítico Cp.'!$B151),-('Diário 9º PA'!$P$4:$P$5221=J$1),('Diário 9º PA'!$F$4:$F$5221))+SUMPRODUCT(-('Diário 10º PA'!$E$4:$E$5221='Analítico Cp.'!$B151),-('Diário 10º PA'!$P$4:$P$5221=J$1),('Diário 10º PA'!$F$4:$F$5221))+SUMPRODUCT(-('Comp.'!$D$5:$D$233='Analítico Cp.'!$B151),-('Comp.'!$J$5:$J$233=J$1),('Comp.'!$E$5:$E$233))</f>
        <v>0</v>
      </c>
      <c r="K151" s="12">
        <f>SUMPRODUCT(-('Diário 7º PA'!$E$4:$E$5383='Analítico Cp.'!$B151),-('Diário 7º PA'!$O$4:$O$5383=K$1),('Diário 7º PA'!$F$4:$F$5383))+SUMPRODUCT(-('Diário 8º PA'!$E$4:$E$5022='Analítico Cp.'!$B151),-('Diário 8º PA'!$P$4:$P$5022=K$1),('Diário 8º PA'!$F$4:$F$5022))+SUMPRODUCT(-('Diário 9º PA'!$E$4:$E$5221='Analítico Cp.'!$B151),-('Diário 9º PA'!$P$4:$P$5221=K$1),('Diário 9º PA'!$F$4:$F$5221))+SUMPRODUCT(-('Diário 10º PA'!$E$4:$E$5221='Analítico Cp.'!$B151),-('Diário 10º PA'!$P$4:$P$5221=K$1),('Diário 10º PA'!$F$4:$F$5221))+SUMPRODUCT(-('Comp.'!$D$5:$D$233='Analítico Cp.'!$B151),-('Comp.'!$J$5:$J$233=K$1),('Comp.'!$E$5:$E$233))</f>
        <v>0</v>
      </c>
      <c r="L151" s="12">
        <f>SUMPRODUCT(-('Diário 7º PA'!$E$4:$E$5383='Analítico Cp.'!$B151),-('Diário 7º PA'!$O$4:$O$5383=L$1),('Diário 7º PA'!$F$4:$F$5383))+SUMPRODUCT(-('Diário 8º PA'!$E$4:$E$5022='Analítico Cp.'!$B151),-('Diário 8º PA'!$P$4:$P$5022=L$1),('Diário 8º PA'!$F$4:$F$5022))+SUMPRODUCT(-('Diário 9º PA'!$E$4:$E$5221='Analítico Cp.'!$B151),-('Diário 9º PA'!$P$4:$P$5221=L$1),('Diário 9º PA'!$F$4:$F$5221))+SUMPRODUCT(-('Diário 10º PA'!$E$4:$E$5221='Analítico Cp.'!$B151),-('Diário 10º PA'!$P$4:$P$5221=L$1),('Diário 10º PA'!$F$4:$F$5221))+SUMPRODUCT(-('Comp.'!$D$5:$D$233='Analítico Cp.'!$B151),-('Comp.'!$J$5:$J$233=L$1),('Comp.'!$E$5:$E$233))</f>
        <v>0</v>
      </c>
      <c r="M151" s="12">
        <f>SUMPRODUCT(-('Diário 7º PA'!$E$4:$E$5383='Analítico Cp.'!$B151),-('Diário 7º PA'!$O$4:$O$5383=M$1),('Diário 7º PA'!$F$4:$F$5383))+SUMPRODUCT(-('Diário 8º PA'!$E$4:$E$5022='Analítico Cp.'!$B151),-('Diário 8º PA'!$P$4:$P$5022=M$1),('Diário 8º PA'!$F$4:$F$5022))+SUMPRODUCT(-('Diário 9º PA'!$E$4:$E$5221='Analítico Cp.'!$B151),-('Diário 9º PA'!$P$4:$P$5221=M$1),('Diário 9º PA'!$F$4:$F$5221))+SUMPRODUCT(-('Diário 10º PA'!$E$4:$E$5221='Analítico Cp.'!$B151),-('Diário 10º PA'!$P$4:$P$5221=M$1),('Diário 10º PA'!$F$4:$F$5221))+SUMPRODUCT(-('Comp.'!$D$5:$D$233='Analítico Cp.'!$B151),-('Comp.'!$J$5:$J$233=M$1),('Comp.'!$E$5:$E$233))</f>
        <v>0</v>
      </c>
      <c r="N151" s="12">
        <f>SUMPRODUCT(-('Diário 7º PA'!$E$4:$E$5383='Analítico Cp.'!$B151),-('Diário 7º PA'!$O$4:$O$5383=N$1),('Diário 7º PA'!$F$4:$F$5383))+SUMPRODUCT(-('Diário 8º PA'!$E$4:$E$5022='Analítico Cp.'!$B151),-('Diário 8º PA'!$P$4:$P$5022=N$1),('Diário 8º PA'!$F$4:$F$5022))+SUMPRODUCT(-('Diário 9º PA'!$E$4:$E$5221='Analítico Cp.'!$B151),-('Diário 9º PA'!$P$4:$P$5221=N$1),('Diário 9º PA'!$F$4:$F$5221))+SUMPRODUCT(-('Diário 10º PA'!$E$4:$E$5221='Analítico Cp.'!$B151),-('Diário 10º PA'!$P$4:$P$5221=N$1),('Diário 10º PA'!$F$4:$F$5221))+SUMPRODUCT(-('Comp.'!$D$5:$D$233='Analítico Cp.'!$B151),-('Comp.'!$J$5:$J$233=N$1),('Comp.'!$E$5:$E$233))</f>
        <v>0</v>
      </c>
      <c r="O151" s="12">
        <f t="shared" ref="O151:O154" si="21">SUM(C151:N151)</f>
        <v>0</v>
      </c>
      <c r="P151" s="168">
        <f t="shared" si="20"/>
        <v>0</v>
      </c>
    </row>
    <row r="152" spans="1:16" ht="23.25" customHeight="1" x14ac:dyDescent="0.2">
      <c r="A152" s="59" t="s">
        <v>396</v>
      </c>
      <c r="B152" s="57" t="s">
        <v>397</v>
      </c>
      <c r="C152" s="12">
        <f>SUMPRODUCT(-('Diário 7º PA'!$E$4:$E$5383='Analítico Cp.'!$B152),-('Diário 7º PA'!$O$4:$O$5383=C$1),('Diário 7º PA'!$F$4:$F$5383))+SUMPRODUCT(-('Diário 8º PA'!$E$4:$E$5022='Analítico Cp.'!$B152),-('Diário 8º PA'!$P$4:$P$5022=C$1),('Diário 8º PA'!$F$4:$F$5022))+SUMPRODUCT(-('Diário 9º PA'!$E$4:$E$5221='Analítico Cp.'!$B152),-('Diário 9º PA'!$P$4:$P$5221=C$1),('Diário 9º PA'!$F$4:$F$5221))+SUMPRODUCT(-('Diário 10º PA'!$E$4:$E$5221='Analítico Cp.'!$B152),-('Diário 10º PA'!$P$4:$P$5221=C$1),('Diário 10º PA'!$F$4:$F$5221))+SUMPRODUCT(-('Comp.'!$D$5:$D$233='Analítico Cp.'!$B152),-('Comp.'!$J$5:$J$233=C$1),('Comp.'!$E$5:$E$233))</f>
        <v>0</v>
      </c>
      <c r="D152" s="12">
        <f>SUMPRODUCT(-('Diário 7º PA'!$E$4:$E$5383='Analítico Cp.'!$B152),-('Diário 7º PA'!$O$4:$O$5383=D$1),('Diário 7º PA'!$F$4:$F$5383))+SUMPRODUCT(-('Diário 8º PA'!$E$4:$E$5022='Analítico Cp.'!$B152),-('Diário 8º PA'!$P$4:$P$5022=D$1),('Diário 8º PA'!$F$4:$F$5022))+SUMPRODUCT(-('Diário 9º PA'!$E$4:$E$5221='Analítico Cp.'!$B152),-('Diário 9º PA'!$P$4:$P$5221=D$1),('Diário 9º PA'!$F$4:$F$5221))+SUMPRODUCT(-('Diário 10º PA'!$E$4:$E$5221='Analítico Cp.'!$B152),-('Diário 10º PA'!$P$4:$P$5221=D$1),('Diário 10º PA'!$F$4:$F$5221))+SUMPRODUCT(-('Comp.'!$D$5:$D$233='Analítico Cp.'!$B152),-('Comp.'!$J$5:$J$233=D$1),('Comp.'!$E$5:$E$233))</f>
        <v>0</v>
      </c>
      <c r="E152" s="12">
        <f>SUMPRODUCT(-('Diário 7º PA'!$E$4:$E$5383='Analítico Cp.'!$B152),-('Diário 7º PA'!$O$4:$O$5383=E$1),('Diário 7º PA'!$F$4:$F$5383))+SUMPRODUCT(-('Diário 8º PA'!$E$4:$E$5022='Analítico Cp.'!$B152),-('Diário 8º PA'!$P$4:$P$5022=E$1),('Diário 8º PA'!$F$4:$F$5022))+SUMPRODUCT(-('Diário 9º PA'!$E$4:$E$5221='Analítico Cp.'!$B152),-('Diário 9º PA'!$P$4:$P$5221=E$1),('Diário 9º PA'!$F$4:$F$5221))+SUMPRODUCT(-('Diário 10º PA'!$E$4:$E$5221='Analítico Cp.'!$B152),-('Diário 10º PA'!$P$4:$P$5221=E$1),('Diário 10º PA'!$F$4:$F$5221))+SUMPRODUCT(-('Comp.'!$D$5:$D$233='Analítico Cp.'!$B152),-('Comp.'!$J$5:$J$233=E$1),('Comp.'!$E$5:$E$233))</f>
        <v>0</v>
      </c>
      <c r="F152" s="12">
        <f>SUMPRODUCT(-('Diário 7º PA'!$E$4:$E$5383='Analítico Cp.'!$B152),-('Diário 7º PA'!$O$4:$O$5383=F$1),('Diário 7º PA'!$F$4:$F$5383))+SUMPRODUCT(-('Diário 8º PA'!$E$4:$E$5022='Analítico Cp.'!$B152),-('Diário 8º PA'!$P$4:$P$5022=F$1),('Diário 8º PA'!$F$4:$F$5022))+SUMPRODUCT(-('Diário 9º PA'!$E$4:$E$5221='Analítico Cp.'!$B152),-('Diário 9º PA'!$P$4:$P$5221=F$1),('Diário 9º PA'!$F$4:$F$5221))+SUMPRODUCT(-('Diário 10º PA'!$E$4:$E$5221='Analítico Cp.'!$B152),-('Diário 10º PA'!$P$4:$P$5221=F$1),('Diário 10º PA'!$F$4:$F$5221))+SUMPRODUCT(-('Comp.'!$D$5:$D$233='Analítico Cp.'!$B152),-('Comp.'!$J$5:$J$233=F$1),('Comp.'!$E$5:$E$233))</f>
        <v>0</v>
      </c>
      <c r="G152" s="12">
        <f>SUMPRODUCT(-('Diário 7º PA'!$E$4:$E$5383='Analítico Cp.'!$B152),-('Diário 7º PA'!$O$4:$O$5383=G$1),('Diário 7º PA'!$F$4:$F$5383))+SUMPRODUCT(-('Diário 8º PA'!$E$4:$E$5022='Analítico Cp.'!$B152),-('Diário 8º PA'!$P$4:$P$5022=G$1),('Diário 8º PA'!$F$4:$F$5022))+SUMPRODUCT(-('Diário 9º PA'!$E$4:$E$5221='Analítico Cp.'!$B152),-('Diário 9º PA'!$P$4:$P$5221=G$1),('Diário 9º PA'!$F$4:$F$5221))+SUMPRODUCT(-('Diário 10º PA'!$E$4:$E$5221='Analítico Cp.'!$B152),-('Diário 10º PA'!$P$4:$P$5221=G$1),('Diário 10º PA'!$F$4:$F$5221))+SUMPRODUCT(-('Comp.'!$D$5:$D$233='Analítico Cp.'!$B152),-('Comp.'!$J$5:$J$233=G$1),('Comp.'!$E$5:$E$233))</f>
        <v>0</v>
      </c>
      <c r="H152" s="12">
        <f>SUMPRODUCT(-('Diário 7º PA'!$E$4:$E$5383='Analítico Cp.'!$B152),-('Diário 7º PA'!$O$4:$O$5383=H$1),('Diário 7º PA'!$F$4:$F$5383))+SUMPRODUCT(-('Diário 8º PA'!$E$4:$E$5022='Analítico Cp.'!$B152),-('Diário 8º PA'!$P$4:$P$5022=H$1),('Diário 8º PA'!$F$4:$F$5022))+SUMPRODUCT(-('Diário 9º PA'!$E$4:$E$5221='Analítico Cp.'!$B152),-('Diário 9º PA'!$P$4:$P$5221=H$1),('Diário 9º PA'!$F$4:$F$5221))+SUMPRODUCT(-('Diário 10º PA'!$E$4:$E$5221='Analítico Cp.'!$B152),-('Diário 10º PA'!$P$4:$P$5221=H$1),('Diário 10º PA'!$F$4:$F$5221))+SUMPRODUCT(-('Comp.'!$D$5:$D$233='Analítico Cp.'!$B152),-('Comp.'!$J$5:$J$233=H$1),('Comp.'!$E$5:$E$233))</f>
        <v>0</v>
      </c>
      <c r="I152" s="12">
        <f>SUMPRODUCT(-('Diário 7º PA'!$E$4:$E$5383='Analítico Cp.'!$B152),-('Diário 7º PA'!$O$4:$O$5383=I$1),('Diário 7º PA'!$F$4:$F$5383))+SUMPRODUCT(-('Diário 8º PA'!$E$4:$E$5022='Analítico Cp.'!$B152),-('Diário 8º PA'!$P$4:$P$5022=I$1),('Diário 8º PA'!$F$4:$F$5022))+SUMPRODUCT(-('Diário 9º PA'!$E$4:$E$5221='Analítico Cp.'!$B152),-('Diário 9º PA'!$P$4:$P$5221=I$1),('Diário 9º PA'!$F$4:$F$5221))+SUMPRODUCT(-('Diário 10º PA'!$E$4:$E$5221='Analítico Cp.'!$B152),-('Diário 10º PA'!$P$4:$P$5221=I$1),('Diário 10º PA'!$F$4:$F$5221))+SUMPRODUCT(-('Comp.'!$D$5:$D$233='Analítico Cp.'!$B152),-('Comp.'!$J$5:$J$233=I$1),('Comp.'!$E$5:$E$233))</f>
        <v>0</v>
      </c>
      <c r="J152" s="12">
        <f>SUMPRODUCT(-('Diário 7º PA'!$E$4:$E$5383='Analítico Cp.'!$B152),-('Diário 7º PA'!$O$4:$O$5383=J$1),('Diário 7º PA'!$F$4:$F$5383))+SUMPRODUCT(-('Diário 8º PA'!$E$4:$E$5022='Analítico Cp.'!$B152),-('Diário 8º PA'!$P$4:$P$5022=J$1),('Diário 8º PA'!$F$4:$F$5022))+SUMPRODUCT(-('Diário 9º PA'!$E$4:$E$5221='Analítico Cp.'!$B152),-('Diário 9º PA'!$P$4:$P$5221=J$1),('Diário 9º PA'!$F$4:$F$5221))+SUMPRODUCT(-('Diário 10º PA'!$E$4:$E$5221='Analítico Cp.'!$B152),-('Diário 10º PA'!$P$4:$P$5221=J$1),('Diário 10º PA'!$F$4:$F$5221))+SUMPRODUCT(-('Comp.'!$D$5:$D$233='Analítico Cp.'!$B152),-('Comp.'!$J$5:$J$233=J$1),('Comp.'!$E$5:$E$233))</f>
        <v>0</v>
      </c>
      <c r="K152" s="12">
        <f>SUMPRODUCT(-('Diário 7º PA'!$E$4:$E$5383='Analítico Cp.'!$B152),-('Diário 7º PA'!$O$4:$O$5383=K$1),('Diário 7º PA'!$F$4:$F$5383))+SUMPRODUCT(-('Diário 8º PA'!$E$4:$E$5022='Analítico Cp.'!$B152),-('Diário 8º PA'!$P$4:$P$5022=K$1),('Diário 8º PA'!$F$4:$F$5022))+SUMPRODUCT(-('Diário 9º PA'!$E$4:$E$5221='Analítico Cp.'!$B152),-('Diário 9º PA'!$P$4:$P$5221=K$1),('Diário 9º PA'!$F$4:$F$5221))+SUMPRODUCT(-('Diário 10º PA'!$E$4:$E$5221='Analítico Cp.'!$B152),-('Diário 10º PA'!$P$4:$P$5221=K$1),('Diário 10º PA'!$F$4:$F$5221))+SUMPRODUCT(-('Comp.'!$D$5:$D$233='Analítico Cp.'!$B152),-('Comp.'!$J$5:$J$233=K$1),('Comp.'!$E$5:$E$233))</f>
        <v>0</v>
      </c>
      <c r="L152" s="12">
        <f>SUMPRODUCT(-('Diário 7º PA'!$E$4:$E$5383='Analítico Cp.'!$B152),-('Diário 7º PA'!$O$4:$O$5383=L$1),('Diário 7º PA'!$F$4:$F$5383))+SUMPRODUCT(-('Diário 8º PA'!$E$4:$E$5022='Analítico Cp.'!$B152),-('Diário 8º PA'!$P$4:$P$5022=L$1),('Diário 8º PA'!$F$4:$F$5022))+SUMPRODUCT(-('Diário 9º PA'!$E$4:$E$5221='Analítico Cp.'!$B152),-('Diário 9º PA'!$P$4:$P$5221=L$1),('Diário 9º PA'!$F$4:$F$5221))+SUMPRODUCT(-('Diário 10º PA'!$E$4:$E$5221='Analítico Cp.'!$B152),-('Diário 10º PA'!$P$4:$P$5221=L$1),('Diário 10º PA'!$F$4:$F$5221))+SUMPRODUCT(-('Comp.'!$D$5:$D$233='Analítico Cp.'!$B152),-('Comp.'!$J$5:$J$233=L$1),('Comp.'!$E$5:$E$233))</f>
        <v>0</v>
      </c>
      <c r="M152" s="12">
        <f>SUMPRODUCT(-('Diário 7º PA'!$E$4:$E$5383='Analítico Cp.'!$B152),-('Diário 7º PA'!$O$4:$O$5383=M$1),('Diário 7º PA'!$F$4:$F$5383))+SUMPRODUCT(-('Diário 8º PA'!$E$4:$E$5022='Analítico Cp.'!$B152),-('Diário 8º PA'!$P$4:$P$5022=M$1),('Diário 8º PA'!$F$4:$F$5022))+SUMPRODUCT(-('Diário 9º PA'!$E$4:$E$5221='Analítico Cp.'!$B152),-('Diário 9º PA'!$P$4:$P$5221=M$1),('Diário 9º PA'!$F$4:$F$5221))+SUMPRODUCT(-('Diário 10º PA'!$E$4:$E$5221='Analítico Cp.'!$B152),-('Diário 10º PA'!$P$4:$P$5221=M$1),('Diário 10º PA'!$F$4:$F$5221))+SUMPRODUCT(-('Comp.'!$D$5:$D$233='Analítico Cp.'!$B152),-('Comp.'!$J$5:$J$233=M$1),('Comp.'!$E$5:$E$233))</f>
        <v>0</v>
      </c>
      <c r="N152" s="12">
        <f>SUMPRODUCT(-('Diário 7º PA'!$E$4:$E$5383='Analítico Cp.'!$B152),-('Diário 7º PA'!$O$4:$O$5383=N$1),('Diário 7º PA'!$F$4:$F$5383))+SUMPRODUCT(-('Diário 8º PA'!$E$4:$E$5022='Analítico Cp.'!$B152),-('Diário 8º PA'!$P$4:$P$5022=N$1),('Diário 8º PA'!$F$4:$F$5022))+SUMPRODUCT(-('Diário 9º PA'!$E$4:$E$5221='Analítico Cp.'!$B152),-('Diário 9º PA'!$P$4:$P$5221=N$1),('Diário 9º PA'!$F$4:$F$5221))+SUMPRODUCT(-('Diário 10º PA'!$E$4:$E$5221='Analítico Cp.'!$B152),-('Diário 10º PA'!$P$4:$P$5221=N$1),('Diário 10º PA'!$F$4:$F$5221))+SUMPRODUCT(-('Comp.'!$D$5:$D$233='Analítico Cp.'!$B152),-('Comp.'!$J$5:$J$233=N$1),('Comp.'!$E$5:$E$233))</f>
        <v>0</v>
      </c>
      <c r="O152" s="12">
        <f t="shared" si="21"/>
        <v>0</v>
      </c>
      <c r="P152" s="168">
        <f t="shared" si="20"/>
        <v>0</v>
      </c>
    </row>
    <row r="153" spans="1:16" ht="23.25" customHeight="1" x14ac:dyDescent="0.2">
      <c r="A153" s="59" t="s">
        <v>398</v>
      </c>
      <c r="B153" s="57" t="s">
        <v>399</v>
      </c>
      <c r="C153" s="12">
        <f>SUMPRODUCT(-('Diário 7º PA'!$E$4:$E$5383='Analítico Cp.'!$B153),-('Diário 7º PA'!$O$4:$O$5383=C$1),('Diário 7º PA'!$F$4:$F$5383))+SUMPRODUCT(-('Diário 8º PA'!$E$4:$E$5022='Analítico Cp.'!$B153),-('Diário 8º PA'!$P$4:$P$5022=C$1),('Diário 8º PA'!$F$4:$F$5022))+SUMPRODUCT(-('Diário 9º PA'!$E$4:$E$5221='Analítico Cp.'!$B153),-('Diário 9º PA'!$P$4:$P$5221=C$1),('Diário 9º PA'!$F$4:$F$5221))+SUMPRODUCT(-('Diário 10º PA'!$E$4:$E$5221='Analítico Cp.'!$B153),-('Diário 10º PA'!$P$4:$P$5221=C$1),('Diário 10º PA'!$F$4:$F$5221))+SUMPRODUCT(-('Comp.'!$D$5:$D$233='Analítico Cp.'!$B153),-('Comp.'!$J$5:$J$233=C$1),('Comp.'!$E$5:$E$233))</f>
        <v>0</v>
      </c>
      <c r="D153" s="12">
        <f>SUMPRODUCT(-('Diário 7º PA'!$E$4:$E$5383='Analítico Cp.'!$B153),-('Diário 7º PA'!$O$4:$O$5383=D$1),('Diário 7º PA'!$F$4:$F$5383))+SUMPRODUCT(-('Diário 8º PA'!$E$4:$E$5022='Analítico Cp.'!$B153),-('Diário 8º PA'!$P$4:$P$5022=D$1),('Diário 8º PA'!$F$4:$F$5022))+SUMPRODUCT(-('Diário 9º PA'!$E$4:$E$5221='Analítico Cp.'!$B153),-('Diário 9º PA'!$P$4:$P$5221=D$1),('Diário 9º PA'!$F$4:$F$5221))+SUMPRODUCT(-('Diário 10º PA'!$E$4:$E$5221='Analítico Cp.'!$B153),-('Diário 10º PA'!$P$4:$P$5221=D$1),('Diário 10º PA'!$F$4:$F$5221))+SUMPRODUCT(-('Comp.'!$D$5:$D$233='Analítico Cp.'!$B153),-('Comp.'!$J$5:$J$233=D$1),('Comp.'!$E$5:$E$233))</f>
        <v>0</v>
      </c>
      <c r="E153" s="12">
        <f>SUMPRODUCT(-('Diário 7º PA'!$E$4:$E$5383='Analítico Cp.'!$B153),-('Diário 7º PA'!$O$4:$O$5383=E$1),('Diário 7º PA'!$F$4:$F$5383))+SUMPRODUCT(-('Diário 8º PA'!$E$4:$E$5022='Analítico Cp.'!$B153),-('Diário 8º PA'!$P$4:$P$5022=E$1),('Diário 8º PA'!$F$4:$F$5022))+SUMPRODUCT(-('Diário 9º PA'!$E$4:$E$5221='Analítico Cp.'!$B153),-('Diário 9º PA'!$P$4:$P$5221=E$1),('Diário 9º PA'!$F$4:$F$5221))+SUMPRODUCT(-('Diário 10º PA'!$E$4:$E$5221='Analítico Cp.'!$B153),-('Diário 10º PA'!$P$4:$P$5221=E$1),('Diário 10º PA'!$F$4:$F$5221))+SUMPRODUCT(-('Comp.'!$D$5:$D$233='Analítico Cp.'!$B153),-('Comp.'!$J$5:$J$233=E$1),('Comp.'!$E$5:$E$233))</f>
        <v>0</v>
      </c>
      <c r="F153" s="12">
        <f>SUMPRODUCT(-('Diário 7º PA'!$E$4:$E$5383='Analítico Cp.'!$B153),-('Diário 7º PA'!$O$4:$O$5383=F$1),('Diário 7º PA'!$F$4:$F$5383))+SUMPRODUCT(-('Diário 8º PA'!$E$4:$E$5022='Analítico Cp.'!$B153),-('Diário 8º PA'!$P$4:$P$5022=F$1),('Diário 8º PA'!$F$4:$F$5022))+SUMPRODUCT(-('Diário 9º PA'!$E$4:$E$5221='Analítico Cp.'!$B153),-('Diário 9º PA'!$P$4:$P$5221=F$1),('Diário 9º PA'!$F$4:$F$5221))+SUMPRODUCT(-('Diário 10º PA'!$E$4:$E$5221='Analítico Cp.'!$B153),-('Diário 10º PA'!$P$4:$P$5221=F$1),('Diário 10º PA'!$F$4:$F$5221))+SUMPRODUCT(-('Comp.'!$D$5:$D$233='Analítico Cp.'!$B153),-('Comp.'!$J$5:$J$233=F$1),('Comp.'!$E$5:$E$233))</f>
        <v>0</v>
      </c>
      <c r="G153" s="12">
        <f>SUMPRODUCT(-('Diário 7º PA'!$E$4:$E$5383='Analítico Cp.'!$B153),-('Diário 7º PA'!$O$4:$O$5383=G$1),('Diário 7º PA'!$F$4:$F$5383))+SUMPRODUCT(-('Diário 8º PA'!$E$4:$E$5022='Analítico Cp.'!$B153),-('Diário 8º PA'!$P$4:$P$5022=G$1),('Diário 8º PA'!$F$4:$F$5022))+SUMPRODUCT(-('Diário 9º PA'!$E$4:$E$5221='Analítico Cp.'!$B153),-('Diário 9º PA'!$P$4:$P$5221=G$1),('Diário 9º PA'!$F$4:$F$5221))+SUMPRODUCT(-('Diário 10º PA'!$E$4:$E$5221='Analítico Cp.'!$B153),-('Diário 10º PA'!$P$4:$P$5221=G$1),('Diário 10º PA'!$F$4:$F$5221))+SUMPRODUCT(-('Comp.'!$D$5:$D$233='Analítico Cp.'!$B153),-('Comp.'!$J$5:$J$233=G$1),('Comp.'!$E$5:$E$233))</f>
        <v>0</v>
      </c>
      <c r="H153" s="12">
        <f>SUMPRODUCT(-('Diário 7º PA'!$E$4:$E$5383='Analítico Cp.'!$B153),-('Diário 7º PA'!$O$4:$O$5383=H$1),('Diário 7º PA'!$F$4:$F$5383))+SUMPRODUCT(-('Diário 8º PA'!$E$4:$E$5022='Analítico Cp.'!$B153),-('Diário 8º PA'!$P$4:$P$5022=H$1),('Diário 8º PA'!$F$4:$F$5022))+SUMPRODUCT(-('Diário 9º PA'!$E$4:$E$5221='Analítico Cp.'!$B153),-('Diário 9º PA'!$P$4:$P$5221=H$1),('Diário 9º PA'!$F$4:$F$5221))+SUMPRODUCT(-('Diário 10º PA'!$E$4:$E$5221='Analítico Cp.'!$B153),-('Diário 10º PA'!$P$4:$P$5221=H$1),('Diário 10º PA'!$F$4:$F$5221))+SUMPRODUCT(-('Comp.'!$D$5:$D$233='Analítico Cp.'!$B153),-('Comp.'!$J$5:$J$233=H$1),('Comp.'!$E$5:$E$233))</f>
        <v>0</v>
      </c>
      <c r="I153" s="12">
        <f>SUMPRODUCT(-('Diário 7º PA'!$E$4:$E$5383='Analítico Cp.'!$B153),-('Diário 7º PA'!$O$4:$O$5383=I$1),('Diário 7º PA'!$F$4:$F$5383))+SUMPRODUCT(-('Diário 8º PA'!$E$4:$E$5022='Analítico Cp.'!$B153),-('Diário 8º PA'!$P$4:$P$5022=I$1),('Diário 8º PA'!$F$4:$F$5022))+SUMPRODUCT(-('Diário 9º PA'!$E$4:$E$5221='Analítico Cp.'!$B153),-('Diário 9º PA'!$P$4:$P$5221=I$1),('Diário 9º PA'!$F$4:$F$5221))+SUMPRODUCT(-('Diário 10º PA'!$E$4:$E$5221='Analítico Cp.'!$B153),-('Diário 10º PA'!$P$4:$P$5221=I$1),('Diário 10º PA'!$F$4:$F$5221))+SUMPRODUCT(-('Comp.'!$D$5:$D$233='Analítico Cp.'!$B153),-('Comp.'!$J$5:$J$233=I$1),('Comp.'!$E$5:$E$233))</f>
        <v>0</v>
      </c>
      <c r="J153" s="12">
        <f>SUMPRODUCT(-('Diário 7º PA'!$E$4:$E$5383='Analítico Cp.'!$B153),-('Diário 7º PA'!$O$4:$O$5383=J$1),('Diário 7º PA'!$F$4:$F$5383))+SUMPRODUCT(-('Diário 8º PA'!$E$4:$E$5022='Analítico Cp.'!$B153),-('Diário 8º PA'!$P$4:$P$5022=J$1),('Diário 8º PA'!$F$4:$F$5022))+SUMPRODUCT(-('Diário 9º PA'!$E$4:$E$5221='Analítico Cp.'!$B153),-('Diário 9º PA'!$P$4:$P$5221=J$1),('Diário 9º PA'!$F$4:$F$5221))+SUMPRODUCT(-('Diário 10º PA'!$E$4:$E$5221='Analítico Cp.'!$B153),-('Diário 10º PA'!$P$4:$P$5221=J$1),('Diário 10º PA'!$F$4:$F$5221))+SUMPRODUCT(-('Comp.'!$D$5:$D$233='Analítico Cp.'!$B153),-('Comp.'!$J$5:$J$233=J$1),('Comp.'!$E$5:$E$233))</f>
        <v>0</v>
      </c>
      <c r="K153" s="12">
        <f>SUMPRODUCT(-('Diário 7º PA'!$E$4:$E$5383='Analítico Cp.'!$B153),-('Diário 7º PA'!$O$4:$O$5383=K$1),('Diário 7º PA'!$F$4:$F$5383))+SUMPRODUCT(-('Diário 8º PA'!$E$4:$E$5022='Analítico Cp.'!$B153),-('Diário 8º PA'!$P$4:$P$5022=K$1),('Diário 8º PA'!$F$4:$F$5022))+SUMPRODUCT(-('Diário 9º PA'!$E$4:$E$5221='Analítico Cp.'!$B153),-('Diário 9º PA'!$P$4:$P$5221=K$1),('Diário 9º PA'!$F$4:$F$5221))+SUMPRODUCT(-('Diário 10º PA'!$E$4:$E$5221='Analítico Cp.'!$B153),-('Diário 10º PA'!$P$4:$P$5221=K$1),('Diário 10º PA'!$F$4:$F$5221))+SUMPRODUCT(-('Comp.'!$D$5:$D$233='Analítico Cp.'!$B153),-('Comp.'!$J$5:$J$233=K$1),('Comp.'!$E$5:$E$233))</f>
        <v>0</v>
      </c>
      <c r="L153" s="12">
        <f>SUMPRODUCT(-('Diário 7º PA'!$E$4:$E$5383='Analítico Cp.'!$B153),-('Diário 7º PA'!$O$4:$O$5383=L$1),('Diário 7º PA'!$F$4:$F$5383))+SUMPRODUCT(-('Diário 8º PA'!$E$4:$E$5022='Analítico Cp.'!$B153),-('Diário 8º PA'!$P$4:$P$5022=L$1),('Diário 8º PA'!$F$4:$F$5022))+SUMPRODUCT(-('Diário 9º PA'!$E$4:$E$5221='Analítico Cp.'!$B153),-('Diário 9º PA'!$P$4:$P$5221=L$1),('Diário 9º PA'!$F$4:$F$5221))+SUMPRODUCT(-('Diário 10º PA'!$E$4:$E$5221='Analítico Cp.'!$B153),-('Diário 10º PA'!$P$4:$P$5221=L$1),('Diário 10º PA'!$F$4:$F$5221))+SUMPRODUCT(-('Comp.'!$D$5:$D$233='Analítico Cp.'!$B153),-('Comp.'!$J$5:$J$233=L$1),('Comp.'!$E$5:$E$233))</f>
        <v>0</v>
      </c>
      <c r="M153" s="12">
        <f>SUMPRODUCT(-('Diário 7º PA'!$E$4:$E$5383='Analítico Cp.'!$B153),-('Diário 7º PA'!$O$4:$O$5383=M$1),('Diário 7º PA'!$F$4:$F$5383))+SUMPRODUCT(-('Diário 8º PA'!$E$4:$E$5022='Analítico Cp.'!$B153),-('Diário 8º PA'!$P$4:$P$5022=M$1),('Diário 8º PA'!$F$4:$F$5022))+SUMPRODUCT(-('Diário 9º PA'!$E$4:$E$5221='Analítico Cp.'!$B153),-('Diário 9º PA'!$P$4:$P$5221=M$1),('Diário 9º PA'!$F$4:$F$5221))+SUMPRODUCT(-('Diário 10º PA'!$E$4:$E$5221='Analítico Cp.'!$B153),-('Diário 10º PA'!$P$4:$P$5221=M$1),('Diário 10º PA'!$F$4:$F$5221))+SUMPRODUCT(-('Comp.'!$D$5:$D$233='Analítico Cp.'!$B153),-('Comp.'!$J$5:$J$233=M$1),('Comp.'!$E$5:$E$233))</f>
        <v>0</v>
      </c>
      <c r="N153" s="12">
        <f>SUMPRODUCT(-('Diário 7º PA'!$E$4:$E$5383='Analítico Cp.'!$B153),-('Diário 7º PA'!$O$4:$O$5383=N$1),('Diário 7º PA'!$F$4:$F$5383))+SUMPRODUCT(-('Diário 8º PA'!$E$4:$E$5022='Analítico Cp.'!$B153),-('Diário 8º PA'!$P$4:$P$5022=N$1),('Diário 8º PA'!$F$4:$F$5022))+SUMPRODUCT(-('Diário 9º PA'!$E$4:$E$5221='Analítico Cp.'!$B153),-('Diário 9º PA'!$P$4:$P$5221=N$1),('Diário 9º PA'!$F$4:$F$5221))+SUMPRODUCT(-('Diário 10º PA'!$E$4:$E$5221='Analítico Cp.'!$B153),-('Diário 10º PA'!$P$4:$P$5221=N$1),('Diário 10º PA'!$F$4:$F$5221))+SUMPRODUCT(-('Comp.'!$D$5:$D$233='Analítico Cp.'!$B153),-('Comp.'!$J$5:$J$233=N$1),('Comp.'!$E$5:$E$233))</f>
        <v>0</v>
      </c>
      <c r="O153" s="12">
        <f t="shared" si="21"/>
        <v>0</v>
      </c>
      <c r="P153" s="168">
        <f t="shared" si="20"/>
        <v>0</v>
      </c>
    </row>
    <row r="154" spans="1:16" ht="23.25" customHeight="1" x14ac:dyDescent="0.2">
      <c r="A154" s="59" t="s">
        <v>400</v>
      </c>
      <c r="B154" s="57" t="s">
        <v>401</v>
      </c>
      <c r="C154" s="12">
        <f>SUMPRODUCT(-('Diário 7º PA'!$E$4:$E$5383='Analítico Cp.'!$B154),-('Diário 7º PA'!$O$4:$O$5383=C$1),('Diário 7º PA'!$F$4:$F$5383))+SUMPRODUCT(-('Diário 8º PA'!$E$4:$E$5022='Analítico Cp.'!$B154),-('Diário 8º PA'!$P$4:$P$5022=C$1),('Diário 8º PA'!$F$4:$F$5022))+SUMPRODUCT(-('Diário 9º PA'!$E$4:$E$5221='Analítico Cp.'!$B154),-('Diário 9º PA'!$P$4:$P$5221=C$1),('Diário 9º PA'!$F$4:$F$5221))+SUMPRODUCT(-('Diário 10º PA'!$E$4:$E$5221='Analítico Cp.'!$B154),-('Diário 10º PA'!$P$4:$P$5221=C$1),('Diário 10º PA'!$F$4:$F$5221))+SUMPRODUCT(-('Comp.'!$D$5:$D$233='Analítico Cp.'!$B154),-('Comp.'!$J$5:$J$233=C$1),('Comp.'!$E$5:$E$233))</f>
        <v>211646</v>
      </c>
      <c r="D154" s="12">
        <f>SUMPRODUCT(-('Diário 7º PA'!$E$4:$E$5383='Analítico Cp.'!$B154),-('Diário 7º PA'!$O$4:$O$5383=D$1),('Diário 7º PA'!$F$4:$F$5383))+SUMPRODUCT(-('Diário 8º PA'!$E$4:$E$5022='Analítico Cp.'!$B154),-('Diário 8º PA'!$P$4:$P$5022=D$1),('Diário 8º PA'!$F$4:$F$5022))+SUMPRODUCT(-('Diário 9º PA'!$E$4:$E$5221='Analítico Cp.'!$B154),-('Diário 9º PA'!$P$4:$P$5221=D$1),('Diário 9º PA'!$F$4:$F$5221))+SUMPRODUCT(-('Diário 10º PA'!$E$4:$E$5221='Analítico Cp.'!$B154),-('Diário 10º PA'!$P$4:$P$5221=D$1),('Diário 10º PA'!$F$4:$F$5221))+SUMPRODUCT(-('Comp.'!$D$5:$D$233='Analítico Cp.'!$B154),-('Comp.'!$J$5:$J$233=D$1),('Comp.'!$E$5:$E$233))</f>
        <v>250</v>
      </c>
      <c r="E154" s="12">
        <f>SUMPRODUCT(-('Diário 7º PA'!$E$4:$E$5383='Analítico Cp.'!$B154),-('Diário 7º PA'!$O$4:$O$5383=E$1),('Diário 7º PA'!$F$4:$F$5383))+SUMPRODUCT(-('Diário 8º PA'!$E$4:$E$5022='Analítico Cp.'!$B154),-('Diário 8º PA'!$P$4:$P$5022=E$1),('Diário 8º PA'!$F$4:$F$5022))+SUMPRODUCT(-('Diário 9º PA'!$E$4:$E$5221='Analítico Cp.'!$B154),-('Diário 9º PA'!$P$4:$P$5221=E$1),('Diário 9º PA'!$F$4:$F$5221))+SUMPRODUCT(-('Diário 10º PA'!$E$4:$E$5221='Analítico Cp.'!$B154),-('Diário 10º PA'!$P$4:$P$5221=E$1),('Diário 10º PA'!$F$4:$F$5221))+SUMPRODUCT(-('Comp.'!$D$5:$D$233='Analítico Cp.'!$B154),-('Comp.'!$J$5:$J$233=E$1),('Comp.'!$E$5:$E$233))</f>
        <v>0</v>
      </c>
      <c r="F154" s="12">
        <f>SUMPRODUCT(-('Diário 7º PA'!$E$4:$E$5383='Analítico Cp.'!$B154),-('Diário 7º PA'!$O$4:$O$5383=F$1),('Diário 7º PA'!$F$4:$F$5383))+SUMPRODUCT(-('Diário 8º PA'!$E$4:$E$5022='Analítico Cp.'!$B154),-('Diário 8º PA'!$P$4:$P$5022=F$1),('Diário 8º PA'!$F$4:$F$5022))+SUMPRODUCT(-('Diário 9º PA'!$E$4:$E$5221='Analítico Cp.'!$B154),-('Diário 9º PA'!$P$4:$P$5221=F$1),('Diário 9º PA'!$F$4:$F$5221))+SUMPRODUCT(-('Diário 10º PA'!$E$4:$E$5221='Analítico Cp.'!$B154),-('Diário 10º PA'!$P$4:$P$5221=F$1),('Diário 10º PA'!$F$4:$F$5221))+SUMPRODUCT(-('Comp.'!$D$5:$D$233='Analítico Cp.'!$B154),-('Comp.'!$J$5:$J$233=F$1),('Comp.'!$E$5:$E$233))</f>
        <v>0</v>
      </c>
      <c r="G154" s="12">
        <f>SUMPRODUCT(-('Diário 7º PA'!$E$4:$E$5383='Analítico Cp.'!$B154),-('Diário 7º PA'!$O$4:$O$5383=G$1),('Diário 7º PA'!$F$4:$F$5383))+SUMPRODUCT(-('Diário 8º PA'!$E$4:$E$5022='Analítico Cp.'!$B154),-('Diário 8º PA'!$P$4:$P$5022=G$1),('Diário 8º PA'!$F$4:$F$5022))+SUMPRODUCT(-('Diário 9º PA'!$E$4:$E$5221='Analítico Cp.'!$B154),-('Diário 9º PA'!$P$4:$P$5221=G$1),('Diário 9º PA'!$F$4:$F$5221))+SUMPRODUCT(-('Diário 10º PA'!$E$4:$E$5221='Analítico Cp.'!$B154),-('Diário 10º PA'!$P$4:$P$5221=G$1),('Diário 10º PA'!$F$4:$F$5221))+SUMPRODUCT(-('Comp.'!$D$5:$D$233='Analítico Cp.'!$B154),-('Comp.'!$J$5:$J$233=G$1),('Comp.'!$E$5:$E$233))</f>
        <v>0</v>
      </c>
      <c r="H154" s="12">
        <f>SUMPRODUCT(-('Diário 7º PA'!$E$4:$E$5383='Analítico Cp.'!$B154),-('Diário 7º PA'!$O$4:$O$5383=H$1),('Diário 7º PA'!$F$4:$F$5383))+SUMPRODUCT(-('Diário 8º PA'!$E$4:$E$5022='Analítico Cp.'!$B154),-('Diário 8º PA'!$P$4:$P$5022=H$1),('Diário 8º PA'!$F$4:$F$5022))+SUMPRODUCT(-('Diário 9º PA'!$E$4:$E$5221='Analítico Cp.'!$B154),-('Diário 9º PA'!$P$4:$P$5221=H$1),('Diário 9º PA'!$F$4:$F$5221))+SUMPRODUCT(-('Diário 10º PA'!$E$4:$E$5221='Analítico Cp.'!$B154),-('Diário 10º PA'!$P$4:$P$5221=H$1),('Diário 10º PA'!$F$4:$F$5221))+SUMPRODUCT(-('Comp.'!$D$5:$D$233='Analítico Cp.'!$B154),-('Comp.'!$J$5:$J$233=H$1),('Comp.'!$E$5:$E$233))</f>
        <v>0</v>
      </c>
      <c r="I154" s="12">
        <f>SUMPRODUCT(-('Diário 7º PA'!$E$4:$E$5383='Analítico Cp.'!$B154),-('Diário 7º PA'!$O$4:$O$5383=I$1),('Diário 7º PA'!$F$4:$F$5383))+SUMPRODUCT(-('Diário 8º PA'!$E$4:$E$5022='Analítico Cp.'!$B154),-('Diário 8º PA'!$P$4:$P$5022=I$1),('Diário 8º PA'!$F$4:$F$5022))+SUMPRODUCT(-('Diário 9º PA'!$E$4:$E$5221='Analítico Cp.'!$B154),-('Diário 9º PA'!$P$4:$P$5221=I$1),('Diário 9º PA'!$F$4:$F$5221))+SUMPRODUCT(-('Diário 10º PA'!$E$4:$E$5221='Analítico Cp.'!$B154),-('Diário 10º PA'!$P$4:$P$5221=I$1),('Diário 10º PA'!$F$4:$F$5221))+SUMPRODUCT(-('Comp.'!$D$5:$D$233='Analítico Cp.'!$B154),-('Comp.'!$J$5:$J$233=I$1),('Comp.'!$E$5:$E$233))</f>
        <v>0</v>
      </c>
      <c r="J154" s="12">
        <f>SUMPRODUCT(-('Diário 7º PA'!$E$4:$E$5383='Analítico Cp.'!$B154),-('Diário 7º PA'!$O$4:$O$5383=J$1),('Diário 7º PA'!$F$4:$F$5383))+SUMPRODUCT(-('Diário 8º PA'!$E$4:$E$5022='Analítico Cp.'!$B154),-('Diário 8º PA'!$P$4:$P$5022=J$1),('Diário 8º PA'!$F$4:$F$5022))+SUMPRODUCT(-('Diário 9º PA'!$E$4:$E$5221='Analítico Cp.'!$B154),-('Diário 9º PA'!$P$4:$P$5221=J$1),('Diário 9º PA'!$F$4:$F$5221))+SUMPRODUCT(-('Diário 10º PA'!$E$4:$E$5221='Analítico Cp.'!$B154),-('Diário 10º PA'!$P$4:$P$5221=J$1),('Diário 10º PA'!$F$4:$F$5221))+SUMPRODUCT(-('Comp.'!$D$5:$D$233='Analítico Cp.'!$B154),-('Comp.'!$J$5:$J$233=J$1),('Comp.'!$E$5:$E$233))</f>
        <v>0</v>
      </c>
      <c r="K154" s="12">
        <f>SUMPRODUCT(-('Diário 7º PA'!$E$4:$E$5383='Analítico Cp.'!$B154),-('Diário 7º PA'!$O$4:$O$5383=K$1),('Diário 7º PA'!$F$4:$F$5383))+SUMPRODUCT(-('Diário 8º PA'!$E$4:$E$5022='Analítico Cp.'!$B154),-('Diário 8º PA'!$P$4:$P$5022=K$1),('Diário 8º PA'!$F$4:$F$5022))+SUMPRODUCT(-('Diário 9º PA'!$E$4:$E$5221='Analítico Cp.'!$B154),-('Diário 9º PA'!$P$4:$P$5221=K$1),('Diário 9º PA'!$F$4:$F$5221))+SUMPRODUCT(-('Diário 10º PA'!$E$4:$E$5221='Analítico Cp.'!$B154),-('Diário 10º PA'!$P$4:$P$5221=K$1),('Diário 10º PA'!$F$4:$F$5221))+SUMPRODUCT(-('Comp.'!$D$5:$D$233='Analítico Cp.'!$B154),-('Comp.'!$J$5:$J$233=K$1),('Comp.'!$E$5:$E$233))</f>
        <v>0</v>
      </c>
      <c r="L154" s="12">
        <f>SUMPRODUCT(-('Diário 7º PA'!$E$4:$E$5383='Analítico Cp.'!$B154),-('Diário 7º PA'!$O$4:$O$5383=L$1),('Diário 7º PA'!$F$4:$F$5383))+SUMPRODUCT(-('Diário 8º PA'!$E$4:$E$5022='Analítico Cp.'!$B154),-('Diário 8º PA'!$P$4:$P$5022=L$1),('Diário 8º PA'!$F$4:$F$5022))+SUMPRODUCT(-('Diário 9º PA'!$E$4:$E$5221='Analítico Cp.'!$B154),-('Diário 9º PA'!$P$4:$P$5221=L$1),('Diário 9º PA'!$F$4:$F$5221))+SUMPRODUCT(-('Diário 10º PA'!$E$4:$E$5221='Analítico Cp.'!$B154),-('Diário 10º PA'!$P$4:$P$5221=L$1),('Diário 10º PA'!$F$4:$F$5221))+SUMPRODUCT(-('Comp.'!$D$5:$D$233='Analítico Cp.'!$B154),-('Comp.'!$J$5:$J$233=L$1),('Comp.'!$E$5:$E$233))</f>
        <v>0</v>
      </c>
      <c r="M154" s="12">
        <f>SUMPRODUCT(-('Diário 7º PA'!$E$4:$E$5383='Analítico Cp.'!$B154),-('Diário 7º PA'!$O$4:$O$5383=M$1),('Diário 7º PA'!$F$4:$F$5383))+SUMPRODUCT(-('Diário 8º PA'!$E$4:$E$5022='Analítico Cp.'!$B154),-('Diário 8º PA'!$P$4:$P$5022=M$1),('Diário 8º PA'!$F$4:$F$5022))+SUMPRODUCT(-('Diário 9º PA'!$E$4:$E$5221='Analítico Cp.'!$B154),-('Diário 9º PA'!$P$4:$P$5221=M$1),('Diário 9º PA'!$F$4:$F$5221))+SUMPRODUCT(-('Diário 10º PA'!$E$4:$E$5221='Analítico Cp.'!$B154),-('Diário 10º PA'!$P$4:$P$5221=M$1),('Diário 10º PA'!$F$4:$F$5221))+SUMPRODUCT(-('Comp.'!$D$5:$D$233='Analítico Cp.'!$B154),-('Comp.'!$J$5:$J$233=M$1),('Comp.'!$E$5:$E$233))</f>
        <v>0</v>
      </c>
      <c r="N154" s="12">
        <f>SUMPRODUCT(-('Diário 7º PA'!$E$4:$E$5383='Analítico Cp.'!$B154),-('Diário 7º PA'!$O$4:$O$5383=N$1),('Diário 7º PA'!$F$4:$F$5383))+SUMPRODUCT(-('Diário 8º PA'!$E$4:$E$5022='Analítico Cp.'!$B154),-('Diário 8º PA'!$P$4:$P$5022=N$1),('Diário 8º PA'!$F$4:$F$5022))+SUMPRODUCT(-('Diário 9º PA'!$E$4:$E$5221='Analítico Cp.'!$B154),-('Diário 9º PA'!$P$4:$P$5221=N$1),('Diário 9º PA'!$F$4:$F$5221))+SUMPRODUCT(-('Diário 10º PA'!$E$4:$E$5221='Analítico Cp.'!$B154),-('Diário 10º PA'!$P$4:$P$5221=N$1),('Diário 10º PA'!$F$4:$F$5221))+SUMPRODUCT(-('Comp.'!$D$5:$D$233='Analítico Cp.'!$B154),-('Comp.'!$J$5:$J$233=N$1),('Comp.'!$E$5:$E$233))</f>
        <v>0</v>
      </c>
      <c r="O154" s="12">
        <f t="shared" si="21"/>
        <v>211896</v>
      </c>
      <c r="P154" s="168">
        <f t="shared" si="20"/>
        <v>2.0500431807764355E-2</v>
      </c>
    </row>
    <row r="155" spans="1:16" ht="23.25" customHeight="1" thickBot="1" x14ac:dyDescent="0.25">
      <c r="A155" s="24"/>
      <c r="B155" s="25" t="s">
        <v>371</v>
      </c>
      <c r="C155" s="14">
        <f t="shared" ref="C155:O155" si="22">SUBTOTAL(109,C140:C154)</f>
        <v>423564.75</v>
      </c>
      <c r="D155" s="14">
        <f t="shared" si="22"/>
        <v>45250.79</v>
      </c>
      <c r="E155" s="14">
        <f t="shared" si="22"/>
        <v>5707.99</v>
      </c>
      <c r="F155" s="14">
        <f t="shared" si="22"/>
        <v>0</v>
      </c>
      <c r="G155" s="14">
        <f t="shared" si="22"/>
        <v>0</v>
      </c>
      <c r="H155" s="14">
        <f t="shared" si="22"/>
        <v>0</v>
      </c>
      <c r="I155" s="14">
        <f t="shared" si="22"/>
        <v>0</v>
      </c>
      <c r="J155" s="14">
        <f t="shared" si="22"/>
        <v>0</v>
      </c>
      <c r="K155" s="14">
        <f t="shared" si="22"/>
        <v>0</v>
      </c>
      <c r="L155" s="14">
        <f t="shared" si="22"/>
        <v>0</v>
      </c>
      <c r="M155" s="14">
        <f t="shared" si="22"/>
        <v>0</v>
      </c>
      <c r="N155" s="14">
        <f t="shared" si="22"/>
        <v>0</v>
      </c>
      <c r="O155" s="14">
        <f t="shared" si="22"/>
        <v>474523.52999999997</v>
      </c>
      <c r="P155" s="174">
        <f t="shared" si="20"/>
        <v>4.5909017951941619E-2</v>
      </c>
    </row>
    <row r="156" spans="1:16" ht="23.25" customHeight="1" thickBot="1" x14ac:dyDescent="0.25">
      <c r="A156" s="35" t="s">
        <v>110</v>
      </c>
      <c r="B156" s="19" t="s">
        <v>76</v>
      </c>
      <c r="C156" s="274">
        <f>SUMPRODUCT(-('Diário 7º PA'!$E$4:$E$5383='Analítico Cp.'!$B156),-('Diário 7º PA'!$O$4:$O$5383=C$1),('Diário 7º PA'!$F$4:$F$5383))+SUMPRODUCT(-('Diário 8º PA'!$E$4:$E$5022='Analítico Cp.'!$B156),-('Diário 8º PA'!$P$4:$P$5022=C$1),('Diário 8º PA'!$F$4:$F$5022))+SUMPRODUCT(-('Diário 9º PA'!$E$4:$E$5221='Analítico Cp.'!$B156),-('Diário 9º PA'!$P$4:$P$5221=C$1),('Diário 9º PA'!$F$4:$F$5221))+SUMPRODUCT(-('Diário 10º PA'!$E$4:$E$5221='Analítico Cp.'!$B156),-('Diário 10º PA'!$P$4:$P$5221=C$1),('Diário 10º PA'!$F$4:$F$5221))+SUMPRODUCT(-('Comp.'!$D$5:$D$233='Analítico Cp.'!$B156),-('Comp.'!$J$5:$J$233=C$1),('Comp.'!$E$5:$E$233))</f>
        <v>264405.21999999997</v>
      </c>
      <c r="D156" s="274">
        <f>SUMPRODUCT(-('Diário 7º PA'!$E$4:$E$5383='Analítico Cp.'!$B156),-('Diário 7º PA'!$O$4:$O$5383=D$1),('Diário 7º PA'!$F$4:$F$5383))+SUMPRODUCT(-('Diário 8º PA'!$E$4:$E$5022='Analítico Cp.'!$B156),-('Diário 8º PA'!$P$4:$P$5022=D$1),('Diário 8º PA'!$F$4:$F$5022))+SUMPRODUCT(-('Diário 9º PA'!$E$4:$E$5221='Analítico Cp.'!$B156),-('Diário 9º PA'!$P$4:$P$5221=D$1),('Diário 9º PA'!$F$4:$F$5221))+SUMPRODUCT(-('Diário 10º PA'!$E$4:$E$5221='Analítico Cp.'!$B156),-('Diário 10º PA'!$P$4:$P$5221=D$1),('Diário 10º PA'!$F$4:$F$5221))+SUMPRODUCT(-('Comp.'!$D$5:$D$233='Analítico Cp.'!$B156),-('Comp.'!$J$5:$J$233=D$1),('Comp.'!$E$5:$E$233))</f>
        <v>10907.33</v>
      </c>
      <c r="E156" s="274">
        <f>SUMPRODUCT(-('Diário 7º PA'!$E$4:$E$5383='Analítico Cp.'!$B156),-('Diário 7º PA'!$O$4:$O$5383=E$1),('Diário 7º PA'!$F$4:$F$5383))+SUMPRODUCT(-('Diário 8º PA'!$E$4:$E$5022='Analítico Cp.'!$B156),-('Diário 8º PA'!$P$4:$P$5022=E$1),('Diário 8º PA'!$F$4:$F$5022))+SUMPRODUCT(-('Diário 9º PA'!$E$4:$E$5221='Analítico Cp.'!$B156),-('Diário 9º PA'!$P$4:$P$5221=E$1),('Diário 9º PA'!$F$4:$F$5221))+SUMPRODUCT(-('Diário 10º PA'!$E$4:$E$5221='Analítico Cp.'!$B156),-('Diário 10º PA'!$P$4:$P$5221=E$1),('Diário 10º PA'!$F$4:$F$5221))+SUMPRODUCT(-('Comp.'!$D$5:$D$233='Analítico Cp.'!$B156),-('Comp.'!$J$5:$J$233=E$1),('Comp.'!$E$5:$E$233))</f>
        <v>370812.54</v>
      </c>
      <c r="F156" s="274">
        <f>SUMPRODUCT(-('Diário 7º PA'!$E$4:$E$5383='Analítico Cp.'!$B156),-('Diário 7º PA'!$O$4:$O$5383=F$1),('Diário 7º PA'!$F$4:$F$5383))+SUMPRODUCT(-('Diário 8º PA'!$E$4:$E$5022='Analítico Cp.'!$B156),-('Diário 8º PA'!$P$4:$P$5022=F$1),('Diário 8º PA'!$F$4:$F$5022))+SUMPRODUCT(-('Diário 9º PA'!$E$4:$E$5221='Analítico Cp.'!$B156),-('Diário 9º PA'!$P$4:$P$5221=F$1),('Diário 9º PA'!$F$4:$F$5221))+SUMPRODUCT(-('Diário 10º PA'!$E$4:$E$5221='Analítico Cp.'!$B156),-('Diário 10º PA'!$P$4:$P$5221=F$1),('Diário 10º PA'!$F$4:$F$5221))+SUMPRODUCT(-('Comp.'!$D$5:$D$233='Analítico Cp.'!$B156),-('Comp.'!$J$5:$J$233=F$1),('Comp.'!$E$5:$E$233))</f>
        <v>0</v>
      </c>
      <c r="G156" s="274">
        <f>SUMPRODUCT(-('Diário 7º PA'!$E$4:$E$5383='Analítico Cp.'!$B156),-('Diário 7º PA'!$O$4:$O$5383=G$1),('Diário 7º PA'!$F$4:$F$5383))+SUMPRODUCT(-('Diário 8º PA'!$E$4:$E$5022='Analítico Cp.'!$B156),-('Diário 8º PA'!$P$4:$P$5022=G$1),('Diário 8º PA'!$F$4:$F$5022))+SUMPRODUCT(-('Diário 9º PA'!$E$4:$E$5221='Analítico Cp.'!$B156),-('Diário 9º PA'!$P$4:$P$5221=G$1),('Diário 9º PA'!$F$4:$F$5221))+SUMPRODUCT(-('Diário 10º PA'!$E$4:$E$5221='Analítico Cp.'!$B156),-('Diário 10º PA'!$P$4:$P$5221=G$1),('Diário 10º PA'!$F$4:$F$5221))+SUMPRODUCT(-('Comp.'!$D$5:$D$233='Analítico Cp.'!$B156),-('Comp.'!$J$5:$J$233=G$1),('Comp.'!$E$5:$E$233))</f>
        <v>0</v>
      </c>
      <c r="H156" s="274">
        <f>SUMPRODUCT(-('Diário 7º PA'!$E$4:$E$5383='Analítico Cp.'!$B156),-('Diário 7º PA'!$O$4:$O$5383=H$1),('Diário 7º PA'!$F$4:$F$5383))+SUMPRODUCT(-('Diário 8º PA'!$E$4:$E$5022='Analítico Cp.'!$B156),-('Diário 8º PA'!$P$4:$P$5022=H$1),('Diário 8º PA'!$F$4:$F$5022))+SUMPRODUCT(-('Diário 9º PA'!$E$4:$E$5221='Analítico Cp.'!$B156),-('Diário 9º PA'!$P$4:$P$5221=H$1),('Diário 9º PA'!$F$4:$F$5221))+SUMPRODUCT(-('Diário 10º PA'!$E$4:$E$5221='Analítico Cp.'!$B156),-('Diário 10º PA'!$P$4:$P$5221=H$1),('Diário 10º PA'!$F$4:$F$5221))+SUMPRODUCT(-('Comp.'!$D$5:$D$233='Analítico Cp.'!$B156),-('Comp.'!$J$5:$J$233=H$1),('Comp.'!$E$5:$E$233))</f>
        <v>0</v>
      </c>
      <c r="I156" s="274">
        <f>SUMPRODUCT(-('Diário 7º PA'!$E$4:$E$5383='Analítico Cp.'!$B156),-('Diário 7º PA'!$O$4:$O$5383=I$1),('Diário 7º PA'!$F$4:$F$5383))+SUMPRODUCT(-('Diário 8º PA'!$E$4:$E$5022='Analítico Cp.'!$B156),-('Diário 8º PA'!$P$4:$P$5022=I$1),('Diário 8º PA'!$F$4:$F$5022))+SUMPRODUCT(-('Diário 9º PA'!$E$4:$E$5221='Analítico Cp.'!$B156),-('Diário 9º PA'!$P$4:$P$5221=I$1),('Diário 9º PA'!$F$4:$F$5221))+SUMPRODUCT(-('Diário 10º PA'!$E$4:$E$5221='Analítico Cp.'!$B156),-('Diário 10º PA'!$P$4:$P$5221=I$1),('Diário 10º PA'!$F$4:$F$5221))+SUMPRODUCT(-('Comp.'!$D$5:$D$233='Analítico Cp.'!$B156),-('Comp.'!$J$5:$J$233=I$1),('Comp.'!$E$5:$E$233))</f>
        <v>0</v>
      </c>
      <c r="J156" s="274">
        <f>SUMPRODUCT(-('Diário 7º PA'!$E$4:$E$5383='Analítico Cp.'!$B156),-('Diário 7º PA'!$O$4:$O$5383=J$1),('Diário 7º PA'!$F$4:$F$5383))+SUMPRODUCT(-('Diário 8º PA'!$E$4:$E$5022='Analítico Cp.'!$B156),-('Diário 8º PA'!$P$4:$P$5022=J$1),('Diário 8º PA'!$F$4:$F$5022))+SUMPRODUCT(-('Diário 9º PA'!$E$4:$E$5221='Analítico Cp.'!$B156),-('Diário 9º PA'!$P$4:$P$5221=J$1),('Diário 9º PA'!$F$4:$F$5221))+SUMPRODUCT(-('Diário 10º PA'!$E$4:$E$5221='Analítico Cp.'!$B156),-('Diário 10º PA'!$P$4:$P$5221=J$1),('Diário 10º PA'!$F$4:$F$5221))+SUMPRODUCT(-('Comp.'!$D$5:$D$233='Analítico Cp.'!$B156),-('Comp.'!$J$5:$J$233=J$1),('Comp.'!$E$5:$E$233))</f>
        <v>0</v>
      </c>
      <c r="K156" s="274">
        <f>SUMPRODUCT(-('Diário 7º PA'!$E$4:$E$5383='Analítico Cp.'!$B156),-('Diário 7º PA'!$O$4:$O$5383=K$1),('Diário 7º PA'!$F$4:$F$5383))+SUMPRODUCT(-('Diário 8º PA'!$E$4:$E$5022='Analítico Cp.'!$B156),-('Diário 8º PA'!$P$4:$P$5022=K$1),('Diário 8º PA'!$F$4:$F$5022))+SUMPRODUCT(-('Diário 9º PA'!$E$4:$E$5221='Analítico Cp.'!$B156),-('Diário 9º PA'!$P$4:$P$5221=K$1),('Diário 9º PA'!$F$4:$F$5221))+SUMPRODUCT(-('Diário 10º PA'!$E$4:$E$5221='Analítico Cp.'!$B156),-('Diário 10º PA'!$P$4:$P$5221=K$1),('Diário 10º PA'!$F$4:$F$5221))+SUMPRODUCT(-('Comp.'!$D$5:$D$233='Analítico Cp.'!$B156),-('Comp.'!$J$5:$J$233=K$1),('Comp.'!$E$5:$E$233))</f>
        <v>0</v>
      </c>
      <c r="L156" s="274">
        <f>SUMPRODUCT(-('Diário 7º PA'!$E$4:$E$5383='Analítico Cp.'!$B156),-('Diário 7º PA'!$O$4:$O$5383=L$1),('Diário 7º PA'!$F$4:$F$5383))+SUMPRODUCT(-('Diário 8º PA'!$E$4:$E$5022='Analítico Cp.'!$B156),-('Diário 8º PA'!$P$4:$P$5022=L$1),('Diário 8º PA'!$F$4:$F$5022))+SUMPRODUCT(-('Diário 9º PA'!$E$4:$E$5221='Analítico Cp.'!$B156),-('Diário 9º PA'!$P$4:$P$5221=L$1),('Diário 9º PA'!$F$4:$F$5221))+SUMPRODUCT(-('Diário 10º PA'!$E$4:$E$5221='Analítico Cp.'!$B156),-('Diário 10º PA'!$P$4:$P$5221=L$1),('Diário 10º PA'!$F$4:$F$5221))+SUMPRODUCT(-('Comp.'!$D$5:$D$233='Analítico Cp.'!$B156),-('Comp.'!$J$5:$J$233=L$1),('Comp.'!$E$5:$E$233))</f>
        <v>0</v>
      </c>
      <c r="M156" s="274">
        <f>SUMPRODUCT(-('Diário 7º PA'!$E$4:$E$5383='Analítico Cp.'!$B156),-('Diário 7º PA'!$O$4:$O$5383=M$1),('Diário 7º PA'!$F$4:$F$5383))+SUMPRODUCT(-('Diário 8º PA'!$E$4:$E$5022='Analítico Cp.'!$B156),-('Diário 8º PA'!$P$4:$P$5022=M$1),('Diário 8º PA'!$F$4:$F$5022))+SUMPRODUCT(-('Diário 9º PA'!$E$4:$E$5221='Analítico Cp.'!$B156),-('Diário 9º PA'!$P$4:$P$5221=M$1),('Diário 9º PA'!$F$4:$F$5221))+SUMPRODUCT(-('Diário 10º PA'!$E$4:$E$5221='Analítico Cp.'!$B156),-('Diário 10º PA'!$P$4:$P$5221=M$1),('Diário 10º PA'!$F$4:$F$5221))+SUMPRODUCT(-('Comp.'!$D$5:$D$233='Analítico Cp.'!$B156),-('Comp.'!$J$5:$J$233=M$1),('Comp.'!$E$5:$E$233))</f>
        <v>0</v>
      </c>
      <c r="N156" s="274">
        <f>SUMPRODUCT(-('Diário 7º PA'!$E$4:$E$5383='Analítico Cp.'!$B156),-('Diário 7º PA'!$O$4:$O$5383=N$1),('Diário 7º PA'!$F$4:$F$5383))+SUMPRODUCT(-('Diário 8º PA'!$E$4:$E$5022='Analítico Cp.'!$B156),-('Diário 8º PA'!$P$4:$P$5022=N$1),('Diário 8º PA'!$F$4:$F$5022))+SUMPRODUCT(-('Diário 9º PA'!$E$4:$E$5221='Analítico Cp.'!$B156),-('Diário 9º PA'!$P$4:$P$5221=N$1),('Diário 9º PA'!$F$4:$F$5221))+SUMPRODUCT(-('Diário 10º PA'!$E$4:$E$5221='Analítico Cp.'!$B156),-('Diário 10º PA'!$P$4:$P$5221=N$1),('Diário 10º PA'!$F$4:$F$5221))+SUMPRODUCT(-('Comp.'!$D$5:$D$233='Analítico Cp.'!$B156),-('Comp.'!$J$5:$J$233=N$1),('Comp.'!$E$5:$E$233))</f>
        <v>0</v>
      </c>
      <c r="O156" s="17">
        <f t="shared" si="19"/>
        <v>646125.09</v>
      </c>
      <c r="P156" s="169">
        <f t="shared" si="20"/>
        <v>6.2511058947930145E-2</v>
      </c>
    </row>
    <row r="157" spans="1:16" ht="23.25" customHeight="1" thickBot="1" x14ac:dyDescent="0.25">
      <c r="A157" s="67" t="s">
        <v>402</v>
      </c>
      <c r="B157" s="132"/>
      <c r="C157" s="17">
        <f t="shared" ref="C157:N157" si="23">SUBTOTAL(109,C20:C155)</f>
        <v>3179883.1729000001</v>
      </c>
      <c r="D157" s="17">
        <f t="shared" si="23"/>
        <v>2898440.5861</v>
      </c>
      <c r="E157" s="17">
        <f t="shared" si="23"/>
        <v>3506826.2659000009</v>
      </c>
      <c r="F157" s="17">
        <f t="shared" si="23"/>
        <v>104897.41000000002</v>
      </c>
      <c r="G157" s="17">
        <f t="shared" si="23"/>
        <v>0</v>
      </c>
      <c r="H157" s="17">
        <f t="shared" si="23"/>
        <v>0</v>
      </c>
      <c r="I157" s="17">
        <f t="shared" si="23"/>
        <v>0</v>
      </c>
      <c r="J157" s="17">
        <f t="shared" si="23"/>
        <v>0</v>
      </c>
      <c r="K157" s="17">
        <f t="shared" si="23"/>
        <v>0</v>
      </c>
      <c r="L157" s="17">
        <f t="shared" si="23"/>
        <v>0</v>
      </c>
      <c r="M157" s="17">
        <f t="shared" si="23"/>
        <v>0</v>
      </c>
      <c r="N157" s="17">
        <f t="shared" si="23"/>
        <v>0</v>
      </c>
      <c r="O157" s="17">
        <f>SUBTOTAL(109,O20:O156)</f>
        <v>10336172.524900002</v>
      </c>
      <c r="P157" s="169">
        <f t="shared" si="20"/>
        <v>1</v>
      </c>
    </row>
  </sheetData>
  <sheetProtection algorithmName="SHA-512" hashValue="Q8GwBK0l2umSrIhBnCcqhCdwMzZX+DbA8aJllHGssAs1v6ya/r2mVpcywlZxJWIMkMAOreNq0oMZFEwRY+1tfQ==" saltValue="UsrzKJPHZSi4H+E9I/vODA==" spinCount="100000" sheet="1" objects="1" scenarios="1" formatColumns="0"/>
  <dataConsolidate/>
  <mergeCells count="5">
    <mergeCell ref="O5:O8"/>
    <mergeCell ref="P5:P8"/>
    <mergeCell ref="A2:P2"/>
    <mergeCell ref="A3:P3"/>
    <mergeCell ref="A4:P4"/>
  </mergeCells>
  <phoneticPr fontId="38" type="noConversion"/>
  <printOptions horizontalCentered="1"/>
  <pageMargins left="0.19685039370078741" right="0.19685039370078741" top="0.59055118110236227" bottom="0.59055118110236227" header="0" footer="0"/>
  <pageSetup paperSize="9" scale="71" fitToHeight="0" pageOrder="overThenDown" orientation="landscape" r:id="rId1"/>
  <headerFooter>
    <oddFoote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6">
    <tabColor theme="2" tint="-0.749992370372631"/>
    <pageSetUpPr fitToPage="1"/>
  </sheetPr>
  <dimension ref="A1:U41"/>
  <sheetViews>
    <sheetView view="pageBreakPreview" zoomScaleSheetLayoutView="100" workbookViewId="0">
      <pane xSplit="2" ySplit="7" topLeftCell="C8" activePane="bottomRight" state="frozen"/>
      <selection pane="topRight" activeCell="G29" sqref="G29"/>
      <selection pane="bottomLeft" activeCell="G29" sqref="G29"/>
      <selection pane="bottomRight" sqref="A1:O39"/>
    </sheetView>
  </sheetViews>
  <sheetFormatPr defaultColWidth="9.140625" defaultRowHeight="12.75" x14ac:dyDescent="0.2"/>
  <cols>
    <col min="1" max="1" width="7.28515625" style="44" customWidth="1"/>
    <col min="2" max="2" width="42.140625" style="45" customWidth="1"/>
    <col min="3" max="14" width="12.42578125" style="45" bestFit="1" customWidth="1"/>
    <col min="15" max="15" width="14.85546875" style="46" customWidth="1"/>
    <col min="16" max="16384" width="9.140625" style="1"/>
  </cols>
  <sheetData>
    <row r="1" spans="1:21" ht="32.25" customHeight="1" x14ac:dyDescent="0.25">
      <c r="A1" s="654" t="str">
        <f>Capa!A1</f>
        <v>Contrato de Gestão nº. 008/2021 celebrado entre a Secretaria de Justiça e Segurança Pública do Estado de Minas Gerais - SEJUSP e o Instituto Elo</v>
      </c>
      <c r="B1" s="654"/>
      <c r="C1" s="654"/>
      <c r="D1" s="654"/>
      <c r="E1" s="654"/>
      <c r="F1" s="654"/>
      <c r="G1" s="654"/>
      <c r="H1" s="654"/>
      <c r="I1" s="654"/>
      <c r="J1" s="654"/>
      <c r="K1" s="654"/>
      <c r="L1" s="654"/>
      <c r="M1" s="654"/>
      <c r="N1" s="654"/>
      <c r="O1" s="654"/>
      <c r="P1" s="47"/>
      <c r="Q1" s="47"/>
      <c r="R1" s="47"/>
      <c r="S1" s="47"/>
      <c r="T1" s="47"/>
      <c r="U1" s="47"/>
    </row>
    <row r="2" spans="1:21" ht="19.5" customHeight="1" x14ac:dyDescent="0.25">
      <c r="A2" s="654" t="str">
        <f>Capa!A3</f>
        <v>7º Relatório Gerencial Financeiro</v>
      </c>
      <c r="B2" s="654"/>
      <c r="C2" s="654"/>
      <c r="D2" s="654"/>
      <c r="E2" s="654"/>
      <c r="F2" s="654"/>
      <c r="G2" s="654"/>
      <c r="H2" s="654"/>
      <c r="I2" s="654"/>
      <c r="J2" s="654"/>
      <c r="K2" s="654"/>
      <c r="L2" s="654"/>
      <c r="M2" s="654"/>
      <c r="N2" s="654"/>
      <c r="O2" s="654"/>
      <c r="P2" s="47"/>
      <c r="Q2" s="47"/>
      <c r="R2" s="47"/>
      <c r="S2" s="47"/>
      <c r="T2" s="47"/>
      <c r="U2" s="47"/>
    </row>
    <row r="3" spans="1:21" ht="19.5" customHeight="1" thickBot="1" x14ac:dyDescent="0.3">
      <c r="A3" s="653" t="s">
        <v>404</v>
      </c>
      <c r="B3" s="653"/>
      <c r="C3" s="653"/>
      <c r="D3" s="653"/>
      <c r="E3" s="653"/>
      <c r="F3" s="653"/>
      <c r="G3" s="653"/>
      <c r="H3" s="653"/>
      <c r="I3" s="653"/>
      <c r="J3" s="653"/>
      <c r="K3" s="653"/>
      <c r="L3" s="653"/>
      <c r="M3" s="653"/>
      <c r="N3" s="653"/>
      <c r="O3" s="653"/>
      <c r="P3" s="48"/>
      <c r="Q3" s="48"/>
      <c r="R3" s="48"/>
      <c r="S3" s="48"/>
      <c r="T3" s="48"/>
      <c r="U3" s="48"/>
    </row>
    <row r="4" spans="1:21" x14ac:dyDescent="0.2">
      <c r="A4" s="146"/>
      <c r="B4" s="147"/>
      <c r="C4" s="155" t="str">
        <f>Resumo!C4</f>
        <v>Janeiro</v>
      </c>
      <c r="D4" s="155" t="str">
        <f>Resumo!D4</f>
        <v>Fevereiro</v>
      </c>
      <c r="E4" s="155" t="str">
        <f>Resumo!E4</f>
        <v>Março</v>
      </c>
      <c r="F4" s="155" t="str">
        <f>Resumo!F4</f>
        <v>Abril</v>
      </c>
      <c r="G4" s="155" t="str">
        <f>Resumo!G4</f>
        <v>Maio</v>
      </c>
      <c r="H4" s="155" t="str">
        <f>Resumo!H4</f>
        <v>Junho</v>
      </c>
      <c r="I4" s="155" t="str">
        <f>Resumo!I4</f>
        <v>Julho</v>
      </c>
      <c r="J4" s="155" t="str">
        <f>Resumo!J4</f>
        <v>Agosto</v>
      </c>
      <c r="K4" s="155" t="str">
        <f>Resumo!K4</f>
        <v>Setembro</v>
      </c>
      <c r="L4" s="155" t="str">
        <f>Resumo!L4</f>
        <v>Outubro</v>
      </c>
      <c r="M4" s="155" t="str">
        <f>Resumo!M4</f>
        <v>Novembro</v>
      </c>
      <c r="N4" s="155" t="str">
        <f>Resumo!N4</f>
        <v>Dezembro</v>
      </c>
      <c r="O4" s="677" t="s">
        <v>133</v>
      </c>
    </row>
    <row r="5" spans="1:21" x14ac:dyDescent="0.2">
      <c r="A5" s="2"/>
      <c r="B5" s="302"/>
      <c r="C5" s="303">
        <f>Resumo!C5</f>
        <v>44927</v>
      </c>
      <c r="D5" s="303">
        <f>Resumo!D5</f>
        <v>44958</v>
      </c>
      <c r="E5" s="303">
        <f>Resumo!E5</f>
        <v>44986</v>
      </c>
      <c r="F5" s="303">
        <f>Resumo!F5</f>
        <v>45017</v>
      </c>
      <c r="G5" s="303">
        <f>Resumo!G5</f>
        <v>45047</v>
      </c>
      <c r="H5" s="303">
        <f>Resumo!H5</f>
        <v>45078</v>
      </c>
      <c r="I5" s="303">
        <f>Resumo!I5</f>
        <v>45108</v>
      </c>
      <c r="J5" s="303">
        <f>Resumo!J5</f>
        <v>45139</v>
      </c>
      <c r="K5" s="303">
        <f>Resumo!K5</f>
        <v>45170</v>
      </c>
      <c r="L5" s="303">
        <f>Resumo!L5</f>
        <v>45200</v>
      </c>
      <c r="M5" s="303">
        <f>Resumo!M5</f>
        <v>45231</v>
      </c>
      <c r="N5" s="303">
        <f>Resumo!N5</f>
        <v>45261</v>
      </c>
      <c r="O5" s="678"/>
    </row>
    <row r="6" spans="1:21" x14ac:dyDescent="0.2">
      <c r="A6" s="2"/>
      <c r="B6" s="302"/>
      <c r="C6" s="305" t="str">
        <f>Resumo!C6</f>
        <v>a</v>
      </c>
      <c r="D6" s="305" t="str">
        <f>Resumo!D6</f>
        <v>a</v>
      </c>
      <c r="E6" s="305" t="str">
        <f>Resumo!E6</f>
        <v>a</v>
      </c>
      <c r="F6" s="305" t="str">
        <f>Resumo!F6</f>
        <v>a</v>
      </c>
      <c r="G6" s="305" t="str">
        <f>Resumo!G6</f>
        <v>a</v>
      </c>
      <c r="H6" s="305" t="str">
        <f>Resumo!H6</f>
        <v>a</v>
      </c>
      <c r="I6" s="305" t="str">
        <f>Resumo!I6</f>
        <v>a</v>
      </c>
      <c r="J6" s="305" t="str">
        <f>Resumo!J6</f>
        <v>a</v>
      </c>
      <c r="K6" s="305" t="str">
        <f>Resumo!K6</f>
        <v>a</v>
      </c>
      <c r="L6" s="305" t="str">
        <f>Resumo!L6</f>
        <v>a</v>
      </c>
      <c r="M6" s="305" t="str">
        <f>Resumo!M6</f>
        <v>a</v>
      </c>
      <c r="N6" s="305" t="str">
        <f>Resumo!N6</f>
        <v>a</v>
      </c>
      <c r="O6" s="678"/>
    </row>
    <row r="7" spans="1:21" ht="13.5" thickBot="1" x14ac:dyDescent="0.25">
      <c r="A7" s="148"/>
      <c r="B7" s="149"/>
      <c r="C7" s="304">
        <f>Resumo!C7</f>
        <v>44957</v>
      </c>
      <c r="D7" s="304">
        <f>Resumo!D7</f>
        <v>44985</v>
      </c>
      <c r="E7" s="304">
        <f>Resumo!E7</f>
        <v>45016</v>
      </c>
      <c r="F7" s="304">
        <f>Resumo!F7</f>
        <v>45046</v>
      </c>
      <c r="G7" s="304">
        <f>Resumo!G7</f>
        <v>45077</v>
      </c>
      <c r="H7" s="304">
        <f>Resumo!H7</f>
        <v>45107</v>
      </c>
      <c r="I7" s="304">
        <f>Resumo!I7</f>
        <v>45138</v>
      </c>
      <c r="J7" s="304">
        <f>Resumo!J7</f>
        <v>45169</v>
      </c>
      <c r="K7" s="304">
        <f>Resumo!K7</f>
        <v>45199</v>
      </c>
      <c r="L7" s="304">
        <f>Resumo!L7</f>
        <v>45230</v>
      </c>
      <c r="M7" s="304">
        <f>Resumo!M7</f>
        <v>45260</v>
      </c>
      <c r="N7" s="304">
        <f>Resumo!N7</f>
        <v>45291</v>
      </c>
      <c r="O7" s="679"/>
    </row>
    <row r="8" spans="1:21" ht="24.75" customHeight="1" thickBot="1" x14ac:dyDescent="0.25">
      <c r="A8" s="150" t="s">
        <v>405</v>
      </c>
      <c r="B8" s="151"/>
      <c r="C8" s="158">
        <v>5055984.54</v>
      </c>
      <c r="D8" s="159">
        <f>C39</f>
        <v>5606775.5329</v>
      </c>
      <c r="E8" s="159">
        <f>D39</f>
        <v>6134632.6889999993</v>
      </c>
      <c r="F8" s="159">
        <f t="shared" ref="F8:N8" si="0">E39</f>
        <v>6531527.9148999983</v>
      </c>
      <c r="G8" s="159">
        <f t="shared" si="0"/>
        <v>6531527.9148999983</v>
      </c>
      <c r="H8" s="159">
        <f t="shared" si="0"/>
        <v>6531527.9148999983</v>
      </c>
      <c r="I8" s="159">
        <f t="shared" si="0"/>
        <v>6531527.9148999983</v>
      </c>
      <c r="J8" s="159">
        <f t="shared" si="0"/>
        <v>6531527.9148999983</v>
      </c>
      <c r="K8" s="159">
        <f t="shared" si="0"/>
        <v>6531527.9148999983</v>
      </c>
      <c r="L8" s="159">
        <f t="shared" si="0"/>
        <v>6531527.9148999983</v>
      </c>
      <c r="M8" s="159">
        <f t="shared" si="0"/>
        <v>6531527.9148999983</v>
      </c>
      <c r="N8" s="159">
        <f t="shared" si="0"/>
        <v>6531527.9148999983</v>
      </c>
      <c r="O8" s="152"/>
    </row>
    <row r="9" spans="1:21" ht="21" customHeight="1" x14ac:dyDescent="0.2">
      <c r="A9" s="139" t="s">
        <v>406</v>
      </c>
      <c r="B9" s="139"/>
      <c r="C9" s="39"/>
      <c r="D9" s="39"/>
      <c r="E9" s="39"/>
      <c r="F9" s="39"/>
      <c r="G9" s="39"/>
      <c r="H9" s="39"/>
      <c r="I9" s="39"/>
      <c r="J9" s="39"/>
      <c r="K9" s="39"/>
      <c r="L9" s="39"/>
      <c r="M9" s="39"/>
      <c r="N9" s="39"/>
      <c r="O9" s="39"/>
    </row>
    <row r="10" spans="1:21" ht="13.5" customHeight="1" x14ac:dyDescent="0.2">
      <c r="A10" s="136" t="s">
        <v>170</v>
      </c>
      <c r="B10" s="137" t="s">
        <v>171</v>
      </c>
      <c r="C10" s="138">
        <v>175020.48</v>
      </c>
      <c r="D10" s="138">
        <v>175020.48</v>
      </c>
      <c r="E10" s="138">
        <v>175020.48</v>
      </c>
      <c r="F10" s="138"/>
      <c r="G10" s="138">
        <v>0</v>
      </c>
      <c r="H10" s="138">
        <v>0</v>
      </c>
      <c r="I10" s="138">
        <v>0</v>
      </c>
      <c r="J10" s="138">
        <v>0</v>
      </c>
      <c r="K10" s="138">
        <v>0</v>
      </c>
      <c r="L10" s="138">
        <v>0</v>
      </c>
      <c r="M10" s="138">
        <v>0</v>
      </c>
      <c r="N10" s="138">
        <v>0</v>
      </c>
      <c r="O10" s="156">
        <f>SUM(C10:N10)</f>
        <v>525061.44000000006</v>
      </c>
    </row>
    <row r="11" spans="1:21" ht="13.5" customHeight="1" x14ac:dyDescent="0.2">
      <c r="A11" s="136" t="s">
        <v>172</v>
      </c>
      <c r="B11" s="137" t="s">
        <v>173</v>
      </c>
      <c r="C11" s="138">
        <v>0</v>
      </c>
      <c r="D11" s="138">
        <v>0</v>
      </c>
      <c r="E11" s="138">
        <v>0</v>
      </c>
      <c r="F11" s="138">
        <v>0</v>
      </c>
      <c r="G11" s="138">
        <v>0</v>
      </c>
      <c r="H11" s="138">
        <v>0</v>
      </c>
      <c r="I11" s="138">
        <v>0</v>
      </c>
      <c r="J11" s="138">
        <v>0</v>
      </c>
      <c r="K11" s="138">
        <v>0</v>
      </c>
      <c r="L11" s="138">
        <v>0</v>
      </c>
      <c r="M11" s="138">
        <v>0</v>
      </c>
      <c r="N11" s="138">
        <v>0</v>
      </c>
      <c r="O11" s="156">
        <f t="shared" ref="O11:O18" si="1">SUM(C11:N11)</f>
        <v>0</v>
      </c>
    </row>
    <row r="12" spans="1:21" ht="13.5" customHeight="1" x14ac:dyDescent="0.2">
      <c r="A12" s="136" t="s">
        <v>174</v>
      </c>
      <c r="B12" s="137" t="s">
        <v>175</v>
      </c>
      <c r="C12" s="138">
        <v>329147.86</v>
      </c>
      <c r="D12" s="138">
        <v>329147.86</v>
      </c>
      <c r="E12" s="138">
        <v>329146.86</v>
      </c>
      <c r="F12" s="138"/>
      <c r="G12" s="138">
        <v>0</v>
      </c>
      <c r="H12" s="138">
        <v>0</v>
      </c>
      <c r="I12" s="138">
        <v>0</v>
      </c>
      <c r="J12" s="138">
        <v>0</v>
      </c>
      <c r="K12" s="138">
        <v>0</v>
      </c>
      <c r="L12" s="138">
        <v>0</v>
      </c>
      <c r="M12" s="138">
        <v>0</v>
      </c>
      <c r="N12" s="138">
        <v>0</v>
      </c>
      <c r="O12" s="156">
        <f t="shared" si="1"/>
        <v>987442.58</v>
      </c>
    </row>
    <row r="13" spans="1:21" ht="13.5" customHeight="1" x14ac:dyDescent="0.2">
      <c r="A13" s="136" t="s">
        <v>176</v>
      </c>
      <c r="B13" s="137" t="s">
        <v>177</v>
      </c>
      <c r="C13" s="138">
        <v>131659.14000000001</v>
      </c>
      <c r="D13" s="138">
        <v>131659.14000000001</v>
      </c>
      <c r="E13" s="138">
        <v>131659.14000000001</v>
      </c>
      <c r="F13" s="138"/>
      <c r="G13" s="138">
        <v>0</v>
      </c>
      <c r="H13" s="138">
        <v>0</v>
      </c>
      <c r="I13" s="138">
        <v>0</v>
      </c>
      <c r="J13" s="138">
        <v>0</v>
      </c>
      <c r="K13" s="138">
        <v>0</v>
      </c>
      <c r="L13" s="138">
        <v>0</v>
      </c>
      <c r="M13" s="138">
        <v>0</v>
      </c>
      <c r="N13" s="138">
        <v>0</v>
      </c>
      <c r="O13" s="156">
        <f>SUM(C13:N13)</f>
        <v>394977.42000000004</v>
      </c>
    </row>
    <row r="14" spans="1:21" ht="13.5" customHeight="1" x14ac:dyDescent="0.2">
      <c r="A14" s="136" t="s">
        <v>178</v>
      </c>
      <c r="B14" s="137" t="s">
        <v>179</v>
      </c>
      <c r="C14" s="138">
        <v>287047.55</v>
      </c>
      <c r="D14" s="138">
        <v>287047.55</v>
      </c>
      <c r="E14" s="138">
        <v>287047.55</v>
      </c>
      <c r="F14" s="138"/>
      <c r="G14" s="138">
        <v>0</v>
      </c>
      <c r="H14" s="138">
        <v>0</v>
      </c>
      <c r="I14" s="138">
        <v>0</v>
      </c>
      <c r="J14" s="138">
        <v>0</v>
      </c>
      <c r="K14" s="138">
        <v>0</v>
      </c>
      <c r="L14" s="138">
        <v>0</v>
      </c>
      <c r="M14" s="138">
        <v>0</v>
      </c>
      <c r="N14" s="138">
        <v>0</v>
      </c>
      <c r="O14" s="156">
        <f>SUM(C14:N14)</f>
        <v>861142.64999999991</v>
      </c>
    </row>
    <row r="15" spans="1:21" ht="13.5" customHeight="1" x14ac:dyDescent="0.2">
      <c r="A15" s="136" t="s">
        <v>180</v>
      </c>
      <c r="B15" s="137" t="s">
        <v>181</v>
      </c>
      <c r="C15" s="138">
        <v>287047.55</v>
      </c>
      <c r="D15" s="138">
        <v>287047.55</v>
      </c>
      <c r="E15" s="138">
        <v>287047.55</v>
      </c>
      <c r="F15" s="138"/>
      <c r="G15" s="138">
        <v>0</v>
      </c>
      <c r="H15" s="138">
        <v>0</v>
      </c>
      <c r="I15" s="138">
        <v>0</v>
      </c>
      <c r="J15" s="138">
        <v>0</v>
      </c>
      <c r="K15" s="138">
        <v>0</v>
      </c>
      <c r="L15" s="138">
        <v>0</v>
      </c>
      <c r="M15" s="138">
        <v>0</v>
      </c>
      <c r="N15" s="138">
        <v>0</v>
      </c>
      <c r="O15" s="156">
        <f t="shared" si="1"/>
        <v>861142.64999999991</v>
      </c>
    </row>
    <row r="16" spans="1:21" x14ac:dyDescent="0.2">
      <c r="A16" s="136" t="s">
        <v>182</v>
      </c>
      <c r="B16" s="137" t="s">
        <v>183</v>
      </c>
      <c r="C16" s="138">
        <v>95682.52</v>
      </c>
      <c r="D16" s="138">
        <v>95682.52</v>
      </c>
      <c r="E16" s="138">
        <v>95682.52</v>
      </c>
      <c r="F16" s="138"/>
      <c r="G16" s="138">
        <v>0</v>
      </c>
      <c r="H16" s="138">
        <v>0</v>
      </c>
      <c r="I16" s="138">
        <v>0</v>
      </c>
      <c r="J16" s="138">
        <v>0</v>
      </c>
      <c r="K16" s="138">
        <v>0</v>
      </c>
      <c r="L16" s="138">
        <v>0</v>
      </c>
      <c r="M16" s="138">
        <v>0</v>
      </c>
      <c r="N16" s="138">
        <v>0</v>
      </c>
      <c r="O16" s="156">
        <f t="shared" si="1"/>
        <v>287047.56</v>
      </c>
    </row>
    <row r="17" spans="1:15" ht="24" x14ac:dyDescent="0.2">
      <c r="A17" s="136" t="s">
        <v>184</v>
      </c>
      <c r="B17" s="137" t="s">
        <v>185</v>
      </c>
      <c r="C17" s="138">
        <v>0</v>
      </c>
      <c r="D17" s="138">
        <v>0</v>
      </c>
      <c r="E17" s="138">
        <v>0</v>
      </c>
      <c r="F17" s="138">
        <v>0</v>
      </c>
      <c r="G17" s="138">
        <v>0</v>
      </c>
      <c r="H17" s="138">
        <v>0</v>
      </c>
      <c r="I17" s="138">
        <v>0</v>
      </c>
      <c r="J17" s="138">
        <v>0</v>
      </c>
      <c r="K17" s="138">
        <v>0</v>
      </c>
      <c r="L17" s="138">
        <v>0</v>
      </c>
      <c r="M17" s="138">
        <v>0</v>
      </c>
      <c r="N17" s="138">
        <v>0</v>
      </c>
      <c r="O17" s="156">
        <f t="shared" si="1"/>
        <v>0</v>
      </c>
    </row>
    <row r="18" spans="1:15" ht="24.75" customHeight="1" thickBot="1" x14ac:dyDescent="0.25">
      <c r="A18" s="153" t="s">
        <v>407</v>
      </c>
      <c r="B18" s="154"/>
      <c r="C18" s="157">
        <f t="shared" ref="C18:N18" si="2">SUBTOTAL(109,C10:C17)</f>
        <v>1305605.1000000001</v>
      </c>
      <c r="D18" s="157">
        <f t="shared" si="2"/>
        <v>1305605.1000000001</v>
      </c>
      <c r="E18" s="157">
        <f t="shared" si="2"/>
        <v>1305604.1000000001</v>
      </c>
      <c r="F18" s="157">
        <f t="shared" si="2"/>
        <v>0</v>
      </c>
      <c r="G18" s="157">
        <f t="shared" si="2"/>
        <v>0</v>
      </c>
      <c r="H18" s="157">
        <f t="shared" si="2"/>
        <v>0</v>
      </c>
      <c r="I18" s="157">
        <f t="shared" si="2"/>
        <v>0</v>
      </c>
      <c r="J18" s="157">
        <f t="shared" si="2"/>
        <v>0</v>
      </c>
      <c r="K18" s="157">
        <f t="shared" si="2"/>
        <v>0</v>
      </c>
      <c r="L18" s="157">
        <f t="shared" si="2"/>
        <v>0</v>
      </c>
      <c r="M18" s="157">
        <f t="shared" si="2"/>
        <v>0</v>
      </c>
      <c r="N18" s="157">
        <f t="shared" si="2"/>
        <v>0</v>
      </c>
      <c r="O18" s="157">
        <f t="shared" si="1"/>
        <v>3916814.3000000003</v>
      </c>
    </row>
    <row r="19" spans="1:15" ht="21" customHeight="1" x14ac:dyDescent="0.2">
      <c r="A19" s="680" t="s">
        <v>408</v>
      </c>
      <c r="B19" s="680"/>
      <c r="C19" s="140"/>
      <c r="D19" s="137"/>
      <c r="E19" s="137"/>
      <c r="F19" s="137"/>
      <c r="G19" s="137"/>
      <c r="H19" s="137"/>
      <c r="I19" s="137"/>
      <c r="J19" s="137"/>
      <c r="K19" s="137"/>
      <c r="L19" s="137"/>
      <c r="M19" s="137"/>
      <c r="N19" s="137"/>
      <c r="O19" s="156"/>
    </row>
    <row r="20" spans="1:15" ht="13.5" customHeight="1" x14ac:dyDescent="0.2">
      <c r="A20" s="136" t="s">
        <v>170</v>
      </c>
      <c r="B20" s="137" t="s">
        <v>171</v>
      </c>
      <c r="C20" s="138">
        <f>(C10-C30)-((C14+C15+C16+C17)*4.5%)</f>
        <v>20246.217100000009</v>
      </c>
      <c r="D20" s="138">
        <f t="shared" ref="D20:N20" si="3">(D10-D30)-((D14+D15+D16+D17)*4.5%)</f>
        <v>7640.4771000000037</v>
      </c>
      <c r="E20" s="138">
        <f t="shared" si="3"/>
        <v>17537.267100000012</v>
      </c>
      <c r="F20" s="138">
        <f t="shared" si="3"/>
        <v>0</v>
      </c>
      <c r="G20" s="138">
        <f t="shared" si="3"/>
        <v>0</v>
      </c>
      <c r="H20" s="138">
        <f t="shared" si="3"/>
        <v>0</v>
      </c>
      <c r="I20" s="138">
        <f t="shared" si="3"/>
        <v>0</v>
      </c>
      <c r="J20" s="138">
        <f t="shared" si="3"/>
        <v>0</v>
      </c>
      <c r="K20" s="138">
        <f t="shared" si="3"/>
        <v>0</v>
      </c>
      <c r="L20" s="138">
        <f t="shared" si="3"/>
        <v>0</v>
      </c>
      <c r="M20" s="138">
        <f t="shared" si="3"/>
        <v>0</v>
      </c>
      <c r="N20" s="138">
        <f t="shared" si="3"/>
        <v>0</v>
      </c>
      <c r="O20" s="156">
        <f>SUM(C20:N20)</f>
        <v>45423.961300000024</v>
      </c>
    </row>
    <row r="21" spans="1:15" ht="13.5" customHeight="1" x14ac:dyDescent="0.2">
      <c r="A21" s="136" t="s">
        <v>172</v>
      </c>
      <c r="B21" s="137" t="s">
        <v>173</v>
      </c>
      <c r="C21" s="138">
        <f t="shared" ref="C21:N21" si="4">(C11-C31)</f>
        <v>0</v>
      </c>
      <c r="D21" s="138">
        <f t="shared" si="4"/>
        <v>0</v>
      </c>
      <c r="E21" s="138">
        <f t="shared" si="4"/>
        <v>0</v>
      </c>
      <c r="F21" s="138">
        <f t="shared" si="4"/>
        <v>0</v>
      </c>
      <c r="G21" s="138">
        <f t="shared" si="4"/>
        <v>0</v>
      </c>
      <c r="H21" s="138">
        <f t="shared" si="4"/>
        <v>0</v>
      </c>
      <c r="I21" s="138">
        <f t="shared" si="4"/>
        <v>0</v>
      </c>
      <c r="J21" s="138">
        <f t="shared" si="4"/>
        <v>0</v>
      </c>
      <c r="K21" s="138">
        <f t="shared" si="4"/>
        <v>0</v>
      </c>
      <c r="L21" s="138">
        <f t="shared" si="4"/>
        <v>0</v>
      </c>
      <c r="M21" s="138">
        <f t="shared" si="4"/>
        <v>0</v>
      </c>
      <c r="N21" s="138">
        <f t="shared" si="4"/>
        <v>0</v>
      </c>
      <c r="O21" s="156">
        <f t="shared" ref="O21:O27" si="5">SUM(C21:N21)</f>
        <v>0</v>
      </c>
    </row>
    <row r="22" spans="1:15" ht="13.5" customHeight="1" x14ac:dyDescent="0.2">
      <c r="A22" s="136" t="s">
        <v>174</v>
      </c>
      <c r="B22" s="137" t="s">
        <v>175</v>
      </c>
      <c r="C22" s="138">
        <f t="shared" ref="C22:N22" si="6">IF(((C12-C32)-(C14+C15+C16-C35-C36-C37)*8%)&lt;0,0,(C12-C32)-(C14+C15+C16-C35-C36-C37)*8%)</f>
        <v>0</v>
      </c>
      <c r="D22" s="138">
        <f t="shared" si="6"/>
        <v>54962.711199999976</v>
      </c>
      <c r="E22" s="138">
        <f>IF(((E12-E32)-(E14+E15+E16-E35-E36-E37)*8%)&lt;0,0,(E12-E32)-(E14+E15+E16-E35-E36-E37)*8%)</f>
        <v>81268.557999999975</v>
      </c>
      <c r="F22" s="138">
        <f t="shared" si="6"/>
        <v>0</v>
      </c>
      <c r="G22" s="138">
        <f t="shared" si="6"/>
        <v>0</v>
      </c>
      <c r="H22" s="138">
        <f t="shared" si="6"/>
        <v>0</v>
      </c>
      <c r="I22" s="138">
        <f t="shared" si="6"/>
        <v>0</v>
      </c>
      <c r="J22" s="138">
        <f t="shared" si="6"/>
        <v>0</v>
      </c>
      <c r="K22" s="138">
        <f t="shared" si="6"/>
        <v>0</v>
      </c>
      <c r="L22" s="138">
        <f t="shared" si="6"/>
        <v>0</v>
      </c>
      <c r="M22" s="138">
        <f t="shared" si="6"/>
        <v>0</v>
      </c>
      <c r="N22" s="138">
        <f t="shared" si="6"/>
        <v>0</v>
      </c>
      <c r="O22" s="156">
        <f t="shared" si="5"/>
        <v>136231.26919999995</v>
      </c>
    </row>
    <row r="23" spans="1:15" ht="13.5" customHeight="1" x14ac:dyDescent="0.2">
      <c r="A23" s="136" t="s">
        <v>176</v>
      </c>
      <c r="B23" s="137" t="s">
        <v>177</v>
      </c>
      <c r="C23" s="138">
        <f t="shared" ref="C23:N23" si="7">C22/2</f>
        <v>0</v>
      </c>
      <c r="D23" s="138">
        <f t="shared" si="7"/>
        <v>27481.355599999988</v>
      </c>
      <c r="E23" s="138">
        <f t="shared" si="7"/>
        <v>40634.278999999988</v>
      </c>
      <c r="F23" s="138">
        <f t="shared" si="7"/>
        <v>0</v>
      </c>
      <c r="G23" s="138">
        <f t="shared" si="7"/>
        <v>0</v>
      </c>
      <c r="H23" s="138">
        <f t="shared" si="7"/>
        <v>0</v>
      </c>
      <c r="I23" s="138">
        <f t="shared" si="7"/>
        <v>0</v>
      </c>
      <c r="J23" s="138">
        <f t="shared" si="7"/>
        <v>0</v>
      </c>
      <c r="K23" s="138">
        <f t="shared" si="7"/>
        <v>0</v>
      </c>
      <c r="L23" s="138">
        <f t="shared" si="7"/>
        <v>0</v>
      </c>
      <c r="M23" s="138">
        <f t="shared" si="7"/>
        <v>0</v>
      </c>
      <c r="N23" s="138">
        <f t="shared" si="7"/>
        <v>0</v>
      </c>
      <c r="O23" s="156">
        <f>SUM(C23:N23)</f>
        <v>68115.634599999976</v>
      </c>
    </row>
    <row r="24" spans="1:15" ht="13.5" customHeight="1" x14ac:dyDescent="0.2">
      <c r="A24" s="136" t="s">
        <v>178</v>
      </c>
      <c r="B24" s="137" t="s">
        <v>179</v>
      </c>
      <c r="C24" s="138">
        <v>0</v>
      </c>
      <c r="D24" s="138">
        <v>0</v>
      </c>
      <c r="E24" s="138">
        <v>0</v>
      </c>
      <c r="F24" s="138">
        <v>0</v>
      </c>
      <c r="G24" s="138">
        <v>0</v>
      </c>
      <c r="H24" s="138">
        <v>0</v>
      </c>
      <c r="I24" s="138">
        <v>0</v>
      </c>
      <c r="J24" s="138">
        <v>0</v>
      </c>
      <c r="K24" s="138">
        <v>0</v>
      </c>
      <c r="L24" s="138">
        <v>0</v>
      </c>
      <c r="M24" s="138">
        <f>N14-N34</f>
        <v>0</v>
      </c>
      <c r="N24" s="138">
        <f>N14-N34</f>
        <v>0</v>
      </c>
      <c r="O24" s="156">
        <f>SUM(C24:N24)</f>
        <v>0</v>
      </c>
    </row>
    <row r="25" spans="1:15" ht="13.5" customHeight="1" x14ac:dyDescent="0.2">
      <c r="A25" s="136" t="s">
        <v>180</v>
      </c>
      <c r="B25" s="137" t="s">
        <v>181</v>
      </c>
      <c r="C25" s="138">
        <v>0</v>
      </c>
      <c r="D25" s="138">
        <v>0</v>
      </c>
      <c r="E25" s="138">
        <v>0</v>
      </c>
      <c r="F25" s="138">
        <v>0</v>
      </c>
      <c r="G25" s="138">
        <v>0</v>
      </c>
      <c r="H25" s="138">
        <v>0</v>
      </c>
      <c r="I25" s="138">
        <v>0</v>
      </c>
      <c r="J25" s="138">
        <v>0</v>
      </c>
      <c r="K25" s="138">
        <v>0</v>
      </c>
      <c r="L25" s="138">
        <v>0</v>
      </c>
      <c r="M25" s="138">
        <v>0</v>
      </c>
      <c r="N25" s="138">
        <v>0</v>
      </c>
      <c r="O25" s="156">
        <f t="shared" si="5"/>
        <v>0</v>
      </c>
    </row>
    <row r="26" spans="1:15" ht="13.5" customHeight="1" x14ac:dyDescent="0.2">
      <c r="A26" s="136" t="s">
        <v>182</v>
      </c>
      <c r="B26" s="137" t="s">
        <v>183</v>
      </c>
      <c r="C26" s="138">
        <v>0</v>
      </c>
      <c r="D26" s="138">
        <v>0</v>
      </c>
      <c r="E26" s="138">
        <v>0</v>
      </c>
      <c r="F26" s="138">
        <v>0</v>
      </c>
      <c r="G26" s="138">
        <v>0</v>
      </c>
      <c r="H26" s="138">
        <v>0</v>
      </c>
      <c r="I26" s="138">
        <v>0</v>
      </c>
      <c r="J26" s="138">
        <v>0</v>
      </c>
      <c r="K26" s="138">
        <v>0</v>
      </c>
      <c r="L26" s="138">
        <v>0</v>
      </c>
      <c r="M26" s="138">
        <v>0</v>
      </c>
      <c r="N26" s="138">
        <v>0</v>
      </c>
      <c r="O26" s="156">
        <f t="shared" si="5"/>
        <v>0</v>
      </c>
    </row>
    <row r="27" spans="1:15" ht="24" x14ac:dyDescent="0.2">
      <c r="A27" s="136" t="s">
        <v>184</v>
      </c>
      <c r="B27" s="137" t="s">
        <v>185</v>
      </c>
      <c r="C27" s="138">
        <v>0</v>
      </c>
      <c r="D27" s="138">
        <v>0</v>
      </c>
      <c r="E27" s="138">
        <v>0</v>
      </c>
      <c r="F27" s="138">
        <v>0</v>
      </c>
      <c r="G27" s="138">
        <v>0</v>
      </c>
      <c r="H27" s="138">
        <v>0</v>
      </c>
      <c r="I27" s="138">
        <v>0</v>
      </c>
      <c r="J27" s="138">
        <v>0</v>
      </c>
      <c r="K27" s="138">
        <v>0</v>
      </c>
      <c r="L27" s="138">
        <v>0</v>
      </c>
      <c r="M27" s="138">
        <v>0</v>
      </c>
      <c r="N27" s="138">
        <v>0</v>
      </c>
      <c r="O27" s="156">
        <f t="shared" si="5"/>
        <v>0</v>
      </c>
    </row>
    <row r="28" spans="1:15" ht="24.75" customHeight="1" thickBot="1" x14ac:dyDescent="0.25">
      <c r="A28" s="153" t="s">
        <v>409</v>
      </c>
      <c r="B28" s="154"/>
      <c r="C28" s="157">
        <f t="shared" ref="C28:N28" si="8">SUBTOTAL(109,C20:C27)</f>
        <v>20246.217100000009</v>
      </c>
      <c r="D28" s="157">
        <f t="shared" si="8"/>
        <v>90084.543899999961</v>
      </c>
      <c r="E28" s="157">
        <f t="shared" si="8"/>
        <v>139440.10409999997</v>
      </c>
      <c r="F28" s="157">
        <f t="shared" si="8"/>
        <v>0</v>
      </c>
      <c r="G28" s="157">
        <f t="shared" si="8"/>
        <v>0</v>
      </c>
      <c r="H28" s="157">
        <f t="shared" si="8"/>
        <v>0</v>
      </c>
      <c r="I28" s="157">
        <f t="shared" si="8"/>
        <v>0</v>
      </c>
      <c r="J28" s="157">
        <f t="shared" si="8"/>
        <v>0</v>
      </c>
      <c r="K28" s="157">
        <f t="shared" si="8"/>
        <v>0</v>
      </c>
      <c r="L28" s="157">
        <f t="shared" si="8"/>
        <v>0</v>
      </c>
      <c r="M28" s="157">
        <f t="shared" si="8"/>
        <v>0</v>
      </c>
      <c r="N28" s="157">
        <f t="shared" si="8"/>
        <v>0</v>
      </c>
      <c r="O28" s="157">
        <f>SUM(C28:N28)</f>
        <v>249770.86509999994</v>
      </c>
    </row>
    <row r="29" spans="1:15" ht="21" customHeight="1" x14ac:dyDescent="0.2">
      <c r="A29" s="680" t="s">
        <v>410</v>
      </c>
      <c r="B29" s="680"/>
      <c r="C29" s="140"/>
      <c r="D29" s="137"/>
      <c r="E29" s="137"/>
      <c r="F29" s="137"/>
      <c r="G29" s="137"/>
      <c r="H29" s="137"/>
      <c r="I29" s="137"/>
      <c r="J29" s="137"/>
      <c r="K29" s="137"/>
      <c r="L29" s="137"/>
      <c r="M29" s="137"/>
      <c r="N29" s="137"/>
      <c r="O29" s="156"/>
    </row>
    <row r="30" spans="1:15" ht="13.5" customHeight="1" x14ac:dyDescent="0.2">
      <c r="A30" s="136" t="s">
        <v>170</v>
      </c>
      <c r="B30" s="137" t="s">
        <v>171</v>
      </c>
      <c r="C30" s="156">
        <f>'Analítico Cx.'!C37</f>
        <v>124634.27</v>
      </c>
      <c r="D30" s="156">
        <f>'Analítico Cx.'!D37</f>
        <v>137240.01</v>
      </c>
      <c r="E30" s="156">
        <f>'Analítico Cx.'!E37</f>
        <v>127343.22</v>
      </c>
      <c r="F30" s="156">
        <f>'Analítico Cx.'!F37</f>
        <v>0</v>
      </c>
      <c r="G30" s="156">
        <f>'Analítico Cx.'!G37</f>
        <v>0</v>
      </c>
      <c r="H30" s="156">
        <f>'Analítico Cx.'!H37</f>
        <v>0</v>
      </c>
      <c r="I30" s="156">
        <f>'Analítico Cx.'!I37</f>
        <v>0</v>
      </c>
      <c r="J30" s="156">
        <f>'Analítico Cx.'!J37</f>
        <v>0</v>
      </c>
      <c r="K30" s="156">
        <f>'Analítico Cx.'!K37</f>
        <v>0</v>
      </c>
      <c r="L30" s="156">
        <f>'Analítico Cx.'!L37</f>
        <v>0</v>
      </c>
      <c r="M30" s="156">
        <f>'Analítico Cx.'!M37</f>
        <v>0</v>
      </c>
      <c r="N30" s="156">
        <f>'Analítico Cx.'!N37</f>
        <v>0</v>
      </c>
      <c r="O30" s="156">
        <f t="shared" ref="O30:O38" si="9">SUM(C30:N30)</f>
        <v>389217.5</v>
      </c>
    </row>
    <row r="31" spans="1:15" ht="13.5" customHeight="1" x14ac:dyDescent="0.2">
      <c r="A31" s="136" t="s">
        <v>172</v>
      </c>
      <c r="B31" s="137" t="s">
        <v>173</v>
      </c>
      <c r="C31" s="156">
        <f>'Analítico Cx.'!C38</f>
        <v>0</v>
      </c>
      <c r="D31" s="156">
        <f>'Analítico Cx.'!D38</f>
        <v>0</v>
      </c>
      <c r="E31" s="156">
        <f>'Analítico Cx.'!E38</f>
        <v>0</v>
      </c>
      <c r="F31" s="156">
        <f>'Analítico Cx.'!F38</f>
        <v>0</v>
      </c>
      <c r="G31" s="156">
        <f>'Analítico Cx.'!G38</f>
        <v>0</v>
      </c>
      <c r="H31" s="156">
        <f>'Analítico Cx.'!H38</f>
        <v>0</v>
      </c>
      <c r="I31" s="156">
        <f>'Analítico Cx.'!I38</f>
        <v>0</v>
      </c>
      <c r="J31" s="156">
        <f>'Analítico Cx.'!J38</f>
        <v>0</v>
      </c>
      <c r="K31" s="156">
        <f>'Analítico Cx.'!K38</f>
        <v>0</v>
      </c>
      <c r="L31" s="156">
        <f>'Analítico Cx.'!L38</f>
        <v>0</v>
      </c>
      <c r="M31" s="156">
        <f>'Analítico Cx.'!M38</f>
        <v>0</v>
      </c>
      <c r="N31" s="156">
        <f>'Analítico Cx.'!N38</f>
        <v>0</v>
      </c>
      <c r="O31" s="156">
        <f t="shared" si="9"/>
        <v>0</v>
      </c>
    </row>
    <row r="32" spans="1:15" ht="13.5" customHeight="1" x14ac:dyDescent="0.2">
      <c r="A32" s="136" t="s">
        <v>174</v>
      </c>
      <c r="B32" s="137" t="s">
        <v>175</v>
      </c>
      <c r="C32" s="156">
        <f>'Analítico Cx.'!C39</f>
        <v>310147.64</v>
      </c>
      <c r="D32" s="156">
        <f>'Analítico Cx.'!D39</f>
        <v>242161.48</v>
      </c>
      <c r="E32" s="156">
        <f>'Analítico Cx.'!E39</f>
        <v>225140.45</v>
      </c>
      <c r="F32" s="156">
        <f>'Analítico Cx.'!F39</f>
        <v>0</v>
      </c>
      <c r="G32" s="156">
        <f>'Analítico Cx.'!G39</f>
        <v>0</v>
      </c>
      <c r="H32" s="156">
        <f>'Analítico Cx.'!H39</f>
        <v>0</v>
      </c>
      <c r="I32" s="156">
        <f>'Analítico Cx.'!I39</f>
        <v>0</v>
      </c>
      <c r="J32" s="156">
        <f>'Analítico Cx.'!J39</f>
        <v>0</v>
      </c>
      <c r="K32" s="156">
        <f>'Analítico Cx.'!K39</f>
        <v>0</v>
      </c>
      <c r="L32" s="156">
        <f>'Analítico Cx.'!L39</f>
        <v>0</v>
      </c>
      <c r="M32" s="156">
        <f>'Analítico Cx.'!M39</f>
        <v>0</v>
      </c>
      <c r="N32" s="156">
        <f>'Analítico Cx.'!N39</f>
        <v>0</v>
      </c>
      <c r="O32" s="156">
        <f t="shared" si="9"/>
        <v>777449.57000000007</v>
      </c>
    </row>
    <row r="33" spans="1:15" ht="13.5" customHeight="1" x14ac:dyDescent="0.2">
      <c r="A33" s="136" t="s">
        <v>176</v>
      </c>
      <c r="B33" s="137" t="s">
        <v>177</v>
      </c>
      <c r="C33" s="156">
        <f>'Analítico Cx.'!C40</f>
        <v>33386</v>
      </c>
      <c r="D33" s="156">
        <f>'Analítico Cx.'!D40</f>
        <v>30313.91</v>
      </c>
      <c r="E33" s="156">
        <f>'Analítico Cx.'!E40</f>
        <v>19204.830000000002</v>
      </c>
      <c r="F33" s="156">
        <f>'Analítico Cx.'!F40</f>
        <v>0</v>
      </c>
      <c r="G33" s="156">
        <f>'Analítico Cx.'!G40</f>
        <v>0</v>
      </c>
      <c r="H33" s="156">
        <f>'Analítico Cx.'!H40</f>
        <v>0</v>
      </c>
      <c r="I33" s="156">
        <f>'Analítico Cx.'!I40</f>
        <v>0</v>
      </c>
      <c r="J33" s="156">
        <f>'Analítico Cx.'!J40</f>
        <v>0</v>
      </c>
      <c r="K33" s="156">
        <f>'Analítico Cx.'!K40</f>
        <v>0</v>
      </c>
      <c r="L33" s="156">
        <f>'Analítico Cx.'!L40</f>
        <v>0</v>
      </c>
      <c r="M33" s="156">
        <f>'Analítico Cx.'!M40</f>
        <v>0</v>
      </c>
      <c r="N33" s="156">
        <f>'Analítico Cx.'!N40</f>
        <v>0</v>
      </c>
      <c r="O33" s="156">
        <f t="shared" si="9"/>
        <v>82904.740000000005</v>
      </c>
    </row>
    <row r="34" spans="1:15" ht="13.5" customHeight="1" x14ac:dyDescent="0.2">
      <c r="A34" s="136" t="s">
        <v>178</v>
      </c>
      <c r="B34" s="137" t="s">
        <v>179</v>
      </c>
      <c r="C34" s="156">
        <f>'Analítico Cx.'!C41</f>
        <v>6067.62</v>
      </c>
      <c r="D34" s="156">
        <f>'Analítico Cx.'!D41</f>
        <v>8466.2400000000034</v>
      </c>
      <c r="E34" s="156">
        <f>'Analítico Cx.'!E41</f>
        <v>12025.8</v>
      </c>
      <c r="F34" s="156">
        <f>'Analítico Cx.'!F41</f>
        <v>0</v>
      </c>
      <c r="G34" s="156">
        <f>'Analítico Cx.'!G41</f>
        <v>0</v>
      </c>
      <c r="H34" s="156">
        <f>'Analítico Cx.'!H41</f>
        <v>0</v>
      </c>
      <c r="I34" s="156">
        <f>'Analítico Cx.'!I41</f>
        <v>0</v>
      </c>
      <c r="J34" s="156">
        <f>'Analítico Cx.'!J41</f>
        <v>0</v>
      </c>
      <c r="K34" s="156">
        <f>'Analítico Cx.'!K41</f>
        <v>0</v>
      </c>
      <c r="L34" s="156">
        <f>'Analítico Cx.'!L41</f>
        <v>0</v>
      </c>
      <c r="M34" s="156">
        <f>'Analítico Cx.'!M41</f>
        <v>0</v>
      </c>
      <c r="N34" s="156">
        <f>'Analítico Cx.'!N41</f>
        <v>0</v>
      </c>
      <c r="O34" s="156">
        <f t="shared" si="9"/>
        <v>26559.660000000003</v>
      </c>
    </row>
    <row r="35" spans="1:15" ht="13.5" customHeight="1" x14ac:dyDescent="0.2">
      <c r="A35" s="136" t="s">
        <v>180</v>
      </c>
      <c r="B35" s="137" t="s">
        <v>181</v>
      </c>
      <c r="C35" s="156">
        <f>'Analítico Cx.'!C42</f>
        <v>143723.06</v>
      </c>
      <c r="D35" s="156">
        <f>'Analítico Cx.'!D42</f>
        <v>149700.89000000001</v>
      </c>
      <c r="E35" s="156">
        <f>'Analítico Cx.'!E42</f>
        <v>245641.00999999995</v>
      </c>
      <c r="F35" s="156">
        <f>'Analítico Cx.'!F42</f>
        <v>0</v>
      </c>
      <c r="G35" s="156">
        <f>'Analítico Cx.'!G42</f>
        <v>0</v>
      </c>
      <c r="H35" s="156">
        <f>'Analítico Cx.'!H42</f>
        <v>0</v>
      </c>
      <c r="I35" s="156">
        <f>'Analítico Cx.'!I42</f>
        <v>0</v>
      </c>
      <c r="J35" s="156">
        <f>'Analítico Cx.'!J42</f>
        <v>0</v>
      </c>
      <c r="K35" s="156">
        <f>'Analítico Cx.'!K42</f>
        <v>0</v>
      </c>
      <c r="L35" s="156">
        <f>'Analítico Cx.'!L42</f>
        <v>0</v>
      </c>
      <c r="M35" s="156">
        <f>'Analítico Cx.'!M42</f>
        <v>0</v>
      </c>
      <c r="N35" s="156">
        <f>'Analítico Cx.'!N42</f>
        <v>0</v>
      </c>
      <c r="O35" s="156">
        <f t="shared" si="9"/>
        <v>539064.96</v>
      </c>
    </row>
    <row r="36" spans="1:15" ht="13.5" customHeight="1" x14ac:dyDescent="0.2">
      <c r="A36" s="136" t="s">
        <v>182</v>
      </c>
      <c r="B36" s="137" t="s">
        <v>183</v>
      </c>
      <c r="C36" s="156">
        <f>'Analítico Cx.'!C43</f>
        <v>48385.580000000024</v>
      </c>
      <c r="D36" s="156">
        <f>'Analítico Cx.'!D43</f>
        <v>53660.13</v>
      </c>
      <c r="E36" s="156">
        <f>'Analítico Cx.'!E43</f>
        <v>87168.550000000061</v>
      </c>
      <c r="F36" s="156">
        <f>'Analítico Cx.'!F43</f>
        <v>0</v>
      </c>
      <c r="G36" s="156">
        <f>'Analítico Cx.'!G43</f>
        <v>0</v>
      </c>
      <c r="H36" s="156">
        <f>'Analítico Cx.'!H43</f>
        <v>0</v>
      </c>
      <c r="I36" s="156">
        <f>'Analítico Cx.'!I43</f>
        <v>0</v>
      </c>
      <c r="J36" s="156">
        <f>'Analítico Cx.'!J43</f>
        <v>0</v>
      </c>
      <c r="K36" s="156">
        <f>'Analítico Cx.'!K43</f>
        <v>0</v>
      </c>
      <c r="L36" s="156">
        <f>'Analítico Cx.'!L43</f>
        <v>0</v>
      </c>
      <c r="M36" s="156">
        <f>'Analítico Cx.'!M43</f>
        <v>0</v>
      </c>
      <c r="N36" s="156">
        <f>'Analítico Cx.'!N43</f>
        <v>0</v>
      </c>
      <c r="O36" s="156">
        <f t="shared" si="9"/>
        <v>189214.26000000007</v>
      </c>
    </row>
    <row r="37" spans="1:15" ht="24" x14ac:dyDescent="0.2">
      <c r="A37" s="136" t="s">
        <v>184</v>
      </c>
      <c r="B37" s="137" t="s">
        <v>185</v>
      </c>
      <c r="C37" s="156">
        <f>'Analítico Cx.'!C44</f>
        <v>68223.719999999987</v>
      </c>
      <c r="D37" s="156">
        <f>'Analítico Cx.'!D44</f>
        <v>66120.740000000005</v>
      </c>
      <c r="E37" s="156">
        <f>'Analítico Cx.'!E44</f>
        <v>52744.910000000011</v>
      </c>
      <c r="F37" s="156">
        <f>'Analítico Cx.'!F44</f>
        <v>0</v>
      </c>
      <c r="G37" s="156">
        <f>'Analítico Cx.'!G44</f>
        <v>0</v>
      </c>
      <c r="H37" s="156">
        <f>'Analítico Cx.'!H44</f>
        <v>0</v>
      </c>
      <c r="I37" s="156">
        <f>'Analítico Cx.'!I44</f>
        <v>0</v>
      </c>
      <c r="J37" s="156">
        <f>'Analítico Cx.'!J44</f>
        <v>0</v>
      </c>
      <c r="K37" s="156">
        <f>'Analítico Cx.'!K44</f>
        <v>0</v>
      </c>
      <c r="L37" s="156">
        <f>'Analítico Cx.'!L44</f>
        <v>0</v>
      </c>
      <c r="M37" s="156">
        <f>'Analítico Cx.'!M44</f>
        <v>0</v>
      </c>
      <c r="N37" s="156">
        <f>'Analítico Cx.'!N44</f>
        <v>0</v>
      </c>
      <c r="O37" s="156">
        <f t="shared" si="9"/>
        <v>187089.37</v>
      </c>
    </row>
    <row r="38" spans="1:15" ht="24.75" customHeight="1" thickBot="1" x14ac:dyDescent="0.25">
      <c r="A38" s="153" t="s">
        <v>411</v>
      </c>
      <c r="B38" s="154"/>
      <c r="C38" s="157">
        <f t="shared" ref="C38:N38" si="10">SUBTOTAL(109,C30:C37)</f>
        <v>734567.89000000013</v>
      </c>
      <c r="D38" s="157">
        <f t="shared" si="10"/>
        <v>687663.4</v>
      </c>
      <c r="E38" s="157">
        <f t="shared" si="10"/>
        <v>769268.77000000014</v>
      </c>
      <c r="F38" s="157">
        <f t="shared" si="10"/>
        <v>0</v>
      </c>
      <c r="G38" s="157">
        <f t="shared" si="10"/>
        <v>0</v>
      </c>
      <c r="H38" s="157">
        <f t="shared" si="10"/>
        <v>0</v>
      </c>
      <c r="I38" s="157">
        <f t="shared" si="10"/>
        <v>0</v>
      </c>
      <c r="J38" s="157">
        <f t="shared" si="10"/>
        <v>0</v>
      </c>
      <c r="K38" s="157">
        <f t="shared" si="10"/>
        <v>0</v>
      </c>
      <c r="L38" s="157">
        <f t="shared" si="10"/>
        <v>0</v>
      </c>
      <c r="M38" s="157">
        <f t="shared" si="10"/>
        <v>0</v>
      </c>
      <c r="N38" s="157">
        <f t="shared" si="10"/>
        <v>0</v>
      </c>
      <c r="O38" s="157">
        <f t="shared" si="9"/>
        <v>2191500.06</v>
      </c>
    </row>
    <row r="39" spans="1:15" ht="24.75" customHeight="1" thickBot="1" x14ac:dyDescent="0.25">
      <c r="A39" s="681" t="s">
        <v>412</v>
      </c>
      <c r="B39" s="681"/>
      <c r="C39" s="159">
        <f t="shared" ref="C39:N39" si="11">C8+C18-C38-C28</f>
        <v>5606775.5329</v>
      </c>
      <c r="D39" s="159">
        <f t="shared" si="11"/>
        <v>6134632.6889999993</v>
      </c>
      <c r="E39" s="159">
        <f t="shared" si="11"/>
        <v>6531527.9148999983</v>
      </c>
      <c r="F39" s="159">
        <f t="shared" si="11"/>
        <v>6531527.9148999983</v>
      </c>
      <c r="G39" s="159">
        <f t="shared" si="11"/>
        <v>6531527.9148999983</v>
      </c>
      <c r="H39" s="159">
        <f t="shared" si="11"/>
        <v>6531527.9148999983</v>
      </c>
      <c r="I39" s="159">
        <f t="shared" si="11"/>
        <v>6531527.9148999983</v>
      </c>
      <c r="J39" s="159">
        <f t="shared" si="11"/>
        <v>6531527.9148999983</v>
      </c>
      <c r="K39" s="159">
        <f t="shared" si="11"/>
        <v>6531527.9148999983</v>
      </c>
      <c r="L39" s="159">
        <f t="shared" si="11"/>
        <v>6531527.9148999983</v>
      </c>
      <c r="M39" s="159">
        <f t="shared" si="11"/>
        <v>6531527.9148999983</v>
      </c>
      <c r="N39" s="159">
        <f t="shared" si="11"/>
        <v>6531527.9148999983</v>
      </c>
      <c r="O39" s="160"/>
    </row>
    <row r="40" spans="1:15" x14ac:dyDescent="0.2">
      <c r="A40" s="646"/>
      <c r="B40" s="647"/>
      <c r="C40" s="647"/>
      <c r="D40" s="647"/>
      <c r="E40" s="647"/>
      <c r="F40" s="647"/>
      <c r="G40" s="647"/>
      <c r="H40" s="647"/>
      <c r="I40" s="647"/>
      <c r="J40" s="647"/>
      <c r="K40" s="647"/>
      <c r="L40" s="647"/>
      <c r="M40" s="647"/>
      <c r="N40" s="647"/>
      <c r="O40" s="648"/>
    </row>
    <row r="41" spans="1:15" x14ac:dyDescent="0.2">
      <c r="A41" s="646"/>
      <c r="B41" s="647"/>
      <c r="C41" s="647"/>
      <c r="D41" s="647"/>
      <c r="E41" s="647"/>
      <c r="F41" s="647"/>
      <c r="G41" s="647"/>
      <c r="H41" s="647"/>
      <c r="I41" s="647"/>
      <c r="J41" s="647"/>
      <c r="K41" s="647"/>
      <c r="L41" s="647"/>
      <c r="M41" s="647"/>
      <c r="N41" s="647"/>
      <c r="O41" s="648"/>
    </row>
  </sheetData>
  <sheetProtection algorithmName="SHA-512" hashValue="NMtlYjuN2L6j1N/9HX7pLK8YyeYrxDu7YSUOHGnfUVcWyA+ECprR6zoSSPfYkxUvpqTeIBg83wy+cSf4aqjoTQ==" saltValue="ND/ysRmaHZo1IeNNv4WGAQ==" spinCount="100000" sheet="1" objects="1" scenarios="1" formatColumns="0" formatRows="0" insertRows="0"/>
  <mergeCells count="7">
    <mergeCell ref="O4:O7"/>
    <mergeCell ref="A19:B19"/>
    <mergeCell ref="A39:B39"/>
    <mergeCell ref="A3:O3"/>
    <mergeCell ref="A1:O1"/>
    <mergeCell ref="A2:O2"/>
    <mergeCell ref="A29:B29"/>
  </mergeCells>
  <phoneticPr fontId="0" type="noConversion"/>
  <printOptions horizontalCentered="1"/>
  <pageMargins left="0.19685039370078741" right="0.19685039370078741" top="0.59055118110236227" bottom="0.59055118110236227" header="0" footer="0"/>
  <pageSetup paperSize="9" scale="67" pageOrder="overThenDown" orientation="landscape" r:id="rId1"/>
  <headerFooter>
    <oddFooter>Página &amp;P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0">
    <tabColor theme="6" tint="-0.249977111117893"/>
    <pageSetUpPr fitToPage="1"/>
  </sheetPr>
  <dimension ref="A1:I2652"/>
  <sheetViews>
    <sheetView zoomScaleSheetLayoutView="85" workbookViewId="0">
      <pane ySplit="4" topLeftCell="A461" activePane="bottomLeft" state="frozen"/>
      <selection activeCell="G29" sqref="G29"/>
      <selection pane="bottomLeft" activeCell="B462" sqref="B462"/>
    </sheetView>
  </sheetViews>
  <sheetFormatPr defaultColWidth="9.140625" defaultRowHeight="12.75" x14ac:dyDescent="0.2"/>
  <cols>
    <col min="1" max="1" width="11.5703125" style="217" customWidth="1"/>
    <col min="2" max="2" width="18.42578125" style="217" customWidth="1"/>
    <col min="3" max="3" width="21.5703125" style="217" customWidth="1"/>
    <col min="4" max="4" width="12.28515625" style="218" customWidth="1"/>
    <col min="5" max="5" width="12.7109375" style="218" bestFit="1" customWidth="1"/>
    <col min="6" max="6" width="23.42578125" style="217" customWidth="1"/>
    <col min="7" max="7" width="20.42578125" style="217" customWidth="1"/>
    <col min="8" max="8" width="15.140625" style="217" customWidth="1"/>
    <col min="9" max="9" width="22.28515625" style="217" customWidth="1"/>
    <col min="10" max="16384" width="9.140625" style="199"/>
  </cols>
  <sheetData>
    <row r="1" spans="1:9" ht="27" customHeight="1" x14ac:dyDescent="0.2">
      <c r="A1" s="654" t="str">
        <f>Capa!A1</f>
        <v>Contrato de Gestão nº. 008/2021 celebrado entre a Secretaria de Justiça e Segurança Pública do Estado de Minas Gerais - SEJUSP e o Instituto Elo</v>
      </c>
      <c r="B1" s="654"/>
      <c r="C1" s="654"/>
      <c r="D1" s="654"/>
      <c r="E1" s="654"/>
      <c r="F1" s="654"/>
      <c r="G1" s="654"/>
      <c r="H1" s="654"/>
      <c r="I1" s="654"/>
    </row>
    <row r="2" spans="1:9" ht="20.25" customHeight="1" x14ac:dyDescent="0.2">
      <c r="A2" s="654" t="str">
        <f>Capa!A3</f>
        <v>7º Relatório Gerencial Financeiro</v>
      </c>
      <c r="B2" s="654"/>
      <c r="C2" s="654"/>
      <c r="D2" s="654"/>
      <c r="E2" s="654"/>
      <c r="F2" s="654"/>
      <c r="G2" s="654"/>
      <c r="H2" s="654"/>
      <c r="I2" s="654"/>
    </row>
    <row r="3" spans="1:9" ht="20.25" customHeight="1" thickBot="1" x14ac:dyDescent="0.25">
      <c r="A3" s="682" t="s">
        <v>413</v>
      </c>
      <c r="B3" s="682"/>
      <c r="C3" s="682"/>
      <c r="D3" s="682"/>
      <c r="E3" s="682"/>
      <c r="F3" s="682"/>
      <c r="G3" s="682"/>
      <c r="H3" s="682"/>
      <c r="I3" s="682"/>
    </row>
    <row r="4" spans="1:9" s="212" customFormat="1" ht="43.5" customHeight="1" thickBot="1" x14ac:dyDescent="0.25">
      <c r="A4" s="210" t="s">
        <v>414</v>
      </c>
      <c r="B4" s="210" t="s">
        <v>415</v>
      </c>
      <c r="C4" s="210" t="s">
        <v>416</v>
      </c>
      <c r="D4" s="211" t="s">
        <v>417</v>
      </c>
      <c r="E4" s="210" t="s">
        <v>418</v>
      </c>
      <c r="F4" s="210" t="s">
        <v>419</v>
      </c>
      <c r="G4" s="210" t="s">
        <v>420</v>
      </c>
      <c r="H4" s="210" t="s">
        <v>421</v>
      </c>
      <c r="I4" s="210" t="s">
        <v>422</v>
      </c>
    </row>
    <row r="5" spans="1:9" s="209" customFormat="1" ht="72" x14ac:dyDescent="0.2">
      <c r="A5" s="369">
        <v>1933</v>
      </c>
      <c r="B5" s="369" t="s">
        <v>423</v>
      </c>
      <c r="C5" s="369" t="s">
        <v>377</v>
      </c>
      <c r="D5" s="610">
        <v>2327.8000000000002</v>
      </c>
      <c r="E5" s="611">
        <v>44936</v>
      </c>
      <c r="F5" s="369" t="s">
        <v>424</v>
      </c>
      <c r="G5" s="369">
        <v>10</v>
      </c>
      <c r="H5" s="369" t="s">
        <v>129</v>
      </c>
      <c r="I5" s="369" t="s">
        <v>425</v>
      </c>
    </row>
    <row r="6" spans="1:9" s="209" customFormat="1" ht="72" x14ac:dyDescent="0.2">
      <c r="A6" s="369">
        <v>1934</v>
      </c>
      <c r="B6" s="369" t="s">
        <v>423</v>
      </c>
      <c r="C6" s="369" t="s">
        <v>377</v>
      </c>
      <c r="D6" s="610">
        <v>2327.8000000000002</v>
      </c>
      <c r="E6" s="611">
        <v>44936</v>
      </c>
      <c r="F6" s="369" t="s">
        <v>424</v>
      </c>
      <c r="G6" s="369">
        <v>10</v>
      </c>
      <c r="H6" s="369" t="s">
        <v>129</v>
      </c>
      <c r="I6" s="369" t="s">
        <v>425</v>
      </c>
    </row>
    <row r="7" spans="1:9" s="209" customFormat="1" ht="72" x14ac:dyDescent="0.2">
      <c r="A7" s="369">
        <v>1935</v>
      </c>
      <c r="B7" s="369" t="s">
        <v>423</v>
      </c>
      <c r="C7" s="369" t="s">
        <v>377</v>
      </c>
      <c r="D7" s="610">
        <v>2327.8000000000002</v>
      </c>
      <c r="E7" s="611">
        <v>44936</v>
      </c>
      <c r="F7" s="369" t="s">
        <v>424</v>
      </c>
      <c r="G7" s="369">
        <v>10</v>
      </c>
      <c r="H7" s="369" t="s">
        <v>129</v>
      </c>
      <c r="I7" s="369" t="s">
        <v>425</v>
      </c>
    </row>
    <row r="8" spans="1:9" s="209" customFormat="1" ht="72" x14ac:dyDescent="0.2">
      <c r="A8" s="369">
        <v>1936</v>
      </c>
      <c r="B8" s="369" t="s">
        <v>423</v>
      </c>
      <c r="C8" s="369" t="s">
        <v>377</v>
      </c>
      <c r="D8" s="610">
        <v>2327.8000000000002</v>
      </c>
      <c r="E8" s="611">
        <v>44936</v>
      </c>
      <c r="F8" s="369" t="s">
        <v>424</v>
      </c>
      <c r="G8" s="369">
        <v>9</v>
      </c>
      <c r="H8" s="369" t="s">
        <v>127</v>
      </c>
      <c r="I8" s="369" t="s">
        <v>425</v>
      </c>
    </row>
    <row r="9" spans="1:9" s="209" customFormat="1" ht="72" x14ac:dyDescent="0.2">
      <c r="A9" s="369">
        <v>1937</v>
      </c>
      <c r="B9" s="369" t="s">
        <v>423</v>
      </c>
      <c r="C9" s="369" t="s">
        <v>377</v>
      </c>
      <c r="D9" s="610">
        <v>2327.8000000000002</v>
      </c>
      <c r="E9" s="611">
        <v>44936</v>
      </c>
      <c r="F9" s="369" t="s">
        <v>424</v>
      </c>
      <c r="G9" s="369">
        <v>9</v>
      </c>
      <c r="H9" s="369" t="s">
        <v>127</v>
      </c>
      <c r="I9" s="369" t="s">
        <v>425</v>
      </c>
    </row>
    <row r="10" spans="1:9" s="209" customFormat="1" ht="72" x14ac:dyDescent="0.2">
      <c r="A10" s="369">
        <v>1938</v>
      </c>
      <c r="B10" s="369" t="s">
        <v>423</v>
      </c>
      <c r="C10" s="369" t="s">
        <v>377</v>
      </c>
      <c r="D10" s="610">
        <v>2327.8000000000002</v>
      </c>
      <c r="E10" s="611">
        <v>44936</v>
      </c>
      <c r="F10" s="369" t="s">
        <v>424</v>
      </c>
      <c r="G10" s="369">
        <v>9</v>
      </c>
      <c r="H10" s="369" t="s">
        <v>127</v>
      </c>
      <c r="I10" s="369" t="s">
        <v>425</v>
      </c>
    </row>
    <row r="11" spans="1:9" s="209" customFormat="1" ht="72" x14ac:dyDescent="0.2">
      <c r="A11" s="369">
        <v>1939</v>
      </c>
      <c r="B11" s="369" t="s">
        <v>423</v>
      </c>
      <c r="C11" s="369" t="s">
        <v>377</v>
      </c>
      <c r="D11" s="610">
        <v>2327.8000000000002</v>
      </c>
      <c r="E11" s="611">
        <v>44936</v>
      </c>
      <c r="F11" s="369" t="s">
        <v>424</v>
      </c>
      <c r="G11" s="369">
        <v>9</v>
      </c>
      <c r="H11" s="369" t="s">
        <v>127</v>
      </c>
      <c r="I11" s="369" t="s">
        <v>425</v>
      </c>
    </row>
    <row r="12" spans="1:9" s="209" customFormat="1" ht="72" x14ac:dyDescent="0.2">
      <c r="A12" s="369">
        <v>1940</v>
      </c>
      <c r="B12" s="369" t="s">
        <v>423</v>
      </c>
      <c r="C12" s="369" t="s">
        <v>377</v>
      </c>
      <c r="D12" s="610">
        <v>2327.8000000000002</v>
      </c>
      <c r="E12" s="611">
        <v>44936</v>
      </c>
      <c r="F12" s="369" t="s">
        <v>424</v>
      </c>
      <c r="G12" s="369">
        <v>9</v>
      </c>
      <c r="H12" s="369" t="s">
        <v>127</v>
      </c>
      <c r="I12" s="369" t="s">
        <v>425</v>
      </c>
    </row>
    <row r="13" spans="1:9" s="209" customFormat="1" ht="72" x14ac:dyDescent="0.2">
      <c r="A13" s="369">
        <v>1941</v>
      </c>
      <c r="B13" s="369" t="s">
        <v>423</v>
      </c>
      <c r="C13" s="369" t="s">
        <v>377</v>
      </c>
      <c r="D13" s="610">
        <v>2327.8000000000002</v>
      </c>
      <c r="E13" s="611">
        <v>44936</v>
      </c>
      <c r="F13" s="369" t="s">
        <v>424</v>
      </c>
      <c r="G13" s="369">
        <v>9</v>
      </c>
      <c r="H13" s="369" t="s">
        <v>127</v>
      </c>
      <c r="I13" s="369" t="s">
        <v>425</v>
      </c>
    </row>
    <row r="14" spans="1:9" s="209" customFormat="1" ht="72" x14ac:dyDescent="0.2">
      <c r="A14" s="369">
        <v>1942</v>
      </c>
      <c r="B14" s="369" t="s">
        <v>423</v>
      </c>
      <c r="C14" s="369" t="s">
        <v>377</v>
      </c>
      <c r="D14" s="610">
        <v>2327.8000000000002</v>
      </c>
      <c r="E14" s="611">
        <v>44936</v>
      </c>
      <c r="F14" s="369" t="s">
        <v>424</v>
      </c>
      <c r="G14" s="369">
        <v>9</v>
      </c>
      <c r="H14" s="369" t="s">
        <v>127</v>
      </c>
      <c r="I14" s="369" t="s">
        <v>425</v>
      </c>
    </row>
    <row r="15" spans="1:9" s="209" customFormat="1" ht="72" x14ac:dyDescent="0.2">
      <c r="A15" s="369">
        <v>1943</v>
      </c>
      <c r="B15" s="369" t="s">
        <v>423</v>
      </c>
      <c r="C15" s="369" t="s">
        <v>377</v>
      </c>
      <c r="D15" s="610">
        <v>2327.8000000000002</v>
      </c>
      <c r="E15" s="611">
        <v>44936</v>
      </c>
      <c r="F15" s="369" t="s">
        <v>424</v>
      </c>
      <c r="G15" s="369">
        <v>9</v>
      </c>
      <c r="H15" s="369" t="s">
        <v>127</v>
      </c>
      <c r="I15" s="369" t="s">
        <v>425</v>
      </c>
    </row>
    <row r="16" spans="1:9" s="209" customFormat="1" ht="72" x14ac:dyDescent="0.2">
      <c r="A16" s="369">
        <v>1944</v>
      </c>
      <c r="B16" s="369" t="s">
        <v>423</v>
      </c>
      <c r="C16" s="369" t="s">
        <v>377</v>
      </c>
      <c r="D16" s="610">
        <v>2327.8000000000002</v>
      </c>
      <c r="E16" s="611">
        <v>44936</v>
      </c>
      <c r="F16" s="369" t="s">
        <v>424</v>
      </c>
      <c r="G16" s="369">
        <v>9</v>
      </c>
      <c r="H16" s="369" t="s">
        <v>127</v>
      </c>
      <c r="I16" s="369" t="s">
        <v>425</v>
      </c>
    </row>
    <row r="17" spans="1:9" s="209" customFormat="1" ht="72" x14ac:dyDescent="0.2">
      <c r="A17" s="369">
        <v>1945</v>
      </c>
      <c r="B17" s="369" t="s">
        <v>423</v>
      </c>
      <c r="C17" s="369" t="s">
        <v>377</v>
      </c>
      <c r="D17" s="610">
        <v>2327.8000000000002</v>
      </c>
      <c r="E17" s="611">
        <v>44936</v>
      </c>
      <c r="F17" s="369" t="s">
        <v>424</v>
      </c>
      <c r="G17" s="369">
        <v>9</v>
      </c>
      <c r="H17" s="369" t="s">
        <v>127</v>
      </c>
      <c r="I17" s="369" t="s">
        <v>425</v>
      </c>
    </row>
    <row r="18" spans="1:9" s="209" customFormat="1" ht="72" x14ac:dyDescent="0.2">
      <c r="A18" s="369">
        <v>1946</v>
      </c>
      <c r="B18" s="369" t="s">
        <v>423</v>
      </c>
      <c r="C18" s="369" t="s">
        <v>377</v>
      </c>
      <c r="D18" s="610">
        <v>2327.8000000000002</v>
      </c>
      <c r="E18" s="611">
        <v>44936</v>
      </c>
      <c r="F18" s="369" t="s">
        <v>424</v>
      </c>
      <c r="G18" s="369">
        <v>9</v>
      </c>
      <c r="H18" s="369" t="s">
        <v>127</v>
      </c>
      <c r="I18" s="369" t="s">
        <v>425</v>
      </c>
    </row>
    <row r="19" spans="1:9" s="209" customFormat="1" ht="72" x14ac:dyDescent="0.2">
      <c r="A19" s="369">
        <v>1947</v>
      </c>
      <c r="B19" s="369" t="s">
        <v>423</v>
      </c>
      <c r="C19" s="369" t="s">
        <v>377</v>
      </c>
      <c r="D19" s="610">
        <v>2327.8000000000002</v>
      </c>
      <c r="E19" s="611">
        <v>44936</v>
      </c>
      <c r="F19" s="369" t="s">
        <v>424</v>
      </c>
      <c r="G19" s="369">
        <v>11</v>
      </c>
      <c r="H19" s="369" t="s">
        <v>123</v>
      </c>
      <c r="I19" s="369" t="s">
        <v>425</v>
      </c>
    </row>
    <row r="20" spans="1:9" s="209" customFormat="1" ht="72" x14ac:dyDescent="0.2">
      <c r="A20" s="369">
        <v>1948</v>
      </c>
      <c r="B20" s="369" t="s">
        <v>423</v>
      </c>
      <c r="C20" s="369" t="s">
        <v>377</v>
      </c>
      <c r="D20" s="610">
        <v>2327.8000000000002</v>
      </c>
      <c r="E20" s="611">
        <v>44936</v>
      </c>
      <c r="F20" s="369" t="s">
        <v>424</v>
      </c>
      <c r="G20" s="369">
        <v>11</v>
      </c>
      <c r="H20" s="369" t="s">
        <v>123</v>
      </c>
      <c r="I20" s="369" t="s">
        <v>425</v>
      </c>
    </row>
    <row r="21" spans="1:9" s="209" customFormat="1" ht="72" x14ac:dyDescent="0.2">
      <c r="A21" s="369">
        <v>1949</v>
      </c>
      <c r="B21" s="369" t="s">
        <v>423</v>
      </c>
      <c r="C21" s="369" t="s">
        <v>377</v>
      </c>
      <c r="D21" s="610">
        <v>2327.8000000000002</v>
      </c>
      <c r="E21" s="611">
        <v>44936</v>
      </c>
      <c r="F21" s="369" t="s">
        <v>424</v>
      </c>
      <c r="G21" s="369">
        <v>11</v>
      </c>
      <c r="H21" s="369" t="s">
        <v>123</v>
      </c>
      <c r="I21" s="369" t="s">
        <v>425</v>
      </c>
    </row>
    <row r="22" spans="1:9" s="209" customFormat="1" ht="72" x14ac:dyDescent="0.2">
      <c r="A22" s="369">
        <v>1950</v>
      </c>
      <c r="B22" s="369" t="s">
        <v>423</v>
      </c>
      <c r="C22" s="369" t="s">
        <v>377</v>
      </c>
      <c r="D22" s="610">
        <v>2327.8000000000002</v>
      </c>
      <c r="E22" s="611">
        <v>44936</v>
      </c>
      <c r="F22" s="369" t="s">
        <v>424</v>
      </c>
      <c r="G22" s="369">
        <v>11</v>
      </c>
      <c r="H22" s="369" t="s">
        <v>123</v>
      </c>
      <c r="I22" s="369" t="s">
        <v>425</v>
      </c>
    </row>
    <row r="23" spans="1:9" s="209" customFormat="1" ht="72" x14ac:dyDescent="0.2">
      <c r="A23" s="369">
        <v>1951</v>
      </c>
      <c r="B23" s="369" t="s">
        <v>423</v>
      </c>
      <c r="C23" s="369" t="s">
        <v>377</v>
      </c>
      <c r="D23" s="610">
        <v>2327.8000000000002</v>
      </c>
      <c r="E23" s="611">
        <v>44936</v>
      </c>
      <c r="F23" s="369" t="s">
        <v>424</v>
      </c>
      <c r="G23" s="369">
        <v>11</v>
      </c>
      <c r="H23" s="369" t="s">
        <v>123</v>
      </c>
      <c r="I23" s="369" t="s">
        <v>425</v>
      </c>
    </row>
    <row r="24" spans="1:9" s="209" customFormat="1" ht="72" x14ac:dyDescent="0.2">
      <c r="A24" s="369">
        <v>1952</v>
      </c>
      <c r="B24" s="369" t="s">
        <v>423</v>
      </c>
      <c r="C24" s="369" t="s">
        <v>377</v>
      </c>
      <c r="D24" s="610">
        <v>2327.8000000000002</v>
      </c>
      <c r="E24" s="611">
        <v>44936</v>
      </c>
      <c r="F24" s="369" t="s">
        <v>424</v>
      </c>
      <c r="G24" s="369">
        <v>11</v>
      </c>
      <c r="H24" s="369" t="s">
        <v>123</v>
      </c>
      <c r="I24" s="369" t="s">
        <v>425</v>
      </c>
    </row>
    <row r="25" spans="1:9" s="209" customFormat="1" ht="72" x14ac:dyDescent="0.2">
      <c r="A25" s="369">
        <v>1953</v>
      </c>
      <c r="B25" s="369" t="s">
        <v>423</v>
      </c>
      <c r="C25" s="369" t="s">
        <v>377</v>
      </c>
      <c r="D25" s="610">
        <v>2327.8000000000002</v>
      </c>
      <c r="E25" s="611">
        <v>44936</v>
      </c>
      <c r="F25" s="369" t="s">
        <v>424</v>
      </c>
      <c r="G25" s="369">
        <v>11</v>
      </c>
      <c r="H25" s="369" t="s">
        <v>123</v>
      </c>
      <c r="I25" s="369" t="s">
        <v>425</v>
      </c>
    </row>
    <row r="26" spans="1:9" s="209" customFormat="1" ht="72" x14ac:dyDescent="0.2">
      <c r="A26" s="369">
        <v>1954</v>
      </c>
      <c r="B26" s="369" t="s">
        <v>423</v>
      </c>
      <c r="C26" s="369" t="s">
        <v>377</v>
      </c>
      <c r="D26" s="610">
        <v>2327.8000000000002</v>
      </c>
      <c r="E26" s="611">
        <v>44936</v>
      </c>
      <c r="F26" s="369" t="s">
        <v>424</v>
      </c>
      <c r="G26" s="369">
        <v>11</v>
      </c>
      <c r="H26" s="369" t="s">
        <v>123</v>
      </c>
      <c r="I26" s="369" t="s">
        <v>425</v>
      </c>
    </row>
    <row r="27" spans="1:9" s="209" customFormat="1" ht="36" x14ac:dyDescent="0.2">
      <c r="A27" s="369">
        <v>1955</v>
      </c>
      <c r="B27" s="369" t="s">
        <v>426</v>
      </c>
      <c r="C27" s="369" t="s">
        <v>385</v>
      </c>
      <c r="D27" s="610">
        <v>1011.22</v>
      </c>
      <c r="E27" s="611">
        <v>44928</v>
      </c>
      <c r="F27" s="369" t="s">
        <v>427</v>
      </c>
      <c r="G27" s="369">
        <v>36242</v>
      </c>
      <c r="H27" s="369" t="s">
        <v>124</v>
      </c>
      <c r="I27" s="369" t="s">
        <v>425</v>
      </c>
    </row>
    <row r="28" spans="1:9" s="209" customFormat="1" ht="36" x14ac:dyDescent="0.2">
      <c r="A28" s="369">
        <v>1956</v>
      </c>
      <c r="B28" s="369" t="s">
        <v>428</v>
      </c>
      <c r="C28" s="369" t="s">
        <v>385</v>
      </c>
      <c r="D28" s="610">
        <v>589.88</v>
      </c>
      <c r="E28" s="611">
        <v>44928</v>
      </c>
      <c r="F28" s="369" t="s">
        <v>427</v>
      </c>
      <c r="G28" s="369">
        <v>36242</v>
      </c>
      <c r="H28" s="369" t="s">
        <v>124</v>
      </c>
      <c r="I28" s="369" t="s">
        <v>425</v>
      </c>
    </row>
    <row r="29" spans="1:9" s="209" customFormat="1" ht="36" x14ac:dyDescent="0.2">
      <c r="A29" s="369">
        <v>1957</v>
      </c>
      <c r="B29" s="369" t="s">
        <v>428</v>
      </c>
      <c r="C29" s="369" t="s">
        <v>385</v>
      </c>
      <c r="D29" s="610">
        <v>589.88</v>
      </c>
      <c r="E29" s="611">
        <v>44928</v>
      </c>
      <c r="F29" s="369" t="s">
        <v>427</v>
      </c>
      <c r="G29" s="369">
        <v>36242</v>
      </c>
      <c r="H29" s="369" t="s">
        <v>124</v>
      </c>
      <c r="I29" s="369" t="s">
        <v>425</v>
      </c>
    </row>
    <row r="30" spans="1:9" s="209" customFormat="1" ht="36" x14ac:dyDescent="0.2">
      <c r="A30" s="369">
        <v>1958</v>
      </c>
      <c r="B30" s="369" t="s">
        <v>428</v>
      </c>
      <c r="C30" s="369" t="s">
        <v>385</v>
      </c>
      <c r="D30" s="610">
        <v>589.88</v>
      </c>
      <c r="E30" s="611">
        <v>44928</v>
      </c>
      <c r="F30" s="369" t="s">
        <v>427</v>
      </c>
      <c r="G30" s="369">
        <v>36242</v>
      </c>
      <c r="H30" s="369" t="s">
        <v>124</v>
      </c>
      <c r="I30" s="369" t="s">
        <v>425</v>
      </c>
    </row>
    <row r="31" spans="1:9" s="209" customFormat="1" ht="36" x14ac:dyDescent="0.2">
      <c r="A31" s="369">
        <v>1959</v>
      </c>
      <c r="B31" s="369" t="s">
        <v>428</v>
      </c>
      <c r="C31" s="369" t="s">
        <v>385</v>
      </c>
      <c r="D31" s="610">
        <v>589.88</v>
      </c>
      <c r="E31" s="611">
        <v>44928</v>
      </c>
      <c r="F31" s="369" t="s">
        <v>427</v>
      </c>
      <c r="G31" s="369">
        <v>36242</v>
      </c>
      <c r="H31" s="369" t="s">
        <v>124</v>
      </c>
      <c r="I31" s="369" t="s">
        <v>425</v>
      </c>
    </row>
    <row r="32" spans="1:9" s="209" customFormat="1" ht="36" x14ac:dyDescent="0.2">
      <c r="A32" s="369">
        <v>1960</v>
      </c>
      <c r="B32" s="369" t="s">
        <v>428</v>
      </c>
      <c r="C32" s="369" t="s">
        <v>385</v>
      </c>
      <c r="D32" s="610">
        <v>589.88</v>
      </c>
      <c r="E32" s="611">
        <v>44928</v>
      </c>
      <c r="F32" s="369" t="s">
        <v>427</v>
      </c>
      <c r="G32" s="369">
        <v>36242</v>
      </c>
      <c r="H32" s="369" t="s">
        <v>124</v>
      </c>
      <c r="I32" s="369" t="s">
        <v>425</v>
      </c>
    </row>
    <row r="33" spans="1:9" s="209" customFormat="1" ht="36" x14ac:dyDescent="0.2">
      <c r="A33" s="369">
        <v>1961</v>
      </c>
      <c r="B33" s="369" t="s">
        <v>428</v>
      </c>
      <c r="C33" s="369" t="s">
        <v>385</v>
      </c>
      <c r="D33" s="610">
        <v>589.88</v>
      </c>
      <c r="E33" s="611">
        <v>44928</v>
      </c>
      <c r="F33" s="369" t="s">
        <v>427</v>
      </c>
      <c r="G33" s="369">
        <v>36242</v>
      </c>
      <c r="H33" s="369" t="s">
        <v>124</v>
      </c>
      <c r="I33" s="369" t="s">
        <v>425</v>
      </c>
    </row>
    <row r="34" spans="1:9" s="209" customFormat="1" ht="36" x14ac:dyDescent="0.2">
      <c r="A34" s="369">
        <v>1962</v>
      </c>
      <c r="B34" s="369" t="s">
        <v>428</v>
      </c>
      <c r="C34" s="369" t="s">
        <v>385</v>
      </c>
      <c r="D34" s="610">
        <v>589.88</v>
      </c>
      <c r="E34" s="611">
        <v>44928</v>
      </c>
      <c r="F34" s="369" t="s">
        <v>427</v>
      </c>
      <c r="G34" s="369">
        <v>36242</v>
      </c>
      <c r="H34" s="369" t="s">
        <v>124</v>
      </c>
      <c r="I34" s="369" t="s">
        <v>425</v>
      </c>
    </row>
    <row r="35" spans="1:9" s="209" customFormat="1" ht="36" x14ac:dyDescent="0.2">
      <c r="A35" s="369">
        <v>1963</v>
      </c>
      <c r="B35" s="369" t="s">
        <v>428</v>
      </c>
      <c r="C35" s="369" t="s">
        <v>385</v>
      </c>
      <c r="D35" s="610">
        <v>589.88</v>
      </c>
      <c r="E35" s="611">
        <v>44928</v>
      </c>
      <c r="F35" s="369" t="s">
        <v>427</v>
      </c>
      <c r="G35" s="369">
        <v>36242</v>
      </c>
      <c r="H35" s="369" t="s">
        <v>124</v>
      </c>
      <c r="I35" s="369" t="s">
        <v>425</v>
      </c>
    </row>
    <row r="36" spans="1:9" s="209" customFormat="1" ht="36" x14ac:dyDescent="0.2">
      <c r="A36" s="369">
        <v>1964</v>
      </c>
      <c r="B36" s="369" t="s">
        <v>428</v>
      </c>
      <c r="C36" s="369" t="s">
        <v>385</v>
      </c>
      <c r="D36" s="610">
        <v>589.87</v>
      </c>
      <c r="E36" s="611">
        <v>44928</v>
      </c>
      <c r="F36" s="369" t="s">
        <v>427</v>
      </c>
      <c r="G36" s="369">
        <v>36242</v>
      </c>
      <c r="H36" s="369" t="s">
        <v>124</v>
      </c>
      <c r="I36" s="369" t="s">
        <v>425</v>
      </c>
    </row>
    <row r="37" spans="1:9" s="209" customFormat="1" ht="36" x14ac:dyDescent="0.2">
      <c r="A37" s="369">
        <v>1965</v>
      </c>
      <c r="B37" s="369" t="s">
        <v>428</v>
      </c>
      <c r="C37" s="369" t="s">
        <v>385</v>
      </c>
      <c r="D37" s="610">
        <v>589.87</v>
      </c>
      <c r="E37" s="611">
        <v>44928</v>
      </c>
      <c r="F37" s="369" t="s">
        <v>427</v>
      </c>
      <c r="G37" s="369">
        <v>36242</v>
      </c>
      <c r="H37" s="369" t="s">
        <v>124</v>
      </c>
      <c r="I37" s="369" t="s">
        <v>425</v>
      </c>
    </row>
    <row r="38" spans="1:9" s="209" customFormat="1" ht="72" x14ac:dyDescent="0.2">
      <c r="A38" s="369">
        <v>1966</v>
      </c>
      <c r="B38" s="369" t="s">
        <v>423</v>
      </c>
      <c r="C38" s="369" t="s">
        <v>377</v>
      </c>
      <c r="D38" s="610">
        <v>2327.8000000000002</v>
      </c>
      <c r="E38" s="611">
        <v>44937</v>
      </c>
      <c r="F38" s="369" t="s">
        <v>424</v>
      </c>
      <c r="G38" s="369">
        <v>15</v>
      </c>
      <c r="H38" s="369" t="s">
        <v>128</v>
      </c>
      <c r="I38" s="369" t="s">
        <v>425</v>
      </c>
    </row>
    <row r="39" spans="1:9" s="209" customFormat="1" ht="72" x14ac:dyDescent="0.2">
      <c r="A39" s="369">
        <v>1967</v>
      </c>
      <c r="B39" s="369" t="s">
        <v>423</v>
      </c>
      <c r="C39" s="369" t="s">
        <v>377</v>
      </c>
      <c r="D39" s="610">
        <v>2327.8000000000002</v>
      </c>
      <c r="E39" s="611">
        <v>44937</v>
      </c>
      <c r="F39" s="369" t="s">
        <v>424</v>
      </c>
      <c r="G39" s="369">
        <v>15</v>
      </c>
      <c r="H39" s="369" t="s">
        <v>128</v>
      </c>
      <c r="I39" s="369" t="s">
        <v>425</v>
      </c>
    </row>
    <row r="40" spans="1:9" s="209" customFormat="1" ht="72" x14ac:dyDescent="0.2">
      <c r="A40" s="369">
        <v>1968</v>
      </c>
      <c r="B40" s="369" t="s">
        <v>423</v>
      </c>
      <c r="C40" s="369" t="s">
        <v>377</v>
      </c>
      <c r="D40" s="610">
        <v>2327.8000000000002</v>
      </c>
      <c r="E40" s="611">
        <v>44937</v>
      </c>
      <c r="F40" s="369" t="s">
        <v>424</v>
      </c>
      <c r="G40" s="369">
        <v>15</v>
      </c>
      <c r="H40" s="369" t="s">
        <v>128</v>
      </c>
      <c r="I40" s="369" t="s">
        <v>425</v>
      </c>
    </row>
    <row r="41" spans="1:9" s="209" customFormat="1" ht="72" x14ac:dyDescent="0.2">
      <c r="A41" s="369">
        <v>1969</v>
      </c>
      <c r="B41" s="369" t="s">
        <v>423</v>
      </c>
      <c r="C41" s="369" t="s">
        <v>377</v>
      </c>
      <c r="D41" s="610">
        <v>2327.8000000000002</v>
      </c>
      <c r="E41" s="611">
        <v>44937</v>
      </c>
      <c r="F41" s="369" t="s">
        <v>424</v>
      </c>
      <c r="G41" s="369">
        <v>15</v>
      </c>
      <c r="H41" s="369" t="s">
        <v>128</v>
      </c>
      <c r="I41" s="369" t="s">
        <v>425</v>
      </c>
    </row>
    <row r="42" spans="1:9" s="209" customFormat="1" ht="72" x14ac:dyDescent="0.2">
      <c r="A42" s="369">
        <v>1970</v>
      </c>
      <c r="B42" s="369" t="s">
        <v>423</v>
      </c>
      <c r="C42" s="369" t="s">
        <v>377</v>
      </c>
      <c r="D42" s="610">
        <v>2327.8000000000002</v>
      </c>
      <c r="E42" s="611">
        <v>44937</v>
      </c>
      <c r="F42" s="369" t="s">
        <v>424</v>
      </c>
      <c r="G42" s="369">
        <v>15</v>
      </c>
      <c r="H42" s="369" t="s">
        <v>128</v>
      </c>
      <c r="I42" s="369" t="s">
        <v>425</v>
      </c>
    </row>
    <row r="43" spans="1:9" s="209" customFormat="1" ht="72" x14ac:dyDescent="0.2">
      <c r="A43" s="369">
        <v>1971</v>
      </c>
      <c r="B43" s="369" t="s">
        <v>423</v>
      </c>
      <c r="C43" s="369" t="s">
        <v>377</v>
      </c>
      <c r="D43" s="610">
        <v>2327.8000000000002</v>
      </c>
      <c r="E43" s="611">
        <v>44937</v>
      </c>
      <c r="F43" s="369" t="s">
        <v>424</v>
      </c>
      <c r="G43" s="369">
        <v>15</v>
      </c>
      <c r="H43" s="369" t="s">
        <v>128</v>
      </c>
      <c r="I43" s="369" t="s">
        <v>425</v>
      </c>
    </row>
    <row r="44" spans="1:9" s="209" customFormat="1" ht="72" x14ac:dyDescent="0.2">
      <c r="A44" s="369">
        <v>1972</v>
      </c>
      <c r="B44" s="369" t="s">
        <v>423</v>
      </c>
      <c r="C44" s="369" t="s">
        <v>377</v>
      </c>
      <c r="D44" s="610">
        <v>2327.8000000000002</v>
      </c>
      <c r="E44" s="611">
        <v>44937</v>
      </c>
      <c r="F44" s="369" t="s">
        <v>424</v>
      </c>
      <c r="G44" s="369">
        <v>15</v>
      </c>
      <c r="H44" s="369" t="s">
        <v>128</v>
      </c>
      <c r="I44" s="369" t="s">
        <v>425</v>
      </c>
    </row>
    <row r="45" spans="1:9" s="209" customFormat="1" ht="72" x14ac:dyDescent="0.2">
      <c r="A45" s="369">
        <v>1973</v>
      </c>
      <c r="B45" s="369" t="s">
        <v>423</v>
      </c>
      <c r="C45" s="369" t="s">
        <v>377</v>
      </c>
      <c r="D45" s="610">
        <v>2327.8000000000002</v>
      </c>
      <c r="E45" s="611">
        <v>44937</v>
      </c>
      <c r="F45" s="369" t="s">
        <v>424</v>
      </c>
      <c r="G45" s="369">
        <v>15</v>
      </c>
      <c r="H45" s="369" t="s">
        <v>128</v>
      </c>
      <c r="I45" s="369" t="s">
        <v>425</v>
      </c>
    </row>
    <row r="46" spans="1:9" s="209" customFormat="1" ht="72" x14ac:dyDescent="0.2">
      <c r="A46" s="369">
        <v>1974</v>
      </c>
      <c r="B46" s="369" t="s">
        <v>423</v>
      </c>
      <c r="C46" s="369" t="s">
        <v>377</v>
      </c>
      <c r="D46" s="610">
        <v>2327.8000000000002</v>
      </c>
      <c r="E46" s="611">
        <v>44937</v>
      </c>
      <c r="F46" s="369" t="s">
        <v>424</v>
      </c>
      <c r="G46" s="369">
        <v>15</v>
      </c>
      <c r="H46" s="369" t="s">
        <v>128</v>
      </c>
      <c r="I46" s="369" t="s">
        <v>425</v>
      </c>
    </row>
    <row r="47" spans="1:9" s="209" customFormat="1" ht="72" x14ac:dyDescent="0.2">
      <c r="A47" s="369">
        <v>1975</v>
      </c>
      <c r="B47" s="369" t="s">
        <v>423</v>
      </c>
      <c r="C47" s="369" t="s">
        <v>377</v>
      </c>
      <c r="D47" s="610">
        <v>2327.8000000000002</v>
      </c>
      <c r="E47" s="611">
        <v>44937</v>
      </c>
      <c r="F47" s="369" t="s">
        <v>424</v>
      </c>
      <c r="G47" s="369">
        <v>15</v>
      </c>
      <c r="H47" s="369" t="s">
        <v>128</v>
      </c>
      <c r="I47" s="369" t="s">
        <v>425</v>
      </c>
    </row>
    <row r="48" spans="1:9" s="209" customFormat="1" ht="72" x14ac:dyDescent="0.2">
      <c r="A48" s="369">
        <v>1976</v>
      </c>
      <c r="B48" s="369" t="s">
        <v>423</v>
      </c>
      <c r="C48" s="369" t="s">
        <v>377</v>
      </c>
      <c r="D48" s="610">
        <v>2327.8000000000002</v>
      </c>
      <c r="E48" s="611">
        <v>44937</v>
      </c>
      <c r="F48" s="369" t="s">
        <v>424</v>
      </c>
      <c r="G48" s="369">
        <v>15</v>
      </c>
      <c r="H48" s="369" t="s">
        <v>128</v>
      </c>
      <c r="I48" s="369" t="s">
        <v>425</v>
      </c>
    </row>
    <row r="49" spans="1:9" s="209" customFormat="1" ht="72" x14ac:dyDescent="0.2">
      <c r="A49" s="369">
        <v>1977</v>
      </c>
      <c r="B49" s="369" t="s">
        <v>423</v>
      </c>
      <c r="C49" s="369" t="s">
        <v>377</v>
      </c>
      <c r="D49" s="610">
        <v>2327.8000000000002</v>
      </c>
      <c r="E49" s="611">
        <v>44937</v>
      </c>
      <c r="F49" s="369" t="s">
        <v>424</v>
      </c>
      <c r="G49" s="369">
        <v>15</v>
      </c>
      <c r="H49" s="369" t="s">
        <v>128</v>
      </c>
      <c r="I49" s="369" t="s">
        <v>425</v>
      </c>
    </row>
    <row r="50" spans="1:9" s="209" customFormat="1" ht="72" x14ac:dyDescent="0.2">
      <c r="A50" s="369">
        <v>1978</v>
      </c>
      <c r="B50" s="369" t="s">
        <v>423</v>
      </c>
      <c r="C50" s="369" t="s">
        <v>377</v>
      </c>
      <c r="D50" s="610">
        <v>2327.8000000000002</v>
      </c>
      <c r="E50" s="611">
        <v>44937</v>
      </c>
      <c r="F50" s="369" t="s">
        <v>424</v>
      </c>
      <c r="G50" s="369">
        <v>15</v>
      </c>
      <c r="H50" s="369" t="s">
        <v>128</v>
      </c>
      <c r="I50" s="369" t="s">
        <v>425</v>
      </c>
    </row>
    <row r="51" spans="1:9" s="209" customFormat="1" ht="72" x14ac:dyDescent="0.2">
      <c r="A51" s="369">
        <v>1979</v>
      </c>
      <c r="B51" s="369" t="s">
        <v>423</v>
      </c>
      <c r="C51" s="369" t="s">
        <v>377</v>
      </c>
      <c r="D51" s="610">
        <v>2327.8000000000002</v>
      </c>
      <c r="E51" s="611">
        <v>44937</v>
      </c>
      <c r="F51" s="369" t="s">
        <v>424</v>
      </c>
      <c r="G51" s="369">
        <v>15</v>
      </c>
      <c r="H51" s="369" t="s">
        <v>128</v>
      </c>
      <c r="I51" s="369" t="s">
        <v>425</v>
      </c>
    </row>
    <row r="52" spans="1:9" s="209" customFormat="1" ht="72" x14ac:dyDescent="0.2">
      <c r="A52" s="369">
        <v>1980</v>
      </c>
      <c r="B52" s="369" t="s">
        <v>423</v>
      </c>
      <c r="C52" s="369" t="s">
        <v>377</v>
      </c>
      <c r="D52" s="610">
        <v>2327.8000000000002</v>
      </c>
      <c r="E52" s="611">
        <v>44936</v>
      </c>
      <c r="F52" s="369" t="s">
        <v>424</v>
      </c>
      <c r="G52" s="369">
        <v>14</v>
      </c>
      <c r="H52" s="369" t="s">
        <v>429</v>
      </c>
      <c r="I52" s="369" t="s">
        <v>425</v>
      </c>
    </row>
    <row r="53" spans="1:9" s="209" customFormat="1" ht="72" x14ac:dyDescent="0.2">
      <c r="A53" s="369">
        <v>1981</v>
      </c>
      <c r="B53" s="369" t="s">
        <v>423</v>
      </c>
      <c r="C53" s="369" t="s">
        <v>377</v>
      </c>
      <c r="D53" s="610">
        <v>2327.8000000000002</v>
      </c>
      <c r="E53" s="611">
        <v>44936</v>
      </c>
      <c r="F53" s="369" t="s">
        <v>424</v>
      </c>
      <c r="G53" s="369">
        <v>14</v>
      </c>
      <c r="H53" s="369" t="s">
        <v>429</v>
      </c>
      <c r="I53" s="369" t="s">
        <v>425</v>
      </c>
    </row>
    <row r="54" spans="1:9" s="209" customFormat="1" ht="72" x14ac:dyDescent="0.2">
      <c r="A54" s="369">
        <v>1982</v>
      </c>
      <c r="B54" s="369" t="s">
        <v>423</v>
      </c>
      <c r="C54" s="369" t="s">
        <v>377</v>
      </c>
      <c r="D54" s="610">
        <v>2327.8000000000002</v>
      </c>
      <c r="E54" s="611">
        <v>44936</v>
      </c>
      <c r="F54" s="369" t="s">
        <v>424</v>
      </c>
      <c r="G54" s="369">
        <v>14</v>
      </c>
      <c r="H54" s="369" t="s">
        <v>429</v>
      </c>
      <c r="I54" s="369" t="s">
        <v>425</v>
      </c>
    </row>
    <row r="55" spans="1:9" s="209" customFormat="1" ht="72" x14ac:dyDescent="0.2">
      <c r="A55" s="369">
        <v>1983</v>
      </c>
      <c r="B55" s="369" t="s">
        <v>423</v>
      </c>
      <c r="C55" s="369" t="s">
        <v>377</v>
      </c>
      <c r="D55" s="610">
        <v>2327.8000000000002</v>
      </c>
      <c r="E55" s="611">
        <v>44936</v>
      </c>
      <c r="F55" s="369" t="s">
        <v>424</v>
      </c>
      <c r="G55" s="369">
        <v>14</v>
      </c>
      <c r="H55" s="369" t="s">
        <v>429</v>
      </c>
      <c r="I55" s="369" t="s">
        <v>425</v>
      </c>
    </row>
    <row r="56" spans="1:9" s="209" customFormat="1" ht="72" x14ac:dyDescent="0.2">
      <c r="A56" s="369">
        <v>1984</v>
      </c>
      <c r="B56" s="369" t="s">
        <v>423</v>
      </c>
      <c r="C56" s="369" t="s">
        <v>377</v>
      </c>
      <c r="D56" s="610">
        <v>2327.8000000000002</v>
      </c>
      <c r="E56" s="611">
        <v>44936</v>
      </c>
      <c r="F56" s="369" t="s">
        <v>424</v>
      </c>
      <c r="G56" s="369">
        <v>14</v>
      </c>
      <c r="H56" s="369" t="s">
        <v>429</v>
      </c>
      <c r="I56" s="369" t="s">
        <v>425</v>
      </c>
    </row>
    <row r="57" spans="1:9" s="209" customFormat="1" ht="36" x14ac:dyDescent="0.2">
      <c r="A57" s="369">
        <v>1985</v>
      </c>
      <c r="B57" s="369" t="s">
        <v>430</v>
      </c>
      <c r="C57" s="369" t="s">
        <v>377</v>
      </c>
      <c r="D57" s="610">
        <v>1719.99</v>
      </c>
      <c r="E57" s="611">
        <v>44944</v>
      </c>
      <c r="F57" s="369" t="s">
        <v>431</v>
      </c>
      <c r="G57" s="369">
        <v>504081</v>
      </c>
      <c r="H57" s="369" t="s">
        <v>127</v>
      </c>
      <c r="I57" s="369" t="s">
        <v>425</v>
      </c>
    </row>
    <row r="58" spans="1:9" s="209" customFormat="1" ht="72" x14ac:dyDescent="0.2">
      <c r="A58" s="369">
        <v>1986</v>
      </c>
      <c r="B58" s="369" t="s">
        <v>423</v>
      </c>
      <c r="C58" s="369" t="s">
        <v>377</v>
      </c>
      <c r="D58" s="610">
        <v>2327.8000000000002</v>
      </c>
      <c r="E58" s="611">
        <v>44936</v>
      </c>
      <c r="F58" s="369" t="s">
        <v>424</v>
      </c>
      <c r="G58" s="369">
        <v>12</v>
      </c>
      <c r="H58" s="369" t="s">
        <v>130</v>
      </c>
      <c r="I58" s="369" t="s">
        <v>425</v>
      </c>
    </row>
    <row r="59" spans="1:9" s="209" customFormat="1" ht="72" x14ac:dyDescent="0.2">
      <c r="A59" s="369">
        <v>1987</v>
      </c>
      <c r="B59" s="369" t="s">
        <v>423</v>
      </c>
      <c r="C59" s="369" t="s">
        <v>377</v>
      </c>
      <c r="D59" s="610">
        <v>2327.8000000000002</v>
      </c>
      <c r="E59" s="611">
        <v>44936</v>
      </c>
      <c r="F59" s="369" t="s">
        <v>424</v>
      </c>
      <c r="G59" s="369">
        <v>12</v>
      </c>
      <c r="H59" s="369" t="s">
        <v>130</v>
      </c>
      <c r="I59" s="369" t="s">
        <v>425</v>
      </c>
    </row>
    <row r="60" spans="1:9" s="209" customFormat="1" ht="72" x14ac:dyDescent="0.2">
      <c r="A60" s="369">
        <v>1988</v>
      </c>
      <c r="B60" s="369" t="s">
        <v>423</v>
      </c>
      <c r="C60" s="369" t="s">
        <v>377</v>
      </c>
      <c r="D60" s="610">
        <v>2327.8000000000002</v>
      </c>
      <c r="E60" s="611">
        <v>44936</v>
      </c>
      <c r="F60" s="369" t="s">
        <v>424</v>
      </c>
      <c r="G60" s="369">
        <v>12</v>
      </c>
      <c r="H60" s="369" t="s">
        <v>130</v>
      </c>
      <c r="I60" s="369" t="s">
        <v>425</v>
      </c>
    </row>
    <row r="61" spans="1:9" s="209" customFormat="1" ht="72" x14ac:dyDescent="0.2">
      <c r="A61" s="369">
        <v>1989</v>
      </c>
      <c r="B61" s="369" t="s">
        <v>423</v>
      </c>
      <c r="C61" s="369" t="s">
        <v>377</v>
      </c>
      <c r="D61" s="610">
        <v>2327.8000000000002</v>
      </c>
      <c r="E61" s="611">
        <v>44936</v>
      </c>
      <c r="F61" s="369" t="s">
        <v>424</v>
      </c>
      <c r="G61" s="369">
        <v>12</v>
      </c>
      <c r="H61" s="369" t="s">
        <v>130</v>
      </c>
      <c r="I61" s="369" t="s">
        <v>425</v>
      </c>
    </row>
    <row r="62" spans="1:9" s="209" customFormat="1" ht="36" x14ac:dyDescent="0.2">
      <c r="A62" s="369">
        <v>1990</v>
      </c>
      <c r="B62" s="369" t="s">
        <v>432</v>
      </c>
      <c r="C62" s="369" t="s">
        <v>381</v>
      </c>
      <c r="D62" s="610">
        <v>2350</v>
      </c>
      <c r="E62" s="611">
        <v>44950</v>
      </c>
      <c r="F62" s="369" t="s">
        <v>433</v>
      </c>
      <c r="G62" s="369">
        <v>5458</v>
      </c>
      <c r="H62" s="369" t="s">
        <v>434</v>
      </c>
      <c r="I62" s="369" t="s">
        <v>425</v>
      </c>
    </row>
    <row r="63" spans="1:9" s="209" customFormat="1" ht="36" x14ac:dyDescent="0.2">
      <c r="A63" s="369">
        <v>1991</v>
      </c>
      <c r="B63" s="369" t="s">
        <v>435</v>
      </c>
      <c r="C63" s="369" t="s">
        <v>381</v>
      </c>
      <c r="D63" s="610">
        <v>616</v>
      </c>
      <c r="E63" s="611">
        <v>44953</v>
      </c>
      <c r="F63" s="369" t="s">
        <v>436</v>
      </c>
      <c r="G63" s="369">
        <v>18524</v>
      </c>
      <c r="H63" s="369" t="s">
        <v>130</v>
      </c>
      <c r="I63" s="369" t="s">
        <v>425</v>
      </c>
    </row>
    <row r="64" spans="1:9" s="209" customFormat="1" ht="36" x14ac:dyDescent="0.2">
      <c r="A64" s="369">
        <v>1992</v>
      </c>
      <c r="B64" s="369" t="s">
        <v>437</v>
      </c>
      <c r="C64" s="369" t="s">
        <v>377</v>
      </c>
      <c r="D64" s="610">
        <v>2202.84</v>
      </c>
      <c r="E64" s="611">
        <v>44953</v>
      </c>
      <c r="F64" s="369" t="s">
        <v>424</v>
      </c>
      <c r="G64" s="369">
        <v>21</v>
      </c>
      <c r="H64" s="369" t="s">
        <v>130</v>
      </c>
      <c r="I64" s="369" t="s">
        <v>425</v>
      </c>
    </row>
    <row r="65" spans="1:9" s="209" customFormat="1" ht="36" x14ac:dyDescent="0.2">
      <c r="A65" s="369">
        <v>1993</v>
      </c>
      <c r="B65" s="369" t="s">
        <v>437</v>
      </c>
      <c r="C65" s="369" t="s">
        <v>377</v>
      </c>
      <c r="D65" s="610">
        <v>2202.84</v>
      </c>
      <c r="E65" s="611">
        <v>44953</v>
      </c>
      <c r="F65" s="369" t="s">
        <v>424</v>
      </c>
      <c r="G65" s="369">
        <v>18</v>
      </c>
      <c r="H65" s="369" t="s">
        <v>128</v>
      </c>
      <c r="I65" s="369" t="s">
        <v>425</v>
      </c>
    </row>
    <row r="66" spans="1:9" s="209" customFormat="1" ht="36" x14ac:dyDescent="0.2">
      <c r="A66" s="369">
        <v>1994</v>
      </c>
      <c r="B66" s="369" t="s">
        <v>437</v>
      </c>
      <c r="C66" s="369" t="s">
        <v>377</v>
      </c>
      <c r="D66" s="610">
        <v>2202.84</v>
      </c>
      <c r="E66" s="611">
        <v>44953</v>
      </c>
      <c r="F66" s="369" t="s">
        <v>424</v>
      </c>
      <c r="G66" s="369">
        <v>17</v>
      </c>
      <c r="H66" s="369" t="s">
        <v>127</v>
      </c>
      <c r="I66" s="369" t="s">
        <v>425</v>
      </c>
    </row>
    <row r="67" spans="1:9" s="209" customFormat="1" ht="72" x14ac:dyDescent="0.2">
      <c r="A67" s="369">
        <v>1995</v>
      </c>
      <c r="B67" s="369" t="s">
        <v>423</v>
      </c>
      <c r="C67" s="369" t="s">
        <v>377</v>
      </c>
      <c r="D67" s="610">
        <v>2327.8000000000002</v>
      </c>
      <c r="E67" s="611">
        <v>44953</v>
      </c>
      <c r="F67" s="369" t="s">
        <v>424</v>
      </c>
      <c r="G67" s="369">
        <v>22</v>
      </c>
      <c r="H67" s="369" t="s">
        <v>124</v>
      </c>
      <c r="I67" s="369" t="s">
        <v>425</v>
      </c>
    </row>
    <row r="68" spans="1:9" s="209" customFormat="1" ht="72" x14ac:dyDescent="0.2">
      <c r="A68" s="369">
        <v>1996</v>
      </c>
      <c r="B68" s="369" t="s">
        <v>423</v>
      </c>
      <c r="C68" s="369" t="s">
        <v>377</v>
      </c>
      <c r="D68" s="610">
        <v>2327.8000000000002</v>
      </c>
      <c r="E68" s="611">
        <v>44953</v>
      </c>
      <c r="F68" s="369" t="s">
        <v>424</v>
      </c>
      <c r="G68" s="369">
        <v>22</v>
      </c>
      <c r="H68" s="369" t="s">
        <v>124</v>
      </c>
      <c r="I68" s="369" t="s">
        <v>425</v>
      </c>
    </row>
    <row r="69" spans="1:9" s="209" customFormat="1" ht="72" x14ac:dyDescent="0.2">
      <c r="A69" s="369">
        <v>1997</v>
      </c>
      <c r="B69" s="369" t="s">
        <v>423</v>
      </c>
      <c r="C69" s="369" t="s">
        <v>377</v>
      </c>
      <c r="D69" s="610">
        <v>2327.8000000000002</v>
      </c>
      <c r="E69" s="611">
        <v>44953</v>
      </c>
      <c r="F69" s="369" t="s">
        <v>424</v>
      </c>
      <c r="G69" s="369">
        <v>22</v>
      </c>
      <c r="H69" s="369" t="s">
        <v>124</v>
      </c>
      <c r="I69" s="369" t="s">
        <v>425</v>
      </c>
    </row>
    <row r="70" spans="1:9" s="209" customFormat="1" ht="72" x14ac:dyDescent="0.2">
      <c r="A70" s="369">
        <v>1998</v>
      </c>
      <c r="B70" s="369" t="s">
        <v>423</v>
      </c>
      <c r="C70" s="369" t="s">
        <v>377</v>
      </c>
      <c r="D70" s="610">
        <v>2327.8000000000002</v>
      </c>
      <c r="E70" s="611">
        <v>44953</v>
      </c>
      <c r="F70" s="369" t="s">
        <v>424</v>
      </c>
      <c r="G70" s="369">
        <v>22</v>
      </c>
      <c r="H70" s="369" t="s">
        <v>124</v>
      </c>
      <c r="I70" s="369" t="s">
        <v>425</v>
      </c>
    </row>
    <row r="71" spans="1:9" s="209" customFormat="1" ht="72" x14ac:dyDescent="0.2">
      <c r="A71" s="369">
        <v>1999</v>
      </c>
      <c r="B71" s="369" t="s">
        <v>423</v>
      </c>
      <c r="C71" s="369" t="s">
        <v>377</v>
      </c>
      <c r="D71" s="610">
        <v>2327.8000000000002</v>
      </c>
      <c r="E71" s="611">
        <v>44953</v>
      </c>
      <c r="F71" s="369" t="s">
        <v>424</v>
      </c>
      <c r="G71" s="369">
        <v>22</v>
      </c>
      <c r="H71" s="369" t="s">
        <v>124</v>
      </c>
      <c r="I71" s="369" t="s">
        <v>425</v>
      </c>
    </row>
    <row r="72" spans="1:9" s="209" customFormat="1" ht="72" x14ac:dyDescent="0.2">
      <c r="A72" s="369">
        <v>2000</v>
      </c>
      <c r="B72" s="369" t="s">
        <v>423</v>
      </c>
      <c r="C72" s="369" t="s">
        <v>377</v>
      </c>
      <c r="D72" s="610">
        <v>2327.8000000000002</v>
      </c>
      <c r="E72" s="611">
        <v>44953</v>
      </c>
      <c r="F72" s="369" t="s">
        <v>424</v>
      </c>
      <c r="G72" s="369">
        <v>22</v>
      </c>
      <c r="H72" s="369" t="s">
        <v>124</v>
      </c>
      <c r="I72" s="369" t="s">
        <v>425</v>
      </c>
    </row>
    <row r="73" spans="1:9" s="209" customFormat="1" ht="36" x14ac:dyDescent="0.2">
      <c r="A73" s="369">
        <v>2001</v>
      </c>
      <c r="B73" s="369" t="s">
        <v>437</v>
      </c>
      <c r="C73" s="369" t="s">
        <v>377</v>
      </c>
      <c r="D73" s="610">
        <v>2202.84</v>
      </c>
      <c r="E73" s="611">
        <v>44953</v>
      </c>
      <c r="F73" s="369" t="s">
        <v>424</v>
      </c>
      <c r="G73" s="369">
        <v>22</v>
      </c>
      <c r="H73" s="369" t="s">
        <v>124</v>
      </c>
      <c r="I73" s="369" t="s">
        <v>425</v>
      </c>
    </row>
    <row r="74" spans="1:9" s="209" customFormat="1" ht="36" x14ac:dyDescent="0.2">
      <c r="A74" s="369">
        <v>2002</v>
      </c>
      <c r="B74" s="369" t="s">
        <v>437</v>
      </c>
      <c r="C74" s="369" t="s">
        <v>377</v>
      </c>
      <c r="D74" s="610">
        <v>2202.84</v>
      </c>
      <c r="E74" s="611">
        <v>44953</v>
      </c>
      <c r="F74" s="369" t="s">
        <v>424</v>
      </c>
      <c r="G74" s="369">
        <v>20</v>
      </c>
      <c r="H74" s="369" t="s">
        <v>129</v>
      </c>
      <c r="I74" s="369" t="s">
        <v>425</v>
      </c>
    </row>
    <row r="75" spans="1:9" s="209" customFormat="1" ht="36" x14ac:dyDescent="0.2">
      <c r="A75" s="369">
        <v>2003</v>
      </c>
      <c r="B75" s="369" t="s">
        <v>437</v>
      </c>
      <c r="C75" s="369" t="s">
        <v>377</v>
      </c>
      <c r="D75" s="610">
        <v>2202.84</v>
      </c>
      <c r="E75" s="611">
        <v>44953</v>
      </c>
      <c r="F75" s="369" t="s">
        <v>424</v>
      </c>
      <c r="G75" s="369">
        <v>19</v>
      </c>
      <c r="H75" s="369" t="s">
        <v>429</v>
      </c>
      <c r="I75" s="369" t="s">
        <v>425</v>
      </c>
    </row>
    <row r="76" spans="1:9" s="209" customFormat="1" ht="38.25" x14ac:dyDescent="0.2">
      <c r="A76" s="369">
        <v>2004</v>
      </c>
      <c r="B76" s="369" t="s">
        <v>438</v>
      </c>
      <c r="C76" s="329" t="s">
        <v>381</v>
      </c>
      <c r="D76" s="610">
        <v>250</v>
      </c>
      <c r="E76" s="611">
        <v>44949</v>
      </c>
      <c r="F76" s="369" t="s">
        <v>439</v>
      </c>
      <c r="G76" s="369">
        <v>10467</v>
      </c>
      <c r="H76" s="369" t="s">
        <v>127</v>
      </c>
      <c r="I76" s="369" t="s">
        <v>440</v>
      </c>
    </row>
    <row r="77" spans="1:9" s="209" customFormat="1" ht="38.25" x14ac:dyDescent="0.2">
      <c r="A77" s="369">
        <v>2005</v>
      </c>
      <c r="B77" s="369" t="s">
        <v>438</v>
      </c>
      <c r="C77" s="329" t="s">
        <v>381</v>
      </c>
      <c r="D77" s="610">
        <v>250</v>
      </c>
      <c r="E77" s="611">
        <v>44949</v>
      </c>
      <c r="F77" s="369" t="s">
        <v>439</v>
      </c>
      <c r="G77" s="369">
        <v>10467</v>
      </c>
      <c r="H77" s="369" t="s">
        <v>127</v>
      </c>
      <c r="I77" s="369" t="s">
        <v>440</v>
      </c>
    </row>
    <row r="78" spans="1:9" s="209" customFormat="1" ht="38.25" x14ac:dyDescent="0.2">
      <c r="A78" s="369">
        <v>2006</v>
      </c>
      <c r="B78" s="369" t="s">
        <v>438</v>
      </c>
      <c r="C78" s="329" t="s">
        <v>381</v>
      </c>
      <c r="D78" s="610">
        <v>250</v>
      </c>
      <c r="E78" s="611">
        <v>44949</v>
      </c>
      <c r="F78" s="369" t="s">
        <v>439</v>
      </c>
      <c r="G78" s="369">
        <v>10467</v>
      </c>
      <c r="H78" s="369" t="s">
        <v>127</v>
      </c>
      <c r="I78" s="369" t="s">
        <v>440</v>
      </c>
    </row>
    <row r="79" spans="1:9" s="209" customFormat="1" ht="38.25" x14ac:dyDescent="0.2">
      <c r="A79" s="369">
        <v>2007</v>
      </c>
      <c r="B79" s="369" t="s">
        <v>438</v>
      </c>
      <c r="C79" s="329" t="s">
        <v>381</v>
      </c>
      <c r="D79" s="610">
        <v>250</v>
      </c>
      <c r="E79" s="611">
        <v>44949</v>
      </c>
      <c r="F79" s="369" t="s">
        <v>439</v>
      </c>
      <c r="G79" s="369">
        <v>10467</v>
      </c>
      <c r="H79" s="369" t="s">
        <v>127</v>
      </c>
      <c r="I79" s="369" t="s">
        <v>440</v>
      </c>
    </row>
    <row r="80" spans="1:9" s="209" customFormat="1" ht="38.25" x14ac:dyDescent="0.2">
      <c r="A80" s="369">
        <v>2008</v>
      </c>
      <c r="B80" s="369" t="s">
        <v>438</v>
      </c>
      <c r="C80" s="329" t="s">
        <v>381</v>
      </c>
      <c r="D80" s="610">
        <v>250</v>
      </c>
      <c r="E80" s="611">
        <v>44949</v>
      </c>
      <c r="F80" s="369" t="s">
        <v>439</v>
      </c>
      <c r="G80" s="369">
        <v>10467</v>
      </c>
      <c r="H80" s="369" t="s">
        <v>127</v>
      </c>
      <c r="I80" s="369" t="s">
        <v>440</v>
      </c>
    </row>
    <row r="81" spans="1:9" s="209" customFormat="1" ht="38.25" x14ac:dyDescent="0.2">
      <c r="A81" s="369">
        <v>2009</v>
      </c>
      <c r="B81" s="369" t="s">
        <v>438</v>
      </c>
      <c r="C81" s="329" t="s">
        <v>381</v>
      </c>
      <c r="D81" s="610">
        <v>250</v>
      </c>
      <c r="E81" s="611">
        <v>44949</v>
      </c>
      <c r="F81" s="369" t="s">
        <v>439</v>
      </c>
      <c r="G81" s="369">
        <v>10467</v>
      </c>
      <c r="H81" s="369" t="s">
        <v>127</v>
      </c>
      <c r="I81" s="369" t="s">
        <v>440</v>
      </c>
    </row>
    <row r="82" spans="1:9" s="209" customFormat="1" ht="38.25" x14ac:dyDescent="0.2">
      <c r="A82" s="369">
        <v>2010</v>
      </c>
      <c r="B82" s="369" t="s">
        <v>438</v>
      </c>
      <c r="C82" s="329" t="s">
        <v>381</v>
      </c>
      <c r="D82" s="610">
        <v>250</v>
      </c>
      <c r="E82" s="611">
        <v>44949</v>
      </c>
      <c r="F82" s="369" t="s">
        <v>439</v>
      </c>
      <c r="G82" s="369">
        <v>10467</v>
      </c>
      <c r="H82" s="369" t="s">
        <v>127</v>
      </c>
      <c r="I82" s="369" t="s">
        <v>440</v>
      </c>
    </row>
    <row r="83" spans="1:9" s="209" customFormat="1" ht="38.25" x14ac:dyDescent="0.2">
      <c r="A83" s="369">
        <v>2011</v>
      </c>
      <c r="B83" s="369" t="s">
        <v>438</v>
      </c>
      <c r="C83" s="329" t="s">
        <v>381</v>
      </c>
      <c r="D83" s="610">
        <v>250</v>
      </c>
      <c r="E83" s="611">
        <v>44949</v>
      </c>
      <c r="F83" s="369" t="s">
        <v>439</v>
      </c>
      <c r="G83" s="369">
        <v>10467</v>
      </c>
      <c r="H83" s="369" t="s">
        <v>127</v>
      </c>
      <c r="I83" s="369" t="s">
        <v>440</v>
      </c>
    </row>
    <row r="84" spans="1:9" s="209" customFormat="1" ht="38.25" x14ac:dyDescent="0.2">
      <c r="A84" s="369">
        <v>2012</v>
      </c>
      <c r="B84" s="369" t="s">
        <v>438</v>
      </c>
      <c r="C84" s="329" t="s">
        <v>381</v>
      </c>
      <c r="D84" s="610">
        <v>250</v>
      </c>
      <c r="E84" s="611">
        <v>44949</v>
      </c>
      <c r="F84" s="369" t="s">
        <v>439</v>
      </c>
      <c r="G84" s="369">
        <v>10467</v>
      </c>
      <c r="H84" s="369" t="s">
        <v>127</v>
      </c>
      <c r="I84" s="369" t="s">
        <v>440</v>
      </c>
    </row>
    <row r="85" spans="1:9" s="209" customFormat="1" ht="38.25" x14ac:dyDescent="0.2">
      <c r="A85" s="369">
        <v>2013</v>
      </c>
      <c r="B85" s="369" t="s">
        <v>438</v>
      </c>
      <c r="C85" s="329" t="s">
        <v>381</v>
      </c>
      <c r="D85" s="610">
        <v>250</v>
      </c>
      <c r="E85" s="611">
        <v>44949</v>
      </c>
      <c r="F85" s="369" t="s">
        <v>439</v>
      </c>
      <c r="G85" s="369">
        <v>10467</v>
      </c>
      <c r="H85" s="369" t="s">
        <v>127</v>
      </c>
      <c r="I85" s="369" t="s">
        <v>440</v>
      </c>
    </row>
    <row r="86" spans="1:9" s="209" customFormat="1" ht="38.25" x14ac:dyDescent="0.2">
      <c r="A86" s="369">
        <v>2014</v>
      </c>
      <c r="B86" s="369" t="s">
        <v>438</v>
      </c>
      <c r="C86" s="329" t="s">
        <v>381</v>
      </c>
      <c r="D86" s="610">
        <v>250</v>
      </c>
      <c r="E86" s="611">
        <v>44949</v>
      </c>
      <c r="F86" s="369" t="s">
        <v>439</v>
      </c>
      <c r="G86" s="369">
        <v>10467</v>
      </c>
      <c r="H86" s="369" t="s">
        <v>127</v>
      </c>
      <c r="I86" s="369" t="s">
        <v>440</v>
      </c>
    </row>
    <row r="87" spans="1:9" s="209" customFormat="1" ht="38.25" x14ac:dyDescent="0.2">
      <c r="A87" s="369">
        <v>2015</v>
      </c>
      <c r="B87" s="369" t="s">
        <v>438</v>
      </c>
      <c r="C87" s="329" t="s">
        <v>381</v>
      </c>
      <c r="D87" s="610">
        <v>250</v>
      </c>
      <c r="E87" s="611">
        <v>44949</v>
      </c>
      <c r="F87" s="369" t="s">
        <v>439</v>
      </c>
      <c r="G87" s="369">
        <v>10467</v>
      </c>
      <c r="H87" s="369" t="s">
        <v>127</v>
      </c>
      <c r="I87" s="369" t="s">
        <v>440</v>
      </c>
    </row>
    <row r="88" spans="1:9" s="209" customFormat="1" ht="38.25" x14ac:dyDescent="0.2">
      <c r="A88" s="369">
        <v>2016</v>
      </c>
      <c r="B88" s="369" t="s">
        <v>438</v>
      </c>
      <c r="C88" s="329" t="s">
        <v>381</v>
      </c>
      <c r="D88" s="610">
        <v>250</v>
      </c>
      <c r="E88" s="611">
        <v>44949</v>
      </c>
      <c r="F88" s="369" t="s">
        <v>439</v>
      </c>
      <c r="G88" s="369">
        <v>10467</v>
      </c>
      <c r="H88" s="369" t="s">
        <v>127</v>
      </c>
      <c r="I88" s="369" t="s">
        <v>440</v>
      </c>
    </row>
    <row r="89" spans="1:9" s="209" customFormat="1" ht="38.25" x14ac:dyDescent="0.2">
      <c r="A89" s="369">
        <v>2017</v>
      </c>
      <c r="B89" s="369" t="s">
        <v>438</v>
      </c>
      <c r="C89" s="329" t="s">
        <v>381</v>
      </c>
      <c r="D89" s="610">
        <v>250</v>
      </c>
      <c r="E89" s="611">
        <v>44949</v>
      </c>
      <c r="F89" s="369" t="s">
        <v>439</v>
      </c>
      <c r="G89" s="369">
        <v>10467</v>
      </c>
      <c r="H89" s="369" t="s">
        <v>127</v>
      </c>
      <c r="I89" s="369" t="s">
        <v>440</v>
      </c>
    </row>
    <row r="90" spans="1:9" s="209" customFormat="1" ht="38.25" x14ac:dyDescent="0.2">
      <c r="A90" s="369">
        <v>2018</v>
      </c>
      <c r="B90" s="369" t="s">
        <v>438</v>
      </c>
      <c r="C90" s="329" t="s">
        <v>381</v>
      </c>
      <c r="D90" s="610">
        <v>250</v>
      </c>
      <c r="E90" s="611">
        <v>44949</v>
      </c>
      <c r="F90" s="369" t="s">
        <v>439</v>
      </c>
      <c r="G90" s="369">
        <v>10467</v>
      </c>
      <c r="H90" s="369" t="s">
        <v>127</v>
      </c>
      <c r="I90" s="369" t="s">
        <v>440</v>
      </c>
    </row>
    <row r="91" spans="1:9" s="209" customFormat="1" ht="38.25" x14ac:dyDescent="0.2">
      <c r="A91" s="369">
        <v>2019</v>
      </c>
      <c r="B91" s="369" t="s">
        <v>438</v>
      </c>
      <c r="C91" s="329" t="s">
        <v>381</v>
      </c>
      <c r="D91" s="610">
        <v>250</v>
      </c>
      <c r="E91" s="611">
        <v>44949</v>
      </c>
      <c r="F91" s="369" t="s">
        <v>439</v>
      </c>
      <c r="G91" s="369">
        <v>10467</v>
      </c>
      <c r="H91" s="369" t="s">
        <v>127</v>
      </c>
      <c r="I91" s="369" t="s">
        <v>440</v>
      </c>
    </row>
    <row r="92" spans="1:9" s="209" customFormat="1" ht="38.25" x14ac:dyDescent="0.2">
      <c r="A92" s="369">
        <v>2020</v>
      </c>
      <c r="B92" s="369" t="s">
        <v>438</v>
      </c>
      <c r="C92" s="329" t="s">
        <v>381</v>
      </c>
      <c r="D92" s="610">
        <v>250</v>
      </c>
      <c r="E92" s="611">
        <v>44949</v>
      </c>
      <c r="F92" s="369" t="s">
        <v>439</v>
      </c>
      <c r="G92" s="369">
        <v>10467</v>
      </c>
      <c r="H92" s="369" t="s">
        <v>127</v>
      </c>
      <c r="I92" s="369" t="s">
        <v>440</v>
      </c>
    </row>
    <row r="93" spans="1:9" s="209" customFormat="1" ht="38.25" x14ac:dyDescent="0.2">
      <c r="A93" s="369">
        <v>2021</v>
      </c>
      <c r="B93" s="369" t="s">
        <v>438</v>
      </c>
      <c r="C93" s="329" t="s">
        <v>381</v>
      </c>
      <c r="D93" s="610">
        <v>250</v>
      </c>
      <c r="E93" s="611">
        <v>44949</v>
      </c>
      <c r="F93" s="369" t="s">
        <v>439</v>
      </c>
      <c r="G93" s="369">
        <v>10467</v>
      </c>
      <c r="H93" s="369" t="s">
        <v>127</v>
      </c>
      <c r="I93" s="369" t="s">
        <v>440</v>
      </c>
    </row>
    <row r="94" spans="1:9" s="209" customFormat="1" ht="38.25" x14ac:dyDescent="0.2">
      <c r="A94" s="369">
        <v>2022</v>
      </c>
      <c r="B94" s="369" t="s">
        <v>438</v>
      </c>
      <c r="C94" s="329" t="s">
        <v>381</v>
      </c>
      <c r="D94" s="610">
        <v>250</v>
      </c>
      <c r="E94" s="611">
        <v>44949</v>
      </c>
      <c r="F94" s="369" t="s">
        <v>439</v>
      </c>
      <c r="G94" s="369">
        <v>10467</v>
      </c>
      <c r="H94" s="369" t="s">
        <v>127</v>
      </c>
      <c r="I94" s="369" t="s">
        <v>440</v>
      </c>
    </row>
    <row r="95" spans="1:9" s="209" customFormat="1" ht="38.25" x14ac:dyDescent="0.2">
      <c r="A95" s="369">
        <v>2023</v>
      </c>
      <c r="B95" s="369" t="s">
        <v>438</v>
      </c>
      <c r="C95" s="329" t="s">
        <v>381</v>
      </c>
      <c r="D95" s="610">
        <v>250</v>
      </c>
      <c r="E95" s="611">
        <v>44949</v>
      </c>
      <c r="F95" s="369" t="s">
        <v>439</v>
      </c>
      <c r="G95" s="369">
        <v>10467</v>
      </c>
      <c r="H95" s="369" t="s">
        <v>127</v>
      </c>
      <c r="I95" s="369" t="s">
        <v>440</v>
      </c>
    </row>
    <row r="96" spans="1:9" s="209" customFormat="1" ht="38.25" x14ac:dyDescent="0.2">
      <c r="A96" s="369">
        <v>2024</v>
      </c>
      <c r="B96" s="369" t="s">
        <v>438</v>
      </c>
      <c r="C96" s="329" t="s">
        <v>381</v>
      </c>
      <c r="D96" s="610">
        <v>250</v>
      </c>
      <c r="E96" s="611">
        <v>44949</v>
      </c>
      <c r="F96" s="369" t="s">
        <v>439</v>
      </c>
      <c r="G96" s="369">
        <v>10467</v>
      </c>
      <c r="H96" s="369" t="s">
        <v>127</v>
      </c>
      <c r="I96" s="369" t="s">
        <v>440</v>
      </c>
    </row>
    <row r="97" spans="1:9" s="209" customFormat="1" ht="38.25" x14ac:dyDescent="0.2">
      <c r="A97" s="369">
        <v>2025</v>
      </c>
      <c r="B97" s="369" t="s">
        <v>438</v>
      </c>
      <c r="C97" s="329" t="s">
        <v>381</v>
      </c>
      <c r="D97" s="610">
        <v>250</v>
      </c>
      <c r="E97" s="611">
        <v>44949</v>
      </c>
      <c r="F97" s="369" t="s">
        <v>439</v>
      </c>
      <c r="G97" s="369">
        <v>10467</v>
      </c>
      <c r="H97" s="369" t="s">
        <v>127</v>
      </c>
      <c r="I97" s="369" t="s">
        <v>440</v>
      </c>
    </row>
    <row r="98" spans="1:9" s="209" customFormat="1" ht="38.25" x14ac:dyDescent="0.2">
      <c r="A98" s="369">
        <v>2026</v>
      </c>
      <c r="B98" s="369" t="s">
        <v>438</v>
      </c>
      <c r="C98" s="329" t="s">
        <v>381</v>
      </c>
      <c r="D98" s="610">
        <v>250</v>
      </c>
      <c r="E98" s="611">
        <v>44949</v>
      </c>
      <c r="F98" s="369" t="s">
        <v>439</v>
      </c>
      <c r="G98" s="369">
        <v>10467</v>
      </c>
      <c r="H98" s="369" t="s">
        <v>127</v>
      </c>
      <c r="I98" s="369" t="s">
        <v>440</v>
      </c>
    </row>
    <row r="99" spans="1:9" s="209" customFormat="1" ht="38.25" x14ac:dyDescent="0.2">
      <c r="A99" s="369">
        <v>2027</v>
      </c>
      <c r="B99" s="369" t="s">
        <v>438</v>
      </c>
      <c r="C99" s="329" t="s">
        <v>381</v>
      </c>
      <c r="D99" s="610">
        <v>250</v>
      </c>
      <c r="E99" s="611">
        <v>44949</v>
      </c>
      <c r="F99" s="369" t="s">
        <v>439</v>
      </c>
      <c r="G99" s="369">
        <v>10467</v>
      </c>
      <c r="H99" s="369" t="s">
        <v>127</v>
      </c>
      <c r="I99" s="369" t="s">
        <v>440</v>
      </c>
    </row>
    <row r="100" spans="1:9" s="209" customFormat="1" ht="38.25" x14ac:dyDescent="0.2">
      <c r="A100" s="369">
        <v>2028</v>
      </c>
      <c r="B100" s="369" t="s">
        <v>438</v>
      </c>
      <c r="C100" s="329" t="s">
        <v>381</v>
      </c>
      <c r="D100" s="610">
        <v>250</v>
      </c>
      <c r="E100" s="611">
        <v>44949</v>
      </c>
      <c r="F100" s="369" t="s">
        <v>439</v>
      </c>
      <c r="G100" s="369">
        <v>10467</v>
      </c>
      <c r="H100" s="369" t="s">
        <v>127</v>
      </c>
      <c r="I100" s="369" t="s">
        <v>440</v>
      </c>
    </row>
    <row r="101" spans="1:9" s="209" customFormat="1" ht="38.25" x14ac:dyDescent="0.2">
      <c r="A101" s="369">
        <v>2029</v>
      </c>
      <c r="B101" s="369" t="s">
        <v>438</v>
      </c>
      <c r="C101" s="329" t="s">
        <v>381</v>
      </c>
      <c r="D101" s="610">
        <v>250</v>
      </c>
      <c r="E101" s="611">
        <v>44949</v>
      </c>
      <c r="F101" s="369" t="s">
        <v>439</v>
      </c>
      <c r="G101" s="369">
        <v>10467</v>
      </c>
      <c r="H101" s="369" t="s">
        <v>127</v>
      </c>
      <c r="I101" s="369" t="s">
        <v>440</v>
      </c>
    </row>
    <row r="102" spans="1:9" s="209" customFormat="1" ht="36" x14ac:dyDescent="0.2">
      <c r="A102" s="369">
        <v>2030</v>
      </c>
      <c r="B102" s="369" t="s">
        <v>441</v>
      </c>
      <c r="C102" s="369" t="s">
        <v>379</v>
      </c>
      <c r="D102" s="610">
        <v>1350</v>
      </c>
      <c r="E102" s="611">
        <v>44949</v>
      </c>
      <c r="F102" s="369" t="s">
        <v>439</v>
      </c>
      <c r="G102" s="369">
        <v>10467</v>
      </c>
      <c r="H102" s="369" t="s">
        <v>127</v>
      </c>
      <c r="I102" s="369" t="s">
        <v>440</v>
      </c>
    </row>
    <row r="103" spans="1:9" s="209" customFormat="1" ht="36" x14ac:dyDescent="0.2">
      <c r="A103" s="369">
        <v>2031</v>
      </c>
      <c r="B103" s="369" t="s">
        <v>441</v>
      </c>
      <c r="C103" s="369" t="s">
        <v>379</v>
      </c>
      <c r="D103" s="610">
        <v>1350</v>
      </c>
      <c r="E103" s="611">
        <v>44949</v>
      </c>
      <c r="F103" s="369" t="s">
        <v>439</v>
      </c>
      <c r="G103" s="369">
        <v>10467</v>
      </c>
      <c r="H103" s="369" t="s">
        <v>127</v>
      </c>
      <c r="I103" s="369" t="s">
        <v>440</v>
      </c>
    </row>
    <row r="104" spans="1:9" s="209" customFormat="1" ht="36" x14ac:dyDescent="0.2">
      <c r="A104" s="369">
        <v>2032</v>
      </c>
      <c r="B104" s="369" t="s">
        <v>442</v>
      </c>
      <c r="C104" s="369" t="s">
        <v>385</v>
      </c>
      <c r="D104" s="610">
        <v>250</v>
      </c>
      <c r="E104" s="611">
        <v>44949</v>
      </c>
      <c r="F104" s="369" t="s">
        <v>439</v>
      </c>
      <c r="G104" s="369">
        <v>10467</v>
      </c>
      <c r="H104" s="369" t="s">
        <v>127</v>
      </c>
      <c r="I104" s="369" t="s">
        <v>440</v>
      </c>
    </row>
    <row r="105" spans="1:9" s="209" customFormat="1" ht="36" x14ac:dyDescent="0.2">
      <c r="A105" s="369">
        <v>2033</v>
      </c>
      <c r="B105" s="369" t="s">
        <v>442</v>
      </c>
      <c r="C105" s="369" t="s">
        <v>385</v>
      </c>
      <c r="D105" s="610">
        <v>250</v>
      </c>
      <c r="E105" s="611">
        <v>44949</v>
      </c>
      <c r="F105" s="369" t="s">
        <v>439</v>
      </c>
      <c r="G105" s="369">
        <v>10467</v>
      </c>
      <c r="H105" s="369" t="s">
        <v>127</v>
      </c>
      <c r="I105" s="369" t="s">
        <v>440</v>
      </c>
    </row>
    <row r="106" spans="1:9" s="209" customFormat="1" ht="36" x14ac:dyDescent="0.2">
      <c r="A106" s="369">
        <v>2034</v>
      </c>
      <c r="B106" s="369" t="s">
        <v>443</v>
      </c>
      <c r="C106" s="369" t="s">
        <v>377</v>
      </c>
      <c r="D106" s="610">
        <v>1100</v>
      </c>
      <c r="E106" s="611">
        <v>44949</v>
      </c>
      <c r="F106" s="369" t="s">
        <v>439</v>
      </c>
      <c r="G106" s="369">
        <v>10465</v>
      </c>
      <c r="H106" s="369" t="s">
        <v>121</v>
      </c>
      <c r="I106" s="369" t="s">
        <v>425</v>
      </c>
    </row>
    <row r="107" spans="1:9" s="209" customFormat="1" ht="36" x14ac:dyDescent="0.2">
      <c r="A107" s="369">
        <v>2035</v>
      </c>
      <c r="B107" s="369" t="s">
        <v>443</v>
      </c>
      <c r="C107" s="369" t="s">
        <v>377</v>
      </c>
      <c r="D107" s="610">
        <v>1100</v>
      </c>
      <c r="E107" s="611">
        <v>44949</v>
      </c>
      <c r="F107" s="369" t="s">
        <v>439</v>
      </c>
      <c r="G107" s="369">
        <v>10465</v>
      </c>
      <c r="H107" s="369" t="s">
        <v>121</v>
      </c>
      <c r="I107" s="369" t="s">
        <v>425</v>
      </c>
    </row>
    <row r="108" spans="1:9" s="209" customFormat="1" ht="36" x14ac:dyDescent="0.2">
      <c r="A108" s="369">
        <v>2036</v>
      </c>
      <c r="B108" s="369" t="s">
        <v>443</v>
      </c>
      <c r="C108" s="369" t="s">
        <v>377</v>
      </c>
      <c r="D108" s="610">
        <v>1100</v>
      </c>
      <c r="E108" s="611">
        <v>44949</v>
      </c>
      <c r="F108" s="369" t="s">
        <v>439</v>
      </c>
      <c r="G108" s="369">
        <v>10466</v>
      </c>
      <c r="H108" s="369" t="s">
        <v>128</v>
      </c>
      <c r="I108" s="369" t="s">
        <v>425</v>
      </c>
    </row>
    <row r="109" spans="1:9" s="209" customFormat="1" ht="36" x14ac:dyDescent="0.2">
      <c r="A109" s="369">
        <v>2037</v>
      </c>
      <c r="B109" s="369" t="s">
        <v>438</v>
      </c>
      <c r="C109" s="369" t="s">
        <v>379</v>
      </c>
      <c r="D109" s="610">
        <v>250</v>
      </c>
      <c r="E109" s="611">
        <v>44949</v>
      </c>
      <c r="F109" s="369" t="s">
        <v>439</v>
      </c>
      <c r="G109" s="369">
        <v>10468</v>
      </c>
      <c r="H109" s="369" t="s">
        <v>124</v>
      </c>
      <c r="I109" s="369" t="s">
        <v>440</v>
      </c>
    </row>
    <row r="110" spans="1:9" s="209" customFormat="1" ht="36" x14ac:dyDescent="0.2">
      <c r="A110" s="369">
        <v>2038</v>
      </c>
      <c r="B110" s="369" t="s">
        <v>438</v>
      </c>
      <c r="C110" s="369" t="s">
        <v>379</v>
      </c>
      <c r="D110" s="610">
        <v>250</v>
      </c>
      <c r="E110" s="611">
        <v>44949</v>
      </c>
      <c r="F110" s="369" t="s">
        <v>439</v>
      </c>
      <c r="G110" s="369">
        <v>10468</v>
      </c>
      <c r="H110" s="369" t="s">
        <v>124</v>
      </c>
      <c r="I110" s="369" t="s">
        <v>440</v>
      </c>
    </row>
    <row r="111" spans="1:9" s="209" customFormat="1" ht="36" x14ac:dyDescent="0.2">
      <c r="A111" s="369">
        <v>2039</v>
      </c>
      <c r="B111" s="369" t="s">
        <v>438</v>
      </c>
      <c r="C111" s="369" t="s">
        <v>379</v>
      </c>
      <c r="D111" s="610">
        <v>250</v>
      </c>
      <c r="E111" s="611">
        <v>44949</v>
      </c>
      <c r="F111" s="369" t="s">
        <v>439</v>
      </c>
      <c r="G111" s="369">
        <v>10468</v>
      </c>
      <c r="H111" s="369" t="s">
        <v>124</v>
      </c>
      <c r="I111" s="369" t="s">
        <v>440</v>
      </c>
    </row>
    <row r="112" spans="1:9" s="209" customFormat="1" ht="36" x14ac:dyDescent="0.2">
      <c r="A112" s="369">
        <v>2040</v>
      </c>
      <c r="B112" s="369" t="s">
        <v>438</v>
      </c>
      <c r="C112" s="369" t="s">
        <v>379</v>
      </c>
      <c r="D112" s="610">
        <v>250</v>
      </c>
      <c r="E112" s="611">
        <v>44949</v>
      </c>
      <c r="F112" s="369" t="s">
        <v>439</v>
      </c>
      <c r="G112" s="369">
        <v>10468</v>
      </c>
      <c r="H112" s="369" t="s">
        <v>124</v>
      </c>
      <c r="I112" s="369" t="s">
        <v>440</v>
      </c>
    </row>
    <row r="113" spans="1:9" s="209" customFormat="1" ht="36" x14ac:dyDescent="0.2">
      <c r="A113" s="369">
        <v>2041</v>
      </c>
      <c r="B113" s="369" t="s">
        <v>438</v>
      </c>
      <c r="C113" s="369" t="s">
        <v>379</v>
      </c>
      <c r="D113" s="610">
        <v>250</v>
      </c>
      <c r="E113" s="611">
        <v>44949</v>
      </c>
      <c r="F113" s="369" t="s">
        <v>439</v>
      </c>
      <c r="G113" s="369">
        <v>10468</v>
      </c>
      <c r="H113" s="369" t="s">
        <v>124</v>
      </c>
      <c r="I113" s="369" t="s">
        <v>440</v>
      </c>
    </row>
    <row r="114" spans="1:9" s="209" customFormat="1" ht="36" x14ac:dyDescent="0.2">
      <c r="A114" s="369">
        <v>2042</v>
      </c>
      <c r="B114" s="369" t="s">
        <v>438</v>
      </c>
      <c r="C114" s="369" t="s">
        <v>379</v>
      </c>
      <c r="D114" s="610">
        <v>250</v>
      </c>
      <c r="E114" s="611">
        <v>44949</v>
      </c>
      <c r="F114" s="369" t="s">
        <v>439</v>
      </c>
      <c r="G114" s="369">
        <v>10468</v>
      </c>
      <c r="H114" s="369" t="s">
        <v>124</v>
      </c>
      <c r="I114" s="369" t="s">
        <v>440</v>
      </c>
    </row>
    <row r="115" spans="1:9" s="209" customFormat="1" ht="36" x14ac:dyDescent="0.2">
      <c r="A115" s="369">
        <v>2043</v>
      </c>
      <c r="B115" s="369" t="s">
        <v>438</v>
      </c>
      <c r="C115" s="369" t="s">
        <v>379</v>
      </c>
      <c r="D115" s="610">
        <v>250</v>
      </c>
      <c r="E115" s="611">
        <v>44949</v>
      </c>
      <c r="F115" s="369" t="s">
        <v>439</v>
      </c>
      <c r="G115" s="369">
        <v>10468</v>
      </c>
      <c r="H115" s="369" t="s">
        <v>124</v>
      </c>
      <c r="I115" s="369" t="s">
        <v>440</v>
      </c>
    </row>
    <row r="116" spans="1:9" s="209" customFormat="1" ht="36" x14ac:dyDescent="0.2">
      <c r="A116" s="369">
        <v>2044</v>
      </c>
      <c r="B116" s="369" t="s">
        <v>438</v>
      </c>
      <c r="C116" s="369" t="s">
        <v>379</v>
      </c>
      <c r="D116" s="610">
        <v>250</v>
      </c>
      <c r="E116" s="611">
        <v>44949</v>
      </c>
      <c r="F116" s="369" t="s">
        <v>439</v>
      </c>
      <c r="G116" s="369">
        <v>10468</v>
      </c>
      <c r="H116" s="369" t="s">
        <v>124</v>
      </c>
      <c r="I116" s="369" t="s">
        <v>440</v>
      </c>
    </row>
    <row r="117" spans="1:9" s="209" customFormat="1" ht="36" x14ac:dyDescent="0.2">
      <c r="A117" s="369">
        <v>2045</v>
      </c>
      <c r="B117" s="369" t="s">
        <v>438</v>
      </c>
      <c r="C117" s="369" t="s">
        <v>379</v>
      </c>
      <c r="D117" s="610">
        <v>250</v>
      </c>
      <c r="E117" s="611">
        <v>44949</v>
      </c>
      <c r="F117" s="369" t="s">
        <v>439</v>
      </c>
      <c r="G117" s="369">
        <v>10468</v>
      </c>
      <c r="H117" s="369" t="s">
        <v>124</v>
      </c>
      <c r="I117" s="369" t="s">
        <v>440</v>
      </c>
    </row>
    <row r="118" spans="1:9" s="209" customFormat="1" ht="36" x14ac:dyDescent="0.2">
      <c r="A118" s="369">
        <v>2046</v>
      </c>
      <c r="B118" s="369" t="s">
        <v>438</v>
      </c>
      <c r="C118" s="369" t="s">
        <v>379</v>
      </c>
      <c r="D118" s="610">
        <v>250</v>
      </c>
      <c r="E118" s="611">
        <v>44949</v>
      </c>
      <c r="F118" s="369" t="s">
        <v>439</v>
      </c>
      <c r="G118" s="369">
        <v>10468</v>
      </c>
      <c r="H118" s="369" t="s">
        <v>124</v>
      </c>
      <c r="I118" s="369" t="s">
        <v>440</v>
      </c>
    </row>
    <row r="119" spans="1:9" s="209" customFormat="1" ht="36" x14ac:dyDescent="0.2">
      <c r="A119" s="369">
        <v>2047</v>
      </c>
      <c r="B119" s="369" t="s">
        <v>441</v>
      </c>
      <c r="C119" s="369" t="s">
        <v>379</v>
      </c>
      <c r="D119" s="610">
        <v>1000</v>
      </c>
      <c r="E119" s="611">
        <v>44949</v>
      </c>
      <c r="F119" s="369" t="s">
        <v>439</v>
      </c>
      <c r="G119" s="369">
        <v>10468</v>
      </c>
      <c r="H119" s="369" t="s">
        <v>124</v>
      </c>
      <c r="I119" s="369" t="s">
        <v>440</v>
      </c>
    </row>
    <row r="120" spans="1:9" s="209" customFormat="1" ht="36" x14ac:dyDescent="0.2">
      <c r="A120" s="369">
        <v>2048</v>
      </c>
      <c r="B120" s="369" t="s">
        <v>444</v>
      </c>
      <c r="C120" s="369" t="s">
        <v>401</v>
      </c>
      <c r="D120" s="610">
        <v>989</v>
      </c>
      <c r="E120" s="611">
        <v>44956</v>
      </c>
      <c r="F120" s="369" t="s">
        <v>445</v>
      </c>
      <c r="G120" s="369">
        <v>2159</v>
      </c>
      <c r="H120" s="369" t="s">
        <v>434</v>
      </c>
      <c r="I120" s="369" t="s">
        <v>425</v>
      </c>
    </row>
    <row r="121" spans="1:9" s="209" customFormat="1" ht="36" x14ac:dyDescent="0.2">
      <c r="A121" s="369">
        <v>2049</v>
      </c>
      <c r="B121" s="369" t="s">
        <v>444</v>
      </c>
      <c r="C121" s="369" t="s">
        <v>401</v>
      </c>
      <c r="D121" s="610">
        <v>989</v>
      </c>
      <c r="E121" s="611">
        <v>44956</v>
      </c>
      <c r="F121" s="369" t="s">
        <v>445</v>
      </c>
      <c r="G121" s="369">
        <v>2159</v>
      </c>
      <c r="H121" s="369" t="s">
        <v>434</v>
      </c>
      <c r="I121" s="369" t="s">
        <v>425</v>
      </c>
    </row>
    <row r="122" spans="1:9" s="209" customFormat="1" ht="36" x14ac:dyDescent="0.2">
      <c r="A122" s="369">
        <v>2050</v>
      </c>
      <c r="B122" s="369" t="s">
        <v>444</v>
      </c>
      <c r="C122" s="369" t="s">
        <v>401</v>
      </c>
      <c r="D122" s="610">
        <v>989</v>
      </c>
      <c r="E122" s="611">
        <v>44956</v>
      </c>
      <c r="F122" s="369" t="s">
        <v>445</v>
      </c>
      <c r="G122" s="369">
        <v>2159</v>
      </c>
      <c r="H122" s="369" t="s">
        <v>434</v>
      </c>
      <c r="I122" s="369" t="s">
        <v>425</v>
      </c>
    </row>
    <row r="123" spans="1:9" s="209" customFormat="1" ht="36" x14ac:dyDescent="0.2">
      <c r="A123" s="369">
        <v>2051</v>
      </c>
      <c r="B123" s="369" t="s">
        <v>444</v>
      </c>
      <c r="C123" s="369" t="s">
        <v>401</v>
      </c>
      <c r="D123" s="610">
        <v>989</v>
      </c>
      <c r="E123" s="611">
        <v>44956</v>
      </c>
      <c r="F123" s="369" t="s">
        <v>445</v>
      </c>
      <c r="G123" s="369">
        <v>2159</v>
      </c>
      <c r="H123" s="369" t="s">
        <v>434</v>
      </c>
      <c r="I123" s="369" t="s">
        <v>425</v>
      </c>
    </row>
    <row r="124" spans="1:9" s="209" customFormat="1" ht="36" x14ac:dyDescent="0.2">
      <c r="A124" s="369">
        <v>2052</v>
      </c>
      <c r="B124" s="369" t="s">
        <v>444</v>
      </c>
      <c r="C124" s="369" t="s">
        <v>401</v>
      </c>
      <c r="D124" s="610">
        <v>989</v>
      </c>
      <c r="E124" s="611">
        <v>44956</v>
      </c>
      <c r="F124" s="369" t="s">
        <v>445</v>
      </c>
      <c r="G124" s="369">
        <v>2159</v>
      </c>
      <c r="H124" s="369" t="s">
        <v>434</v>
      </c>
      <c r="I124" s="369" t="s">
        <v>425</v>
      </c>
    </row>
    <row r="125" spans="1:9" s="209" customFormat="1" ht="36" x14ac:dyDescent="0.2">
      <c r="A125" s="369">
        <v>2053</v>
      </c>
      <c r="B125" s="369" t="s">
        <v>444</v>
      </c>
      <c r="C125" s="369" t="s">
        <v>401</v>
      </c>
      <c r="D125" s="610">
        <v>989</v>
      </c>
      <c r="E125" s="611">
        <v>44956</v>
      </c>
      <c r="F125" s="369" t="s">
        <v>445</v>
      </c>
      <c r="G125" s="369">
        <v>2159</v>
      </c>
      <c r="H125" s="369" t="s">
        <v>434</v>
      </c>
      <c r="I125" s="369" t="s">
        <v>425</v>
      </c>
    </row>
    <row r="126" spans="1:9" s="209" customFormat="1" ht="36" x14ac:dyDescent="0.2">
      <c r="A126" s="369">
        <v>2054</v>
      </c>
      <c r="B126" s="369" t="s">
        <v>444</v>
      </c>
      <c r="C126" s="369" t="s">
        <v>401</v>
      </c>
      <c r="D126" s="610">
        <v>989</v>
      </c>
      <c r="E126" s="611">
        <v>44956</v>
      </c>
      <c r="F126" s="369" t="s">
        <v>445</v>
      </c>
      <c r="G126" s="369">
        <v>2159</v>
      </c>
      <c r="H126" s="369" t="s">
        <v>434</v>
      </c>
      <c r="I126" s="369" t="s">
        <v>425</v>
      </c>
    </row>
    <row r="127" spans="1:9" s="209" customFormat="1" ht="36" x14ac:dyDescent="0.2">
      <c r="A127" s="369">
        <v>2055</v>
      </c>
      <c r="B127" s="369" t="s">
        <v>444</v>
      </c>
      <c r="C127" s="369" t="s">
        <v>401</v>
      </c>
      <c r="D127" s="610">
        <v>989</v>
      </c>
      <c r="E127" s="611">
        <v>44956</v>
      </c>
      <c r="F127" s="369" t="s">
        <v>445</v>
      </c>
      <c r="G127" s="369">
        <v>2159</v>
      </c>
      <c r="H127" s="369" t="s">
        <v>434</v>
      </c>
      <c r="I127" s="369" t="s">
        <v>425</v>
      </c>
    </row>
    <row r="128" spans="1:9" s="209" customFormat="1" ht="36" x14ac:dyDescent="0.2">
      <c r="A128" s="369">
        <v>2056</v>
      </c>
      <c r="B128" s="369" t="s">
        <v>444</v>
      </c>
      <c r="C128" s="369" t="s">
        <v>401</v>
      </c>
      <c r="D128" s="610">
        <v>989</v>
      </c>
      <c r="E128" s="611">
        <v>44956</v>
      </c>
      <c r="F128" s="369" t="s">
        <v>445</v>
      </c>
      <c r="G128" s="369">
        <v>2159</v>
      </c>
      <c r="H128" s="369" t="s">
        <v>434</v>
      </c>
      <c r="I128" s="369" t="s">
        <v>425</v>
      </c>
    </row>
    <row r="129" spans="1:9" s="209" customFormat="1" ht="36" x14ac:dyDescent="0.2">
      <c r="A129" s="369">
        <v>2057</v>
      </c>
      <c r="B129" s="369" t="s">
        <v>444</v>
      </c>
      <c r="C129" s="369" t="s">
        <v>401</v>
      </c>
      <c r="D129" s="610">
        <v>989</v>
      </c>
      <c r="E129" s="611">
        <v>44956</v>
      </c>
      <c r="F129" s="369" t="s">
        <v>445</v>
      </c>
      <c r="G129" s="369">
        <v>2159</v>
      </c>
      <c r="H129" s="369" t="s">
        <v>434</v>
      </c>
      <c r="I129" s="369" t="s">
        <v>425</v>
      </c>
    </row>
    <row r="130" spans="1:9" s="209" customFormat="1" ht="36" x14ac:dyDescent="0.2">
      <c r="A130" s="369">
        <v>2058</v>
      </c>
      <c r="B130" s="369" t="s">
        <v>444</v>
      </c>
      <c r="C130" s="369" t="s">
        <v>401</v>
      </c>
      <c r="D130" s="610">
        <v>989</v>
      </c>
      <c r="E130" s="611">
        <v>44956</v>
      </c>
      <c r="F130" s="369" t="s">
        <v>445</v>
      </c>
      <c r="G130" s="369">
        <v>2159</v>
      </c>
      <c r="H130" s="369" t="s">
        <v>434</v>
      </c>
      <c r="I130" s="369" t="s">
        <v>425</v>
      </c>
    </row>
    <row r="131" spans="1:9" s="209" customFormat="1" ht="36" x14ac:dyDescent="0.2">
      <c r="A131" s="369">
        <v>2059</v>
      </c>
      <c r="B131" s="369" t="s">
        <v>444</v>
      </c>
      <c r="C131" s="369" t="s">
        <v>401</v>
      </c>
      <c r="D131" s="610">
        <v>989</v>
      </c>
      <c r="E131" s="611">
        <v>44956</v>
      </c>
      <c r="F131" s="369" t="s">
        <v>445</v>
      </c>
      <c r="G131" s="369">
        <v>2159</v>
      </c>
      <c r="H131" s="369" t="s">
        <v>434</v>
      </c>
      <c r="I131" s="369" t="s">
        <v>425</v>
      </c>
    </row>
    <row r="132" spans="1:9" s="209" customFormat="1" ht="36" x14ac:dyDescent="0.2">
      <c r="A132" s="369">
        <v>2060</v>
      </c>
      <c r="B132" s="369" t="s">
        <v>444</v>
      </c>
      <c r="C132" s="369" t="s">
        <v>401</v>
      </c>
      <c r="D132" s="610">
        <v>989</v>
      </c>
      <c r="E132" s="611">
        <v>44956</v>
      </c>
      <c r="F132" s="369" t="s">
        <v>445</v>
      </c>
      <c r="G132" s="369">
        <v>2159</v>
      </c>
      <c r="H132" s="369" t="s">
        <v>434</v>
      </c>
      <c r="I132" s="369" t="s">
        <v>425</v>
      </c>
    </row>
    <row r="133" spans="1:9" s="209" customFormat="1" ht="36" x14ac:dyDescent="0.2">
      <c r="A133" s="369">
        <v>2061</v>
      </c>
      <c r="B133" s="369" t="s">
        <v>444</v>
      </c>
      <c r="C133" s="369" t="s">
        <v>401</v>
      </c>
      <c r="D133" s="610">
        <v>989</v>
      </c>
      <c r="E133" s="611">
        <v>44956</v>
      </c>
      <c r="F133" s="369" t="s">
        <v>445</v>
      </c>
      <c r="G133" s="369">
        <v>2159</v>
      </c>
      <c r="H133" s="369" t="s">
        <v>434</v>
      </c>
      <c r="I133" s="369" t="s">
        <v>425</v>
      </c>
    </row>
    <row r="134" spans="1:9" s="209" customFormat="1" ht="36" x14ac:dyDescent="0.2">
      <c r="A134" s="369">
        <v>2062</v>
      </c>
      <c r="B134" s="369" t="s">
        <v>444</v>
      </c>
      <c r="C134" s="369" t="s">
        <v>401</v>
      </c>
      <c r="D134" s="610">
        <v>989</v>
      </c>
      <c r="E134" s="611">
        <v>44956</v>
      </c>
      <c r="F134" s="369" t="s">
        <v>445</v>
      </c>
      <c r="G134" s="369">
        <v>2159</v>
      </c>
      <c r="H134" s="369" t="s">
        <v>434</v>
      </c>
      <c r="I134" s="369" t="s">
        <v>425</v>
      </c>
    </row>
    <row r="135" spans="1:9" s="209" customFormat="1" ht="36" x14ac:dyDescent="0.2">
      <c r="A135" s="369">
        <v>2063</v>
      </c>
      <c r="B135" s="369" t="s">
        <v>444</v>
      </c>
      <c r="C135" s="369" t="s">
        <v>401</v>
      </c>
      <c r="D135" s="610">
        <v>989</v>
      </c>
      <c r="E135" s="611">
        <v>44956</v>
      </c>
      <c r="F135" s="369" t="s">
        <v>445</v>
      </c>
      <c r="G135" s="369">
        <v>2159</v>
      </c>
      <c r="H135" s="369" t="s">
        <v>434</v>
      </c>
      <c r="I135" s="369" t="s">
        <v>425</v>
      </c>
    </row>
    <row r="136" spans="1:9" s="209" customFormat="1" ht="36" x14ac:dyDescent="0.2">
      <c r="A136" s="369">
        <v>2064</v>
      </c>
      <c r="B136" s="369" t="s">
        <v>444</v>
      </c>
      <c r="C136" s="369" t="s">
        <v>401</v>
      </c>
      <c r="D136" s="610">
        <v>989</v>
      </c>
      <c r="E136" s="611">
        <v>44956</v>
      </c>
      <c r="F136" s="369" t="s">
        <v>445</v>
      </c>
      <c r="G136" s="369">
        <v>2159</v>
      </c>
      <c r="H136" s="369" t="s">
        <v>434</v>
      </c>
      <c r="I136" s="369" t="s">
        <v>425</v>
      </c>
    </row>
    <row r="137" spans="1:9" s="209" customFormat="1" ht="36" x14ac:dyDescent="0.2">
      <c r="A137" s="369">
        <v>2065</v>
      </c>
      <c r="B137" s="369" t="s">
        <v>444</v>
      </c>
      <c r="C137" s="369" t="s">
        <v>401</v>
      </c>
      <c r="D137" s="610">
        <v>989</v>
      </c>
      <c r="E137" s="611">
        <v>44956</v>
      </c>
      <c r="F137" s="369" t="s">
        <v>445</v>
      </c>
      <c r="G137" s="369">
        <v>2159</v>
      </c>
      <c r="H137" s="369" t="s">
        <v>434</v>
      </c>
      <c r="I137" s="369" t="s">
        <v>425</v>
      </c>
    </row>
    <row r="138" spans="1:9" s="209" customFormat="1" ht="36" x14ac:dyDescent="0.2">
      <c r="A138" s="369">
        <v>2066</v>
      </c>
      <c r="B138" s="369" t="s">
        <v>444</v>
      </c>
      <c r="C138" s="369" t="s">
        <v>401</v>
      </c>
      <c r="D138" s="610">
        <v>989</v>
      </c>
      <c r="E138" s="611">
        <v>44956</v>
      </c>
      <c r="F138" s="369" t="s">
        <v>445</v>
      </c>
      <c r="G138" s="369">
        <v>2159</v>
      </c>
      <c r="H138" s="369" t="s">
        <v>434</v>
      </c>
      <c r="I138" s="369" t="s">
        <v>425</v>
      </c>
    </row>
    <row r="139" spans="1:9" s="209" customFormat="1" ht="36" x14ac:dyDescent="0.2">
      <c r="A139" s="369">
        <v>2067</v>
      </c>
      <c r="B139" s="369" t="s">
        <v>444</v>
      </c>
      <c r="C139" s="369" t="s">
        <v>401</v>
      </c>
      <c r="D139" s="610">
        <v>989</v>
      </c>
      <c r="E139" s="611">
        <v>44956</v>
      </c>
      <c r="F139" s="369" t="s">
        <v>445</v>
      </c>
      <c r="G139" s="369">
        <v>2159</v>
      </c>
      <c r="H139" s="369" t="s">
        <v>434</v>
      </c>
      <c r="I139" s="369" t="s">
        <v>425</v>
      </c>
    </row>
    <row r="140" spans="1:9" s="209" customFormat="1" ht="36" x14ac:dyDescent="0.2">
      <c r="A140" s="369">
        <v>2068</v>
      </c>
      <c r="B140" s="369" t="s">
        <v>444</v>
      </c>
      <c r="C140" s="369" t="s">
        <v>401</v>
      </c>
      <c r="D140" s="610">
        <v>989</v>
      </c>
      <c r="E140" s="611">
        <v>44956</v>
      </c>
      <c r="F140" s="369" t="s">
        <v>445</v>
      </c>
      <c r="G140" s="369">
        <v>2159</v>
      </c>
      <c r="H140" s="369" t="s">
        <v>434</v>
      </c>
      <c r="I140" s="369" t="s">
        <v>425</v>
      </c>
    </row>
    <row r="141" spans="1:9" s="209" customFormat="1" ht="36" x14ac:dyDescent="0.2">
      <c r="A141" s="369">
        <v>2069</v>
      </c>
      <c r="B141" s="369" t="s">
        <v>444</v>
      </c>
      <c r="C141" s="369" t="s">
        <v>401</v>
      </c>
      <c r="D141" s="610">
        <v>989</v>
      </c>
      <c r="E141" s="611">
        <v>44956</v>
      </c>
      <c r="F141" s="369" t="s">
        <v>445</v>
      </c>
      <c r="G141" s="369">
        <v>2159</v>
      </c>
      <c r="H141" s="369" t="s">
        <v>434</v>
      </c>
      <c r="I141" s="369" t="s">
        <v>425</v>
      </c>
    </row>
    <row r="142" spans="1:9" s="209" customFormat="1" ht="36" x14ac:dyDescent="0.2">
      <c r="A142" s="369">
        <v>2070</v>
      </c>
      <c r="B142" s="369" t="s">
        <v>444</v>
      </c>
      <c r="C142" s="369" t="s">
        <v>401</v>
      </c>
      <c r="D142" s="610">
        <v>989</v>
      </c>
      <c r="E142" s="611">
        <v>44956</v>
      </c>
      <c r="F142" s="369" t="s">
        <v>445</v>
      </c>
      <c r="G142" s="369">
        <v>2159</v>
      </c>
      <c r="H142" s="369" t="s">
        <v>434</v>
      </c>
      <c r="I142" s="369" t="s">
        <v>425</v>
      </c>
    </row>
    <row r="143" spans="1:9" s="209" customFormat="1" ht="36" x14ac:dyDescent="0.2">
      <c r="A143" s="369">
        <v>2071</v>
      </c>
      <c r="B143" s="369" t="s">
        <v>444</v>
      </c>
      <c r="C143" s="369" t="s">
        <v>401</v>
      </c>
      <c r="D143" s="610">
        <v>989</v>
      </c>
      <c r="E143" s="611">
        <v>44956</v>
      </c>
      <c r="F143" s="369" t="s">
        <v>445</v>
      </c>
      <c r="G143" s="369">
        <v>2159</v>
      </c>
      <c r="H143" s="369" t="s">
        <v>434</v>
      </c>
      <c r="I143" s="369" t="s">
        <v>425</v>
      </c>
    </row>
    <row r="144" spans="1:9" s="209" customFormat="1" ht="36" x14ac:dyDescent="0.2">
      <c r="A144" s="369">
        <v>2072</v>
      </c>
      <c r="B144" s="369" t="s">
        <v>444</v>
      </c>
      <c r="C144" s="369" t="s">
        <v>401</v>
      </c>
      <c r="D144" s="610">
        <v>989</v>
      </c>
      <c r="E144" s="611">
        <v>44956</v>
      </c>
      <c r="F144" s="369" t="s">
        <v>445</v>
      </c>
      <c r="G144" s="369">
        <v>2159</v>
      </c>
      <c r="H144" s="369" t="s">
        <v>434</v>
      </c>
      <c r="I144" s="369" t="s">
        <v>425</v>
      </c>
    </row>
    <row r="145" spans="1:9" s="209" customFormat="1" ht="36" x14ac:dyDescent="0.2">
      <c r="A145" s="369">
        <v>2073</v>
      </c>
      <c r="B145" s="369" t="s">
        <v>444</v>
      </c>
      <c r="C145" s="369" t="s">
        <v>401</v>
      </c>
      <c r="D145" s="610">
        <v>989</v>
      </c>
      <c r="E145" s="611">
        <v>44956</v>
      </c>
      <c r="F145" s="369" t="s">
        <v>445</v>
      </c>
      <c r="G145" s="369">
        <v>2159</v>
      </c>
      <c r="H145" s="369" t="s">
        <v>434</v>
      </c>
      <c r="I145" s="369" t="s">
        <v>425</v>
      </c>
    </row>
    <row r="146" spans="1:9" s="209" customFormat="1" ht="36" x14ac:dyDescent="0.2">
      <c r="A146" s="369">
        <v>2074</v>
      </c>
      <c r="B146" s="369" t="s">
        <v>444</v>
      </c>
      <c r="C146" s="369" t="s">
        <v>401</v>
      </c>
      <c r="D146" s="610">
        <v>989</v>
      </c>
      <c r="E146" s="611">
        <v>44956</v>
      </c>
      <c r="F146" s="369" t="s">
        <v>445</v>
      </c>
      <c r="G146" s="369">
        <v>2159</v>
      </c>
      <c r="H146" s="369" t="s">
        <v>434</v>
      </c>
      <c r="I146" s="369" t="s">
        <v>425</v>
      </c>
    </row>
    <row r="147" spans="1:9" s="209" customFormat="1" ht="36" x14ac:dyDescent="0.2">
      <c r="A147" s="369">
        <v>2075</v>
      </c>
      <c r="B147" s="369" t="s">
        <v>444</v>
      </c>
      <c r="C147" s="369" t="s">
        <v>401</v>
      </c>
      <c r="D147" s="610">
        <v>989</v>
      </c>
      <c r="E147" s="611">
        <v>44956</v>
      </c>
      <c r="F147" s="369" t="s">
        <v>445</v>
      </c>
      <c r="G147" s="369">
        <v>2159</v>
      </c>
      <c r="H147" s="369" t="s">
        <v>434</v>
      </c>
      <c r="I147" s="369" t="s">
        <v>425</v>
      </c>
    </row>
    <row r="148" spans="1:9" s="209" customFormat="1" ht="36" x14ac:dyDescent="0.2">
      <c r="A148" s="369">
        <v>2076</v>
      </c>
      <c r="B148" s="369" t="s">
        <v>444</v>
      </c>
      <c r="C148" s="369" t="s">
        <v>401</v>
      </c>
      <c r="D148" s="610">
        <v>989</v>
      </c>
      <c r="E148" s="611">
        <v>44956</v>
      </c>
      <c r="F148" s="369" t="s">
        <v>445</v>
      </c>
      <c r="G148" s="369">
        <v>2159</v>
      </c>
      <c r="H148" s="369" t="s">
        <v>434</v>
      </c>
      <c r="I148" s="369" t="s">
        <v>425</v>
      </c>
    </row>
    <row r="149" spans="1:9" s="209" customFormat="1" ht="36" x14ac:dyDescent="0.2">
      <c r="A149" s="369">
        <v>2077</v>
      </c>
      <c r="B149" s="369" t="s">
        <v>444</v>
      </c>
      <c r="C149" s="369" t="s">
        <v>401</v>
      </c>
      <c r="D149" s="610">
        <v>989</v>
      </c>
      <c r="E149" s="611">
        <v>44956</v>
      </c>
      <c r="F149" s="369" t="s">
        <v>445</v>
      </c>
      <c r="G149" s="369">
        <v>2159</v>
      </c>
      <c r="H149" s="369" t="s">
        <v>434</v>
      </c>
      <c r="I149" s="369" t="s">
        <v>425</v>
      </c>
    </row>
    <row r="150" spans="1:9" s="209" customFormat="1" ht="36" x14ac:dyDescent="0.2">
      <c r="A150" s="369">
        <v>2078</v>
      </c>
      <c r="B150" s="369" t="s">
        <v>444</v>
      </c>
      <c r="C150" s="369" t="s">
        <v>401</v>
      </c>
      <c r="D150" s="610">
        <v>989</v>
      </c>
      <c r="E150" s="611">
        <v>44956</v>
      </c>
      <c r="F150" s="369" t="s">
        <v>445</v>
      </c>
      <c r="G150" s="369">
        <v>2159</v>
      </c>
      <c r="H150" s="369" t="s">
        <v>434</v>
      </c>
      <c r="I150" s="369" t="s">
        <v>425</v>
      </c>
    </row>
    <row r="151" spans="1:9" s="209" customFormat="1" ht="36" x14ac:dyDescent="0.2">
      <c r="A151" s="369">
        <v>2079</v>
      </c>
      <c r="B151" s="369" t="s">
        <v>444</v>
      </c>
      <c r="C151" s="369" t="s">
        <v>401</v>
      </c>
      <c r="D151" s="610">
        <v>989</v>
      </c>
      <c r="E151" s="611">
        <v>44956</v>
      </c>
      <c r="F151" s="369" t="s">
        <v>445</v>
      </c>
      <c r="G151" s="369">
        <v>2159</v>
      </c>
      <c r="H151" s="369" t="s">
        <v>434</v>
      </c>
      <c r="I151" s="369" t="s">
        <v>425</v>
      </c>
    </row>
    <row r="152" spans="1:9" s="209" customFormat="1" ht="36" x14ac:dyDescent="0.2">
      <c r="A152" s="369">
        <v>2080</v>
      </c>
      <c r="B152" s="369" t="s">
        <v>444</v>
      </c>
      <c r="C152" s="369" t="s">
        <v>401</v>
      </c>
      <c r="D152" s="610">
        <v>989</v>
      </c>
      <c r="E152" s="611">
        <v>44956</v>
      </c>
      <c r="F152" s="369" t="s">
        <v>445</v>
      </c>
      <c r="G152" s="369">
        <v>2159</v>
      </c>
      <c r="H152" s="369" t="s">
        <v>434</v>
      </c>
      <c r="I152" s="369" t="s">
        <v>425</v>
      </c>
    </row>
    <row r="153" spans="1:9" s="209" customFormat="1" ht="36" x14ac:dyDescent="0.2">
      <c r="A153" s="369">
        <v>2081</v>
      </c>
      <c r="B153" s="369" t="s">
        <v>444</v>
      </c>
      <c r="C153" s="369" t="s">
        <v>401</v>
      </c>
      <c r="D153" s="610">
        <v>989</v>
      </c>
      <c r="E153" s="611">
        <v>44956</v>
      </c>
      <c r="F153" s="369" t="s">
        <v>445</v>
      </c>
      <c r="G153" s="369">
        <v>2159</v>
      </c>
      <c r="H153" s="369" t="s">
        <v>434</v>
      </c>
      <c r="I153" s="369" t="s">
        <v>425</v>
      </c>
    </row>
    <row r="154" spans="1:9" s="209" customFormat="1" ht="36" x14ac:dyDescent="0.2">
      <c r="A154" s="369">
        <v>2082</v>
      </c>
      <c r="B154" s="369" t="s">
        <v>444</v>
      </c>
      <c r="C154" s="369" t="s">
        <v>401</v>
      </c>
      <c r="D154" s="610">
        <v>989</v>
      </c>
      <c r="E154" s="611">
        <v>44956</v>
      </c>
      <c r="F154" s="369" t="s">
        <v>445</v>
      </c>
      <c r="G154" s="369">
        <v>2159</v>
      </c>
      <c r="H154" s="369" t="s">
        <v>434</v>
      </c>
      <c r="I154" s="369" t="s">
        <v>425</v>
      </c>
    </row>
    <row r="155" spans="1:9" s="209" customFormat="1" ht="36" x14ac:dyDescent="0.2">
      <c r="A155" s="369">
        <v>2083</v>
      </c>
      <c r="B155" s="369" t="s">
        <v>444</v>
      </c>
      <c r="C155" s="369" t="s">
        <v>401</v>
      </c>
      <c r="D155" s="610">
        <v>989</v>
      </c>
      <c r="E155" s="611">
        <v>44956</v>
      </c>
      <c r="F155" s="369" t="s">
        <v>445</v>
      </c>
      <c r="G155" s="369">
        <v>2159</v>
      </c>
      <c r="H155" s="369" t="s">
        <v>434</v>
      </c>
      <c r="I155" s="369" t="s">
        <v>425</v>
      </c>
    </row>
    <row r="156" spans="1:9" s="209" customFormat="1" ht="36" x14ac:dyDescent="0.2">
      <c r="A156" s="369">
        <v>2084</v>
      </c>
      <c r="B156" s="369" t="s">
        <v>444</v>
      </c>
      <c r="C156" s="369" t="s">
        <v>401</v>
      </c>
      <c r="D156" s="610">
        <v>989</v>
      </c>
      <c r="E156" s="611">
        <v>44956</v>
      </c>
      <c r="F156" s="369" t="s">
        <v>445</v>
      </c>
      <c r="G156" s="369">
        <v>2159</v>
      </c>
      <c r="H156" s="369" t="s">
        <v>434</v>
      </c>
      <c r="I156" s="369" t="s">
        <v>425</v>
      </c>
    </row>
    <row r="157" spans="1:9" s="209" customFormat="1" ht="36" x14ac:dyDescent="0.2">
      <c r="A157" s="369">
        <v>2085</v>
      </c>
      <c r="B157" s="369" t="s">
        <v>444</v>
      </c>
      <c r="C157" s="369" t="s">
        <v>401</v>
      </c>
      <c r="D157" s="610">
        <v>989</v>
      </c>
      <c r="E157" s="611">
        <v>44956</v>
      </c>
      <c r="F157" s="369" t="s">
        <v>445</v>
      </c>
      <c r="G157" s="369">
        <v>2159</v>
      </c>
      <c r="H157" s="369" t="s">
        <v>434</v>
      </c>
      <c r="I157" s="369" t="s">
        <v>425</v>
      </c>
    </row>
    <row r="158" spans="1:9" s="209" customFormat="1" ht="36" x14ac:dyDescent="0.2">
      <c r="A158" s="369">
        <v>2086</v>
      </c>
      <c r="B158" s="369" t="s">
        <v>444</v>
      </c>
      <c r="C158" s="369" t="s">
        <v>401</v>
      </c>
      <c r="D158" s="610">
        <v>989</v>
      </c>
      <c r="E158" s="611">
        <v>44956</v>
      </c>
      <c r="F158" s="369" t="s">
        <v>445</v>
      </c>
      <c r="G158" s="369">
        <v>2159</v>
      </c>
      <c r="H158" s="369" t="s">
        <v>434</v>
      </c>
      <c r="I158" s="369" t="s">
        <v>425</v>
      </c>
    </row>
    <row r="159" spans="1:9" s="209" customFormat="1" ht="36" x14ac:dyDescent="0.2">
      <c r="A159" s="369">
        <v>2087</v>
      </c>
      <c r="B159" s="369" t="s">
        <v>444</v>
      </c>
      <c r="C159" s="369" t="s">
        <v>401</v>
      </c>
      <c r="D159" s="610">
        <v>989</v>
      </c>
      <c r="E159" s="611">
        <v>44956</v>
      </c>
      <c r="F159" s="369" t="s">
        <v>445</v>
      </c>
      <c r="G159" s="369">
        <v>2159</v>
      </c>
      <c r="H159" s="369" t="s">
        <v>434</v>
      </c>
      <c r="I159" s="369" t="s">
        <v>425</v>
      </c>
    </row>
    <row r="160" spans="1:9" s="209" customFormat="1" ht="36" x14ac:dyDescent="0.2">
      <c r="A160" s="369">
        <v>2088</v>
      </c>
      <c r="B160" s="369" t="s">
        <v>444</v>
      </c>
      <c r="C160" s="369" t="s">
        <v>401</v>
      </c>
      <c r="D160" s="610">
        <v>989</v>
      </c>
      <c r="E160" s="611">
        <v>44956</v>
      </c>
      <c r="F160" s="369" t="s">
        <v>445</v>
      </c>
      <c r="G160" s="369">
        <v>2159</v>
      </c>
      <c r="H160" s="369" t="s">
        <v>434</v>
      </c>
      <c r="I160" s="369" t="s">
        <v>425</v>
      </c>
    </row>
    <row r="161" spans="1:9" s="209" customFormat="1" ht="36" x14ac:dyDescent="0.2">
      <c r="A161" s="369">
        <v>2089</v>
      </c>
      <c r="B161" s="369" t="s">
        <v>444</v>
      </c>
      <c r="C161" s="369" t="s">
        <v>401</v>
      </c>
      <c r="D161" s="610">
        <v>989</v>
      </c>
      <c r="E161" s="611">
        <v>44956</v>
      </c>
      <c r="F161" s="369" t="s">
        <v>445</v>
      </c>
      <c r="G161" s="369">
        <v>2159</v>
      </c>
      <c r="H161" s="369" t="s">
        <v>434</v>
      </c>
      <c r="I161" s="369" t="s">
        <v>425</v>
      </c>
    </row>
    <row r="162" spans="1:9" s="209" customFormat="1" ht="36" x14ac:dyDescent="0.2">
      <c r="A162" s="369">
        <v>2090</v>
      </c>
      <c r="B162" s="369" t="s">
        <v>444</v>
      </c>
      <c r="C162" s="369" t="s">
        <v>401</v>
      </c>
      <c r="D162" s="610">
        <v>989</v>
      </c>
      <c r="E162" s="611">
        <v>44956</v>
      </c>
      <c r="F162" s="369" t="s">
        <v>445</v>
      </c>
      <c r="G162" s="369">
        <v>2159</v>
      </c>
      <c r="H162" s="369" t="s">
        <v>434</v>
      </c>
      <c r="I162" s="369" t="s">
        <v>425</v>
      </c>
    </row>
    <row r="163" spans="1:9" s="209" customFormat="1" ht="36" x14ac:dyDescent="0.2">
      <c r="A163" s="369">
        <v>2091</v>
      </c>
      <c r="B163" s="369" t="s">
        <v>444</v>
      </c>
      <c r="C163" s="369" t="s">
        <v>401</v>
      </c>
      <c r="D163" s="610">
        <v>989</v>
      </c>
      <c r="E163" s="611">
        <v>44956</v>
      </c>
      <c r="F163" s="369" t="s">
        <v>445</v>
      </c>
      <c r="G163" s="369">
        <v>2159</v>
      </c>
      <c r="H163" s="369" t="s">
        <v>434</v>
      </c>
      <c r="I163" s="369" t="s">
        <v>425</v>
      </c>
    </row>
    <row r="164" spans="1:9" s="209" customFormat="1" ht="36" x14ac:dyDescent="0.2">
      <c r="A164" s="369">
        <v>2092</v>
      </c>
      <c r="B164" s="369" t="s">
        <v>444</v>
      </c>
      <c r="C164" s="369" t="s">
        <v>401</v>
      </c>
      <c r="D164" s="610">
        <v>989</v>
      </c>
      <c r="E164" s="611">
        <v>44956</v>
      </c>
      <c r="F164" s="369" t="s">
        <v>445</v>
      </c>
      <c r="G164" s="369">
        <v>2159</v>
      </c>
      <c r="H164" s="369" t="s">
        <v>434</v>
      </c>
      <c r="I164" s="369" t="s">
        <v>425</v>
      </c>
    </row>
    <row r="165" spans="1:9" s="209" customFormat="1" ht="36" x14ac:dyDescent="0.2">
      <c r="A165" s="369">
        <v>2093</v>
      </c>
      <c r="B165" s="369" t="s">
        <v>444</v>
      </c>
      <c r="C165" s="369" t="s">
        <v>401</v>
      </c>
      <c r="D165" s="610">
        <v>989</v>
      </c>
      <c r="E165" s="611">
        <v>44956</v>
      </c>
      <c r="F165" s="369" t="s">
        <v>445</v>
      </c>
      <c r="G165" s="369">
        <v>2159</v>
      </c>
      <c r="H165" s="369" t="s">
        <v>434</v>
      </c>
      <c r="I165" s="369" t="s">
        <v>425</v>
      </c>
    </row>
    <row r="166" spans="1:9" s="209" customFormat="1" ht="36" x14ac:dyDescent="0.2">
      <c r="A166" s="369">
        <v>2094</v>
      </c>
      <c r="B166" s="369" t="s">
        <v>444</v>
      </c>
      <c r="C166" s="369" t="s">
        <v>401</v>
      </c>
      <c r="D166" s="610">
        <v>989</v>
      </c>
      <c r="E166" s="611">
        <v>44956</v>
      </c>
      <c r="F166" s="369" t="s">
        <v>445</v>
      </c>
      <c r="G166" s="369">
        <v>2159</v>
      </c>
      <c r="H166" s="369" t="s">
        <v>434</v>
      </c>
      <c r="I166" s="369" t="s">
        <v>425</v>
      </c>
    </row>
    <row r="167" spans="1:9" s="209" customFormat="1" ht="36" x14ac:dyDescent="0.2">
      <c r="A167" s="369">
        <v>2095</v>
      </c>
      <c r="B167" s="369" t="s">
        <v>444</v>
      </c>
      <c r="C167" s="369" t="s">
        <v>401</v>
      </c>
      <c r="D167" s="610">
        <v>989</v>
      </c>
      <c r="E167" s="611">
        <v>44956</v>
      </c>
      <c r="F167" s="369" t="s">
        <v>445</v>
      </c>
      <c r="G167" s="369">
        <v>2159</v>
      </c>
      <c r="H167" s="369" t="s">
        <v>434</v>
      </c>
      <c r="I167" s="369" t="s">
        <v>425</v>
      </c>
    </row>
    <row r="168" spans="1:9" s="209" customFormat="1" ht="36" x14ac:dyDescent="0.2">
      <c r="A168" s="369">
        <v>2096</v>
      </c>
      <c r="B168" s="369" t="s">
        <v>444</v>
      </c>
      <c r="C168" s="369" t="s">
        <v>401</v>
      </c>
      <c r="D168" s="610">
        <v>989</v>
      </c>
      <c r="E168" s="611">
        <v>44956</v>
      </c>
      <c r="F168" s="369" t="s">
        <v>445</v>
      </c>
      <c r="G168" s="369">
        <v>2159</v>
      </c>
      <c r="H168" s="369" t="s">
        <v>434</v>
      </c>
      <c r="I168" s="369" t="s">
        <v>425</v>
      </c>
    </row>
    <row r="169" spans="1:9" s="209" customFormat="1" ht="36" x14ac:dyDescent="0.2">
      <c r="A169" s="369">
        <v>2097</v>
      </c>
      <c r="B169" s="369" t="s">
        <v>444</v>
      </c>
      <c r="C169" s="369" t="s">
        <v>401</v>
      </c>
      <c r="D169" s="610">
        <v>989</v>
      </c>
      <c r="E169" s="611">
        <v>44956</v>
      </c>
      <c r="F169" s="369" t="s">
        <v>445</v>
      </c>
      <c r="G169" s="369">
        <v>2159</v>
      </c>
      <c r="H169" s="369" t="s">
        <v>434</v>
      </c>
      <c r="I169" s="369" t="s">
        <v>425</v>
      </c>
    </row>
    <row r="170" spans="1:9" s="209" customFormat="1" ht="36" x14ac:dyDescent="0.2">
      <c r="A170" s="369">
        <v>2098</v>
      </c>
      <c r="B170" s="369" t="s">
        <v>444</v>
      </c>
      <c r="C170" s="369" t="s">
        <v>401</v>
      </c>
      <c r="D170" s="610">
        <v>989</v>
      </c>
      <c r="E170" s="611">
        <v>44956</v>
      </c>
      <c r="F170" s="369" t="s">
        <v>445</v>
      </c>
      <c r="G170" s="369">
        <v>2159</v>
      </c>
      <c r="H170" s="369" t="s">
        <v>434</v>
      </c>
      <c r="I170" s="369" t="s">
        <v>425</v>
      </c>
    </row>
    <row r="171" spans="1:9" s="209" customFormat="1" ht="36" x14ac:dyDescent="0.2">
      <c r="A171" s="369">
        <v>2099</v>
      </c>
      <c r="B171" s="369" t="s">
        <v>444</v>
      </c>
      <c r="C171" s="369" t="s">
        <v>401</v>
      </c>
      <c r="D171" s="610">
        <v>989</v>
      </c>
      <c r="E171" s="611">
        <v>44956</v>
      </c>
      <c r="F171" s="369" t="s">
        <v>445</v>
      </c>
      <c r="G171" s="369">
        <v>2159</v>
      </c>
      <c r="H171" s="369" t="s">
        <v>434</v>
      </c>
      <c r="I171" s="369" t="s">
        <v>425</v>
      </c>
    </row>
    <row r="172" spans="1:9" s="209" customFormat="1" ht="36" x14ac:dyDescent="0.2">
      <c r="A172" s="369">
        <v>2100</v>
      </c>
      <c r="B172" s="369" t="s">
        <v>444</v>
      </c>
      <c r="C172" s="369" t="s">
        <v>401</v>
      </c>
      <c r="D172" s="610">
        <v>989</v>
      </c>
      <c r="E172" s="611">
        <v>44956</v>
      </c>
      <c r="F172" s="369" t="s">
        <v>445</v>
      </c>
      <c r="G172" s="369">
        <v>2159</v>
      </c>
      <c r="H172" s="369" t="s">
        <v>434</v>
      </c>
      <c r="I172" s="369" t="s">
        <v>425</v>
      </c>
    </row>
    <row r="173" spans="1:9" s="209" customFormat="1" ht="36" x14ac:dyDescent="0.2">
      <c r="A173" s="369">
        <v>2101</v>
      </c>
      <c r="B173" s="369" t="s">
        <v>444</v>
      </c>
      <c r="C173" s="369" t="s">
        <v>401</v>
      </c>
      <c r="D173" s="610">
        <v>989</v>
      </c>
      <c r="E173" s="611">
        <v>44956</v>
      </c>
      <c r="F173" s="369" t="s">
        <v>445</v>
      </c>
      <c r="G173" s="369">
        <v>2159</v>
      </c>
      <c r="H173" s="369" t="s">
        <v>121</v>
      </c>
      <c r="I173" s="369" t="s">
        <v>425</v>
      </c>
    </row>
    <row r="174" spans="1:9" s="209" customFormat="1" ht="36" x14ac:dyDescent="0.2">
      <c r="A174" s="369">
        <v>2102</v>
      </c>
      <c r="B174" s="369" t="s">
        <v>444</v>
      </c>
      <c r="C174" s="369" t="s">
        <v>401</v>
      </c>
      <c r="D174" s="610">
        <v>989</v>
      </c>
      <c r="E174" s="611">
        <v>44956</v>
      </c>
      <c r="F174" s="369" t="s">
        <v>445</v>
      </c>
      <c r="G174" s="369">
        <v>2159</v>
      </c>
      <c r="H174" s="369" t="s">
        <v>121</v>
      </c>
      <c r="I174" s="369" t="s">
        <v>425</v>
      </c>
    </row>
    <row r="175" spans="1:9" s="209" customFormat="1" ht="36" x14ac:dyDescent="0.2">
      <c r="A175" s="369">
        <v>2103</v>
      </c>
      <c r="B175" s="369" t="s">
        <v>444</v>
      </c>
      <c r="C175" s="369" t="s">
        <v>401</v>
      </c>
      <c r="D175" s="610">
        <v>989</v>
      </c>
      <c r="E175" s="611">
        <v>44956</v>
      </c>
      <c r="F175" s="369" t="s">
        <v>445</v>
      </c>
      <c r="G175" s="369">
        <v>2159</v>
      </c>
      <c r="H175" s="369" t="s">
        <v>121</v>
      </c>
      <c r="I175" s="369" t="s">
        <v>425</v>
      </c>
    </row>
    <row r="176" spans="1:9" s="209" customFormat="1" ht="36" x14ac:dyDescent="0.2">
      <c r="A176" s="369">
        <v>2104</v>
      </c>
      <c r="B176" s="369" t="s">
        <v>444</v>
      </c>
      <c r="C176" s="369" t="s">
        <v>401</v>
      </c>
      <c r="D176" s="610">
        <v>989</v>
      </c>
      <c r="E176" s="611">
        <v>44956</v>
      </c>
      <c r="F176" s="369" t="s">
        <v>445</v>
      </c>
      <c r="G176" s="369">
        <v>2159</v>
      </c>
      <c r="H176" s="369" t="s">
        <v>121</v>
      </c>
      <c r="I176" s="369" t="s">
        <v>425</v>
      </c>
    </row>
    <row r="177" spans="1:9" s="209" customFormat="1" ht="36" x14ac:dyDescent="0.2">
      <c r="A177" s="369">
        <v>2105</v>
      </c>
      <c r="B177" s="369" t="s">
        <v>444</v>
      </c>
      <c r="C177" s="369" t="s">
        <v>401</v>
      </c>
      <c r="D177" s="610">
        <v>989</v>
      </c>
      <c r="E177" s="611">
        <v>44956</v>
      </c>
      <c r="F177" s="369" t="s">
        <v>445</v>
      </c>
      <c r="G177" s="369">
        <v>2159</v>
      </c>
      <c r="H177" s="369" t="s">
        <v>121</v>
      </c>
      <c r="I177" s="369" t="s">
        <v>425</v>
      </c>
    </row>
    <row r="178" spans="1:9" s="209" customFormat="1" ht="36" x14ac:dyDescent="0.2">
      <c r="A178" s="369">
        <v>2106</v>
      </c>
      <c r="B178" s="369" t="s">
        <v>444</v>
      </c>
      <c r="C178" s="369" t="s">
        <v>401</v>
      </c>
      <c r="D178" s="610">
        <v>989</v>
      </c>
      <c r="E178" s="611">
        <v>44956</v>
      </c>
      <c r="F178" s="369" t="s">
        <v>445</v>
      </c>
      <c r="G178" s="369">
        <v>2159</v>
      </c>
      <c r="H178" s="369" t="s">
        <v>121</v>
      </c>
      <c r="I178" s="369" t="s">
        <v>425</v>
      </c>
    </row>
    <row r="179" spans="1:9" s="209" customFormat="1" ht="36" x14ac:dyDescent="0.2">
      <c r="A179" s="369">
        <v>2107</v>
      </c>
      <c r="B179" s="369" t="s">
        <v>444</v>
      </c>
      <c r="C179" s="369" t="s">
        <v>401</v>
      </c>
      <c r="D179" s="610">
        <v>989</v>
      </c>
      <c r="E179" s="611">
        <v>44956</v>
      </c>
      <c r="F179" s="369" t="s">
        <v>445</v>
      </c>
      <c r="G179" s="369">
        <v>2159</v>
      </c>
      <c r="H179" s="369" t="s">
        <v>121</v>
      </c>
      <c r="I179" s="369" t="s">
        <v>425</v>
      </c>
    </row>
    <row r="180" spans="1:9" s="209" customFormat="1" ht="36" x14ac:dyDescent="0.2">
      <c r="A180" s="369">
        <v>2108</v>
      </c>
      <c r="B180" s="369" t="s">
        <v>444</v>
      </c>
      <c r="C180" s="369" t="s">
        <v>401</v>
      </c>
      <c r="D180" s="610">
        <v>989</v>
      </c>
      <c r="E180" s="611">
        <v>44956</v>
      </c>
      <c r="F180" s="369" t="s">
        <v>445</v>
      </c>
      <c r="G180" s="369">
        <v>2159</v>
      </c>
      <c r="H180" s="369" t="s">
        <v>121</v>
      </c>
      <c r="I180" s="369" t="s">
        <v>425</v>
      </c>
    </row>
    <row r="181" spans="1:9" s="209" customFormat="1" ht="36" x14ac:dyDescent="0.2">
      <c r="A181" s="369">
        <v>2109</v>
      </c>
      <c r="B181" s="369" t="s">
        <v>444</v>
      </c>
      <c r="C181" s="369" t="s">
        <v>401</v>
      </c>
      <c r="D181" s="610">
        <v>989</v>
      </c>
      <c r="E181" s="611">
        <v>44956</v>
      </c>
      <c r="F181" s="369" t="s">
        <v>445</v>
      </c>
      <c r="G181" s="369">
        <v>2159</v>
      </c>
      <c r="H181" s="369" t="s">
        <v>121</v>
      </c>
      <c r="I181" s="369" t="s">
        <v>425</v>
      </c>
    </row>
    <row r="182" spans="1:9" s="209" customFormat="1" ht="36" x14ac:dyDescent="0.2">
      <c r="A182" s="369">
        <v>2110</v>
      </c>
      <c r="B182" s="369" t="s">
        <v>444</v>
      </c>
      <c r="C182" s="369" t="s">
        <v>401</v>
      </c>
      <c r="D182" s="610">
        <v>989</v>
      </c>
      <c r="E182" s="611">
        <v>44956</v>
      </c>
      <c r="F182" s="369" t="s">
        <v>445</v>
      </c>
      <c r="G182" s="369">
        <v>2159</v>
      </c>
      <c r="H182" s="369" t="s">
        <v>121</v>
      </c>
      <c r="I182" s="369" t="s">
        <v>425</v>
      </c>
    </row>
    <row r="183" spans="1:9" s="209" customFormat="1" ht="36" x14ac:dyDescent="0.2">
      <c r="A183" s="369">
        <v>2111</v>
      </c>
      <c r="B183" s="369" t="s">
        <v>444</v>
      </c>
      <c r="C183" s="369" t="s">
        <v>401</v>
      </c>
      <c r="D183" s="610">
        <v>989</v>
      </c>
      <c r="E183" s="611">
        <v>44956</v>
      </c>
      <c r="F183" s="369" t="s">
        <v>445</v>
      </c>
      <c r="G183" s="369">
        <v>2159</v>
      </c>
      <c r="H183" s="369" t="s">
        <v>121</v>
      </c>
      <c r="I183" s="369" t="s">
        <v>425</v>
      </c>
    </row>
    <row r="184" spans="1:9" s="209" customFormat="1" ht="36" x14ac:dyDescent="0.2">
      <c r="A184" s="369">
        <v>2112</v>
      </c>
      <c r="B184" s="369" t="s">
        <v>444</v>
      </c>
      <c r="C184" s="369" t="s">
        <v>401</v>
      </c>
      <c r="D184" s="610">
        <v>989</v>
      </c>
      <c r="E184" s="611">
        <v>44956</v>
      </c>
      <c r="F184" s="369" t="s">
        <v>445</v>
      </c>
      <c r="G184" s="369">
        <v>2159</v>
      </c>
      <c r="H184" s="369" t="s">
        <v>121</v>
      </c>
      <c r="I184" s="369" t="s">
        <v>425</v>
      </c>
    </row>
    <row r="185" spans="1:9" s="209" customFormat="1" ht="36" x14ac:dyDescent="0.2">
      <c r="A185" s="369">
        <v>2113</v>
      </c>
      <c r="B185" s="369" t="s">
        <v>444</v>
      </c>
      <c r="C185" s="369" t="s">
        <v>401</v>
      </c>
      <c r="D185" s="610">
        <v>989</v>
      </c>
      <c r="E185" s="611">
        <v>44956</v>
      </c>
      <c r="F185" s="369" t="s">
        <v>445</v>
      </c>
      <c r="G185" s="369">
        <v>2159</v>
      </c>
      <c r="H185" s="369" t="s">
        <v>121</v>
      </c>
      <c r="I185" s="369" t="s">
        <v>425</v>
      </c>
    </row>
    <row r="186" spans="1:9" s="209" customFormat="1" ht="36" x14ac:dyDescent="0.2">
      <c r="A186" s="369">
        <v>2114</v>
      </c>
      <c r="B186" s="369" t="s">
        <v>444</v>
      </c>
      <c r="C186" s="369" t="s">
        <v>401</v>
      </c>
      <c r="D186" s="610">
        <v>989</v>
      </c>
      <c r="E186" s="611">
        <v>44956</v>
      </c>
      <c r="F186" s="369" t="s">
        <v>445</v>
      </c>
      <c r="G186" s="369">
        <v>2159</v>
      </c>
      <c r="H186" s="369" t="s">
        <v>121</v>
      </c>
      <c r="I186" s="369" t="s">
        <v>425</v>
      </c>
    </row>
    <row r="187" spans="1:9" s="209" customFormat="1" ht="36" x14ac:dyDescent="0.2">
      <c r="A187" s="369">
        <v>2115</v>
      </c>
      <c r="B187" s="369" t="s">
        <v>444</v>
      </c>
      <c r="C187" s="369" t="s">
        <v>401</v>
      </c>
      <c r="D187" s="610">
        <v>989</v>
      </c>
      <c r="E187" s="611">
        <v>44956</v>
      </c>
      <c r="F187" s="369" t="s">
        <v>445</v>
      </c>
      <c r="G187" s="369">
        <v>2159</v>
      </c>
      <c r="H187" s="369" t="s">
        <v>121</v>
      </c>
      <c r="I187" s="369" t="s">
        <v>425</v>
      </c>
    </row>
    <row r="188" spans="1:9" s="209" customFormat="1" ht="36" x14ac:dyDescent="0.2">
      <c r="A188" s="369">
        <v>2116</v>
      </c>
      <c r="B188" s="369" t="s">
        <v>444</v>
      </c>
      <c r="C188" s="369" t="s">
        <v>401</v>
      </c>
      <c r="D188" s="610">
        <v>989</v>
      </c>
      <c r="E188" s="611">
        <v>44956</v>
      </c>
      <c r="F188" s="369" t="s">
        <v>445</v>
      </c>
      <c r="G188" s="369">
        <v>2159</v>
      </c>
      <c r="H188" s="369" t="s">
        <v>121</v>
      </c>
      <c r="I188" s="369" t="s">
        <v>425</v>
      </c>
    </row>
    <row r="189" spans="1:9" s="209" customFormat="1" ht="36" x14ac:dyDescent="0.2">
      <c r="A189" s="369">
        <v>2117</v>
      </c>
      <c r="B189" s="369" t="s">
        <v>444</v>
      </c>
      <c r="C189" s="369" t="s">
        <v>401</v>
      </c>
      <c r="D189" s="610">
        <v>989</v>
      </c>
      <c r="E189" s="611">
        <v>44956</v>
      </c>
      <c r="F189" s="369" t="s">
        <v>445</v>
      </c>
      <c r="G189" s="369">
        <v>2159</v>
      </c>
      <c r="H189" s="369" t="s">
        <v>121</v>
      </c>
      <c r="I189" s="369" t="s">
        <v>425</v>
      </c>
    </row>
    <row r="190" spans="1:9" s="209" customFormat="1" ht="36" x14ac:dyDescent="0.2">
      <c r="A190" s="369">
        <v>2118</v>
      </c>
      <c r="B190" s="369" t="s">
        <v>444</v>
      </c>
      <c r="C190" s="369" t="s">
        <v>401</v>
      </c>
      <c r="D190" s="610">
        <v>989</v>
      </c>
      <c r="E190" s="611">
        <v>44956</v>
      </c>
      <c r="F190" s="369" t="s">
        <v>445</v>
      </c>
      <c r="G190" s="369">
        <v>2159</v>
      </c>
      <c r="H190" s="369" t="s">
        <v>121</v>
      </c>
      <c r="I190" s="369" t="s">
        <v>425</v>
      </c>
    </row>
    <row r="191" spans="1:9" s="209" customFormat="1" ht="36" x14ac:dyDescent="0.2">
      <c r="A191" s="369">
        <v>2119</v>
      </c>
      <c r="B191" s="369" t="s">
        <v>444</v>
      </c>
      <c r="C191" s="369" t="s">
        <v>401</v>
      </c>
      <c r="D191" s="610">
        <v>989</v>
      </c>
      <c r="E191" s="611">
        <v>44956</v>
      </c>
      <c r="F191" s="369" t="s">
        <v>445</v>
      </c>
      <c r="G191" s="369">
        <v>2159</v>
      </c>
      <c r="H191" s="369" t="s">
        <v>121</v>
      </c>
      <c r="I191" s="369" t="s">
        <v>425</v>
      </c>
    </row>
    <row r="192" spans="1:9" s="209" customFormat="1" ht="36" x14ac:dyDescent="0.2">
      <c r="A192" s="369">
        <v>2120</v>
      </c>
      <c r="B192" s="369" t="s">
        <v>444</v>
      </c>
      <c r="C192" s="369" t="s">
        <v>401</v>
      </c>
      <c r="D192" s="610">
        <v>989</v>
      </c>
      <c r="E192" s="611">
        <v>44956</v>
      </c>
      <c r="F192" s="369" t="s">
        <v>445</v>
      </c>
      <c r="G192" s="369">
        <v>2159</v>
      </c>
      <c r="H192" s="369" t="s">
        <v>121</v>
      </c>
      <c r="I192" s="369" t="s">
        <v>425</v>
      </c>
    </row>
    <row r="193" spans="1:9" s="209" customFormat="1" ht="36" x14ac:dyDescent="0.2">
      <c r="A193" s="369">
        <v>2121</v>
      </c>
      <c r="B193" s="369" t="s">
        <v>444</v>
      </c>
      <c r="C193" s="369" t="s">
        <v>401</v>
      </c>
      <c r="D193" s="610">
        <v>989</v>
      </c>
      <c r="E193" s="611">
        <v>44956</v>
      </c>
      <c r="F193" s="369" t="s">
        <v>445</v>
      </c>
      <c r="G193" s="369">
        <v>2159</v>
      </c>
      <c r="H193" s="369" t="s">
        <v>121</v>
      </c>
      <c r="I193" s="369" t="s">
        <v>425</v>
      </c>
    </row>
    <row r="194" spans="1:9" s="209" customFormat="1" ht="36" x14ac:dyDescent="0.2">
      <c r="A194" s="369">
        <v>2122</v>
      </c>
      <c r="B194" s="369" t="s">
        <v>444</v>
      </c>
      <c r="C194" s="369" t="s">
        <v>401</v>
      </c>
      <c r="D194" s="610">
        <v>989</v>
      </c>
      <c r="E194" s="611">
        <v>44956</v>
      </c>
      <c r="F194" s="369" t="s">
        <v>445</v>
      </c>
      <c r="G194" s="369">
        <v>2159</v>
      </c>
      <c r="H194" s="369" t="s">
        <v>121</v>
      </c>
      <c r="I194" s="369" t="s">
        <v>425</v>
      </c>
    </row>
    <row r="195" spans="1:9" s="209" customFormat="1" ht="36" x14ac:dyDescent="0.2">
      <c r="A195" s="369">
        <v>2123</v>
      </c>
      <c r="B195" s="369" t="s">
        <v>444</v>
      </c>
      <c r="C195" s="369" t="s">
        <v>401</v>
      </c>
      <c r="D195" s="610">
        <v>989</v>
      </c>
      <c r="E195" s="611">
        <v>44956</v>
      </c>
      <c r="F195" s="369" t="s">
        <v>445</v>
      </c>
      <c r="G195" s="369">
        <v>2159</v>
      </c>
      <c r="H195" s="369" t="s">
        <v>121</v>
      </c>
      <c r="I195" s="369" t="s">
        <v>425</v>
      </c>
    </row>
    <row r="196" spans="1:9" s="209" customFormat="1" ht="36" x14ac:dyDescent="0.2">
      <c r="A196" s="369">
        <v>2124</v>
      </c>
      <c r="B196" s="369" t="s">
        <v>444</v>
      </c>
      <c r="C196" s="369" t="s">
        <v>401</v>
      </c>
      <c r="D196" s="610">
        <v>989</v>
      </c>
      <c r="E196" s="611">
        <v>44956</v>
      </c>
      <c r="F196" s="369" t="s">
        <v>445</v>
      </c>
      <c r="G196" s="369">
        <v>2159</v>
      </c>
      <c r="H196" s="369" t="s">
        <v>121</v>
      </c>
      <c r="I196" s="369" t="s">
        <v>425</v>
      </c>
    </row>
    <row r="197" spans="1:9" s="209" customFormat="1" ht="36" x14ac:dyDescent="0.2">
      <c r="A197" s="369">
        <v>2125</v>
      </c>
      <c r="B197" s="369" t="s">
        <v>444</v>
      </c>
      <c r="C197" s="369" t="s">
        <v>401</v>
      </c>
      <c r="D197" s="610">
        <v>989</v>
      </c>
      <c r="E197" s="611">
        <v>44956</v>
      </c>
      <c r="F197" s="369" t="s">
        <v>445</v>
      </c>
      <c r="G197" s="369">
        <v>2159</v>
      </c>
      <c r="H197" s="369" t="s">
        <v>121</v>
      </c>
      <c r="I197" s="369" t="s">
        <v>425</v>
      </c>
    </row>
    <row r="198" spans="1:9" s="209" customFormat="1" ht="36" x14ac:dyDescent="0.2">
      <c r="A198" s="369">
        <v>2126</v>
      </c>
      <c r="B198" s="369" t="s">
        <v>444</v>
      </c>
      <c r="C198" s="369" t="s">
        <v>401</v>
      </c>
      <c r="D198" s="610">
        <v>989</v>
      </c>
      <c r="E198" s="611">
        <v>44956</v>
      </c>
      <c r="F198" s="369" t="s">
        <v>445</v>
      </c>
      <c r="G198" s="369">
        <v>2159</v>
      </c>
      <c r="H198" s="369" t="s">
        <v>121</v>
      </c>
      <c r="I198" s="369" t="s">
        <v>425</v>
      </c>
    </row>
    <row r="199" spans="1:9" s="209" customFormat="1" ht="36" x14ac:dyDescent="0.2">
      <c r="A199" s="369">
        <v>2127</v>
      </c>
      <c r="B199" s="369" t="s">
        <v>444</v>
      </c>
      <c r="C199" s="369" t="s">
        <v>401</v>
      </c>
      <c r="D199" s="610">
        <v>989</v>
      </c>
      <c r="E199" s="611">
        <v>44956</v>
      </c>
      <c r="F199" s="369" t="s">
        <v>445</v>
      </c>
      <c r="G199" s="369">
        <v>2159</v>
      </c>
      <c r="H199" s="369" t="s">
        <v>121</v>
      </c>
      <c r="I199" s="369" t="s">
        <v>425</v>
      </c>
    </row>
    <row r="200" spans="1:9" s="209" customFormat="1" ht="36" x14ac:dyDescent="0.2">
      <c r="A200" s="369">
        <v>2128</v>
      </c>
      <c r="B200" s="369" t="s">
        <v>444</v>
      </c>
      <c r="C200" s="369" t="s">
        <v>401</v>
      </c>
      <c r="D200" s="610">
        <v>989</v>
      </c>
      <c r="E200" s="611">
        <v>44956</v>
      </c>
      <c r="F200" s="369" t="s">
        <v>445</v>
      </c>
      <c r="G200" s="369">
        <v>2159</v>
      </c>
      <c r="H200" s="369" t="s">
        <v>121</v>
      </c>
      <c r="I200" s="369" t="s">
        <v>425</v>
      </c>
    </row>
    <row r="201" spans="1:9" s="209" customFormat="1" ht="36" x14ac:dyDescent="0.2">
      <c r="A201" s="369">
        <v>2129</v>
      </c>
      <c r="B201" s="369" t="s">
        <v>444</v>
      </c>
      <c r="C201" s="369" t="s">
        <v>401</v>
      </c>
      <c r="D201" s="610">
        <v>989</v>
      </c>
      <c r="E201" s="611">
        <v>44956</v>
      </c>
      <c r="F201" s="369" t="s">
        <v>445</v>
      </c>
      <c r="G201" s="369">
        <v>2159</v>
      </c>
      <c r="H201" s="369" t="s">
        <v>121</v>
      </c>
      <c r="I201" s="369" t="s">
        <v>425</v>
      </c>
    </row>
    <row r="202" spans="1:9" s="209" customFormat="1" ht="36" x14ac:dyDescent="0.2">
      <c r="A202" s="369">
        <v>2130</v>
      </c>
      <c r="B202" s="369" t="s">
        <v>444</v>
      </c>
      <c r="C202" s="369" t="s">
        <v>401</v>
      </c>
      <c r="D202" s="610">
        <v>989</v>
      </c>
      <c r="E202" s="611">
        <v>44956</v>
      </c>
      <c r="F202" s="369" t="s">
        <v>445</v>
      </c>
      <c r="G202" s="369">
        <v>2159</v>
      </c>
      <c r="H202" s="369" t="s">
        <v>121</v>
      </c>
      <c r="I202" s="369" t="s">
        <v>425</v>
      </c>
    </row>
    <row r="203" spans="1:9" s="209" customFormat="1" ht="36" x14ac:dyDescent="0.2">
      <c r="A203" s="369">
        <v>2131</v>
      </c>
      <c r="B203" s="369" t="s">
        <v>444</v>
      </c>
      <c r="C203" s="369" t="s">
        <v>401</v>
      </c>
      <c r="D203" s="610">
        <v>989</v>
      </c>
      <c r="E203" s="611">
        <v>44956</v>
      </c>
      <c r="F203" s="369" t="s">
        <v>445</v>
      </c>
      <c r="G203" s="369">
        <v>2159</v>
      </c>
      <c r="H203" s="369" t="s">
        <v>121</v>
      </c>
      <c r="I203" s="369" t="s">
        <v>425</v>
      </c>
    </row>
    <row r="204" spans="1:9" s="209" customFormat="1" ht="36" x14ac:dyDescent="0.2">
      <c r="A204" s="369">
        <v>2132</v>
      </c>
      <c r="B204" s="369" t="s">
        <v>444</v>
      </c>
      <c r="C204" s="369" t="s">
        <v>401</v>
      </c>
      <c r="D204" s="610">
        <v>989</v>
      </c>
      <c r="E204" s="611">
        <v>44956</v>
      </c>
      <c r="F204" s="369" t="s">
        <v>445</v>
      </c>
      <c r="G204" s="369">
        <v>2159</v>
      </c>
      <c r="H204" s="369" t="s">
        <v>121</v>
      </c>
      <c r="I204" s="369" t="s">
        <v>425</v>
      </c>
    </row>
    <row r="205" spans="1:9" s="209" customFormat="1" ht="36" x14ac:dyDescent="0.2">
      <c r="A205" s="369">
        <v>2133</v>
      </c>
      <c r="B205" s="369" t="s">
        <v>444</v>
      </c>
      <c r="C205" s="369" t="s">
        <v>401</v>
      </c>
      <c r="D205" s="610">
        <v>989</v>
      </c>
      <c r="E205" s="611">
        <v>44956</v>
      </c>
      <c r="F205" s="369" t="s">
        <v>445</v>
      </c>
      <c r="G205" s="369">
        <v>2159</v>
      </c>
      <c r="H205" s="369" t="s">
        <v>121</v>
      </c>
      <c r="I205" s="369" t="s">
        <v>425</v>
      </c>
    </row>
    <row r="206" spans="1:9" s="209" customFormat="1" ht="36" x14ac:dyDescent="0.2">
      <c r="A206" s="369">
        <v>2134</v>
      </c>
      <c r="B206" s="369" t="s">
        <v>444</v>
      </c>
      <c r="C206" s="369" t="s">
        <v>401</v>
      </c>
      <c r="D206" s="610">
        <v>989</v>
      </c>
      <c r="E206" s="611">
        <v>44956</v>
      </c>
      <c r="F206" s="369" t="s">
        <v>445</v>
      </c>
      <c r="G206" s="369">
        <v>2159</v>
      </c>
      <c r="H206" s="369" t="s">
        <v>121</v>
      </c>
      <c r="I206" s="369" t="s">
        <v>425</v>
      </c>
    </row>
    <row r="207" spans="1:9" s="209" customFormat="1" ht="36" x14ac:dyDescent="0.2">
      <c r="A207" s="369">
        <v>2135</v>
      </c>
      <c r="B207" s="369" t="s">
        <v>444</v>
      </c>
      <c r="C207" s="369" t="s">
        <v>401</v>
      </c>
      <c r="D207" s="610">
        <v>989</v>
      </c>
      <c r="E207" s="611">
        <v>44956</v>
      </c>
      <c r="F207" s="369" t="s">
        <v>445</v>
      </c>
      <c r="G207" s="369">
        <v>2159</v>
      </c>
      <c r="H207" s="369" t="s">
        <v>121</v>
      </c>
      <c r="I207" s="369" t="s">
        <v>425</v>
      </c>
    </row>
    <row r="208" spans="1:9" s="209" customFormat="1" ht="36" x14ac:dyDescent="0.2">
      <c r="A208" s="369">
        <v>2136</v>
      </c>
      <c r="B208" s="369" t="s">
        <v>444</v>
      </c>
      <c r="C208" s="369" t="s">
        <v>401</v>
      </c>
      <c r="D208" s="610">
        <v>989</v>
      </c>
      <c r="E208" s="611">
        <v>44956</v>
      </c>
      <c r="F208" s="369" t="s">
        <v>445</v>
      </c>
      <c r="G208" s="369">
        <v>2159</v>
      </c>
      <c r="H208" s="369" t="s">
        <v>121</v>
      </c>
      <c r="I208" s="369" t="s">
        <v>425</v>
      </c>
    </row>
    <row r="209" spans="1:9" s="209" customFormat="1" ht="36" x14ac:dyDescent="0.2">
      <c r="A209" s="369">
        <v>2137</v>
      </c>
      <c r="B209" s="369" t="s">
        <v>444</v>
      </c>
      <c r="C209" s="369" t="s">
        <v>401</v>
      </c>
      <c r="D209" s="610">
        <v>989</v>
      </c>
      <c r="E209" s="611">
        <v>44956</v>
      </c>
      <c r="F209" s="369" t="s">
        <v>445</v>
      </c>
      <c r="G209" s="369">
        <v>2159</v>
      </c>
      <c r="H209" s="369" t="s">
        <v>121</v>
      </c>
      <c r="I209" s="369" t="s">
        <v>425</v>
      </c>
    </row>
    <row r="210" spans="1:9" s="209" customFormat="1" ht="36" x14ac:dyDescent="0.2">
      <c r="A210" s="369">
        <v>2138</v>
      </c>
      <c r="B210" s="369" t="s">
        <v>444</v>
      </c>
      <c r="C210" s="369" t="s">
        <v>401</v>
      </c>
      <c r="D210" s="610">
        <v>989</v>
      </c>
      <c r="E210" s="611">
        <v>44956</v>
      </c>
      <c r="F210" s="369" t="s">
        <v>445</v>
      </c>
      <c r="G210" s="369">
        <v>2159</v>
      </c>
      <c r="H210" s="369" t="s">
        <v>121</v>
      </c>
      <c r="I210" s="369" t="s">
        <v>425</v>
      </c>
    </row>
    <row r="211" spans="1:9" s="209" customFormat="1" ht="36" x14ac:dyDescent="0.2">
      <c r="A211" s="369">
        <v>2139</v>
      </c>
      <c r="B211" s="369" t="s">
        <v>444</v>
      </c>
      <c r="C211" s="369" t="s">
        <v>401</v>
      </c>
      <c r="D211" s="610">
        <v>989</v>
      </c>
      <c r="E211" s="611">
        <v>44956</v>
      </c>
      <c r="F211" s="369" t="s">
        <v>445</v>
      </c>
      <c r="G211" s="369">
        <v>2159</v>
      </c>
      <c r="H211" s="369" t="s">
        <v>121</v>
      </c>
      <c r="I211" s="369" t="s">
        <v>425</v>
      </c>
    </row>
    <row r="212" spans="1:9" s="209" customFormat="1" ht="36" x14ac:dyDescent="0.2">
      <c r="A212" s="369">
        <v>2140</v>
      </c>
      <c r="B212" s="369" t="s">
        <v>444</v>
      </c>
      <c r="C212" s="369" t="s">
        <v>401</v>
      </c>
      <c r="D212" s="610">
        <v>989</v>
      </c>
      <c r="E212" s="611">
        <v>44956</v>
      </c>
      <c r="F212" s="369" t="s">
        <v>445</v>
      </c>
      <c r="G212" s="369">
        <v>2159</v>
      </c>
      <c r="H212" s="369" t="s">
        <v>121</v>
      </c>
      <c r="I212" s="369" t="s">
        <v>425</v>
      </c>
    </row>
    <row r="213" spans="1:9" s="209" customFormat="1" ht="36" x14ac:dyDescent="0.2">
      <c r="A213" s="369">
        <v>2141</v>
      </c>
      <c r="B213" s="369" t="s">
        <v>444</v>
      </c>
      <c r="C213" s="369" t="s">
        <v>401</v>
      </c>
      <c r="D213" s="610">
        <v>989</v>
      </c>
      <c r="E213" s="611">
        <v>44956</v>
      </c>
      <c r="F213" s="369" t="s">
        <v>445</v>
      </c>
      <c r="G213" s="369">
        <v>2159</v>
      </c>
      <c r="H213" s="369" t="s">
        <v>130</v>
      </c>
      <c r="I213" s="369" t="s">
        <v>425</v>
      </c>
    </row>
    <row r="214" spans="1:9" s="209" customFormat="1" ht="36" x14ac:dyDescent="0.2">
      <c r="A214" s="369">
        <v>2142</v>
      </c>
      <c r="B214" s="369" t="s">
        <v>444</v>
      </c>
      <c r="C214" s="369" t="s">
        <v>401</v>
      </c>
      <c r="D214" s="610">
        <v>989</v>
      </c>
      <c r="E214" s="611">
        <v>44956</v>
      </c>
      <c r="F214" s="369" t="s">
        <v>445</v>
      </c>
      <c r="G214" s="369">
        <v>2159</v>
      </c>
      <c r="H214" s="369" t="s">
        <v>130</v>
      </c>
      <c r="I214" s="369" t="s">
        <v>425</v>
      </c>
    </row>
    <row r="215" spans="1:9" s="209" customFormat="1" ht="36" x14ac:dyDescent="0.2">
      <c r="A215" s="369">
        <v>2143</v>
      </c>
      <c r="B215" s="369" t="s">
        <v>444</v>
      </c>
      <c r="C215" s="369" t="s">
        <v>401</v>
      </c>
      <c r="D215" s="610">
        <v>989</v>
      </c>
      <c r="E215" s="611">
        <v>44956</v>
      </c>
      <c r="F215" s="369" t="s">
        <v>445</v>
      </c>
      <c r="G215" s="369">
        <v>2159</v>
      </c>
      <c r="H215" s="369" t="s">
        <v>130</v>
      </c>
      <c r="I215" s="369" t="s">
        <v>425</v>
      </c>
    </row>
    <row r="216" spans="1:9" s="209" customFormat="1" ht="36" x14ac:dyDescent="0.2">
      <c r="A216" s="369">
        <v>2144</v>
      </c>
      <c r="B216" s="369" t="s">
        <v>444</v>
      </c>
      <c r="C216" s="369" t="s">
        <v>401</v>
      </c>
      <c r="D216" s="610">
        <v>989</v>
      </c>
      <c r="E216" s="611">
        <v>44956</v>
      </c>
      <c r="F216" s="369" t="s">
        <v>445</v>
      </c>
      <c r="G216" s="369">
        <v>2159</v>
      </c>
      <c r="H216" s="369" t="s">
        <v>130</v>
      </c>
      <c r="I216" s="369" t="s">
        <v>425</v>
      </c>
    </row>
    <row r="217" spans="1:9" s="209" customFormat="1" ht="36" x14ac:dyDescent="0.2">
      <c r="A217" s="369">
        <v>2145</v>
      </c>
      <c r="B217" s="369" t="s">
        <v>444</v>
      </c>
      <c r="C217" s="369" t="s">
        <v>401</v>
      </c>
      <c r="D217" s="610">
        <v>989</v>
      </c>
      <c r="E217" s="611">
        <v>44956</v>
      </c>
      <c r="F217" s="369" t="s">
        <v>445</v>
      </c>
      <c r="G217" s="369">
        <v>2159</v>
      </c>
      <c r="H217" s="369" t="s">
        <v>130</v>
      </c>
      <c r="I217" s="369" t="s">
        <v>425</v>
      </c>
    </row>
    <row r="218" spans="1:9" s="209" customFormat="1" ht="36" x14ac:dyDescent="0.2">
      <c r="A218" s="369">
        <v>2146</v>
      </c>
      <c r="B218" s="369" t="s">
        <v>444</v>
      </c>
      <c r="C218" s="369" t="s">
        <v>401</v>
      </c>
      <c r="D218" s="610">
        <v>989</v>
      </c>
      <c r="E218" s="611">
        <v>44956</v>
      </c>
      <c r="F218" s="369" t="s">
        <v>445</v>
      </c>
      <c r="G218" s="369">
        <v>2159</v>
      </c>
      <c r="H218" s="369" t="s">
        <v>130</v>
      </c>
      <c r="I218" s="369" t="s">
        <v>425</v>
      </c>
    </row>
    <row r="219" spans="1:9" s="209" customFormat="1" ht="36" x14ac:dyDescent="0.2">
      <c r="A219" s="369">
        <v>2147</v>
      </c>
      <c r="B219" s="369" t="s">
        <v>444</v>
      </c>
      <c r="C219" s="369" t="s">
        <v>401</v>
      </c>
      <c r="D219" s="610">
        <v>989</v>
      </c>
      <c r="E219" s="611">
        <v>44956</v>
      </c>
      <c r="F219" s="369" t="s">
        <v>445</v>
      </c>
      <c r="G219" s="369">
        <v>2159</v>
      </c>
      <c r="H219" s="369" t="s">
        <v>130</v>
      </c>
      <c r="I219" s="369" t="s">
        <v>425</v>
      </c>
    </row>
    <row r="220" spans="1:9" s="209" customFormat="1" ht="36" x14ac:dyDescent="0.2">
      <c r="A220" s="369">
        <v>2148</v>
      </c>
      <c r="B220" s="369" t="s">
        <v>444</v>
      </c>
      <c r="C220" s="369" t="s">
        <v>401</v>
      </c>
      <c r="D220" s="610">
        <v>989</v>
      </c>
      <c r="E220" s="611">
        <v>44956</v>
      </c>
      <c r="F220" s="369" t="s">
        <v>445</v>
      </c>
      <c r="G220" s="369">
        <v>2159</v>
      </c>
      <c r="H220" s="369" t="s">
        <v>130</v>
      </c>
      <c r="I220" s="369" t="s">
        <v>425</v>
      </c>
    </row>
    <row r="221" spans="1:9" s="209" customFormat="1" ht="36" x14ac:dyDescent="0.2">
      <c r="A221" s="369">
        <v>2149</v>
      </c>
      <c r="B221" s="369" t="s">
        <v>444</v>
      </c>
      <c r="C221" s="369" t="s">
        <v>401</v>
      </c>
      <c r="D221" s="610">
        <v>989</v>
      </c>
      <c r="E221" s="611">
        <v>44956</v>
      </c>
      <c r="F221" s="369" t="s">
        <v>445</v>
      </c>
      <c r="G221" s="369">
        <v>2159</v>
      </c>
      <c r="H221" s="369" t="s">
        <v>130</v>
      </c>
      <c r="I221" s="369" t="s">
        <v>425</v>
      </c>
    </row>
    <row r="222" spans="1:9" s="209" customFormat="1" ht="36" x14ac:dyDescent="0.2">
      <c r="A222" s="369">
        <v>2150</v>
      </c>
      <c r="B222" s="369" t="s">
        <v>444</v>
      </c>
      <c r="C222" s="369" t="s">
        <v>401</v>
      </c>
      <c r="D222" s="610">
        <v>989</v>
      </c>
      <c r="E222" s="611">
        <v>44956</v>
      </c>
      <c r="F222" s="369" t="s">
        <v>445</v>
      </c>
      <c r="G222" s="369">
        <v>2159</v>
      </c>
      <c r="H222" s="369" t="s">
        <v>130</v>
      </c>
      <c r="I222" s="369" t="s">
        <v>425</v>
      </c>
    </row>
    <row r="223" spans="1:9" s="209" customFormat="1" ht="36" x14ac:dyDescent="0.2">
      <c r="A223" s="369">
        <v>2151</v>
      </c>
      <c r="B223" s="369" t="s">
        <v>444</v>
      </c>
      <c r="C223" s="369" t="s">
        <v>401</v>
      </c>
      <c r="D223" s="610">
        <v>989</v>
      </c>
      <c r="E223" s="611">
        <v>44956</v>
      </c>
      <c r="F223" s="369" t="s">
        <v>445</v>
      </c>
      <c r="G223" s="369">
        <v>2159</v>
      </c>
      <c r="H223" s="369" t="s">
        <v>130</v>
      </c>
      <c r="I223" s="369" t="s">
        <v>425</v>
      </c>
    </row>
    <row r="224" spans="1:9" s="209" customFormat="1" ht="36" x14ac:dyDescent="0.2">
      <c r="A224" s="369">
        <v>2152</v>
      </c>
      <c r="B224" s="369" t="s">
        <v>444</v>
      </c>
      <c r="C224" s="369" t="s">
        <v>401</v>
      </c>
      <c r="D224" s="610">
        <v>989</v>
      </c>
      <c r="E224" s="611">
        <v>44956</v>
      </c>
      <c r="F224" s="369" t="s">
        <v>445</v>
      </c>
      <c r="G224" s="369">
        <v>2159</v>
      </c>
      <c r="H224" s="369" t="s">
        <v>130</v>
      </c>
      <c r="I224" s="369" t="s">
        <v>425</v>
      </c>
    </row>
    <row r="225" spans="1:9" s="209" customFormat="1" ht="36" x14ac:dyDescent="0.2">
      <c r="A225" s="369">
        <v>2153</v>
      </c>
      <c r="B225" s="369" t="s">
        <v>444</v>
      </c>
      <c r="C225" s="369" t="s">
        <v>401</v>
      </c>
      <c r="D225" s="610">
        <v>989</v>
      </c>
      <c r="E225" s="611">
        <v>44956</v>
      </c>
      <c r="F225" s="369" t="s">
        <v>445</v>
      </c>
      <c r="G225" s="369">
        <v>2159</v>
      </c>
      <c r="H225" s="369" t="s">
        <v>130</v>
      </c>
      <c r="I225" s="369" t="s">
        <v>425</v>
      </c>
    </row>
    <row r="226" spans="1:9" s="209" customFormat="1" ht="36" x14ac:dyDescent="0.2">
      <c r="A226" s="369">
        <v>2154</v>
      </c>
      <c r="B226" s="369" t="s">
        <v>444</v>
      </c>
      <c r="C226" s="369" t="s">
        <v>401</v>
      </c>
      <c r="D226" s="610">
        <v>989</v>
      </c>
      <c r="E226" s="611">
        <v>44956</v>
      </c>
      <c r="F226" s="369" t="s">
        <v>445</v>
      </c>
      <c r="G226" s="369">
        <v>2159</v>
      </c>
      <c r="H226" s="369" t="s">
        <v>130</v>
      </c>
      <c r="I226" s="369" t="s">
        <v>425</v>
      </c>
    </row>
    <row r="227" spans="1:9" s="209" customFormat="1" ht="36" x14ac:dyDescent="0.2">
      <c r="A227" s="369">
        <v>2155</v>
      </c>
      <c r="B227" s="369" t="s">
        <v>444</v>
      </c>
      <c r="C227" s="369" t="s">
        <v>401</v>
      </c>
      <c r="D227" s="610">
        <v>989</v>
      </c>
      <c r="E227" s="611">
        <v>44956</v>
      </c>
      <c r="F227" s="369" t="s">
        <v>445</v>
      </c>
      <c r="G227" s="369">
        <v>2159</v>
      </c>
      <c r="H227" s="369" t="s">
        <v>130</v>
      </c>
      <c r="I227" s="369" t="s">
        <v>425</v>
      </c>
    </row>
    <row r="228" spans="1:9" s="209" customFormat="1" ht="36" x14ac:dyDescent="0.2">
      <c r="A228" s="369">
        <v>2156</v>
      </c>
      <c r="B228" s="369" t="s">
        <v>444</v>
      </c>
      <c r="C228" s="369" t="s">
        <v>401</v>
      </c>
      <c r="D228" s="610">
        <v>989</v>
      </c>
      <c r="E228" s="611">
        <v>44956</v>
      </c>
      <c r="F228" s="369" t="s">
        <v>445</v>
      </c>
      <c r="G228" s="369">
        <v>2159</v>
      </c>
      <c r="H228" s="369" t="s">
        <v>130</v>
      </c>
      <c r="I228" s="369" t="s">
        <v>425</v>
      </c>
    </row>
    <row r="229" spans="1:9" s="209" customFormat="1" ht="36" x14ac:dyDescent="0.2">
      <c r="A229" s="369">
        <v>2157</v>
      </c>
      <c r="B229" s="369" t="s">
        <v>444</v>
      </c>
      <c r="C229" s="369" t="s">
        <v>401</v>
      </c>
      <c r="D229" s="610">
        <v>989</v>
      </c>
      <c r="E229" s="611">
        <v>44956</v>
      </c>
      <c r="F229" s="369" t="s">
        <v>445</v>
      </c>
      <c r="G229" s="369">
        <v>2159</v>
      </c>
      <c r="H229" s="369" t="s">
        <v>130</v>
      </c>
      <c r="I229" s="369" t="s">
        <v>425</v>
      </c>
    </row>
    <row r="230" spans="1:9" s="209" customFormat="1" ht="36" x14ac:dyDescent="0.2">
      <c r="A230" s="369">
        <v>2158</v>
      </c>
      <c r="B230" s="369" t="s">
        <v>444</v>
      </c>
      <c r="C230" s="369" t="s">
        <v>401</v>
      </c>
      <c r="D230" s="610">
        <v>989</v>
      </c>
      <c r="E230" s="611">
        <v>44956</v>
      </c>
      <c r="F230" s="369" t="s">
        <v>445</v>
      </c>
      <c r="G230" s="369">
        <v>2159</v>
      </c>
      <c r="H230" s="369" t="s">
        <v>130</v>
      </c>
      <c r="I230" s="369" t="s">
        <v>425</v>
      </c>
    </row>
    <row r="231" spans="1:9" s="209" customFormat="1" ht="36" x14ac:dyDescent="0.2">
      <c r="A231" s="369">
        <v>2159</v>
      </c>
      <c r="B231" s="369" t="s">
        <v>444</v>
      </c>
      <c r="C231" s="369" t="s">
        <v>401</v>
      </c>
      <c r="D231" s="610">
        <v>989</v>
      </c>
      <c r="E231" s="611">
        <v>44956</v>
      </c>
      <c r="F231" s="369" t="s">
        <v>445</v>
      </c>
      <c r="G231" s="369">
        <v>2159</v>
      </c>
      <c r="H231" s="369" t="s">
        <v>130</v>
      </c>
      <c r="I231" s="369" t="s">
        <v>425</v>
      </c>
    </row>
    <row r="232" spans="1:9" s="209" customFormat="1" ht="36" x14ac:dyDescent="0.2">
      <c r="A232" s="369">
        <v>2160</v>
      </c>
      <c r="B232" s="369" t="s">
        <v>444</v>
      </c>
      <c r="C232" s="369" t="s">
        <v>401</v>
      </c>
      <c r="D232" s="610">
        <v>989</v>
      </c>
      <c r="E232" s="611">
        <v>44956</v>
      </c>
      <c r="F232" s="369" t="s">
        <v>445</v>
      </c>
      <c r="G232" s="369">
        <v>2159</v>
      </c>
      <c r="H232" s="369" t="s">
        <v>130</v>
      </c>
      <c r="I232" s="369" t="s">
        <v>425</v>
      </c>
    </row>
    <row r="233" spans="1:9" s="209" customFormat="1" ht="36" x14ac:dyDescent="0.2">
      <c r="A233" s="369">
        <v>2161</v>
      </c>
      <c r="B233" s="369" t="s">
        <v>444</v>
      </c>
      <c r="C233" s="369" t="s">
        <v>401</v>
      </c>
      <c r="D233" s="610">
        <v>989</v>
      </c>
      <c r="E233" s="611">
        <v>44956</v>
      </c>
      <c r="F233" s="369" t="s">
        <v>445</v>
      </c>
      <c r="G233" s="369">
        <v>2159</v>
      </c>
      <c r="H233" s="369" t="s">
        <v>123</v>
      </c>
      <c r="I233" s="369" t="s">
        <v>425</v>
      </c>
    </row>
    <row r="234" spans="1:9" s="209" customFormat="1" ht="36" x14ac:dyDescent="0.2">
      <c r="A234" s="369">
        <v>2162</v>
      </c>
      <c r="B234" s="369" t="s">
        <v>444</v>
      </c>
      <c r="C234" s="369" t="s">
        <v>401</v>
      </c>
      <c r="D234" s="610">
        <v>989</v>
      </c>
      <c r="E234" s="611">
        <v>44956</v>
      </c>
      <c r="F234" s="369" t="s">
        <v>445</v>
      </c>
      <c r="G234" s="369">
        <v>2159</v>
      </c>
      <c r="H234" s="369" t="s">
        <v>123</v>
      </c>
      <c r="I234" s="369" t="s">
        <v>425</v>
      </c>
    </row>
    <row r="235" spans="1:9" s="209" customFormat="1" ht="36" x14ac:dyDescent="0.2">
      <c r="A235" s="369">
        <v>2163</v>
      </c>
      <c r="B235" s="369" t="s">
        <v>444</v>
      </c>
      <c r="C235" s="369" t="s">
        <v>401</v>
      </c>
      <c r="D235" s="610">
        <v>989</v>
      </c>
      <c r="E235" s="611">
        <v>44956</v>
      </c>
      <c r="F235" s="369" t="s">
        <v>445</v>
      </c>
      <c r="G235" s="369">
        <v>2159</v>
      </c>
      <c r="H235" s="369" t="s">
        <v>123</v>
      </c>
      <c r="I235" s="369" t="s">
        <v>425</v>
      </c>
    </row>
    <row r="236" spans="1:9" s="209" customFormat="1" ht="36" x14ac:dyDescent="0.2">
      <c r="A236" s="369">
        <v>2164</v>
      </c>
      <c r="B236" s="369" t="s">
        <v>444</v>
      </c>
      <c r="C236" s="369" t="s">
        <v>401</v>
      </c>
      <c r="D236" s="610">
        <v>989</v>
      </c>
      <c r="E236" s="611">
        <v>44956</v>
      </c>
      <c r="F236" s="369" t="s">
        <v>445</v>
      </c>
      <c r="G236" s="369">
        <v>2159</v>
      </c>
      <c r="H236" s="369" t="s">
        <v>123</v>
      </c>
      <c r="I236" s="369" t="s">
        <v>425</v>
      </c>
    </row>
    <row r="237" spans="1:9" s="209" customFormat="1" ht="36" x14ac:dyDescent="0.2">
      <c r="A237" s="369">
        <v>2165</v>
      </c>
      <c r="B237" s="369" t="s">
        <v>444</v>
      </c>
      <c r="C237" s="369" t="s">
        <v>401</v>
      </c>
      <c r="D237" s="610">
        <v>989</v>
      </c>
      <c r="E237" s="611">
        <v>44956</v>
      </c>
      <c r="F237" s="369" t="s">
        <v>445</v>
      </c>
      <c r="G237" s="369">
        <v>2159</v>
      </c>
      <c r="H237" s="369" t="s">
        <v>123</v>
      </c>
      <c r="I237" s="369" t="s">
        <v>425</v>
      </c>
    </row>
    <row r="238" spans="1:9" s="209" customFormat="1" ht="36" x14ac:dyDescent="0.2">
      <c r="A238" s="369">
        <v>2166</v>
      </c>
      <c r="B238" s="369" t="s">
        <v>444</v>
      </c>
      <c r="C238" s="369" t="s">
        <v>401</v>
      </c>
      <c r="D238" s="610">
        <v>989</v>
      </c>
      <c r="E238" s="611">
        <v>44956</v>
      </c>
      <c r="F238" s="369" t="s">
        <v>445</v>
      </c>
      <c r="G238" s="369">
        <v>2159</v>
      </c>
      <c r="H238" s="369" t="s">
        <v>123</v>
      </c>
      <c r="I238" s="369" t="s">
        <v>425</v>
      </c>
    </row>
    <row r="239" spans="1:9" s="209" customFormat="1" ht="36" x14ac:dyDescent="0.2">
      <c r="A239" s="369">
        <v>2167</v>
      </c>
      <c r="B239" s="369" t="s">
        <v>444</v>
      </c>
      <c r="C239" s="369" t="s">
        <v>401</v>
      </c>
      <c r="D239" s="610">
        <v>989</v>
      </c>
      <c r="E239" s="611">
        <v>44956</v>
      </c>
      <c r="F239" s="369" t="s">
        <v>445</v>
      </c>
      <c r="G239" s="369">
        <v>2159</v>
      </c>
      <c r="H239" s="369" t="s">
        <v>123</v>
      </c>
      <c r="I239" s="369" t="s">
        <v>425</v>
      </c>
    </row>
    <row r="240" spans="1:9" s="209" customFormat="1" ht="36" x14ac:dyDescent="0.2">
      <c r="A240" s="369">
        <v>2168</v>
      </c>
      <c r="B240" s="369" t="s">
        <v>444</v>
      </c>
      <c r="C240" s="369" t="s">
        <v>401</v>
      </c>
      <c r="D240" s="610">
        <v>989</v>
      </c>
      <c r="E240" s="611">
        <v>44956</v>
      </c>
      <c r="F240" s="369" t="s">
        <v>445</v>
      </c>
      <c r="G240" s="369">
        <v>2159</v>
      </c>
      <c r="H240" s="369" t="s">
        <v>123</v>
      </c>
      <c r="I240" s="369" t="s">
        <v>425</v>
      </c>
    </row>
    <row r="241" spans="1:9" s="209" customFormat="1" ht="36" x14ac:dyDescent="0.2">
      <c r="A241" s="369">
        <v>2169</v>
      </c>
      <c r="B241" s="369" t="s">
        <v>444</v>
      </c>
      <c r="C241" s="369" t="s">
        <v>401</v>
      </c>
      <c r="D241" s="610">
        <v>989</v>
      </c>
      <c r="E241" s="611">
        <v>44956</v>
      </c>
      <c r="F241" s="369" t="s">
        <v>445</v>
      </c>
      <c r="G241" s="369">
        <v>2159</v>
      </c>
      <c r="H241" s="369" t="s">
        <v>123</v>
      </c>
      <c r="I241" s="369" t="s">
        <v>425</v>
      </c>
    </row>
    <row r="242" spans="1:9" s="209" customFormat="1" ht="36" x14ac:dyDescent="0.2">
      <c r="A242" s="369">
        <v>2170</v>
      </c>
      <c r="B242" s="369" t="s">
        <v>444</v>
      </c>
      <c r="C242" s="369" t="s">
        <v>401</v>
      </c>
      <c r="D242" s="610">
        <v>989</v>
      </c>
      <c r="E242" s="611">
        <v>44956</v>
      </c>
      <c r="F242" s="369" t="s">
        <v>445</v>
      </c>
      <c r="G242" s="369">
        <v>2159</v>
      </c>
      <c r="H242" s="369" t="s">
        <v>123</v>
      </c>
      <c r="I242" s="369" t="s">
        <v>425</v>
      </c>
    </row>
    <row r="243" spans="1:9" s="209" customFormat="1" ht="36" x14ac:dyDescent="0.2">
      <c r="A243" s="369">
        <v>2171</v>
      </c>
      <c r="B243" s="369" t="s">
        <v>444</v>
      </c>
      <c r="C243" s="369" t="s">
        <v>401</v>
      </c>
      <c r="D243" s="610">
        <v>989</v>
      </c>
      <c r="E243" s="611">
        <v>44956</v>
      </c>
      <c r="F243" s="369" t="s">
        <v>445</v>
      </c>
      <c r="G243" s="369">
        <v>2159</v>
      </c>
      <c r="H243" s="369" t="s">
        <v>123</v>
      </c>
      <c r="I243" s="369" t="s">
        <v>425</v>
      </c>
    </row>
    <row r="244" spans="1:9" s="209" customFormat="1" ht="36" x14ac:dyDescent="0.2">
      <c r="A244" s="369">
        <v>2172</v>
      </c>
      <c r="B244" s="369" t="s">
        <v>444</v>
      </c>
      <c r="C244" s="369" t="s">
        <v>401</v>
      </c>
      <c r="D244" s="610">
        <v>989</v>
      </c>
      <c r="E244" s="611">
        <v>44956</v>
      </c>
      <c r="F244" s="369" t="s">
        <v>445</v>
      </c>
      <c r="G244" s="369">
        <v>2159</v>
      </c>
      <c r="H244" s="369" t="s">
        <v>123</v>
      </c>
      <c r="I244" s="369" t="s">
        <v>425</v>
      </c>
    </row>
    <row r="245" spans="1:9" s="209" customFormat="1" ht="36" x14ac:dyDescent="0.2">
      <c r="A245" s="369">
        <v>2173</v>
      </c>
      <c r="B245" s="369" t="s">
        <v>444</v>
      </c>
      <c r="C245" s="369" t="s">
        <v>401</v>
      </c>
      <c r="D245" s="610">
        <v>989</v>
      </c>
      <c r="E245" s="611">
        <v>44956</v>
      </c>
      <c r="F245" s="369" t="s">
        <v>445</v>
      </c>
      <c r="G245" s="369">
        <v>2159</v>
      </c>
      <c r="H245" s="369" t="s">
        <v>123</v>
      </c>
      <c r="I245" s="369" t="s">
        <v>425</v>
      </c>
    </row>
    <row r="246" spans="1:9" s="209" customFormat="1" ht="36" x14ac:dyDescent="0.2">
      <c r="A246" s="369">
        <v>2174</v>
      </c>
      <c r="B246" s="369" t="s">
        <v>444</v>
      </c>
      <c r="C246" s="369" t="s">
        <v>401</v>
      </c>
      <c r="D246" s="610">
        <v>989</v>
      </c>
      <c r="E246" s="611">
        <v>44956</v>
      </c>
      <c r="F246" s="369" t="s">
        <v>445</v>
      </c>
      <c r="G246" s="369">
        <v>2159</v>
      </c>
      <c r="H246" s="369" t="s">
        <v>123</v>
      </c>
      <c r="I246" s="369" t="s">
        <v>425</v>
      </c>
    </row>
    <row r="247" spans="1:9" s="209" customFormat="1" ht="36" x14ac:dyDescent="0.2">
      <c r="A247" s="369">
        <v>2175</v>
      </c>
      <c r="B247" s="369" t="s">
        <v>444</v>
      </c>
      <c r="C247" s="369" t="s">
        <v>401</v>
      </c>
      <c r="D247" s="610">
        <v>989</v>
      </c>
      <c r="E247" s="611">
        <v>44956</v>
      </c>
      <c r="F247" s="369" t="s">
        <v>445</v>
      </c>
      <c r="G247" s="369">
        <v>2159</v>
      </c>
      <c r="H247" s="369" t="s">
        <v>123</v>
      </c>
      <c r="I247" s="369" t="s">
        <v>425</v>
      </c>
    </row>
    <row r="248" spans="1:9" s="209" customFormat="1" ht="36" x14ac:dyDescent="0.2">
      <c r="A248" s="369">
        <v>2176</v>
      </c>
      <c r="B248" s="369" t="s">
        <v>444</v>
      </c>
      <c r="C248" s="369" t="s">
        <v>401</v>
      </c>
      <c r="D248" s="610">
        <v>989</v>
      </c>
      <c r="E248" s="611">
        <v>44956</v>
      </c>
      <c r="F248" s="369" t="s">
        <v>445</v>
      </c>
      <c r="G248" s="369">
        <v>2159</v>
      </c>
      <c r="H248" s="369" t="s">
        <v>123</v>
      </c>
      <c r="I248" s="369" t="s">
        <v>425</v>
      </c>
    </row>
    <row r="249" spans="1:9" s="209" customFormat="1" ht="36" x14ac:dyDescent="0.2">
      <c r="A249" s="369">
        <v>2177</v>
      </c>
      <c r="B249" s="369" t="s">
        <v>444</v>
      </c>
      <c r="C249" s="369" t="s">
        <v>401</v>
      </c>
      <c r="D249" s="610">
        <v>989</v>
      </c>
      <c r="E249" s="611">
        <v>44956</v>
      </c>
      <c r="F249" s="369" t="s">
        <v>445</v>
      </c>
      <c r="G249" s="369">
        <v>2159</v>
      </c>
      <c r="H249" s="369" t="s">
        <v>123</v>
      </c>
      <c r="I249" s="369" t="s">
        <v>425</v>
      </c>
    </row>
    <row r="250" spans="1:9" s="209" customFormat="1" ht="36" x14ac:dyDescent="0.2">
      <c r="A250" s="369">
        <v>2178</v>
      </c>
      <c r="B250" s="369" t="s">
        <v>444</v>
      </c>
      <c r="C250" s="369" t="s">
        <v>401</v>
      </c>
      <c r="D250" s="610">
        <v>989</v>
      </c>
      <c r="E250" s="611">
        <v>44956</v>
      </c>
      <c r="F250" s="369" t="s">
        <v>445</v>
      </c>
      <c r="G250" s="369">
        <v>2159</v>
      </c>
      <c r="H250" s="369" t="s">
        <v>123</v>
      </c>
      <c r="I250" s="369" t="s">
        <v>425</v>
      </c>
    </row>
    <row r="251" spans="1:9" s="209" customFormat="1" ht="36" x14ac:dyDescent="0.2">
      <c r="A251" s="369">
        <v>2179</v>
      </c>
      <c r="B251" s="369" t="s">
        <v>444</v>
      </c>
      <c r="C251" s="369" t="s">
        <v>401</v>
      </c>
      <c r="D251" s="610">
        <v>989</v>
      </c>
      <c r="E251" s="611">
        <v>44956</v>
      </c>
      <c r="F251" s="369" t="s">
        <v>445</v>
      </c>
      <c r="G251" s="369">
        <v>2159</v>
      </c>
      <c r="H251" s="369" t="s">
        <v>123</v>
      </c>
      <c r="I251" s="369" t="s">
        <v>425</v>
      </c>
    </row>
    <row r="252" spans="1:9" s="209" customFormat="1" ht="36" x14ac:dyDescent="0.2">
      <c r="A252" s="369">
        <v>2180</v>
      </c>
      <c r="B252" s="369" t="s">
        <v>444</v>
      </c>
      <c r="C252" s="369" t="s">
        <v>401</v>
      </c>
      <c r="D252" s="610">
        <v>989</v>
      </c>
      <c r="E252" s="611">
        <v>44956</v>
      </c>
      <c r="F252" s="369" t="s">
        <v>445</v>
      </c>
      <c r="G252" s="369">
        <v>2159</v>
      </c>
      <c r="H252" s="369" t="s">
        <v>123</v>
      </c>
      <c r="I252" s="369" t="s">
        <v>425</v>
      </c>
    </row>
    <row r="253" spans="1:9" s="209" customFormat="1" ht="36" x14ac:dyDescent="0.2">
      <c r="A253" s="369">
        <v>2181</v>
      </c>
      <c r="B253" s="369" t="s">
        <v>444</v>
      </c>
      <c r="C253" s="369" t="s">
        <v>401</v>
      </c>
      <c r="D253" s="610">
        <v>989</v>
      </c>
      <c r="E253" s="611">
        <v>44956</v>
      </c>
      <c r="F253" s="369" t="s">
        <v>445</v>
      </c>
      <c r="G253" s="369">
        <v>2159</v>
      </c>
      <c r="H253" s="369" t="s">
        <v>123</v>
      </c>
      <c r="I253" s="369" t="s">
        <v>425</v>
      </c>
    </row>
    <row r="254" spans="1:9" s="209" customFormat="1" ht="36" x14ac:dyDescent="0.2">
      <c r="A254" s="369">
        <v>2182</v>
      </c>
      <c r="B254" s="369" t="s">
        <v>444</v>
      </c>
      <c r="C254" s="369" t="s">
        <v>401</v>
      </c>
      <c r="D254" s="610">
        <v>989</v>
      </c>
      <c r="E254" s="611">
        <v>44956</v>
      </c>
      <c r="F254" s="369" t="s">
        <v>445</v>
      </c>
      <c r="G254" s="369">
        <v>2159</v>
      </c>
      <c r="H254" s="369" t="s">
        <v>123</v>
      </c>
      <c r="I254" s="369" t="s">
        <v>425</v>
      </c>
    </row>
    <row r="255" spans="1:9" s="209" customFormat="1" ht="36" x14ac:dyDescent="0.2">
      <c r="A255" s="369">
        <v>2183</v>
      </c>
      <c r="B255" s="369" t="s">
        <v>444</v>
      </c>
      <c r="C255" s="369" t="s">
        <v>401</v>
      </c>
      <c r="D255" s="610">
        <v>989</v>
      </c>
      <c r="E255" s="611">
        <v>44956</v>
      </c>
      <c r="F255" s="369" t="s">
        <v>445</v>
      </c>
      <c r="G255" s="369">
        <v>2159</v>
      </c>
      <c r="H255" s="369" t="s">
        <v>123</v>
      </c>
      <c r="I255" s="369" t="s">
        <v>425</v>
      </c>
    </row>
    <row r="256" spans="1:9" s="209" customFormat="1" ht="36" x14ac:dyDescent="0.2">
      <c r="A256" s="369">
        <v>2184</v>
      </c>
      <c r="B256" s="369" t="s">
        <v>444</v>
      </c>
      <c r="C256" s="369" t="s">
        <v>401</v>
      </c>
      <c r="D256" s="610">
        <v>989</v>
      </c>
      <c r="E256" s="611">
        <v>44956</v>
      </c>
      <c r="F256" s="369" t="s">
        <v>445</v>
      </c>
      <c r="G256" s="369">
        <v>2159</v>
      </c>
      <c r="H256" s="369" t="s">
        <v>123</v>
      </c>
      <c r="I256" s="369" t="s">
        <v>425</v>
      </c>
    </row>
    <row r="257" spans="1:9" s="209" customFormat="1" ht="36" x14ac:dyDescent="0.2">
      <c r="A257" s="369">
        <v>2185</v>
      </c>
      <c r="B257" s="369" t="s">
        <v>444</v>
      </c>
      <c r="C257" s="369" t="s">
        <v>401</v>
      </c>
      <c r="D257" s="610">
        <v>989</v>
      </c>
      <c r="E257" s="611">
        <v>44956</v>
      </c>
      <c r="F257" s="369" t="s">
        <v>445</v>
      </c>
      <c r="G257" s="369">
        <v>2159</v>
      </c>
      <c r="H257" s="369" t="s">
        <v>123</v>
      </c>
      <c r="I257" s="369" t="s">
        <v>425</v>
      </c>
    </row>
    <row r="258" spans="1:9" s="209" customFormat="1" ht="36" x14ac:dyDescent="0.2">
      <c r="A258" s="369">
        <v>2186</v>
      </c>
      <c r="B258" s="369" t="s">
        <v>444</v>
      </c>
      <c r="C258" s="369" t="s">
        <v>401</v>
      </c>
      <c r="D258" s="610">
        <v>989</v>
      </c>
      <c r="E258" s="611">
        <v>44956</v>
      </c>
      <c r="F258" s="369" t="s">
        <v>445</v>
      </c>
      <c r="G258" s="369">
        <v>2159</v>
      </c>
      <c r="H258" s="369" t="s">
        <v>123</v>
      </c>
      <c r="I258" s="369" t="s">
        <v>425</v>
      </c>
    </row>
    <row r="259" spans="1:9" s="209" customFormat="1" ht="36" x14ac:dyDescent="0.2">
      <c r="A259" s="369">
        <v>2187</v>
      </c>
      <c r="B259" s="369" t="s">
        <v>444</v>
      </c>
      <c r="C259" s="369" t="s">
        <v>401</v>
      </c>
      <c r="D259" s="610">
        <v>989</v>
      </c>
      <c r="E259" s="611">
        <v>44956</v>
      </c>
      <c r="F259" s="369" t="s">
        <v>445</v>
      </c>
      <c r="G259" s="369">
        <v>2159</v>
      </c>
      <c r="H259" s="369" t="s">
        <v>123</v>
      </c>
      <c r="I259" s="369" t="s">
        <v>425</v>
      </c>
    </row>
    <row r="260" spans="1:9" s="209" customFormat="1" ht="36" x14ac:dyDescent="0.2">
      <c r="A260" s="369">
        <v>2188</v>
      </c>
      <c r="B260" s="369" t="s">
        <v>444</v>
      </c>
      <c r="C260" s="369" t="s">
        <v>401</v>
      </c>
      <c r="D260" s="610">
        <v>989</v>
      </c>
      <c r="E260" s="611">
        <v>44956</v>
      </c>
      <c r="F260" s="369" t="s">
        <v>445</v>
      </c>
      <c r="G260" s="369">
        <v>2159</v>
      </c>
      <c r="H260" s="369" t="s">
        <v>123</v>
      </c>
      <c r="I260" s="369" t="s">
        <v>425</v>
      </c>
    </row>
    <row r="261" spans="1:9" s="209" customFormat="1" ht="36" x14ac:dyDescent="0.2">
      <c r="A261" s="369">
        <v>2189</v>
      </c>
      <c r="B261" s="369" t="s">
        <v>444</v>
      </c>
      <c r="C261" s="369" t="s">
        <v>401</v>
      </c>
      <c r="D261" s="610">
        <v>989</v>
      </c>
      <c r="E261" s="611">
        <v>44956</v>
      </c>
      <c r="F261" s="369" t="s">
        <v>445</v>
      </c>
      <c r="G261" s="369">
        <v>2159</v>
      </c>
      <c r="H261" s="369" t="s">
        <v>123</v>
      </c>
      <c r="I261" s="369" t="s">
        <v>425</v>
      </c>
    </row>
    <row r="262" spans="1:9" s="209" customFormat="1" ht="36" x14ac:dyDescent="0.2">
      <c r="A262" s="369">
        <v>2190</v>
      </c>
      <c r="B262" s="369" t="s">
        <v>444</v>
      </c>
      <c r="C262" s="369" t="s">
        <v>401</v>
      </c>
      <c r="D262" s="610">
        <v>989</v>
      </c>
      <c r="E262" s="611">
        <v>44956</v>
      </c>
      <c r="F262" s="369" t="s">
        <v>445</v>
      </c>
      <c r="G262" s="369">
        <v>2159</v>
      </c>
      <c r="H262" s="369" t="s">
        <v>123</v>
      </c>
      <c r="I262" s="369" t="s">
        <v>425</v>
      </c>
    </row>
    <row r="263" spans="1:9" s="209" customFormat="1" ht="36" x14ac:dyDescent="0.2">
      <c r="A263" s="369">
        <v>2191</v>
      </c>
      <c r="B263" s="369" t="s">
        <v>444</v>
      </c>
      <c r="C263" s="369" t="s">
        <v>401</v>
      </c>
      <c r="D263" s="610">
        <v>989</v>
      </c>
      <c r="E263" s="611">
        <v>44956</v>
      </c>
      <c r="F263" s="369" t="s">
        <v>445</v>
      </c>
      <c r="G263" s="369">
        <v>2159</v>
      </c>
      <c r="H263" s="369" t="s">
        <v>123</v>
      </c>
      <c r="I263" s="369" t="s">
        <v>425</v>
      </c>
    </row>
    <row r="264" spans="1:9" s="209" customFormat="1" ht="36" x14ac:dyDescent="0.2">
      <c r="A264" s="369">
        <v>2192</v>
      </c>
      <c r="B264" s="369" t="s">
        <v>444</v>
      </c>
      <c r="C264" s="369" t="s">
        <v>401</v>
      </c>
      <c r="D264" s="610">
        <v>989</v>
      </c>
      <c r="E264" s="611">
        <v>44956</v>
      </c>
      <c r="F264" s="369" t="s">
        <v>445</v>
      </c>
      <c r="G264" s="369">
        <v>2159</v>
      </c>
      <c r="H264" s="369" t="s">
        <v>123</v>
      </c>
      <c r="I264" s="369" t="s">
        <v>425</v>
      </c>
    </row>
    <row r="265" spans="1:9" s="209" customFormat="1" ht="36" x14ac:dyDescent="0.2">
      <c r="A265" s="369">
        <v>2193</v>
      </c>
      <c r="B265" s="369" t="s">
        <v>444</v>
      </c>
      <c r="C265" s="369" t="s">
        <v>401</v>
      </c>
      <c r="D265" s="610">
        <v>989</v>
      </c>
      <c r="E265" s="611">
        <v>44956</v>
      </c>
      <c r="F265" s="369" t="s">
        <v>445</v>
      </c>
      <c r="G265" s="369">
        <v>2159</v>
      </c>
      <c r="H265" s="369" t="s">
        <v>123</v>
      </c>
      <c r="I265" s="369" t="s">
        <v>425</v>
      </c>
    </row>
    <row r="266" spans="1:9" s="209" customFormat="1" ht="36" x14ac:dyDescent="0.2">
      <c r="A266" s="369">
        <v>2194</v>
      </c>
      <c r="B266" s="369" t="s">
        <v>444</v>
      </c>
      <c r="C266" s="369" t="s">
        <v>401</v>
      </c>
      <c r="D266" s="610">
        <v>989</v>
      </c>
      <c r="E266" s="611">
        <v>44956</v>
      </c>
      <c r="F266" s="369" t="s">
        <v>445</v>
      </c>
      <c r="G266" s="369">
        <v>2159</v>
      </c>
      <c r="H266" s="369" t="s">
        <v>123</v>
      </c>
      <c r="I266" s="369" t="s">
        <v>425</v>
      </c>
    </row>
    <row r="267" spans="1:9" s="209" customFormat="1" ht="36" x14ac:dyDescent="0.2">
      <c r="A267" s="369">
        <v>2195</v>
      </c>
      <c r="B267" s="369" t="s">
        <v>444</v>
      </c>
      <c r="C267" s="369" t="s">
        <v>401</v>
      </c>
      <c r="D267" s="610">
        <v>989</v>
      </c>
      <c r="E267" s="611">
        <v>44956</v>
      </c>
      <c r="F267" s="369" t="s">
        <v>445</v>
      </c>
      <c r="G267" s="369">
        <v>2159</v>
      </c>
      <c r="H267" s="369" t="s">
        <v>123</v>
      </c>
      <c r="I267" s="369" t="s">
        <v>425</v>
      </c>
    </row>
    <row r="268" spans="1:9" s="209" customFormat="1" ht="36" x14ac:dyDescent="0.2">
      <c r="A268" s="369">
        <v>2196</v>
      </c>
      <c r="B268" s="369" t="s">
        <v>444</v>
      </c>
      <c r="C268" s="369" t="s">
        <v>401</v>
      </c>
      <c r="D268" s="610">
        <v>989</v>
      </c>
      <c r="E268" s="611">
        <v>44956</v>
      </c>
      <c r="F268" s="369" t="s">
        <v>445</v>
      </c>
      <c r="G268" s="369">
        <v>2159</v>
      </c>
      <c r="H268" s="369" t="s">
        <v>123</v>
      </c>
      <c r="I268" s="369" t="s">
        <v>425</v>
      </c>
    </row>
    <row r="269" spans="1:9" s="209" customFormat="1" ht="36" x14ac:dyDescent="0.2">
      <c r="A269" s="369">
        <v>2197</v>
      </c>
      <c r="B269" s="369" t="s">
        <v>444</v>
      </c>
      <c r="C269" s="369" t="s">
        <v>401</v>
      </c>
      <c r="D269" s="610">
        <v>989</v>
      </c>
      <c r="E269" s="611">
        <v>44956</v>
      </c>
      <c r="F269" s="369" t="s">
        <v>445</v>
      </c>
      <c r="G269" s="369">
        <v>2159</v>
      </c>
      <c r="H269" s="369" t="s">
        <v>123</v>
      </c>
      <c r="I269" s="369" t="s">
        <v>425</v>
      </c>
    </row>
    <row r="270" spans="1:9" s="209" customFormat="1" ht="36" x14ac:dyDescent="0.2">
      <c r="A270" s="369">
        <v>2198</v>
      </c>
      <c r="B270" s="369" t="s">
        <v>444</v>
      </c>
      <c r="C270" s="369" t="s">
        <v>401</v>
      </c>
      <c r="D270" s="610">
        <v>989</v>
      </c>
      <c r="E270" s="611">
        <v>44956</v>
      </c>
      <c r="F270" s="369" t="s">
        <v>445</v>
      </c>
      <c r="G270" s="369">
        <v>2159</v>
      </c>
      <c r="H270" s="369" t="s">
        <v>123</v>
      </c>
      <c r="I270" s="369" t="s">
        <v>425</v>
      </c>
    </row>
    <row r="271" spans="1:9" s="209" customFormat="1" ht="36" x14ac:dyDescent="0.2">
      <c r="A271" s="369">
        <v>2199</v>
      </c>
      <c r="B271" s="369" t="s">
        <v>444</v>
      </c>
      <c r="C271" s="369" t="s">
        <v>401</v>
      </c>
      <c r="D271" s="610">
        <v>989</v>
      </c>
      <c r="E271" s="611">
        <v>44956</v>
      </c>
      <c r="F271" s="369" t="s">
        <v>445</v>
      </c>
      <c r="G271" s="369">
        <v>2159</v>
      </c>
      <c r="H271" s="369" t="s">
        <v>123</v>
      </c>
      <c r="I271" s="369" t="s">
        <v>425</v>
      </c>
    </row>
    <row r="272" spans="1:9" s="209" customFormat="1" ht="36" x14ac:dyDescent="0.2">
      <c r="A272" s="369">
        <v>2200</v>
      </c>
      <c r="B272" s="369" t="s">
        <v>444</v>
      </c>
      <c r="C272" s="369" t="s">
        <v>401</v>
      </c>
      <c r="D272" s="610">
        <v>989</v>
      </c>
      <c r="E272" s="611">
        <v>44956</v>
      </c>
      <c r="F272" s="369" t="s">
        <v>445</v>
      </c>
      <c r="G272" s="369">
        <v>2159</v>
      </c>
      <c r="H272" s="369" t="s">
        <v>123</v>
      </c>
      <c r="I272" s="369" t="s">
        <v>425</v>
      </c>
    </row>
    <row r="273" spans="1:9" s="209" customFormat="1" ht="36" x14ac:dyDescent="0.2">
      <c r="A273" s="369">
        <v>2201</v>
      </c>
      <c r="B273" s="369" t="s">
        <v>444</v>
      </c>
      <c r="C273" s="369" t="s">
        <v>401</v>
      </c>
      <c r="D273" s="610">
        <v>989</v>
      </c>
      <c r="E273" s="611">
        <v>44956</v>
      </c>
      <c r="F273" s="369" t="s">
        <v>445</v>
      </c>
      <c r="G273" s="369">
        <v>2159</v>
      </c>
      <c r="H273" s="369" t="s">
        <v>123</v>
      </c>
      <c r="I273" s="369" t="s">
        <v>425</v>
      </c>
    </row>
    <row r="274" spans="1:9" s="209" customFormat="1" ht="36" x14ac:dyDescent="0.2">
      <c r="A274" s="369">
        <v>2202</v>
      </c>
      <c r="B274" s="369" t="s">
        <v>444</v>
      </c>
      <c r="C274" s="369" t="s">
        <v>401</v>
      </c>
      <c r="D274" s="610">
        <v>989</v>
      </c>
      <c r="E274" s="611">
        <v>44956</v>
      </c>
      <c r="F274" s="369" t="s">
        <v>445</v>
      </c>
      <c r="G274" s="369">
        <v>2159</v>
      </c>
      <c r="H274" s="369" t="s">
        <v>128</v>
      </c>
      <c r="I274" s="369" t="s">
        <v>425</v>
      </c>
    </row>
    <row r="275" spans="1:9" s="209" customFormat="1" ht="36" x14ac:dyDescent="0.2">
      <c r="A275" s="369">
        <v>2203</v>
      </c>
      <c r="B275" s="369" t="s">
        <v>444</v>
      </c>
      <c r="C275" s="369" t="s">
        <v>401</v>
      </c>
      <c r="D275" s="610">
        <v>989</v>
      </c>
      <c r="E275" s="611">
        <v>44956</v>
      </c>
      <c r="F275" s="369" t="s">
        <v>445</v>
      </c>
      <c r="G275" s="369">
        <v>2159</v>
      </c>
      <c r="H275" s="369" t="s">
        <v>128</v>
      </c>
      <c r="I275" s="369" t="s">
        <v>425</v>
      </c>
    </row>
    <row r="276" spans="1:9" s="209" customFormat="1" ht="36" x14ac:dyDescent="0.2">
      <c r="A276" s="369">
        <v>2204</v>
      </c>
      <c r="B276" s="369" t="s">
        <v>444</v>
      </c>
      <c r="C276" s="369" t="s">
        <v>401</v>
      </c>
      <c r="D276" s="610">
        <v>989</v>
      </c>
      <c r="E276" s="611">
        <v>44956</v>
      </c>
      <c r="F276" s="369" t="s">
        <v>445</v>
      </c>
      <c r="G276" s="369">
        <v>2159</v>
      </c>
      <c r="H276" s="369" t="s">
        <v>128</v>
      </c>
      <c r="I276" s="369" t="s">
        <v>425</v>
      </c>
    </row>
    <row r="277" spans="1:9" s="209" customFormat="1" ht="36" x14ac:dyDescent="0.2">
      <c r="A277" s="369">
        <v>2205</v>
      </c>
      <c r="B277" s="369" t="s">
        <v>444</v>
      </c>
      <c r="C277" s="369" t="s">
        <v>401</v>
      </c>
      <c r="D277" s="610">
        <v>989</v>
      </c>
      <c r="E277" s="611">
        <v>44956</v>
      </c>
      <c r="F277" s="369" t="s">
        <v>445</v>
      </c>
      <c r="G277" s="369">
        <v>2159</v>
      </c>
      <c r="H277" s="369" t="s">
        <v>128</v>
      </c>
      <c r="I277" s="369" t="s">
        <v>425</v>
      </c>
    </row>
    <row r="278" spans="1:9" s="209" customFormat="1" ht="36" x14ac:dyDescent="0.2">
      <c r="A278" s="369">
        <v>2206</v>
      </c>
      <c r="B278" s="369" t="s">
        <v>444</v>
      </c>
      <c r="C278" s="369" t="s">
        <v>401</v>
      </c>
      <c r="D278" s="610">
        <v>989</v>
      </c>
      <c r="E278" s="611">
        <v>44956</v>
      </c>
      <c r="F278" s="369" t="s">
        <v>445</v>
      </c>
      <c r="G278" s="369">
        <v>2159</v>
      </c>
      <c r="H278" s="369" t="s">
        <v>128</v>
      </c>
      <c r="I278" s="369" t="s">
        <v>425</v>
      </c>
    </row>
    <row r="279" spans="1:9" s="209" customFormat="1" ht="36" x14ac:dyDescent="0.2">
      <c r="A279" s="369">
        <v>2207</v>
      </c>
      <c r="B279" s="369" t="s">
        <v>444</v>
      </c>
      <c r="C279" s="369" t="s">
        <v>401</v>
      </c>
      <c r="D279" s="610">
        <v>989</v>
      </c>
      <c r="E279" s="611">
        <v>44956</v>
      </c>
      <c r="F279" s="369" t="s">
        <v>445</v>
      </c>
      <c r="G279" s="369">
        <v>2159</v>
      </c>
      <c r="H279" s="369" t="s">
        <v>128</v>
      </c>
      <c r="I279" s="369" t="s">
        <v>425</v>
      </c>
    </row>
    <row r="280" spans="1:9" s="209" customFormat="1" ht="36" x14ac:dyDescent="0.2">
      <c r="A280" s="369">
        <v>2208</v>
      </c>
      <c r="B280" s="369" t="s">
        <v>444</v>
      </c>
      <c r="C280" s="369" t="s">
        <v>401</v>
      </c>
      <c r="D280" s="610">
        <v>989</v>
      </c>
      <c r="E280" s="611">
        <v>44956</v>
      </c>
      <c r="F280" s="369" t="s">
        <v>445</v>
      </c>
      <c r="G280" s="369">
        <v>2159</v>
      </c>
      <c r="H280" s="369" t="s">
        <v>128</v>
      </c>
      <c r="I280" s="369" t="s">
        <v>425</v>
      </c>
    </row>
    <row r="281" spans="1:9" s="209" customFormat="1" ht="36" x14ac:dyDescent="0.2">
      <c r="A281" s="369">
        <v>2209</v>
      </c>
      <c r="B281" s="369" t="s">
        <v>444</v>
      </c>
      <c r="C281" s="369" t="s">
        <v>401</v>
      </c>
      <c r="D281" s="610">
        <v>989</v>
      </c>
      <c r="E281" s="611">
        <v>44956</v>
      </c>
      <c r="F281" s="369" t="s">
        <v>445</v>
      </c>
      <c r="G281" s="369">
        <v>2159</v>
      </c>
      <c r="H281" s="369" t="s">
        <v>128</v>
      </c>
      <c r="I281" s="369" t="s">
        <v>425</v>
      </c>
    </row>
    <row r="282" spans="1:9" s="209" customFormat="1" ht="36" x14ac:dyDescent="0.2">
      <c r="A282" s="369">
        <v>2210</v>
      </c>
      <c r="B282" s="369" t="s">
        <v>444</v>
      </c>
      <c r="C282" s="369" t="s">
        <v>401</v>
      </c>
      <c r="D282" s="610">
        <v>989</v>
      </c>
      <c r="E282" s="611">
        <v>44956</v>
      </c>
      <c r="F282" s="369" t="s">
        <v>445</v>
      </c>
      <c r="G282" s="369">
        <v>2159</v>
      </c>
      <c r="H282" s="369" t="s">
        <v>128</v>
      </c>
      <c r="I282" s="369" t="s">
        <v>425</v>
      </c>
    </row>
    <row r="283" spans="1:9" s="209" customFormat="1" ht="36" x14ac:dyDescent="0.2">
      <c r="A283" s="369">
        <v>2211</v>
      </c>
      <c r="B283" s="369" t="s">
        <v>444</v>
      </c>
      <c r="C283" s="369" t="s">
        <v>401</v>
      </c>
      <c r="D283" s="610">
        <v>989</v>
      </c>
      <c r="E283" s="611">
        <v>44956</v>
      </c>
      <c r="F283" s="369" t="s">
        <v>445</v>
      </c>
      <c r="G283" s="369">
        <v>2159</v>
      </c>
      <c r="H283" s="369" t="s">
        <v>128</v>
      </c>
      <c r="I283" s="369" t="s">
        <v>425</v>
      </c>
    </row>
    <row r="284" spans="1:9" s="209" customFormat="1" ht="36" x14ac:dyDescent="0.2">
      <c r="A284" s="369">
        <v>2212</v>
      </c>
      <c r="B284" s="369" t="s">
        <v>444</v>
      </c>
      <c r="C284" s="369" t="s">
        <v>401</v>
      </c>
      <c r="D284" s="610">
        <v>989</v>
      </c>
      <c r="E284" s="611">
        <v>44956</v>
      </c>
      <c r="F284" s="369" t="s">
        <v>445</v>
      </c>
      <c r="G284" s="369">
        <v>2159</v>
      </c>
      <c r="H284" s="369" t="s">
        <v>128</v>
      </c>
      <c r="I284" s="369" t="s">
        <v>425</v>
      </c>
    </row>
    <row r="285" spans="1:9" s="209" customFormat="1" ht="36" x14ac:dyDescent="0.2">
      <c r="A285" s="369">
        <v>2213</v>
      </c>
      <c r="B285" s="369" t="s">
        <v>444</v>
      </c>
      <c r="C285" s="369" t="s">
        <v>401</v>
      </c>
      <c r="D285" s="610">
        <v>989</v>
      </c>
      <c r="E285" s="611">
        <v>44956</v>
      </c>
      <c r="F285" s="369" t="s">
        <v>445</v>
      </c>
      <c r="G285" s="369">
        <v>2159</v>
      </c>
      <c r="H285" s="369" t="s">
        <v>128</v>
      </c>
      <c r="I285" s="369" t="s">
        <v>425</v>
      </c>
    </row>
    <row r="286" spans="1:9" s="209" customFormat="1" ht="36" x14ac:dyDescent="0.2">
      <c r="A286" s="369">
        <v>2214</v>
      </c>
      <c r="B286" s="369" t="s">
        <v>444</v>
      </c>
      <c r="C286" s="369" t="s">
        <v>401</v>
      </c>
      <c r="D286" s="610">
        <v>989</v>
      </c>
      <c r="E286" s="611">
        <v>44956</v>
      </c>
      <c r="F286" s="369" t="s">
        <v>445</v>
      </c>
      <c r="G286" s="369">
        <v>2159</v>
      </c>
      <c r="H286" s="369" t="s">
        <v>128</v>
      </c>
      <c r="I286" s="369" t="s">
        <v>425</v>
      </c>
    </row>
    <row r="287" spans="1:9" s="209" customFormat="1" ht="36" x14ac:dyDescent="0.2">
      <c r="A287" s="369">
        <v>2215</v>
      </c>
      <c r="B287" s="369" t="s">
        <v>444</v>
      </c>
      <c r="C287" s="369" t="s">
        <v>401</v>
      </c>
      <c r="D287" s="610">
        <v>989</v>
      </c>
      <c r="E287" s="611">
        <v>44956</v>
      </c>
      <c r="F287" s="369" t="s">
        <v>445</v>
      </c>
      <c r="G287" s="369">
        <v>2159</v>
      </c>
      <c r="H287" s="369" t="s">
        <v>128</v>
      </c>
      <c r="I287" s="369" t="s">
        <v>425</v>
      </c>
    </row>
    <row r="288" spans="1:9" s="209" customFormat="1" ht="36" x14ac:dyDescent="0.2">
      <c r="A288" s="369">
        <v>2216</v>
      </c>
      <c r="B288" s="369" t="s">
        <v>444</v>
      </c>
      <c r="C288" s="369" t="s">
        <v>401</v>
      </c>
      <c r="D288" s="610">
        <v>989</v>
      </c>
      <c r="E288" s="611">
        <v>44956</v>
      </c>
      <c r="F288" s="369" t="s">
        <v>445</v>
      </c>
      <c r="G288" s="369">
        <v>2159</v>
      </c>
      <c r="H288" s="369" t="s">
        <v>128</v>
      </c>
      <c r="I288" s="369" t="s">
        <v>425</v>
      </c>
    </row>
    <row r="289" spans="1:9" s="209" customFormat="1" ht="36" x14ac:dyDescent="0.2">
      <c r="A289" s="369">
        <v>2217</v>
      </c>
      <c r="B289" s="369" t="s">
        <v>444</v>
      </c>
      <c r="C289" s="369" t="s">
        <v>401</v>
      </c>
      <c r="D289" s="610">
        <v>989</v>
      </c>
      <c r="E289" s="611">
        <v>44956</v>
      </c>
      <c r="F289" s="369" t="s">
        <v>445</v>
      </c>
      <c r="G289" s="369">
        <v>2159</v>
      </c>
      <c r="H289" s="369" t="s">
        <v>128</v>
      </c>
      <c r="I289" s="369" t="s">
        <v>425</v>
      </c>
    </row>
    <row r="290" spans="1:9" s="209" customFormat="1" ht="36" x14ac:dyDescent="0.2">
      <c r="A290" s="369">
        <v>2218</v>
      </c>
      <c r="B290" s="369" t="s">
        <v>444</v>
      </c>
      <c r="C290" s="369" t="s">
        <v>401</v>
      </c>
      <c r="D290" s="610">
        <v>989</v>
      </c>
      <c r="E290" s="611">
        <v>44956</v>
      </c>
      <c r="F290" s="369" t="s">
        <v>445</v>
      </c>
      <c r="G290" s="369">
        <v>2159</v>
      </c>
      <c r="H290" s="369" t="s">
        <v>128</v>
      </c>
      <c r="I290" s="369" t="s">
        <v>425</v>
      </c>
    </row>
    <row r="291" spans="1:9" s="209" customFormat="1" ht="36" x14ac:dyDescent="0.2">
      <c r="A291" s="369">
        <v>2219</v>
      </c>
      <c r="B291" s="369" t="s">
        <v>444</v>
      </c>
      <c r="C291" s="369" t="s">
        <v>401</v>
      </c>
      <c r="D291" s="610">
        <v>989</v>
      </c>
      <c r="E291" s="611">
        <v>44956</v>
      </c>
      <c r="F291" s="369" t="s">
        <v>445</v>
      </c>
      <c r="G291" s="369">
        <v>2159</v>
      </c>
      <c r="H291" s="369" t="s">
        <v>128</v>
      </c>
      <c r="I291" s="369" t="s">
        <v>425</v>
      </c>
    </row>
    <row r="292" spans="1:9" s="209" customFormat="1" ht="36" x14ac:dyDescent="0.2">
      <c r="A292" s="369">
        <v>2220</v>
      </c>
      <c r="B292" s="369" t="s">
        <v>444</v>
      </c>
      <c r="C292" s="369" t="s">
        <v>401</v>
      </c>
      <c r="D292" s="610">
        <v>989</v>
      </c>
      <c r="E292" s="611">
        <v>44956</v>
      </c>
      <c r="F292" s="369" t="s">
        <v>445</v>
      </c>
      <c r="G292" s="369">
        <v>2159</v>
      </c>
      <c r="H292" s="369" t="s">
        <v>128</v>
      </c>
      <c r="I292" s="369" t="s">
        <v>425</v>
      </c>
    </row>
    <row r="293" spans="1:9" s="209" customFormat="1" ht="36" x14ac:dyDescent="0.2">
      <c r="A293" s="369">
        <v>2221</v>
      </c>
      <c r="B293" s="369" t="s">
        <v>444</v>
      </c>
      <c r="C293" s="369" t="s">
        <v>401</v>
      </c>
      <c r="D293" s="610">
        <v>989</v>
      </c>
      <c r="E293" s="611">
        <v>44956</v>
      </c>
      <c r="F293" s="369" t="s">
        <v>445</v>
      </c>
      <c r="G293" s="369">
        <v>2159</v>
      </c>
      <c r="H293" s="369" t="s">
        <v>128</v>
      </c>
      <c r="I293" s="369" t="s">
        <v>425</v>
      </c>
    </row>
    <row r="294" spans="1:9" s="209" customFormat="1" ht="36" x14ac:dyDescent="0.2">
      <c r="A294" s="369">
        <v>2222</v>
      </c>
      <c r="B294" s="369" t="s">
        <v>444</v>
      </c>
      <c r="C294" s="369" t="s">
        <v>401</v>
      </c>
      <c r="D294" s="610">
        <v>989</v>
      </c>
      <c r="E294" s="611">
        <v>44956</v>
      </c>
      <c r="F294" s="369" t="s">
        <v>445</v>
      </c>
      <c r="G294" s="369">
        <v>2159</v>
      </c>
      <c r="H294" s="369" t="s">
        <v>128</v>
      </c>
      <c r="I294" s="369" t="s">
        <v>425</v>
      </c>
    </row>
    <row r="295" spans="1:9" s="209" customFormat="1" ht="36" x14ac:dyDescent="0.2">
      <c r="A295" s="369">
        <v>2223</v>
      </c>
      <c r="B295" s="369" t="s">
        <v>444</v>
      </c>
      <c r="C295" s="369" t="s">
        <v>401</v>
      </c>
      <c r="D295" s="610">
        <v>989</v>
      </c>
      <c r="E295" s="611">
        <v>44956</v>
      </c>
      <c r="F295" s="369" t="s">
        <v>445</v>
      </c>
      <c r="G295" s="369">
        <v>2159</v>
      </c>
      <c r="H295" s="369" t="s">
        <v>128</v>
      </c>
      <c r="I295" s="369" t="s">
        <v>425</v>
      </c>
    </row>
    <row r="296" spans="1:9" s="209" customFormat="1" ht="36" x14ac:dyDescent="0.2">
      <c r="A296" s="369">
        <v>2224</v>
      </c>
      <c r="B296" s="369" t="s">
        <v>444</v>
      </c>
      <c r="C296" s="369" t="s">
        <v>401</v>
      </c>
      <c r="D296" s="610">
        <v>989</v>
      </c>
      <c r="E296" s="611">
        <v>44956</v>
      </c>
      <c r="F296" s="369" t="s">
        <v>445</v>
      </c>
      <c r="G296" s="369">
        <v>2159</v>
      </c>
      <c r="H296" s="369" t="s">
        <v>127</v>
      </c>
      <c r="I296" s="369" t="s">
        <v>425</v>
      </c>
    </row>
    <row r="297" spans="1:9" s="209" customFormat="1" ht="36" x14ac:dyDescent="0.2">
      <c r="A297" s="369">
        <v>2225</v>
      </c>
      <c r="B297" s="369" t="s">
        <v>444</v>
      </c>
      <c r="C297" s="369" t="s">
        <v>401</v>
      </c>
      <c r="D297" s="610">
        <v>989</v>
      </c>
      <c r="E297" s="611">
        <v>44956</v>
      </c>
      <c r="F297" s="369" t="s">
        <v>445</v>
      </c>
      <c r="G297" s="369">
        <v>2159</v>
      </c>
      <c r="H297" s="369" t="s">
        <v>127</v>
      </c>
      <c r="I297" s="369" t="s">
        <v>425</v>
      </c>
    </row>
    <row r="298" spans="1:9" s="209" customFormat="1" ht="36" x14ac:dyDescent="0.2">
      <c r="A298" s="369">
        <v>2226</v>
      </c>
      <c r="B298" s="369" t="s">
        <v>444</v>
      </c>
      <c r="C298" s="369" t="s">
        <v>401</v>
      </c>
      <c r="D298" s="610">
        <v>989</v>
      </c>
      <c r="E298" s="611">
        <v>44956</v>
      </c>
      <c r="F298" s="369" t="s">
        <v>445</v>
      </c>
      <c r="G298" s="369">
        <v>2159</v>
      </c>
      <c r="H298" s="369" t="s">
        <v>127</v>
      </c>
      <c r="I298" s="369" t="s">
        <v>425</v>
      </c>
    </row>
    <row r="299" spans="1:9" s="209" customFormat="1" ht="36" x14ac:dyDescent="0.2">
      <c r="A299" s="369">
        <v>2227</v>
      </c>
      <c r="B299" s="369" t="s">
        <v>444</v>
      </c>
      <c r="C299" s="369" t="s">
        <v>401</v>
      </c>
      <c r="D299" s="610">
        <v>989</v>
      </c>
      <c r="E299" s="611">
        <v>44956</v>
      </c>
      <c r="F299" s="369" t="s">
        <v>445</v>
      </c>
      <c r="G299" s="369">
        <v>2159</v>
      </c>
      <c r="H299" s="369" t="s">
        <v>127</v>
      </c>
      <c r="I299" s="369" t="s">
        <v>425</v>
      </c>
    </row>
    <row r="300" spans="1:9" s="209" customFormat="1" ht="36" x14ac:dyDescent="0.2">
      <c r="A300" s="369">
        <v>2228</v>
      </c>
      <c r="B300" s="369" t="s">
        <v>444</v>
      </c>
      <c r="C300" s="369" t="s">
        <v>401</v>
      </c>
      <c r="D300" s="610">
        <v>989</v>
      </c>
      <c r="E300" s="611">
        <v>44956</v>
      </c>
      <c r="F300" s="369" t="s">
        <v>445</v>
      </c>
      <c r="G300" s="369">
        <v>2159</v>
      </c>
      <c r="H300" s="369" t="s">
        <v>127</v>
      </c>
      <c r="I300" s="369" t="s">
        <v>425</v>
      </c>
    </row>
    <row r="301" spans="1:9" s="209" customFormat="1" ht="36" x14ac:dyDescent="0.2">
      <c r="A301" s="369">
        <v>2229</v>
      </c>
      <c r="B301" s="369" t="s">
        <v>444</v>
      </c>
      <c r="C301" s="369" t="s">
        <v>401</v>
      </c>
      <c r="D301" s="610">
        <v>989</v>
      </c>
      <c r="E301" s="611">
        <v>44956</v>
      </c>
      <c r="F301" s="369" t="s">
        <v>445</v>
      </c>
      <c r="G301" s="369">
        <v>2159</v>
      </c>
      <c r="H301" s="369" t="s">
        <v>127</v>
      </c>
      <c r="I301" s="369" t="s">
        <v>425</v>
      </c>
    </row>
    <row r="302" spans="1:9" s="209" customFormat="1" ht="36" x14ac:dyDescent="0.2">
      <c r="A302" s="369">
        <v>2230</v>
      </c>
      <c r="B302" s="369" t="s">
        <v>444</v>
      </c>
      <c r="C302" s="369" t="s">
        <v>401</v>
      </c>
      <c r="D302" s="610">
        <v>989</v>
      </c>
      <c r="E302" s="611">
        <v>44956</v>
      </c>
      <c r="F302" s="369" t="s">
        <v>445</v>
      </c>
      <c r="G302" s="369">
        <v>2159</v>
      </c>
      <c r="H302" s="369" t="s">
        <v>127</v>
      </c>
      <c r="I302" s="369" t="s">
        <v>425</v>
      </c>
    </row>
    <row r="303" spans="1:9" s="209" customFormat="1" ht="36" x14ac:dyDescent="0.2">
      <c r="A303" s="369">
        <v>2231</v>
      </c>
      <c r="B303" s="369" t="s">
        <v>444</v>
      </c>
      <c r="C303" s="369" t="s">
        <v>401</v>
      </c>
      <c r="D303" s="610">
        <v>989</v>
      </c>
      <c r="E303" s="611">
        <v>44956</v>
      </c>
      <c r="F303" s="369" t="s">
        <v>445</v>
      </c>
      <c r="G303" s="369">
        <v>2159</v>
      </c>
      <c r="H303" s="369" t="s">
        <v>127</v>
      </c>
      <c r="I303" s="369" t="s">
        <v>425</v>
      </c>
    </row>
    <row r="304" spans="1:9" s="209" customFormat="1" ht="36" x14ac:dyDescent="0.2">
      <c r="A304" s="369">
        <v>2232</v>
      </c>
      <c r="B304" s="369" t="s">
        <v>444</v>
      </c>
      <c r="C304" s="369" t="s">
        <v>401</v>
      </c>
      <c r="D304" s="610">
        <v>989</v>
      </c>
      <c r="E304" s="611">
        <v>44956</v>
      </c>
      <c r="F304" s="369" t="s">
        <v>445</v>
      </c>
      <c r="G304" s="369">
        <v>2159</v>
      </c>
      <c r="H304" s="369" t="s">
        <v>127</v>
      </c>
      <c r="I304" s="369" t="s">
        <v>425</v>
      </c>
    </row>
    <row r="305" spans="1:9" s="209" customFormat="1" ht="36" x14ac:dyDescent="0.2">
      <c r="A305" s="369">
        <v>2233</v>
      </c>
      <c r="B305" s="369" t="s">
        <v>444</v>
      </c>
      <c r="C305" s="369" t="s">
        <v>401</v>
      </c>
      <c r="D305" s="610">
        <v>989</v>
      </c>
      <c r="E305" s="611">
        <v>44956</v>
      </c>
      <c r="F305" s="369" t="s">
        <v>445</v>
      </c>
      <c r="G305" s="369">
        <v>2159</v>
      </c>
      <c r="H305" s="369" t="s">
        <v>127</v>
      </c>
      <c r="I305" s="369" t="s">
        <v>425</v>
      </c>
    </row>
    <row r="306" spans="1:9" s="209" customFormat="1" ht="36" x14ac:dyDescent="0.2">
      <c r="A306" s="369">
        <v>2234</v>
      </c>
      <c r="B306" s="369" t="s">
        <v>444</v>
      </c>
      <c r="C306" s="369" t="s">
        <v>401</v>
      </c>
      <c r="D306" s="610">
        <v>989</v>
      </c>
      <c r="E306" s="611">
        <v>44956</v>
      </c>
      <c r="F306" s="369" t="s">
        <v>445</v>
      </c>
      <c r="G306" s="369">
        <v>2159</v>
      </c>
      <c r="H306" s="369" t="s">
        <v>127</v>
      </c>
      <c r="I306" s="369" t="s">
        <v>425</v>
      </c>
    </row>
    <row r="307" spans="1:9" s="209" customFormat="1" ht="36" x14ac:dyDescent="0.2">
      <c r="A307" s="369">
        <v>2235</v>
      </c>
      <c r="B307" s="369" t="s">
        <v>444</v>
      </c>
      <c r="C307" s="369" t="s">
        <v>401</v>
      </c>
      <c r="D307" s="610">
        <v>989</v>
      </c>
      <c r="E307" s="611">
        <v>44956</v>
      </c>
      <c r="F307" s="369" t="s">
        <v>445</v>
      </c>
      <c r="G307" s="369">
        <v>2159</v>
      </c>
      <c r="H307" s="369" t="s">
        <v>127</v>
      </c>
      <c r="I307" s="369" t="s">
        <v>425</v>
      </c>
    </row>
    <row r="308" spans="1:9" s="209" customFormat="1" ht="36" x14ac:dyDescent="0.2">
      <c r="A308" s="369">
        <v>2236</v>
      </c>
      <c r="B308" s="369" t="s">
        <v>444</v>
      </c>
      <c r="C308" s="369" t="s">
        <v>401</v>
      </c>
      <c r="D308" s="610">
        <v>989</v>
      </c>
      <c r="E308" s="611">
        <v>44956</v>
      </c>
      <c r="F308" s="369" t="s">
        <v>445</v>
      </c>
      <c r="G308" s="369">
        <v>2159</v>
      </c>
      <c r="H308" s="369" t="s">
        <v>127</v>
      </c>
      <c r="I308" s="369" t="s">
        <v>425</v>
      </c>
    </row>
    <row r="309" spans="1:9" s="209" customFormat="1" ht="36" x14ac:dyDescent="0.2">
      <c r="A309" s="369">
        <v>2237</v>
      </c>
      <c r="B309" s="369" t="s">
        <v>444</v>
      </c>
      <c r="C309" s="369" t="s">
        <v>401</v>
      </c>
      <c r="D309" s="610">
        <v>989</v>
      </c>
      <c r="E309" s="611">
        <v>44956</v>
      </c>
      <c r="F309" s="369" t="s">
        <v>445</v>
      </c>
      <c r="G309" s="369">
        <v>2159</v>
      </c>
      <c r="H309" s="369" t="s">
        <v>127</v>
      </c>
      <c r="I309" s="369" t="s">
        <v>425</v>
      </c>
    </row>
    <row r="310" spans="1:9" s="209" customFormat="1" ht="36" x14ac:dyDescent="0.2">
      <c r="A310" s="369">
        <v>2238</v>
      </c>
      <c r="B310" s="369" t="s">
        <v>444</v>
      </c>
      <c r="C310" s="369" t="s">
        <v>401</v>
      </c>
      <c r="D310" s="610">
        <v>989</v>
      </c>
      <c r="E310" s="611">
        <v>44956</v>
      </c>
      <c r="F310" s="369" t="s">
        <v>445</v>
      </c>
      <c r="G310" s="369">
        <v>2159</v>
      </c>
      <c r="H310" s="369" t="s">
        <v>127</v>
      </c>
      <c r="I310" s="369" t="s">
        <v>425</v>
      </c>
    </row>
    <row r="311" spans="1:9" s="209" customFormat="1" ht="36" x14ac:dyDescent="0.2">
      <c r="A311" s="369">
        <v>2239</v>
      </c>
      <c r="B311" s="369" t="s">
        <v>444</v>
      </c>
      <c r="C311" s="369" t="s">
        <v>401</v>
      </c>
      <c r="D311" s="610">
        <v>989</v>
      </c>
      <c r="E311" s="611">
        <v>44956</v>
      </c>
      <c r="F311" s="369" t="s">
        <v>445</v>
      </c>
      <c r="G311" s="369">
        <v>2159</v>
      </c>
      <c r="H311" s="369" t="s">
        <v>127</v>
      </c>
      <c r="I311" s="369" t="s">
        <v>425</v>
      </c>
    </row>
    <row r="312" spans="1:9" s="209" customFormat="1" ht="36" x14ac:dyDescent="0.2">
      <c r="A312" s="369">
        <v>2240</v>
      </c>
      <c r="B312" s="369" t="s">
        <v>444</v>
      </c>
      <c r="C312" s="369" t="s">
        <v>401</v>
      </c>
      <c r="D312" s="610">
        <v>989</v>
      </c>
      <c r="E312" s="611">
        <v>44956</v>
      </c>
      <c r="F312" s="369" t="s">
        <v>445</v>
      </c>
      <c r="G312" s="369">
        <v>2159</v>
      </c>
      <c r="H312" s="369" t="s">
        <v>127</v>
      </c>
      <c r="I312" s="369" t="s">
        <v>425</v>
      </c>
    </row>
    <row r="313" spans="1:9" s="209" customFormat="1" ht="36" x14ac:dyDescent="0.2">
      <c r="A313" s="369">
        <v>2241</v>
      </c>
      <c r="B313" s="369" t="s">
        <v>444</v>
      </c>
      <c r="C313" s="369" t="s">
        <v>401</v>
      </c>
      <c r="D313" s="610">
        <v>989</v>
      </c>
      <c r="E313" s="611">
        <v>44956</v>
      </c>
      <c r="F313" s="369" t="s">
        <v>445</v>
      </c>
      <c r="G313" s="369">
        <v>2159</v>
      </c>
      <c r="H313" s="369" t="s">
        <v>127</v>
      </c>
      <c r="I313" s="369" t="s">
        <v>425</v>
      </c>
    </row>
    <row r="314" spans="1:9" s="209" customFormat="1" ht="36" x14ac:dyDescent="0.2">
      <c r="A314" s="369">
        <v>2242</v>
      </c>
      <c r="B314" s="369" t="s">
        <v>444</v>
      </c>
      <c r="C314" s="369" t="s">
        <v>401</v>
      </c>
      <c r="D314" s="610">
        <v>989</v>
      </c>
      <c r="E314" s="611">
        <v>44956</v>
      </c>
      <c r="F314" s="369" t="s">
        <v>445</v>
      </c>
      <c r="G314" s="369">
        <v>2159</v>
      </c>
      <c r="H314" s="369" t="s">
        <v>127</v>
      </c>
      <c r="I314" s="369" t="s">
        <v>425</v>
      </c>
    </row>
    <row r="315" spans="1:9" s="209" customFormat="1" ht="36" x14ac:dyDescent="0.2">
      <c r="A315" s="369">
        <v>2243</v>
      </c>
      <c r="B315" s="369" t="s">
        <v>444</v>
      </c>
      <c r="C315" s="369" t="s">
        <v>401</v>
      </c>
      <c r="D315" s="610">
        <v>989</v>
      </c>
      <c r="E315" s="611">
        <v>44956</v>
      </c>
      <c r="F315" s="369" t="s">
        <v>445</v>
      </c>
      <c r="G315" s="369">
        <v>2159</v>
      </c>
      <c r="H315" s="369" t="s">
        <v>127</v>
      </c>
      <c r="I315" s="369" t="s">
        <v>425</v>
      </c>
    </row>
    <row r="316" spans="1:9" s="209" customFormat="1" ht="36" x14ac:dyDescent="0.2">
      <c r="A316" s="369">
        <v>2244</v>
      </c>
      <c r="B316" s="369" t="s">
        <v>444</v>
      </c>
      <c r="C316" s="369" t="s">
        <v>401</v>
      </c>
      <c r="D316" s="610">
        <v>989</v>
      </c>
      <c r="E316" s="611">
        <v>44956</v>
      </c>
      <c r="F316" s="369" t="s">
        <v>445</v>
      </c>
      <c r="G316" s="369">
        <v>2159</v>
      </c>
      <c r="H316" s="369" t="s">
        <v>127</v>
      </c>
      <c r="I316" s="369" t="s">
        <v>425</v>
      </c>
    </row>
    <row r="317" spans="1:9" s="209" customFormat="1" ht="36" x14ac:dyDescent="0.2">
      <c r="A317" s="369">
        <v>2245</v>
      </c>
      <c r="B317" s="369" t="s">
        <v>444</v>
      </c>
      <c r="C317" s="369" t="s">
        <v>401</v>
      </c>
      <c r="D317" s="610">
        <v>989</v>
      </c>
      <c r="E317" s="611">
        <v>44956</v>
      </c>
      <c r="F317" s="369" t="s">
        <v>445</v>
      </c>
      <c r="G317" s="369">
        <v>2159</v>
      </c>
      <c r="H317" s="369" t="s">
        <v>127</v>
      </c>
      <c r="I317" s="369" t="s">
        <v>425</v>
      </c>
    </row>
    <row r="318" spans="1:9" s="209" customFormat="1" ht="36" x14ac:dyDescent="0.2">
      <c r="A318" s="369">
        <v>2246</v>
      </c>
      <c r="B318" s="369" t="s">
        <v>444</v>
      </c>
      <c r="C318" s="369" t="s">
        <v>401</v>
      </c>
      <c r="D318" s="610">
        <v>989</v>
      </c>
      <c r="E318" s="611">
        <v>44956</v>
      </c>
      <c r="F318" s="369" t="s">
        <v>445</v>
      </c>
      <c r="G318" s="369">
        <v>2159</v>
      </c>
      <c r="H318" s="369" t="s">
        <v>127</v>
      </c>
      <c r="I318" s="369" t="s">
        <v>425</v>
      </c>
    </row>
    <row r="319" spans="1:9" s="209" customFormat="1" ht="36" x14ac:dyDescent="0.2">
      <c r="A319" s="369">
        <v>2247</v>
      </c>
      <c r="B319" s="369" t="s">
        <v>444</v>
      </c>
      <c r="C319" s="369" t="s">
        <v>401</v>
      </c>
      <c r="D319" s="610">
        <v>989</v>
      </c>
      <c r="E319" s="611">
        <v>44956</v>
      </c>
      <c r="F319" s="369" t="s">
        <v>445</v>
      </c>
      <c r="G319" s="369">
        <v>2159</v>
      </c>
      <c r="H319" s="369" t="s">
        <v>127</v>
      </c>
      <c r="I319" s="369" t="s">
        <v>425</v>
      </c>
    </row>
    <row r="320" spans="1:9" s="209" customFormat="1" ht="36" x14ac:dyDescent="0.2">
      <c r="A320" s="369">
        <v>2248</v>
      </c>
      <c r="B320" s="369" t="s">
        <v>444</v>
      </c>
      <c r="C320" s="369" t="s">
        <v>401</v>
      </c>
      <c r="D320" s="610">
        <v>989</v>
      </c>
      <c r="E320" s="611">
        <v>44956</v>
      </c>
      <c r="F320" s="369" t="s">
        <v>445</v>
      </c>
      <c r="G320" s="369">
        <v>2159</v>
      </c>
      <c r="H320" s="369" t="s">
        <v>127</v>
      </c>
      <c r="I320" s="369" t="s">
        <v>425</v>
      </c>
    </row>
    <row r="321" spans="1:9" s="209" customFormat="1" ht="36" x14ac:dyDescent="0.2">
      <c r="A321" s="369">
        <v>2249</v>
      </c>
      <c r="B321" s="369" t="s">
        <v>444</v>
      </c>
      <c r="C321" s="369" t="s">
        <v>401</v>
      </c>
      <c r="D321" s="610">
        <v>989</v>
      </c>
      <c r="E321" s="611">
        <v>44956</v>
      </c>
      <c r="F321" s="369" t="s">
        <v>445</v>
      </c>
      <c r="G321" s="369">
        <v>2159</v>
      </c>
      <c r="H321" s="369" t="s">
        <v>127</v>
      </c>
      <c r="I321" s="369" t="s">
        <v>425</v>
      </c>
    </row>
    <row r="322" spans="1:9" s="209" customFormat="1" ht="36" x14ac:dyDescent="0.2">
      <c r="A322" s="369">
        <v>2250</v>
      </c>
      <c r="B322" s="369" t="s">
        <v>444</v>
      </c>
      <c r="C322" s="369" t="s">
        <v>401</v>
      </c>
      <c r="D322" s="610">
        <v>989</v>
      </c>
      <c r="E322" s="611">
        <v>44956</v>
      </c>
      <c r="F322" s="369" t="s">
        <v>445</v>
      </c>
      <c r="G322" s="369">
        <v>2159</v>
      </c>
      <c r="H322" s="369" t="s">
        <v>127</v>
      </c>
      <c r="I322" s="369" t="s">
        <v>425</v>
      </c>
    </row>
    <row r="323" spans="1:9" s="209" customFormat="1" ht="36" x14ac:dyDescent="0.2">
      <c r="A323" s="369">
        <v>2251</v>
      </c>
      <c r="B323" s="369" t="s">
        <v>444</v>
      </c>
      <c r="C323" s="369" t="s">
        <v>401</v>
      </c>
      <c r="D323" s="610">
        <v>989</v>
      </c>
      <c r="E323" s="611">
        <v>44956</v>
      </c>
      <c r="F323" s="369" t="s">
        <v>445</v>
      </c>
      <c r="G323" s="369">
        <v>2159</v>
      </c>
      <c r="H323" s="369" t="s">
        <v>127</v>
      </c>
      <c r="I323" s="369" t="s">
        <v>425</v>
      </c>
    </row>
    <row r="324" spans="1:9" s="209" customFormat="1" ht="36" x14ac:dyDescent="0.2">
      <c r="A324" s="369">
        <v>2252</v>
      </c>
      <c r="B324" s="369" t="s">
        <v>444</v>
      </c>
      <c r="C324" s="369" t="s">
        <v>401</v>
      </c>
      <c r="D324" s="610">
        <v>989</v>
      </c>
      <c r="E324" s="611">
        <v>44956</v>
      </c>
      <c r="F324" s="369" t="s">
        <v>445</v>
      </c>
      <c r="G324" s="369">
        <v>2159</v>
      </c>
      <c r="H324" s="369" t="s">
        <v>127</v>
      </c>
      <c r="I324" s="369" t="s">
        <v>425</v>
      </c>
    </row>
    <row r="325" spans="1:9" s="209" customFormat="1" ht="36" x14ac:dyDescent="0.2">
      <c r="A325" s="369">
        <v>2253</v>
      </c>
      <c r="B325" s="369" t="s">
        <v>444</v>
      </c>
      <c r="C325" s="369" t="s">
        <v>401</v>
      </c>
      <c r="D325" s="610">
        <v>989</v>
      </c>
      <c r="E325" s="611">
        <v>44956</v>
      </c>
      <c r="F325" s="369" t="s">
        <v>445</v>
      </c>
      <c r="G325" s="369">
        <v>2159</v>
      </c>
      <c r="H325" s="369" t="s">
        <v>127</v>
      </c>
      <c r="I325" s="369" t="s">
        <v>425</v>
      </c>
    </row>
    <row r="326" spans="1:9" s="209" customFormat="1" ht="36" x14ac:dyDescent="0.2">
      <c r="A326" s="369">
        <v>2254</v>
      </c>
      <c r="B326" s="369" t="s">
        <v>444</v>
      </c>
      <c r="C326" s="369" t="s">
        <v>401</v>
      </c>
      <c r="D326" s="610">
        <v>989</v>
      </c>
      <c r="E326" s="611">
        <v>44956</v>
      </c>
      <c r="F326" s="369" t="s">
        <v>445</v>
      </c>
      <c r="G326" s="369">
        <v>2159</v>
      </c>
      <c r="H326" s="369" t="s">
        <v>127</v>
      </c>
      <c r="I326" s="369" t="s">
        <v>425</v>
      </c>
    </row>
    <row r="327" spans="1:9" s="209" customFormat="1" ht="36" x14ac:dyDescent="0.2">
      <c r="A327" s="369">
        <v>2255</v>
      </c>
      <c r="B327" s="369" t="s">
        <v>444</v>
      </c>
      <c r="C327" s="369" t="s">
        <v>401</v>
      </c>
      <c r="D327" s="610">
        <v>989</v>
      </c>
      <c r="E327" s="611">
        <v>44956</v>
      </c>
      <c r="F327" s="369" t="s">
        <v>445</v>
      </c>
      <c r="G327" s="369">
        <v>2159</v>
      </c>
      <c r="H327" s="369" t="s">
        <v>127</v>
      </c>
      <c r="I327" s="369" t="s">
        <v>425</v>
      </c>
    </row>
    <row r="328" spans="1:9" s="209" customFormat="1" ht="36" x14ac:dyDescent="0.2">
      <c r="A328" s="369">
        <v>2256</v>
      </c>
      <c r="B328" s="369" t="s">
        <v>444</v>
      </c>
      <c r="C328" s="369" t="s">
        <v>401</v>
      </c>
      <c r="D328" s="610">
        <v>989</v>
      </c>
      <c r="E328" s="611">
        <v>44956</v>
      </c>
      <c r="F328" s="369" t="s">
        <v>445</v>
      </c>
      <c r="G328" s="369">
        <v>2159</v>
      </c>
      <c r="H328" s="369" t="s">
        <v>127</v>
      </c>
      <c r="I328" s="369" t="s">
        <v>425</v>
      </c>
    </row>
    <row r="329" spans="1:9" s="209" customFormat="1" ht="36" x14ac:dyDescent="0.2">
      <c r="A329" s="369">
        <v>2257</v>
      </c>
      <c r="B329" s="369" t="s">
        <v>444</v>
      </c>
      <c r="C329" s="369" t="s">
        <v>401</v>
      </c>
      <c r="D329" s="610">
        <v>989</v>
      </c>
      <c r="E329" s="611">
        <v>44956</v>
      </c>
      <c r="F329" s="369" t="s">
        <v>445</v>
      </c>
      <c r="G329" s="369">
        <v>2159</v>
      </c>
      <c r="H329" s="369" t="s">
        <v>127</v>
      </c>
      <c r="I329" s="369" t="s">
        <v>425</v>
      </c>
    </row>
    <row r="330" spans="1:9" s="209" customFormat="1" ht="36" x14ac:dyDescent="0.2">
      <c r="A330" s="369">
        <v>2258</v>
      </c>
      <c r="B330" s="369" t="s">
        <v>444</v>
      </c>
      <c r="C330" s="369" t="s">
        <v>401</v>
      </c>
      <c r="D330" s="610">
        <v>989</v>
      </c>
      <c r="E330" s="611">
        <v>44956</v>
      </c>
      <c r="F330" s="369" t="s">
        <v>445</v>
      </c>
      <c r="G330" s="369">
        <v>2159</v>
      </c>
      <c r="H330" s="369" t="s">
        <v>127</v>
      </c>
      <c r="I330" s="369" t="s">
        <v>425</v>
      </c>
    </row>
    <row r="331" spans="1:9" s="209" customFormat="1" ht="36" x14ac:dyDescent="0.2">
      <c r="A331" s="369">
        <v>2259</v>
      </c>
      <c r="B331" s="369" t="s">
        <v>444</v>
      </c>
      <c r="C331" s="369" t="s">
        <v>401</v>
      </c>
      <c r="D331" s="610">
        <v>989</v>
      </c>
      <c r="E331" s="611">
        <v>44956</v>
      </c>
      <c r="F331" s="369" t="s">
        <v>445</v>
      </c>
      <c r="G331" s="369">
        <v>2159</v>
      </c>
      <c r="H331" s="369" t="s">
        <v>127</v>
      </c>
      <c r="I331" s="369" t="s">
        <v>425</v>
      </c>
    </row>
    <row r="332" spans="1:9" s="209" customFormat="1" ht="36" x14ac:dyDescent="0.2">
      <c r="A332" s="369">
        <v>2260</v>
      </c>
      <c r="B332" s="369" t="s">
        <v>444</v>
      </c>
      <c r="C332" s="369" t="s">
        <v>401</v>
      </c>
      <c r="D332" s="610">
        <v>989</v>
      </c>
      <c r="E332" s="611">
        <v>44956</v>
      </c>
      <c r="F332" s="369" t="s">
        <v>445</v>
      </c>
      <c r="G332" s="369">
        <v>2159</v>
      </c>
      <c r="H332" s="369" t="s">
        <v>127</v>
      </c>
      <c r="I332" s="369" t="s">
        <v>425</v>
      </c>
    </row>
    <row r="333" spans="1:9" s="209" customFormat="1" ht="36" x14ac:dyDescent="0.2">
      <c r="A333" s="369">
        <v>2261</v>
      </c>
      <c r="B333" s="369" t="s">
        <v>444</v>
      </c>
      <c r="C333" s="369" t="s">
        <v>401</v>
      </c>
      <c r="D333" s="610">
        <v>989</v>
      </c>
      <c r="E333" s="611">
        <v>44956</v>
      </c>
      <c r="F333" s="369" t="s">
        <v>445</v>
      </c>
      <c r="G333" s="369">
        <v>2159</v>
      </c>
      <c r="H333" s="369" t="s">
        <v>127</v>
      </c>
      <c r="I333" s="369" t="s">
        <v>425</v>
      </c>
    </row>
    <row r="334" spans="1:9" s="209" customFormat="1" ht="72" x14ac:dyDescent="0.2">
      <c r="A334" s="369">
        <v>2262</v>
      </c>
      <c r="B334" s="369" t="s">
        <v>423</v>
      </c>
      <c r="C334" s="369" t="s">
        <v>377</v>
      </c>
      <c r="D334" s="610">
        <v>2327.8000000000002</v>
      </c>
      <c r="E334" s="611">
        <v>44957</v>
      </c>
      <c r="F334" s="369" t="s">
        <v>424</v>
      </c>
      <c r="G334" s="369">
        <v>23</v>
      </c>
      <c r="H334" s="369" t="s">
        <v>131</v>
      </c>
      <c r="I334" s="369" t="s">
        <v>425</v>
      </c>
    </row>
    <row r="335" spans="1:9" s="209" customFormat="1" ht="72" x14ac:dyDescent="0.2">
      <c r="A335" s="369">
        <v>2263</v>
      </c>
      <c r="B335" s="369" t="s">
        <v>423</v>
      </c>
      <c r="C335" s="369" t="s">
        <v>377</v>
      </c>
      <c r="D335" s="610">
        <v>2327.8000000000002</v>
      </c>
      <c r="E335" s="611">
        <v>44957</v>
      </c>
      <c r="F335" s="369" t="s">
        <v>424</v>
      </c>
      <c r="G335" s="369">
        <v>23</v>
      </c>
      <c r="H335" s="369" t="s">
        <v>131</v>
      </c>
      <c r="I335" s="369" t="s">
        <v>425</v>
      </c>
    </row>
    <row r="336" spans="1:9" s="209" customFormat="1" ht="72" x14ac:dyDescent="0.2">
      <c r="A336" s="369">
        <v>2264</v>
      </c>
      <c r="B336" s="369" t="s">
        <v>423</v>
      </c>
      <c r="C336" s="369" t="s">
        <v>377</v>
      </c>
      <c r="D336" s="610">
        <v>2327.8000000000002</v>
      </c>
      <c r="E336" s="611">
        <v>44957</v>
      </c>
      <c r="F336" s="369" t="s">
        <v>424</v>
      </c>
      <c r="G336" s="369">
        <v>23</v>
      </c>
      <c r="H336" s="369" t="s">
        <v>131</v>
      </c>
      <c r="I336" s="369" t="s">
        <v>425</v>
      </c>
    </row>
    <row r="337" spans="1:9" s="209" customFormat="1" ht="72" x14ac:dyDescent="0.2">
      <c r="A337" s="369">
        <v>2265</v>
      </c>
      <c r="B337" s="369" t="s">
        <v>423</v>
      </c>
      <c r="C337" s="369" t="s">
        <v>377</v>
      </c>
      <c r="D337" s="610">
        <v>2327.8000000000002</v>
      </c>
      <c r="E337" s="611">
        <v>44957</v>
      </c>
      <c r="F337" s="369" t="s">
        <v>424</v>
      </c>
      <c r="G337" s="369">
        <v>23</v>
      </c>
      <c r="H337" s="369" t="s">
        <v>131</v>
      </c>
      <c r="I337" s="369" t="s">
        <v>425</v>
      </c>
    </row>
    <row r="338" spans="1:9" s="209" customFormat="1" ht="72" x14ac:dyDescent="0.2">
      <c r="A338" s="369">
        <v>2266</v>
      </c>
      <c r="B338" s="369" t="s">
        <v>423</v>
      </c>
      <c r="C338" s="369" t="s">
        <v>377</v>
      </c>
      <c r="D338" s="610">
        <v>2327.8000000000002</v>
      </c>
      <c r="E338" s="611">
        <v>44957</v>
      </c>
      <c r="F338" s="369" t="s">
        <v>424</v>
      </c>
      <c r="G338" s="369">
        <v>23</v>
      </c>
      <c r="H338" s="369" t="s">
        <v>131</v>
      </c>
      <c r="I338" s="369" t="s">
        <v>425</v>
      </c>
    </row>
    <row r="339" spans="1:9" s="209" customFormat="1" ht="72" x14ac:dyDescent="0.2">
      <c r="A339" s="369">
        <v>2267</v>
      </c>
      <c r="B339" s="369" t="s">
        <v>423</v>
      </c>
      <c r="C339" s="369" t="s">
        <v>377</v>
      </c>
      <c r="D339" s="610">
        <v>2327.8000000000002</v>
      </c>
      <c r="E339" s="611">
        <v>44957</v>
      </c>
      <c r="F339" s="369" t="s">
        <v>424</v>
      </c>
      <c r="G339" s="369">
        <v>23</v>
      </c>
      <c r="H339" s="369" t="s">
        <v>131</v>
      </c>
      <c r="I339" s="369" t="s">
        <v>425</v>
      </c>
    </row>
    <row r="340" spans="1:9" s="209" customFormat="1" ht="36" x14ac:dyDescent="0.2">
      <c r="A340" s="369">
        <v>2268</v>
      </c>
      <c r="B340" s="369" t="s">
        <v>437</v>
      </c>
      <c r="C340" s="369" t="s">
        <v>377</v>
      </c>
      <c r="D340" s="610">
        <v>2202.84</v>
      </c>
      <c r="E340" s="611">
        <v>44957</v>
      </c>
      <c r="F340" s="369" t="s">
        <v>424</v>
      </c>
      <c r="G340" s="369">
        <v>23</v>
      </c>
      <c r="H340" s="369" t="s">
        <v>131</v>
      </c>
      <c r="I340" s="369" t="s">
        <v>425</v>
      </c>
    </row>
    <row r="341" spans="1:9" s="209" customFormat="1" ht="72" x14ac:dyDescent="0.2">
      <c r="A341" s="369">
        <v>2269</v>
      </c>
      <c r="B341" s="369" t="s">
        <v>423</v>
      </c>
      <c r="C341" s="369" t="s">
        <v>377</v>
      </c>
      <c r="D341" s="610">
        <v>2327.8000000000002</v>
      </c>
      <c r="E341" s="611">
        <v>44957</v>
      </c>
      <c r="F341" s="369" t="s">
        <v>424</v>
      </c>
      <c r="G341" s="369">
        <v>24</v>
      </c>
      <c r="H341" s="369" t="s">
        <v>132</v>
      </c>
      <c r="I341" s="369" t="s">
        <v>425</v>
      </c>
    </row>
    <row r="342" spans="1:9" s="209" customFormat="1" ht="72" x14ac:dyDescent="0.2">
      <c r="A342" s="369">
        <v>2270</v>
      </c>
      <c r="B342" s="369" t="s">
        <v>423</v>
      </c>
      <c r="C342" s="369" t="s">
        <v>377</v>
      </c>
      <c r="D342" s="610">
        <v>2327.8000000000002</v>
      </c>
      <c r="E342" s="611">
        <v>44957</v>
      </c>
      <c r="F342" s="369" t="s">
        <v>424</v>
      </c>
      <c r="G342" s="369">
        <v>24</v>
      </c>
      <c r="H342" s="369" t="s">
        <v>132</v>
      </c>
      <c r="I342" s="369" t="s">
        <v>425</v>
      </c>
    </row>
    <row r="343" spans="1:9" s="209" customFormat="1" ht="72" x14ac:dyDescent="0.2">
      <c r="A343" s="369">
        <v>2271</v>
      </c>
      <c r="B343" s="369" t="s">
        <v>423</v>
      </c>
      <c r="C343" s="369" t="s">
        <v>377</v>
      </c>
      <c r="D343" s="610">
        <v>2327.8000000000002</v>
      </c>
      <c r="E343" s="611">
        <v>44957</v>
      </c>
      <c r="F343" s="369" t="s">
        <v>424</v>
      </c>
      <c r="G343" s="369">
        <v>24</v>
      </c>
      <c r="H343" s="369" t="s">
        <v>132</v>
      </c>
      <c r="I343" s="369" t="s">
        <v>425</v>
      </c>
    </row>
    <row r="344" spans="1:9" s="209" customFormat="1" ht="72" x14ac:dyDescent="0.2">
      <c r="A344" s="369">
        <v>2272</v>
      </c>
      <c r="B344" s="369" t="s">
        <v>423</v>
      </c>
      <c r="C344" s="369" t="s">
        <v>377</v>
      </c>
      <c r="D344" s="610">
        <v>2327.8000000000002</v>
      </c>
      <c r="E344" s="611">
        <v>44957</v>
      </c>
      <c r="F344" s="369" t="s">
        <v>424</v>
      </c>
      <c r="G344" s="369">
        <v>24</v>
      </c>
      <c r="H344" s="369" t="s">
        <v>132</v>
      </c>
      <c r="I344" s="369" t="s">
        <v>425</v>
      </c>
    </row>
    <row r="345" spans="1:9" s="209" customFormat="1" ht="72" x14ac:dyDescent="0.2">
      <c r="A345" s="369">
        <v>2273</v>
      </c>
      <c r="B345" s="369" t="s">
        <v>423</v>
      </c>
      <c r="C345" s="369" t="s">
        <v>377</v>
      </c>
      <c r="D345" s="610">
        <v>2327.8000000000002</v>
      </c>
      <c r="E345" s="611">
        <v>44957</v>
      </c>
      <c r="F345" s="369" t="s">
        <v>424</v>
      </c>
      <c r="G345" s="369">
        <v>24</v>
      </c>
      <c r="H345" s="369" t="s">
        <v>132</v>
      </c>
      <c r="I345" s="369" t="s">
        <v>425</v>
      </c>
    </row>
    <row r="346" spans="1:9" s="209" customFormat="1" ht="72" x14ac:dyDescent="0.2">
      <c r="A346" s="369">
        <v>2274</v>
      </c>
      <c r="B346" s="369" t="s">
        <v>423</v>
      </c>
      <c r="C346" s="369" t="s">
        <v>377</v>
      </c>
      <c r="D346" s="610">
        <v>2327.8000000000002</v>
      </c>
      <c r="E346" s="611">
        <v>44957</v>
      </c>
      <c r="F346" s="369" t="s">
        <v>424</v>
      </c>
      <c r="G346" s="369">
        <v>24</v>
      </c>
      <c r="H346" s="369" t="s">
        <v>132</v>
      </c>
      <c r="I346" s="369" t="s">
        <v>425</v>
      </c>
    </row>
    <row r="347" spans="1:9" s="209" customFormat="1" ht="36" x14ac:dyDescent="0.2">
      <c r="A347" s="369">
        <v>2275</v>
      </c>
      <c r="B347" s="369" t="s">
        <v>437</v>
      </c>
      <c r="C347" s="369" t="s">
        <v>377</v>
      </c>
      <c r="D347" s="610">
        <v>2202.84</v>
      </c>
      <c r="E347" s="611">
        <v>44957</v>
      </c>
      <c r="F347" s="369" t="s">
        <v>424</v>
      </c>
      <c r="G347" s="369">
        <v>24</v>
      </c>
      <c r="H347" s="369" t="s">
        <v>132</v>
      </c>
      <c r="I347" s="369" t="s">
        <v>425</v>
      </c>
    </row>
    <row r="348" spans="1:9" s="209" customFormat="1" ht="72" x14ac:dyDescent="0.2">
      <c r="A348" s="369">
        <v>2276</v>
      </c>
      <c r="B348" s="369" t="s">
        <v>423</v>
      </c>
      <c r="C348" s="369" t="s">
        <v>377</v>
      </c>
      <c r="D348" s="610">
        <v>2327.8000000000002</v>
      </c>
      <c r="E348" s="611">
        <v>44957</v>
      </c>
      <c r="F348" s="369" t="s">
        <v>424</v>
      </c>
      <c r="G348" s="369">
        <v>25</v>
      </c>
      <c r="H348" s="369" t="s">
        <v>434</v>
      </c>
      <c r="I348" s="369" t="s">
        <v>425</v>
      </c>
    </row>
    <row r="349" spans="1:9" s="209" customFormat="1" ht="72" x14ac:dyDescent="0.2">
      <c r="A349" s="369">
        <v>2277</v>
      </c>
      <c r="B349" s="369" t="s">
        <v>423</v>
      </c>
      <c r="C349" s="369" t="s">
        <v>377</v>
      </c>
      <c r="D349" s="610">
        <v>2327.8000000000002</v>
      </c>
      <c r="E349" s="611">
        <v>44957</v>
      </c>
      <c r="F349" s="369" t="s">
        <v>424</v>
      </c>
      <c r="G349" s="369">
        <v>25</v>
      </c>
      <c r="H349" s="369" t="s">
        <v>434</v>
      </c>
      <c r="I349" s="369" t="s">
        <v>425</v>
      </c>
    </row>
    <row r="350" spans="1:9" s="209" customFormat="1" ht="72" x14ac:dyDescent="0.2">
      <c r="A350" s="369">
        <v>2278</v>
      </c>
      <c r="B350" s="369" t="s">
        <v>423</v>
      </c>
      <c r="C350" s="369" t="s">
        <v>377</v>
      </c>
      <c r="D350" s="610">
        <v>2327.8000000000002</v>
      </c>
      <c r="E350" s="611">
        <v>44957</v>
      </c>
      <c r="F350" s="369" t="s">
        <v>424</v>
      </c>
      <c r="G350" s="369">
        <v>25</v>
      </c>
      <c r="H350" s="369" t="s">
        <v>434</v>
      </c>
      <c r="I350" s="369" t="s">
        <v>425</v>
      </c>
    </row>
    <row r="351" spans="1:9" s="209" customFormat="1" ht="72" x14ac:dyDescent="0.2">
      <c r="A351" s="369">
        <v>2279</v>
      </c>
      <c r="B351" s="369" t="s">
        <v>423</v>
      </c>
      <c r="C351" s="369" t="s">
        <v>377</v>
      </c>
      <c r="D351" s="610">
        <v>2327.8000000000002</v>
      </c>
      <c r="E351" s="611">
        <v>44957</v>
      </c>
      <c r="F351" s="369" t="s">
        <v>424</v>
      </c>
      <c r="G351" s="369">
        <v>25</v>
      </c>
      <c r="H351" s="369" t="s">
        <v>434</v>
      </c>
      <c r="I351" s="369" t="s">
        <v>425</v>
      </c>
    </row>
    <row r="352" spans="1:9" s="209" customFormat="1" ht="72" x14ac:dyDescent="0.2">
      <c r="A352" s="369">
        <v>2280</v>
      </c>
      <c r="B352" s="369" t="s">
        <v>423</v>
      </c>
      <c r="C352" s="369" t="s">
        <v>377</v>
      </c>
      <c r="D352" s="610">
        <v>2327.8000000000002</v>
      </c>
      <c r="E352" s="611">
        <v>44957</v>
      </c>
      <c r="F352" s="369" t="s">
        <v>424</v>
      </c>
      <c r="G352" s="369">
        <v>25</v>
      </c>
      <c r="H352" s="369" t="s">
        <v>434</v>
      </c>
      <c r="I352" s="369" t="s">
        <v>425</v>
      </c>
    </row>
    <row r="353" spans="1:9" s="209" customFormat="1" ht="72" x14ac:dyDescent="0.2">
      <c r="A353" s="369">
        <v>2281</v>
      </c>
      <c r="B353" s="369" t="s">
        <v>423</v>
      </c>
      <c r="C353" s="369" t="s">
        <v>377</v>
      </c>
      <c r="D353" s="610">
        <v>2327.8000000000002</v>
      </c>
      <c r="E353" s="611">
        <v>44957</v>
      </c>
      <c r="F353" s="369" t="s">
        <v>424</v>
      </c>
      <c r="G353" s="369">
        <v>25</v>
      </c>
      <c r="H353" s="369" t="s">
        <v>434</v>
      </c>
      <c r="I353" s="369" t="s">
        <v>425</v>
      </c>
    </row>
    <row r="354" spans="1:9" s="209" customFormat="1" ht="36" x14ac:dyDescent="0.2">
      <c r="A354" s="369">
        <v>2282</v>
      </c>
      <c r="B354" s="369" t="s">
        <v>437</v>
      </c>
      <c r="C354" s="369" t="s">
        <v>377</v>
      </c>
      <c r="D354" s="610">
        <v>2202.84</v>
      </c>
      <c r="E354" s="611">
        <v>44957</v>
      </c>
      <c r="F354" s="369" t="s">
        <v>424</v>
      </c>
      <c r="G354" s="369">
        <v>25</v>
      </c>
      <c r="H354" s="369" t="s">
        <v>434</v>
      </c>
      <c r="I354" s="369" t="s">
        <v>425</v>
      </c>
    </row>
    <row r="355" spans="1:9" s="209" customFormat="1" ht="24" x14ac:dyDescent="0.2">
      <c r="A355" s="369">
        <v>2283</v>
      </c>
      <c r="B355" s="369" t="s">
        <v>446</v>
      </c>
      <c r="C355" s="369" t="s">
        <v>377</v>
      </c>
      <c r="D355" s="610">
        <v>1100</v>
      </c>
      <c r="E355" s="611">
        <v>44957</v>
      </c>
      <c r="F355" s="369" t="s">
        <v>447</v>
      </c>
      <c r="G355" s="369">
        <v>3560</v>
      </c>
      <c r="H355" s="369" t="s">
        <v>124</v>
      </c>
      <c r="I355" s="369" t="s">
        <v>425</v>
      </c>
    </row>
    <row r="356" spans="1:9" s="209" customFormat="1" ht="24" x14ac:dyDescent="0.2">
      <c r="A356" s="369">
        <v>2284</v>
      </c>
      <c r="B356" s="369" t="s">
        <v>446</v>
      </c>
      <c r="C356" s="369" t="s">
        <v>377</v>
      </c>
      <c r="D356" s="610">
        <v>1029</v>
      </c>
      <c r="E356" s="611">
        <v>44943</v>
      </c>
      <c r="F356" s="369" t="s">
        <v>448</v>
      </c>
      <c r="G356" s="369">
        <v>251895</v>
      </c>
      <c r="H356" s="369" t="s">
        <v>127</v>
      </c>
      <c r="I356" s="369" t="s">
        <v>425</v>
      </c>
    </row>
    <row r="357" spans="1:9" s="209" customFormat="1" ht="24" x14ac:dyDescent="0.2">
      <c r="A357" s="369">
        <v>2285</v>
      </c>
      <c r="B357" s="369" t="s">
        <v>449</v>
      </c>
      <c r="C357" s="369" t="s">
        <v>377</v>
      </c>
      <c r="D357" s="610">
        <v>250</v>
      </c>
      <c r="E357" s="611">
        <v>44949</v>
      </c>
      <c r="F357" s="369" t="s">
        <v>439</v>
      </c>
      <c r="G357" s="369">
        <v>10465</v>
      </c>
      <c r="H357" s="369" t="s">
        <v>121</v>
      </c>
      <c r="I357" s="369" t="s">
        <v>425</v>
      </c>
    </row>
    <row r="358" spans="1:9" s="209" customFormat="1" ht="24" x14ac:dyDescent="0.2">
      <c r="A358" s="369">
        <v>2286</v>
      </c>
      <c r="B358" s="369" t="s">
        <v>449</v>
      </c>
      <c r="C358" s="369" t="s">
        <v>377</v>
      </c>
      <c r="D358" s="610">
        <v>250</v>
      </c>
      <c r="E358" s="611">
        <v>44949</v>
      </c>
      <c r="F358" s="369" t="s">
        <v>439</v>
      </c>
      <c r="G358" s="369">
        <v>10465</v>
      </c>
      <c r="H358" s="369" t="s">
        <v>121</v>
      </c>
      <c r="I358" s="369" t="s">
        <v>425</v>
      </c>
    </row>
    <row r="359" spans="1:9" s="209" customFormat="1" ht="38.25" x14ac:dyDescent="0.2">
      <c r="A359" s="369">
        <v>2287</v>
      </c>
      <c r="B359" s="369" t="s">
        <v>450</v>
      </c>
      <c r="C359" s="329" t="s">
        <v>381</v>
      </c>
      <c r="D359" s="610">
        <v>250</v>
      </c>
      <c r="E359" s="611">
        <v>44949</v>
      </c>
      <c r="F359" s="369" t="s">
        <v>439</v>
      </c>
      <c r="G359" s="369">
        <v>10467</v>
      </c>
      <c r="H359" s="369" t="s">
        <v>127</v>
      </c>
      <c r="I359" s="369" t="s">
        <v>440</v>
      </c>
    </row>
    <row r="360" spans="1:9" s="209" customFormat="1" ht="38.25" x14ac:dyDescent="0.2">
      <c r="A360" s="369">
        <v>2288</v>
      </c>
      <c r="B360" s="369" t="s">
        <v>450</v>
      </c>
      <c r="C360" s="329" t="s">
        <v>381</v>
      </c>
      <c r="D360" s="610">
        <v>250</v>
      </c>
      <c r="E360" s="611">
        <v>44949</v>
      </c>
      <c r="F360" s="369" t="s">
        <v>439</v>
      </c>
      <c r="G360" s="369">
        <v>10467</v>
      </c>
      <c r="H360" s="369" t="s">
        <v>127</v>
      </c>
      <c r="I360" s="369" t="s">
        <v>440</v>
      </c>
    </row>
    <row r="361" spans="1:9" s="209" customFormat="1" ht="38.25" x14ac:dyDescent="0.2">
      <c r="A361" s="369">
        <v>2289</v>
      </c>
      <c r="B361" s="369" t="s">
        <v>450</v>
      </c>
      <c r="C361" s="329" t="s">
        <v>381</v>
      </c>
      <c r="D361" s="610">
        <v>250</v>
      </c>
      <c r="E361" s="611">
        <v>44949</v>
      </c>
      <c r="F361" s="369" t="s">
        <v>439</v>
      </c>
      <c r="G361" s="369">
        <v>10467</v>
      </c>
      <c r="H361" s="369" t="s">
        <v>127</v>
      </c>
      <c r="I361" s="369" t="s">
        <v>440</v>
      </c>
    </row>
    <row r="362" spans="1:9" s="209" customFormat="1" ht="24" x14ac:dyDescent="0.2">
      <c r="A362" s="369">
        <v>2290</v>
      </c>
      <c r="B362" s="369" t="s">
        <v>451</v>
      </c>
      <c r="C362" s="369" t="s">
        <v>401</v>
      </c>
      <c r="D362" s="610">
        <v>1690</v>
      </c>
      <c r="E362" s="611">
        <v>44958</v>
      </c>
      <c r="F362" s="369" t="s">
        <v>452</v>
      </c>
      <c r="G362" s="369">
        <v>45646</v>
      </c>
      <c r="H362" s="369" t="s">
        <v>127</v>
      </c>
      <c r="I362" s="369" t="s">
        <v>425</v>
      </c>
    </row>
    <row r="363" spans="1:9" s="209" customFormat="1" ht="24" x14ac:dyDescent="0.2">
      <c r="A363" s="369">
        <v>2291</v>
      </c>
      <c r="B363" s="369" t="s">
        <v>451</v>
      </c>
      <c r="C363" s="369" t="s">
        <v>401</v>
      </c>
      <c r="D363" s="610">
        <v>1690</v>
      </c>
      <c r="E363" s="611">
        <v>44958</v>
      </c>
      <c r="F363" s="369" t="s">
        <v>452</v>
      </c>
      <c r="G363" s="369">
        <v>45646</v>
      </c>
      <c r="H363" s="369" t="s">
        <v>127</v>
      </c>
      <c r="I363" s="369" t="s">
        <v>425</v>
      </c>
    </row>
    <row r="364" spans="1:9" s="209" customFormat="1" ht="24" x14ac:dyDescent="0.2">
      <c r="A364" s="369">
        <v>2292</v>
      </c>
      <c r="B364" s="369" t="s">
        <v>453</v>
      </c>
      <c r="C364" s="369" t="s">
        <v>401</v>
      </c>
      <c r="D364" s="610">
        <v>1110</v>
      </c>
      <c r="E364" s="611">
        <v>44958</v>
      </c>
      <c r="F364" s="369" t="s">
        <v>452</v>
      </c>
      <c r="G364" s="369">
        <v>45646</v>
      </c>
      <c r="H364" s="369" t="s">
        <v>127</v>
      </c>
      <c r="I364" s="369" t="s">
        <v>425</v>
      </c>
    </row>
    <row r="365" spans="1:9" s="209" customFormat="1" ht="24" x14ac:dyDescent="0.2">
      <c r="A365" s="369">
        <v>2293</v>
      </c>
      <c r="B365" s="369" t="s">
        <v>453</v>
      </c>
      <c r="C365" s="369" t="s">
        <v>401</v>
      </c>
      <c r="D365" s="610">
        <v>1110</v>
      </c>
      <c r="E365" s="611">
        <v>44958</v>
      </c>
      <c r="F365" s="369" t="s">
        <v>452</v>
      </c>
      <c r="G365" s="369">
        <v>45646</v>
      </c>
      <c r="H365" s="369" t="s">
        <v>127</v>
      </c>
      <c r="I365" s="369" t="s">
        <v>425</v>
      </c>
    </row>
    <row r="366" spans="1:9" s="209" customFormat="1" ht="36" x14ac:dyDescent="0.2">
      <c r="A366" s="369">
        <v>2294</v>
      </c>
      <c r="B366" s="369" t="s">
        <v>454</v>
      </c>
      <c r="C366" s="369" t="s">
        <v>401</v>
      </c>
      <c r="D366" s="610">
        <v>1726</v>
      </c>
      <c r="E366" s="611">
        <v>44959</v>
      </c>
      <c r="F366" s="369" t="s">
        <v>455</v>
      </c>
      <c r="G366" s="369">
        <v>39076</v>
      </c>
      <c r="H366" s="369" t="s">
        <v>434</v>
      </c>
      <c r="I366" s="369" t="s">
        <v>425</v>
      </c>
    </row>
    <row r="367" spans="1:9" s="209" customFormat="1" ht="36" x14ac:dyDescent="0.2">
      <c r="A367" s="369">
        <v>2295</v>
      </c>
      <c r="B367" s="369" t="s">
        <v>454</v>
      </c>
      <c r="C367" s="369" t="s">
        <v>401</v>
      </c>
      <c r="D367" s="610">
        <v>1726</v>
      </c>
      <c r="E367" s="611">
        <v>44959</v>
      </c>
      <c r="F367" s="369" t="s">
        <v>455</v>
      </c>
      <c r="G367" s="369">
        <v>39076</v>
      </c>
      <c r="H367" s="369" t="s">
        <v>434</v>
      </c>
      <c r="I367" s="369" t="s">
        <v>425</v>
      </c>
    </row>
    <row r="368" spans="1:9" s="209" customFormat="1" ht="36" x14ac:dyDescent="0.2">
      <c r="A368" s="369">
        <v>2296</v>
      </c>
      <c r="B368" s="369" t="s">
        <v>454</v>
      </c>
      <c r="C368" s="369" t="s">
        <v>401</v>
      </c>
      <c r="D368" s="610">
        <v>1726</v>
      </c>
      <c r="E368" s="611">
        <v>44959</v>
      </c>
      <c r="F368" s="369" t="s">
        <v>455</v>
      </c>
      <c r="G368" s="369">
        <v>39076</v>
      </c>
      <c r="H368" s="369" t="s">
        <v>434</v>
      </c>
      <c r="I368" s="369" t="s">
        <v>425</v>
      </c>
    </row>
    <row r="369" spans="1:9" s="209" customFormat="1" ht="36" x14ac:dyDescent="0.2">
      <c r="A369" s="369">
        <v>2297</v>
      </c>
      <c r="B369" s="369" t="s">
        <v>454</v>
      </c>
      <c r="C369" s="369" t="s">
        <v>401</v>
      </c>
      <c r="D369" s="610">
        <v>1726</v>
      </c>
      <c r="E369" s="611">
        <v>44959</v>
      </c>
      <c r="F369" s="369" t="s">
        <v>455</v>
      </c>
      <c r="G369" s="369">
        <v>39076</v>
      </c>
      <c r="H369" s="369" t="s">
        <v>434</v>
      </c>
      <c r="I369" s="369" t="s">
        <v>425</v>
      </c>
    </row>
    <row r="370" spans="1:9" s="209" customFormat="1" ht="36" x14ac:dyDescent="0.2">
      <c r="A370" s="369">
        <v>2298</v>
      </c>
      <c r="B370" s="369" t="s">
        <v>454</v>
      </c>
      <c r="C370" s="369" t="s">
        <v>401</v>
      </c>
      <c r="D370" s="610">
        <v>1726</v>
      </c>
      <c r="E370" s="611">
        <v>44959</v>
      </c>
      <c r="F370" s="369" t="s">
        <v>455</v>
      </c>
      <c r="G370" s="369">
        <v>39076</v>
      </c>
      <c r="H370" s="369" t="s">
        <v>434</v>
      </c>
      <c r="I370" s="369" t="s">
        <v>425</v>
      </c>
    </row>
    <row r="371" spans="1:9" s="209" customFormat="1" ht="36" x14ac:dyDescent="0.2">
      <c r="A371" s="369">
        <v>2299</v>
      </c>
      <c r="B371" s="369" t="s">
        <v>456</v>
      </c>
      <c r="C371" s="369" t="s">
        <v>381</v>
      </c>
      <c r="D371" s="610">
        <v>293.89999999999998</v>
      </c>
      <c r="E371" s="611">
        <v>44967</v>
      </c>
      <c r="F371" s="369" t="s">
        <v>457</v>
      </c>
      <c r="G371" s="369">
        <v>364779</v>
      </c>
      <c r="H371" s="369" t="s">
        <v>121</v>
      </c>
      <c r="I371" s="369" t="s">
        <v>425</v>
      </c>
    </row>
    <row r="372" spans="1:9" s="209" customFormat="1" ht="36" x14ac:dyDescent="0.2">
      <c r="A372" s="369">
        <v>2300</v>
      </c>
      <c r="B372" s="369" t="s">
        <v>456</v>
      </c>
      <c r="C372" s="369" t="s">
        <v>381</v>
      </c>
      <c r="D372" s="610">
        <v>293.89999999999998</v>
      </c>
      <c r="E372" s="611">
        <v>44967</v>
      </c>
      <c r="F372" s="369" t="s">
        <v>457</v>
      </c>
      <c r="G372" s="369">
        <v>364779</v>
      </c>
      <c r="H372" s="369" t="s">
        <v>121</v>
      </c>
      <c r="I372" s="369" t="s">
        <v>425</v>
      </c>
    </row>
    <row r="373" spans="1:9" s="209" customFormat="1" ht="36" x14ac:dyDescent="0.2">
      <c r="A373" s="369">
        <v>2301</v>
      </c>
      <c r="B373" s="369" t="s">
        <v>456</v>
      </c>
      <c r="C373" s="369" t="s">
        <v>381</v>
      </c>
      <c r="D373" s="610">
        <v>293.89999999999998</v>
      </c>
      <c r="E373" s="611">
        <v>44967</v>
      </c>
      <c r="F373" s="369" t="s">
        <v>457</v>
      </c>
      <c r="G373" s="369">
        <v>364779</v>
      </c>
      <c r="H373" s="369" t="s">
        <v>121</v>
      </c>
      <c r="I373" s="369" t="s">
        <v>425</v>
      </c>
    </row>
    <row r="374" spans="1:9" s="209" customFormat="1" ht="36" x14ac:dyDescent="0.2">
      <c r="A374" s="369">
        <v>2302</v>
      </c>
      <c r="B374" s="369" t="s">
        <v>456</v>
      </c>
      <c r="C374" s="369" t="s">
        <v>381</v>
      </c>
      <c r="D374" s="610">
        <v>293.89999999999998</v>
      </c>
      <c r="E374" s="611">
        <v>44967</v>
      </c>
      <c r="F374" s="369" t="s">
        <v>457</v>
      </c>
      <c r="G374" s="369">
        <v>364779</v>
      </c>
      <c r="H374" s="369" t="s">
        <v>121</v>
      </c>
      <c r="I374" s="369" t="s">
        <v>425</v>
      </c>
    </row>
    <row r="375" spans="1:9" s="209" customFormat="1" ht="36" x14ac:dyDescent="0.2">
      <c r="A375" s="369">
        <v>2303</v>
      </c>
      <c r="B375" s="369" t="s">
        <v>456</v>
      </c>
      <c r="C375" s="369" t="s">
        <v>381</v>
      </c>
      <c r="D375" s="610">
        <v>293.89999999999998</v>
      </c>
      <c r="E375" s="611">
        <v>44967</v>
      </c>
      <c r="F375" s="369" t="s">
        <v>457</v>
      </c>
      <c r="G375" s="369">
        <v>364779</v>
      </c>
      <c r="H375" s="369" t="s">
        <v>121</v>
      </c>
      <c r="I375" s="369" t="s">
        <v>425</v>
      </c>
    </row>
    <row r="376" spans="1:9" s="209" customFormat="1" ht="36" x14ac:dyDescent="0.2">
      <c r="A376" s="369">
        <v>2304</v>
      </c>
      <c r="B376" s="369" t="s">
        <v>458</v>
      </c>
      <c r="C376" s="369" t="s">
        <v>381</v>
      </c>
      <c r="D376" s="610">
        <v>249</v>
      </c>
      <c r="E376" s="611">
        <v>44972</v>
      </c>
      <c r="F376" s="369" t="s">
        <v>459</v>
      </c>
      <c r="G376" s="369">
        <v>18193</v>
      </c>
      <c r="H376" s="369" t="s">
        <v>128</v>
      </c>
      <c r="I376" s="369" t="s">
        <v>425</v>
      </c>
    </row>
    <row r="377" spans="1:9" s="209" customFormat="1" ht="36" x14ac:dyDescent="0.2">
      <c r="A377" s="369">
        <v>2305</v>
      </c>
      <c r="B377" s="369" t="s">
        <v>458</v>
      </c>
      <c r="C377" s="369" t="s">
        <v>381</v>
      </c>
      <c r="D377" s="610">
        <v>249</v>
      </c>
      <c r="E377" s="611">
        <v>44972</v>
      </c>
      <c r="F377" s="369" t="s">
        <v>459</v>
      </c>
      <c r="G377" s="369">
        <v>18193</v>
      </c>
      <c r="H377" s="369" t="s">
        <v>128</v>
      </c>
      <c r="I377" s="369" t="s">
        <v>425</v>
      </c>
    </row>
    <row r="378" spans="1:9" s="209" customFormat="1" ht="36" x14ac:dyDescent="0.2">
      <c r="A378" s="369">
        <v>2306</v>
      </c>
      <c r="B378" s="369" t="s">
        <v>458</v>
      </c>
      <c r="C378" s="369" t="s">
        <v>381</v>
      </c>
      <c r="D378" s="610">
        <v>249</v>
      </c>
      <c r="E378" s="611">
        <v>44972</v>
      </c>
      <c r="F378" s="369" t="s">
        <v>459</v>
      </c>
      <c r="G378" s="369">
        <v>18193</v>
      </c>
      <c r="H378" s="369" t="s">
        <v>128</v>
      </c>
      <c r="I378" s="369" t="s">
        <v>425</v>
      </c>
    </row>
    <row r="379" spans="1:9" s="209" customFormat="1" ht="72" x14ac:dyDescent="0.2">
      <c r="A379" s="369">
        <v>2307</v>
      </c>
      <c r="B379" s="369" t="s">
        <v>423</v>
      </c>
      <c r="C379" s="369" t="s">
        <v>377</v>
      </c>
      <c r="D379" s="610">
        <v>2327.8000000000002</v>
      </c>
      <c r="E379" s="611">
        <v>44973</v>
      </c>
      <c r="F379" s="369" t="s">
        <v>424</v>
      </c>
      <c r="G379" s="369">
        <v>26</v>
      </c>
      <c r="H379" s="369" t="s">
        <v>121</v>
      </c>
      <c r="I379" s="369" t="s">
        <v>425</v>
      </c>
    </row>
    <row r="380" spans="1:9" s="209" customFormat="1" ht="72" x14ac:dyDescent="0.2">
      <c r="A380" s="369">
        <v>2308</v>
      </c>
      <c r="B380" s="369" t="s">
        <v>423</v>
      </c>
      <c r="C380" s="369" t="s">
        <v>377</v>
      </c>
      <c r="D380" s="610">
        <v>2327.8000000000002</v>
      </c>
      <c r="E380" s="611">
        <v>44973</v>
      </c>
      <c r="F380" s="369" t="s">
        <v>424</v>
      </c>
      <c r="G380" s="369">
        <v>26</v>
      </c>
      <c r="H380" s="369" t="s">
        <v>121</v>
      </c>
      <c r="I380" s="369" t="s">
        <v>425</v>
      </c>
    </row>
    <row r="381" spans="1:9" s="209" customFormat="1" ht="72" x14ac:dyDescent="0.2">
      <c r="A381" s="369">
        <v>2309</v>
      </c>
      <c r="B381" s="369" t="s">
        <v>423</v>
      </c>
      <c r="C381" s="369" t="s">
        <v>377</v>
      </c>
      <c r="D381" s="610">
        <v>2327.8000000000002</v>
      </c>
      <c r="E381" s="611">
        <v>44973</v>
      </c>
      <c r="F381" s="369" t="s">
        <v>424</v>
      </c>
      <c r="G381" s="369">
        <v>26</v>
      </c>
      <c r="H381" s="369" t="s">
        <v>121</v>
      </c>
      <c r="I381" s="369" t="s">
        <v>425</v>
      </c>
    </row>
    <row r="382" spans="1:9" s="209" customFormat="1" ht="72" x14ac:dyDescent="0.2">
      <c r="A382" s="369">
        <v>2310</v>
      </c>
      <c r="B382" s="369" t="s">
        <v>423</v>
      </c>
      <c r="C382" s="369" t="s">
        <v>377</v>
      </c>
      <c r="D382" s="610">
        <v>2327.8000000000002</v>
      </c>
      <c r="E382" s="611">
        <v>44973</v>
      </c>
      <c r="F382" s="369" t="s">
        <v>424</v>
      </c>
      <c r="G382" s="369">
        <v>26</v>
      </c>
      <c r="H382" s="369" t="s">
        <v>121</v>
      </c>
      <c r="I382" s="369" t="s">
        <v>425</v>
      </c>
    </row>
    <row r="383" spans="1:9" s="209" customFormat="1" ht="72" x14ac:dyDescent="0.2">
      <c r="A383" s="369">
        <v>2311</v>
      </c>
      <c r="B383" s="369" t="s">
        <v>423</v>
      </c>
      <c r="C383" s="369" t="s">
        <v>377</v>
      </c>
      <c r="D383" s="610">
        <v>2327.8000000000002</v>
      </c>
      <c r="E383" s="611">
        <v>44973</v>
      </c>
      <c r="F383" s="369" t="s">
        <v>424</v>
      </c>
      <c r="G383" s="369">
        <v>26</v>
      </c>
      <c r="H383" s="369" t="s">
        <v>121</v>
      </c>
      <c r="I383" s="369" t="s">
        <v>425</v>
      </c>
    </row>
    <row r="384" spans="1:9" s="209" customFormat="1" ht="72" x14ac:dyDescent="0.2">
      <c r="A384" s="369">
        <v>2312</v>
      </c>
      <c r="B384" s="369" t="s">
        <v>423</v>
      </c>
      <c r="C384" s="369" t="s">
        <v>377</v>
      </c>
      <c r="D384" s="610">
        <v>2327.8000000000002</v>
      </c>
      <c r="E384" s="611">
        <v>44973</v>
      </c>
      <c r="F384" s="369" t="s">
        <v>424</v>
      </c>
      <c r="G384" s="369">
        <v>26</v>
      </c>
      <c r="H384" s="369" t="s">
        <v>121</v>
      </c>
      <c r="I384" s="369" t="s">
        <v>425</v>
      </c>
    </row>
    <row r="385" spans="1:9" s="209" customFormat="1" ht="72" x14ac:dyDescent="0.2">
      <c r="A385" s="369">
        <v>2313</v>
      </c>
      <c r="B385" s="369" t="s">
        <v>423</v>
      </c>
      <c r="C385" s="369" t="s">
        <v>377</v>
      </c>
      <c r="D385" s="610">
        <v>2327.8000000000002</v>
      </c>
      <c r="E385" s="611">
        <v>44973</v>
      </c>
      <c r="F385" s="369" t="s">
        <v>424</v>
      </c>
      <c r="G385" s="369">
        <v>26</v>
      </c>
      <c r="H385" s="369" t="s">
        <v>121</v>
      </c>
      <c r="I385" s="369" t="s">
        <v>425</v>
      </c>
    </row>
    <row r="386" spans="1:9" s="209" customFormat="1" ht="72" x14ac:dyDescent="0.2">
      <c r="A386" s="369">
        <v>2314</v>
      </c>
      <c r="B386" s="369" t="s">
        <v>423</v>
      </c>
      <c r="C386" s="369" t="s">
        <v>377</v>
      </c>
      <c r="D386" s="610">
        <v>2327.8000000000002</v>
      </c>
      <c r="E386" s="611">
        <v>44973</v>
      </c>
      <c r="F386" s="369" t="s">
        <v>424</v>
      </c>
      <c r="G386" s="369">
        <v>26</v>
      </c>
      <c r="H386" s="369" t="s">
        <v>121</v>
      </c>
      <c r="I386" s="369" t="s">
        <v>425</v>
      </c>
    </row>
    <row r="387" spans="1:9" s="209" customFormat="1" ht="72" x14ac:dyDescent="0.2">
      <c r="A387" s="369">
        <v>2315</v>
      </c>
      <c r="B387" s="369" t="s">
        <v>423</v>
      </c>
      <c r="C387" s="369" t="s">
        <v>377</v>
      </c>
      <c r="D387" s="610">
        <v>2327.8000000000002</v>
      </c>
      <c r="E387" s="611">
        <v>44973</v>
      </c>
      <c r="F387" s="369" t="s">
        <v>424</v>
      </c>
      <c r="G387" s="369">
        <v>26</v>
      </c>
      <c r="H387" s="369" t="s">
        <v>121</v>
      </c>
      <c r="I387" s="369" t="s">
        <v>425</v>
      </c>
    </row>
    <row r="388" spans="1:9" s="209" customFormat="1" ht="72" x14ac:dyDescent="0.2">
      <c r="A388" s="369">
        <v>2316</v>
      </c>
      <c r="B388" s="369" t="s">
        <v>423</v>
      </c>
      <c r="C388" s="369" t="s">
        <v>377</v>
      </c>
      <c r="D388" s="610">
        <v>2327.8000000000002</v>
      </c>
      <c r="E388" s="611">
        <v>44973</v>
      </c>
      <c r="F388" s="369" t="s">
        <v>424</v>
      </c>
      <c r="G388" s="369">
        <v>26</v>
      </c>
      <c r="H388" s="369" t="s">
        <v>121</v>
      </c>
      <c r="I388" s="369" t="s">
        <v>425</v>
      </c>
    </row>
    <row r="389" spans="1:9" s="209" customFormat="1" ht="36" x14ac:dyDescent="0.2">
      <c r="A389" s="369">
        <v>2317</v>
      </c>
      <c r="B389" s="369" t="s">
        <v>437</v>
      </c>
      <c r="C389" s="369" t="s">
        <v>377</v>
      </c>
      <c r="D389" s="610">
        <v>2202.84</v>
      </c>
      <c r="E389" s="611">
        <v>44973</v>
      </c>
      <c r="F389" s="369" t="s">
        <v>424</v>
      </c>
      <c r="G389" s="369">
        <v>26</v>
      </c>
      <c r="H389" s="369" t="s">
        <v>121</v>
      </c>
      <c r="I389" s="369" t="s">
        <v>425</v>
      </c>
    </row>
    <row r="390" spans="1:9" s="209" customFormat="1" ht="24" x14ac:dyDescent="0.2">
      <c r="A390" s="369">
        <v>2318</v>
      </c>
      <c r="B390" s="369" t="s">
        <v>460</v>
      </c>
      <c r="C390" s="369" t="s">
        <v>377</v>
      </c>
      <c r="D390" s="610">
        <v>2299.9</v>
      </c>
      <c r="E390" s="611">
        <v>44983</v>
      </c>
      <c r="F390" s="369" t="s">
        <v>461</v>
      </c>
      <c r="G390" s="369">
        <v>100157</v>
      </c>
      <c r="H390" s="369" t="s">
        <v>124</v>
      </c>
      <c r="I390" s="369" t="s">
        <v>425</v>
      </c>
    </row>
    <row r="391" spans="1:9" s="209" customFormat="1" ht="36" x14ac:dyDescent="0.2">
      <c r="A391" s="369">
        <v>2319</v>
      </c>
      <c r="B391" s="369" t="s">
        <v>438</v>
      </c>
      <c r="C391" s="369" t="s">
        <v>381</v>
      </c>
      <c r="D391" s="610">
        <v>250</v>
      </c>
      <c r="E391" s="611">
        <v>44980</v>
      </c>
      <c r="F391" s="369" t="s">
        <v>439</v>
      </c>
      <c r="G391" s="369">
        <v>10520</v>
      </c>
      <c r="H391" s="369" t="s">
        <v>434</v>
      </c>
      <c r="I391" s="369" t="s">
        <v>425</v>
      </c>
    </row>
    <row r="392" spans="1:9" s="209" customFormat="1" ht="36" x14ac:dyDescent="0.2">
      <c r="A392" s="369">
        <v>2320</v>
      </c>
      <c r="B392" s="369" t="s">
        <v>438</v>
      </c>
      <c r="C392" s="369" t="s">
        <v>381</v>
      </c>
      <c r="D392" s="610">
        <v>250</v>
      </c>
      <c r="E392" s="611">
        <v>44980</v>
      </c>
      <c r="F392" s="369" t="s">
        <v>439</v>
      </c>
      <c r="G392" s="369">
        <v>10520</v>
      </c>
      <c r="H392" s="369" t="s">
        <v>434</v>
      </c>
      <c r="I392" s="369" t="s">
        <v>425</v>
      </c>
    </row>
    <row r="393" spans="1:9" s="209" customFormat="1" ht="36" x14ac:dyDescent="0.2">
      <c r="A393" s="369">
        <v>2321</v>
      </c>
      <c r="B393" s="369" t="s">
        <v>438</v>
      </c>
      <c r="C393" s="369" t="s">
        <v>381</v>
      </c>
      <c r="D393" s="610">
        <v>250</v>
      </c>
      <c r="E393" s="611">
        <v>44980</v>
      </c>
      <c r="F393" s="369" t="s">
        <v>439</v>
      </c>
      <c r="G393" s="369">
        <v>10520</v>
      </c>
      <c r="H393" s="369" t="s">
        <v>434</v>
      </c>
      <c r="I393" s="369" t="s">
        <v>425</v>
      </c>
    </row>
    <row r="394" spans="1:9" s="209" customFormat="1" ht="24" x14ac:dyDescent="0.2">
      <c r="A394" s="369">
        <v>2322</v>
      </c>
      <c r="B394" s="369" t="s">
        <v>462</v>
      </c>
      <c r="C394" s="369" t="s">
        <v>377</v>
      </c>
      <c r="D394" s="610">
        <v>250</v>
      </c>
      <c r="E394" s="611">
        <v>44980</v>
      </c>
      <c r="F394" s="369" t="s">
        <v>439</v>
      </c>
      <c r="G394" s="369">
        <v>10520</v>
      </c>
      <c r="H394" s="369" t="s">
        <v>434</v>
      </c>
      <c r="I394" s="369" t="s">
        <v>425</v>
      </c>
    </row>
    <row r="395" spans="1:9" s="209" customFormat="1" ht="24" x14ac:dyDescent="0.2">
      <c r="A395" s="369">
        <v>2323</v>
      </c>
      <c r="B395" s="369" t="s">
        <v>462</v>
      </c>
      <c r="C395" s="369" t="s">
        <v>377</v>
      </c>
      <c r="D395" s="610">
        <v>250</v>
      </c>
      <c r="E395" s="611">
        <v>44980</v>
      </c>
      <c r="F395" s="369" t="s">
        <v>439</v>
      </c>
      <c r="G395" s="369">
        <v>10520</v>
      </c>
      <c r="H395" s="369" t="s">
        <v>434</v>
      </c>
      <c r="I395" s="369" t="s">
        <v>425</v>
      </c>
    </row>
    <row r="396" spans="1:9" s="209" customFormat="1" ht="24" x14ac:dyDescent="0.2">
      <c r="A396" s="369">
        <v>2324</v>
      </c>
      <c r="B396" s="369" t="s">
        <v>462</v>
      </c>
      <c r="C396" s="369" t="s">
        <v>377</v>
      </c>
      <c r="D396" s="610">
        <v>250</v>
      </c>
      <c r="E396" s="611">
        <v>44980</v>
      </c>
      <c r="F396" s="369" t="s">
        <v>439</v>
      </c>
      <c r="G396" s="369">
        <v>10520</v>
      </c>
      <c r="H396" s="369" t="s">
        <v>434</v>
      </c>
      <c r="I396" s="369" t="s">
        <v>425</v>
      </c>
    </row>
    <row r="397" spans="1:9" s="209" customFormat="1" ht="24" x14ac:dyDescent="0.2">
      <c r="A397" s="369">
        <v>2325</v>
      </c>
      <c r="B397" s="369" t="s">
        <v>462</v>
      </c>
      <c r="C397" s="369" t="s">
        <v>377</v>
      </c>
      <c r="D397" s="610">
        <v>250</v>
      </c>
      <c r="E397" s="611">
        <v>44980</v>
      </c>
      <c r="F397" s="369" t="s">
        <v>439</v>
      </c>
      <c r="G397" s="369">
        <v>10521</v>
      </c>
      <c r="H397" s="369" t="s">
        <v>121</v>
      </c>
      <c r="I397" s="369" t="s">
        <v>425</v>
      </c>
    </row>
    <row r="398" spans="1:9" s="209" customFormat="1" x14ac:dyDescent="0.2">
      <c r="A398" s="369"/>
      <c r="B398" s="369"/>
      <c r="C398" s="369"/>
      <c r="D398" s="610"/>
      <c r="E398" s="611"/>
      <c r="F398" s="369"/>
      <c r="G398" s="369"/>
      <c r="H398" s="369"/>
      <c r="I398" s="369"/>
    </row>
    <row r="399" spans="1:9" s="209" customFormat="1" ht="36" x14ac:dyDescent="0.2">
      <c r="A399" s="369">
        <v>2326</v>
      </c>
      <c r="B399" s="369" t="s">
        <v>463</v>
      </c>
      <c r="C399" s="369" t="s">
        <v>401</v>
      </c>
      <c r="D399" s="610">
        <v>250</v>
      </c>
      <c r="E399" s="611">
        <v>44985</v>
      </c>
      <c r="F399" s="369" t="s">
        <v>464</v>
      </c>
      <c r="G399" s="369">
        <v>290</v>
      </c>
      <c r="H399" s="369" t="s">
        <v>123</v>
      </c>
      <c r="I399" s="369" t="s">
        <v>425</v>
      </c>
    </row>
    <row r="400" spans="1:9" s="209" customFormat="1" ht="24" x14ac:dyDescent="0.2">
      <c r="A400" s="369">
        <v>2327</v>
      </c>
      <c r="B400" s="369" t="s">
        <v>465</v>
      </c>
      <c r="C400" s="369" t="s">
        <v>401</v>
      </c>
      <c r="D400" s="610">
        <v>489</v>
      </c>
      <c r="E400" s="611">
        <v>44952</v>
      </c>
      <c r="F400" s="369" t="s">
        <v>466</v>
      </c>
      <c r="G400" s="369">
        <v>55594</v>
      </c>
      <c r="H400" s="369" t="s">
        <v>434</v>
      </c>
      <c r="I400" s="369" t="s">
        <v>425</v>
      </c>
    </row>
    <row r="401" spans="1:9" s="209" customFormat="1" ht="24" x14ac:dyDescent="0.2">
      <c r="A401" s="369">
        <v>2328</v>
      </c>
      <c r="B401" s="369" t="s">
        <v>465</v>
      </c>
      <c r="C401" s="369" t="s">
        <v>401</v>
      </c>
      <c r="D401" s="610">
        <v>489</v>
      </c>
      <c r="E401" s="611">
        <v>44952</v>
      </c>
      <c r="F401" s="369" t="s">
        <v>466</v>
      </c>
      <c r="G401" s="369">
        <v>55594</v>
      </c>
      <c r="H401" s="369" t="s">
        <v>434</v>
      </c>
      <c r="I401" s="369" t="s">
        <v>425</v>
      </c>
    </row>
    <row r="402" spans="1:9" s="209" customFormat="1" ht="36" x14ac:dyDescent="0.2">
      <c r="A402" s="369">
        <v>2329</v>
      </c>
      <c r="B402" s="369" t="s">
        <v>467</v>
      </c>
      <c r="C402" s="369" t="s">
        <v>377</v>
      </c>
      <c r="D402" s="610">
        <v>328</v>
      </c>
      <c r="E402" s="611">
        <v>44986</v>
      </c>
      <c r="F402" s="369" t="s">
        <v>468</v>
      </c>
      <c r="G402" s="369">
        <v>354</v>
      </c>
      <c r="H402" s="369" t="s">
        <v>123</v>
      </c>
      <c r="I402" s="369" t="s">
        <v>425</v>
      </c>
    </row>
    <row r="403" spans="1:9" s="209" customFormat="1" x14ac:dyDescent="0.2">
      <c r="A403" s="369"/>
      <c r="B403" s="369"/>
      <c r="C403" s="369"/>
      <c r="D403" s="610"/>
      <c r="E403" s="611"/>
      <c r="F403" s="369"/>
      <c r="G403" s="369"/>
      <c r="H403" s="369"/>
      <c r="I403" s="369"/>
    </row>
    <row r="404" spans="1:9" s="209" customFormat="1" ht="36" x14ac:dyDescent="0.2">
      <c r="A404" s="369">
        <v>2330</v>
      </c>
      <c r="B404" s="369" t="s">
        <v>469</v>
      </c>
      <c r="C404" s="369" t="s">
        <v>377</v>
      </c>
      <c r="D404" s="610">
        <v>950</v>
      </c>
      <c r="E404" s="611">
        <v>45000</v>
      </c>
      <c r="F404" s="369" t="s">
        <v>470</v>
      </c>
      <c r="G404" s="369">
        <v>442</v>
      </c>
      <c r="H404" s="369" t="s">
        <v>123</v>
      </c>
      <c r="I404" s="369" t="s">
        <v>425</v>
      </c>
    </row>
    <row r="405" spans="1:9" s="209" customFormat="1" ht="36" x14ac:dyDescent="0.2">
      <c r="A405" s="369">
        <v>2331</v>
      </c>
      <c r="B405" s="369" t="s">
        <v>469</v>
      </c>
      <c r="C405" s="369" t="s">
        <v>377</v>
      </c>
      <c r="D405" s="610">
        <v>950</v>
      </c>
      <c r="E405" s="611">
        <v>45000</v>
      </c>
      <c r="F405" s="369" t="s">
        <v>470</v>
      </c>
      <c r="G405" s="369">
        <v>442</v>
      </c>
      <c r="H405" s="369" t="s">
        <v>123</v>
      </c>
      <c r="I405" s="369" t="s">
        <v>425</v>
      </c>
    </row>
    <row r="406" spans="1:9" s="209" customFormat="1" ht="36" x14ac:dyDescent="0.2">
      <c r="A406" s="369">
        <v>2332</v>
      </c>
      <c r="B406" s="369" t="s">
        <v>469</v>
      </c>
      <c r="C406" s="369" t="s">
        <v>377</v>
      </c>
      <c r="D406" s="610">
        <v>950</v>
      </c>
      <c r="E406" s="611">
        <v>45000</v>
      </c>
      <c r="F406" s="369" t="s">
        <v>470</v>
      </c>
      <c r="G406" s="369">
        <v>442</v>
      </c>
      <c r="H406" s="369" t="s">
        <v>123</v>
      </c>
      <c r="I406" s="369" t="s">
        <v>425</v>
      </c>
    </row>
    <row r="407" spans="1:9" s="209" customFormat="1" ht="36" x14ac:dyDescent="0.2">
      <c r="A407" s="369">
        <v>2333</v>
      </c>
      <c r="B407" s="369" t="s">
        <v>469</v>
      </c>
      <c r="C407" s="369" t="s">
        <v>377</v>
      </c>
      <c r="D407" s="610">
        <v>950</v>
      </c>
      <c r="E407" s="611">
        <v>45000</v>
      </c>
      <c r="F407" s="369" t="s">
        <v>470</v>
      </c>
      <c r="G407" s="369">
        <v>442</v>
      </c>
      <c r="H407" s="369" t="s">
        <v>123</v>
      </c>
      <c r="I407" s="369" t="s">
        <v>425</v>
      </c>
    </row>
    <row r="408" spans="1:9" s="209" customFormat="1" ht="36" x14ac:dyDescent="0.2">
      <c r="A408" s="369">
        <v>2334</v>
      </c>
      <c r="B408" s="369" t="s">
        <v>471</v>
      </c>
      <c r="C408" s="369" t="s">
        <v>401</v>
      </c>
      <c r="D408" s="610">
        <v>1100</v>
      </c>
      <c r="E408" s="611">
        <v>44999</v>
      </c>
      <c r="F408" s="369" t="s">
        <v>472</v>
      </c>
      <c r="G408" s="369">
        <v>2150</v>
      </c>
      <c r="H408" s="369" t="s">
        <v>132</v>
      </c>
      <c r="I408" s="369" t="s">
        <v>425</v>
      </c>
    </row>
    <row r="409" spans="1:9" s="209" customFormat="1" ht="36" x14ac:dyDescent="0.2">
      <c r="A409" s="369">
        <v>2335</v>
      </c>
      <c r="B409" s="369" t="s">
        <v>438</v>
      </c>
      <c r="C409" s="369" t="s">
        <v>381</v>
      </c>
      <c r="D409" s="610">
        <v>250</v>
      </c>
      <c r="E409" s="611">
        <v>45006</v>
      </c>
      <c r="F409" s="369" t="s">
        <v>439</v>
      </c>
      <c r="G409" s="369">
        <v>10557</v>
      </c>
      <c r="H409" s="369" t="s">
        <v>129</v>
      </c>
      <c r="I409" s="369" t="s">
        <v>425</v>
      </c>
    </row>
    <row r="410" spans="1:9" s="209" customFormat="1" ht="36" x14ac:dyDescent="0.2">
      <c r="A410" s="369">
        <v>2336</v>
      </c>
      <c r="B410" s="369" t="s">
        <v>438</v>
      </c>
      <c r="C410" s="369" t="s">
        <v>381</v>
      </c>
      <c r="D410" s="610">
        <v>250</v>
      </c>
      <c r="E410" s="611">
        <v>45006</v>
      </c>
      <c r="F410" s="369" t="s">
        <v>439</v>
      </c>
      <c r="G410" s="369">
        <v>10557</v>
      </c>
      <c r="H410" s="369" t="s">
        <v>129</v>
      </c>
      <c r="I410" s="369" t="s">
        <v>425</v>
      </c>
    </row>
    <row r="411" spans="1:9" s="209" customFormat="1" ht="36" x14ac:dyDescent="0.2">
      <c r="A411" s="369">
        <v>2337</v>
      </c>
      <c r="B411" s="369" t="s">
        <v>438</v>
      </c>
      <c r="C411" s="369" t="s">
        <v>381</v>
      </c>
      <c r="D411" s="610">
        <v>250</v>
      </c>
      <c r="E411" s="611">
        <v>45006</v>
      </c>
      <c r="F411" s="369" t="s">
        <v>439</v>
      </c>
      <c r="G411" s="369">
        <v>10557</v>
      </c>
      <c r="H411" s="369" t="s">
        <v>129</v>
      </c>
      <c r="I411" s="369" t="s">
        <v>425</v>
      </c>
    </row>
    <row r="412" spans="1:9" s="209" customFormat="1" ht="36" x14ac:dyDescent="0.2">
      <c r="A412" s="369">
        <v>2338</v>
      </c>
      <c r="B412" s="369" t="s">
        <v>438</v>
      </c>
      <c r="C412" s="369" t="s">
        <v>381</v>
      </c>
      <c r="D412" s="610">
        <v>250</v>
      </c>
      <c r="E412" s="611">
        <v>45006</v>
      </c>
      <c r="F412" s="369" t="s">
        <v>439</v>
      </c>
      <c r="G412" s="369">
        <v>10557</v>
      </c>
      <c r="H412" s="369" t="s">
        <v>129</v>
      </c>
      <c r="I412" s="369" t="s">
        <v>425</v>
      </c>
    </row>
    <row r="413" spans="1:9" s="209" customFormat="1" ht="36" x14ac:dyDescent="0.2">
      <c r="A413" s="369">
        <v>2339</v>
      </c>
      <c r="B413" s="369" t="s">
        <v>438</v>
      </c>
      <c r="C413" s="369" t="s">
        <v>381</v>
      </c>
      <c r="D413" s="610">
        <v>250</v>
      </c>
      <c r="E413" s="611">
        <v>45006</v>
      </c>
      <c r="F413" s="369" t="s">
        <v>439</v>
      </c>
      <c r="G413" s="369">
        <v>10557</v>
      </c>
      <c r="H413" s="369" t="s">
        <v>129</v>
      </c>
      <c r="I413" s="369" t="s">
        <v>425</v>
      </c>
    </row>
    <row r="414" spans="1:9" s="209" customFormat="1" ht="36" x14ac:dyDescent="0.2">
      <c r="A414" s="369">
        <v>2340</v>
      </c>
      <c r="B414" s="369" t="s">
        <v>438</v>
      </c>
      <c r="C414" s="369" t="s">
        <v>381</v>
      </c>
      <c r="D414" s="610">
        <v>250</v>
      </c>
      <c r="E414" s="611">
        <v>45006</v>
      </c>
      <c r="F414" s="369" t="s">
        <v>439</v>
      </c>
      <c r="G414" s="369">
        <v>10557</v>
      </c>
      <c r="H414" s="369" t="s">
        <v>129</v>
      </c>
      <c r="I414" s="369" t="s">
        <v>425</v>
      </c>
    </row>
    <row r="415" spans="1:9" s="209" customFormat="1" ht="36" x14ac:dyDescent="0.2">
      <c r="A415" s="369">
        <v>2341</v>
      </c>
      <c r="B415" s="369" t="s">
        <v>473</v>
      </c>
      <c r="C415" s="369" t="s">
        <v>381</v>
      </c>
      <c r="D415" s="610">
        <v>1350</v>
      </c>
      <c r="E415" s="611">
        <v>45006</v>
      </c>
      <c r="F415" s="369" t="s">
        <v>439</v>
      </c>
      <c r="G415" s="369">
        <v>10557</v>
      </c>
      <c r="H415" s="369" t="s">
        <v>129</v>
      </c>
      <c r="I415" s="369" t="s">
        <v>425</v>
      </c>
    </row>
    <row r="416" spans="1:9" s="209" customFormat="1" ht="36" x14ac:dyDescent="0.2">
      <c r="A416" s="369">
        <v>2342</v>
      </c>
      <c r="B416" s="369" t="s">
        <v>438</v>
      </c>
      <c r="C416" s="369" t="s">
        <v>381</v>
      </c>
      <c r="D416" s="610">
        <v>250</v>
      </c>
      <c r="E416" s="611">
        <v>45006</v>
      </c>
      <c r="F416" s="369" t="s">
        <v>439</v>
      </c>
      <c r="G416" s="369">
        <v>10558</v>
      </c>
      <c r="H416" s="369" t="s">
        <v>123</v>
      </c>
      <c r="I416" s="369" t="s">
        <v>425</v>
      </c>
    </row>
    <row r="417" spans="1:9" s="209" customFormat="1" ht="36" x14ac:dyDescent="0.2">
      <c r="A417" s="369">
        <v>2343</v>
      </c>
      <c r="B417" s="369" t="s">
        <v>438</v>
      </c>
      <c r="C417" s="369" t="s">
        <v>381</v>
      </c>
      <c r="D417" s="610">
        <v>250</v>
      </c>
      <c r="E417" s="611">
        <v>45006</v>
      </c>
      <c r="F417" s="369" t="s">
        <v>439</v>
      </c>
      <c r="G417" s="369">
        <v>10558</v>
      </c>
      <c r="H417" s="369" t="s">
        <v>123</v>
      </c>
      <c r="I417" s="369" t="s">
        <v>425</v>
      </c>
    </row>
    <row r="418" spans="1:9" s="209" customFormat="1" ht="36" x14ac:dyDescent="0.2">
      <c r="A418" s="369">
        <v>2344</v>
      </c>
      <c r="B418" s="369" t="s">
        <v>438</v>
      </c>
      <c r="C418" s="369" t="s">
        <v>381</v>
      </c>
      <c r="D418" s="610">
        <v>250</v>
      </c>
      <c r="E418" s="611">
        <v>45006</v>
      </c>
      <c r="F418" s="369" t="s">
        <v>439</v>
      </c>
      <c r="G418" s="369">
        <v>10558</v>
      </c>
      <c r="H418" s="369" t="s">
        <v>123</v>
      </c>
      <c r="I418" s="369" t="s">
        <v>425</v>
      </c>
    </row>
    <row r="419" spans="1:9" s="209" customFormat="1" ht="36" x14ac:dyDescent="0.2">
      <c r="A419" s="369">
        <v>2345</v>
      </c>
      <c r="B419" s="369" t="s">
        <v>438</v>
      </c>
      <c r="C419" s="369" t="s">
        <v>381</v>
      </c>
      <c r="D419" s="610">
        <v>250</v>
      </c>
      <c r="E419" s="611">
        <v>45006</v>
      </c>
      <c r="F419" s="369" t="s">
        <v>439</v>
      </c>
      <c r="G419" s="369">
        <v>10558</v>
      </c>
      <c r="H419" s="369" t="s">
        <v>123</v>
      </c>
      <c r="I419" s="369" t="s">
        <v>425</v>
      </c>
    </row>
    <row r="420" spans="1:9" s="209" customFormat="1" ht="36" x14ac:dyDescent="0.2">
      <c r="A420" s="369">
        <v>2346</v>
      </c>
      <c r="B420" s="369" t="s">
        <v>438</v>
      </c>
      <c r="C420" s="369" t="s">
        <v>381</v>
      </c>
      <c r="D420" s="610">
        <v>250</v>
      </c>
      <c r="E420" s="611">
        <v>45006</v>
      </c>
      <c r="F420" s="369" t="s">
        <v>439</v>
      </c>
      <c r="G420" s="369">
        <v>10558</v>
      </c>
      <c r="H420" s="369" t="s">
        <v>123</v>
      </c>
      <c r="I420" s="369" t="s">
        <v>425</v>
      </c>
    </row>
    <row r="421" spans="1:9" s="209" customFormat="1" ht="36" x14ac:dyDescent="0.2">
      <c r="A421" s="369">
        <v>2347</v>
      </c>
      <c r="B421" s="369" t="s">
        <v>438</v>
      </c>
      <c r="C421" s="369" t="s">
        <v>381</v>
      </c>
      <c r="D421" s="610">
        <v>250</v>
      </c>
      <c r="E421" s="611">
        <v>45006</v>
      </c>
      <c r="F421" s="369" t="s">
        <v>439</v>
      </c>
      <c r="G421" s="369">
        <v>10558</v>
      </c>
      <c r="H421" s="369" t="s">
        <v>123</v>
      </c>
      <c r="I421" s="369" t="s">
        <v>425</v>
      </c>
    </row>
    <row r="422" spans="1:9" s="209" customFormat="1" ht="36" x14ac:dyDescent="0.2">
      <c r="A422" s="369">
        <v>2348</v>
      </c>
      <c r="B422" s="369" t="s">
        <v>438</v>
      </c>
      <c r="C422" s="369" t="s">
        <v>381</v>
      </c>
      <c r="D422" s="610">
        <v>250</v>
      </c>
      <c r="E422" s="611">
        <v>45006</v>
      </c>
      <c r="F422" s="369" t="s">
        <v>439</v>
      </c>
      <c r="G422" s="369">
        <v>10558</v>
      </c>
      <c r="H422" s="369" t="s">
        <v>123</v>
      </c>
      <c r="I422" s="369" t="s">
        <v>425</v>
      </c>
    </row>
    <row r="423" spans="1:9" s="209" customFormat="1" ht="36" x14ac:dyDescent="0.2">
      <c r="A423" s="369">
        <v>2349</v>
      </c>
      <c r="B423" s="369" t="s">
        <v>438</v>
      </c>
      <c r="C423" s="369" t="s">
        <v>381</v>
      </c>
      <c r="D423" s="610">
        <v>250</v>
      </c>
      <c r="E423" s="611">
        <v>45006</v>
      </c>
      <c r="F423" s="369" t="s">
        <v>439</v>
      </c>
      <c r="G423" s="369">
        <v>10558</v>
      </c>
      <c r="H423" s="369" t="s">
        <v>123</v>
      </c>
      <c r="I423" s="369" t="s">
        <v>425</v>
      </c>
    </row>
    <row r="424" spans="1:9" s="209" customFormat="1" ht="36" x14ac:dyDescent="0.2">
      <c r="A424" s="369">
        <v>2350</v>
      </c>
      <c r="B424" s="369" t="s">
        <v>438</v>
      </c>
      <c r="C424" s="369" t="s">
        <v>381</v>
      </c>
      <c r="D424" s="610">
        <v>250</v>
      </c>
      <c r="E424" s="611">
        <v>45006</v>
      </c>
      <c r="F424" s="369" t="s">
        <v>439</v>
      </c>
      <c r="G424" s="369">
        <v>10558</v>
      </c>
      <c r="H424" s="369" t="s">
        <v>123</v>
      </c>
      <c r="I424" s="369" t="s">
        <v>425</v>
      </c>
    </row>
    <row r="425" spans="1:9" s="209" customFormat="1" ht="36" x14ac:dyDescent="0.2">
      <c r="A425" s="369">
        <v>2351</v>
      </c>
      <c r="B425" s="369" t="s">
        <v>438</v>
      </c>
      <c r="C425" s="369" t="s">
        <v>381</v>
      </c>
      <c r="D425" s="610">
        <v>250</v>
      </c>
      <c r="E425" s="611">
        <v>45006</v>
      </c>
      <c r="F425" s="369" t="s">
        <v>439</v>
      </c>
      <c r="G425" s="369">
        <v>10558</v>
      </c>
      <c r="H425" s="369" t="s">
        <v>123</v>
      </c>
      <c r="I425" s="369" t="s">
        <v>425</v>
      </c>
    </row>
    <row r="426" spans="1:9" s="209" customFormat="1" ht="36" x14ac:dyDescent="0.2">
      <c r="A426" s="369">
        <v>2352</v>
      </c>
      <c r="B426" s="369" t="s">
        <v>438</v>
      </c>
      <c r="C426" s="369" t="s">
        <v>381</v>
      </c>
      <c r="D426" s="610">
        <v>250</v>
      </c>
      <c r="E426" s="611">
        <v>45006</v>
      </c>
      <c r="F426" s="369" t="s">
        <v>439</v>
      </c>
      <c r="G426" s="369">
        <v>10558</v>
      </c>
      <c r="H426" s="369" t="s">
        <v>123</v>
      </c>
      <c r="I426" s="369" t="s">
        <v>425</v>
      </c>
    </row>
    <row r="427" spans="1:9" s="209" customFormat="1" ht="36" x14ac:dyDescent="0.2">
      <c r="A427" s="369">
        <v>2353</v>
      </c>
      <c r="B427" s="369" t="s">
        <v>438</v>
      </c>
      <c r="C427" s="369" t="s">
        <v>381</v>
      </c>
      <c r="D427" s="610">
        <v>250</v>
      </c>
      <c r="E427" s="611">
        <v>45006</v>
      </c>
      <c r="F427" s="369" t="s">
        <v>439</v>
      </c>
      <c r="G427" s="369">
        <v>10558</v>
      </c>
      <c r="H427" s="369" t="s">
        <v>123</v>
      </c>
      <c r="I427" s="369" t="s">
        <v>425</v>
      </c>
    </row>
    <row r="428" spans="1:9" s="209" customFormat="1" ht="36" x14ac:dyDescent="0.2">
      <c r="A428" s="369">
        <v>2354</v>
      </c>
      <c r="B428" s="369" t="s">
        <v>438</v>
      </c>
      <c r="C428" s="369" t="s">
        <v>381</v>
      </c>
      <c r="D428" s="610">
        <v>250</v>
      </c>
      <c r="E428" s="611">
        <v>45006</v>
      </c>
      <c r="F428" s="369" t="s">
        <v>439</v>
      </c>
      <c r="G428" s="369">
        <v>10558</v>
      </c>
      <c r="H428" s="369" t="s">
        <v>123</v>
      </c>
      <c r="I428" s="369" t="s">
        <v>425</v>
      </c>
    </row>
    <row r="429" spans="1:9" s="209" customFormat="1" ht="36" x14ac:dyDescent="0.2">
      <c r="A429" s="369">
        <v>2355</v>
      </c>
      <c r="B429" s="369" t="s">
        <v>438</v>
      </c>
      <c r="C429" s="369" t="s">
        <v>381</v>
      </c>
      <c r="D429" s="610">
        <v>250</v>
      </c>
      <c r="E429" s="611">
        <v>45006</v>
      </c>
      <c r="F429" s="369" t="s">
        <v>439</v>
      </c>
      <c r="G429" s="369">
        <v>10558</v>
      </c>
      <c r="H429" s="369" t="s">
        <v>123</v>
      </c>
      <c r="I429" s="369" t="s">
        <v>425</v>
      </c>
    </row>
    <row r="430" spans="1:9" s="209" customFormat="1" ht="36" x14ac:dyDescent="0.2">
      <c r="A430" s="369">
        <v>2356</v>
      </c>
      <c r="B430" s="369" t="s">
        <v>438</v>
      </c>
      <c r="C430" s="369" t="s">
        <v>381</v>
      </c>
      <c r="D430" s="610">
        <v>250</v>
      </c>
      <c r="E430" s="611">
        <v>45006</v>
      </c>
      <c r="F430" s="369" t="s">
        <v>439</v>
      </c>
      <c r="G430" s="369">
        <v>10558</v>
      </c>
      <c r="H430" s="369" t="s">
        <v>123</v>
      </c>
      <c r="I430" s="369" t="s">
        <v>425</v>
      </c>
    </row>
    <row r="431" spans="1:9" s="209" customFormat="1" ht="36" x14ac:dyDescent="0.2">
      <c r="A431" s="369">
        <v>2357</v>
      </c>
      <c r="B431" s="369" t="s">
        <v>438</v>
      </c>
      <c r="C431" s="369" t="s">
        <v>381</v>
      </c>
      <c r="D431" s="610">
        <v>250</v>
      </c>
      <c r="E431" s="611">
        <v>45006</v>
      </c>
      <c r="F431" s="369" t="s">
        <v>439</v>
      </c>
      <c r="G431" s="369">
        <v>10558</v>
      </c>
      <c r="H431" s="369" t="s">
        <v>123</v>
      </c>
      <c r="I431" s="369" t="s">
        <v>425</v>
      </c>
    </row>
    <row r="432" spans="1:9" s="209" customFormat="1" ht="36" x14ac:dyDescent="0.2">
      <c r="A432" s="369">
        <v>2358</v>
      </c>
      <c r="B432" s="369" t="s">
        <v>438</v>
      </c>
      <c r="C432" s="369" t="s">
        <v>381</v>
      </c>
      <c r="D432" s="610">
        <v>250</v>
      </c>
      <c r="E432" s="611">
        <v>45006</v>
      </c>
      <c r="F432" s="369" t="s">
        <v>439</v>
      </c>
      <c r="G432" s="369">
        <v>10558</v>
      </c>
      <c r="H432" s="369" t="s">
        <v>123</v>
      </c>
      <c r="I432" s="369" t="s">
        <v>425</v>
      </c>
    </row>
    <row r="433" spans="1:9" s="209" customFormat="1" ht="36" x14ac:dyDescent="0.2">
      <c r="A433" s="369">
        <v>2359</v>
      </c>
      <c r="B433" s="369" t="s">
        <v>438</v>
      </c>
      <c r="C433" s="369" t="s">
        <v>381</v>
      </c>
      <c r="D433" s="610">
        <v>250</v>
      </c>
      <c r="E433" s="611">
        <v>45006</v>
      </c>
      <c r="F433" s="369" t="s">
        <v>439</v>
      </c>
      <c r="G433" s="369">
        <v>10558</v>
      </c>
      <c r="H433" s="369" t="s">
        <v>123</v>
      </c>
      <c r="I433" s="369" t="s">
        <v>425</v>
      </c>
    </row>
    <row r="434" spans="1:9" s="209" customFormat="1" ht="36" x14ac:dyDescent="0.2">
      <c r="A434" s="369">
        <v>2360</v>
      </c>
      <c r="B434" s="369" t="s">
        <v>438</v>
      </c>
      <c r="C434" s="369" t="s">
        <v>381</v>
      </c>
      <c r="D434" s="610">
        <v>250</v>
      </c>
      <c r="E434" s="611">
        <v>45006</v>
      </c>
      <c r="F434" s="369" t="s">
        <v>439</v>
      </c>
      <c r="G434" s="369">
        <v>10558</v>
      </c>
      <c r="H434" s="369" t="s">
        <v>123</v>
      </c>
      <c r="I434" s="369" t="s">
        <v>425</v>
      </c>
    </row>
    <row r="435" spans="1:9" s="209" customFormat="1" ht="36" x14ac:dyDescent="0.2">
      <c r="A435" s="369">
        <v>2361</v>
      </c>
      <c r="B435" s="369" t="s">
        <v>438</v>
      </c>
      <c r="C435" s="369" t="s">
        <v>381</v>
      </c>
      <c r="D435" s="610">
        <v>250</v>
      </c>
      <c r="E435" s="611">
        <v>45006</v>
      </c>
      <c r="F435" s="369" t="s">
        <v>439</v>
      </c>
      <c r="G435" s="369">
        <v>10558</v>
      </c>
      <c r="H435" s="369" t="s">
        <v>123</v>
      </c>
      <c r="I435" s="369" t="s">
        <v>425</v>
      </c>
    </row>
    <row r="436" spans="1:9" s="209" customFormat="1" ht="36" x14ac:dyDescent="0.2">
      <c r="A436" s="369">
        <v>2362</v>
      </c>
      <c r="B436" s="369" t="s">
        <v>438</v>
      </c>
      <c r="C436" s="369" t="s">
        <v>381</v>
      </c>
      <c r="D436" s="610">
        <v>250</v>
      </c>
      <c r="E436" s="611">
        <v>45006</v>
      </c>
      <c r="F436" s="369" t="s">
        <v>439</v>
      </c>
      <c r="G436" s="369">
        <v>10558</v>
      </c>
      <c r="H436" s="369" t="s">
        <v>123</v>
      </c>
      <c r="I436" s="369" t="s">
        <v>425</v>
      </c>
    </row>
    <row r="437" spans="1:9" s="209" customFormat="1" ht="36" x14ac:dyDescent="0.2">
      <c r="A437" s="369">
        <v>2363</v>
      </c>
      <c r="B437" s="369" t="s">
        <v>438</v>
      </c>
      <c r="C437" s="369" t="s">
        <v>381</v>
      </c>
      <c r="D437" s="610">
        <v>250</v>
      </c>
      <c r="E437" s="611">
        <v>45006</v>
      </c>
      <c r="F437" s="369" t="s">
        <v>439</v>
      </c>
      <c r="G437" s="369">
        <v>10558</v>
      </c>
      <c r="H437" s="369" t="s">
        <v>123</v>
      </c>
      <c r="I437" s="369" t="s">
        <v>425</v>
      </c>
    </row>
    <row r="438" spans="1:9" s="209" customFormat="1" ht="36" x14ac:dyDescent="0.2">
      <c r="A438" s="369">
        <v>2364</v>
      </c>
      <c r="B438" s="369" t="s">
        <v>438</v>
      </c>
      <c r="C438" s="369" t="s">
        <v>381</v>
      </c>
      <c r="D438" s="610">
        <v>250</v>
      </c>
      <c r="E438" s="611">
        <v>45006</v>
      </c>
      <c r="F438" s="369" t="s">
        <v>439</v>
      </c>
      <c r="G438" s="369">
        <v>10558</v>
      </c>
      <c r="H438" s="369" t="s">
        <v>123</v>
      </c>
      <c r="I438" s="369" t="s">
        <v>425</v>
      </c>
    </row>
    <row r="439" spans="1:9" s="209" customFormat="1" ht="36" x14ac:dyDescent="0.2">
      <c r="A439" s="369">
        <v>2365</v>
      </c>
      <c r="B439" s="369" t="s">
        <v>438</v>
      </c>
      <c r="C439" s="369" t="s">
        <v>381</v>
      </c>
      <c r="D439" s="610">
        <v>250</v>
      </c>
      <c r="E439" s="611">
        <v>45006</v>
      </c>
      <c r="F439" s="369" t="s">
        <v>439</v>
      </c>
      <c r="G439" s="369">
        <v>10558</v>
      </c>
      <c r="H439" s="369" t="s">
        <v>123</v>
      </c>
      <c r="I439" s="369" t="s">
        <v>425</v>
      </c>
    </row>
    <row r="440" spans="1:9" s="209" customFormat="1" ht="36" x14ac:dyDescent="0.2">
      <c r="A440" s="369">
        <v>2366</v>
      </c>
      <c r="B440" s="369" t="s">
        <v>438</v>
      </c>
      <c r="C440" s="369" t="s">
        <v>381</v>
      </c>
      <c r="D440" s="610">
        <v>250</v>
      </c>
      <c r="E440" s="611">
        <v>45006</v>
      </c>
      <c r="F440" s="369" t="s">
        <v>439</v>
      </c>
      <c r="G440" s="369">
        <v>10558</v>
      </c>
      <c r="H440" s="369" t="s">
        <v>123</v>
      </c>
      <c r="I440" s="369" t="s">
        <v>425</v>
      </c>
    </row>
    <row r="441" spans="1:9" s="209" customFormat="1" ht="36" x14ac:dyDescent="0.2">
      <c r="A441" s="369">
        <v>2367</v>
      </c>
      <c r="B441" s="369" t="s">
        <v>438</v>
      </c>
      <c r="C441" s="369" t="s">
        <v>381</v>
      </c>
      <c r="D441" s="610">
        <v>250</v>
      </c>
      <c r="E441" s="611">
        <v>45006</v>
      </c>
      <c r="F441" s="369" t="s">
        <v>439</v>
      </c>
      <c r="G441" s="369">
        <v>10558</v>
      </c>
      <c r="H441" s="369" t="s">
        <v>123</v>
      </c>
      <c r="I441" s="369" t="s">
        <v>425</v>
      </c>
    </row>
    <row r="442" spans="1:9" s="209" customFormat="1" ht="36" x14ac:dyDescent="0.2">
      <c r="A442" s="369">
        <v>2368</v>
      </c>
      <c r="B442" s="369" t="s">
        <v>438</v>
      </c>
      <c r="C442" s="369" t="s">
        <v>381</v>
      </c>
      <c r="D442" s="610">
        <v>250</v>
      </c>
      <c r="E442" s="611">
        <v>45006</v>
      </c>
      <c r="F442" s="369" t="s">
        <v>439</v>
      </c>
      <c r="G442" s="369">
        <v>10558</v>
      </c>
      <c r="H442" s="369" t="s">
        <v>123</v>
      </c>
      <c r="I442" s="369" t="s">
        <v>425</v>
      </c>
    </row>
    <row r="443" spans="1:9" s="209" customFormat="1" ht="36" x14ac:dyDescent="0.2">
      <c r="A443" s="369">
        <v>2369</v>
      </c>
      <c r="B443" s="369" t="s">
        <v>438</v>
      </c>
      <c r="C443" s="369" t="s">
        <v>381</v>
      </c>
      <c r="D443" s="610">
        <v>250</v>
      </c>
      <c r="E443" s="611">
        <v>45006</v>
      </c>
      <c r="F443" s="369" t="s">
        <v>439</v>
      </c>
      <c r="G443" s="369">
        <v>10558</v>
      </c>
      <c r="H443" s="369" t="s">
        <v>123</v>
      </c>
      <c r="I443" s="369" t="s">
        <v>425</v>
      </c>
    </row>
    <row r="444" spans="1:9" s="209" customFormat="1" ht="36" x14ac:dyDescent="0.2">
      <c r="A444" s="369">
        <v>2370</v>
      </c>
      <c r="B444" s="369" t="s">
        <v>438</v>
      </c>
      <c r="C444" s="369" t="s">
        <v>381</v>
      </c>
      <c r="D444" s="610">
        <v>250</v>
      </c>
      <c r="E444" s="611">
        <v>45006</v>
      </c>
      <c r="F444" s="369" t="s">
        <v>439</v>
      </c>
      <c r="G444" s="369">
        <v>10558</v>
      </c>
      <c r="H444" s="369" t="s">
        <v>123</v>
      </c>
      <c r="I444" s="369" t="s">
        <v>425</v>
      </c>
    </row>
    <row r="445" spans="1:9" s="209" customFormat="1" ht="36" x14ac:dyDescent="0.2">
      <c r="A445" s="369">
        <v>2371</v>
      </c>
      <c r="B445" s="369" t="s">
        <v>438</v>
      </c>
      <c r="C445" s="369" t="s">
        <v>381</v>
      </c>
      <c r="D445" s="610">
        <v>250</v>
      </c>
      <c r="E445" s="611">
        <v>45006</v>
      </c>
      <c r="F445" s="369" t="s">
        <v>439</v>
      </c>
      <c r="G445" s="369">
        <v>10558</v>
      </c>
      <c r="H445" s="369" t="s">
        <v>123</v>
      </c>
      <c r="I445" s="369" t="s">
        <v>425</v>
      </c>
    </row>
    <row r="446" spans="1:9" s="209" customFormat="1" ht="36" x14ac:dyDescent="0.2">
      <c r="A446" s="369">
        <v>2372</v>
      </c>
      <c r="B446" s="369" t="s">
        <v>438</v>
      </c>
      <c r="C446" s="369" t="s">
        <v>381</v>
      </c>
      <c r="D446" s="610">
        <v>250</v>
      </c>
      <c r="E446" s="611">
        <v>45006</v>
      </c>
      <c r="F446" s="369" t="s">
        <v>439</v>
      </c>
      <c r="G446" s="369">
        <v>10558</v>
      </c>
      <c r="H446" s="369" t="s">
        <v>123</v>
      </c>
      <c r="I446" s="369" t="s">
        <v>425</v>
      </c>
    </row>
    <row r="447" spans="1:9" s="209" customFormat="1" ht="36" x14ac:dyDescent="0.2">
      <c r="A447" s="369">
        <v>2373</v>
      </c>
      <c r="B447" s="369" t="s">
        <v>438</v>
      </c>
      <c r="C447" s="369" t="s">
        <v>381</v>
      </c>
      <c r="D447" s="610">
        <v>250</v>
      </c>
      <c r="E447" s="611">
        <v>45006</v>
      </c>
      <c r="F447" s="369" t="s">
        <v>439</v>
      </c>
      <c r="G447" s="369">
        <v>10558</v>
      </c>
      <c r="H447" s="369" t="s">
        <v>123</v>
      </c>
      <c r="I447" s="369" t="s">
        <v>425</v>
      </c>
    </row>
    <row r="448" spans="1:9" s="209" customFormat="1" ht="36" x14ac:dyDescent="0.2">
      <c r="A448" s="369">
        <v>2374</v>
      </c>
      <c r="B448" s="369" t="s">
        <v>438</v>
      </c>
      <c r="C448" s="369" t="s">
        <v>381</v>
      </c>
      <c r="D448" s="610">
        <v>250</v>
      </c>
      <c r="E448" s="611">
        <v>45006</v>
      </c>
      <c r="F448" s="369" t="s">
        <v>439</v>
      </c>
      <c r="G448" s="369">
        <v>10558</v>
      </c>
      <c r="H448" s="369" t="s">
        <v>123</v>
      </c>
      <c r="I448" s="369" t="s">
        <v>425</v>
      </c>
    </row>
    <row r="449" spans="1:9" s="209" customFormat="1" ht="36" x14ac:dyDescent="0.2">
      <c r="A449" s="369">
        <v>2375</v>
      </c>
      <c r="B449" s="369" t="s">
        <v>438</v>
      </c>
      <c r="C449" s="369" t="s">
        <v>381</v>
      </c>
      <c r="D449" s="610">
        <v>250</v>
      </c>
      <c r="E449" s="611">
        <v>45006</v>
      </c>
      <c r="F449" s="369" t="s">
        <v>439</v>
      </c>
      <c r="G449" s="369">
        <v>10558</v>
      </c>
      <c r="H449" s="369" t="s">
        <v>123</v>
      </c>
      <c r="I449" s="369" t="s">
        <v>425</v>
      </c>
    </row>
    <row r="450" spans="1:9" s="209" customFormat="1" ht="36" x14ac:dyDescent="0.2">
      <c r="A450" s="369">
        <v>2376</v>
      </c>
      <c r="B450" s="369" t="s">
        <v>438</v>
      </c>
      <c r="C450" s="369" t="s">
        <v>381</v>
      </c>
      <c r="D450" s="610">
        <v>250</v>
      </c>
      <c r="E450" s="611">
        <v>45006</v>
      </c>
      <c r="F450" s="369" t="s">
        <v>439</v>
      </c>
      <c r="G450" s="369">
        <v>10558</v>
      </c>
      <c r="H450" s="369" t="s">
        <v>123</v>
      </c>
      <c r="I450" s="369" t="s">
        <v>425</v>
      </c>
    </row>
    <row r="451" spans="1:9" s="209" customFormat="1" ht="36" x14ac:dyDescent="0.2">
      <c r="A451" s="369">
        <v>2377</v>
      </c>
      <c r="B451" s="369" t="s">
        <v>438</v>
      </c>
      <c r="C451" s="369" t="s">
        <v>381</v>
      </c>
      <c r="D451" s="610">
        <v>250</v>
      </c>
      <c r="E451" s="611">
        <v>45006</v>
      </c>
      <c r="F451" s="369" t="s">
        <v>439</v>
      </c>
      <c r="G451" s="369">
        <v>10558</v>
      </c>
      <c r="H451" s="369" t="s">
        <v>123</v>
      </c>
      <c r="I451" s="369" t="s">
        <v>425</v>
      </c>
    </row>
    <row r="452" spans="1:9" s="209" customFormat="1" ht="36" x14ac:dyDescent="0.2">
      <c r="A452" s="369">
        <v>2378</v>
      </c>
      <c r="B452" s="369" t="s">
        <v>438</v>
      </c>
      <c r="C452" s="369" t="s">
        <v>381</v>
      </c>
      <c r="D452" s="610">
        <v>250</v>
      </c>
      <c r="E452" s="611">
        <v>45006</v>
      </c>
      <c r="F452" s="369" t="s">
        <v>439</v>
      </c>
      <c r="G452" s="369">
        <v>10558</v>
      </c>
      <c r="H452" s="369" t="s">
        <v>123</v>
      </c>
      <c r="I452" s="369" t="s">
        <v>425</v>
      </c>
    </row>
    <row r="453" spans="1:9" s="209" customFormat="1" ht="36" x14ac:dyDescent="0.2">
      <c r="A453" s="369">
        <v>2379</v>
      </c>
      <c r="B453" s="369" t="s">
        <v>438</v>
      </c>
      <c r="C453" s="369" t="s">
        <v>381</v>
      </c>
      <c r="D453" s="610">
        <v>250</v>
      </c>
      <c r="E453" s="611">
        <v>45006</v>
      </c>
      <c r="F453" s="369" t="s">
        <v>439</v>
      </c>
      <c r="G453" s="369">
        <v>10558</v>
      </c>
      <c r="H453" s="369" t="s">
        <v>123</v>
      </c>
      <c r="I453" s="369" t="s">
        <v>425</v>
      </c>
    </row>
    <row r="454" spans="1:9" s="209" customFormat="1" ht="36" x14ac:dyDescent="0.2">
      <c r="A454" s="369">
        <v>2380</v>
      </c>
      <c r="B454" s="369" t="s">
        <v>438</v>
      </c>
      <c r="C454" s="369" t="s">
        <v>381</v>
      </c>
      <c r="D454" s="610">
        <v>250</v>
      </c>
      <c r="E454" s="611">
        <v>45006</v>
      </c>
      <c r="F454" s="369" t="s">
        <v>439</v>
      </c>
      <c r="G454" s="369">
        <v>10558</v>
      </c>
      <c r="H454" s="369" t="s">
        <v>123</v>
      </c>
      <c r="I454" s="369" t="s">
        <v>425</v>
      </c>
    </row>
    <row r="455" spans="1:9" s="209" customFormat="1" x14ac:dyDescent="0.2">
      <c r="A455" s="369"/>
      <c r="B455" s="369"/>
      <c r="C455" s="369"/>
      <c r="D455" s="610"/>
      <c r="E455" s="611"/>
      <c r="F455" s="369"/>
      <c r="G455" s="369"/>
      <c r="H455" s="369"/>
      <c r="I455" s="369"/>
    </row>
    <row r="456" spans="1:9" s="209" customFormat="1" ht="36" x14ac:dyDescent="0.2">
      <c r="A456" s="369">
        <v>2381</v>
      </c>
      <c r="B456" s="369" t="s">
        <v>474</v>
      </c>
      <c r="C456" s="369" t="s">
        <v>381</v>
      </c>
      <c r="D456" s="610">
        <v>860</v>
      </c>
      <c r="E456" s="611">
        <v>45006</v>
      </c>
      <c r="F456" s="369" t="s">
        <v>439</v>
      </c>
      <c r="G456" s="369">
        <v>10558</v>
      </c>
      <c r="H456" s="369" t="s">
        <v>123</v>
      </c>
      <c r="I456" s="369" t="s">
        <v>425</v>
      </c>
    </row>
    <row r="457" spans="1:9" s="209" customFormat="1" ht="36" x14ac:dyDescent="0.2">
      <c r="A457" s="369">
        <v>2382</v>
      </c>
      <c r="B457" s="369" t="s">
        <v>473</v>
      </c>
      <c r="C457" s="369" t="s">
        <v>379</v>
      </c>
      <c r="D457" s="610">
        <v>1350</v>
      </c>
      <c r="E457" s="611">
        <v>45006</v>
      </c>
      <c r="F457" s="369" t="s">
        <v>439</v>
      </c>
      <c r="G457" s="369">
        <v>10558</v>
      </c>
      <c r="H457" s="369" t="s">
        <v>123</v>
      </c>
      <c r="I457" s="369" t="s">
        <v>425</v>
      </c>
    </row>
    <row r="458" spans="1:9" s="209" customFormat="1" ht="36" x14ac:dyDescent="0.2">
      <c r="A458" s="369">
        <v>2383</v>
      </c>
      <c r="B458" s="369" t="s">
        <v>473</v>
      </c>
      <c r="C458" s="369" t="s">
        <v>379</v>
      </c>
      <c r="D458" s="610">
        <v>1350</v>
      </c>
      <c r="E458" s="611">
        <v>45006</v>
      </c>
      <c r="F458" s="369" t="s">
        <v>439</v>
      </c>
      <c r="G458" s="369">
        <v>10558</v>
      </c>
      <c r="H458" s="369" t="s">
        <v>123</v>
      </c>
      <c r="I458" s="369" t="s">
        <v>425</v>
      </c>
    </row>
    <row r="459" spans="1:9" s="209" customFormat="1" ht="36" x14ac:dyDescent="0.2">
      <c r="A459" s="369">
        <v>2384</v>
      </c>
      <c r="B459" s="369" t="s">
        <v>473</v>
      </c>
      <c r="C459" s="369" t="s">
        <v>379</v>
      </c>
      <c r="D459" s="610">
        <v>1350</v>
      </c>
      <c r="E459" s="611">
        <v>45006</v>
      </c>
      <c r="F459" s="369" t="s">
        <v>439</v>
      </c>
      <c r="G459" s="369">
        <v>10558</v>
      </c>
      <c r="H459" s="369" t="s">
        <v>123</v>
      </c>
      <c r="I459" s="369" t="s">
        <v>425</v>
      </c>
    </row>
    <row r="460" spans="1:9" s="209" customFormat="1" ht="36" x14ac:dyDescent="0.2">
      <c r="A460" s="369">
        <v>2385</v>
      </c>
      <c r="B460" s="369" t="s">
        <v>442</v>
      </c>
      <c r="C460" s="369" t="s">
        <v>401</v>
      </c>
      <c r="D460" s="610">
        <v>250</v>
      </c>
      <c r="E460" s="611">
        <v>45006</v>
      </c>
      <c r="F460" s="369" t="s">
        <v>439</v>
      </c>
      <c r="G460" s="369">
        <v>10558</v>
      </c>
      <c r="H460" s="369" t="s">
        <v>123</v>
      </c>
      <c r="I460" s="369" t="s">
        <v>425</v>
      </c>
    </row>
    <row r="461" spans="1:9" s="209" customFormat="1" ht="36" x14ac:dyDescent="0.2">
      <c r="A461" s="369">
        <v>2386</v>
      </c>
      <c r="B461" s="369" t="s">
        <v>442</v>
      </c>
      <c r="C461" s="369" t="s">
        <v>401</v>
      </c>
      <c r="D461" s="610">
        <v>250</v>
      </c>
      <c r="E461" s="611">
        <v>45006</v>
      </c>
      <c r="F461" s="369" t="s">
        <v>439</v>
      </c>
      <c r="G461" s="369">
        <v>10558</v>
      </c>
      <c r="H461" s="369" t="s">
        <v>123</v>
      </c>
      <c r="I461" s="369" t="s">
        <v>425</v>
      </c>
    </row>
    <row r="462" spans="1:9" s="209" customFormat="1" ht="36" x14ac:dyDescent="0.2">
      <c r="A462" s="369">
        <v>2387</v>
      </c>
      <c r="B462" s="369" t="s">
        <v>442</v>
      </c>
      <c r="C462" s="369" t="s">
        <v>401</v>
      </c>
      <c r="D462" s="610">
        <v>250</v>
      </c>
      <c r="E462" s="611">
        <v>45006</v>
      </c>
      <c r="F462" s="369" t="s">
        <v>439</v>
      </c>
      <c r="G462" s="369">
        <v>10558</v>
      </c>
      <c r="H462" s="369" t="s">
        <v>123</v>
      </c>
      <c r="I462" s="369" t="s">
        <v>425</v>
      </c>
    </row>
    <row r="463" spans="1:9" s="209" customFormat="1" ht="36" x14ac:dyDescent="0.2">
      <c r="A463" s="369">
        <v>2388</v>
      </c>
      <c r="B463" s="369" t="s">
        <v>475</v>
      </c>
      <c r="C463" s="369" t="s">
        <v>377</v>
      </c>
      <c r="D463" s="610">
        <v>479.99</v>
      </c>
      <c r="E463" s="611">
        <v>45008</v>
      </c>
      <c r="F463" s="369" t="s">
        <v>431</v>
      </c>
      <c r="G463" s="369">
        <v>513061</v>
      </c>
      <c r="H463" s="369" t="s">
        <v>127</v>
      </c>
      <c r="I463" s="369" t="s">
        <v>425</v>
      </c>
    </row>
    <row r="464" spans="1:9" s="209" customFormat="1" x14ac:dyDescent="0.2">
      <c r="A464" s="369"/>
      <c r="B464" s="369"/>
      <c r="C464" s="369"/>
      <c r="D464" s="610"/>
      <c r="E464" s="611"/>
      <c r="F464" s="369"/>
      <c r="G464" s="369"/>
      <c r="H464" s="369"/>
      <c r="I464" s="369"/>
    </row>
    <row r="465" spans="1:9" s="209" customFormat="1" x14ac:dyDescent="0.2">
      <c r="A465" s="369"/>
      <c r="B465" s="369"/>
      <c r="C465" s="369"/>
      <c r="D465" s="610"/>
      <c r="E465" s="611"/>
      <c r="F465" s="369"/>
      <c r="G465" s="369"/>
      <c r="H465" s="369"/>
      <c r="I465" s="369"/>
    </row>
    <row r="466" spans="1:9" s="209" customFormat="1" x14ac:dyDescent="0.2">
      <c r="A466" s="369"/>
      <c r="B466" s="369"/>
      <c r="C466" s="369"/>
      <c r="D466" s="610"/>
      <c r="E466" s="611"/>
      <c r="F466" s="369"/>
      <c r="G466" s="369"/>
      <c r="H466" s="369"/>
      <c r="I466" s="369"/>
    </row>
    <row r="467" spans="1:9" s="209" customFormat="1" x14ac:dyDescent="0.2">
      <c r="A467" s="369"/>
      <c r="B467" s="369"/>
      <c r="C467" s="369"/>
      <c r="D467" s="610"/>
      <c r="E467" s="611"/>
      <c r="F467" s="369"/>
      <c r="G467" s="369"/>
      <c r="H467" s="369"/>
      <c r="I467" s="369"/>
    </row>
    <row r="468" spans="1:9" s="209" customFormat="1" x14ac:dyDescent="0.2">
      <c r="A468" s="369"/>
      <c r="B468" s="369"/>
      <c r="C468" s="369"/>
      <c r="D468" s="610"/>
      <c r="E468" s="611"/>
      <c r="F468" s="369"/>
      <c r="G468" s="369"/>
      <c r="H468" s="369"/>
      <c r="I468" s="369"/>
    </row>
    <row r="469" spans="1:9" s="209" customFormat="1" x14ac:dyDescent="0.2">
      <c r="A469" s="369"/>
      <c r="B469" s="369"/>
      <c r="C469" s="369"/>
      <c r="D469" s="610"/>
      <c r="E469" s="611"/>
      <c r="F469" s="369"/>
      <c r="G469" s="369"/>
      <c r="H469" s="369"/>
      <c r="I469" s="369"/>
    </row>
    <row r="470" spans="1:9" s="209" customFormat="1" x14ac:dyDescent="0.2">
      <c r="A470" s="369"/>
      <c r="B470" s="369"/>
      <c r="C470" s="369"/>
      <c r="D470" s="610"/>
      <c r="E470" s="611"/>
      <c r="F470" s="369"/>
      <c r="G470" s="369"/>
      <c r="H470" s="369"/>
      <c r="I470" s="369"/>
    </row>
    <row r="471" spans="1:9" s="209" customFormat="1" x14ac:dyDescent="0.2">
      <c r="A471" s="369"/>
      <c r="B471" s="369"/>
      <c r="C471" s="369"/>
      <c r="D471" s="610"/>
      <c r="E471" s="611"/>
      <c r="F471" s="369"/>
      <c r="G471" s="369"/>
      <c r="H471" s="369"/>
      <c r="I471" s="369"/>
    </row>
    <row r="472" spans="1:9" s="209" customFormat="1" x14ac:dyDescent="0.2">
      <c r="A472" s="369"/>
      <c r="B472" s="369"/>
      <c r="C472" s="369"/>
      <c r="D472" s="610"/>
      <c r="E472" s="611"/>
      <c r="F472" s="369"/>
      <c r="G472" s="369"/>
      <c r="H472" s="369"/>
      <c r="I472" s="369"/>
    </row>
    <row r="473" spans="1:9" s="209" customFormat="1" x14ac:dyDescent="0.2">
      <c r="A473" s="369"/>
      <c r="B473" s="369"/>
      <c r="C473" s="369"/>
      <c r="D473" s="610"/>
      <c r="E473" s="611"/>
      <c r="F473" s="369"/>
      <c r="G473" s="369"/>
      <c r="H473" s="369"/>
      <c r="I473" s="369"/>
    </row>
    <row r="474" spans="1:9" s="209" customFormat="1" x14ac:dyDescent="0.2">
      <c r="A474" s="369"/>
      <c r="B474" s="369"/>
      <c r="C474" s="369"/>
      <c r="D474" s="610"/>
      <c r="E474" s="611"/>
      <c r="F474" s="369"/>
      <c r="G474" s="369"/>
      <c r="H474" s="369"/>
      <c r="I474" s="369"/>
    </row>
    <row r="475" spans="1:9" s="209" customFormat="1" x14ac:dyDescent="0.2">
      <c r="A475" s="369"/>
      <c r="B475" s="369"/>
      <c r="C475" s="369"/>
      <c r="D475" s="610"/>
      <c r="E475" s="611"/>
      <c r="F475" s="369"/>
      <c r="G475" s="369"/>
      <c r="H475" s="369"/>
      <c r="I475" s="369"/>
    </row>
    <row r="476" spans="1:9" s="209" customFormat="1" x14ac:dyDescent="0.2">
      <c r="A476" s="369"/>
      <c r="B476" s="369"/>
      <c r="C476" s="369"/>
      <c r="D476" s="610"/>
      <c r="E476" s="611"/>
      <c r="F476" s="369"/>
      <c r="G476" s="369"/>
      <c r="H476" s="369"/>
      <c r="I476" s="369"/>
    </row>
    <row r="477" spans="1:9" s="209" customFormat="1" x14ac:dyDescent="0.2">
      <c r="A477" s="369"/>
      <c r="B477" s="369"/>
      <c r="C477" s="369"/>
      <c r="D477" s="610"/>
      <c r="E477" s="611"/>
      <c r="F477" s="369"/>
      <c r="G477" s="369"/>
      <c r="H477" s="369"/>
      <c r="I477" s="369"/>
    </row>
    <row r="478" spans="1:9" s="209" customFormat="1" x14ac:dyDescent="0.2">
      <c r="A478" s="369"/>
      <c r="B478" s="369"/>
      <c r="C478" s="369"/>
      <c r="D478" s="610"/>
      <c r="E478" s="611"/>
      <c r="F478" s="369"/>
      <c r="G478" s="369"/>
      <c r="H478" s="369"/>
      <c r="I478" s="369"/>
    </row>
    <row r="479" spans="1:9" s="209" customFormat="1" x14ac:dyDescent="0.2">
      <c r="A479" s="369"/>
      <c r="B479" s="369"/>
      <c r="C479" s="369"/>
      <c r="D479" s="610"/>
      <c r="E479" s="611"/>
      <c r="F479" s="369"/>
      <c r="G479" s="369"/>
      <c r="H479" s="369"/>
      <c r="I479" s="369"/>
    </row>
    <row r="480" spans="1:9" s="209" customFormat="1" x14ac:dyDescent="0.2">
      <c r="A480" s="369"/>
      <c r="B480" s="369"/>
      <c r="C480" s="369"/>
      <c r="D480" s="610"/>
      <c r="E480" s="611"/>
      <c r="F480" s="369"/>
      <c r="G480" s="369"/>
      <c r="H480" s="369"/>
      <c r="I480" s="369"/>
    </row>
    <row r="481" spans="1:9" s="209" customFormat="1" x14ac:dyDescent="0.2">
      <c r="A481" s="369"/>
      <c r="B481" s="369"/>
      <c r="C481" s="369"/>
      <c r="D481" s="610"/>
      <c r="E481" s="611"/>
      <c r="F481" s="369"/>
      <c r="G481" s="369"/>
      <c r="H481" s="369"/>
      <c r="I481" s="369"/>
    </row>
    <row r="482" spans="1:9" s="209" customFormat="1" x14ac:dyDescent="0.2">
      <c r="A482" s="369"/>
      <c r="B482" s="369"/>
      <c r="C482" s="369"/>
      <c r="D482" s="610"/>
      <c r="E482" s="611"/>
      <c r="F482" s="369"/>
      <c r="G482" s="369"/>
      <c r="H482" s="369"/>
      <c r="I482" s="369"/>
    </row>
    <row r="483" spans="1:9" s="209" customFormat="1" x14ac:dyDescent="0.2">
      <c r="A483" s="369"/>
      <c r="B483" s="369"/>
      <c r="C483" s="369"/>
      <c r="D483" s="610"/>
      <c r="E483" s="611"/>
      <c r="F483" s="369"/>
      <c r="G483" s="369"/>
      <c r="H483" s="369"/>
      <c r="I483" s="369"/>
    </row>
    <row r="484" spans="1:9" s="209" customFormat="1" x14ac:dyDescent="0.2">
      <c r="A484" s="369"/>
      <c r="B484" s="369"/>
      <c r="C484" s="369"/>
      <c r="D484" s="610"/>
      <c r="E484" s="611"/>
      <c r="F484" s="369"/>
      <c r="G484" s="369"/>
      <c r="H484" s="369"/>
      <c r="I484" s="369"/>
    </row>
    <row r="485" spans="1:9" s="209" customFormat="1" x14ac:dyDescent="0.2">
      <c r="A485" s="369"/>
      <c r="B485" s="369"/>
      <c r="C485" s="369"/>
      <c r="D485" s="610"/>
      <c r="E485" s="611"/>
      <c r="F485" s="369"/>
      <c r="G485" s="369"/>
      <c r="H485" s="369"/>
      <c r="I485" s="369"/>
    </row>
    <row r="486" spans="1:9" s="209" customFormat="1" x14ac:dyDescent="0.2">
      <c r="A486" s="369"/>
      <c r="B486" s="369"/>
      <c r="C486" s="369"/>
      <c r="D486" s="610"/>
      <c r="E486" s="611"/>
      <c r="F486" s="369"/>
      <c r="G486" s="369"/>
      <c r="H486" s="369"/>
      <c r="I486" s="369"/>
    </row>
    <row r="487" spans="1:9" s="209" customFormat="1" x14ac:dyDescent="0.2">
      <c r="A487" s="369"/>
      <c r="B487" s="369"/>
      <c r="C487" s="369"/>
      <c r="D487" s="610"/>
      <c r="E487" s="611"/>
      <c r="F487" s="369"/>
      <c r="G487" s="369"/>
      <c r="H487" s="369"/>
      <c r="I487" s="369"/>
    </row>
    <row r="488" spans="1:9" s="209" customFormat="1" x14ac:dyDescent="0.2">
      <c r="A488" s="369"/>
      <c r="B488" s="369"/>
      <c r="C488" s="369"/>
      <c r="D488" s="610"/>
      <c r="E488" s="611"/>
      <c r="F488" s="369"/>
      <c r="G488" s="369"/>
      <c r="H488" s="369"/>
      <c r="I488" s="369"/>
    </row>
    <row r="489" spans="1:9" s="209" customFormat="1" x14ac:dyDescent="0.2">
      <c r="A489" s="369"/>
      <c r="B489" s="369"/>
      <c r="C489" s="369"/>
      <c r="D489" s="610"/>
      <c r="E489" s="611"/>
      <c r="F489" s="369"/>
      <c r="G489" s="369"/>
      <c r="H489" s="369"/>
      <c r="I489" s="369"/>
    </row>
    <row r="490" spans="1:9" s="209" customFormat="1" x14ac:dyDescent="0.2">
      <c r="A490" s="369"/>
      <c r="B490" s="369"/>
      <c r="C490" s="369"/>
      <c r="D490" s="610"/>
      <c r="E490" s="611"/>
      <c r="F490" s="369"/>
      <c r="G490" s="369"/>
      <c r="H490" s="369"/>
      <c r="I490" s="369"/>
    </row>
    <row r="491" spans="1:9" s="209" customFormat="1" x14ac:dyDescent="0.2">
      <c r="A491" s="369"/>
      <c r="B491" s="369"/>
      <c r="C491" s="369"/>
      <c r="D491" s="610"/>
      <c r="E491" s="611"/>
      <c r="F491" s="369"/>
      <c r="G491" s="369"/>
      <c r="H491" s="369"/>
      <c r="I491" s="369"/>
    </row>
    <row r="492" spans="1:9" s="209" customFormat="1" x14ac:dyDescent="0.2">
      <c r="A492" s="369"/>
      <c r="B492" s="369"/>
      <c r="C492" s="369"/>
      <c r="D492" s="610"/>
      <c r="E492" s="611"/>
      <c r="F492" s="369"/>
      <c r="G492" s="369"/>
      <c r="H492" s="369"/>
      <c r="I492" s="369"/>
    </row>
    <row r="493" spans="1:9" s="209" customFormat="1" x14ac:dyDescent="0.2">
      <c r="A493" s="369"/>
      <c r="B493" s="369"/>
      <c r="C493" s="369"/>
      <c r="D493" s="610"/>
      <c r="E493" s="611"/>
      <c r="F493" s="369"/>
      <c r="G493" s="369"/>
      <c r="H493" s="369"/>
      <c r="I493" s="369"/>
    </row>
    <row r="494" spans="1:9" s="209" customFormat="1" x14ac:dyDescent="0.2">
      <c r="A494" s="369"/>
      <c r="B494" s="369"/>
      <c r="C494" s="369"/>
      <c r="D494" s="610"/>
      <c r="E494" s="611"/>
      <c r="F494" s="369"/>
      <c r="G494" s="369"/>
      <c r="H494" s="369"/>
      <c r="I494" s="369"/>
    </row>
    <row r="495" spans="1:9" s="209" customFormat="1" x14ac:dyDescent="0.2">
      <c r="A495" s="369"/>
      <c r="B495" s="369"/>
      <c r="C495" s="369"/>
      <c r="D495" s="610"/>
      <c r="E495" s="611"/>
      <c r="F495" s="369"/>
      <c r="G495" s="369"/>
      <c r="H495" s="369"/>
      <c r="I495" s="369"/>
    </row>
    <row r="496" spans="1:9" s="209" customFormat="1" x14ac:dyDescent="0.2">
      <c r="A496" s="369"/>
      <c r="B496" s="369"/>
      <c r="C496" s="369"/>
      <c r="D496" s="610"/>
      <c r="E496" s="611"/>
      <c r="F496" s="369"/>
      <c r="G496" s="369"/>
      <c r="H496" s="369"/>
      <c r="I496" s="369"/>
    </row>
    <row r="497" spans="1:9" s="209" customFormat="1" x14ac:dyDescent="0.2">
      <c r="A497" s="369"/>
      <c r="B497" s="369"/>
      <c r="C497" s="369"/>
      <c r="D497" s="610"/>
      <c r="E497" s="611"/>
      <c r="F497" s="369"/>
      <c r="G497" s="369"/>
      <c r="H497" s="369"/>
      <c r="I497" s="369"/>
    </row>
    <row r="498" spans="1:9" s="209" customFormat="1" x14ac:dyDescent="0.2">
      <c r="A498" s="369"/>
      <c r="B498" s="369"/>
      <c r="C498" s="369"/>
      <c r="D498" s="610"/>
      <c r="E498" s="611"/>
      <c r="F498" s="369"/>
      <c r="G498" s="369"/>
      <c r="H498" s="369"/>
      <c r="I498" s="369"/>
    </row>
    <row r="499" spans="1:9" s="209" customFormat="1" x14ac:dyDescent="0.2">
      <c r="A499" s="369"/>
      <c r="B499" s="369"/>
      <c r="C499" s="369"/>
      <c r="D499" s="610"/>
      <c r="E499" s="611"/>
      <c r="F499" s="369"/>
      <c r="G499" s="369"/>
      <c r="H499" s="369"/>
      <c r="I499" s="369"/>
    </row>
    <row r="500" spans="1:9" s="209" customFormat="1" x14ac:dyDescent="0.2">
      <c r="A500" s="369"/>
      <c r="B500" s="369"/>
      <c r="C500" s="369"/>
      <c r="D500" s="610"/>
      <c r="E500" s="611"/>
      <c r="F500" s="369"/>
      <c r="G500" s="369"/>
      <c r="H500" s="369"/>
      <c r="I500" s="369"/>
    </row>
    <row r="501" spans="1:9" s="209" customFormat="1" x14ac:dyDescent="0.2">
      <c r="A501" s="369"/>
      <c r="B501" s="369"/>
      <c r="C501" s="369"/>
      <c r="D501" s="610"/>
      <c r="E501" s="611"/>
      <c r="F501" s="369"/>
      <c r="G501" s="369"/>
      <c r="H501" s="369"/>
      <c r="I501" s="369"/>
    </row>
    <row r="502" spans="1:9" s="209" customFormat="1" x14ac:dyDescent="0.2">
      <c r="A502" s="369"/>
      <c r="B502" s="369"/>
      <c r="C502" s="369"/>
      <c r="D502" s="610"/>
      <c r="E502" s="611"/>
      <c r="F502" s="369"/>
      <c r="G502" s="369"/>
      <c r="H502" s="369"/>
      <c r="I502" s="369"/>
    </row>
    <row r="503" spans="1:9" s="209" customFormat="1" x14ac:dyDescent="0.2">
      <c r="A503" s="369"/>
      <c r="B503" s="369"/>
      <c r="C503" s="369"/>
      <c r="D503" s="610"/>
      <c r="E503" s="611"/>
      <c r="F503" s="369"/>
      <c r="G503" s="369"/>
      <c r="H503" s="369"/>
      <c r="I503" s="369"/>
    </row>
    <row r="504" spans="1:9" s="209" customFormat="1" ht="12.75" customHeight="1" x14ac:dyDescent="0.2">
      <c r="A504" s="369"/>
      <c r="B504" s="369"/>
      <c r="C504" s="369"/>
      <c r="D504" s="610"/>
      <c r="E504" s="611"/>
      <c r="F504" s="369"/>
      <c r="G504" s="369"/>
      <c r="H504" s="369"/>
      <c r="I504" s="369"/>
    </row>
    <row r="505" spans="1:9" s="209" customFormat="1" x14ac:dyDescent="0.2">
      <c r="A505" s="369"/>
      <c r="B505" s="369"/>
      <c r="C505" s="369"/>
      <c r="D505" s="610"/>
      <c r="E505" s="611"/>
      <c r="F505" s="369"/>
      <c r="G505" s="369"/>
      <c r="H505" s="369"/>
      <c r="I505" s="369"/>
    </row>
    <row r="506" spans="1:9" s="209" customFormat="1" x14ac:dyDescent="0.2">
      <c r="A506" s="369"/>
      <c r="B506" s="369"/>
      <c r="C506" s="369"/>
      <c r="D506" s="610"/>
      <c r="E506" s="611"/>
      <c r="F506" s="369"/>
      <c r="G506" s="369"/>
      <c r="H506" s="369"/>
      <c r="I506" s="369"/>
    </row>
    <row r="507" spans="1:9" s="209" customFormat="1" x14ac:dyDescent="0.2">
      <c r="A507" s="369"/>
      <c r="B507" s="369"/>
      <c r="C507" s="369"/>
      <c r="D507" s="610"/>
      <c r="E507" s="611"/>
      <c r="F507" s="369"/>
      <c r="G507" s="369"/>
      <c r="H507" s="369"/>
      <c r="I507" s="369"/>
    </row>
    <row r="508" spans="1:9" s="209" customFormat="1" x14ac:dyDescent="0.2">
      <c r="A508" s="369"/>
      <c r="B508" s="369"/>
      <c r="C508" s="369"/>
      <c r="D508" s="610"/>
      <c r="E508" s="611"/>
      <c r="F508" s="369"/>
      <c r="G508" s="369"/>
      <c r="H508" s="369"/>
      <c r="I508" s="369"/>
    </row>
    <row r="509" spans="1:9" s="209" customFormat="1" x14ac:dyDescent="0.2">
      <c r="A509" s="369"/>
      <c r="B509" s="369"/>
      <c r="C509" s="369"/>
      <c r="D509" s="610"/>
      <c r="E509" s="611"/>
      <c r="F509" s="369"/>
      <c r="G509" s="369"/>
      <c r="H509" s="369"/>
      <c r="I509" s="369"/>
    </row>
    <row r="510" spans="1:9" s="209" customFormat="1" x14ac:dyDescent="0.2">
      <c r="A510" s="369"/>
      <c r="B510" s="369"/>
      <c r="C510" s="369"/>
      <c r="D510" s="610"/>
      <c r="E510" s="611"/>
      <c r="F510" s="369"/>
      <c r="G510" s="369"/>
      <c r="H510" s="369"/>
      <c r="I510" s="369"/>
    </row>
    <row r="511" spans="1:9" s="209" customFormat="1" x14ac:dyDescent="0.2">
      <c r="A511" s="369"/>
      <c r="B511" s="369"/>
      <c r="C511" s="369"/>
      <c r="D511" s="610"/>
      <c r="E511" s="611"/>
      <c r="F511" s="369"/>
      <c r="G511" s="369"/>
      <c r="H511" s="369"/>
      <c r="I511" s="369"/>
    </row>
    <row r="512" spans="1:9" s="209" customFormat="1" x14ac:dyDescent="0.2">
      <c r="A512" s="369"/>
      <c r="B512" s="369"/>
      <c r="C512" s="369"/>
      <c r="D512" s="610"/>
      <c r="E512" s="611"/>
      <c r="F512" s="369"/>
      <c r="G512" s="369"/>
      <c r="H512" s="369"/>
      <c r="I512" s="369"/>
    </row>
    <row r="513" spans="1:9" s="209" customFormat="1" x14ac:dyDescent="0.2">
      <c r="A513" s="369"/>
      <c r="B513" s="369"/>
      <c r="C513" s="369"/>
      <c r="D513" s="610"/>
      <c r="E513" s="611"/>
      <c r="F513" s="369"/>
      <c r="G513" s="369"/>
      <c r="H513" s="369"/>
      <c r="I513" s="369"/>
    </row>
    <row r="514" spans="1:9" s="209" customFormat="1" x14ac:dyDescent="0.2">
      <c r="A514" s="369"/>
      <c r="B514" s="369"/>
      <c r="C514" s="369"/>
      <c r="D514" s="610"/>
      <c r="E514" s="611"/>
      <c r="F514" s="369"/>
      <c r="G514" s="369"/>
      <c r="H514" s="369"/>
      <c r="I514" s="369"/>
    </row>
    <row r="515" spans="1:9" s="209" customFormat="1" x14ac:dyDescent="0.2">
      <c r="A515" s="369"/>
      <c r="B515" s="369"/>
      <c r="C515" s="369"/>
      <c r="D515" s="610"/>
      <c r="E515" s="611"/>
      <c r="F515" s="369"/>
      <c r="G515" s="369"/>
      <c r="H515" s="369"/>
      <c r="I515" s="369"/>
    </row>
    <row r="516" spans="1:9" s="209" customFormat="1" x14ac:dyDescent="0.2">
      <c r="A516" s="369"/>
      <c r="B516" s="369"/>
      <c r="C516" s="369"/>
      <c r="D516" s="610"/>
      <c r="E516" s="611"/>
      <c r="F516" s="369"/>
      <c r="G516" s="369"/>
      <c r="H516" s="369"/>
      <c r="I516" s="369"/>
    </row>
    <row r="517" spans="1:9" s="209" customFormat="1" x14ac:dyDescent="0.2">
      <c r="A517" s="369"/>
      <c r="B517" s="369"/>
      <c r="C517" s="369"/>
      <c r="D517" s="610"/>
      <c r="E517" s="611"/>
      <c r="F517" s="369"/>
      <c r="G517" s="369"/>
      <c r="H517" s="369"/>
      <c r="I517" s="369"/>
    </row>
    <row r="518" spans="1:9" s="209" customFormat="1" x14ac:dyDescent="0.2">
      <c r="A518" s="369"/>
      <c r="B518" s="369"/>
      <c r="C518" s="369"/>
      <c r="D518" s="610"/>
      <c r="E518" s="611"/>
      <c r="F518" s="369"/>
      <c r="G518" s="369"/>
      <c r="H518" s="369"/>
      <c r="I518" s="369"/>
    </row>
    <row r="519" spans="1:9" s="209" customFormat="1" x14ac:dyDescent="0.2">
      <c r="A519" s="369"/>
      <c r="B519" s="369"/>
      <c r="C519" s="369"/>
      <c r="D519" s="610"/>
      <c r="E519" s="611"/>
      <c r="F519" s="369"/>
      <c r="G519" s="369"/>
      <c r="H519" s="369"/>
      <c r="I519" s="369"/>
    </row>
    <row r="520" spans="1:9" s="209" customFormat="1" x14ac:dyDescent="0.2">
      <c r="A520" s="369"/>
      <c r="B520" s="369"/>
      <c r="C520" s="369"/>
      <c r="D520" s="610"/>
      <c r="E520" s="611"/>
      <c r="F520" s="369"/>
      <c r="G520" s="369"/>
      <c r="H520" s="369"/>
      <c r="I520" s="369"/>
    </row>
    <row r="521" spans="1:9" s="209" customFormat="1" x14ac:dyDescent="0.2">
      <c r="A521" s="369"/>
      <c r="B521" s="369"/>
      <c r="C521" s="369"/>
      <c r="D521" s="610"/>
      <c r="E521" s="611"/>
      <c r="F521" s="369"/>
      <c r="G521" s="369"/>
      <c r="H521" s="369"/>
      <c r="I521" s="369"/>
    </row>
    <row r="522" spans="1:9" s="209" customFormat="1" x14ac:dyDescent="0.2">
      <c r="A522" s="369"/>
      <c r="B522" s="369"/>
      <c r="C522" s="369"/>
      <c r="D522" s="610"/>
      <c r="E522" s="611"/>
      <c r="F522" s="369"/>
      <c r="G522" s="369"/>
      <c r="H522" s="369"/>
      <c r="I522" s="369"/>
    </row>
    <row r="523" spans="1:9" s="209" customFormat="1" x14ac:dyDescent="0.2">
      <c r="A523" s="369"/>
      <c r="B523" s="369"/>
      <c r="C523" s="369"/>
      <c r="D523" s="610"/>
      <c r="E523" s="611"/>
      <c r="F523" s="369"/>
      <c r="G523" s="369"/>
      <c r="H523" s="369"/>
      <c r="I523" s="369"/>
    </row>
    <row r="524" spans="1:9" s="209" customFormat="1" x14ac:dyDescent="0.2">
      <c r="A524" s="369"/>
      <c r="B524" s="369"/>
      <c r="C524" s="369"/>
      <c r="D524" s="610"/>
      <c r="E524" s="611"/>
      <c r="F524" s="369"/>
      <c r="G524" s="369"/>
      <c r="H524" s="369"/>
      <c r="I524" s="369"/>
    </row>
    <row r="525" spans="1:9" s="209" customFormat="1" x14ac:dyDescent="0.2">
      <c r="A525" s="369"/>
      <c r="B525" s="369"/>
      <c r="C525" s="369"/>
      <c r="D525" s="610"/>
      <c r="E525" s="611"/>
      <c r="F525" s="369"/>
      <c r="G525" s="369"/>
      <c r="H525" s="369"/>
      <c r="I525" s="369"/>
    </row>
    <row r="526" spans="1:9" s="209" customFormat="1" x14ac:dyDescent="0.2">
      <c r="A526" s="369"/>
      <c r="B526" s="369"/>
      <c r="C526" s="369"/>
      <c r="D526" s="610"/>
      <c r="E526" s="611"/>
      <c r="F526" s="369"/>
      <c r="G526" s="369"/>
      <c r="H526" s="369"/>
      <c r="I526" s="369"/>
    </row>
    <row r="527" spans="1:9" s="209" customFormat="1" x14ac:dyDescent="0.2">
      <c r="A527" s="369"/>
      <c r="B527" s="369"/>
      <c r="C527" s="369"/>
      <c r="D527" s="610"/>
      <c r="E527" s="611"/>
      <c r="F527" s="369"/>
      <c r="G527" s="369"/>
      <c r="H527" s="369"/>
      <c r="I527" s="369"/>
    </row>
    <row r="528" spans="1:9" s="209" customFormat="1" x14ac:dyDescent="0.2">
      <c r="A528" s="369"/>
      <c r="B528" s="369"/>
      <c r="C528" s="369"/>
      <c r="D528" s="610"/>
      <c r="E528" s="611"/>
      <c r="F528" s="369"/>
      <c r="G528" s="369"/>
      <c r="H528" s="369"/>
      <c r="I528" s="369"/>
    </row>
    <row r="529" spans="1:9" s="209" customFormat="1" x14ac:dyDescent="0.2">
      <c r="A529" s="369"/>
      <c r="B529" s="369"/>
      <c r="C529" s="369"/>
      <c r="D529" s="610"/>
      <c r="E529" s="611"/>
      <c r="F529" s="369"/>
      <c r="G529" s="369"/>
      <c r="H529" s="369"/>
      <c r="I529" s="369"/>
    </row>
    <row r="530" spans="1:9" s="209" customFormat="1" x14ac:dyDescent="0.2">
      <c r="A530" s="369"/>
      <c r="B530" s="369"/>
      <c r="C530" s="369"/>
      <c r="D530" s="610"/>
      <c r="E530" s="611"/>
      <c r="F530" s="369"/>
      <c r="G530" s="369"/>
      <c r="H530" s="369"/>
      <c r="I530" s="369"/>
    </row>
    <row r="531" spans="1:9" s="209" customFormat="1" x14ac:dyDescent="0.2">
      <c r="A531" s="369"/>
      <c r="B531" s="369"/>
      <c r="C531" s="369"/>
      <c r="D531" s="610"/>
      <c r="E531" s="611"/>
      <c r="F531" s="369"/>
      <c r="G531" s="369"/>
      <c r="H531" s="369"/>
      <c r="I531" s="369"/>
    </row>
    <row r="532" spans="1:9" s="209" customFormat="1" x14ac:dyDescent="0.2">
      <c r="A532" s="369"/>
      <c r="B532" s="369"/>
      <c r="C532" s="369"/>
      <c r="D532" s="610"/>
      <c r="E532" s="611"/>
      <c r="F532" s="369"/>
      <c r="G532" s="369"/>
      <c r="H532" s="369"/>
      <c r="I532" s="369"/>
    </row>
    <row r="533" spans="1:9" s="209" customFormat="1" x14ac:dyDescent="0.2">
      <c r="A533" s="369"/>
      <c r="B533" s="369"/>
      <c r="C533" s="369"/>
      <c r="D533" s="610"/>
      <c r="E533" s="611"/>
      <c r="F533" s="369"/>
      <c r="G533" s="369"/>
      <c r="H533" s="369"/>
      <c r="I533" s="369"/>
    </row>
    <row r="534" spans="1:9" s="209" customFormat="1" x14ac:dyDescent="0.2">
      <c r="A534" s="369"/>
      <c r="B534" s="369"/>
      <c r="C534" s="369"/>
      <c r="D534" s="610"/>
      <c r="E534" s="611"/>
      <c r="F534" s="369"/>
      <c r="G534" s="369"/>
      <c r="H534" s="369"/>
      <c r="I534" s="369"/>
    </row>
    <row r="535" spans="1:9" s="209" customFormat="1" x14ac:dyDescent="0.2">
      <c r="A535" s="369"/>
      <c r="B535" s="369"/>
      <c r="C535" s="369"/>
      <c r="D535" s="610"/>
      <c r="E535" s="611"/>
      <c r="F535" s="369"/>
      <c r="G535" s="369"/>
      <c r="H535" s="369"/>
      <c r="I535" s="369"/>
    </row>
    <row r="536" spans="1:9" s="209" customFormat="1" x14ac:dyDescent="0.2">
      <c r="A536" s="369"/>
      <c r="B536" s="369"/>
      <c r="C536" s="369"/>
      <c r="D536" s="610"/>
      <c r="E536" s="611"/>
      <c r="F536" s="369"/>
      <c r="G536" s="369"/>
      <c r="H536" s="369"/>
      <c r="I536" s="369"/>
    </row>
    <row r="537" spans="1:9" s="209" customFormat="1" x14ac:dyDescent="0.2">
      <c r="A537" s="369"/>
      <c r="B537" s="369"/>
      <c r="C537" s="369"/>
      <c r="D537" s="610"/>
      <c r="E537" s="611"/>
      <c r="F537" s="369"/>
      <c r="G537" s="369"/>
      <c r="H537" s="369"/>
      <c r="I537" s="369"/>
    </row>
    <row r="538" spans="1:9" s="209" customFormat="1" x14ac:dyDescent="0.2">
      <c r="A538" s="369"/>
      <c r="B538" s="369"/>
      <c r="C538" s="369"/>
      <c r="D538" s="610"/>
      <c r="E538" s="611"/>
      <c r="F538" s="369"/>
      <c r="G538" s="369"/>
      <c r="H538" s="369"/>
      <c r="I538" s="369"/>
    </row>
    <row r="539" spans="1:9" s="209" customFormat="1" x14ac:dyDescent="0.2">
      <c r="A539" s="369"/>
      <c r="B539" s="369"/>
      <c r="C539" s="369"/>
      <c r="D539" s="610"/>
      <c r="E539" s="611"/>
      <c r="F539" s="369"/>
      <c r="G539" s="369"/>
      <c r="H539" s="369"/>
      <c r="I539" s="369"/>
    </row>
    <row r="540" spans="1:9" s="209" customFormat="1" x14ac:dyDescent="0.2">
      <c r="A540" s="369"/>
      <c r="B540" s="369"/>
      <c r="C540" s="369"/>
      <c r="D540" s="610"/>
      <c r="E540" s="611"/>
      <c r="F540" s="369"/>
      <c r="G540" s="369"/>
      <c r="H540" s="369"/>
      <c r="I540" s="369"/>
    </row>
    <row r="541" spans="1:9" s="209" customFormat="1" x14ac:dyDescent="0.2">
      <c r="A541" s="369"/>
      <c r="B541" s="369"/>
      <c r="C541" s="369"/>
      <c r="D541" s="610"/>
      <c r="E541" s="611"/>
      <c r="F541" s="369"/>
      <c r="G541" s="369"/>
      <c r="H541" s="369"/>
      <c r="I541" s="369"/>
    </row>
    <row r="542" spans="1:9" s="209" customFormat="1" x14ac:dyDescent="0.2">
      <c r="A542" s="369"/>
      <c r="B542" s="369"/>
      <c r="C542" s="369"/>
      <c r="D542" s="610"/>
      <c r="E542" s="611"/>
      <c r="F542" s="369"/>
      <c r="G542" s="369"/>
      <c r="H542" s="369"/>
      <c r="I542" s="369"/>
    </row>
    <row r="543" spans="1:9" s="209" customFormat="1" x14ac:dyDescent="0.2">
      <c r="A543" s="369"/>
      <c r="B543" s="369"/>
      <c r="C543" s="369"/>
      <c r="D543" s="610"/>
      <c r="E543" s="611"/>
      <c r="F543" s="369"/>
      <c r="G543" s="369"/>
      <c r="H543" s="369"/>
      <c r="I543" s="369"/>
    </row>
    <row r="544" spans="1:9" s="209" customFormat="1" x14ac:dyDescent="0.2">
      <c r="A544" s="369"/>
      <c r="B544" s="369"/>
      <c r="C544" s="369"/>
      <c r="D544" s="610"/>
      <c r="E544" s="611"/>
      <c r="F544" s="369"/>
      <c r="G544" s="369"/>
      <c r="H544" s="369"/>
      <c r="I544" s="369"/>
    </row>
    <row r="545" spans="1:9" s="209" customFormat="1" x14ac:dyDescent="0.2">
      <c r="A545" s="369"/>
      <c r="B545" s="369"/>
      <c r="C545" s="369"/>
      <c r="D545" s="610"/>
      <c r="E545" s="611"/>
      <c r="F545" s="369"/>
      <c r="G545" s="369"/>
      <c r="H545" s="369"/>
      <c r="I545" s="369"/>
    </row>
    <row r="546" spans="1:9" s="209" customFormat="1" x14ac:dyDescent="0.2">
      <c r="A546" s="369"/>
      <c r="B546" s="369"/>
      <c r="C546" s="369"/>
      <c r="D546" s="610"/>
      <c r="E546" s="611"/>
      <c r="F546" s="369"/>
      <c r="G546" s="369"/>
      <c r="H546" s="369"/>
      <c r="I546" s="369"/>
    </row>
    <row r="547" spans="1:9" s="209" customFormat="1" x14ac:dyDescent="0.2">
      <c r="A547" s="369"/>
      <c r="B547" s="369"/>
      <c r="C547" s="369"/>
      <c r="D547" s="610"/>
      <c r="E547" s="611"/>
      <c r="F547" s="369"/>
      <c r="G547" s="369"/>
      <c r="H547" s="369"/>
      <c r="I547" s="369"/>
    </row>
    <row r="548" spans="1:9" s="209" customFormat="1" x14ac:dyDescent="0.2">
      <c r="A548" s="369"/>
      <c r="B548" s="369"/>
      <c r="C548" s="369"/>
      <c r="D548" s="610"/>
      <c r="E548" s="611"/>
      <c r="F548" s="369"/>
      <c r="G548" s="369"/>
      <c r="H548" s="369"/>
      <c r="I548" s="369"/>
    </row>
    <row r="549" spans="1:9" s="209" customFormat="1" x14ac:dyDescent="0.2">
      <c r="A549" s="369"/>
      <c r="B549" s="369"/>
      <c r="C549" s="369"/>
      <c r="D549" s="610"/>
      <c r="E549" s="611"/>
      <c r="F549" s="369"/>
      <c r="G549" s="369"/>
      <c r="H549" s="369"/>
      <c r="I549" s="369"/>
    </row>
    <row r="550" spans="1:9" s="209" customFormat="1" x14ac:dyDescent="0.2">
      <c r="A550" s="369"/>
      <c r="B550" s="369"/>
      <c r="C550" s="369"/>
      <c r="D550" s="610"/>
      <c r="E550" s="611"/>
      <c r="F550" s="369"/>
      <c r="G550" s="369"/>
      <c r="H550" s="369"/>
      <c r="I550" s="369"/>
    </row>
    <row r="551" spans="1:9" s="209" customFormat="1" x14ac:dyDescent="0.2">
      <c r="A551" s="369"/>
      <c r="B551" s="369"/>
      <c r="C551" s="369"/>
      <c r="D551" s="610"/>
      <c r="E551" s="611"/>
      <c r="F551" s="369"/>
      <c r="G551" s="369"/>
      <c r="H551" s="369"/>
      <c r="I551" s="369"/>
    </row>
    <row r="552" spans="1:9" s="209" customFormat="1" x14ac:dyDescent="0.2">
      <c r="A552" s="369"/>
      <c r="B552" s="369"/>
      <c r="C552" s="369"/>
      <c r="D552" s="610"/>
      <c r="E552" s="611"/>
      <c r="F552" s="369"/>
      <c r="G552" s="369"/>
      <c r="H552" s="369"/>
      <c r="I552" s="369"/>
    </row>
    <row r="553" spans="1:9" s="209" customFormat="1" x14ac:dyDescent="0.2">
      <c r="A553" s="369"/>
      <c r="B553" s="369"/>
      <c r="C553" s="369"/>
      <c r="D553" s="610"/>
      <c r="E553" s="611"/>
      <c r="F553" s="369"/>
      <c r="G553" s="369"/>
      <c r="H553" s="369"/>
      <c r="I553" s="369"/>
    </row>
    <row r="554" spans="1:9" s="209" customFormat="1" x14ac:dyDescent="0.2">
      <c r="A554" s="369"/>
      <c r="B554" s="369"/>
      <c r="C554" s="369"/>
      <c r="D554" s="610"/>
      <c r="E554" s="611"/>
      <c r="F554" s="369"/>
      <c r="G554" s="369"/>
      <c r="H554" s="369"/>
      <c r="I554" s="369"/>
    </row>
    <row r="555" spans="1:9" s="209" customFormat="1" x14ac:dyDescent="0.2">
      <c r="A555" s="369"/>
      <c r="B555" s="369"/>
      <c r="C555" s="369"/>
      <c r="D555" s="610"/>
      <c r="E555" s="611"/>
      <c r="F555" s="369"/>
      <c r="G555" s="369"/>
      <c r="H555" s="369"/>
      <c r="I555" s="369"/>
    </row>
    <row r="556" spans="1:9" s="209" customFormat="1" x14ac:dyDescent="0.2">
      <c r="A556" s="369"/>
      <c r="B556" s="369"/>
      <c r="C556" s="369"/>
      <c r="D556" s="610"/>
      <c r="E556" s="611"/>
      <c r="F556" s="369"/>
      <c r="G556" s="369"/>
      <c r="H556" s="369"/>
      <c r="I556" s="369"/>
    </row>
    <row r="557" spans="1:9" s="209" customFormat="1" x14ac:dyDescent="0.2">
      <c r="A557" s="369"/>
      <c r="B557" s="369"/>
      <c r="C557" s="369"/>
      <c r="D557" s="610"/>
      <c r="E557" s="611"/>
      <c r="F557" s="369"/>
      <c r="G557" s="369"/>
      <c r="H557" s="369"/>
      <c r="I557" s="369"/>
    </row>
    <row r="558" spans="1:9" s="209" customFormat="1" x14ac:dyDescent="0.2">
      <c r="A558" s="369"/>
      <c r="B558" s="369"/>
      <c r="C558" s="369"/>
      <c r="D558" s="610"/>
      <c r="E558" s="611"/>
      <c r="F558" s="369"/>
      <c r="G558" s="369"/>
      <c r="H558" s="369"/>
      <c r="I558" s="369"/>
    </row>
    <row r="559" spans="1:9" s="209" customFormat="1" x14ac:dyDescent="0.2">
      <c r="A559" s="369"/>
      <c r="B559" s="369"/>
      <c r="C559" s="369"/>
      <c r="D559" s="610"/>
      <c r="E559" s="611"/>
      <c r="F559" s="369"/>
      <c r="G559" s="369"/>
      <c r="H559" s="369"/>
      <c r="I559" s="369"/>
    </row>
    <row r="560" spans="1:9" s="209" customFormat="1" x14ac:dyDescent="0.2">
      <c r="A560" s="369"/>
      <c r="B560" s="369"/>
      <c r="C560" s="369"/>
      <c r="D560" s="610"/>
      <c r="E560" s="611"/>
      <c r="F560" s="369"/>
      <c r="G560" s="369"/>
      <c r="H560" s="369"/>
      <c r="I560" s="369"/>
    </row>
    <row r="561" spans="1:9" s="209" customFormat="1" x14ac:dyDescent="0.2">
      <c r="A561" s="369"/>
      <c r="B561" s="369"/>
      <c r="C561" s="369"/>
      <c r="D561" s="610"/>
      <c r="E561" s="611"/>
      <c r="F561" s="369"/>
      <c r="G561" s="369"/>
      <c r="H561" s="369"/>
      <c r="I561" s="369"/>
    </row>
    <row r="562" spans="1:9" s="209" customFormat="1" x14ac:dyDescent="0.2">
      <c r="A562" s="369"/>
      <c r="B562" s="369"/>
      <c r="C562" s="369"/>
      <c r="D562" s="610"/>
      <c r="E562" s="611"/>
      <c r="F562" s="369"/>
      <c r="G562" s="369"/>
      <c r="H562" s="369"/>
      <c r="I562" s="369"/>
    </row>
    <row r="563" spans="1:9" s="209" customFormat="1" x14ac:dyDescent="0.2">
      <c r="A563" s="369"/>
      <c r="B563" s="369"/>
      <c r="C563" s="369"/>
      <c r="D563" s="610"/>
      <c r="E563" s="611"/>
      <c r="F563" s="369"/>
      <c r="G563" s="369"/>
      <c r="H563" s="369"/>
      <c r="I563" s="369"/>
    </row>
    <row r="564" spans="1:9" s="209" customFormat="1" x14ac:dyDescent="0.2">
      <c r="A564" s="369"/>
      <c r="B564" s="369"/>
      <c r="C564" s="369"/>
      <c r="D564" s="610"/>
      <c r="E564" s="611"/>
      <c r="F564" s="369"/>
      <c r="G564" s="369"/>
      <c r="H564" s="369"/>
      <c r="I564" s="369"/>
    </row>
    <row r="565" spans="1:9" s="209" customFormat="1" x14ac:dyDescent="0.2">
      <c r="A565" s="369"/>
      <c r="B565" s="369"/>
      <c r="C565" s="369"/>
      <c r="D565" s="610"/>
      <c r="E565" s="611"/>
      <c r="F565" s="369"/>
      <c r="G565" s="369"/>
      <c r="H565" s="369"/>
      <c r="I565" s="369"/>
    </row>
    <row r="566" spans="1:9" s="209" customFormat="1" x14ac:dyDescent="0.2">
      <c r="A566" s="369"/>
      <c r="B566" s="369"/>
      <c r="C566" s="369"/>
      <c r="D566" s="610"/>
      <c r="E566" s="611"/>
      <c r="F566" s="369"/>
      <c r="G566" s="369"/>
      <c r="H566" s="369"/>
      <c r="I566" s="369"/>
    </row>
    <row r="567" spans="1:9" s="209" customFormat="1" x14ac:dyDescent="0.2">
      <c r="A567" s="369"/>
      <c r="B567" s="369"/>
      <c r="C567" s="369"/>
      <c r="D567" s="610"/>
      <c r="E567" s="611"/>
      <c r="F567" s="369"/>
      <c r="G567" s="369"/>
      <c r="H567" s="369"/>
      <c r="I567" s="369"/>
    </row>
    <row r="568" spans="1:9" s="209" customFormat="1" x14ac:dyDescent="0.2">
      <c r="A568" s="369"/>
      <c r="B568" s="369"/>
      <c r="C568" s="369"/>
      <c r="D568" s="610"/>
      <c r="E568" s="611"/>
      <c r="F568" s="369"/>
      <c r="G568" s="369"/>
      <c r="H568" s="369"/>
      <c r="I568" s="369"/>
    </row>
    <row r="569" spans="1:9" s="209" customFormat="1" x14ac:dyDescent="0.2">
      <c r="A569" s="369"/>
      <c r="B569" s="369"/>
      <c r="C569" s="369"/>
      <c r="D569" s="610"/>
      <c r="E569" s="611"/>
      <c r="F569" s="369"/>
      <c r="G569" s="369"/>
      <c r="H569" s="369"/>
      <c r="I569" s="369"/>
    </row>
    <row r="570" spans="1:9" s="209" customFormat="1" x14ac:dyDescent="0.2">
      <c r="A570" s="369"/>
      <c r="B570" s="369"/>
      <c r="C570" s="369"/>
      <c r="D570" s="610"/>
      <c r="E570" s="611"/>
      <c r="F570" s="369"/>
      <c r="G570" s="369"/>
      <c r="H570" s="369"/>
      <c r="I570" s="369"/>
    </row>
    <row r="571" spans="1:9" s="209" customFormat="1" x14ac:dyDescent="0.2">
      <c r="A571" s="369"/>
      <c r="B571" s="369"/>
      <c r="C571" s="369"/>
      <c r="D571" s="610"/>
      <c r="E571" s="611"/>
      <c r="F571" s="369"/>
      <c r="G571" s="369"/>
      <c r="H571" s="369"/>
      <c r="I571" s="369"/>
    </row>
    <row r="572" spans="1:9" s="209" customFormat="1" x14ac:dyDescent="0.2">
      <c r="A572" s="369"/>
      <c r="B572" s="369"/>
      <c r="C572" s="369"/>
      <c r="D572" s="610"/>
      <c r="E572" s="611"/>
      <c r="F572" s="369"/>
      <c r="G572" s="369"/>
      <c r="H572" s="369"/>
      <c r="I572" s="369"/>
    </row>
    <row r="573" spans="1:9" s="209" customFormat="1" x14ac:dyDescent="0.2">
      <c r="A573" s="369"/>
      <c r="B573" s="369"/>
      <c r="C573" s="369"/>
      <c r="D573" s="610"/>
      <c r="E573" s="611"/>
      <c r="F573" s="369"/>
      <c r="G573" s="369"/>
      <c r="H573" s="369"/>
      <c r="I573" s="369"/>
    </row>
    <row r="574" spans="1:9" s="209" customFormat="1" x14ac:dyDescent="0.2">
      <c r="A574" s="369"/>
      <c r="B574" s="369"/>
      <c r="C574" s="369"/>
      <c r="D574" s="610"/>
      <c r="E574" s="611"/>
      <c r="F574" s="369"/>
      <c r="G574" s="369"/>
      <c r="H574" s="369"/>
      <c r="I574" s="369"/>
    </row>
    <row r="575" spans="1:9" s="209" customFormat="1" x14ac:dyDescent="0.2">
      <c r="A575" s="369"/>
      <c r="B575" s="369"/>
      <c r="C575" s="369"/>
      <c r="D575" s="610"/>
      <c r="E575" s="611"/>
      <c r="F575" s="369"/>
      <c r="G575" s="369"/>
      <c r="H575" s="369"/>
      <c r="I575" s="369"/>
    </row>
    <row r="576" spans="1:9" s="209" customFormat="1" x14ac:dyDescent="0.2">
      <c r="A576" s="369"/>
      <c r="B576" s="369"/>
      <c r="C576" s="369"/>
      <c r="D576" s="610"/>
      <c r="E576" s="611"/>
      <c r="F576" s="369"/>
      <c r="G576" s="369"/>
      <c r="H576" s="369"/>
      <c r="I576" s="369"/>
    </row>
    <row r="577" spans="1:9" s="209" customFormat="1" x14ac:dyDescent="0.2">
      <c r="A577" s="369"/>
      <c r="B577" s="369"/>
      <c r="C577" s="369"/>
      <c r="D577" s="610"/>
      <c r="E577" s="611"/>
      <c r="F577" s="369"/>
      <c r="G577" s="369"/>
      <c r="H577" s="369"/>
      <c r="I577" s="369"/>
    </row>
    <row r="578" spans="1:9" s="209" customFormat="1" x14ac:dyDescent="0.2">
      <c r="A578" s="369"/>
      <c r="B578" s="369"/>
      <c r="C578" s="369"/>
      <c r="D578" s="610"/>
      <c r="E578" s="611"/>
      <c r="F578" s="369"/>
      <c r="G578" s="369"/>
      <c r="H578" s="369"/>
      <c r="I578" s="369"/>
    </row>
    <row r="579" spans="1:9" s="209" customFormat="1" x14ac:dyDescent="0.2">
      <c r="A579" s="369"/>
      <c r="B579" s="369"/>
      <c r="C579" s="369"/>
      <c r="D579" s="610"/>
      <c r="E579" s="611"/>
      <c r="F579" s="369"/>
      <c r="G579" s="369"/>
      <c r="H579" s="369"/>
      <c r="I579" s="369"/>
    </row>
    <row r="580" spans="1:9" s="209" customFormat="1" x14ac:dyDescent="0.2">
      <c r="A580" s="369"/>
      <c r="B580" s="369"/>
      <c r="C580" s="369"/>
      <c r="D580" s="610"/>
      <c r="E580" s="611"/>
      <c r="F580" s="369"/>
      <c r="G580" s="369"/>
      <c r="H580" s="369"/>
      <c r="I580" s="369"/>
    </row>
    <row r="581" spans="1:9" s="209" customFormat="1" x14ac:dyDescent="0.2">
      <c r="A581" s="369"/>
      <c r="B581" s="369"/>
      <c r="C581" s="369"/>
      <c r="D581" s="610"/>
      <c r="E581" s="611"/>
      <c r="F581" s="369"/>
      <c r="G581" s="369"/>
      <c r="H581" s="369"/>
      <c r="I581" s="369"/>
    </row>
    <row r="582" spans="1:9" s="209" customFormat="1" x14ac:dyDescent="0.2">
      <c r="A582" s="369"/>
      <c r="B582" s="369"/>
      <c r="C582" s="369"/>
      <c r="D582" s="610"/>
      <c r="E582" s="611"/>
      <c r="F582" s="369"/>
      <c r="G582" s="369"/>
      <c r="H582" s="369"/>
      <c r="I582" s="369"/>
    </row>
    <row r="583" spans="1:9" s="209" customFormat="1" x14ac:dyDescent="0.2">
      <c r="A583" s="369"/>
      <c r="B583" s="369"/>
      <c r="C583" s="369"/>
      <c r="D583" s="610"/>
      <c r="E583" s="611"/>
      <c r="F583" s="369"/>
      <c r="G583" s="369"/>
      <c r="H583" s="369"/>
      <c r="I583" s="369"/>
    </row>
    <row r="584" spans="1:9" s="209" customFormat="1" x14ac:dyDescent="0.2">
      <c r="A584" s="369"/>
      <c r="B584" s="369"/>
      <c r="C584" s="369"/>
      <c r="D584" s="610"/>
      <c r="E584" s="611"/>
      <c r="F584" s="369"/>
      <c r="G584" s="369"/>
      <c r="H584" s="369"/>
      <c r="I584" s="369"/>
    </row>
    <row r="585" spans="1:9" s="209" customFormat="1" x14ac:dyDescent="0.2">
      <c r="A585" s="369"/>
      <c r="B585" s="369"/>
      <c r="C585" s="369"/>
      <c r="D585" s="610"/>
      <c r="E585" s="611"/>
      <c r="F585" s="369"/>
      <c r="G585" s="369"/>
      <c r="H585" s="369"/>
      <c r="I585" s="369"/>
    </row>
    <row r="586" spans="1:9" s="209" customFormat="1" x14ac:dyDescent="0.2">
      <c r="A586" s="369"/>
      <c r="B586" s="369"/>
      <c r="C586" s="369"/>
      <c r="D586" s="610"/>
      <c r="E586" s="611"/>
      <c r="F586" s="369"/>
      <c r="G586" s="369"/>
      <c r="H586" s="369"/>
      <c r="I586" s="369"/>
    </row>
    <row r="587" spans="1:9" s="209" customFormat="1" x14ac:dyDescent="0.2">
      <c r="A587" s="369"/>
      <c r="B587" s="369"/>
      <c r="C587" s="369"/>
      <c r="D587" s="610"/>
      <c r="E587" s="611"/>
      <c r="F587" s="369"/>
      <c r="G587" s="369"/>
      <c r="H587" s="369"/>
      <c r="I587" s="369"/>
    </row>
    <row r="588" spans="1:9" s="209" customFormat="1" x14ac:dyDescent="0.2">
      <c r="A588" s="369"/>
      <c r="B588" s="369"/>
      <c r="C588" s="369"/>
      <c r="D588" s="610"/>
      <c r="E588" s="611"/>
      <c r="F588" s="369"/>
      <c r="G588" s="369"/>
      <c r="H588" s="369"/>
      <c r="I588" s="369"/>
    </row>
    <row r="589" spans="1:9" s="209" customFormat="1" x14ac:dyDescent="0.2">
      <c r="A589" s="369"/>
      <c r="B589" s="369"/>
      <c r="C589" s="369"/>
      <c r="D589" s="610"/>
      <c r="E589" s="611"/>
      <c r="F589" s="369"/>
      <c r="G589" s="369"/>
      <c r="H589" s="369"/>
      <c r="I589" s="369"/>
    </row>
    <row r="590" spans="1:9" s="209" customFormat="1" x14ac:dyDescent="0.2">
      <c r="A590" s="369"/>
      <c r="B590" s="369"/>
      <c r="C590" s="369"/>
      <c r="D590" s="610"/>
      <c r="E590" s="611"/>
      <c r="F590" s="369"/>
      <c r="G590" s="369"/>
      <c r="H590" s="369"/>
      <c r="I590" s="369"/>
    </row>
    <row r="591" spans="1:9" s="209" customFormat="1" x14ac:dyDescent="0.2">
      <c r="A591" s="369"/>
      <c r="B591" s="369"/>
      <c r="C591" s="369"/>
      <c r="D591" s="610"/>
      <c r="E591" s="611"/>
      <c r="F591" s="369"/>
      <c r="G591" s="369"/>
      <c r="H591" s="369"/>
      <c r="I591" s="369"/>
    </row>
    <row r="592" spans="1:9" s="209" customFormat="1" x14ac:dyDescent="0.2">
      <c r="A592" s="369"/>
      <c r="B592" s="369"/>
      <c r="C592" s="369"/>
      <c r="D592" s="610"/>
      <c r="E592" s="611"/>
      <c r="F592" s="369"/>
      <c r="G592" s="369"/>
      <c r="H592" s="369"/>
      <c r="I592" s="369"/>
    </row>
    <row r="593" spans="1:9" s="209" customFormat="1" x14ac:dyDescent="0.2">
      <c r="A593" s="369"/>
      <c r="B593" s="369"/>
      <c r="C593" s="369"/>
      <c r="D593" s="610"/>
      <c r="E593" s="611"/>
      <c r="F593" s="369"/>
      <c r="G593" s="369"/>
      <c r="H593" s="369"/>
      <c r="I593" s="369"/>
    </row>
    <row r="594" spans="1:9" s="209" customFormat="1" x14ac:dyDescent="0.2">
      <c r="A594" s="369"/>
      <c r="B594" s="369"/>
      <c r="C594" s="369"/>
      <c r="D594" s="610"/>
      <c r="E594" s="611"/>
      <c r="F594" s="369"/>
      <c r="G594" s="369"/>
      <c r="H594" s="369"/>
      <c r="I594" s="369"/>
    </row>
    <row r="595" spans="1:9" s="209" customFormat="1" x14ac:dyDescent="0.2">
      <c r="A595" s="369"/>
      <c r="B595" s="369"/>
      <c r="C595" s="369"/>
      <c r="D595" s="610"/>
      <c r="E595" s="611"/>
      <c r="F595" s="369"/>
      <c r="G595" s="369"/>
      <c r="H595" s="369"/>
      <c r="I595" s="369"/>
    </row>
    <row r="596" spans="1:9" s="209" customFormat="1" x14ac:dyDescent="0.2">
      <c r="A596" s="369"/>
      <c r="B596" s="369"/>
      <c r="C596" s="369"/>
      <c r="D596" s="610"/>
      <c r="E596" s="611"/>
      <c r="F596" s="369"/>
      <c r="G596" s="369"/>
      <c r="H596" s="369"/>
      <c r="I596" s="369"/>
    </row>
    <row r="597" spans="1:9" s="209" customFormat="1" x14ac:dyDescent="0.2">
      <c r="A597" s="369"/>
      <c r="B597" s="369"/>
      <c r="C597" s="369"/>
      <c r="D597" s="610"/>
      <c r="E597" s="611"/>
      <c r="F597" s="369"/>
      <c r="G597" s="369"/>
      <c r="H597" s="369"/>
      <c r="I597" s="369"/>
    </row>
    <row r="598" spans="1:9" s="209" customFormat="1" x14ac:dyDescent="0.2">
      <c r="A598" s="369"/>
      <c r="B598" s="369"/>
      <c r="C598" s="369"/>
      <c r="D598" s="610"/>
      <c r="E598" s="611"/>
      <c r="F598" s="369"/>
      <c r="G598" s="369"/>
      <c r="H598" s="369"/>
      <c r="I598" s="369"/>
    </row>
    <row r="599" spans="1:9" s="209" customFormat="1" x14ac:dyDescent="0.2">
      <c r="A599" s="369"/>
      <c r="B599" s="369"/>
      <c r="C599" s="369"/>
      <c r="D599" s="610"/>
      <c r="E599" s="611"/>
      <c r="F599" s="369"/>
      <c r="G599" s="369"/>
      <c r="H599" s="369"/>
      <c r="I599" s="369"/>
    </row>
    <row r="600" spans="1:9" s="209" customFormat="1" x14ac:dyDescent="0.2">
      <c r="A600" s="369"/>
      <c r="B600" s="369"/>
      <c r="C600" s="369"/>
      <c r="D600" s="610"/>
      <c r="E600" s="611"/>
      <c r="F600" s="369"/>
      <c r="G600" s="369"/>
      <c r="H600" s="369"/>
      <c r="I600" s="369"/>
    </row>
    <row r="601" spans="1:9" s="209" customFormat="1" x14ac:dyDescent="0.2">
      <c r="A601" s="369"/>
      <c r="B601" s="369"/>
      <c r="C601" s="369"/>
      <c r="D601" s="610"/>
      <c r="E601" s="611"/>
      <c r="F601" s="369"/>
      <c r="G601" s="369"/>
      <c r="H601" s="369"/>
      <c r="I601" s="369"/>
    </row>
    <row r="602" spans="1:9" s="209" customFormat="1" x14ac:dyDescent="0.2">
      <c r="A602" s="369"/>
      <c r="B602" s="369"/>
      <c r="C602" s="369"/>
      <c r="D602" s="610"/>
      <c r="E602" s="611"/>
      <c r="F602" s="369"/>
      <c r="G602" s="369"/>
      <c r="H602" s="369"/>
      <c r="I602" s="369"/>
    </row>
    <row r="603" spans="1:9" s="209" customFormat="1" x14ac:dyDescent="0.2">
      <c r="A603" s="369"/>
      <c r="B603" s="369"/>
      <c r="C603" s="369"/>
      <c r="D603" s="610"/>
      <c r="E603" s="611"/>
      <c r="F603" s="369"/>
      <c r="G603" s="369"/>
      <c r="H603" s="369"/>
      <c r="I603" s="369"/>
    </row>
    <row r="604" spans="1:9" s="209" customFormat="1" x14ac:dyDescent="0.2">
      <c r="A604" s="369"/>
      <c r="B604" s="369"/>
      <c r="C604" s="369"/>
      <c r="D604" s="610"/>
      <c r="E604" s="611"/>
      <c r="F604" s="369"/>
      <c r="G604" s="369"/>
      <c r="H604" s="369"/>
      <c r="I604" s="369"/>
    </row>
    <row r="605" spans="1:9" s="209" customFormat="1" x14ac:dyDescent="0.2">
      <c r="A605" s="369"/>
      <c r="B605" s="369"/>
      <c r="C605" s="369"/>
      <c r="D605" s="610"/>
      <c r="E605" s="611"/>
      <c r="F605" s="369"/>
      <c r="G605" s="369"/>
      <c r="H605" s="369"/>
      <c r="I605" s="369"/>
    </row>
    <row r="606" spans="1:9" s="209" customFormat="1" x14ac:dyDescent="0.2">
      <c r="A606" s="369"/>
      <c r="B606" s="369"/>
      <c r="C606" s="369"/>
      <c r="D606" s="610"/>
      <c r="E606" s="611"/>
      <c r="F606" s="369"/>
      <c r="G606" s="369"/>
      <c r="H606" s="369"/>
      <c r="I606" s="369"/>
    </row>
    <row r="607" spans="1:9" s="209" customFormat="1" x14ac:dyDescent="0.2">
      <c r="A607" s="369"/>
      <c r="B607" s="369"/>
      <c r="C607" s="369"/>
      <c r="D607" s="610"/>
      <c r="E607" s="611"/>
      <c r="F607" s="369"/>
      <c r="G607" s="369"/>
      <c r="H607" s="369"/>
      <c r="I607" s="369"/>
    </row>
    <row r="608" spans="1:9" s="209" customFormat="1" x14ac:dyDescent="0.2">
      <c r="A608" s="369"/>
      <c r="B608" s="369"/>
      <c r="C608" s="369"/>
      <c r="D608" s="610"/>
      <c r="E608" s="611"/>
      <c r="F608" s="369"/>
      <c r="G608" s="369"/>
      <c r="H608" s="369"/>
      <c r="I608" s="369"/>
    </row>
    <row r="609" spans="1:9" s="209" customFormat="1" x14ac:dyDescent="0.2">
      <c r="A609" s="369"/>
      <c r="B609" s="369"/>
      <c r="C609" s="369"/>
      <c r="D609" s="610"/>
      <c r="E609" s="611"/>
      <c r="F609" s="369"/>
      <c r="G609" s="369"/>
      <c r="H609" s="369"/>
      <c r="I609" s="369"/>
    </row>
    <row r="610" spans="1:9" s="209" customFormat="1" x14ac:dyDescent="0.2">
      <c r="A610" s="369"/>
      <c r="B610" s="369"/>
      <c r="C610" s="369"/>
      <c r="D610" s="610"/>
      <c r="E610" s="611"/>
      <c r="F610" s="369"/>
      <c r="G610" s="369"/>
      <c r="H610" s="369"/>
      <c r="I610" s="369"/>
    </row>
    <row r="611" spans="1:9" s="209" customFormat="1" x14ac:dyDescent="0.2">
      <c r="A611" s="369"/>
      <c r="B611" s="369"/>
      <c r="C611" s="369"/>
      <c r="D611" s="610"/>
      <c r="E611" s="611"/>
      <c r="F611" s="369"/>
      <c r="G611" s="369"/>
      <c r="H611" s="369"/>
      <c r="I611" s="369"/>
    </row>
    <row r="612" spans="1:9" s="209" customFormat="1" x14ac:dyDescent="0.2">
      <c r="A612" s="369"/>
      <c r="B612" s="369"/>
      <c r="C612" s="369"/>
      <c r="D612" s="610"/>
      <c r="E612" s="611"/>
      <c r="F612" s="369"/>
      <c r="G612" s="369"/>
      <c r="H612" s="369"/>
      <c r="I612" s="369"/>
    </row>
    <row r="613" spans="1:9" s="209" customFormat="1" x14ac:dyDescent="0.2">
      <c r="A613" s="369"/>
      <c r="B613" s="369"/>
      <c r="C613" s="369"/>
      <c r="D613" s="610"/>
      <c r="E613" s="611"/>
      <c r="F613" s="369"/>
      <c r="G613" s="369"/>
      <c r="H613" s="369"/>
      <c r="I613" s="369"/>
    </row>
    <row r="614" spans="1:9" s="209" customFormat="1" x14ac:dyDescent="0.2">
      <c r="A614" s="369"/>
      <c r="B614" s="369"/>
      <c r="C614" s="369"/>
      <c r="D614" s="610"/>
      <c r="E614" s="611"/>
      <c r="F614" s="369"/>
      <c r="G614" s="369"/>
      <c r="H614" s="369"/>
      <c r="I614" s="369"/>
    </row>
    <row r="615" spans="1:9" s="209" customFormat="1" x14ac:dyDescent="0.2">
      <c r="A615" s="369"/>
      <c r="B615" s="369"/>
      <c r="C615" s="369"/>
      <c r="D615" s="610"/>
      <c r="E615" s="611"/>
      <c r="F615" s="369"/>
      <c r="G615" s="369"/>
      <c r="H615" s="369"/>
      <c r="I615" s="369"/>
    </row>
    <row r="616" spans="1:9" s="209" customFormat="1" x14ac:dyDescent="0.2">
      <c r="A616" s="369"/>
      <c r="B616" s="369"/>
      <c r="C616" s="369"/>
      <c r="D616" s="610"/>
      <c r="E616" s="611"/>
      <c r="F616" s="369"/>
      <c r="G616" s="369"/>
      <c r="H616" s="369"/>
      <c r="I616" s="369"/>
    </row>
    <row r="617" spans="1:9" s="209" customFormat="1" x14ac:dyDescent="0.2">
      <c r="A617" s="369"/>
      <c r="B617" s="369"/>
      <c r="C617" s="369"/>
      <c r="D617" s="610"/>
      <c r="E617" s="611"/>
      <c r="F617" s="369"/>
      <c r="G617" s="369"/>
      <c r="H617" s="369"/>
      <c r="I617" s="369"/>
    </row>
    <row r="618" spans="1:9" s="209" customFormat="1" x14ac:dyDescent="0.2">
      <c r="A618" s="369"/>
      <c r="B618" s="369"/>
      <c r="C618" s="369"/>
      <c r="D618" s="610"/>
      <c r="E618" s="611"/>
      <c r="F618" s="369"/>
      <c r="G618" s="369"/>
      <c r="H618" s="369"/>
      <c r="I618" s="369"/>
    </row>
    <row r="619" spans="1:9" s="209" customFormat="1" x14ac:dyDescent="0.2">
      <c r="A619" s="369"/>
      <c r="B619" s="369"/>
      <c r="C619" s="369"/>
      <c r="D619" s="610"/>
      <c r="E619" s="611"/>
      <c r="F619" s="369"/>
      <c r="G619" s="369"/>
      <c r="H619" s="369"/>
      <c r="I619" s="369"/>
    </row>
    <row r="620" spans="1:9" s="209" customFormat="1" x14ac:dyDescent="0.2">
      <c r="A620" s="369"/>
      <c r="B620" s="369"/>
      <c r="C620" s="369"/>
      <c r="D620" s="610"/>
      <c r="E620" s="611"/>
      <c r="F620" s="369"/>
      <c r="G620" s="369"/>
      <c r="H620" s="369"/>
      <c r="I620" s="369"/>
    </row>
    <row r="621" spans="1:9" s="209" customFormat="1" x14ac:dyDescent="0.2">
      <c r="A621" s="369"/>
      <c r="B621" s="369"/>
      <c r="C621" s="369"/>
      <c r="D621" s="610"/>
      <c r="E621" s="611"/>
      <c r="F621" s="369"/>
      <c r="G621" s="369"/>
      <c r="H621" s="369"/>
      <c r="I621" s="369"/>
    </row>
    <row r="622" spans="1:9" s="209" customFormat="1" x14ac:dyDescent="0.2">
      <c r="A622" s="369"/>
      <c r="B622" s="369"/>
      <c r="C622" s="369"/>
      <c r="D622" s="610"/>
      <c r="E622" s="611"/>
      <c r="F622" s="369"/>
      <c r="G622" s="369"/>
      <c r="H622" s="369"/>
      <c r="I622" s="369"/>
    </row>
    <row r="623" spans="1:9" s="209" customFormat="1" x14ac:dyDescent="0.2">
      <c r="A623" s="369"/>
      <c r="B623" s="369"/>
      <c r="C623" s="369"/>
      <c r="D623" s="610"/>
      <c r="E623" s="611"/>
      <c r="F623" s="369"/>
      <c r="G623" s="369"/>
      <c r="H623" s="369"/>
      <c r="I623" s="369"/>
    </row>
    <row r="624" spans="1:9" s="209" customFormat="1" x14ac:dyDescent="0.2">
      <c r="A624" s="369"/>
      <c r="B624" s="369"/>
      <c r="C624" s="369"/>
      <c r="D624" s="610"/>
      <c r="E624" s="611"/>
      <c r="F624" s="369"/>
      <c r="G624" s="369"/>
      <c r="H624" s="369"/>
      <c r="I624" s="369"/>
    </row>
    <row r="625" spans="1:9" s="209" customFormat="1" x14ac:dyDescent="0.2">
      <c r="A625" s="369"/>
      <c r="B625" s="369"/>
      <c r="C625" s="369"/>
      <c r="D625" s="610"/>
      <c r="E625" s="611"/>
      <c r="F625" s="369"/>
      <c r="G625" s="369"/>
      <c r="H625" s="369"/>
      <c r="I625" s="369"/>
    </row>
    <row r="626" spans="1:9" s="209" customFormat="1" x14ac:dyDescent="0.2">
      <c r="A626" s="369"/>
      <c r="B626" s="369"/>
      <c r="C626" s="369"/>
      <c r="D626" s="610"/>
      <c r="E626" s="611"/>
      <c r="F626" s="369"/>
      <c r="G626" s="369"/>
      <c r="H626" s="369"/>
      <c r="I626" s="369"/>
    </row>
    <row r="627" spans="1:9" s="209" customFormat="1" x14ac:dyDescent="0.2">
      <c r="A627" s="369"/>
      <c r="B627" s="369"/>
      <c r="C627" s="369"/>
      <c r="D627" s="610"/>
      <c r="E627" s="611"/>
      <c r="F627" s="369"/>
      <c r="G627" s="369"/>
      <c r="H627" s="369"/>
      <c r="I627" s="369"/>
    </row>
    <row r="628" spans="1:9" s="209" customFormat="1" x14ac:dyDescent="0.2">
      <c r="A628" s="369"/>
      <c r="B628" s="369"/>
      <c r="C628" s="369"/>
      <c r="D628" s="610"/>
      <c r="E628" s="611"/>
      <c r="F628" s="369"/>
      <c r="G628" s="369"/>
      <c r="H628" s="369"/>
      <c r="I628" s="369"/>
    </row>
    <row r="629" spans="1:9" s="209" customFormat="1" x14ac:dyDescent="0.2">
      <c r="A629" s="369"/>
      <c r="B629" s="369"/>
      <c r="C629" s="369"/>
      <c r="D629" s="610"/>
      <c r="E629" s="611"/>
      <c r="F629" s="369"/>
      <c r="G629" s="369"/>
      <c r="H629" s="369"/>
      <c r="I629" s="369"/>
    </row>
    <row r="630" spans="1:9" s="209" customFormat="1" x14ac:dyDescent="0.2">
      <c r="A630" s="369"/>
      <c r="B630" s="369"/>
      <c r="C630" s="369"/>
      <c r="D630" s="610"/>
      <c r="E630" s="611"/>
      <c r="F630" s="369"/>
      <c r="G630" s="369"/>
      <c r="H630" s="369"/>
      <c r="I630" s="369"/>
    </row>
    <row r="631" spans="1:9" s="209" customFormat="1" x14ac:dyDescent="0.2">
      <c r="A631" s="369"/>
      <c r="B631" s="369"/>
      <c r="C631" s="369"/>
      <c r="D631" s="610"/>
      <c r="E631" s="611"/>
      <c r="F631" s="369"/>
      <c r="G631" s="369"/>
      <c r="H631" s="369"/>
      <c r="I631" s="369"/>
    </row>
    <row r="632" spans="1:9" s="209" customFormat="1" x14ac:dyDescent="0.2">
      <c r="A632" s="369"/>
      <c r="B632" s="369"/>
      <c r="C632" s="369"/>
      <c r="D632" s="610"/>
      <c r="E632" s="611"/>
      <c r="F632" s="369"/>
      <c r="G632" s="369"/>
      <c r="H632" s="369"/>
      <c r="I632" s="369"/>
    </row>
    <row r="633" spans="1:9" s="209" customFormat="1" x14ac:dyDescent="0.2">
      <c r="A633" s="369"/>
      <c r="B633" s="369"/>
      <c r="C633" s="369"/>
      <c r="D633" s="610"/>
      <c r="E633" s="611"/>
      <c r="F633" s="369"/>
      <c r="G633" s="369"/>
      <c r="H633" s="369"/>
      <c r="I633" s="369"/>
    </row>
    <row r="634" spans="1:9" s="209" customFormat="1" x14ac:dyDescent="0.2">
      <c r="A634" s="369"/>
      <c r="B634" s="369"/>
      <c r="C634" s="369"/>
      <c r="D634" s="610"/>
      <c r="E634" s="611"/>
      <c r="F634" s="369"/>
      <c r="G634" s="369"/>
      <c r="H634" s="369"/>
      <c r="I634" s="369"/>
    </row>
    <row r="635" spans="1:9" s="209" customFormat="1" x14ac:dyDescent="0.2">
      <c r="A635" s="369"/>
      <c r="B635" s="369"/>
      <c r="C635" s="369"/>
      <c r="D635" s="610"/>
      <c r="E635" s="611"/>
      <c r="F635" s="369"/>
      <c r="G635" s="369"/>
      <c r="H635" s="369"/>
      <c r="I635" s="369"/>
    </row>
    <row r="636" spans="1:9" s="209" customFormat="1" x14ac:dyDescent="0.2">
      <c r="A636" s="369"/>
      <c r="B636" s="369"/>
      <c r="C636" s="369"/>
      <c r="D636" s="610"/>
      <c r="E636" s="611"/>
      <c r="F636" s="369"/>
      <c r="G636" s="369"/>
      <c r="H636" s="369"/>
      <c r="I636" s="369"/>
    </row>
    <row r="637" spans="1:9" s="209" customFormat="1" x14ac:dyDescent="0.2">
      <c r="A637" s="369"/>
      <c r="B637" s="369"/>
      <c r="C637" s="369"/>
      <c r="D637" s="610"/>
      <c r="E637" s="611"/>
      <c r="F637" s="369"/>
      <c r="G637" s="369"/>
      <c r="H637" s="369"/>
      <c r="I637" s="369"/>
    </row>
    <row r="638" spans="1:9" s="209" customFormat="1" x14ac:dyDescent="0.2">
      <c r="A638" s="369"/>
      <c r="B638" s="369"/>
      <c r="C638" s="369"/>
      <c r="D638" s="610"/>
      <c r="E638" s="611"/>
      <c r="F638" s="369"/>
      <c r="G638" s="369"/>
      <c r="H638" s="369"/>
      <c r="I638" s="369"/>
    </row>
    <row r="639" spans="1:9" s="209" customFormat="1" x14ac:dyDescent="0.2">
      <c r="A639" s="369"/>
      <c r="B639" s="369"/>
      <c r="C639" s="369"/>
      <c r="D639" s="610"/>
      <c r="E639" s="611"/>
      <c r="F639" s="369"/>
      <c r="G639" s="369"/>
      <c r="H639" s="369"/>
      <c r="I639" s="369"/>
    </row>
    <row r="640" spans="1:9" s="209" customFormat="1" x14ac:dyDescent="0.2">
      <c r="A640" s="369"/>
      <c r="B640" s="369"/>
      <c r="C640" s="369"/>
      <c r="D640" s="610"/>
      <c r="E640" s="611"/>
      <c r="F640" s="369"/>
      <c r="G640" s="369"/>
      <c r="H640" s="369"/>
      <c r="I640" s="369"/>
    </row>
    <row r="641" spans="1:9" s="209" customFormat="1" x14ac:dyDescent="0.2">
      <c r="A641" s="369"/>
      <c r="B641" s="369"/>
      <c r="C641" s="369"/>
      <c r="D641" s="610"/>
      <c r="E641" s="611"/>
      <c r="F641" s="369"/>
      <c r="G641" s="369"/>
      <c r="H641" s="369"/>
      <c r="I641" s="369"/>
    </row>
    <row r="642" spans="1:9" s="209" customFormat="1" x14ac:dyDescent="0.2">
      <c r="A642" s="369"/>
      <c r="B642" s="369"/>
      <c r="C642" s="369"/>
      <c r="D642" s="610"/>
      <c r="E642" s="611"/>
      <c r="F642" s="369"/>
      <c r="G642" s="369"/>
      <c r="H642" s="369"/>
      <c r="I642" s="369"/>
    </row>
    <row r="643" spans="1:9" s="209" customFormat="1" x14ac:dyDescent="0.2">
      <c r="A643" s="369"/>
      <c r="B643" s="369"/>
      <c r="C643" s="369"/>
      <c r="D643" s="610"/>
      <c r="E643" s="611"/>
      <c r="F643" s="369"/>
      <c r="G643" s="369"/>
      <c r="H643" s="369"/>
      <c r="I643" s="369"/>
    </row>
    <row r="644" spans="1:9" s="209" customFormat="1" x14ac:dyDescent="0.2">
      <c r="A644" s="369"/>
      <c r="B644" s="369"/>
      <c r="C644" s="369"/>
      <c r="D644" s="610"/>
      <c r="E644" s="611"/>
      <c r="F644" s="369"/>
      <c r="G644" s="369"/>
      <c r="H644" s="369"/>
      <c r="I644" s="369"/>
    </row>
    <row r="645" spans="1:9" s="209" customFormat="1" x14ac:dyDescent="0.2">
      <c r="A645" s="369"/>
      <c r="B645" s="369"/>
      <c r="C645" s="369"/>
      <c r="D645" s="610"/>
      <c r="E645" s="611"/>
      <c r="F645" s="369"/>
      <c r="G645" s="369"/>
      <c r="H645" s="369"/>
      <c r="I645" s="369"/>
    </row>
    <row r="646" spans="1:9" s="209" customFormat="1" x14ac:dyDescent="0.2">
      <c r="A646" s="369"/>
      <c r="B646" s="369"/>
      <c r="C646" s="369"/>
      <c r="D646" s="610"/>
      <c r="E646" s="611"/>
      <c r="F646" s="369"/>
      <c r="G646" s="369"/>
      <c r="H646" s="369"/>
      <c r="I646" s="369"/>
    </row>
    <row r="647" spans="1:9" s="209" customFormat="1" x14ac:dyDescent="0.2">
      <c r="A647" s="369"/>
      <c r="B647" s="369"/>
      <c r="C647" s="369"/>
      <c r="D647" s="610"/>
      <c r="E647" s="611"/>
      <c r="F647" s="369"/>
      <c r="G647" s="369"/>
      <c r="H647" s="369"/>
      <c r="I647" s="369"/>
    </row>
    <row r="648" spans="1:9" s="209" customFormat="1" x14ac:dyDescent="0.2">
      <c r="A648" s="369"/>
      <c r="B648" s="369"/>
      <c r="C648" s="369"/>
      <c r="D648" s="610"/>
      <c r="E648" s="611"/>
      <c r="F648" s="369"/>
      <c r="G648" s="369"/>
      <c r="H648" s="369"/>
      <c r="I648" s="369"/>
    </row>
    <row r="649" spans="1:9" s="209" customFormat="1" x14ac:dyDescent="0.2">
      <c r="A649" s="369"/>
      <c r="B649" s="369"/>
      <c r="C649" s="369"/>
      <c r="D649" s="610"/>
      <c r="E649" s="611"/>
      <c r="F649" s="369"/>
      <c r="G649" s="369"/>
      <c r="H649" s="369"/>
      <c r="I649" s="369"/>
    </row>
    <row r="650" spans="1:9" s="209" customFormat="1" x14ac:dyDescent="0.2">
      <c r="A650" s="369"/>
      <c r="B650" s="369"/>
      <c r="C650" s="369"/>
      <c r="D650" s="610"/>
      <c r="E650" s="611"/>
      <c r="F650" s="369"/>
      <c r="G650" s="369"/>
      <c r="H650" s="369"/>
      <c r="I650" s="369"/>
    </row>
    <row r="651" spans="1:9" s="209" customFormat="1" x14ac:dyDescent="0.2">
      <c r="A651" s="369"/>
      <c r="B651" s="369"/>
      <c r="C651" s="369"/>
      <c r="D651" s="610"/>
      <c r="E651" s="611"/>
      <c r="F651" s="369"/>
      <c r="G651" s="369"/>
      <c r="H651" s="369"/>
      <c r="I651" s="369"/>
    </row>
    <row r="652" spans="1:9" s="209" customFormat="1" x14ac:dyDescent="0.2">
      <c r="A652" s="369"/>
      <c r="B652" s="369"/>
      <c r="C652" s="369"/>
      <c r="D652" s="610"/>
      <c r="E652" s="611"/>
      <c r="F652" s="369"/>
      <c r="G652" s="369"/>
      <c r="H652" s="369"/>
      <c r="I652" s="369"/>
    </row>
    <row r="653" spans="1:9" s="209" customFormat="1" x14ac:dyDescent="0.2">
      <c r="A653" s="369"/>
      <c r="B653" s="369"/>
      <c r="C653" s="369"/>
      <c r="D653" s="610"/>
      <c r="E653" s="611"/>
      <c r="F653" s="369"/>
      <c r="G653" s="369"/>
      <c r="H653" s="369"/>
      <c r="I653" s="369"/>
    </row>
    <row r="654" spans="1:9" s="209" customFormat="1" x14ac:dyDescent="0.2">
      <c r="A654" s="369"/>
      <c r="B654" s="369"/>
      <c r="C654" s="369"/>
      <c r="D654" s="610"/>
      <c r="E654" s="611"/>
      <c r="F654" s="369"/>
      <c r="G654" s="369"/>
      <c r="H654" s="369"/>
      <c r="I654" s="369"/>
    </row>
    <row r="655" spans="1:9" s="209" customFormat="1" x14ac:dyDescent="0.2">
      <c r="A655" s="369"/>
      <c r="B655" s="369"/>
      <c r="C655" s="369"/>
      <c r="D655" s="610"/>
      <c r="E655" s="611"/>
      <c r="F655" s="369"/>
      <c r="G655" s="369"/>
      <c r="H655" s="369"/>
      <c r="I655" s="369"/>
    </row>
    <row r="656" spans="1:9" s="209" customFormat="1" x14ac:dyDescent="0.2">
      <c r="A656" s="369"/>
      <c r="B656" s="369"/>
      <c r="C656" s="369"/>
      <c r="D656" s="610"/>
      <c r="E656" s="611"/>
      <c r="F656" s="369"/>
      <c r="G656" s="369"/>
      <c r="H656" s="369"/>
      <c r="I656" s="369"/>
    </row>
    <row r="657" spans="1:9" s="209" customFormat="1" x14ac:dyDescent="0.2">
      <c r="A657" s="369"/>
      <c r="B657" s="369"/>
      <c r="C657" s="369"/>
      <c r="D657" s="610"/>
      <c r="E657" s="611"/>
      <c r="F657" s="369"/>
      <c r="G657" s="369"/>
      <c r="H657" s="369"/>
      <c r="I657" s="369"/>
    </row>
    <row r="658" spans="1:9" s="209" customFormat="1" x14ac:dyDescent="0.2">
      <c r="A658" s="369"/>
      <c r="B658" s="369"/>
      <c r="C658" s="369"/>
      <c r="D658" s="610"/>
      <c r="E658" s="611"/>
      <c r="F658" s="369"/>
      <c r="G658" s="369"/>
      <c r="H658" s="369"/>
      <c r="I658" s="369"/>
    </row>
    <row r="659" spans="1:9" s="209" customFormat="1" x14ac:dyDescent="0.2">
      <c r="A659" s="369"/>
      <c r="B659" s="369"/>
      <c r="C659" s="369"/>
      <c r="D659" s="610"/>
      <c r="E659" s="611"/>
      <c r="F659" s="369"/>
      <c r="G659" s="369"/>
      <c r="H659" s="369"/>
      <c r="I659" s="369"/>
    </row>
    <row r="660" spans="1:9" s="209" customFormat="1" x14ac:dyDescent="0.2">
      <c r="A660" s="369"/>
      <c r="B660" s="369"/>
      <c r="C660" s="369"/>
      <c r="D660" s="610"/>
      <c r="E660" s="611"/>
      <c r="F660" s="369"/>
      <c r="G660" s="369"/>
      <c r="H660" s="369"/>
      <c r="I660" s="369"/>
    </row>
    <row r="661" spans="1:9" s="209" customFormat="1" x14ac:dyDescent="0.2">
      <c r="A661" s="369"/>
      <c r="B661" s="369"/>
      <c r="C661" s="369"/>
      <c r="D661" s="610"/>
      <c r="E661" s="611"/>
      <c r="F661" s="369"/>
      <c r="G661" s="369"/>
      <c r="H661" s="369"/>
      <c r="I661" s="369"/>
    </row>
    <row r="662" spans="1:9" s="209" customFormat="1" x14ac:dyDescent="0.2">
      <c r="A662" s="369"/>
      <c r="B662" s="369"/>
      <c r="C662" s="369"/>
      <c r="D662" s="610"/>
      <c r="E662" s="611"/>
      <c r="F662" s="369"/>
      <c r="G662" s="369"/>
      <c r="H662" s="369"/>
      <c r="I662" s="369"/>
    </row>
    <row r="663" spans="1:9" s="209" customFormat="1" x14ac:dyDescent="0.2">
      <c r="A663" s="369"/>
      <c r="B663" s="369"/>
      <c r="C663" s="369"/>
      <c r="D663" s="610"/>
      <c r="E663" s="611"/>
      <c r="F663" s="369"/>
      <c r="G663" s="369"/>
      <c r="H663" s="369"/>
      <c r="I663" s="369"/>
    </row>
    <row r="664" spans="1:9" s="209" customFormat="1" x14ac:dyDescent="0.2">
      <c r="A664" s="369"/>
      <c r="B664" s="369"/>
      <c r="C664" s="369"/>
      <c r="D664" s="610"/>
      <c r="E664" s="611"/>
      <c r="F664" s="369"/>
      <c r="G664" s="369"/>
      <c r="H664" s="369"/>
      <c r="I664" s="369"/>
    </row>
    <row r="665" spans="1:9" s="209" customFormat="1" x14ac:dyDescent="0.2">
      <c r="A665" s="369"/>
      <c r="B665" s="369"/>
      <c r="C665" s="369"/>
      <c r="D665" s="610"/>
      <c r="E665" s="611"/>
      <c r="F665" s="369"/>
      <c r="G665" s="369"/>
      <c r="H665" s="369"/>
      <c r="I665" s="369"/>
    </row>
    <row r="666" spans="1:9" s="209" customFormat="1" x14ac:dyDescent="0.2">
      <c r="A666" s="369"/>
      <c r="B666" s="369"/>
      <c r="C666" s="369"/>
      <c r="D666" s="610"/>
      <c r="E666" s="611"/>
      <c r="F666" s="369"/>
      <c r="G666" s="369"/>
      <c r="H666" s="369"/>
      <c r="I666" s="369"/>
    </row>
    <row r="667" spans="1:9" s="209" customFormat="1" x14ac:dyDescent="0.2">
      <c r="A667" s="369"/>
      <c r="B667" s="369"/>
      <c r="C667" s="369"/>
      <c r="D667" s="610"/>
      <c r="E667" s="611"/>
      <c r="F667" s="369"/>
      <c r="G667" s="369"/>
      <c r="H667" s="369"/>
      <c r="I667" s="369"/>
    </row>
    <row r="668" spans="1:9" s="209" customFormat="1" x14ac:dyDescent="0.2">
      <c r="A668" s="369"/>
      <c r="B668" s="369"/>
      <c r="C668" s="369"/>
      <c r="D668" s="610"/>
      <c r="E668" s="611"/>
      <c r="F668" s="369"/>
      <c r="G668" s="369"/>
      <c r="H668" s="369"/>
      <c r="I668" s="369"/>
    </row>
    <row r="669" spans="1:9" s="209" customFormat="1" x14ac:dyDescent="0.2">
      <c r="A669" s="369"/>
      <c r="B669" s="369"/>
      <c r="C669" s="369"/>
      <c r="D669" s="610"/>
      <c r="E669" s="611"/>
      <c r="F669" s="369"/>
      <c r="G669" s="369"/>
      <c r="H669" s="369"/>
      <c r="I669" s="369"/>
    </row>
    <row r="670" spans="1:9" s="209" customFormat="1" x14ac:dyDescent="0.2">
      <c r="A670" s="369"/>
      <c r="B670" s="369"/>
      <c r="C670" s="369"/>
      <c r="D670" s="610"/>
      <c r="E670" s="611"/>
      <c r="F670" s="369"/>
      <c r="G670" s="369"/>
      <c r="H670" s="369"/>
      <c r="I670" s="369"/>
    </row>
    <row r="671" spans="1:9" s="209" customFormat="1" x14ac:dyDescent="0.2">
      <c r="A671" s="369"/>
      <c r="B671" s="369"/>
      <c r="C671" s="369"/>
      <c r="D671" s="610"/>
      <c r="E671" s="611"/>
      <c r="F671" s="369"/>
      <c r="G671" s="369"/>
      <c r="H671" s="369"/>
      <c r="I671" s="369"/>
    </row>
    <row r="672" spans="1:9" s="209" customFormat="1" x14ac:dyDescent="0.2">
      <c r="A672" s="369"/>
      <c r="B672" s="369"/>
      <c r="C672" s="369"/>
      <c r="D672" s="610"/>
      <c r="E672" s="611"/>
      <c r="F672" s="369"/>
      <c r="G672" s="369"/>
      <c r="H672" s="369"/>
      <c r="I672" s="369"/>
    </row>
    <row r="673" spans="1:9" s="209" customFormat="1" x14ac:dyDescent="0.2">
      <c r="A673" s="369"/>
      <c r="B673" s="369"/>
      <c r="C673" s="369"/>
      <c r="D673" s="610"/>
      <c r="E673" s="611"/>
      <c r="F673" s="369"/>
      <c r="G673" s="369"/>
      <c r="H673" s="369"/>
      <c r="I673" s="369"/>
    </row>
    <row r="674" spans="1:9" s="209" customFormat="1" x14ac:dyDescent="0.2">
      <c r="A674" s="369"/>
      <c r="B674" s="369"/>
      <c r="C674" s="369"/>
      <c r="D674" s="610"/>
      <c r="E674" s="611"/>
      <c r="F674" s="369"/>
      <c r="G674" s="369"/>
      <c r="H674" s="369"/>
      <c r="I674" s="369"/>
    </row>
    <row r="675" spans="1:9" s="209" customFormat="1" x14ac:dyDescent="0.2">
      <c r="A675" s="369"/>
      <c r="B675" s="369"/>
      <c r="C675" s="369"/>
      <c r="D675" s="610"/>
      <c r="E675" s="611"/>
      <c r="F675" s="369"/>
      <c r="G675" s="369"/>
      <c r="H675" s="369"/>
      <c r="I675" s="369"/>
    </row>
    <row r="676" spans="1:9" s="209" customFormat="1" x14ac:dyDescent="0.2">
      <c r="A676" s="369"/>
      <c r="B676" s="369"/>
      <c r="C676" s="369"/>
      <c r="D676" s="610"/>
      <c r="E676" s="611"/>
      <c r="F676" s="369"/>
      <c r="G676" s="369"/>
      <c r="H676" s="369"/>
      <c r="I676" s="369"/>
    </row>
    <row r="677" spans="1:9" s="209" customFormat="1" x14ac:dyDescent="0.2">
      <c r="A677" s="369"/>
      <c r="B677" s="369"/>
      <c r="C677" s="369"/>
      <c r="D677" s="610"/>
      <c r="E677" s="611"/>
      <c r="F677" s="369"/>
      <c r="G677" s="369"/>
      <c r="H677" s="369"/>
      <c r="I677" s="369"/>
    </row>
    <row r="678" spans="1:9" s="209" customFormat="1" x14ac:dyDescent="0.2">
      <c r="A678" s="369"/>
      <c r="B678" s="369"/>
      <c r="C678" s="369"/>
      <c r="D678" s="610"/>
      <c r="E678" s="611"/>
      <c r="F678" s="369"/>
      <c r="G678" s="369"/>
      <c r="H678" s="369"/>
      <c r="I678" s="369"/>
    </row>
    <row r="679" spans="1:9" s="209" customFormat="1" x14ac:dyDescent="0.2">
      <c r="A679" s="369"/>
      <c r="B679" s="369"/>
      <c r="C679" s="369"/>
      <c r="D679" s="610"/>
      <c r="E679" s="611"/>
      <c r="F679" s="369"/>
      <c r="G679" s="369"/>
      <c r="H679" s="369"/>
      <c r="I679" s="369"/>
    </row>
    <row r="680" spans="1:9" s="209" customFormat="1" x14ac:dyDescent="0.2">
      <c r="A680" s="369"/>
      <c r="B680" s="369"/>
      <c r="C680" s="369"/>
      <c r="D680" s="610"/>
      <c r="E680" s="611"/>
      <c r="F680" s="369"/>
      <c r="G680" s="369"/>
      <c r="H680" s="369"/>
      <c r="I680" s="369"/>
    </row>
    <row r="681" spans="1:9" s="209" customFormat="1" x14ac:dyDescent="0.2">
      <c r="A681" s="369"/>
      <c r="B681" s="369"/>
      <c r="C681" s="369"/>
      <c r="D681" s="610"/>
      <c r="E681" s="611"/>
      <c r="F681" s="369"/>
      <c r="G681" s="369"/>
      <c r="H681" s="369"/>
      <c r="I681" s="369"/>
    </row>
    <row r="682" spans="1:9" s="209" customFormat="1" x14ac:dyDescent="0.2">
      <c r="A682" s="369"/>
      <c r="B682" s="369"/>
      <c r="C682" s="369"/>
      <c r="D682" s="610"/>
      <c r="E682" s="611"/>
      <c r="F682" s="369"/>
      <c r="G682" s="369"/>
      <c r="H682" s="369"/>
      <c r="I682" s="369"/>
    </row>
    <row r="683" spans="1:9" s="209" customFormat="1" x14ac:dyDescent="0.2">
      <c r="A683" s="369"/>
      <c r="B683" s="369"/>
      <c r="C683" s="369"/>
      <c r="D683" s="610"/>
      <c r="E683" s="611"/>
      <c r="F683" s="369"/>
      <c r="G683" s="369"/>
      <c r="H683" s="369"/>
      <c r="I683" s="369"/>
    </row>
    <row r="684" spans="1:9" s="209" customFormat="1" x14ac:dyDescent="0.2">
      <c r="A684" s="369"/>
      <c r="B684" s="369"/>
      <c r="C684" s="369"/>
      <c r="D684" s="610"/>
      <c r="E684" s="611"/>
      <c r="F684" s="369"/>
      <c r="G684" s="369"/>
      <c r="H684" s="369"/>
      <c r="I684" s="369"/>
    </row>
    <row r="685" spans="1:9" s="209" customFormat="1" x14ac:dyDescent="0.2">
      <c r="A685" s="369"/>
      <c r="B685" s="369"/>
      <c r="C685" s="369"/>
      <c r="D685" s="610"/>
      <c r="E685" s="611"/>
      <c r="F685" s="369"/>
      <c r="G685" s="369"/>
      <c r="H685" s="369"/>
      <c r="I685" s="369"/>
    </row>
    <row r="686" spans="1:9" s="209" customFormat="1" x14ac:dyDescent="0.2">
      <c r="A686" s="369"/>
      <c r="B686" s="369"/>
      <c r="C686" s="369"/>
      <c r="D686" s="610"/>
      <c r="E686" s="611"/>
      <c r="F686" s="369"/>
      <c r="G686" s="369"/>
      <c r="H686" s="369"/>
      <c r="I686" s="369"/>
    </row>
    <row r="687" spans="1:9" s="209" customFormat="1" x14ac:dyDescent="0.2">
      <c r="A687" s="369"/>
      <c r="B687" s="369"/>
      <c r="C687" s="369"/>
      <c r="D687" s="610"/>
      <c r="E687" s="611"/>
      <c r="F687" s="369"/>
      <c r="G687" s="369"/>
      <c r="H687" s="369"/>
      <c r="I687" s="369"/>
    </row>
    <row r="688" spans="1:9" s="209" customFormat="1" x14ac:dyDescent="0.2">
      <c r="A688" s="369"/>
      <c r="B688" s="369"/>
      <c r="C688" s="369"/>
      <c r="D688" s="610"/>
      <c r="E688" s="611"/>
      <c r="F688" s="369"/>
      <c r="G688" s="369"/>
      <c r="H688" s="369"/>
      <c r="I688" s="369"/>
    </row>
    <row r="689" spans="1:9" s="209" customFormat="1" x14ac:dyDescent="0.2">
      <c r="A689" s="369"/>
      <c r="B689" s="369"/>
      <c r="C689" s="369"/>
      <c r="D689" s="610"/>
      <c r="E689" s="611"/>
      <c r="F689" s="369"/>
      <c r="G689" s="369"/>
      <c r="H689" s="369"/>
      <c r="I689" s="369"/>
    </row>
    <row r="690" spans="1:9" s="209" customFormat="1" x14ac:dyDescent="0.2">
      <c r="A690" s="369"/>
      <c r="B690" s="369"/>
      <c r="C690" s="369"/>
      <c r="D690" s="610"/>
      <c r="E690" s="611"/>
      <c r="F690" s="369"/>
      <c r="G690" s="369"/>
      <c r="H690" s="369"/>
      <c r="I690" s="369"/>
    </row>
    <row r="691" spans="1:9" s="209" customFormat="1" x14ac:dyDescent="0.2">
      <c r="A691" s="369"/>
      <c r="B691" s="369"/>
      <c r="C691" s="369"/>
      <c r="D691" s="610"/>
      <c r="E691" s="611"/>
      <c r="F691" s="369"/>
      <c r="G691" s="369"/>
      <c r="H691" s="369"/>
      <c r="I691" s="369"/>
    </row>
    <row r="692" spans="1:9" s="209" customFormat="1" x14ac:dyDescent="0.2">
      <c r="A692" s="369"/>
      <c r="B692" s="369"/>
      <c r="C692" s="369"/>
      <c r="D692" s="610"/>
      <c r="E692" s="611"/>
      <c r="F692" s="369"/>
      <c r="G692" s="369"/>
      <c r="H692" s="369"/>
      <c r="I692" s="369"/>
    </row>
    <row r="693" spans="1:9" s="209" customFormat="1" x14ac:dyDescent="0.2">
      <c r="A693" s="369"/>
      <c r="B693" s="369"/>
      <c r="C693" s="369"/>
      <c r="D693" s="610"/>
      <c r="E693" s="611"/>
      <c r="F693" s="369"/>
      <c r="G693" s="369"/>
      <c r="H693" s="369"/>
      <c r="I693" s="369"/>
    </row>
    <row r="694" spans="1:9" s="209" customFormat="1" x14ac:dyDescent="0.2">
      <c r="A694" s="369"/>
      <c r="B694" s="369"/>
      <c r="C694" s="369"/>
      <c r="D694" s="610"/>
      <c r="E694" s="611"/>
      <c r="F694" s="369"/>
      <c r="G694" s="369"/>
      <c r="H694" s="369"/>
      <c r="I694" s="369"/>
    </row>
    <row r="695" spans="1:9" s="209" customFormat="1" x14ac:dyDescent="0.2">
      <c r="A695" s="369"/>
      <c r="B695" s="369"/>
      <c r="C695" s="369"/>
      <c r="D695" s="610"/>
      <c r="E695" s="611"/>
      <c r="F695" s="369"/>
      <c r="G695" s="369"/>
      <c r="H695" s="369"/>
      <c r="I695" s="369"/>
    </row>
    <row r="696" spans="1:9" s="209" customFormat="1" x14ac:dyDescent="0.2">
      <c r="A696" s="369"/>
      <c r="B696" s="369"/>
      <c r="C696" s="369"/>
      <c r="D696" s="610"/>
      <c r="E696" s="611"/>
      <c r="F696" s="369"/>
      <c r="G696" s="369"/>
      <c r="H696" s="369"/>
      <c r="I696" s="369"/>
    </row>
    <row r="697" spans="1:9" s="209" customFormat="1" x14ac:dyDescent="0.2">
      <c r="A697" s="369"/>
      <c r="B697" s="369"/>
      <c r="C697" s="369"/>
      <c r="D697" s="610"/>
      <c r="E697" s="611"/>
      <c r="F697" s="369"/>
      <c r="G697" s="369"/>
      <c r="H697" s="369"/>
      <c r="I697" s="369"/>
    </row>
    <row r="698" spans="1:9" s="209" customFormat="1" x14ac:dyDescent="0.2">
      <c r="A698" s="369"/>
      <c r="B698" s="369"/>
      <c r="C698" s="369"/>
      <c r="D698" s="610"/>
      <c r="E698" s="611"/>
      <c r="F698" s="369"/>
      <c r="G698" s="369"/>
      <c r="H698" s="369"/>
      <c r="I698" s="369"/>
    </row>
    <row r="699" spans="1:9" s="209" customFormat="1" x14ac:dyDescent="0.2">
      <c r="A699" s="369"/>
      <c r="B699" s="369"/>
      <c r="C699" s="369"/>
      <c r="D699" s="610"/>
      <c r="E699" s="611"/>
      <c r="F699" s="369"/>
      <c r="G699" s="369"/>
      <c r="H699" s="369"/>
      <c r="I699" s="369"/>
    </row>
    <row r="700" spans="1:9" s="209" customFormat="1" x14ac:dyDescent="0.2">
      <c r="A700" s="369"/>
      <c r="B700" s="369"/>
      <c r="C700" s="369"/>
      <c r="D700" s="610"/>
      <c r="E700" s="611"/>
      <c r="F700" s="369"/>
      <c r="G700" s="369"/>
      <c r="H700" s="369"/>
      <c r="I700" s="369"/>
    </row>
    <row r="701" spans="1:9" s="209" customFormat="1" x14ac:dyDescent="0.2">
      <c r="A701" s="369"/>
      <c r="B701" s="369"/>
      <c r="C701" s="369"/>
      <c r="D701" s="610"/>
      <c r="E701" s="611"/>
      <c r="F701" s="369"/>
      <c r="G701" s="369"/>
      <c r="H701" s="369"/>
      <c r="I701" s="369"/>
    </row>
    <row r="702" spans="1:9" s="209" customFormat="1" x14ac:dyDescent="0.2">
      <c r="A702" s="369"/>
      <c r="B702" s="369"/>
      <c r="C702" s="369"/>
      <c r="D702" s="610"/>
      <c r="E702" s="611"/>
      <c r="F702" s="369"/>
      <c r="G702" s="369"/>
      <c r="H702" s="369"/>
      <c r="I702" s="369"/>
    </row>
    <row r="703" spans="1:9" s="209" customFormat="1" x14ac:dyDescent="0.2">
      <c r="A703" s="369"/>
      <c r="B703" s="369"/>
      <c r="C703" s="369"/>
      <c r="D703" s="610"/>
      <c r="E703" s="611"/>
      <c r="F703" s="369"/>
      <c r="G703" s="369"/>
      <c r="H703" s="369"/>
      <c r="I703" s="369"/>
    </row>
    <row r="704" spans="1:9" s="209" customFormat="1" x14ac:dyDescent="0.2">
      <c r="A704" s="369"/>
      <c r="B704" s="369"/>
      <c r="C704" s="369"/>
      <c r="D704" s="610"/>
      <c r="E704" s="611"/>
      <c r="F704" s="369"/>
      <c r="G704" s="369"/>
      <c r="H704" s="369"/>
      <c r="I704" s="369"/>
    </row>
    <row r="705" spans="1:9" s="209" customFormat="1" x14ac:dyDescent="0.2">
      <c r="A705" s="448"/>
      <c r="B705" s="329"/>
      <c r="C705" s="329"/>
      <c r="D705" s="334"/>
      <c r="E705" s="599"/>
      <c r="F705" s="329"/>
      <c r="G705" s="329"/>
      <c r="H705" s="449"/>
      <c r="I705" s="329"/>
    </row>
    <row r="706" spans="1:9" s="209" customFormat="1" x14ac:dyDescent="0.2">
      <c r="A706" s="448"/>
      <c r="B706" s="329"/>
      <c r="C706" s="329"/>
      <c r="D706" s="334"/>
      <c r="E706" s="599"/>
      <c r="F706" s="329"/>
      <c r="G706" s="329"/>
      <c r="H706" s="449"/>
      <c r="I706" s="329"/>
    </row>
    <row r="707" spans="1:9" s="209" customFormat="1" x14ac:dyDescent="0.2">
      <c r="A707" s="448"/>
      <c r="B707" s="329"/>
      <c r="C707" s="329"/>
      <c r="D707" s="334"/>
      <c r="E707" s="599"/>
      <c r="F707" s="329"/>
      <c r="G707" s="329"/>
      <c r="H707" s="449"/>
      <c r="I707" s="329"/>
    </row>
    <row r="708" spans="1:9" s="209" customFormat="1" x14ac:dyDescent="0.2">
      <c r="A708" s="448"/>
      <c r="B708" s="329"/>
      <c r="C708" s="329"/>
      <c r="D708" s="334"/>
      <c r="E708" s="599"/>
      <c r="F708" s="329"/>
      <c r="G708" s="329"/>
      <c r="H708" s="449"/>
      <c r="I708" s="329"/>
    </row>
    <row r="709" spans="1:9" s="209" customFormat="1" x14ac:dyDescent="0.2">
      <c r="A709" s="448"/>
      <c r="B709" s="329"/>
      <c r="C709" s="329"/>
      <c r="D709" s="334"/>
      <c r="E709" s="599"/>
      <c r="F709" s="329"/>
      <c r="G709" s="329"/>
      <c r="H709" s="449"/>
      <c r="I709" s="329"/>
    </row>
    <row r="710" spans="1:9" s="209" customFormat="1" x14ac:dyDescent="0.2">
      <c r="A710" s="448"/>
      <c r="B710" s="329"/>
      <c r="C710" s="329"/>
      <c r="D710" s="334"/>
      <c r="E710" s="599"/>
      <c r="F710" s="329"/>
      <c r="G710" s="329"/>
      <c r="H710" s="449"/>
      <c r="I710" s="329"/>
    </row>
    <row r="711" spans="1:9" s="209" customFormat="1" x14ac:dyDescent="0.2">
      <c r="A711" s="448"/>
      <c r="B711" s="329"/>
      <c r="C711" s="329"/>
      <c r="D711" s="334"/>
      <c r="E711" s="599"/>
      <c r="F711" s="329"/>
      <c r="G711" s="329"/>
      <c r="H711" s="449"/>
      <c r="I711" s="329"/>
    </row>
    <row r="712" spans="1:9" s="209" customFormat="1" x14ac:dyDescent="0.2">
      <c r="A712" s="448"/>
      <c r="B712" s="329"/>
      <c r="C712" s="329"/>
      <c r="D712" s="334"/>
      <c r="E712" s="599"/>
      <c r="F712" s="329"/>
      <c r="G712" s="329"/>
      <c r="H712" s="449"/>
      <c r="I712" s="329"/>
    </row>
    <row r="713" spans="1:9" s="209" customFormat="1" x14ac:dyDescent="0.2">
      <c r="A713" s="448"/>
      <c r="B713" s="329"/>
      <c r="C713" s="329"/>
      <c r="D713" s="334"/>
      <c r="E713" s="599"/>
      <c r="F713" s="329"/>
      <c r="G713" s="329"/>
      <c r="H713" s="449"/>
      <c r="I713" s="329"/>
    </row>
    <row r="714" spans="1:9" s="209" customFormat="1" x14ac:dyDescent="0.2">
      <c r="A714" s="448"/>
      <c r="B714" s="329"/>
      <c r="C714" s="329"/>
      <c r="D714" s="334"/>
      <c r="E714" s="599"/>
      <c r="F714" s="329"/>
      <c r="G714" s="329"/>
      <c r="H714" s="449"/>
      <c r="I714" s="329"/>
    </row>
    <row r="715" spans="1:9" s="209" customFormat="1" x14ac:dyDescent="0.2">
      <c r="A715" s="448"/>
      <c r="B715" s="329"/>
      <c r="C715" s="329"/>
      <c r="D715" s="334"/>
      <c r="E715" s="599"/>
      <c r="F715" s="329"/>
      <c r="G715" s="329"/>
      <c r="H715" s="449"/>
      <c r="I715" s="329"/>
    </row>
    <row r="716" spans="1:9" s="209" customFormat="1" x14ac:dyDescent="0.2">
      <c r="A716" s="448"/>
      <c r="B716" s="329"/>
      <c r="C716" s="329"/>
      <c r="D716" s="334"/>
      <c r="E716" s="599"/>
      <c r="F716" s="329"/>
      <c r="G716" s="329"/>
      <c r="H716" s="449"/>
      <c r="I716" s="329"/>
    </row>
    <row r="717" spans="1:9" s="209" customFormat="1" x14ac:dyDescent="0.2">
      <c r="A717" s="448"/>
      <c r="B717" s="329"/>
      <c r="C717" s="329"/>
      <c r="D717" s="334"/>
      <c r="E717" s="599"/>
      <c r="F717" s="329"/>
      <c r="G717" s="329"/>
      <c r="H717" s="449"/>
      <c r="I717" s="329"/>
    </row>
    <row r="718" spans="1:9" s="209" customFormat="1" x14ac:dyDescent="0.2">
      <c r="A718" s="448"/>
      <c r="B718" s="329"/>
      <c r="C718" s="329"/>
      <c r="D718" s="334"/>
      <c r="E718" s="599"/>
      <c r="F718" s="329"/>
      <c r="G718" s="329"/>
      <c r="H718" s="449"/>
      <c r="I718" s="329"/>
    </row>
    <row r="719" spans="1:9" s="209" customFormat="1" x14ac:dyDescent="0.2">
      <c r="A719" s="448"/>
      <c r="B719" s="329"/>
      <c r="C719" s="329"/>
      <c r="D719" s="334"/>
      <c r="E719" s="599"/>
      <c r="F719" s="329"/>
      <c r="G719" s="329"/>
      <c r="H719" s="449"/>
      <c r="I719" s="329"/>
    </row>
    <row r="720" spans="1:9" s="209" customFormat="1" x14ac:dyDescent="0.2">
      <c r="A720" s="448"/>
      <c r="B720" s="329"/>
      <c r="C720" s="329"/>
      <c r="D720" s="334"/>
      <c r="E720" s="599"/>
      <c r="F720" s="329"/>
      <c r="G720" s="329"/>
      <c r="H720" s="449"/>
      <c r="I720" s="329"/>
    </row>
    <row r="721" spans="1:9" s="209" customFormat="1" x14ac:dyDescent="0.2">
      <c r="A721" s="448"/>
      <c r="B721" s="329"/>
      <c r="C721" s="329"/>
      <c r="D721" s="334"/>
      <c r="E721" s="599"/>
      <c r="F721" s="329"/>
      <c r="G721" s="329"/>
      <c r="H721" s="449"/>
      <c r="I721" s="329"/>
    </row>
    <row r="722" spans="1:9" s="209" customFormat="1" x14ac:dyDescent="0.2">
      <c r="A722" s="448"/>
      <c r="B722" s="329"/>
      <c r="C722" s="329"/>
      <c r="D722" s="334"/>
      <c r="E722" s="599"/>
      <c r="F722" s="329"/>
      <c r="G722" s="329"/>
      <c r="H722" s="449"/>
      <c r="I722" s="329"/>
    </row>
    <row r="723" spans="1:9" s="209" customFormat="1" x14ac:dyDescent="0.2">
      <c r="A723" s="448"/>
      <c r="B723" s="329"/>
      <c r="C723" s="329"/>
      <c r="D723" s="334"/>
      <c r="E723" s="599"/>
      <c r="F723" s="329"/>
      <c r="G723" s="329"/>
      <c r="H723" s="449"/>
      <c r="I723" s="329"/>
    </row>
    <row r="724" spans="1:9" s="209" customFormat="1" x14ac:dyDescent="0.2">
      <c r="A724" s="448"/>
      <c r="B724" s="329"/>
      <c r="C724" s="329"/>
      <c r="D724" s="334"/>
      <c r="E724" s="599"/>
      <c r="F724" s="329"/>
      <c r="G724" s="329"/>
      <c r="H724" s="449"/>
      <c r="I724" s="329"/>
    </row>
    <row r="725" spans="1:9" s="209" customFormat="1" x14ac:dyDescent="0.2">
      <c r="A725" s="448"/>
      <c r="B725" s="329"/>
      <c r="C725" s="329"/>
      <c r="D725" s="334"/>
      <c r="E725" s="599"/>
      <c r="F725" s="329"/>
      <c r="G725" s="329"/>
      <c r="H725" s="449"/>
      <c r="I725" s="329"/>
    </row>
    <row r="726" spans="1:9" s="209" customFormat="1" x14ac:dyDescent="0.2">
      <c r="A726" s="448"/>
      <c r="B726" s="329"/>
      <c r="C726" s="329"/>
      <c r="D726" s="334"/>
      <c r="E726" s="599"/>
      <c r="F726" s="329"/>
      <c r="G726" s="329"/>
      <c r="H726" s="449"/>
      <c r="I726" s="329"/>
    </row>
    <row r="727" spans="1:9" s="209" customFormat="1" x14ac:dyDescent="0.2">
      <c r="A727" s="448"/>
      <c r="B727" s="329"/>
      <c r="C727" s="329"/>
      <c r="D727" s="334"/>
      <c r="E727" s="599"/>
      <c r="F727" s="329"/>
      <c r="G727" s="329"/>
      <c r="H727" s="449"/>
      <c r="I727" s="329"/>
    </row>
    <row r="728" spans="1:9" s="209" customFormat="1" x14ac:dyDescent="0.2">
      <c r="A728" s="448"/>
      <c r="B728" s="329"/>
      <c r="C728" s="329"/>
      <c r="D728" s="334"/>
      <c r="E728" s="599"/>
      <c r="F728" s="329"/>
      <c r="G728" s="329"/>
      <c r="H728" s="449"/>
      <c r="I728" s="329"/>
    </row>
    <row r="729" spans="1:9" s="209" customFormat="1" x14ac:dyDescent="0.2">
      <c r="A729" s="448"/>
      <c r="B729" s="329"/>
      <c r="C729" s="329"/>
      <c r="D729" s="334"/>
      <c r="E729" s="599"/>
      <c r="F729" s="329"/>
      <c r="G729" s="329"/>
      <c r="H729" s="449"/>
      <c r="I729" s="329"/>
    </row>
    <row r="730" spans="1:9" s="209" customFormat="1" x14ac:dyDescent="0.2">
      <c r="A730" s="448"/>
      <c r="B730" s="329"/>
      <c r="C730" s="329"/>
      <c r="D730" s="334"/>
      <c r="E730" s="599"/>
      <c r="F730" s="329"/>
      <c r="G730" s="329"/>
      <c r="H730" s="449"/>
      <c r="I730" s="329"/>
    </row>
    <row r="731" spans="1:9" s="209" customFormat="1" x14ac:dyDescent="0.2">
      <c r="A731" s="448"/>
      <c r="B731" s="329"/>
      <c r="C731" s="329"/>
      <c r="D731" s="334"/>
      <c r="E731" s="599"/>
      <c r="F731" s="329"/>
      <c r="G731" s="329"/>
      <c r="H731" s="449"/>
      <c r="I731" s="329"/>
    </row>
    <row r="732" spans="1:9" s="209" customFormat="1" x14ac:dyDescent="0.2">
      <c r="A732" s="448"/>
      <c r="B732" s="329"/>
      <c r="C732" s="329"/>
      <c r="D732" s="334"/>
      <c r="E732" s="599"/>
      <c r="F732" s="329"/>
      <c r="G732" s="329"/>
      <c r="H732" s="449"/>
      <c r="I732" s="329"/>
    </row>
    <row r="733" spans="1:9" s="209" customFormat="1" x14ac:dyDescent="0.2">
      <c r="A733" s="448"/>
      <c r="B733" s="329"/>
      <c r="C733" s="329"/>
      <c r="D733" s="334"/>
      <c r="E733" s="599"/>
      <c r="F733" s="329"/>
      <c r="G733" s="329"/>
      <c r="H733" s="449"/>
      <c r="I733" s="329"/>
    </row>
    <row r="734" spans="1:9" s="209" customFormat="1" x14ac:dyDescent="0.2">
      <c r="A734" s="448"/>
      <c r="B734" s="329"/>
      <c r="C734" s="329"/>
      <c r="D734" s="334"/>
      <c r="E734" s="599"/>
      <c r="F734" s="329"/>
      <c r="G734" s="329"/>
      <c r="H734" s="449"/>
      <c r="I734" s="329"/>
    </row>
    <row r="735" spans="1:9" s="209" customFormat="1" x14ac:dyDescent="0.2">
      <c r="A735" s="448"/>
      <c r="B735" s="329"/>
      <c r="C735" s="329"/>
      <c r="D735" s="334"/>
      <c r="E735" s="599"/>
      <c r="F735" s="329"/>
      <c r="G735" s="329"/>
      <c r="H735" s="449"/>
      <c r="I735" s="329"/>
    </row>
    <row r="736" spans="1:9" s="209" customFormat="1" x14ac:dyDescent="0.2">
      <c r="A736" s="448"/>
      <c r="B736" s="329"/>
      <c r="C736" s="329"/>
      <c r="D736" s="334"/>
      <c r="E736" s="599"/>
      <c r="F736" s="329"/>
      <c r="G736" s="329"/>
      <c r="H736" s="449"/>
      <c r="I736" s="329"/>
    </row>
    <row r="737" spans="1:9" s="209" customFormat="1" x14ac:dyDescent="0.2">
      <c r="A737" s="448"/>
      <c r="B737" s="329"/>
      <c r="C737" s="329"/>
      <c r="D737" s="334"/>
      <c r="E737" s="599"/>
      <c r="F737" s="329"/>
      <c r="G737" s="329"/>
      <c r="H737" s="449"/>
      <c r="I737" s="329"/>
    </row>
    <row r="738" spans="1:9" s="209" customFormat="1" x14ac:dyDescent="0.2">
      <c r="A738" s="448"/>
      <c r="B738" s="329"/>
      <c r="C738" s="329"/>
      <c r="D738" s="334"/>
      <c r="E738" s="599"/>
      <c r="F738" s="329"/>
      <c r="G738" s="329"/>
      <c r="H738" s="449"/>
      <c r="I738" s="329"/>
    </row>
    <row r="739" spans="1:9" s="209" customFormat="1" x14ac:dyDescent="0.2">
      <c r="A739" s="448"/>
      <c r="B739" s="329"/>
      <c r="C739" s="329"/>
      <c r="D739" s="334"/>
      <c r="E739" s="599"/>
      <c r="F739" s="329"/>
      <c r="G739" s="329"/>
      <c r="H739" s="449"/>
      <c r="I739" s="329"/>
    </row>
    <row r="740" spans="1:9" s="209" customFormat="1" x14ac:dyDescent="0.2">
      <c r="A740" s="448"/>
      <c r="B740" s="329"/>
      <c r="C740" s="329"/>
      <c r="D740" s="334"/>
      <c r="E740" s="599"/>
      <c r="F740" s="329"/>
      <c r="G740" s="329"/>
      <c r="H740" s="449"/>
      <c r="I740" s="329"/>
    </row>
    <row r="741" spans="1:9" s="209" customFormat="1" x14ac:dyDescent="0.2">
      <c r="A741" s="448"/>
      <c r="B741" s="329"/>
      <c r="C741" s="329"/>
      <c r="D741" s="334"/>
      <c r="E741" s="599"/>
      <c r="F741" s="329"/>
      <c r="G741" s="329"/>
      <c r="H741" s="449"/>
      <c r="I741" s="329"/>
    </row>
    <row r="742" spans="1:9" s="209" customFormat="1" x14ac:dyDescent="0.2">
      <c r="A742" s="448"/>
      <c r="B742" s="329"/>
      <c r="C742" s="329"/>
      <c r="D742" s="334"/>
      <c r="E742" s="599"/>
      <c r="F742" s="329"/>
      <c r="G742" s="329"/>
      <c r="H742" s="449"/>
      <c r="I742" s="329"/>
    </row>
    <row r="743" spans="1:9" s="209" customFormat="1" x14ac:dyDescent="0.2">
      <c r="A743" s="448"/>
      <c r="B743" s="329"/>
      <c r="C743" s="329"/>
      <c r="D743" s="334"/>
      <c r="E743" s="599"/>
      <c r="F743" s="329"/>
      <c r="G743" s="329"/>
      <c r="H743" s="449"/>
      <c r="I743" s="329"/>
    </row>
    <row r="744" spans="1:9" s="209" customFormat="1" x14ac:dyDescent="0.2">
      <c r="A744" s="448"/>
      <c r="B744" s="329"/>
      <c r="C744" s="329"/>
      <c r="D744" s="334"/>
      <c r="E744" s="599"/>
      <c r="F744" s="329"/>
      <c r="G744" s="329"/>
      <c r="H744" s="449"/>
      <c r="I744" s="329"/>
    </row>
    <row r="745" spans="1:9" s="209" customFormat="1" x14ac:dyDescent="0.2">
      <c r="A745" s="448"/>
      <c r="B745" s="329"/>
      <c r="C745" s="329"/>
      <c r="D745" s="334"/>
      <c r="E745" s="599"/>
      <c r="F745" s="329"/>
      <c r="G745" s="329"/>
      <c r="H745" s="449"/>
      <c r="I745" s="329"/>
    </row>
    <row r="746" spans="1:9" s="209" customFormat="1" x14ac:dyDescent="0.2">
      <c r="A746" s="448"/>
      <c r="B746" s="329"/>
      <c r="C746" s="329"/>
      <c r="D746" s="334"/>
      <c r="E746" s="599"/>
      <c r="F746" s="329"/>
      <c r="G746" s="329"/>
      <c r="H746" s="449"/>
      <c r="I746" s="329"/>
    </row>
    <row r="747" spans="1:9" s="209" customFormat="1" x14ac:dyDescent="0.2">
      <c r="A747" s="448"/>
      <c r="B747" s="329"/>
      <c r="C747" s="329"/>
      <c r="D747" s="334"/>
      <c r="E747" s="599"/>
      <c r="F747" s="329"/>
      <c r="G747" s="329"/>
      <c r="H747" s="449"/>
      <c r="I747" s="329"/>
    </row>
    <row r="748" spans="1:9" s="209" customFormat="1" x14ac:dyDescent="0.2">
      <c r="A748" s="448"/>
      <c r="B748" s="329"/>
      <c r="C748" s="329"/>
      <c r="D748" s="334"/>
      <c r="E748" s="599"/>
      <c r="F748" s="329"/>
      <c r="G748" s="329"/>
      <c r="H748" s="449"/>
      <c r="I748" s="329"/>
    </row>
    <row r="749" spans="1:9" s="209" customFormat="1" x14ac:dyDescent="0.2">
      <c r="A749" s="448"/>
      <c r="B749" s="329"/>
      <c r="C749" s="329"/>
      <c r="D749" s="334"/>
      <c r="E749" s="599"/>
      <c r="F749" s="329"/>
      <c r="G749" s="329"/>
      <c r="H749" s="449"/>
      <c r="I749" s="329"/>
    </row>
    <row r="750" spans="1:9" s="209" customFormat="1" x14ac:dyDescent="0.2">
      <c r="A750" s="448"/>
      <c r="B750" s="329"/>
      <c r="C750" s="329"/>
      <c r="D750" s="334"/>
      <c r="E750" s="599"/>
      <c r="F750" s="329"/>
      <c r="G750" s="329"/>
      <c r="H750" s="449"/>
      <c r="I750" s="329"/>
    </row>
    <row r="751" spans="1:9" s="209" customFormat="1" x14ac:dyDescent="0.2">
      <c r="A751" s="448"/>
      <c r="B751" s="329"/>
      <c r="C751" s="329"/>
      <c r="D751" s="334"/>
      <c r="E751" s="599"/>
      <c r="F751" s="329"/>
      <c r="G751" s="329"/>
      <c r="H751" s="449"/>
      <c r="I751" s="329"/>
    </row>
    <row r="752" spans="1:9" s="209" customFormat="1" x14ac:dyDescent="0.2">
      <c r="A752" s="448"/>
      <c r="B752" s="329"/>
      <c r="C752" s="329"/>
      <c r="D752" s="334"/>
      <c r="E752" s="599"/>
      <c r="F752" s="329"/>
      <c r="G752" s="329"/>
      <c r="H752" s="449"/>
      <c r="I752" s="329"/>
    </row>
    <row r="753" spans="1:9" s="209" customFormat="1" x14ac:dyDescent="0.2">
      <c r="A753" s="448"/>
      <c r="B753" s="329"/>
      <c r="C753" s="329"/>
      <c r="D753" s="334"/>
      <c r="E753" s="599"/>
      <c r="F753" s="329"/>
      <c r="G753" s="329"/>
      <c r="H753" s="449"/>
      <c r="I753" s="329"/>
    </row>
    <row r="754" spans="1:9" s="209" customFormat="1" x14ac:dyDescent="0.2">
      <c r="A754" s="448"/>
      <c r="B754" s="329"/>
      <c r="C754" s="329"/>
      <c r="D754" s="334"/>
      <c r="E754" s="599"/>
      <c r="F754" s="329"/>
      <c r="G754" s="329"/>
      <c r="H754" s="449"/>
      <c r="I754" s="329"/>
    </row>
    <row r="755" spans="1:9" s="209" customFormat="1" x14ac:dyDescent="0.2">
      <c r="A755" s="448"/>
      <c r="B755" s="329"/>
      <c r="C755" s="329"/>
      <c r="D755" s="334"/>
      <c r="E755" s="599"/>
      <c r="F755" s="329"/>
      <c r="G755" s="329"/>
      <c r="H755" s="449"/>
      <c r="I755" s="329"/>
    </row>
    <row r="756" spans="1:9" s="209" customFormat="1" x14ac:dyDescent="0.2">
      <c r="A756" s="448"/>
      <c r="B756" s="329"/>
      <c r="C756" s="329"/>
      <c r="D756" s="334"/>
      <c r="E756" s="599"/>
      <c r="F756" s="329"/>
      <c r="G756" s="329"/>
      <c r="H756" s="449"/>
      <c r="I756" s="329"/>
    </row>
    <row r="757" spans="1:9" s="209" customFormat="1" x14ac:dyDescent="0.2">
      <c r="A757" s="448"/>
      <c r="B757" s="329"/>
      <c r="C757" s="329"/>
      <c r="D757" s="334"/>
      <c r="E757" s="599"/>
      <c r="F757" s="329"/>
      <c r="G757" s="329"/>
      <c r="H757" s="449"/>
      <c r="I757" s="329"/>
    </row>
    <row r="758" spans="1:9" s="209" customFormat="1" x14ac:dyDescent="0.2">
      <c r="A758" s="448"/>
      <c r="B758" s="329"/>
      <c r="C758" s="329"/>
      <c r="D758" s="334"/>
      <c r="E758" s="599"/>
      <c r="F758" s="329"/>
      <c r="G758" s="329"/>
      <c r="H758" s="449"/>
      <c r="I758" s="329"/>
    </row>
    <row r="759" spans="1:9" s="209" customFormat="1" x14ac:dyDescent="0.2">
      <c r="A759" s="448"/>
      <c r="B759" s="329"/>
      <c r="C759" s="329"/>
      <c r="D759" s="334"/>
      <c r="E759" s="599"/>
      <c r="F759" s="329"/>
      <c r="G759" s="329"/>
      <c r="H759" s="449"/>
      <c r="I759" s="329"/>
    </row>
    <row r="760" spans="1:9" s="209" customFormat="1" x14ac:dyDescent="0.2">
      <c r="A760" s="448"/>
      <c r="B760" s="329"/>
      <c r="C760" s="329"/>
      <c r="D760" s="334"/>
      <c r="E760" s="599"/>
      <c r="F760" s="329"/>
      <c r="G760" s="329"/>
      <c r="H760" s="449"/>
      <c r="I760" s="329"/>
    </row>
    <row r="761" spans="1:9" s="209" customFormat="1" x14ac:dyDescent="0.2">
      <c r="A761" s="448"/>
      <c r="B761" s="329"/>
      <c r="C761" s="329"/>
      <c r="D761" s="334"/>
      <c r="E761" s="599"/>
      <c r="F761" s="329"/>
      <c r="G761" s="329"/>
      <c r="H761" s="449"/>
      <c r="I761" s="329"/>
    </row>
    <row r="762" spans="1:9" s="209" customFormat="1" x14ac:dyDescent="0.2">
      <c r="A762" s="448"/>
      <c r="B762" s="329"/>
      <c r="C762" s="329"/>
      <c r="D762" s="334"/>
      <c r="E762" s="599"/>
      <c r="F762" s="329"/>
      <c r="G762" s="329"/>
      <c r="H762" s="449"/>
      <c r="I762" s="329"/>
    </row>
    <row r="763" spans="1:9" s="209" customFormat="1" x14ac:dyDescent="0.2">
      <c r="A763" s="448"/>
      <c r="B763" s="329"/>
      <c r="C763" s="329"/>
      <c r="D763" s="334"/>
      <c r="E763" s="599"/>
      <c r="F763" s="329"/>
      <c r="G763" s="329"/>
      <c r="H763" s="449"/>
      <c r="I763" s="329"/>
    </row>
    <row r="764" spans="1:9" s="209" customFormat="1" x14ac:dyDescent="0.2">
      <c r="A764" s="448"/>
      <c r="B764" s="329"/>
      <c r="C764" s="329"/>
      <c r="D764" s="334"/>
      <c r="E764" s="599"/>
      <c r="F764" s="329"/>
      <c r="G764" s="329"/>
      <c r="H764" s="449"/>
      <c r="I764" s="329"/>
    </row>
    <row r="765" spans="1:9" s="209" customFormat="1" x14ac:dyDescent="0.2">
      <c r="A765" s="448"/>
      <c r="B765" s="329"/>
      <c r="C765" s="329"/>
      <c r="D765" s="334"/>
      <c r="E765" s="599"/>
      <c r="F765" s="329"/>
      <c r="G765" s="329"/>
      <c r="H765" s="449"/>
      <c r="I765" s="329"/>
    </row>
    <row r="766" spans="1:9" s="209" customFormat="1" x14ac:dyDescent="0.2">
      <c r="A766" s="448"/>
      <c r="B766" s="329"/>
      <c r="C766" s="329"/>
      <c r="D766" s="334"/>
      <c r="E766" s="599"/>
      <c r="F766" s="329"/>
      <c r="G766" s="329"/>
      <c r="H766" s="449"/>
      <c r="I766" s="329"/>
    </row>
    <row r="767" spans="1:9" s="209" customFormat="1" x14ac:dyDescent="0.2">
      <c r="A767" s="448"/>
      <c r="B767" s="329"/>
      <c r="C767" s="329"/>
      <c r="D767" s="334"/>
      <c r="E767" s="599"/>
      <c r="F767" s="329"/>
      <c r="G767" s="329"/>
      <c r="H767" s="449"/>
      <c r="I767" s="329"/>
    </row>
    <row r="768" spans="1:9" s="209" customFormat="1" x14ac:dyDescent="0.2">
      <c r="A768" s="448"/>
      <c r="B768" s="329"/>
      <c r="C768" s="329"/>
      <c r="D768" s="334"/>
      <c r="E768" s="599"/>
      <c r="F768" s="329"/>
      <c r="G768" s="329"/>
      <c r="H768" s="449"/>
      <c r="I768" s="329"/>
    </row>
    <row r="769" spans="1:9" s="209" customFormat="1" x14ac:dyDescent="0.2">
      <c r="A769" s="448"/>
      <c r="B769" s="329"/>
      <c r="C769" s="329"/>
      <c r="D769" s="334"/>
      <c r="E769" s="599"/>
      <c r="F769" s="329"/>
      <c r="G769" s="329"/>
      <c r="H769" s="449"/>
      <c r="I769" s="329"/>
    </row>
    <row r="770" spans="1:9" s="209" customFormat="1" x14ac:dyDescent="0.2">
      <c r="A770" s="448"/>
      <c r="B770" s="329"/>
      <c r="C770" s="329"/>
      <c r="D770" s="334"/>
      <c r="E770" s="599"/>
      <c r="F770" s="329"/>
      <c r="G770" s="329"/>
      <c r="H770" s="449"/>
      <c r="I770" s="329"/>
    </row>
    <row r="771" spans="1:9" s="209" customFormat="1" x14ac:dyDescent="0.2">
      <c r="A771" s="448"/>
      <c r="B771" s="329"/>
      <c r="C771" s="329"/>
      <c r="D771" s="334"/>
      <c r="E771" s="599"/>
      <c r="F771" s="329"/>
      <c r="G771" s="329"/>
      <c r="H771" s="449"/>
      <c r="I771" s="329"/>
    </row>
    <row r="772" spans="1:9" s="209" customFormat="1" x14ac:dyDescent="0.2">
      <c r="A772" s="448"/>
      <c r="B772" s="329"/>
      <c r="C772" s="329"/>
      <c r="D772" s="334"/>
      <c r="E772" s="599"/>
      <c r="F772" s="329"/>
      <c r="G772" s="329"/>
      <c r="H772" s="449"/>
      <c r="I772" s="329"/>
    </row>
    <row r="773" spans="1:9" s="209" customFormat="1" x14ac:dyDescent="0.2">
      <c r="A773" s="448"/>
      <c r="B773" s="329"/>
      <c r="C773" s="329"/>
      <c r="D773" s="334"/>
      <c r="E773" s="599"/>
      <c r="F773" s="329"/>
      <c r="G773" s="329"/>
      <c r="H773" s="449"/>
      <c r="I773" s="329"/>
    </row>
    <row r="774" spans="1:9" s="209" customFormat="1" x14ac:dyDescent="0.2">
      <c r="A774" s="448"/>
      <c r="B774" s="329"/>
      <c r="C774" s="329"/>
      <c r="D774" s="334"/>
      <c r="E774" s="599"/>
      <c r="F774" s="329"/>
      <c r="G774" s="329"/>
      <c r="H774" s="449"/>
      <c r="I774" s="329"/>
    </row>
    <row r="775" spans="1:9" s="209" customFormat="1" x14ac:dyDescent="0.2">
      <c r="A775" s="448"/>
      <c r="B775" s="329"/>
      <c r="C775" s="329"/>
      <c r="D775" s="334"/>
      <c r="E775" s="599"/>
      <c r="F775" s="329"/>
      <c r="G775" s="329"/>
      <c r="H775" s="449"/>
      <c r="I775" s="329"/>
    </row>
    <row r="776" spans="1:9" s="209" customFormat="1" x14ac:dyDescent="0.2">
      <c r="A776" s="448"/>
      <c r="B776" s="329"/>
      <c r="C776" s="329"/>
      <c r="D776" s="334"/>
      <c r="E776" s="599"/>
      <c r="F776" s="329"/>
      <c r="G776" s="329"/>
      <c r="H776" s="449"/>
      <c r="I776" s="329"/>
    </row>
    <row r="777" spans="1:9" s="209" customFormat="1" x14ac:dyDescent="0.2">
      <c r="A777" s="448"/>
      <c r="B777" s="329"/>
      <c r="C777" s="329"/>
      <c r="D777" s="334"/>
      <c r="E777" s="599"/>
      <c r="F777" s="329"/>
      <c r="G777" s="329"/>
      <c r="H777" s="449"/>
      <c r="I777" s="329"/>
    </row>
    <row r="778" spans="1:9" s="209" customFormat="1" x14ac:dyDescent="0.2">
      <c r="A778" s="448"/>
      <c r="B778" s="329"/>
      <c r="C778" s="329"/>
      <c r="D778" s="334"/>
      <c r="E778" s="599"/>
      <c r="F778" s="329"/>
      <c r="G778" s="329"/>
      <c r="H778" s="449"/>
      <c r="I778" s="329"/>
    </row>
    <row r="779" spans="1:9" s="209" customFormat="1" x14ac:dyDescent="0.2">
      <c r="A779" s="448"/>
      <c r="B779" s="329"/>
      <c r="C779" s="329"/>
      <c r="D779" s="334"/>
      <c r="E779" s="599"/>
      <c r="F779" s="329"/>
      <c r="G779" s="329"/>
      <c r="H779" s="449"/>
      <c r="I779" s="329"/>
    </row>
    <row r="780" spans="1:9" s="209" customFormat="1" x14ac:dyDescent="0.2">
      <c r="A780" s="448"/>
      <c r="B780" s="329"/>
      <c r="C780" s="329"/>
      <c r="D780" s="334"/>
      <c r="E780" s="599"/>
      <c r="F780" s="329"/>
      <c r="G780" s="329"/>
      <c r="H780" s="449"/>
      <c r="I780" s="329"/>
    </row>
    <row r="781" spans="1:9" s="209" customFormat="1" x14ac:dyDescent="0.2">
      <c r="A781" s="448"/>
      <c r="B781" s="329"/>
      <c r="C781" s="329"/>
      <c r="D781" s="334"/>
      <c r="E781" s="599"/>
      <c r="F781" s="329"/>
      <c r="G781" s="329"/>
      <c r="H781" s="449"/>
      <c r="I781" s="329"/>
    </row>
    <row r="782" spans="1:9" s="209" customFormat="1" x14ac:dyDescent="0.2">
      <c r="A782" s="448"/>
      <c r="B782" s="329"/>
      <c r="C782" s="329"/>
      <c r="D782" s="334"/>
      <c r="E782" s="599"/>
      <c r="F782" s="329"/>
      <c r="G782" s="329"/>
      <c r="H782" s="449"/>
      <c r="I782" s="329"/>
    </row>
    <row r="783" spans="1:9" s="209" customFormat="1" x14ac:dyDescent="0.2">
      <c r="A783" s="448"/>
      <c r="B783" s="329"/>
      <c r="C783" s="329"/>
      <c r="D783" s="334"/>
      <c r="E783" s="599"/>
      <c r="F783" s="329"/>
      <c r="G783" s="329"/>
      <c r="H783" s="449"/>
      <c r="I783" s="329"/>
    </row>
    <row r="784" spans="1:9" s="209" customFormat="1" x14ac:dyDescent="0.2">
      <c r="A784" s="448"/>
      <c r="B784" s="329"/>
      <c r="C784" s="329"/>
      <c r="D784" s="334"/>
      <c r="E784" s="599"/>
      <c r="F784" s="329"/>
      <c r="G784" s="329"/>
      <c r="H784" s="449"/>
      <c r="I784" s="329"/>
    </row>
    <row r="785" spans="1:9" s="209" customFormat="1" x14ac:dyDescent="0.2">
      <c r="A785" s="448"/>
      <c r="B785" s="329"/>
      <c r="C785" s="329"/>
      <c r="D785" s="334"/>
      <c r="E785" s="599"/>
      <c r="F785" s="329"/>
      <c r="G785" s="329"/>
      <c r="H785" s="449"/>
      <c r="I785" s="329"/>
    </row>
    <row r="786" spans="1:9" s="209" customFormat="1" x14ac:dyDescent="0.2">
      <c r="A786" s="448"/>
      <c r="B786" s="329"/>
      <c r="C786" s="329"/>
      <c r="D786" s="334"/>
      <c r="E786" s="599"/>
      <c r="F786" s="329"/>
      <c r="G786" s="329"/>
      <c r="H786" s="449"/>
      <c r="I786" s="329"/>
    </row>
    <row r="787" spans="1:9" s="209" customFormat="1" x14ac:dyDescent="0.2">
      <c r="A787" s="448"/>
      <c r="B787" s="329"/>
      <c r="C787" s="329"/>
      <c r="D787" s="334"/>
      <c r="E787" s="599"/>
      <c r="F787" s="329"/>
      <c r="G787" s="329"/>
      <c r="H787" s="449"/>
      <c r="I787" s="329"/>
    </row>
    <row r="788" spans="1:9" s="209" customFormat="1" x14ac:dyDescent="0.2">
      <c r="A788" s="448"/>
      <c r="B788" s="329"/>
      <c r="C788" s="329"/>
      <c r="D788" s="334"/>
      <c r="E788" s="599"/>
      <c r="F788" s="329"/>
      <c r="G788" s="329"/>
      <c r="H788" s="449"/>
      <c r="I788" s="329"/>
    </row>
    <row r="789" spans="1:9" s="209" customFormat="1" x14ac:dyDescent="0.2">
      <c r="A789" s="448"/>
      <c r="B789" s="329"/>
      <c r="C789" s="329"/>
      <c r="D789" s="334"/>
      <c r="E789" s="599"/>
      <c r="F789" s="329"/>
      <c r="G789" s="329"/>
      <c r="H789" s="449"/>
      <c r="I789" s="329"/>
    </row>
    <row r="790" spans="1:9" s="209" customFormat="1" x14ac:dyDescent="0.2">
      <c r="A790" s="448"/>
      <c r="B790" s="329"/>
      <c r="C790" s="329"/>
      <c r="D790" s="334"/>
      <c r="E790" s="599"/>
      <c r="F790" s="329"/>
      <c r="G790" s="329"/>
      <c r="H790" s="449"/>
      <c r="I790" s="329"/>
    </row>
    <row r="791" spans="1:9" s="209" customFormat="1" x14ac:dyDescent="0.2">
      <c r="A791" s="448"/>
      <c r="B791" s="329"/>
      <c r="C791" s="329"/>
      <c r="D791" s="334"/>
      <c r="E791" s="599"/>
      <c r="F791" s="329"/>
      <c r="G791" s="329"/>
      <c r="H791" s="449"/>
      <c r="I791" s="329"/>
    </row>
    <row r="792" spans="1:9" s="209" customFormat="1" x14ac:dyDescent="0.2">
      <c r="A792" s="448"/>
      <c r="B792" s="329"/>
      <c r="C792" s="329"/>
      <c r="D792" s="334"/>
      <c r="E792" s="599"/>
      <c r="F792" s="329"/>
      <c r="G792" s="329"/>
      <c r="H792" s="449"/>
      <c r="I792" s="329"/>
    </row>
    <row r="793" spans="1:9" s="209" customFormat="1" x14ac:dyDescent="0.2">
      <c r="A793" s="448"/>
      <c r="B793" s="329"/>
      <c r="C793" s="329"/>
      <c r="D793" s="334"/>
      <c r="E793" s="599"/>
      <c r="F793" s="329"/>
      <c r="G793" s="329"/>
      <c r="H793" s="449"/>
      <c r="I793" s="329"/>
    </row>
    <row r="794" spans="1:9" s="209" customFormat="1" x14ac:dyDescent="0.2">
      <c r="A794" s="448"/>
      <c r="B794" s="329"/>
      <c r="C794" s="329"/>
      <c r="D794" s="334"/>
      <c r="E794" s="599"/>
      <c r="F794" s="329"/>
      <c r="G794" s="329"/>
      <c r="H794" s="449"/>
      <c r="I794" s="329"/>
    </row>
    <row r="795" spans="1:9" s="209" customFormat="1" x14ac:dyDescent="0.2">
      <c r="A795" s="448"/>
      <c r="B795" s="329"/>
      <c r="C795" s="329"/>
      <c r="D795" s="334"/>
      <c r="E795" s="599"/>
      <c r="F795" s="329"/>
      <c r="G795" s="329"/>
      <c r="H795" s="449"/>
      <c r="I795" s="329"/>
    </row>
    <row r="796" spans="1:9" s="209" customFormat="1" x14ac:dyDescent="0.2">
      <c r="A796" s="448"/>
      <c r="B796" s="329"/>
      <c r="C796" s="329"/>
      <c r="D796" s="334"/>
      <c r="E796" s="599"/>
      <c r="F796" s="329"/>
      <c r="G796" s="329"/>
      <c r="H796" s="449"/>
      <c r="I796" s="329"/>
    </row>
    <row r="797" spans="1:9" s="209" customFormat="1" x14ac:dyDescent="0.2">
      <c r="A797" s="448"/>
      <c r="B797" s="329"/>
      <c r="C797" s="329"/>
      <c r="D797" s="334"/>
      <c r="E797" s="599"/>
      <c r="F797" s="329"/>
      <c r="G797" s="329"/>
      <c r="H797" s="449"/>
      <c r="I797" s="329"/>
    </row>
    <row r="798" spans="1:9" s="209" customFormat="1" x14ac:dyDescent="0.2">
      <c r="A798" s="448"/>
      <c r="B798" s="329"/>
      <c r="C798" s="329"/>
      <c r="D798" s="334"/>
      <c r="E798" s="599"/>
      <c r="F798" s="329"/>
      <c r="G798" s="329"/>
      <c r="H798" s="449"/>
      <c r="I798" s="329"/>
    </row>
    <row r="799" spans="1:9" s="209" customFormat="1" x14ac:dyDescent="0.2">
      <c r="A799" s="448"/>
      <c r="B799" s="329"/>
      <c r="C799" s="329"/>
      <c r="D799" s="334"/>
      <c r="E799" s="599"/>
      <c r="F799" s="329"/>
      <c r="G799" s="329"/>
      <c r="H799" s="449"/>
      <c r="I799" s="329"/>
    </row>
    <row r="800" spans="1:9" s="209" customFormat="1" x14ac:dyDescent="0.2">
      <c r="A800" s="448"/>
      <c r="B800" s="329"/>
      <c r="C800" s="329"/>
      <c r="D800" s="334"/>
      <c r="E800" s="599"/>
      <c r="F800" s="329"/>
      <c r="G800" s="329"/>
      <c r="H800" s="449"/>
      <c r="I800" s="329"/>
    </row>
    <row r="801" spans="1:9" s="209" customFormat="1" x14ac:dyDescent="0.2">
      <c r="A801" s="448"/>
      <c r="B801" s="329"/>
      <c r="C801" s="329"/>
      <c r="D801" s="334"/>
      <c r="E801" s="599"/>
      <c r="F801" s="329"/>
      <c r="G801" s="329"/>
      <c r="H801" s="449"/>
      <c r="I801" s="329"/>
    </row>
    <row r="802" spans="1:9" s="209" customFormat="1" x14ac:dyDescent="0.2">
      <c r="A802" s="448"/>
      <c r="B802" s="329"/>
      <c r="C802" s="329"/>
      <c r="D802" s="334"/>
      <c r="E802" s="599"/>
      <c r="F802" s="329"/>
      <c r="G802" s="329"/>
      <c r="H802" s="449"/>
      <c r="I802" s="329"/>
    </row>
    <row r="803" spans="1:9" s="209" customFormat="1" x14ac:dyDescent="0.2">
      <c r="A803" s="448"/>
      <c r="B803" s="329"/>
      <c r="C803" s="329"/>
      <c r="D803" s="334"/>
      <c r="E803" s="599"/>
      <c r="F803" s="329"/>
      <c r="G803" s="329"/>
      <c r="H803" s="449"/>
      <c r="I803" s="329"/>
    </row>
    <row r="804" spans="1:9" s="209" customFormat="1" x14ac:dyDescent="0.2">
      <c r="A804" s="448"/>
      <c r="B804" s="329"/>
      <c r="C804" s="329"/>
      <c r="D804" s="334"/>
      <c r="E804" s="599"/>
      <c r="F804" s="329"/>
      <c r="G804" s="329"/>
      <c r="H804" s="449"/>
      <c r="I804" s="329"/>
    </row>
    <row r="805" spans="1:9" s="209" customFormat="1" x14ac:dyDescent="0.2">
      <c r="A805" s="448"/>
      <c r="B805" s="329"/>
      <c r="C805" s="329"/>
      <c r="D805" s="334"/>
      <c r="E805" s="599"/>
      <c r="F805" s="329"/>
      <c r="G805" s="329"/>
      <c r="H805" s="449"/>
      <c r="I805" s="329"/>
    </row>
    <row r="806" spans="1:9" s="209" customFormat="1" x14ac:dyDescent="0.2">
      <c r="A806" s="448"/>
      <c r="B806" s="329"/>
      <c r="C806" s="329"/>
      <c r="D806" s="334"/>
      <c r="E806" s="599"/>
      <c r="F806" s="329"/>
      <c r="G806" s="329"/>
      <c r="H806" s="449"/>
      <c r="I806" s="329"/>
    </row>
    <row r="807" spans="1:9" s="209" customFormat="1" x14ac:dyDescent="0.2">
      <c r="A807" s="448"/>
      <c r="B807" s="329"/>
      <c r="C807" s="329"/>
      <c r="D807" s="334"/>
      <c r="E807" s="599"/>
      <c r="F807" s="329"/>
      <c r="G807" s="329"/>
      <c r="H807" s="449"/>
      <c r="I807" s="329"/>
    </row>
    <row r="808" spans="1:9" s="209" customFormat="1" x14ac:dyDescent="0.2">
      <c r="A808" s="448"/>
      <c r="B808" s="329"/>
      <c r="C808" s="329"/>
      <c r="D808" s="334"/>
      <c r="E808" s="599"/>
      <c r="F808" s="329"/>
      <c r="G808" s="329"/>
      <c r="H808" s="449"/>
      <c r="I808" s="329"/>
    </row>
    <row r="809" spans="1:9" s="209" customFormat="1" x14ac:dyDescent="0.2">
      <c r="A809" s="448"/>
      <c r="B809" s="329"/>
      <c r="C809" s="329"/>
      <c r="D809" s="334"/>
      <c r="E809" s="599"/>
      <c r="F809" s="329"/>
      <c r="G809" s="329"/>
      <c r="H809" s="449"/>
      <c r="I809" s="329"/>
    </row>
    <row r="810" spans="1:9" s="209" customFormat="1" x14ac:dyDescent="0.2">
      <c r="A810" s="448"/>
      <c r="B810" s="329"/>
      <c r="C810" s="329"/>
      <c r="D810" s="334"/>
      <c r="E810" s="599"/>
      <c r="F810" s="329"/>
      <c r="G810" s="329"/>
      <c r="H810" s="449"/>
      <c r="I810" s="329"/>
    </row>
    <row r="811" spans="1:9" s="209" customFormat="1" x14ac:dyDescent="0.2">
      <c r="A811" s="448"/>
      <c r="B811" s="329"/>
      <c r="C811" s="329"/>
      <c r="D811" s="334"/>
      <c r="E811" s="599"/>
      <c r="F811" s="329"/>
      <c r="G811" s="329"/>
      <c r="H811" s="449"/>
      <c r="I811" s="329"/>
    </row>
    <row r="812" spans="1:9" s="209" customFormat="1" x14ac:dyDescent="0.2">
      <c r="A812" s="448"/>
      <c r="B812" s="329"/>
      <c r="C812" s="329"/>
      <c r="D812" s="334"/>
      <c r="E812" s="599"/>
      <c r="F812" s="329"/>
      <c r="G812" s="329"/>
      <c r="H812" s="449"/>
      <c r="I812" s="329"/>
    </row>
    <row r="813" spans="1:9" s="209" customFormat="1" x14ac:dyDescent="0.2">
      <c r="A813" s="448"/>
      <c r="B813" s="329"/>
      <c r="C813" s="329"/>
      <c r="D813" s="334"/>
      <c r="E813" s="599"/>
      <c r="F813" s="329"/>
      <c r="G813" s="329"/>
      <c r="H813" s="449"/>
      <c r="I813" s="329"/>
    </row>
    <row r="814" spans="1:9" s="209" customFormat="1" x14ac:dyDescent="0.2">
      <c r="A814" s="448"/>
      <c r="B814" s="329"/>
      <c r="C814" s="329"/>
      <c r="D814" s="334"/>
      <c r="E814" s="599"/>
      <c r="F814" s="329"/>
      <c r="G814" s="329"/>
      <c r="H814" s="449"/>
      <c r="I814" s="329"/>
    </row>
    <row r="815" spans="1:9" s="209" customFormat="1" x14ac:dyDescent="0.2">
      <c r="A815" s="448"/>
      <c r="B815" s="329"/>
      <c r="C815" s="329"/>
      <c r="D815" s="334"/>
      <c r="E815" s="599"/>
      <c r="F815" s="329"/>
      <c r="G815" s="329"/>
      <c r="H815" s="449"/>
      <c r="I815" s="329"/>
    </row>
    <row r="816" spans="1:9" s="209" customFormat="1" x14ac:dyDescent="0.2">
      <c r="A816" s="448"/>
      <c r="B816" s="329"/>
      <c r="C816" s="329"/>
      <c r="D816" s="334"/>
      <c r="E816" s="599"/>
      <c r="F816" s="329"/>
      <c r="G816" s="329"/>
      <c r="H816" s="449"/>
      <c r="I816" s="329"/>
    </row>
    <row r="817" spans="1:9" s="209" customFormat="1" x14ac:dyDescent="0.2">
      <c r="A817" s="448"/>
      <c r="B817" s="329"/>
      <c r="C817" s="329"/>
      <c r="D817" s="334"/>
      <c r="E817" s="599"/>
      <c r="F817" s="329"/>
      <c r="G817" s="329"/>
      <c r="H817" s="449"/>
      <c r="I817" s="329"/>
    </row>
    <row r="818" spans="1:9" s="209" customFormat="1" x14ac:dyDescent="0.2">
      <c r="A818" s="448"/>
      <c r="B818" s="329"/>
      <c r="C818" s="329"/>
      <c r="D818" s="334"/>
      <c r="E818" s="599"/>
      <c r="F818" s="329"/>
      <c r="G818" s="329"/>
      <c r="H818" s="449"/>
      <c r="I818" s="329"/>
    </row>
    <row r="819" spans="1:9" s="209" customFormat="1" x14ac:dyDescent="0.2">
      <c r="A819" s="448"/>
      <c r="B819" s="329"/>
      <c r="C819" s="329"/>
      <c r="D819" s="334"/>
      <c r="E819" s="599"/>
      <c r="F819" s="329"/>
      <c r="G819" s="329"/>
      <c r="H819" s="449"/>
      <c r="I819" s="329"/>
    </row>
    <row r="820" spans="1:9" s="209" customFormat="1" x14ac:dyDescent="0.2">
      <c r="A820" s="448"/>
      <c r="B820" s="329"/>
      <c r="C820" s="329"/>
      <c r="D820" s="334"/>
      <c r="E820" s="599"/>
      <c r="F820" s="329"/>
      <c r="G820" s="329"/>
      <c r="H820" s="449"/>
      <c r="I820" s="329"/>
    </row>
    <row r="821" spans="1:9" s="209" customFormat="1" x14ac:dyDescent="0.2">
      <c r="A821" s="448"/>
      <c r="B821" s="329"/>
      <c r="C821" s="329"/>
      <c r="D821" s="334"/>
      <c r="E821" s="599"/>
      <c r="F821" s="329"/>
      <c r="G821" s="329"/>
      <c r="H821" s="449"/>
      <c r="I821" s="329"/>
    </row>
    <row r="822" spans="1:9" s="209" customFormat="1" x14ac:dyDescent="0.2">
      <c r="A822" s="448"/>
      <c r="B822" s="329"/>
      <c r="C822" s="329"/>
      <c r="D822" s="334"/>
      <c r="E822" s="599"/>
      <c r="F822" s="329"/>
      <c r="G822" s="329"/>
      <c r="H822" s="449"/>
      <c r="I822" s="329"/>
    </row>
    <row r="823" spans="1:9" s="209" customFormat="1" x14ac:dyDescent="0.2">
      <c r="A823" s="448"/>
      <c r="B823" s="329"/>
      <c r="C823" s="329"/>
      <c r="D823" s="334"/>
      <c r="E823" s="599"/>
      <c r="F823" s="329"/>
      <c r="G823" s="329"/>
      <c r="H823" s="449"/>
      <c r="I823" s="329"/>
    </row>
    <row r="824" spans="1:9" s="209" customFormat="1" x14ac:dyDescent="0.2">
      <c r="A824" s="448"/>
      <c r="B824" s="329"/>
      <c r="C824" s="329"/>
      <c r="D824" s="334"/>
      <c r="E824" s="599"/>
      <c r="F824" s="329"/>
      <c r="G824" s="329"/>
      <c r="H824" s="449"/>
      <c r="I824" s="329"/>
    </row>
    <row r="825" spans="1:9" s="209" customFormat="1" x14ac:dyDescent="0.2">
      <c r="A825" s="448"/>
      <c r="B825" s="329"/>
      <c r="C825" s="329"/>
      <c r="D825" s="334"/>
      <c r="E825" s="599"/>
      <c r="F825" s="329"/>
      <c r="G825" s="329"/>
      <c r="H825" s="449"/>
      <c r="I825" s="329"/>
    </row>
    <row r="826" spans="1:9" s="209" customFormat="1" x14ac:dyDescent="0.2">
      <c r="A826" s="448"/>
      <c r="B826" s="329"/>
      <c r="C826" s="329"/>
      <c r="D826" s="334"/>
      <c r="E826" s="599"/>
      <c r="F826" s="329"/>
      <c r="G826" s="329"/>
      <c r="H826" s="449"/>
      <c r="I826" s="329"/>
    </row>
    <row r="827" spans="1:9" s="209" customFormat="1" x14ac:dyDescent="0.2">
      <c r="A827" s="448"/>
      <c r="B827" s="329"/>
      <c r="C827" s="329"/>
      <c r="D827" s="334"/>
      <c r="E827" s="599"/>
      <c r="F827" s="329"/>
      <c r="G827" s="329"/>
      <c r="H827" s="449"/>
      <c r="I827" s="329"/>
    </row>
    <row r="828" spans="1:9" s="209" customFormat="1" x14ac:dyDescent="0.2">
      <c r="A828" s="448"/>
      <c r="B828" s="329"/>
      <c r="C828" s="329"/>
      <c r="D828" s="334"/>
      <c r="E828" s="599"/>
      <c r="F828" s="329"/>
      <c r="G828" s="329"/>
      <c r="H828" s="449"/>
      <c r="I828" s="329"/>
    </row>
    <row r="829" spans="1:9" s="209" customFormat="1" x14ac:dyDescent="0.2">
      <c r="A829" s="448"/>
      <c r="B829" s="329"/>
      <c r="C829" s="329"/>
      <c r="D829" s="334"/>
      <c r="E829" s="599"/>
      <c r="F829" s="329"/>
      <c r="G829" s="329"/>
      <c r="H829" s="449"/>
      <c r="I829" s="329"/>
    </row>
    <row r="830" spans="1:9" s="209" customFormat="1" x14ac:dyDescent="0.2">
      <c r="A830" s="448"/>
      <c r="B830" s="329"/>
      <c r="C830" s="329"/>
      <c r="D830" s="334"/>
      <c r="E830" s="599"/>
      <c r="F830" s="329"/>
      <c r="G830" s="329"/>
      <c r="H830" s="449"/>
      <c r="I830" s="329"/>
    </row>
    <row r="831" spans="1:9" s="209" customFormat="1" x14ac:dyDescent="0.2">
      <c r="A831" s="448"/>
      <c r="B831" s="329"/>
      <c r="C831" s="329"/>
      <c r="D831" s="334"/>
      <c r="E831" s="599"/>
      <c r="F831" s="329"/>
      <c r="G831" s="329"/>
      <c r="H831" s="449"/>
      <c r="I831" s="329"/>
    </row>
    <row r="832" spans="1:9" s="209" customFormat="1" x14ac:dyDescent="0.2">
      <c r="A832" s="448"/>
      <c r="B832" s="329"/>
      <c r="C832" s="329"/>
      <c r="D832" s="334"/>
      <c r="E832" s="599"/>
      <c r="F832" s="329"/>
      <c r="G832" s="329"/>
      <c r="H832" s="449"/>
      <c r="I832" s="329"/>
    </row>
    <row r="833" spans="1:9" s="209" customFormat="1" x14ac:dyDescent="0.2">
      <c r="A833" s="448"/>
      <c r="B833" s="329"/>
      <c r="C833" s="329"/>
      <c r="D833" s="334"/>
      <c r="E833" s="599"/>
      <c r="F833" s="329"/>
      <c r="G833" s="329"/>
      <c r="H833" s="449"/>
      <c r="I833" s="329"/>
    </row>
    <row r="834" spans="1:9" s="209" customFormat="1" x14ac:dyDescent="0.2">
      <c r="A834" s="448"/>
      <c r="B834" s="329"/>
      <c r="C834" s="329"/>
      <c r="D834" s="334"/>
      <c r="E834" s="599"/>
      <c r="F834" s="329"/>
      <c r="G834" s="329"/>
      <c r="H834" s="449"/>
      <c r="I834" s="329"/>
    </row>
    <row r="835" spans="1:9" s="209" customFormat="1" x14ac:dyDescent="0.2">
      <c r="A835" s="448"/>
      <c r="B835" s="329"/>
      <c r="C835" s="329"/>
      <c r="D835" s="334"/>
      <c r="E835" s="599"/>
      <c r="F835" s="329"/>
      <c r="G835" s="329"/>
      <c r="H835" s="449"/>
      <c r="I835" s="329"/>
    </row>
    <row r="836" spans="1:9" s="209" customFormat="1" x14ac:dyDescent="0.2">
      <c r="A836" s="448"/>
      <c r="B836" s="329"/>
      <c r="C836" s="329"/>
      <c r="D836" s="334"/>
      <c r="E836" s="599"/>
      <c r="F836" s="329"/>
      <c r="G836" s="329"/>
      <c r="H836" s="449"/>
      <c r="I836" s="329"/>
    </row>
    <row r="837" spans="1:9" s="209" customFormat="1" x14ac:dyDescent="0.2">
      <c r="A837" s="448"/>
      <c r="B837" s="329"/>
      <c r="C837" s="329"/>
      <c r="D837" s="334"/>
      <c r="E837" s="599"/>
      <c r="F837" s="329"/>
      <c r="G837" s="329"/>
      <c r="H837" s="449"/>
      <c r="I837" s="329"/>
    </row>
    <row r="838" spans="1:9" s="209" customFormat="1" x14ac:dyDescent="0.2">
      <c r="A838" s="448"/>
      <c r="B838" s="329"/>
      <c r="C838" s="329"/>
      <c r="D838" s="334"/>
      <c r="E838" s="599"/>
      <c r="F838" s="329"/>
      <c r="G838" s="329"/>
      <c r="H838" s="449"/>
      <c r="I838" s="329"/>
    </row>
    <row r="839" spans="1:9" s="209" customFormat="1" x14ac:dyDescent="0.2">
      <c r="A839" s="448"/>
      <c r="B839" s="329"/>
      <c r="C839" s="329"/>
      <c r="D839" s="334"/>
      <c r="E839" s="599"/>
      <c r="F839" s="329"/>
      <c r="G839" s="329"/>
      <c r="H839" s="449"/>
      <c r="I839" s="329"/>
    </row>
    <row r="840" spans="1:9" s="209" customFormat="1" x14ac:dyDescent="0.2">
      <c r="A840" s="448"/>
      <c r="B840" s="329"/>
      <c r="C840" s="329"/>
      <c r="D840" s="334"/>
      <c r="E840" s="599"/>
      <c r="F840" s="329"/>
      <c r="G840" s="329"/>
      <c r="H840" s="449"/>
      <c r="I840" s="329"/>
    </row>
    <row r="841" spans="1:9" s="209" customFormat="1" x14ac:dyDescent="0.2">
      <c r="A841" s="448"/>
      <c r="B841" s="329"/>
      <c r="C841" s="329"/>
      <c r="D841" s="334"/>
      <c r="E841" s="599"/>
      <c r="F841" s="329"/>
      <c r="G841" s="329"/>
      <c r="H841" s="449"/>
      <c r="I841" s="329"/>
    </row>
    <row r="842" spans="1:9" s="209" customFormat="1" x14ac:dyDescent="0.2">
      <c r="A842" s="448"/>
      <c r="B842" s="329"/>
      <c r="C842" s="329"/>
      <c r="D842" s="334"/>
      <c r="E842" s="599"/>
      <c r="F842" s="329"/>
      <c r="G842" s="329"/>
      <c r="H842" s="449"/>
      <c r="I842" s="329"/>
    </row>
    <row r="843" spans="1:9" s="209" customFormat="1" x14ac:dyDescent="0.2">
      <c r="A843" s="448"/>
      <c r="B843" s="329"/>
      <c r="C843" s="329"/>
      <c r="D843" s="334"/>
      <c r="E843" s="599"/>
      <c r="F843" s="329"/>
      <c r="G843" s="329"/>
      <c r="H843" s="449"/>
      <c r="I843" s="329"/>
    </row>
    <row r="844" spans="1:9" s="209" customFormat="1" x14ac:dyDescent="0.2">
      <c r="A844" s="448"/>
      <c r="B844" s="329"/>
      <c r="C844" s="329"/>
      <c r="D844" s="334"/>
      <c r="E844" s="599"/>
      <c r="F844" s="329"/>
      <c r="G844" s="329"/>
      <c r="H844" s="449"/>
      <c r="I844" s="329"/>
    </row>
    <row r="845" spans="1:9" s="209" customFormat="1" x14ac:dyDescent="0.2">
      <c r="A845" s="448"/>
      <c r="B845" s="329"/>
      <c r="C845" s="329"/>
      <c r="D845" s="334"/>
      <c r="E845" s="599"/>
      <c r="F845" s="329"/>
      <c r="G845" s="329"/>
      <c r="H845" s="449"/>
      <c r="I845" s="329"/>
    </row>
    <row r="846" spans="1:9" s="209" customFormat="1" x14ac:dyDescent="0.2">
      <c r="A846" s="448"/>
      <c r="B846" s="329"/>
      <c r="C846" s="329"/>
      <c r="D846" s="334"/>
      <c r="E846" s="599"/>
      <c r="F846" s="329"/>
      <c r="G846" s="329"/>
      <c r="H846" s="449"/>
      <c r="I846" s="329"/>
    </row>
    <row r="847" spans="1:9" s="209" customFormat="1" x14ac:dyDescent="0.2">
      <c r="A847" s="448"/>
      <c r="B847" s="329"/>
      <c r="C847" s="329"/>
      <c r="D847" s="334"/>
      <c r="E847" s="599"/>
      <c r="F847" s="329"/>
      <c r="G847" s="329"/>
      <c r="H847" s="449"/>
      <c r="I847" s="329"/>
    </row>
    <row r="848" spans="1:9" s="209" customFormat="1" x14ac:dyDescent="0.2">
      <c r="A848" s="448"/>
      <c r="B848" s="329"/>
      <c r="C848" s="329"/>
      <c r="D848" s="334"/>
      <c r="E848" s="599"/>
      <c r="F848" s="329"/>
      <c r="G848" s="329"/>
      <c r="H848" s="449"/>
      <c r="I848" s="329"/>
    </row>
    <row r="849" spans="1:9" s="209" customFormat="1" x14ac:dyDescent="0.2">
      <c r="A849" s="448"/>
      <c r="B849" s="329"/>
      <c r="C849" s="329"/>
      <c r="D849" s="334"/>
      <c r="E849" s="599"/>
      <c r="F849" s="329"/>
      <c r="G849" s="329"/>
      <c r="H849" s="449"/>
      <c r="I849" s="329"/>
    </row>
    <row r="850" spans="1:9" s="209" customFormat="1" x14ac:dyDescent="0.2">
      <c r="A850" s="448"/>
      <c r="B850" s="329"/>
      <c r="C850" s="329"/>
      <c r="D850" s="334"/>
      <c r="E850" s="599"/>
      <c r="F850" s="329"/>
      <c r="G850" s="329"/>
      <c r="H850" s="449"/>
      <c r="I850" s="329"/>
    </row>
    <row r="851" spans="1:9" s="209" customFormat="1" x14ac:dyDescent="0.2">
      <c r="A851" s="448"/>
      <c r="B851" s="329"/>
      <c r="C851" s="329"/>
      <c r="D851" s="334"/>
      <c r="E851" s="599"/>
      <c r="F851" s="329"/>
      <c r="G851" s="329"/>
      <c r="H851" s="449"/>
      <c r="I851" s="329"/>
    </row>
    <row r="852" spans="1:9" s="209" customFormat="1" x14ac:dyDescent="0.2">
      <c r="A852" s="448"/>
      <c r="B852" s="329"/>
      <c r="C852" s="329"/>
      <c r="D852" s="334"/>
      <c r="E852" s="599"/>
      <c r="F852" s="329"/>
      <c r="G852" s="329"/>
      <c r="H852" s="449"/>
      <c r="I852" s="329"/>
    </row>
    <row r="853" spans="1:9" s="209" customFormat="1" x14ac:dyDescent="0.2">
      <c r="A853" s="448"/>
      <c r="B853" s="329"/>
      <c r="C853" s="329"/>
      <c r="D853" s="334"/>
      <c r="E853" s="599"/>
      <c r="F853" s="329"/>
      <c r="G853" s="329"/>
      <c r="H853" s="449"/>
      <c r="I853" s="329"/>
    </row>
    <row r="854" spans="1:9" s="209" customFormat="1" x14ac:dyDescent="0.2">
      <c r="A854" s="448"/>
      <c r="B854" s="329"/>
      <c r="C854" s="329"/>
      <c r="D854" s="334"/>
      <c r="E854" s="599"/>
      <c r="F854" s="329"/>
      <c r="G854" s="329"/>
      <c r="H854" s="449"/>
      <c r="I854" s="329"/>
    </row>
    <row r="855" spans="1:9" s="209" customFormat="1" x14ac:dyDescent="0.2">
      <c r="A855" s="448"/>
      <c r="B855" s="329"/>
      <c r="C855" s="329"/>
      <c r="D855" s="334"/>
      <c r="E855" s="599"/>
      <c r="F855" s="329"/>
      <c r="G855" s="329"/>
      <c r="H855" s="449"/>
      <c r="I855" s="329"/>
    </row>
    <row r="856" spans="1:9" s="209" customFormat="1" x14ac:dyDescent="0.2">
      <c r="A856" s="448"/>
      <c r="B856" s="329"/>
      <c r="C856" s="329"/>
      <c r="D856" s="334"/>
      <c r="E856" s="599"/>
      <c r="F856" s="329"/>
      <c r="G856" s="329"/>
      <c r="H856" s="449"/>
      <c r="I856" s="329"/>
    </row>
    <row r="857" spans="1:9" s="209" customFormat="1" x14ac:dyDescent="0.2">
      <c r="A857" s="448"/>
      <c r="B857" s="329"/>
      <c r="C857" s="329"/>
      <c r="D857" s="334"/>
      <c r="E857" s="599"/>
      <c r="F857" s="329"/>
      <c r="G857" s="329"/>
      <c r="H857" s="449"/>
      <c r="I857" s="329"/>
    </row>
    <row r="858" spans="1:9" s="209" customFormat="1" x14ac:dyDescent="0.2">
      <c r="A858" s="448"/>
      <c r="B858" s="329"/>
      <c r="C858" s="329"/>
      <c r="D858" s="334"/>
      <c r="E858" s="599"/>
      <c r="F858" s="329"/>
      <c r="G858" s="329"/>
      <c r="H858" s="449"/>
      <c r="I858" s="329"/>
    </row>
    <row r="859" spans="1:9" s="209" customFormat="1" x14ac:dyDescent="0.2">
      <c r="A859" s="448"/>
      <c r="B859" s="329"/>
      <c r="C859" s="329"/>
      <c r="D859" s="334"/>
      <c r="E859" s="599"/>
      <c r="F859" s="329"/>
      <c r="G859" s="329"/>
      <c r="H859" s="449"/>
      <c r="I859" s="329"/>
    </row>
    <row r="860" spans="1:9" s="209" customFormat="1" x14ac:dyDescent="0.2">
      <c r="A860" s="448"/>
      <c r="B860" s="329"/>
      <c r="C860" s="329"/>
      <c r="D860" s="334"/>
      <c r="E860" s="599"/>
      <c r="F860" s="329"/>
      <c r="G860" s="329"/>
      <c r="H860" s="449"/>
      <c r="I860" s="329"/>
    </row>
    <row r="861" spans="1:9" s="209" customFormat="1" x14ac:dyDescent="0.2">
      <c r="A861" s="448"/>
      <c r="B861" s="329"/>
      <c r="C861" s="329"/>
      <c r="D861" s="334"/>
      <c r="E861" s="599"/>
      <c r="F861" s="329"/>
      <c r="G861" s="329"/>
      <c r="H861" s="449"/>
      <c r="I861" s="329"/>
    </row>
    <row r="862" spans="1:9" s="209" customFormat="1" x14ac:dyDescent="0.2">
      <c r="A862" s="448"/>
      <c r="B862" s="329"/>
      <c r="C862" s="329"/>
      <c r="D862" s="334"/>
      <c r="E862" s="599"/>
      <c r="F862" s="329"/>
      <c r="G862" s="329"/>
      <c r="H862" s="449"/>
      <c r="I862" s="329"/>
    </row>
    <row r="863" spans="1:9" s="209" customFormat="1" x14ac:dyDescent="0.2">
      <c r="A863" s="448"/>
      <c r="B863" s="329"/>
      <c r="C863" s="329"/>
      <c r="D863" s="334"/>
      <c r="E863" s="599"/>
      <c r="F863" s="329"/>
      <c r="G863" s="329"/>
      <c r="H863" s="449"/>
      <c r="I863" s="329"/>
    </row>
    <row r="864" spans="1:9" s="209" customFormat="1" x14ac:dyDescent="0.2">
      <c r="A864" s="448"/>
      <c r="B864" s="329"/>
      <c r="C864" s="329"/>
      <c r="D864" s="334"/>
      <c r="E864" s="599"/>
      <c r="F864" s="329"/>
      <c r="G864" s="329"/>
      <c r="H864" s="449"/>
      <c r="I864" s="329"/>
    </row>
    <row r="865" spans="1:9" s="209" customFormat="1" x14ac:dyDescent="0.2">
      <c r="A865" s="448"/>
      <c r="B865" s="329"/>
      <c r="C865" s="329"/>
      <c r="D865" s="334"/>
      <c r="E865" s="599"/>
      <c r="F865" s="329"/>
      <c r="G865" s="329"/>
      <c r="H865" s="449"/>
      <c r="I865" s="329"/>
    </row>
    <row r="866" spans="1:9" s="209" customFormat="1" x14ac:dyDescent="0.2">
      <c r="A866" s="448"/>
      <c r="B866" s="329"/>
      <c r="C866" s="329"/>
      <c r="D866" s="334"/>
      <c r="E866" s="599"/>
      <c r="F866" s="329"/>
      <c r="G866" s="329"/>
      <c r="H866" s="449"/>
      <c r="I866" s="329"/>
    </row>
    <row r="867" spans="1:9" s="209" customFormat="1" x14ac:dyDescent="0.2">
      <c r="A867" s="448"/>
      <c r="B867" s="329"/>
      <c r="C867" s="329"/>
      <c r="D867" s="334"/>
      <c r="E867" s="599"/>
      <c r="F867" s="329"/>
      <c r="G867" s="329"/>
      <c r="H867" s="449"/>
      <c r="I867" s="329"/>
    </row>
    <row r="868" spans="1:9" s="209" customFormat="1" x14ac:dyDescent="0.2">
      <c r="A868" s="448"/>
      <c r="B868" s="329"/>
      <c r="C868" s="329"/>
      <c r="D868" s="334"/>
      <c r="E868" s="599"/>
      <c r="F868" s="329"/>
      <c r="G868" s="329"/>
      <c r="H868" s="449"/>
      <c r="I868" s="329"/>
    </row>
    <row r="869" spans="1:9" s="209" customFormat="1" x14ac:dyDescent="0.2">
      <c r="A869" s="448"/>
      <c r="B869" s="329"/>
      <c r="C869" s="329"/>
      <c r="D869" s="334"/>
      <c r="E869" s="599"/>
      <c r="F869" s="329"/>
      <c r="G869" s="329"/>
      <c r="H869" s="449"/>
      <c r="I869" s="329"/>
    </row>
    <row r="870" spans="1:9" s="209" customFormat="1" x14ac:dyDescent="0.2">
      <c r="A870" s="448"/>
      <c r="B870" s="329"/>
      <c r="C870" s="329"/>
      <c r="D870" s="334"/>
      <c r="E870" s="599"/>
      <c r="F870" s="329"/>
      <c r="G870" s="329"/>
      <c r="H870" s="449"/>
      <c r="I870" s="329"/>
    </row>
    <row r="871" spans="1:9" s="209" customFormat="1" x14ac:dyDescent="0.2">
      <c r="A871" s="448"/>
      <c r="B871" s="329"/>
      <c r="C871" s="329"/>
      <c r="D871" s="334"/>
      <c r="E871" s="599"/>
      <c r="F871" s="329"/>
      <c r="G871" s="329"/>
      <c r="H871" s="449"/>
      <c r="I871" s="329"/>
    </row>
    <row r="872" spans="1:9" s="209" customFormat="1" x14ac:dyDescent="0.2">
      <c r="A872" s="448"/>
      <c r="B872" s="329"/>
      <c r="C872" s="329"/>
      <c r="D872" s="334"/>
      <c r="E872" s="599"/>
      <c r="F872" s="329"/>
      <c r="G872" s="329"/>
      <c r="H872" s="449"/>
      <c r="I872" s="329"/>
    </row>
    <row r="873" spans="1:9" s="209" customFormat="1" x14ac:dyDescent="0.2">
      <c r="A873" s="448"/>
      <c r="B873" s="329"/>
      <c r="C873" s="329"/>
      <c r="D873" s="334"/>
      <c r="E873" s="599"/>
      <c r="F873" s="329"/>
      <c r="G873" s="329"/>
      <c r="H873" s="449"/>
      <c r="I873" s="329"/>
    </row>
    <row r="874" spans="1:9" s="209" customFormat="1" x14ac:dyDescent="0.2">
      <c r="A874" s="448"/>
      <c r="B874" s="329"/>
      <c r="C874" s="329"/>
      <c r="D874" s="334"/>
      <c r="E874" s="599"/>
      <c r="F874" s="329"/>
      <c r="G874" s="329"/>
      <c r="H874" s="449"/>
      <c r="I874" s="329"/>
    </row>
    <row r="875" spans="1:9" s="209" customFormat="1" x14ac:dyDescent="0.2">
      <c r="A875" s="448"/>
      <c r="B875" s="329"/>
      <c r="C875" s="329"/>
      <c r="D875" s="334"/>
      <c r="E875" s="599"/>
      <c r="F875" s="329"/>
      <c r="G875" s="329"/>
      <c r="H875" s="449"/>
      <c r="I875" s="329"/>
    </row>
    <row r="876" spans="1:9" s="209" customFormat="1" x14ac:dyDescent="0.2">
      <c r="A876" s="448"/>
      <c r="B876" s="329"/>
      <c r="C876" s="329"/>
      <c r="D876" s="334"/>
      <c r="E876" s="599"/>
      <c r="F876" s="329"/>
      <c r="G876" s="329"/>
      <c r="H876" s="449"/>
      <c r="I876" s="329"/>
    </row>
    <row r="877" spans="1:9" s="209" customFormat="1" x14ac:dyDescent="0.2">
      <c r="A877" s="448"/>
      <c r="B877" s="329"/>
      <c r="C877" s="329"/>
      <c r="D877" s="334"/>
      <c r="E877" s="599"/>
      <c r="F877" s="329"/>
      <c r="G877" s="329"/>
      <c r="H877" s="449"/>
      <c r="I877" s="329"/>
    </row>
    <row r="878" spans="1:9" s="209" customFormat="1" x14ac:dyDescent="0.2">
      <c r="A878" s="448"/>
      <c r="B878" s="329"/>
      <c r="C878" s="329"/>
      <c r="D878" s="334"/>
      <c r="E878" s="599"/>
      <c r="F878" s="329"/>
      <c r="G878" s="329"/>
      <c r="H878" s="449"/>
      <c r="I878" s="329"/>
    </row>
    <row r="879" spans="1:9" s="209" customFormat="1" x14ac:dyDescent="0.2">
      <c r="A879" s="448"/>
      <c r="B879" s="329"/>
      <c r="C879" s="329"/>
      <c r="D879" s="334"/>
      <c r="E879" s="599"/>
      <c r="F879" s="329"/>
      <c r="G879" s="329"/>
      <c r="H879" s="449"/>
      <c r="I879" s="329"/>
    </row>
    <row r="880" spans="1:9" s="209" customFormat="1" x14ac:dyDescent="0.2">
      <c r="A880" s="448"/>
      <c r="B880" s="329"/>
      <c r="C880" s="329"/>
      <c r="D880" s="334"/>
      <c r="E880" s="599"/>
      <c r="F880" s="329"/>
      <c r="G880" s="329"/>
      <c r="H880" s="449"/>
      <c r="I880" s="329"/>
    </row>
    <row r="881" spans="1:9" s="209" customFormat="1" x14ac:dyDescent="0.2">
      <c r="A881" s="448"/>
      <c r="B881" s="329"/>
      <c r="C881" s="329"/>
      <c r="D881" s="334"/>
      <c r="E881" s="599"/>
      <c r="F881" s="329"/>
      <c r="G881" s="329"/>
      <c r="H881" s="449"/>
      <c r="I881" s="329"/>
    </row>
    <row r="882" spans="1:9" s="209" customFormat="1" x14ac:dyDescent="0.2">
      <c r="A882" s="448"/>
      <c r="B882" s="329"/>
      <c r="C882" s="329"/>
      <c r="D882" s="334"/>
      <c r="E882" s="599"/>
      <c r="F882" s="329"/>
      <c r="G882" s="329"/>
      <c r="H882" s="449"/>
      <c r="I882" s="329"/>
    </row>
    <row r="883" spans="1:9" s="209" customFormat="1" x14ac:dyDescent="0.2">
      <c r="A883" s="448"/>
      <c r="B883" s="329"/>
      <c r="C883" s="329"/>
      <c r="D883" s="334"/>
      <c r="E883" s="599"/>
      <c r="F883" s="329"/>
      <c r="G883" s="329"/>
      <c r="H883" s="449"/>
      <c r="I883" s="329"/>
    </row>
    <row r="884" spans="1:9" s="209" customFormat="1" x14ac:dyDescent="0.2">
      <c r="A884" s="448"/>
      <c r="B884" s="329"/>
      <c r="C884" s="329"/>
      <c r="D884" s="334"/>
      <c r="E884" s="599"/>
      <c r="F884" s="329"/>
      <c r="G884" s="329"/>
      <c r="H884" s="449"/>
      <c r="I884" s="329"/>
    </row>
    <row r="885" spans="1:9" s="209" customFormat="1" x14ac:dyDescent="0.2">
      <c r="A885" s="448"/>
      <c r="B885" s="329"/>
      <c r="C885" s="329"/>
      <c r="D885" s="334"/>
      <c r="E885" s="599"/>
      <c r="F885" s="329"/>
      <c r="G885" s="329"/>
      <c r="H885" s="449"/>
      <c r="I885" s="329"/>
    </row>
    <row r="886" spans="1:9" s="209" customFormat="1" x14ac:dyDescent="0.2">
      <c r="A886" s="448"/>
      <c r="B886" s="329"/>
      <c r="C886" s="329"/>
      <c r="D886" s="334"/>
      <c r="E886" s="599"/>
      <c r="F886" s="329"/>
      <c r="G886" s="329"/>
      <c r="H886" s="449"/>
      <c r="I886" s="329"/>
    </row>
    <row r="887" spans="1:9" s="209" customFormat="1" x14ac:dyDescent="0.2">
      <c r="A887" s="448"/>
      <c r="B887" s="329"/>
      <c r="C887" s="329"/>
      <c r="D887" s="334"/>
      <c r="E887" s="599"/>
      <c r="F887" s="329"/>
      <c r="G887" s="329"/>
      <c r="H887" s="449"/>
      <c r="I887" s="329"/>
    </row>
    <row r="888" spans="1:9" s="209" customFormat="1" x14ac:dyDescent="0.2">
      <c r="A888" s="448"/>
      <c r="B888" s="329"/>
      <c r="C888" s="329"/>
      <c r="D888" s="334"/>
      <c r="E888" s="599"/>
      <c r="F888" s="329"/>
      <c r="G888" s="329"/>
      <c r="H888" s="449"/>
      <c r="I888" s="329"/>
    </row>
    <row r="889" spans="1:9" s="209" customFormat="1" x14ac:dyDescent="0.2">
      <c r="A889" s="448"/>
      <c r="B889" s="329"/>
      <c r="C889" s="329"/>
      <c r="D889" s="334"/>
      <c r="E889" s="599"/>
      <c r="F889" s="329"/>
      <c r="G889" s="329"/>
      <c r="H889" s="449"/>
      <c r="I889" s="329"/>
    </row>
    <row r="890" spans="1:9" s="209" customFormat="1" x14ac:dyDescent="0.2">
      <c r="A890" s="448"/>
      <c r="B890" s="329"/>
      <c r="C890" s="329"/>
      <c r="D890" s="334"/>
      <c r="E890" s="599"/>
      <c r="F890" s="329"/>
      <c r="G890" s="329"/>
      <c r="H890" s="449"/>
      <c r="I890" s="329"/>
    </row>
    <row r="891" spans="1:9" s="209" customFormat="1" x14ac:dyDescent="0.2">
      <c r="A891" s="448"/>
      <c r="B891" s="329"/>
      <c r="C891" s="329"/>
      <c r="D891" s="334"/>
      <c r="E891" s="599"/>
      <c r="F891" s="329"/>
      <c r="G891" s="329"/>
      <c r="H891" s="449"/>
      <c r="I891" s="329"/>
    </row>
    <row r="892" spans="1:9" s="209" customFormat="1" x14ac:dyDescent="0.2">
      <c r="A892" s="448"/>
      <c r="B892" s="329"/>
      <c r="C892" s="329"/>
      <c r="D892" s="334"/>
      <c r="E892" s="599"/>
      <c r="F892" s="329"/>
      <c r="G892" s="329"/>
      <c r="H892" s="449"/>
      <c r="I892" s="329"/>
    </row>
    <row r="893" spans="1:9" s="209" customFormat="1" x14ac:dyDescent="0.2">
      <c r="A893" s="448"/>
      <c r="B893" s="329"/>
      <c r="C893" s="329"/>
      <c r="D893" s="334"/>
      <c r="E893" s="599"/>
      <c r="F893" s="329"/>
      <c r="G893" s="329"/>
      <c r="H893" s="449"/>
      <c r="I893" s="329"/>
    </row>
    <row r="894" spans="1:9" s="209" customFormat="1" x14ac:dyDescent="0.2">
      <c r="A894" s="448"/>
      <c r="B894" s="329"/>
      <c r="C894" s="329"/>
      <c r="D894" s="334"/>
      <c r="E894" s="599"/>
      <c r="F894" s="329"/>
      <c r="G894" s="329"/>
      <c r="H894" s="449"/>
      <c r="I894" s="329"/>
    </row>
    <row r="895" spans="1:9" s="209" customFormat="1" x14ac:dyDescent="0.2">
      <c r="A895" s="448"/>
      <c r="B895" s="329"/>
      <c r="C895" s="329"/>
      <c r="D895" s="334"/>
      <c r="E895" s="599"/>
      <c r="F895" s="329"/>
      <c r="G895" s="329"/>
      <c r="H895" s="449"/>
      <c r="I895" s="329"/>
    </row>
    <row r="896" spans="1:9" s="209" customFormat="1" x14ac:dyDescent="0.2">
      <c r="A896" s="448"/>
      <c r="B896" s="329"/>
      <c r="C896" s="329"/>
      <c r="D896" s="334"/>
      <c r="E896" s="599"/>
      <c r="F896" s="329"/>
      <c r="G896" s="329"/>
      <c r="H896" s="449"/>
      <c r="I896" s="329"/>
    </row>
    <row r="897" spans="1:9" s="209" customFormat="1" x14ac:dyDescent="0.2">
      <c r="A897" s="448"/>
      <c r="B897" s="329"/>
      <c r="C897" s="329"/>
      <c r="D897" s="334"/>
      <c r="E897" s="599"/>
      <c r="F897" s="329"/>
      <c r="G897" s="329"/>
      <c r="H897" s="449"/>
      <c r="I897" s="329"/>
    </row>
    <row r="898" spans="1:9" s="209" customFormat="1" x14ac:dyDescent="0.2">
      <c r="A898" s="448"/>
      <c r="B898" s="329"/>
      <c r="C898" s="329"/>
      <c r="D898" s="334"/>
      <c r="E898" s="599"/>
      <c r="F898" s="329"/>
      <c r="G898" s="329"/>
      <c r="H898" s="449"/>
      <c r="I898" s="329"/>
    </row>
    <row r="899" spans="1:9" s="209" customFormat="1" x14ac:dyDescent="0.2">
      <c r="A899" s="448"/>
      <c r="B899" s="329"/>
      <c r="C899" s="329"/>
      <c r="D899" s="334"/>
      <c r="E899" s="599"/>
      <c r="F899" s="329"/>
      <c r="G899" s="329"/>
      <c r="H899" s="449"/>
      <c r="I899" s="329"/>
    </row>
    <row r="900" spans="1:9" s="209" customFormat="1" x14ac:dyDescent="0.2">
      <c r="A900" s="448"/>
      <c r="B900" s="329"/>
      <c r="C900" s="329"/>
      <c r="D900" s="334"/>
      <c r="E900" s="599"/>
      <c r="F900" s="329"/>
      <c r="G900" s="329"/>
      <c r="H900" s="449"/>
      <c r="I900" s="329"/>
    </row>
    <row r="901" spans="1:9" s="209" customFormat="1" x14ac:dyDescent="0.2">
      <c r="A901" s="448"/>
      <c r="B901" s="329"/>
      <c r="C901" s="329"/>
      <c r="D901" s="334"/>
      <c r="E901" s="599"/>
      <c r="F901" s="329"/>
      <c r="G901" s="329"/>
      <c r="H901" s="449"/>
      <c r="I901" s="329"/>
    </row>
    <row r="902" spans="1:9" s="209" customFormat="1" x14ac:dyDescent="0.2">
      <c r="A902" s="448"/>
      <c r="B902" s="329"/>
      <c r="C902" s="329"/>
      <c r="D902" s="334"/>
      <c r="E902" s="599"/>
      <c r="F902" s="329"/>
      <c r="G902" s="329"/>
      <c r="H902" s="449"/>
      <c r="I902" s="329"/>
    </row>
    <row r="903" spans="1:9" s="209" customFormat="1" x14ac:dyDescent="0.2">
      <c r="A903" s="448"/>
      <c r="B903" s="329"/>
      <c r="C903" s="329"/>
      <c r="D903" s="334"/>
      <c r="E903" s="599"/>
      <c r="F903" s="329"/>
      <c r="G903" s="329"/>
      <c r="H903" s="449"/>
      <c r="I903" s="329"/>
    </row>
    <row r="904" spans="1:9" s="209" customFormat="1" x14ac:dyDescent="0.2">
      <c r="A904" s="448"/>
      <c r="B904" s="329"/>
      <c r="C904" s="329"/>
      <c r="D904" s="334"/>
      <c r="E904" s="599"/>
      <c r="F904" s="329"/>
      <c r="G904" s="329"/>
      <c r="H904" s="449"/>
      <c r="I904" s="329"/>
    </row>
    <row r="905" spans="1:9" s="209" customFormat="1" x14ac:dyDescent="0.2">
      <c r="A905" s="448"/>
      <c r="B905" s="329"/>
      <c r="C905" s="329"/>
      <c r="D905" s="334"/>
      <c r="E905" s="599"/>
      <c r="F905" s="329"/>
      <c r="G905" s="329"/>
      <c r="H905" s="449"/>
      <c r="I905" s="329"/>
    </row>
    <row r="906" spans="1:9" s="209" customFormat="1" x14ac:dyDescent="0.2">
      <c r="A906" s="448"/>
      <c r="B906" s="329"/>
      <c r="C906" s="329"/>
      <c r="D906" s="334"/>
      <c r="E906" s="599"/>
      <c r="F906" s="329"/>
      <c r="G906" s="329"/>
      <c r="H906" s="449"/>
      <c r="I906" s="329"/>
    </row>
    <row r="907" spans="1:9" s="209" customFormat="1" x14ac:dyDescent="0.2">
      <c r="A907" s="448"/>
      <c r="B907" s="329"/>
      <c r="C907" s="329"/>
      <c r="D907" s="334"/>
      <c r="E907" s="599"/>
      <c r="F907" s="329"/>
      <c r="G907" s="329"/>
      <c r="H907" s="449"/>
      <c r="I907" s="329"/>
    </row>
    <row r="908" spans="1:9" s="209" customFormat="1" x14ac:dyDescent="0.2">
      <c r="A908" s="448"/>
      <c r="B908" s="329"/>
      <c r="C908" s="329"/>
      <c r="D908" s="334"/>
      <c r="E908" s="599"/>
      <c r="F908" s="329"/>
      <c r="G908" s="329"/>
      <c r="H908" s="449"/>
      <c r="I908" s="329"/>
    </row>
    <row r="909" spans="1:9" s="209" customFormat="1" x14ac:dyDescent="0.2">
      <c r="A909" s="448"/>
      <c r="B909" s="329"/>
      <c r="C909" s="329"/>
      <c r="D909" s="334"/>
      <c r="E909" s="599"/>
      <c r="F909" s="329"/>
      <c r="G909" s="329"/>
      <c r="H909" s="449"/>
      <c r="I909" s="329"/>
    </row>
    <row r="910" spans="1:9" s="209" customFormat="1" x14ac:dyDescent="0.2">
      <c r="A910" s="448"/>
      <c r="B910" s="329"/>
      <c r="C910" s="329"/>
      <c r="D910" s="334"/>
      <c r="E910" s="599"/>
      <c r="F910" s="329"/>
      <c r="G910" s="329"/>
      <c r="H910" s="449"/>
      <c r="I910" s="329"/>
    </row>
    <row r="911" spans="1:9" s="209" customFormat="1" x14ac:dyDescent="0.2">
      <c r="A911" s="448"/>
      <c r="B911" s="329"/>
      <c r="C911" s="329"/>
      <c r="D911" s="334"/>
      <c r="E911" s="599"/>
      <c r="F911" s="329"/>
      <c r="G911" s="329"/>
      <c r="H911" s="449"/>
      <c r="I911" s="329"/>
    </row>
    <row r="912" spans="1:9" s="209" customFormat="1" x14ac:dyDescent="0.2">
      <c r="A912" s="448"/>
      <c r="B912" s="329"/>
      <c r="C912" s="329"/>
      <c r="D912" s="334"/>
      <c r="E912" s="599"/>
      <c r="F912" s="329"/>
      <c r="G912" s="329"/>
      <c r="H912" s="449"/>
      <c r="I912" s="329"/>
    </row>
    <row r="913" spans="1:9" s="209" customFormat="1" x14ac:dyDescent="0.2">
      <c r="A913" s="448"/>
      <c r="B913" s="329"/>
      <c r="C913" s="329"/>
      <c r="D913" s="334"/>
      <c r="E913" s="599"/>
      <c r="F913" s="329"/>
      <c r="G913" s="329"/>
      <c r="H913" s="449"/>
      <c r="I913" s="329"/>
    </row>
    <row r="914" spans="1:9" s="209" customFormat="1" x14ac:dyDescent="0.2">
      <c r="A914" s="448"/>
      <c r="B914" s="329"/>
      <c r="C914" s="329"/>
      <c r="D914" s="334"/>
      <c r="E914" s="599"/>
      <c r="F914" s="329"/>
      <c r="G914" s="329"/>
      <c r="H914" s="449"/>
      <c r="I914" s="329"/>
    </row>
    <row r="915" spans="1:9" s="209" customFormat="1" x14ac:dyDescent="0.2">
      <c r="A915" s="448"/>
      <c r="B915" s="329"/>
      <c r="C915" s="329"/>
      <c r="D915" s="334"/>
      <c r="E915" s="599"/>
      <c r="F915" s="329"/>
      <c r="G915" s="329"/>
      <c r="H915" s="449"/>
      <c r="I915" s="329"/>
    </row>
    <row r="916" spans="1:9" s="209" customFormat="1" x14ac:dyDescent="0.2">
      <c r="A916" s="448"/>
      <c r="B916" s="329"/>
      <c r="C916" s="329"/>
      <c r="D916" s="334"/>
      <c r="E916" s="599"/>
      <c r="F916" s="329"/>
      <c r="G916" s="329"/>
      <c r="H916" s="449"/>
      <c r="I916" s="329"/>
    </row>
    <row r="917" spans="1:9" s="209" customFormat="1" x14ac:dyDescent="0.2">
      <c r="A917" s="448"/>
      <c r="B917" s="329"/>
      <c r="C917" s="329"/>
      <c r="D917" s="334"/>
      <c r="E917" s="599"/>
      <c r="F917" s="329"/>
      <c r="G917" s="329"/>
      <c r="H917" s="449"/>
      <c r="I917" s="329"/>
    </row>
    <row r="918" spans="1:9" s="209" customFormat="1" x14ac:dyDescent="0.2">
      <c r="A918" s="448"/>
      <c r="B918" s="329"/>
      <c r="C918" s="329"/>
      <c r="D918" s="334"/>
      <c r="E918" s="599"/>
      <c r="F918" s="329"/>
      <c r="G918" s="329"/>
      <c r="H918" s="449"/>
      <c r="I918" s="329"/>
    </row>
    <row r="919" spans="1:9" s="209" customFormat="1" x14ac:dyDescent="0.2">
      <c r="A919" s="448"/>
      <c r="B919" s="329"/>
      <c r="C919" s="329"/>
      <c r="D919" s="334"/>
      <c r="E919" s="599"/>
      <c r="F919" s="329"/>
      <c r="G919" s="329"/>
      <c r="H919" s="449"/>
      <c r="I919" s="329"/>
    </row>
    <row r="920" spans="1:9" s="209" customFormat="1" x14ac:dyDescent="0.2">
      <c r="A920" s="448"/>
      <c r="B920" s="329"/>
      <c r="C920" s="329"/>
      <c r="D920" s="334"/>
      <c r="E920" s="599"/>
      <c r="F920" s="329"/>
      <c r="G920" s="329"/>
      <c r="H920" s="449"/>
      <c r="I920" s="329"/>
    </row>
    <row r="921" spans="1:9" s="209" customFormat="1" x14ac:dyDescent="0.2">
      <c r="A921" s="448"/>
      <c r="B921" s="329"/>
      <c r="C921" s="329"/>
      <c r="D921" s="334"/>
      <c r="E921" s="599"/>
      <c r="F921" s="329"/>
      <c r="G921" s="329"/>
      <c r="H921" s="449"/>
      <c r="I921" s="329"/>
    </row>
    <row r="922" spans="1:9" s="209" customFormat="1" x14ac:dyDescent="0.2">
      <c r="A922" s="448"/>
      <c r="B922" s="329"/>
      <c r="C922" s="329"/>
      <c r="D922" s="334"/>
      <c r="E922" s="599"/>
      <c r="F922" s="329"/>
      <c r="G922" s="329"/>
      <c r="H922" s="449"/>
      <c r="I922" s="329"/>
    </row>
    <row r="923" spans="1:9" s="209" customFormat="1" x14ac:dyDescent="0.2">
      <c r="A923" s="448"/>
      <c r="B923" s="329"/>
      <c r="C923" s="329"/>
      <c r="D923" s="334"/>
      <c r="E923" s="599"/>
      <c r="F923" s="329"/>
      <c r="G923" s="329"/>
      <c r="H923" s="449"/>
      <c r="I923" s="329"/>
    </row>
    <row r="924" spans="1:9" s="209" customFormat="1" x14ac:dyDescent="0.2">
      <c r="A924" s="448"/>
      <c r="B924" s="329"/>
      <c r="C924" s="329"/>
      <c r="D924" s="334"/>
      <c r="E924" s="599"/>
      <c r="F924" s="329"/>
      <c r="G924" s="329"/>
      <c r="H924" s="449"/>
      <c r="I924" s="329"/>
    </row>
    <row r="925" spans="1:9" s="209" customFormat="1" x14ac:dyDescent="0.2">
      <c r="A925" s="448"/>
      <c r="B925" s="329"/>
      <c r="C925" s="329"/>
      <c r="D925" s="334"/>
      <c r="E925" s="599"/>
      <c r="F925" s="329"/>
      <c r="G925" s="329"/>
      <c r="H925" s="449"/>
      <c r="I925" s="329"/>
    </row>
    <row r="926" spans="1:9" s="209" customFormat="1" x14ac:dyDescent="0.2">
      <c r="A926" s="448"/>
      <c r="B926" s="329"/>
      <c r="C926" s="329"/>
      <c r="D926" s="334"/>
      <c r="E926" s="599"/>
      <c r="F926" s="329"/>
      <c r="G926" s="329"/>
      <c r="H926" s="449"/>
      <c r="I926" s="329"/>
    </row>
    <row r="927" spans="1:9" s="209" customFormat="1" x14ac:dyDescent="0.2">
      <c r="A927" s="448"/>
      <c r="B927" s="329"/>
      <c r="C927" s="329"/>
      <c r="D927" s="334"/>
      <c r="E927" s="599"/>
      <c r="F927" s="329"/>
      <c r="G927" s="329"/>
      <c r="H927" s="449"/>
      <c r="I927" s="329"/>
    </row>
    <row r="928" spans="1:9" s="209" customFormat="1" x14ac:dyDescent="0.2">
      <c r="A928" s="448"/>
      <c r="B928" s="329"/>
      <c r="C928" s="329"/>
      <c r="D928" s="334"/>
      <c r="E928" s="599"/>
      <c r="F928" s="329"/>
      <c r="G928" s="329"/>
      <c r="H928" s="449"/>
      <c r="I928" s="329"/>
    </row>
    <row r="929" spans="1:9" s="209" customFormat="1" x14ac:dyDescent="0.2">
      <c r="A929" s="448"/>
      <c r="B929" s="329"/>
      <c r="C929" s="329"/>
      <c r="D929" s="334"/>
      <c r="E929" s="599"/>
      <c r="F929" s="329"/>
      <c r="G929" s="329"/>
      <c r="H929" s="449"/>
      <c r="I929" s="329"/>
    </row>
    <row r="930" spans="1:9" s="209" customFormat="1" x14ac:dyDescent="0.2">
      <c r="A930" s="448"/>
      <c r="B930" s="329"/>
      <c r="C930" s="329"/>
      <c r="D930" s="334"/>
      <c r="E930" s="599"/>
      <c r="F930" s="329"/>
      <c r="G930" s="329"/>
      <c r="H930" s="449"/>
      <c r="I930" s="329"/>
    </row>
    <row r="931" spans="1:9" s="209" customFormat="1" x14ac:dyDescent="0.2">
      <c r="A931" s="448"/>
      <c r="B931" s="329"/>
      <c r="C931" s="329"/>
      <c r="D931" s="334"/>
      <c r="E931" s="599"/>
      <c r="F931" s="329"/>
      <c r="G931" s="329"/>
      <c r="H931" s="449"/>
      <c r="I931" s="329"/>
    </row>
    <row r="932" spans="1:9" s="209" customFormat="1" x14ac:dyDescent="0.2">
      <c r="A932" s="448"/>
      <c r="B932" s="329"/>
      <c r="C932" s="329"/>
      <c r="D932" s="334"/>
      <c r="E932" s="599"/>
      <c r="F932" s="329"/>
      <c r="G932" s="329"/>
      <c r="H932" s="449"/>
      <c r="I932" s="329"/>
    </row>
    <row r="933" spans="1:9" s="209" customFormat="1" x14ac:dyDescent="0.2">
      <c r="A933" s="448"/>
      <c r="B933" s="329"/>
      <c r="C933" s="329"/>
      <c r="D933" s="334"/>
      <c r="E933" s="599"/>
      <c r="F933" s="329"/>
      <c r="G933" s="329"/>
      <c r="H933" s="449"/>
      <c r="I933" s="329"/>
    </row>
    <row r="934" spans="1:9" s="209" customFormat="1" x14ac:dyDescent="0.2">
      <c r="A934" s="448"/>
      <c r="B934" s="329"/>
      <c r="C934" s="329"/>
      <c r="D934" s="334"/>
      <c r="E934" s="599"/>
      <c r="F934" s="329"/>
      <c r="G934" s="329"/>
      <c r="H934" s="449"/>
      <c r="I934" s="329"/>
    </row>
    <row r="935" spans="1:9" s="209" customFormat="1" x14ac:dyDescent="0.2">
      <c r="A935" s="448"/>
      <c r="B935" s="329"/>
      <c r="C935" s="329"/>
      <c r="D935" s="334"/>
      <c r="E935" s="599"/>
      <c r="F935" s="329"/>
      <c r="G935" s="329"/>
      <c r="H935" s="449"/>
      <c r="I935" s="329"/>
    </row>
    <row r="936" spans="1:9" s="209" customFormat="1" x14ac:dyDescent="0.2">
      <c r="A936" s="448"/>
      <c r="B936" s="329"/>
      <c r="C936" s="329"/>
      <c r="D936" s="334"/>
      <c r="E936" s="599"/>
      <c r="F936" s="329"/>
      <c r="G936" s="329"/>
      <c r="H936" s="449"/>
      <c r="I936" s="329"/>
    </row>
    <row r="937" spans="1:9" s="209" customFormat="1" x14ac:dyDescent="0.2">
      <c r="A937" s="448"/>
      <c r="B937" s="329"/>
      <c r="C937" s="329"/>
      <c r="D937" s="334"/>
      <c r="E937" s="599"/>
      <c r="F937" s="329"/>
      <c r="G937" s="329"/>
      <c r="H937" s="449"/>
      <c r="I937" s="329"/>
    </row>
    <row r="938" spans="1:9" s="209" customFormat="1" x14ac:dyDescent="0.2">
      <c r="A938" s="448"/>
      <c r="B938" s="329"/>
      <c r="C938" s="329"/>
      <c r="D938" s="334"/>
      <c r="E938" s="599"/>
      <c r="F938" s="329"/>
      <c r="G938" s="329"/>
      <c r="H938" s="449"/>
      <c r="I938" s="329"/>
    </row>
    <row r="939" spans="1:9" s="209" customFormat="1" x14ac:dyDescent="0.2">
      <c r="A939" s="448"/>
      <c r="B939" s="329"/>
      <c r="C939" s="329"/>
      <c r="D939" s="334"/>
      <c r="E939" s="599"/>
      <c r="F939" s="329"/>
      <c r="G939" s="329"/>
      <c r="H939" s="449"/>
      <c r="I939" s="329"/>
    </row>
    <row r="940" spans="1:9" s="209" customFormat="1" x14ac:dyDescent="0.2">
      <c r="A940" s="448"/>
      <c r="B940" s="329"/>
      <c r="C940" s="329"/>
      <c r="D940" s="334"/>
      <c r="E940" s="599"/>
      <c r="F940" s="329"/>
      <c r="G940" s="329"/>
      <c r="H940" s="449"/>
      <c r="I940" s="329"/>
    </row>
    <row r="941" spans="1:9" s="209" customFormat="1" x14ac:dyDescent="0.2">
      <c r="A941" s="448"/>
      <c r="B941" s="329"/>
      <c r="C941" s="329"/>
      <c r="D941" s="334"/>
      <c r="E941" s="599"/>
      <c r="F941" s="329"/>
      <c r="G941" s="329"/>
      <c r="H941" s="449"/>
      <c r="I941" s="329"/>
    </row>
    <row r="942" spans="1:9" s="209" customFormat="1" x14ac:dyDescent="0.2">
      <c r="A942" s="448"/>
      <c r="B942" s="329"/>
      <c r="C942" s="329"/>
      <c r="D942" s="334"/>
      <c r="E942" s="599"/>
      <c r="F942" s="329"/>
      <c r="G942" s="329"/>
      <c r="H942" s="449"/>
      <c r="I942" s="329"/>
    </row>
    <row r="943" spans="1:9" s="209" customFormat="1" x14ac:dyDescent="0.2">
      <c r="A943" s="448"/>
      <c r="B943" s="329"/>
      <c r="C943" s="329"/>
      <c r="D943" s="334"/>
      <c r="E943" s="599"/>
      <c r="F943" s="329"/>
      <c r="G943" s="329"/>
      <c r="H943" s="449"/>
      <c r="I943" s="329"/>
    </row>
    <row r="944" spans="1:9" s="209" customFormat="1" x14ac:dyDescent="0.2">
      <c r="A944" s="448"/>
      <c r="B944" s="329"/>
      <c r="C944" s="329"/>
      <c r="D944" s="334"/>
      <c r="E944" s="599"/>
      <c r="F944" s="329"/>
      <c r="G944" s="329"/>
      <c r="H944" s="449"/>
      <c r="I944" s="329"/>
    </row>
    <row r="945" spans="1:9" s="209" customFormat="1" x14ac:dyDescent="0.2">
      <c r="A945" s="448"/>
      <c r="B945" s="329"/>
      <c r="C945" s="329"/>
      <c r="D945" s="334"/>
      <c r="E945" s="599"/>
      <c r="F945" s="329"/>
      <c r="G945" s="329"/>
      <c r="H945" s="449"/>
      <c r="I945" s="329"/>
    </row>
    <row r="946" spans="1:9" s="209" customFormat="1" x14ac:dyDescent="0.2">
      <c r="A946" s="448"/>
      <c r="B946" s="329"/>
      <c r="C946" s="329"/>
      <c r="D946" s="334"/>
      <c r="E946" s="599"/>
      <c r="F946" s="329"/>
      <c r="G946" s="329"/>
      <c r="H946" s="449"/>
      <c r="I946" s="329"/>
    </row>
    <row r="947" spans="1:9" s="209" customFormat="1" x14ac:dyDescent="0.2">
      <c r="A947" s="448"/>
      <c r="B947" s="329"/>
      <c r="C947" s="329"/>
      <c r="D947" s="334"/>
      <c r="E947" s="599"/>
      <c r="F947" s="329"/>
      <c r="G947" s="329"/>
      <c r="H947" s="449"/>
      <c r="I947" s="329"/>
    </row>
    <row r="948" spans="1:9" s="209" customFormat="1" x14ac:dyDescent="0.2">
      <c r="A948" s="448"/>
      <c r="B948" s="329"/>
      <c r="C948" s="329"/>
      <c r="D948" s="334"/>
      <c r="E948" s="599"/>
      <c r="F948" s="329"/>
      <c r="G948" s="329"/>
      <c r="H948" s="449"/>
      <c r="I948" s="329"/>
    </row>
    <row r="949" spans="1:9" s="209" customFormat="1" x14ac:dyDescent="0.2">
      <c r="A949" s="448"/>
      <c r="B949" s="329"/>
      <c r="C949" s="329"/>
      <c r="D949" s="334"/>
      <c r="E949" s="599"/>
      <c r="F949" s="329"/>
      <c r="G949" s="329"/>
      <c r="H949" s="449"/>
      <c r="I949" s="329"/>
    </row>
    <row r="950" spans="1:9" s="209" customFormat="1" x14ac:dyDescent="0.2">
      <c r="A950" s="448"/>
      <c r="B950" s="329"/>
      <c r="C950" s="329"/>
      <c r="D950" s="334"/>
      <c r="E950" s="599"/>
      <c r="F950" s="329"/>
      <c r="G950" s="329"/>
      <c r="H950" s="449"/>
      <c r="I950" s="329"/>
    </row>
    <row r="951" spans="1:9" s="209" customFormat="1" x14ac:dyDescent="0.2">
      <c r="A951" s="448"/>
      <c r="B951" s="329"/>
      <c r="C951" s="329"/>
      <c r="D951" s="334"/>
      <c r="E951" s="599"/>
      <c r="F951" s="329"/>
      <c r="G951" s="329"/>
      <c r="H951" s="449"/>
      <c r="I951" s="329"/>
    </row>
    <row r="952" spans="1:9" s="209" customFormat="1" x14ac:dyDescent="0.2">
      <c r="A952" s="448"/>
      <c r="B952" s="329"/>
      <c r="C952" s="329"/>
      <c r="D952" s="334"/>
      <c r="E952" s="599"/>
      <c r="F952" s="329"/>
      <c r="G952" s="329"/>
      <c r="H952" s="449"/>
      <c r="I952" s="329"/>
    </row>
    <row r="953" spans="1:9" s="209" customFormat="1" x14ac:dyDescent="0.2">
      <c r="A953" s="448"/>
      <c r="B953" s="329"/>
      <c r="C953" s="329"/>
      <c r="D953" s="334"/>
      <c r="E953" s="599"/>
      <c r="F953" s="329"/>
      <c r="G953" s="329"/>
      <c r="H953" s="449"/>
      <c r="I953" s="329"/>
    </row>
    <row r="954" spans="1:9" s="209" customFormat="1" x14ac:dyDescent="0.2">
      <c r="A954" s="448"/>
      <c r="B954" s="329"/>
      <c r="C954" s="329"/>
      <c r="D954" s="334"/>
      <c r="E954" s="599"/>
      <c r="F954" s="329"/>
      <c r="G954" s="329"/>
      <c r="H954" s="449"/>
      <c r="I954" s="329"/>
    </row>
    <row r="955" spans="1:9" s="209" customFormat="1" x14ac:dyDescent="0.2">
      <c r="A955" s="448"/>
      <c r="B955" s="329"/>
      <c r="C955" s="329"/>
      <c r="D955" s="334"/>
      <c r="E955" s="599"/>
      <c r="F955" s="329"/>
      <c r="G955" s="329"/>
      <c r="H955" s="449"/>
      <c r="I955" s="329"/>
    </row>
    <row r="956" spans="1:9" s="209" customFormat="1" x14ac:dyDescent="0.2">
      <c r="A956" s="448"/>
      <c r="B956" s="329"/>
      <c r="C956" s="329"/>
      <c r="D956" s="334"/>
      <c r="E956" s="599"/>
      <c r="F956" s="329"/>
      <c r="G956" s="329"/>
      <c r="H956" s="449"/>
      <c r="I956" s="329"/>
    </row>
    <row r="957" spans="1:9" s="209" customFormat="1" x14ac:dyDescent="0.2">
      <c r="A957" s="448"/>
      <c r="B957" s="329"/>
      <c r="C957" s="329"/>
      <c r="D957" s="334"/>
      <c r="E957" s="599"/>
      <c r="F957" s="329"/>
      <c r="G957" s="329"/>
      <c r="H957" s="449"/>
      <c r="I957" s="329"/>
    </row>
    <row r="958" spans="1:9" s="209" customFormat="1" x14ac:dyDescent="0.2">
      <c r="A958" s="448"/>
      <c r="B958" s="329"/>
      <c r="C958" s="329"/>
      <c r="D958" s="334"/>
      <c r="E958" s="599"/>
      <c r="F958" s="329"/>
      <c r="G958" s="329"/>
      <c r="H958" s="449"/>
      <c r="I958" s="329"/>
    </row>
    <row r="959" spans="1:9" s="209" customFormat="1" x14ac:dyDescent="0.2">
      <c r="A959" s="448"/>
      <c r="B959" s="329"/>
      <c r="C959" s="329"/>
      <c r="D959" s="334"/>
      <c r="E959" s="599"/>
      <c r="F959" s="329"/>
      <c r="G959" s="329"/>
      <c r="H959" s="449"/>
      <c r="I959" s="329"/>
    </row>
    <row r="960" spans="1:9" s="209" customFormat="1" x14ac:dyDescent="0.2">
      <c r="A960" s="448"/>
      <c r="B960" s="329"/>
      <c r="C960" s="329"/>
      <c r="D960" s="334"/>
      <c r="E960" s="599"/>
      <c r="F960" s="329"/>
      <c r="G960" s="329"/>
      <c r="H960" s="449"/>
      <c r="I960" s="329"/>
    </row>
    <row r="961" spans="1:9" s="209" customFormat="1" x14ac:dyDescent="0.2">
      <c r="A961" s="448"/>
      <c r="B961" s="329"/>
      <c r="C961" s="329"/>
      <c r="D961" s="334"/>
      <c r="E961" s="599"/>
      <c r="F961" s="329"/>
      <c r="G961" s="329"/>
      <c r="H961" s="449"/>
      <c r="I961" s="329"/>
    </row>
    <row r="962" spans="1:9" s="209" customFormat="1" x14ac:dyDescent="0.2">
      <c r="A962" s="448"/>
      <c r="B962" s="329"/>
      <c r="C962" s="329"/>
      <c r="D962" s="334"/>
      <c r="E962" s="599"/>
      <c r="F962" s="329"/>
      <c r="G962" s="329"/>
      <c r="H962" s="449"/>
      <c r="I962" s="329"/>
    </row>
    <row r="963" spans="1:9" s="209" customFormat="1" x14ac:dyDescent="0.2">
      <c r="A963" s="448"/>
      <c r="B963" s="329"/>
      <c r="C963" s="329"/>
      <c r="D963" s="334"/>
      <c r="E963" s="599"/>
      <c r="F963" s="329"/>
      <c r="G963" s="329"/>
      <c r="H963" s="449"/>
      <c r="I963" s="329"/>
    </row>
    <row r="964" spans="1:9" s="209" customFormat="1" x14ac:dyDescent="0.2">
      <c r="A964" s="448"/>
      <c r="B964" s="329"/>
      <c r="C964" s="329"/>
      <c r="D964" s="334"/>
      <c r="E964" s="599"/>
      <c r="F964" s="329"/>
      <c r="G964" s="329"/>
      <c r="H964" s="449"/>
      <c r="I964" s="329"/>
    </row>
    <row r="965" spans="1:9" s="209" customFormat="1" x14ac:dyDescent="0.2">
      <c r="A965" s="448"/>
      <c r="B965" s="329"/>
      <c r="C965" s="329"/>
      <c r="D965" s="334"/>
      <c r="E965" s="599"/>
      <c r="F965" s="329"/>
      <c r="G965" s="329"/>
      <c r="H965" s="449"/>
      <c r="I965" s="329"/>
    </row>
    <row r="966" spans="1:9" s="209" customFormat="1" x14ac:dyDescent="0.2">
      <c r="A966" s="448"/>
      <c r="B966" s="329"/>
      <c r="C966" s="329"/>
      <c r="D966" s="334"/>
      <c r="E966" s="599"/>
      <c r="F966" s="329"/>
      <c r="G966" s="329"/>
      <c r="H966" s="449"/>
      <c r="I966" s="329"/>
    </row>
    <row r="967" spans="1:9" s="209" customFormat="1" x14ac:dyDescent="0.2">
      <c r="A967" s="448"/>
      <c r="B967" s="329"/>
      <c r="C967" s="329"/>
      <c r="D967" s="334"/>
      <c r="E967" s="599"/>
      <c r="F967" s="329"/>
      <c r="G967" s="329"/>
      <c r="H967" s="449"/>
      <c r="I967" s="329"/>
    </row>
    <row r="968" spans="1:9" s="209" customFormat="1" x14ac:dyDescent="0.2">
      <c r="A968" s="448"/>
      <c r="B968" s="329"/>
      <c r="C968" s="329"/>
      <c r="D968" s="334"/>
      <c r="E968" s="599"/>
      <c r="F968" s="329"/>
      <c r="G968" s="329"/>
      <c r="H968" s="449"/>
      <c r="I968" s="329"/>
    </row>
    <row r="969" spans="1:9" s="209" customFormat="1" x14ac:dyDescent="0.2">
      <c r="A969" s="448"/>
      <c r="B969" s="329"/>
      <c r="C969" s="329"/>
      <c r="D969" s="334"/>
      <c r="E969" s="599"/>
      <c r="F969" s="329"/>
      <c r="G969" s="329"/>
      <c r="H969" s="449"/>
      <c r="I969" s="329"/>
    </row>
    <row r="970" spans="1:9" s="209" customFormat="1" x14ac:dyDescent="0.2">
      <c r="A970" s="448"/>
      <c r="B970" s="329"/>
      <c r="C970" s="329"/>
      <c r="D970" s="334"/>
      <c r="E970" s="599"/>
      <c r="F970" s="329"/>
      <c r="G970" s="329"/>
      <c r="H970" s="449"/>
      <c r="I970" s="329"/>
    </row>
    <row r="971" spans="1:9" s="209" customFormat="1" x14ac:dyDescent="0.2">
      <c r="A971" s="448"/>
      <c r="B971" s="329"/>
      <c r="C971" s="329"/>
      <c r="D971" s="334"/>
      <c r="E971" s="599"/>
      <c r="F971" s="329"/>
      <c r="G971" s="329"/>
      <c r="H971" s="449"/>
      <c r="I971" s="329"/>
    </row>
    <row r="972" spans="1:9" s="209" customFormat="1" x14ac:dyDescent="0.2">
      <c r="A972" s="448"/>
      <c r="B972" s="329"/>
      <c r="C972" s="329"/>
      <c r="D972" s="334"/>
      <c r="E972" s="599"/>
      <c r="F972" s="329"/>
      <c r="G972" s="329"/>
      <c r="H972" s="449"/>
      <c r="I972" s="329"/>
    </row>
    <row r="973" spans="1:9" s="209" customFormat="1" x14ac:dyDescent="0.2">
      <c r="A973" s="448"/>
      <c r="B973" s="329"/>
      <c r="C973" s="329"/>
      <c r="D973" s="334"/>
      <c r="E973" s="599"/>
      <c r="F973" s="329"/>
      <c r="G973" s="329"/>
      <c r="H973" s="449"/>
      <c r="I973" s="329"/>
    </row>
    <row r="974" spans="1:9" s="209" customFormat="1" x14ac:dyDescent="0.2">
      <c r="A974" s="448"/>
      <c r="B974" s="329"/>
      <c r="C974" s="329"/>
      <c r="D974" s="334"/>
      <c r="E974" s="599"/>
      <c r="F974" s="329"/>
      <c r="G974" s="329"/>
      <c r="H974" s="449"/>
      <c r="I974" s="329"/>
    </row>
    <row r="975" spans="1:9" s="209" customFormat="1" x14ac:dyDescent="0.2">
      <c r="A975" s="448"/>
      <c r="B975" s="329"/>
      <c r="C975" s="329"/>
      <c r="D975" s="334"/>
      <c r="E975" s="599"/>
      <c r="F975" s="329"/>
      <c r="G975" s="329"/>
      <c r="H975" s="449"/>
      <c r="I975" s="329"/>
    </row>
    <row r="976" spans="1:9" s="209" customFormat="1" x14ac:dyDescent="0.2">
      <c r="A976" s="448"/>
      <c r="B976" s="329"/>
      <c r="C976" s="329"/>
      <c r="D976" s="334"/>
      <c r="E976" s="599"/>
      <c r="F976" s="329"/>
      <c r="G976" s="329"/>
      <c r="H976" s="449"/>
      <c r="I976" s="329"/>
    </row>
    <row r="977" spans="1:9" s="209" customFormat="1" x14ac:dyDescent="0.2">
      <c r="A977" s="448"/>
      <c r="B977" s="329"/>
      <c r="C977" s="329"/>
      <c r="D977" s="334"/>
      <c r="E977" s="599"/>
      <c r="F977" s="329"/>
      <c r="G977" s="329"/>
      <c r="H977" s="449"/>
      <c r="I977" s="329"/>
    </row>
    <row r="978" spans="1:9" s="209" customFormat="1" x14ac:dyDescent="0.2">
      <c r="A978" s="448"/>
      <c r="B978" s="329"/>
      <c r="C978" s="329"/>
      <c r="D978" s="334"/>
      <c r="E978" s="599"/>
      <c r="F978" s="329"/>
      <c r="G978" s="329"/>
      <c r="H978" s="449"/>
      <c r="I978" s="329"/>
    </row>
    <row r="979" spans="1:9" s="209" customFormat="1" x14ac:dyDescent="0.2">
      <c r="A979" s="448"/>
      <c r="B979" s="329"/>
      <c r="C979" s="329"/>
      <c r="D979" s="334"/>
      <c r="E979" s="599"/>
      <c r="F979" s="329"/>
      <c r="G979" s="329"/>
      <c r="H979" s="449"/>
      <c r="I979" s="329"/>
    </row>
    <row r="980" spans="1:9" s="209" customFormat="1" x14ac:dyDescent="0.2">
      <c r="A980" s="448"/>
      <c r="B980" s="220"/>
      <c r="C980" s="329"/>
      <c r="D980" s="334"/>
      <c r="E980" s="599"/>
      <c r="F980" s="329"/>
      <c r="G980" s="329"/>
      <c r="H980" s="449"/>
      <c r="I980" s="329"/>
    </row>
    <row r="981" spans="1:9" s="209" customFormat="1" x14ac:dyDescent="0.2">
      <c r="A981" s="448"/>
      <c r="B981" s="220"/>
      <c r="C981" s="329"/>
      <c r="D981" s="334"/>
      <c r="E981" s="599"/>
      <c r="F981" s="329"/>
      <c r="G981" s="329"/>
      <c r="H981" s="449"/>
      <c r="I981" s="329"/>
    </row>
    <row r="982" spans="1:9" s="209" customFormat="1" x14ac:dyDescent="0.2">
      <c r="A982" s="448"/>
      <c r="B982" s="220"/>
      <c r="C982" s="329"/>
      <c r="D982" s="334"/>
      <c r="E982" s="599"/>
      <c r="F982" s="329"/>
      <c r="G982" s="329"/>
      <c r="H982" s="449"/>
      <c r="I982" s="329"/>
    </row>
    <row r="983" spans="1:9" s="209" customFormat="1" x14ac:dyDescent="0.2">
      <c r="A983" s="448"/>
      <c r="B983" s="220"/>
      <c r="C983" s="329"/>
      <c r="D983" s="334"/>
      <c r="E983" s="599"/>
      <c r="F983" s="329"/>
      <c r="G983" s="329"/>
      <c r="H983" s="449"/>
      <c r="I983" s="329"/>
    </row>
    <row r="984" spans="1:9" s="209" customFormat="1" x14ac:dyDescent="0.2">
      <c r="A984" s="448"/>
      <c r="B984" s="220"/>
      <c r="C984" s="329"/>
      <c r="D984" s="334"/>
      <c r="E984" s="599"/>
      <c r="F984" s="329"/>
      <c r="G984" s="329"/>
      <c r="H984" s="449"/>
      <c r="I984" s="329"/>
    </row>
    <row r="985" spans="1:9" s="209" customFormat="1" x14ac:dyDescent="0.2">
      <c r="A985" s="448"/>
      <c r="B985" s="220"/>
      <c r="C985" s="329"/>
      <c r="D985" s="334"/>
      <c r="E985" s="599"/>
      <c r="F985" s="329"/>
      <c r="G985" s="329"/>
      <c r="H985" s="449"/>
      <c r="I985" s="329"/>
    </row>
    <row r="986" spans="1:9" s="209" customFormat="1" x14ac:dyDescent="0.2">
      <c r="A986" s="448"/>
      <c r="B986" s="220"/>
      <c r="C986" s="329"/>
      <c r="D986" s="334"/>
      <c r="E986" s="599"/>
      <c r="F986" s="329"/>
      <c r="G986" s="329"/>
      <c r="H986" s="449"/>
      <c r="I986" s="329"/>
    </row>
    <row r="987" spans="1:9" s="209" customFormat="1" x14ac:dyDescent="0.2">
      <c r="A987" s="448"/>
      <c r="B987" s="220"/>
      <c r="C987" s="329"/>
      <c r="D987" s="334"/>
      <c r="E987" s="599"/>
      <c r="F987" s="329"/>
      <c r="G987" s="329"/>
      <c r="H987" s="449"/>
      <c r="I987" s="329"/>
    </row>
    <row r="988" spans="1:9" s="209" customFormat="1" x14ac:dyDescent="0.2">
      <c r="A988" s="448"/>
      <c r="B988" s="220"/>
      <c r="C988" s="329"/>
      <c r="D988" s="334"/>
      <c r="E988" s="599"/>
      <c r="F988" s="329"/>
      <c r="G988" s="329"/>
      <c r="H988" s="449"/>
      <c r="I988" s="329"/>
    </row>
    <row r="989" spans="1:9" s="209" customFormat="1" x14ac:dyDescent="0.2">
      <c r="A989" s="448"/>
      <c r="B989" s="220"/>
      <c r="C989" s="329"/>
      <c r="D989" s="334"/>
      <c r="E989" s="599"/>
      <c r="F989" s="329"/>
      <c r="G989" s="329"/>
      <c r="H989" s="449"/>
      <c r="I989" s="329"/>
    </row>
    <row r="990" spans="1:9" s="209" customFormat="1" x14ac:dyDescent="0.2">
      <c r="A990" s="448"/>
      <c r="B990" s="220"/>
      <c r="C990" s="329"/>
      <c r="D990" s="334"/>
      <c r="E990" s="599"/>
      <c r="F990" s="329"/>
      <c r="G990" s="329"/>
      <c r="H990" s="449"/>
      <c r="I990" s="329"/>
    </row>
    <row r="991" spans="1:9" s="209" customFormat="1" x14ac:dyDescent="0.2">
      <c r="A991" s="448"/>
      <c r="B991" s="220"/>
      <c r="C991" s="329"/>
      <c r="D991" s="334"/>
      <c r="E991" s="599"/>
      <c r="F991" s="329"/>
      <c r="G991" s="329"/>
      <c r="H991" s="449"/>
      <c r="I991" s="329"/>
    </row>
    <row r="992" spans="1:9" s="209" customFormat="1" x14ac:dyDescent="0.2">
      <c r="A992" s="448"/>
      <c r="B992" s="220"/>
      <c r="C992" s="329"/>
      <c r="D992" s="334"/>
      <c r="E992" s="599"/>
      <c r="F992" s="329"/>
      <c r="G992" s="329"/>
      <c r="H992" s="449"/>
      <c r="I992" s="329"/>
    </row>
    <row r="993" spans="1:9" s="209" customFormat="1" x14ac:dyDescent="0.2">
      <c r="A993" s="448"/>
      <c r="B993" s="220"/>
      <c r="C993" s="329"/>
      <c r="D993" s="334"/>
      <c r="E993" s="599"/>
      <c r="F993" s="329"/>
      <c r="G993" s="329"/>
      <c r="H993" s="449"/>
      <c r="I993" s="329"/>
    </row>
    <row r="994" spans="1:9" s="209" customFormat="1" x14ac:dyDescent="0.2">
      <c r="A994" s="448"/>
      <c r="B994" s="220"/>
      <c r="C994" s="329"/>
      <c r="D994" s="334"/>
      <c r="E994" s="599"/>
      <c r="F994" s="329"/>
      <c r="G994" s="329"/>
      <c r="H994" s="449"/>
      <c r="I994" s="329"/>
    </row>
    <row r="995" spans="1:9" s="209" customFormat="1" x14ac:dyDescent="0.2">
      <c r="A995" s="448"/>
      <c r="B995" s="220"/>
      <c r="C995" s="329"/>
      <c r="D995" s="334"/>
      <c r="E995" s="599"/>
      <c r="F995" s="329"/>
      <c r="G995" s="329"/>
      <c r="H995" s="449"/>
      <c r="I995" s="329"/>
    </row>
    <row r="996" spans="1:9" s="209" customFormat="1" x14ac:dyDescent="0.2">
      <c r="A996" s="448"/>
      <c r="B996" s="220"/>
      <c r="C996" s="329"/>
      <c r="D996" s="334"/>
      <c r="E996" s="599"/>
      <c r="F996" s="329"/>
      <c r="G996" s="329"/>
      <c r="H996" s="449"/>
      <c r="I996" s="329"/>
    </row>
    <row r="997" spans="1:9" s="209" customFormat="1" x14ac:dyDescent="0.2">
      <c r="A997" s="448"/>
      <c r="B997" s="220"/>
      <c r="C997" s="329"/>
      <c r="D997" s="334"/>
      <c r="E997" s="599"/>
      <c r="F997" s="329"/>
      <c r="G997" s="329"/>
      <c r="H997" s="449"/>
      <c r="I997" s="329"/>
    </row>
    <row r="998" spans="1:9" s="209" customFormat="1" x14ac:dyDescent="0.2">
      <c r="A998" s="448"/>
      <c r="B998" s="220"/>
      <c r="C998" s="329"/>
      <c r="D998" s="334"/>
      <c r="E998" s="599"/>
      <c r="F998" s="329"/>
      <c r="G998" s="329"/>
      <c r="H998" s="449"/>
      <c r="I998" s="329"/>
    </row>
    <row r="999" spans="1:9" s="209" customFormat="1" x14ac:dyDescent="0.2">
      <c r="A999" s="448"/>
      <c r="B999" s="220"/>
      <c r="C999" s="329"/>
      <c r="D999" s="334"/>
      <c r="E999" s="599"/>
      <c r="F999" s="329"/>
      <c r="G999" s="329"/>
      <c r="H999" s="449"/>
      <c r="I999" s="329"/>
    </row>
    <row r="1000" spans="1:9" s="209" customFormat="1" x14ac:dyDescent="0.2">
      <c r="A1000" s="448"/>
      <c r="B1000" s="220"/>
      <c r="C1000" s="329"/>
      <c r="D1000" s="334"/>
      <c r="E1000" s="599"/>
      <c r="F1000" s="329"/>
      <c r="G1000" s="329"/>
      <c r="H1000" s="449"/>
      <c r="I1000" s="329"/>
    </row>
    <row r="1001" spans="1:9" s="209" customFormat="1" x14ac:dyDescent="0.2">
      <c r="A1001" s="448"/>
      <c r="B1001" s="220"/>
      <c r="C1001" s="329"/>
      <c r="D1001" s="334"/>
      <c r="E1001" s="599"/>
      <c r="F1001" s="329"/>
      <c r="G1001" s="329"/>
      <c r="H1001" s="449"/>
      <c r="I1001" s="329"/>
    </row>
    <row r="1002" spans="1:9" s="209" customFormat="1" x14ac:dyDescent="0.2">
      <c r="A1002" s="448"/>
      <c r="B1002" s="220"/>
      <c r="C1002" s="329"/>
      <c r="D1002" s="334"/>
      <c r="E1002" s="599"/>
      <c r="F1002" s="329"/>
      <c r="G1002" s="329"/>
      <c r="H1002" s="449"/>
      <c r="I1002" s="329"/>
    </row>
    <row r="1003" spans="1:9" s="209" customFormat="1" x14ac:dyDescent="0.2">
      <c r="A1003" s="448"/>
      <c r="B1003" s="220"/>
      <c r="C1003" s="329"/>
      <c r="D1003" s="334"/>
      <c r="E1003" s="599"/>
      <c r="F1003" s="329"/>
      <c r="G1003" s="329"/>
      <c r="H1003" s="449"/>
      <c r="I1003" s="329"/>
    </row>
    <row r="1004" spans="1:9" s="209" customFormat="1" x14ac:dyDescent="0.2">
      <c r="A1004" s="448"/>
      <c r="B1004" s="329"/>
      <c r="C1004" s="329"/>
      <c r="D1004" s="334"/>
      <c r="E1004" s="599"/>
      <c r="F1004" s="329"/>
      <c r="G1004" s="329"/>
      <c r="H1004" s="449"/>
      <c r="I1004" s="329"/>
    </row>
    <row r="1005" spans="1:9" s="209" customFormat="1" x14ac:dyDescent="0.2">
      <c r="A1005" s="448"/>
      <c r="B1005" s="329"/>
      <c r="C1005" s="329"/>
      <c r="D1005" s="334"/>
      <c r="E1005" s="599"/>
      <c r="F1005" s="329"/>
      <c r="G1005" s="329"/>
      <c r="H1005" s="449"/>
      <c r="I1005" s="329"/>
    </row>
    <row r="1006" spans="1:9" s="209" customFormat="1" x14ac:dyDescent="0.2">
      <c r="A1006" s="448"/>
      <c r="B1006" s="329"/>
      <c r="C1006" s="329"/>
      <c r="D1006" s="334"/>
      <c r="E1006" s="599"/>
      <c r="F1006" s="329"/>
      <c r="G1006" s="329"/>
      <c r="H1006" s="449"/>
      <c r="I1006" s="329"/>
    </row>
    <row r="1007" spans="1:9" s="209" customFormat="1" x14ac:dyDescent="0.2">
      <c r="A1007" s="448"/>
      <c r="B1007" s="329"/>
      <c r="C1007" s="329"/>
      <c r="D1007" s="334"/>
      <c r="E1007" s="599"/>
      <c r="F1007" s="329"/>
      <c r="G1007" s="329"/>
      <c r="H1007" s="449"/>
      <c r="I1007" s="329"/>
    </row>
    <row r="1008" spans="1:9" s="209" customFormat="1" x14ac:dyDescent="0.2">
      <c r="A1008" s="448"/>
      <c r="B1008" s="329"/>
      <c r="C1008" s="329"/>
      <c r="D1008" s="334"/>
      <c r="E1008" s="599"/>
      <c r="F1008" s="329"/>
      <c r="G1008" s="329"/>
      <c r="H1008" s="449"/>
      <c r="I1008" s="329"/>
    </row>
    <row r="1009" spans="1:9" s="209" customFormat="1" x14ac:dyDescent="0.2">
      <c r="A1009" s="448"/>
      <c r="B1009" s="329"/>
      <c r="C1009" s="329"/>
      <c r="D1009" s="334"/>
      <c r="E1009" s="599"/>
      <c r="F1009" s="329"/>
      <c r="G1009" s="329"/>
      <c r="H1009" s="449"/>
      <c r="I1009" s="329"/>
    </row>
    <row r="1010" spans="1:9" s="209" customFormat="1" x14ac:dyDescent="0.2">
      <c r="A1010" s="448"/>
      <c r="B1010" s="329"/>
      <c r="C1010" s="329"/>
      <c r="D1010" s="334"/>
      <c r="E1010" s="599"/>
      <c r="F1010" s="329"/>
      <c r="G1010" s="329"/>
      <c r="H1010" s="449"/>
      <c r="I1010" s="329"/>
    </row>
    <row r="1011" spans="1:9" s="209" customFormat="1" x14ac:dyDescent="0.2">
      <c r="A1011" s="448"/>
      <c r="B1011" s="329"/>
      <c r="C1011" s="329"/>
      <c r="D1011" s="334"/>
      <c r="E1011" s="599"/>
      <c r="F1011" s="329"/>
      <c r="G1011" s="329"/>
      <c r="H1011" s="449"/>
      <c r="I1011" s="329"/>
    </row>
    <row r="1012" spans="1:9" s="209" customFormat="1" x14ac:dyDescent="0.2">
      <c r="A1012" s="448"/>
      <c r="B1012" s="329"/>
      <c r="C1012" s="329"/>
      <c r="D1012" s="334"/>
      <c r="E1012" s="599"/>
      <c r="F1012" s="329"/>
      <c r="G1012" s="329"/>
      <c r="H1012" s="449"/>
      <c r="I1012" s="329"/>
    </row>
    <row r="1013" spans="1:9" s="209" customFormat="1" x14ac:dyDescent="0.2">
      <c r="A1013" s="448"/>
      <c r="B1013" s="329"/>
      <c r="C1013" s="329"/>
      <c r="D1013" s="334"/>
      <c r="E1013" s="599"/>
      <c r="F1013" s="329"/>
      <c r="G1013" s="329"/>
      <c r="H1013" s="449"/>
      <c r="I1013" s="329"/>
    </row>
    <row r="1014" spans="1:9" s="209" customFormat="1" x14ac:dyDescent="0.2">
      <c r="A1014" s="448"/>
      <c r="B1014" s="329"/>
      <c r="C1014" s="329"/>
      <c r="D1014" s="334"/>
      <c r="E1014" s="599"/>
      <c r="F1014" s="329"/>
      <c r="G1014" s="329"/>
      <c r="H1014" s="449"/>
      <c r="I1014" s="329"/>
    </row>
    <row r="1015" spans="1:9" s="209" customFormat="1" x14ac:dyDescent="0.2">
      <c r="A1015" s="448"/>
      <c r="B1015" s="329"/>
      <c r="C1015" s="329"/>
      <c r="D1015" s="334"/>
      <c r="E1015" s="599"/>
      <c r="F1015" s="329"/>
      <c r="G1015" s="329"/>
      <c r="H1015" s="449"/>
      <c r="I1015" s="329"/>
    </row>
    <row r="1016" spans="1:9" s="209" customFormat="1" x14ac:dyDescent="0.2">
      <c r="A1016" s="448"/>
      <c r="B1016" s="329"/>
      <c r="C1016" s="329"/>
      <c r="D1016" s="334"/>
      <c r="E1016" s="599"/>
      <c r="F1016" s="329"/>
      <c r="G1016" s="329"/>
      <c r="H1016" s="449"/>
      <c r="I1016" s="329"/>
    </row>
    <row r="1017" spans="1:9" s="209" customFormat="1" x14ac:dyDescent="0.2">
      <c r="A1017" s="448"/>
      <c r="B1017" s="329"/>
      <c r="C1017" s="329"/>
      <c r="D1017" s="334"/>
      <c r="E1017" s="599"/>
      <c r="F1017" s="329"/>
      <c r="G1017" s="329"/>
      <c r="H1017" s="449"/>
      <c r="I1017" s="329"/>
    </row>
    <row r="1018" spans="1:9" s="209" customFormat="1" x14ac:dyDescent="0.2">
      <c r="A1018" s="448"/>
      <c r="B1018" s="329"/>
      <c r="C1018" s="329"/>
      <c r="D1018" s="334"/>
      <c r="E1018" s="599"/>
      <c r="F1018" s="329"/>
      <c r="G1018" s="329"/>
      <c r="H1018" s="449"/>
      <c r="I1018" s="329"/>
    </row>
    <row r="1019" spans="1:9" s="209" customFormat="1" x14ac:dyDescent="0.2">
      <c r="A1019" s="448"/>
      <c r="B1019" s="329"/>
      <c r="C1019" s="329"/>
      <c r="D1019" s="334"/>
      <c r="E1019" s="599"/>
      <c r="F1019" s="329"/>
      <c r="G1019" s="329"/>
      <c r="H1019" s="449"/>
      <c r="I1019" s="329"/>
    </row>
    <row r="1020" spans="1:9" s="209" customFormat="1" x14ac:dyDescent="0.2">
      <c r="A1020" s="448"/>
      <c r="B1020" s="329"/>
      <c r="C1020" s="329"/>
      <c r="D1020" s="334"/>
      <c r="E1020" s="599"/>
      <c r="F1020" s="329"/>
      <c r="G1020" s="329"/>
      <c r="H1020" s="449"/>
      <c r="I1020" s="329"/>
    </row>
    <row r="1021" spans="1:9" s="209" customFormat="1" x14ac:dyDescent="0.2">
      <c r="A1021" s="448"/>
      <c r="B1021" s="329"/>
      <c r="C1021" s="329"/>
      <c r="D1021" s="334"/>
      <c r="E1021" s="599"/>
      <c r="F1021" s="329"/>
      <c r="G1021" s="329"/>
      <c r="H1021" s="449"/>
      <c r="I1021" s="329"/>
    </row>
    <row r="1022" spans="1:9" s="209" customFormat="1" x14ac:dyDescent="0.2">
      <c r="A1022" s="448"/>
      <c r="B1022" s="329"/>
      <c r="C1022" s="329"/>
      <c r="D1022" s="334"/>
      <c r="E1022" s="599"/>
      <c r="F1022" s="329"/>
      <c r="G1022" s="329"/>
      <c r="H1022" s="449"/>
      <c r="I1022" s="329"/>
    </row>
    <row r="1023" spans="1:9" s="209" customFormat="1" x14ac:dyDescent="0.2">
      <c r="A1023" s="448"/>
      <c r="B1023" s="329"/>
      <c r="C1023" s="329"/>
      <c r="D1023" s="334"/>
      <c r="E1023" s="599"/>
      <c r="F1023" s="329"/>
      <c r="G1023" s="329"/>
      <c r="H1023" s="449"/>
      <c r="I1023" s="329"/>
    </row>
    <row r="1024" spans="1:9" s="209" customFormat="1" x14ac:dyDescent="0.2">
      <c r="A1024" s="448"/>
      <c r="B1024" s="329"/>
      <c r="C1024" s="329"/>
      <c r="D1024" s="334"/>
      <c r="E1024" s="599"/>
      <c r="F1024" s="329"/>
      <c r="G1024" s="329"/>
      <c r="H1024" s="449"/>
      <c r="I1024" s="329"/>
    </row>
    <row r="1025" spans="1:9" s="209" customFormat="1" x14ac:dyDescent="0.2">
      <c r="A1025" s="448"/>
      <c r="B1025" s="329"/>
      <c r="C1025" s="329"/>
      <c r="D1025" s="334"/>
      <c r="E1025" s="599"/>
      <c r="F1025" s="329"/>
      <c r="G1025" s="329"/>
      <c r="H1025" s="449"/>
      <c r="I1025" s="329"/>
    </row>
    <row r="1026" spans="1:9" s="209" customFormat="1" x14ac:dyDescent="0.2">
      <c r="A1026" s="448"/>
      <c r="B1026" s="329"/>
      <c r="C1026" s="329"/>
      <c r="D1026" s="334"/>
      <c r="E1026" s="599"/>
      <c r="F1026" s="329"/>
      <c r="G1026" s="329"/>
      <c r="H1026" s="449"/>
      <c r="I1026" s="329"/>
    </row>
    <row r="1027" spans="1:9" s="209" customFormat="1" x14ac:dyDescent="0.2">
      <c r="A1027" s="448"/>
      <c r="B1027" s="329"/>
      <c r="C1027" s="329"/>
      <c r="D1027" s="334"/>
      <c r="E1027" s="599"/>
      <c r="F1027" s="329"/>
      <c r="G1027" s="329"/>
      <c r="H1027" s="449"/>
      <c r="I1027" s="329"/>
    </row>
    <row r="1028" spans="1:9" s="209" customFormat="1" x14ac:dyDescent="0.2">
      <c r="A1028" s="448"/>
      <c r="B1028" s="329"/>
      <c r="C1028" s="329"/>
      <c r="D1028" s="334"/>
      <c r="E1028" s="599"/>
      <c r="F1028" s="329"/>
      <c r="G1028" s="329"/>
      <c r="H1028" s="449"/>
      <c r="I1028" s="329"/>
    </row>
    <row r="1029" spans="1:9" s="209" customFormat="1" x14ac:dyDescent="0.2">
      <c r="A1029" s="448"/>
      <c r="B1029" s="329"/>
      <c r="C1029" s="329"/>
      <c r="D1029" s="334"/>
      <c r="E1029" s="599"/>
      <c r="F1029" s="329"/>
      <c r="G1029" s="329"/>
      <c r="H1029" s="449"/>
      <c r="I1029" s="329"/>
    </row>
    <row r="1030" spans="1:9" s="209" customFormat="1" x14ac:dyDescent="0.2">
      <c r="A1030" s="448"/>
      <c r="B1030" s="329"/>
      <c r="C1030" s="329"/>
      <c r="D1030" s="334"/>
      <c r="E1030" s="599"/>
      <c r="F1030" s="329"/>
      <c r="G1030" s="329"/>
      <c r="H1030" s="449"/>
      <c r="I1030" s="329"/>
    </row>
    <row r="1031" spans="1:9" s="209" customFormat="1" x14ac:dyDescent="0.2">
      <c r="A1031" s="448"/>
      <c r="B1031" s="329"/>
      <c r="C1031" s="329"/>
      <c r="D1031" s="334"/>
      <c r="E1031" s="599"/>
      <c r="F1031" s="329"/>
      <c r="G1031" s="329"/>
      <c r="H1031" s="449"/>
      <c r="I1031" s="329"/>
    </row>
    <row r="1032" spans="1:9" s="209" customFormat="1" x14ac:dyDescent="0.2">
      <c r="A1032" s="448"/>
      <c r="B1032" s="329"/>
      <c r="C1032" s="329"/>
      <c r="D1032" s="334"/>
      <c r="E1032" s="599"/>
      <c r="F1032" s="329"/>
      <c r="G1032" s="329"/>
      <c r="H1032" s="449"/>
      <c r="I1032" s="329"/>
    </row>
    <row r="1033" spans="1:9" s="209" customFormat="1" x14ac:dyDescent="0.2">
      <c r="A1033" s="448"/>
      <c r="B1033" s="329"/>
      <c r="C1033" s="329"/>
      <c r="D1033" s="334"/>
      <c r="E1033" s="599"/>
      <c r="F1033" s="329"/>
      <c r="G1033" s="329"/>
      <c r="H1033" s="449"/>
      <c r="I1033" s="329"/>
    </row>
    <row r="1034" spans="1:9" s="209" customFormat="1" x14ac:dyDescent="0.2">
      <c r="A1034" s="448"/>
      <c r="B1034" s="329"/>
      <c r="C1034" s="329"/>
      <c r="D1034" s="334"/>
      <c r="E1034" s="599"/>
      <c r="F1034" s="329"/>
      <c r="G1034" s="329"/>
      <c r="H1034" s="449"/>
      <c r="I1034" s="329"/>
    </row>
    <row r="1035" spans="1:9" s="209" customFormat="1" x14ac:dyDescent="0.2">
      <c r="A1035" s="448"/>
      <c r="B1035" s="329"/>
      <c r="C1035" s="329"/>
      <c r="D1035" s="334"/>
      <c r="E1035" s="599"/>
      <c r="F1035" s="329"/>
      <c r="G1035" s="329"/>
      <c r="H1035" s="449"/>
      <c r="I1035" s="329"/>
    </row>
    <row r="1036" spans="1:9" s="209" customFormat="1" x14ac:dyDescent="0.2">
      <c r="A1036" s="448"/>
      <c r="B1036" s="329"/>
      <c r="C1036" s="329"/>
      <c r="D1036" s="334"/>
      <c r="E1036" s="599"/>
      <c r="F1036" s="329"/>
      <c r="G1036" s="329"/>
      <c r="H1036" s="449"/>
      <c r="I1036" s="329"/>
    </row>
    <row r="1037" spans="1:9" s="209" customFormat="1" x14ac:dyDescent="0.2">
      <c r="A1037" s="448"/>
      <c r="B1037" s="329"/>
      <c r="C1037" s="329"/>
      <c r="D1037" s="334"/>
      <c r="E1037" s="599"/>
      <c r="F1037" s="329"/>
      <c r="G1037" s="329"/>
      <c r="H1037" s="449"/>
      <c r="I1037" s="329"/>
    </row>
    <row r="1038" spans="1:9" s="209" customFormat="1" x14ac:dyDescent="0.2">
      <c r="A1038" s="448"/>
      <c r="B1038" s="329"/>
      <c r="C1038" s="329"/>
      <c r="D1038" s="334"/>
      <c r="E1038" s="599"/>
      <c r="F1038" s="329"/>
      <c r="G1038" s="329"/>
      <c r="H1038" s="449"/>
      <c r="I1038" s="329"/>
    </row>
    <row r="1039" spans="1:9" s="209" customFormat="1" x14ac:dyDescent="0.2">
      <c r="A1039" s="448"/>
      <c r="B1039" s="329"/>
      <c r="C1039" s="329"/>
      <c r="D1039" s="334"/>
      <c r="E1039" s="599"/>
      <c r="F1039" s="329"/>
      <c r="G1039" s="329"/>
      <c r="H1039" s="449"/>
      <c r="I1039" s="329"/>
    </row>
    <row r="1040" spans="1:9" s="209" customFormat="1" x14ac:dyDescent="0.2">
      <c r="A1040" s="448"/>
      <c r="B1040" s="329"/>
      <c r="C1040" s="329"/>
      <c r="D1040" s="334"/>
      <c r="E1040" s="599"/>
      <c r="F1040" s="329"/>
      <c r="G1040" s="329"/>
      <c r="H1040" s="449"/>
      <c r="I1040" s="329"/>
    </row>
    <row r="1041" spans="1:9" s="209" customFormat="1" x14ac:dyDescent="0.2">
      <c r="A1041" s="448"/>
      <c r="B1041" s="329"/>
      <c r="C1041" s="329"/>
      <c r="D1041" s="334"/>
      <c r="E1041" s="599"/>
      <c r="F1041" s="329"/>
      <c r="G1041" s="329"/>
      <c r="H1041" s="449"/>
      <c r="I1041" s="329"/>
    </row>
    <row r="1042" spans="1:9" s="209" customFormat="1" x14ac:dyDescent="0.2">
      <c r="A1042" s="448"/>
      <c r="B1042" s="329"/>
      <c r="C1042" s="329"/>
      <c r="D1042" s="334"/>
      <c r="E1042" s="599"/>
      <c r="F1042" s="329"/>
      <c r="G1042" s="329"/>
      <c r="H1042" s="449"/>
      <c r="I1042" s="329"/>
    </row>
    <row r="1043" spans="1:9" s="209" customFormat="1" x14ac:dyDescent="0.2">
      <c r="A1043" s="448"/>
      <c r="B1043" s="329"/>
      <c r="C1043" s="329"/>
      <c r="D1043" s="334"/>
      <c r="E1043" s="599"/>
      <c r="F1043" s="329"/>
      <c r="G1043" s="329"/>
      <c r="H1043" s="449"/>
      <c r="I1043" s="329"/>
    </row>
    <row r="1044" spans="1:9" s="209" customFormat="1" x14ac:dyDescent="0.2">
      <c r="A1044" s="448"/>
      <c r="B1044" s="329"/>
      <c r="C1044" s="329"/>
      <c r="D1044" s="334"/>
      <c r="E1044" s="599"/>
      <c r="F1044" s="329"/>
      <c r="G1044" s="329"/>
      <c r="H1044" s="449"/>
      <c r="I1044" s="329"/>
    </row>
    <row r="1045" spans="1:9" s="209" customFormat="1" x14ac:dyDescent="0.2">
      <c r="A1045" s="448"/>
      <c r="B1045" s="329"/>
      <c r="C1045" s="329"/>
      <c r="D1045" s="334"/>
      <c r="E1045" s="599"/>
      <c r="F1045" s="329"/>
      <c r="G1045" s="329"/>
      <c r="H1045" s="449"/>
      <c r="I1045" s="329"/>
    </row>
    <row r="1046" spans="1:9" s="209" customFormat="1" x14ac:dyDescent="0.2">
      <c r="A1046" s="448"/>
      <c r="B1046" s="329"/>
      <c r="C1046" s="329"/>
      <c r="D1046" s="334"/>
      <c r="E1046" s="599"/>
      <c r="F1046" s="329"/>
      <c r="G1046" s="329"/>
      <c r="H1046" s="449"/>
      <c r="I1046" s="329"/>
    </row>
    <row r="1047" spans="1:9" s="209" customFormat="1" x14ac:dyDescent="0.2">
      <c r="A1047" s="448"/>
      <c r="B1047" s="329"/>
      <c r="C1047" s="329"/>
      <c r="D1047" s="334"/>
      <c r="E1047" s="599"/>
      <c r="F1047" s="329"/>
      <c r="G1047" s="329"/>
      <c r="H1047" s="449"/>
      <c r="I1047" s="329"/>
    </row>
    <row r="1048" spans="1:9" s="209" customFormat="1" x14ac:dyDescent="0.2">
      <c r="A1048" s="448"/>
      <c r="B1048" s="329"/>
      <c r="C1048" s="329"/>
      <c r="D1048" s="334"/>
      <c r="E1048" s="599"/>
      <c r="F1048" s="329"/>
      <c r="G1048" s="329"/>
      <c r="H1048" s="449"/>
      <c r="I1048" s="329"/>
    </row>
    <row r="1049" spans="1:9" s="209" customFormat="1" x14ac:dyDescent="0.2">
      <c r="A1049" s="448"/>
      <c r="B1049" s="329"/>
      <c r="C1049" s="329"/>
      <c r="D1049" s="334"/>
      <c r="E1049" s="599"/>
      <c r="F1049" s="329"/>
      <c r="G1049" s="329"/>
      <c r="H1049" s="449"/>
      <c r="I1049" s="329"/>
    </row>
    <row r="1050" spans="1:9" s="209" customFormat="1" x14ac:dyDescent="0.2">
      <c r="A1050" s="448"/>
      <c r="B1050" s="329"/>
      <c r="C1050" s="329"/>
      <c r="D1050" s="334"/>
      <c r="E1050" s="599"/>
      <c r="F1050" s="329"/>
      <c r="G1050" s="329"/>
      <c r="H1050" s="449"/>
      <c r="I1050" s="329"/>
    </row>
    <row r="1051" spans="1:9" s="209" customFormat="1" x14ac:dyDescent="0.2">
      <c r="A1051" s="329"/>
      <c r="B1051" s="329"/>
      <c r="C1051" s="329"/>
      <c r="D1051" s="334"/>
      <c r="E1051" s="599"/>
      <c r="F1051" s="329"/>
      <c r="G1051" s="329"/>
      <c r="H1051" s="449"/>
      <c r="I1051" s="329"/>
    </row>
    <row r="1052" spans="1:9" s="209" customFormat="1" x14ac:dyDescent="0.2">
      <c r="A1052" s="329"/>
      <c r="B1052" s="329"/>
      <c r="C1052" s="329"/>
      <c r="D1052" s="334"/>
      <c r="E1052" s="599"/>
      <c r="F1052" s="329"/>
      <c r="G1052" s="329"/>
      <c r="H1052" s="449"/>
      <c r="I1052" s="329"/>
    </row>
    <row r="1053" spans="1:9" s="209" customFormat="1" x14ac:dyDescent="0.2">
      <c r="A1053" s="329"/>
      <c r="B1053" s="329"/>
      <c r="C1053" s="329"/>
      <c r="D1053" s="334"/>
      <c r="E1053" s="599"/>
      <c r="F1053" s="329"/>
      <c r="G1053" s="329"/>
      <c r="H1053" s="449"/>
      <c r="I1053" s="329"/>
    </row>
    <row r="1054" spans="1:9" s="209" customFormat="1" x14ac:dyDescent="0.2">
      <c r="A1054" s="329"/>
      <c r="B1054" s="329"/>
      <c r="C1054" s="329"/>
      <c r="D1054" s="334"/>
      <c r="E1054" s="599"/>
      <c r="F1054" s="329"/>
      <c r="G1054" s="329"/>
      <c r="H1054" s="449"/>
      <c r="I1054" s="329"/>
    </row>
    <row r="1055" spans="1:9" s="209" customFormat="1" x14ac:dyDescent="0.2">
      <c r="A1055" s="329"/>
      <c r="B1055" s="329"/>
      <c r="C1055" s="329"/>
      <c r="D1055" s="334"/>
      <c r="E1055" s="599"/>
      <c r="F1055" s="329"/>
      <c r="G1055" s="329"/>
      <c r="H1055" s="449"/>
      <c r="I1055" s="329"/>
    </row>
    <row r="1056" spans="1:9" s="209" customFormat="1" x14ac:dyDescent="0.2">
      <c r="A1056" s="329"/>
      <c r="B1056" s="329"/>
      <c r="C1056" s="329"/>
      <c r="D1056" s="334"/>
      <c r="E1056" s="599"/>
      <c r="F1056" s="329"/>
      <c r="G1056" s="329"/>
      <c r="H1056" s="449"/>
      <c r="I1056" s="329"/>
    </row>
    <row r="1057" spans="1:9" s="209" customFormat="1" x14ac:dyDescent="0.2">
      <c r="A1057" s="329"/>
      <c r="B1057" s="329"/>
      <c r="C1057" s="329"/>
      <c r="D1057" s="334"/>
      <c r="E1057" s="599"/>
      <c r="F1057" s="329"/>
      <c r="G1057" s="329"/>
      <c r="H1057" s="449"/>
      <c r="I1057" s="329"/>
    </row>
    <row r="1058" spans="1:9" s="209" customFormat="1" x14ac:dyDescent="0.2">
      <c r="A1058" s="329"/>
      <c r="B1058" s="329"/>
      <c r="C1058" s="329"/>
      <c r="D1058" s="334"/>
      <c r="E1058" s="599"/>
      <c r="F1058" s="329"/>
      <c r="G1058" s="329"/>
      <c r="H1058" s="449"/>
      <c r="I1058" s="329"/>
    </row>
    <row r="1059" spans="1:9" s="209" customFormat="1" x14ac:dyDescent="0.2">
      <c r="A1059" s="329"/>
      <c r="B1059" s="329"/>
      <c r="C1059" s="329"/>
      <c r="D1059" s="334"/>
      <c r="E1059" s="599"/>
      <c r="F1059" s="329"/>
      <c r="G1059" s="329"/>
      <c r="H1059" s="449"/>
      <c r="I1059" s="329"/>
    </row>
    <row r="1060" spans="1:9" s="209" customFormat="1" x14ac:dyDescent="0.2">
      <c r="A1060" s="329"/>
      <c r="B1060" s="329"/>
      <c r="C1060" s="329"/>
      <c r="D1060" s="334"/>
      <c r="E1060" s="599"/>
      <c r="F1060" s="329"/>
      <c r="G1060" s="329"/>
      <c r="H1060" s="449"/>
      <c r="I1060" s="329"/>
    </row>
    <row r="1061" spans="1:9" s="209" customFormat="1" x14ac:dyDescent="0.2">
      <c r="A1061" s="329"/>
      <c r="B1061" s="329"/>
      <c r="C1061" s="329"/>
      <c r="D1061" s="334"/>
      <c r="E1061" s="599"/>
      <c r="F1061" s="329"/>
      <c r="G1061" s="329"/>
      <c r="H1061" s="449"/>
      <c r="I1061" s="329"/>
    </row>
    <row r="1062" spans="1:9" s="209" customFormat="1" x14ac:dyDescent="0.2">
      <c r="A1062" s="329"/>
      <c r="B1062" s="329"/>
      <c r="C1062" s="329"/>
      <c r="D1062" s="334"/>
      <c r="E1062" s="599"/>
      <c r="F1062" s="329"/>
      <c r="G1062" s="329"/>
      <c r="H1062" s="449"/>
      <c r="I1062" s="329"/>
    </row>
    <row r="1063" spans="1:9" s="209" customFormat="1" x14ac:dyDescent="0.2">
      <c r="A1063" s="329"/>
      <c r="B1063" s="329"/>
      <c r="C1063" s="329"/>
      <c r="D1063" s="334"/>
      <c r="E1063" s="599"/>
      <c r="F1063" s="329"/>
      <c r="G1063" s="329"/>
      <c r="H1063" s="449"/>
      <c r="I1063" s="329"/>
    </row>
    <row r="1064" spans="1:9" s="209" customFormat="1" x14ac:dyDescent="0.2">
      <c r="A1064" s="329"/>
      <c r="B1064" s="329"/>
      <c r="C1064" s="329"/>
      <c r="D1064" s="334"/>
      <c r="E1064" s="599"/>
      <c r="F1064" s="329"/>
      <c r="G1064" s="329"/>
      <c r="H1064" s="449"/>
      <c r="I1064" s="329"/>
    </row>
    <row r="1065" spans="1:9" s="209" customFormat="1" x14ac:dyDescent="0.2">
      <c r="A1065" s="329"/>
      <c r="B1065" s="329"/>
      <c r="C1065" s="329"/>
      <c r="D1065" s="334"/>
      <c r="E1065" s="599"/>
      <c r="F1065" s="329"/>
      <c r="G1065" s="329"/>
      <c r="H1065" s="449"/>
      <c r="I1065" s="329"/>
    </row>
    <row r="1066" spans="1:9" s="209" customFormat="1" x14ac:dyDescent="0.2">
      <c r="A1066" s="329"/>
      <c r="B1066" s="329"/>
      <c r="C1066" s="329"/>
      <c r="D1066" s="334"/>
      <c r="E1066" s="599"/>
      <c r="F1066" s="329"/>
      <c r="G1066" s="329"/>
      <c r="H1066" s="449"/>
      <c r="I1066" s="329"/>
    </row>
    <row r="1067" spans="1:9" s="209" customFormat="1" x14ac:dyDescent="0.2">
      <c r="A1067" s="329"/>
      <c r="B1067" s="329"/>
      <c r="C1067" s="329"/>
      <c r="D1067" s="334"/>
      <c r="E1067" s="599"/>
      <c r="F1067" s="329"/>
      <c r="G1067" s="329"/>
      <c r="H1067" s="449"/>
      <c r="I1067" s="329"/>
    </row>
    <row r="1068" spans="1:9" s="209" customFormat="1" x14ac:dyDescent="0.2">
      <c r="A1068" s="329"/>
      <c r="B1068" s="329"/>
      <c r="C1068" s="329"/>
      <c r="D1068" s="334"/>
      <c r="E1068" s="599"/>
      <c r="F1068" s="329"/>
      <c r="G1068" s="329"/>
      <c r="H1068" s="449"/>
      <c r="I1068" s="329"/>
    </row>
    <row r="1069" spans="1:9" s="209" customFormat="1" x14ac:dyDescent="0.2">
      <c r="A1069" s="329"/>
      <c r="B1069" s="329"/>
      <c r="C1069" s="329"/>
      <c r="D1069" s="334"/>
      <c r="E1069" s="599"/>
      <c r="F1069" s="329"/>
      <c r="G1069" s="329"/>
      <c r="H1069" s="449"/>
      <c r="I1069" s="329"/>
    </row>
    <row r="1070" spans="1:9" s="209" customFormat="1" x14ac:dyDescent="0.2">
      <c r="A1070" s="329"/>
      <c r="B1070" s="329"/>
      <c r="C1070" s="329"/>
      <c r="D1070" s="334"/>
      <c r="E1070" s="599"/>
      <c r="F1070" s="329"/>
      <c r="G1070" s="329"/>
      <c r="H1070" s="449"/>
      <c r="I1070" s="329"/>
    </row>
    <row r="1071" spans="1:9" s="209" customFormat="1" x14ac:dyDescent="0.2">
      <c r="A1071" s="329"/>
      <c r="B1071" s="329"/>
      <c r="C1071" s="329"/>
      <c r="D1071" s="334"/>
      <c r="E1071" s="599"/>
      <c r="F1071" s="329"/>
      <c r="G1071" s="329"/>
      <c r="H1071" s="449"/>
      <c r="I1071" s="329"/>
    </row>
    <row r="1072" spans="1:9" s="209" customFormat="1" x14ac:dyDescent="0.2">
      <c r="A1072" s="329"/>
      <c r="B1072" s="329"/>
      <c r="C1072" s="329"/>
      <c r="D1072" s="334"/>
      <c r="E1072" s="599"/>
      <c r="F1072" s="329"/>
      <c r="G1072" s="329"/>
      <c r="H1072" s="449"/>
      <c r="I1072" s="329"/>
    </row>
    <row r="1073" spans="1:9" s="209" customFormat="1" x14ac:dyDescent="0.2">
      <c r="A1073" s="329"/>
      <c r="B1073" s="329"/>
      <c r="C1073" s="329"/>
      <c r="D1073" s="334"/>
      <c r="E1073" s="599"/>
      <c r="F1073" s="329"/>
      <c r="G1073" s="329"/>
      <c r="H1073" s="449"/>
      <c r="I1073" s="329"/>
    </row>
    <row r="1074" spans="1:9" s="209" customFormat="1" x14ac:dyDescent="0.2">
      <c r="A1074" s="329"/>
      <c r="B1074" s="329"/>
      <c r="C1074" s="329"/>
      <c r="D1074" s="334"/>
      <c r="E1074" s="599"/>
      <c r="F1074" s="329"/>
      <c r="G1074" s="329"/>
      <c r="H1074" s="449"/>
      <c r="I1074" s="329"/>
    </row>
    <row r="1075" spans="1:9" s="209" customFormat="1" x14ac:dyDescent="0.2">
      <c r="A1075" s="329"/>
      <c r="B1075" s="329"/>
      <c r="C1075" s="329"/>
      <c r="D1075" s="334"/>
      <c r="E1075" s="599"/>
      <c r="F1075" s="329"/>
      <c r="G1075" s="329"/>
      <c r="H1075" s="449"/>
      <c r="I1075" s="329"/>
    </row>
    <row r="1076" spans="1:9" s="209" customFormat="1" x14ac:dyDescent="0.2">
      <c r="A1076" s="329"/>
      <c r="B1076" s="329"/>
      <c r="C1076" s="329"/>
      <c r="D1076" s="334"/>
      <c r="E1076" s="599"/>
      <c r="F1076" s="329"/>
      <c r="G1076" s="329"/>
      <c r="H1076" s="449"/>
      <c r="I1076" s="329"/>
    </row>
    <row r="1077" spans="1:9" s="209" customFormat="1" x14ac:dyDescent="0.2">
      <c r="A1077" s="329"/>
      <c r="B1077" s="329"/>
      <c r="C1077" s="329"/>
      <c r="D1077" s="334"/>
      <c r="E1077" s="599"/>
      <c r="F1077" s="329"/>
      <c r="G1077" s="329"/>
      <c r="H1077" s="449"/>
      <c r="I1077" s="329"/>
    </row>
    <row r="1078" spans="1:9" s="209" customFormat="1" x14ac:dyDescent="0.2">
      <c r="A1078" s="329"/>
      <c r="B1078" s="329"/>
      <c r="C1078" s="329"/>
      <c r="D1078" s="334"/>
      <c r="E1078" s="599"/>
      <c r="F1078" s="329"/>
      <c r="G1078" s="329"/>
      <c r="H1078" s="449"/>
      <c r="I1078" s="329"/>
    </row>
    <row r="1079" spans="1:9" s="209" customFormat="1" x14ac:dyDescent="0.2">
      <c r="A1079" s="329"/>
      <c r="B1079" s="329"/>
      <c r="C1079" s="329"/>
      <c r="D1079" s="334"/>
      <c r="E1079" s="599"/>
      <c r="F1079" s="329"/>
      <c r="G1079" s="329"/>
      <c r="H1079" s="449"/>
      <c r="I1079" s="329"/>
    </row>
    <row r="1080" spans="1:9" s="209" customFormat="1" x14ac:dyDescent="0.2">
      <c r="A1080" s="329"/>
      <c r="B1080" s="329"/>
      <c r="C1080" s="329"/>
      <c r="D1080" s="334"/>
      <c r="E1080" s="599"/>
      <c r="F1080" s="329"/>
      <c r="G1080" s="329"/>
      <c r="H1080" s="449"/>
      <c r="I1080" s="329"/>
    </row>
    <row r="1081" spans="1:9" s="209" customFormat="1" x14ac:dyDescent="0.2">
      <c r="A1081" s="329"/>
      <c r="B1081" s="329"/>
      <c r="C1081" s="329"/>
      <c r="D1081" s="334"/>
      <c r="E1081" s="599"/>
      <c r="F1081" s="329"/>
      <c r="G1081" s="329"/>
      <c r="H1081" s="449"/>
      <c r="I1081" s="329"/>
    </row>
    <row r="1082" spans="1:9" s="209" customFormat="1" x14ac:dyDescent="0.2">
      <c r="A1082" s="329"/>
      <c r="B1082" s="329"/>
      <c r="C1082" s="329"/>
      <c r="D1082" s="334"/>
      <c r="E1082" s="599"/>
      <c r="F1082" s="329"/>
      <c r="G1082" s="329"/>
      <c r="H1082" s="449"/>
      <c r="I1082" s="329"/>
    </row>
    <row r="1083" spans="1:9" s="209" customFormat="1" x14ac:dyDescent="0.2">
      <c r="A1083" s="329"/>
      <c r="B1083" s="329"/>
      <c r="C1083" s="329"/>
      <c r="D1083" s="334"/>
      <c r="E1083" s="599"/>
      <c r="F1083" s="329"/>
      <c r="G1083" s="329"/>
      <c r="H1083" s="449"/>
      <c r="I1083" s="329"/>
    </row>
    <row r="1084" spans="1:9" s="209" customFormat="1" x14ac:dyDescent="0.2">
      <c r="A1084" s="329"/>
      <c r="B1084" s="329"/>
      <c r="C1084" s="329"/>
      <c r="D1084" s="334"/>
      <c r="E1084" s="599"/>
      <c r="F1084" s="329"/>
      <c r="G1084" s="329"/>
      <c r="H1084" s="449"/>
      <c r="I1084" s="329"/>
    </row>
    <row r="1085" spans="1:9" s="209" customFormat="1" x14ac:dyDescent="0.2">
      <c r="A1085" s="329"/>
      <c r="B1085" s="329"/>
      <c r="C1085" s="329"/>
      <c r="D1085" s="334"/>
      <c r="E1085" s="599"/>
      <c r="F1085" s="329"/>
      <c r="G1085" s="329"/>
      <c r="H1085" s="449"/>
      <c r="I1085" s="329"/>
    </row>
    <row r="1086" spans="1:9" s="209" customFormat="1" x14ac:dyDescent="0.2">
      <c r="A1086" s="329"/>
      <c r="B1086" s="329"/>
      <c r="C1086" s="329"/>
      <c r="D1086" s="334"/>
      <c r="E1086" s="599"/>
      <c r="F1086" s="329"/>
      <c r="G1086" s="329"/>
      <c r="H1086" s="449"/>
      <c r="I1086" s="329"/>
    </row>
    <row r="1087" spans="1:9" s="209" customFormat="1" x14ac:dyDescent="0.2">
      <c r="A1087" s="329"/>
      <c r="B1087" s="329"/>
      <c r="C1087" s="329"/>
      <c r="D1087" s="334"/>
      <c r="E1087" s="599"/>
      <c r="F1087" s="329"/>
      <c r="G1087" s="329"/>
      <c r="H1087" s="449"/>
      <c r="I1087" s="329"/>
    </row>
    <row r="1088" spans="1:9" s="209" customFormat="1" x14ac:dyDescent="0.2">
      <c r="A1088" s="329"/>
      <c r="B1088" s="329"/>
      <c r="C1088" s="329"/>
      <c r="D1088" s="334"/>
      <c r="E1088" s="599"/>
      <c r="F1088" s="329"/>
      <c r="G1088" s="329"/>
      <c r="H1088" s="449"/>
      <c r="I1088" s="329"/>
    </row>
    <row r="1089" spans="1:9" s="209" customFormat="1" x14ac:dyDescent="0.2">
      <c r="A1089" s="329"/>
      <c r="B1089" s="329"/>
      <c r="C1089" s="329"/>
      <c r="D1089" s="334"/>
      <c r="E1089" s="599"/>
      <c r="F1089" s="329"/>
      <c r="G1089" s="329"/>
      <c r="H1089" s="449"/>
      <c r="I1089" s="329"/>
    </row>
    <row r="1090" spans="1:9" s="209" customFormat="1" x14ac:dyDescent="0.2">
      <c r="A1090" s="329"/>
      <c r="B1090" s="329"/>
      <c r="C1090" s="329"/>
      <c r="D1090" s="334"/>
      <c r="E1090" s="599"/>
      <c r="F1090" s="329"/>
      <c r="G1090" s="329"/>
      <c r="H1090" s="449"/>
      <c r="I1090" s="329"/>
    </row>
    <row r="1091" spans="1:9" s="209" customFormat="1" x14ac:dyDescent="0.2">
      <c r="A1091" s="329"/>
      <c r="B1091" s="329"/>
      <c r="C1091" s="329"/>
      <c r="D1091" s="334"/>
      <c r="E1091" s="599"/>
      <c r="F1091" s="329"/>
      <c r="G1091" s="329"/>
      <c r="H1091" s="449"/>
      <c r="I1091" s="329"/>
    </row>
    <row r="1092" spans="1:9" s="209" customFormat="1" x14ac:dyDescent="0.2">
      <c r="A1092" s="329"/>
      <c r="B1092" s="329"/>
      <c r="C1092" s="329"/>
      <c r="D1092" s="334"/>
      <c r="E1092" s="599"/>
      <c r="F1092" s="329"/>
      <c r="G1092" s="329"/>
      <c r="H1092" s="449"/>
      <c r="I1092" s="329"/>
    </row>
    <row r="1093" spans="1:9" s="209" customFormat="1" x14ac:dyDescent="0.2">
      <c r="A1093" s="329"/>
      <c r="B1093" s="329"/>
      <c r="C1093" s="329"/>
      <c r="D1093" s="334"/>
      <c r="E1093" s="599"/>
      <c r="F1093" s="329"/>
      <c r="G1093" s="329"/>
      <c r="H1093" s="449"/>
      <c r="I1093" s="329"/>
    </row>
    <row r="1094" spans="1:9" s="209" customFormat="1" x14ac:dyDescent="0.2">
      <c r="A1094" s="329"/>
      <c r="B1094" s="329"/>
      <c r="C1094" s="329"/>
      <c r="D1094" s="334"/>
      <c r="E1094" s="599"/>
      <c r="F1094" s="329"/>
      <c r="G1094" s="329"/>
      <c r="H1094" s="449"/>
      <c r="I1094" s="329"/>
    </row>
    <row r="1095" spans="1:9" s="209" customFormat="1" x14ac:dyDescent="0.2">
      <c r="A1095" s="329"/>
      <c r="B1095" s="329"/>
      <c r="C1095" s="329"/>
      <c r="D1095" s="334"/>
      <c r="E1095" s="599"/>
      <c r="F1095" s="329"/>
      <c r="G1095" s="329"/>
      <c r="H1095" s="449"/>
      <c r="I1095" s="329"/>
    </row>
    <row r="1096" spans="1:9" s="209" customFormat="1" x14ac:dyDescent="0.2">
      <c r="A1096" s="329"/>
      <c r="B1096" s="329"/>
      <c r="C1096" s="329"/>
      <c r="D1096" s="334"/>
      <c r="E1096" s="599"/>
      <c r="F1096" s="329"/>
      <c r="G1096" s="329"/>
      <c r="H1096" s="449"/>
      <c r="I1096" s="329"/>
    </row>
    <row r="1097" spans="1:9" s="209" customFormat="1" x14ac:dyDescent="0.2">
      <c r="A1097" s="329"/>
      <c r="B1097" s="329"/>
      <c r="C1097" s="329"/>
      <c r="D1097" s="334"/>
      <c r="E1097" s="599"/>
      <c r="F1097" s="329"/>
      <c r="G1097" s="329"/>
      <c r="H1097" s="449"/>
      <c r="I1097" s="329"/>
    </row>
    <row r="1098" spans="1:9" s="209" customFormat="1" x14ac:dyDescent="0.2">
      <c r="A1098" s="329"/>
      <c r="B1098" s="329"/>
      <c r="C1098" s="329"/>
      <c r="D1098" s="334"/>
      <c r="E1098" s="599"/>
      <c r="F1098" s="329"/>
      <c r="G1098" s="329"/>
      <c r="H1098" s="449"/>
      <c r="I1098" s="329"/>
    </row>
    <row r="1099" spans="1:9" s="209" customFormat="1" x14ac:dyDescent="0.2">
      <c r="A1099" s="329"/>
      <c r="B1099" s="329"/>
      <c r="C1099" s="329"/>
      <c r="D1099" s="334"/>
      <c r="E1099" s="599"/>
      <c r="F1099" s="329"/>
      <c r="G1099" s="329"/>
      <c r="H1099" s="449"/>
      <c r="I1099" s="329"/>
    </row>
    <row r="1100" spans="1:9" s="209" customFormat="1" x14ac:dyDescent="0.2">
      <c r="A1100" s="329"/>
      <c r="B1100" s="329"/>
      <c r="C1100" s="329"/>
      <c r="D1100" s="334"/>
      <c r="E1100" s="599"/>
      <c r="F1100" s="329"/>
      <c r="G1100" s="329"/>
      <c r="H1100" s="449"/>
      <c r="I1100" s="329"/>
    </row>
    <row r="1101" spans="1:9" s="209" customFormat="1" x14ac:dyDescent="0.2">
      <c r="A1101" s="329"/>
      <c r="B1101" s="329"/>
      <c r="C1101" s="329"/>
      <c r="D1101" s="334"/>
      <c r="E1101" s="599"/>
      <c r="F1101" s="329"/>
      <c r="G1101" s="329"/>
      <c r="H1101" s="449"/>
      <c r="I1101" s="329"/>
    </row>
    <row r="1102" spans="1:9" s="209" customFormat="1" x14ac:dyDescent="0.2">
      <c r="A1102" s="448"/>
      <c r="B1102" s="329"/>
      <c r="C1102" s="329"/>
      <c r="D1102" s="334"/>
      <c r="E1102" s="335"/>
      <c r="F1102" s="329"/>
      <c r="G1102" s="329"/>
      <c r="H1102" s="329"/>
      <c r="I1102" s="329"/>
    </row>
    <row r="1103" spans="1:9" s="209" customFormat="1" x14ac:dyDescent="0.2">
      <c r="A1103" s="448"/>
      <c r="B1103" s="329"/>
      <c r="C1103" s="329"/>
      <c r="D1103" s="334"/>
      <c r="E1103" s="335"/>
      <c r="F1103" s="329"/>
      <c r="G1103" s="329"/>
      <c r="H1103" s="329"/>
      <c r="I1103" s="329"/>
    </row>
    <row r="1104" spans="1:9" s="209" customFormat="1" x14ac:dyDescent="0.2">
      <c r="A1104" s="448"/>
      <c r="B1104" s="329"/>
      <c r="C1104" s="329"/>
      <c r="D1104" s="334"/>
      <c r="E1104" s="335"/>
      <c r="F1104" s="329"/>
      <c r="G1104" s="329"/>
      <c r="H1104" s="329"/>
      <c r="I1104" s="329"/>
    </row>
    <row r="1105" spans="1:9" s="209" customFormat="1" x14ac:dyDescent="0.2">
      <c r="A1105" s="448"/>
      <c r="B1105" s="329"/>
      <c r="C1105" s="329"/>
      <c r="D1105" s="334"/>
      <c r="E1105" s="335"/>
      <c r="F1105" s="329"/>
      <c r="G1105" s="329"/>
      <c r="H1105" s="329"/>
      <c r="I1105" s="329"/>
    </row>
    <row r="1106" spans="1:9" s="209" customFormat="1" x14ac:dyDescent="0.2">
      <c r="A1106" s="448"/>
      <c r="B1106" s="329"/>
      <c r="C1106" s="329"/>
      <c r="D1106" s="334"/>
      <c r="E1106" s="335"/>
      <c r="F1106" s="329"/>
      <c r="G1106" s="329"/>
      <c r="H1106" s="329"/>
      <c r="I1106" s="329"/>
    </row>
    <row r="1107" spans="1:9" s="209" customFormat="1" x14ac:dyDescent="0.2">
      <c r="A1107" s="448"/>
      <c r="B1107" s="329"/>
      <c r="C1107" s="329"/>
      <c r="D1107" s="334"/>
      <c r="E1107" s="335"/>
      <c r="F1107" s="329"/>
      <c r="G1107" s="329"/>
      <c r="H1107" s="329"/>
      <c r="I1107" s="329"/>
    </row>
    <row r="1108" spans="1:9" s="209" customFormat="1" x14ac:dyDescent="0.2">
      <c r="A1108" s="448"/>
      <c r="B1108" s="329"/>
      <c r="C1108" s="329"/>
      <c r="D1108" s="334"/>
      <c r="E1108" s="335"/>
      <c r="F1108" s="329"/>
      <c r="G1108" s="329"/>
      <c r="H1108" s="449"/>
      <c r="I1108" s="329"/>
    </row>
    <row r="1109" spans="1:9" s="209" customFormat="1" x14ac:dyDescent="0.2">
      <c r="A1109" s="448"/>
      <c r="B1109" s="329"/>
      <c r="C1109" s="329"/>
      <c r="D1109" s="334"/>
      <c r="E1109" s="335"/>
      <c r="F1109" s="329"/>
      <c r="G1109" s="329"/>
      <c r="H1109" s="449"/>
      <c r="I1109" s="329"/>
    </row>
    <row r="1110" spans="1:9" s="209" customFormat="1" x14ac:dyDescent="0.2">
      <c r="A1110" s="448"/>
      <c r="B1110" s="329"/>
      <c r="C1110" s="329"/>
      <c r="D1110" s="334"/>
      <c r="E1110" s="335"/>
      <c r="F1110" s="329"/>
      <c r="G1110" s="329"/>
      <c r="H1110" s="449"/>
      <c r="I1110" s="329"/>
    </row>
    <row r="1111" spans="1:9" s="209" customFormat="1" x14ac:dyDescent="0.2">
      <c r="A1111" s="448"/>
      <c r="B1111" s="329"/>
      <c r="C1111" s="329"/>
      <c r="D1111" s="334"/>
      <c r="E1111" s="335"/>
      <c r="F1111" s="329"/>
      <c r="G1111" s="329"/>
      <c r="H1111" s="449"/>
      <c r="I1111" s="329"/>
    </row>
    <row r="1112" spans="1:9" s="209" customFormat="1" x14ac:dyDescent="0.2">
      <c r="A1112" s="448"/>
      <c r="B1112" s="329"/>
      <c r="C1112" s="329"/>
      <c r="D1112" s="334"/>
      <c r="E1112" s="335"/>
      <c r="F1112" s="329"/>
      <c r="G1112" s="329"/>
      <c r="H1112" s="449"/>
      <c r="I1112" s="329"/>
    </row>
    <row r="1113" spans="1:9" s="209" customFormat="1" x14ac:dyDescent="0.2">
      <c r="A1113" s="448"/>
      <c r="B1113" s="329"/>
      <c r="C1113" s="329"/>
      <c r="D1113" s="334"/>
      <c r="E1113" s="335"/>
      <c r="F1113" s="329"/>
      <c r="G1113" s="329"/>
      <c r="H1113" s="449"/>
      <c r="I1113" s="329"/>
    </row>
    <row r="1114" spans="1:9" s="209" customFormat="1" x14ac:dyDescent="0.2">
      <c r="A1114" s="448"/>
      <c r="B1114" s="329"/>
      <c r="C1114" s="329"/>
      <c r="D1114" s="334"/>
      <c r="E1114" s="335"/>
      <c r="F1114" s="329"/>
      <c r="G1114" s="329"/>
      <c r="H1114" s="449"/>
      <c r="I1114" s="329"/>
    </row>
    <row r="1115" spans="1:9" s="209" customFormat="1" x14ac:dyDescent="0.2">
      <c r="A1115" s="448"/>
      <c r="B1115" s="329"/>
      <c r="C1115" s="329"/>
      <c r="D1115" s="334"/>
      <c r="E1115" s="335"/>
      <c r="F1115" s="329"/>
      <c r="G1115" s="329"/>
      <c r="H1115" s="449"/>
      <c r="I1115" s="329"/>
    </row>
    <row r="1116" spans="1:9" s="209" customFormat="1" x14ac:dyDescent="0.2">
      <c r="A1116" s="448"/>
      <c r="B1116" s="329"/>
      <c r="C1116" s="329"/>
      <c r="D1116" s="334"/>
      <c r="E1116" s="335"/>
      <c r="F1116" s="329"/>
      <c r="G1116" s="329"/>
      <c r="H1116" s="449"/>
      <c r="I1116" s="329"/>
    </row>
    <row r="1117" spans="1:9" s="209" customFormat="1" x14ac:dyDescent="0.2">
      <c r="A1117" s="448"/>
      <c r="B1117" s="329"/>
      <c r="C1117" s="329"/>
      <c r="D1117" s="334"/>
      <c r="E1117" s="335"/>
      <c r="F1117" s="329"/>
      <c r="G1117" s="329"/>
      <c r="H1117" s="449"/>
      <c r="I1117" s="329"/>
    </row>
    <row r="1118" spans="1:9" s="209" customFormat="1" x14ac:dyDescent="0.2">
      <c r="A1118" s="448"/>
      <c r="B1118" s="329"/>
      <c r="C1118" s="329"/>
      <c r="D1118" s="334"/>
      <c r="E1118" s="335"/>
      <c r="F1118" s="329"/>
      <c r="G1118" s="329"/>
      <c r="H1118" s="449"/>
      <c r="I1118" s="329"/>
    </row>
    <row r="1119" spans="1:9" s="209" customFormat="1" x14ac:dyDescent="0.2">
      <c r="A1119" s="448"/>
      <c r="B1119" s="329"/>
      <c r="C1119" s="329"/>
      <c r="D1119" s="334"/>
      <c r="E1119" s="335"/>
      <c r="F1119" s="329"/>
      <c r="G1119" s="329"/>
      <c r="H1119" s="449"/>
      <c r="I1119" s="329"/>
    </row>
    <row r="1120" spans="1:9" s="209" customFormat="1" x14ac:dyDescent="0.2">
      <c r="A1120" s="448"/>
      <c r="B1120" s="329"/>
      <c r="C1120" s="329"/>
      <c r="D1120" s="334"/>
      <c r="E1120" s="335"/>
      <c r="F1120" s="329"/>
      <c r="G1120" s="329"/>
      <c r="H1120" s="449"/>
      <c r="I1120" s="329"/>
    </row>
    <row r="1121" spans="1:9" s="209" customFormat="1" x14ac:dyDescent="0.2">
      <c r="A1121" s="448"/>
      <c r="B1121" s="329"/>
      <c r="C1121" s="329"/>
      <c r="D1121" s="334"/>
      <c r="E1121" s="335"/>
      <c r="F1121" s="329"/>
      <c r="G1121" s="329"/>
      <c r="H1121" s="449"/>
      <c r="I1121" s="329"/>
    </row>
    <row r="1122" spans="1:9" s="209" customFormat="1" x14ac:dyDescent="0.2">
      <c r="A1122" s="448"/>
      <c r="B1122" s="329"/>
      <c r="C1122" s="329"/>
      <c r="D1122" s="334"/>
      <c r="E1122" s="335"/>
      <c r="F1122" s="329"/>
      <c r="G1122" s="329"/>
      <c r="H1122" s="449"/>
      <c r="I1122" s="329"/>
    </row>
    <row r="1123" spans="1:9" s="209" customFormat="1" x14ac:dyDescent="0.2">
      <c r="A1123" s="448"/>
      <c r="B1123" s="329"/>
      <c r="C1123" s="329"/>
      <c r="D1123" s="334"/>
      <c r="E1123" s="335"/>
      <c r="F1123" s="329"/>
      <c r="G1123" s="329"/>
      <c r="H1123" s="449"/>
      <c r="I1123" s="329"/>
    </row>
    <row r="1124" spans="1:9" s="209" customFormat="1" x14ac:dyDescent="0.2">
      <c r="A1124" s="448"/>
      <c r="B1124" s="329"/>
      <c r="C1124" s="329"/>
      <c r="D1124" s="334"/>
      <c r="E1124" s="335"/>
      <c r="F1124" s="329"/>
      <c r="G1124" s="329"/>
      <c r="H1124" s="449"/>
      <c r="I1124" s="329"/>
    </row>
    <row r="1125" spans="1:9" s="209" customFormat="1" x14ac:dyDescent="0.2">
      <c r="A1125" s="448"/>
      <c r="B1125" s="329"/>
      <c r="C1125" s="329"/>
      <c r="D1125" s="334"/>
      <c r="E1125" s="335"/>
      <c r="F1125" s="329"/>
      <c r="G1125" s="329"/>
      <c r="H1125" s="449"/>
      <c r="I1125" s="329"/>
    </row>
    <row r="1126" spans="1:9" s="209" customFormat="1" x14ac:dyDescent="0.2">
      <c r="A1126" s="448"/>
      <c r="B1126" s="329"/>
      <c r="C1126" s="329"/>
      <c r="D1126" s="334"/>
      <c r="E1126" s="335"/>
      <c r="F1126" s="329"/>
      <c r="G1126" s="329"/>
      <c r="H1126" s="449"/>
      <c r="I1126" s="329"/>
    </row>
    <row r="1127" spans="1:9" s="209" customFormat="1" x14ac:dyDescent="0.2">
      <c r="A1127" s="448"/>
      <c r="B1127" s="329"/>
      <c r="C1127" s="329"/>
      <c r="D1127" s="334"/>
      <c r="E1127" s="335"/>
      <c r="F1127" s="329"/>
      <c r="G1127" s="329"/>
      <c r="H1127" s="449"/>
      <c r="I1127" s="329"/>
    </row>
    <row r="1128" spans="1:9" s="209" customFormat="1" x14ac:dyDescent="0.2">
      <c r="A1128" s="448"/>
      <c r="B1128" s="329"/>
      <c r="C1128" s="329"/>
      <c r="D1128" s="334"/>
      <c r="E1128" s="335"/>
      <c r="F1128" s="329"/>
      <c r="G1128" s="329"/>
      <c r="H1128" s="449"/>
      <c r="I1128" s="329"/>
    </row>
    <row r="1129" spans="1:9" s="209" customFormat="1" x14ac:dyDescent="0.2">
      <c r="A1129" s="448"/>
      <c r="B1129" s="329"/>
      <c r="C1129" s="329"/>
      <c r="D1129" s="334"/>
      <c r="E1129" s="335"/>
      <c r="F1129" s="329"/>
      <c r="G1129" s="329"/>
      <c r="H1129" s="449"/>
      <c r="I1129" s="329"/>
    </row>
    <row r="1130" spans="1:9" s="209" customFormat="1" x14ac:dyDescent="0.2">
      <c r="A1130" s="448"/>
      <c r="B1130" s="329"/>
      <c r="C1130" s="329"/>
      <c r="D1130" s="334"/>
      <c r="E1130" s="335"/>
      <c r="F1130" s="329"/>
      <c r="G1130" s="329"/>
      <c r="H1130" s="449"/>
      <c r="I1130" s="329"/>
    </row>
    <row r="1131" spans="1:9" s="209" customFormat="1" x14ac:dyDescent="0.2">
      <c r="A1131" s="448"/>
      <c r="B1131" s="329"/>
      <c r="C1131" s="329"/>
      <c r="D1131" s="334"/>
      <c r="E1131" s="335"/>
      <c r="F1131" s="329"/>
      <c r="G1131" s="329"/>
      <c r="H1131" s="449"/>
      <c r="I1131" s="329"/>
    </row>
    <row r="1132" spans="1:9" s="209" customFormat="1" x14ac:dyDescent="0.2">
      <c r="A1132" s="448"/>
      <c r="B1132" s="329"/>
      <c r="C1132" s="329"/>
      <c r="D1132" s="334"/>
      <c r="E1132" s="335"/>
      <c r="F1132" s="329"/>
      <c r="G1132" s="329"/>
      <c r="H1132" s="449"/>
      <c r="I1132" s="329"/>
    </row>
    <row r="1133" spans="1:9" s="209" customFormat="1" x14ac:dyDescent="0.2">
      <c r="A1133" s="448"/>
      <c r="B1133" s="329"/>
      <c r="C1133" s="329"/>
      <c r="D1133" s="334"/>
      <c r="E1133" s="335"/>
      <c r="F1133" s="329"/>
      <c r="G1133" s="329"/>
      <c r="H1133" s="449"/>
      <c r="I1133" s="329"/>
    </row>
    <row r="1134" spans="1:9" s="209" customFormat="1" x14ac:dyDescent="0.2">
      <c r="A1134" s="448"/>
      <c r="B1134" s="329"/>
      <c r="C1134" s="329"/>
      <c r="D1134" s="334"/>
      <c r="E1134" s="335"/>
      <c r="F1134" s="329"/>
      <c r="G1134" s="329"/>
      <c r="H1134" s="449"/>
      <c r="I1134" s="329"/>
    </row>
    <row r="1135" spans="1:9" s="209" customFormat="1" x14ac:dyDescent="0.2">
      <c r="A1135" s="448"/>
      <c r="B1135" s="329"/>
      <c r="C1135" s="329"/>
      <c r="D1135" s="334"/>
      <c r="E1135" s="335"/>
      <c r="F1135" s="329"/>
      <c r="G1135" s="329"/>
      <c r="H1135" s="449"/>
      <c r="I1135" s="329"/>
    </row>
    <row r="1136" spans="1:9" s="209" customFormat="1" x14ac:dyDescent="0.2">
      <c r="A1136" s="448"/>
      <c r="B1136" s="329"/>
      <c r="C1136" s="329"/>
      <c r="D1136" s="334"/>
      <c r="E1136" s="335"/>
      <c r="F1136" s="329"/>
      <c r="G1136" s="329"/>
      <c r="H1136" s="449"/>
      <c r="I1136" s="329"/>
    </row>
    <row r="1137" spans="1:9" s="209" customFormat="1" x14ac:dyDescent="0.2">
      <c r="A1137" s="448"/>
      <c r="B1137" s="329"/>
      <c r="C1137" s="329"/>
      <c r="D1137" s="334"/>
      <c r="E1137" s="335"/>
      <c r="F1137" s="329"/>
      <c r="G1137" s="329"/>
      <c r="H1137" s="449"/>
      <c r="I1137" s="329"/>
    </row>
    <row r="1138" spans="1:9" s="209" customFormat="1" x14ac:dyDescent="0.2">
      <c r="A1138" s="448"/>
      <c r="B1138" s="329"/>
      <c r="C1138" s="329"/>
      <c r="D1138" s="334"/>
      <c r="E1138" s="335"/>
      <c r="F1138" s="329"/>
      <c r="G1138" s="329"/>
      <c r="H1138" s="449"/>
      <c r="I1138" s="329"/>
    </row>
    <row r="1139" spans="1:9" s="209" customFormat="1" x14ac:dyDescent="0.2">
      <c r="A1139" s="448"/>
      <c r="B1139" s="329"/>
      <c r="C1139" s="329"/>
      <c r="D1139" s="334"/>
      <c r="E1139" s="335"/>
      <c r="F1139" s="329"/>
      <c r="G1139" s="329"/>
      <c r="H1139" s="449"/>
      <c r="I1139" s="329"/>
    </row>
    <row r="1140" spans="1:9" s="209" customFormat="1" x14ac:dyDescent="0.2">
      <c r="A1140" s="448"/>
      <c r="B1140" s="329"/>
      <c r="C1140" s="329"/>
      <c r="D1140" s="334"/>
      <c r="E1140" s="335"/>
      <c r="F1140" s="329"/>
      <c r="G1140" s="329"/>
      <c r="H1140" s="449"/>
      <c r="I1140" s="329"/>
    </row>
    <row r="1141" spans="1:9" s="209" customFormat="1" x14ac:dyDescent="0.2">
      <c r="A1141" s="448"/>
      <c r="B1141" s="329"/>
      <c r="C1141" s="329"/>
      <c r="D1141" s="334"/>
      <c r="E1141" s="335"/>
      <c r="F1141" s="329"/>
      <c r="G1141" s="329"/>
      <c r="H1141" s="449"/>
      <c r="I1141" s="329"/>
    </row>
    <row r="1142" spans="1:9" s="209" customFormat="1" x14ac:dyDescent="0.2">
      <c r="A1142" s="448"/>
      <c r="B1142" s="329"/>
      <c r="C1142" s="329"/>
      <c r="D1142" s="334"/>
      <c r="E1142" s="335"/>
      <c r="F1142" s="329"/>
      <c r="G1142" s="329"/>
      <c r="H1142" s="449"/>
      <c r="I1142" s="329"/>
    </row>
    <row r="1143" spans="1:9" s="209" customFormat="1" x14ac:dyDescent="0.2">
      <c r="A1143" s="448"/>
      <c r="B1143" s="329"/>
      <c r="C1143" s="329"/>
      <c r="D1143" s="334"/>
      <c r="E1143" s="335"/>
      <c r="F1143" s="329"/>
      <c r="G1143" s="329"/>
      <c r="H1143" s="449"/>
      <c r="I1143" s="329"/>
    </row>
    <row r="1144" spans="1:9" s="209" customFormat="1" x14ac:dyDescent="0.2">
      <c r="A1144" s="448"/>
      <c r="B1144" s="329"/>
      <c r="C1144" s="329"/>
      <c r="D1144" s="334"/>
      <c r="E1144" s="335"/>
      <c r="F1144" s="329"/>
      <c r="G1144" s="329"/>
      <c r="H1144" s="449"/>
      <c r="I1144" s="329"/>
    </row>
    <row r="1145" spans="1:9" s="209" customFormat="1" x14ac:dyDescent="0.2">
      <c r="A1145" s="448"/>
      <c r="B1145" s="329"/>
      <c r="C1145" s="329"/>
      <c r="D1145" s="334"/>
      <c r="E1145" s="335"/>
      <c r="F1145" s="329"/>
      <c r="G1145" s="329"/>
      <c r="H1145" s="449"/>
      <c r="I1145" s="329"/>
    </row>
    <row r="1146" spans="1:9" s="209" customFormat="1" x14ac:dyDescent="0.2">
      <c r="A1146" s="448"/>
      <c r="B1146" s="329"/>
      <c r="C1146" s="329"/>
      <c r="D1146" s="334"/>
      <c r="E1146" s="335"/>
      <c r="F1146" s="329"/>
      <c r="G1146" s="329"/>
      <c r="H1146" s="449"/>
      <c r="I1146" s="329"/>
    </row>
    <row r="1147" spans="1:9" s="209" customFormat="1" x14ac:dyDescent="0.2">
      <c r="A1147" s="448"/>
      <c r="B1147" s="329"/>
      <c r="C1147" s="329"/>
      <c r="D1147" s="334"/>
      <c r="E1147" s="335"/>
      <c r="F1147" s="329"/>
      <c r="G1147" s="329"/>
      <c r="H1147" s="449"/>
      <c r="I1147" s="329"/>
    </row>
    <row r="1148" spans="1:9" s="209" customFormat="1" x14ac:dyDescent="0.2">
      <c r="A1148" s="448"/>
      <c r="B1148" s="329"/>
      <c r="C1148" s="329"/>
      <c r="D1148" s="334"/>
      <c r="E1148" s="335"/>
      <c r="F1148" s="329"/>
      <c r="G1148" s="329"/>
      <c r="H1148" s="449"/>
      <c r="I1148" s="329"/>
    </row>
    <row r="1149" spans="1:9" s="209" customFormat="1" x14ac:dyDescent="0.2">
      <c r="A1149" s="448"/>
      <c r="B1149" s="329"/>
      <c r="C1149" s="329"/>
      <c r="D1149" s="334"/>
      <c r="E1149" s="335"/>
      <c r="F1149" s="329"/>
      <c r="G1149" s="329"/>
      <c r="H1149" s="449"/>
      <c r="I1149" s="329"/>
    </row>
    <row r="1150" spans="1:9" s="209" customFormat="1" x14ac:dyDescent="0.2">
      <c r="A1150" s="448"/>
      <c r="B1150" s="329"/>
      <c r="C1150" s="329"/>
      <c r="D1150" s="334"/>
      <c r="E1150" s="335"/>
      <c r="F1150" s="329"/>
      <c r="G1150" s="329"/>
      <c r="H1150" s="449"/>
      <c r="I1150" s="329"/>
    </row>
    <row r="1151" spans="1:9" s="209" customFormat="1" x14ac:dyDescent="0.2">
      <c r="A1151" s="448"/>
      <c r="B1151" s="329"/>
      <c r="C1151" s="329"/>
      <c r="D1151" s="334"/>
      <c r="E1151" s="335"/>
      <c r="F1151" s="329"/>
      <c r="G1151" s="329"/>
      <c r="H1151" s="449"/>
      <c r="I1151" s="329"/>
    </row>
    <row r="1152" spans="1:9" s="209" customFormat="1" x14ac:dyDescent="0.2">
      <c r="A1152" s="448"/>
      <c r="B1152" s="329"/>
      <c r="C1152" s="329"/>
      <c r="D1152" s="334"/>
      <c r="E1152" s="335"/>
      <c r="F1152" s="329"/>
      <c r="G1152" s="329"/>
      <c r="H1152" s="449"/>
      <c r="I1152" s="329"/>
    </row>
    <row r="1153" spans="1:9" s="209" customFormat="1" x14ac:dyDescent="0.2">
      <c r="A1153" s="448"/>
      <c r="B1153" s="329"/>
      <c r="C1153" s="329"/>
      <c r="D1153" s="334"/>
      <c r="E1153" s="335"/>
      <c r="F1153" s="329"/>
      <c r="G1153" s="329"/>
      <c r="H1153" s="449"/>
      <c r="I1153" s="329"/>
    </row>
    <row r="1154" spans="1:9" s="209" customFormat="1" x14ac:dyDescent="0.2">
      <c r="A1154" s="448"/>
      <c r="B1154" s="329"/>
      <c r="C1154" s="329"/>
      <c r="D1154" s="334"/>
      <c r="E1154" s="335"/>
      <c r="F1154" s="329"/>
      <c r="G1154" s="329"/>
      <c r="H1154" s="449"/>
      <c r="I1154" s="329"/>
    </row>
    <row r="1155" spans="1:9" s="209" customFormat="1" x14ac:dyDescent="0.2">
      <c r="A1155" s="448"/>
      <c r="B1155" s="329"/>
      <c r="C1155" s="329"/>
      <c r="D1155" s="334"/>
      <c r="E1155" s="335"/>
      <c r="F1155" s="329"/>
      <c r="G1155" s="329"/>
      <c r="H1155" s="449"/>
      <c r="I1155" s="329"/>
    </row>
    <row r="1156" spans="1:9" s="209" customFormat="1" x14ac:dyDescent="0.2">
      <c r="A1156" s="448"/>
      <c r="B1156" s="329"/>
      <c r="C1156" s="329"/>
      <c r="D1156" s="334"/>
      <c r="E1156" s="335"/>
      <c r="F1156" s="329"/>
      <c r="G1156" s="329"/>
      <c r="H1156" s="449"/>
      <c r="I1156" s="329"/>
    </row>
    <row r="1157" spans="1:9" s="209" customFormat="1" x14ac:dyDescent="0.2">
      <c r="A1157" s="448"/>
      <c r="B1157" s="329"/>
      <c r="C1157" s="329"/>
      <c r="D1157" s="334"/>
      <c r="E1157" s="335"/>
      <c r="F1157" s="329"/>
      <c r="G1157" s="329"/>
      <c r="H1157" s="449"/>
      <c r="I1157" s="329"/>
    </row>
    <row r="1158" spans="1:9" s="209" customFormat="1" x14ac:dyDescent="0.2">
      <c r="A1158" s="448"/>
      <c r="B1158" s="329"/>
      <c r="C1158" s="329"/>
      <c r="D1158" s="334"/>
      <c r="E1158" s="335"/>
      <c r="F1158" s="329"/>
      <c r="G1158" s="329"/>
      <c r="H1158" s="449"/>
      <c r="I1158" s="329"/>
    </row>
    <row r="1159" spans="1:9" s="209" customFormat="1" x14ac:dyDescent="0.2">
      <c r="A1159" s="448"/>
      <c r="B1159" s="329"/>
      <c r="C1159" s="329"/>
      <c r="D1159" s="334"/>
      <c r="E1159" s="335"/>
      <c r="F1159" s="329"/>
      <c r="G1159" s="329"/>
      <c r="H1159" s="449"/>
      <c r="I1159" s="329"/>
    </row>
    <row r="1160" spans="1:9" s="209" customFormat="1" x14ac:dyDescent="0.2">
      <c r="A1160" s="448"/>
      <c r="B1160" s="329"/>
      <c r="C1160" s="329"/>
      <c r="D1160" s="334"/>
      <c r="E1160" s="335"/>
      <c r="F1160" s="329"/>
      <c r="G1160" s="329"/>
      <c r="H1160" s="449"/>
      <c r="I1160" s="329"/>
    </row>
    <row r="1161" spans="1:9" s="209" customFormat="1" x14ac:dyDescent="0.2">
      <c r="A1161" s="448"/>
      <c r="B1161" s="329"/>
      <c r="C1161" s="329"/>
      <c r="D1161" s="334"/>
      <c r="E1161" s="335"/>
      <c r="F1161" s="329"/>
      <c r="G1161" s="329"/>
      <c r="H1161" s="449"/>
      <c r="I1161" s="329"/>
    </row>
    <row r="1162" spans="1:9" s="209" customFormat="1" x14ac:dyDescent="0.2">
      <c r="A1162" s="448"/>
      <c r="B1162" s="329"/>
      <c r="C1162" s="329"/>
      <c r="D1162" s="334"/>
      <c r="E1162" s="335"/>
      <c r="F1162" s="329"/>
      <c r="G1162" s="329"/>
      <c r="H1162" s="449"/>
      <c r="I1162" s="329"/>
    </row>
    <row r="1163" spans="1:9" s="209" customFormat="1" x14ac:dyDescent="0.2">
      <c r="A1163" s="448"/>
      <c r="B1163" s="329"/>
      <c r="C1163" s="329"/>
      <c r="D1163" s="334"/>
      <c r="E1163" s="335"/>
      <c r="F1163" s="329"/>
      <c r="G1163" s="329"/>
      <c r="H1163" s="449"/>
      <c r="I1163" s="329"/>
    </row>
    <row r="1164" spans="1:9" s="209" customFormat="1" x14ac:dyDescent="0.2">
      <c r="A1164" s="448"/>
      <c r="B1164" s="329"/>
      <c r="C1164" s="329"/>
      <c r="D1164" s="334"/>
      <c r="E1164" s="335"/>
      <c r="F1164" s="329"/>
      <c r="G1164" s="329"/>
      <c r="H1164" s="449"/>
      <c r="I1164" s="329"/>
    </row>
    <row r="1165" spans="1:9" s="209" customFormat="1" x14ac:dyDescent="0.2">
      <c r="A1165" s="448"/>
      <c r="B1165" s="329"/>
      <c r="C1165" s="329"/>
      <c r="D1165" s="334"/>
      <c r="E1165" s="335"/>
      <c r="F1165" s="329"/>
      <c r="G1165" s="329"/>
      <c r="H1165" s="449"/>
      <c r="I1165" s="329"/>
    </row>
    <row r="1166" spans="1:9" s="209" customFormat="1" x14ac:dyDescent="0.2">
      <c r="A1166" s="448"/>
      <c r="B1166" s="329"/>
      <c r="C1166" s="329"/>
      <c r="D1166" s="334"/>
      <c r="E1166" s="335"/>
      <c r="F1166" s="329"/>
      <c r="G1166" s="329"/>
      <c r="H1166" s="449"/>
      <c r="I1166" s="329"/>
    </row>
    <row r="1167" spans="1:9" s="209" customFormat="1" x14ac:dyDescent="0.2">
      <c r="A1167" s="448"/>
      <c r="B1167" s="329"/>
      <c r="C1167" s="329"/>
      <c r="D1167" s="334"/>
      <c r="E1167" s="335"/>
      <c r="F1167" s="329"/>
      <c r="G1167" s="329"/>
      <c r="H1167" s="449"/>
      <c r="I1167" s="329"/>
    </row>
    <row r="1168" spans="1:9" s="209" customFormat="1" x14ac:dyDescent="0.2">
      <c r="A1168" s="448"/>
      <c r="B1168" s="329"/>
      <c r="C1168" s="329"/>
      <c r="D1168" s="334"/>
      <c r="E1168" s="335"/>
      <c r="F1168" s="329"/>
      <c r="G1168" s="329"/>
      <c r="H1168" s="449"/>
      <c r="I1168" s="329"/>
    </row>
    <row r="1169" spans="1:9" s="209" customFormat="1" x14ac:dyDescent="0.2">
      <c r="A1169" s="448"/>
      <c r="B1169" s="329"/>
      <c r="C1169" s="329"/>
      <c r="D1169" s="334"/>
      <c r="E1169" s="335"/>
      <c r="F1169" s="329"/>
      <c r="G1169" s="329"/>
      <c r="H1169" s="449"/>
      <c r="I1169" s="329"/>
    </row>
    <row r="1170" spans="1:9" s="209" customFormat="1" x14ac:dyDescent="0.2">
      <c r="A1170" s="448"/>
      <c r="B1170" s="329"/>
      <c r="C1170" s="329"/>
      <c r="D1170" s="334"/>
      <c r="E1170" s="335"/>
      <c r="F1170" s="329"/>
      <c r="G1170" s="329"/>
      <c r="H1170" s="449"/>
      <c r="I1170" s="329"/>
    </row>
    <row r="1171" spans="1:9" s="209" customFormat="1" x14ac:dyDescent="0.2">
      <c r="A1171" s="448"/>
      <c r="B1171" s="329"/>
      <c r="C1171" s="329"/>
      <c r="D1171" s="334"/>
      <c r="E1171" s="335"/>
      <c r="F1171" s="329"/>
      <c r="G1171" s="329"/>
      <c r="H1171" s="449"/>
      <c r="I1171" s="329"/>
    </row>
    <row r="1172" spans="1:9" s="209" customFormat="1" x14ac:dyDescent="0.2">
      <c r="A1172" s="448"/>
      <c r="B1172" s="329"/>
      <c r="C1172" s="329"/>
      <c r="D1172" s="334"/>
      <c r="E1172" s="335"/>
      <c r="F1172" s="329"/>
      <c r="G1172" s="329"/>
      <c r="H1172" s="449"/>
      <c r="I1172" s="329"/>
    </row>
    <row r="1173" spans="1:9" s="209" customFormat="1" x14ac:dyDescent="0.2">
      <c r="A1173" s="448"/>
      <c r="B1173" s="329"/>
      <c r="C1173" s="329"/>
      <c r="D1173" s="334"/>
      <c r="E1173" s="335"/>
      <c r="F1173" s="329"/>
      <c r="G1173" s="329"/>
      <c r="H1173" s="449"/>
      <c r="I1173" s="329"/>
    </row>
    <row r="1174" spans="1:9" s="209" customFormat="1" x14ac:dyDescent="0.2">
      <c r="A1174" s="448"/>
      <c r="B1174" s="329"/>
      <c r="C1174" s="329"/>
      <c r="D1174" s="334"/>
      <c r="E1174" s="335"/>
      <c r="F1174" s="329"/>
      <c r="G1174" s="329"/>
      <c r="H1174" s="449"/>
      <c r="I1174" s="329"/>
    </row>
    <row r="1175" spans="1:9" s="209" customFormat="1" x14ac:dyDescent="0.2">
      <c r="A1175" s="448"/>
      <c r="B1175" s="329"/>
      <c r="C1175" s="329"/>
      <c r="D1175" s="334"/>
      <c r="E1175" s="335"/>
      <c r="F1175" s="329"/>
      <c r="G1175" s="329"/>
      <c r="H1175" s="449"/>
      <c r="I1175" s="329"/>
    </row>
    <row r="1176" spans="1:9" s="209" customFormat="1" x14ac:dyDescent="0.2">
      <c r="A1176" s="448"/>
      <c r="B1176" s="329"/>
      <c r="C1176" s="329"/>
      <c r="D1176" s="334"/>
      <c r="E1176" s="335"/>
      <c r="F1176" s="329"/>
      <c r="G1176" s="329"/>
      <c r="H1176" s="449"/>
      <c r="I1176" s="329"/>
    </row>
    <row r="1177" spans="1:9" s="209" customFormat="1" x14ac:dyDescent="0.2">
      <c r="A1177" s="448"/>
      <c r="B1177" s="329"/>
      <c r="C1177" s="329"/>
      <c r="D1177" s="334"/>
      <c r="E1177" s="335"/>
      <c r="F1177" s="329"/>
      <c r="G1177" s="329"/>
      <c r="H1177" s="449"/>
      <c r="I1177" s="329"/>
    </row>
    <row r="1178" spans="1:9" s="209" customFormat="1" x14ac:dyDescent="0.2">
      <c r="A1178" s="448"/>
      <c r="B1178" s="329"/>
      <c r="C1178" s="329"/>
      <c r="D1178" s="334"/>
      <c r="E1178" s="335"/>
      <c r="F1178" s="329"/>
      <c r="G1178" s="329"/>
      <c r="H1178" s="449"/>
      <c r="I1178" s="329"/>
    </row>
    <row r="1179" spans="1:9" s="209" customFormat="1" x14ac:dyDescent="0.2">
      <c r="A1179" s="448"/>
      <c r="B1179" s="329"/>
      <c r="C1179" s="329"/>
      <c r="D1179" s="334"/>
      <c r="E1179" s="335"/>
      <c r="F1179" s="329"/>
      <c r="G1179" s="329"/>
      <c r="H1179" s="449"/>
      <c r="I1179" s="329"/>
    </row>
    <row r="1180" spans="1:9" s="209" customFormat="1" x14ac:dyDescent="0.2">
      <c r="A1180" s="448"/>
      <c r="B1180" s="329"/>
      <c r="C1180" s="329"/>
      <c r="D1180" s="334"/>
      <c r="E1180" s="335"/>
      <c r="F1180" s="329"/>
      <c r="G1180" s="329"/>
      <c r="H1180" s="449"/>
      <c r="I1180" s="329"/>
    </row>
    <row r="1181" spans="1:9" s="209" customFormat="1" x14ac:dyDescent="0.2">
      <c r="A1181" s="448"/>
      <c r="B1181" s="329"/>
      <c r="C1181" s="329"/>
      <c r="D1181" s="334"/>
      <c r="E1181" s="335"/>
      <c r="F1181" s="329"/>
      <c r="G1181" s="329"/>
      <c r="H1181" s="449"/>
      <c r="I1181" s="329"/>
    </row>
    <row r="1182" spans="1:9" s="209" customFormat="1" x14ac:dyDescent="0.2">
      <c r="A1182" s="448"/>
      <c r="B1182" s="329"/>
      <c r="C1182" s="329"/>
      <c r="D1182" s="334"/>
      <c r="E1182" s="335"/>
      <c r="F1182" s="329"/>
      <c r="G1182" s="329"/>
      <c r="H1182" s="449"/>
      <c r="I1182" s="329"/>
    </row>
    <row r="1183" spans="1:9" s="209" customFormat="1" x14ac:dyDescent="0.2">
      <c r="A1183" s="448"/>
      <c r="B1183" s="329"/>
      <c r="C1183" s="329"/>
      <c r="D1183" s="334"/>
      <c r="E1183" s="335"/>
      <c r="F1183" s="329"/>
      <c r="G1183" s="329"/>
      <c r="H1183" s="449"/>
      <c r="I1183" s="329"/>
    </row>
    <row r="1184" spans="1:9" s="209" customFormat="1" x14ac:dyDescent="0.2">
      <c r="A1184" s="448"/>
      <c r="B1184" s="329"/>
      <c r="C1184" s="329"/>
      <c r="D1184" s="334"/>
      <c r="E1184" s="335"/>
      <c r="F1184" s="329"/>
      <c r="G1184" s="329"/>
      <c r="H1184" s="449"/>
      <c r="I1184" s="329"/>
    </row>
    <row r="1185" spans="1:9" s="209" customFormat="1" x14ac:dyDescent="0.2">
      <c r="A1185" s="448"/>
      <c r="B1185" s="329"/>
      <c r="C1185" s="329"/>
      <c r="D1185" s="334"/>
      <c r="E1185" s="335"/>
      <c r="F1185" s="329"/>
      <c r="G1185" s="329"/>
      <c r="H1185" s="449"/>
      <c r="I1185" s="329"/>
    </row>
    <row r="1186" spans="1:9" s="209" customFormat="1" x14ac:dyDescent="0.2">
      <c r="A1186" s="448"/>
      <c r="B1186" s="329"/>
      <c r="C1186" s="329"/>
      <c r="D1186" s="334"/>
      <c r="E1186" s="335"/>
      <c r="F1186" s="329"/>
      <c r="G1186" s="329"/>
      <c r="H1186" s="449"/>
      <c r="I1186" s="329"/>
    </row>
    <row r="1187" spans="1:9" s="209" customFormat="1" x14ac:dyDescent="0.2">
      <c r="A1187" s="448"/>
      <c r="B1187" s="329"/>
      <c r="C1187" s="329"/>
      <c r="D1187" s="334"/>
      <c r="E1187" s="335"/>
      <c r="F1187" s="329"/>
      <c r="G1187" s="329"/>
      <c r="H1187" s="449"/>
      <c r="I1187" s="329"/>
    </row>
    <row r="1188" spans="1:9" s="209" customFormat="1" x14ac:dyDescent="0.2">
      <c r="A1188" s="448"/>
      <c r="B1188" s="329"/>
      <c r="C1188" s="329"/>
      <c r="D1188" s="334"/>
      <c r="E1188" s="335"/>
      <c r="F1188" s="329"/>
      <c r="G1188" s="329"/>
      <c r="H1188" s="449"/>
      <c r="I1188" s="329"/>
    </row>
    <row r="1189" spans="1:9" s="209" customFormat="1" x14ac:dyDescent="0.2">
      <c r="A1189" s="448"/>
      <c r="B1189" s="329"/>
      <c r="C1189" s="329"/>
      <c r="D1189" s="334"/>
      <c r="E1189" s="335"/>
      <c r="F1189" s="329"/>
      <c r="G1189" s="329"/>
      <c r="H1189" s="449"/>
      <c r="I1189" s="329"/>
    </row>
    <row r="1190" spans="1:9" s="209" customFormat="1" x14ac:dyDescent="0.2">
      <c r="A1190" s="448"/>
      <c r="B1190" s="329"/>
      <c r="C1190" s="329"/>
      <c r="D1190" s="334"/>
      <c r="E1190" s="335"/>
      <c r="F1190" s="329"/>
      <c r="G1190" s="329"/>
      <c r="H1190" s="449"/>
      <c r="I1190" s="329"/>
    </row>
    <row r="1191" spans="1:9" s="209" customFormat="1" x14ac:dyDescent="0.2">
      <c r="A1191" s="448"/>
      <c r="B1191" s="329"/>
      <c r="C1191" s="329"/>
      <c r="D1191" s="334"/>
      <c r="E1191" s="335"/>
      <c r="F1191" s="329"/>
      <c r="G1191" s="329"/>
      <c r="H1191" s="449"/>
      <c r="I1191" s="329"/>
    </row>
    <row r="1192" spans="1:9" s="209" customFormat="1" x14ac:dyDescent="0.2">
      <c r="A1192" s="448"/>
      <c r="B1192" s="329"/>
      <c r="C1192" s="329"/>
      <c r="D1192" s="334"/>
      <c r="E1192" s="335"/>
      <c r="F1192" s="329"/>
      <c r="G1192" s="329"/>
      <c r="H1192" s="449"/>
      <c r="I1192" s="329"/>
    </row>
    <row r="1193" spans="1:9" s="209" customFormat="1" x14ac:dyDescent="0.2">
      <c r="A1193" s="448"/>
      <c r="B1193" s="329"/>
      <c r="C1193" s="329"/>
      <c r="D1193" s="334"/>
      <c r="E1193" s="335"/>
      <c r="F1193" s="329"/>
      <c r="G1193" s="329"/>
      <c r="H1193" s="449"/>
      <c r="I1193" s="329"/>
    </row>
    <row r="1194" spans="1:9" s="209" customFormat="1" x14ac:dyDescent="0.2">
      <c r="A1194" s="448"/>
      <c r="B1194" s="329"/>
      <c r="C1194" s="329"/>
      <c r="D1194" s="334"/>
      <c r="E1194" s="335"/>
      <c r="F1194" s="329"/>
      <c r="G1194" s="329"/>
      <c r="H1194" s="449"/>
      <c r="I1194" s="329"/>
    </row>
    <row r="1195" spans="1:9" s="209" customFormat="1" x14ac:dyDescent="0.2">
      <c r="A1195" s="448"/>
      <c r="B1195" s="329"/>
      <c r="C1195" s="329"/>
      <c r="D1195" s="334"/>
      <c r="E1195" s="335"/>
      <c r="F1195" s="329"/>
      <c r="G1195" s="329"/>
      <c r="H1195" s="449"/>
      <c r="I1195" s="329"/>
    </row>
    <row r="1196" spans="1:9" s="209" customFormat="1" x14ac:dyDescent="0.2">
      <c r="A1196" s="448"/>
      <c r="B1196" s="329"/>
      <c r="C1196" s="329"/>
      <c r="D1196" s="334"/>
      <c r="E1196" s="335"/>
      <c r="F1196" s="329"/>
      <c r="G1196" s="329"/>
      <c r="H1196" s="449"/>
      <c r="I1196" s="329"/>
    </row>
    <row r="1197" spans="1:9" s="209" customFormat="1" x14ac:dyDescent="0.2">
      <c r="A1197" s="448"/>
      <c r="B1197" s="329"/>
      <c r="C1197" s="329"/>
      <c r="D1197" s="334"/>
      <c r="E1197" s="335"/>
      <c r="F1197" s="329"/>
      <c r="G1197" s="329"/>
      <c r="H1197" s="449"/>
      <c r="I1197" s="329"/>
    </row>
    <row r="1198" spans="1:9" s="209" customFormat="1" x14ac:dyDescent="0.2">
      <c r="A1198" s="448"/>
      <c r="B1198" s="329"/>
      <c r="C1198" s="329"/>
      <c r="D1198" s="334"/>
      <c r="E1198" s="335"/>
      <c r="F1198" s="329"/>
      <c r="G1198" s="329"/>
      <c r="H1198" s="449"/>
      <c r="I1198" s="329"/>
    </row>
    <row r="1199" spans="1:9" s="209" customFormat="1" x14ac:dyDescent="0.2">
      <c r="A1199" s="448"/>
      <c r="B1199" s="329"/>
      <c r="C1199" s="329"/>
      <c r="D1199" s="334"/>
      <c r="E1199" s="335"/>
      <c r="F1199" s="329"/>
      <c r="G1199" s="329"/>
      <c r="H1199" s="449"/>
      <c r="I1199" s="329"/>
    </row>
    <row r="1200" spans="1:9" s="209" customFormat="1" x14ac:dyDescent="0.2">
      <c r="A1200" s="448"/>
      <c r="B1200" s="329"/>
      <c r="C1200" s="329"/>
      <c r="D1200" s="334"/>
      <c r="E1200" s="335"/>
      <c r="F1200" s="329"/>
      <c r="G1200" s="329"/>
      <c r="H1200" s="449"/>
      <c r="I1200" s="329"/>
    </row>
    <row r="1201" spans="1:9" s="209" customFormat="1" x14ac:dyDescent="0.2">
      <c r="A1201" s="448"/>
      <c r="B1201" s="329"/>
      <c r="C1201" s="329"/>
      <c r="D1201" s="334"/>
      <c r="E1201" s="335"/>
      <c r="F1201" s="329"/>
      <c r="G1201" s="329"/>
      <c r="H1201" s="449"/>
      <c r="I1201" s="329"/>
    </row>
    <row r="1202" spans="1:9" s="209" customFormat="1" x14ac:dyDescent="0.2">
      <c r="A1202" s="448"/>
      <c r="B1202" s="329"/>
      <c r="C1202" s="329"/>
      <c r="D1202" s="334"/>
      <c r="E1202" s="335"/>
      <c r="F1202" s="329"/>
      <c r="G1202" s="329"/>
      <c r="H1202" s="449"/>
      <c r="I1202" s="329"/>
    </row>
    <row r="1203" spans="1:9" s="209" customFormat="1" x14ac:dyDescent="0.2">
      <c r="A1203" s="448"/>
      <c r="B1203" s="329"/>
      <c r="C1203" s="329"/>
      <c r="D1203" s="334"/>
      <c r="E1203" s="335"/>
      <c r="F1203" s="329"/>
      <c r="G1203" s="329"/>
      <c r="H1203" s="449"/>
      <c r="I1203" s="329"/>
    </row>
    <row r="1204" spans="1:9" s="209" customFormat="1" x14ac:dyDescent="0.2">
      <c r="A1204" s="448"/>
      <c r="B1204" s="329"/>
      <c r="C1204" s="329"/>
      <c r="D1204" s="334"/>
      <c r="E1204" s="335"/>
      <c r="F1204" s="329"/>
      <c r="G1204" s="329"/>
      <c r="H1204" s="449"/>
      <c r="I1204" s="329"/>
    </row>
    <row r="1205" spans="1:9" s="209" customFormat="1" x14ac:dyDescent="0.2">
      <c r="A1205" s="448"/>
      <c r="B1205" s="329"/>
      <c r="C1205" s="329"/>
      <c r="D1205" s="334"/>
      <c r="E1205" s="335"/>
      <c r="F1205" s="329"/>
      <c r="G1205" s="329"/>
      <c r="H1205" s="449"/>
      <c r="I1205" s="329"/>
    </row>
    <row r="1206" spans="1:9" s="209" customFormat="1" x14ac:dyDescent="0.2">
      <c r="A1206" s="448"/>
      <c r="B1206" s="329"/>
      <c r="C1206" s="329"/>
      <c r="D1206" s="334"/>
      <c r="E1206" s="335"/>
      <c r="F1206" s="329"/>
      <c r="G1206" s="329"/>
      <c r="H1206" s="449"/>
      <c r="I1206" s="329"/>
    </row>
    <row r="1207" spans="1:9" s="209" customFormat="1" x14ac:dyDescent="0.2">
      <c r="A1207" s="448"/>
      <c r="B1207" s="329"/>
      <c r="C1207" s="329"/>
      <c r="D1207" s="334"/>
      <c r="E1207" s="335"/>
      <c r="F1207" s="329"/>
      <c r="G1207" s="329"/>
      <c r="H1207" s="449"/>
      <c r="I1207" s="329"/>
    </row>
    <row r="1208" spans="1:9" s="209" customFormat="1" x14ac:dyDescent="0.2">
      <c r="A1208" s="448"/>
      <c r="B1208" s="329"/>
      <c r="C1208" s="329"/>
      <c r="D1208" s="334"/>
      <c r="E1208" s="335"/>
      <c r="F1208" s="329"/>
      <c r="G1208" s="329"/>
      <c r="H1208" s="449"/>
      <c r="I1208" s="329"/>
    </row>
    <row r="1209" spans="1:9" s="209" customFormat="1" x14ac:dyDescent="0.2">
      <c r="A1209" s="448"/>
      <c r="B1209" s="329"/>
      <c r="C1209" s="329"/>
      <c r="D1209" s="334"/>
      <c r="E1209" s="335"/>
      <c r="F1209" s="329"/>
      <c r="G1209" s="329"/>
      <c r="H1209" s="449"/>
      <c r="I1209" s="329"/>
    </row>
    <row r="1210" spans="1:9" s="209" customFormat="1" x14ac:dyDescent="0.2">
      <c r="A1210" s="448"/>
      <c r="B1210" s="329"/>
      <c r="C1210" s="329"/>
      <c r="D1210" s="334"/>
      <c r="E1210" s="335"/>
      <c r="F1210" s="329"/>
      <c r="G1210" s="329"/>
      <c r="H1210" s="449"/>
      <c r="I1210" s="329"/>
    </row>
    <row r="1211" spans="1:9" s="209" customFormat="1" x14ac:dyDescent="0.2">
      <c r="A1211" s="448"/>
      <c r="B1211" s="329"/>
      <c r="C1211" s="329"/>
      <c r="D1211" s="334"/>
      <c r="E1211" s="335"/>
      <c r="F1211" s="329"/>
      <c r="G1211" s="329"/>
      <c r="H1211" s="449"/>
      <c r="I1211" s="329"/>
    </row>
    <row r="1212" spans="1:9" s="209" customFormat="1" x14ac:dyDescent="0.2">
      <c r="A1212" s="448"/>
      <c r="B1212" s="329"/>
      <c r="C1212" s="329"/>
      <c r="D1212" s="334"/>
      <c r="E1212" s="335"/>
      <c r="F1212" s="329"/>
      <c r="G1212" s="329"/>
      <c r="H1212" s="449"/>
      <c r="I1212" s="329"/>
    </row>
    <row r="1213" spans="1:9" s="209" customFormat="1" x14ac:dyDescent="0.2">
      <c r="A1213" s="448"/>
      <c r="B1213" s="329"/>
      <c r="C1213" s="329"/>
      <c r="D1213" s="334"/>
      <c r="E1213" s="335"/>
      <c r="F1213" s="329"/>
      <c r="G1213" s="329"/>
      <c r="H1213" s="449"/>
      <c r="I1213" s="329"/>
    </row>
    <row r="1214" spans="1:9" s="209" customFormat="1" x14ac:dyDescent="0.2">
      <c r="A1214" s="448"/>
      <c r="B1214" s="329"/>
      <c r="C1214" s="329"/>
      <c r="D1214" s="334"/>
      <c r="E1214" s="335"/>
      <c r="F1214" s="329"/>
      <c r="G1214" s="329"/>
      <c r="H1214" s="449"/>
      <c r="I1214" s="329"/>
    </row>
    <row r="1215" spans="1:9" s="209" customFormat="1" x14ac:dyDescent="0.2">
      <c r="A1215" s="448"/>
      <c r="B1215" s="329"/>
      <c r="C1215" s="329"/>
      <c r="D1215" s="334"/>
      <c r="E1215" s="335"/>
      <c r="F1215" s="329"/>
      <c r="G1215" s="329"/>
      <c r="H1215" s="449"/>
      <c r="I1215" s="329"/>
    </row>
    <row r="1216" spans="1:9" s="209" customFormat="1" x14ac:dyDescent="0.2">
      <c r="A1216" s="448"/>
      <c r="B1216" s="329"/>
      <c r="C1216" s="329"/>
      <c r="D1216" s="334"/>
      <c r="E1216" s="335"/>
      <c r="F1216" s="329"/>
      <c r="G1216" s="329"/>
      <c r="H1216" s="449"/>
      <c r="I1216" s="329"/>
    </row>
    <row r="1217" spans="1:9" s="209" customFormat="1" x14ac:dyDescent="0.2">
      <c r="A1217" s="448"/>
      <c r="B1217" s="329"/>
      <c r="C1217" s="329"/>
      <c r="D1217" s="334"/>
      <c r="E1217" s="335"/>
      <c r="F1217" s="329"/>
      <c r="G1217" s="329"/>
      <c r="H1217" s="449"/>
      <c r="I1217" s="329"/>
    </row>
    <row r="1218" spans="1:9" s="209" customFormat="1" x14ac:dyDescent="0.2">
      <c r="A1218" s="448"/>
      <c r="B1218" s="329"/>
      <c r="C1218" s="329"/>
      <c r="D1218" s="334"/>
      <c r="E1218" s="335"/>
      <c r="F1218" s="329"/>
      <c r="G1218" s="329"/>
      <c r="H1218" s="449"/>
      <c r="I1218" s="329"/>
    </row>
    <row r="1219" spans="1:9" s="209" customFormat="1" x14ac:dyDescent="0.2">
      <c r="A1219" s="448"/>
      <c r="B1219" s="329"/>
      <c r="C1219" s="329"/>
      <c r="D1219" s="334"/>
      <c r="E1219" s="335"/>
      <c r="F1219" s="329"/>
      <c r="G1219" s="329"/>
      <c r="H1219" s="449"/>
      <c r="I1219" s="329"/>
    </row>
    <row r="1220" spans="1:9" s="209" customFormat="1" x14ac:dyDescent="0.2">
      <c r="A1220" s="448"/>
      <c r="B1220" s="329"/>
      <c r="C1220" s="329"/>
      <c r="D1220" s="334"/>
      <c r="E1220" s="335"/>
      <c r="F1220" s="329"/>
      <c r="G1220" s="329"/>
      <c r="H1220" s="449"/>
      <c r="I1220" s="329"/>
    </row>
    <row r="1221" spans="1:9" s="209" customFormat="1" x14ac:dyDescent="0.2">
      <c r="A1221" s="448"/>
      <c r="B1221" s="329"/>
      <c r="C1221" s="329"/>
      <c r="D1221" s="334"/>
      <c r="E1221" s="335"/>
      <c r="F1221" s="329"/>
      <c r="G1221" s="329"/>
      <c r="H1221" s="449"/>
      <c r="I1221" s="329"/>
    </row>
    <row r="1222" spans="1:9" s="209" customFormat="1" x14ac:dyDescent="0.2">
      <c r="A1222" s="448"/>
      <c r="B1222" s="329"/>
      <c r="C1222" s="329"/>
      <c r="D1222" s="334"/>
      <c r="E1222" s="335"/>
      <c r="F1222" s="329"/>
      <c r="G1222" s="329"/>
      <c r="H1222" s="449"/>
      <c r="I1222" s="329"/>
    </row>
    <row r="1223" spans="1:9" s="209" customFormat="1" x14ac:dyDescent="0.2">
      <c r="A1223" s="448"/>
      <c r="B1223" s="329"/>
      <c r="C1223" s="329"/>
      <c r="D1223" s="334"/>
      <c r="E1223" s="335"/>
      <c r="F1223" s="329"/>
      <c r="G1223" s="329"/>
      <c r="H1223" s="449"/>
      <c r="I1223" s="329"/>
    </row>
    <row r="1224" spans="1:9" s="209" customFormat="1" x14ac:dyDescent="0.2">
      <c r="A1224" s="448"/>
      <c r="B1224" s="329"/>
      <c r="C1224" s="329"/>
      <c r="D1224" s="334"/>
      <c r="E1224" s="335"/>
      <c r="F1224" s="329"/>
      <c r="G1224" s="329"/>
      <c r="H1224" s="449"/>
      <c r="I1224" s="329"/>
    </row>
    <row r="1225" spans="1:9" s="209" customFormat="1" x14ac:dyDescent="0.2">
      <c r="A1225" s="448"/>
      <c r="B1225" s="329"/>
      <c r="C1225" s="329"/>
      <c r="D1225" s="334"/>
      <c r="E1225" s="335"/>
      <c r="F1225" s="329"/>
      <c r="G1225" s="329"/>
      <c r="H1225" s="449"/>
      <c r="I1225" s="329"/>
    </row>
    <row r="1226" spans="1:9" s="209" customFormat="1" x14ac:dyDescent="0.2">
      <c r="A1226" s="448"/>
      <c r="B1226" s="329"/>
      <c r="C1226" s="329"/>
      <c r="D1226" s="334"/>
      <c r="E1226" s="335"/>
      <c r="F1226" s="329"/>
      <c r="G1226" s="329"/>
      <c r="H1226" s="449"/>
      <c r="I1226" s="329"/>
    </row>
    <row r="1227" spans="1:9" s="209" customFormat="1" x14ac:dyDescent="0.2">
      <c r="A1227" s="448"/>
      <c r="B1227" s="329"/>
      <c r="C1227" s="329"/>
      <c r="D1227" s="334"/>
      <c r="E1227" s="335"/>
      <c r="F1227" s="329"/>
      <c r="G1227" s="329"/>
      <c r="H1227" s="449"/>
      <c r="I1227" s="329"/>
    </row>
    <row r="1228" spans="1:9" s="209" customFormat="1" x14ac:dyDescent="0.2">
      <c r="A1228" s="448"/>
      <c r="B1228" s="329"/>
      <c r="C1228" s="329"/>
      <c r="D1228" s="334"/>
      <c r="E1228" s="335"/>
      <c r="F1228" s="329"/>
      <c r="G1228" s="329"/>
      <c r="H1228" s="449"/>
      <c r="I1228" s="329"/>
    </row>
    <row r="1229" spans="1:9" s="209" customFormat="1" x14ac:dyDescent="0.2">
      <c r="A1229" s="448"/>
      <c r="B1229" s="329"/>
      <c r="C1229" s="329"/>
      <c r="D1229" s="334"/>
      <c r="E1229" s="335"/>
      <c r="F1229" s="329"/>
      <c r="G1229" s="329"/>
      <c r="H1229" s="449"/>
      <c r="I1229" s="329"/>
    </row>
    <row r="1230" spans="1:9" s="209" customFormat="1" x14ac:dyDescent="0.2">
      <c r="A1230" s="448"/>
      <c r="B1230" s="329"/>
      <c r="C1230" s="329"/>
      <c r="D1230" s="334"/>
      <c r="E1230" s="335"/>
      <c r="F1230" s="329"/>
      <c r="G1230" s="329"/>
      <c r="H1230" s="449"/>
      <c r="I1230" s="329"/>
    </row>
    <row r="1231" spans="1:9" s="209" customFormat="1" x14ac:dyDescent="0.2">
      <c r="A1231" s="448"/>
      <c r="B1231" s="329"/>
      <c r="C1231" s="329"/>
      <c r="D1231" s="334"/>
      <c r="E1231" s="335"/>
      <c r="F1231" s="329"/>
      <c r="G1231" s="329"/>
      <c r="H1231" s="449"/>
      <c r="I1231" s="329"/>
    </row>
    <row r="1232" spans="1:9" s="209" customFormat="1" x14ac:dyDescent="0.2">
      <c r="A1232" s="448"/>
      <c r="B1232" s="329"/>
      <c r="C1232" s="329"/>
      <c r="D1232" s="334"/>
      <c r="E1232" s="335"/>
      <c r="F1232" s="329"/>
      <c r="G1232" s="329"/>
      <c r="H1232" s="449"/>
      <c r="I1232" s="329"/>
    </row>
    <row r="1233" spans="1:9" s="209" customFormat="1" x14ac:dyDescent="0.2">
      <c r="A1233" s="448"/>
      <c r="B1233" s="329"/>
      <c r="C1233" s="329"/>
      <c r="D1233" s="334"/>
      <c r="E1233" s="335"/>
      <c r="F1233" s="329"/>
      <c r="G1233" s="329"/>
      <c r="H1233" s="449"/>
      <c r="I1233" s="329"/>
    </row>
    <row r="1234" spans="1:9" s="209" customFormat="1" x14ac:dyDescent="0.2">
      <c r="A1234" s="448"/>
      <c r="B1234" s="329"/>
      <c r="C1234" s="329"/>
      <c r="D1234" s="334"/>
      <c r="E1234" s="335"/>
      <c r="F1234" s="329"/>
      <c r="G1234" s="329"/>
      <c r="H1234" s="449"/>
      <c r="I1234" s="329"/>
    </row>
    <row r="1235" spans="1:9" s="209" customFormat="1" x14ac:dyDescent="0.2">
      <c r="A1235" s="448"/>
      <c r="B1235" s="329"/>
      <c r="C1235" s="329"/>
      <c r="D1235" s="334"/>
      <c r="E1235" s="335"/>
      <c r="F1235" s="329"/>
      <c r="G1235" s="329"/>
      <c r="H1235" s="449"/>
      <c r="I1235" s="329"/>
    </row>
    <row r="1236" spans="1:9" s="209" customFormat="1" x14ac:dyDescent="0.2">
      <c r="A1236" s="448"/>
      <c r="B1236" s="329"/>
      <c r="C1236" s="329"/>
      <c r="D1236" s="334"/>
      <c r="E1236" s="335"/>
      <c r="F1236" s="329"/>
      <c r="G1236" s="329"/>
      <c r="H1236" s="449"/>
      <c r="I1236" s="329"/>
    </row>
    <row r="1237" spans="1:9" s="209" customFormat="1" x14ac:dyDescent="0.2">
      <c r="A1237" s="448"/>
      <c r="B1237" s="329"/>
      <c r="C1237" s="329"/>
      <c r="D1237" s="334"/>
      <c r="E1237" s="335"/>
      <c r="F1237" s="329"/>
      <c r="G1237" s="329"/>
      <c r="H1237" s="449"/>
      <c r="I1237" s="329"/>
    </row>
    <row r="1238" spans="1:9" s="209" customFormat="1" x14ac:dyDescent="0.2">
      <c r="A1238" s="448"/>
      <c r="B1238" s="329"/>
      <c r="C1238" s="329"/>
      <c r="D1238" s="334"/>
      <c r="E1238" s="335"/>
      <c r="F1238" s="329"/>
      <c r="G1238" s="329"/>
      <c r="H1238" s="449"/>
      <c r="I1238" s="329"/>
    </row>
    <row r="1239" spans="1:9" s="209" customFormat="1" x14ac:dyDescent="0.2">
      <c r="A1239" s="448"/>
      <c r="B1239" s="329"/>
      <c r="C1239" s="329"/>
      <c r="D1239" s="334"/>
      <c r="E1239" s="335"/>
      <c r="F1239" s="329"/>
      <c r="G1239" s="329"/>
      <c r="H1239" s="449"/>
      <c r="I1239" s="329"/>
    </row>
    <row r="1240" spans="1:9" s="209" customFormat="1" x14ac:dyDescent="0.2">
      <c r="A1240" s="448"/>
      <c r="B1240" s="329"/>
      <c r="C1240" s="329"/>
      <c r="D1240" s="334"/>
      <c r="E1240" s="335"/>
      <c r="F1240" s="329"/>
      <c r="G1240" s="329"/>
      <c r="H1240" s="449"/>
      <c r="I1240" s="329"/>
    </row>
    <row r="1241" spans="1:9" s="209" customFormat="1" x14ac:dyDescent="0.2">
      <c r="A1241" s="448"/>
      <c r="B1241" s="329"/>
      <c r="C1241" s="329"/>
      <c r="D1241" s="334"/>
      <c r="E1241" s="335"/>
      <c r="F1241" s="329"/>
      <c r="G1241" s="329"/>
      <c r="H1241" s="449"/>
      <c r="I1241" s="329"/>
    </row>
    <row r="1242" spans="1:9" s="209" customFormat="1" x14ac:dyDescent="0.2">
      <c r="A1242" s="448"/>
      <c r="B1242" s="329"/>
      <c r="C1242" s="329"/>
      <c r="D1242" s="334"/>
      <c r="E1242" s="335"/>
      <c r="F1242" s="329"/>
      <c r="G1242" s="329"/>
      <c r="H1242" s="449"/>
      <c r="I1242" s="329"/>
    </row>
    <row r="1243" spans="1:9" s="209" customFormat="1" x14ac:dyDescent="0.2">
      <c r="A1243" s="448"/>
      <c r="B1243" s="329"/>
      <c r="C1243" s="329"/>
      <c r="D1243" s="334"/>
      <c r="E1243" s="335"/>
      <c r="F1243" s="329"/>
      <c r="G1243" s="329"/>
      <c r="H1243" s="449"/>
      <c r="I1243" s="329"/>
    </row>
    <row r="1244" spans="1:9" s="209" customFormat="1" x14ac:dyDescent="0.2">
      <c r="A1244" s="448"/>
      <c r="B1244" s="329"/>
      <c r="C1244" s="329"/>
      <c r="D1244" s="334"/>
      <c r="E1244" s="335"/>
      <c r="F1244" s="329"/>
      <c r="G1244" s="329"/>
      <c r="H1244" s="449"/>
      <c r="I1244" s="329"/>
    </row>
    <row r="1245" spans="1:9" s="209" customFormat="1" x14ac:dyDescent="0.2">
      <c r="A1245" s="448"/>
      <c r="B1245" s="329"/>
      <c r="C1245" s="329"/>
      <c r="D1245" s="334"/>
      <c r="E1245" s="335"/>
      <c r="F1245" s="329"/>
      <c r="G1245" s="329"/>
      <c r="H1245" s="449"/>
      <c r="I1245" s="329"/>
    </row>
    <row r="1246" spans="1:9" s="209" customFormat="1" x14ac:dyDescent="0.2">
      <c r="A1246" s="448"/>
      <c r="B1246" s="329"/>
      <c r="C1246" s="329"/>
      <c r="D1246" s="334"/>
      <c r="E1246" s="335"/>
      <c r="F1246" s="329"/>
      <c r="G1246" s="329"/>
      <c r="H1246" s="449"/>
      <c r="I1246" s="329"/>
    </row>
    <row r="1247" spans="1:9" s="209" customFormat="1" x14ac:dyDescent="0.2">
      <c r="A1247" s="448"/>
      <c r="B1247" s="329"/>
      <c r="C1247" s="329"/>
      <c r="D1247" s="334"/>
      <c r="E1247" s="335"/>
      <c r="F1247" s="329"/>
      <c r="G1247" s="329"/>
      <c r="H1247" s="449"/>
      <c r="I1247" s="329"/>
    </row>
    <row r="1248" spans="1:9" s="209" customFormat="1" x14ac:dyDescent="0.2">
      <c r="A1248" s="448"/>
      <c r="B1248" s="329"/>
      <c r="C1248" s="329"/>
      <c r="D1248" s="334"/>
      <c r="E1248" s="335"/>
      <c r="F1248" s="329"/>
      <c r="G1248" s="329"/>
      <c r="H1248" s="449"/>
      <c r="I1248" s="329"/>
    </row>
    <row r="1249" spans="1:9" s="209" customFormat="1" x14ac:dyDescent="0.2">
      <c r="A1249" s="448"/>
      <c r="B1249" s="329"/>
      <c r="C1249" s="329"/>
      <c r="D1249" s="334"/>
      <c r="E1249" s="335"/>
      <c r="F1249" s="329"/>
      <c r="G1249" s="329"/>
      <c r="H1249" s="449"/>
      <c r="I1249" s="329"/>
    </row>
    <row r="1250" spans="1:9" s="209" customFormat="1" x14ac:dyDescent="0.2">
      <c r="A1250" s="448"/>
      <c r="B1250" s="329"/>
      <c r="C1250" s="329"/>
      <c r="D1250" s="334"/>
      <c r="E1250" s="335"/>
      <c r="F1250" s="329"/>
      <c r="G1250" s="329"/>
      <c r="H1250" s="449"/>
      <c r="I1250" s="329"/>
    </row>
    <row r="1251" spans="1:9" s="209" customFormat="1" x14ac:dyDescent="0.2">
      <c r="A1251" s="448"/>
      <c r="B1251" s="329"/>
      <c r="C1251" s="329"/>
      <c r="D1251" s="334"/>
      <c r="E1251" s="335"/>
      <c r="F1251" s="329"/>
      <c r="G1251" s="329"/>
      <c r="H1251" s="449"/>
      <c r="I1251" s="329"/>
    </row>
    <row r="1252" spans="1:9" s="209" customFormat="1" x14ac:dyDescent="0.2">
      <c r="A1252" s="448"/>
      <c r="B1252" s="329"/>
      <c r="C1252" s="329"/>
      <c r="D1252" s="334"/>
      <c r="E1252" s="335"/>
      <c r="F1252" s="329"/>
      <c r="G1252" s="329"/>
      <c r="H1252" s="449"/>
      <c r="I1252" s="329"/>
    </row>
    <row r="1253" spans="1:9" s="209" customFormat="1" x14ac:dyDescent="0.2">
      <c r="A1253" s="448"/>
      <c r="B1253" s="329"/>
      <c r="C1253" s="329"/>
      <c r="D1253" s="334"/>
      <c r="E1253" s="335"/>
      <c r="F1253" s="329"/>
      <c r="G1253" s="329"/>
      <c r="H1253" s="449"/>
      <c r="I1253" s="329"/>
    </row>
    <row r="1254" spans="1:9" s="209" customFormat="1" x14ac:dyDescent="0.2">
      <c r="A1254" s="448"/>
      <c r="B1254" s="329"/>
      <c r="C1254" s="329"/>
      <c r="D1254" s="334"/>
      <c r="E1254" s="335"/>
      <c r="F1254" s="329"/>
      <c r="G1254" s="329"/>
      <c r="H1254" s="449"/>
      <c r="I1254" s="329"/>
    </row>
    <row r="1255" spans="1:9" s="209" customFormat="1" x14ac:dyDescent="0.2">
      <c r="A1255" s="448"/>
      <c r="B1255" s="329"/>
      <c r="C1255" s="329"/>
      <c r="D1255" s="334"/>
      <c r="E1255" s="335"/>
      <c r="F1255" s="329"/>
      <c r="G1255" s="329"/>
      <c r="H1255" s="449"/>
      <c r="I1255" s="329"/>
    </row>
    <row r="1256" spans="1:9" s="209" customFormat="1" x14ac:dyDescent="0.2">
      <c r="A1256" s="448"/>
      <c r="B1256" s="329"/>
      <c r="C1256" s="329"/>
      <c r="D1256" s="334"/>
      <c r="E1256" s="335"/>
      <c r="F1256" s="329"/>
      <c r="G1256" s="329"/>
      <c r="H1256" s="449"/>
      <c r="I1256" s="329"/>
    </row>
    <row r="1257" spans="1:9" s="209" customFormat="1" x14ac:dyDescent="0.2">
      <c r="A1257" s="448"/>
      <c r="B1257" s="329"/>
      <c r="C1257" s="329"/>
      <c r="D1257" s="334"/>
      <c r="E1257" s="335"/>
      <c r="F1257" s="329"/>
      <c r="G1257" s="329"/>
      <c r="H1257" s="449"/>
      <c r="I1257" s="329"/>
    </row>
    <row r="1258" spans="1:9" s="209" customFormat="1" x14ac:dyDescent="0.2">
      <c r="A1258" s="448"/>
      <c r="B1258" s="329"/>
      <c r="C1258" s="329"/>
      <c r="D1258" s="334"/>
      <c r="E1258" s="335"/>
      <c r="F1258" s="329"/>
      <c r="G1258" s="329"/>
      <c r="H1258" s="449"/>
      <c r="I1258" s="329"/>
    </row>
    <row r="1259" spans="1:9" s="209" customFormat="1" x14ac:dyDescent="0.2">
      <c r="A1259" s="448"/>
      <c r="B1259" s="329"/>
      <c r="C1259" s="329"/>
      <c r="D1259" s="334"/>
      <c r="E1259" s="335"/>
      <c r="F1259" s="329"/>
      <c r="G1259" s="329"/>
      <c r="H1259" s="449"/>
      <c r="I1259" s="329"/>
    </row>
    <row r="1260" spans="1:9" s="209" customFormat="1" x14ac:dyDescent="0.2">
      <c r="A1260" s="448"/>
      <c r="B1260" s="329"/>
      <c r="C1260" s="329"/>
      <c r="D1260" s="334"/>
      <c r="E1260" s="335"/>
      <c r="F1260" s="329"/>
      <c r="G1260" s="329"/>
      <c r="H1260" s="449"/>
      <c r="I1260" s="329"/>
    </row>
    <row r="1261" spans="1:9" s="209" customFormat="1" x14ac:dyDescent="0.2">
      <c r="A1261" s="448"/>
      <c r="B1261" s="329"/>
      <c r="C1261" s="329"/>
      <c r="D1261" s="334"/>
      <c r="E1261" s="335"/>
      <c r="F1261" s="329"/>
      <c r="G1261" s="329"/>
      <c r="H1261" s="449"/>
      <c r="I1261" s="329"/>
    </row>
    <row r="1262" spans="1:9" s="209" customFormat="1" x14ac:dyDescent="0.2">
      <c r="A1262" s="448"/>
      <c r="B1262" s="329"/>
      <c r="C1262" s="329"/>
      <c r="D1262" s="334"/>
      <c r="E1262" s="335"/>
      <c r="F1262" s="329"/>
      <c r="G1262" s="329"/>
      <c r="H1262" s="449"/>
      <c r="I1262" s="329"/>
    </row>
    <row r="1263" spans="1:9" s="209" customFormat="1" x14ac:dyDescent="0.2">
      <c r="A1263" s="448"/>
      <c r="B1263" s="329"/>
      <c r="C1263" s="329"/>
      <c r="D1263" s="334"/>
      <c r="E1263" s="335"/>
      <c r="F1263" s="329"/>
      <c r="G1263" s="329"/>
      <c r="H1263" s="449"/>
      <c r="I1263" s="329"/>
    </row>
    <row r="1264" spans="1:9" s="209" customFormat="1" x14ac:dyDescent="0.2">
      <c r="A1264" s="448"/>
      <c r="B1264" s="329"/>
      <c r="C1264" s="329"/>
      <c r="D1264" s="334"/>
      <c r="E1264" s="335"/>
      <c r="F1264" s="329"/>
      <c r="G1264" s="329"/>
      <c r="H1264" s="449"/>
      <c r="I1264" s="329"/>
    </row>
    <row r="1265" spans="1:9" s="209" customFormat="1" x14ac:dyDescent="0.2">
      <c r="A1265" s="448"/>
      <c r="B1265" s="329"/>
      <c r="C1265" s="329"/>
      <c r="D1265" s="334"/>
      <c r="E1265" s="335"/>
      <c r="F1265" s="329"/>
      <c r="G1265" s="329"/>
      <c r="H1265" s="449"/>
      <c r="I1265" s="329"/>
    </row>
    <row r="1266" spans="1:9" s="209" customFormat="1" x14ac:dyDescent="0.2">
      <c r="A1266" s="448"/>
      <c r="B1266" s="329"/>
      <c r="C1266" s="329"/>
      <c r="D1266" s="334"/>
      <c r="E1266" s="335"/>
      <c r="F1266" s="329"/>
      <c r="G1266" s="329"/>
      <c r="H1266" s="449"/>
      <c r="I1266" s="329"/>
    </row>
    <row r="1267" spans="1:9" s="209" customFormat="1" x14ac:dyDescent="0.2">
      <c r="A1267" s="448"/>
      <c r="B1267" s="329"/>
      <c r="C1267" s="329"/>
      <c r="D1267" s="334"/>
      <c r="E1267" s="335"/>
      <c r="F1267" s="329"/>
      <c r="G1267" s="329"/>
      <c r="H1267" s="449"/>
      <c r="I1267" s="329"/>
    </row>
    <row r="1268" spans="1:9" s="209" customFormat="1" x14ac:dyDescent="0.2">
      <c r="A1268" s="448"/>
      <c r="B1268" s="329"/>
      <c r="C1268" s="329"/>
      <c r="D1268" s="334"/>
      <c r="E1268" s="335"/>
      <c r="F1268" s="329"/>
      <c r="G1268" s="329"/>
      <c r="H1268" s="449"/>
      <c r="I1268" s="329"/>
    </row>
    <row r="1269" spans="1:9" s="209" customFormat="1" x14ac:dyDescent="0.2">
      <c r="A1269" s="448"/>
      <c r="B1269" s="329"/>
      <c r="C1269" s="329"/>
      <c r="D1269" s="334"/>
      <c r="E1269" s="335"/>
      <c r="F1269" s="329"/>
      <c r="G1269" s="329"/>
      <c r="H1269" s="449"/>
      <c r="I1269" s="329"/>
    </row>
    <row r="1270" spans="1:9" s="209" customFormat="1" x14ac:dyDescent="0.2">
      <c r="A1270" s="448"/>
      <c r="B1270" s="329"/>
      <c r="C1270" s="329"/>
      <c r="D1270" s="334"/>
      <c r="E1270" s="335"/>
      <c r="F1270" s="329"/>
      <c r="G1270" s="329"/>
      <c r="H1270" s="449"/>
      <c r="I1270" s="329"/>
    </row>
    <row r="1271" spans="1:9" s="209" customFormat="1" x14ac:dyDescent="0.2">
      <c r="A1271" s="448"/>
      <c r="B1271" s="329"/>
      <c r="C1271" s="329"/>
      <c r="D1271" s="334"/>
      <c r="E1271" s="335"/>
      <c r="F1271" s="329"/>
      <c r="G1271" s="329"/>
      <c r="H1271" s="449"/>
      <c r="I1271" s="329"/>
    </row>
    <row r="1272" spans="1:9" s="209" customFormat="1" x14ac:dyDescent="0.2">
      <c r="A1272" s="448"/>
      <c r="B1272" s="329"/>
      <c r="C1272" s="329"/>
      <c r="D1272" s="334"/>
      <c r="E1272" s="335"/>
      <c r="F1272" s="329"/>
      <c r="G1272" s="329"/>
      <c r="H1272" s="449"/>
      <c r="I1272" s="329"/>
    </row>
    <row r="1273" spans="1:9" s="209" customFormat="1" x14ac:dyDescent="0.2">
      <c r="A1273" s="448"/>
      <c r="B1273" s="329"/>
      <c r="C1273" s="329"/>
      <c r="D1273" s="334"/>
      <c r="E1273" s="335"/>
      <c r="F1273" s="329"/>
      <c r="G1273" s="329"/>
      <c r="H1273" s="449"/>
      <c r="I1273" s="329"/>
    </row>
    <row r="1274" spans="1:9" s="209" customFormat="1" x14ac:dyDescent="0.2">
      <c r="A1274" s="448"/>
      <c r="B1274" s="329"/>
      <c r="C1274" s="329"/>
      <c r="D1274" s="334"/>
      <c r="E1274" s="335"/>
      <c r="F1274" s="329"/>
      <c r="G1274" s="329"/>
      <c r="H1274" s="449"/>
      <c r="I1274" s="329"/>
    </row>
    <row r="1275" spans="1:9" s="209" customFormat="1" x14ac:dyDescent="0.2">
      <c r="A1275" s="448"/>
      <c r="B1275" s="329"/>
      <c r="C1275" s="329"/>
      <c r="D1275" s="334"/>
      <c r="E1275" s="335"/>
      <c r="F1275" s="329"/>
      <c r="G1275" s="329"/>
      <c r="H1275" s="449"/>
      <c r="I1275" s="329"/>
    </row>
    <row r="1276" spans="1:9" s="209" customFormat="1" x14ac:dyDescent="0.2">
      <c r="A1276" s="448"/>
      <c r="B1276" s="329"/>
      <c r="C1276" s="329"/>
      <c r="D1276" s="334"/>
      <c r="E1276" s="335"/>
      <c r="F1276" s="329"/>
      <c r="G1276" s="329"/>
      <c r="H1276" s="449"/>
      <c r="I1276" s="329"/>
    </row>
    <row r="1277" spans="1:9" s="209" customFormat="1" x14ac:dyDescent="0.2">
      <c r="A1277" s="448"/>
      <c r="B1277" s="329"/>
      <c r="C1277" s="329"/>
      <c r="D1277" s="334"/>
      <c r="E1277" s="335"/>
      <c r="F1277" s="329"/>
      <c r="G1277" s="329"/>
      <c r="H1277" s="449"/>
      <c r="I1277" s="329"/>
    </row>
    <row r="1278" spans="1:9" s="209" customFormat="1" x14ac:dyDescent="0.2">
      <c r="A1278" s="448"/>
      <c r="B1278" s="329"/>
      <c r="C1278" s="329"/>
      <c r="D1278" s="334"/>
      <c r="E1278" s="335"/>
      <c r="F1278" s="329"/>
      <c r="G1278" s="329"/>
      <c r="H1278" s="449"/>
      <c r="I1278" s="329"/>
    </row>
    <row r="1279" spans="1:9" s="209" customFormat="1" x14ac:dyDescent="0.2">
      <c r="A1279" s="448"/>
      <c r="B1279" s="329"/>
      <c r="C1279" s="329"/>
      <c r="D1279" s="334"/>
      <c r="E1279" s="335"/>
      <c r="F1279" s="329"/>
      <c r="G1279" s="329"/>
      <c r="H1279" s="449"/>
      <c r="I1279" s="329"/>
    </row>
    <row r="1280" spans="1:9" s="209" customFormat="1" x14ac:dyDescent="0.2">
      <c r="A1280" s="448"/>
      <c r="B1280" s="329"/>
      <c r="C1280" s="329"/>
      <c r="D1280" s="334"/>
      <c r="E1280" s="335"/>
      <c r="F1280" s="329"/>
      <c r="G1280" s="329"/>
      <c r="H1280" s="449"/>
      <c r="I1280" s="329"/>
    </row>
    <row r="1281" spans="1:9" s="209" customFormat="1" x14ac:dyDescent="0.2">
      <c r="A1281" s="448"/>
      <c r="B1281" s="329"/>
      <c r="C1281" s="329"/>
      <c r="D1281" s="334"/>
      <c r="E1281" s="335"/>
      <c r="F1281" s="329"/>
      <c r="G1281" s="329"/>
      <c r="H1281" s="449"/>
      <c r="I1281" s="329"/>
    </row>
    <row r="1282" spans="1:9" s="209" customFormat="1" x14ac:dyDescent="0.2">
      <c r="A1282" s="448"/>
      <c r="B1282" s="329"/>
      <c r="C1282" s="329"/>
      <c r="D1282" s="334"/>
      <c r="E1282" s="335"/>
      <c r="F1282" s="329"/>
      <c r="G1282" s="329"/>
      <c r="H1282" s="449"/>
      <c r="I1282" s="329"/>
    </row>
    <row r="1283" spans="1:9" s="209" customFormat="1" x14ac:dyDescent="0.2">
      <c r="A1283" s="448"/>
      <c r="B1283" s="329"/>
      <c r="C1283" s="329"/>
      <c r="D1283" s="334"/>
      <c r="E1283" s="335"/>
      <c r="F1283" s="329"/>
      <c r="G1283" s="329"/>
      <c r="H1283" s="449"/>
      <c r="I1283" s="329"/>
    </row>
    <row r="1284" spans="1:9" s="209" customFormat="1" x14ac:dyDescent="0.2">
      <c r="A1284" s="448"/>
      <c r="B1284" s="329"/>
      <c r="C1284" s="329"/>
      <c r="D1284" s="334"/>
      <c r="E1284" s="335"/>
      <c r="F1284" s="329"/>
      <c r="G1284" s="329"/>
      <c r="H1284" s="449"/>
      <c r="I1284" s="329"/>
    </row>
    <row r="1285" spans="1:9" s="209" customFormat="1" x14ac:dyDescent="0.2">
      <c r="A1285" s="448"/>
      <c r="B1285" s="329"/>
      <c r="C1285" s="329"/>
      <c r="D1285" s="334"/>
      <c r="E1285" s="335"/>
      <c r="F1285" s="329"/>
      <c r="G1285" s="329"/>
      <c r="H1285" s="449"/>
      <c r="I1285" s="329"/>
    </row>
    <row r="1286" spans="1:9" s="209" customFormat="1" x14ac:dyDescent="0.2">
      <c r="A1286" s="448"/>
      <c r="B1286" s="329"/>
      <c r="C1286" s="329"/>
      <c r="D1286" s="334"/>
      <c r="E1286" s="335"/>
      <c r="F1286" s="329"/>
      <c r="G1286" s="329"/>
      <c r="H1286" s="449"/>
      <c r="I1286" s="329"/>
    </row>
    <row r="1287" spans="1:9" s="209" customFormat="1" x14ac:dyDescent="0.2">
      <c r="A1287" s="448"/>
      <c r="B1287" s="329"/>
      <c r="C1287" s="329"/>
      <c r="D1287" s="334"/>
      <c r="E1287" s="335"/>
      <c r="F1287" s="329"/>
      <c r="G1287" s="329"/>
      <c r="H1287" s="449"/>
      <c r="I1287" s="329"/>
    </row>
    <row r="1288" spans="1:9" s="209" customFormat="1" x14ac:dyDescent="0.2">
      <c r="A1288" s="448"/>
      <c r="B1288" s="329"/>
      <c r="C1288" s="329"/>
      <c r="D1288" s="334"/>
      <c r="E1288" s="335"/>
      <c r="F1288" s="329"/>
      <c r="G1288" s="329"/>
      <c r="H1288" s="449"/>
      <c r="I1288" s="329"/>
    </row>
    <row r="1289" spans="1:9" s="209" customFormat="1" x14ac:dyDescent="0.2">
      <c r="A1289" s="448"/>
      <c r="B1289" s="329"/>
      <c r="C1289" s="329"/>
      <c r="D1289" s="334"/>
      <c r="E1289" s="335"/>
      <c r="F1289" s="329"/>
      <c r="G1289" s="329"/>
      <c r="H1289" s="449"/>
      <c r="I1289" s="329"/>
    </row>
    <row r="1290" spans="1:9" s="209" customFormat="1" x14ac:dyDescent="0.2">
      <c r="A1290" s="448"/>
      <c r="B1290" s="329"/>
      <c r="C1290" s="329"/>
      <c r="D1290" s="334"/>
      <c r="E1290" s="335"/>
      <c r="F1290" s="329"/>
      <c r="G1290" s="329"/>
      <c r="H1290" s="449"/>
      <c r="I1290" s="329"/>
    </row>
    <row r="1291" spans="1:9" s="209" customFormat="1" x14ac:dyDescent="0.2">
      <c r="A1291" s="448"/>
      <c r="B1291" s="329"/>
      <c r="C1291" s="329"/>
      <c r="D1291" s="334"/>
      <c r="E1291" s="335"/>
      <c r="F1291" s="329"/>
      <c r="G1291" s="329"/>
      <c r="H1291" s="449"/>
      <c r="I1291" s="329"/>
    </row>
    <row r="1292" spans="1:9" s="209" customFormat="1" x14ac:dyDescent="0.2">
      <c r="A1292" s="448"/>
      <c r="B1292" s="329"/>
      <c r="C1292" s="329"/>
      <c r="D1292" s="334"/>
      <c r="E1292" s="335"/>
      <c r="F1292" s="329"/>
      <c r="G1292" s="329"/>
      <c r="H1292" s="449"/>
      <c r="I1292" s="329"/>
    </row>
    <row r="1293" spans="1:9" s="209" customFormat="1" x14ac:dyDescent="0.2">
      <c r="A1293" s="448"/>
      <c r="B1293" s="329"/>
      <c r="C1293" s="329"/>
      <c r="D1293" s="334"/>
      <c r="E1293" s="335"/>
      <c r="F1293" s="329"/>
      <c r="G1293" s="329"/>
      <c r="H1293" s="449"/>
      <c r="I1293" s="329"/>
    </row>
    <row r="1294" spans="1:9" s="209" customFormat="1" x14ac:dyDescent="0.2">
      <c r="A1294" s="448"/>
      <c r="B1294" s="329"/>
      <c r="C1294" s="329"/>
      <c r="D1294" s="334"/>
      <c r="E1294" s="335"/>
      <c r="F1294" s="329"/>
      <c r="G1294" s="329"/>
      <c r="H1294" s="449"/>
      <c r="I1294" s="329"/>
    </row>
    <row r="1295" spans="1:9" s="209" customFormat="1" x14ac:dyDescent="0.2">
      <c r="A1295" s="448"/>
      <c r="B1295" s="329"/>
      <c r="C1295" s="329"/>
      <c r="D1295" s="334"/>
      <c r="E1295" s="335"/>
      <c r="F1295" s="329"/>
      <c r="G1295" s="329"/>
      <c r="H1295" s="449"/>
      <c r="I1295" s="329"/>
    </row>
    <row r="1296" spans="1:9" s="209" customFormat="1" x14ac:dyDescent="0.2">
      <c r="A1296" s="448"/>
      <c r="B1296" s="329"/>
      <c r="C1296" s="329"/>
      <c r="D1296" s="334"/>
      <c r="E1296" s="335"/>
      <c r="F1296" s="329"/>
      <c r="G1296" s="329"/>
      <c r="H1296" s="449"/>
      <c r="I1296" s="329"/>
    </row>
    <row r="1297" spans="1:9" s="209" customFormat="1" x14ac:dyDescent="0.2">
      <c r="A1297" s="448"/>
      <c r="B1297" s="329"/>
      <c r="C1297" s="329"/>
      <c r="D1297" s="334"/>
      <c r="E1297" s="335"/>
      <c r="F1297" s="329"/>
      <c r="G1297" s="329"/>
      <c r="H1297" s="449"/>
      <c r="I1297" s="329"/>
    </row>
    <row r="1298" spans="1:9" s="209" customFormat="1" x14ac:dyDescent="0.2">
      <c r="A1298" s="448"/>
      <c r="B1298" s="329"/>
      <c r="C1298" s="329"/>
      <c r="D1298" s="334"/>
      <c r="E1298" s="335"/>
      <c r="F1298" s="329"/>
      <c r="G1298" s="329"/>
      <c r="H1298" s="449"/>
      <c r="I1298" s="329"/>
    </row>
    <row r="1299" spans="1:9" s="209" customFormat="1" x14ac:dyDescent="0.2">
      <c r="A1299" s="448"/>
      <c r="B1299" s="329"/>
      <c r="C1299" s="329"/>
      <c r="D1299" s="334"/>
      <c r="E1299" s="335"/>
      <c r="F1299" s="329"/>
      <c r="G1299" s="329"/>
      <c r="H1299" s="449"/>
      <c r="I1299" s="329"/>
    </row>
    <row r="1300" spans="1:9" s="209" customFormat="1" x14ac:dyDescent="0.2">
      <c r="A1300" s="448"/>
      <c r="B1300" s="329"/>
      <c r="C1300" s="329"/>
      <c r="D1300" s="334"/>
      <c r="E1300" s="335"/>
      <c r="F1300" s="329"/>
      <c r="G1300" s="329"/>
      <c r="H1300" s="449"/>
      <c r="I1300" s="329"/>
    </row>
    <row r="1301" spans="1:9" s="209" customFormat="1" x14ac:dyDescent="0.2">
      <c r="A1301" s="448"/>
      <c r="B1301" s="329"/>
      <c r="C1301" s="329"/>
      <c r="D1301" s="334"/>
      <c r="E1301" s="335"/>
      <c r="F1301" s="329"/>
      <c r="G1301" s="329"/>
      <c r="H1301" s="449"/>
      <c r="I1301" s="329"/>
    </row>
    <row r="1302" spans="1:9" s="209" customFormat="1" x14ac:dyDescent="0.2">
      <c r="A1302" s="448"/>
      <c r="B1302" s="329"/>
      <c r="C1302" s="329"/>
      <c r="D1302" s="334"/>
      <c r="E1302" s="335"/>
      <c r="F1302" s="329"/>
      <c r="G1302" s="329"/>
      <c r="H1302" s="449"/>
      <c r="I1302" s="329"/>
    </row>
    <row r="1303" spans="1:9" s="209" customFormat="1" x14ac:dyDescent="0.2">
      <c r="A1303" s="448"/>
      <c r="B1303" s="329"/>
      <c r="C1303" s="329"/>
      <c r="D1303" s="334"/>
      <c r="E1303" s="335"/>
      <c r="F1303" s="329"/>
      <c r="G1303" s="329"/>
      <c r="H1303" s="449"/>
      <c r="I1303" s="329"/>
    </row>
    <row r="1304" spans="1:9" s="209" customFormat="1" x14ac:dyDescent="0.2">
      <c r="A1304" s="448"/>
      <c r="B1304" s="329"/>
      <c r="C1304" s="329"/>
      <c r="D1304" s="334"/>
      <c r="E1304" s="335"/>
      <c r="F1304" s="329"/>
      <c r="G1304" s="329"/>
      <c r="H1304" s="449"/>
      <c r="I1304" s="329"/>
    </row>
    <row r="1305" spans="1:9" s="209" customFormat="1" x14ac:dyDescent="0.2">
      <c r="A1305" s="448"/>
      <c r="B1305" s="329"/>
      <c r="C1305" s="329"/>
      <c r="D1305" s="334"/>
      <c r="E1305" s="335"/>
      <c r="F1305" s="329"/>
      <c r="G1305" s="329"/>
      <c r="H1305" s="449"/>
      <c r="I1305" s="329"/>
    </row>
    <row r="1306" spans="1:9" s="209" customFormat="1" x14ac:dyDescent="0.2">
      <c r="A1306" s="448"/>
      <c r="B1306" s="329"/>
      <c r="C1306" s="329"/>
      <c r="D1306" s="334"/>
      <c r="E1306" s="335"/>
      <c r="F1306" s="329"/>
      <c r="G1306" s="329"/>
      <c r="H1306" s="449"/>
      <c r="I1306" s="329"/>
    </row>
    <row r="1307" spans="1:9" s="209" customFormat="1" x14ac:dyDescent="0.2">
      <c r="A1307" s="448"/>
      <c r="B1307" s="329"/>
      <c r="C1307" s="329"/>
      <c r="D1307" s="334"/>
      <c r="E1307" s="335"/>
      <c r="F1307" s="329"/>
      <c r="G1307" s="329"/>
      <c r="H1307" s="449"/>
      <c r="I1307" s="329"/>
    </row>
    <row r="1308" spans="1:9" s="209" customFormat="1" x14ac:dyDescent="0.2">
      <c r="A1308" s="448"/>
      <c r="B1308" s="329"/>
      <c r="C1308" s="329"/>
      <c r="D1308" s="334"/>
      <c r="E1308" s="335"/>
      <c r="F1308" s="329"/>
      <c r="G1308" s="329"/>
      <c r="H1308" s="449"/>
      <c r="I1308" s="329"/>
    </row>
    <row r="1309" spans="1:9" s="209" customFormat="1" x14ac:dyDescent="0.2">
      <c r="A1309" s="448"/>
      <c r="B1309" s="329"/>
      <c r="C1309" s="329"/>
      <c r="D1309" s="334"/>
      <c r="E1309" s="335"/>
      <c r="F1309" s="329"/>
      <c r="G1309" s="329"/>
      <c r="H1309" s="449"/>
      <c r="I1309" s="329"/>
    </row>
    <row r="1310" spans="1:9" s="209" customFormat="1" x14ac:dyDescent="0.2">
      <c r="A1310" s="448"/>
      <c r="B1310" s="329"/>
      <c r="C1310" s="329"/>
      <c r="D1310" s="334"/>
      <c r="E1310" s="335"/>
      <c r="F1310" s="329"/>
      <c r="G1310" s="329"/>
      <c r="H1310" s="449"/>
      <c r="I1310" s="329"/>
    </row>
    <row r="1311" spans="1:9" s="209" customFormat="1" x14ac:dyDescent="0.2">
      <c r="A1311" s="448"/>
      <c r="B1311" s="329"/>
      <c r="C1311" s="329"/>
      <c r="D1311" s="334"/>
      <c r="E1311" s="335"/>
      <c r="F1311" s="329"/>
      <c r="G1311" s="329"/>
      <c r="H1311" s="449"/>
      <c r="I1311" s="329"/>
    </row>
    <row r="1312" spans="1:9" s="209" customFormat="1" x14ac:dyDescent="0.2">
      <c r="A1312" s="448"/>
      <c r="B1312" s="329"/>
      <c r="C1312" s="329"/>
      <c r="D1312" s="334"/>
      <c r="E1312" s="335"/>
      <c r="F1312" s="329"/>
      <c r="G1312" s="329"/>
      <c r="H1312" s="449"/>
      <c r="I1312" s="329"/>
    </row>
    <row r="1313" spans="1:9" s="209" customFormat="1" x14ac:dyDescent="0.2">
      <c r="A1313" s="448"/>
      <c r="B1313" s="329"/>
      <c r="C1313" s="329"/>
      <c r="D1313" s="334"/>
      <c r="E1313" s="335"/>
      <c r="F1313" s="329"/>
      <c r="G1313" s="329"/>
      <c r="H1313" s="449"/>
      <c r="I1313" s="329"/>
    </row>
    <row r="1314" spans="1:9" s="209" customFormat="1" x14ac:dyDescent="0.2">
      <c r="A1314" s="448"/>
      <c r="B1314" s="329"/>
      <c r="C1314" s="329"/>
      <c r="D1314" s="334"/>
      <c r="E1314" s="335"/>
      <c r="F1314" s="329"/>
      <c r="G1314" s="329"/>
      <c r="H1314" s="449"/>
      <c r="I1314" s="329"/>
    </row>
    <row r="1315" spans="1:9" s="209" customFormat="1" x14ac:dyDescent="0.2">
      <c r="A1315" s="448"/>
      <c r="B1315" s="329"/>
      <c r="C1315" s="329"/>
      <c r="D1315" s="334"/>
      <c r="E1315" s="335"/>
      <c r="F1315" s="329"/>
      <c r="G1315" s="329"/>
      <c r="H1315" s="449"/>
      <c r="I1315" s="329"/>
    </row>
    <row r="1316" spans="1:9" s="209" customFormat="1" x14ac:dyDescent="0.2">
      <c r="A1316" s="448"/>
      <c r="B1316" s="329"/>
      <c r="C1316" s="329"/>
      <c r="D1316" s="334"/>
      <c r="E1316" s="335"/>
      <c r="F1316" s="329"/>
      <c r="G1316" s="329"/>
      <c r="H1316" s="449"/>
      <c r="I1316" s="329"/>
    </row>
    <row r="1317" spans="1:9" s="209" customFormat="1" x14ac:dyDescent="0.2">
      <c r="A1317" s="448"/>
      <c r="B1317" s="329"/>
      <c r="C1317" s="329"/>
      <c r="D1317" s="334"/>
      <c r="E1317" s="335"/>
      <c r="F1317" s="329"/>
      <c r="G1317" s="329"/>
      <c r="H1317" s="449"/>
      <c r="I1317" s="329"/>
    </row>
    <row r="1318" spans="1:9" s="209" customFormat="1" x14ac:dyDescent="0.2">
      <c r="A1318" s="448"/>
      <c r="B1318" s="329"/>
      <c r="C1318" s="329"/>
      <c r="D1318" s="334"/>
      <c r="E1318" s="335"/>
      <c r="F1318" s="329"/>
      <c r="G1318" s="329"/>
      <c r="H1318" s="449"/>
      <c r="I1318" s="329"/>
    </row>
    <row r="1319" spans="1:9" s="209" customFormat="1" x14ac:dyDescent="0.2">
      <c r="A1319" s="448"/>
      <c r="B1319" s="329"/>
      <c r="C1319" s="329"/>
      <c r="D1319" s="334"/>
      <c r="E1319" s="335"/>
      <c r="F1319" s="329"/>
      <c r="G1319" s="329"/>
      <c r="H1319" s="449"/>
      <c r="I1319" s="329"/>
    </row>
    <row r="1320" spans="1:9" s="209" customFormat="1" x14ac:dyDescent="0.2">
      <c r="A1320" s="448"/>
      <c r="B1320" s="329"/>
      <c r="C1320" s="329"/>
      <c r="D1320" s="334"/>
      <c r="E1320" s="335"/>
      <c r="F1320" s="329"/>
      <c r="G1320" s="329"/>
      <c r="H1320" s="449"/>
      <c r="I1320" s="329"/>
    </row>
    <row r="1321" spans="1:9" s="209" customFormat="1" x14ac:dyDescent="0.2">
      <c r="A1321" s="448"/>
      <c r="B1321" s="329"/>
      <c r="C1321" s="329"/>
      <c r="D1321" s="334"/>
      <c r="E1321" s="335"/>
      <c r="F1321" s="329"/>
      <c r="G1321" s="329"/>
      <c r="H1321" s="449"/>
      <c r="I1321" s="329"/>
    </row>
    <row r="1322" spans="1:9" s="209" customFormat="1" x14ac:dyDescent="0.2">
      <c r="A1322" s="448"/>
      <c r="B1322" s="329"/>
      <c r="C1322" s="329"/>
      <c r="D1322" s="334"/>
      <c r="E1322" s="335"/>
      <c r="F1322" s="329"/>
      <c r="G1322" s="329"/>
      <c r="H1322" s="449"/>
      <c r="I1322" s="329"/>
    </row>
    <row r="1323" spans="1:9" s="209" customFormat="1" x14ac:dyDescent="0.2">
      <c r="A1323" s="448"/>
      <c r="B1323" s="329"/>
      <c r="C1323" s="329"/>
      <c r="D1323" s="334"/>
      <c r="E1323" s="335"/>
      <c r="F1323" s="329"/>
      <c r="G1323" s="329"/>
      <c r="H1323" s="449"/>
      <c r="I1323" s="329"/>
    </row>
    <row r="1324" spans="1:9" s="209" customFormat="1" x14ac:dyDescent="0.2">
      <c r="A1324" s="448"/>
      <c r="B1324" s="329"/>
      <c r="C1324" s="329"/>
      <c r="D1324" s="334"/>
      <c r="E1324" s="335"/>
      <c r="F1324" s="329"/>
      <c r="G1324" s="329"/>
      <c r="H1324" s="449"/>
      <c r="I1324" s="329"/>
    </row>
    <row r="1325" spans="1:9" s="209" customFormat="1" x14ac:dyDescent="0.2">
      <c r="A1325" s="448"/>
      <c r="B1325" s="329"/>
      <c r="C1325" s="329"/>
      <c r="D1325" s="334"/>
      <c r="E1325" s="335"/>
      <c r="F1325" s="329"/>
      <c r="G1325" s="329"/>
      <c r="H1325" s="449"/>
      <c r="I1325" s="329"/>
    </row>
    <row r="1326" spans="1:9" s="209" customFormat="1" x14ac:dyDescent="0.2">
      <c r="A1326" s="448"/>
      <c r="B1326" s="329"/>
      <c r="C1326" s="329"/>
      <c r="D1326" s="334"/>
      <c r="E1326" s="335"/>
      <c r="F1326" s="329"/>
      <c r="G1326" s="329"/>
      <c r="H1326" s="449"/>
      <c r="I1326" s="329"/>
    </row>
    <row r="1327" spans="1:9" s="209" customFormat="1" x14ac:dyDescent="0.2">
      <c r="A1327" s="448"/>
      <c r="B1327" s="329"/>
      <c r="C1327" s="329"/>
      <c r="D1327" s="334"/>
      <c r="E1327" s="335"/>
      <c r="F1327" s="329"/>
      <c r="G1327" s="329"/>
      <c r="H1327" s="449"/>
      <c r="I1327" s="329"/>
    </row>
    <row r="1328" spans="1:9" s="209" customFormat="1" x14ac:dyDescent="0.2">
      <c r="A1328" s="448"/>
      <c r="B1328" s="329"/>
      <c r="C1328" s="329"/>
      <c r="D1328" s="334"/>
      <c r="E1328" s="335"/>
      <c r="F1328" s="329"/>
      <c r="G1328" s="329"/>
      <c r="H1328" s="329"/>
      <c r="I1328" s="329"/>
    </row>
    <row r="1329" spans="1:9" s="209" customFormat="1" x14ac:dyDescent="0.2">
      <c r="A1329" s="448"/>
      <c r="B1329" s="329"/>
      <c r="C1329" s="329"/>
      <c r="D1329" s="334"/>
      <c r="E1329" s="335"/>
      <c r="F1329" s="329"/>
      <c r="G1329" s="329"/>
      <c r="H1329" s="329"/>
      <c r="I1329" s="329"/>
    </row>
    <row r="1330" spans="1:9" s="209" customFormat="1" x14ac:dyDescent="0.2">
      <c r="A1330" s="448"/>
      <c r="B1330" s="329"/>
      <c r="C1330" s="329"/>
      <c r="D1330" s="334"/>
      <c r="E1330" s="335"/>
      <c r="F1330" s="329"/>
      <c r="G1330" s="329"/>
      <c r="H1330" s="329"/>
      <c r="I1330" s="329"/>
    </row>
    <row r="1331" spans="1:9" s="209" customFormat="1" x14ac:dyDescent="0.2">
      <c r="A1331" s="448"/>
      <c r="B1331" s="329"/>
      <c r="C1331" s="329"/>
      <c r="D1331" s="334"/>
      <c r="E1331" s="335"/>
      <c r="F1331" s="329"/>
      <c r="G1331" s="329"/>
      <c r="H1331" s="329"/>
      <c r="I1331" s="329"/>
    </row>
    <row r="1332" spans="1:9" s="209" customFormat="1" x14ac:dyDescent="0.2">
      <c r="A1332" s="448"/>
      <c r="B1332" s="329"/>
      <c r="C1332" s="329"/>
      <c r="D1332" s="334"/>
      <c r="E1332" s="335"/>
      <c r="F1332" s="329"/>
      <c r="G1332" s="329"/>
      <c r="H1332" s="329"/>
      <c r="I1332" s="329"/>
    </row>
    <row r="1333" spans="1:9" s="209" customFormat="1" x14ac:dyDescent="0.2">
      <c r="A1333" s="448"/>
      <c r="B1333" s="329"/>
      <c r="C1333" s="329"/>
      <c r="D1333" s="334"/>
      <c r="E1333" s="335"/>
      <c r="F1333" s="329"/>
      <c r="G1333" s="329"/>
      <c r="H1333" s="329"/>
      <c r="I1333" s="329"/>
    </row>
    <row r="1334" spans="1:9" s="209" customFormat="1" ht="15" x14ac:dyDescent="0.25">
      <c r="A1334" s="428"/>
      <c r="B1334" s="329"/>
      <c r="C1334" s="329"/>
      <c r="D1334" s="334"/>
      <c r="E1334" s="335"/>
      <c r="F1334" s="329"/>
      <c r="G1334" s="329"/>
      <c r="H1334" s="329"/>
      <c r="I1334" s="329"/>
    </row>
    <row r="1335" spans="1:9" s="209" customFormat="1" ht="15" x14ac:dyDescent="0.25">
      <c r="A1335" s="428"/>
      <c r="B1335" s="329"/>
      <c r="C1335" s="329"/>
      <c r="D1335" s="334"/>
      <c r="E1335" s="335"/>
      <c r="F1335" s="329"/>
      <c r="G1335" s="329"/>
      <c r="H1335" s="329"/>
      <c r="I1335" s="329"/>
    </row>
    <row r="1336" spans="1:9" s="209" customFormat="1" ht="15" x14ac:dyDescent="0.25">
      <c r="A1336" s="428"/>
      <c r="B1336" s="329"/>
      <c r="C1336" s="329"/>
      <c r="D1336" s="334"/>
      <c r="E1336" s="335"/>
      <c r="F1336" s="329"/>
      <c r="G1336" s="329"/>
      <c r="H1336" s="329"/>
      <c r="I1336" s="329"/>
    </row>
    <row r="1337" spans="1:9" s="209" customFormat="1" ht="15" x14ac:dyDescent="0.25">
      <c r="A1337" s="428"/>
      <c r="B1337" s="329"/>
      <c r="C1337" s="329"/>
      <c r="D1337" s="334"/>
      <c r="E1337" s="335"/>
      <c r="F1337" s="329"/>
      <c r="G1337" s="329"/>
      <c r="H1337" s="329"/>
      <c r="I1337" s="329"/>
    </row>
    <row r="1338" spans="1:9" s="209" customFormat="1" ht="15" x14ac:dyDescent="0.25">
      <c r="A1338" s="428"/>
      <c r="B1338" s="329"/>
      <c r="C1338" s="329"/>
      <c r="D1338" s="334"/>
      <c r="E1338" s="335"/>
      <c r="F1338" s="329"/>
      <c r="G1338" s="329"/>
      <c r="H1338" s="329"/>
      <c r="I1338" s="329"/>
    </row>
    <row r="1339" spans="1:9" s="209" customFormat="1" ht="15" x14ac:dyDescent="0.25">
      <c r="A1339" s="428"/>
      <c r="B1339" s="329"/>
      <c r="C1339" s="329"/>
      <c r="D1339" s="334"/>
      <c r="E1339" s="335"/>
      <c r="F1339" s="329"/>
      <c r="G1339" s="329"/>
      <c r="H1339" s="329"/>
      <c r="I1339" s="329"/>
    </row>
    <row r="1340" spans="1:9" s="209" customFormat="1" ht="15" x14ac:dyDescent="0.25">
      <c r="A1340" s="428"/>
      <c r="B1340" s="329"/>
      <c r="C1340" s="329"/>
      <c r="D1340" s="334"/>
      <c r="E1340" s="335"/>
      <c r="F1340" s="329"/>
      <c r="G1340" s="329"/>
      <c r="H1340" s="329"/>
      <c r="I1340" s="329"/>
    </row>
    <row r="1341" spans="1:9" s="209" customFormat="1" ht="15" x14ac:dyDescent="0.25">
      <c r="A1341" s="428"/>
      <c r="B1341" s="329"/>
      <c r="C1341" s="329"/>
      <c r="D1341" s="334"/>
      <c r="E1341" s="335"/>
      <c r="F1341" s="329"/>
      <c r="G1341" s="329"/>
      <c r="H1341" s="329"/>
      <c r="I1341" s="329"/>
    </row>
    <row r="1342" spans="1:9" s="209" customFormat="1" ht="15" x14ac:dyDescent="0.25">
      <c r="A1342" s="428"/>
      <c r="B1342" s="329"/>
      <c r="C1342" s="329"/>
      <c r="D1342" s="334"/>
      <c r="E1342" s="335"/>
      <c r="F1342" s="329"/>
      <c r="G1342" s="329"/>
      <c r="H1342" s="329"/>
      <c r="I1342" s="329"/>
    </row>
    <row r="1343" spans="1:9" s="209" customFormat="1" ht="15" x14ac:dyDescent="0.25">
      <c r="A1343" s="428"/>
      <c r="B1343" s="329"/>
      <c r="C1343" s="329"/>
      <c r="D1343" s="334"/>
      <c r="E1343" s="335"/>
      <c r="F1343" s="329"/>
      <c r="G1343" s="329"/>
      <c r="H1343" s="329"/>
      <c r="I1343" s="329"/>
    </row>
    <row r="1344" spans="1:9" s="209" customFormat="1" ht="15" x14ac:dyDescent="0.25">
      <c r="A1344" s="428"/>
      <c r="B1344" s="329"/>
      <c r="C1344" s="329"/>
      <c r="D1344" s="334"/>
      <c r="E1344" s="335"/>
      <c r="F1344" s="329"/>
      <c r="G1344" s="329"/>
      <c r="H1344" s="329"/>
      <c r="I1344" s="329"/>
    </row>
    <row r="1345" spans="1:9" s="209" customFormat="1" ht="15" x14ac:dyDescent="0.25">
      <c r="A1345" s="428"/>
      <c r="B1345" s="329"/>
      <c r="C1345" s="329"/>
      <c r="D1345" s="334"/>
      <c r="E1345" s="335"/>
      <c r="F1345" s="329"/>
      <c r="G1345" s="329"/>
      <c r="H1345" s="329"/>
      <c r="I1345" s="329"/>
    </row>
    <row r="1346" spans="1:9" s="209" customFormat="1" ht="15" x14ac:dyDescent="0.25">
      <c r="A1346" s="428"/>
      <c r="B1346" s="329"/>
      <c r="C1346" s="329"/>
      <c r="D1346" s="334"/>
      <c r="E1346" s="335"/>
      <c r="F1346" s="329"/>
      <c r="G1346" s="329"/>
      <c r="H1346" s="329"/>
      <c r="I1346" s="329"/>
    </row>
    <row r="1347" spans="1:9" s="209" customFormat="1" ht="15" x14ac:dyDescent="0.25">
      <c r="A1347" s="428"/>
      <c r="B1347" s="329"/>
      <c r="C1347" s="329"/>
      <c r="D1347" s="334"/>
      <c r="E1347" s="335"/>
      <c r="F1347" s="329"/>
      <c r="G1347" s="329"/>
      <c r="H1347" s="329"/>
      <c r="I1347" s="329"/>
    </row>
    <row r="1348" spans="1:9" s="209" customFormat="1" ht="15" x14ac:dyDescent="0.25">
      <c r="A1348" s="428"/>
      <c r="B1348" s="329"/>
      <c r="C1348" s="329"/>
      <c r="D1348" s="334"/>
      <c r="E1348" s="335"/>
      <c r="F1348" s="329"/>
      <c r="G1348" s="329"/>
      <c r="H1348" s="329"/>
      <c r="I1348" s="329"/>
    </row>
    <row r="1349" spans="1:9" s="209" customFormat="1" ht="15" x14ac:dyDescent="0.25">
      <c r="A1349" s="428"/>
      <c r="B1349" s="329"/>
      <c r="C1349" s="329"/>
      <c r="D1349" s="334"/>
      <c r="E1349" s="335"/>
      <c r="F1349" s="329"/>
      <c r="G1349" s="329"/>
      <c r="H1349" s="329"/>
      <c r="I1349" s="329"/>
    </row>
    <row r="1350" spans="1:9" s="209" customFormat="1" ht="15" x14ac:dyDescent="0.25">
      <c r="A1350" s="428"/>
      <c r="B1350" s="329"/>
      <c r="C1350" s="329"/>
      <c r="D1350" s="334"/>
      <c r="E1350" s="335"/>
      <c r="F1350" s="329"/>
      <c r="G1350" s="329"/>
      <c r="H1350" s="329"/>
      <c r="I1350" s="329"/>
    </row>
    <row r="1351" spans="1:9" s="209" customFormat="1" ht="15" x14ac:dyDescent="0.25">
      <c r="A1351" s="428"/>
      <c r="B1351" s="329"/>
      <c r="C1351" s="329"/>
      <c r="D1351" s="334"/>
      <c r="E1351" s="335"/>
      <c r="F1351" s="329"/>
      <c r="G1351" s="329"/>
      <c r="H1351" s="329"/>
      <c r="I1351" s="329"/>
    </row>
    <row r="1352" spans="1:9" s="209" customFormat="1" ht="15" x14ac:dyDescent="0.25">
      <c r="A1352" s="428"/>
      <c r="B1352" s="329"/>
      <c r="C1352" s="329"/>
      <c r="D1352" s="334"/>
      <c r="E1352" s="335"/>
      <c r="F1352" s="329"/>
      <c r="G1352" s="329"/>
      <c r="H1352" s="329"/>
      <c r="I1352" s="329"/>
    </row>
    <row r="1353" spans="1:9" s="209" customFormat="1" ht="15" x14ac:dyDescent="0.25">
      <c r="A1353" s="428"/>
      <c r="B1353" s="329"/>
      <c r="C1353" s="329"/>
      <c r="D1353" s="334"/>
      <c r="E1353" s="335"/>
      <c r="F1353" s="329"/>
      <c r="G1353" s="329"/>
      <c r="H1353" s="329"/>
      <c r="I1353" s="329"/>
    </row>
    <row r="1354" spans="1:9" s="209" customFormat="1" ht="15" x14ac:dyDescent="0.25">
      <c r="A1354" s="428"/>
      <c r="B1354" s="329"/>
      <c r="C1354" s="329"/>
      <c r="D1354" s="334"/>
      <c r="E1354" s="335"/>
      <c r="F1354" s="329"/>
      <c r="G1354" s="329"/>
      <c r="H1354" s="329"/>
      <c r="I1354" s="329"/>
    </row>
    <row r="1355" spans="1:9" s="209" customFormat="1" ht="15" x14ac:dyDescent="0.25">
      <c r="A1355" s="428"/>
      <c r="B1355" s="329"/>
      <c r="C1355" s="329"/>
      <c r="D1355" s="334"/>
      <c r="E1355" s="335"/>
      <c r="F1355" s="329"/>
      <c r="G1355" s="329"/>
      <c r="H1355" s="329"/>
      <c r="I1355" s="329"/>
    </row>
    <row r="1356" spans="1:9" s="209" customFormat="1" ht="15" x14ac:dyDescent="0.25">
      <c r="A1356" s="428"/>
      <c r="B1356" s="329"/>
      <c r="C1356" s="329"/>
      <c r="D1356" s="334"/>
      <c r="E1356" s="335"/>
      <c r="F1356" s="329"/>
      <c r="G1356" s="329"/>
      <c r="H1356" s="329"/>
      <c r="I1356" s="329"/>
    </row>
    <row r="1357" spans="1:9" s="209" customFormat="1" ht="15" x14ac:dyDescent="0.25">
      <c r="A1357" s="428"/>
      <c r="B1357" s="329"/>
      <c r="C1357" s="329"/>
      <c r="D1357" s="334"/>
      <c r="E1357" s="335"/>
      <c r="F1357" s="329"/>
      <c r="G1357" s="329"/>
      <c r="H1357" s="329"/>
      <c r="I1357" s="329"/>
    </row>
    <row r="1358" spans="1:9" s="209" customFormat="1" ht="15" x14ac:dyDescent="0.25">
      <c r="A1358" s="428"/>
      <c r="B1358" s="329"/>
      <c r="C1358" s="329"/>
      <c r="D1358" s="334"/>
      <c r="E1358" s="335"/>
      <c r="F1358" s="329"/>
      <c r="G1358" s="329"/>
      <c r="H1358" s="329"/>
      <c r="I1358" s="329"/>
    </row>
    <row r="1359" spans="1:9" s="209" customFormat="1" ht="15" x14ac:dyDescent="0.25">
      <c r="A1359" s="428"/>
      <c r="B1359" s="329"/>
      <c r="C1359" s="329"/>
      <c r="D1359" s="334"/>
      <c r="E1359" s="335"/>
      <c r="F1359" s="329"/>
      <c r="G1359" s="329"/>
      <c r="H1359" s="329"/>
      <c r="I1359" s="329"/>
    </row>
    <row r="1360" spans="1:9" s="209" customFormat="1" ht="15" x14ac:dyDescent="0.25">
      <c r="A1360" s="428"/>
      <c r="B1360" s="329"/>
      <c r="C1360" s="329"/>
      <c r="D1360" s="334"/>
      <c r="E1360" s="335"/>
      <c r="F1360" s="329"/>
      <c r="G1360" s="329"/>
      <c r="H1360" s="329"/>
      <c r="I1360" s="329"/>
    </row>
    <row r="1361" spans="1:9" s="209" customFormat="1" ht="15" x14ac:dyDescent="0.25">
      <c r="A1361" s="428"/>
      <c r="B1361" s="329"/>
      <c r="C1361" s="329"/>
      <c r="D1361" s="334"/>
      <c r="E1361" s="335"/>
      <c r="F1361" s="329"/>
      <c r="G1361" s="329"/>
      <c r="H1361" s="329"/>
      <c r="I1361" s="329"/>
    </row>
    <row r="1362" spans="1:9" s="209" customFormat="1" ht="15" x14ac:dyDescent="0.25">
      <c r="A1362" s="428"/>
      <c r="B1362" s="329"/>
      <c r="C1362" s="329"/>
      <c r="D1362" s="334"/>
      <c r="E1362" s="335"/>
      <c r="F1362" s="329"/>
      <c r="G1362" s="329"/>
      <c r="H1362" s="329"/>
      <c r="I1362" s="329"/>
    </row>
    <row r="1363" spans="1:9" s="209" customFormat="1" ht="15" x14ac:dyDescent="0.25">
      <c r="A1363" s="428"/>
      <c r="B1363" s="329"/>
      <c r="C1363" s="329"/>
      <c r="D1363" s="334"/>
      <c r="E1363" s="335"/>
      <c r="F1363" s="329"/>
      <c r="G1363" s="329"/>
      <c r="H1363" s="329"/>
      <c r="I1363" s="329"/>
    </row>
    <row r="1364" spans="1:9" s="209" customFormat="1" ht="15" x14ac:dyDescent="0.25">
      <c r="A1364" s="428"/>
      <c r="B1364" s="329"/>
      <c r="C1364" s="329"/>
      <c r="D1364" s="334"/>
      <c r="E1364" s="335"/>
      <c r="F1364" s="329"/>
      <c r="G1364" s="329"/>
      <c r="H1364" s="329"/>
      <c r="I1364" s="329"/>
    </row>
    <row r="1365" spans="1:9" s="209" customFormat="1" ht="15" x14ac:dyDescent="0.25">
      <c r="A1365" s="428"/>
      <c r="B1365" s="329"/>
      <c r="C1365" s="329"/>
      <c r="D1365" s="334"/>
      <c r="E1365" s="335"/>
      <c r="F1365" s="329"/>
      <c r="G1365" s="329"/>
      <c r="H1365" s="329"/>
      <c r="I1365" s="329"/>
    </row>
    <row r="1366" spans="1:9" s="209" customFormat="1" ht="15" x14ac:dyDescent="0.25">
      <c r="A1366" s="428"/>
      <c r="B1366" s="329"/>
      <c r="C1366" s="329"/>
      <c r="D1366" s="334"/>
      <c r="E1366" s="335"/>
      <c r="F1366" s="329"/>
      <c r="G1366" s="329"/>
      <c r="H1366" s="329"/>
      <c r="I1366" s="329"/>
    </row>
    <row r="1367" spans="1:9" s="209" customFormat="1" ht="15" x14ac:dyDescent="0.25">
      <c r="A1367" s="428"/>
      <c r="B1367" s="329"/>
      <c r="C1367" s="329"/>
      <c r="D1367" s="334"/>
      <c r="E1367" s="335"/>
      <c r="F1367" s="329"/>
      <c r="G1367" s="329"/>
      <c r="H1367" s="329"/>
      <c r="I1367" s="329"/>
    </row>
    <row r="1368" spans="1:9" s="209" customFormat="1" ht="15" x14ac:dyDescent="0.25">
      <c r="A1368" s="428"/>
      <c r="B1368" s="329"/>
      <c r="C1368" s="329"/>
      <c r="D1368" s="334"/>
      <c r="E1368" s="335"/>
      <c r="F1368" s="329"/>
      <c r="G1368" s="329"/>
      <c r="H1368" s="329"/>
      <c r="I1368" s="329"/>
    </row>
    <row r="1369" spans="1:9" s="209" customFormat="1" ht="15" x14ac:dyDescent="0.25">
      <c r="A1369" s="428"/>
      <c r="B1369" s="329"/>
      <c r="C1369" s="329"/>
      <c r="D1369" s="334"/>
      <c r="E1369" s="335"/>
      <c r="F1369" s="329"/>
      <c r="G1369" s="329"/>
      <c r="H1369" s="329"/>
      <c r="I1369" s="329"/>
    </row>
    <row r="1370" spans="1:9" s="209" customFormat="1" ht="15" x14ac:dyDescent="0.25">
      <c r="A1370" s="428"/>
      <c r="B1370" s="329"/>
      <c r="C1370" s="329"/>
      <c r="D1370" s="334"/>
      <c r="E1370" s="335"/>
      <c r="F1370" s="329"/>
      <c r="G1370" s="329"/>
      <c r="H1370" s="329"/>
      <c r="I1370" s="329"/>
    </row>
    <row r="1371" spans="1:9" s="209" customFormat="1" ht="15" x14ac:dyDescent="0.25">
      <c r="A1371" s="428"/>
      <c r="B1371" s="329"/>
      <c r="C1371" s="329"/>
      <c r="D1371" s="334"/>
      <c r="E1371" s="335"/>
      <c r="F1371" s="329"/>
      <c r="G1371" s="329"/>
      <c r="H1371" s="329"/>
      <c r="I1371" s="329"/>
    </row>
    <row r="1372" spans="1:9" s="209" customFormat="1" ht="15" x14ac:dyDescent="0.25">
      <c r="A1372" s="428"/>
      <c r="B1372" s="96"/>
      <c r="C1372" s="329"/>
      <c r="D1372" s="334"/>
      <c r="E1372" s="335"/>
      <c r="F1372" s="329"/>
      <c r="G1372" s="329"/>
      <c r="H1372" s="329"/>
      <c r="I1372" s="329"/>
    </row>
    <row r="1373" spans="1:9" s="209" customFormat="1" ht="15" x14ac:dyDescent="0.25">
      <c r="A1373" s="428"/>
      <c r="B1373" s="429"/>
      <c r="C1373" s="329"/>
      <c r="D1373" s="334"/>
      <c r="E1373" s="335"/>
      <c r="F1373" s="329"/>
      <c r="G1373" s="329"/>
      <c r="H1373" s="329"/>
      <c r="I1373" s="329"/>
    </row>
    <row r="1374" spans="1:9" s="209" customFormat="1" ht="15" x14ac:dyDescent="0.25">
      <c r="A1374" s="428"/>
      <c r="B1374" s="429"/>
      <c r="C1374" s="329"/>
      <c r="D1374" s="334"/>
      <c r="E1374" s="335"/>
      <c r="F1374" s="329"/>
      <c r="G1374" s="329"/>
      <c r="H1374" s="329"/>
      <c r="I1374" s="329"/>
    </row>
    <row r="1375" spans="1:9" s="209" customFormat="1" ht="15" x14ac:dyDescent="0.25">
      <c r="A1375" s="428"/>
      <c r="B1375" s="429"/>
      <c r="C1375" s="329"/>
      <c r="D1375" s="334"/>
      <c r="E1375" s="335"/>
      <c r="F1375" s="329"/>
      <c r="G1375" s="329"/>
      <c r="H1375" s="329"/>
      <c r="I1375" s="329"/>
    </row>
    <row r="1376" spans="1:9" s="209" customFormat="1" ht="15" x14ac:dyDescent="0.25">
      <c r="A1376" s="428"/>
      <c r="B1376" s="429"/>
      <c r="C1376" s="329"/>
      <c r="D1376" s="334"/>
      <c r="E1376" s="335"/>
      <c r="F1376" s="329"/>
      <c r="G1376" s="329"/>
      <c r="H1376" s="329"/>
      <c r="I1376" s="329"/>
    </row>
    <row r="1377" spans="1:9" s="209" customFormat="1" ht="15" x14ac:dyDescent="0.25">
      <c r="A1377" s="428"/>
      <c r="B1377" s="429"/>
      <c r="C1377" s="329"/>
      <c r="D1377" s="334"/>
      <c r="E1377" s="335"/>
      <c r="F1377" s="329"/>
      <c r="G1377" s="329"/>
      <c r="H1377" s="329"/>
      <c r="I1377" s="329"/>
    </row>
    <row r="1378" spans="1:9" s="209" customFormat="1" ht="15" x14ac:dyDescent="0.25">
      <c r="A1378" s="428"/>
      <c r="B1378" s="429"/>
      <c r="C1378" s="329"/>
      <c r="D1378" s="334"/>
      <c r="E1378" s="335"/>
      <c r="F1378" s="329"/>
      <c r="G1378" s="329"/>
      <c r="H1378" s="329"/>
      <c r="I1378" s="329"/>
    </row>
    <row r="1379" spans="1:9" s="209" customFormat="1" ht="15" x14ac:dyDescent="0.25">
      <c r="A1379" s="428"/>
      <c r="B1379" s="429"/>
      <c r="C1379" s="329"/>
      <c r="D1379" s="334"/>
      <c r="E1379" s="335"/>
      <c r="F1379" s="329"/>
      <c r="G1379" s="329"/>
      <c r="H1379" s="329"/>
      <c r="I1379" s="329"/>
    </row>
    <row r="1380" spans="1:9" s="209" customFormat="1" ht="15" x14ac:dyDescent="0.25">
      <c r="A1380" s="428"/>
      <c r="B1380" s="329"/>
      <c r="C1380" s="329"/>
      <c r="D1380" s="334"/>
      <c r="E1380" s="335"/>
      <c r="F1380" s="329"/>
      <c r="G1380" s="329"/>
      <c r="H1380" s="329"/>
      <c r="I1380" s="329"/>
    </row>
    <row r="1381" spans="1:9" s="209" customFormat="1" ht="15" x14ac:dyDescent="0.25">
      <c r="A1381" s="428"/>
      <c r="B1381" s="329"/>
      <c r="C1381" s="329"/>
      <c r="D1381" s="334"/>
      <c r="E1381" s="335"/>
      <c r="F1381" s="329"/>
      <c r="G1381" s="329"/>
      <c r="H1381" s="329"/>
      <c r="I1381" s="329"/>
    </row>
    <row r="1382" spans="1:9" s="209" customFormat="1" ht="15" x14ac:dyDescent="0.25">
      <c r="A1382" s="428"/>
      <c r="B1382" s="329"/>
      <c r="C1382" s="329"/>
      <c r="D1382" s="334"/>
      <c r="E1382" s="335"/>
      <c r="F1382" s="329"/>
      <c r="G1382" s="329"/>
      <c r="H1382" s="329"/>
      <c r="I1382" s="329"/>
    </row>
    <row r="1383" spans="1:9" s="209" customFormat="1" ht="15" x14ac:dyDescent="0.25">
      <c r="A1383" s="428"/>
      <c r="B1383" s="329"/>
      <c r="C1383" s="329"/>
      <c r="D1383" s="334"/>
      <c r="E1383" s="335"/>
      <c r="F1383" s="329"/>
      <c r="G1383" s="329"/>
      <c r="H1383" s="329"/>
      <c r="I1383" s="329"/>
    </row>
    <row r="1384" spans="1:9" s="209" customFormat="1" ht="15" x14ac:dyDescent="0.25">
      <c r="A1384" s="428"/>
      <c r="B1384" s="329"/>
      <c r="C1384" s="329"/>
      <c r="D1384" s="334"/>
      <c r="E1384" s="335"/>
      <c r="F1384" s="329"/>
      <c r="G1384" s="329"/>
      <c r="H1384" s="329"/>
      <c r="I1384" s="329"/>
    </row>
    <row r="1385" spans="1:9" s="209" customFormat="1" ht="15" x14ac:dyDescent="0.25">
      <c r="A1385" s="428"/>
      <c r="B1385" s="329"/>
      <c r="C1385" s="329"/>
      <c r="D1385" s="334"/>
      <c r="E1385" s="335"/>
      <c r="F1385" s="329"/>
      <c r="G1385" s="329"/>
      <c r="H1385" s="329"/>
      <c r="I1385" s="329"/>
    </row>
    <row r="1386" spans="1:9" s="209" customFormat="1" ht="15" x14ac:dyDescent="0.25">
      <c r="A1386" s="428"/>
      <c r="B1386" s="329"/>
      <c r="C1386" s="329"/>
      <c r="D1386" s="334"/>
      <c r="E1386" s="335"/>
      <c r="F1386" s="329"/>
      <c r="G1386" s="329"/>
      <c r="H1386" s="329"/>
      <c r="I1386" s="329"/>
    </row>
    <row r="1387" spans="1:9" s="209" customFormat="1" ht="15" x14ac:dyDescent="0.25">
      <c r="A1387" s="428"/>
      <c r="B1387" s="329"/>
      <c r="C1387" s="329"/>
      <c r="D1387" s="334"/>
      <c r="E1387" s="335"/>
      <c r="F1387" s="329"/>
      <c r="G1387" s="329"/>
      <c r="H1387" s="329"/>
      <c r="I1387" s="329"/>
    </row>
    <row r="1388" spans="1:9" s="209" customFormat="1" ht="15" x14ac:dyDescent="0.25">
      <c r="A1388" s="428"/>
      <c r="B1388" s="329"/>
      <c r="C1388" s="329"/>
      <c r="D1388" s="334"/>
      <c r="E1388" s="335"/>
      <c r="F1388" s="329"/>
      <c r="G1388" s="329"/>
      <c r="H1388" s="329"/>
      <c r="I1388" s="329"/>
    </row>
    <row r="1389" spans="1:9" s="209" customFormat="1" ht="15" x14ac:dyDescent="0.25">
      <c r="A1389" s="428"/>
      <c r="B1389" s="329"/>
      <c r="C1389" s="329"/>
      <c r="D1389" s="334"/>
      <c r="E1389" s="335"/>
      <c r="F1389" s="329"/>
      <c r="G1389" s="329"/>
      <c r="H1389" s="329"/>
      <c r="I1389" s="329"/>
    </row>
    <row r="1390" spans="1:9" s="209" customFormat="1" ht="15" x14ac:dyDescent="0.25">
      <c r="A1390" s="428"/>
      <c r="B1390" s="329"/>
      <c r="C1390" s="329"/>
      <c r="D1390" s="334"/>
      <c r="E1390" s="335"/>
      <c r="F1390" s="329"/>
      <c r="G1390" s="329"/>
      <c r="H1390" s="329"/>
      <c r="I1390" s="329"/>
    </row>
    <row r="1391" spans="1:9" s="209" customFormat="1" ht="15" x14ac:dyDescent="0.25">
      <c r="A1391" s="428"/>
      <c r="B1391" s="329"/>
      <c r="C1391" s="329"/>
      <c r="D1391" s="334"/>
      <c r="E1391" s="335"/>
      <c r="F1391" s="329"/>
      <c r="G1391" s="329"/>
      <c r="H1391" s="329"/>
      <c r="I1391" s="329"/>
    </row>
    <row r="1392" spans="1:9" s="209" customFormat="1" ht="15" x14ac:dyDescent="0.25">
      <c r="A1392" s="428"/>
      <c r="B1392" s="329"/>
      <c r="C1392" s="329"/>
      <c r="D1392" s="334"/>
      <c r="E1392" s="335"/>
      <c r="F1392" s="329"/>
      <c r="G1392" s="329"/>
      <c r="H1392" s="329"/>
      <c r="I1392" s="329"/>
    </row>
    <row r="1393" spans="1:9" s="209" customFormat="1" ht="15" x14ac:dyDescent="0.25">
      <c r="A1393" s="428"/>
      <c r="B1393" s="329"/>
      <c r="C1393" s="329"/>
      <c r="D1393" s="334"/>
      <c r="E1393" s="335"/>
      <c r="F1393" s="329"/>
      <c r="G1393" s="329"/>
      <c r="H1393" s="329"/>
      <c r="I1393" s="329"/>
    </row>
    <row r="1394" spans="1:9" s="209" customFormat="1" ht="15" x14ac:dyDescent="0.25">
      <c r="A1394" s="428"/>
      <c r="B1394" s="329"/>
      <c r="C1394" s="329"/>
      <c r="D1394" s="334"/>
      <c r="E1394" s="335"/>
      <c r="F1394" s="329"/>
      <c r="G1394" s="329"/>
      <c r="H1394" s="329"/>
      <c r="I1394" s="329"/>
    </row>
    <row r="1395" spans="1:9" s="209" customFormat="1" ht="15" x14ac:dyDescent="0.25">
      <c r="A1395" s="428"/>
      <c r="B1395" s="329"/>
      <c r="C1395" s="329"/>
      <c r="D1395" s="334"/>
      <c r="E1395" s="335"/>
      <c r="F1395" s="329"/>
      <c r="G1395" s="329"/>
      <c r="H1395" s="329"/>
      <c r="I1395" s="329"/>
    </row>
    <row r="1396" spans="1:9" s="209" customFormat="1" ht="15" x14ac:dyDescent="0.25">
      <c r="A1396" s="428"/>
      <c r="B1396" s="329"/>
      <c r="C1396" s="329"/>
      <c r="D1396" s="334"/>
      <c r="E1396" s="335"/>
      <c r="F1396" s="329"/>
      <c r="G1396" s="329"/>
      <c r="H1396" s="329"/>
      <c r="I1396" s="329"/>
    </row>
    <row r="1397" spans="1:9" s="209" customFormat="1" ht="15" x14ac:dyDescent="0.25">
      <c r="A1397" s="428"/>
      <c r="B1397" s="329"/>
      <c r="C1397" s="329"/>
      <c r="D1397" s="334"/>
      <c r="E1397" s="335"/>
      <c r="F1397" s="329"/>
      <c r="G1397" s="329"/>
      <c r="H1397" s="329"/>
      <c r="I1397" s="329"/>
    </row>
    <row r="1398" spans="1:9" s="209" customFormat="1" ht="15" x14ac:dyDescent="0.25">
      <c r="A1398" s="428"/>
      <c r="B1398" s="329"/>
      <c r="C1398" s="329"/>
      <c r="D1398" s="334"/>
      <c r="E1398" s="335"/>
      <c r="F1398" s="329"/>
      <c r="G1398" s="329"/>
      <c r="H1398" s="329"/>
      <c r="I1398" s="329"/>
    </row>
    <row r="1399" spans="1:9" s="209" customFormat="1" ht="15" x14ac:dyDescent="0.25">
      <c r="A1399" s="428"/>
      <c r="B1399" s="329"/>
      <c r="C1399" s="329"/>
      <c r="D1399" s="334"/>
      <c r="E1399" s="335"/>
      <c r="F1399" s="329"/>
      <c r="G1399" s="329"/>
      <c r="H1399" s="329"/>
      <c r="I1399" s="329"/>
    </row>
    <row r="1400" spans="1:9" s="209" customFormat="1" ht="15" x14ac:dyDescent="0.25">
      <c r="A1400" s="428"/>
      <c r="B1400" s="329"/>
      <c r="C1400" s="329"/>
      <c r="D1400" s="334"/>
      <c r="E1400" s="335"/>
      <c r="F1400" s="329"/>
      <c r="G1400" s="329"/>
      <c r="H1400" s="329"/>
      <c r="I1400" s="329"/>
    </row>
    <row r="1401" spans="1:9" s="209" customFormat="1" ht="15" x14ac:dyDescent="0.25">
      <c r="A1401" s="428"/>
      <c r="B1401" s="329"/>
      <c r="C1401" s="329"/>
      <c r="D1401" s="334"/>
      <c r="E1401" s="335"/>
      <c r="F1401" s="329"/>
      <c r="G1401" s="329"/>
      <c r="H1401" s="329"/>
      <c r="I1401" s="329"/>
    </row>
    <row r="1402" spans="1:9" s="209" customFormat="1" ht="15" x14ac:dyDescent="0.25">
      <c r="A1402" s="428"/>
      <c r="B1402" s="329"/>
      <c r="C1402" s="329"/>
      <c r="D1402" s="334"/>
      <c r="E1402" s="335"/>
      <c r="F1402" s="329"/>
      <c r="G1402" s="329"/>
      <c r="H1402" s="329"/>
      <c r="I1402" s="329"/>
    </row>
    <row r="1403" spans="1:9" s="209" customFormat="1" ht="15" x14ac:dyDescent="0.25">
      <c r="A1403" s="428"/>
      <c r="B1403" s="329"/>
      <c r="C1403" s="329"/>
      <c r="D1403" s="334"/>
      <c r="E1403" s="335"/>
      <c r="F1403" s="329"/>
      <c r="G1403" s="329"/>
      <c r="H1403" s="329"/>
      <c r="I1403" s="329"/>
    </row>
    <row r="1404" spans="1:9" s="209" customFormat="1" ht="15" x14ac:dyDescent="0.25">
      <c r="A1404" s="428"/>
      <c r="B1404" s="329"/>
      <c r="C1404" s="329"/>
      <c r="D1404" s="334"/>
      <c r="E1404" s="335"/>
      <c r="F1404" s="329"/>
      <c r="G1404" s="329"/>
      <c r="H1404" s="329"/>
      <c r="I1404" s="329"/>
    </row>
    <row r="1405" spans="1:9" s="209" customFormat="1" ht="15" x14ac:dyDescent="0.25">
      <c r="A1405" s="428"/>
      <c r="B1405" s="329"/>
      <c r="C1405" s="329"/>
      <c r="D1405" s="334"/>
      <c r="E1405" s="335"/>
      <c r="F1405" s="329"/>
      <c r="G1405" s="329"/>
      <c r="H1405" s="329"/>
      <c r="I1405" s="329"/>
    </row>
    <row r="1406" spans="1:9" s="209" customFormat="1" ht="15" x14ac:dyDescent="0.25">
      <c r="A1406" s="428"/>
      <c r="B1406" s="329"/>
      <c r="C1406" s="329"/>
      <c r="D1406" s="334"/>
      <c r="E1406" s="335"/>
      <c r="F1406" s="329"/>
      <c r="G1406" s="329"/>
      <c r="H1406" s="329"/>
      <c r="I1406" s="329"/>
    </row>
    <row r="1407" spans="1:9" s="209" customFormat="1" ht="15" x14ac:dyDescent="0.25">
      <c r="A1407" s="428"/>
      <c r="B1407" s="329"/>
      <c r="C1407" s="329"/>
      <c r="D1407" s="334"/>
      <c r="E1407" s="335"/>
      <c r="F1407" s="329"/>
      <c r="G1407" s="329"/>
      <c r="H1407" s="329"/>
      <c r="I1407" s="329"/>
    </row>
    <row r="1408" spans="1:9" s="209" customFormat="1" ht="15" x14ac:dyDescent="0.25">
      <c r="A1408" s="428"/>
      <c r="B1408" s="329"/>
      <c r="C1408" s="329"/>
      <c r="D1408" s="334"/>
      <c r="E1408" s="335"/>
      <c r="F1408" s="329"/>
      <c r="G1408" s="329"/>
      <c r="H1408" s="329"/>
      <c r="I1408" s="329"/>
    </row>
    <row r="1409" spans="1:9" s="209" customFormat="1" ht="15" x14ac:dyDescent="0.25">
      <c r="A1409" s="428"/>
      <c r="B1409" s="329"/>
      <c r="C1409" s="329"/>
      <c r="D1409" s="334"/>
      <c r="E1409" s="335"/>
      <c r="F1409" s="329"/>
      <c r="G1409" s="329"/>
      <c r="H1409" s="329"/>
      <c r="I1409" s="329"/>
    </row>
    <row r="1410" spans="1:9" s="209" customFormat="1" ht="15" x14ac:dyDescent="0.25">
      <c r="A1410" s="428"/>
      <c r="B1410" s="329"/>
      <c r="C1410" s="329"/>
      <c r="D1410" s="334"/>
      <c r="E1410" s="335"/>
      <c r="F1410" s="329"/>
      <c r="G1410" s="329"/>
      <c r="H1410" s="329"/>
      <c r="I1410" s="329"/>
    </row>
    <row r="1411" spans="1:9" s="209" customFormat="1" ht="15" x14ac:dyDescent="0.25">
      <c r="A1411" s="428"/>
      <c r="B1411" s="329"/>
      <c r="C1411" s="329"/>
      <c r="D1411" s="334"/>
      <c r="E1411" s="335"/>
      <c r="F1411" s="329"/>
      <c r="G1411" s="329"/>
      <c r="H1411" s="329"/>
      <c r="I1411" s="329"/>
    </row>
    <row r="1412" spans="1:9" s="209" customFormat="1" ht="15" x14ac:dyDescent="0.25">
      <c r="A1412" s="428"/>
      <c r="B1412" s="329"/>
      <c r="C1412" s="329"/>
      <c r="D1412" s="334"/>
      <c r="E1412" s="335"/>
      <c r="F1412" s="329"/>
      <c r="G1412" s="329"/>
      <c r="H1412" s="329"/>
      <c r="I1412" s="329"/>
    </row>
    <row r="1413" spans="1:9" s="209" customFormat="1" ht="15" x14ac:dyDescent="0.25">
      <c r="A1413" s="428"/>
      <c r="B1413" s="329"/>
      <c r="C1413" s="329"/>
      <c r="D1413" s="334"/>
      <c r="E1413" s="335"/>
      <c r="F1413" s="329"/>
      <c r="G1413" s="329"/>
      <c r="H1413" s="329"/>
      <c r="I1413" s="329"/>
    </row>
    <row r="1414" spans="1:9" s="209" customFormat="1" ht="15" x14ac:dyDescent="0.25">
      <c r="A1414" s="428"/>
      <c r="B1414" s="329"/>
      <c r="C1414" s="329"/>
      <c r="D1414" s="334"/>
      <c r="E1414" s="335"/>
      <c r="F1414" s="329"/>
      <c r="G1414" s="329"/>
      <c r="H1414" s="329"/>
      <c r="I1414" s="329"/>
    </row>
    <row r="1415" spans="1:9" s="209" customFormat="1" ht="15" x14ac:dyDescent="0.25">
      <c r="A1415" s="428"/>
      <c r="B1415" s="329"/>
      <c r="C1415" s="329"/>
      <c r="D1415" s="334"/>
      <c r="E1415" s="335"/>
      <c r="F1415" s="329"/>
      <c r="G1415" s="329"/>
      <c r="H1415" s="329"/>
      <c r="I1415" s="329"/>
    </row>
    <row r="1416" spans="1:9" s="209" customFormat="1" ht="15" x14ac:dyDescent="0.25">
      <c r="A1416" s="428"/>
      <c r="B1416" s="329"/>
      <c r="C1416" s="329"/>
      <c r="D1416" s="334"/>
      <c r="E1416" s="335"/>
      <c r="F1416" s="329"/>
      <c r="G1416" s="329"/>
      <c r="H1416" s="329"/>
      <c r="I1416" s="329"/>
    </row>
    <row r="1417" spans="1:9" s="209" customFormat="1" ht="15" x14ac:dyDescent="0.25">
      <c r="A1417" s="428"/>
      <c r="B1417" s="329"/>
      <c r="C1417" s="329"/>
      <c r="D1417" s="334"/>
      <c r="E1417" s="335"/>
      <c r="F1417" s="329"/>
      <c r="G1417" s="329"/>
      <c r="H1417" s="329"/>
      <c r="I1417" s="329"/>
    </row>
    <row r="1418" spans="1:9" s="209" customFormat="1" ht="15" x14ac:dyDescent="0.25">
      <c r="A1418" s="428"/>
      <c r="B1418" s="329"/>
      <c r="C1418" s="329"/>
      <c r="D1418" s="334"/>
      <c r="E1418" s="335"/>
      <c r="F1418" s="329"/>
      <c r="G1418" s="329"/>
      <c r="H1418" s="329"/>
      <c r="I1418" s="329"/>
    </row>
    <row r="1419" spans="1:9" s="209" customFormat="1" ht="15" x14ac:dyDescent="0.25">
      <c r="A1419" s="428"/>
      <c r="B1419" s="329"/>
      <c r="C1419" s="329"/>
      <c r="D1419" s="334"/>
      <c r="E1419" s="335"/>
      <c r="F1419" s="329"/>
      <c r="G1419" s="329"/>
      <c r="H1419" s="329"/>
      <c r="I1419" s="329"/>
    </row>
    <row r="1420" spans="1:9" s="209" customFormat="1" ht="15" x14ac:dyDescent="0.25">
      <c r="A1420" s="428"/>
      <c r="B1420" s="329"/>
      <c r="C1420" s="329"/>
      <c r="D1420" s="334"/>
      <c r="E1420" s="335"/>
      <c r="F1420" s="329"/>
      <c r="G1420" s="329"/>
      <c r="H1420" s="329"/>
      <c r="I1420" s="329"/>
    </row>
    <row r="1421" spans="1:9" s="209" customFormat="1" ht="15" x14ac:dyDescent="0.25">
      <c r="A1421" s="428"/>
      <c r="B1421" s="329"/>
      <c r="C1421" s="329"/>
      <c r="D1421" s="334"/>
      <c r="E1421" s="335"/>
      <c r="F1421" s="329"/>
      <c r="G1421" s="329"/>
      <c r="H1421" s="329"/>
      <c r="I1421" s="329"/>
    </row>
    <row r="1422" spans="1:9" s="209" customFormat="1" ht="15" x14ac:dyDescent="0.25">
      <c r="A1422" s="428"/>
      <c r="B1422" s="329"/>
      <c r="C1422" s="329"/>
      <c r="D1422" s="334"/>
      <c r="E1422" s="335"/>
      <c r="F1422" s="329"/>
      <c r="G1422" s="329"/>
      <c r="H1422" s="329"/>
      <c r="I1422" s="329"/>
    </row>
    <row r="1423" spans="1:9" s="209" customFormat="1" ht="15" x14ac:dyDescent="0.25">
      <c r="A1423" s="428"/>
      <c r="B1423" s="329"/>
      <c r="C1423" s="329"/>
      <c r="D1423" s="334"/>
      <c r="E1423" s="335"/>
      <c r="F1423" s="329"/>
      <c r="G1423" s="329"/>
      <c r="H1423" s="329"/>
      <c r="I1423" s="329"/>
    </row>
    <row r="1424" spans="1:9" s="209" customFormat="1" ht="15" x14ac:dyDescent="0.25">
      <c r="A1424" s="428"/>
      <c r="B1424" s="329"/>
      <c r="C1424" s="329"/>
      <c r="D1424" s="334"/>
      <c r="E1424" s="335"/>
      <c r="F1424" s="329"/>
      <c r="G1424" s="329"/>
      <c r="H1424" s="329"/>
      <c r="I1424" s="329"/>
    </row>
    <row r="1425" spans="1:9" s="209" customFormat="1" ht="15" x14ac:dyDescent="0.25">
      <c r="A1425" s="428"/>
      <c r="B1425" s="329"/>
      <c r="C1425" s="329"/>
      <c r="D1425" s="334"/>
      <c r="E1425" s="335"/>
      <c r="F1425" s="329"/>
      <c r="G1425" s="329"/>
      <c r="H1425" s="329"/>
      <c r="I1425" s="329"/>
    </row>
    <row r="1426" spans="1:9" s="209" customFormat="1" ht="15" x14ac:dyDescent="0.25">
      <c r="A1426" s="428"/>
      <c r="B1426" s="329"/>
      <c r="C1426" s="329"/>
      <c r="D1426" s="334"/>
      <c r="E1426" s="335"/>
      <c r="F1426" s="329"/>
      <c r="G1426" s="329"/>
      <c r="H1426" s="329"/>
      <c r="I1426" s="329"/>
    </row>
    <row r="1427" spans="1:9" s="209" customFormat="1" ht="15" x14ac:dyDescent="0.25">
      <c r="A1427" s="428"/>
      <c r="B1427" s="329"/>
      <c r="C1427" s="329"/>
      <c r="D1427" s="334"/>
      <c r="E1427" s="335"/>
      <c r="F1427" s="329"/>
      <c r="G1427" s="329"/>
      <c r="H1427" s="329"/>
      <c r="I1427" s="329"/>
    </row>
    <row r="1428" spans="1:9" s="209" customFormat="1" ht="15" x14ac:dyDescent="0.25">
      <c r="A1428" s="428"/>
      <c r="B1428" s="329"/>
      <c r="C1428" s="329"/>
      <c r="D1428" s="334"/>
      <c r="E1428" s="335"/>
      <c r="F1428" s="329"/>
      <c r="G1428" s="329"/>
      <c r="H1428" s="329"/>
      <c r="I1428" s="329"/>
    </row>
    <row r="1429" spans="1:9" s="209" customFormat="1" ht="15" x14ac:dyDescent="0.25">
      <c r="A1429" s="428"/>
      <c r="B1429" s="329"/>
      <c r="C1429" s="329"/>
      <c r="D1429" s="334"/>
      <c r="E1429" s="335"/>
      <c r="F1429" s="329"/>
      <c r="G1429" s="329"/>
      <c r="H1429" s="329"/>
      <c r="I1429" s="329"/>
    </row>
    <row r="1430" spans="1:9" s="209" customFormat="1" ht="15" x14ac:dyDescent="0.25">
      <c r="A1430" s="428"/>
      <c r="B1430" s="329"/>
      <c r="C1430" s="329"/>
      <c r="D1430" s="334"/>
      <c r="E1430" s="335"/>
      <c r="F1430" s="329"/>
      <c r="G1430" s="329"/>
      <c r="H1430" s="329"/>
      <c r="I1430" s="329"/>
    </row>
    <row r="1431" spans="1:9" s="209" customFormat="1" ht="15" x14ac:dyDescent="0.25">
      <c r="A1431" s="428"/>
      <c r="B1431" s="329"/>
      <c r="C1431" s="329"/>
      <c r="D1431" s="334"/>
      <c r="E1431" s="335"/>
      <c r="F1431" s="329"/>
      <c r="G1431" s="329"/>
      <c r="H1431" s="329"/>
      <c r="I1431" s="329"/>
    </row>
    <row r="1432" spans="1:9" s="209" customFormat="1" ht="15" x14ac:dyDescent="0.25">
      <c r="A1432" s="428"/>
      <c r="B1432" s="329"/>
      <c r="C1432" s="329"/>
      <c r="D1432" s="334"/>
      <c r="E1432" s="335"/>
      <c r="F1432" s="329"/>
      <c r="G1432" s="329"/>
      <c r="H1432" s="329"/>
      <c r="I1432" s="329"/>
    </row>
    <row r="1433" spans="1:9" s="209" customFormat="1" ht="15" x14ac:dyDescent="0.25">
      <c r="A1433" s="428"/>
      <c r="B1433" s="329"/>
      <c r="C1433" s="329"/>
      <c r="D1433" s="334"/>
      <c r="E1433" s="335"/>
      <c r="F1433" s="329"/>
      <c r="G1433" s="329"/>
      <c r="H1433" s="329"/>
      <c r="I1433" s="329"/>
    </row>
    <row r="1434" spans="1:9" s="209" customFormat="1" ht="15" x14ac:dyDescent="0.25">
      <c r="A1434" s="428"/>
      <c r="B1434" s="329"/>
      <c r="C1434" s="329"/>
      <c r="D1434" s="334"/>
      <c r="E1434" s="335"/>
      <c r="F1434" s="329"/>
      <c r="G1434" s="329"/>
      <c r="H1434" s="329"/>
      <c r="I1434" s="329"/>
    </row>
    <row r="1435" spans="1:9" s="209" customFormat="1" ht="15" x14ac:dyDescent="0.25">
      <c r="A1435" s="428"/>
      <c r="B1435" s="329"/>
      <c r="C1435" s="329"/>
      <c r="D1435" s="334"/>
      <c r="E1435" s="335"/>
      <c r="F1435" s="329"/>
      <c r="G1435" s="329"/>
      <c r="H1435" s="329"/>
      <c r="I1435" s="329"/>
    </row>
    <row r="1436" spans="1:9" s="209" customFormat="1" ht="15" x14ac:dyDescent="0.25">
      <c r="A1436" s="428"/>
      <c r="B1436" s="329"/>
      <c r="C1436" s="329"/>
      <c r="D1436" s="334"/>
      <c r="E1436" s="335"/>
      <c r="F1436" s="329"/>
      <c r="G1436" s="329"/>
      <c r="H1436" s="329"/>
      <c r="I1436" s="329"/>
    </row>
    <row r="1437" spans="1:9" s="209" customFormat="1" ht="15" x14ac:dyDescent="0.25">
      <c r="A1437" s="428"/>
      <c r="B1437" s="329"/>
      <c r="C1437" s="329"/>
      <c r="D1437" s="334"/>
      <c r="E1437" s="335"/>
      <c r="F1437" s="329"/>
      <c r="G1437" s="329"/>
      <c r="H1437" s="329"/>
      <c r="I1437" s="329"/>
    </row>
    <row r="1438" spans="1:9" s="209" customFormat="1" ht="15" x14ac:dyDescent="0.25">
      <c r="A1438" s="428"/>
      <c r="B1438" s="329"/>
      <c r="C1438" s="329"/>
      <c r="D1438" s="334"/>
      <c r="E1438" s="335"/>
      <c r="F1438" s="329"/>
      <c r="G1438" s="329"/>
      <c r="H1438" s="329"/>
      <c r="I1438" s="329"/>
    </row>
    <row r="1439" spans="1:9" s="209" customFormat="1" ht="15" x14ac:dyDescent="0.25">
      <c r="A1439" s="428"/>
      <c r="B1439" s="329"/>
      <c r="C1439" s="329"/>
      <c r="D1439" s="334"/>
      <c r="E1439" s="335"/>
      <c r="F1439" s="329"/>
      <c r="G1439" s="329"/>
      <c r="H1439" s="329"/>
      <c r="I1439" s="329"/>
    </row>
    <row r="1440" spans="1:9" s="209" customFormat="1" ht="15" x14ac:dyDescent="0.25">
      <c r="A1440" s="428"/>
      <c r="B1440" s="329"/>
      <c r="C1440" s="329"/>
      <c r="D1440" s="334"/>
      <c r="E1440" s="335"/>
      <c r="F1440" s="329"/>
      <c r="G1440" s="329"/>
      <c r="H1440" s="329"/>
      <c r="I1440" s="329"/>
    </row>
    <row r="1441" spans="1:9" s="209" customFormat="1" ht="15" x14ac:dyDescent="0.25">
      <c r="A1441" s="428"/>
      <c r="B1441" s="329"/>
      <c r="C1441" s="329"/>
      <c r="D1441" s="334"/>
      <c r="E1441" s="335"/>
      <c r="F1441" s="329"/>
      <c r="G1441" s="329"/>
      <c r="H1441" s="329"/>
      <c r="I1441" s="329"/>
    </row>
    <row r="1442" spans="1:9" s="209" customFormat="1" ht="15" x14ac:dyDescent="0.25">
      <c r="A1442" s="428"/>
      <c r="B1442" s="329"/>
      <c r="C1442" s="329"/>
      <c r="D1442" s="334"/>
      <c r="E1442" s="335"/>
      <c r="F1442" s="329"/>
      <c r="G1442" s="329"/>
      <c r="H1442" s="329"/>
      <c r="I1442" s="329"/>
    </row>
    <row r="1443" spans="1:9" s="209" customFormat="1" ht="15" x14ac:dyDescent="0.25">
      <c r="A1443" s="428"/>
      <c r="B1443" s="329"/>
      <c r="C1443" s="329"/>
      <c r="D1443" s="334"/>
      <c r="E1443" s="335"/>
      <c r="F1443" s="329"/>
      <c r="G1443" s="329"/>
      <c r="H1443" s="329"/>
      <c r="I1443" s="329"/>
    </row>
    <row r="1444" spans="1:9" s="209" customFormat="1" ht="15" x14ac:dyDescent="0.25">
      <c r="A1444" s="428"/>
      <c r="B1444" s="329"/>
      <c r="C1444" s="329"/>
      <c r="D1444" s="334"/>
      <c r="E1444" s="335"/>
      <c r="F1444" s="329"/>
      <c r="G1444" s="329"/>
      <c r="H1444" s="329"/>
      <c r="I1444" s="329"/>
    </row>
    <row r="1445" spans="1:9" s="209" customFormat="1" ht="15" x14ac:dyDescent="0.25">
      <c r="A1445" s="428"/>
      <c r="B1445" s="329"/>
      <c r="C1445" s="329"/>
      <c r="D1445" s="334"/>
      <c r="E1445" s="335"/>
      <c r="F1445" s="329"/>
      <c r="G1445" s="329"/>
      <c r="H1445" s="329"/>
      <c r="I1445" s="329"/>
    </row>
    <row r="1446" spans="1:9" s="209" customFormat="1" ht="15" x14ac:dyDescent="0.25">
      <c r="A1446" s="428"/>
      <c r="B1446" s="329"/>
      <c r="C1446" s="329"/>
      <c r="D1446" s="334"/>
      <c r="E1446" s="335"/>
      <c r="F1446" s="329"/>
      <c r="G1446" s="329"/>
      <c r="H1446" s="329"/>
      <c r="I1446" s="329"/>
    </row>
    <row r="1447" spans="1:9" s="209" customFormat="1" ht="15" x14ac:dyDescent="0.25">
      <c r="A1447" s="428"/>
      <c r="B1447" s="329"/>
      <c r="C1447" s="329"/>
      <c r="D1447" s="334"/>
      <c r="E1447" s="335"/>
      <c r="F1447" s="329"/>
      <c r="G1447" s="329"/>
      <c r="H1447" s="329"/>
      <c r="I1447" s="329"/>
    </row>
    <row r="1448" spans="1:9" s="209" customFormat="1" ht="15" x14ac:dyDescent="0.25">
      <c r="A1448" s="428"/>
      <c r="B1448" s="329"/>
      <c r="C1448" s="329"/>
      <c r="D1448" s="334"/>
      <c r="E1448" s="335"/>
      <c r="F1448" s="329"/>
      <c r="G1448" s="329"/>
      <c r="H1448" s="329"/>
      <c r="I1448" s="329"/>
    </row>
    <row r="1449" spans="1:9" s="209" customFormat="1" ht="15" x14ac:dyDescent="0.25">
      <c r="A1449" s="428"/>
      <c r="B1449" s="329"/>
      <c r="C1449" s="329"/>
      <c r="D1449" s="334"/>
      <c r="E1449" s="335"/>
      <c r="F1449" s="329"/>
      <c r="G1449" s="329"/>
      <c r="H1449" s="329"/>
      <c r="I1449" s="329"/>
    </row>
    <row r="1450" spans="1:9" s="209" customFormat="1" ht="15" x14ac:dyDescent="0.25">
      <c r="A1450" s="428"/>
      <c r="B1450" s="329"/>
      <c r="C1450" s="329"/>
      <c r="D1450" s="334"/>
      <c r="E1450" s="335"/>
      <c r="F1450" s="329"/>
      <c r="G1450" s="329"/>
      <c r="H1450" s="329"/>
      <c r="I1450" s="329"/>
    </row>
    <row r="1451" spans="1:9" s="209" customFormat="1" ht="15" x14ac:dyDescent="0.25">
      <c r="A1451" s="428"/>
      <c r="B1451" s="329"/>
      <c r="C1451" s="329"/>
      <c r="D1451" s="334"/>
      <c r="E1451" s="335"/>
      <c r="F1451" s="329"/>
      <c r="G1451" s="329"/>
      <c r="H1451" s="329"/>
      <c r="I1451" s="329"/>
    </row>
    <row r="1452" spans="1:9" s="209" customFormat="1" ht="15" x14ac:dyDescent="0.25">
      <c r="A1452" s="428"/>
      <c r="B1452" s="329"/>
      <c r="C1452" s="329"/>
      <c r="D1452" s="334"/>
      <c r="E1452" s="335"/>
      <c r="F1452" s="329"/>
      <c r="G1452" s="329"/>
      <c r="H1452" s="329"/>
      <c r="I1452" s="329"/>
    </row>
    <row r="1453" spans="1:9" s="209" customFormat="1" ht="15" x14ac:dyDescent="0.25">
      <c r="A1453" s="428"/>
      <c r="B1453" s="329"/>
      <c r="C1453" s="329"/>
      <c r="D1453" s="334"/>
      <c r="E1453" s="335"/>
      <c r="F1453" s="329"/>
      <c r="G1453" s="329"/>
      <c r="H1453" s="329"/>
      <c r="I1453" s="329"/>
    </row>
    <row r="1454" spans="1:9" s="209" customFormat="1" ht="15" x14ac:dyDescent="0.25">
      <c r="A1454" s="428"/>
      <c r="B1454" s="329"/>
      <c r="C1454" s="329"/>
      <c r="D1454" s="334"/>
      <c r="E1454" s="335"/>
      <c r="F1454" s="329"/>
      <c r="G1454" s="329"/>
      <c r="H1454" s="329"/>
      <c r="I1454" s="329"/>
    </row>
    <row r="1455" spans="1:9" s="209" customFormat="1" ht="15" x14ac:dyDescent="0.25">
      <c r="A1455" s="428"/>
      <c r="B1455" s="329"/>
      <c r="C1455" s="329"/>
      <c r="D1455" s="334"/>
      <c r="E1455" s="335"/>
      <c r="F1455" s="329"/>
      <c r="G1455" s="329"/>
      <c r="H1455" s="329"/>
      <c r="I1455" s="329"/>
    </row>
    <row r="1456" spans="1:9" s="209" customFormat="1" ht="15" x14ac:dyDescent="0.25">
      <c r="A1456" s="428"/>
      <c r="B1456" s="329"/>
      <c r="C1456" s="329"/>
      <c r="D1456" s="334"/>
      <c r="E1456" s="335"/>
      <c r="F1456" s="329"/>
      <c r="G1456" s="329"/>
      <c r="H1456" s="329"/>
      <c r="I1456" s="329"/>
    </row>
    <row r="1457" spans="1:9" s="209" customFormat="1" ht="15" x14ac:dyDescent="0.25">
      <c r="A1457" s="428"/>
      <c r="B1457" s="329"/>
      <c r="C1457" s="329"/>
      <c r="D1457" s="334"/>
      <c r="E1457" s="335"/>
      <c r="F1457" s="329"/>
      <c r="G1457" s="329"/>
      <c r="H1457" s="329"/>
      <c r="I1457" s="329"/>
    </row>
    <row r="1458" spans="1:9" s="209" customFormat="1" ht="15" x14ac:dyDescent="0.25">
      <c r="A1458" s="428"/>
      <c r="B1458" s="329"/>
      <c r="C1458" s="329"/>
      <c r="D1458" s="334"/>
      <c r="E1458" s="335"/>
      <c r="F1458" s="329"/>
      <c r="G1458" s="329"/>
      <c r="H1458" s="329"/>
      <c r="I1458" s="329"/>
    </row>
    <row r="1459" spans="1:9" s="209" customFormat="1" ht="15" x14ac:dyDescent="0.25">
      <c r="A1459" s="428"/>
      <c r="B1459" s="329"/>
      <c r="C1459" s="329"/>
      <c r="D1459" s="334"/>
      <c r="E1459" s="335"/>
      <c r="F1459" s="329"/>
      <c r="G1459" s="329"/>
      <c r="H1459" s="329"/>
      <c r="I1459" s="329"/>
    </row>
    <row r="1460" spans="1:9" s="209" customFormat="1" ht="15" x14ac:dyDescent="0.25">
      <c r="A1460" s="428"/>
      <c r="B1460" s="329"/>
      <c r="C1460" s="329"/>
      <c r="D1460" s="334"/>
      <c r="E1460" s="335"/>
      <c r="F1460" s="329"/>
      <c r="G1460" s="329"/>
      <c r="H1460" s="329"/>
      <c r="I1460" s="329"/>
    </row>
    <row r="1461" spans="1:9" s="209" customFormat="1" ht="15" x14ac:dyDescent="0.25">
      <c r="A1461" s="428"/>
      <c r="B1461" s="329"/>
      <c r="C1461" s="329"/>
      <c r="D1461" s="334"/>
      <c r="E1461" s="335"/>
      <c r="F1461" s="329"/>
      <c r="G1461" s="329"/>
      <c r="H1461" s="329"/>
      <c r="I1461" s="329"/>
    </row>
    <row r="1462" spans="1:9" s="209" customFormat="1" ht="15" x14ac:dyDescent="0.25">
      <c r="A1462" s="428"/>
      <c r="B1462" s="329"/>
      <c r="C1462" s="329"/>
      <c r="D1462" s="334"/>
      <c r="E1462" s="335"/>
      <c r="F1462" s="329"/>
      <c r="G1462" s="329"/>
      <c r="H1462" s="329"/>
      <c r="I1462" s="329"/>
    </row>
    <row r="1463" spans="1:9" s="209" customFormat="1" ht="15" x14ac:dyDescent="0.25">
      <c r="A1463" s="428"/>
      <c r="B1463" s="329"/>
      <c r="C1463" s="329"/>
      <c r="D1463" s="334"/>
      <c r="E1463" s="335"/>
      <c r="F1463" s="329"/>
      <c r="G1463" s="329"/>
      <c r="H1463" s="329"/>
      <c r="I1463" s="329"/>
    </row>
    <row r="1464" spans="1:9" s="209" customFormat="1" ht="15" x14ac:dyDescent="0.25">
      <c r="A1464" s="428"/>
      <c r="B1464" s="329"/>
      <c r="C1464" s="329"/>
      <c r="D1464" s="334"/>
      <c r="E1464" s="335"/>
      <c r="F1464" s="329"/>
      <c r="G1464" s="329"/>
      <c r="H1464" s="329"/>
      <c r="I1464" s="329"/>
    </row>
    <row r="1465" spans="1:9" s="209" customFormat="1" ht="15" x14ac:dyDescent="0.25">
      <c r="A1465" s="428"/>
      <c r="B1465" s="329"/>
      <c r="C1465" s="329"/>
      <c r="D1465" s="334"/>
      <c r="E1465" s="335"/>
      <c r="F1465" s="329"/>
      <c r="G1465" s="329"/>
      <c r="H1465" s="329"/>
      <c r="I1465" s="329"/>
    </row>
    <row r="1466" spans="1:9" s="209" customFormat="1" ht="15" x14ac:dyDescent="0.25">
      <c r="A1466" s="428"/>
      <c r="B1466" s="329"/>
      <c r="C1466" s="329"/>
      <c r="D1466" s="334"/>
      <c r="E1466" s="335"/>
      <c r="F1466" s="329"/>
      <c r="G1466" s="329"/>
      <c r="H1466" s="329"/>
      <c r="I1466" s="329"/>
    </row>
    <row r="1467" spans="1:9" s="209" customFormat="1" ht="15" x14ac:dyDescent="0.25">
      <c r="A1467" s="428"/>
      <c r="B1467" s="329"/>
      <c r="C1467" s="329"/>
      <c r="D1467" s="334"/>
      <c r="E1467" s="335"/>
      <c r="F1467" s="329"/>
      <c r="G1467" s="329"/>
      <c r="H1467" s="329"/>
      <c r="I1467" s="329"/>
    </row>
    <row r="1468" spans="1:9" s="209" customFormat="1" ht="15" x14ac:dyDescent="0.25">
      <c r="A1468" s="428"/>
      <c r="B1468" s="329"/>
      <c r="C1468" s="329"/>
      <c r="D1468" s="334"/>
      <c r="E1468" s="335"/>
      <c r="F1468" s="329"/>
      <c r="G1468" s="329"/>
      <c r="H1468" s="329"/>
      <c r="I1468" s="329"/>
    </row>
    <row r="1469" spans="1:9" s="209" customFormat="1" ht="15" x14ac:dyDescent="0.25">
      <c r="A1469" s="428"/>
      <c r="B1469" s="329"/>
      <c r="C1469" s="329"/>
      <c r="D1469" s="334"/>
      <c r="E1469" s="335"/>
      <c r="F1469" s="329"/>
      <c r="G1469" s="329"/>
      <c r="H1469" s="329"/>
      <c r="I1469" s="329"/>
    </row>
    <row r="1470" spans="1:9" s="209" customFormat="1" ht="15" x14ac:dyDescent="0.25">
      <c r="A1470" s="428"/>
      <c r="B1470" s="329"/>
      <c r="C1470" s="329"/>
      <c r="D1470" s="334"/>
      <c r="E1470" s="335"/>
      <c r="F1470" s="329"/>
      <c r="G1470" s="329"/>
      <c r="H1470" s="329"/>
      <c r="I1470" s="329"/>
    </row>
    <row r="1471" spans="1:9" s="209" customFormat="1" ht="15" x14ac:dyDescent="0.25">
      <c r="A1471" s="428"/>
      <c r="B1471" s="329"/>
      <c r="C1471" s="329"/>
      <c r="D1471" s="334"/>
      <c r="E1471" s="335"/>
      <c r="F1471" s="329"/>
      <c r="G1471" s="329"/>
      <c r="H1471" s="329"/>
      <c r="I1471" s="329"/>
    </row>
    <row r="1472" spans="1:9" s="209" customFormat="1" ht="15" x14ac:dyDescent="0.25">
      <c r="A1472" s="428"/>
      <c r="B1472" s="329"/>
      <c r="C1472" s="329"/>
      <c r="D1472" s="334"/>
      <c r="E1472" s="335"/>
      <c r="F1472" s="329"/>
      <c r="G1472" s="329"/>
      <c r="H1472" s="329"/>
      <c r="I1472" s="329"/>
    </row>
    <row r="1473" spans="1:9" s="209" customFormat="1" ht="15" x14ac:dyDescent="0.25">
      <c r="A1473" s="428"/>
      <c r="B1473" s="329"/>
      <c r="C1473" s="329"/>
      <c r="D1473" s="334"/>
      <c r="E1473" s="335"/>
      <c r="F1473" s="329"/>
      <c r="G1473" s="329"/>
      <c r="H1473" s="329"/>
      <c r="I1473" s="329"/>
    </row>
    <row r="1474" spans="1:9" s="209" customFormat="1" ht="15" x14ac:dyDescent="0.25">
      <c r="A1474" s="428"/>
      <c r="B1474" s="329"/>
      <c r="C1474" s="329"/>
      <c r="D1474" s="334"/>
      <c r="E1474" s="335"/>
      <c r="F1474" s="329"/>
      <c r="G1474" s="329"/>
      <c r="H1474" s="329"/>
      <c r="I1474" s="329"/>
    </row>
    <row r="1475" spans="1:9" s="209" customFormat="1" ht="15" x14ac:dyDescent="0.25">
      <c r="A1475" s="428"/>
      <c r="B1475" s="329"/>
      <c r="C1475" s="329"/>
      <c r="D1475" s="334"/>
      <c r="E1475" s="335"/>
      <c r="F1475" s="329"/>
      <c r="G1475" s="329"/>
      <c r="H1475" s="329"/>
      <c r="I1475" s="329"/>
    </row>
    <row r="1476" spans="1:9" s="209" customFormat="1" ht="15" x14ac:dyDescent="0.25">
      <c r="A1476" s="428"/>
      <c r="B1476" s="329"/>
      <c r="C1476" s="329"/>
      <c r="D1476" s="334"/>
      <c r="E1476" s="335"/>
      <c r="F1476" s="329"/>
      <c r="G1476" s="329"/>
      <c r="H1476" s="329"/>
      <c r="I1476" s="329"/>
    </row>
    <row r="1477" spans="1:9" s="209" customFormat="1" ht="15" x14ac:dyDescent="0.25">
      <c r="A1477" s="428"/>
      <c r="B1477" s="329"/>
      <c r="C1477" s="329"/>
      <c r="D1477" s="334"/>
      <c r="E1477" s="335"/>
      <c r="F1477" s="329"/>
      <c r="G1477" s="329"/>
      <c r="H1477" s="329"/>
      <c r="I1477" s="329"/>
    </row>
    <row r="1478" spans="1:9" s="209" customFormat="1" ht="15" x14ac:dyDescent="0.25">
      <c r="A1478" s="428"/>
      <c r="B1478" s="329"/>
      <c r="C1478" s="329"/>
      <c r="D1478" s="334"/>
      <c r="E1478" s="335"/>
      <c r="F1478" s="329"/>
      <c r="G1478" s="329"/>
      <c r="H1478" s="329"/>
      <c r="I1478" s="329"/>
    </row>
    <row r="1479" spans="1:9" s="209" customFormat="1" ht="15" x14ac:dyDescent="0.25">
      <c r="A1479" s="428"/>
      <c r="B1479" s="329"/>
      <c r="C1479" s="329"/>
      <c r="D1479" s="334"/>
      <c r="E1479" s="335"/>
      <c r="F1479" s="329"/>
      <c r="G1479" s="329"/>
      <c r="H1479" s="329"/>
      <c r="I1479" s="329"/>
    </row>
    <row r="1480" spans="1:9" s="209" customFormat="1" ht="15" x14ac:dyDescent="0.25">
      <c r="A1480" s="428"/>
      <c r="B1480" s="329"/>
      <c r="C1480" s="329"/>
      <c r="D1480" s="334"/>
      <c r="E1480" s="335"/>
      <c r="F1480" s="329"/>
      <c r="G1480" s="329"/>
      <c r="H1480" s="329"/>
      <c r="I1480" s="329"/>
    </row>
    <row r="1481" spans="1:9" s="209" customFormat="1" ht="15" x14ac:dyDescent="0.25">
      <c r="A1481" s="428"/>
      <c r="B1481" s="329"/>
      <c r="C1481" s="329"/>
      <c r="D1481" s="334"/>
      <c r="E1481" s="335"/>
      <c r="F1481" s="329"/>
      <c r="G1481" s="329"/>
      <c r="H1481" s="329"/>
      <c r="I1481" s="329"/>
    </row>
    <row r="1482" spans="1:9" s="209" customFormat="1" ht="15" x14ac:dyDescent="0.25">
      <c r="A1482" s="428"/>
      <c r="B1482" s="329"/>
      <c r="C1482" s="329"/>
      <c r="D1482" s="334"/>
      <c r="E1482" s="335"/>
      <c r="F1482" s="329"/>
      <c r="G1482" s="329"/>
      <c r="H1482" s="329"/>
      <c r="I1482" s="329"/>
    </row>
    <row r="1483" spans="1:9" s="209" customFormat="1" ht="15" x14ac:dyDescent="0.25">
      <c r="A1483" s="428"/>
      <c r="B1483" s="329"/>
      <c r="C1483" s="329"/>
      <c r="D1483" s="334"/>
      <c r="E1483" s="335"/>
      <c r="F1483" s="329"/>
      <c r="G1483" s="329"/>
      <c r="H1483" s="329"/>
      <c r="I1483" s="329"/>
    </row>
    <row r="1484" spans="1:9" s="209" customFormat="1" ht="15" x14ac:dyDescent="0.25">
      <c r="A1484" s="428"/>
      <c r="B1484" s="329"/>
      <c r="C1484" s="329"/>
      <c r="D1484" s="334"/>
      <c r="E1484" s="335"/>
      <c r="F1484" s="329"/>
      <c r="G1484" s="329"/>
      <c r="H1484" s="329"/>
      <c r="I1484" s="329"/>
    </row>
    <row r="1485" spans="1:9" s="209" customFormat="1" ht="15" x14ac:dyDescent="0.25">
      <c r="A1485" s="428"/>
      <c r="B1485" s="329"/>
      <c r="C1485" s="329"/>
      <c r="D1485" s="334"/>
      <c r="E1485" s="335"/>
      <c r="F1485" s="329"/>
      <c r="G1485" s="329"/>
      <c r="H1485" s="329"/>
      <c r="I1485" s="329"/>
    </row>
    <row r="1486" spans="1:9" s="209" customFormat="1" ht="15" x14ac:dyDescent="0.25">
      <c r="A1486" s="428"/>
      <c r="B1486" s="329"/>
      <c r="C1486" s="329"/>
      <c r="D1486" s="334"/>
      <c r="E1486" s="335"/>
      <c r="F1486" s="329"/>
      <c r="G1486" s="329"/>
      <c r="H1486" s="329"/>
      <c r="I1486" s="329"/>
    </row>
    <row r="1487" spans="1:9" s="209" customFormat="1" ht="15" x14ac:dyDescent="0.25">
      <c r="A1487" s="428"/>
      <c r="B1487" s="329"/>
      <c r="C1487" s="329"/>
      <c r="D1487" s="334"/>
      <c r="E1487" s="335"/>
      <c r="F1487" s="329"/>
      <c r="G1487" s="329"/>
      <c r="H1487" s="329"/>
      <c r="I1487" s="329"/>
    </row>
    <row r="1488" spans="1:9" s="209" customFormat="1" ht="15" x14ac:dyDescent="0.25">
      <c r="A1488" s="428"/>
      <c r="B1488" s="329"/>
      <c r="C1488" s="329"/>
      <c r="D1488" s="334"/>
      <c r="E1488" s="335"/>
      <c r="F1488" s="329"/>
      <c r="G1488" s="329"/>
      <c r="H1488" s="329"/>
      <c r="I1488" s="329"/>
    </row>
    <row r="1489" spans="1:9" s="209" customFormat="1" ht="15" x14ac:dyDescent="0.25">
      <c r="A1489" s="428"/>
      <c r="B1489" s="329"/>
      <c r="C1489" s="329"/>
      <c r="D1489" s="334"/>
      <c r="E1489" s="335"/>
      <c r="F1489" s="329"/>
      <c r="G1489" s="329"/>
      <c r="H1489" s="329"/>
      <c r="I1489" s="329"/>
    </row>
    <row r="1490" spans="1:9" s="209" customFormat="1" ht="15" x14ac:dyDescent="0.25">
      <c r="A1490" s="428"/>
      <c r="B1490" s="329"/>
      <c r="C1490" s="329"/>
      <c r="D1490" s="334"/>
      <c r="E1490" s="335"/>
      <c r="F1490" s="329"/>
      <c r="G1490" s="329"/>
      <c r="H1490" s="329"/>
      <c r="I1490" s="329"/>
    </row>
    <row r="1491" spans="1:9" s="209" customFormat="1" ht="15" x14ac:dyDescent="0.25">
      <c r="A1491" s="428"/>
      <c r="B1491" s="329"/>
      <c r="C1491" s="329"/>
      <c r="D1491" s="334"/>
      <c r="E1491" s="335"/>
      <c r="F1491" s="329"/>
      <c r="G1491" s="329"/>
      <c r="H1491" s="329"/>
      <c r="I1491" s="329"/>
    </row>
    <row r="1492" spans="1:9" s="209" customFormat="1" ht="15" x14ac:dyDescent="0.25">
      <c r="A1492" s="428"/>
      <c r="B1492" s="329"/>
      <c r="C1492" s="329"/>
      <c r="D1492" s="334"/>
      <c r="E1492" s="335"/>
      <c r="F1492" s="329"/>
      <c r="G1492" s="329"/>
      <c r="H1492" s="329"/>
      <c r="I1492" s="329"/>
    </row>
    <row r="1493" spans="1:9" s="209" customFormat="1" ht="15" x14ac:dyDescent="0.25">
      <c r="A1493" s="428"/>
      <c r="B1493" s="329"/>
      <c r="C1493" s="329"/>
      <c r="D1493" s="334"/>
      <c r="E1493" s="335"/>
      <c r="F1493" s="329"/>
      <c r="G1493" s="329"/>
      <c r="H1493" s="329"/>
      <c r="I1493" s="329"/>
    </row>
    <row r="1494" spans="1:9" s="209" customFormat="1" ht="15" x14ac:dyDescent="0.25">
      <c r="A1494" s="428"/>
      <c r="B1494" s="329"/>
      <c r="C1494" s="329"/>
      <c r="D1494" s="334"/>
      <c r="E1494" s="335"/>
      <c r="F1494" s="329"/>
      <c r="G1494" s="329"/>
      <c r="H1494" s="329"/>
      <c r="I1494" s="329"/>
    </row>
    <row r="1495" spans="1:9" s="209" customFormat="1" ht="15" x14ac:dyDescent="0.25">
      <c r="A1495" s="428"/>
      <c r="B1495" s="329"/>
      <c r="C1495" s="229"/>
      <c r="D1495" s="450"/>
      <c r="E1495" s="451"/>
      <c r="F1495" s="329"/>
      <c r="G1495" s="229"/>
      <c r="H1495" s="229"/>
      <c r="I1495" s="329"/>
    </row>
    <row r="1496" spans="1:9" s="209" customFormat="1" ht="15" x14ac:dyDescent="0.25">
      <c r="A1496" s="428"/>
      <c r="B1496" s="329"/>
      <c r="C1496" s="229"/>
      <c r="D1496" s="450"/>
      <c r="E1496" s="451"/>
      <c r="F1496" s="329"/>
      <c r="G1496" s="229"/>
      <c r="H1496" s="229"/>
      <c r="I1496" s="329"/>
    </row>
    <row r="1497" spans="1:9" s="209" customFormat="1" ht="15" x14ac:dyDescent="0.25">
      <c r="A1497" s="428"/>
      <c r="B1497" s="329"/>
      <c r="C1497" s="229"/>
      <c r="D1497" s="450"/>
      <c r="E1497" s="451"/>
      <c r="F1497" s="329"/>
      <c r="G1497" s="229"/>
      <c r="H1497" s="229"/>
      <c r="I1497" s="329"/>
    </row>
    <row r="1498" spans="1:9" s="209" customFormat="1" ht="15" x14ac:dyDescent="0.25">
      <c r="A1498" s="428"/>
      <c r="B1498" s="329"/>
      <c r="C1498" s="229"/>
      <c r="D1498" s="450"/>
      <c r="E1498" s="451"/>
      <c r="F1498" s="329"/>
      <c r="G1498" s="229"/>
      <c r="H1498" s="229"/>
      <c r="I1498" s="329"/>
    </row>
    <row r="1499" spans="1:9" s="209" customFormat="1" ht="15" x14ac:dyDescent="0.25">
      <c r="A1499" s="428"/>
      <c r="B1499" s="329"/>
      <c r="C1499" s="229"/>
      <c r="D1499" s="450"/>
      <c r="E1499" s="451"/>
      <c r="F1499" s="329"/>
      <c r="G1499" s="229"/>
      <c r="H1499" s="229"/>
      <c r="I1499" s="329"/>
    </row>
    <row r="1500" spans="1:9" s="209" customFormat="1" ht="15" x14ac:dyDescent="0.25">
      <c r="A1500" s="428"/>
      <c r="B1500" s="329"/>
      <c r="C1500" s="229"/>
      <c r="D1500" s="450"/>
      <c r="E1500" s="451"/>
      <c r="F1500" s="329"/>
      <c r="G1500" s="229"/>
      <c r="H1500" s="229"/>
      <c r="I1500" s="329"/>
    </row>
    <row r="1501" spans="1:9" s="209" customFormat="1" ht="15" x14ac:dyDescent="0.25">
      <c r="A1501" s="428"/>
      <c r="B1501" s="329"/>
      <c r="C1501" s="229"/>
      <c r="D1501" s="450"/>
      <c r="E1501" s="451"/>
      <c r="F1501" s="329"/>
      <c r="G1501" s="229"/>
      <c r="H1501" s="229"/>
      <c r="I1501" s="329"/>
    </row>
    <row r="1502" spans="1:9" s="209" customFormat="1" ht="15" x14ac:dyDescent="0.25">
      <c r="A1502" s="428"/>
      <c r="B1502" s="329"/>
      <c r="C1502" s="229"/>
      <c r="D1502" s="450"/>
      <c r="E1502" s="451"/>
      <c r="F1502" s="329"/>
      <c r="G1502" s="229"/>
      <c r="H1502" s="229"/>
      <c r="I1502" s="329"/>
    </row>
    <row r="1503" spans="1:9" s="209" customFormat="1" ht="15" x14ac:dyDescent="0.25">
      <c r="A1503" s="428"/>
      <c r="B1503" s="329"/>
      <c r="C1503" s="229"/>
      <c r="D1503" s="450"/>
      <c r="E1503" s="451"/>
      <c r="F1503" s="329"/>
      <c r="G1503" s="229"/>
      <c r="H1503" s="229"/>
      <c r="I1503" s="329"/>
    </row>
    <row r="1504" spans="1:9" s="209" customFormat="1" ht="15" x14ac:dyDescent="0.25">
      <c r="A1504" s="428"/>
      <c r="B1504" s="329"/>
      <c r="C1504" s="229"/>
      <c r="D1504" s="450"/>
      <c r="E1504" s="451"/>
      <c r="F1504" s="329"/>
      <c r="G1504" s="229"/>
      <c r="H1504" s="229"/>
      <c r="I1504" s="329"/>
    </row>
    <row r="1505" spans="1:9" s="209" customFormat="1" ht="15" x14ac:dyDescent="0.25">
      <c r="A1505" s="428"/>
      <c r="B1505" s="329"/>
      <c r="C1505" s="229"/>
      <c r="D1505" s="450"/>
      <c r="E1505" s="451"/>
      <c r="F1505" s="329"/>
      <c r="G1505" s="229"/>
      <c r="H1505" s="229"/>
      <c r="I1505" s="329"/>
    </row>
    <row r="1506" spans="1:9" s="209" customFormat="1" ht="15" x14ac:dyDescent="0.25">
      <c r="A1506" s="428"/>
      <c r="B1506" s="329"/>
      <c r="C1506" s="229"/>
      <c r="D1506" s="450"/>
      <c r="E1506" s="451"/>
      <c r="F1506" s="329"/>
      <c r="G1506" s="229"/>
      <c r="H1506" s="229"/>
      <c r="I1506" s="329"/>
    </row>
    <row r="1507" spans="1:9" s="209" customFormat="1" ht="15" x14ac:dyDescent="0.25">
      <c r="A1507" s="428"/>
      <c r="B1507" s="329"/>
      <c r="C1507" s="229"/>
      <c r="D1507" s="450"/>
      <c r="E1507" s="451"/>
      <c r="F1507" s="329"/>
      <c r="G1507" s="229"/>
      <c r="H1507" s="229"/>
      <c r="I1507" s="329"/>
    </row>
    <row r="1508" spans="1:9" s="209" customFormat="1" ht="15" x14ac:dyDescent="0.25">
      <c r="A1508" s="428"/>
      <c r="B1508" s="329"/>
      <c r="C1508" s="229"/>
      <c r="D1508" s="450"/>
      <c r="E1508" s="451"/>
      <c r="F1508" s="329"/>
      <c r="G1508" s="229"/>
      <c r="H1508" s="229"/>
      <c r="I1508" s="329"/>
    </row>
    <row r="1509" spans="1:9" s="209" customFormat="1" ht="15" x14ac:dyDescent="0.25">
      <c r="A1509" s="428"/>
      <c r="B1509" s="329"/>
      <c r="C1509" s="229"/>
      <c r="D1509" s="450"/>
      <c r="E1509" s="451"/>
      <c r="F1509" s="329"/>
      <c r="G1509" s="229"/>
      <c r="H1509" s="229"/>
      <c r="I1509" s="329"/>
    </row>
    <row r="1510" spans="1:9" s="209" customFormat="1" ht="15" x14ac:dyDescent="0.25">
      <c r="A1510" s="428"/>
      <c r="B1510" s="329"/>
      <c r="C1510" s="229"/>
      <c r="D1510" s="450"/>
      <c r="E1510" s="451"/>
      <c r="F1510" s="329"/>
      <c r="G1510" s="229"/>
      <c r="H1510" s="229"/>
      <c r="I1510" s="329"/>
    </row>
    <row r="1511" spans="1:9" s="209" customFormat="1" ht="15" x14ac:dyDescent="0.25">
      <c r="A1511" s="428"/>
      <c r="B1511" s="329"/>
      <c r="C1511" s="229"/>
      <c r="D1511" s="450"/>
      <c r="E1511" s="451"/>
      <c r="F1511" s="329"/>
      <c r="G1511" s="229"/>
      <c r="H1511" s="229"/>
      <c r="I1511" s="329"/>
    </row>
    <row r="1512" spans="1:9" s="209" customFormat="1" ht="15" x14ac:dyDescent="0.25">
      <c r="A1512" s="428"/>
      <c r="B1512" s="329"/>
      <c r="C1512" s="229"/>
      <c r="D1512" s="450"/>
      <c r="E1512" s="451"/>
      <c r="F1512" s="329"/>
      <c r="G1512" s="229"/>
      <c r="H1512" s="229"/>
      <c r="I1512" s="329"/>
    </row>
    <row r="1513" spans="1:9" s="209" customFormat="1" ht="15" x14ac:dyDescent="0.25">
      <c r="A1513" s="428"/>
      <c r="B1513" s="329"/>
      <c r="C1513" s="229"/>
      <c r="D1513" s="450"/>
      <c r="E1513" s="451"/>
      <c r="F1513" s="329"/>
      <c r="G1513" s="229"/>
      <c r="H1513" s="229"/>
      <c r="I1513" s="329"/>
    </row>
    <row r="1514" spans="1:9" s="209" customFormat="1" ht="15" x14ac:dyDescent="0.25">
      <c r="A1514" s="428"/>
      <c r="B1514" s="329"/>
      <c r="C1514" s="229"/>
      <c r="D1514" s="450"/>
      <c r="E1514" s="451"/>
      <c r="F1514" s="329"/>
      <c r="G1514" s="229"/>
      <c r="H1514" s="229"/>
      <c r="I1514" s="329"/>
    </row>
    <row r="1515" spans="1:9" s="209" customFormat="1" ht="15" x14ac:dyDescent="0.25">
      <c r="A1515" s="428"/>
      <c r="B1515" s="329"/>
      <c r="C1515" s="229"/>
      <c r="D1515" s="450"/>
      <c r="E1515" s="451"/>
      <c r="F1515" s="329"/>
      <c r="G1515" s="229"/>
      <c r="H1515" s="229"/>
      <c r="I1515" s="329"/>
    </row>
    <row r="1516" spans="1:9" s="209" customFormat="1" ht="15" x14ac:dyDescent="0.25">
      <c r="A1516" s="428"/>
      <c r="B1516" s="329"/>
      <c r="C1516" s="229"/>
      <c r="D1516" s="450"/>
      <c r="E1516" s="451"/>
      <c r="F1516" s="329"/>
      <c r="G1516" s="229"/>
      <c r="H1516" s="229"/>
      <c r="I1516" s="329"/>
    </row>
    <row r="1517" spans="1:9" s="209" customFormat="1" ht="15" x14ac:dyDescent="0.25">
      <c r="A1517" s="428"/>
      <c r="B1517" s="329"/>
      <c r="C1517" s="229"/>
      <c r="D1517" s="450"/>
      <c r="E1517" s="451"/>
      <c r="F1517" s="329"/>
      <c r="G1517" s="229"/>
      <c r="H1517" s="229"/>
      <c r="I1517" s="329"/>
    </row>
    <row r="1518" spans="1:9" s="209" customFormat="1" ht="15" x14ac:dyDescent="0.25">
      <c r="A1518" s="428"/>
      <c r="B1518" s="329"/>
      <c r="C1518" s="229"/>
      <c r="D1518" s="450"/>
      <c r="E1518" s="451"/>
      <c r="F1518" s="329"/>
      <c r="G1518" s="229"/>
      <c r="H1518" s="229"/>
      <c r="I1518" s="329"/>
    </row>
    <row r="1519" spans="1:9" s="209" customFormat="1" ht="15" x14ac:dyDescent="0.25">
      <c r="A1519" s="428"/>
      <c r="B1519" s="329"/>
      <c r="C1519" s="229"/>
      <c r="D1519" s="450"/>
      <c r="E1519" s="451"/>
      <c r="F1519" s="329"/>
      <c r="G1519" s="229"/>
      <c r="H1519" s="229"/>
      <c r="I1519" s="329"/>
    </row>
    <row r="1520" spans="1:9" s="209" customFormat="1" ht="15" x14ac:dyDescent="0.25">
      <c r="A1520" s="428"/>
      <c r="B1520" s="329"/>
      <c r="C1520" s="229"/>
      <c r="D1520" s="450"/>
      <c r="E1520" s="451"/>
      <c r="F1520" s="329"/>
      <c r="G1520" s="229"/>
      <c r="H1520" s="229"/>
      <c r="I1520" s="329"/>
    </row>
    <row r="1521" spans="1:9" s="209" customFormat="1" ht="15" x14ac:dyDescent="0.25">
      <c r="A1521" s="428"/>
      <c r="B1521" s="329"/>
      <c r="C1521" s="229"/>
      <c r="D1521" s="450"/>
      <c r="E1521" s="451"/>
      <c r="F1521" s="329"/>
      <c r="G1521" s="229"/>
      <c r="H1521" s="229"/>
      <c r="I1521" s="329"/>
    </row>
    <row r="1522" spans="1:9" s="209" customFormat="1" ht="15" x14ac:dyDescent="0.25">
      <c r="A1522" s="428"/>
      <c r="B1522" s="329"/>
      <c r="C1522" s="229"/>
      <c r="D1522" s="450"/>
      <c r="E1522" s="451"/>
      <c r="F1522" s="329"/>
      <c r="G1522" s="229"/>
      <c r="H1522" s="229"/>
      <c r="I1522" s="329"/>
    </row>
    <row r="1523" spans="1:9" s="209" customFormat="1" ht="15" x14ac:dyDescent="0.25">
      <c r="A1523" s="428"/>
      <c r="B1523" s="329"/>
      <c r="C1523" s="229"/>
      <c r="D1523" s="450"/>
      <c r="E1523" s="451"/>
      <c r="F1523" s="329"/>
      <c r="G1523" s="229"/>
      <c r="H1523" s="229"/>
      <c r="I1523" s="329"/>
    </row>
    <row r="1524" spans="1:9" s="209" customFormat="1" ht="15" x14ac:dyDescent="0.25">
      <c r="A1524" s="428"/>
      <c r="B1524" s="329"/>
      <c r="C1524" s="229"/>
      <c r="D1524" s="450"/>
      <c r="E1524" s="451"/>
      <c r="F1524" s="329"/>
      <c r="G1524" s="229"/>
      <c r="H1524" s="229"/>
      <c r="I1524" s="329"/>
    </row>
    <row r="1525" spans="1:9" s="209" customFormat="1" ht="15" x14ac:dyDescent="0.25">
      <c r="A1525" s="428"/>
      <c r="B1525" s="329"/>
      <c r="C1525" s="229"/>
      <c r="D1525" s="450"/>
      <c r="E1525" s="451"/>
      <c r="F1525" s="329"/>
      <c r="G1525" s="229"/>
      <c r="H1525" s="229"/>
      <c r="I1525" s="329"/>
    </row>
    <row r="1526" spans="1:9" s="209" customFormat="1" ht="15" x14ac:dyDescent="0.25">
      <c r="A1526" s="428"/>
      <c r="B1526" s="329"/>
      <c r="C1526" s="229"/>
      <c r="D1526" s="450"/>
      <c r="E1526" s="451"/>
      <c r="F1526" s="329"/>
      <c r="G1526" s="229"/>
      <c r="H1526" s="229"/>
      <c r="I1526" s="329"/>
    </row>
    <row r="1527" spans="1:9" s="209" customFormat="1" ht="15" x14ac:dyDescent="0.25">
      <c r="A1527" s="428"/>
      <c r="B1527" s="329"/>
      <c r="C1527" s="229"/>
      <c r="D1527" s="452"/>
      <c r="E1527" s="451"/>
      <c r="F1527" s="329"/>
      <c r="G1527" s="229"/>
      <c r="H1527" s="229"/>
      <c r="I1527" s="329"/>
    </row>
    <row r="1528" spans="1:9" s="209" customFormat="1" ht="15" x14ac:dyDescent="0.25">
      <c r="A1528" s="428"/>
      <c r="B1528" s="329"/>
      <c r="C1528" s="229"/>
      <c r="D1528" s="452"/>
      <c r="E1528" s="451"/>
      <c r="F1528" s="329"/>
      <c r="G1528" s="229"/>
      <c r="H1528" s="229"/>
      <c r="I1528" s="329"/>
    </row>
    <row r="1529" spans="1:9" s="209" customFormat="1" ht="15" x14ac:dyDescent="0.25">
      <c r="A1529" s="428"/>
      <c r="B1529" s="329"/>
      <c r="C1529" s="229"/>
      <c r="D1529" s="452"/>
      <c r="E1529" s="451"/>
      <c r="F1529" s="329"/>
      <c r="G1529" s="229"/>
      <c r="H1529" s="229"/>
      <c r="I1529" s="329"/>
    </row>
    <row r="1530" spans="1:9" s="209" customFormat="1" ht="15" x14ac:dyDescent="0.25">
      <c r="A1530" s="428"/>
      <c r="B1530" s="453"/>
      <c r="C1530" s="229"/>
      <c r="D1530" s="452"/>
      <c r="E1530" s="451"/>
      <c r="F1530" s="329"/>
      <c r="G1530" s="229"/>
      <c r="H1530" s="229"/>
      <c r="I1530" s="329"/>
    </row>
    <row r="1531" spans="1:9" s="209" customFormat="1" ht="15" x14ac:dyDescent="0.25">
      <c r="A1531" s="428"/>
      <c r="B1531" s="453"/>
      <c r="C1531" s="229"/>
      <c r="D1531" s="452"/>
      <c r="E1531" s="451"/>
      <c r="F1531" s="329"/>
      <c r="G1531" s="229"/>
      <c r="H1531" s="229"/>
      <c r="I1531" s="329"/>
    </row>
    <row r="1532" spans="1:9" s="209" customFormat="1" ht="15" x14ac:dyDescent="0.25">
      <c r="A1532" s="428"/>
      <c r="B1532" s="329"/>
      <c r="C1532" s="229"/>
      <c r="D1532" s="452"/>
      <c r="E1532" s="451"/>
      <c r="F1532" s="329"/>
      <c r="G1532" s="229"/>
      <c r="H1532" s="229"/>
      <c r="I1532" s="329"/>
    </row>
    <row r="1533" spans="1:9" s="209" customFormat="1" ht="15" x14ac:dyDescent="0.25">
      <c r="A1533" s="428"/>
      <c r="B1533" s="329"/>
      <c r="C1533" s="229"/>
      <c r="D1533" s="452"/>
      <c r="E1533" s="451"/>
      <c r="F1533" s="329"/>
      <c r="G1533" s="229"/>
      <c r="H1533" s="229"/>
      <c r="I1533" s="329"/>
    </row>
    <row r="1534" spans="1:9" s="209" customFormat="1" ht="15" x14ac:dyDescent="0.25">
      <c r="A1534" s="428"/>
      <c r="B1534" s="329"/>
      <c r="C1534" s="229"/>
      <c r="D1534" s="454"/>
      <c r="E1534" s="451"/>
      <c r="F1534" s="329"/>
      <c r="G1534" s="229"/>
      <c r="H1534" s="229"/>
      <c r="I1534" s="329"/>
    </row>
    <row r="1535" spans="1:9" s="209" customFormat="1" ht="15" x14ac:dyDescent="0.25">
      <c r="A1535" s="428"/>
      <c r="B1535" s="329"/>
      <c r="C1535" s="229"/>
      <c r="D1535" s="454"/>
      <c r="E1535" s="451"/>
      <c r="F1535" s="329"/>
      <c r="G1535" s="229"/>
      <c r="H1535" s="229"/>
      <c r="I1535" s="329"/>
    </row>
    <row r="1536" spans="1:9" s="209" customFormat="1" ht="15" x14ac:dyDescent="0.25">
      <c r="A1536" s="428"/>
      <c r="B1536" s="329"/>
      <c r="C1536" s="229"/>
      <c r="D1536" s="454"/>
      <c r="E1536" s="451"/>
      <c r="F1536" s="329"/>
      <c r="G1536" s="229"/>
      <c r="H1536" s="229"/>
      <c r="I1536" s="329"/>
    </row>
    <row r="1537" spans="1:9" s="209" customFormat="1" ht="15" x14ac:dyDescent="0.25">
      <c r="A1537" s="428"/>
      <c r="B1537" s="329"/>
      <c r="C1537" s="229"/>
      <c r="D1537" s="454"/>
      <c r="E1537" s="451"/>
      <c r="F1537" s="329"/>
      <c r="G1537" s="229"/>
      <c r="H1537" s="229"/>
      <c r="I1537" s="329"/>
    </row>
    <row r="1538" spans="1:9" s="209" customFormat="1" ht="15" x14ac:dyDescent="0.25">
      <c r="A1538" s="428"/>
      <c r="B1538" s="329"/>
      <c r="C1538" s="229"/>
      <c r="D1538" s="454"/>
      <c r="E1538" s="451"/>
      <c r="F1538" s="329"/>
      <c r="G1538" s="229"/>
      <c r="H1538" s="229"/>
      <c r="I1538" s="329"/>
    </row>
    <row r="1539" spans="1:9" s="209" customFormat="1" ht="15" x14ac:dyDescent="0.25">
      <c r="A1539" s="428"/>
      <c r="B1539" s="329"/>
      <c r="C1539" s="229"/>
      <c r="D1539" s="454"/>
      <c r="E1539" s="451"/>
      <c r="F1539" s="329"/>
      <c r="G1539" s="229"/>
      <c r="H1539" s="229"/>
      <c r="I1539" s="329"/>
    </row>
    <row r="1540" spans="1:9" s="209" customFormat="1" ht="15" x14ac:dyDescent="0.25">
      <c r="A1540" s="428"/>
      <c r="B1540" s="329"/>
      <c r="C1540" s="229"/>
      <c r="D1540" s="454"/>
      <c r="E1540" s="451"/>
      <c r="F1540" s="329"/>
      <c r="G1540" s="229"/>
      <c r="H1540" s="229"/>
      <c r="I1540" s="329"/>
    </row>
    <row r="1541" spans="1:9" s="209" customFormat="1" ht="15" x14ac:dyDescent="0.25">
      <c r="A1541" s="428"/>
      <c r="B1541" s="329"/>
      <c r="C1541" s="229"/>
      <c r="D1541" s="454"/>
      <c r="E1541" s="451"/>
      <c r="F1541" s="329"/>
      <c r="G1541" s="229"/>
      <c r="H1541" s="229"/>
      <c r="I1541" s="329"/>
    </row>
    <row r="1542" spans="1:9" s="209" customFormat="1" ht="15" x14ac:dyDescent="0.25">
      <c r="A1542" s="428"/>
      <c r="B1542" s="329"/>
      <c r="C1542" s="229"/>
      <c r="D1542" s="454"/>
      <c r="E1542" s="451"/>
      <c r="F1542" s="329"/>
      <c r="G1542" s="229"/>
      <c r="H1542" s="229"/>
      <c r="I1542" s="329"/>
    </row>
    <row r="1543" spans="1:9" s="209" customFormat="1" ht="15" x14ac:dyDescent="0.25">
      <c r="A1543" s="428"/>
      <c r="B1543" s="329"/>
      <c r="C1543" s="229"/>
      <c r="D1543" s="454"/>
      <c r="E1543" s="451"/>
      <c r="F1543" s="329"/>
      <c r="G1543" s="229"/>
      <c r="H1543" s="229"/>
      <c r="I1543" s="329"/>
    </row>
    <row r="1544" spans="1:9" s="209" customFormat="1" ht="15" x14ac:dyDescent="0.25">
      <c r="A1544" s="428"/>
      <c r="B1544" s="329"/>
      <c r="C1544" s="229"/>
      <c r="D1544" s="454"/>
      <c r="E1544" s="451"/>
      <c r="F1544" s="329"/>
      <c r="G1544" s="229"/>
      <c r="H1544" s="229"/>
      <c r="I1544" s="329"/>
    </row>
    <row r="1545" spans="1:9" s="209" customFormat="1" ht="15" x14ac:dyDescent="0.25">
      <c r="A1545" s="428"/>
      <c r="B1545" s="329"/>
      <c r="C1545" s="229"/>
      <c r="D1545" s="454"/>
      <c r="E1545" s="451"/>
      <c r="F1545" s="329"/>
      <c r="G1545" s="229"/>
      <c r="H1545" s="229"/>
      <c r="I1545" s="329"/>
    </row>
    <row r="1546" spans="1:9" s="209" customFormat="1" ht="15" x14ac:dyDescent="0.25">
      <c r="A1546" s="428"/>
      <c r="B1546" s="329"/>
      <c r="C1546" s="229"/>
      <c r="D1546" s="454"/>
      <c r="E1546" s="451"/>
      <c r="F1546" s="329"/>
      <c r="G1546" s="229"/>
      <c r="H1546" s="229"/>
      <c r="I1546" s="329"/>
    </row>
    <row r="1547" spans="1:9" s="209" customFormat="1" ht="15" x14ac:dyDescent="0.25">
      <c r="A1547" s="428"/>
      <c r="B1547" s="329"/>
      <c r="C1547" s="229"/>
      <c r="D1547" s="454"/>
      <c r="E1547" s="451"/>
      <c r="F1547" s="329"/>
      <c r="G1547" s="229"/>
      <c r="H1547" s="229"/>
      <c r="I1547" s="329"/>
    </row>
    <row r="1548" spans="1:9" s="209" customFormat="1" ht="15" x14ac:dyDescent="0.25">
      <c r="A1548" s="428"/>
      <c r="B1548" s="329"/>
      <c r="C1548" s="229"/>
      <c r="D1548" s="454"/>
      <c r="E1548" s="451"/>
      <c r="F1548" s="329"/>
      <c r="G1548" s="229"/>
      <c r="H1548" s="229"/>
      <c r="I1548" s="329"/>
    </row>
    <row r="1549" spans="1:9" s="209" customFormat="1" ht="15" x14ac:dyDescent="0.25">
      <c r="A1549" s="428"/>
      <c r="B1549" s="329"/>
      <c r="C1549" s="229"/>
      <c r="D1549" s="454"/>
      <c r="E1549" s="451"/>
      <c r="F1549" s="329"/>
      <c r="G1549" s="229"/>
      <c r="H1549" s="229"/>
      <c r="I1549" s="329"/>
    </row>
    <row r="1550" spans="1:9" s="209" customFormat="1" ht="15" x14ac:dyDescent="0.25">
      <c r="A1550" s="428"/>
      <c r="B1550" s="329"/>
      <c r="C1550" s="229"/>
      <c r="D1550" s="454"/>
      <c r="E1550" s="451"/>
      <c r="F1550" s="329"/>
      <c r="G1550" s="229"/>
      <c r="H1550" s="229"/>
      <c r="I1550" s="329"/>
    </row>
    <row r="1551" spans="1:9" s="209" customFormat="1" ht="15" x14ac:dyDescent="0.25">
      <c r="A1551" s="428"/>
      <c r="B1551" s="329"/>
      <c r="C1551" s="229"/>
      <c r="D1551" s="454"/>
      <c r="E1551" s="451"/>
      <c r="F1551" s="329"/>
      <c r="G1551" s="229"/>
      <c r="H1551" s="229"/>
      <c r="I1551" s="329"/>
    </row>
    <row r="1552" spans="1:9" s="209" customFormat="1" ht="15" x14ac:dyDescent="0.25">
      <c r="A1552" s="428"/>
      <c r="B1552" s="329"/>
      <c r="C1552" s="229"/>
      <c r="D1552" s="454"/>
      <c r="E1552" s="451"/>
      <c r="F1552" s="329"/>
      <c r="G1552" s="229"/>
      <c r="H1552" s="229"/>
      <c r="I1552" s="329"/>
    </row>
    <row r="1553" spans="1:9" s="209" customFormat="1" ht="15" x14ac:dyDescent="0.25">
      <c r="A1553" s="428"/>
      <c r="B1553" s="329"/>
      <c r="C1553" s="229"/>
      <c r="D1553" s="454"/>
      <c r="E1553" s="451"/>
      <c r="F1553" s="329"/>
      <c r="G1553" s="229"/>
      <c r="H1553" s="229"/>
      <c r="I1553" s="329"/>
    </row>
    <row r="1554" spans="1:9" s="209" customFormat="1" ht="15" x14ac:dyDescent="0.25">
      <c r="A1554" s="428"/>
      <c r="B1554" s="329"/>
      <c r="C1554" s="229"/>
      <c r="D1554" s="454"/>
      <c r="E1554" s="451"/>
      <c r="F1554" s="329"/>
      <c r="G1554" s="229"/>
      <c r="H1554" s="229"/>
      <c r="I1554" s="329"/>
    </row>
    <row r="1555" spans="1:9" s="209" customFormat="1" ht="15" x14ac:dyDescent="0.25">
      <c r="A1555" s="428"/>
      <c r="B1555" s="329"/>
      <c r="C1555" s="229"/>
      <c r="D1555" s="454"/>
      <c r="E1555" s="451"/>
      <c r="F1555" s="329"/>
      <c r="G1555" s="229"/>
      <c r="H1555" s="229"/>
      <c r="I1555" s="329"/>
    </row>
    <row r="1556" spans="1:9" s="209" customFormat="1" ht="15" x14ac:dyDescent="0.25">
      <c r="A1556" s="428"/>
      <c r="B1556" s="329"/>
      <c r="C1556" s="229"/>
      <c r="D1556" s="454"/>
      <c r="E1556" s="451"/>
      <c r="F1556" s="329"/>
      <c r="G1556" s="229"/>
      <c r="H1556" s="229"/>
      <c r="I1556" s="329"/>
    </row>
    <row r="1557" spans="1:9" s="209" customFormat="1" ht="15" x14ac:dyDescent="0.25">
      <c r="A1557" s="428"/>
      <c r="B1557" s="329"/>
      <c r="C1557" s="229"/>
      <c r="D1557" s="454"/>
      <c r="E1557" s="451"/>
      <c r="F1557" s="329"/>
      <c r="G1557" s="229"/>
      <c r="H1557" s="229"/>
      <c r="I1557" s="329"/>
    </row>
    <row r="1558" spans="1:9" s="209" customFormat="1" ht="15" x14ac:dyDescent="0.25">
      <c r="A1558" s="428"/>
      <c r="B1558" s="329"/>
      <c r="C1558" s="229"/>
      <c r="D1558" s="454"/>
      <c r="E1558" s="451"/>
      <c r="F1558" s="329"/>
      <c r="G1558" s="229"/>
      <c r="H1558" s="229"/>
      <c r="I1558" s="329"/>
    </row>
    <row r="1559" spans="1:9" s="209" customFormat="1" ht="15" x14ac:dyDescent="0.25">
      <c r="A1559" s="428"/>
      <c r="B1559" s="329"/>
      <c r="C1559" s="229"/>
      <c r="D1559" s="454"/>
      <c r="E1559" s="451"/>
      <c r="F1559" s="329"/>
      <c r="G1559" s="229"/>
      <c r="H1559" s="229"/>
      <c r="I1559" s="329"/>
    </row>
    <row r="1560" spans="1:9" s="209" customFormat="1" ht="15" x14ac:dyDescent="0.25">
      <c r="A1560" s="428"/>
      <c r="B1560" s="329"/>
      <c r="C1560" s="229"/>
      <c r="D1560" s="454"/>
      <c r="E1560" s="451"/>
      <c r="F1560" s="329"/>
      <c r="G1560" s="229"/>
      <c r="H1560" s="229"/>
      <c r="I1560" s="329"/>
    </row>
    <row r="1561" spans="1:9" s="209" customFormat="1" ht="15" x14ac:dyDescent="0.25">
      <c r="A1561" s="428"/>
      <c r="B1561" s="329"/>
      <c r="C1561" s="229"/>
      <c r="D1561" s="454"/>
      <c r="E1561" s="451"/>
      <c r="F1561" s="329"/>
      <c r="G1561" s="229"/>
      <c r="H1561" s="229"/>
      <c r="I1561" s="329"/>
    </row>
    <row r="1562" spans="1:9" s="209" customFormat="1" ht="15" x14ac:dyDescent="0.25">
      <c r="A1562" s="428"/>
      <c r="B1562" s="329"/>
      <c r="C1562" s="229"/>
      <c r="D1562" s="454"/>
      <c r="E1562" s="451"/>
      <c r="F1562" s="329"/>
      <c r="G1562" s="229"/>
      <c r="H1562" s="229"/>
      <c r="I1562" s="329"/>
    </row>
    <row r="1563" spans="1:9" s="209" customFormat="1" ht="15" x14ac:dyDescent="0.25">
      <c r="A1563" s="428"/>
      <c r="B1563" s="329"/>
      <c r="C1563" s="229"/>
      <c r="D1563" s="454"/>
      <c r="E1563" s="451"/>
      <c r="F1563" s="329"/>
      <c r="G1563" s="229"/>
      <c r="H1563" s="229"/>
      <c r="I1563" s="329"/>
    </row>
    <row r="1564" spans="1:9" s="209" customFormat="1" ht="15" x14ac:dyDescent="0.25">
      <c r="A1564" s="428"/>
      <c r="B1564" s="329"/>
      <c r="C1564" s="229"/>
      <c r="D1564" s="454"/>
      <c r="E1564" s="451"/>
      <c r="F1564" s="329"/>
      <c r="G1564" s="229"/>
      <c r="H1564" s="229"/>
      <c r="I1564" s="329"/>
    </row>
    <row r="1565" spans="1:9" s="209" customFormat="1" ht="15" x14ac:dyDescent="0.25">
      <c r="A1565" s="428"/>
      <c r="B1565" s="329"/>
      <c r="C1565" s="229"/>
      <c r="D1565" s="454"/>
      <c r="E1565" s="451"/>
      <c r="F1565" s="329"/>
      <c r="G1565" s="229"/>
      <c r="H1565" s="229"/>
      <c r="I1565" s="329"/>
    </row>
    <row r="1566" spans="1:9" s="209" customFormat="1" ht="15" x14ac:dyDescent="0.25">
      <c r="A1566" s="428"/>
      <c r="B1566" s="329"/>
      <c r="C1566" s="229"/>
      <c r="D1566" s="454"/>
      <c r="E1566" s="451"/>
      <c r="F1566" s="329"/>
      <c r="G1566" s="229"/>
      <c r="H1566" s="229"/>
      <c r="I1566" s="329"/>
    </row>
    <row r="1567" spans="1:9" s="209" customFormat="1" ht="15" x14ac:dyDescent="0.25">
      <c r="A1567" s="428"/>
      <c r="B1567" s="329"/>
      <c r="C1567" s="229"/>
      <c r="D1567" s="454"/>
      <c r="E1567" s="451"/>
      <c r="F1567" s="329"/>
      <c r="G1567" s="229"/>
      <c r="H1567" s="229"/>
      <c r="I1567" s="329"/>
    </row>
    <row r="1568" spans="1:9" s="209" customFormat="1" ht="15" x14ac:dyDescent="0.25">
      <c r="A1568" s="428"/>
      <c r="B1568" s="329"/>
      <c r="C1568" s="229"/>
      <c r="D1568" s="454"/>
      <c r="E1568" s="451"/>
      <c r="F1568" s="329"/>
      <c r="G1568" s="229"/>
      <c r="H1568" s="229"/>
      <c r="I1568" s="329"/>
    </row>
    <row r="1569" spans="1:9" s="209" customFormat="1" ht="15" x14ac:dyDescent="0.25">
      <c r="A1569" s="428"/>
      <c r="B1569" s="329"/>
      <c r="C1569" s="229"/>
      <c r="D1569" s="454"/>
      <c r="E1569" s="451"/>
      <c r="F1569" s="329"/>
      <c r="G1569" s="229"/>
      <c r="H1569" s="229"/>
      <c r="I1569" s="329"/>
    </row>
    <row r="1570" spans="1:9" s="209" customFormat="1" ht="15" x14ac:dyDescent="0.25">
      <c r="A1570" s="428"/>
      <c r="B1570" s="329"/>
      <c r="C1570" s="229"/>
      <c r="D1570" s="454"/>
      <c r="E1570" s="451"/>
      <c r="F1570" s="329"/>
      <c r="G1570" s="229"/>
      <c r="H1570" s="229"/>
      <c r="I1570" s="329"/>
    </row>
    <row r="1571" spans="1:9" s="209" customFormat="1" ht="15" x14ac:dyDescent="0.25">
      <c r="A1571" s="428"/>
      <c r="B1571" s="329"/>
      <c r="C1571" s="229"/>
      <c r="D1571" s="454"/>
      <c r="E1571" s="451"/>
      <c r="F1571" s="329"/>
      <c r="G1571" s="229"/>
      <c r="H1571" s="229"/>
      <c r="I1571" s="329"/>
    </row>
    <row r="1572" spans="1:9" s="209" customFormat="1" ht="15" x14ac:dyDescent="0.25">
      <c r="A1572" s="428"/>
      <c r="B1572" s="329"/>
      <c r="C1572" s="229"/>
      <c r="D1572" s="454"/>
      <c r="E1572" s="451"/>
      <c r="F1572" s="329"/>
      <c r="G1572" s="229"/>
      <c r="H1572" s="229"/>
      <c r="I1572" s="329"/>
    </row>
    <row r="1573" spans="1:9" s="209" customFormat="1" ht="15" x14ac:dyDescent="0.25">
      <c r="A1573" s="428"/>
      <c r="B1573" s="329"/>
      <c r="C1573" s="229"/>
      <c r="D1573" s="454"/>
      <c r="E1573" s="451"/>
      <c r="F1573" s="329"/>
      <c r="G1573" s="229"/>
      <c r="H1573" s="229"/>
      <c r="I1573" s="329"/>
    </row>
    <row r="1574" spans="1:9" s="209" customFormat="1" ht="15" x14ac:dyDescent="0.25">
      <c r="A1574" s="428"/>
      <c r="B1574" s="329"/>
      <c r="C1574" s="229"/>
      <c r="D1574" s="454"/>
      <c r="E1574" s="451"/>
      <c r="F1574" s="329"/>
      <c r="G1574" s="229"/>
      <c r="H1574" s="229"/>
      <c r="I1574" s="329"/>
    </row>
    <row r="1575" spans="1:9" s="209" customFormat="1" ht="15" x14ac:dyDescent="0.25">
      <c r="A1575" s="428"/>
      <c r="B1575" s="329"/>
      <c r="C1575" s="229"/>
      <c r="D1575" s="454"/>
      <c r="E1575" s="451"/>
      <c r="F1575" s="329"/>
      <c r="G1575" s="229"/>
      <c r="H1575" s="229"/>
      <c r="I1575" s="329"/>
    </row>
    <row r="1576" spans="1:9" s="209" customFormat="1" ht="15" x14ac:dyDescent="0.25">
      <c r="A1576" s="428"/>
      <c r="B1576" s="329"/>
      <c r="C1576" s="229"/>
      <c r="D1576" s="454"/>
      <c r="E1576" s="451"/>
      <c r="F1576" s="329"/>
      <c r="G1576" s="229"/>
      <c r="H1576" s="229"/>
      <c r="I1576" s="329"/>
    </row>
    <row r="1577" spans="1:9" s="209" customFormat="1" ht="15" x14ac:dyDescent="0.25">
      <c r="A1577" s="428"/>
      <c r="B1577" s="329"/>
      <c r="C1577" s="229"/>
      <c r="D1577" s="454"/>
      <c r="E1577" s="451"/>
      <c r="F1577" s="329"/>
      <c r="G1577" s="229"/>
      <c r="H1577" s="229"/>
      <c r="I1577" s="329"/>
    </row>
    <row r="1578" spans="1:9" s="209" customFormat="1" ht="15" x14ac:dyDescent="0.25">
      <c r="A1578" s="428"/>
      <c r="B1578" s="329"/>
      <c r="C1578" s="229"/>
      <c r="D1578" s="454"/>
      <c r="E1578" s="451"/>
      <c r="F1578" s="329"/>
      <c r="G1578" s="229"/>
      <c r="H1578" s="229"/>
      <c r="I1578" s="329"/>
    </row>
    <row r="1579" spans="1:9" s="209" customFormat="1" ht="15" x14ac:dyDescent="0.25">
      <c r="A1579" s="428"/>
      <c r="B1579" s="329"/>
      <c r="C1579" s="229"/>
      <c r="D1579" s="454"/>
      <c r="E1579" s="451"/>
      <c r="F1579" s="329"/>
      <c r="G1579" s="229"/>
      <c r="H1579" s="229"/>
      <c r="I1579" s="329"/>
    </row>
    <row r="1580" spans="1:9" s="209" customFormat="1" ht="15" x14ac:dyDescent="0.25">
      <c r="A1580" s="428"/>
      <c r="B1580" s="329"/>
      <c r="C1580" s="229"/>
      <c r="D1580" s="454"/>
      <c r="E1580" s="451"/>
      <c r="F1580" s="329"/>
      <c r="G1580" s="229"/>
      <c r="H1580" s="229"/>
      <c r="I1580" s="329"/>
    </row>
    <row r="1581" spans="1:9" s="209" customFormat="1" ht="15" x14ac:dyDescent="0.25">
      <c r="A1581" s="428"/>
      <c r="B1581" s="329"/>
      <c r="C1581" s="229"/>
      <c r="D1581" s="454"/>
      <c r="E1581" s="451"/>
      <c r="F1581" s="329"/>
      <c r="G1581" s="229"/>
      <c r="H1581" s="229"/>
      <c r="I1581" s="329"/>
    </row>
    <row r="1582" spans="1:9" s="209" customFormat="1" ht="15" x14ac:dyDescent="0.25">
      <c r="A1582" s="428"/>
      <c r="B1582" s="329"/>
      <c r="C1582" s="229"/>
      <c r="D1582" s="454"/>
      <c r="E1582" s="451"/>
      <c r="F1582" s="329"/>
      <c r="G1582" s="229"/>
      <c r="H1582" s="229"/>
      <c r="I1582" s="329"/>
    </row>
    <row r="1583" spans="1:9" s="209" customFormat="1" ht="15" x14ac:dyDescent="0.25">
      <c r="A1583" s="428"/>
      <c r="B1583" s="329"/>
      <c r="C1583" s="229"/>
      <c r="D1583" s="454"/>
      <c r="E1583" s="451"/>
      <c r="F1583" s="329"/>
      <c r="G1583" s="229"/>
      <c r="H1583" s="229"/>
      <c r="I1583" s="329"/>
    </row>
    <row r="1584" spans="1:9" s="209" customFormat="1" ht="15" x14ac:dyDescent="0.25">
      <c r="A1584" s="428"/>
      <c r="B1584" s="329"/>
      <c r="C1584" s="229"/>
      <c r="D1584" s="454"/>
      <c r="E1584" s="451"/>
      <c r="F1584" s="329"/>
      <c r="G1584" s="229"/>
      <c r="H1584" s="229"/>
      <c r="I1584" s="329"/>
    </row>
    <row r="1585" spans="1:9" s="209" customFormat="1" ht="15" x14ac:dyDescent="0.25">
      <c r="A1585" s="428"/>
      <c r="B1585" s="329"/>
      <c r="C1585" s="229"/>
      <c r="D1585" s="454"/>
      <c r="E1585" s="451"/>
      <c r="F1585" s="329"/>
      <c r="G1585" s="229"/>
      <c r="H1585" s="229"/>
      <c r="I1585" s="329"/>
    </row>
    <row r="1586" spans="1:9" s="209" customFormat="1" ht="15" x14ac:dyDescent="0.25">
      <c r="A1586" s="428"/>
      <c r="B1586" s="329"/>
      <c r="C1586" s="229"/>
      <c r="D1586" s="454"/>
      <c r="E1586" s="451"/>
      <c r="F1586" s="329"/>
      <c r="G1586" s="229"/>
      <c r="H1586" s="229"/>
      <c r="I1586" s="329"/>
    </row>
    <row r="1587" spans="1:9" s="209" customFormat="1" ht="15" x14ac:dyDescent="0.25">
      <c r="A1587" s="428"/>
      <c r="B1587" s="329"/>
      <c r="C1587" s="229"/>
      <c r="D1587" s="454"/>
      <c r="E1587" s="451"/>
      <c r="F1587" s="329"/>
      <c r="G1587" s="229"/>
      <c r="H1587" s="229"/>
      <c r="I1587" s="329"/>
    </row>
    <row r="1588" spans="1:9" s="209" customFormat="1" ht="15" x14ac:dyDescent="0.25">
      <c r="A1588" s="428"/>
      <c r="B1588" s="329"/>
      <c r="C1588" s="229"/>
      <c r="D1588" s="454"/>
      <c r="E1588" s="451"/>
      <c r="F1588" s="329"/>
      <c r="G1588" s="229"/>
      <c r="H1588" s="229"/>
      <c r="I1588" s="329"/>
    </row>
    <row r="1589" spans="1:9" s="209" customFormat="1" ht="12.75" customHeight="1" x14ac:dyDescent="0.25">
      <c r="A1589" s="428"/>
      <c r="B1589" s="329"/>
      <c r="C1589" s="229"/>
      <c r="D1589" s="454"/>
      <c r="E1589" s="451"/>
      <c r="F1589" s="329"/>
      <c r="G1589" s="229"/>
      <c r="H1589" s="229"/>
      <c r="I1589" s="329"/>
    </row>
    <row r="1590" spans="1:9" s="209" customFormat="1" ht="15" x14ac:dyDescent="0.25">
      <c r="A1590" s="428"/>
      <c r="B1590" s="329"/>
      <c r="C1590" s="229"/>
      <c r="D1590" s="454"/>
      <c r="E1590" s="451"/>
      <c r="F1590" s="329"/>
      <c r="G1590" s="229"/>
      <c r="H1590" s="229"/>
      <c r="I1590" s="329"/>
    </row>
    <row r="1591" spans="1:9" s="209" customFormat="1" ht="15" x14ac:dyDescent="0.25">
      <c r="A1591" s="428"/>
      <c r="B1591" s="329"/>
      <c r="C1591" s="229"/>
      <c r="D1591" s="454"/>
      <c r="E1591" s="451"/>
      <c r="F1591" s="329"/>
      <c r="G1591" s="229"/>
      <c r="H1591" s="229"/>
      <c r="I1591" s="329"/>
    </row>
    <row r="1592" spans="1:9" s="209" customFormat="1" ht="15" x14ac:dyDescent="0.25">
      <c r="A1592" s="428"/>
      <c r="B1592" s="329"/>
      <c r="C1592" s="229"/>
      <c r="D1592" s="454"/>
      <c r="E1592" s="451"/>
      <c r="F1592" s="329"/>
      <c r="G1592" s="229"/>
      <c r="H1592" s="229"/>
      <c r="I1592" s="329"/>
    </row>
    <row r="1593" spans="1:9" s="209" customFormat="1" ht="15" x14ac:dyDescent="0.25">
      <c r="A1593" s="428"/>
      <c r="B1593" s="329"/>
      <c r="C1593" s="229"/>
      <c r="D1593" s="454"/>
      <c r="E1593" s="451"/>
      <c r="F1593" s="329"/>
      <c r="G1593" s="229"/>
      <c r="H1593" s="229"/>
      <c r="I1593" s="329"/>
    </row>
    <row r="1594" spans="1:9" s="209" customFormat="1" ht="15" x14ac:dyDescent="0.25">
      <c r="A1594" s="428"/>
      <c r="B1594" s="329"/>
      <c r="C1594" s="229"/>
      <c r="D1594" s="454"/>
      <c r="E1594" s="451"/>
      <c r="F1594" s="329"/>
      <c r="G1594" s="229"/>
      <c r="H1594" s="229"/>
      <c r="I1594" s="329"/>
    </row>
    <row r="1595" spans="1:9" s="209" customFormat="1" ht="15" x14ac:dyDescent="0.25">
      <c r="A1595" s="428"/>
      <c r="B1595" s="329"/>
      <c r="C1595" s="229"/>
      <c r="D1595" s="454"/>
      <c r="E1595" s="451"/>
      <c r="F1595" s="329"/>
      <c r="G1595" s="229"/>
      <c r="H1595" s="229"/>
      <c r="I1595" s="329"/>
    </row>
    <row r="1596" spans="1:9" s="209" customFormat="1" ht="15" x14ac:dyDescent="0.25">
      <c r="A1596" s="428"/>
      <c r="B1596" s="329"/>
      <c r="C1596" s="229"/>
      <c r="D1596" s="454"/>
      <c r="E1596" s="451"/>
      <c r="F1596" s="329"/>
      <c r="G1596" s="229"/>
      <c r="H1596" s="229"/>
      <c r="I1596" s="329"/>
    </row>
    <row r="1597" spans="1:9" s="209" customFormat="1" ht="15" x14ac:dyDescent="0.25">
      <c r="A1597" s="428"/>
      <c r="B1597" s="329"/>
      <c r="C1597" s="229"/>
      <c r="D1597" s="454"/>
      <c r="E1597" s="451"/>
      <c r="F1597" s="329"/>
      <c r="G1597" s="229"/>
      <c r="H1597" s="229"/>
      <c r="I1597" s="329"/>
    </row>
    <row r="1598" spans="1:9" s="209" customFormat="1" ht="15" x14ac:dyDescent="0.25">
      <c r="A1598" s="428"/>
      <c r="B1598" s="329"/>
      <c r="C1598" s="229"/>
      <c r="D1598" s="454"/>
      <c r="E1598" s="451"/>
      <c r="F1598" s="329"/>
      <c r="G1598" s="229"/>
      <c r="H1598" s="229"/>
      <c r="I1598" s="329"/>
    </row>
    <row r="1599" spans="1:9" s="209" customFormat="1" ht="15" x14ac:dyDescent="0.25">
      <c r="A1599" s="428"/>
      <c r="B1599" s="329"/>
      <c r="C1599" s="229"/>
      <c r="D1599" s="454"/>
      <c r="E1599" s="451"/>
      <c r="F1599" s="329"/>
      <c r="G1599" s="229"/>
      <c r="H1599" s="229"/>
      <c r="I1599" s="329"/>
    </row>
    <row r="1600" spans="1:9" s="209" customFormat="1" ht="15" x14ac:dyDescent="0.25">
      <c r="A1600" s="428"/>
      <c r="B1600" s="329"/>
      <c r="C1600" s="329"/>
      <c r="D1600" s="334"/>
      <c r="E1600" s="335"/>
      <c r="F1600" s="329"/>
      <c r="G1600" s="329"/>
      <c r="H1600" s="329"/>
      <c r="I1600" s="329"/>
    </row>
    <row r="1601" spans="1:9" s="209" customFormat="1" ht="15" x14ac:dyDescent="0.25">
      <c r="A1601" s="428"/>
      <c r="B1601" s="329"/>
      <c r="C1601" s="329"/>
      <c r="D1601" s="334"/>
      <c r="E1601" s="335"/>
      <c r="F1601" s="329"/>
      <c r="G1601" s="329"/>
      <c r="H1601" s="329"/>
      <c r="I1601" s="329"/>
    </row>
    <row r="1602" spans="1:9" s="209" customFormat="1" ht="15" x14ac:dyDescent="0.25">
      <c r="A1602" s="428"/>
      <c r="B1602" s="329"/>
      <c r="C1602" s="329"/>
      <c r="D1602" s="334"/>
      <c r="E1602" s="335"/>
      <c r="F1602" s="329"/>
      <c r="G1602" s="329"/>
      <c r="H1602" s="329"/>
      <c r="I1602" s="329"/>
    </row>
    <row r="1603" spans="1:9" s="209" customFormat="1" ht="15" x14ac:dyDescent="0.25">
      <c r="A1603" s="428"/>
      <c r="B1603" s="329"/>
      <c r="C1603" s="329"/>
      <c r="D1603" s="334"/>
      <c r="E1603" s="335"/>
      <c r="F1603" s="329"/>
      <c r="G1603" s="329"/>
      <c r="H1603" s="329"/>
      <c r="I1603" s="329"/>
    </row>
    <row r="1604" spans="1:9" s="209" customFormat="1" ht="15" x14ac:dyDescent="0.25">
      <c r="A1604" s="428"/>
      <c r="B1604" s="329"/>
      <c r="C1604" s="329"/>
      <c r="D1604" s="334"/>
      <c r="E1604" s="335"/>
      <c r="F1604" s="329"/>
      <c r="G1604" s="329"/>
      <c r="H1604" s="329"/>
      <c r="I1604" s="329"/>
    </row>
    <row r="1605" spans="1:9" s="209" customFormat="1" ht="15" x14ac:dyDescent="0.25">
      <c r="A1605" s="428"/>
      <c r="B1605" s="329"/>
      <c r="C1605" s="329"/>
      <c r="D1605" s="334"/>
      <c r="E1605" s="335"/>
      <c r="F1605" s="329"/>
      <c r="G1605" s="329"/>
      <c r="H1605" s="329"/>
      <c r="I1605" s="329"/>
    </row>
    <row r="1606" spans="1:9" s="209" customFormat="1" ht="15" x14ac:dyDescent="0.25">
      <c r="A1606" s="428"/>
      <c r="B1606" s="329"/>
      <c r="C1606" s="329"/>
      <c r="D1606" s="334"/>
      <c r="E1606" s="335"/>
      <c r="F1606" s="329"/>
      <c r="G1606" s="329"/>
      <c r="H1606" s="449"/>
      <c r="I1606" s="329"/>
    </row>
    <row r="1607" spans="1:9" s="209" customFormat="1" ht="15" x14ac:dyDescent="0.25">
      <c r="A1607" s="428"/>
      <c r="B1607" s="329"/>
      <c r="C1607" s="329"/>
      <c r="D1607" s="334"/>
      <c r="E1607" s="335"/>
      <c r="F1607" s="329"/>
      <c r="G1607" s="329"/>
      <c r="H1607" s="449"/>
      <c r="I1607" s="329"/>
    </row>
    <row r="1608" spans="1:9" s="209" customFormat="1" ht="15" x14ac:dyDescent="0.25">
      <c r="A1608" s="428"/>
      <c r="B1608" s="329"/>
      <c r="C1608" s="329"/>
      <c r="D1608" s="334"/>
      <c r="E1608" s="335"/>
      <c r="F1608" s="329"/>
      <c r="G1608" s="329"/>
      <c r="H1608" s="449"/>
      <c r="I1608" s="329"/>
    </row>
    <row r="1609" spans="1:9" s="209" customFormat="1" ht="15" x14ac:dyDescent="0.25">
      <c r="A1609" s="428"/>
      <c r="B1609" s="329"/>
      <c r="C1609" s="329"/>
      <c r="D1609" s="334"/>
      <c r="E1609" s="335"/>
      <c r="F1609" s="329"/>
      <c r="G1609" s="329"/>
      <c r="H1609" s="449"/>
      <c r="I1609" s="329"/>
    </row>
    <row r="1610" spans="1:9" s="209" customFormat="1" ht="15" x14ac:dyDescent="0.25">
      <c r="A1610" s="428"/>
      <c r="B1610" s="329"/>
      <c r="C1610" s="329"/>
      <c r="D1610" s="334"/>
      <c r="E1610" s="335"/>
      <c r="F1610" s="329"/>
      <c r="G1610" s="329"/>
      <c r="H1610" s="449"/>
      <c r="I1610" s="329"/>
    </row>
    <row r="1611" spans="1:9" s="209" customFormat="1" ht="15" x14ac:dyDescent="0.25">
      <c r="A1611" s="428"/>
      <c r="B1611" s="329"/>
      <c r="C1611" s="329"/>
      <c r="D1611" s="334"/>
      <c r="E1611" s="335"/>
      <c r="F1611" s="329"/>
      <c r="G1611" s="329"/>
      <c r="H1611" s="449"/>
      <c r="I1611" s="329"/>
    </row>
    <row r="1612" spans="1:9" s="209" customFormat="1" ht="15" x14ac:dyDescent="0.25">
      <c r="A1612" s="428"/>
      <c r="B1612" s="329"/>
      <c r="C1612" s="329"/>
      <c r="D1612" s="334"/>
      <c r="E1612" s="335"/>
      <c r="F1612" s="329"/>
      <c r="G1612" s="329"/>
      <c r="H1612" s="449"/>
      <c r="I1612" s="329"/>
    </row>
    <row r="1613" spans="1:9" s="209" customFormat="1" ht="15" x14ac:dyDescent="0.25">
      <c r="A1613" s="428"/>
      <c r="B1613" s="329"/>
      <c r="C1613" s="329"/>
      <c r="D1613" s="334"/>
      <c r="E1613" s="335"/>
      <c r="F1613" s="329"/>
      <c r="G1613" s="329"/>
      <c r="H1613" s="449"/>
      <c r="I1613" s="329"/>
    </row>
    <row r="1614" spans="1:9" s="209" customFormat="1" ht="15" x14ac:dyDescent="0.25">
      <c r="A1614" s="428"/>
      <c r="B1614" s="329"/>
      <c r="C1614" s="329"/>
      <c r="D1614" s="334"/>
      <c r="E1614" s="335"/>
      <c r="F1614" s="329"/>
      <c r="G1614" s="329"/>
      <c r="H1614" s="449"/>
      <c r="I1614" s="329"/>
    </row>
    <row r="1615" spans="1:9" s="209" customFormat="1" ht="15" x14ac:dyDescent="0.25">
      <c r="A1615" s="428"/>
      <c r="B1615" s="329"/>
      <c r="C1615" s="329"/>
      <c r="D1615" s="334"/>
      <c r="E1615" s="335"/>
      <c r="F1615" s="329"/>
      <c r="G1615" s="329"/>
      <c r="H1615" s="449"/>
      <c r="I1615" s="329"/>
    </row>
    <row r="1616" spans="1:9" s="209" customFormat="1" ht="15" x14ac:dyDescent="0.25">
      <c r="A1616" s="428"/>
      <c r="B1616" s="329"/>
      <c r="C1616" s="329"/>
      <c r="D1616" s="334"/>
      <c r="E1616" s="335"/>
      <c r="F1616" s="329"/>
      <c r="G1616" s="329"/>
      <c r="H1616" s="449"/>
      <c r="I1616" s="329"/>
    </row>
    <row r="1617" spans="1:9" s="209" customFormat="1" ht="15" x14ac:dyDescent="0.25">
      <c r="A1617" s="428"/>
      <c r="B1617" s="329"/>
      <c r="C1617" s="329"/>
      <c r="D1617" s="334"/>
      <c r="E1617" s="335"/>
      <c r="F1617" s="329"/>
      <c r="G1617" s="329"/>
      <c r="H1617" s="449"/>
      <c r="I1617" s="329"/>
    </row>
    <row r="1618" spans="1:9" s="209" customFormat="1" ht="15" x14ac:dyDescent="0.25">
      <c r="A1618" s="428"/>
      <c r="B1618" s="329"/>
      <c r="C1618" s="329"/>
      <c r="D1618" s="334"/>
      <c r="E1618" s="335"/>
      <c r="F1618" s="329"/>
      <c r="G1618" s="329"/>
      <c r="H1618" s="449"/>
      <c r="I1618" s="329"/>
    </row>
    <row r="1619" spans="1:9" s="209" customFormat="1" ht="15" x14ac:dyDescent="0.25">
      <c r="A1619" s="428"/>
      <c r="B1619" s="329"/>
      <c r="C1619" s="329"/>
      <c r="D1619" s="334"/>
      <c r="E1619" s="335"/>
      <c r="F1619" s="329"/>
      <c r="G1619" s="329"/>
      <c r="H1619" s="449"/>
      <c r="I1619" s="329"/>
    </row>
    <row r="1620" spans="1:9" s="209" customFormat="1" ht="15" x14ac:dyDescent="0.25">
      <c r="A1620" s="428"/>
      <c r="B1620" s="329"/>
      <c r="C1620" s="329"/>
      <c r="D1620" s="334"/>
      <c r="E1620" s="335"/>
      <c r="F1620" s="329"/>
      <c r="G1620" s="329"/>
      <c r="H1620" s="449"/>
      <c r="I1620" s="329"/>
    </row>
    <row r="1621" spans="1:9" s="209" customFormat="1" ht="15" x14ac:dyDescent="0.25">
      <c r="A1621" s="428"/>
      <c r="B1621" s="329"/>
      <c r="C1621" s="329"/>
      <c r="D1621" s="334"/>
      <c r="E1621" s="335"/>
      <c r="F1621" s="329"/>
      <c r="G1621" s="329"/>
      <c r="H1621" s="449"/>
      <c r="I1621" s="329"/>
    </row>
    <row r="1622" spans="1:9" s="209" customFormat="1" ht="15" x14ac:dyDescent="0.25">
      <c r="A1622" s="428"/>
      <c r="B1622" s="329"/>
      <c r="C1622" s="329"/>
      <c r="D1622" s="334"/>
      <c r="E1622" s="335"/>
      <c r="F1622" s="329"/>
      <c r="G1622" s="329"/>
      <c r="H1622" s="449"/>
      <c r="I1622" s="329"/>
    </row>
    <row r="1623" spans="1:9" s="209" customFormat="1" ht="15" x14ac:dyDescent="0.25">
      <c r="A1623" s="428"/>
      <c r="B1623" s="329"/>
      <c r="C1623" s="329"/>
      <c r="D1623" s="334"/>
      <c r="E1623" s="335"/>
      <c r="F1623" s="329"/>
      <c r="G1623" s="329"/>
      <c r="H1623" s="449"/>
      <c r="I1623" s="329"/>
    </row>
    <row r="1624" spans="1:9" s="209" customFormat="1" ht="15" x14ac:dyDescent="0.25">
      <c r="A1624" s="428"/>
      <c r="B1624" s="329"/>
      <c r="C1624" s="329"/>
      <c r="D1624" s="334"/>
      <c r="E1624" s="335"/>
      <c r="F1624" s="329"/>
      <c r="G1624" s="329"/>
      <c r="H1624" s="449"/>
      <c r="I1624" s="329"/>
    </row>
    <row r="1625" spans="1:9" s="209" customFormat="1" ht="15" x14ac:dyDescent="0.25">
      <c r="A1625" s="428"/>
      <c r="B1625" s="329"/>
      <c r="C1625" s="329"/>
      <c r="D1625" s="334"/>
      <c r="E1625" s="335"/>
      <c r="F1625" s="329"/>
      <c r="G1625" s="329"/>
      <c r="H1625" s="449"/>
      <c r="I1625" s="329"/>
    </row>
    <row r="1626" spans="1:9" s="209" customFormat="1" ht="15" x14ac:dyDescent="0.25">
      <c r="A1626" s="428"/>
      <c r="B1626" s="329"/>
      <c r="C1626" s="329"/>
      <c r="D1626" s="334"/>
      <c r="E1626" s="335"/>
      <c r="F1626" s="329"/>
      <c r="G1626" s="329"/>
      <c r="H1626" s="449"/>
      <c r="I1626" s="329"/>
    </row>
    <row r="1627" spans="1:9" s="209" customFormat="1" ht="15" x14ac:dyDescent="0.25">
      <c r="A1627" s="428"/>
      <c r="B1627" s="329"/>
      <c r="C1627" s="329"/>
      <c r="D1627" s="334"/>
      <c r="E1627" s="335"/>
      <c r="F1627" s="329"/>
      <c r="G1627" s="329"/>
      <c r="H1627" s="449"/>
      <c r="I1627" s="329"/>
    </row>
    <row r="1628" spans="1:9" s="209" customFormat="1" ht="15" x14ac:dyDescent="0.25">
      <c r="A1628" s="428"/>
      <c r="B1628" s="329"/>
      <c r="C1628" s="329"/>
      <c r="D1628" s="334"/>
      <c r="E1628" s="335"/>
      <c r="F1628" s="329"/>
      <c r="G1628" s="329"/>
      <c r="H1628" s="449"/>
      <c r="I1628" s="329"/>
    </row>
    <row r="1629" spans="1:9" s="209" customFormat="1" ht="15" x14ac:dyDescent="0.25">
      <c r="A1629" s="428"/>
      <c r="B1629" s="329"/>
      <c r="C1629" s="329"/>
      <c r="D1629" s="334"/>
      <c r="E1629" s="335"/>
      <c r="F1629" s="329"/>
      <c r="G1629" s="329"/>
      <c r="H1629" s="449"/>
      <c r="I1629" s="329"/>
    </row>
    <row r="1630" spans="1:9" s="209" customFormat="1" ht="15" x14ac:dyDescent="0.25">
      <c r="A1630" s="428"/>
      <c r="B1630" s="329"/>
      <c r="C1630" s="329"/>
      <c r="D1630" s="334"/>
      <c r="E1630" s="335"/>
      <c r="F1630" s="329"/>
      <c r="G1630" s="329"/>
      <c r="H1630" s="449"/>
      <c r="I1630" s="329"/>
    </row>
    <row r="1631" spans="1:9" s="209" customFormat="1" ht="15" x14ac:dyDescent="0.25">
      <c r="A1631" s="428"/>
      <c r="B1631" s="329"/>
      <c r="C1631" s="329"/>
      <c r="D1631" s="334"/>
      <c r="E1631" s="335"/>
      <c r="F1631" s="329"/>
      <c r="G1631" s="329"/>
      <c r="H1631" s="449"/>
      <c r="I1631" s="329"/>
    </row>
    <row r="1632" spans="1:9" s="209" customFormat="1" ht="15" x14ac:dyDescent="0.25">
      <c r="A1632" s="428"/>
      <c r="B1632" s="329"/>
      <c r="C1632" s="329"/>
      <c r="D1632" s="334"/>
      <c r="E1632" s="335"/>
      <c r="F1632" s="329"/>
      <c r="G1632" s="329"/>
      <c r="H1632" s="449"/>
      <c r="I1632" s="329"/>
    </row>
    <row r="1633" spans="1:9" s="209" customFormat="1" ht="15" x14ac:dyDescent="0.25">
      <c r="A1633" s="428"/>
      <c r="B1633" s="329"/>
      <c r="C1633" s="329"/>
      <c r="D1633" s="334"/>
      <c r="E1633" s="335"/>
      <c r="F1633" s="329"/>
      <c r="G1633" s="329"/>
      <c r="H1633" s="449"/>
      <c r="I1633" s="329"/>
    </row>
    <row r="1634" spans="1:9" s="209" customFormat="1" ht="15" x14ac:dyDescent="0.25">
      <c r="A1634" s="428"/>
      <c r="B1634" s="329"/>
      <c r="C1634" s="329"/>
      <c r="D1634" s="334"/>
      <c r="E1634" s="335"/>
      <c r="F1634" s="329"/>
      <c r="G1634" s="329"/>
      <c r="H1634" s="449"/>
      <c r="I1634" s="329"/>
    </row>
    <row r="1635" spans="1:9" s="209" customFormat="1" ht="15" x14ac:dyDescent="0.25">
      <c r="A1635" s="428"/>
      <c r="B1635" s="329"/>
      <c r="C1635" s="329"/>
      <c r="D1635" s="334"/>
      <c r="E1635" s="335"/>
      <c r="F1635" s="329"/>
      <c r="G1635" s="329"/>
      <c r="H1635" s="449"/>
      <c r="I1635" s="329"/>
    </row>
    <row r="1636" spans="1:9" s="209" customFormat="1" ht="15" x14ac:dyDescent="0.25">
      <c r="A1636" s="428"/>
      <c r="B1636" s="329"/>
      <c r="C1636" s="329"/>
      <c r="D1636" s="334"/>
      <c r="E1636" s="335"/>
      <c r="F1636" s="329"/>
      <c r="G1636" s="329"/>
      <c r="H1636" s="449"/>
      <c r="I1636" s="329"/>
    </row>
    <row r="1637" spans="1:9" s="209" customFormat="1" ht="15" x14ac:dyDescent="0.25">
      <c r="A1637" s="428"/>
      <c r="B1637" s="329"/>
      <c r="C1637" s="329"/>
      <c r="D1637" s="334"/>
      <c r="E1637" s="335"/>
      <c r="F1637" s="329"/>
      <c r="G1637" s="329"/>
      <c r="H1637" s="449"/>
      <c r="I1637" s="329"/>
    </row>
    <row r="1638" spans="1:9" s="209" customFormat="1" ht="15" x14ac:dyDescent="0.25">
      <c r="A1638" s="428"/>
      <c r="B1638" s="329"/>
      <c r="C1638" s="329"/>
      <c r="D1638" s="334"/>
      <c r="E1638" s="335"/>
      <c r="F1638" s="329"/>
      <c r="G1638" s="329"/>
      <c r="H1638" s="449"/>
      <c r="I1638" s="329"/>
    </row>
    <row r="1639" spans="1:9" s="209" customFormat="1" ht="15" x14ac:dyDescent="0.25">
      <c r="A1639" s="428"/>
      <c r="B1639" s="329"/>
      <c r="C1639" s="329"/>
      <c r="D1639" s="334"/>
      <c r="E1639" s="335"/>
      <c r="F1639" s="329"/>
      <c r="G1639" s="329"/>
      <c r="H1639" s="449"/>
      <c r="I1639" s="329"/>
    </row>
    <row r="1640" spans="1:9" s="209" customFormat="1" ht="15" x14ac:dyDescent="0.25">
      <c r="A1640" s="428"/>
      <c r="B1640" s="329"/>
      <c r="C1640" s="329"/>
      <c r="D1640" s="334"/>
      <c r="E1640" s="335"/>
      <c r="F1640" s="329"/>
      <c r="G1640" s="329"/>
      <c r="H1640" s="449"/>
      <c r="I1640" s="329"/>
    </row>
    <row r="1641" spans="1:9" s="209" customFormat="1" ht="15" x14ac:dyDescent="0.25">
      <c r="A1641" s="428"/>
      <c r="B1641" s="329"/>
      <c r="C1641" s="329"/>
      <c r="D1641" s="334"/>
      <c r="E1641" s="335"/>
      <c r="F1641" s="329"/>
      <c r="G1641" s="329"/>
      <c r="H1641" s="449"/>
      <c r="I1641" s="329"/>
    </row>
    <row r="1642" spans="1:9" s="209" customFormat="1" ht="15" x14ac:dyDescent="0.25">
      <c r="A1642" s="428"/>
      <c r="B1642" s="329"/>
      <c r="C1642" s="329"/>
      <c r="D1642" s="334"/>
      <c r="E1642" s="335"/>
      <c r="F1642" s="329"/>
      <c r="G1642" s="329"/>
      <c r="H1642" s="449"/>
      <c r="I1642" s="329"/>
    </row>
    <row r="1643" spans="1:9" s="209" customFormat="1" ht="15" x14ac:dyDescent="0.25">
      <c r="A1643" s="428"/>
      <c r="B1643" s="329"/>
      <c r="C1643" s="329"/>
      <c r="D1643" s="334"/>
      <c r="E1643" s="335"/>
      <c r="F1643" s="329"/>
      <c r="G1643" s="329"/>
      <c r="H1643" s="449"/>
      <c r="I1643" s="329"/>
    </row>
    <row r="1644" spans="1:9" s="209" customFormat="1" ht="15" x14ac:dyDescent="0.25">
      <c r="A1644" s="428"/>
      <c r="B1644" s="329"/>
      <c r="C1644" s="329"/>
      <c r="D1644" s="334"/>
      <c r="E1644" s="335"/>
      <c r="F1644" s="329"/>
      <c r="G1644" s="329"/>
      <c r="H1644" s="449"/>
      <c r="I1644" s="329"/>
    </row>
    <row r="1645" spans="1:9" s="209" customFormat="1" ht="15" x14ac:dyDescent="0.25">
      <c r="A1645" s="428"/>
      <c r="B1645" s="329"/>
      <c r="C1645" s="329"/>
      <c r="D1645" s="334"/>
      <c r="E1645" s="335"/>
      <c r="F1645" s="329"/>
      <c r="G1645" s="329"/>
      <c r="H1645" s="449"/>
      <c r="I1645" s="329"/>
    </row>
    <row r="1646" spans="1:9" s="209" customFormat="1" ht="15" x14ac:dyDescent="0.25">
      <c r="A1646" s="428"/>
      <c r="B1646" s="329"/>
      <c r="C1646" s="329"/>
      <c r="D1646" s="334"/>
      <c r="E1646" s="335"/>
      <c r="F1646" s="329"/>
      <c r="G1646" s="329"/>
      <c r="H1646" s="449"/>
      <c r="I1646" s="329"/>
    </row>
    <row r="1647" spans="1:9" s="209" customFormat="1" ht="15" x14ac:dyDescent="0.25">
      <c r="A1647" s="428"/>
      <c r="B1647" s="329"/>
      <c r="C1647" s="329"/>
      <c r="D1647" s="334"/>
      <c r="E1647" s="335"/>
      <c r="F1647" s="329"/>
      <c r="G1647" s="329"/>
      <c r="H1647" s="449"/>
      <c r="I1647" s="329"/>
    </row>
    <row r="1648" spans="1:9" s="209" customFormat="1" ht="15" x14ac:dyDescent="0.25">
      <c r="A1648" s="428"/>
      <c r="B1648" s="329"/>
      <c r="C1648" s="329"/>
      <c r="D1648" s="334"/>
      <c r="E1648" s="335"/>
      <c r="F1648" s="329"/>
      <c r="G1648" s="329"/>
      <c r="H1648" s="449"/>
      <c r="I1648" s="329"/>
    </row>
    <row r="1649" spans="1:9" s="209" customFormat="1" ht="15" x14ac:dyDescent="0.25">
      <c r="A1649" s="428"/>
      <c r="B1649" s="329"/>
      <c r="C1649" s="329"/>
      <c r="D1649" s="334"/>
      <c r="E1649" s="335"/>
      <c r="F1649" s="329"/>
      <c r="G1649" s="329"/>
      <c r="H1649" s="449"/>
      <c r="I1649" s="329"/>
    </row>
    <row r="1650" spans="1:9" s="209" customFormat="1" ht="15" x14ac:dyDescent="0.25">
      <c r="A1650" s="428"/>
      <c r="B1650" s="329"/>
      <c r="C1650" s="329"/>
      <c r="D1650" s="334"/>
      <c r="E1650" s="335"/>
      <c r="F1650" s="329"/>
      <c r="G1650" s="329"/>
      <c r="H1650" s="449"/>
      <c r="I1650" s="329"/>
    </row>
    <row r="1651" spans="1:9" s="209" customFormat="1" ht="15" x14ac:dyDescent="0.25">
      <c r="A1651" s="428"/>
      <c r="B1651" s="329"/>
      <c r="C1651" s="329"/>
      <c r="D1651" s="334"/>
      <c r="E1651" s="335"/>
      <c r="F1651" s="329"/>
      <c r="G1651" s="329"/>
      <c r="H1651" s="449"/>
      <c r="I1651" s="329"/>
    </row>
    <row r="1652" spans="1:9" s="209" customFormat="1" ht="15" x14ac:dyDescent="0.25">
      <c r="A1652" s="428"/>
      <c r="B1652" s="329"/>
      <c r="C1652" s="329"/>
      <c r="D1652" s="334"/>
      <c r="E1652" s="335"/>
      <c r="F1652" s="329"/>
      <c r="G1652" s="329"/>
      <c r="H1652" s="449"/>
      <c r="I1652" s="329"/>
    </row>
    <row r="1653" spans="1:9" s="209" customFormat="1" ht="15" x14ac:dyDescent="0.25">
      <c r="A1653" s="428"/>
      <c r="B1653" s="329"/>
      <c r="C1653" s="329"/>
      <c r="D1653" s="334"/>
      <c r="E1653" s="335"/>
      <c r="F1653" s="329"/>
      <c r="G1653" s="329"/>
      <c r="H1653" s="449"/>
      <c r="I1653" s="329"/>
    </row>
    <row r="1654" spans="1:9" s="209" customFormat="1" ht="15" x14ac:dyDescent="0.25">
      <c r="A1654" s="428"/>
      <c r="B1654" s="329"/>
      <c r="C1654" s="329"/>
      <c r="D1654" s="334"/>
      <c r="E1654" s="335"/>
      <c r="F1654" s="329"/>
      <c r="G1654" s="329"/>
      <c r="H1654" s="449"/>
      <c r="I1654" s="329"/>
    </row>
    <row r="1655" spans="1:9" s="209" customFormat="1" ht="15" x14ac:dyDescent="0.25">
      <c r="A1655" s="428"/>
      <c r="B1655" s="329"/>
      <c r="C1655" s="329"/>
      <c r="D1655" s="334"/>
      <c r="E1655" s="335"/>
      <c r="F1655" s="329"/>
      <c r="G1655" s="329"/>
      <c r="H1655" s="449"/>
      <c r="I1655" s="329"/>
    </row>
    <row r="1656" spans="1:9" s="209" customFormat="1" ht="15" x14ac:dyDescent="0.25">
      <c r="A1656" s="428"/>
      <c r="B1656" s="329"/>
      <c r="C1656" s="329"/>
      <c r="D1656" s="334"/>
      <c r="E1656" s="335"/>
      <c r="F1656" s="329"/>
      <c r="G1656" s="329"/>
      <c r="H1656" s="449"/>
      <c r="I1656" s="329"/>
    </row>
    <row r="1657" spans="1:9" s="209" customFormat="1" ht="15" x14ac:dyDescent="0.25">
      <c r="A1657" s="428"/>
      <c r="B1657" s="329"/>
      <c r="C1657" s="329"/>
      <c r="D1657" s="334"/>
      <c r="E1657" s="335"/>
      <c r="F1657" s="329"/>
      <c r="G1657" s="329"/>
      <c r="H1657" s="449"/>
      <c r="I1657" s="329"/>
    </row>
    <row r="1658" spans="1:9" s="209" customFormat="1" ht="15" x14ac:dyDescent="0.25">
      <c r="A1658" s="428"/>
      <c r="B1658" s="329"/>
      <c r="C1658" s="329"/>
      <c r="D1658" s="334"/>
      <c r="E1658" s="335"/>
      <c r="F1658" s="329"/>
      <c r="G1658" s="329"/>
      <c r="H1658" s="449"/>
      <c r="I1658" s="329"/>
    </row>
    <row r="1659" spans="1:9" s="209" customFormat="1" ht="15" x14ac:dyDescent="0.25">
      <c r="A1659" s="428"/>
      <c r="B1659" s="329"/>
      <c r="C1659" s="329"/>
      <c r="D1659" s="334"/>
      <c r="E1659" s="335"/>
      <c r="F1659" s="329"/>
      <c r="G1659" s="329"/>
      <c r="H1659" s="449"/>
      <c r="I1659" s="329"/>
    </row>
    <row r="1660" spans="1:9" s="209" customFormat="1" ht="15" x14ac:dyDescent="0.25">
      <c r="A1660" s="428"/>
      <c r="B1660" s="329"/>
      <c r="C1660" s="329"/>
      <c r="D1660" s="334"/>
      <c r="E1660" s="335"/>
      <c r="F1660" s="329"/>
      <c r="G1660" s="329"/>
      <c r="H1660" s="449"/>
      <c r="I1660" s="329"/>
    </row>
    <row r="1661" spans="1:9" s="209" customFormat="1" ht="15" x14ac:dyDescent="0.25">
      <c r="A1661" s="428"/>
      <c r="B1661" s="329"/>
      <c r="C1661" s="329"/>
      <c r="D1661" s="334"/>
      <c r="E1661" s="335"/>
      <c r="F1661" s="329"/>
      <c r="G1661" s="329"/>
      <c r="H1661" s="449"/>
      <c r="I1661" s="329"/>
    </row>
    <row r="1662" spans="1:9" s="209" customFormat="1" ht="15" x14ac:dyDescent="0.25">
      <c r="A1662" s="428"/>
      <c r="B1662" s="329"/>
      <c r="C1662" s="329"/>
      <c r="D1662" s="334"/>
      <c r="E1662" s="335"/>
      <c r="F1662" s="329"/>
      <c r="G1662" s="329"/>
      <c r="H1662" s="449"/>
      <c r="I1662" s="329"/>
    </row>
    <row r="1663" spans="1:9" s="209" customFormat="1" ht="15" x14ac:dyDescent="0.25">
      <c r="A1663" s="428"/>
      <c r="B1663" s="329"/>
      <c r="C1663" s="329"/>
      <c r="D1663" s="334"/>
      <c r="E1663" s="335"/>
      <c r="F1663" s="329"/>
      <c r="G1663" s="329"/>
      <c r="H1663" s="449"/>
      <c r="I1663" s="329"/>
    </row>
    <row r="1664" spans="1:9" s="209" customFormat="1" ht="15" x14ac:dyDescent="0.25">
      <c r="A1664" s="428"/>
      <c r="B1664" s="329"/>
      <c r="C1664" s="329"/>
      <c r="D1664" s="334"/>
      <c r="E1664" s="335"/>
      <c r="F1664" s="329"/>
      <c r="G1664" s="329"/>
      <c r="H1664" s="449"/>
      <c r="I1664" s="329"/>
    </row>
    <row r="1665" spans="1:9" s="209" customFormat="1" ht="15" x14ac:dyDescent="0.25">
      <c r="A1665" s="428"/>
      <c r="B1665" s="329"/>
      <c r="C1665" s="329"/>
      <c r="D1665" s="334"/>
      <c r="E1665" s="335"/>
      <c r="F1665" s="329"/>
      <c r="G1665" s="329"/>
      <c r="H1665" s="449"/>
      <c r="I1665" s="329"/>
    </row>
    <row r="1666" spans="1:9" s="209" customFormat="1" ht="15" x14ac:dyDescent="0.25">
      <c r="A1666" s="428"/>
      <c r="B1666" s="329"/>
      <c r="C1666" s="329"/>
      <c r="D1666" s="334"/>
      <c r="E1666" s="335"/>
      <c r="F1666" s="329"/>
      <c r="G1666" s="329"/>
      <c r="H1666" s="449"/>
      <c r="I1666" s="329"/>
    </row>
    <row r="1667" spans="1:9" s="209" customFormat="1" ht="15" x14ac:dyDescent="0.25">
      <c r="A1667" s="428"/>
      <c r="B1667" s="329"/>
      <c r="C1667" s="329"/>
      <c r="D1667" s="334"/>
      <c r="E1667" s="335"/>
      <c r="F1667" s="329"/>
      <c r="G1667" s="329"/>
      <c r="H1667" s="449"/>
      <c r="I1667" s="329"/>
    </row>
    <row r="1668" spans="1:9" s="209" customFormat="1" ht="15" x14ac:dyDescent="0.25">
      <c r="A1668" s="428"/>
      <c r="B1668" s="329"/>
      <c r="C1668" s="329"/>
      <c r="D1668" s="334"/>
      <c r="E1668" s="335"/>
      <c r="F1668" s="329"/>
      <c r="G1668" s="329"/>
      <c r="H1668" s="449"/>
      <c r="I1668" s="329"/>
    </row>
    <row r="1669" spans="1:9" s="209" customFormat="1" ht="15" x14ac:dyDescent="0.25">
      <c r="A1669" s="428"/>
      <c r="B1669" s="329"/>
      <c r="C1669" s="329"/>
      <c r="D1669" s="334"/>
      <c r="E1669" s="335"/>
      <c r="F1669" s="329"/>
      <c r="G1669" s="329"/>
      <c r="H1669" s="449"/>
      <c r="I1669" s="329"/>
    </row>
    <row r="1670" spans="1:9" s="209" customFormat="1" ht="15" x14ac:dyDescent="0.25">
      <c r="A1670" s="428"/>
      <c r="B1670" s="329"/>
      <c r="C1670" s="329"/>
      <c r="D1670" s="334"/>
      <c r="E1670" s="335"/>
      <c r="F1670" s="329"/>
      <c r="G1670" s="329"/>
      <c r="H1670" s="449"/>
      <c r="I1670" s="329"/>
    </row>
    <row r="1671" spans="1:9" s="209" customFormat="1" ht="15" x14ac:dyDescent="0.25">
      <c r="A1671" s="428"/>
      <c r="B1671" s="329"/>
      <c r="C1671" s="329"/>
      <c r="D1671" s="334"/>
      <c r="E1671" s="335"/>
      <c r="F1671" s="329"/>
      <c r="G1671" s="329"/>
      <c r="H1671" s="449"/>
      <c r="I1671" s="329"/>
    </row>
    <row r="1672" spans="1:9" s="209" customFormat="1" ht="15" x14ac:dyDescent="0.25">
      <c r="A1672" s="428"/>
      <c r="B1672" s="329"/>
      <c r="C1672" s="329"/>
      <c r="D1672" s="334"/>
      <c r="E1672" s="335"/>
      <c r="F1672" s="329"/>
      <c r="G1672" s="329"/>
      <c r="H1672" s="449"/>
      <c r="I1672" s="329"/>
    </row>
    <row r="1673" spans="1:9" s="209" customFormat="1" ht="15" x14ac:dyDescent="0.25">
      <c r="A1673" s="428"/>
      <c r="B1673" s="329"/>
      <c r="C1673" s="329"/>
      <c r="D1673" s="334"/>
      <c r="E1673" s="335"/>
      <c r="F1673" s="329"/>
      <c r="G1673" s="329"/>
      <c r="H1673" s="449"/>
      <c r="I1673" s="329"/>
    </row>
    <row r="1674" spans="1:9" s="209" customFormat="1" ht="15" x14ac:dyDescent="0.25">
      <c r="A1674" s="428"/>
      <c r="B1674" s="329"/>
      <c r="C1674" s="329"/>
      <c r="D1674" s="334"/>
      <c r="E1674" s="335"/>
      <c r="F1674" s="329"/>
      <c r="G1674" s="329"/>
      <c r="H1674" s="449"/>
      <c r="I1674" s="329"/>
    </row>
    <row r="1675" spans="1:9" s="209" customFormat="1" ht="15" x14ac:dyDescent="0.25">
      <c r="A1675" s="428"/>
      <c r="B1675" s="329"/>
      <c r="C1675" s="329"/>
      <c r="D1675" s="334"/>
      <c r="E1675" s="335"/>
      <c r="F1675" s="329"/>
      <c r="G1675" s="329"/>
      <c r="H1675" s="449"/>
      <c r="I1675" s="329"/>
    </row>
    <row r="1676" spans="1:9" s="209" customFormat="1" ht="15" x14ac:dyDescent="0.25">
      <c r="A1676" s="428"/>
      <c r="B1676" s="329"/>
      <c r="C1676" s="329"/>
      <c r="D1676" s="334"/>
      <c r="E1676" s="335"/>
      <c r="F1676" s="329"/>
      <c r="G1676" s="329"/>
      <c r="H1676" s="449"/>
      <c r="I1676" s="329"/>
    </row>
    <row r="1677" spans="1:9" s="209" customFormat="1" ht="15" x14ac:dyDescent="0.25">
      <c r="A1677" s="428"/>
      <c r="B1677" s="329"/>
      <c r="C1677" s="329"/>
      <c r="D1677" s="334"/>
      <c r="E1677" s="335"/>
      <c r="F1677" s="329"/>
      <c r="G1677" s="329"/>
      <c r="H1677" s="449"/>
      <c r="I1677" s="329"/>
    </row>
    <row r="1678" spans="1:9" s="209" customFormat="1" ht="15" x14ac:dyDescent="0.25">
      <c r="A1678" s="428"/>
      <c r="B1678" s="329"/>
      <c r="C1678" s="329"/>
      <c r="D1678" s="334"/>
      <c r="E1678" s="335"/>
      <c r="F1678" s="329"/>
      <c r="G1678" s="329"/>
      <c r="H1678" s="449"/>
      <c r="I1678" s="329"/>
    </row>
    <row r="1679" spans="1:9" s="209" customFormat="1" ht="15" x14ac:dyDescent="0.25">
      <c r="A1679" s="428"/>
      <c r="B1679" s="329"/>
      <c r="C1679" s="329"/>
      <c r="D1679" s="334"/>
      <c r="E1679" s="335"/>
      <c r="F1679" s="329"/>
      <c r="G1679" s="329"/>
      <c r="H1679" s="449"/>
      <c r="I1679" s="329"/>
    </row>
    <row r="1680" spans="1:9" s="209" customFormat="1" ht="15" x14ac:dyDescent="0.25">
      <c r="A1680" s="428"/>
      <c r="B1680" s="329"/>
      <c r="C1680" s="329"/>
      <c r="D1680" s="334"/>
      <c r="E1680" s="335"/>
      <c r="F1680" s="329"/>
      <c r="G1680" s="329"/>
      <c r="H1680" s="449"/>
      <c r="I1680" s="329"/>
    </row>
    <row r="1681" spans="1:9" s="209" customFormat="1" ht="15" x14ac:dyDescent="0.25">
      <c r="A1681" s="428"/>
      <c r="B1681" s="329"/>
      <c r="C1681" s="329"/>
      <c r="D1681" s="334"/>
      <c r="E1681" s="335"/>
      <c r="F1681" s="329"/>
      <c r="G1681" s="329"/>
      <c r="H1681" s="449"/>
      <c r="I1681" s="329"/>
    </row>
    <row r="1682" spans="1:9" s="209" customFormat="1" ht="15" x14ac:dyDescent="0.25">
      <c r="A1682" s="428"/>
      <c r="B1682" s="329"/>
      <c r="C1682" s="329"/>
      <c r="D1682" s="334"/>
      <c r="E1682" s="335"/>
      <c r="F1682" s="329"/>
      <c r="G1682" s="329"/>
      <c r="H1682" s="449"/>
      <c r="I1682" s="329"/>
    </row>
    <row r="1683" spans="1:9" s="209" customFormat="1" ht="15" x14ac:dyDescent="0.25">
      <c r="A1683" s="428"/>
      <c r="B1683" s="329"/>
      <c r="C1683" s="329"/>
      <c r="D1683" s="334"/>
      <c r="E1683" s="335"/>
      <c r="F1683" s="329"/>
      <c r="G1683" s="329"/>
      <c r="H1683" s="449"/>
      <c r="I1683" s="329"/>
    </row>
    <row r="1684" spans="1:9" s="209" customFormat="1" ht="15" x14ac:dyDescent="0.25">
      <c r="A1684" s="428"/>
      <c r="B1684" s="329"/>
      <c r="C1684" s="329"/>
      <c r="D1684" s="334"/>
      <c r="E1684" s="335"/>
      <c r="F1684" s="329"/>
      <c r="G1684" s="329"/>
      <c r="H1684" s="449"/>
      <c r="I1684" s="329"/>
    </row>
    <row r="1685" spans="1:9" s="209" customFormat="1" ht="15" x14ac:dyDescent="0.25">
      <c r="A1685" s="428"/>
      <c r="B1685" s="329"/>
      <c r="C1685" s="329"/>
      <c r="D1685" s="334"/>
      <c r="E1685" s="335"/>
      <c r="F1685" s="329"/>
      <c r="G1685" s="329"/>
      <c r="H1685" s="449"/>
      <c r="I1685" s="329"/>
    </row>
    <row r="1686" spans="1:9" s="209" customFormat="1" ht="15" x14ac:dyDescent="0.25">
      <c r="A1686" s="428"/>
      <c r="B1686" s="329"/>
      <c r="C1686" s="329"/>
      <c r="D1686" s="334"/>
      <c r="E1686" s="335"/>
      <c r="F1686" s="329"/>
      <c r="G1686" s="329"/>
      <c r="H1686" s="449"/>
      <c r="I1686" s="329"/>
    </row>
    <row r="1687" spans="1:9" s="209" customFormat="1" ht="15" x14ac:dyDescent="0.25">
      <c r="A1687" s="428"/>
      <c r="B1687" s="329"/>
      <c r="C1687" s="329"/>
      <c r="D1687" s="334"/>
      <c r="E1687" s="335"/>
      <c r="F1687" s="329"/>
      <c r="G1687" s="329"/>
      <c r="H1687" s="449"/>
      <c r="I1687" s="329"/>
    </row>
    <row r="1688" spans="1:9" s="209" customFormat="1" ht="15" x14ac:dyDescent="0.25">
      <c r="A1688" s="428"/>
      <c r="B1688" s="329"/>
      <c r="C1688" s="329"/>
      <c r="D1688" s="334"/>
      <c r="E1688" s="335"/>
      <c r="F1688" s="329"/>
      <c r="G1688" s="329"/>
      <c r="H1688" s="449"/>
      <c r="I1688" s="329"/>
    </row>
    <row r="1689" spans="1:9" s="209" customFormat="1" ht="15" x14ac:dyDescent="0.25">
      <c r="A1689" s="428"/>
      <c r="B1689" s="329"/>
      <c r="C1689" s="329"/>
      <c r="D1689" s="334"/>
      <c r="E1689" s="335"/>
      <c r="F1689" s="329"/>
      <c r="G1689" s="329"/>
      <c r="H1689" s="449"/>
      <c r="I1689" s="329"/>
    </row>
    <row r="1690" spans="1:9" s="209" customFormat="1" ht="15" x14ac:dyDescent="0.25">
      <c r="A1690" s="428"/>
      <c r="B1690" s="329"/>
      <c r="C1690" s="329"/>
      <c r="D1690" s="334"/>
      <c r="E1690" s="335"/>
      <c r="F1690" s="329"/>
      <c r="G1690" s="329"/>
      <c r="H1690" s="449"/>
      <c r="I1690" s="329"/>
    </row>
    <row r="1691" spans="1:9" s="209" customFormat="1" ht="15" x14ac:dyDescent="0.25">
      <c r="A1691" s="428"/>
      <c r="B1691" s="329"/>
      <c r="C1691" s="329"/>
      <c r="D1691" s="334"/>
      <c r="E1691" s="335"/>
      <c r="F1691" s="329"/>
      <c r="G1691" s="329"/>
      <c r="H1691" s="449"/>
      <c r="I1691" s="329"/>
    </row>
    <row r="1692" spans="1:9" s="209" customFormat="1" ht="15" x14ac:dyDescent="0.25">
      <c r="A1692" s="428"/>
      <c r="B1692" s="329"/>
      <c r="C1692" s="329"/>
      <c r="D1692" s="334"/>
      <c r="E1692" s="335"/>
      <c r="F1692" s="329"/>
      <c r="G1692" s="329"/>
      <c r="H1692" s="449"/>
      <c r="I1692" s="329"/>
    </row>
    <row r="1693" spans="1:9" s="209" customFormat="1" ht="15" x14ac:dyDescent="0.25">
      <c r="A1693" s="428"/>
      <c r="B1693" s="329"/>
      <c r="C1693" s="329"/>
      <c r="D1693" s="334"/>
      <c r="E1693" s="335"/>
      <c r="F1693" s="329"/>
      <c r="G1693" s="329"/>
      <c r="H1693" s="449"/>
      <c r="I1693" s="329"/>
    </row>
    <row r="1694" spans="1:9" s="209" customFormat="1" ht="15" x14ac:dyDescent="0.25">
      <c r="A1694" s="428"/>
      <c r="B1694" s="329"/>
      <c r="C1694" s="329"/>
      <c r="D1694" s="334"/>
      <c r="E1694" s="335"/>
      <c r="F1694" s="329"/>
      <c r="G1694" s="329"/>
      <c r="H1694" s="449"/>
      <c r="I1694" s="329"/>
    </row>
    <row r="1695" spans="1:9" s="209" customFormat="1" ht="15" x14ac:dyDescent="0.25">
      <c r="A1695" s="428"/>
      <c r="B1695" s="329"/>
      <c r="C1695" s="329"/>
      <c r="D1695" s="334"/>
      <c r="E1695" s="335"/>
      <c r="F1695" s="329"/>
      <c r="G1695" s="329"/>
      <c r="H1695" s="449"/>
      <c r="I1695" s="329"/>
    </row>
    <row r="1696" spans="1:9" s="209" customFormat="1" ht="15" x14ac:dyDescent="0.25">
      <c r="A1696" s="428"/>
      <c r="B1696" s="329"/>
      <c r="C1696" s="329"/>
      <c r="D1696" s="334"/>
      <c r="E1696" s="335"/>
      <c r="F1696" s="329"/>
      <c r="G1696" s="329"/>
      <c r="H1696" s="449"/>
      <c r="I1696" s="329"/>
    </row>
    <row r="1697" spans="1:9" s="209" customFormat="1" ht="15" x14ac:dyDescent="0.25">
      <c r="A1697" s="428"/>
      <c r="B1697" s="329"/>
      <c r="C1697" s="329"/>
      <c r="D1697" s="334"/>
      <c r="E1697" s="335"/>
      <c r="F1697" s="329"/>
      <c r="G1697" s="329"/>
      <c r="H1697" s="449"/>
      <c r="I1697" s="329"/>
    </row>
    <row r="1698" spans="1:9" s="209" customFormat="1" ht="15" x14ac:dyDescent="0.25">
      <c r="A1698" s="428"/>
      <c r="B1698" s="329"/>
      <c r="C1698" s="329"/>
      <c r="D1698" s="334"/>
      <c r="E1698" s="335"/>
      <c r="F1698" s="329"/>
      <c r="G1698" s="329"/>
      <c r="H1698" s="449"/>
      <c r="I1698" s="329"/>
    </row>
    <row r="1699" spans="1:9" s="209" customFormat="1" ht="15" x14ac:dyDescent="0.25">
      <c r="A1699" s="428"/>
      <c r="B1699" s="329"/>
      <c r="C1699" s="329"/>
      <c r="D1699" s="334"/>
      <c r="E1699" s="335"/>
      <c r="F1699" s="329"/>
      <c r="G1699" s="329"/>
      <c r="H1699" s="449"/>
      <c r="I1699" s="329"/>
    </row>
    <row r="1700" spans="1:9" s="209" customFormat="1" ht="15" x14ac:dyDescent="0.25">
      <c r="A1700" s="428"/>
      <c r="B1700" s="329"/>
      <c r="C1700" s="329"/>
      <c r="D1700" s="334"/>
      <c r="E1700" s="335"/>
      <c r="F1700" s="329"/>
      <c r="G1700" s="329"/>
      <c r="H1700" s="449"/>
      <c r="I1700" s="329"/>
    </row>
    <row r="1701" spans="1:9" s="209" customFormat="1" ht="15" x14ac:dyDescent="0.25">
      <c r="A1701" s="428"/>
      <c r="B1701" s="329"/>
      <c r="C1701" s="329"/>
      <c r="D1701" s="334"/>
      <c r="E1701" s="335"/>
      <c r="F1701" s="329"/>
      <c r="G1701" s="329"/>
      <c r="H1701" s="449"/>
      <c r="I1701" s="329"/>
    </row>
    <row r="1702" spans="1:9" s="209" customFormat="1" ht="15" x14ac:dyDescent="0.25">
      <c r="A1702" s="428"/>
      <c r="B1702" s="329"/>
      <c r="C1702" s="329"/>
      <c r="D1702" s="334"/>
      <c r="E1702" s="335"/>
      <c r="F1702" s="329"/>
      <c r="G1702" s="329"/>
      <c r="H1702" s="449"/>
      <c r="I1702" s="329"/>
    </row>
    <row r="1703" spans="1:9" s="209" customFormat="1" ht="15" x14ac:dyDescent="0.25">
      <c r="A1703" s="428"/>
      <c r="B1703" s="329"/>
      <c r="C1703" s="329"/>
      <c r="D1703" s="334"/>
      <c r="E1703" s="335"/>
      <c r="F1703" s="329"/>
      <c r="G1703" s="329"/>
      <c r="H1703" s="449"/>
      <c r="I1703" s="329"/>
    </row>
    <row r="1704" spans="1:9" s="209" customFormat="1" ht="15" x14ac:dyDescent="0.25">
      <c r="A1704" s="428"/>
      <c r="B1704" s="329"/>
      <c r="C1704" s="329"/>
      <c r="D1704" s="334"/>
      <c r="E1704" s="335"/>
      <c r="F1704" s="329"/>
      <c r="G1704" s="329"/>
      <c r="H1704" s="449"/>
      <c r="I1704" s="329"/>
    </row>
    <row r="1705" spans="1:9" s="209" customFormat="1" ht="15" x14ac:dyDescent="0.25">
      <c r="A1705" s="428"/>
      <c r="B1705" s="329"/>
      <c r="C1705" s="329"/>
      <c r="D1705" s="334"/>
      <c r="E1705" s="335"/>
      <c r="F1705" s="329"/>
      <c r="G1705" s="329"/>
      <c r="H1705" s="449"/>
      <c r="I1705" s="329"/>
    </row>
    <row r="1706" spans="1:9" s="209" customFormat="1" ht="15" x14ac:dyDescent="0.25">
      <c r="A1706" s="428"/>
      <c r="B1706" s="329"/>
      <c r="C1706" s="329"/>
      <c r="D1706" s="334"/>
      <c r="E1706" s="335"/>
      <c r="F1706" s="329"/>
      <c r="G1706" s="329"/>
      <c r="H1706" s="449"/>
      <c r="I1706" s="329"/>
    </row>
    <row r="1707" spans="1:9" s="209" customFormat="1" ht="15" x14ac:dyDescent="0.25">
      <c r="A1707" s="428"/>
      <c r="B1707" s="329"/>
      <c r="C1707" s="329"/>
      <c r="D1707" s="334"/>
      <c r="E1707" s="335"/>
      <c r="F1707" s="329"/>
      <c r="G1707" s="329"/>
      <c r="H1707" s="449"/>
      <c r="I1707" s="329"/>
    </row>
    <row r="1708" spans="1:9" s="209" customFormat="1" ht="15" x14ac:dyDescent="0.25">
      <c r="A1708" s="428"/>
      <c r="B1708" s="329"/>
      <c r="C1708" s="329"/>
      <c r="D1708" s="334"/>
      <c r="E1708" s="335"/>
      <c r="F1708" s="329"/>
      <c r="G1708" s="329"/>
      <c r="H1708" s="449"/>
      <c r="I1708" s="329"/>
    </row>
    <row r="1709" spans="1:9" s="209" customFormat="1" ht="15" x14ac:dyDescent="0.25">
      <c r="A1709" s="428"/>
      <c r="B1709" s="329"/>
      <c r="C1709" s="329"/>
      <c r="D1709" s="334"/>
      <c r="E1709" s="335"/>
      <c r="F1709" s="329"/>
      <c r="G1709" s="329"/>
      <c r="H1709" s="449"/>
      <c r="I1709" s="329"/>
    </row>
    <row r="1710" spans="1:9" s="209" customFormat="1" ht="15" x14ac:dyDescent="0.25">
      <c r="A1710" s="428"/>
      <c r="B1710" s="329"/>
      <c r="C1710" s="329"/>
      <c r="D1710" s="334"/>
      <c r="E1710" s="335"/>
      <c r="F1710" s="329"/>
      <c r="G1710" s="329"/>
      <c r="H1710" s="449"/>
      <c r="I1710" s="329"/>
    </row>
    <row r="1711" spans="1:9" s="209" customFormat="1" ht="15" x14ac:dyDescent="0.25">
      <c r="A1711" s="428"/>
      <c r="B1711" s="329"/>
      <c r="C1711" s="329"/>
      <c r="D1711" s="334"/>
      <c r="E1711" s="335"/>
      <c r="F1711" s="329"/>
      <c r="G1711" s="329"/>
      <c r="H1711" s="449"/>
      <c r="I1711" s="329"/>
    </row>
    <row r="1712" spans="1:9" s="209" customFormat="1" ht="15" x14ac:dyDescent="0.25">
      <c r="A1712" s="428"/>
      <c r="B1712" s="329"/>
      <c r="C1712" s="329"/>
      <c r="D1712" s="334"/>
      <c r="E1712" s="335"/>
      <c r="F1712" s="329"/>
      <c r="G1712" s="329"/>
      <c r="H1712" s="449"/>
      <c r="I1712" s="329"/>
    </row>
    <row r="1713" spans="1:9" s="209" customFormat="1" ht="15" x14ac:dyDescent="0.25">
      <c r="A1713" s="428"/>
      <c r="B1713" s="329"/>
      <c r="C1713" s="329"/>
      <c r="D1713" s="334"/>
      <c r="E1713" s="335"/>
      <c r="F1713" s="329"/>
      <c r="G1713" s="329"/>
      <c r="H1713" s="449"/>
      <c r="I1713" s="329"/>
    </row>
    <row r="1714" spans="1:9" s="209" customFormat="1" ht="15" x14ac:dyDescent="0.25">
      <c r="A1714" s="428"/>
      <c r="B1714" s="329"/>
      <c r="C1714" s="329"/>
      <c r="D1714" s="334"/>
      <c r="E1714" s="335"/>
      <c r="F1714" s="329"/>
      <c r="G1714" s="329"/>
      <c r="H1714" s="449"/>
      <c r="I1714" s="329"/>
    </row>
    <row r="1715" spans="1:9" s="209" customFormat="1" ht="15" x14ac:dyDescent="0.25">
      <c r="A1715" s="428"/>
      <c r="B1715" s="329"/>
      <c r="C1715" s="329"/>
      <c r="D1715" s="334"/>
      <c r="E1715" s="335"/>
      <c r="F1715" s="329"/>
      <c r="G1715" s="329"/>
      <c r="H1715" s="449"/>
      <c r="I1715" s="329"/>
    </row>
    <row r="1716" spans="1:9" s="209" customFormat="1" ht="15" x14ac:dyDescent="0.25">
      <c r="A1716" s="428"/>
      <c r="B1716" s="329"/>
      <c r="C1716" s="329"/>
      <c r="D1716" s="334"/>
      <c r="E1716" s="335"/>
      <c r="F1716" s="329"/>
      <c r="G1716" s="329"/>
      <c r="H1716" s="449"/>
      <c r="I1716" s="329"/>
    </row>
    <row r="1717" spans="1:9" s="209" customFormat="1" ht="15" x14ac:dyDescent="0.25">
      <c r="A1717" s="428"/>
      <c r="B1717" s="329"/>
      <c r="C1717" s="329"/>
      <c r="D1717" s="334"/>
      <c r="E1717" s="335"/>
      <c r="F1717" s="329"/>
      <c r="G1717" s="329"/>
      <c r="H1717" s="449"/>
      <c r="I1717" s="329"/>
    </row>
    <row r="1718" spans="1:9" s="209" customFormat="1" ht="15" x14ac:dyDescent="0.25">
      <c r="A1718" s="428"/>
      <c r="B1718" s="329"/>
      <c r="C1718" s="329"/>
      <c r="D1718" s="334"/>
      <c r="E1718" s="335"/>
      <c r="F1718" s="329"/>
      <c r="G1718" s="329"/>
      <c r="H1718" s="449"/>
      <c r="I1718" s="329"/>
    </row>
    <row r="1719" spans="1:9" s="209" customFormat="1" ht="15" x14ac:dyDescent="0.25">
      <c r="A1719" s="428"/>
      <c r="B1719" s="329"/>
      <c r="C1719" s="329"/>
      <c r="D1719" s="334"/>
      <c r="E1719" s="335"/>
      <c r="F1719" s="329"/>
      <c r="G1719" s="329"/>
      <c r="H1719" s="449"/>
      <c r="I1719" s="329"/>
    </row>
    <row r="1720" spans="1:9" s="209" customFormat="1" ht="15" x14ac:dyDescent="0.25">
      <c r="A1720" s="428"/>
      <c r="B1720" s="329"/>
      <c r="C1720" s="329"/>
      <c r="D1720" s="334"/>
      <c r="E1720" s="335"/>
      <c r="F1720" s="329"/>
      <c r="G1720" s="329"/>
      <c r="H1720" s="449"/>
      <c r="I1720" s="329"/>
    </row>
    <row r="1721" spans="1:9" s="209" customFormat="1" ht="15" x14ac:dyDescent="0.25">
      <c r="A1721" s="428"/>
      <c r="B1721" s="329"/>
      <c r="C1721" s="329"/>
      <c r="D1721" s="334"/>
      <c r="E1721" s="335"/>
      <c r="F1721" s="329"/>
      <c r="G1721" s="329"/>
      <c r="H1721" s="449"/>
      <c r="I1721" s="329"/>
    </row>
    <row r="1722" spans="1:9" s="209" customFormat="1" ht="15" x14ac:dyDescent="0.25">
      <c r="A1722" s="428"/>
      <c r="B1722" s="329"/>
      <c r="C1722" s="329"/>
      <c r="D1722" s="334"/>
      <c r="E1722" s="335"/>
      <c r="F1722" s="329"/>
      <c r="G1722" s="329"/>
      <c r="H1722" s="449"/>
      <c r="I1722" s="329"/>
    </row>
    <row r="1723" spans="1:9" s="209" customFormat="1" ht="15" x14ac:dyDescent="0.25">
      <c r="A1723" s="428"/>
      <c r="B1723" s="329"/>
      <c r="C1723" s="329"/>
      <c r="D1723" s="334"/>
      <c r="E1723" s="335"/>
      <c r="F1723" s="329"/>
      <c r="G1723" s="329"/>
      <c r="H1723" s="449"/>
      <c r="I1723" s="329"/>
    </row>
    <row r="1724" spans="1:9" s="209" customFormat="1" ht="15" x14ac:dyDescent="0.25">
      <c r="A1724" s="428"/>
      <c r="B1724" s="329"/>
      <c r="C1724" s="329"/>
      <c r="D1724" s="334"/>
      <c r="E1724" s="335"/>
      <c r="F1724" s="329"/>
      <c r="G1724" s="329"/>
      <c r="H1724" s="449"/>
      <c r="I1724" s="329"/>
    </row>
    <row r="1725" spans="1:9" s="209" customFormat="1" ht="15" x14ac:dyDescent="0.25">
      <c r="A1725" s="428"/>
      <c r="B1725" s="329"/>
      <c r="C1725" s="329"/>
      <c r="D1725" s="334"/>
      <c r="E1725" s="335"/>
      <c r="F1725" s="329"/>
      <c r="G1725" s="329"/>
      <c r="H1725" s="449"/>
      <c r="I1725" s="329"/>
    </row>
    <row r="1726" spans="1:9" s="209" customFormat="1" ht="15" x14ac:dyDescent="0.25">
      <c r="A1726" s="428"/>
      <c r="B1726" s="329"/>
      <c r="C1726" s="329"/>
      <c r="D1726" s="334"/>
      <c r="E1726" s="335"/>
      <c r="F1726" s="329"/>
      <c r="G1726" s="329"/>
      <c r="H1726" s="449"/>
      <c r="I1726" s="329"/>
    </row>
    <row r="1727" spans="1:9" s="209" customFormat="1" ht="15" x14ac:dyDescent="0.25">
      <c r="A1727" s="428"/>
      <c r="B1727" s="329"/>
      <c r="C1727" s="329"/>
      <c r="D1727" s="334"/>
      <c r="E1727" s="335"/>
      <c r="F1727" s="329"/>
      <c r="G1727" s="329"/>
      <c r="H1727" s="449"/>
      <c r="I1727" s="329"/>
    </row>
    <row r="1728" spans="1:9" s="209" customFormat="1" ht="15" x14ac:dyDescent="0.25">
      <c r="A1728" s="428"/>
      <c r="B1728" s="329"/>
      <c r="C1728" s="329"/>
      <c r="D1728" s="334"/>
      <c r="E1728" s="335"/>
      <c r="F1728" s="329"/>
      <c r="G1728" s="329"/>
      <c r="H1728" s="449"/>
      <c r="I1728" s="329"/>
    </row>
    <row r="1729" spans="1:9" s="209" customFormat="1" ht="15" x14ac:dyDescent="0.25">
      <c r="A1729" s="428"/>
      <c r="B1729" s="329"/>
      <c r="C1729" s="329"/>
      <c r="D1729" s="334"/>
      <c r="E1729" s="335"/>
      <c r="F1729" s="329"/>
      <c r="G1729" s="329"/>
      <c r="H1729" s="449"/>
      <c r="I1729" s="329"/>
    </row>
    <row r="1730" spans="1:9" s="209" customFormat="1" ht="15" x14ac:dyDescent="0.25">
      <c r="A1730" s="428"/>
      <c r="B1730" s="329"/>
      <c r="C1730" s="329"/>
      <c r="D1730" s="334"/>
      <c r="E1730" s="335"/>
      <c r="F1730" s="329"/>
      <c r="G1730" s="329"/>
      <c r="H1730" s="449"/>
      <c r="I1730" s="329"/>
    </row>
    <row r="1731" spans="1:9" s="209" customFormat="1" x14ac:dyDescent="0.2">
      <c r="B1731" s="329"/>
      <c r="C1731" s="329"/>
      <c r="E1731" s="599"/>
      <c r="F1731" s="329"/>
      <c r="H1731" s="220"/>
      <c r="I1731" s="329"/>
    </row>
    <row r="1732" spans="1:9" s="209" customFormat="1" ht="15" x14ac:dyDescent="0.25">
      <c r="A1732" s="428"/>
      <c r="B1732" s="329"/>
      <c r="C1732" s="329"/>
      <c r="D1732" s="334"/>
      <c r="E1732" s="335"/>
      <c r="F1732" s="329"/>
      <c r="G1732" s="329"/>
      <c r="H1732" s="449"/>
      <c r="I1732" s="329"/>
    </row>
    <row r="1733" spans="1:9" s="209" customFormat="1" ht="15" x14ac:dyDescent="0.25">
      <c r="A1733" s="428"/>
      <c r="B1733" s="329"/>
      <c r="C1733" s="329"/>
      <c r="D1733" s="334"/>
      <c r="E1733" s="335"/>
      <c r="F1733" s="329"/>
      <c r="G1733" s="329"/>
      <c r="H1733" s="449"/>
      <c r="I1733" s="329"/>
    </row>
    <row r="1734" spans="1:9" s="209" customFormat="1" x14ac:dyDescent="0.2">
      <c r="A1734" s="448"/>
      <c r="B1734" s="329"/>
      <c r="C1734" s="329"/>
      <c r="D1734" s="334"/>
      <c r="E1734" s="599"/>
      <c r="H1734" s="449"/>
      <c r="I1734" s="329"/>
    </row>
    <row r="1735" spans="1:9" s="209" customFormat="1" x14ac:dyDescent="0.2">
      <c r="A1735" s="448"/>
      <c r="B1735" s="329"/>
      <c r="C1735" s="329"/>
      <c r="D1735" s="334"/>
      <c r="E1735" s="599"/>
      <c r="H1735" s="449"/>
      <c r="I1735" s="329"/>
    </row>
    <row r="1736" spans="1:9" s="209" customFormat="1" x14ac:dyDescent="0.2">
      <c r="A1736" s="448"/>
      <c r="B1736" s="329"/>
      <c r="C1736" s="329"/>
      <c r="D1736" s="334"/>
      <c r="E1736" s="599"/>
      <c r="H1736" s="449"/>
      <c r="I1736" s="329"/>
    </row>
    <row r="1737" spans="1:9" s="209" customFormat="1" x14ac:dyDescent="0.2">
      <c r="A1737" s="448"/>
      <c r="B1737" s="329"/>
      <c r="C1737" s="329"/>
      <c r="D1737" s="334"/>
      <c r="E1737" s="599"/>
      <c r="F1737" s="329"/>
      <c r="H1737" s="449"/>
      <c r="I1737" s="329"/>
    </row>
    <row r="1738" spans="1:9" s="209" customFormat="1" x14ac:dyDescent="0.2">
      <c r="A1738" s="448"/>
      <c r="B1738" s="329"/>
      <c r="C1738" s="329"/>
      <c r="D1738" s="334"/>
      <c r="E1738" s="599"/>
      <c r="F1738" s="329"/>
      <c r="H1738" s="449"/>
      <c r="I1738" s="329"/>
    </row>
    <row r="1739" spans="1:9" s="209" customFormat="1" x14ac:dyDescent="0.2">
      <c r="A1739" s="448"/>
      <c r="B1739" s="329"/>
      <c r="C1739" s="329"/>
      <c r="D1739" s="334"/>
      <c r="E1739" s="599"/>
      <c r="F1739" s="329"/>
      <c r="H1739" s="449"/>
      <c r="I1739" s="329"/>
    </row>
    <row r="1740" spans="1:9" s="209" customFormat="1" x14ac:dyDescent="0.2">
      <c r="A1740" s="448"/>
      <c r="B1740" s="329"/>
      <c r="C1740" s="329"/>
      <c r="D1740" s="334"/>
      <c r="E1740" s="599"/>
      <c r="F1740" s="329"/>
      <c r="G1740" s="329"/>
      <c r="H1740" s="449"/>
      <c r="I1740" s="329"/>
    </row>
    <row r="1741" spans="1:9" s="209" customFormat="1" x14ac:dyDescent="0.2">
      <c r="A1741" s="448"/>
      <c r="B1741" s="329"/>
      <c r="C1741" s="329"/>
      <c r="D1741" s="334"/>
      <c r="E1741" s="599"/>
      <c r="F1741" s="329"/>
      <c r="G1741" s="329"/>
      <c r="H1741" s="449"/>
      <c r="I1741" s="329"/>
    </row>
    <row r="1742" spans="1:9" s="209" customFormat="1" x14ac:dyDescent="0.2">
      <c r="A1742" s="448"/>
      <c r="B1742" s="329"/>
      <c r="C1742" s="329"/>
      <c r="D1742" s="334"/>
      <c r="E1742" s="599"/>
      <c r="F1742" s="329"/>
      <c r="G1742" s="329"/>
      <c r="H1742" s="449"/>
      <c r="I1742" s="329"/>
    </row>
    <row r="1743" spans="1:9" s="209" customFormat="1" x14ac:dyDescent="0.2">
      <c r="A1743" s="448"/>
      <c r="B1743" s="329"/>
      <c r="C1743" s="329"/>
      <c r="D1743" s="334"/>
      <c r="E1743" s="599"/>
      <c r="F1743" s="329"/>
      <c r="G1743" s="329"/>
      <c r="H1743" s="449"/>
      <c r="I1743" s="329"/>
    </row>
    <row r="1744" spans="1:9" s="209" customFormat="1" x14ac:dyDescent="0.2">
      <c r="A1744" s="448"/>
      <c r="B1744" s="329"/>
      <c r="C1744" s="329"/>
      <c r="D1744" s="334"/>
      <c r="E1744" s="599"/>
      <c r="F1744" s="329"/>
      <c r="G1744" s="329"/>
      <c r="H1744" s="449"/>
      <c r="I1744" s="329"/>
    </row>
    <row r="1745" spans="1:9" s="209" customFormat="1" x14ac:dyDescent="0.2">
      <c r="A1745" s="448"/>
      <c r="B1745" s="329"/>
      <c r="C1745" s="329"/>
      <c r="D1745" s="334"/>
      <c r="E1745" s="599"/>
      <c r="F1745" s="329"/>
      <c r="G1745" s="329"/>
      <c r="H1745" s="449"/>
      <c r="I1745" s="329"/>
    </row>
    <row r="1746" spans="1:9" s="209" customFormat="1" x14ac:dyDescent="0.2">
      <c r="A1746" s="448"/>
      <c r="B1746" s="329"/>
      <c r="C1746" s="329"/>
      <c r="D1746" s="334"/>
      <c r="E1746" s="599"/>
      <c r="F1746" s="329"/>
      <c r="G1746" s="329"/>
      <c r="H1746" s="449"/>
      <c r="I1746" s="329"/>
    </row>
    <row r="1747" spans="1:9" s="209" customFormat="1" x14ac:dyDescent="0.2">
      <c r="A1747" s="448"/>
      <c r="B1747" s="329"/>
      <c r="C1747" s="329"/>
      <c r="D1747" s="334"/>
      <c r="E1747" s="599"/>
      <c r="F1747" s="329"/>
      <c r="G1747" s="329"/>
      <c r="H1747" s="449"/>
      <c r="I1747" s="329"/>
    </row>
    <row r="1748" spans="1:9" s="209" customFormat="1" x14ac:dyDescent="0.2">
      <c r="A1748" s="448"/>
      <c r="B1748" s="329"/>
      <c r="C1748" s="329"/>
      <c r="D1748" s="334"/>
      <c r="E1748" s="599"/>
      <c r="F1748" s="329"/>
      <c r="G1748" s="329"/>
      <c r="H1748" s="449"/>
      <c r="I1748" s="329"/>
    </row>
    <row r="1749" spans="1:9" s="209" customFormat="1" x14ac:dyDescent="0.2">
      <c r="A1749" s="448"/>
      <c r="B1749" s="329"/>
      <c r="C1749" s="329"/>
      <c r="D1749" s="334"/>
      <c r="E1749" s="599"/>
      <c r="F1749" s="329"/>
      <c r="G1749" s="329"/>
      <c r="H1749" s="449"/>
      <c r="I1749" s="329"/>
    </row>
    <row r="1750" spans="1:9" s="209" customFormat="1" x14ac:dyDescent="0.2">
      <c r="A1750" s="448"/>
      <c r="B1750" s="329"/>
      <c r="C1750" s="329"/>
      <c r="D1750" s="334"/>
      <c r="E1750" s="599"/>
      <c r="F1750" s="329"/>
      <c r="G1750" s="329"/>
      <c r="H1750" s="449"/>
      <c r="I1750" s="329"/>
    </row>
    <row r="1751" spans="1:9" s="209" customFormat="1" x14ac:dyDescent="0.2">
      <c r="A1751" s="448"/>
      <c r="B1751" s="329"/>
      <c r="C1751" s="329"/>
      <c r="D1751" s="334"/>
      <c r="E1751" s="599"/>
      <c r="F1751" s="329"/>
      <c r="G1751" s="329"/>
      <c r="H1751" s="449"/>
      <c r="I1751" s="329"/>
    </row>
    <row r="1752" spans="1:9" s="209" customFormat="1" x14ac:dyDescent="0.2">
      <c r="A1752" s="448"/>
      <c r="B1752" s="329"/>
      <c r="C1752" s="329"/>
      <c r="D1752" s="334"/>
      <c r="E1752" s="599"/>
      <c r="F1752" s="329"/>
      <c r="G1752" s="329"/>
      <c r="H1752" s="449"/>
      <c r="I1752" s="329"/>
    </row>
    <row r="1753" spans="1:9" s="209" customFormat="1" x14ac:dyDescent="0.2">
      <c r="A1753" s="448"/>
      <c r="B1753" s="329"/>
      <c r="C1753" s="329"/>
      <c r="D1753" s="334"/>
      <c r="E1753" s="599"/>
      <c r="F1753" s="329"/>
      <c r="G1753" s="329"/>
      <c r="H1753" s="449"/>
      <c r="I1753" s="329"/>
    </row>
    <row r="1754" spans="1:9" s="209" customFormat="1" x14ac:dyDescent="0.2">
      <c r="A1754" s="448"/>
      <c r="B1754" s="329"/>
      <c r="C1754" s="329"/>
      <c r="D1754" s="334"/>
      <c r="E1754" s="599"/>
      <c r="F1754" s="329"/>
      <c r="G1754" s="329"/>
      <c r="H1754" s="449"/>
      <c r="I1754" s="329"/>
    </row>
    <row r="1755" spans="1:9" s="209" customFormat="1" x14ac:dyDescent="0.2">
      <c r="A1755" s="448"/>
      <c r="B1755" s="329"/>
      <c r="C1755" s="329"/>
      <c r="D1755" s="334"/>
      <c r="E1755" s="599"/>
      <c r="F1755" s="329"/>
      <c r="G1755" s="329"/>
      <c r="H1755" s="449"/>
      <c r="I1755" s="329"/>
    </row>
    <row r="1756" spans="1:9" s="209" customFormat="1" x14ac:dyDescent="0.2">
      <c r="A1756" s="448"/>
      <c r="B1756" s="329"/>
      <c r="C1756" s="329"/>
      <c r="D1756" s="334"/>
      <c r="E1756" s="599"/>
      <c r="F1756" s="329"/>
      <c r="G1756" s="329"/>
      <c r="H1756" s="449"/>
      <c r="I1756" s="329"/>
    </row>
    <row r="1757" spans="1:9" s="209" customFormat="1" x14ac:dyDescent="0.2">
      <c r="A1757" s="448"/>
      <c r="B1757" s="329"/>
      <c r="C1757" s="329"/>
      <c r="D1757" s="334"/>
      <c r="E1757" s="599"/>
      <c r="F1757" s="329"/>
      <c r="G1757" s="329"/>
      <c r="H1757" s="449"/>
      <c r="I1757" s="329"/>
    </row>
    <row r="1758" spans="1:9" s="209" customFormat="1" x14ac:dyDescent="0.2">
      <c r="A1758" s="448"/>
      <c r="B1758" s="329"/>
      <c r="C1758" s="329"/>
      <c r="D1758" s="334"/>
      <c r="E1758" s="599"/>
      <c r="F1758" s="329"/>
      <c r="G1758" s="329"/>
      <c r="H1758" s="449"/>
      <c r="I1758" s="329"/>
    </row>
    <row r="1759" spans="1:9" s="209" customFormat="1" x14ac:dyDescent="0.2">
      <c r="A1759" s="448"/>
      <c r="B1759" s="329"/>
      <c r="C1759" s="329"/>
      <c r="D1759" s="334"/>
      <c r="E1759" s="599"/>
      <c r="F1759" s="329"/>
      <c r="G1759" s="329"/>
      <c r="H1759" s="449"/>
      <c r="I1759" s="329"/>
    </row>
    <row r="1760" spans="1:9" s="209" customFormat="1" x14ac:dyDescent="0.2">
      <c r="A1760" s="448"/>
      <c r="B1760" s="329"/>
      <c r="C1760" s="329"/>
      <c r="D1760" s="334"/>
      <c r="E1760" s="599"/>
      <c r="F1760" s="329"/>
      <c r="G1760" s="329"/>
      <c r="H1760" s="449"/>
      <c r="I1760" s="329"/>
    </row>
    <row r="1761" spans="1:9" s="209" customFormat="1" x14ac:dyDescent="0.2">
      <c r="A1761" s="448"/>
      <c r="B1761" s="329"/>
      <c r="C1761" s="329"/>
      <c r="D1761" s="334"/>
      <c r="E1761" s="599"/>
      <c r="F1761" s="329"/>
      <c r="G1761" s="329"/>
      <c r="H1761" s="449"/>
      <c r="I1761" s="329"/>
    </row>
    <row r="1762" spans="1:9" s="209" customFormat="1" x14ac:dyDescent="0.2">
      <c r="A1762" s="448"/>
      <c r="B1762" s="329"/>
      <c r="C1762" s="329"/>
      <c r="D1762" s="334"/>
      <c r="E1762" s="599"/>
      <c r="F1762" s="329"/>
      <c r="G1762" s="329"/>
      <c r="H1762" s="449"/>
      <c r="I1762" s="329"/>
    </row>
    <row r="1763" spans="1:9" s="209" customFormat="1" x14ac:dyDescent="0.2">
      <c r="A1763" s="448"/>
      <c r="B1763" s="329"/>
      <c r="C1763" s="329"/>
      <c r="D1763" s="334"/>
      <c r="E1763" s="599"/>
      <c r="F1763" s="329"/>
      <c r="G1763" s="329"/>
      <c r="H1763" s="449"/>
      <c r="I1763" s="329"/>
    </row>
    <row r="1764" spans="1:9" s="209" customFormat="1" x14ac:dyDescent="0.2">
      <c r="A1764" s="448"/>
      <c r="B1764" s="329"/>
      <c r="C1764" s="329"/>
      <c r="D1764" s="334"/>
      <c r="E1764" s="599"/>
      <c r="F1764" s="329"/>
      <c r="G1764" s="329"/>
      <c r="H1764" s="449"/>
      <c r="I1764" s="329"/>
    </row>
    <row r="1765" spans="1:9" s="209" customFormat="1" x14ac:dyDescent="0.2">
      <c r="A1765" s="448"/>
      <c r="B1765" s="329"/>
      <c r="C1765" s="329"/>
      <c r="D1765" s="334"/>
      <c r="E1765" s="599"/>
      <c r="F1765" s="329"/>
      <c r="G1765" s="329"/>
      <c r="H1765" s="449"/>
      <c r="I1765" s="329"/>
    </row>
    <row r="1766" spans="1:9" s="209" customFormat="1" x14ac:dyDescent="0.2">
      <c r="A1766" s="448"/>
      <c r="B1766" s="329"/>
      <c r="C1766" s="329"/>
      <c r="D1766" s="334"/>
      <c r="E1766" s="599"/>
      <c r="F1766" s="329"/>
      <c r="G1766" s="329"/>
      <c r="H1766" s="449"/>
      <c r="I1766" s="329"/>
    </row>
    <row r="1767" spans="1:9" s="209" customFormat="1" x14ac:dyDescent="0.2">
      <c r="A1767" s="448"/>
      <c r="B1767" s="329"/>
      <c r="C1767" s="329"/>
      <c r="D1767" s="334"/>
      <c r="E1767" s="599"/>
      <c r="F1767" s="329"/>
      <c r="G1767" s="329"/>
      <c r="H1767" s="449"/>
      <c r="I1767" s="329"/>
    </row>
    <row r="1768" spans="1:9" s="209" customFormat="1" x14ac:dyDescent="0.2">
      <c r="A1768" s="448"/>
      <c r="B1768" s="329"/>
      <c r="C1768" s="329"/>
      <c r="D1768" s="334"/>
      <c r="E1768" s="599"/>
      <c r="F1768" s="329"/>
      <c r="G1768" s="329"/>
      <c r="H1768" s="449"/>
      <c r="I1768" s="329"/>
    </row>
    <row r="1769" spans="1:9" s="209" customFormat="1" x14ac:dyDescent="0.2">
      <c r="A1769" s="448"/>
      <c r="B1769" s="329"/>
      <c r="C1769" s="329"/>
      <c r="D1769" s="334"/>
      <c r="E1769" s="599"/>
      <c r="F1769" s="329"/>
      <c r="G1769" s="329"/>
      <c r="H1769" s="449"/>
      <c r="I1769" s="329"/>
    </row>
    <row r="1770" spans="1:9" s="209" customFormat="1" x14ac:dyDescent="0.2">
      <c r="A1770" s="448"/>
      <c r="B1770" s="329"/>
      <c r="C1770" s="329"/>
      <c r="D1770" s="334"/>
      <c r="E1770" s="599"/>
      <c r="F1770" s="329"/>
      <c r="G1770" s="329"/>
      <c r="H1770" s="449"/>
      <c r="I1770" s="329"/>
    </row>
    <row r="1771" spans="1:9" s="209" customFormat="1" x14ac:dyDescent="0.2">
      <c r="A1771" s="448"/>
      <c r="B1771" s="329"/>
      <c r="C1771" s="329"/>
      <c r="D1771" s="334"/>
      <c r="E1771" s="599"/>
      <c r="F1771" s="329"/>
      <c r="G1771" s="329"/>
      <c r="H1771" s="449"/>
      <c r="I1771" s="329"/>
    </row>
    <row r="1772" spans="1:9" s="209" customFormat="1" x14ac:dyDescent="0.2">
      <c r="A1772" s="448"/>
      <c r="B1772" s="329"/>
      <c r="C1772" s="329"/>
      <c r="D1772" s="334"/>
      <c r="E1772" s="599"/>
      <c r="F1772" s="329"/>
      <c r="G1772" s="329"/>
      <c r="H1772" s="449"/>
      <c r="I1772" s="329"/>
    </row>
    <row r="1773" spans="1:9" s="209" customFormat="1" x14ac:dyDescent="0.2">
      <c r="A1773" s="448"/>
      <c r="B1773" s="329"/>
      <c r="C1773" s="329"/>
      <c r="D1773" s="334"/>
      <c r="E1773" s="599"/>
      <c r="F1773" s="329"/>
      <c r="G1773" s="329"/>
      <c r="H1773" s="449"/>
      <c r="I1773" s="329"/>
    </row>
    <row r="1774" spans="1:9" s="209" customFormat="1" x14ac:dyDescent="0.2">
      <c r="A1774" s="448"/>
      <c r="B1774" s="329"/>
      <c r="C1774" s="329"/>
      <c r="D1774" s="334"/>
      <c r="E1774" s="599"/>
      <c r="F1774" s="329"/>
      <c r="G1774" s="329"/>
      <c r="H1774" s="449"/>
      <c r="I1774" s="329"/>
    </row>
    <row r="1775" spans="1:9" s="209" customFormat="1" x14ac:dyDescent="0.2">
      <c r="A1775" s="448"/>
      <c r="B1775" s="329"/>
      <c r="C1775" s="329"/>
      <c r="D1775" s="334"/>
      <c r="E1775" s="599"/>
      <c r="F1775" s="329"/>
      <c r="G1775" s="329"/>
      <c r="H1775" s="449"/>
      <c r="I1775" s="329"/>
    </row>
    <row r="1776" spans="1:9" s="209" customFormat="1" x14ac:dyDescent="0.2">
      <c r="A1776" s="448"/>
      <c r="B1776" s="329"/>
      <c r="C1776" s="329"/>
      <c r="D1776" s="334"/>
      <c r="E1776" s="599"/>
      <c r="F1776" s="329"/>
      <c r="G1776" s="329"/>
      <c r="H1776" s="449"/>
      <c r="I1776" s="329"/>
    </row>
    <row r="1777" spans="1:9" s="209" customFormat="1" x14ac:dyDescent="0.2">
      <c r="A1777" s="448"/>
      <c r="B1777" s="329"/>
      <c r="C1777" s="329"/>
      <c r="D1777" s="334"/>
      <c r="E1777" s="599"/>
      <c r="F1777" s="329"/>
      <c r="G1777" s="329"/>
      <c r="H1777" s="449"/>
      <c r="I1777" s="329"/>
    </row>
    <row r="1778" spans="1:9" s="209" customFormat="1" x14ac:dyDescent="0.2">
      <c r="A1778" s="448"/>
      <c r="B1778" s="329"/>
      <c r="C1778" s="329"/>
      <c r="D1778" s="334"/>
      <c r="E1778" s="599"/>
      <c r="F1778" s="329"/>
      <c r="G1778" s="329"/>
      <c r="H1778" s="449"/>
      <c r="I1778" s="329"/>
    </row>
    <row r="1779" spans="1:9" s="209" customFormat="1" x14ac:dyDescent="0.2">
      <c r="A1779" s="448"/>
      <c r="B1779" s="329"/>
      <c r="C1779" s="329"/>
      <c r="D1779" s="334"/>
      <c r="E1779" s="599"/>
      <c r="F1779" s="329"/>
      <c r="G1779" s="329"/>
      <c r="H1779" s="449"/>
      <c r="I1779" s="329"/>
    </row>
    <row r="1780" spans="1:9" s="209" customFormat="1" x14ac:dyDescent="0.2">
      <c r="A1780" s="448"/>
      <c r="B1780" s="329"/>
      <c r="C1780" s="329"/>
      <c r="D1780" s="334"/>
      <c r="E1780" s="599"/>
      <c r="F1780" s="329"/>
      <c r="G1780" s="329"/>
      <c r="H1780" s="449"/>
      <c r="I1780" s="329"/>
    </row>
    <row r="1781" spans="1:9" s="209" customFormat="1" x14ac:dyDescent="0.2">
      <c r="A1781" s="448"/>
      <c r="B1781" s="329"/>
      <c r="C1781" s="329"/>
      <c r="D1781" s="334"/>
      <c r="E1781" s="599"/>
      <c r="F1781" s="329"/>
      <c r="G1781" s="329"/>
      <c r="H1781" s="449"/>
      <c r="I1781" s="329"/>
    </row>
    <row r="1782" spans="1:9" s="209" customFormat="1" x14ac:dyDescent="0.2">
      <c r="A1782" s="448"/>
      <c r="B1782" s="329"/>
      <c r="C1782" s="329"/>
      <c r="D1782" s="334"/>
      <c r="E1782" s="599"/>
      <c r="F1782" s="329"/>
      <c r="G1782" s="329"/>
      <c r="H1782" s="449"/>
      <c r="I1782" s="329"/>
    </row>
    <row r="1783" spans="1:9" s="209" customFormat="1" x14ac:dyDescent="0.2">
      <c r="A1783" s="448"/>
      <c r="B1783" s="329"/>
      <c r="C1783" s="329"/>
      <c r="D1783" s="334"/>
      <c r="E1783" s="599"/>
      <c r="F1783" s="329"/>
      <c r="G1783" s="329"/>
      <c r="H1783" s="449"/>
      <c r="I1783" s="329"/>
    </row>
    <row r="1784" spans="1:9" s="209" customFormat="1" x14ac:dyDescent="0.2">
      <c r="A1784" s="448"/>
      <c r="B1784" s="329"/>
      <c r="C1784" s="329"/>
      <c r="D1784" s="334"/>
      <c r="E1784" s="599"/>
      <c r="F1784" s="329"/>
      <c r="G1784" s="329"/>
      <c r="H1784" s="449"/>
      <c r="I1784" s="329"/>
    </row>
    <row r="1785" spans="1:9" s="209" customFormat="1" x14ac:dyDescent="0.2">
      <c r="A1785" s="448"/>
      <c r="B1785" s="329"/>
      <c r="C1785" s="329"/>
      <c r="D1785" s="334"/>
      <c r="E1785" s="599"/>
      <c r="F1785" s="329"/>
      <c r="G1785" s="329"/>
      <c r="H1785" s="449"/>
      <c r="I1785" s="329"/>
    </row>
    <row r="1786" spans="1:9" s="209" customFormat="1" x14ac:dyDescent="0.2">
      <c r="A1786" s="448"/>
      <c r="B1786" s="329"/>
      <c r="C1786" s="329"/>
      <c r="D1786" s="334"/>
      <c r="E1786" s="599"/>
      <c r="F1786" s="329"/>
      <c r="G1786" s="329"/>
      <c r="H1786" s="449"/>
      <c r="I1786" s="329"/>
    </row>
    <row r="1787" spans="1:9" s="209" customFormat="1" x14ac:dyDescent="0.2">
      <c r="A1787" s="448"/>
      <c r="B1787" s="329"/>
      <c r="C1787" s="329"/>
      <c r="D1787" s="334"/>
      <c r="E1787" s="599"/>
      <c r="F1787" s="329"/>
      <c r="G1787" s="329"/>
      <c r="H1787" s="449"/>
      <c r="I1787" s="329"/>
    </row>
    <row r="1788" spans="1:9" s="209" customFormat="1" x14ac:dyDescent="0.2">
      <c r="A1788" s="448"/>
      <c r="B1788" s="329"/>
      <c r="C1788" s="329"/>
      <c r="D1788" s="334"/>
      <c r="E1788" s="599"/>
      <c r="F1788" s="329"/>
      <c r="G1788" s="329"/>
      <c r="H1788" s="449"/>
      <c r="I1788" s="329"/>
    </row>
    <row r="1789" spans="1:9" s="209" customFormat="1" x14ac:dyDescent="0.2">
      <c r="A1789" s="448"/>
      <c r="B1789" s="329"/>
      <c r="C1789" s="329"/>
      <c r="D1789" s="334"/>
      <c r="E1789" s="599"/>
      <c r="F1789" s="329"/>
      <c r="G1789" s="329"/>
      <c r="H1789" s="449"/>
      <c r="I1789" s="329"/>
    </row>
    <row r="1790" spans="1:9" s="209" customFormat="1" x14ac:dyDescent="0.2">
      <c r="A1790" s="448"/>
      <c r="B1790" s="329"/>
      <c r="C1790" s="329"/>
      <c r="D1790" s="334"/>
      <c r="E1790" s="599"/>
      <c r="F1790" s="329"/>
      <c r="G1790" s="329"/>
      <c r="H1790" s="449"/>
      <c r="I1790" s="329"/>
    </row>
    <row r="1791" spans="1:9" s="209" customFormat="1" x14ac:dyDescent="0.2">
      <c r="A1791" s="448"/>
      <c r="B1791" s="329"/>
      <c r="C1791" s="329"/>
      <c r="D1791" s="334"/>
      <c r="E1791" s="599"/>
      <c r="F1791" s="329"/>
      <c r="G1791" s="329"/>
      <c r="H1791" s="449"/>
      <c r="I1791" s="329"/>
    </row>
    <row r="1792" spans="1:9" s="209" customFormat="1" x14ac:dyDescent="0.2">
      <c r="A1792" s="448"/>
      <c r="B1792" s="329"/>
      <c r="C1792" s="329"/>
      <c r="D1792" s="334"/>
      <c r="E1792" s="599"/>
      <c r="F1792" s="329"/>
      <c r="G1792" s="329"/>
      <c r="H1792" s="449"/>
      <c r="I1792" s="329"/>
    </row>
    <row r="1793" spans="1:9" s="209" customFormat="1" x14ac:dyDescent="0.2">
      <c r="A1793" s="448"/>
      <c r="B1793" s="329"/>
      <c r="C1793" s="329"/>
      <c r="D1793" s="334"/>
      <c r="E1793" s="599"/>
      <c r="F1793" s="329"/>
      <c r="G1793" s="329"/>
      <c r="H1793" s="449"/>
      <c r="I1793" s="329"/>
    </row>
    <row r="1794" spans="1:9" s="209" customFormat="1" x14ac:dyDescent="0.2">
      <c r="A1794" s="448"/>
      <c r="B1794" s="329"/>
      <c r="C1794" s="329"/>
      <c r="D1794" s="334"/>
      <c r="E1794" s="599"/>
      <c r="F1794" s="329"/>
      <c r="G1794" s="329"/>
      <c r="H1794" s="449"/>
      <c r="I1794" s="329"/>
    </row>
    <row r="1795" spans="1:9" s="209" customFormat="1" x14ac:dyDescent="0.2">
      <c r="A1795" s="448"/>
      <c r="B1795" s="329"/>
      <c r="C1795" s="329"/>
      <c r="D1795" s="334"/>
      <c r="E1795" s="599"/>
      <c r="F1795" s="329"/>
      <c r="G1795" s="329"/>
      <c r="H1795" s="449"/>
      <c r="I1795" s="329"/>
    </row>
    <row r="1796" spans="1:9" s="209" customFormat="1" x14ac:dyDescent="0.2">
      <c r="A1796" s="448"/>
      <c r="B1796" s="329"/>
      <c r="C1796" s="329"/>
      <c r="D1796" s="334"/>
      <c r="E1796" s="599"/>
      <c r="F1796" s="329"/>
      <c r="G1796" s="329"/>
      <c r="H1796" s="449"/>
      <c r="I1796" s="329"/>
    </row>
    <row r="1797" spans="1:9" s="209" customFormat="1" x14ac:dyDescent="0.2">
      <c r="A1797" s="448"/>
      <c r="B1797" s="329"/>
      <c r="C1797" s="329"/>
      <c r="D1797" s="334"/>
      <c r="E1797" s="599"/>
      <c r="F1797" s="329"/>
      <c r="G1797" s="329"/>
      <c r="H1797" s="449"/>
      <c r="I1797" s="329"/>
    </row>
    <row r="1798" spans="1:9" s="209" customFormat="1" x14ac:dyDescent="0.2">
      <c r="A1798" s="448"/>
      <c r="B1798" s="329"/>
      <c r="C1798" s="329"/>
      <c r="D1798" s="334"/>
      <c r="E1798" s="599"/>
      <c r="F1798" s="329"/>
      <c r="G1798" s="329"/>
      <c r="H1798" s="449"/>
      <c r="I1798" s="329"/>
    </row>
    <row r="1799" spans="1:9" s="209" customFormat="1" x14ac:dyDescent="0.2">
      <c r="A1799" s="448"/>
      <c r="B1799" s="329"/>
      <c r="C1799" s="329"/>
      <c r="D1799" s="334"/>
      <c r="E1799" s="599"/>
      <c r="F1799" s="329"/>
      <c r="G1799" s="329"/>
      <c r="H1799" s="449"/>
      <c r="I1799" s="329"/>
    </row>
    <row r="1800" spans="1:9" s="209" customFormat="1" x14ac:dyDescent="0.2">
      <c r="A1800" s="448"/>
      <c r="B1800" s="329"/>
      <c r="C1800" s="329"/>
      <c r="D1800" s="334"/>
      <c r="E1800" s="599"/>
      <c r="F1800" s="329"/>
      <c r="G1800" s="329"/>
      <c r="H1800" s="449"/>
      <c r="I1800" s="329"/>
    </row>
    <row r="1801" spans="1:9" s="209" customFormat="1" x14ac:dyDescent="0.2">
      <c r="A1801" s="448"/>
      <c r="B1801" s="329"/>
      <c r="C1801" s="329"/>
      <c r="D1801" s="334"/>
      <c r="E1801" s="599"/>
      <c r="F1801" s="329"/>
      <c r="G1801" s="329"/>
      <c r="H1801" s="449"/>
      <c r="I1801" s="329"/>
    </row>
    <row r="1802" spans="1:9" s="209" customFormat="1" x14ac:dyDescent="0.2">
      <c r="A1802" s="448"/>
      <c r="B1802" s="329"/>
      <c r="C1802" s="329"/>
      <c r="D1802" s="334"/>
      <c r="E1802" s="599"/>
      <c r="F1802" s="329"/>
      <c r="G1802" s="329"/>
      <c r="H1802" s="449"/>
      <c r="I1802" s="329"/>
    </row>
    <row r="1803" spans="1:9" s="209" customFormat="1" x14ac:dyDescent="0.2">
      <c r="A1803" s="448"/>
      <c r="B1803" s="329"/>
      <c r="C1803" s="329"/>
      <c r="D1803" s="334"/>
      <c r="E1803" s="599"/>
      <c r="F1803" s="329"/>
      <c r="G1803" s="329"/>
      <c r="H1803" s="449"/>
      <c r="I1803" s="329"/>
    </row>
    <row r="1804" spans="1:9" s="209" customFormat="1" x14ac:dyDescent="0.2">
      <c r="A1804" s="448"/>
      <c r="B1804" s="329"/>
      <c r="C1804" s="329"/>
      <c r="D1804" s="334"/>
      <c r="E1804" s="599"/>
      <c r="F1804" s="329"/>
      <c r="G1804" s="329"/>
      <c r="H1804" s="449"/>
      <c r="I1804" s="329"/>
    </row>
    <row r="1805" spans="1:9" s="209" customFormat="1" x14ac:dyDescent="0.2">
      <c r="A1805" s="448"/>
      <c r="B1805" s="329"/>
      <c r="C1805" s="329"/>
      <c r="D1805" s="334"/>
      <c r="E1805" s="599"/>
      <c r="F1805" s="329"/>
      <c r="G1805" s="329"/>
      <c r="H1805" s="449"/>
      <c r="I1805" s="329"/>
    </row>
    <row r="1806" spans="1:9" s="209" customFormat="1" x14ac:dyDescent="0.2">
      <c r="A1806" s="448"/>
      <c r="B1806" s="329"/>
      <c r="C1806" s="329"/>
      <c r="D1806" s="334"/>
      <c r="E1806" s="599"/>
      <c r="F1806" s="329"/>
      <c r="G1806" s="329"/>
      <c r="H1806" s="449"/>
      <c r="I1806" s="329"/>
    </row>
    <row r="1807" spans="1:9" s="209" customFormat="1" x14ac:dyDescent="0.2">
      <c r="A1807" s="448"/>
      <c r="B1807" s="329"/>
      <c r="C1807" s="329"/>
      <c r="D1807" s="334"/>
      <c r="E1807" s="599"/>
      <c r="F1807" s="329"/>
      <c r="G1807" s="329"/>
      <c r="H1807" s="449"/>
      <c r="I1807" s="329"/>
    </row>
    <row r="1808" spans="1:9" s="209" customFormat="1" x14ac:dyDescent="0.2">
      <c r="A1808" s="448"/>
      <c r="B1808" s="329"/>
      <c r="C1808" s="329"/>
      <c r="D1808" s="334"/>
      <c r="E1808" s="599"/>
      <c r="F1808" s="329"/>
      <c r="G1808" s="329"/>
      <c r="H1808" s="449"/>
      <c r="I1808" s="329"/>
    </row>
    <row r="1809" spans="1:9" s="209" customFormat="1" x14ac:dyDescent="0.2">
      <c r="A1809" s="448"/>
      <c r="B1809" s="329"/>
      <c r="C1809" s="329"/>
      <c r="D1809" s="334"/>
      <c r="E1809" s="599"/>
      <c r="F1809" s="329"/>
      <c r="G1809" s="329"/>
      <c r="H1809" s="449"/>
      <c r="I1809" s="329"/>
    </row>
    <row r="1810" spans="1:9" s="209" customFormat="1" x14ac:dyDescent="0.2">
      <c r="A1810" s="448"/>
      <c r="B1810" s="329"/>
      <c r="C1810" s="329"/>
      <c r="D1810" s="334"/>
      <c r="E1810" s="599"/>
      <c r="F1810" s="329"/>
      <c r="G1810" s="329"/>
      <c r="H1810" s="449"/>
      <c r="I1810" s="329"/>
    </row>
    <row r="1811" spans="1:9" s="209" customFormat="1" x14ac:dyDescent="0.2">
      <c r="A1811" s="448"/>
      <c r="B1811" s="329"/>
      <c r="C1811" s="329"/>
      <c r="D1811" s="334"/>
      <c r="E1811" s="599"/>
      <c r="F1811" s="329"/>
      <c r="G1811" s="329"/>
      <c r="H1811" s="449"/>
      <c r="I1811" s="329"/>
    </row>
    <row r="1812" spans="1:9" s="209" customFormat="1" x14ac:dyDescent="0.2">
      <c r="A1812" s="448"/>
      <c r="B1812" s="329"/>
      <c r="C1812" s="329"/>
      <c r="D1812" s="334"/>
      <c r="E1812" s="599"/>
      <c r="F1812" s="329"/>
      <c r="G1812" s="329"/>
      <c r="H1812" s="449"/>
      <c r="I1812" s="329"/>
    </row>
    <row r="1813" spans="1:9" s="209" customFormat="1" x14ac:dyDescent="0.2">
      <c r="A1813" s="448"/>
      <c r="B1813" s="329"/>
      <c r="C1813" s="329"/>
      <c r="D1813" s="334"/>
      <c r="E1813" s="599"/>
      <c r="F1813" s="329"/>
      <c r="G1813" s="329"/>
      <c r="H1813" s="449"/>
      <c r="I1813" s="329"/>
    </row>
    <row r="1814" spans="1:9" s="209" customFormat="1" x14ac:dyDescent="0.2">
      <c r="A1814" s="448"/>
      <c r="B1814" s="329"/>
      <c r="C1814" s="329"/>
      <c r="D1814" s="334"/>
      <c r="E1814" s="599"/>
      <c r="F1814" s="329"/>
      <c r="G1814" s="329"/>
      <c r="H1814" s="449"/>
      <c r="I1814" s="329"/>
    </row>
    <row r="1815" spans="1:9" s="209" customFormat="1" x14ac:dyDescent="0.2">
      <c r="A1815" s="448"/>
      <c r="B1815" s="329"/>
      <c r="C1815" s="329"/>
      <c r="D1815" s="334"/>
      <c r="E1815" s="599"/>
      <c r="F1815" s="329"/>
      <c r="G1815" s="329"/>
      <c r="H1815" s="449"/>
      <c r="I1815" s="329"/>
    </row>
    <row r="1816" spans="1:9" s="209" customFormat="1" x14ac:dyDescent="0.2">
      <c r="A1816" s="448"/>
      <c r="B1816" s="329"/>
      <c r="C1816" s="329"/>
      <c r="D1816" s="334"/>
      <c r="E1816" s="599"/>
      <c r="F1816" s="329"/>
      <c r="G1816" s="329"/>
      <c r="H1816" s="449"/>
      <c r="I1816" s="329"/>
    </row>
    <row r="1817" spans="1:9" s="209" customFormat="1" x14ac:dyDescent="0.2">
      <c r="A1817" s="448"/>
      <c r="B1817" s="329"/>
      <c r="C1817" s="329"/>
      <c r="D1817" s="334"/>
      <c r="E1817" s="599"/>
      <c r="F1817" s="329"/>
      <c r="G1817" s="329"/>
      <c r="H1817" s="449"/>
      <c r="I1817" s="329"/>
    </row>
    <row r="1818" spans="1:9" s="209" customFormat="1" x14ac:dyDescent="0.2">
      <c r="A1818" s="448"/>
      <c r="B1818" s="329"/>
      <c r="C1818" s="329"/>
      <c r="D1818" s="334"/>
      <c r="E1818" s="599"/>
      <c r="F1818" s="329"/>
      <c r="G1818" s="329"/>
      <c r="H1818" s="449"/>
      <c r="I1818" s="329"/>
    </row>
    <row r="1819" spans="1:9" s="209" customFormat="1" x14ac:dyDescent="0.2">
      <c r="A1819" s="448"/>
      <c r="B1819" s="329"/>
      <c r="C1819" s="329"/>
      <c r="D1819" s="334"/>
      <c r="E1819" s="599"/>
      <c r="F1819" s="329"/>
      <c r="G1819" s="329"/>
      <c r="H1819" s="449"/>
      <c r="I1819" s="329"/>
    </row>
    <row r="1820" spans="1:9" s="209" customFormat="1" x14ac:dyDescent="0.2">
      <c r="A1820" s="448"/>
      <c r="B1820" s="329"/>
      <c r="C1820" s="329"/>
      <c r="D1820" s="334"/>
      <c r="E1820" s="599"/>
      <c r="F1820" s="329"/>
      <c r="G1820" s="329"/>
      <c r="H1820" s="449"/>
      <c r="I1820" s="329"/>
    </row>
    <row r="1821" spans="1:9" s="209" customFormat="1" x14ac:dyDescent="0.2">
      <c r="A1821" s="448"/>
      <c r="B1821" s="329"/>
      <c r="C1821" s="329"/>
      <c r="D1821" s="334"/>
      <c r="E1821" s="599"/>
      <c r="F1821" s="329"/>
      <c r="G1821" s="329"/>
      <c r="H1821" s="449"/>
      <c r="I1821" s="329"/>
    </row>
    <row r="1822" spans="1:9" s="209" customFormat="1" x14ac:dyDescent="0.2">
      <c r="A1822" s="448"/>
      <c r="B1822" s="329"/>
      <c r="C1822" s="329"/>
      <c r="D1822" s="334"/>
      <c r="E1822" s="599"/>
      <c r="F1822" s="329"/>
      <c r="G1822" s="329"/>
      <c r="H1822" s="449"/>
      <c r="I1822" s="329"/>
    </row>
    <row r="1823" spans="1:9" s="209" customFormat="1" x14ac:dyDescent="0.2">
      <c r="A1823" s="448"/>
      <c r="B1823" s="329"/>
      <c r="C1823" s="329"/>
      <c r="D1823" s="334"/>
      <c r="E1823" s="599"/>
      <c r="F1823" s="329"/>
      <c r="G1823" s="329"/>
      <c r="H1823" s="449"/>
      <c r="I1823" s="329"/>
    </row>
    <row r="1824" spans="1:9" s="209" customFormat="1" x14ac:dyDescent="0.2">
      <c r="A1824" s="448"/>
      <c r="B1824" s="329"/>
      <c r="C1824" s="329"/>
      <c r="D1824" s="334"/>
      <c r="E1824" s="599"/>
      <c r="F1824" s="329"/>
      <c r="G1824" s="329"/>
      <c r="H1824" s="449"/>
      <c r="I1824" s="329"/>
    </row>
    <row r="1825" spans="1:9" s="209" customFormat="1" x14ac:dyDescent="0.2">
      <c r="A1825" s="448"/>
      <c r="B1825" s="329"/>
      <c r="C1825" s="329"/>
      <c r="D1825" s="334"/>
      <c r="E1825" s="599"/>
      <c r="F1825" s="329"/>
      <c r="G1825" s="329"/>
      <c r="H1825" s="449"/>
      <c r="I1825" s="329"/>
    </row>
    <row r="1826" spans="1:9" s="209" customFormat="1" x14ac:dyDescent="0.2">
      <c r="A1826" s="448"/>
      <c r="B1826" s="329"/>
      <c r="C1826" s="329"/>
      <c r="D1826" s="334"/>
      <c r="E1826" s="599"/>
      <c r="F1826" s="329"/>
      <c r="G1826" s="329"/>
      <c r="H1826" s="449"/>
      <c r="I1826" s="329"/>
    </row>
    <row r="1827" spans="1:9" s="209" customFormat="1" x14ac:dyDescent="0.2">
      <c r="A1827" s="448"/>
      <c r="B1827" s="329"/>
      <c r="C1827" s="329"/>
      <c r="D1827" s="334"/>
      <c r="E1827" s="599"/>
      <c r="F1827" s="329"/>
      <c r="G1827" s="329"/>
      <c r="H1827" s="449"/>
      <c r="I1827" s="329"/>
    </row>
    <row r="1828" spans="1:9" s="209" customFormat="1" x14ac:dyDescent="0.2">
      <c r="A1828" s="448"/>
      <c r="B1828" s="329"/>
      <c r="C1828" s="329"/>
      <c r="D1828" s="334"/>
      <c r="E1828" s="599"/>
      <c r="F1828" s="329"/>
      <c r="G1828" s="329"/>
      <c r="H1828" s="449"/>
      <c r="I1828" s="329"/>
    </row>
    <row r="1829" spans="1:9" s="209" customFormat="1" x14ac:dyDescent="0.2">
      <c r="A1829" s="448"/>
      <c r="B1829" s="329"/>
      <c r="C1829" s="329"/>
      <c r="D1829" s="334"/>
      <c r="E1829" s="599"/>
      <c r="F1829" s="329"/>
      <c r="G1829" s="329"/>
      <c r="H1829" s="449"/>
      <c r="I1829" s="329"/>
    </row>
    <row r="1830" spans="1:9" s="209" customFormat="1" x14ac:dyDescent="0.2">
      <c r="A1830" s="448"/>
      <c r="B1830" s="329"/>
      <c r="C1830" s="329"/>
      <c r="D1830" s="334"/>
      <c r="E1830" s="599"/>
      <c r="F1830" s="329"/>
      <c r="G1830" s="329"/>
      <c r="H1830" s="449"/>
      <c r="I1830" s="329"/>
    </row>
    <row r="1831" spans="1:9" s="209" customFormat="1" x14ac:dyDescent="0.2">
      <c r="A1831" s="448"/>
      <c r="B1831" s="329"/>
      <c r="C1831" s="329"/>
      <c r="D1831" s="334"/>
      <c r="E1831" s="599"/>
      <c r="F1831" s="329"/>
      <c r="G1831" s="329"/>
      <c r="H1831" s="449"/>
      <c r="I1831" s="329"/>
    </row>
    <row r="1832" spans="1:9" s="209" customFormat="1" x14ac:dyDescent="0.2">
      <c r="A1832" s="448"/>
      <c r="B1832" s="329"/>
      <c r="C1832" s="329"/>
      <c r="D1832" s="334"/>
      <c r="E1832" s="599"/>
      <c r="F1832" s="329"/>
      <c r="G1832" s="329"/>
      <c r="H1832" s="449"/>
      <c r="I1832" s="329"/>
    </row>
    <row r="1833" spans="1:9" s="209" customFormat="1" x14ac:dyDescent="0.2">
      <c r="A1833" s="448"/>
      <c r="B1833" s="329"/>
      <c r="C1833" s="329"/>
      <c r="D1833" s="334"/>
      <c r="E1833" s="599"/>
      <c r="F1833" s="329"/>
      <c r="G1833" s="329"/>
      <c r="H1833" s="449"/>
      <c r="I1833" s="329"/>
    </row>
    <row r="1834" spans="1:9" s="209" customFormat="1" x14ac:dyDescent="0.2">
      <c r="A1834" s="448"/>
      <c r="B1834" s="329"/>
      <c r="C1834" s="329"/>
      <c r="D1834" s="334"/>
      <c r="E1834" s="599"/>
      <c r="F1834" s="329"/>
      <c r="G1834" s="329"/>
      <c r="H1834" s="449"/>
      <c r="I1834" s="329"/>
    </row>
    <row r="1835" spans="1:9" s="209" customFormat="1" x14ac:dyDescent="0.2">
      <c r="A1835" s="448"/>
      <c r="B1835" s="329"/>
      <c r="C1835" s="329"/>
      <c r="D1835" s="334"/>
      <c r="E1835" s="599"/>
      <c r="F1835" s="329"/>
      <c r="G1835" s="329"/>
      <c r="H1835" s="449"/>
      <c r="I1835" s="329"/>
    </row>
    <row r="1836" spans="1:9" s="209" customFormat="1" x14ac:dyDescent="0.2">
      <c r="A1836" s="448"/>
      <c r="B1836" s="329"/>
      <c r="C1836" s="329"/>
      <c r="D1836" s="334"/>
      <c r="E1836" s="599"/>
      <c r="F1836" s="329"/>
      <c r="G1836" s="329"/>
      <c r="H1836" s="449"/>
      <c r="I1836" s="329"/>
    </row>
    <row r="1837" spans="1:9" s="209" customFormat="1" x14ac:dyDescent="0.2">
      <c r="A1837" s="448"/>
      <c r="B1837" s="329"/>
      <c r="C1837" s="329"/>
      <c r="D1837" s="334"/>
      <c r="E1837" s="599"/>
      <c r="F1837" s="329"/>
      <c r="G1837" s="329"/>
      <c r="H1837" s="449"/>
      <c r="I1837" s="329"/>
    </row>
    <row r="1838" spans="1:9" s="209" customFormat="1" x14ac:dyDescent="0.2">
      <c r="A1838" s="448"/>
      <c r="B1838" s="329"/>
      <c r="C1838" s="329"/>
      <c r="D1838" s="334"/>
      <c r="E1838" s="599"/>
      <c r="F1838" s="329"/>
      <c r="G1838" s="329"/>
      <c r="H1838" s="449"/>
      <c r="I1838" s="329"/>
    </row>
    <row r="1839" spans="1:9" s="209" customFormat="1" x14ac:dyDescent="0.2">
      <c r="A1839" s="448"/>
      <c r="B1839" s="329"/>
      <c r="C1839" s="329"/>
      <c r="D1839" s="334"/>
      <c r="E1839" s="599"/>
      <c r="F1839" s="329"/>
      <c r="G1839" s="329"/>
      <c r="H1839" s="449"/>
      <c r="I1839" s="329"/>
    </row>
    <row r="1840" spans="1:9" s="209" customFormat="1" x14ac:dyDescent="0.2">
      <c r="A1840" s="448"/>
      <c r="B1840" s="329"/>
      <c r="C1840" s="329"/>
      <c r="D1840" s="334"/>
      <c r="E1840" s="599"/>
      <c r="F1840" s="329"/>
      <c r="G1840" s="329"/>
      <c r="H1840" s="449"/>
      <c r="I1840" s="329"/>
    </row>
    <row r="1841" spans="1:9" s="209" customFormat="1" x14ac:dyDescent="0.2">
      <c r="A1841" s="448"/>
      <c r="B1841" s="329"/>
      <c r="C1841" s="329"/>
      <c r="D1841" s="334"/>
      <c r="E1841" s="599"/>
      <c r="F1841" s="329"/>
      <c r="G1841" s="329"/>
      <c r="H1841" s="449"/>
      <c r="I1841" s="329"/>
    </row>
    <row r="1842" spans="1:9" s="209" customFormat="1" x14ac:dyDescent="0.2">
      <c r="A1842" s="448"/>
      <c r="B1842" s="329"/>
      <c r="C1842" s="329"/>
      <c r="D1842" s="334"/>
      <c r="E1842" s="599"/>
      <c r="F1842" s="329"/>
      <c r="G1842" s="329"/>
      <c r="H1842" s="449"/>
      <c r="I1842" s="329"/>
    </row>
    <row r="1843" spans="1:9" s="209" customFormat="1" x14ac:dyDescent="0.2">
      <c r="A1843" s="448"/>
      <c r="B1843" s="329"/>
      <c r="C1843" s="329"/>
      <c r="D1843" s="334"/>
      <c r="E1843" s="599"/>
      <c r="F1843" s="329"/>
      <c r="G1843" s="329"/>
      <c r="H1843" s="449"/>
      <c r="I1843" s="329"/>
    </row>
    <row r="1844" spans="1:9" s="209" customFormat="1" x14ac:dyDescent="0.2">
      <c r="A1844" s="448"/>
      <c r="B1844" s="329"/>
      <c r="C1844" s="329"/>
      <c r="D1844" s="334"/>
      <c r="E1844" s="599"/>
      <c r="F1844" s="329"/>
      <c r="G1844" s="329"/>
      <c r="H1844" s="449"/>
      <c r="I1844" s="329"/>
    </row>
    <row r="1845" spans="1:9" s="209" customFormat="1" x14ac:dyDescent="0.2">
      <c r="A1845" s="448"/>
      <c r="B1845" s="329"/>
      <c r="C1845" s="329"/>
      <c r="D1845" s="334"/>
      <c r="E1845" s="599"/>
      <c r="F1845" s="329"/>
      <c r="G1845" s="329"/>
      <c r="H1845" s="449"/>
      <c r="I1845" s="329"/>
    </row>
    <row r="1846" spans="1:9" s="209" customFormat="1" x14ac:dyDescent="0.2">
      <c r="A1846" s="448"/>
      <c r="B1846" s="329"/>
      <c r="C1846" s="329"/>
      <c r="D1846" s="334"/>
      <c r="E1846" s="599"/>
      <c r="F1846" s="329"/>
      <c r="G1846" s="329"/>
      <c r="H1846" s="449"/>
      <c r="I1846" s="329"/>
    </row>
    <row r="1847" spans="1:9" s="209" customFormat="1" x14ac:dyDescent="0.2">
      <c r="A1847" s="448"/>
      <c r="B1847" s="329"/>
      <c r="C1847" s="329"/>
      <c r="D1847" s="334"/>
      <c r="E1847" s="599"/>
      <c r="F1847" s="329"/>
      <c r="G1847" s="329"/>
      <c r="H1847" s="449"/>
      <c r="I1847" s="329"/>
    </row>
    <row r="1848" spans="1:9" s="209" customFormat="1" x14ac:dyDescent="0.2">
      <c r="A1848" s="448"/>
      <c r="B1848" s="329"/>
      <c r="C1848" s="329"/>
      <c r="D1848" s="334"/>
      <c r="E1848" s="599"/>
      <c r="F1848" s="329"/>
      <c r="G1848" s="329"/>
      <c r="H1848" s="449"/>
      <c r="I1848" s="329"/>
    </row>
    <row r="1849" spans="1:9" s="209" customFormat="1" x14ac:dyDescent="0.2">
      <c r="A1849" s="448"/>
      <c r="B1849" s="329"/>
      <c r="C1849" s="329"/>
      <c r="D1849" s="334"/>
      <c r="E1849" s="599"/>
      <c r="F1849" s="329"/>
      <c r="G1849" s="329"/>
      <c r="H1849" s="449"/>
      <c r="I1849" s="329"/>
    </row>
    <row r="1850" spans="1:9" s="209" customFormat="1" x14ac:dyDescent="0.2">
      <c r="A1850" s="448"/>
      <c r="B1850" s="329"/>
      <c r="C1850" s="329"/>
      <c r="D1850" s="334"/>
      <c r="E1850" s="599"/>
      <c r="F1850" s="329"/>
      <c r="G1850" s="329"/>
      <c r="H1850" s="449"/>
      <c r="I1850" s="329"/>
    </row>
    <row r="1851" spans="1:9" s="209" customFormat="1" x14ac:dyDescent="0.2">
      <c r="A1851" s="448"/>
      <c r="B1851" s="329"/>
      <c r="C1851" s="329"/>
      <c r="D1851" s="334"/>
      <c r="E1851" s="599"/>
      <c r="F1851" s="329"/>
      <c r="G1851" s="329"/>
      <c r="H1851" s="449"/>
      <c r="I1851" s="329"/>
    </row>
    <row r="1852" spans="1:9" s="209" customFormat="1" x14ac:dyDescent="0.2">
      <c r="A1852" s="448"/>
      <c r="B1852" s="329"/>
      <c r="C1852" s="329"/>
      <c r="D1852" s="334"/>
      <c r="E1852" s="599"/>
      <c r="F1852" s="329"/>
      <c r="G1852" s="329"/>
      <c r="H1852" s="449"/>
      <c r="I1852" s="329"/>
    </row>
    <row r="1853" spans="1:9" s="209" customFormat="1" x14ac:dyDescent="0.2">
      <c r="A1853" s="448"/>
      <c r="B1853" s="329"/>
      <c r="C1853" s="329"/>
      <c r="D1853" s="334"/>
      <c r="E1853" s="599"/>
      <c r="F1853" s="329"/>
      <c r="G1853" s="329"/>
      <c r="H1853" s="449"/>
      <c r="I1853" s="329"/>
    </row>
    <row r="1854" spans="1:9" s="209" customFormat="1" x14ac:dyDescent="0.2">
      <c r="A1854" s="448"/>
      <c r="B1854" s="329"/>
      <c r="C1854" s="329"/>
      <c r="D1854" s="334"/>
      <c r="E1854" s="599"/>
      <c r="F1854" s="329"/>
      <c r="G1854" s="329"/>
      <c r="H1854" s="449"/>
      <c r="I1854" s="329"/>
    </row>
    <row r="1855" spans="1:9" s="209" customFormat="1" x14ac:dyDescent="0.2">
      <c r="A1855" s="448"/>
      <c r="B1855" s="329"/>
      <c r="C1855" s="329"/>
      <c r="D1855" s="334"/>
      <c r="E1855" s="599"/>
      <c r="F1855" s="329"/>
      <c r="G1855" s="329"/>
      <c r="H1855" s="449"/>
      <c r="I1855" s="329"/>
    </row>
    <row r="1856" spans="1:9" s="209" customFormat="1" x14ac:dyDescent="0.2">
      <c r="A1856" s="448"/>
      <c r="B1856" s="329"/>
      <c r="C1856" s="329"/>
      <c r="D1856" s="334"/>
      <c r="E1856" s="599"/>
      <c r="F1856" s="329"/>
      <c r="G1856" s="329"/>
      <c r="H1856" s="449"/>
      <c r="I1856" s="329"/>
    </row>
    <row r="1857" spans="1:9" s="209" customFormat="1" x14ac:dyDescent="0.2">
      <c r="A1857" s="448"/>
      <c r="B1857" s="329"/>
      <c r="C1857" s="329"/>
      <c r="D1857" s="334"/>
      <c r="E1857" s="599"/>
      <c r="F1857" s="329"/>
      <c r="G1857" s="329"/>
      <c r="H1857" s="449"/>
      <c r="I1857" s="329"/>
    </row>
    <row r="1858" spans="1:9" s="209" customFormat="1" x14ac:dyDescent="0.2">
      <c r="A1858" s="448"/>
      <c r="B1858" s="329"/>
      <c r="C1858" s="329"/>
      <c r="D1858" s="334"/>
      <c r="E1858" s="599"/>
      <c r="F1858" s="329"/>
      <c r="G1858" s="329"/>
      <c r="H1858" s="449"/>
      <c r="I1858" s="329"/>
    </row>
    <row r="1859" spans="1:9" s="209" customFormat="1" x14ac:dyDescent="0.2">
      <c r="A1859" s="448"/>
      <c r="B1859" s="329"/>
      <c r="C1859" s="329"/>
      <c r="D1859" s="334"/>
      <c r="E1859" s="599"/>
      <c r="F1859" s="329"/>
      <c r="G1859" s="329"/>
      <c r="H1859" s="449"/>
      <c r="I1859" s="329"/>
    </row>
    <row r="1860" spans="1:9" s="209" customFormat="1" x14ac:dyDescent="0.2">
      <c r="A1860" s="448"/>
      <c r="B1860" s="329"/>
      <c r="C1860" s="329"/>
      <c r="D1860" s="334"/>
      <c r="E1860" s="599"/>
      <c r="F1860" s="329"/>
      <c r="G1860" s="329"/>
      <c r="H1860" s="449"/>
      <c r="I1860" s="329"/>
    </row>
    <row r="1861" spans="1:9" s="209" customFormat="1" x14ac:dyDescent="0.2">
      <c r="A1861" s="448"/>
      <c r="B1861" s="329"/>
      <c r="C1861" s="329"/>
      <c r="D1861" s="334"/>
      <c r="E1861" s="599"/>
      <c r="F1861" s="329"/>
      <c r="G1861" s="329"/>
      <c r="H1861" s="449"/>
      <c r="I1861" s="329"/>
    </row>
    <row r="1862" spans="1:9" s="209" customFormat="1" x14ac:dyDescent="0.2">
      <c r="A1862" s="448"/>
      <c r="B1862" s="329"/>
      <c r="C1862" s="329"/>
      <c r="D1862" s="334"/>
      <c r="E1862" s="599"/>
      <c r="F1862" s="329"/>
      <c r="G1862" s="329"/>
      <c r="H1862" s="449"/>
      <c r="I1862" s="329"/>
    </row>
    <row r="1863" spans="1:9" s="209" customFormat="1" x14ac:dyDescent="0.2">
      <c r="A1863" s="448"/>
      <c r="B1863" s="329"/>
      <c r="C1863" s="329"/>
      <c r="D1863" s="334"/>
      <c r="E1863" s="599"/>
      <c r="F1863" s="329"/>
      <c r="G1863" s="329"/>
      <c r="H1863" s="449"/>
      <c r="I1863" s="329"/>
    </row>
    <row r="1864" spans="1:9" s="209" customFormat="1" x14ac:dyDescent="0.2">
      <c r="A1864" s="448"/>
      <c r="B1864" s="329"/>
      <c r="C1864" s="329"/>
      <c r="D1864" s="334"/>
      <c r="E1864" s="599"/>
      <c r="F1864" s="329"/>
      <c r="G1864" s="329"/>
      <c r="H1864" s="449"/>
      <c r="I1864" s="329"/>
    </row>
    <row r="1865" spans="1:9" s="209" customFormat="1" x14ac:dyDescent="0.2">
      <c r="A1865" s="448"/>
      <c r="B1865" s="329"/>
      <c r="C1865" s="329"/>
      <c r="D1865" s="334"/>
      <c r="E1865" s="599"/>
      <c r="F1865" s="329"/>
      <c r="G1865" s="329"/>
      <c r="H1865" s="449"/>
      <c r="I1865" s="329"/>
    </row>
    <row r="1866" spans="1:9" s="209" customFormat="1" x14ac:dyDescent="0.2">
      <c r="A1866" s="448"/>
      <c r="B1866" s="329"/>
      <c r="C1866" s="329"/>
      <c r="D1866" s="334"/>
      <c r="E1866" s="599"/>
      <c r="F1866" s="329"/>
      <c r="G1866" s="329"/>
      <c r="H1866" s="449"/>
      <c r="I1866" s="329"/>
    </row>
    <row r="1867" spans="1:9" s="209" customFormat="1" x14ac:dyDescent="0.2">
      <c r="A1867" s="448"/>
      <c r="B1867" s="329"/>
      <c r="C1867" s="329"/>
      <c r="D1867" s="334"/>
      <c r="E1867" s="599"/>
      <c r="F1867" s="329"/>
      <c r="G1867" s="329"/>
      <c r="H1867" s="449"/>
      <c r="I1867" s="329"/>
    </row>
    <row r="1868" spans="1:9" s="209" customFormat="1" x14ac:dyDescent="0.2">
      <c r="A1868" s="448"/>
      <c r="B1868" s="329"/>
      <c r="C1868" s="329"/>
      <c r="D1868" s="334"/>
      <c r="E1868" s="599"/>
      <c r="F1868" s="329"/>
      <c r="G1868" s="329"/>
      <c r="H1868" s="449"/>
      <c r="I1868" s="329"/>
    </row>
    <row r="1869" spans="1:9" s="209" customFormat="1" x14ac:dyDescent="0.2">
      <c r="A1869" s="448"/>
      <c r="B1869" s="329"/>
      <c r="C1869" s="329"/>
      <c r="D1869" s="334"/>
      <c r="E1869" s="599"/>
      <c r="F1869" s="329"/>
      <c r="G1869" s="329"/>
      <c r="H1869" s="449"/>
      <c r="I1869" s="329"/>
    </row>
    <row r="1870" spans="1:9" s="209" customFormat="1" x14ac:dyDescent="0.2">
      <c r="A1870" s="448"/>
      <c r="B1870" s="329"/>
      <c r="C1870" s="329"/>
      <c r="D1870" s="334"/>
      <c r="E1870" s="599"/>
      <c r="F1870" s="329"/>
      <c r="G1870" s="329"/>
      <c r="H1870" s="449"/>
      <c r="I1870" s="329"/>
    </row>
    <row r="1871" spans="1:9" s="209" customFormat="1" x14ac:dyDescent="0.2">
      <c r="A1871" s="448"/>
      <c r="B1871" s="329"/>
      <c r="C1871" s="329"/>
      <c r="D1871" s="334"/>
      <c r="E1871" s="599"/>
      <c r="F1871" s="329"/>
      <c r="G1871" s="329"/>
      <c r="H1871" s="449"/>
      <c r="I1871" s="329"/>
    </row>
    <row r="1872" spans="1:9" s="209" customFormat="1" x14ac:dyDescent="0.2">
      <c r="A1872" s="448"/>
      <c r="B1872" s="329"/>
      <c r="C1872" s="329"/>
      <c r="D1872" s="334"/>
      <c r="E1872" s="599"/>
      <c r="F1872" s="329"/>
      <c r="G1872" s="329"/>
      <c r="H1872" s="449"/>
      <c r="I1872" s="329"/>
    </row>
    <row r="1873" spans="1:9" s="209" customFormat="1" x14ac:dyDescent="0.2">
      <c r="A1873" s="448"/>
      <c r="B1873" s="329"/>
      <c r="C1873" s="329"/>
      <c r="D1873" s="334"/>
      <c r="E1873" s="599"/>
      <c r="F1873" s="329"/>
      <c r="G1873" s="329"/>
      <c r="H1873" s="449"/>
      <c r="I1873" s="329"/>
    </row>
    <row r="1874" spans="1:9" s="209" customFormat="1" x14ac:dyDescent="0.2">
      <c r="A1874" s="448"/>
      <c r="B1874" s="329"/>
      <c r="C1874" s="329"/>
      <c r="D1874" s="334"/>
      <c r="E1874" s="599"/>
      <c r="F1874" s="329"/>
      <c r="G1874" s="329"/>
      <c r="H1874" s="449"/>
      <c r="I1874" s="329"/>
    </row>
    <row r="1875" spans="1:9" s="209" customFormat="1" x14ac:dyDescent="0.2">
      <c r="A1875" s="448"/>
      <c r="B1875" s="329"/>
      <c r="C1875" s="329"/>
      <c r="D1875" s="334"/>
      <c r="E1875" s="599"/>
      <c r="F1875" s="329"/>
      <c r="G1875" s="329"/>
      <c r="H1875" s="449"/>
      <c r="I1875" s="329"/>
    </row>
    <row r="1876" spans="1:9" s="209" customFormat="1" x14ac:dyDescent="0.2">
      <c r="A1876" s="448"/>
      <c r="B1876" s="329"/>
      <c r="C1876" s="329"/>
      <c r="D1876" s="334"/>
      <c r="E1876" s="599"/>
      <c r="F1876" s="329"/>
      <c r="G1876" s="329"/>
      <c r="H1876" s="449"/>
      <c r="I1876" s="329"/>
    </row>
    <row r="1877" spans="1:9" s="209" customFormat="1" x14ac:dyDescent="0.2">
      <c r="A1877" s="448"/>
      <c r="B1877" s="329"/>
      <c r="C1877" s="329"/>
      <c r="D1877" s="334"/>
      <c r="E1877" s="599"/>
      <c r="F1877" s="329"/>
      <c r="G1877" s="329"/>
      <c r="H1877" s="449"/>
      <c r="I1877" s="329"/>
    </row>
    <row r="1878" spans="1:9" s="209" customFormat="1" x14ac:dyDescent="0.2">
      <c r="A1878" s="448"/>
      <c r="B1878" s="329"/>
      <c r="C1878" s="329"/>
      <c r="D1878" s="334"/>
      <c r="E1878" s="599"/>
      <c r="F1878" s="329"/>
      <c r="G1878" s="329"/>
      <c r="H1878" s="449"/>
      <c r="I1878" s="329"/>
    </row>
    <row r="1879" spans="1:9" s="209" customFormat="1" x14ac:dyDescent="0.2">
      <c r="A1879" s="448"/>
      <c r="B1879" s="329"/>
      <c r="C1879" s="329"/>
      <c r="D1879" s="334"/>
      <c r="E1879" s="599"/>
      <c r="F1879" s="329"/>
      <c r="G1879" s="329"/>
      <c r="H1879" s="449"/>
      <c r="I1879" s="329"/>
    </row>
    <row r="1880" spans="1:9" s="209" customFormat="1" x14ac:dyDescent="0.2">
      <c r="A1880" s="448"/>
      <c r="B1880" s="329"/>
      <c r="C1880" s="329"/>
      <c r="D1880" s="334"/>
      <c r="E1880" s="599"/>
      <c r="F1880" s="329"/>
      <c r="G1880" s="329"/>
      <c r="H1880" s="449"/>
      <c r="I1880" s="329"/>
    </row>
    <row r="1881" spans="1:9" s="209" customFormat="1" x14ac:dyDescent="0.2">
      <c r="A1881" s="448"/>
      <c r="B1881" s="329"/>
      <c r="C1881" s="329"/>
      <c r="D1881" s="334"/>
      <c r="E1881" s="599"/>
      <c r="F1881" s="329"/>
      <c r="G1881" s="329"/>
      <c r="H1881" s="449"/>
      <c r="I1881" s="329"/>
    </row>
    <row r="1882" spans="1:9" s="209" customFormat="1" x14ac:dyDescent="0.2">
      <c r="A1882" s="448"/>
      <c r="B1882" s="329"/>
      <c r="C1882" s="329"/>
      <c r="D1882" s="334"/>
      <c r="E1882" s="599"/>
      <c r="F1882" s="329"/>
      <c r="G1882" s="329"/>
      <c r="H1882" s="449"/>
      <c r="I1882" s="329"/>
    </row>
    <row r="1883" spans="1:9" s="209" customFormat="1" x14ac:dyDescent="0.2">
      <c r="A1883" s="448"/>
      <c r="B1883" s="329"/>
      <c r="C1883" s="329"/>
      <c r="D1883" s="334"/>
      <c r="E1883" s="599"/>
      <c r="F1883" s="329"/>
      <c r="G1883" s="329"/>
      <c r="H1883" s="449"/>
      <c r="I1883" s="329"/>
    </row>
    <row r="1884" spans="1:9" s="209" customFormat="1" x14ac:dyDescent="0.2">
      <c r="A1884" s="448"/>
      <c r="B1884" s="329"/>
      <c r="C1884" s="329"/>
      <c r="D1884" s="334"/>
      <c r="E1884" s="599"/>
      <c r="F1884" s="329"/>
      <c r="G1884" s="329"/>
      <c r="H1884" s="449"/>
      <c r="I1884" s="329"/>
    </row>
    <row r="1885" spans="1:9" s="209" customFormat="1" x14ac:dyDescent="0.2">
      <c r="A1885" s="448"/>
      <c r="B1885" s="329"/>
      <c r="C1885" s="329"/>
      <c r="D1885" s="334"/>
      <c r="E1885" s="599"/>
      <c r="F1885" s="329"/>
      <c r="G1885" s="329"/>
      <c r="H1885" s="449"/>
      <c r="I1885" s="329"/>
    </row>
    <row r="1886" spans="1:9" s="209" customFormat="1" x14ac:dyDescent="0.2">
      <c r="A1886" s="448"/>
      <c r="B1886" s="329"/>
      <c r="C1886" s="329"/>
      <c r="D1886" s="334"/>
      <c r="E1886" s="599"/>
      <c r="F1886" s="329"/>
      <c r="G1886" s="329"/>
      <c r="H1886" s="449"/>
      <c r="I1886" s="329"/>
    </row>
    <row r="1887" spans="1:9" s="209" customFormat="1" x14ac:dyDescent="0.2">
      <c r="A1887" s="448"/>
      <c r="B1887" s="329"/>
      <c r="C1887" s="329"/>
      <c r="D1887" s="334"/>
      <c r="E1887" s="599"/>
      <c r="F1887" s="329"/>
      <c r="G1887" s="329"/>
      <c r="H1887" s="449"/>
      <c r="I1887" s="329"/>
    </row>
    <row r="1888" spans="1:9" s="209" customFormat="1" x14ac:dyDescent="0.2">
      <c r="A1888" s="448"/>
      <c r="B1888" s="329"/>
      <c r="C1888" s="329"/>
      <c r="D1888" s="334"/>
      <c r="E1888" s="599"/>
      <c r="F1888" s="329"/>
      <c r="G1888" s="329"/>
      <c r="H1888" s="449"/>
      <c r="I1888" s="329"/>
    </row>
    <row r="1889" spans="1:9" s="209" customFormat="1" x14ac:dyDescent="0.2">
      <c r="A1889" s="448"/>
      <c r="B1889" s="329"/>
      <c r="C1889" s="329"/>
      <c r="D1889" s="334"/>
      <c r="E1889" s="599"/>
      <c r="F1889" s="329"/>
      <c r="G1889" s="329"/>
      <c r="H1889" s="449"/>
      <c r="I1889" s="329"/>
    </row>
    <row r="1890" spans="1:9" s="209" customFormat="1" x14ac:dyDescent="0.2">
      <c r="A1890" s="448"/>
      <c r="B1890" s="329"/>
      <c r="C1890" s="329"/>
      <c r="D1890" s="334"/>
      <c r="E1890" s="599"/>
      <c r="F1890" s="329"/>
      <c r="G1890" s="329"/>
      <c r="H1890" s="449"/>
      <c r="I1890" s="329"/>
    </row>
    <row r="1891" spans="1:9" s="209" customFormat="1" x14ac:dyDescent="0.2">
      <c r="A1891" s="448"/>
      <c r="B1891" s="329"/>
      <c r="C1891" s="329"/>
      <c r="D1891" s="334"/>
      <c r="E1891" s="599"/>
      <c r="F1891" s="329"/>
      <c r="G1891" s="329"/>
      <c r="H1891" s="449"/>
      <c r="I1891" s="329"/>
    </row>
    <row r="1892" spans="1:9" s="209" customFormat="1" x14ac:dyDescent="0.2">
      <c r="A1892" s="448"/>
      <c r="B1892" s="329"/>
      <c r="C1892" s="329"/>
      <c r="D1892" s="334"/>
      <c r="E1892" s="599"/>
      <c r="F1892" s="329"/>
      <c r="G1892" s="329"/>
      <c r="H1892" s="449"/>
      <c r="I1892" s="329"/>
    </row>
    <row r="1893" spans="1:9" s="209" customFormat="1" x14ac:dyDescent="0.2">
      <c r="A1893" s="448"/>
      <c r="B1893" s="329"/>
      <c r="C1893" s="329"/>
      <c r="D1893" s="334"/>
      <c r="E1893" s="599"/>
      <c r="F1893" s="329"/>
      <c r="G1893" s="329"/>
      <c r="H1893" s="449"/>
      <c r="I1893" s="329"/>
    </row>
    <row r="1894" spans="1:9" s="209" customFormat="1" x14ac:dyDescent="0.2">
      <c r="A1894" s="448"/>
      <c r="B1894" s="329"/>
      <c r="C1894" s="329"/>
      <c r="D1894" s="334"/>
      <c r="E1894" s="599"/>
      <c r="F1894" s="329"/>
      <c r="G1894" s="329"/>
      <c r="H1894" s="449"/>
      <c r="I1894" s="329"/>
    </row>
    <row r="1895" spans="1:9" s="209" customFormat="1" x14ac:dyDescent="0.2">
      <c r="A1895" s="448"/>
      <c r="B1895" s="329"/>
      <c r="C1895" s="329"/>
      <c r="D1895" s="334"/>
      <c r="E1895" s="599"/>
      <c r="F1895" s="329"/>
      <c r="G1895" s="329"/>
      <c r="H1895" s="449"/>
      <c r="I1895" s="329"/>
    </row>
    <row r="1896" spans="1:9" s="209" customFormat="1" x14ac:dyDescent="0.2">
      <c r="A1896" s="448"/>
      <c r="B1896" s="329"/>
      <c r="C1896" s="329"/>
      <c r="D1896" s="334"/>
      <c r="E1896" s="599"/>
      <c r="F1896" s="329"/>
      <c r="G1896" s="329"/>
      <c r="H1896" s="449"/>
      <c r="I1896" s="329"/>
    </row>
    <row r="1897" spans="1:9" s="209" customFormat="1" x14ac:dyDescent="0.2">
      <c r="A1897" s="448"/>
      <c r="B1897" s="329"/>
      <c r="C1897" s="329"/>
      <c r="D1897" s="334"/>
      <c r="E1897" s="599"/>
      <c r="F1897" s="329"/>
      <c r="G1897" s="329"/>
      <c r="H1897" s="449"/>
      <c r="I1897" s="329"/>
    </row>
    <row r="1898" spans="1:9" s="209" customFormat="1" x14ac:dyDescent="0.2">
      <c r="A1898" s="448"/>
      <c r="B1898" s="329"/>
      <c r="C1898" s="329"/>
      <c r="D1898" s="334"/>
      <c r="E1898" s="599"/>
      <c r="F1898" s="329"/>
      <c r="G1898" s="329"/>
      <c r="H1898" s="449"/>
      <c r="I1898" s="329"/>
    </row>
    <row r="1899" spans="1:9" s="209" customFormat="1" x14ac:dyDescent="0.2">
      <c r="A1899" s="448"/>
      <c r="B1899" s="329"/>
      <c r="C1899" s="329"/>
      <c r="D1899" s="334"/>
      <c r="E1899" s="599"/>
      <c r="F1899" s="329"/>
      <c r="G1899" s="329"/>
      <c r="H1899" s="449"/>
      <c r="I1899" s="329"/>
    </row>
    <row r="1900" spans="1:9" s="209" customFormat="1" x14ac:dyDescent="0.2">
      <c r="A1900" s="448"/>
      <c r="B1900" s="329"/>
      <c r="C1900" s="329"/>
      <c r="D1900" s="334"/>
      <c r="E1900" s="599"/>
      <c r="F1900" s="329"/>
      <c r="G1900" s="329"/>
      <c r="H1900" s="449"/>
      <c r="I1900" s="329"/>
    </row>
    <row r="1901" spans="1:9" s="209" customFormat="1" x14ac:dyDescent="0.2">
      <c r="A1901" s="448"/>
      <c r="B1901" s="329"/>
      <c r="C1901" s="329"/>
      <c r="D1901" s="334"/>
      <c r="E1901" s="599"/>
      <c r="F1901" s="329"/>
      <c r="G1901" s="329"/>
      <c r="H1901" s="449"/>
      <c r="I1901" s="329"/>
    </row>
    <row r="1902" spans="1:9" s="209" customFormat="1" x14ac:dyDescent="0.2">
      <c r="A1902" s="448"/>
      <c r="B1902" s="329"/>
      <c r="C1902" s="329"/>
      <c r="D1902" s="334"/>
      <c r="E1902" s="599"/>
      <c r="F1902" s="329"/>
      <c r="G1902" s="329"/>
      <c r="H1902" s="449"/>
      <c r="I1902" s="329"/>
    </row>
    <row r="1903" spans="1:9" s="209" customFormat="1" x14ac:dyDescent="0.2">
      <c r="A1903" s="448"/>
      <c r="B1903" s="329"/>
      <c r="C1903" s="329"/>
      <c r="D1903" s="334"/>
      <c r="E1903" s="599"/>
      <c r="F1903" s="329"/>
      <c r="G1903" s="329"/>
      <c r="H1903" s="449"/>
      <c r="I1903" s="329"/>
    </row>
    <row r="1904" spans="1:9" s="209" customFormat="1" x14ac:dyDescent="0.2">
      <c r="A1904" s="448"/>
      <c r="B1904" s="329"/>
      <c r="C1904" s="329"/>
      <c r="D1904" s="334"/>
      <c r="E1904" s="599"/>
      <c r="F1904" s="329"/>
      <c r="G1904" s="329"/>
      <c r="H1904" s="449"/>
      <c r="I1904" s="329"/>
    </row>
    <row r="1905" spans="1:9" s="209" customFormat="1" x14ac:dyDescent="0.2">
      <c r="A1905" s="448"/>
      <c r="B1905" s="329"/>
      <c r="C1905" s="329"/>
      <c r="D1905" s="334"/>
      <c r="E1905" s="599"/>
      <c r="F1905" s="329"/>
      <c r="G1905" s="329"/>
      <c r="H1905" s="449"/>
      <c r="I1905" s="329"/>
    </row>
    <row r="1906" spans="1:9" s="209" customFormat="1" x14ac:dyDescent="0.2">
      <c r="A1906" s="448"/>
      <c r="B1906" s="329"/>
      <c r="C1906" s="329"/>
      <c r="D1906" s="334"/>
      <c r="E1906" s="599"/>
      <c r="F1906" s="329"/>
      <c r="G1906" s="329"/>
      <c r="H1906" s="449"/>
      <c r="I1906" s="329"/>
    </row>
    <row r="1907" spans="1:9" s="209" customFormat="1" x14ac:dyDescent="0.2">
      <c r="A1907" s="448"/>
      <c r="B1907" s="329"/>
      <c r="C1907" s="329"/>
      <c r="D1907" s="334"/>
      <c r="E1907" s="599"/>
      <c r="F1907" s="329"/>
      <c r="G1907" s="329"/>
      <c r="H1907" s="449"/>
      <c r="I1907" s="329"/>
    </row>
    <row r="1908" spans="1:9" s="209" customFormat="1" x14ac:dyDescent="0.2">
      <c r="A1908" s="448"/>
      <c r="B1908" s="329"/>
      <c r="C1908" s="329"/>
      <c r="D1908" s="334"/>
      <c r="E1908" s="599"/>
      <c r="F1908" s="329"/>
      <c r="G1908" s="329"/>
      <c r="H1908" s="449"/>
      <c r="I1908" s="329"/>
    </row>
    <row r="1909" spans="1:9" s="209" customFormat="1" x14ac:dyDescent="0.2">
      <c r="A1909" s="448"/>
      <c r="B1909" s="329"/>
      <c r="C1909" s="329"/>
      <c r="D1909" s="334"/>
      <c r="E1909" s="599"/>
      <c r="F1909" s="329"/>
      <c r="G1909" s="329"/>
      <c r="H1909" s="449"/>
      <c r="I1909" s="329"/>
    </row>
    <row r="1910" spans="1:9" s="209" customFormat="1" x14ac:dyDescent="0.2">
      <c r="A1910" s="448"/>
      <c r="B1910" s="329"/>
      <c r="C1910" s="329"/>
      <c r="D1910" s="334"/>
      <c r="E1910" s="599"/>
      <c r="F1910" s="329"/>
      <c r="G1910" s="329"/>
      <c r="H1910" s="449"/>
      <c r="I1910" s="329"/>
    </row>
    <row r="1911" spans="1:9" s="209" customFormat="1" x14ac:dyDescent="0.2">
      <c r="A1911" s="448"/>
      <c r="B1911" s="329"/>
      <c r="C1911" s="329"/>
      <c r="D1911" s="334"/>
      <c r="E1911" s="599"/>
      <c r="F1911" s="329"/>
      <c r="G1911" s="329"/>
      <c r="H1911" s="449"/>
      <c r="I1911" s="329"/>
    </row>
    <row r="1912" spans="1:9" s="209" customFormat="1" x14ac:dyDescent="0.2">
      <c r="A1912" s="448"/>
      <c r="B1912" s="329"/>
      <c r="C1912" s="329"/>
      <c r="D1912" s="334"/>
      <c r="E1912" s="599"/>
      <c r="F1912" s="329"/>
      <c r="G1912" s="329"/>
      <c r="H1912" s="449"/>
      <c r="I1912" s="329"/>
    </row>
    <row r="1913" spans="1:9" s="209" customFormat="1" x14ac:dyDescent="0.2">
      <c r="A1913" s="448"/>
      <c r="B1913" s="329"/>
      <c r="C1913" s="329"/>
      <c r="D1913" s="334"/>
      <c r="E1913" s="599"/>
      <c r="F1913" s="329"/>
      <c r="G1913" s="329"/>
      <c r="H1913" s="449"/>
      <c r="I1913" s="329"/>
    </row>
    <row r="1914" spans="1:9" s="209" customFormat="1" x14ac:dyDescent="0.2">
      <c r="A1914" s="448"/>
      <c r="B1914" s="329"/>
      <c r="C1914" s="329"/>
      <c r="D1914" s="334"/>
      <c r="E1914" s="599"/>
      <c r="F1914" s="329"/>
      <c r="G1914" s="329"/>
      <c r="H1914" s="449"/>
      <c r="I1914" s="329"/>
    </row>
    <row r="1915" spans="1:9" s="209" customFormat="1" x14ac:dyDescent="0.2">
      <c r="A1915" s="448"/>
      <c r="B1915" s="329"/>
      <c r="C1915" s="329"/>
      <c r="D1915" s="334"/>
      <c r="E1915" s="599"/>
      <c r="F1915" s="329"/>
      <c r="G1915" s="329"/>
      <c r="H1915" s="449"/>
      <c r="I1915" s="329"/>
    </row>
    <row r="1916" spans="1:9" s="209" customFormat="1" x14ac:dyDescent="0.2">
      <c r="A1916" s="448"/>
      <c r="B1916" s="329"/>
      <c r="C1916" s="329"/>
      <c r="D1916" s="334"/>
      <c r="E1916" s="599"/>
      <c r="F1916" s="329"/>
      <c r="G1916" s="329"/>
      <c r="H1916" s="449"/>
      <c r="I1916" s="329"/>
    </row>
    <row r="1917" spans="1:9" s="209" customFormat="1" x14ac:dyDescent="0.2">
      <c r="A1917" s="448"/>
      <c r="B1917" s="329"/>
      <c r="C1917" s="329"/>
      <c r="D1917" s="334"/>
      <c r="E1917" s="599"/>
      <c r="F1917" s="329"/>
      <c r="G1917" s="329"/>
      <c r="H1917" s="449"/>
      <c r="I1917" s="329"/>
    </row>
    <row r="1918" spans="1:9" s="209" customFormat="1" x14ac:dyDescent="0.2">
      <c r="A1918" s="448"/>
      <c r="B1918" s="329"/>
      <c r="C1918" s="329"/>
      <c r="D1918" s="334"/>
      <c r="E1918" s="599"/>
      <c r="F1918" s="329"/>
      <c r="G1918" s="329"/>
      <c r="H1918" s="449"/>
      <c r="I1918" s="329"/>
    </row>
    <row r="1919" spans="1:9" s="209" customFormat="1" x14ac:dyDescent="0.2">
      <c r="A1919" s="448"/>
      <c r="B1919" s="329"/>
      <c r="C1919" s="329"/>
      <c r="D1919" s="334"/>
      <c r="E1919" s="599"/>
      <c r="F1919" s="329"/>
      <c r="G1919" s="329"/>
      <c r="H1919" s="449"/>
      <c r="I1919" s="329"/>
    </row>
    <row r="1920" spans="1:9" s="209" customFormat="1" x14ac:dyDescent="0.2">
      <c r="A1920" s="448"/>
      <c r="B1920" s="329"/>
      <c r="C1920" s="329"/>
      <c r="D1920" s="334"/>
      <c r="E1920" s="599"/>
      <c r="F1920" s="329"/>
      <c r="G1920" s="329"/>
      <c r="H1920" s="449"/>
      <c r="I1920" s="329"/>
    </row>
    <row r="1921" spans="1:9" s="209" customFormat="1" x14ac:dyDescent="0.2">
      <c r="A1921" s="448"/>
      <c r="B1921" s="329"/>
      <c r="C1921" s="329"/>
      <c r="D1921" s="334"/>
      <c r="E1921" s="599"/>
      <c r="F1921" s="329"/>
      <c r="G1921" s="329"/>
      <c r="H1921" s="449"/>
      <c r="I1921" s="329"/>
    </row>
    <row r="1922" spans="1:9" s="209" customFormat="1" x14ac:dyDescent="0.2">
      <c r="A1922" s="448"/>
      <c r="B1922" s="329"/>
      <c r="C1922" s="329"/>
      <c r="D1922" s="334"/>
      <c r="E1922" s="599"/>
      <c r="F1922" s="329"/>
      <c r="G1922" s="329"/>
      <c r="H1922" s="449"/>
      <c r="I1922" s="329"/>
    </row>
    <row r="1923" spans="1:9" s="209" customFormat="1" x14ac:dyDescent="0.2">
      <c r="A1923" s="448"/>
      <c r="B1923" s="329"/>
      <c r="C1923" s="329"/>
      <c r="D1923" s="334"/>
      <c r="E1923" s="599"/>
      <c r="F1923" s="329"/>
      <c r="G1923" s="329"/>
      <c r="H1923" s="449"/>
      <c r="I1923" s="329"/>
    </row>
    <row r="1924" spans="1:9" s="209" customFormat="1" x14ac:dyDescent="0.2">
      <c r="A1924" s="448"/>
      <c r="B1924" s="329"/>
      <c r="C1924" s="329"/>
      <c r="D1924" s="334"/>
      <c r="E1924" s="599"/>
      <c r="F1924" s="329"/>
      <c r="G1924" s="329"/>
      <c r="H1924" s="449"/>
      <c r="I1924" s="329"/>
    </row>
    <row r="1925" spans="1:9" s="209" customFormat="1" x14ac:dyDescent="0.2">
      <c r="A1925" s="448"/>
      <c r="B1925" s="329"/>
      <c r="C1925" s="329"/>
      <c r="D1925" s="334"/>
      <c r="E1925" s="599"/>
      <c r="F1925" s="329"/>
      <c r="G1925" s="329"/>
      <c r="H1925" s="449"/>
      <c r="I1925" s="329"/>
    </row>
    <row r="1926" spans="1:9" s="209" customFormat="1" x14ac:dyDescent="0.2">
      <c r="A1926" s="448"/>
      <c r="B1926" s="329"/>
      <c r="C1926" s="329"/>
      <c r="D1926" s="334"/>
      <c r="E1926" s="599"/>
      <c r="F1926" s="329"/>
      <c r="G1926" s="329"/>
      <c r="H1926" s="449"/>
      <c r="I1926" s="329"/>
    </row>
    <row r="1927" spans="1:9" s="209" customFormat="1" x14ac:dyDescent="0.2">
      <c r="A1927" s="448"/>
      <c r="B1927" s="329"/>
      <c r="C1927" s="329"/>
      <c r="D1927" s="334"/>
      <c r="E1927" s="599"/>
      <c r="F1927" s="329"/>
      <c r="G1927" s="329"/>
      <c r="H1927" s="449"/>
      <c r="I1927" s="329"/>
    </row>
    <row r="1928" spans="1:9" s="209" customFormat="1" x14ac:dyDescent="0.2">
      <c r="A1928" s="448"/>
      <c r="B1928" s="329"/>
      <c r="C1928" s="329"/>
      <c r="D1928" s="334"/>
      <c r="E1928" s="599"/>
      <c r="F1928" s="329"/>
      <c r="G1928" s="329"/>
      <c r="H1928" s="449"/>
      <c r="I1928" s="329"/>
    </row>
    <row r="1929" spans="1:9" s="209" customFormat="1" x14ac:dyDescent="0.2">
      <c r="A1929" s="448"/>
      <c r="B1929" s="329"/>
      <c r="C1929" s="329"/>
      <c r="D1929" s="334"/>
      <c r="E1929" s="599"/>
      <c r="F1929" s="329"/>
      <c r="G1929" s="329"/>
      <c r="H1929" s="449"/>
      <c r="I1929" s="329"/>
    </row>
    <row r="1930" spans="1:9" s="209" customFormat="1" x14ac:dyDescent="0.2">
      <c r="A1930" s="448"/>
      <c r="B1930" s="329"/>
      <c r="C1930" s="329"/>
      <c r="D1930" s="334"/>
      <c r="E1930" s="599"/>
      <c r="F1930" s="329"/>
      <c r="G1930" s="329"/>
      <c r="H1930" s="449"/>
      <c r="I1930" s="329"/>
    </row>
    <row r="1931" spans="1:9" s="209" customFormat="1" x14ac:dyDescent="0.2">
      <c r="A1931" s="448"/>
      <c r="B1931" s="329"/>
      <c r="C1931" s="329"/>
      <c r="D1931" s="334"/>
      <c r="E1931" s="599"/>
      <c r="F1931" s="329"/>
      <c r="G1931" s="329"/>
      <c r="H1931" s="449"/>
      <c r="I1931" s="329"/>
    </row>
    <row r="1932" spans="1:9" s="209" customFormat="1" x14ac:dyDescent="0.2">
      <c r="A1932" s="448"/>
      <c r="B1932" s="329"/>
      <c r="C1932" s="329"/>
      <c r="D1932" s="334"/>
      <c r="E1932" s="599"/>
      <c r="F1932" s="329"/>
      <c r="G1932" s="329"/>
      <c r="H1932" s="449"/>
      <c r="I1932" s="329"/>
    </row>
    <row r="1933" spans="1:9" s="209" customFormat="1" x14ac:dyDescent="0.2">
      <c r="A1933" s="448"/>
      <c r="B1933" s="329"/>
      <c r="C1933" s="329"/>
      <c r="D1933" s="334"/>
      <c r="E1933" s="599"/>
      <c r="F1933" s="329"/>
      <c r="G1933" s="329"/>
      <c r="H1933" s="449"/>
      <c r="I1933" s="329"/>
    </row>
    <row r="1934" spans="1:9" s="209" customFormat="1" x14ac:dyDescent="0.2">
      <c r="A1934" s="448"/>
      <c r="B1934" s="329"/>
      <c r="C1934" s="329"/>
      <c r="D1934" s="334"/>
      <c r="E1934" s="599"/>
      <c r="F1934" s="329"/>
      <c r="G1934" s="329"/>
      <c r="H1934" s="449"/>
      <c r="I1934" s="329"/>
    </row>
    <row r="1935" spans="1:9" s="209" customFormat="1" x14ac:dyDescent="0.2">
      <c r="A1935" s="448"/>
      <c r="B1935" s="329"/>
      <c r="C1935" s="329"/>
      <c r="D1935" s="334"/>
      <c r="E1935" s="599"/>
      <c r="F1935" s="329"/>
      <c r="G1935" s="329"/>
      <c r="H1935" s="449"/>
      <c r="I1935" s="329"/>
    </row>
    <row r="1936" spans="1:9" s="209" customFormat="1" x14ac:dyDescent="0.2">
      <c r="A1936" s="448"/>
      <c r="B1936" s="329"/>
      <c r="C1936" s="329"/>
      <c r="D1936" s="334"/>
      <c r="E1936" s="599"/>
      <c r="F1936" s="329"/>
      <c r="G1936" s="329"/>
      <c r="H1936" s="449"/>
      <c r="I1936" s="329"/>
    </row>
    <row r="1937" spans="1:9" s="209" customFormat="1" x14ac:dyDescent="0.2">
      <c r="A1937" s="448"/>
      <c r="B1937" s="329"/>
      <c r="C1937" s="329"/>
      <c r="D1937" s="334"/>
      <c r="E1937" s="599"/>
      <c r="F1937" s="329"/>
      <c r="G1937" s="329"/>
      <c r="H1937" s="449"/>
      <c r="I1937" s="329"/>
    </row>
    <row r="1938" spans="1:9" s="209" customFormat="1" x14ac:dyDescent="0.2">
      <c r="A1938" s="448"/>
      <c r="B1938" s="329"/>
      <c r="C1938" s="329"/>
      <c r="D1938" s="334"/>
      <c r="E1938" s="599"/>
      <c r="F1938" s="329"/>
      <c r="G1938" s="329"/>
      <c r="H1938" s="449"/>
      <c r="I1938" s="329"/>
    </row>
    <row r="1939" spans="1:9" s="209" customFormat="1" x14ac:dyDescent="0.2">
      <c r="A1939" s="448"/>
      <c r="B1939" s="329"/>
      <c r="C1939" s="329"/>
      <c r="D1939" s="334"/>
      <c r="E1939" s="599"/>
      <c r="F1939" s="329"/>
      <c r="G1939" s="329"/>
      <c r="H1939" s="449"/>
      <c r="I1939" s="329"/>
    </row>
    <row r="1940" spans="1:9" s="209" customFormat="1" x14ac:dyDescent="0.2">
      <c r="A1940" s="448"/>
      <c r="B1940" s="329"/>
      <c r="C1940" s="329"/>
      <c r="D1940" s="334"/>
      <c r="E1940" s="599"/>
      <c r="F1940" s="329"/>
      <c r="G1940" s="329"/>
      <c r="H1940" s="449"/>
      <c r="I1940" s="329"/>
    </row>
    <row r="1941" spans="1:9" s="209" customFormat="1" x14ac:dyDescent="0.2">
      <c r="A1941" s="448"/>
      <c r="B1941" s="329"/>
      <c r="C1941" s="329"/>
      <c r="D1941" s="334"/>
      <c r="E1941" s="599"/>
      <c r="F1941" s="329"/>
      <c r="G1941" s="329"/>
      <c r="H1941" s="449"/>
      <c r="I1941" s="329"/>
    </row>
    <row r="1942" spans="1:9" s="209" customFormat="1" x14ac:dyDescent="0.2">
      <c r="A1942" s="448"/>
      <c r="B1942" s="329"/>
      <c r="C1942" s="329"/>
      <c r="D1942" s="334"/>
      <c r="E1942" s="599"/>
      <c r="F1942" s="329"/>
      <c r="G1942" s="329"/>
      <c r="H1942" s="449"/>
      <c r="I1942" s="329"/>
    </row>
    <row r="1943" spans="1:9" s="209" customFormat="1" x14ac:dyDescent="0.2">
      <c r="A1943" s="448"/>
      <c r="B1943" s="329"/>
      <c r="C1943" s="329"/>
      <c r="D1943" s="334"/>
      <c r="E1943" s="599"/>
      <c r="F1943" s="329"/>
      <c r="G1943" s="329"/>
      <c r="H1943" s="449"/>
      <c r="I1943" s="329"/>
    </row>
    <row r="1944" spans="1:9" s="209" customFormat="1" x14ac:dyDescent="0.2">
      <c r="A1944" s="448"/>
      <c r="B1944" s="329"/>
      <c r="C1944" s="329"/>
      <c r="D1944" s="334"/>
      <c r="E1944" s="599"/>
      <c r="F1944" s="329"/>
      <c r="G1944" s="329"/>
      <c r="H1944" s="449"/>
      <c r="I1944" s="329"/>
    </row>
    <row r="1945" spans="1:9" s="209" customFormat="1" x14ac:dyDescent="0.2">
      <c r="A1945" s="448"/>
      <c r="B1945" s="329"/>
      <c r="C1945" s="329"/>
      <c r="D1945" s="334"/>
      <c r="E1945" s="599"/>
      <c r="F1945" s="329"/>
      <c r="G1945" s="329"/>
      <c r="H1945" s="449"/>
      <c r="I1945" s="329"/>
    </row>
    <row r="1946" spans="1:9" s="209" customFormat="1" x14ac:dyDescent="0.2">
      <c r="A1946" s="448"/>
      <c r="B1946" s="329"/>
      <c r="C1946" s="329"/>
      <c r="D1946" s="334"/>
      <c r="E1946" s="599"/>
      <c r="F1946" s="329"/>
      <c r="G1946" s="329"/>
      <c r="H1946" s="449"/>
      <c r="I1946" s="329"/>
    </row>
    <row r="1947" spans="1:9" s="209" customFormat="1" x14ac:dyDescent="0.2">
      <c r="A1947" s="448"/>
      <c r="B1947" s="329"/>
      <c r="C1947" s="329"/>
      <c r="D1947" s="334"/>
      <c r="E1947" s="599"/>
      <c r="F1947" s="329"/>
      <c r="G1947" s="329"/>
      <c r="H1947" s="449"/>
      <c r="I1947" s="329"/>
    </row>
    <row r="1948" spans="1:9" s="209" customFormat="1" x14ac:dyDescent="0.2">
      <c r="A1948" s="448"/>
      <c r="B1948" s="329"/>
      <c r="C1948" s="329"/>
      <c r="D1948" s="334"/>
      <c r="E1948" s="599"/>
      <c r="F1948" s="329"/>
      <c r="G1948" s="329"/>
      <c r="H1948" s="449"/>
      <c r="I1948" s="329"/>
    </row>
    <row r="1949" spans="1:9" s="209" customFormat="1" x14ac:dyDescent="0.2">
      <c r="A1949" s="448"/>
      <c r="B1949" s="329"/>
      <c r="C1949" s="329"/>
      <c r="D1949" s="334"/>
      <c r="E1949" s="599"/>
      <c r="F1949" s="329"/>
      <c r="G1949" s="329"/>
      <c r="H1949" s="449"/>
      <c r="I1949" s="329"/>
    </row>
    <row r="1950" spans="1:9" s="209" customFormat="1" x14ac:dyDescent="0.2">
      <c r="A1950" s="448"/>
      <c r="B1950" s="329"/>
      <c r="C1950" s="329"/>
      <c r="D1950" s="334"/>
      <c r="E1950" s="599"/>
      <c r="F1950" s="329"/>
      <c r="G1950" s="329"/>
      <c r="H1950" s="449"/>
      <c r="I1950" s="329"/>
    </row>
    <row r="1951" spans="1:9" s="209" customFormat="1" x14ac:dyDescent="0.2">
      <c r="A1951" s="448"/>
      <c r="B1951" s="329"/>
      <c r="C1951" s="329"/>
      <c r="D1951" s="334"/>
      <c r="E1951" s="599"/>
      <c r="F1951" s="329"/>
      <c r="G1951" s="329"/>
      <c r="H1951" s="449"/>
      <c r="I1951" s="329"/>
    </row>
    <row r="1952" spans="1:9" s="209" customFormat="1" x14ac:dyDescent="0.2">
      <c r="A1952" s="448"/>
      <c r="B1952" s="329"/>
      <c r="C1952" s="329"/>
      <c r="D1952" s="334"/>
      <c r="E1952" s="599"/>
      <c r="F1952" s="329"/>
      <c r="G1952" s="329"/>
      <c r="H1952" s="449"/>
      <c r="I1952" s="329"/>
    </row>
    <row r="1953" spans="1:9" s="209" customFormat="1" x14ac:dyDescent="0.2">
      <c r="A1953" s="448"/>
      <c r="B1953" s="329"/>
      <c r="C1953" s="329"/>
      <c r="D1953" s="334"/>
      <c r="E1953" s="599"/>
      <c r="F1953" s="329"/>
      <c r="G1953" s="329"/>
      <c r="H1953" s="449"/>
      <c r="I1953" s="329"/>
    </row>
    <row r="1954" spans="1:9" s="209" customFormat="1" x14ac:dyDescent="0.2">
      <c r="A1954" s="448"/>
      <c r="B1954" s="329"/>
      <c r="C1954" s="329"/>
      <c r="D1954" s="334"/>
      <c r="E1954" s="599"/>
      <c r="F1954" s="329"/>
      <c r="G1954" s="329"/>
      <c r="H1954" s="449"/>
      <c r="I1954" s="329"/>
    </row>
    <row r="1955" spans="1:9" s="209" customFormat="1" x14ac:dyDescent="0.2">
      <c r="A1955" s="448"/>
      <c r="B1955" s="329"/>
      <c r="C1955" s="329"/>
      <c r="D1955" s="334"/>
      <c r="E1955" s="599"/>
      <c r="F1955" s="329"/>
      <c r="G1955" s="329"/>
      <c r="H1955" s="449"/>
      <c r="I1955" s="329"/>
    </row>
    <row r="1956" spans="1:9" s="209" customFormat="1" x14ac:dyDescent="0.2">
      <c r="A1956" s="448"/>
      <c r="B1956" s="329"/>
      <c r="C1956" s="329"/>
      <c r="D1956" s="334"/>
      <c r="E1956" s="599"/>
      <c r="F1956" s="329"/>
      <c r="G1956" s="329"/>
      <c r="H1956" s="449"/>
      <c r="I1956" s="329"/>
    </row>
    <row r="1957" spans="1:9" s="209" customFormat="1" x14ac:dyDescent="0.2">
      <c r="A1957" s="448"/>
      <c r="B1957" s="329"/>
      <c r="C1957" s="329"/>
      <c r="D1957" s="334"/>
      <c r="E1957" s="599"/>
      <c r="F1957" s="329"/>
      <c r="G1957" s="329"/>
      <c r="H1957" s="449"/>
      <c r="I1957" s="329"/>
    </row>
    <row r="1958" spans="1:9" s="209" customFormat="1" x14ac:dyDescent="0.2">
      <c r="A1958" s="448"/>
      <c r="B1958" s="329"/>
      <c r="C1958" s="329"/>
      <c r="D1958" s="334"/>
      <c r="E1958" s="599"/>
      <c r="F1958" s="329"/>
      <c r="G1958" s="329"/>
      <c r="H1958" s="449"/>
      <c r="I1958" s="329"/>
    </row>
    <row r="1959" spans="1:9" s="209" customFormat="1" x14ac:dyDescent="0.2">
      <c r="A1959" s="448"/>
      <c r="B1959" s="329"/>
      <c r="C1959" s="329"/>
      <c r="D1959" s="334"/>
      <c r="E1959" s="599"/>
      <c r="F1959" s="329"/>
      <c r="G1959" s="329"/>
      <c r="H1959" s="449"/>
      <c r="I1959" s="329"/>
    </row>
    <row r="1960" spans="1:9" s="209" customFormat="1" x14ac:dyDescent="0.2">
      <c r="A1960" s="448"/>
      <c r="B1960" s="329"/>
      <c r="C1960" s="329"/>
      <c r="D1960" s="334"/>
      <c r="E1960" s="599"/>
      <c r="F1960" s="329"/>
      <c r="G1960" s="329"/>
      <c r="H1960" s="449"/>
      <c r="I1960" s="329"/>
    </row>
    <row r="1961" spans="1:9" s="209" customFormat="1" x14ac:dyDescent="0.2">
      <c r="A1961" s="448"/>
      <c r="B1961" s="329"/>
      <c r="C1961" s="329"/>
      <c r="D1961" s="334"/>
      <c r="E1961" s="599"/>
      <c r="F1961" s="329"/>
      <c r="G1961" s="329"/>
      <c r="H1961" s="449"/>
      <c r="I1961" s="329"/>
    </row>
    <row r="1962" spans="1:9" s="209" customFormat="1" x14ac:dyDescent="0.2">
      <c r="A1962" s="448"/>
      <c r="B1962" s="329"/>
      <c r="C1962" s="329"/>
      <c r="D1962" s="334"/>
      <c r="E1962" s="599"/>
      <c r="F1962" s="329"/>
      <c r="G1962" s="329"/>
      <c r="H1962" s="449"/>
      <c r="I1962" s="329"/>
    </row>
    <row r="1963" spans="1:9" s="209" customFormat="1" x14ac:dyDescent="0.2">
      <c r="A1963" s="448"/>
      <c r="B1963" s="329"/>
      <c r="C1963" s="329"/>
      <c r="D1963" s="334"/>
      <c r="E1963" s="599"/>
      <c r="F1963" s="329"/>
      <c r="G1963" s="329"/>
      <c r="H1963" s="449"/>
      <c r="I1963" s="329"/>
    </row>
    <row r="1964" spans="1:9" s="209" customFormat="1" x14ac:dyDescent="0.2">
      <c r="A1964" s="448"/>
      <c r="B1964" s="329"/>
      <c r="C1964" s="329"/>
      <c r="D1964" s="334"/>
      <c r="E1964" s="599"/>
      <c r="F1964" s="329"/>
      <c r="G1964" s="329"/>
      <c r="H1964" s="449"/>
      <c r="I1964" s="329"/>
    </row>
    <row r="1965" spans="1:9" s="209" customFormat="1" x14ac:dyDescent="0.2">
      <c r="A1965" s="448"/>
      <c r="B1965" s="329"/>
      <c r="C1965" s="329"/>
      <c r="D1965" s="334"/>
      <c r="E1965" s="599"/>
      <c r="F1965" s="329"/>
      <c r="G1965" s="329"/>
      <c r="H1965" s="449"/>
      <c r="I1965" s="329"/>
    </row>
    <row r="1966" spans="1:9" s="209" customFormat="1" x14ac:dyDescent="0.2">
      <c r="A1966" s="448"/>
      <c r="B1966" s="329"/>
      <c r="C1966" s="329"/>
      <c r="D1966" s="334"/>
      <c r="E1966" s="599"/>
      <c r="F1966" s="329"/>
      <c r="G1966" s="329"/>
      <c r="H1966" s="449"/>
      <c r="I1966" s="329"/>
    </row>
    <row r="1967" spans="1:9" s="209" customFormat="1" x14ac:dyDescent="0.2">
      <c r="A1967" s="448"/>
      <c r="B1967" s="329"/>
      <c r="C1967" s="329"/>
      <c r="D1967" s="334"/>
      <c r="E1967" s="599"/>
      <c r="F1967" s="329"/>
      <c r="G1967" s="329"/>
      <c r="H1967" s="449"/>
      <c r="I1967" s="329"/>
    </row>
    <row r="1968" spans="1:9" s="209" customFormat="1" x14ac:dyDescent="0.2">
      <c r="A1968" s="448"/>
      <c r="B1968" s="329"/>
      <c r="C1968" s="329"/>
      <c r="D1968" s="334"/>
      <c r="E1968" s="599"/>
      <c r="F1968" s="329"/>
      <c r="G1968" s="329"/>
      <c r="H1968" s="449"/>
      <c r="I1968" s="329"/>
    </row>
    <row r="1969" spans="1:9" s="209" customFormat="1" x14ac:dyDescent="0.2">
      <c r="A1969" s="448"/>
      <c r="B1969" s="329"/>
      <c r="C1969" s="329"/>
      <c r="D1969" s="334"/>
      <c r="E1969" s="599"/>
      <c r="F1969" s="329"/>
      <c r="G1969" s="329"/>
      <c r="H1969" s="449"/>
      <c r="I1969" s="329"/>
    </row>
    <row r="1970" spans="1:9" s="209" customFormat="1" x14ac:dyDescent="0.2">
      <c r="A1970" s="448"/>
      <c r="B1970" s="329"/>
      <c r="C1970" s="329"/>
      <c r="D1970" s="334"/>
      <c r="E1970" s="599"/>
      <c r="F1970" s="329"/>
      <c r="G1970" s="329"/>
      <c r="H1970" s="449"/>
      <c r="I1970" s="329"/>
    </row>
    <row r="1971" spans="1:9" s="209" customFormat="1" x14ac:dyDescent="0.2">
      <c r="A1971" s="448"/>
      <c r="B1971" s="329"/>
      <c r="C1971" s="329"/>
      <c r="D1971" s="334"/>
      <c r="E1971" s="599"/>
      <c r="F1971" s="329"/>
      <c r="G1971" s="329"/>
      <c r="H1971" s="449"/>
      <c r="I1971" s="329"/>
    </row>
    <row r="1972" spans="1:9" s="209" customFormat="1" x14ac:dyDescent="0.2">
      <c r="A1972" s="448"/>
      <c r="B1972" s="329"/>
      <c r="C1972" s="329"/>
      <c r="D1972" s="334"/>
      <c r="E1972" s="599"/>
      <c r="F1972" s="329"/>
      <c r="G1972" s="329"/>
      <c r="H1972" s="449"/>
      <c r="I1972" s="329"/>
    </row>
    <row r="1973" spans="1:9" s="209" customFormat="1" x14ac:dyDescent="0.2">
      <c r="A1973" s="448"/>
      <c r="B1973" s="329"/>
      <c r="C1973" s="329"/>
      <c r="D1973" s="334"/>
      <c r="E1973" s="599"/>
      <c r="F1973" s="329"/>
      <c r="G1973" s="329"/>
      <c r="H1973" s="449"/>
      <c r="I1973" s="329"/>
    </row>
    <row r="1974" spans="1:9" s="209" customFormat="1" x14ac:dyDescent="0.2">
      <c r="A1974" s="448"/>
      <c r="B1974" s="329"/>
      <c r="C1974" s="329"/>
      <c r="D1974" s="334"/>
      <c r="E1974" s="599"/>
      <c r="F1974" s="329"/>
      <c r="G1974" s="329"/>
      <c r="H1974" s="449"/>
      <c r="I1974" s="329"/>
    </row>
    <row r="1975" spans="1:9" s="209" customFormat="1" x14ac:dyDescent="0.2">
      <c r="A1975" s="448"/>
      <c r="B1975" s="329"/>
      <c r="C1975" s="329"/>
      <c r="D1975" s="334"/>
      <c r="E1975" s="599"/>
      <c r="F1975" s="329"/>
      <c r="G1975" s="329"/>
      <c r="H1975" s="449"/>
      <c r="I1975" s="329"/>
    </row>
    <row r="1976" spans="1:9" s="209" customFormat="1" x14ac:dyDescent="0.2">
      <c r="A1976" s="448"/>
      <c r="B1976" s="329"/>
      <c r="C1976" s="329"/>
      <c r="D1976" s="334"/>
      <c r="E1976" s="599"/>
      <c r="F1976" s="329"/>
      <c r="G1976" s="329"/>
      <c r="H1976" s="449"/>
      <c r="I1976" s="329"/>
    </row>
    <row r="1977" spans="1:9" s="209" customFormat="1" x14ac:dyDescent="0.2">
      <c r="A1977" s="448"/>
      <c r="B1977" s="329"/>
      <c r="C1977" s="329"/>
      <c r="D1977" s="334"/>
      <c r="E1977" s="599"/>
      <c r="F1977" s="329"/>
      <c r="G1977" s="329"/>
      <c r="H1977" s="449"/>
      <c r="I1977" s="329"/>
    </row>
    <row r="1978" spans="1:9" s="209" customFormat="1" x14ac:dyDescent="0.2">
      <c r="A1978" s="448"/>
      <c r="B1978" s="329"/>
      <c r="C1978" s="329"/>
      <c r="D1978" s="334"/>
      <c r="E1978" s="599"/>
      <c r="F1978" s="329"/>
      <c r="G1978" s="329"/>
      <c r="H1978" s="449"/>
      <c r="I1978" s="329"/>
    </row>
    <row r="1979" spans="1:9" s="209" customFormat="1" x14ac:dyDescent="0.2">
      <c r="A1979" s="448"/>
      <c r="B1979" s="329"/>
      <c r="C1979" s="329"/>
      <c r="D1979" s="334"/>
      <c r="E1979" s="599"/>
      <c r="F1979" s="329"/>
      <c r="G1979" s="329"/>
      <c r="H1979" s="449"/>
      <c r="I1979" s="329"/>
    </row>
    <row r="1980" spans="1:9" s="209" customFormat="1" x14ac:dyDescent="0.2">
      <c r="A1980" s="448"/>
      <c r="B1980" s="329"/>
      <c r="C1980" s="329"/>
      <c r="D1980" s="334"/>
      <c r="E1980" s="599"/>
      <c r="F1980" s="329"/>
      <c r="G1980" s="329"/>
      <c r="H1980" s="449"/>
      <c r="I1980" s="329"/>
    </row>
    <row r="1981" spans="1:9" s="209" customFormat="1" x14ac:dyDescent="0.2">
      <c r="A1981" s="448"/>
      <c r="B1981" s="329"/>
      <c r="C1981" s="329"/>
      <c r="D1981" s="334"/>
      <c r="E1981" s="599"/>
      <c r="F1981" s="329"/>
      <c r="G1981" s="329"/>
      <c r="H1981" s="449"/>
      <c r="I1981" s="329"/>
    </row>
    <row r="1982" spans="1:9" s="209" customFormat="1" x14ac:dyDescent="0.2">
      <c r="A1982" s="448"/>
      <c r="B1982" s="329"/>
      <c r="C1982" s="329"/>
      <c r="D1982" s="334"/>
      <c r="E1982" s="599"/>
      <c r="F1982" s="329"/>
      <c r="G1982" s="329"/>
      <c r="H1982" s="449"/>
      <c r="I1982" s="329"/>
    </row>
    <row r="1983" spans="1:9" s="209" customFormat="1" x14ac:dyDescent="0.2">
      <c r="A1983" s="448"/>
      <c r="B1983" s="329"/>
      <c r="C1983" s="329"/>
      <c r="D1983" s="334"/>
      <c r="E1983" s="599"/>
      <c r="F1983" s="329"/>
      <c r="G1983" s="329"/>
      <c r="H1983" s="449"/>
      <c r="I1983" s="329"/>
    </row>
    <row r="1984" spans="1:9" s="209" customFormat="1" x14ac:dyDescent="0.2">
      <c r="A1984" s="448"/>
      <c r="B1984" s="329"/>
      <c r="C1984" s="329"/>
      <c r="D1984" s="334"/>
      <c r="E1984" s="599"/>
      <c r="F1984" s="329"/>
      <c r="G1984" s="329"/>
      <c r="H1984" s="449"/>
      <c r="I1984" s="329"/>
    </row>
    <row r="1985" spans="1:9" s="209" customFormat="1" x14ac:dyDescent="0.2">
      <c r="A1985" s="448"/>
      <c r="B1985" s="329"/>
      <c r="C1985" s="329"/>
      <c r="D1985" s="334"/>
      <c r="E1985" s="599"/>
      <c r="F1985" s="329"/>
      <c r="G1985" s="329"/>
      <c r="H1985" s="449"/>
      <c r="I1985" s="329"/>
    </row>
    <row r="1986" spans="1:9" s="209" customFormat="1" x14ac:dyDescent="0.2">
      <c r="A1986" s="448"/>
      <c r="B1986" s="329"/>
      <c r="C1986" s="329"/>
      <c r="D1986" s="334"/>
      <c r="E1986" s="599"/>
      <c r="F1986" s="329"/>
      <c r="G1986" s="329"/>
      <c r="H1986" s="449"/>
      <c r="I1986" s="329"/>
    </row>
    <row r="1987" spans="1:9" s="209" customFormat="1" x14ac:dyDescent="0.2">
      <c r="A1987" s="448"/>
      <c r="B1987" s="329"/>
      <c r="C1987" s="329"/>
      <c r="D1987" s="334"/>
      <c r="E1987" s="599"/>
      <c r="F1987" s="329"/>
      <c r="G1987" s="329"/>
      <c r="H1987" s="449"/>
      <c r="I1987" s="329"/>
    </row>
    <row r="1988" spans="1:9" s="209" customFormat="1" x14ac:dyDescent="0.2">
      <c r="A1988" s="448"/>
      <c r="B1988" s="329"/>
      <c r="C1988" s="329"/>
      <c r="D1988" s="334"/>
      <c r="E1988" s="599"/>
      <c r="F1988" s="329"/>
      <c r="G1988" s="329"/>
      <c r="H1988" s="449"/>
      <c r="I1988" s="329"/>
    </row>
    <row r="1989" spans="1:9" s="209" customFormat="1" x14ac:dyDescent="0.2">
      <c r="A1989" s="448"/>
      <c r="B1989" s="329"/>
      <c r="C1989" s="329"/>
      <c r="D1989" s="334"/>
      <c r="E1989" s="599"/>
      <c r="F1989" s="329"/>
      <c r="G1989" s="329"/>
      <c r="H1989" s="449"/>
      <c r="I1989" s="329"/>
    </row>
    <row r="1990" spans="1:9" s="209" customFormat="1" x14ac:dyDescent="0.2">
      <c r="A1990" s="448"/>
      <c r="B1990" s="329"/>
      <c r="C1990" s="329"/>
      <c r="D1990" s="334"/>
      <c r="E1990" s="599"/>
      <c r="F1990" s="329"/>
      <c r="G1990" s="329"/>
      <c r="H1990" s="449"/>
      <c r="I1990" s="329"/>
    </row>
    <row r="1991" spans="1:9" s="209" customFormat="1" x14ac:dyDescent="0.2">
      <c r="A1991" s="448"/>
      <c r="B1991" s="329"/>
      <c r="C1991" s="329"/>
      <c r="D1991" s="334"/>
      <c r="E1991" s="599"/>
      <c r="F1991" s="329"/>
      <c r="G1991" s="329"/>
      <c r="H1991" s="449"/>
      <c r="I1991" s="329"/>
    </row>
    <row r="1992" spans="1:9" s="209" customFormat="1" x14ac:dyDescent="0.2">
      <c r="A1992" s="448"/>
      <c r="B1992" s="329"/>
      <c r="C1992" s="329"/>
      <c r="D1992" s="334"/>
      <c r="E1992" s="599"/>
      <c r="F1992" s="329"/>
      <c r="G1992" s="329"/>
      <c r="H1992" s="449"/>
      <c r="I1992" s="329"/>
    </row>
    <row r="1993" spans="1:9" s="209" customFormat="1" x14ac:dyDescent="0.2">
      <c r="A1993" s="448"/>
      <c r="B1993" s="329"/>
      <c r="C1993" s="329"/>
      <c r="D1993" s="334"/>
      <c r="E1993" s="599"/>
      <c r="F1993" s="329"/>
      <c r="G1993" s="329"/>
      <c r="H1993" s="449"/>
      <c r="I1993" s="329"/>
    </row>
    <row r="1994" spans="1:9" s="209" customFormat="1" x14ac:dyDescent="0.2">
      <c r="A1994" s="448"/>
      <c r="B1994" s="329"/>
      <c r="C1994" s="329"/>
      <c r="D1994" s="334"/>
      <c r="E1994" s="599"/>
      <c r="F1994" s="329"/>
      <c r="G1994" s="329"/>
      <c r="H1994" s="449"/>
      <c r="I1994" s="329"/>
    </row>
    <row r="1995" spans="1:9" s="209" customFormat="1" x14ac:dyDescent="0.2">
      <c r="A1995" s="448"/>
      <c r="B1995" s="329"/>
      <c r="C1995" s="329"/>
      <c r="D1995" s="334"/>
      <c r="E1995" s="599"/>
      <c r="F1995" s="329"/>
      <c r="G1995" s="329"/>
      <c r="H1995" s="449"/>
      <c r="I1995" s="329"/>
    </row>
    <row r="1996" spans="1:9" s="209" customFormat="1" x14ac:dyDescent="0.2">
      <c r="A1996" s="448"/>
      <c r="B1996" s="329"/>
      <c r="C1996" s="329"/>
      <c r="D1996" s="334"/>
      <c r="E1996" s="599"/>
      <c r="F1996" s="329"/>
      <c r="G1996" s="329"/>
      <c r="H1996" s="449"/>
      <c r="I1996" s="329"/>
    </row>
    <row r="1997" spans="1:9" s="209" customFormat="1" x14ac:dyDescent="0.2">
      <c r="A1997" s="448"/>
      <c r="B1997" s="329"/>
      <c r="C1997" s="329"/>
      <c r="D1997" s="334"/>
      <c r="E1997" s="599"/>
      <c r="F1997" s="329"/>
      <c r="G1997" s="329"/>
      <c r="H1997" s="449"/>
      <c r="I1997" s="329"/>
    </row>
    <row r="1998" spans="1:9" s="209" customFormat="1" x14ac:dyDescent="0.2">
      <c r="A1998" s="448"/>
      <c r="B1998" s="329"/>
      <c r="C1998" s="329"/>
      <c r="D1998" s="334"/>
      <c r="E1998" s="599"/>
      <c r="F1998" s="329"/>
      <c r="G1998" s="329"/>
      <c r="H1998" s="449"/>
      <c r="I1998" s="329"/>
    </row>
    <row r="1999" spans="1:9" s="209" customFormat="1" x14ac:dyDescent="0.2">
      <c r="A1999" s="448"/>
      <c r="B1999" s="329"/>
      <c r="C1999" s="329"/>
      <c r="D1999" s="334"/>
      <c r="E1999" s="599"/>
      <c r="F1999" s="329"/>
      <c r="G1999" s="329"/>
      <c r="H1999" s="449"/>
      <c r="I1999" s="329"/>
    </row>
    <row r="2000" spans="1:9" s="209" customFormat="1" x14ac:dyDescent="0.2">
      <c r="A2000" s="448"/>
      <c r="B2000" s="329"/>
      <c r="C2000" s="329"/>
      <c r="D2000" s="334"/>
      <c r="E2000" s="599"/>
      <c r="F2000" s="329"/>
      <c r="G2000" s="329"/>
      <c r="H2000" s="449"/>
      <c r="I2000" s="329"/>
    </row>
    <row r="2001" spans="1:9" s="209" customFormat="1" x14ac:dyDescent="0.2">
      <c r="A2001" s="448"/>
      <c r="B2001" s="329"/>
      <c r="C2001" s="329"/>
      <c r="D2001" s="334"/>
      <c r="E2001" s="599"/>
      <c r="F2001" s="329"/>
      <c r="G2001" s="329"/>
      <c r="H2001" s="449"/>
      <c r="I2001" s="329"/>
    </row>
    <row r="2002" spans="1:9" s="209" customFormat="1" x14ac:dyDescent="0.2">
      <c r="A2002" s="448"/>
      <c r="B2002" s="329"/>
      <c r="C2002" s="329"/>
      <c r="D2002" s="334"/>
      <c r="E2002" s="599"/>
      <c r="F2002" s="329"/>
      <c r="G2002" s="329"/>
      <c r="H2002" s="449"/>
      <c r="I2002" s="329"/>
    </row>
    <row r="2003" spans="1:9" s="209" customFormat="1" x14ac:dyDescent="0.2">
      <c r="A2003" s="448"/>
      <c r="B2003" s="329"/>
      <c r="C2003" s="329"/>
      <c r="D2003" s="334"/>
      <c r="E2003" s="599"/>
      <c r="F2003" s="329"/>
      <c r="G2003" s="329"/>
      <c r="H2003" s="449"/>
      <c r="I2003" s="329"/>
    </row>
    <row r="2004" spans="1:9" s="209" customFormat="1" x14ac:dyDescent="0.2">
      <c r="A2004" s="448"/>
      <c r="B2004" s="329"/>
      <c r="C2004" s="329"/>
      <c r="D2004" s="334"/>
      <c r="E2004" s="599"/>
      <c r="F2004" s="329"/>
      <c r="G2004" s="329"/>
      <c r="H2004" s="449"/>
      <c r="I2004" s="329"/>
    </row>
    <row r="2005" spans="1:9" s="209" customFormat="1" x14ac:dyDescent="0.2">
      <c r="A2005" s="448"/>
      <c r="B2005" s="329"/>
      <c r="C2005" s="329"/>
      <c r="D2005" s="334"/>
      <c r="E2005" s="599"/>
      <c r="F2005" s="329"/>
      <c r="G2005" s="329"/>
      <c r="H2005" s="449"/>
      <c r="I2005" s="329"/>
    </row>
    <row r="2006" spans="1:9" s="209" customFormat="1" x14ac:dyDescent="0.2">
      <c r="A2006" s="448"/>
      <c r="B2006" s="329"/>
      <c r="C2006" s="329"/>
      <c r="D2006" s="334"/>
      <c r="E2006" s="599"/>
      <c r="F2006" s="329"/>
      <c r="G2006" s="329"/>
      <c r="H2006" s="449"/>
      <c r="I2006" s="329"/>
    </row>
    <row r="2007" spans="1:9" s="209" customFormat="1" x14ac:dyDescent="0.2">
      <c r="A2007" s="448"/>
      <c r="B2007" s="329"/>
      <c r="C2007" s="329"/>
      <c r="D2007" s="334"/>
      <c r="E2007" s="599"/>
      <c r="F2007" s="329"/>
      <c r="G2007" s="329"/>
      <c r="H2007" s="449"/>
      <c r="I2007" s="329"/>
    </row>
    <row r="2008" spans="1:9" s="209" customFormat="1" x14ac:dyDescent="0.2">
      <c r="A2008" s="448"/>
      <c r="B2008" s="329"/>
      <c r="C2008" s="329"/>
      <c r="D2008" s="334"/>
      <c r="E2008" s="599"/>
      <c r="F2008" s="329"/>
      <c r="G2008" s="329"/>
      <c r="H2008" s="449"/>
      <c r="I2008" s="329"/>
    </row>
    <row r="2009" spans="1:9" s="209" customFormat="1" x14ac:dyDescent="0.2">
      <c r="A2009" s="448"/>
      <c r="B2009" s="329"/>
      <c r="C2009" s="329"/>
      <c r="D2009" s="334"/>
      <c r="E2009" s="599"/>
      <c r="F2009" s="329"/>
      <c r="G2009" s="329"/>
      <c r="H2009" s="449"/>
      <c r="I2009" s="329"/>
    </row>
    <row r="2010" spans="1:9" s="209" customFormat="1" x14ac:dyDescent="0.2">
      <c r="A2010" s="448"/>
      <c r="B2010" s="329"/>
      <c r="C2010" s="329"/>
      <c r="D2010" s="334"/>
      <c r="E2010" s="599"/>
      <c r="F2010" s="329"/>
      <c r="G2010" s="329"/>
      <c r="H2010" s="449"/>
      <c r="I2010" s="329"/>
    </row>
    <row r="2011" spans="1:9" s="209" customFormat="1" x14ac:dyDescent="0.2">
      <c r="A2011" s="448"/>
      <c r="B2011" s="329"/>
      <c r="C2011" s="329"/>
      <c r="D2011" s="334"/>
      <c r="E2011" s="599"/>
      <c r="F2011" s="329"/>
      <c r="G2011" s="329"/>
      <c r="H2011" s="449"/>
      <c r="I2011" s="329"/>
    </row>
    <row r="2012" spans="1:9" s="209" customFormat="1" x14ac:dyDescent="0.2">
      <c r="A2012" s="448"/>
      <c r="B2012" s="329"/>
      <c r="C2012" s="329"/>
      <c r="D2012" s="334"/>
      <c r="E2012" s="599"/>
      <c r="F2012" s="329"/>
      <c r="G2012" s="329"/>
      <c r="H2012" s="449"/>
      <c r="I2012" s="329"/>
    </row>
    <row r="2013" spans="1:9" s="209" customFormat="1" x14ac:dyDescent="0.2">
      <c r="A2013" s="448"/>
      <c r="B2013" s="329"/>
      <c r="C2013" s="329"/>
      <c r="D2013" s="334"/>
      <c r="E2013" s="599"/>
      <c r="F2013" s="329"/>
      <c r="G2013" s="329"/>
      <c r="H2013" s="449"/>
      <c r="I2013" s="329"/>
    </row>
    <row r="2014" spans="1:9" s="209" customFormat="1" x14ac:dyDescent="0.2">
      <c r="A2014" s="448"/>
      <c r="B2014" s="329"/>
      <c r="C2014" s="329"/>
      <c r="D2014" s="334"/>
      <c r="E2014" s="599"/>
      <c r="F2014" s="329"/>
      <c r="G2014" s="329"/>
      <c r="H2014" s="449"/>
      <c r="I2014" s="329"/>
    </row>
    <row r="2015" spans="1:9" s="209" customFormat="1" x14ac:dyDescent="0.2">
      <c r="A2015" s="448"/>
      <c r="B2015" s="329"/>
      <c r="C2015" s="329"/>
      <c r="D2015" s="334"/>
      <c r="E2015" s="599"/>
      <c r="F2015" s="329"/>
      <c r="G2015" s="329"/>
      <c r="H2015" s="449"/>
      <c r="I2015" s="329"/>
    </row>
    <row r="2016" spans="1:9" s="209" customFormat="1" x14ac:dyDescent="0.2">
      <c r="A2016" s="448"/>
      <c r="B2016" s="329"/>
      <c r="C2016" s="329"/>
      <c r="D2016" s="334"/>
      <c r="E2016" s="599"/>
      <c r="F2016" s="329"/>
      <c r="G2016" s="329"/>
      <c r="H2016" s="449"/>
      <c r="I2016" s="329"/>
    </row>
    <row r="2017" spans="1:9" s="209" customFormat="1" x14ac:dyDescent="0.2">
      <c r="A2017" s="448"/>
      <c r="B2017" s="329"/>
      <c r="C2017" s="329"/>
      <c r="D2017" s="334"/>
      <c r="E2017" s="599"/>
      <c r="F2017" s="329"/>
      <c r="G2017" s="329"/>
      <c r="H2017" s="449"/>
      <c r="I2017" s="329"/>
    </row>
    <row r="2018" spans="1:9" s="209" customFormat="1" x14ac:dyDescent="0.2">
      <c r="A2018" s="448"/>
      <c r="B2018" s="329"/>
      <c r="C2018" s="329"/>
      <c r="D2018" s="334"/>
      <c r="E2018" s="599"/>
      <c r="F2018" s="329"/>
      <c r="G2018" s="329"/>
      <c r="H2018" s="449"/>
      <c r="I2018" s="329"/>
    </row>
    <row r="2019" spans="1:9" s="209" customFormat="1" x14ac:dyDescent="0.2">
      <c r="A2019" s="448"/>
      <c r="B2019" s="329"/>
      <c r="C2019" s="329"/>
      <c r="D2019" s="334"/>
      <c r="E2019" s="599"/>
      <c r="F2019" s="329"/>
      <c r="G2019" s="329"/>
      <c r="H2019" s="449"/>
      <c r="I2019" s="329"/>
    </row>
    <row r="2020" spans="1:9" s="209" customFormat="1" x14ac:dyDescent="0.2">
      <c r="A2020" s="448"/>
      <c r="B2020" s="329"/>
      <c r="C2020" s="329"/>
      <c r="D2020" s="334"/>
      <c r="E2020" s="599"/>
      <c r="F2020" s="329"/>
      <c r="G2020" s="329"/>
      <c r="H2020" s="449"/>
      <c r="I2020" s="329"/>
    </row>
    <row r="2021" spans="1:9" s="209" customFormat="1" x14ac:dyDescent="0.2">
      <c r="A2021" s="448"/>
      <c r="B2021" s="329"/>
      <c r="C2021" s="329"/>
      <c r="D2021" s="334"/>
      <c r="E2021" s="599"/>
      <c r="F2021" s="329"/>
      <c r="G2021" s="329"/>
      <c r="H2021" s="449"/>
      <c r="I2021" s="329"/>
    </row>
    <row r="2022" spans="1:9" s="209" customFormat="1" x14ac:dyDescent="0.2">
      <c r="A2022" s="448"/>
      <c r="B2022" s="329"/>
      <c r="C2022" s="329"/>
      <c r="D2022" s="334"/>
      <c r="E2022" s="599"/>
      <c r="F2022" s="329"/>
      <c r="G2022" s="329"/>
      <c r="H2022" s="449"/>
      <c r="I2022" s="329"/>
    </row>
    <row r="2023" spans="1:9" s="209" customFormat="1" x14ac:dyDescent="0.2">
      <c r="A2023" s="448"/>
      <c r="B2023" s="329"/>
      <c r="C2023" s="329"/>
      <c r="D2023" s="334"/>
      <c r="E2023" s="599"/>
      <c r="F2023" s="329"/>
      <c r="G2023" s="329"/>
      <c r="H2023" s="449"/>
      <c r="I2023" s="329"/>
    </row>
    <row r="2024" spans="1:9" s="209" customFormat="1" x14ac:dyDescent="0.2">
      <c r="A2024" s="448"/>
      <c r="B2024" s="329"/>
      <c r="C2024" s="329"/>
      <c r="D2024" s="334"/>
      <c r="E2024" s="599"/>
      <c r="F2024" s="329"/>
      <c r="G2024" s="329"/>
      <c r="H2024" s="449"/>
      <c r="I2024" s="329"/>
    </row>
    <row r="2025" spans="1:9" s="209" customFormat="1" x14ac:dyDescent="0.2">
      <c r="A2025" s="448"/>
      <c r="B2025" s="329"/>
      <c r="C2025" s="329"/>
      <c r="D2025" s="334"/>
      <c r="E2025" s="599"/>
      <c r="F2025" s="329"/>
      <c r="G2025" s="329"/>
      <c r="H2025" s="449"/>
      <c r="I2025" s="329"/>
    </row>
    <row r="2026" spans="1:9" s="209" customFormat="1" x14ac:dyDescent="0.2">
      <c r="A2026" s="448"/>
      <c r="B2026" s="329"/>
      <c r="C2026" s="329"/>
      <c r="D2026" s="334"/>
      <c r="E2026" s="599"/>
      <c r="F2026" s="329"/>
      <c r="G2026" s="329"/>
      <c r="H2026" s="449"/>
      <c r="I2026" s="329"/>
    </row>
    <row r="2027" spans="1:9" s="209" customFormat="1" x14ac:dyDescent="0.2">
      <c r="A2027" s="448"/>
      <c r="B2027" s="329"/>
      <c r="C2027" s="329"/>
      <c r="D2027" s="334"/>
      <c r="E2027" s="599"/>
      <c r="F2027" s="329"/>
      <c r="G2027" s="329"/>
      <c r="H2027" s="449"/>
      <c r="I2027" s="329"/>
    </row>
    <row r="2028" spans="1:9" s="209" customFormat="1" x14ac:dyDescent="0.2">
      <c r="A2028" s="448"/>
      <c r="B2028" s="329"/>
      <c r="C2028" s="329"/>
      <c r="D2028" s="334"/>
      <c r="E2028" s="599"/>
      <c r="F2028" s="329"/>
      <c r="G2028" s="329"/>
      <c r="H2028" s="449"/>
      <c r="I2028" s="329"/>
    </row>
    <row r="2029" spans="1:9" s="209" customFormat="1" x14ac:dyDescent="0.2">
      <c r="A2029" s="448"/>
      <c r="B2029" s="329"/>
      <c r="C2029" s="329"/>
      <c r="D2029" s="334"/>
      <c r="E2029" s="599"/>
      <c r="F2029" s="329"/>
      <c r="G2029" s="329"/>
      <c r="H2029" s="449"/>
      <c r="I2029" s="329"/>
    </row>
    <row r="2030" spans="1:9" s="209" customFormat="1" x14ac:dyDescent="0.2">
      <c r="A2030" s="448"/>
      <c r="B2030" s="329"/>
      <c r="C2030" s="329"/>
      <c r="D2030" s="334"/>
      <c r="E2030" s="599"/>
      <c r="F2030" s="329"/>
      <c r="G2030" s="329"/>
      <c r="H2030" s="449"/>
      <c r="I2030" s="329"/>
    </row>
    <row r="2031" spans="1:9" s="209" customFormat="1" x14ac:dyDescent="0.2">
      <c r="A2031" s="448"/>
      <c r="B2031" s="329"/>
      <c r="C2031" s="329"/>
      <c r="D2031" s="334"/>
      <c r="E2031" s="599"/>
      <c r="F2031" s="329"/>
      <c r="G2031" s="329"/>
      <c r="H2031" s="449"/>
      <c r="I2031" s="329"/>
    </row>
    <row r="2032" spans="1:9" s="209" customFormat="1" x14ac:dyDescent="0.2">
      <c r="A2032" s="448"/>
      <c r="B2032" s="329"/>
      <c r="C2032" s="329"/>
      <c r="D2032" s="334"/>
      <c r="E2032" s="599"/>
      <c r="F2032" s="329"/>
      <c r="G2032" s="329"/>
      <c r="H2032" s="449"/>
      <c r="I2032" s="329"/>
    </row>
    <row r="2033" spans="1:9" s="209" customFormat="1" x14ac:dyDescent="0.2">
      <c r="A2033" s="448"/>
      <c r="B2033" s="329"/>
      <c r="C2033" s="329"/>
      <c r="D2033" s="334"/>
      <c r="E2033" s="599"/>
      <c r="F2033" s="329"/>
      <c r="G2033" s="329"/>
      <c r="H2033" s="449"/>
      <c r="I2033" s="329"/>
    </row>
    <row r="2034" spans="1:9" s="209" customFormat="1" x14ac:dyDescent="0.2">
      <c r="A2034" s="448"/>
      <c r="B2034" s="329"/>
      <c r="C2034" s="329"/>
      <c r="D2034" s="334"/>
      <c r="E2034" s="599"/>
      <c r="F2034" s="329"/>
      <c r="G2034" s="329"/>
      <c r="H2034" s="449"/>
      <c r="I2034" s="329"/>
    </row>
    <row r="2035" spans="1:9" s="209" customFormat="1" x14ac:dyDescent="0.2">
      <c r="A2035" s="448"/>
      <c r="B2035" s="329"/>
      <c r="C2035" s="329"/>
      <c r="D2035" s="334"/>
      <c r="E2035" s="599"/>
      <c r="F2035" s="329"/>
      <c r="G2035" s="329"/>
      <c r="H2035" s="449"/>
      <c r="I2035" s="329"/>
    </row>
    <row r="2036" spans="1:9" s="209" customFormat="1" x14ac:dyDescent="0.2">
      <c r="A2036" s="448"/>
      <c r="B2036" s="329"/>
      <c r="C2036" s="329"/>
      <c r="D2036" s="334"/>
      <c r="E2036" s="599"/>
      <c r="F2036" s="329"/>
      <c r="G2036" s="329"/>
      <c r="H2036" s="449"/>
      <c r="I2036" s="329"/>
    </row>
    <row r="2037" spans="1:9" s="209" customFormat="1" x14ac:dyDescent="0.2">
      <c r="A2037" s="448"/>
      <c r="B2037" s="329"/>
      <c r="C2037" s="329"/>
      <c r="D2037" s="334"/>
      <c r="E2037" s="599"/>
      <c r="F2037" s="329"/>
      <c r="G2037" s="329"/>
      <c r="H2037" s="449"/>
      <c r="I2037" s="329"/>
    </row>
    <row r="2038" spans="1:9" s="209" customFormat="1" x14ac:dyDescent="0.2">
      <c r="A2038" s="448"/>
      <c r="B2038" s="329"/>
      <c r="C2038" s="329"/>
      <c r="D2038" s="334"/>
      <c r="E2038" s="599"/>
      <c r="F2038" s="329"/>
      <c r="G2038" s="329"/>
      <c r="H2038" s="449"/>
      <c r="I2038" s="329"/>
    </row>
    <row r="2039" spans="1:9" s="209" customFormat="1" x14ac:dyDescent="0.2">
      <c r="A2039" s="448"/>
      <c r="B2039" s="329"/>
      <c r="C2039" s="329"/>
      <c r="D2039" s="334"/>
      <c r="E2039" s="599"/>
      <c r="F2039" s="329"/>
      <c r="G2039" s="329"/>
      <c r="H2039" s="449"/>
      <c r="I2039" s="329"/>
    </row>
    <row r="2040" spans="1:9" s="209" customFormat="1" x14ac:dyDescent="0.2">
      <c r="A2040" s="448"/>
      <c r="B2040" s="329"/>
      <c r="C2040" s="329"/>
      <c r="D2040" s="334"/>
      <c r="E2040" s="599"/>
      <c r="F2040" s="329"/>
      <c r="G2040" s="329"/>
      <c r="H2040" s="449"/>
      <c r="I2040" s="329"/>
    </row>
    <row r="2041" spans="1:9" s="209" customFormat="1" x14ac:dyDescent="0.2">
      <c r="A2041" s="448"/>
      <c r="B2041" s="329"/>
      <c r="C2041" s="329"/>
      <c r="D2041" s="334"/>
      <c r="E2041" s="599"/>
      <c r="F2041" s="329"/>
      <c r="G2041" s="329"/>
      <c r="H2041" s="449"/>
      <c r="I2041" s="329"/>
    </row>
    <row r="2042" spans="1:9" s="209" customFormat="1" x14ac:dyDescent="0.2">
      <c r="A2042" s="448"/>
      <c r="B2042" s="329"/>
      <c r="C2042" s="329"/>
      <c r="D2042" s="334"/>
      <c r="E2042" s="599"/>
      <c r="F2042" s="329"/>
      <c r="G2042" s="329"/>
      <c r="H2042" s="449"/>
      <c r="I2042" s="329"/>
    </row>
    <row r="2043" spans="1:9" s="209" customFormat="1" x14ac:dyDescent="0.2">
      <c r="A2043" s="448"/>
      <c r="B2043" s="329"/>
      <c r="C2043" s="329"/>
      <c r="D2043" s="334"/>
      <c r="E2043" s="599"/>
      <c r="F2043" s="329"/>
      <c r="G2043" s="329"/>
      <c r="H2043" s="449"/>
      <c r="I2043" s="329"/>
    </row>
    <row r="2044" spans="1:9" s="209" customFormat="1" x14ac:dyDescent="0.2">
      <c r="A2044" s="448"/>
      <c r="B2044" s="329"/>
      <c r="C2044" s="329"/>
      <c r="D2044" s="334"/>
      <c r="E2044" s="599"/>
      <c r="F2044" s="329"/>
      <c r="G2044" s="329"/>
      <c r="H2044" s="449"/>
      <c r="I2044" s="329"/>
    </row>
    <row r="2045" spans="1:9" s="209" customFormat="1" x14ac:dyDescent="0.2">
      <c r="A2045" s="448"/>
      <c r="B2045" s="329"/>
      <c r="C2045" s="329"/>
      <c r="D2045" s="334"/>
      <c r="E2045" s="599"/>
      <c r="F2045" s="329"/>
      <c r="G2045" s="329"/>
      <c r="H2045" s="449"/>
      <c r="I2045" s="329"/>
    </row>
    <row r="2046" spans="1:9" s="209" customFormat="1" x14ac:dyDescent="0.2">
      <c r="A2046" s="448"/>
      <c r="B2046" s="329"/>
      <c r="C2046" s="329"/>
      <c r="D2046" s="334"/>
      <c r="E2046" s="599"/>
      <c r="F2046" s="329"/>
      <c r="G2046" s="329"/>
      <c r="H2046" s="449"/>
      <c r="I2046" s="329"/>
    </row>
    <row r="2047" spans="1:9" s="209" customFormat="1" x14ac:dyDescent="0.2">
      <c r="A2047" s="448"/>
      <c r="B2047" s="329"/>
      <c r="C2047" s="329"/>
      <c r="D2047" s="334"/>
      <c r="E2047" s="599"/>
      <c r="F2047" s="329"/>
      <c r="G2047" s="329"/>
      <c r="H2047" s="449"/>
      <c r="I2047" s="329"/>
    </row>
    <row r="2048" spans="1:9" s="209" customFormat="1" x14ac:dyDescent="0.2">
      <c r="A2048" s="448"/>
      <c r="B2048" s="329"/>
      <c r="C2048" s="329"/>
      <c r="D2048" s="334"/>
      <c r="E2048" s="599"/>
      <c r="F2048" s="329"/>
      <c r="G2048" s="329"/>
      <c r="H2048" s="449"/>
      <c r="I2048" s="329"/>
    </row>
    <row r="2049" spans="1:9" s="209" customFormat="1" x14ac:dyDescent="0.2">
      <c r="A2049" s="448"/>
      <c r="B2049" s="329"/>
      <c r="C2049" s="329"/>
      <c r="D2049" s="334"/>
      <c r="E2049" s="599"/>
      <c r="F2049" s="329"/>
      <c r="G2049" s="329"/>
      <c r="H2049" s="449"/>
      <c r="I2049" s="329"/>
    </row>
    <row r="2050" spans="1:9" s="209" customFormat="1" x14ac:dyDescent="0.2">
      <c r="A2050" s="448"/>
      <c r="B2050" s="329"/>
      <c r="C2050" s="329"/>
      <c r="D2050" s="334"/>
      <c r="E2050" s="599"/>
      <c r="F2050" s="329"/>
      <c r="G2050" s="329"/>
      <c r="H2050" s="449"/>
      <c r="I2050" s="329"/>
    </row>
    <row r="2051" spans="1:9" s="209" customFormat="1" x14ac:dyDescent="0.2">
      <c r="A2051" s="448"/>
      <c r="B2051" s="329"/>
      <c r="C2051" s="329"/>
      <c r="D2051" s="334"/>
      <c r="E2051" s="599"/>
      <c r="F2051" s="329"/>
      <c r="G2051" s="329"/>
      <c r="H2051" s="449"/>
      <c r="I2051" s="329"/>
    </row>
    <row r="2052" spans="1:9" s="209" customFormat="1" x14ac:dyDescent="0.2">
      <c r="A2052" s="448"/>
      <c r="B2052" s="329"/>
      <c r="C2052" s="329"/>
      <c r="D2052" s="334"/>
      <c r="E2052" s="599"/>
      <c r="F2052" s="329"/>
      <c r="G2052" s="329"/>
      <c r="H2052" s="449"/>
      <c r="I2052" s="329"/>
    </row>
    <row r="2053" spans="1:9" s="209" customFormat="1" x14ac:dyDescent="0.2">
      <c r="A2053" s="448"/>
      <c r="B2053" s="329"/>
      <c r="C2053" s="329"/>
      <c r="D2053" s="334"/>
      <c r="E2053" s="599"/>
      <c r="F2053" s="329"/>
      <c r="G2053" s="329"/>
      <c r="H2053" s="449"/>
      <c r="I2053" s="329"/>
    </row>
    <row r="2054" spans="1:9" s="209" customFormat="1" x14ac:dyDescent="0.2">
      <c r="A2054" s="448"/>
      <c r="B2054" s="329"/>
      <c r="C2054" s="329"/>
      <c r="D2054" s="334"/>
      <c r="E2054" s="599"/>
      <c r="F2054" s="329"/>
      <c r="G2054" s="329"/>
      <c r="H2054" s="449"/>
      <c r="I2054" s="329"/>
    </row>
    <row r="2055" spans="1:9" s="209" customFormat="1" x14ac:dyDescent="0.2">
      <c r="A2055" s="448"/>
      <c r="B2055" s="329"/>
      <c r="C2055" s="329"/>
      <c r="D2055" s="334"/>
      <c r="E2055" s="599"/>
      <c r="F2055" s="329"/>
      <c r="G2055" s="329"/>
      <c r="H2055" s="449"/>
      <c r="I2055" s="329"/>
    </row>
    <row r="2056" spans="1:9" s="209" customFormat="1" x14ac:dyDescent="0.2">
      <c r="A2056" s="448"/>
      <c r="B2056" s="329"/>
      <c r="C2056" s="329"/>
      <c r="D2056" s="334"/>
      <c r="E2056" s="599"/>
      <c r="F2056" s="329"/>
      <c r="G2056" s="329"/>
      <c r="H2056" s="449"/>
      <c r="I2056" s="329"/>
    </row>
    <row r="2057" spans="1:9" s="209" customFormat="1" x14ac:dyDescent="0.2">
      <c r="A2057" s="448"/>
      <c r="B2057" s="329"/>
      <c r="C2057" s="329"/>
      <c r="D2057" s="334"/>
      <c r="E2057" s="599"/>
      <c r="F2057" s="329"/>
      <c r="G2057" s="329"/>
      <c r="H2057" s="449"/>
      <c r="I2057" s="329"/>
    </row>
    <row r="2058" spans="1:9" s="209" customFormat="1" x14ac:dyDescent="0.2">
      <c r="A2058" s="448"/>
      <c r="B2058" s="329"/>
      <c r="C2058" s="329"/>
      <c r="D2058" s="334"/>
      <c r="E2058" s="599"/>
      <c r="F2058" s="329"/>
      <c r="G2058" s="329"/>
      <c r="H2058" s="449"/>
      <c r="I2058" s="329"/>
    </row>
    <row r="2059" spans="1:9" s="209" customFormat="1" x14ac:dyDescent="0.2">
      <c r="A2059" s="448"/>
      <c r="B2059" s="329"/>
      <c r="C2059" s="329"/>
      <c r="D2059" s="334"/>
      <c r="E2059" s="599"/>
      <c r="F2059" s="329"/>
      <c r="G2059" s="329"/>
      <c r="H2059" s="449"/>
      <c r="I2059" s="329"/>
    </row>
    <row r="2060" spans="1:9" s="209" customFormat="1" x14ac:dyDescent="0.2">
      <c r="A2060" s="448"/>
      <c r="B2060" s="329"/>
      <c r="C2060" s="329"/>
      <c r="D2060" s="334"/>
      <c r="E2060" s="599"/>
      <c r="F2060" s="329"/>
      <c r="G2060" s="329"/>
      <c r="H2060" s="449"/>
      <c r="I2060" s="329"/>
    </row>
    <row r="2061" spans="1:9" s="209" customFormat="1" x14ac:dyDescent="0.2">
      <c r="A2061" s="448"/>
      <c r="B2061" s="329"/>
      <c r="C2061" s="329"/>
      <c r="D2061" s="334"/>
      <c r="E2061" s="599"/>
      <c r="F2061" s="329"/>
      <c r="G2061" s="329"/>
      <c r="H2061" s="449"/>
      <c r="I2061" s="329"/>
    </row>
    <row r="2062" spans="1:9" s="209" customFormat="1" x14ac:dyDescent="0.2">
      <c r="A2062" s="448"/>
      <c r="B2062" s="329"/>
      <c r="C2062" s="329"/>
      <c r="D2062" s="334"/>
      <c r="E2062" s="599"/>
      <c r="F2062" s="329"/>
      <c r="G2062" s="329"/>
      <c r="H2062" s="449"/>
      <c r="I2062" s="329"/>
    </row>
    <row r="2063" spans="1:9" s="209" customFormat="1" x14ac:dyDescent="0.2">
      <c r="A2063" s="448"/>
      <c r="B2063" s="329"/>
      <c r="C2063" s="329"/>
      <c r="D2063" s="334"/>
      <c r="E2063" s="599"/>
      <c r="F2063" s="329"/>
      <c r="G2063" s="329"/>
      <c r="H2063" s="449"/>
      <c r="I2063" s="329"/>
    </row>
    <row r="2064" spans="1:9" s="209" customFormat="1" x14ac:dyDescent="0.2">
      <c r="A2064" s="448"/>
      <c r="B2064" s="329"/>
      <c r="C2064" s="329"/>
      <c r="D2064" s="334"/>
      <c r="E2064" s="599"/>
      <c r="F2064" s="329"/>
      <c r="G2064" s="329"/>
      <c r="H2064" s="449"/>
      <c r="I2064" s="329"/>
    </row>
    <row r="2065" spans="1:9" s="209" customFormat="1" x14ac:dyDescent="0.2">
      <c r="A2065" s="448"/>
      <c r="B2065" s="220"/>
      <c r="C2065" s="329"/>
      <c r="D2065" s="334"/>
      <c r="E2065" s="599"/>
      <c r="F2065" s="329"/>
      <c r="G2065" s="329"/>
      <c r="H2065" s="449"/>
      <c r="I2065" s="329"/>
    </row>
    <row r="2066" spans="1:9" s="209" customFormat="1" x14ac:dyDescent="0.2">
      <c r="A2066" s="448"/>
      <c r="B2066" s="220"/>
      <c r="C2066" s="329"/>
      <c r="D2066" s="334"/>
      <c r="E2066" s="599"/>
      <c r="F2066" s="329"/>
      <c r="G2066" s="329"/>
      <c r="H2066" s="449"/>
      <c r="I2066" s="329"/>
    </row>
    <row r="2067" spans="1:9" s="209" customFormat="1" x14ac:dyDescent="0.2">
      <c r="A2067" s="448"/>
      <c r="B2067" s="220"/>
      <c r="C2067" s="329"/>
      <c r="D2067" s="334"/>
      <c r="E2067" s="599"/>
      <c r="F2067" s="329"/>
      <c r="G2067" s="329"/>
      <c r="H2067" s="449"/>
      <c r="I2067" s="329"/>
    </row>
    <row r="2068" spans="1:9" s="209" customFormat="1" x14ac:dyDescent="0.2">
      <c r="A2068" s="448"/>
      <c r="B2068" s="220"/>
      <c r="C2068" s="329"/>
      <c r="D2068" s="334"/>
      <c r="E2068" s="599"/>
      <c r="F2068" s="329"/>
      <c r="G2068" s="329"/>
      <c r="H2068" s="449"/>
      <c r="I2068" s="329"/>
    </row>
    <row r="2069" spans="1:9" s="209" customFormat="1" x14ac:dyDescent="0.2">
      <c r="A2069" s="448"/>
      <c r="B2069" s="220"/>
      <c r="C2069" s="329"/>
      <c r="D2069" s="334"/>
      <c r="E2069" s="599"/>
      <c r="F2069" s="329"/>
      <c r="G2069" s="329"/>
      <c r="H2069" s="449"/>
      <c r="I2069" s="329"/>
    </row>
    <row r="2070" spans="1:9" s="209" customFormat="1" x14ac:dyDescent="0.2">
      <c r="A2070" s="448"/>
      <c r="B2070" s="220"/>
      <c r="C2070" s="329"/>
      <c r="D2070" s="334"/>
      <c r="E2070" s="599"/>
      <c r="F2070" s="329"/>
      <c r="G2070" s="329"/>
      <c r="H2070" s="449"/>
      <c r="I2070" s="329"/>
    </row>
    <row r="2071" spans="1:9" s="209" customFormat="1" x14ac:dyDescent="0.2">
      <c r="A2071" s="448"/>
      <c r="B2071" s="220"/>
      <c r="C2071" s="329"/>
      <c r="D2071" s="334"/>
      <c r="E2071" s="599"/>
      <c r="F2071" s="329"/>
      <c r="G2071" s="329"/>
      <c r="H2071" s="449"/>
      <c r="I2071" s="329"/>
    </row>
    <row r="2072" spans="1:9" s="209" customFormat="1" x14ac:dyDescent="0.2">
      <c r="A2072" s="448"/>
      <c r="B2072" s="220"/>
      <c r="C2072" s="329"/>
      <c r="D2072" s="334"/>
      <c r="E2072" s="599"/>
      <c r="F2072" s="329"/>
      <c r="G2072" s="329"/>
      <c r="H2072" s="449"/>
      <c r="I2072" s="329"/>
    </row>
    <row r="2073" spans="1:9" s="209" customFormat="1" x14ac:dyDescent="0.2">
      <c r="A2073" s="448"/>
      <c r="B2073" s="220"/>
      <c r="C2073" s="329"/>
      <c r="D2073" s="334"/>
      <c r="E2073" s="599"/>
      <c r="F2073" s="329"/>
      <c r="G2073" s="329"/>
      <c r="H2073" s="449"/>
      <c r="I2073" s="329"/>
    </row>
    <row r="2074" spans="1:9" s="209" customFormat="1" x14ac:dyDescent="0.2">
      <c r="A2074" s="448"/>
      <c r="B2074" s="220"/>
      <c r="C2074" s="329"/>
      <c r="D2074" s="334"/>
      <c r="E2074" s="599"/>
      <c r="F2074" s="329"/>
      <c r="G2074" s="329"/>
      <c r="H2074" s="449"/>
      <c r="I2074" s="329"/>
    </row>
    <row r="2075" spans="1:9" s="209" customFormat="1" x14ac:dyDescent="0.2">
      <c r="A2075" s="448"/>
      <c r="B2075" s="220"/>
      <c r="C2075" s="329"/>
      <c r="D2075" s="334"/>
      <c r="E2075" s="599"/>
      <c r="F2075" s="329"/>
      <c r="G2075" s="329"/>
      <c r="H2075" s="449"/>
      <c r="I2075" s="329"/>
    </row>
    <row r="2076" spans="1:9" s="209" customFormat="1" x14ac:dyDescent="0.2">
      <c r="A2076" s="448"/>
      <c r="B2076" s="220"/>
      <c r="C2076" s="329"/>
      <c r="D2076" s="334"/>
      <c r="E2076" s="599"/>
      <c r="F2076" s="329"/>
      <c r="G2076" s="329"/>
      <c r="H2076" s="449"/>
      <c r="I2076" s="329"/>
    </row>
    <row r="2077" spans="1:9" s="209" customFormat="1" x14ac:dyDescent="0.2">
      <c r="A2077" s="448"/>
      <c r="B2077" s="220"/>
      <c r="C2077" s="329"/>
      <c r="D2077" s="334"/>
      <c r="E2077" s="599"/>
      <c r="F2077" s="329"/>
      <c r="G2077" s="329"/>
      <c r="H2077" s="449"/>
      <c r="I2077" s="329"/>
    </row>
    <row r="2078" spans="1:9" s="209" customFormat="1" x14ac:dyDescent="0.2">
      <c r="A2078" s="448"/>
      <c r="B2078" s="220"/>
      <c r="C2078" s="329"/>
      <c r="D2078" s="334"/>
      <c r="E2078" s="599"/>
      <c r="F2078" s="329"/>
      <c r="G2078" s="329"/>
      <c r="H2078" s="449"/>
      <c r="I2078" s="329"/>
    </row>
    <row r="2079" spans="1:9" s="209" customFormat="1" x14ac:dyDescent="0.2">
      <c r="A2079" s="448"/>
      <c r="B2079" s="220"/>
      <c r="C2079" s="329"/>
      <c r="D2079" s="334"/>
      <c r="E2079" s="599"/>
      <c r="F2079" s="329"/>
      <c r="G2079" s="329"/>
      <c r="H2079" s="449"/>
      <c r="I2079" s="329"/>
    </row>
    <row r="2080" spans="1:9" s="209" customFormat="1" x14ac:dyDescent="0.2">
      <c r="A2080" s="448"/>
      <c r="B2080" s="220"/>
      <c r="C2080" s="329"/>
      <c r="D2080" s="334"/>
      <c r="E2080" s="599"/>
      <c r="F2080" s="329"/>
      <c r="G2080" s="329"/>
      <c r="H2080" s="449"/>
      <c r="I2080" s="329"/>
    </row>
    <row r="2081" spans="1:9" s="209" customFormat="1" x14ac:dyDescent="0.2">
      <c r="A2081" s="448"/>
      <c r="B2081" s="220"/>
      <c r="C2081" s="329"/>
      <c r="D2081" s="334"/>
      <c r="E2081" s="599"/>
      <c r="F2081" s="329"/>
      <c r="G2081" s="329"/>
      <c r="H2081" s="449"/>
      <c r="I2081" s="329"/>
    </row>
    <row r="2082" spans="1:9" s="209" customFormat="1" x14ac:dyDescent="0.2">
      <c r="A2082" s="448"/>
      <c r="B2082" s="220"/>
      <c r="C2082" s="329"/>
      <c r="D2082" s="334"/>
      <c r="E2082" s="599"/>
      <c r="F2082" s="329"/>
      <c r="G2082" s="329"/>
      <c r="H2082" s="449"/>
      <c r="I2082" s="329"/>
    </row>
    <row r="2083" spans="1:9" s="209" customFormat="1" x14ac:dyDescent="0.2">
      <c r="A2083" s="448"/>
      <c r="B2083" s="220"/>
      <c r="C2083" s="329"/>
      <c r="D2083" s="334"/>
      <c r="E2083" s="599"/>
      <c r="F2083" s="329"/>
      <c r="G2083" s="329"/>
      <c r="H2083" s="449"/>
      <c r="I2083" s="329"/>
    </row>
    <row r="2084" spans="1:9" s="209" customFormat="1" x14ac:dyDescent="0.2">
      <c r="A2084" s="448"/>
      <c r="B2084" s="220"/>
      <c r="C2084" s="329"/>
      <c r="D2084" s="334"/>
      <c r="E2084" s="599"/>
      <c r="F2084" s="329"/>
      <c r="G2084" s="329"/>
      <c r="H2084" s="449"/>
      <c r="I2084" s="329"/>
    </row>
    <row r="2085" spans="1:9" s="209" customFormat="1" x14ac:dyDescent="0.2">
      <c r="A2085" s="448"/>
      <c r="B2085" s="220"/>
      <c r="C2085" s="329"/>
      <c r="D2085" s="334"/>
      <c r="E2085" s="599"/>
      <c r="F2085" s="329"/>
      <c r="G2085" s="329"/>
      <c r="H2085" s="449"/>
      <c r="I2085" s="329"/>
    </row>
    <row r="2086" spans="1:9" s="209" customFormat="1" x14ac:dyDescent="0.2">
      <c r="A2086" s="448"/>
      <c r="B2086" s="220"/>
      <c r="C2086" s="329"/>
      <c r="D2086" s="334"/>
      <c r="E2086" s="599"/>
      <c r="F2086" s="329"/>
      <c r="G2086" s="329"/>
      <c r="H2086" s="449"/>
      <c r="I2086" s="329"/>
    </row>
    <row r="2087" spans="1:9" s="209" customFormat="1" x14ac:dyDescent="0.2">
      <c r="A2087" s="448"/>
      <c r="B2087" s="220"/>
      <c r="C2087" s="329"/>
      <c r="D2087" s="334"/>
      <c r="E2087" s="599"/>
      <c r="F2087" s="329"/>
      <c r="G2087" s="329"/>
      <c r="H2087" s="449"/>
      <c r="I2087" s="329"/>
    </row>
    <row r="2088" spans="1:9" s="209" customFormat="1" x14ac:dyDescent="0.2">
      <c r="A2088" s="448"/>
      <c r="B2088" s="220"/>
      <c r="C2088" s="329"/>
      <c r="D2088" s="334"/>
      <c r="E2088" s="599"/>
      <c r="F2088" s="329"/>
      <c r="G2088" s="329"/>
      <c r="H2088" s="449"/>
      <c r="I2088" s="329"/>
    </row>
    <row r="2089" spans="1:9" s="209" customFormat="1" x14ac:dyDescent="0.2">
      <c r="A2089" s="448"/>
      <c r="B2089" s="329"/>
      <c r="C2089" s="329"/>
      <c r="D2089" s="334"/>
      <c r="E2089" s="599"/>
      <c r="F2089" s="329"/>
      <c r="G2089" s="329"/>
      <c r="H2089" s="449"/>
      <c r="I2089" s="329"/>
    </row>
    <row r="2090" spans="1:9" s="209" customFormat="1" x14ac:dyDescent="0.2">
      <c r="A2090" s="448"/>
      <c r="B2090" s="329"/>
      <c r="C2090" s="329"/>
      <c r="D2090" s="334"/>
      <c r="E2090" s="599"/>
      <c r="F2090" s="329"/>
      <c r="G2090" s="329"/>
      <c r="H2090" s="449"/>
      <c r="I2090" s="329"/>
    </row>
    <row r="2091" spans="1:9" s="209" customFormat="1" x14ac:dyDescent="0.2">
      <c r="A2091" s="448"/>
      <c r="B2091" s="329"/>
      <c r="C2091" s="329"/>
      <c r="D2091" s="334"/>
      <c r="E2091" s="599"/>
      <c r="F2091" s="329"/>
      <c r="G2091" s="329"/>
      <c r="H2091" s="449"/>
      <c r="I2091" s="329"/>
    </row>
    <row r="2092" spans="1:9" s="209" customFormat="1" x14ac:dyDescent="0.2">
      <c r="A2092" s="448"/>
      <c r="B2092" s="329"/>
      <c r="C2092" s="329"/>
      <c r="D2092" s="334"/>
      <c r="E2092" s="599"/>
      <c r="F2092" s="329"/>
      <c r="G2092" s="329"/>
      <c r="H2092" s="449"/>
      <c r="I2092" s="329"/>
    </row>
    <row r="2093" spans="1:9" s="209" customFormat="1" x14ac:dyDescent="0.2">
      <c r="A2093" s="448"/>
      <c r="B2093" s="329"/>
      <c r="C2093" s="329"/>
      <c r="D2093" s="334"/>
      <c r="E2093" s="599"/>
      <c r="F2093" s="329"/>
      <c r="G2093" s="329"/>
      <c r="H2093" s="449"/>
      <c r="I2093" s="329"/>
    </row>
    <row r="2094" spans="1:9" s="209" customFormat="1" x14ac:dyDescent="0.2">
      <c r="A2094" s="448"/>
      <c r="B2094" s="329"/>
      <c r="C2094" s="329"/>
      <c r="D2094" s="334"/>
      <c r="E2094" s="599"/>
      <c r="F2094" s="329"/>
      <c r="G2094" s="329"/>
      <c r="H2094" s="449"/>
      <c r="I2094" s="329"/>
    </row>
    <row r="2095" spans="1:9" s="209" customFormat="1" x14ac:dyDescent="0.2">
      <c r="A2095" s="448"/>
      <c r="B2095" s="329"/>
      <c r="C2095" s="329"/>
      <c r="D2095" s="334"/>
      <c r="E2095" s="599"/>
      <c r="F2095" s="329"/>
      <c r="G2095" s="329"/>
      <c r="H2095" s="449"/>
      <c r="I2095" s="329"/>
    </row>
    <row r="2096" spans="1:9" s="209" customFormat="1" x14ac:dyDescent="0.2">
      <c r="A2096" s="448"/>
      <c r="B2096" s="329"/>
      <c r="C2096" s="329"/>
      <c r="D2096" s="334"/>
      <c r="E2096" s="599"/>
      <c r="F2096" s="329"/>
      <c r="G2096" s="329"/>
      <c r="H2096" s="449"/>
      <c r="I2096" s="329"/>
    </row>
    <row r="2097" spans="1:9" s="209" customFormat="1" x14ac:dyDescent="0.2">
      <c r="A2097" s="448"/>
      <c r="B2097" s="329"/>
      <c r="C2097" s="329"/>
      <c r="D2097" s="334"/>
      <c r="E2097" s="599"/>
      <c r="F2097" s="329"/>
      <c r="G2097" s="329"/>
      <c r="H2097" s="449"/>
      <c r="I2097" s="329"/>
    </row>
    <row r="2098" spans="1:9" s="209" customFormat="1" x14ac:dyDescent="0.2">
      <c r="A2098" s="448"/>
      <c r="B2098" s="329"/>
      <c r="C2098" s="329"/>
      <c r="D2098" s="334"/>
      <c r="E2098" s="599"/>
      <c r="F2098" s="329"/>
      <c r="G2098" s="329"/>
      <c r="H2098" s="449"/>
      <c r="I2098" s="329"/>
    </row>
    <row r="2099" spans="1:9" s="209" customFormat="1" x14ac:dyDescent="0.2">
      <c r="A2099" s="448"/>
      <c r="B2099" s="329"/>
      <c r="C2099" s="329"/>
      <c r="D2099" s="334"/>
      <c r="E2099" s="599"/>
      <c r="F2099" s="329"/>
      <c r="G2099" s="329"/>
      <c r="H2099" s="449"/>
      <c r="I2099" s="329"/>
    </row>
    <row r="2100" spans="1:9" s="209" customFormat="1" x14ac:dyDescent="0.2">
      <c r="A2100" s="448"/>
      <c r="B2100" s="329"/>
      <c r="C2100" s="329"/>
      <c r="D2100" s="334"/>
      <c r="E2100" s="599"/>
      <c r="F2100" s="329"/>
      <c r="G2100" s="329"/>
      <c r="H2100" s="449"/>
      <c r="I2100" s="329"/>
    </row>
    <row r="2101" spans="1:9" s="209" customFormat="1" x14ac:dyDescent="0.2">
      <c r="A2101" s="448"/>
      <c r="B2101" s="329"/>
      <c r="C2101" s="329"/>
      <c r="D2101" s="334"/>
      <c r="E2101" s="599"/>
      <c r="F2101" s="329"/>
      <c r="G2101" s="329"/>
      <c r="H2101" s="449"/>
      <c r="I2101" s="329"/>
    </row>
    <row r="2102" spans="1:9" s="209" customFormat="1" x14ac:dyDescent="0.2">
      <c r="A2102" s="448"/>
      <c r="B2102" s="329"/>
      <c r="C2102" s="329"/>
      <c r="D2102" s="334"/>
      <c r="E2102" s="599"/>
      <c r="F2102" s="329"/>
      <c r="G2102" s="329"/>
      <c r="H2102" s="449"/>
      <c r="I2102" s="329"/>
    </row>
    <row r="2103" spans="1:9" s="209" customFormat="1" x14ac:dyDescent="0.2">
      <c r="A2103" s="448"/>
      <c r="B2103" s="329"/>
      <c r="C2103" s="329"/>
      <c r="D2103" s="334"/>
      <c r="E2103" s="599"/>
      <c r="F2103" s="329"/>
      <c r="G2103" s="329"/>
      <c r="H2103" s="449"/>
      <c r="I2103" s="329"/>
    </row>
    <row r="2104" spans="1:9" s="209" customFormat="1" x14ac:dyDescent="0.2">
      <c r="A2104" s="448"/>
      <c r="B2104" s="329"/>
      <c r="C2104" s="329"/>
      <c r="D2104" s="334"/>
      <c r="E2104" s="599"/>
      <c r="F2104" s="329"/>
      <c r="G2104" s="329"/>
      <c r="H2104" s="449"/>
      <c r="I2104" s="329"/>
    </row>
    <row r="2105" spans="1:9" s="209" customFormat="1" x14ac:dyDescent="0.2">
      <c r="A2105" s="448"/>
      <c r="B2105" s="329"/>
      <c r="C2105" s="329"/>
      <c r="D2105" s="334"/>
      <c r="E2105" s="599"/>
      <c r="F2105" s="329"/>
      <c r="G2105" s="329"/>
      <c r="H2105" s="449"/>
      <c r="I2105" s="329"/>
    </row>
    <row r="2106" spans="1:9" s="209" customFormat="1" x14ac:dyDescent="0.2">
      <c r="A2106" s="448"/>
      <c r="B2106" s="329"/>
      <c r="C2106" s="329"/>
      <c r="D2106" s="334"/>
      <c r="E2106" s="599"/>
      <c r="F2106" s="329"/>
      <c r="G2106" s="329"/>
      <c r="H2106" s="449"/>
      <c r="I2106" s="329"/>
    </row>
    <row r="2107" spans="1:9" s="209" customFormat="1" x14ac:dyDescent="0.2">
      <c r="A2107" s="448"/>
      <c r="B2107" s="329"/>
      <c r="C2107" s="329"/>
      <c r="D2107" s="334"/>
      <c r="E2107" s="599"/>
      <c r="F2107" s="329"/>
      <c r="G2107" s="329"/>
      <c r="H2107" s="449"/>
      <c r="I2107" s="329"/>
    </row>
    <row r="2108" spans="1:9" s="209" customFormat="1" x14ac:dyDescent="0.2">
      <c r="A2108" s="448"/>
      <c r="B2108" s="329"/>
      <c r="C2108" s="329"/>
      <c r="D2108" s="334"/>
      <c r="E2108" s="599"/>
      <c r="F2108" s="329"/>
      <c r="G2108" s="329"/>
      <c r="H2108" s="449"/>
      <c r="I2108" s="329"/>
    </row>
    <row r="2109" spans="1:9" s="209" customFormat="1" x14ac:dyDescent="0.2">
      <c r="A2109" s="448"/>
      <c r="B2109" s="329"/>
      <c r="C2109" s="329"/>
      <c r="D2109" s="334"/>
      <c r="E2109" s="599"/>
      <c r="F2109" s="329"/>
      <c r="G2109" s="329"/>
      <c r="H2109" s="449"/>
      <c r="I2109" s="329"/>
    </row>
    <row r="2110" spans="1:9" s="209" customFormat="1" x14ac:dyDescent="0.2">
      <c r="A2110" s="448"/>
      <c r="B2110" s="329"/>
      <c r="C2110" s="329"/>
      <c r="D2110" s="334"/>
      <c r="E2110" s="599"/>
      <c r="F2110" s="329"/>
      <c r="G2110" s="329"/>
      <c r="H2110" s="449"/>
      <c r="I2110" s="329"/>
    </row>
    <row r="2111" spans="1:9" s="209" customFormat="1" x14ac:dyDescent="0.2">
      <c r="A2111" s="448"/>
      <c r="B2111" s="329"/>
      <c r="C2111" s="329"/>
      <c r="D2111" s="334"/>
      <c r="E2111" s="599"/>
      <c r="F2111" s="329"/>
      <c r="G2111" s="329"/>
      <c r="H2111" s="449"/>
      <c r="I2111" s="329"/>
    </row>
    <row r="2112" spans="1:9" s="209" customFormat="1" x14ac:dyDescent="0.2">
      <c r="A2112" s="448"/>
      <c r="B2112" s="329"/>
      <c r="C2112" s="329"/>
      <c r="D2112" s="334"/>
      <c r="E2112" s="599"/>
      <c r="F2112" s="329"/>
      <c r="G2112" s="329"/>
      <c r="H2112" s="449"/>
      <c r="I2112" s="329"/>
    </row>
    <row r="2113" spans="1:9" s="209" customFormat="1" x14ac:dyDescent="0.2">
      <c r="A2113" s="448"/>
      <c r="B2113" s="329"/>
      <c r="C2113" s="329"/>
      <c r="D2113" s="334"/>
      <c r="E2113" s="599"/>
      <c r="F2113" s="329"/>
      <c r="G2113" s="329"/>
      <c r="H2113" s="449"/>
      <c r="I2113" s="329"/>
    </row>
    <row r="2114" spans="1:9" s="209" customFormat="1" x14ac:dyDescent="0.2">
      <c r="A2114" s="448"/>
      <c r="B2114" s="329"/>
      <c r="C2114" s="329"/>
      <c r="D2114" s="334"/>
      <c r="E2114" s="599"/>
      <c r="F2114" s="329"/>
      <c r="G2114" s="329"/>
      <c r="H2114" s="449"/>
      <c r="I2114" s="329"/>
    </row>
    <row r="2115" spans="1:9" s="209" customFormat="1" x14ac:dyDescent="0.2">
      <c r="A2115" s="448"/>
      <c r="B2115" s="329"/>
      <c r="C2115" s="329"/>
      <c r="D2115" s="334"/>
      <c r="E2115" s="599"/>
      <c r="F2115" s="329"/>
      <c r="G2115" s="329"/>
      <c r="H2115" s="449"/>
      <c r="I2115" s="329"/>
    </row>
    <row r="2116" spans="1:9" s="209" customFormat="1" x14ac:dyDescent="0.2">
      <c r="A2116" s="448"/>
      <c r="B2116" s="329"/>
      <c r="C2116" s="329"/>
      <c r="D2116" s="334"/>
      <c r="E2116" s="599"/>
      <c r="F2116" s="329"/>
      <c r="G2116" s="329"/>
      <c r="H2116" s="449"/>
      <c r="I2116" s="329"/>
    </row>
    <row r="2117" spans="1:9" s="209" customFormat="1" x14ac:dyDescent="0.2">
      <c r="A2117" s="448"/>
      <c r="B2117" s="329"/>
      <c r="C2117" s="329"/>
      <c r="D2117" s="334"/>
      <c r="E2117" s="599"/>
      <c r="F2117" s="329"/>
      <c r="G2117" s="329"/>
      <c r="H2117" s="449"/>
      <c r="I2117" s="329"/>
    </row>
    <row r="2118" spans="1:9" s="209" customFormat="1" x14ac:dyDescent="0.2">
      <c r="A2118" s="448"/>
      <c r="B2118" s="329"/>
      <c r="C2118" s="329"/>
      <c r="D2118" s="334"/>
      <c r="E2118" s="599"/>
      <c r="F2118" s="329"/>
      <c r="G2118" s="329"/>
      <c r="H2118" s="449"/>
      <c r="I2118" s="329"/>
    </row>
    <row r="2119" spans="1:9" s="209" customFormat="1" x14ac:dyDescent="0.2">
      <c r="A2119" s="448"/>
      <c r="B2119" s="329"/>
      <c r="C2119" s="329"/>
      <c r="D2119" s="334"/>
      <c r="E2119" s="599"/>
      <c r="F2119" s="329"/>
      <c r="G2119" s="329"/>
      <c r="H2119" s="449"/>
      <c r="I2119" s="329"/>
    </row>
    <row r="2120" spans="1:9" s="209" customFormat="1" x14ac:dyDescent="0.2">
      <c r="A2120" s="448"/>
      <c r="B2120" s="329"/>
      <c r="C2120" s="329"/>
      <c r="D2120" s="334"/>
      <c r="E2120" s="599"/>
      <c r="F2120" s="329"/>
      <c r="G2120" s="329"/>
      <c r="H2120" s="449"/>
      <c r="I2120" s="329"/>
    </row>
    <row r="2121" spans="1:9" s="209" customFormat="1" x14ac:dyDescent="0.2">
      <c r="A2121" s="448"/>
      <c r="B2121" s="329"/>
      <c r="C2121" s="329"/>
      <c r="D2121" s="334"/>
      <c r="E2121" s="599"/>
      <c r="F2121" s="329"/>
      <c r="G2121" s="329"/>
      <c r="H2121" s="449"/>
      <c r="I2121" s="329"/>
    </row>
    <row r="2122" spans="1:9" s="209" customFormat="1" x14ac:dyDescent="0.2">
      <c r="A2122" s="448"/>
      <c r="B2122" s="329"/>
      <c r="C2122" s="329"/>
      <c r="D2122" s="334"/>
      <c r="E2122" s="599"/>
      <c r="F2122" s="329"/>
      <c r="G2122" s="329"/>
      <c r="H2122" s="449"/>
      <c r="I2122" s="329"/>
    </row>
    <row r="2123" spans="1:9" s="209" customFormat="1" x14ac:dyDescent="0.2">
      <c r="A2123" s="448"/>
      <c r="B2123" s="329"/>
      <c r="C2123" s="329"/>
      <c r="D2123" s="334"/>
      <c r="E2123" s="599"/>
      <c r="F2123" s="329"/>
      <c r="G2123" s="329"/>
      <c r="H2123" s="449"/>
      <c r="I2123" s="329"/>
    </row>
    <row r="2124" spans="1:9" s="209" customFormat="1" x14ac:dyDescent="0.2">
      <c r="A2124" s="448"/>
      <c r="B2124" s="329"/>
      <c r="C2124" s="329"/>
      <c r="D2124" s="334"/>
      <c r="E2124" s="599"/>
      <c r="F2124" s="329"/>
      <c r="G2124" s="329"/>
      <c r="H2124" s="449"/>
      <c r="I2124" s="329"/>
    </row>
    <row r="2125" spans="1:9" s="209" customFormat="1" x14ac:dyDescent="0.2">
      <c r="A2125" s="448"/>
      <c r="B2125" s="329"/>
      <c r="C2125" s="329"/>
      <c r="D2125" s="334"/>
      <c r="E2125" s="599"/>
      <c r="F2125" s="329"/>
      <c r="G2125" s="329"/>
      <c r="H2125" s="449"/>
      <c r="I2125" s="329"/>
    </row>
    <row r="2126" spans="1:9" s="209" customFormat="1" x14ac:dyDescent="0.2">
      <c r="A2126" s="448"/>
      <c r="B2126" s="329"/>
      <c r="C2126" s="329"/>
      <c r="D2126" s="334"/>
      <c r="E2126" s="599"/>
      <c r="F2126" s="329"/>
      <c r="G2126" s="329"/>
      <c r="H2126" s="449"/>
      <c r="I2126" s="329"/>
    </row>
    <row r="2127" spans="1:9" s="209" customFormat="1" x14ac:dyDescent="0.2">
      <c r="A2127" s="448"/>
      <c r="B2127" s="329"/>
      <c r="C2127" s="329"/>
      <c r="D2127" s="334"/>
      <c r="E2127" s="599"/>
      <c r="F2127" s="329"/>
      <c r="G2127" s="329"/>
      <c r="H2127" s="449"/>
      <c r="I2127" s="329"/>
    </row>
    <row r="2128" spans="1:9" s="209" customFormat="1" x14ac:dyDescent="0.2">
      <c r="A2128" s="448"/>
      <c r="B2128" s="329"/>
      <c r="C2128" s="329"/>
      <c r="D2128" s="334"/>
      <c r="E2128" s="599"/>
      <c r="F2128" s="329"/>
      <c r="G2128" s="329"/>
      <c r="H2128" s="449"/>
      <c r="I2128" s="329"/>
    </row>
    <row r="2129" spans="1:9" s="209" customFormat="1" x14ac:dyDescent="0.2">
      <c r="A2129" s="448"/>
      <c r="B2129" s="329"/>
      <c r="C2129" s="329"/>
      <c r="D2129" s="334"/>
      <c r="E2129" s="599"/>
      <c r="F2129" s="329"/>
      <c r="G2129" s="329"/>
      <c r="H2129" s="449"/>
      <c r="I2129" s="329"/>
    </row>
    <row r="2130" spans="1:9" s="209" customFormat="1" x14ac:dyDescent="0.2">
      <c r="A2130" s="448"/>
      <c r="B2130" s="329"/>
      <c r="C2130" s="329"/>
      <c r="D2130" s="334"/>
      <c r="E2130" s="599"/>
      <c r="F2130" s="329"/>
      <c r="G2130" s="329"/>
      <c r="H2130" s="449"/>
      <c r="I2130" s="329"/>
    </row>
    <row r="2131" spans="1:9" s="209" customFormat="1" x14ac:dyDescent="0.2">
      <c r="A2131" s="448"/>
      <c r="B2131" s="329"/>
      <c r="C2131" s="329"/>
      <c r="D2131" s="334"/>
      <c r="E2131" s="599"/>
      <c r="F2131" s="329"/>
      <c r="G2131" s="329"/>
      <c r="H2131" s="449"/>
      <c r="I2131" s="329"/>
    </row>
    <row r="2132" spans="1:9" s="209" customFormat="1" x14ac:dyDescent="0.2">
      <c r="A2132" s="448"/>
      <c r="B2132" s="329"/>
      <c r="C2132" s="329"/>
      <c r="D2132" s="334"/>
      <c r="E2132" s="599"/>
      <c r="F2132" s="329"/>
      <c r="G2132" s="329"/>
      <c r="H2132" s="449"/>
      <c r="I2132" s="329"/>
    </row>
    <row r="2133" spans="1:9" s="209" customFormat="1" x14ac:dyDescent="0.2">
      <c r="A2133" s="448"/>
      <c r="B2133" s="329"/>
      <c r="C2133" s="329"/>
      <c r="D2133" s="334"/>
      <c r="E2133" s="599"/>
      <c r="F2133" s="329"/>
      <c r="G2133" s="329"/>
      <c r="H2133" s="449"/>
      <c r="I2133" s="329"/>
    </row>
    <row r="2134" spans="1:9" s="209" customFormat="1" x14ac:dyDescent="0.2">
      <c r="A2134" s="448"/>
      <c r="B2134" s="329"/>
      <c r="C2134" s="329"/>
      <c r="D2134" s="334"/>
      <c r="E2134" s="599"/>
      <c r="F2134" s="329"/>
      <c r="G2134" s="329"/>
      <c r="H2134" s="449"/>
      <c r="I2134" s="329"/>
    </row>
    <row r="2135" spans="1:9" s="209" customFormat="1" x14ac:dyDescent="0.2">
      <c r="A2135" s="448"/>
      <c r="B2135" s="329"/>
      <c r="C2135" s="329"/>
      <c r="D2135" s="334"/>
      <c r="E2135" s="599"/>
      <c r="F2135" s="329"/>
      <c r="G2135" s="329"/>
      <c r="H2135" s="449"/>
      <c r="I2135" s="329"/>
    </row>
    <row r="2136" spans="1:9" s="209" customFormat="1" x14ac:dyDescent="0.2">
      <c r="A2136" s="329"/>
      <c r="B2136" s="329"/>
      <c r="C2136" s="329"/>
      <c r="D2136" s="334"/>
      <c r="E2136" s="599"/>
      <c r="F2136" s="329"/>
      <c r="G2136" s="329"/>
      <c r="H2136" s="449"/>
      <c r="I2136" s="329"/>
    </row>
    <row r="2137" spans="1:9" s="209" customFormat="1" x14ac:dyDescent="0.2">
      <c r="A2137" s="329"/>
      <c r="B2137" s="329"/>
      <c r="C2137" s="329"/>
      <c r="D2137" s="334"/>
      <c r="E2137" s="599"/>
      <c r="F2137" s="329"/>
      <c r="G2137" s="329"/>
      <c r="H2137" s="449"/>
      <c r="I2137" s="329"/>
    </row>
    <row r="2138" spans="1:9" s="209" customFormat="1" x14ac:dyDescent="0.2">
      <c r="A2138" s="329"/>
      <c r="B2138" s="329"/>
      <c r="C2138" s="329"/>
      <c r="D2138" s="334"/>
      <c r="E2138" s="599"/>
      <c r="F2138" s="329"/>
      <c r="G2138" s="329"/>
      <c r="H2138" s="449"/>
      <c r="I2138" s="329"/>
    </row>
    <row r="2139" spans="1:9" s="209" customFormat="1" x14ac:dyDescent="0.2">
      <c r="A2139" s="329"/>
      <c r="B2139" s="329"/>
      <c r="C2139" s="329"/>
      <c r="D2139" s="334"/>
      <c r="E2139" s="599"/>
      <c r="F2139" s="329"/>
      <c r="G2139" s="329"/>
      <c r="H2139" s="449"/>
      <c r="I2139" s="329"/>
    </row>
    <row r="2140" spans="1:9" s="209" customFormat="1" x14ac:dyDescent="0.2">
      <c r="A2140" s="329"/>
      <c r="B2140" s="329"/>
      <c r="C2140" s="329"/>
      <c r="D2140" s="334"/>
      <c r="E2140" s="599"/>
      <c r="F2140" s="329"/>
      <c r="G2140" s="329"/>
      <c r="H2140" s="449"/>
      <c r="I2140" s="329"/>
    </row>
    <row r="2141" spans="1:9" s="209" customFormat="1" x14ac:dyDescent="0.2">
      <c r="A2141" s="329"/>
      <c r="B2141" s="329"/>
      <c r="C2141" s="329"/>
      <c r="D2141" s="334"/>
      <c r="E2141" s="599"/>
      <c r="F2141" s="329"/>
      <c r="G2141" s="329"/>
      <c r="H2141" s="449"/>
      <c r="I2141" s="329"/>
    </row>
    <row r="2142" spans="1:9" s="209" customFormat="1" x14ac:dyDescent="0.2">
      <c r="A2142" s="329"/>
      <c r="B2142" s="329"/>
      <c r="C2142" s="329"/>
      <c r="D2142" s="334"/>
      <c r="E2142" s="599"/>
      <c r="F2142" s="329"/>
      <c r="G2142" s="329"/>
      <c r="H2142" s="449"/>
      <c r="I2142" s="329"/>
    </row>
    <row r="2143" spans="1:9" s="209" customFormat="1" x14ac:dyDescent="0.2">
      <c r="A2143" s="329"/>
      <c r="B2143" s="329"/>
      <c r="C2143" s="329"/>
      <c r="D2143" s="334"/>
      <c r="E2143" s="599"/>
      <c r="F2143" s="329"/>
      <c r="G2143" s="329"/>
      <c r="H2143" s="449"/>
      <c r="I2143" s="329"/>
    </row>
    <row r="2144" spans="1:9" s="209" customFormat="1" x14ac:dyDescent="0.2">
      <c r="A2144" s="329"/>
      <c r="B2144" s="329"/>
      <c r="C2144" s="329"/>
      <c r="D2144" s="334"/>
      <c r="E2144" s="599"/>
      <c r="F2144" s="329"/>
      <c r="G2144" s="329"/>
      <c r="H2144" s="449"/>
      <c r="I2144" s="329"/>
    </row>
    <row r="2145" spans="1:9" s="209" customFormat="1" x14ac:dyDescent="0.2">
      <c r="A2145" s="329"/>
      <c r="B2145" s="329"/>
      <c r="C2145" s="329"/>
      <c r="D2145" s="334"/>
      <c r="E2145" s="599"/>
      <c r="F2145" s="329"/>
      <c r="G2145" s="329"/>
      <c r="H2145" s="449"/>
      <c r="I2145" s="329"/>
    </row>
    <row r="2146" spans="1:9" s="209" customFormat="1" x14ac:dyDescent="0.2">
      <c r="A2146" s="329"/>
      <c r="B2146" s="329"/>
      <c r="C2146" s="329"/>
      <c r="D2146" s="334"/>
      <c r="E2146" s="599"/>
      <c r="F2146" s="329"/>
      <c r="G2146" s="329"/>
      <c r="H2146" s="449"/>
      <c r="I2146" s="329"/>
    </row>
    <row r="2147" spans="1:9" s="209" customFormat="1" x14ac:dyDescent="0.2">
      <c r="A2147" s="329"/>
      <c r="B2147" s="329"/>
      <c r="C2147" s="329"/>
      <c r="D2147" s="334"/>
      <c r="E2147" s="599"/>
      <c r="F2147" s="329"/>
      <c r="G2147" s="329"/>
      <c r="H2147" s="449"/>
      <c r="I2147" s="329"/>
    </row>
    <row r="2148" spans="1:9" s="209" customFormat="1" x14ac:dyDescent="0.2">
      <c r="A2148" s="329"/>
      <c r="B2148" s="329"/>
      <c r="C2148" s="329"/>
      <c r="D2148" s="334"/>
      <c r="E2148" s="599"/>
      <c r="F2148" s="329"/>
      <c r="G2148" s="329"/>
      <c r="H2148" s="449"/>
      <c r="I2148" s="329"/>
    </row>
    <row r="2149" spans="1:9" s="209" customFormat="1" x14ac:dyDescent="0.2">
      <c r="A2149" s="329"/>
      <c r="B2149" s="329"/>
      <c r="C2149" s="329"/>
      <c r="D2149" s="334"/>
      <c r="E2149" s="599"/>
      <c r="F2149" s="329"/>
      <c r="G2149" s="329"/>
      <c r="H2149" s="449"/>
      <c r="I2149" s="329"/>
    </row>
    <row r="2150" spans="1:9" s="209" customFormat="1" x14ac:dyDescent="0.2">
      <c r="A2150" s="329"/>
      <c r="B2150" s="329"/>
      <c r="C2150" s="329"/>
      <c r="D2150" s="334"/>
      <c r="E2150" s="599"/>
      <c r="F2150" s="329"/>
      <c r="G2150" s="329"/>
      <c r="H2150" s="449"/>
      <c r="I2150" s="329"/>
    </row>
    <row r="2151" spans="1:9" s="209" customFormat="1" x14ac:dyDescent="0.2">
      <c r="A2151" s="329"/>
      <c r="B2151" s="329"/>
      <c r="C2151" s="329"/>
      <c r="D2151" s="334"/>
      <c r="E2151" s="599"/>
      <c r="F2151" s="329"/>
      <c r="G2151" s="329"/>
      <c r="H2151" s="449"/>
      <c r="I2151" s="329"/>
    </row>
    <row r="2152" spans="1:9" s="209" customFormat="1" x14ac:dyDescent="0.2">
      <c r="A2152" s="329"/>
      <c r="B2152" s="329"/>
      <c r="C2152" s="329"/>
      <c r="D2152" s="334"/>
      <c r="E2152" s="599"/>
      <c r="F2152" s="329"/>
      <c r="G2152" s="329"/>
      <c r="H2152" s="449"/>
      <c r="I2152" s="329"/>
    </row>
    <row r="2153" spans="1:9" s="209" customFormat="1" x14ac:dyDescent="0.2">
      <c r="A2153" s="329"/>
      <c r="B2153" s="329"/>
      <c r="C2153" s="329"/>
      <c r="D2153" s="334"/>
      <c r="E2153" s="599"/>
      <c r="F2153" s="329"/>
      <c r="G2153" s="329"/>
      <c r="H2153" s="449"/>
      <c r="I2153" s="329"/>
    </row>
    <row r="2154" spans="1:9" s="209" customFormat="1" x14ac:dyDescent="0.2">
      <c r="A2154" s="329"/>
      <c r="B2154" s="329"/>
      <c r="C2154" s="329"/>
      <c r="D2154" s="334"/>
      <c r="E2154" s="599"/>
      <c r="F2154" s="329"/>
      <c r="G2154" s="329"/>
      <c r="H2154" s="449"/>
      <c r="I2154" s="329"/>
    </row>
    <row r="2155" spans="1:9" s="209" customFormat="1" x14ac:dyDescent="0.2">
      <c r="A2155" s="329"/>
      <c r="B2155" s="329"/>
      <c r="C2155" s="329"/>
      <c r="D2155" s="334"/>
      <c r="E2155" s="599"/>
      <c r="F2155" s="329"/>
      <c r="G2155" s="329"/>
      <c r="H2155" s="449"/>
      <c r="I2155" s="329"/>
    </row>
    <row r="2156" spans="1:9" s="209" customFormat="1" x14ac:dyDescent="0.2">
      <c r="A2156" s="329"/>
      <c r="B2156" s="329"/>
      <c r="C2156" s="329"/>
      <c r="D2156" s="334"/>
      <c r="E2156" s="599"/>
      <c r="F2156" s="329"/>
      <c r="G2156" s="329"/>
      <c r="H2156" s="449"/>
      <c r="I2156" s="329"/>
    </row>
    <row r="2157" spans="1:9" s="209" customFormat="1" x14ac:dyDescent="0.2">
      <c r="A2157" s="329"/>
      <c r="B2157" s="329"/>
      <c r="C2157" s="329"/>
      <c r="D2157" s="334"/>
      <c r="E2157" s="599"/>
      <c r="F2157" s="329"/>
      <c r="G2157" s="329"/>
      <c r="H2157" s="449"/>
      <c r="I2157" s="329"/>
    </row>
    <row r="2158" spans="1:9" s="209" customFormat="1" x14ac:dyDescent="0.2">
      <c r="A2158" s="329"/>
      <c r="B2158" s="329"/>
      <c r="C2158" s="329"/>
      <c r="D2158" s="334"/>
      <c r="E2158" s="599"/>
      <c r="F2158" s="329"/>
      <c r="G2158" s="329"/>
      <c r="H2158" s="449"/>
      <c r="I2158" s="329"/>
    </row>
    <row r="2159" spans="1:9" s="209" customFormat="1" x14ac:dyDescent="0.2">
      <c r="A2159" s="329"/>
      <c r="B2159" s="329"/>
      <c r="C2159" s="329"/>
      <c r="D2159" s="334"/>
      <c r="E2159" s="599"/>
      <c r="F2159" s="329"/>
      <c r="G2159" s="329"/>
      <c r="H2159" s="449"/>
      <c r="I2159" s="329"/>
    </row>
    <row r="2160" spans="1:9" s="209" customFormat="1" x14ac:dyDescent="0.2">
      <c r="A2160" s="329"/>
      <c r="B2160" s="329"/>
      <c r="C2160" s="329"/>
      <c r="D2160" s="334"/>
      <c r="E2160" s="599"/>
      <c r="F2160" s="329"/>
      <c r="G2160" s="329"/>
      <c r="H2160" s="449"/>
      <c r="I2160" s="329"/>
    </row>
    <row r="2161" spans="1:9" s="209" customFormat="1" x14ac:dyDescent="0.2">
      <c r="A2161" s="329"/>
      <c r="B2161" s="329"/>
      <c r="C2161" s="329"/>
      <c r="D2161" s="334"/>
      <c r="E2161" s="599"/>
      <c r="F2161" s="329"/>
      <c r="G2161" s="329"/>
      <c r="H2161" s="449"/>
      <c r="I2161" s="329"/>
    </row>
    <row r="2162" spans="1:9" s="209" customFormat="1" x14ac:dyDescent="0.2">
      <c r="A2162" s="329"/>
      <c r="B2162" s="329"/>
      <c r="C2162" s="329"/>
      <c r="D2162" s="334"/>
      <c r="E2162" s="599"/>
      <c r="F2162" s="329"/>
      <c r="G2162" s="329"/>
      <c r="H2162" s="449"/>
      <c r="I2162" s="329"/>
    </row>
    <row r="2163" spans="1:9" s="209" customFormat="1" x14ac:dyDescent="0.2">
      <c r="A2163" s="329"/>
      <c r="B2163" s="329"/>
      <c r="C2163" s="329"/>
      <c r="D2163" s="334"/>
      <c r="E2163" s="599"/>
      <c r="F2163" s="329"/>
      <c r="G2163" s="329"/>
      <c r="H2163" s="449"/>
      <c r="I2163" s="329"/>
    </row>
    <row r="2164" spans="1:9" s="209" customFormat="1" x14ac:dyDescent="0.2">
      <c r="A2164" s="329"/>
      <c r="B2164" s="329"/>
      <c r="C2164" s="329"/>
      <c r="D2164" s="334"/>
      <c r="E2164" s="599"/>
      <c r="F2164" s="329"/>
      <c r="G2164" s="329"/>
      <c r="H2164" s="449"/>
      <c r="I2164" s="329"/>
    </row>
    <row r="2165" spans="1:9" s="209" customFormat="1" x14ac:dyDescent="0.2">
      <c r="A2165" s="329"/>
      <c r="B2165" s="329"/>
      <c r="C2165" s="329"/>
      <c r="D2165" s="334"/>
      <c r="E2165" s="599"/>
      <c r="F2165" s="329"/>
      <c r="G2165" s="329"/>
      <c r="H2165" s="449"/>
      <c r="I2165" s="329"/>
    </row>
    <row r="2166" spans="1:9" s="209" customFormat="1" x14ac:dyDescent="0.2">
      <c r="A2166" s="329"/>
      <c r="B2166" s="329"/>
      <c r="C2166" s="329"/>
      <c r="D2166" s="334"/>
      <c r="E2166" s="599"/>
      <c r="F2166" s="329"/>
      <c r="G2166" s="329"/>
      <c r="H2166" s="449"/>
      <c r="I2166" s="329"/>
    </row>
    <row r="2167" spans="1:9" s="209" customFormat="1" x14ac:dyDescent="0.2">
      <c r="A2167" s="329"/>
      <c r="B2167" s="329"/>
      <c r="C2167" s="329"/>
      <c r="D2167" s="334"/>
      <c r="E2167" s="599"/>
      <c r="F2167" s="329"/>
      <c r="G2167" s="329"/>
      <c r="H2167" s="449"/>
      <c r="I2167" s="329"/>
    </row>
    <row r="2168" spans="1:9" s="209" customFormat="1" x14ac:dyDescent="0.2">
      <c r="A2168" s="329"/>
      <c r="B2168" s="329"/>
      <c r="C2168" s="329"/>
      <c r="D2168" s="334"/>
      <c r="E2168" s="599"/>
      <c r="F2168" s="329"/>
      <c r="G2168" s="329"/>
      <c r="H2168" s="449"/>
      <c r="I2168" s="329"/>
    </row>
    <row r="2169" spans="1:9" s="209" customFormat="1" x14ac:dyDescent="0.2">
      <c r="A2169" s="329"/>
      <c r="B2169" s="329"/>
      <c r="C2169" s="329"/>
      <c r="D2169" s="334"/>
      <c r="E2169" s="599"/>
      <c r="F2169" s="329"/>
      <c r="G2169" s="329"/>
      <c r="H2169" s="449"/>
      <c r="I2169" s="329"/>
    </row>
    <row r="2170" spans="1:9" s="209" customFormat="1" x14ac:dyDescent="0.2">
      <c r="A2170" s="329"/>
      <c r="B2170" s="329"/>
      <c r="C2170" s="329"/>
      <c r="D2170" s="334"/>
      <c r="E2170" s="599"/>
      <c r="F2170" s="329"/>
      <c r="G2170" s="329"/>
      <c r="H2170" s="449"/>
      <c r="I2170" s="329"/>
    </row>
    <row r="2171" spans="1:9" s="209" customFormat="1" x14ac:dyDescent="0.2">
      <c r="A2171" s="329"/>
      <c r="B2171" s="329"/>
      <c r="C2171" s="329"/>
      <c r="D2171" s="334"/>
      <c r="E2171" s="599"/>
      <c r="F2171" s="329"/>
      <c r="G2171" s="329"/>
      <c r="H2171" s="449"/>
      <c r="I2171" s="329"/>
    </row>
    <row r="2172" spans="1:9" s="209" customFormat="1" x14ac:dyDescent="0.2">
      <c r="A2172" s="329"/>
      <c r="B2172" s="329"/>
      <c r="C2172" s="329"/>
      <c r="D2172" s="334"/>
      <c r="E2172" s="599"/>
      <c r="F2172" s="329"/>
      <c r="G2172" s="329"/>
      <c r="H2172" s="449"/>
      <c r="I2172" s="329"/>
    </row>
    <row r="2173" spans="1:9" s="209" customFormat="1" x14ac:dyDescent="0.2">
      <c r="A2173" s="329"/>
      <c r="B2173" s="329"/>
      <c r="C2173" s="329"/>
      <c r="D2173" s="334"/>
      <c r="E2173" s="599"/>
      <c r="F2173" s="329"/>
      <c r="G2173" s="329"/>
      <c r="H2173" s="449"/>
      <c r="I2173" s="329"/>
    </row>
    <row r="2174" spans="1:9" s="209" customFormat="1" x14ac:dyDescent="0.2">
      <c r="A2174" s="329"/>
      <c r="B2174" s="329"/>
      <c r="C2174" s="329"/>
      <c r="D2174" s="334"/>
      <c r="E2174" s="599"/>
      <c r="F2174" s="329"/>
      <c r="G2174" s="329"/>
      <c r="H2174" s="449"/>
      <c r="I2174" s="329"/>
    </row>
    <row r="2175" spans="1:9" s="209" customFormat="1" x14ac:dyDescent="0.2">
      <c r="A2175" s="329"/>
      <c r="B2175" s="329"/>
      <c r="C2175" s="329"/>
      <c r="D2175" s="334"/>
      <c r="E2175" s="599"/>
      <c r="F2175" s="329"/>
      <c r="G2175" s="329"/>
      <c r="H2175" s="449"/>
      <c r="I2175" s="329"/>
    </row>
    <row r="2176" spans="1:9" s="209" customFormat="1" x14ac:dyDescent="0.2">
      <c r="A2176" s="329"/>
      <c r="B2176" s="329"/>
      <c r="C2176" s="329"/>
      <c r="D2176" s="334"/>
      <c r="E2176" s="599"/>
      <c r="F2176" s="329"/>
      <c r="G2176" s="329"/>
      <c r="H2176" s="449"/>
      <c r="I2176" s="329"/>
    </row>
    <row r="2177" spans="1:9" s="209" customFormat="1" x14ac:dyDescent="0.2">
      <c r="A2177" s="329"/>
      <c r="B2177" s="329"/>
      <c r="C2177" s="329"/>
      <c r="D2177" s="334"/>
      <c r="E2177" s="599"/>
      <c r="F2177" s="329"/>
      <c r="G2177" s="329"/>
      <c r="H2177" s="449"/>
      <c r="I2177" s="329"/>
    </row>
    <row r="2178" spans="1:9" s="209" customFormat="1" x14ac:dyDescent="0.2">
      <c r="A2178" s="329"/>
      <c r="B2178" s="329"/>
      <c r="C2178" s="329"/>
      <c r="D2178" s="334"/>
      <c r="E2178" s="599"/>
      <c r="F2178" s="329"/>
      <c r="G2178" s="329"/>
      <c r="H2178" s="449"/>
      <c r="I2178" s="329"/>
    </row>
    <row r="2179" spans="1:9" s="209" customFormat="1" x14ac:dyDescent="0.2">
      <c r="A2179" s="329"/>
      <c r="B2179" s="329"/>
      <c r="C2179" s="329"/>
      <c r="D2179" s="334"/>
      <c r="E2179" s="599"/>
      <c r="F2179" s="329"/>
      <c r="G2179" s="329"/>
      <c r="H2179" s="449"/>
      <c r="I2179" s="329"/>
    </row>
    <row r="2180" spans="1:9" s="209" customFormat="1" x14ac:dyDescent="0.2">
      <c r="A2180" s="329"/>
      <c r="B2180" s="329"/>
      <c r="C2180" s="329"/>
      <c r="D2180" s="334"/>
      <c r="E2180" s="599"/>
      <c r="F2180" s="329"/>
      <c r="G2180" s="329"/>
      <c r="H2180" s="449"/>
      <c r="I2180" s="329"/>
    </row>
    <row r="2181" spans="1:9" s="209" customFormat="1" x14ac:dyDescent="0.2">
      <c r="A2181" s="329"/>
      <c r="B2181" s="329"/>
      <c r="C2181" s="329"/>
      <c r="D2181" s="334"/>
      <c r="E2181" s="599"/>
      <c r="F2181" s="329"/>
      <c r="G2181" s="329"/>
      <c r="H2181" s="449"/>
      <c r="I2181" s="329"/>
    </row>
    <row r="2182" spans="1:9" s="209" customFormat="1" x14ac:dyDescent="0.2">
      <c r="A2182" s="329"/>
      <c r="B2182" s="329"/>
      <c r="C2182" s="329"/>
      <c r="D2182" s="334"/>
      <c r="E2182" s="599"/>
      <c r="F2182" s="329"/>
      <c r="G2182" s="329"/>
      <c r="H2182" s="449"/>
      <c r="I2182" s="329"/>
    </row>
    <row r="2183" spans="1:9" s="209" customFormat="1" x14ac:dyDescent="0.2">
      <c r="A2183" s="329"/>
      <c r="B2183" s="329"/>
      <c r="C2183" s="329"/>
      <c r="D2183" s="334"/>
      <c r="E2183" s="599"/>
      <c r="F2183" s="329"/>
      <c r="G2183" s="329"/>
      <c r="H2183" s="449"/>
      <c r="I2183" s="329"/>
    </row>
    <row r="2184" spans="1:9" s="209" customFormat="1" x14ac:dyDescent="0.2">
      <c r="A2184" s="329"/>
      <c r="B2184" s="329"/>
      <c r="C2184" s="329"/>
      <c r="D2184" s="334"/>
      <c r="E2184" s="599"/>
      <c r="F2184" s="329"/>
      <c r="G2184" s="329"/>
      <c r="H2184" s="449"/>
      <c r="I2184" s="329"/>
    </row>
    <row r="2185" spans="1:9" s="209" customFormat="1" x14ac:dyDescent="0.2">
      <c r="A2185" s="329"/>
      <c r="B2185" s="329"/>
      <c r="C2185" s="329"/>
      <c r="D2185" s="334"/>
      <c r="E2185" s="599"/>
      <c r="F2185" s="329"/>
      <c r="G2185" s="329"/>
      <c r="H2185" s="449"/>
      <c r="I2185" s="329"/>
    </row>
    <row r="2186" spans="1:9" s="209" customFormat="1" x14ac:dyDescent="0.2">
      <c r="A2186" s="329"/>
      <c r="B2186" s="329"/>
      <c r="C2186" s="329"/>
      <c r="D2186" s="334"/>
      <c r="E2186" s="599"/>
      <c r="F2186" s="329"/>
      <c r="G2186" s="329"/>
      <c r="H2186" s="449"/>
      <c r="I2186" s="329"/>
    </row>
    <row r="2187" spans="1:9" s="209" customFormat="1" x14ac:dyDescent="0.2">
      <c r="A2187" s="329"/>
      <c r="B2187" s="329"/>
      <c r="C2187" s="329"/>
      <c r="D2187" s="334"/>
      <c r="E2187" s="599"/>
      <c r="F2187" s="329"/>
      <c r="G2187" s="329"/>
      <c r="H2187" s="449"/>
      <c r="I2187" s="329"/>
    </row>
    <row r="2188" spans="1:9" s="209" customFormat="1" x14ac:dyDescent="0.2">
      <c r="A2188" s="329"/>
      <c r="B2188" s="329"/>
      <c r="C2188" s="329"/>
      <c r="D2188" s="334"/>
      <c r="E2188" s="335"/>
      <c r="F2188" s="329"/>
      <c r="G2188" s="329"/>
      <c r="H2188" s="449"/>
      <c r="I2188" s="329"/>
    </row>
    <row r="2189" spans="1:9" s="209" customFormat="1" x14ac:dyDescent="0.2">
      <c r="A2189" s="329"/>
      <c r="B2189" s="329"/>
      <c r="C2189" s="329"/>
      <c r="D2189" s="334"/>
      <c r="E2189" s="335"/>
      <c r="F2189" s="329"/>
      <c r="G2189" s="329"/>
      <c r="H2189" s="449"/>
      <c r="I2189" s="329"/>
    </row>
    <row r="2190" spans="1:9" s="209" customFormat="1" x14ac:dyDescent="0.2">
      <c r="A2190" s="329"/>
      <c r="B2190" s="329"/>
      <c r="C2190" s="329"/>
      <c r="D2190" s="334"/>
      <c r="E2190" s="335"/>
      <c r="F2190" s="329"/>
      <c r="G2190" s="329"/>
      <c r="H2190" s="449"/>
      <c r="I2190" s="329"/>
    </row>
    <row r="2191" spans="1:9" s="209" customFormat="1" x14ac:dyDescent="0.2">
      <c r="A2191" s="329"/>
      <c r="B2191" s="329"/>
      <c r="C2191" s="329"/>
      <c r="D2191" s="334"/>
      <c r="E2191" s="335"/>
      <c r="F2191" s="329"/>
      <c r="G2191" s="329"/>
      <c r="H2191" s="449"/>
      <c r="I2191" s="329"/>
    </row>
    <row r="2192" spans="1:9" s="209" customFormat="1" x14ac:dyDescent="0.2">
      <c r="A2192" s="329"/>
      <c r="B2192" s="329"/>
      <c r="C2192" s="329"/>
      <c r="D2192" s="334"/>
      <c r="E2192" s="335"/>
      <c r="F2192" s="329"/>
      <c r="G2192" s="329"/>
      <c r="H2192" s="449"/>
      <c r="I2192" s="329"/>
    </row>
    <row r="2193" spans="1:9" s="209" customFormat="1" x14ac:dyDescent="0.2">
      <c r="A2193" s="329"/>
      <c r="B2193" s="329"/>
      <c r="C2193" s="329"/>
      <c r="D2193" s="334"/>
      <c r="E2193" s="335"/>
      <c r="F2193" s="329"/>
      <c r="G2193" s="329"/>
      <c r="H2193" s="449"/>
      <c r="I2193" s="329"/>
    </row>
    <row r="2194" spans="1:9" s="209" customFormat="1" x14ac:dyDescent="0.2">
      <c r="A2194" s="329"/>
      <c r="B2194" s="329"/>
      <c r="C2194" s="329"/>
      <c r="D2194" s="334"/>
      <c r="E2194" s="335"/>
      <c r="F2194" s="329"/>
      <c r="G2194" s="329"/>
      <c r="H2194" s="449"/>
      <c r="I2194" s="329"/>
    </row>
    <row r="2195" spans="1:9" s="209" customFormat="1" x14ac:dyDescent="0.2">
      <c r="A2195" s="329"/>
      <c r="B2195" s="329"/>
      <c r="C2195" s="329"/>
      <c r="D2195" s="334"/>
      <c r="E2195" s="335"/>
      <c r="F2195" s="329"/>
      <c r="G2195" s="329"/>
      <c r="H2195" s="449"/>
      <c r="I2195" s="329"/>
    </row>
    <row r="2196" spans="1:9" s="209" customFormat="1" x14ac:dyDescent="0.2">
      <c r="A2196" s="329"/>
      <c r="B2196" s="329"/>
      <c r="C2196" s="329"/>
      <c r="D2196" s="334"/>
      <c r="E2196" s="335"/>
      <c r="F2196" s="329"/>
      <c r="G2196" s="329"/>
      <c r="H2196" s="449"/>
      <c r="I2196" s="329"/>
    </row>
    <row r="2197" spans="1:9" s="209" customFormat="1" x14ac:dyDescent="0.2">
      <c r="A2197" s="329"/>
      <c r="B2197" s="329"/>
      <c r="C2197" s="329"/>
      <c r="D2197" s="334"/>
      <c r="E2197" s="335"/>
      <c r="F2197" s="329"/>
      <c r="G2197" s="329"/>
      <c r="H2197" s="449"/>
      <c r="I2197" s="329"/>
    </row>
    <row r="2198" spans="1:9" s="209" customFormat="1" x14ac:dyDescent="0.2">
      <c r="A2198" s="329"/>
      <c r="B2198" s="329"/>
      <c r="C2198" s="329"/>
      <c r="D2198" s="334"/>
      <c r="E2198" s="335"/>
      <c r="F2198" s="329"/>
      <c r="G2198" s="329"/>
      <c r="H2198" s="449"/>
      <c r="I2198" s="329"/>
    </row>
    <row r="2199" spans="1:9" s="209" customFormat="1" x14ac:dyDescent="0.2">
      <c r="A2199" s="329"/>
      <c r="B2199" s="329"/>
      <c r="C2199" s="329"/>
      <c r="D2199" s="334"/>
      <c r="E2199" s="335"/>
      <c r="F2199" s="329"/>
      <c r="G2199" s="329"/>
      <c r="H2199" s="449"/>
      <c r="I2199" s="329"/>
    </row>
    <row r="2200" spans="1:9" s="209" customFormat="1" x14ac:dyDescent="0.2">
      <c r="A2200" s="329"/>
      <c r="B2200" s="329"/>
      <c r="C2200" s="329"/>
      <c r="D2200" s="334"/>
      <c r="E2200" s="335"/>
      <c r="F2200" s="329"/>
      <c r="G2200" s="329"/>
      <c r="H2200" s="449"/>
      <c r="I2200" s="329"/>
    </row>
    <row r="2201" spans="1:9" s="209" customFormat="1" x14ac:dyDescent="0.2">
      <c r="A2201" s="329"/>
      <c r="B2201" s="329"/>
      <c r="C2201" s="329"/>
      <c r="D2201" s="334"/>
      <c r="E2201" s="335"/>
      <c r="F2201" s="329"/>
      <c r="G2201" s="329"/>
      <c r="H2201" s="449"/>
      <c r="I2201" s="329"/>
    </row>
    <row r="2202" spans="1:9" s="209" customFormat="1" x14ac:dyDescent="0.2">
      <c r="A2202" s="329"/>
      <c r="B2202" s="329"/>
      <c r="C2202" s="329"/>
      <c r="D2202" s="334"/>
      <c r="E2202" s="335"/>
      <c r="F2202" s="329"/>
      <c r="G2202" s="329"/>
      <c r="H2202" s="449"/>
      <c r="I2202" s="329"/>
    </row>
    <row r="2203" spans="1:9" s="209" customFormat="1" x14ac:dyDescent="0.2">
      <c r="A2203" s="329"/>
      <c r="B2203" s="329"/>
      <c r="C2203" s="329"/>
      <c r="D2203" s="334"/>
      <c r="E2203" s="335"/>
      <c r="F2203" s="329"/>
      <c r="G2203" s="329"/>
      <c r="H2203" s="449"/>
      <c r="I2203" s="329"/>
    </row>
    <row r="2204" spans="1:9" s="209" customFormat="1" x14ac:dyDescent="0.2">
      <c r="A2204" s="329"/>
      <c r="B2204" s="329"/>
      <c r="C2204" s="329"/>
      <c r="D2204" s="334"/>
      <c r="E2204" s="335"/>
      <c r="F2204" s="329"/>
      <c r="G2204" s="329"/>
      <c r="H2204" s="449"/>
      <c r="I2204" s="329"/>
    </row>
    <row r="2205" spans="1:9" s="209" customFormat="1" x14ac:dyDescent="0.2">
      <c r="A2205" s="329"/>
      <c r="B2205" s="329"/>
      <c r="C2205" s="329"/>
      <c r="D2205" s="334"/>
      <c r="E2205" s="335"/>
      <c r="F2205" s="329"/>
      <c r="G2205" s="329"/>
      <c r="H2205" s="449"/>
      <c r="I2205" s="329"/>
    </row>
    <row r="2206" spans="1:9" s="209" customFormat="1" x14ac:dyDescent="0.2">
      <c r="A2206" s="329"/>
      <c r="B2206" s="329"/>
      <c r="C2206" s="329"/>
      <c r="D2206" s="334"/>
      <c r="E2206" s="335"/>
      <c r="F2206" s="329"/>
      <c r="G2206" s="329"/>
      <c r="H2206" s="449"/>
      <c r="I2206" s="329"/>
    </row>
    <row r="2207" spans="1:9" s="209" customFormat="1" x14ac:dyDescent="0.2">
      <c r="A2207" s="329"/>
      <c r="B2207" s="329"/>
      <c r="C2207" s="329"/>
      <c r="D2207" s="334"/>
      <c r="E2207" s="335"/>
      <c r="F2207" s="329"/>
      <c r="G2207" s="329"/>
      <c r="H2207" s="449"/>
      <c r="I2207" s="329"/>
    </row>
    <row r="2208" spans="1:9" s="209" customFormat="1" x14ac:dyDescent="0.2">
      <c r="A2208" s="329"/>
      <c r="B2208" s="329"/>
      <c r="C2208" s="329"/>
      <c r="D2208" s="334"/>
      <c r="E2208" s="335"/>
      <c r="F2208" s="329"/>
      <c r="G2208" s="329"/>
      <c r="H2208" s="449"/>
      <c r="I2208" s="329"/>
    </row>
    <row r="2209" spans="1:9" s="209" customFormat="1" x14ac:dyDescent="0.2">
      <c r="A2209" s="329"/>
      <c r="B2209" s="329"/>
      <c r="C2209" s="329"/>
      <c r="D2209" s="334"/>
      <c r="E2209" s="335"/>
      <c r="F2209" s="329"/>
      <c r="G2209" s="329"/>
      <c r="H2209" s="449"/>
      <c r="I2209" s="329"/>
    </row>
    <row r="2210" spans="1:9" s="209" customFormat="1" x14ac:dyDescent="0.2">
      <c r="A2210" s="329"/>
      <c r="B2210" s="329"/>
      <c r="C2210" s="329"/>
      <c r="D2210" s="334"/>
      <c r="E2210" s="335"/>
      <c r="F2210" s="329"/>
      <c r="G2210" s="329"/>
      <c r="H2210" s="449"/>
      <c r="I2210" s="329"/>
    </row>
    <row r="2211" spans="1:9" s="209" customFormat="1" x14ac:dyDescent="0.2">
      <c r="A2211" s="329"/>
      <c r="B2211" s="329"/>
      <c r="C2211" s="329"/>
      <c r="D2211" s="334"/>
      <c r="E2211" s="335"/>
      <c r="F2211" s="329"/>
      <c r="G2211" s="329"/>
      <c r="H2211" s="449"/>
      <c r="I2211" s="329"/>
    </row>
    <row r="2212" spans="1:9" s="209" customFormat="1" x14ac:dyDescent="0.2">
      <c r="A2212" s="329"/>
      <c r="B2212" s="329"/>
      <c r="C2212" s="329"/>
      <c r="D2212" s="334"/>
      <c r="E2212" s="335"/>
      <c r="F2212" s="329"/>
      <c r="G2212" s="329"/>
      <c r="H2212" s="449"/>
      <c r="I2212" s="329"/>
    </row>
    <row r="2213" spans="1:9" s="209" customFormat="1" x14ac:dyDescent="0.2">
      <c r="A2213" s="329"/>
      <c r="B2213" s="329"/>
      <c r="C2213" s="329"/>
      <c r="D2213" s="334"/>
      <c r="E2213" s="335"/>
      <c r="F2213" s="329"/>
      <c r="G2213" s="329"/>
      <c r="H2213" s="449"/>
      <c r="I2213" s="329"/>
    </row>
    <row r="2214" spans="1:9" s="209" customFormat="1" x14ac:dyDescent="0.2">
      <c r="A2214" s="329"/>
      <c r="B2214" s="329"/>
      <c r="C2214" s="329"/>
      <c r="D2214" s="334"/>
      <c r="E2214" s="335"/>
      <c r="F2214" s="329"/>
      <c r="G2214" s="329"/>
      <c r="H2214" s="449"/>
      <c r="I2214" s="329"/>
    </row>
    <row r="2215" spans="1:9" s="209" customFormat="1" x14ac:dyDescent="0.2">
      <c r="A2215" s="329"/>
      <c r="B2215" s="329"/>
      <c r="C2215" s="329"/>
      <c r="D2215" s="334"/>
      <c r="E2215" s="335"/>
      <c r="F2215" s="329"/>
      <c r="G2215" s="329"/>
      <c r="H2215" s="449"/>
      <c r="I2215" s="329"/>
    </row>
    <row r="2216" spans="1:9" s="209" customFormat="1" x14ac:dyDescent="0.2">
      <c r="A2216" s="329"/>
      <c r="B2216" s="329"/>
      <c r="C2216" s="329"/>
      <c r="D2216" s="334"/>
      <c r="E2216" s="335"/>
      <c r="F2216" s="329"/>
      <c r="G2216" s="329"/>
      <c r="H2216" s="449"/>
      <c r="I2216" s="329"/>
    </row>
    <row r="2217" spans="1:9" s="209" customFormat="1" x14ac:dyDescent="0.2">
      <c r="A2217" s="329"/>
      <c r="B2217" s="329"/>
      <c r="C2217" s="329"/>
      <c r="D2217" s="334"/>
      <c r="E2217" s="335"/>
      <c r="F2217" s="329"/>
      <c r="G2217" s="329"/>
      <c r="H2217" s="449"/>
      <c r="I2217" s="329"/>
    </row>
    <row r="2218" spans="1:9" s="209" customFormat="1" x14ac:dyDescent="0.2">
      <c r="A2218" s="329"/>
      <c r="B2218" s="329"/>
      <c r="C2218" s="329"/>
      <c r="D2218" s="334"/>
      <c r="E2218" s="335"/>
      <c r="F2218" s="329"/>
      <c r="G2218" s="329"/>
      <c r="H2218" s="449"/>
      <c r="I2218" s="329"/>
    </row>
    <row r="2219" spans="1:9" s="209" customFormat="1" x14ac:dyDescent="0.2">
      <c r="A2219" s="329"/>
      <c r="B2219" s="329"/>
      <c r="C2219" s="329"/>
      <c r="D2219" s="334"/>
      <c r="E2219" s="335"/>
      <c r="F2219" s="329"/>
      <c r="G2219" s="329"/>
      <c r="H2219" s="449"/>
      <c r="I2219" s="329"/>
    </row>
    <row r="2220" spans="1:9" s="209" customFormat="1" x14ac:dyDescent="0.2">
      <c r="A2220" s="329"/>
      <c r="B2220" s="329"/>
      <c r="C2220" s="329"/>
      <c r="D2220" s="334"/>
      <c r="E2220" s="335"/>
      <c r="F2220" s="329"/>
      <c r="G2220" s="329"/>
      <c r="H2220" s="449"/>
      <c r="I2220" s="329"/>
    </row>
    <row r="2221" spans="1:9" s="209" customFormat="1" ht="13.5" thickBot="1" x14ac:dyDescent="0.25">
      <c r="A2221" s="329"/>
      <c r="B2221" s="329"/>
      <c r="C2221" s="329"/>
      <c r="D2221" s="334"/>
      <c r="E2221" s="335"/>
      <c r="F2221" s="329"/>
      <c r="G2221" s="329"/>
      <c r="H2221" s="449"/>
      <c r="I2221" s="329"/>
    </row>
    <row r="2222" spans="1:9" ht="22.5" customHeight="1" thickBot="1" x14ac:dyDescent="0.25">
      <c r="A2222" s="213"/>
      <c r="B2222" s="213"/>
      <c r="C2222" s="214" t="s">
        <v>133</v>
      </c>
      <c r="D2222" s="215">
        <f>SUM(D5:D2141)</f>
        <v>494737.97999999992</v>
      </c>
      <c r="E2222" s="213"/>
      <c r="F2222" s="213"/>
      <c r="G2222" s="213"/>
      <c r="H2222" s="216"/>
      <c r="I2222" s="216"/>
    </row>
    <row r="2637" spans="6:6" ht="51" x14ac:dyDescent="0.2">
      <c r="F2637" s="198" t="s">
        <v>373</v>
      </c>
    </row>
    <row r="2638" spans="6:6" ht="25.5" x14ac:dyDescent="0.2">
      <c r="F2638" s="198" t="s">
        <v>375</v>
      </c>
    </row>
    <row r="2639" spans="6:6" ht="25.5" x14ac:dyDescent="0.2">
      <c r="F2639" s="198" t="s">
        <v>377</v>
      </c>
    </row>
    <row r="2640" spans="6:6" ht="38.25" x14ac:dyDescent="0.2">
      <c r="F2640" s="198" t="s">
        <v>379</v>
      </c>
    </row>
    <row r="2641" spans="6:6" ht="38.25" x14ac:dyDescent="0.2">
      <c r="F2641" s="198" t="s">
        <v>381</v>
      </c>
    </row>
    <row r="2642" spans="6:6" ht="25.5" x14ac:dyDescent="0.2">
      <c r="F2642" s="198" t="s">
        <v>383</v>
      </c>
    </row>
    <row r="2643" spans="6:6" x14ac:dyDescent="0.2">
      <c r="F2643" s="198" t="s">
        <v>385</v>
      </c>
    </row>
    <row r="2644" spans="6:6" x14ac:dyDescent="0.2">
      <c r="F2644" s="198" t="s">
        <v>387</v>
      </c>
    </row>
    <row r="2645" spans="6:6" ht="25.5" x14ac:dyDescent="0.2">
      <c r="F2645" s="198" t="s">
        <v>389</v>
      </c>
    </row>
    <row r="2646" spans="6:6" ht="25.5" x14ac:dyDescent="0.2">
      <c r="F2646" s="198" t="s">
        <v>391</v>
      </c>
    </row>
    <row r="2647" spans="6:6" ht="25.5" x14ac:dyDescent="0.2">
      <c r="F2647" s="198" t="s">
        <v>393</v>
      </c>
    </row>
    <row r="2648" spans="6:6" x14ac:dyDescent="0.2">
      <c r="F2648" s="198" t="s">
        <v>395</v>
      </c>
    </row>
    <row r="2649" spans="6:6" ht="38.25" x14ac:dyDescent="0.2">
      <c r="F2649" s="198" t="s">
        <v>397</v>
      </c>
    </row>
    <row r="2650" spans="6:6" x14ac:dyDescent="0.2">
      <c r="F2650" s="198" t="s">
        <v>356</v>
      </c>
    </row>
    <row r="2651" spans="6:6" ht="25.5" x14ac:dyDescent="0.2">
      <c r="F2651" s="198" t="s">
        <v>399</v>
      </c>
    </row>
    <row r="2652" spans="6:6" ht="25.5" x14ac:dyDescent="0.2">
      <c r="F2652" s="198" t="s">
        <v>401</v>
      </c>
    </row>
  </sheetData>
  <sheetProtection algorithmName="SHA-512" hashValue="oSo9CC3U2JME/aZYELq4+m/mhe98zKwPEQWlMKd3jcOhW9A46YCm/WFRBpFaAxvzOywLmtMpiVCrbNwnSp6mew==" saltValue="jCz4wM8EtcwzVuCk3b+hRA==" spinCount="100000" sheet="1" objects="1" scenarios="1" formatRows="0" insertRows="0"/>
  <mergeCells count="3">
    <mergeCell ref="A3:I3"/>
    <mergeCell ref="A1:I1"/>
    <mergeCell ref="A2:I2"/>
  </mergeCells>
  <phoneticPr fontId="0" type="noConversion"/>
  <dataValidations count="1">
    <dataValidation type="list" allowBlank="1" showInputMessage="1" showErrorMessage="1" sqref="C5:C1730 C2071:C2221 C1738:C2048 C1736 C1732:C1734">
      <formula1>$F$2637:$F$2653</formula1>
    </dataValidation>
  </dataValidations>
  <pageMargins left="0.19685039370078741" right="0.19685039370078741" top="0.59055118110236227" bottom="0.59055118110236227" header="0" footer="0"/>
  <pageSetup paperSize="9" scale="64" fitToHeight="0" pageOrder="overThenDown" orientation="portrait" r:id="rId1"/>
  <headerFooter>
    <oddFoote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6">
    <tabColor theme="2" tint="-0.749992370372631"/>
    <pageSetUpPr fitToPage="1"/>
  </sheetPr>
  <dimension ref="A1:J235"/>
  <sheetViews>
    <sheetView showGridLines="0" view="pageBreakPreview" zoomScaleSheetLayoutView="100" workbookViewId="0">
      <pane ySplit="4" topLeftCell="A35" activePane="bottomLeft" state="frozen"/>
      <selection activeCell="G29" sqref="G29"/>
      <selection pane="bottomLeft" activeCell="H49" sqref="H49"/>
    </sheetView>
  </sheetViews>
  <sheetFormatPr defaultColWidth="9.140625" defaultRowHeight="12.75" x14ac:dyDescent="0.2"/>
  <cols>
    <col min="1" max="1" width="4" style="220" customWidth="1"/>
    <col min="2" max="2" width="7.7109375" style="56" customWidth="1"/>
    <col min="3" max="3" width="15.42578125" style="220" customWidth="1"/>
    <col min="4" max="4" width="27.42578125" style="56" customWidth="1"/>
    <col min="5" max="5" width="14" style="221" bestFit="1" customWidth="1"/>
    <col min="6" max="6" width="27.7109375" style="221" bestFit="1" customWidth="1"/>
    <col min="7" max="7" width="28.5703125" style="56" customWidth="1"/>
    <col min="8" max="8" width="42.42578125" style="56" customWidth="1"/>
    <col min="9" max="9" width="8.42578125" style="220" hidden="1" customWidth="1"/>
    <col min="10" max="10" width="8" style="220" hidden="1" customWidth="1"/>
    <col min="11" max="11" width="4.5703125" style="220" customWidth="1"/>
    <col min="12" max="12" width="2.140625" style="220" customWidth="1"/>
    <col min="13" max="16384" width="9.140625" style="220"/>
  </cols>
  <sheetData>
    <row r="1" spans="1:10" ht="15.75" x14ac:dyDescent="0.25">
      <c r="A1" s="654" t="str">
        <f>Capa!A1</f>
        <v>Contrato de Gestão nº. 008/2021 celebrado entre a Secretaria de Justiça e Segurança Pública do Estado de Minas Gerais - SEJUSP e o Instituto Elo</v>
      </c>
      <c r="B1" s="654"/>
      <c r="C1" s="654"/>
      <c r="D1" s="654"/>
      <c r="E1" s="654"/>
      <c r="F1" s="654"/>
      <c r="G1" s="654"/>
      <c r="H1" s="683"/>
      <c r="I1" s="226"/>
      <c r="J1" s="226"/>
    </row>
    <row r="2" spans="1:10" ht="15.75" x14ac:dyDescent="0.25">
      <c r="A2" s="654" t="str">
        <f>Capa!A3</f>
        <v>7º Relatório Gerencial Financeiro</v>
      </c>
      <c r="B2" s="654"/>
      <c r="C2" s="654"/>
      <c r="D2" s="654"/>
      <c r="E2" s="654"/>
      <c r="F2" s="654"/>
      <c r="G2" s="654"/>
      <c r="H2" s="683"/>
      <c r="I2" s="226"/>
      <c r="J2" s="226"/>
    </row>
    <row r="3" spans="1:10" ht="15.75" thickBot="1" x14ac:dyDescent="0.3">
      <c r="A3" s="682" t="s">
        <v>476</v>
      </c>
      <c r="B3" s="682"/>
      <c r="C3" s="682"/>
      <c r="D3" s="682"/>
      <c r="E3" s="682"/>
      <c r="F3" s="682"/>
      <c r="G3" s="682"/>
      <c r="H3" s="684"/>
      <c r="I3" s="227"/>
      <c r="J3" s="227"/>
    </row>
    <row r="4" spans="1:10" ht="25.5" x14ac:dyDescent="0.2">
      <c r="A4" s="632" t="s">
        <v>477</v>
      </c>
      <c r="B4" s="604" t="s">
        <v>478</v>
      </c>
      <c r="C4" s="604" t="s">
        <v>479</v>
      </c>
      <c r="D4" s="604" t="s">
        <v>416</v>
      </c>
      <c r="E4" s="605" t="s">
        <v>140</v>
      </c>
      <c r="F4" s="606" t="s">
        <v>480</v>
      </c>
      <c r="G4" s="604" t="s">
        <v>481</v>
      </c>
      <c r="H4" s="633" t="s">
        <v>482</v>
      </c>
      <c r="I4" s="228" t="s">
        <v>479</v>
      </c>
      <c r="J4" s="229" t="s">
        <v>483</v>
      </c>
    </row>
    <row r="5" spans="1:10" ht="24" x14ac:dyDescent="0.2">
      <c r="A5" s="494">
        <v>1</v>
      </c>
      <c r="B5" s="635">
        <v>44986</v>
      </c>
      <c r="C5" s="480" t="s">
        <v>96</v>
      </c>
      <c r="D5" s="480" t="s">
        <v>208</v>
      </c>
      <c r="E5" s="636">
        <v>22727.65</v>
      </c>
      <c r="F5" s="474" t="s">
        <v>119</v>
      </c>
      <c r="G5" s="480" t="s">
        <v>484</v>
      </c>
      <c r="H5" s="480" t="s">
        <v>208</v>
      </c>
      <c r="I5" s="230" t="str">
        <f t="shared" ref="I5" si="0">SUBSTITUTE(C5," ","_")</f>
        <v>Gastos_com_Pessoal</v>
      </c>
      <c r="J5" s="219">
        <f>IF(B5="","",IF(YEAR(B5)='Diário 7º PA'!$O$1,MONTH(B5)-'Diário 7º PA'!$N$1+1,(YEAR(B5)-'Diário 7º PA'!$O$1)*12-'Diário 7º PA'!$N$1+1+MONTH(B5)))</f>
        <v>3</v>
      </c>
    </row>
    <row r="6" spans="1:10" ht="48" x14ac:dyDescent="0.2">
      <c r="A6" s="494">
        <v>2</v>
      </c>
      <c r="B6" s="635">
        <v>44986</v>
      </c>
      <c r="C6" s="473" t="s">
        <v>96</v>
      </c>
      <c r="D6" s="473" t="s">
        <v>191</v>
      </c>
      <c r="E6" s="590">
        <v>50525.61</v>
      </c>
      <c r="F6" s="473" t="s">
        <v>119</v>
      </c>
      <c r="G6" s="473" t="s">
        <v>485</v>
      </c>
      <c r="H6" s="471" t="s">
        <v>486</v>
      </c>
      <c r="I6" s="230" t="str">
        <f t="shared" ref="I6:I68" si="1">SUBSTITUTE(C6," ","_")</f>
        <v>Gastos_com_Pessoal</v>
      </c>
      <c r="J6" s="219">
        <f>IF(B6="","",IF(YEAR(B6)='Diário 7º PA'!$O$1,MONTH(B6)-'Diário 7º PA'!$N$1+1,(YEAR(B6)-'Diário 7º PA'!$O$1)*12-'Diário 7º PA'!$N$1+1+MONTH(B6)))</f>
        <v>3</v>
      </c>
    </row>
    <row r="7" spans="1:10" ht="24" x14ac:dyDescent="0.2">
      <c r="A7" s="494">
        <v>3</v>
      </c>
      <c r="B7" s="635">
        <v>44986</v>
      </c>
      <c r="C7" s="473" t="s">
        <v>96</v>
      </c>
      <c r="D7" s="473" t="s">
        <v>98</v>
      </c>
      <c r="E7" s="479">
        <v>99038.18</v>
      </c>
      <c r="F7" s="474" t="s">
        <v>119</v>
      </c>
      <c r="G7" s="473" t="s">
        <v>487</v>
      </c>
      <c r="H7" s="480" t="s">
        <v>488</v>
      </c>
      <c r="I7" s="230" t="str">
        <f t="shared" si="1"/>
        <v>Gastos_com_Pessoal</v>
      </c>
      <c r="J7" s="219">
        <f>IF(B7="","",IF(YEAR(B7)='Diário 7º PA'!$O$1,MONTH(B7)-'Diário 7º PA'!$N$1+1,(YEAR(B7)-'Diário 7º PA'!$O$1)*12-'Diário 7º PA'!$N$1+1+MONTH(B7)))</f>
        <v>3</v>
      </c>
    </row>
    <row r="8" spans="1:10" ht="36" x14ac:dyDescent="0.2">
      <c r="A8" s="494">
        <v>4</v>
      </c>
      <c r="B8" s="635">
        <v>44986</v>
      </c>
      <c r="C8" s="473" t="s">
        <v>96</v>
      </c>
      <c r="D8" s="473" t="s">
        <v>187</v>
      </c>
      <c r="E8" s="472">
        <v>12192.29</v>
      </c>
      <c r="F8" s="474" t="s">
        <v>119</v>
      </c>
      <c r="G8" s="480" t="s">
        <v>489</v>
      </c>
      <c r="H8" s="474" t="s">
        <v>490</v>
      </c>
      <c r="I8" s="230" t="str">
        <f t="shared" si="1"/>
        <v>Gastos_com_Pessoal</v>
      </c>
      <c r="J8" s="219">
        <f>IF(B8="","",IF(YEAR(B8)='Diário 7º PA'!$O$1,MONTH(B8)-'Diário 7º PA'!$N$1+1,(YEAR(B8)-'Diário 7º PA'!$O$1)*12-'Diário 7º PA'!$N$1+1+MONTH(B8)))</f>
        <v>3</v>
      </c>
    </row>
    <row r="9" spans="1:10" ht="24" x14ac:dyDescent="0.2">
      <c r="A9" s="494"/>
      <c r="B9" s="635">
        <v>44986</v>
      </c>
      <c r="C9" s="471" t="s">
        <v>96</v>
      </c>
      <c r="D9" s="498" t="s">
        <v>171</v>
      </c>
      <c r="E9" s="499">
        <v>136740.37</v>
      </c>
      <c r="F9" s="488" t="s">
        <v>119</v>
      </c>
      <c r="G9" s="498" t="s">
        <v>491</v>
      </c>
      <c r="H9" s="498" t="s">
        <v>492</v>
      </c>
      <c r="I9" s="230" t="str">
        <f t="shared" ref="I9" si="2">SUBSTITUTE(C9," ","_")</f>
        <v>Gastos_com_Pessoal</v>
      </c>
      <c r="J9" s="219">
        <f>IF(B9="","",IF(YEAR(B9)='Diário 7º PA'!$O$1,MONTH(B9)-'Diário 7º PA'!$N$1+1,(YEAR(B9)-'Diário 7º PA'!$O$1)*12-'Diário 7º PA'!$N$1+1+MONTH(B9)))</f>
        <v>3</v>
      </c>
    </row>
    <row r="10" spans="1:10" ht="48" x14ac:dyDescent="0.2">
      <c r="A10" s="494">
        <v>5</v>
      </c>
      <c r="B10" s="635">
        <v>44986</v>
      </c>
      <c r="C10" s="480" t="s">
        <v>96</v>
      </c>
      <c r="D10" s="480" t="s">
        <v>202</v>
      </c>
      <c r="E10" s="590">
        <v>9735.44</v>
      </c>
      <c r="F10" s="474" t="s">
        <v>119</v>
      </c>
      <c r="G10" s="473" t="s">
        <v>485</v>
      </c>
      <c r="H10" s="474" t="s">
        <v>493</v>
      </c>
      <c r="I10" s="230" t="str">
        <f t="shared" si="1"/>
        <v>Gastos_com_Pessoal</v>
      </c>
      <c r="J10" s="219">
        <f>IF(B10="","",IF(YEAR(B10)='Diário 7º PA'!$O$1,MONTH(B10)-'Diário 7º PA'!$N$1+1,(YEAR(B10)-'Diário 7º PA'!$O$1)*12-'Diário 7º PA'!$N$1+1+MONTH(B10)))</f>
        <v>3</v>
      </c>
    </row>
    <row r="11" spans="1:10" x14ac:dyDescent="0.2">
      <c r="A11" s="494">
        <v>6</v>
      </c>
      <c r="B11" s="635">
        <v>44986</v>
      </c>
      <c r="C11" s="473" t="s">
        <v>107</v>
      </c>
      <c r="D11" s="498" t="s">
        <v>214</v>
      </c>
      <c r="E11" s="590">
        <v>6300</v>
      </c>
      <c r="F11" s="474" t="s">
        <v>120</v>
      </c>
      <c r="G11" s="480" t="s">
        <v>494</v>
      </c>
      <c r="H11" s="498" t="s">
        <v>495</v>
      </c>
      <c r="I11" s="230" t="str">
        <f t="shared" si="1"/>
        <v>Gastos_Gerais</v>
      </c>
      <c r="J11" s="219">
        <f>IF(B11="","",IF(YEAR(B11)='Diário 7º PA'!$O$1,MONTH(B11)-'Diário 7º PA'!$N$1+1,(YEAR(B11)-'Diário 7º PA'!$O$1)*12-'Diário 7º PA'!$N$1+1+MONTH(B11)))</f>
        <v>3</v>
      </c>
    </row>
    <row r="12" spans="1:10" x14ac:dyDescent="0.2">
      <c r="A12" s="494">
        <v>7</v>
      </c>
      <c r="B12" s="635">
        <v>44986</v>
      </c>
      <c r="C12" s="473" t="s">
        <v>107</v>
      </c>
      <c r="D12" s="498" t="s">
        <v>216</v>
      </c>
      <c r="E12" s="590">
        <v>819.47</v>
      </c>
      <c r="F12" s="474" t="s">
        <v>120</v>
      </c>
      <c r="G12" s="480" t="s">
        <v>494</v>
      </c>
      <c r="H12" s="498" t="s">
        <v>495</v>
      </c>
      <c r="I12" s="230" t="str">
        <f t="shared" si="1"/>
        <v>Gastos_Gerais</v>
      </c>
      <c r="J12" s="219">
        <f>IF(B12="","",IF(YEAR(B12)='Diário 7º PA'!$O$1,MONTH(B12)-'Diário 7º PA'!$N$1+1,(YEAR(B12)-'Diário 7º PA'!$O$1)*12-'Diário 7º PA'!$N$1+1+MONTH(B12)))</f>
        <v>3</v>
      </c>
    </row>
    <row r="13" spans="1:10" x14ac:dyDescent="0.2">
      <c r="A13" s="494">
        <v>8</v>
      </c>
      <c r="B13" s="635">
        <v>44986</v>
      </c>
      <c r="C13" s="473" t="s">
        <v>107</v>
      </c>
      <c r="D13" s="498" t="s">
        <v>218</v>
      </c>
      <c r="E13" s="590">
        <v>881.93</v>
      </c>
      <c r="F13" s="474" t="s">
        <v>120</v>
      </c>
      <c r="G13" s="480" t="s">
        <v>494</v>
      </c>
      <c r="H13" s="498" t="s">
        <v>495</v>
      </c>
      <c r="I13" s="230" t="str">
        <f t="shared" si="1"/>
        <v>Gastos_Gerais</v>
      </c>
      <c r="J13" s="219">
        <f>IF(B13="","",IF(YEAR(B13)='Diário 7º PA'!$O$1,MONTH(B13)-'Diário 7º PA'!$N$1+1,(YEAR(B13)-'Diário 7º PA'!$O$1)*12-'Diário 7º PA'!$N$1+1+MONTH(B13)))</f>
        <v>3</v>
      </c>
    </row>
    <row r="14" spans="1:10" ht="24" x14ac:dyDescent="0.2">
      <c r="A14" s="494">
        <v>9</v>
      </c>
      <c r="B14" s="635">
        <v>44986</v>
      </c>
      <c r="C14" s="473" t="s">
        <v>107</v>
      </c>
      <c r="D14" s="498" t="s">
        <v>234</v>
      </c>
      <c r="E14" s="590">
        <v>45124.65</v>
      </c>
      <c r="F14" s="474" t="s">
        <v>120</v>
      </c>
      <c r="G14" s="480" t="s">
        <v>496</v>
      </c>
      <c r="H14" s="480" t="s">
        <v>497</v>
      </c>
      <c r="I14" s="230" t="str">
        <f t="shared" si="1"/>
        <v>Gastos_Gerais</v>
      </c>
      <c r="J14" s="219">
        <f>IF(B14="","",IF(YEAR(B14)='Diário 7º PA'!$O$1,MONTH(B14)-'Diário 7º PA'!$N$1+1,(YEAR(B14)-'Diário 7º PA'!$O$1)*12-'Diário 7º PA'!$N$1+1+MONTH(B14)))</f>
        <v>3</v>
      </c>
    </row>
    <row r="15" spans="1:10" ht="36" x14ac:dyDescent="0.2">
      <c r="A15" s="494">
        <v>10</v>
      </c>
      <c r="B15" s="635">
        <v>44986</v>
      </c>
      <c r="C15" s="473" t="s">
        <v>107</v>
      </c>
      <c r="D15" s="480" t="s">
        <v>366</v>
      </c>
      <c r="E15" s="637">
        <v>8265</v>
      </c>
      <c r="F15" s="474" t="s">
        <v>119</v>
      </c>
      <c r="G15" s="480" t="s">
        <v>498</v>
      </c>
      <c r="H15" s="480" t="s">
        <v>499</v>
      </c>
      <c r="I15" s="230" t="str">
        <f t="shared" si="1"/>
        <v>Gastos_Gerais</v>
      </c>
      <c r="J15" s="219">
        <f>IF(B15="","",IF(YEAR(B15)='Diário 7º PA'!$O$1,MONTH(B15)-'Diário 7º PA'!$N$1+1,(YEAR(B15)-'Diário 7º PA'!$O$1)*12-'Diário 7º PA'!$N$1+1+MONTH(B15)))</f>
        <v>3</v>
      </c>
    </row>
    <row r="16" spans="1:10" ht="36" x14ac:dyDescent="0.2">
      <c r="A16" s="494">
        <v>11</v>
      </c>
      <c r="B16" s="635">
        <v>44986</v>
      </c>
      <c r="C16" s="473" t="s">
        <v>107</v>
      </c>
      <c r="D16" s="480" t="s">
        <v>364</v>
      </c>
      <c r="E16" s="637">
        <v>90</v>
      </c>
      <c r="F16" s="474" t="s">
        <v>122</v>
      </c>
      <c r="G16" s="473" t="s">
        <v>500</v>
      </c>
      <c r="H16" s="480" t="s">
        <v>499</v>
      </c>
      <c r="I16" s="230" t="str">
        <f t="shared" si="1"/>
        <v>Gastos_Gerais</v>
      </c>
      <c r="J16" s="219">
        <f>IF(B16="","",IF(YEAR(B16)='Diário 7º PA'!$O$1,MONTH(B16)-'Diário 7º PA'!$N$1+1,(YEAR(B16)-'Diário 7º PA'!$O$1)*12-'Diário 7º PA'!$N$1+1+MONTH(B16)))</f>
        <v>3</v>
      </c>
    </row>
    <row r="17" spans="1:10" ht="36" x14ac:dyDescent="0.2">
      <c r="A17" s="494">
        <v>12</v>
      </c>
      <c r="B17" s="635">
        <v>44986</v>
      </c>
      <c r="C17" s="473" t="s">
        <v>107</v>
      </c>
      <c r="D17" s="480" t="s">
        <v>364</v>
      </c>
      <c r="E17" s="637">
        <v>807.5</v>
      </c>
      <c r="F17" s="474" t="s">
        <v>119</v>
      </c>
      <c r="G17" s="480" t="s">
        <v>498</v>
      </c>
      <c r="H17" s="480" t="s">
        <v>501</v>
      </c>
      <c r="I17" s="230" t="str">
        <f t="shared" si="1"/>
        <v>Gastos_Gerais</v>
      </c>
      <c r="J17" s="219">
        <f>IF(B17="","",IF(YEAR(B17)='Diário 7º PA'!$O$1,MONTH(B17)-'Diário 7º PA'!$N$1+1,(YEAR(B17)-'Diário 7º PA'!$O$1)*12-'Diário 7º PA'!$N$1+1+MONTH(B17)))</f>
        <v>3</v>
      </c>
    </row>
    <row r="18" spans="1:10" ht="48" x14ac:dyDescent="0.2">
      <c r="A18" s="494">
        <v>13</v>
      </c>
      <c r="B18" s="635">
        <v>44986</v>
      </c>
      <c r="C18" s="480" t="s">
        <v>107</v>
      </c>
      <c r="D18" s="480" t="s">
        <v>274</v>
      </c>
      <c r="E18" s="636">
        <v>3138.7</v>
      </c>
      <c r="F18" s="474" t="s">
        <v>120</v>
      </c>
      <c r="G18" s="480" t="s">
        <v>502</v>
      </c>
      <c r="H18" s="480" t="s">
        <v>503</v>
      </c>
      <c r="I18" s="230" t="str">
        <f t="shared" si="1"/>
        <v>Gastos_Gerais</v>
      </c>
      <c r="J18" s="219">
        <f>IF(B18="","",IF(YEAR(B18)='Diário 7º PA'!$O$1,MONTH(B18)-'Diário 7º PA'!$N$1+1,(YEAR(B18)-'Diário 7º PA'!$O$1)*12-'Diário 7º PA'!$N$1+1+MONTH(B18)))</f>
        <v>3</v>
      </c>
    </row>
    <row r="19" spans="1:10" x14ac:dyDescent="0.2">
      <c r="A19" s="494">
        <v>14</v>
      </c>
      <c r="B19" s="635">
        <v>44986</v>
      </c>
      <c r="C19" s="480" t="s">
        <v>107</v>
      </c>
      <c r="D19" s="498" t="s">
        <v>226</v>
      </c>
      <c r="E19" s="499">
        <v>2206.09</v>
      </c>
      <c r="F19" s="474" t="s">
        <v>119</v>
      </c>
      <c r="G19" s="480" t="s">
        <v>504</v>
      </c>
      <c r="H19" s="498" t="s">
        <v>505</v>
      </c>
      <c r="I19" s="230" t="str">
        <f t="shared" si="1"/>
        <v>Gastos_Gerais</v>
      </c>
      <c r="J19" s="219">
        <f>IF(B19="","",IF(YEAR(B19)='Diário 7º PA'!$O$1,MONTH(B19)-'Diário 7º PA'!$N$1+1,(YEAR(B19)-'Diário 7º PA'!$O$1)*12-'Diário 7º PA'!$N$1+1+MONTH(B19)))</f>
        <v>3</v>
      </c>
    </row>
    <row r="20" spans="1:10" x14ac:dyDescent="0.2">
      <c r="A20" s="494">
        <v>16</v>
      </c>
      <c r="B20" s="635">
        <v>44986</v>
      </c>
      <c r="C20" s="480" t="s">
        <v>107</v>
      </c>
      <c r="D20" s="480" t="s">
        <v>228</v>
      </c>
      <c r="E20" s="497">
        <v>4791.24</v>
      </c>
      <c r="F20" s="474" t="s">
        <v>119</v>
      </c>
      <c r="G20" s="480" t="s">
        <v>506</v>
      </c>
      <c r="H20" s="480" t="s">
        <v>507</v>
      </c>
      <c r="I20" s="230" t="str">
        <f t="shared" si="1"/>
        <v>Gastos_Gerais</v>
      </c>
      <c r="J20" s="219">
        <f>IF(B20="","",IF(YEAR(B20)='Diário 7º PA'!$O$1,MONTH(B20)-'Diário 7º PA'!$N$1+1,(YEAR(B20)-'Diário 7º PA'!$O$1)*12-'Diário 7º PA'!$N$1+1+MONTH(B20)))</f>
        <v>3</v>
      </c>
    </row>
    <row r="21" spans="1:10" x14ac:dyDescent="0.2">
      <c r="A21" s="494">
        <v>17</v>
      </c>
      <c r="B21" s="635">
        <v>44986</v>
      </c>
      <c r="C21" s="498" t="s">
        <v>107</v>
      </c>
      <c r="D21" s="498" t="s">
        <v>230</v>
      </c>
      <c r="E21" s="497">
        <v>299</v>
      </c>
      <c r="F21" s="474" t="s">
        <v>434</v>
      </c>
      <c r="G21" s="480" t="s">
        <v>508</v>
      </c>
      <c r="H21" s="498" t="s">
        <v>509</v>
      </c>
      <c r="I21" s="230" t="str">
        <f t="shared" si="1"/>
        <v>Gastos_Gerais</v>
      </c>
      <c r="J21" s="219">
        <f>IF(B21="","",IF(YEAR(B21)='Diário 7º PA'!$O$1,MONTH(B21)-'Diário 7º PA'!$N$1+1,(YEAR(B21)-'Diário 7º PA'!$O$1)*12-'Diário 7º PA'!$N$1+1+MONTH(B21)))</f>
        <v>3</v>
      </c>
    </row>
    <row r="22" spans="1:10" x14ac:dyDescent="0.2">
      <c r="A22" s="494">
        <v>18</v>
      </c>
      <c r="B22" s="635">
        <v>44986</v>
      </c>
      <c r="C22" s="498" t="s">
        <v>107</v>
      </c>
      <c r="D22" s="498" t="s">
        <v>230</v>
      </c>
      <c r="E22" s="497">
        <v>7259.15</v>
      </c>
      <c r="F22" s="474" t="s">
        <v>119</v>
      </c>
      <c r="G22" s="480" t="s">
        <v>504</v>
      </c>
      <c r="H22" s="498" t="s">
        <v>510</v>
      </c>
      <c r="I22" s="230" t="str">
        <f t="shared" si="1"/>
        <v>Gastos_Gerais</v>
      </c>
      <c r="J22" s="219">
        <f>IF(B22="","",IF(YEAR(B22)='Diário 7º PA'!$O$1,MONTH(B22)-'Diário 7º PA'!$N$1+1,(YEAR(B22)-'Diário 7º PA'!$O$1)*12-'Diário 7º PA'!$N$1+1+MONTH(B22)))</f>
        <v>3</v>
      </c>
    </row>
    <row r="23" spans="1:10" x14ac:dyDescent="0.2">
      <c r="A23" s="494">
        <v>19</v>
      </c>
      <c r="B23" s="635">
        <v>44986</v>
      </c>
      <c r="C23" s="498" t="s">
        <v>107</v>
      </c>
      <c r="D23" s="498" t="s">
        <v>226</v>
      </c>
      <c r="E23" s="497">
        <v>1144.71</v>
      </c>
      <c r="F23" s="474" t="s">
        <v>120</v>
      </c>
      <c r="G23" s="480" t="s">
        <v>511</v>
      </c>
      <c r="H23" s="498" t="s">
        <v>512</v>
      </c>
      <c r="I23" s="230" t="str">
        <f t="shared" si="1"/>
        <v>Gastos_Gerais</v>
      </c>
      <c r="J23" s="219">
        <f>IF(B23="","",IF(YEAR(B23)='Diário 7º PA'!$O$1,MONTH(B23)-'Diário 7º PA'!$N$1+1,(YEAR(B23)-'Diário 7º PA'!$O$1)*12-'Diário 7º PA'!$N$1+1+MONTH(B23)))</f>
        <v>3</v>
      </c>
    </row>
    <row r="24" spans="1:10" ht="36" x14ac:dyDescent="0.2">
      <c r="A24" s="494">
        <v>20</v>
      </c>
      <c r="B24" s="635">
        <v>44986</v>
      </c>
      <c r="C24" s="480" t="s">
        <v>76</v>
      </c>
      <c r="D24" s="480" t="s">
        <v>76</v>
      </c>
      <c r="E24" s="351">
        <v>185406.27</v>
      </c>
      <c r="F24" s="474" t="s">
        <v>119</v>
      </c>
      <c r="G24" s="480" t="s">
        <v>513</v>
      </c>
      <c r="H24" s="480" t="s">
        <v>514</v>
      </c>
      <c r="I24" s="230" t="str">
        <f t="shared" si="1"/>
        <v>Transferência_para_Reserva_de_Recursos</v>
      </c>
      <c r="J24" s="219">
        <f>IF(B24="","",IF(YEAR(B24)='Diário 7º PA'!$O$1,MONTH(B24)-'Diário 7º PA'!$N$1+1,(YEAR(B24)-'Diário 7º PA'!$O$1)*12-'Diário 7º PA'!$N$1+1+MONTH(B24)))</f>
        <v>3</v>
      </c>
    </row>
    <row r="25" spans="1:10" x14ac:dyDescent="0.2">
      <c r="A25" s="494">
        <v>21</v>
      </c>
      <c r="B25" s="635">
        <v>44986</v>
      </c>
      <c r="C25" s="589" t="s">
        <v>107</v>
      </c>
      <c r="D25" s="589" t="s">
        <v>224</v>
      </c>
      <c r="E25" s="590">
        <v>92065.56</v>
      </c>
      <c r="F25" s="589" t="s">
        <v>119</v>
      </c>
      <c r="G25" s="638" t="s">
        <v>515</v>
      </c>
      <c r="H25" s="589" t="s">
        <v>516</v>
      </c>
      <c r="I25" s="230" t="str">
        <f t="shared" si="1"/>
        <v>Gastos_Gerais</v>
      </c>
      <c r="J25" s="219">
        <f>IF(B25="","",IF(YEAR(B25)='Diário 7º PA'!$O$1,MONTH(B25)-'Diário 7º PA'!$N$1+1,(YEAR(B25)-'Diário 7º PA'!$O$1)*12-'Diário 7º PA'!$N$1+1+MONTH(B25)))</f>
        <v>3</v>
      </c>
    </row>
    <row r="26" spans="1:10" x14ac:dyDescent="0.2">
      <c r="A26" s="494">
        <v>22</v>
      </c>
      <c r="B26" s="635">
        <v>44986</v>
      </c>
      <c r="C26" s="589" t="s">
        <v>107</v>
      </c>
      <c r="D26" s="589" t="s">
        <v>222</v>
      </c>
      <c r="E26" s="590">
        <v>43339.61</v>
      </c>
      <c r="F26" s="589" t="s">
        <v>119</v>
      </c>
      <c r="G26" s="589" t="s">
        <v>517</v>
      </c>
      <c r="H26" s="589" t="s">
        <v>518</v>
      </c>
      <c r="I26" s="230" t="str">
        <f t="shared" si="1"/>
        <v>Gastos_Gerais</v>
      </c>
      <c r="J26" s="219">
        <f>IF(B26="","",IF(YEAR(B26)='Diário 7º PA'!$O$1,MONTH(B26)-'Diário 7º PA'!$N$1+1,(YEAR(B26)-'Diário 7º PA'!$O$1)*12-'Diário 7º PA'!$N$1+1+MONTH(B26)))</f>
        <v>3</v>
      </c>
    </row>
    <row r="27" spans="1:10" ht="24" x14ac:dyDescent="0.2">
      <c r="A27" s="494">
        <v>23</v>
      </c>
      <c r="B27" s="635">
        <v>44986</v>
      </c>
      <c r="C27" s="498" t="s">
        <v>96</v>
      </c>
      <c r="D27" s="498" t="s">
        <v>98</v>
      </c>
      <c r="E27" s="499">
        <v>2339854</v>
      </c>
      <c r="F27" s="480" t="s">
        <v>119</v>
      </c>
      <c r="G27" s="443" t="s">
        <v>515</v>
      </c>
      <c r="H27" s="498" t="s">
        <v>519</v>
      </c>
      <c r="I27" s="230" t="str">
        <f t="shared" si="1"/>
        <v>Gastos_com_Pessoal</v>
      </c>
      <c r="J27" s="219">
        <f>IF(B27="","",IF(YEAR(B27)='Diário 7º PA'!$O$1,MONTH(B27)-'Diário 7º PA'!$N$1+1,(YEAR(B27)-'Diário 7º PA'!$O$1)*12-'Diário 7º PA'!$N$1+1+MONTH(B27)))</f>
        <v>3</v>
      </c>
    </row>
    <row r="28" spans="1:10" x14ac:dyDescent="0.2">
      <c r="A28" s="494">
        <v>24</v>
      </c>
      <c r="B28" s="635">
        <v>44986</v>
      </c>
      <c r="C28" s="498" t="s">
        <v>107</v>
      </c>
      <c r="D28" s="498" t="s">
        <v>294</v>
      </c>
      <c r="E28" s="497">
        <v>488454.69</v>
      </c>
      <c r="F28" s="474" t="s">
        <v>119</v>
      </c>
      <c r="G28" s="443" t="s">
        <v>515</v>
      </c>
      <c r="H28" s="498" t="s">
        <v>520</v>
      </c>
      <c r="I28" s="230" t="str">
        <f t="shared" si="1"/>
        <v>Gastos_Gerais</v>
      </c>
      <c r="J28" s="219">
        <f>IF(B28="","",IF(YEAR(B28)='Diário 7º PA'!$O$1,MONTH(B28)-'Diário 7º PA'!$N$1+1,(YEAR(B28)-'Diário 7º PA'!$O$1)*12-'Diário 7º PA'!$N$1+1+MONTH(B28)))</f>
        <v>3</v>
      </c>
    </row>
    <row r="29" spans="1:10" ht="24" x14ac:dyDescent="0.2">
      <c r="A29" s="494">
        <v>25</v>
      </c>
      <c r="B29" s="635">
        <v>44986</v>
      </c>
      <c r="C29" s="498" t="s">
        <v>107</v>
      </c>
      <c r="D29" s="498" t="s">
        <v>368</v>
      </c>
      <c r="E29" s="499">
        <v>6900</v>
      </c>
      <c r="F29" s="474" t="s">
        <v>119</v>
      </c>
      <c r="G29" s="480" t="s">
        <v>521</v>
      </c>
      <c r="H29" s="498" t="s">
        <v>522</v>
      </c>
      <c r="I29" s="230" t="str">
        <f t="shared" si="1"/>
        <v>Gastos_Gerais</v>
      </c>
      <c r="J29" s="219">
        <f>IF(B29="","",IF(YEAR(B29)='Diário 7º PA'!$O$1,MONTH(B29)-'Diário 7º PA'!$N$1+1,(YEAR(B29)-'Diário 7º PA'!$O$1)*12-'Diário 7º PA'!$N$1+1+MONTH(B29)))</f>
        <v>3</v>
      </c>
    </row>
    <row r="30" spans="1:10" x14ac:dyDescent="0.2">
      <c r="A30" s="494">
        <v>26</v>
      </c>
      <c r="B30" s="635">
        <v>44986</v>
      </c>
      <c r="C30" s="498" t="s">
        <v>107</v>
      </c>
      <c r="D30" s="498" t="s">
        <v>368</v>
      </c>
      <c r="E30" s="499">
        <v>1000</v>
      </c>
      <c r="F30" s="488" t="s">
        <v>124</v>
      </c>
      <c r="G30" s="480" t="s">
        <v>523</v>
      </c>
      <c r="H30" s="498" t="s">
        <v>524</v>
      </c>
      <c r="I30" s="230" t="str">
        <f t="shared" si="1"/>
        <v>Gastos_Gerais</v>
      </c>
      <c r="J30" s="219">
        <f>IF(B30="","",IF(YEAR(B30)='Diário 7º PA'!$O$1,MONTH(B30)-'Diário 7º PA'!$N$1+1,(YEAR(B30)-'Diário 7º PA'!$O$1)*12-'Diário 7º PA'!$N$1+1+MONTH(B30)))</f>
        <v>3</v>
      </c>
    </row>
    <row r="31" spans="1:10" x14ac:dyDescent="0.2">
      <c r="A31" s="494">
        <v>27</v>
      </c>
      <c r="B31" s="635">
        <v>44986</v>
      </c>
      <c r="C31" s="498" t="s">
        <v>107</v>
      </c>
      <c r="D31" s="498" t="s">
        <v>368</v>
      </c>
      <c r="E31" s="499">
        <v>1700</v>
      </c>
      <c r="F31" s="474" t="s">
        <v>131</v>
      </c>
      <c r="G31" s="480" t="s">
        <v>525</v>
      </c>
      <c r="H31" s="498" t="s">
        <v>526</v>
      </c>
      <c r="I31" s="230" t="str">
        <f t="shared" si="1"/>
        <v>Gastos_Gerais</v>
      </c>
      <c r="J31" s="219">
        <f>IF(B31="","",IF(YEAR(B31)='Diário 7º PA'!$O$1,MONTH(B31)-'Diário 7º PA'!$N$1+1,(YEAR(B31)-'Diário 7º PA'!$O$1)*12-'Diário 7º PA'!$N$1+1+MONTH(B31)))</f>
        <v>3</v>
      </c>
    </row>
    <row r="32" spans="1:10" ht="24" x14ac:dyDescent="0.2">
      <c r="A32" s="494">
        <v>28</v>
      </c>
      <c r="B32" s="635">
        <v>44986</v>
      </c>
      <c r="C32" s="498" t="s">
        <v>107</v>
      </c>
      <c r="D32" s="498" t="s">
        <v>260</v>
      </c>
      <c r="E32" s="499">
        <v>3500</v>
      </c>
      <c r="F32" s="488" t="s">
        <v>119</v>
      </c>
      <c r="G32" s="480" t="s">
        <v>527</v>
      </c>
      <c r="H32" s="498" t="s">
        <v>528</v>
      </c>
      <c r="I32" s="230" t="str">
        <f t="shared" si="1"/>
        <v>Gastos_Gerais</v>
      </c>
      <c r="J32" s="219">
        <f>IF(B32="","",IF(YEAR(B32)='Diário 7º PA'!$O$1,MONTH(B32)-'Diário 7º PA'!$N$1+1,(YEAR(B32)-'Diário 7º PA'!$O$1)*12-'Diário 7º PA'!$N$1+1+MONTH(B32)))</f>
        <v>3</v>
      </c>
    </row>
    <row r="33" spans="1:10" ht="24" x14ac:dyDescent="0.2">
      <c r="A33" s="494">
        <v>29</v>
      </c>
      <c r="B33" s="635">
        <v>44986</v>
      </c>
      <c r="C33" s="498" t="s">
        <v>107</v>
      </c>
      <c r="D33" s="498" t="s">
        <v>260</v>
      </c>
      <c r="E33" s="499">
        <v>330</v>
      </c>
      <c r="F33" s="488" t="s">
        <v>122</v>
      </c>
      <c r="G33" s="480" t="s">
        <v>529</v>
      </c>
      <c r="H33" s="498" t="s">
        <v>528</v>
      </c>
      <c r="I33" s="230" t="str">
        <f t="shared" si="1"/>
        <v>Gastos_Gerais</v>
      </c>
      <c r="J33" s="219">
        <f>IF(B33="","",IF(YEAR(B33)='Diário 7º PA'!$O$1,MONTH(B33)-'Diário 7º PA'!$N$1+1,(YEAR(B33)-'Diário 7º PA'!$O$1)*12-'Diário 7º PA'!$N$1+1+MONTH(B33)))</f>
        <v>3</v>
      </c>
    </row>
    <row r="34" spans="1:10" ht="24" x14ac:dyDescent="0.2">
      <c r="A34" s="494">
        <v>30</v>
      </c>
      <c r="B34" s="635">
        <v>44986</v>
      </c>
      <c r="C34" s="498" t="s">
        <v>107</v>
      </c>
      <c r="D34" s="498" t="s">
        <v>260</v>
      </c>
      <c r="E34" s="499">
        <v>900</v>
      </c>
      <c r="F34" s="488" t="s">
        <v>121</v>
      </c>
      <c r="G34" s="480" t="s">
        <v>530</v>
      </c>
      <c r="H34" s="498" t="s">
        <v>528</v>
      </c>
      <c r="I34" s="230" t="str">
        <f t="shared" si="1"/>
        <v>Gastos_Gerais</v>
      </c>
      <c r="J34" s="219">
        <f>IF(B34="","",IF(YEAR(B34)='Diário 7º PA'!$O$1,MONTH(B34)-'Diário 7º PA'!$N$1+1,(YEAR(B34)-'Diário 7º PA'!$O$1)*12-'Diário 7º PA'!$N$1+1+MONTH(B34)))</f>
        <v>3</v>
      </c>
    </row>
    <row r="35" spans="1:10" ht="24" x14ac:dyDescent="0.2">
      <c r="A35" s="494">
        <v>31</v>
      </c>
      <c r="B35" s="635">
        <v>44986</v>
      </c>
      <c r="C35" s="498" t="s">
        <v>107</v>
      </c>
      <c r="D35" s="498" t="s">
        <v>260</v>
      </c>
      <c r="E35" s="499">
        <v>720</v>
      </c>
      <c r="F35" s="488" t="s">
        <v>125</v>
      </c>
      <c r="G35" s="480" t="s">
        <v>531</v>
      </c>
      <c r="H35" s="498" t="s">
        <v>528</v>
      </c>
      <c r="I35" s="230" t="str">
        <f t="shared" si="1"/>
        <v>Gastos_Gerais</v>
      </c>
      <c r="J35" s="219">
        <f>IF(B35="","",IF(YEAR(B35)='Diário 7º PA'!$O$1,MONTH(B35)-'Diário 7º PA'!$N$1+1,(YEAR(B35)-'Diário 7º PA'!$O$1)*12-'Diário 7º PA'!$N$1+1+MONTH(B35)))</f>
        <v>3</v>
      </c>
    </row>
    <row r="36" spans="1:10" ht="24" x14ac:dyDescent="0.2">
      <c r="A36" s="494">
        <v>32</v>
      </c>
      <c r="B36" s="635">
        <v>44986</v>
      </c>
      <c r="C36" s="498" t="s">
        <v>107</v>
      </c>
      <c r="D36" s="498" t="s">
        <v>282</v>
      </c>
      <c r="E36" s="590">
        <v>7092.8</v>
      </c>
      <c r="F36" s="488" t="s">
        <v>119</v>
      </c>
      <c r="G36" s="480" t="s">
        <v>532</v>
      </c>
      <c r="H36" s="480" t="s">
        <v>533</v>
      </c>
      <c r="I36" s="230" t="str">
        <f t="shared" si="1"/>
        <v>Gastos_Gerais</v>
      </c>
      <c r="J36" s="219">
        <f>IF(B36="","",IF(YEAR(B36)='Diário 7º PA'!$O$1,MONTH(B36)-'Diário 7º PA'!$N$1+1,(YEAR(B36)-'Diário 7º PA'!$O$1)*12-'Diário 7º PA'!$N$1+1+MONTH(B36)))</f>
        <v>3</v>
      </c>
    </row>
    <row r="37" spans="1:10" ht="24" x14ac:dyDescent="0.2">
      <c r="A37" s="494">
        <v>33</v>
      </c>
      <c r="B37" s="635">
        <v>44986</v>
      </c>
      <c r="C37" s="498" t="s">
        <v>107</v>
      </c>
      <c r="D37" s="498" t="s">
        <v>282</v>
      </c>
      <c r="E37" s="590">
        <v>128.79</v>
      </c>
      <c r="F37" s="488" t="s">
        <v>124</v>
      </c>
      <c r="G37" s="480" t="s">
        <v>534</v>
      </c>
      <c r="H37" s="480" t="s">
        <v>533</v>
      </c>
      <c r="I37" s="230" t="str">
        <f t="shared" si="1"/>
        <v>Gastos_Gerais</v>
      </c>
      <c r="J37" s="219">
        <f>IF(B37="","",IF(YEAR(B37)='Diário 7º PA'!$O$1,MONTH(B37)-'Diário 7º PA'!$N$1+1,(YEAR(B37)-'Diário 7º PA'!$O$1)*12-'Diário 7º PA'!$N$1+1+MONTH(B37)))</f>
        <v>3</v>
      </c>
    </row>
    <row r="38" spans="1:10" ht="24" x14ac:dyDescent="0.2">
      <c r="A38" s="494">
        <v>34</v>
      </c>
      <c r="B38" s="635">
        <v>44986</v>
      </c>
      <c r="C38" s="498" t="s">
        <v>107</v>
      </c>
      <c r="D38" s="498" t="s">
        <v>282</v>
      </c>
      <c r="E38" s="590">
        <v>12.63</v>
      </c>
      <c r="F38" s="488" t="s">
        <v>434</v>
      </c>
      <c r="G38" s="480" t="s">
        <v>535</v>
      </c>
      <c r="H38" s="480" t="s">
        <v>533</v>
      </c>
      <c r="I38" s="230" t="str">
        <f t="shared" ref="I38:I39" si="3">SUBSTITUTE(C38," ","_")</f>
        <v>Gastos_Gerais</v>
      </c>
      <c r="J38" s="219">
        <f>IF(B38="","",IF(YEAR(B38)='Diário 7º PA'!$O$1,MONTH(B38)-'Diário 7º PA'!$N$1+1,(YEAR(B38)-'Diário 7º PA'!$O$1)*12-'Diário 7º PA'!$N$1+1+MONTH(B38)))</f>
        <v>3</v>
      </c>
    </row>
    <row r="39" spans="1:10" ht="24" x14ac:dyDescent="0.2">
      <c r="A39" s="494">
        <v>35</v>
      </c>
      <c r="B39" s="635">
        <v>44986</v>
      </c>
      <c r="C39" s="498" t="s">
        <v>107</v>
      </c>
      <c r="D39" s="498" t="s">
        <v>282</v>
      </c>
      <c r="E39" s="590">
        <v>931.57</v>
      </c>
      <c r="F39" s="488" t="s">
        <v>121</v>
      </c>
      <c r="G39" s="480" t="s">
        <v>536</v>
      </c>
      <c r="H39" s="480" t="s">
        <v>533</v>
      </c>
      <c r="I39" s="230" t="str">
        <f t="shared" si="3"/>
        <v>Gastos_Gerais</v>
      </c>
      <c r="J39" s="219">
        <f>IF(B39="","",IF(YEAR(B39)='Diário 7º PA'!$O$1,MONTH(B39)-'Diário 7º PA'!$N$1+1,(YEAR(B39)-'Diário 7º PA'!$O$1)*12-'Diário 7º PA'!$N$1+1+MONTH(B39)))</f>
        <v>3</v>
      </c>
    </row>
    <row r="40" spans="1:10" x14ac:dyDescent="0.2">
      <c r="A40" s="494">
        <v>36</v>
      </c>
      <c r="B40" s="635">
        <v>44986</v>
      </c>
      <c r="C40" s="498" t="s">
        <v>107</v>
      </c>
      <c r="D40" s="498" t="s">
        <v>278</v>
      </c>
      <c r="E40" s="636">
        <v>72.8</v>
      </c>
      <c r="F40" s="488" t="s">
        <v>119</v>
      </c>
      <c r="G40" s="480" t="s">
        <v>537</v>
      </c>
      <c r="H40" s="480" t="s">
        <v>538</v>
      </c>
      <c r="I40" s="230" t="str">
        <f t="shared" si="1"/>
        <v>Gastos_Gerais</v>
      </c>
      <c r="J40" s="219">
        <f>IF(B40="","",IF(YEAR(B40)='Diário 7º PA'!$O$1,MONTH(B40)-'Diário 7º PA'!$N$1+1,(YEAR(B40)-'Diário 7º PA'!$O$1)*12-'Diário 7º PA'!$N$1+1+MONTH(B40)))</f>
        <v>3</v>
      </c>
    </row>
    <row r="41" spans="1:10" ht="24" x14ac:dyDescent="0.2">
      <c r="A41" s="494">
        <v>37</v>
      </c>
      <c r="B41" s="635">
        <v>44986</v>
      </c>
      <c r="C41" s="498" t="s">
        <v>107</v>
      </c>
      <c r="D41" s="498" t="s">
        <v>346</v>
      </c>
      <c r="E41" s="499">
        <v>416028.99</v>
      </c>
      <c r="F41" s="488" t="s">
        <v>119</v>
      </c>
      <c r="G41" s="489" t="s">
        <v>515</v>
      </c>
      <c r="H41" s="498" t="s">
        <v>539</v>
      </c>
      <c r="I41" s="230" t="str">
        <f t="shared" si="1"/>
        <v>Gastos_Gerais</v>
      </c>
      <c r="J41" s="219">
        <f>IF(B41="","",IF(YEAR(B41)='Diário 7º PA'!$O$1,MONTH(B41)-'Diário 7º PA'!$N$1+1,(YEAR(B41)-'Diário 7º PA'!$O$1)*12-'Diário 7º PA'!$N$1+1+MONTH(B41)))</f>
        <v>3</v>
      </c>
    </row>
    <row r="42" spans="1:10" ht="24" x14ac:dyDescent="0.2">
      <c r="A42" s="494">
        <v>39</v>
      </c>
      <c r="B42" s="635">
        <v>44986</v>
      </c>
      <c r="C42" s="498" t="s">
        <v>107</v>
      </c>
      <c r="D42" s="498" t="s">
        <v>326</v>
      </c>
      <c r="E42" s="499">
        <v>5000</v>
      </c>
      <c r="F42" s="488" t="s">
        <v>119</v>
      </c>
      <c r="G42" s="489" t="s">
        <v>540</v>
      </c>
      <c r="H42" s="498" t="s">
        <v>541</v>
      </c>
      <c r="I42" s="230" t="str">
        <f t="shared" ref="I42" si="4">SUBSTITUTE(C42," ","_")</f>
        <v>Gastos_Gerais</v>
      </c>
      <c r="J42" s="219">
        <f>IF(B42="","",IF(YEAR(B42)='Diário 7º PA'!$O$1,MONTH(B42)-'Diário 7º PA'!$N$1+1,(YEAR(B42)-'Diário 7º PA'!$O$1)*12-'Diário 7º PA'!$N$1+1+MONTH(B42)))</f>
        <v>3</v>
      </c>
    </row>
    <row r="43" spans="1:10" x14ac:dyDescent="0.2">
      <c r="A43" s="494">
        <v>40</v>
      </c>
      <c r="B43" s="635">
        <v>44986</v>
      </c>
      <c r="C43" s="480" t="s">
        <v>107</v>
      </c>
      <c r="D43" s="480" t="s">
        <v>220</v>
      </c>
      <c r="E43" s="497">
        <v>555.97</v>
      </c>
      <c r="F43" s="474" t="s">
        <v>120</v>
      </c>
      <c r="G43" s="480" t="s">
        <v>494</v>
      </c>
      <c r="H43" s="498" t="s">
        <v>495</v>
      </c>
      <c r="I43" s="230" t="str">
        <f t="shared" si="1"/>
        <v>Gastos_Gerais</v>
      </c>
      <c r="J43" s="219">
        <f>IF(B43="","",IF(YEAR(B43)='Diário 7º PA'!$O$1,MONTH(B43)-'Diário 7º PA'!$N$1+1,(YEAR(B43)-'Diário 7º PA'!$O$1)*12-'Diário 7º PA'!$N$1+1+MONTH(B43)))</f>
        <v>3</v>
      </c>
    </row>
    <row r="44" spans="1:10" x14ac:dyDescent="0.2">
      <c r="A44" s="427"/>
      <c r="B44" s="602"/>
      <c r="C44" s="592"/>
      <c r="D44" s="592"/>
      <c r="E44" s="593"/>
      <c r="F44" s="603"/>
      <c r="G44" s="592"/>
      <c r="H44" s="634"/>
      <c r="I44" s="230" t="str">
        <f t="shared" si="1"/>
        <v/>
      </c>
      <c r="J44" s="219" t="str">
        <f>IF(B44="","",IF(YEAR(B44)='Diário 7º PA'!$O$1,MONTH(B44)-'Diário 7º PA'!$N$1+1,(YEAR(B44)-'Diário 7º PA'!$O$1)*12-'Diário 7º PA'!$N$1+1+MONTH(B44)))</f>
        <v/>
      </c>
    </row>
    <row r="45" spans="1:10" x14ac:dyDescent="0.2">
      <c r="A45" s="427"/>
      <c r="B45" s="394"/>
      <c r="C45" s="395"/>
      <c r="D45" s="395"/>
      <c r="E45" s="396"/>
      <c r="F45" s="397"/>
      <c r="G45" s="395"/>
      <c r="H45" s="398"/>
      <c r="I45" s="230" t="str">
        <f t="shared" si="1"/>
        <v/>
      </c>
      <c r="J45" s="219" t="str">
        <f>IF(B45="","",IF(YEAR(B45)='Diário 7º PA'!$O$1,MONTH(B45)-'Diário 7º PA'!$N$1+1,(YEAR(B45)-'Diário 7º PA'!$O$1)*12-'Diário 7º PA'!$N$1+1+MONTH(B45)))</f>
        <v/>
      </c>
    </row>
    <row r="46" spans="1:10" x14ac:dyDescent="0.2">
      <c r="A46" s="427"/>
      <c r="B46" s="394"/>
      <c r="C46" s="395"/>
      <c r="D46" s="395"/>
      <c r="E46" s="396"/>
      <c r="F46" s="397"/>
      <c r="G46" s="395"/>
      <c r="H46" s="398"/>
      <c r="I46" s="230" t="str">
        <f t="shared" si="1"/>
        <v/>
      </c>
      <c r="J46" s="219" t="str">
        <f>IF(B46="","",IF(YEAR(B46)='Diário 7º PA'!$O$1,MONTH(B46)-'Diário 7º PA'!$N$1+1,(YEAR(B46)-'Diário 7º PA'!$O$1)*12-'Diário 7º PA'!$N$1+1+MONTH(B46)))</f>
        <v/>
      </c>
    </row>
    <row r="47" spans="1:10" x14ac:dyDescent="0.2">
      <c r="A47" s="427"/>
      <c r="B47" s="394"/>
      <c r="C47" s="395"/>
      <c r="D47" s="395"/>
      <c r="E47" s="396"/>
      <c r="F47" s="397"/>
      <c r="G47" s="395"/>
      <c r="H47" s="398"/>
      <c r="I47" s="230" t="str">
        <f t="shared" si="1"/>
        <v/>
      </c>
      <c r="J47" s="219" t="str">
        <f>IF(B47="","",IF(YEAR(B47)='Diário 7º PA'!$O$1,MONTH(B47)-'Diário 7º PA'!$N$1+1,(YEAR(B47)-'Diário 7º PA'!$O$1)*12-'Diário 7º PA'!$N$1+1+MONTH(B47)))</f>
        <v/>
      </c>
    </row>
    <row r="48" spans="1:10" x14ac:dyDescent="0.2">
      <c r="A48" s="427"/>
      <c r="B48" s="394"/>
      <c r="C48" s="395"/>
      <c r="D48" s="395"/>
      <c r="E48" s="396"/>
      <c r="F48" s="397"/>
      <c r="G48" s="395"/>
      <c r="H48" s="398"/>
      <c r="I48" s="230" t="str">
        <f t="shared" si="1"/>
        <v/>
      </c>
      <c r="J48" s="219" t="str">
        <f>IF(B48="","",IF(YEAR(B48)='Diário 7º PA'!$O$1,MONTH(B48)-'Diário 7º PA'!$N$1+1,(YEAR(B48)-'Diário 7º PA'!$O$1)*12-'Diário 7º PA'!$N$1+1+MONTH(B48)))</f>
        <v/>
      </c>
    </row>
    <row r="49" spans="1:10" x14ac:dyDescent="0.2">
      <c r="A49" s="427"/>
      <c r="B49" s="394"/>
      <c r="C49" s="395"/>
      <c r="D49" s="395"/>
      <c r="E49" s="396"/>
      <c r="F49" s="397"/>
      <c r="G49" s="395"/>
      <c r="H49" s="398"/>
      <c r="I49" s="230" t="str">
        <f t="shared" si="1"/>
        <v/>
      </c>
      <c r="J49" s="219" t="str">
        <f>IF(B49="","",IF(YEAR(B49)='Diário 7º PA'!$O$1,MONTH(B49)-'Diário 7º PA'!$N$1+1,(YEAR(B49)-'Diário 7º PA'!$O$1)*12-'Diário 7º PA'!$N$1+1+MONTH(B49)))</f>
        <v/>
      </c>
    </row>
    <row r="50" spans="1:10" x14ac:dyDescent="0.2">
      <c r="A50" s="427"/>
      <c r="B50" s="394"/>
      <c r="C50" s="395"/>
      <c r="D50" s="395"/>
      <c r="E50" s="396"/>
      <c r="F50" s="397"/>
      <c r="G50" s="395"/>
      <c r="H50" s="398"/>
      <c r="I50" s="230" t="str">
        <f t="shared" si="1"/>
        <v/>
      </c>
      <c r="J50" s="219" t="str">
        <f>IF(B50="","",IF(YEAR(B50)='Diário 7º PA'!$O$1,MONTH(B50)-'Diário 7º PA'!$N$1+1,(YEAR(B50)-'Diário 7º PA'!$O$1)*12-'Diário 7º PA'!$N$1+1+MONTH(B50)))</f>
        <v/>
      </c>
    </row>
    <row r="51" spans="1:10" x14ac:dyDescent="0.2">
      <c r="A51" s="427"/>
      <c r="B51" s="394"/>
      <c r="C51" s="395"/>
      <c r="D51" s="395"/>
      <c r="E51" s="396"/>
      <c r="F51" s="397"/>
      <c r="G51" s="395"/>
      <c r="H51" s="398"/>
      <c r="I51" s="230" t="str">
        <f t="shared" si="1"/>
        <v/>
      </c>
      <c r="J51" s="219" t="str">
        <f>IF(B51="","",IF(YEAR(B51)='Diário 7º PA'!$O$1,MONTH(B51)-'Diário 7º PA'!$N$1+1,(YEAR(B51)-'Diário 7º PA'!$O$1)*12-'Diário 7º PA'!$N$1+1+MONTH(B51)))</f>
        <v/>
      </c>
    </row>
    <row r="52" spans="1:10" x14ac:dyDescent="0.2">
      <c r="A52" s="427"/>
      <c r="B52" s="394"/>
      <c r="C52" s="395"/>
      <c r="D52" s="395"/>
      <c r="E52" s="396"/>
      <c r="F52" s="397"/>
      <c r="G52" s="395"/>
      <c r="H52" s="398"/>
      <c r="I52" s="230" t="str">
        <f t="shared" si="1"/>
        <v/>
      </c>
      <c r="J52" s="219" t="str">
        <f>IF(B52="","",IF(YEAR(B52)='Diário 7º PA'!$O$1,MONTH(B52)-'Diário 7º PA'!$N$1+1,(YEAR(B52)-'Diário 7º PA'!$O$1)*12-'Diário 7º PA'!$N$1+1+MONTH(B52)))</f>
        <v/>
      </c>
    </row>
    <row r="53" spans="1:10" x14ac:dyDescent="0.2">
      <c r="A53" s="427"/>
      <c r="B53" s="394"/>
      <c r="C53" s="395"/>
      <c r="D53" s="395"/>
      <c r="E53" s="396"/>
      <c r="F53" s="397"/>
      <c r="G53" s="395"/>
      <c r="H53" s="398"/>
      <c r="I53" s="230" t="str">
        <f t="shared" si="1"/>
        <v/>
      </c>
      <c r="J53" s="219" t="str">
        <f>IF(B53="","",IF(YEAR(B53)='Diário 7º PA'!$O$1,MONTH(B53)-'Diário 7º PA'!$N$1+1,(YEAR(B53)-'Diário 7º PA'!$O$1)*12-'Diário 7º PA'!$N$1+1+MONTH(B53)))</f>
        <v/>
      </c>
    </row>
    <row r="54" spans="1:10" x14ac:dyDescent="0.2">
      <c r="A54" s="427"/>
      <c r="B54" s="394"/>
      <c r="C54" s="395"/>
      <c r="D54" s="395"/>
      <c r="E54" s="396"/>
      <c r="F54" s="397"/>
      <c r="G54" s="395"/>
      <c r="H54" s="398"/>
      <c r="I54" s="230" t="str">
        <f t="shared" si="1"/>
        <v/>
      </c>
      <c r="J54" s="219" t="str">
        <f>IF(B54="","",IF(YEAR(B54)='Diário 7º PA'!$O$1,MONTH(B54)-'Diário 7º PA'!$N$1+1,(YEAR(B54)-'Diário 7º PA'!$O$1)*12-'Diário 7º PA'!$N$1+1+MONTH(B54)))</f>
        <v/>
      </c>
    </row>
    <row r="55" spans="1:10" x14ac:dyDescent="0.2">
      <c r="A55" s="427"/>
      <c r="B55" s="394"/>
      <c r="C55" s="395"/>
      <c r="D55" s="395"/>
      <c r="E55" s="396"/>
      <c r="F55" s="397"/>
      <c r="G55" s="395"/>
      <c r="H55" s="398"/>
      <c r="I55" s="230" t="str">
        <f t="shared" si="1"/>
        <v/>
      </c>
      <c r="J55" s="219" t="str">
        <f>IF(B55="","",IF(YEAR(B55)='Diário 7º PA'!$O$1,MONTH(B55)-'Diário 7º PA'!$N$1+1,(YEAR(B55)-'Diário 7º PA'!$O$1)*12-'Diário 7º PA'!$N$1+1+MONTH(B55)))</f>
        <v/>
      </c>
    </row>
    <row r="56" spans="1:10" x14ac:dyDescent="0.2">
      <c r="A56" s="393">
        <v>73</v>
      </c>
      <c r="B56" s="394"/>
      <c r="C56" s="395"/>
      <c r="D56" s="395"/>
      <c r="E56" s="396"/>
      <c r="F56" s="397"/>
      <c r="G56" s="395"/>
      <c r="H56" s="398"/>
      <c r="I56" s="230" t="str">
        <f t="shared" si="1"/>
        <v/>
      </c>
      <c r="J56" s="219" t="str">
        <f>IF(B56="","",IF(YEAR(B56)='Diário 7º PA'!$O$1,MONTH(B56)-'Diário 7º PA'!$N$1+1,(YEAR(B56)-'Diário 7º PA'!$O$1)*12-'Diário 7º PA'!$N$1+1+MONTH(B56)))</f>
        <v/>
      </c>
    </row>
    <row r="57" spans="1:10" x14ac:dyDescent="0.2">
      <c r="A57" s="393">
        <v>74</v>
      </c>
      <c r="B57" s="394"/>
      <c r="C57" s="395"/>
      <c r="D57" s="395"/>
      <c r="E57" s="396"/>
      <c r="F57" s="397"/>
      <c r="G57" s="395"/>
      <c r="H57" s="398"/>
      <c r="I57" s="230" t="str">
        <f t="shared" si="1"/>
        <v/>
      </c>
      <c r="J57" s="219" t="str">
        <f>IF(B57="","",IF(YEAR(B57)='Diário 7º PA'!$O$1,MONTH(B57)-'Diário 7º PA'!$N$1+1,(YEAR(B57)-'Diário 7º PA'!$O$1)*12-'Diário 7º PA'!$N$1+1+MONTH(B57)))</f>
        <v/>
      </c>
    </row>
    <row r="58" spans="1:10" x14ac:dyDescent="0.2">
      <c r="A58" s="393">
        <v>75</v>
      </c>
      <c r="B58" s="394"/>
      <c r="C58" s="395"/>
      <c r="D58" s="395"/>
      <c r="E58" s="396"/>
      <c r="F58" s="397"/>
      <c r="G58" s="395"/>
      <c r="H58" s="398"/>
      <c r="I58" s="230" t="str">
        <f t="shared" si="1"/>
        <v/>
      </c>
      <c r="J58" s="219" t="str">
        <f>IF(B58="","",IF(YEAR(B58)='Diário 7º PA'!$O$1,MONTH(B58)-'Diário 7º PA'!$N$1+1,(YEAR(B58)-'Diário 7º PA'!$O$1)*12-'Diário 7º PA'!$N$1+1+MONTH(B58)))</f>
        <v/>
      </c>
    </row>
    <row r="59" spans="1:10" x14ac:dyDescent="0.2">
      <c r="A59" s="393">
        <v>76</v>
      </c>
      <c r="B59" s="394"/>
      <c r="C59" s="395"/>
      <c r="D59" s="395"/>
      <c r="E59" s="396"/>
      <c r="F59" s="397"/>
      <c r="G59" s="395"/>
      <c r="H59" s="398"/>
      <c r="I59" s="230" t="str">
        <f t="shared" si="1"/>
        <v/>
      </c>
      <c r="J59" s="219" t="str">
        <f>IF(B59="","",IF(YEAR(B59)='Diário 7º PA'!$O$1,MONTH(B59)-'Diário 7º PA'!$N$1+1,(YEAR(B59)-'Diário 7º PA'!$O$1)*12-'Diário 7º PA'!$N$1+1+MONTH(B59)))</f>
        <v/>
      </c>
    </row>
    <row r="60" spans="1:10" x14ac:dyDescent="0.2">
      <c r="A60" s="393">
        <v>77</v>
      </c>
      <c r="B60" s="394"/>
      <c r="C60" s="395"/>
      <c r="D60" s="395"/>
      <c r="E60" s="396"/>
      <c r="F60" s="397"/>
      <c r="G60" s="395"/>
      <c r="H60" s="398"/>
      <c r="I60" s="230" t="str">
        <f t="shared" si="1"/>
        <v/>
      </c>
      <c r="J60" s="219" t="str">
        <f>IF(B60="","",IF(YEAR(B60)='Diário 7º PA'!$O$1,MONTH(B60)-'Diário 7º PA'!$N$1+1,(YEAR(B60)-'Diário 7º PA'!$O$1)*12-'Diário 7º PA'!$N$1+1+MONTH(B60)))</f>
        <v/>
      </c>
    </row>
    <row r="61" spans="1:10" x14ac:dyDescent="0.2">
      <c r="A61" s="393">
        <v>78</v>
      </c>
      <c r="B61" s="394"/>
      <c r="C61" s="395"/>
      <c r="D61" s="395"/>
      <c r="E61" s="396"/>
      <c r="F61" s="397"/>
      <c r="G61" s="395"/>
      <c r="H61" s="398"/>
      <c r="I61" s="230" t="str">
        <f t="shared" si="1"/>
        <v/>
      </c>
      <c r="J61" s="219" t="str">
        <f>IF(B61="","",IF(YEAR(B61)='Diário 7º PA'!$O$1,MONTH(B61)-'Diário 7º PA'!$N$1+1,(YEAR(B61)-'Diário 7º PA'!$O$1)*12-'Diário 7º PA'!$N$1+1+MONTH(B61)))</f>
        <v/>
      </c>
    </row>
    <row r="62" spans="1:10" x14ac:dyDescent="0.2">
      <c r="A62" s="393">
        <v>79</v>
      </c>
      <c r="B62" s="394"/>
      <c r="C62" s="395"/>
      <c r="D62" s="395"/>
      <c r="E62" s="396"/>
      <c r="F62" s="397"/>
      <c r="G62" s="395"/>
      <c r="H62" s="398"/>
      <c r="I62" s="230" t="str">
        <f t="shared" si="1"/>
        <v/>
      </c>
      <c r="J62" s="219" t="str">
        <f>IF(B62="","",IF(YEAR(B62)='Diário 7º PA'!$O$1,MONTH(B62)-'Diário 7º PA'!$N$1+1,(YEAR(B62)-'Diário 7º PA'!$O$1)*12-'Diário 7º PA'!$N$1+1+MONTH(B62)))</f>
        <v/>
      </c>
    </row>
    <row r="63" spans="1:10" x14ac:dyDescent="0.2">
      <c r="A63" s="393">
        <v>80</v>
      </c>
      <c r="B63" s="394"/>
      <c r="C63" s="395"/>
      <c r="D63" s="395"/>
      <c r="E63" s="396"/>
      <c r="F63" s="397"/>
      <c r="G63" s="395"/>
      <c r="H63" s="398"/>
      <c r="I63" s="230" t="str">
        <f t="shared" si="1"/>
        <v/>
      </c>
      <c r="J63" s="219" t="str">
        <f>IF(B63="","",IF(YEAR(B63)='Diário 7º PA'!$O$1,MONTH(B63)-'Diário 7º PA'!$N$1+1,(YEAR(B63)-'Diário 7º PA'!$O$1)*12-'Diário 7º PA'!$N$1+1+MONTH(B63)))</f>
        <v/>
      </c>
    </row>
    <row r="64" spans="1:10" x14ac:dyDescent="0.2">
      <c r="A64" s="393">
        <v>81</v>
      </c>
      <c r="B64" s="394"/>
      <c r="C64" s="395"/>
      <c r="D64" s="395"/>
      <c r="E64" s="396"/>
      <c r="F64" s="397"/>
      <c r="G64" s="395"/>
      <c r="H64" s="398"/>
      <c r="I64" s="230" t="str">
        <f t="shared" si="1"/>
        <v/>
      </c>
      <c r="J64" s="219" t="str">
        <f>IF(B64="","",IF(YEAR(B64)='Diário 7º PA'!$O$1,MONTH(B64)-'Diário 7º PA'!$N$1+1,(YEAR(B64)-'Diário 7º PA'!$O$1)*12-'Diário 7º PA'!$N$1+1+MONTH(B64)))</f>
        <v/>
      </c>
    </row>
    <row r="65" spans="1:10" x14ac:dyDescent="0.2">
      <c r="A65" s="393">
        <v>82</v>
      </c>
      <c r="B65" s="394"/>
      <c r="C65" s="395"/>
      <c r="D65" s="395"/>
      <c r="E65" s="396"/>
      <c r="F65" s="397"/>
      <c r="G65" s="395"/>
      <c r="H65" s="398"/>
      <c r="I65" s="230" t="str">
        <f t="shared" si="1"/>
        <v/>
      </c>
      <c r="J65" s="219" t="str">
        <f>IF(B65="","",IF(YEAR(B65)='Diário 7º PA'!$O$1,MONTH(B65)-'Diário 7º PA'!$N$1+1,(YEAR(B65)-'Diário 7º PA'!$O$1)*12-'Diário 7º PA'!$N$1+1+MONTH(B65)))</f>
        <v/>
      </c>
    </row>
    <row r="66" spans="1:10" x14ac:dyDescent="0.2">
      <c r="A66" s="393">
        <v>83</v>
      </c>
      <c r="B66" s="394"/>
      <c r="C66" s="395"/>
      <c r="D66" s="395"/>
      <c r="E66" s="396"/>
      <c r="F66" s="397"/>
      <c r="G66" s="395"/>
      <c r="H66" s="398"/>
      <c r="I66" s="230" t="str">
        <f t="shared" si="1"/>
        <v/>
      </c>
      <c r="J66" s="219" t="str">
        <f>IF(B66="","",IF(YEAR(B66)='Diário 7º PA'!$O$1,MONTH(B66)-'Diário 7º PA'!$N$1+1,(YEAR(B66)-'Diário 7º PA'!$O$1)*12-'Diário 7º PA'!$N$1+1+MONTH(B66)))</f>
        <v/>
      </c>
    </row>
    <row r="67" spans="1:10" x14ac:dyDescent="0.2">
      <c r="A67" s="393">
        <v>84</v>
      </c>
      <c r="B67" s="394"/>
      <c r="C67" s="395"/>
      <c r="D67" s="395"/>
      <c r="E67" s="396"/>
      <c r="F67" s="397"/>
      <c r="G67" s="395"/>
      <c r="H67" s="398"/>
      <c r="I67" s="230" t="str">
        <f t="shared" si="1"/>
        <v/>
      </c>
      <c r="J67" s="219" t="str">
        <f>IF(B67="","",IF(YEAR(B67)='Diário 7º PA'!$O$1,MONTH(B67)-'Diário 7º PA'!$N$1+1,(YEAR(B67)-'Diário 7º PA'!$O$1)*12-'Diário 7º PA'!$N$1+1+MONTH(B67)))</f>
        <v/>
      </c>
    </row>
    <row r="68" spans="1:10" x14ac:dyDescent="0.2">
      <c r="A68" s="393">
        <v>85</v>
      </c>
      <c r="B68" s="394"/>
      <c r="C68" s="395"/>
      <c r="D68" s="395"/>
      <c r="E68" s="396"/>
      <c r="F68" s="397"/>
      <c r="G68" s="395"/>
      <c r="H68" s="398"/>
      <c r="I68" s="230" t="str">
        <f t="shared" si="1"/>
        <v/>
      </c>
      <c r="J68" s="219" t="str">
        <f>IF(B68="","",IF(YEAR(B68)='Diário 7º PA'!$O$1,MONTH(B68)-'Diário 7º PA'!$N$1+1,(YEAR(B68)-'Diário 7º PA'!$O$1)*12-'Diário 7º PA'!$N$1+1+MONTH(B68)))</f>
        <v/>
      </c>
    </row>
    <row r="69" spans="1:10" x14ac:dyDescent="0.2">
      <c r="A69" s="393">
        <v>86</v>
      </c>
      <c r="B69" s="394"/>
      <c r="C69" s="395"/>
      <c r="D69" s="395"/>
      <c r="E69" s="396"/>
      <c r="F69" s="397"/>
      <c r="G69" s="395"/>
      <c r="H69" s="398"/>
      <c r="I69" s="230" t="str">
        <f t="shared" ref="I69:I111" si="5">SUBSTITUTE(C69," ","_")</f>
        <v/>
      </c>
      <c r="J69" s="219" t="str">
        <f>IF(B69="","",IF(YEAR(B69)='Diário 7º PA'!$O$1,MONTH(B69)-'Diário 7º PA'!$N$1+1,(YEAR(B69)-'Diário 7º PA'!$O$1)*12-'Diário 7º PA'!$N$1+1+MONTH(B69)))</f>
        <v/>
      </c>
    </row>
    <row r="70" spans="1:10" x14ac:dyDescent="0.2">
      <c r="A70" s="393">
        <v>87</v>
      </c>
      <c r="B70" s="394"/>
      <c r="C70" s="395"/>
      <c r="D70" s="395"/>
      <c r="E70" s="396"/>
      <c r="F70" s="397"/>
      <c r="G70" s="395"/>
      <c r="H70" s="398"/>
      <c r="I70" s="230" t="str">
        <f t="shared" si="5"/>
        <v/>
      </c>
      <c r="J70" s="219" t="str">
        <f>IF(B70="","",IF(YEAR(B70)='Diário 7º PA'!$O$1,MONTH(B70)-'Diário 7º PA'!$N$1+1,(YEAR(B70)-'Diário 7º PA'!$O$1)*12-'Diário 7º PA'!$N$1+1+MONTH(B70)))</f>
        <v/>
      </c>
    </row>
    <row r="71" spans="1:10" x14ac:dyDescent="0.2">
      <c r="A71" s="393">
        <v>88</v>
      </c>
      <c r="B71" s="394"/>
      <c r="C71" s="395"/>
      <c r="D71" s="395"/>
      <c r="E71" s="396"/>
      <c r="F71" s="397"/>
      <c r="G71" s="395"/>
      <c r="H71" s="398"/>
      <c r="I71" s="230" t="str">
        <f t="shared" si="5"/>
        <v/>
      </c>
      <c r="J71" s="219" t="str">
        <f>IF(B71="","",IF(YEAR(B71)='Diário 7º PA'!$O$1,MONTH(B71)-'Diário 7º PA'!$N$1+1,(YEAR(B71)-'Diário 7º PA'!$O$1)*12-'Diário 7º PA'!$N$1+1+MONTH(B71)))</f>
        <v/>
      </c>
    </row>
    <row r="72" spans="1:10" x14ac:dyDescent="0.2">
      <c r="A72" s="393">
        <v>89</v>
      </c>
      <c r="B72" s="394"/>
      <c r="C72" s="395"/>
      <c r="D72" s="395"/>
      <c r="E72" s="396"/>
      <c r="F72" s="397"/>
      <c r="G72" s="395"/>
      <c r="H72" s="398"/>
      <c r="I72" s="230" t="str">
        <f t="shared" si="5"/>
        <v/>
      </c>
      <c r="J72" s="219" t="str">
        <f>IF(B72="","",IF(YEAR(B72)='Diário 7º PA'!$O$1,MONTH(B72)-'Diário 7º PA'!$N$1+1,(YEAR(B72)-'Diário 7º PA'!$O$1)*12-'Diário 7º PA'!$N$1+1+MONTH(B72)))</f>
        <v/>
      </c>
    </row>
    <row r="73" spans="1:10" x14ac:dyDescent="0.2">
      <c r="A73" s="393">
        <v>90</v>
      </c>
      <c r="B73" s="394"/>
      <c r="C73" s="395"/>
      <c r="D73" s="395"/>
      <c r="E73" s="396"/>
      <c r="F73" s="397"/>
      <c r="G73" s="395"/>
      <c r="H73" s="398"/>
      <c r="I73" s="230" t="str">
        <f t="shared" si="5"/>
        <v/>
      </c>
      <c r="J73" s="219" t="str">
        <f>IF(B73="","",IF(YEAR(B73)='Diário 7º PA'!$O$1,MONTH(B73)-'Diário 7º PA'!$N$1+1,(YEAR(B73)-'Diário 7º PA'!$O$1)*12-'Diário 7º PA'!$N$1+1+MONTH(B73)))</f>
        <v/>
      </c>
    </row>
    <row r="74" spans="1:10" x14ac:dyDescent="0.2">
      <c r="A74" s="393">
        <v>91</v>
      </c>
      <c r="B74" s="394"/>
      <c r="C74" s="395"/>
      <c r="D74" s="395"/>
      <c r="E74" s="396"/>
      <c r="F74" s="397"/>
      <c r="G74" s="395"/>
      <c r="H74" s="398"/>
      <c r="I74" s="230" t="str">
        <f t="shared" si="5"/>
        <v/>
      </c>
      <c r="J74" s="219" t="str">
        <f>IF(B74="","",IF(YEAR(B74)='Diário 7º PA'!$O$1,MONTH(B74)-'Diário 7º PA'!$N$1+1,(YEAR(B74)-'Diário 7º PA'!$O$1)*12-'Diário 7º PA'!$N$1+1+MONTH(B74)))</f>
        <v/>
      </c>
    </row>
    <row r="75" spans="1:10" x14ac:dyDescent="0.2">
      <c r="A75" s="393">
        <v>92</v>
      </c>
      <c r="B75" s="394"/>
      <c r="C75" s="395"/>
      <c r="D75" s="395"/>
      <c r="E75" s="396"/>
      <c r="F75" s="397"/>
      <c r="G75" s="395"/>
      <c r="H75" s="398"/>
      <c r="I75" s="230" t="str">
        <f t="shared" si="5"/>
        <v/>
      </c>
      <c r="J75" s="219" t="str">
        <f>IF(B75="","",IF(YEAR(B75)='Diário 7º PA'!$O$1,MONTH(B75)-'Diário 7º PA'!$N$1+1,(YEAR(B75)-'Diário 7º PA'!$O$1)*12-'Diário 7º PA'!$N$1+1+MONTH(B75)))</f>
        <v/>
      </c>
    </row>
    <row r="76" spans="1:10" x14ac:dyDescent="0.2">
      <c r="A76" s="393">
        <v>93</v>
      </c>
      <c r="B76" s="394"/>
      <c r="C76" s="395"/>
      <c r="D76" s="395"/>
      <c r="E76" s="396"/>
      <c r="F76" s="397"/>
      <c r="G76" s="395"/>
      <c r="H76" s="398"/>
      <c r="I76" s="230" t="str">
        <f t="shared" si="5"/>
        <v/>
      </c>
      <c r="J76" s="219" t="str">
        <f>IF(B76="","",IF(YEAR(B76)='Diário 7º PA'!$O$1,MONTH(B76)-'Diário 7º PA'!$N$1+1,(YEAR(B76)-'Diário 7º PA'!$O$1)*12-'Diário 7º PA'!$N$1+1+MONTH(B76)))</f>
        <v/>
      </c>
    </row>
    <row r="77" spans="1:10" x14ac:dyDescent="0.2">
      <c r="A77" s="393">
        <v>94</v>
      </c>
      <c r="B77" s="394"/>
      <c r="C77" s="395"/>
      <c r="D77" s="395"/>
      <c r="E77" s="396"/>
      <c r="F77" s="397"/>
      <c r="G77" s="395"/>
      <c r="H77" s="398"/>
      <c r="I77" s="230" t="str">
        <f t="shared" si="5"/>
        <v/>
      </c>
      <c r="J77" s="219" t="str">
        <f>IF(B77="","",IF(YEAR(B77)='Diário 7º PA'!$O$1,MONTH(B77)-'Diário 7º PA'!$N$1+1,(YEAR(B77)-'Diário 7º PA'!$O$1)*12-'Diário 7º PA'!$N$1+1+MONTH(B77)))</f>
        <v/>
      </c>
    </row>
    <row r="78" spans="1:10" x14ac:dyDescent="0.2">
      <c r="A78" s="393">
        <v>95</v>
      </c>
      <c r="B78" s="394"/>
      <c r="C78" s="395"/>
      <c r="D78" s="395"/>
      <c r="E78" s="396"/>
      <c r="F78" s="397"/>
      <c r="G78" s="395"/>
      <c r="H78" s="398"/>
      <c r="I78" s="230" t="str">
        <f t="shared" si="5"/>
        <v/>
      </c>
      <c r="J78" s="219" t="str">
        <f>IF(B78="","",IF(YEAR(B78)='Diário 7º PA'!$O$1,MONTH(B78)-'Diário 7º PA'!$N$1+1,(YEAR(B78)-'Diário 7º PA'!$O$1)*12-'Diário 7º PA'!$N$1+1+MONTH(B78)))</f>
        <v/>
      </c>
    </row>
    <row r="79" spans="1:10" x14ac:dyDescent="0.2">
      <c r="A79" s="393">
        <v>96</v>
      </c>
      <c r="B79" s="394"/>
      <c r="C79" s="395"/>
      <c r="D79" s="395"/>
      <c r="E79" s="396"/>
      <c r="F79" s="397"/>
      <c r="G79" s="395"/>
      <c r="H79" s="398"/>
      <c r="I79" s="230" t="str">
        <f t="shared" si="5"/>
        <v/>
      </c>
      <c r="J79" s="219" t="str">
        <f>IF(B79="","",IF(YEAR(B79)='Diário 7º PA'!$O$1,MONTH(B79)-'Diário 7º PA'!$N$1+1,(YEAR(B79)-'Diário 7º PA'!$O$1)*12-'Diário 7º PA'!$N$1+1+MONTH(B79)))</f>
        <v/>
      </c>
    </row>
    <row r="80" spans="1:10" x14ac:dyDescent="0.2">
      <c r="A80" s="393">
        <v>97</v>
      </c>
      <c r="B80" s="394"/>
      <c r="C80" s="395"/>
      <c r="D80" s="395"/>
      <c r="E80" s="396"/>
      <c r="F80" s="397"/>
      <c r="G80" s="395"/>
      <c r="H80" s="398"/>
      <c r="I80" s="230" t="str">
        <f t="shared" si="5"/>
        <v/>
      </c>
      <c r="J80" s="219" t="str">
        <f>IF(B80="","",IF(YEAR(B80)='Diário 7º PA'!$O$1,MONTH(B80)-'Diário 7º PA'!$N$1+1,(YEAR(B80)-'Diário 7º PA'!$O$1)*12-'Diário 7º PA'!$N$1+1+MONTH(B80)))</f>
        <v/>
      </c>
    </row>
    <row r="81" spans="1:10" x14ac:dyDescent="0.2">
      <c r="A81" s="393">
        <v>98</v>
      </c>
      <c r="B81" s="394"/>
      <c r="C81" s="395"/>
      <c r="D81" s="395"/>
      <c r="E81" s="396"/>
      <c r="F81" s="397"/>
      <c r="G81" s="395"/>
      <c r="H81" s="398"/>
      <c r="I81" s="230" t="str">
        <f t="shared" si="5"/>
        <v/>
      </c>
      <c r="J81" s="219" t="str">
        <f>IF(B81="","",IF(YEAR(B81)='Diário 7º PA'!$O$1,MONTH(B81)-'Diário 7º PA'!$N$1+1,(YEAR(B81)-'Diário 7º PA'!$O$1)*12-'Diário 7º PA'!$N$1+1+MONTH(B81)))</f>
        <v/>
      </c>
    </row>
    <row r="82" spans="1:10" x14ac:dyDescent="0.2">
      <c r="A82" s="393">
        <v>99</v>
      </c>
      <c r="B82" s="394"/>
      <c r="C82" s="395"/>
      <c r="D82" s="395"/>
      <c r="E82" s="396"/>
      <c r="F82" s="397"/>
      <c r="G82" s="395"/>
      <c r="H82" s="398"/>
      <c r="I82" s="230" t="str">
        <f t="shared" si="5"/>
        <v/>
      </c>
      <c r="J82" s="219" t="str">
        <f>IF(B82="","",IF(YEAR(B82)='Diário 7º PA'!$O$1,MONTH(B82)-'Diário 7º PA'!$N$1+1,(YEAR(B82)-'Diário 7º PA'!$O$1)*12-'Diário 7º PA'!$N$1+1+MONTH(B82)))</f>
        <v/>
      </c>
    </row>
    <row r="83" spans="1:10" x14ac:dyDescent="0.2">
      <c r="A83" s="393">
        <v>100</v>
      </c>
      <c r="B83" s="394"/>
      <c r="C83" s="395"/>
      <c r="D83" s="395"/>
      <c r="E83" s="396"/>
      <c r="F83" s="397"/>
      <c r="G83" s="395"/>
      <c r="H83" s="398"/>
      <c r="I83" s="230" t="str">
        <f t="shared" si="5"/>
        <v/>
      </c>
      <c r="J83" s="219" t="str">
        <f>IF(B83="","",IF(YEAR(B83)='Diário 7º PA'!$O$1,MONTH(B83)-'Diário 7º PA'!$N$1+1,(YEAR(B83)-'Diário 7º PA'!$O$1)*12-'Diário 7º PA'!$N$1+1+MONTH(B83)))</f>
        <v/>
      </c>
    </row>
    <row r="84" spans="1:10" x14ac:dyDescent="0.2">
      <c r="A84" s="393">
        <v>101</v>
      </c>
      <c r="B84" s="394"/>
      <c r="C84" s="395"/>
      <c r="D84" s="395"/>
      <c r="E84" s="396"/>
      <c r="F84" s="397"/>
      <c r="G84" s="395"/>
      <c r="H84" s="398"/>
      <c r="I84" s="230" t="str">
        <f t="shared" si="5"/>
        <v/>
      </c>
      <c r="J84" s="219" t="str">
        <f>IF(B84="","",IF(YEAR(B84)='Diário 7º PA'!$O$1,MONTH(B84)-'Diário 7º PA'!$N$1+1,(YEAR(B84)-'Diário 7º PA'!$O$1)*12-'Diário 7º PA'!$N$1+1+MONTH(B84)))</f>
        <v/>
      </c>
    </row>
    <row r="85" spans="1:10" x14ac:dyDescent="0.2">
      <c r="A85" s="393">
        <v>102</v>
      </c>
      <c r="B85" s="394"/>
      <c r="C85" s="395"/>
      <c r="D85" s="395"/>
      <c r="E85" s="396"/>
      <c r="F85" s="397"/>
      <c r="G85" s="395"/>
      <c r="H85" s="398"/>
      <c r="I85" s="230" t="str">
        <f t="shared" si="5"/>
        <v/>
      </c>
      <c r="J85" s="219" t="str">
        <f>IF(B85="","",IF(YEAR(B85)='Diário 7º PA'!$O$1,MONTH(B85)-'Diário 7º PA'!$N$1+1,(YEAR(B85)-'Diário 7º PA'!$O$1)*12-'Diário 7º PA'!$N$1+1+MONTH(B85)))</f>
        <v/>
      </c>
    </row>
    <row r="86" spans="1:10" x14ac:dyDescent="0.2">
      <c r="A86" s="393">
        <v>103</v>
      </c>
      <c r="B86" s="399"/>
      <c r="C86" s="395"/>
      <c r="D86" s="395"/>
      <c r="E86" s="396"/>
      <c r="F86" s="397"/>
      <c r="G86" s="395"/>
      <c r="H86" s="398"/>
      <c r="I86" s="230" t="str">
        <f t="shared" si="5"/>
        <v/>
      </c>
      <c r="J86" s="219" t="str">
        <f>IF(B86="","",IF(YEAR(B86)='Diário 7º PA'!$O$1,MONTH(B86)-'Diário 7º PA'!$N$1+1,(YEAR(B86)-'Diário 7º PA'!$O$1)*12-'Diário 7º PA'!$N$1+1+MONTH(B86)))</f>
        <v/>
      </c>
    </row>
    <row r="87" spans="1:10" x14ac:dyDescent="0.2">
      <c r="A87" s="393">
        <v>104</v>
      </c>
      <c r="B87" s="399"/>
      <c r="C87" s="395"/>
      <c r="D87" s="395"/>
      <c r="E87" s="396"/>
      <c r="F87" s="397"/>
      <c r="G87" s="395"/>
      <c r="H87" s="398"/>
      <c r="I87" s="230" t="str">
        <f t="shared" si="5"/>
        <v/>
      </c>
      <c r="J87" s="219" t="str">
        <f>IF(B87="","",IF(YEAR(B87)='Diário 7º PA'!$O$1,MONTH(B87)-'Diário 7º PA'!$N$1+1,(YEAR(B87)-'Diário 7º PA'!$O$1)*12-'Diário 7º PA'!$N$1+1+MONTH(B87)))</f>
        <v/>
      </c>
    </row>
    <row r="88" spans="1:10" x14ac:dyDescent="0.2">
      <c r="A88" s="393">
        <v>105</v>
      </c>
      <c r="B88" s="399"/>
      <c r="C88" s="395"/>
      <c r="D88" s="395"/>
      <c r="E88" s="396"/>
      <c r="F88" s="397"/>
      <c r="G88" s="395"/>
      <c r="H88" s="398"/>
      <c r="I88" s="230" t="str">
        <f t="shared" si="5"/>
        <v/>
      </c>
      <c r="J88" s="219" t="str">
        <f>IF(B88="","",IF(YEAR(B88)='Diário 7º PA'!$O$1,MONTH(B88)-'Diário 7º PA'!$N$1+1,(YEAR(B88)-'Diário 7º PA'!$O$1)*12-'Diário 7º PA'!$N$1+1+MONTH(B88)))</f>
        <v/>
      </c>
    </row>
    <row r="89" spans="1:10" x14ac:dyDescent="0.2">
      <c r="A89" s="393">
        <v>106</v>
      </c>
      <c r="B89" s="399"/>
      <c r="C89" s="395"/>
      <c r="D89" s="395"/>
      <c r="E89" s="396"/>
      <c r="F89" s="397"/>
      <c r="G89" s="395"/>
      <c r="H89" s="398"/>
      <c r="I89" s="230" t="str">
        <f t="shared" si="5"/>
        <v/>
      </c>
      <c r="J89" s="219" t="str">
        <f>IF(B89="","",IF(YEAR(B89)='Diário 7º PA'!$O$1,MONTH(B89)-'Diário 7º PA'!$N$1+1,(YEAR(B89)-'Diário 7º PA'!$O$1)*12-'Diário 7º PA'!$N$1+1+MONTH(B89)))</f>
        <v/>
      </c>
    </row>
    <row r="90" spans="1:10" x14ac:dyDescent="0.2">
      <c r="A90" s="393">
        <v>107</v>
      </c>
      <c r="B90" s="399"/>
      <c r="C90" s="395"/>
      <c r="D90" s="395"/>
      <c r="E90" s="396"/>
      <c r="F90" s="397"/>
      <c r="G90" s="395"/>
      <c r="H90" s="398"/>
      <c r="I90" s="230" t="str">
        <f t="shared" si="5"/>
        <v/>
      </c>
      <c r="J90" s="219" t="str">
        <f>IF(B90="","",IF(YEAR(B90)='Diário 7º PA'!$O$1,MONTH(B90)-'Diário 7º PA'!$N$1+1,(YEAR(B90)-'Diário 7º PA'!$O$1)*12-'Diário 7º PA'!$N$1+1+MONTH(B90)))</f>
        <v/>
      </c>
    </row>
    <row r="91" spans="1:10" x14ac:dyDescent="0.2">
      <c r="A91" s="393">
        <v>108</v>
      </c>
      <c r="B91" s="399"/>
      <c r="C91" s="395"/>
      <c r="D91" s="395"/>
      <c r="E91" s="396"/>
      <c r="F91" s="397"/>
      <c r="G91" s="395"/>
      <c r="H91" s="398"/>
      <c r="I91" s="230" t="str">
        <f t="shared" si="5"/>
        <v/>
      </c>
      <c r="J91" s="219" t="str">
        <f>IF(B91="","",IF(YEAR(B91)='Diário 7º PA'!$O$1,MONTH(B91)-'Diário 7º PA'!$N$1+1,(YEAR(B91)-'Diário 7º PA'!$O$1)*12-'Diário 7º PA'!$N$1+1+MONTH(B91)))</f>
        <v/>
      </c>
    </row>
    <row r="92" spans="1:10" x14ac:dyDescent="0.2">
      <c r="A92" s="393">
        <v>109</v>
      </c>
      <c r="B92" s="399"/>
      <c r="C92" s="395"/>
      <c r="D92" s="395"/>
      <c r="E92" s="396"/>
      <c r="F92" s="397"/>
      <c r="G92" s="395"/>
      <c r="H92" s="398"/>
      <c r="I92" s="230" t="str">
        <f t="shared" si="5"/>
        <v/>
      </c>
      <c r="J92" s="219" t="str">
        <f>IF(B92="","",IF(YEAR(B92)='Diário 7º PA'!$O$1,MONTH(B92)-'Diário 7º PA'!$N$1+1,(YEAR(B92)-'Diário 7º PA'!$O$1)*12-'Diário 7º PA'!$N$1+1+MONTH(B92)))</f>
        <v/>
      </c>
    </row>
    <row r="93" spans="1:10" x14ac:dyDescent="0.2">
      <c r="A93" s="393">
        <v>110</v>
      </c>
      <c r="B93" s="399"/>
      <c r="C93" s="395"/>
      <c r="D93" s="395"/>
      <c r="E93" s="396"/>
      <c r="F93" s="397"/>
      <c r="G93" s="395"/>
      <c r="H93" s="398"/>
      <c r="I93" s="230" t="str">
        <f t="shared" si="5"/>
        <v/>
      </c>
      <c r="J93" s="219" t="str">
        <f>IF(B93="","",IF(YEAR(B93)='Diário 7º PA'!$O$1,MONTH(B93)-'Diário 7º PA'!$N$1+1,(YEAR(B93)-'Diário 7º PA'!$O$1)*12-'Diário 7º PA'!$N$1+1+MONTH(B93)))</f>
        <v/>
      </c>
    </row>
    <row r="94" spans="1:10" x14ac:dyDescent="0.2">
      <c r="A94" s="393">
        <v>111</v>
      </c>
      <c r="B94" s="399"/>
      <c r="C94" s="395"/>
      <c r="D94" s="395"/>
      <c r="E94" s="396"/>
      <c r="F94" s="397"/>
      <c r="G94" s="395"/>
      <c r="H94" s="398"/>
      <c r="I94" s="230" t="str">
        <f t="shared" si="5"/>
        <v/>
      </c>
      <c r="J94" s="219" t="str">
        <f>IF(B94="","",IF(YEAR(B94)='Diário 7º PA'!$O$1,MONTH(B94)-'Diário 7º PA'!$N$1+1,(YEAR(B94)-'Diário 7º PA'!$O$1)*12-'Diário 7º PA'!$N$1+1+MONTH(B94)))</f>
        <v/>
      </c>
    </row>
    <row r="95" spans="1:10" x14ac:dyDescent="0.2">
      <c r="A95" s="393">
        <v>112</v>
      </c>
      <c r="B95" s="399"/>
      <c r="C95" s="395"/>
      <c r="D95" s="395"/>
      <c r="E95" s="396"/>
      <c r="F95" s="397"/>
      <c r="G95" s="395"/>
      <c r="H95" s="398"/>
      <c r="I95" s="230" t="str">
        <f t="shared" si="5"/>
        <v/>
      </c>
      <c r="J95" s="219" t="str">
        <f>IF(B95="","",IF(YEAR(B95)='Diário 7º PA'!$O$1,MONTH(B95)-'Diário 7º PA'!$N$1+1,(YEAR(B95)-'Diário 7º PA'!$O$1)*12-'Diário 7º PA'!$N$1+1+MONTH(B95)))</f>
        <v/>
      </c>
    </row>
    <row r="96" spans="1:10" x14ac:dyDescent="0.2">
      <c r="A96" s="393">
        <v>113</v>
      </c>
      <c r="B96" s="399"/>
      <c r="C96" s="395"/>
      <c r="D96" s="395"/>
      <c r="E96" s="396"/>
      <c r="F96" s="397"/>
      <c r="G96" s="395"/>
      <c r="H96" s="398"/>
      <c r="I96" s="230" t="str">
        <f t="shared" si="5"/>
        <v/>
      </c>
      <c r="J96" s="219" t="str">
        <f>IF(B96="","",IF(YEAR(B96)='Diário 7º PA'!$O$1,MONTH(B96)-'Diário 7º PA'!$N$1+1,(YEAR(B96)-'Diário 7º PA'!$O$1)*12-'Diário 7º PA'!$N$1+1+MONTH(B96)))</f>
        <v/>
      </c>
    </row>
    <row r="97" spans="1:10" x14ac:dyDescent="0.2">
      <c r="A97" s="393">
        <v>114</v>
      </c>
      <c r="B97" s="399"/>
      <c r="C97" s="395"/>
      <c r="D97" s="395"/>
      <c r="E97" s="396"/>
      <c r="F97" s="397"/>
      <c r="G97" s="395"/>
      <c r="H97" s="398"/>
      <c r="I97" s="230" t="str">
        <f t="shared" si="5"/>
        <v/>
      </c>
      <c r="J97" s="219" t="str">
        <f>IF(B97="","",IF(YEAR(B97)='Diário 7º PA'!$O$1,MONTH(B97)-'Diário 7º PA'!$N$1+1,(YEAR(B97)-'Diário 7º PA'!$O$1)*12-'Diário 7º PA'!$N$1+1+MONTH(B97)))</f>
        <v/>
      </c>
    </row>
    <row r="98" spans="1:10" x14ac:dyDescent="0.2">
      <c r="A98" s="393">
        <v>115</v>
      </c>
      <c r="B98" s="399"/>
      <c r="C98" s="395"/>
      <c r="D98" s="395"/>
      <c r="E98" s="396"/>
      <c r="F98" s="397"/>
      <c r="G98" s="395"/>
      <c r="H98" s="398"/>
      <c r="I98" s="230" t="str">
        <f t="shared" si="5"/>
        <v/>
      </c>
      <c r="J98" s="219" t="str">
        <f>IF(B98="","",IF(YEAR(B98)='Diário 7º PA'!$O$1,MONTH(B98)-'Diário 7º PA'!$N$1+1,(YEAR(B98)-'Diário 7º PA'!$O$1)*12-'Diário 7º PA'!$N$1+1+MONTH(B98)))</f>
        <v/>
      </c>
    </row>
    <row r="99" spans="1:10" x14ac:dyDescent="0.2">
      <c r="A99" s="393">
        <v>116</v>
      </c>
      <c r="B99" s="399"/>
      <c r="C99" s="395"/>
      <c r="D99" s="395"/>
      <c r="E99" s="396"/>
      <c r="F99" s="397"/>
      <c r="G99" s="395"/>
      <c r="H99" s="398"/>
      <c r="I99" s="230" t="str">
        <f t="shared" si="5"/>
        <v/>
      </c>
      <c r="J99" s="219" t="str">
        <f>IF(B99="","",IF(YEAR(B99)='Diário 7º PA'!$O$1,MONTH(B99)-'Diário 7º PA'!$N$1+1,(YEAR(B99)-'Diário 7º PA'!$O$1)*12-'Diário 7º PA'!$N$1+1+MONTH(B99)))</f>
        <v/>
      </c>
    </row>
    <row r="100" spans="1:10" x14ac:dyDescent="0.2">
      <c r="A100" s="393">
        <v>117</v>
      </c>
      <c r="B100" s="399"/>
      <c r="C100" s="395"/>
      <c r="D100" s="395"/>
      <c r="E100" s="396"/>
      <c r="F100" s="397"/>
      <c r="G100" s="395"/>
      <c r="H100" s="398"/>
      <c r="I100" s="230" t="str">
        <f t="shared" si="5"/>
        <v/>
      </c>
      <c r="J100" s="219" t="str">
        <f>IF(B100="","",IF(YEAR(B100)='Diário 7º PA'!$O$1,MONTH(B100)-'Diário 7º PA'!$N$1+1,(YEAR(B100)-'Diário 7º PA'!$O$1)*12-'Diário 7º PA'!$N$1+1+MONTH(B100)))</f>
        <v/>
      </c>
    </row>
    <row r="101" spans="1:10" x14ac:dyDescent="0.2">
      <c r="A101" s="393">
        <v>118</v>
      </c>
      <c r="B101" s="399"/>
      <c r="C101" s="395"/>
      <c r="D101" s="395"/>
      <c r="E101" s="396"/>
      <c r="F101" s="397"/>
      <c r="G101" s="395"/>
      <c r="H101" s="398"/>
      <c r="I101" s="230" t="str">
        <f t="shared" si="5"/>
        <v/>
      </c>
      <c r="J101" s="219" t="str">
        <f>IF(B101="","",IF(YEAR(B101)='Diário 7º PA'!$O$1,MONTH(B101)-'Diário 7º PA'!$N$1+1,(YEAR(B101)-'Diário 7º PA'!$O$1)*12-'Diário 7º PA'!$N$1+1+MONTH(B101)))</f>
        <v/>
      </c>
    </row>
    <row r="102" spans="1:10" x14ac:dyDescent="0.2">
      <c r="A102" s="393">
        <v>119</v>
      </c>
      <c r="B102" s="399"/>
      <c r="C102" s="395"/>
      <c r="D102" s="395"/>
      <c r="E102" s="396"/>
      <c r="F102" s="397"/>
      <c r="G102" s="395"/>
      <c r="H102" s="398"/>
      <c r="I102" s="230" t="str">
        <f t="shared" si="5"/>
        <v/>
      </c>
      <c r="J102" s="219" t="str">
        <f>IF(B102="","",IF(YEAR(B102)='Diário 7º PA'!$O$1,MONTH(B102)-'Diário 7º PA'!$N$1+1,(YEAR(B102)-'Diário 7º PA'!$O$1)*12-'Diário 7º PA'!$N$1+1+MONTH(B102)))</f>
        <v/>
      </c>
    </row>
    <row r="103" spans="1:10" x14ac:dyDescent="0.2">
      <c r="A103" s="393">
        <v>120</v>
      </c>
      <c r="B103" s="399"/>
      <c r="C103" s="395"/>
      <c r="D103" s="395"/>
      <c r="E103" s="396"/>
      <c r="F103" s="397"/>
      <c r="G103" s="395"/>
      <c r="H103" s="398"/>
      <c r="I103" s="230" t="str">
        <f t="shared" si="5"/>
        <v/>
      </c>
      <c r="J103" s="219" t="str">
        <f>IF(B103="","",IF(YEAR(B103)='Diário 7º PA'!$O$1,MONTH(B103)-'Diário 7º PA'!$N$1+1,(YEAR(B103)-'Diário 7º PA'!$O$1)*12-'Diário 7º PA'!$N$1+1+MONTH(B103)))</f>
        <v/>
      </c>
    </row>
    <row r="104" spans="1:10" x14ac:dyDescent="0.2">
      <c r="A104" s="393">
        <v>121</v>
      </c>
      <c r="B104" s="399"/>
      <c r="C104" s="395"/>
      <c r="D104" s="395"/>
      <c r="E104" s="396"/>
      <c r="F104" s="397"/>
      <c r="G104" s="395"/>
      <c r="H104" s="398"/>
      <c r="I104" s="230" t="str">
        <f t="shared" si="5"/>
        <v/>
      </c>
      <c r="J104" s="219" t="str">
        <f>IF(B104="","",IF(YEAR(B104)='Diário 7º PA'!$O$1,MONTH(B104)-'Diário 7º PA'!$N$1+1,(YEAR(B104)-'Diário 7º PA'!$O$1)*12-'Diário 7º PA'!$N$1+1+MONTH(B104)))</f>
        <v/>
      </c>
    </row>
    <row r="105" spans="1:10" x14ac:dyDescent="0.2">
      <c r="A105" s="393">
        <v>122</v>
      </c>
      <c r="B105" s="399"/>
      <c r="C105" s="395"/>
      <c r="D105" s="395"/>
      <c r="E105" s="396"/>
      <c r="F105" s="397"/>
      <c r="G105" s="395"/>
      <c r="H105" s="398"/>
      <c r="I105" s="230" t="str">
        <f t="shared" si="5"/>
        <v/>
      </c>
      <c r="J105" s="219" t="str">
        <f>IF(B105="","",IF(YEAR(B105)='Diário 7º PA'!$O$1,MONTH(B105)-'Diário 7º PA'!$N$1+1,(YEAR(B105)-'Diário 7º PA'!$O$1)*12-'Diário 7º PA'!$N$1+1+MONTH(B105)))</f>
        <v/>
      </c>
    </row>
    <row r="106" spans="1:10" x14ac:dyDescent="0.2">
      <c r="A106" s="393">
        <v>123</v>
      </c>
      <c r="B106" s="399"/>
      <c r="C106" s="395"/>
      <c r="D106" s="395"/>
      <c r="E106" s="396"/>
      <c r="F106" s="397"/>
      <c r="G106" s="395"/>
      <c r="H106" s="398"/>
      <c r="I106" s="230" t="str">
        <f t="shared" si="5"/>
        <v/>
      </c>
      <c r="J106" s="219" t="str">
        <f>IF(B106="","",IF(YEAR(B106)='Diário 7º PA'!$O$1,MONTH(B106)-'Diário 7º PA'!$N$1+1,(YEAR(B106)-'Diário 7º PA'!$O$1)*12-'Diário 7º PA'!$N$1+1+MONTH(B106)))</f>
        <v/>
      </c>
    </row>
    <row r="107" spans="1:10" x14ac:dyDescent="0.2">
      <c r="A107" s="393">
        <v>124</v>
      </c>
      <c r="B107" s="399"/>
      <c r="C107" s="395"/>
      <c r="D107" s="395"/>
      <c r="E107" s="396"/>
      <c r="F107" s="397"/>
      <c r="G107" s="395"/>
      <c r="H107" s="398"/>
      <c r="I107" s="230" t="str">
        <f t="shared" si="5"/>
        <v/>
      </c>
      <c r="J107" s="219" t="str">
        <f>IF(B107="","",IF(YEAR(B107)='Diário 7º PA'!$O$1,MONTH(B107)-'Diário 7º PA'!$N$1+1,(YEAR(B107)-'Diário 7º PA'!$O$1)*12-'Diário 7º PA'!$N$1+1+MONTH(B107)))</f>
        <v/>
      </c>
    </row>
    <row r="108" spans="1:10" x14ac:dyDescent="0.2">
      <c r="A108" s="393">
        <v>125</v>
      </c>
      <c r="B108" s="399"/>
      <c r="C108" s="395"/>
      <c r="D108" s="395"/>
      <c r="E108" s="396"/>
      <c r="F108" s="397"/>
      <c r="G108" s="395"/>
      <c r="H108" s="398"/>
      <c r="I108" s="230" t="str">
        <f t="shared" si="5"/>
        <v/>
      </c>
      <c r="J108" s="219" t="str">
        <f>IF(B108="","",IF(YEAR(B108)='Diário 7º PA'!$O$1,MONTH(B108)-'Diário 7º PA'!$N$1+1,(YEAR(B108)-'Diário 7º PA'!$O$1)*12-'Diário 7º PA'!$N$1+1+MONTH(B108)))</f>
        <v/>
      </c>
    </row>
    <row r="109" spans="1:10" x14ac:dyDescent="0.2">
      <c r="A109" s="393">
        <v>126</v>
      </c>
      <c r="B109" s="399"/>
      <c r="C109" s="395"/>
      <c r="D109" s="395"/>
      <c r="E109" s="396"/>
      <c r="F109" s="397"/>
      <c r="G109" s="395"/>
      <c r="H109" s="398"/>
      <c r="I109" s="230" t="str">
        <f t="shared" si="5"/>
        <v/>
      </c>
      <c r="J109" s="219" t="str">
        <f>IF(B109="","",IF(YEAR(B109)='Diário 7º PA'!$O$1,MONTH(B109)-'Diário 7º PA'!$N$1+1,(YEAR(B109)-'Diário 7º PA'!$O$1)*12-'Diário 7º PA'!$N$1+1+MONTH(B109)))</f>
        <v/>
      </c>
    </row>
    <row r="110" spans="1:10" x14ac:dyDescent="0.2">
      <c r="A110" s="393">
        <v>127</v>
      </c>
      <c r="B110" s="399"/>
      <c r="C110" s="395"/>
      <c r="D110" s="395"/>
      <c r="E110" s="396"/>
      <c r="F110" s="397"/>
      <c r="G110" s="395"/>
      <c r="H110" s="398"/>
      <c r="I110" s="230" t="str">
        <f t="shared" si="5"/>
        <v/>
      </c>
      <c r="J110" s="219" t="str">
        <f>IF(B110="","",IF(YEAR(B110)='Diário 7º PA'!$O$1,MONTH(B110)-'Diário 7º PA'!$N$1+1,(YEAR(B110)-'Diário 7º PA'!$O$1)*12-'Diário 7º PA'!$N$1+1+MONTH(B110)))</f>
        <v/>
      </c>
    </row>
    <row r="111" spans="1:10" x14ac:dyDescent="0.2">
      <c r="A111" s="393">
        <v>128</v>
      </c>
      <c r="B111" s="399"/>
      <c r="C111" s="395"/>
      <c r="D111" s="395"/>
      <c r="E111" s="396"/>
      <c r="F111" s="397"/>
      <c r="G111" s="395"/>
      <c r="H111" s="398"/>
      <c r="I111" s="230" t="str">
        <f t="shared" si="5"/>
        <v/>
      </c>
      <c r="J111" s="219" t="str">
        <f>IF(B111="","",IF(YEAR(B111)='Diário 7º PA'!$O$1,MONTH(B111)-'Diário 7º PA'!$N$1+1,(YEAR(B111)-'Diário 7º PA'!$O$1)*12-'Diário 7º PA'!$N$1+1+MONTH(B111)))</f>
        <v/>
      </c>
    </row>
    <row r="112" spans="1:10" x14ac:dyDescent="0.2">
      <c r="A112" s="393">
        <v>129</v>
      </c>
      <c r="B112" s="399"/>
      <c r="C112" s="395"/>
      <c r="D112" s="395"/>
      <c r="E112" s="396"/>
      <c r="F112" s="397"/>
      <c r="G112" s="395"/>
      <c r="H112" s="398"/>
      <c r="I112" s="230" t="str">
        <f t="shared" ref="I112:I175" si="6">SUBSTITUTE(C112," ","_")</f>
        <v/>
      </c>
      <c r="J112" s="219" t="str">
        <f>IF(B112="","",IF(YEAR(B112)='Diário 7º PA'!$O$1,MONTH(B112)-'Diário 7º PA'!$N$1+1,(YEAR(B112)-'Diário 7º PA'!$O$1)*12-'Diário 7º PA'!$N$1+1+MONTH(B112)))</f>
        <v/>
      </c>
    </row>
    <row r="113" spans="1:10" x14ac:dyDescent="0.2">
      <c r="A113" s="393">
        <v>130</v>
      </c>
      <c r="B113" s="399"/>
      <c r="C113" s="395"/>
      <c r="D113" s="395"/>
      <c r="E113" s="396"/>
      <c r="F113" s="397"/>
      <c r="G113" s="395"/>
      <c r="H113" s="398"/>
      <c r="I113" s="230" t="str">
        <f t="shared" si="6"/>
        <v/>
      </c>
      <c r="J113" s="219" t="str">
        <f>IF(B113="","",IF(YEAR(B113)='Diário 7º PA'!$O$1,MONTH(B113)-'Diário 7º PA'!$N$1+1,(YEAR(B113)-'Diário 7º PA'!$O$1)*12-'Diário 7º PA'!$N$1+1+MONTH(B113)))</f>
        <v/>
      </c>
    </row>
    <row r="114" spans="1:10" x14ac:dyDescent="0.2">
      <c r="A114" s="393">
        <v>131</v>
      </c>
      <c r="B114" s="399"/>
      <c r="C114" s="395"/>
      <c r="D114" s="395"/>
      <c r="E114" s="396"/>
      <c r="F114" s="397"/>
      <c r="G114" s="395"/>
      <c r="H114" s="398"/>
      <c r="I114" s="230" t="str">
        <f t="shared" si="6"/>
        <v/>
      </c>
      <c r="J114" s="219" t="str">
        <f>IF(B114="","",IF(YEAR(B114)='Diário 7º PA'!$O$1,MONTH(B114)-'Diário 7º PA'!$N$1+1,(YEAR(B114)-'Diário 7º PA'!$O$1)*12-'Diário 7º PA'!$N$1+1+MONTH(B114)))</f>
        <v/>
      </c>
    </row>
    <row r="115" spans="1:10" x14ac:dyDescent="0.2">
      <c r="A115" s="393">
        <v>132</v>
      </c>
      <c r="B115" s="399"/>
      <c r="C115" s="395"/>
      <c r="D115" s="395"/>
      <c r="E115" s="396"/>
      <c r="F115" s="397"/>
      <c r="G115" s="395"/>
      <c r="H115" s="398"/>
      <c r="I115" s="230" t="str">
        <f t="shared" si="6"/>
        <v/>
      </c>
      <c r="J115" s="219" t="str">
        <f>IF(B115="","",IF(YEAR(B115)='Diário 7º PA'!$O$1,MONTH(B115)-'Diário 7º PA'!$N$1+1,(YEAR(B115)-'Diário 7º PA'!$O$1)*12-'Diário 7º PA'!$N$1+1+MONTH(B115)))</f>
        <v/>
      </c>
    </row>
    <row r="116" spans="1:10" x14ac:dyDescent="0.2">
      <c r="A116" s="393">
        <v>133</v>
      </c>
      <c r="B116" s="399"/>
      <c r="C116" s="395"/>
      <c r="D116" s="395"/>
      <c r="E116" s="396"/>
      <c r="F116" s="397"/>
      <c r="G116" s="395"/>
      <c r="H116" s="398"/>
      <c r="I116" s="230" t="str">
        <f t="shared" si="6"/>
        <v/>
      </c>
      <c r="J116" s="219" t="str">
        <f>IF(B116="","",IF(YEAR(B116)='Diário 7º PA'!$O$1,MONTH(B116)-'Diário 7º PA'!$N$1+1,(YEAR(B116)-'Diário 7º PA'!$O$1)*12-'Diário 7º PA'!$N$1+1+MONTH(B116)))</f>
        <v/>
      </c>
    </row>
    <row r="117" spans="1:10" x14ac:dyDescent="0.2">
      <c r="A117" s="393">
        <v>134</v>
      </c>
      <c r="B117" s="399"/>
      <c r="C117" s="395"/>
      <c r="D117" s="395"/>
      <c r="E117" s="396"/>
      <c r="F117" s="397"/>
      <c r="G117" s="395"/>
      <c r="H117" s="398"/>
      <c r="I117" s="230" t="str">
        <f t="shared" si="6"/>
        <v/>
      </c>
      <c r="J117" s="219" t="str">
        <f>IF(B117="","",IF(YEAR(B117)='Diário 7º PA'!$O$1,MONTH(B117)-'Diário 7º PA'!$N$1+1,(YEAR(B117)-'Diário 7º PA'!$O$1)*12-'Diário 7º PA'!$N$1+1+MONTH(B117)))</f>
        <v/>
      </c>
    </row>
    <row r="118" spans="1:10" x14ac:dyDescent="0.2">
      <c r="A118" s="393">
        <v>135</v>
      </c>
      <c r="B118" s="399"/>
      <c r="C118" s="395"/>
      <c r="D118" s="395"/>
      <c r="E118" s="396"/>
      <c r="F118" s="397"/>
      <c r="G118" s="395"/>
      <c r="H118" s="398"/>
      <c r="I118" s="230" t="str">
        <f t="shared" si="6"/>
        <v/>
      </c>
      <c r="J118" s="219" t="str">
        <f>IF(B118="","",IF(YEAR(B118)='Diário 7º PA'!$O$1,MONTH(B118)-'Diário 7º PA'!$N$1+1,(YEAR(B118)-'Diário 7º PA'!$O$1)*12-'Diário 7º PA'!$N$1+1+MONTH(B118)))</f>
        <v/>
      </c>
    </row>
    <row r="119" spans="1:10" x14ac:dyDescent="0.2">
      <c r="A119" s="393">
        <v>136</v>
      </c>
      <c r="B119" s="399"/>
      <c r="C119" s="395"/>
      <c r="D119" s="395"/>
      <c r="E119" s="396"/>
      <c r="F119" s="397"/>
      <c r="G119" s="395"/>
      <c r="H119" s="398"/>
      <c r="I119" s="230" t="str">
        <f t="shared" si="6"/>
        <v/>
      </c>
      <c r="J119" s="219" t="str">
        <f>IF(B119="","",IF(YEAR(B119)='Diário 7º PA'!$O$1,MONTH(B119)-'Diário 7º PA'!$N$1+1,(YEAR(B119)-'Diário 7º PA'!$O$1)*12-'Diário 7º PA'!$N$1+1+MONTH(B119)))</f>
        <v/>
      </c>
    </row>
    <row r="120" spans="1:10" x14ac:dyDescent="0.2">
      <c r="A120" s="393">
        <v>137</v>
      </c>
      <c r="B120" s="399"/>
      <c r="C120" s="395"/>
      <c r="D120" s="395"/>
      <c r="E120" s="396"/>
      <c r="F120" s="397"/>
      <c r="G120" s="395"/>
      <c r="H120" s="398"/>
      <c r="I120" s="230" t="str">
        <f t="shared" si="6"/>
        <v/>
      </c>
      <c r="J120" s="219" t="str">
        <f>IF(B120="","",IF(YEAR(B120)='Diário 7º PA'!$O$1,MONTH(B120)-'Diário 7º PA'!$N$1+1,(YEAR(B120)-'Diário 7º PA'!$O$1)*12-'Diário 7º PA'!$N$1+1+MONTH(B120)))</f>
        <v/>
      </c>
    </row>
    <row r="121" spans="1:10" x14ac:dyDescent="0.2">
      <c r="A121" s="393">
        <v>138</v>
      </c>
      <c r="B121" s="399"/>
      <c r="C121" s="395"/>
      <c r="D121" s="395"/>
      <c r="E121" s="396"/>
      <c r="F121" s="397"/>
      <c r="G121" s="395"/>
      <c r="H121" s="398"/>
      <c r="I121" s="230" t="str">
        <f t="shared" si="6"/>
        <v/>
      </c>
      <c r="J121" s="219" t="str">
        <f>IF(B121="","",IF(YEAR(B121)='Diário 7º PA'!$O$1,MONTH(B121)-'Diário 7º PA'!$N$1+1,(YEAR(B121)-'Diário 7º PA'!$O$1)*12-'Diário 7º PA'!$N$1+1+MONTH(B121)))</f>
        <v/>
      </c>
    </row>
    <row r="122" spans="1:10" x14ac:dyDescent="0.2">
      <c r="A122" s="393">
        <v>139</v>
      </c>
      <c r="B122" s="399"/>
      <c r="C122" s="395"/>
      <c r="D122" s="395"/>
      <c r="E122" s="396"/>
      <c r="F122" s="397"/>
      <c r="G122" s="395"/>
      <c r="H122" s="398"/>
      <c r="I122" s="230" t="str">
        <f t="shared" si="6"/>
        <v/>
      </c>
      <c r="J122" s="219" t="str">
        <f>IF(B122="","",IF(YEAR(B122)='Diário 7º PA'!$O$1,MONTH(B122)-'Diário 7º PA'!$N$1+1,(YEAR(B122)-'Diário 7º PA'!$O$1)*12-'Diário 7º PA'!$N$1+1+MONTH(B122)))</f>
        <v/>
      </c>
    </row>
    <row r="123" spans="1:10" x14ac:dyDescent="0.2">
      <c r="A123" s="393">
        <v>140</v>
      </c>
      <c r="B123" s="399"/>
      <c r="C123" s="395"/>
      <c r="D123" s="395"/>
      <c r="E123" s="396"/>
      <c r="F123" s="397"/>
      <c r="G123" s="395"/>
      <c r="H123" s="398"/>
      <c r="I123" s="230" t="str">
        <f t="shared" si="6"/>
        <v/>
      </c>
      <c r="J123" s="219" t="str">
        <f>IF(B123="","",IF(YEAR(B123)='Diário 7º PA'!$O$1,MONTH(B123)-'Diário 7º PA'!$N$1+1,(YEAR(B123)-'Diário 7º PA'!$O$1)*12-'Diário 7º PA'!$N$1+1+MONTH(B123)))</f>
        <v/>
      </c>
    </row>
    <row r="124" spans="1:10" x14ac:dyDescent="0.2">
      <c r="A124" s="393">
        <v>141</v>
      </c>
      <c r="B124" s="399"/>
      <c r="C124" s="395"/>
      <c r="D124" s="395"/>
      <c r="E124" s="396"/>
      <c r="F124" s="397"/>
      <c r="G124" s="395"/>
      <c r="H124" s="398"/>
      <c r="I124" s="230" t="str">
        <f t="shared" si="6"/>
        <v/>
      </c>
      <c r="J124" s="219" t="str">
        <f>IF(B124="","",IF(YEAR(B124)='Diário 7º PA'!$O$1,MONTH(B124)-'Diário 7º PA'!$N$1+1,(YEAR(B124)-'Diário 7º PA'!$O$1)*12-'Diário 7º PA'!$N$1+1+MONTH(B124)))</f>
        <v/>
      </c>
    </row>
    <row r="125" spans="1:10" x14ac:dyDescent="0.2">
      <c r="A125" s="393">
        <v>142</v>
      </c>
      <c r="B125" s="399"/>
      <c r="C125" s="395"/>
      <c r="D125" s="395"/>
      <c r="E125" s="396"/>
      <c r="F125" s="397"/>
      <c r="G125" s="395"/>
      <c r="H125" s="398"/>
      <c r="I125" s="230" t="str">
        <f t="shared" si="6"/>
        <v/>
      </c>
      <c r="J125" s="219" t="str">
        <f>IF(B125="","",IF(YEAR(B125)='Diário 7º PA'!$O$1,MONTH(B125)-'Diário 7º PA'!$N$1+1,(YEAR(B125)-'Diário 7º PA'!$O$1)*12-'Diário 7º PA'!$N$1+1+MONTH(B125)))</f>
        <v/>
      </c>
    </row>
    <row r="126" spans="1:10" x14ac:dyDescent="0.2">
      <c r="A126" s="393">
        <v>143</v>
      </c>
      <c r="B126" s="399"/>
      <c r="C126" s="395"/>
      <c r="D126" s="395"/>
      <c r="E126" s="396"/>
      <c r="F126" s="397"/>
      <c r="G126" s="395"/>
      <c r="H126" s="398"/>
      <c r="I126" s="230" t="str">
        <f t="shared" si="6"/>
        <v/>
      </c>
      <c r="J126" s="219" t="str">
        <f>IF(B126="","",IF(YEAR(B126)='Diário 7º PA'!$O$1,MONTH(B126)-'Diário 7º PA'!$N$1+1,(YEAR(B126)-'Diário 7º PA'!$O$1)*12-'Diário 7º PA'!$N$1+1+MONTH(B126)))</f>
        <v/>
      </c>
    </row>
    <row r="127" spans="1:10" x14ac:dyDescent="0.2">
      <c r="A127" s="393">
        <v>144</v>
      </c>
      <c r="B127" s="399"/>
      <c r="C127" s="395"/>
      <c r="D127" s="395"/>
      <c r="E127" s="396"/>
      <c r="F127" s="397"/>
      <c r="G127" s="395"/>
      <c r="H127" s="398"/>
      <c r="I127" s="230" t="str">
        <f t="shared" si="6"/>
        <v/>
      </c>
      <c r="J127" s="219" t="str">
        <f>IF(B127="","",IF(YEAR(B127)='Diário 7º PA'!$O$1,MONTH(B127)-'Diário 7º PA'!$N$1+1,(YEAR(B127)-'Diário 7º PA'!$O$1)*12-'Diário 7º PA'!$N$1+1+MONTH(B127)))</f>
        <v/>
      </c>
    </row>
    <row r="128" spans="1:10" x14ac:dyDescent="0.2">
      <c r="A128" s="393">
        <v>145</v>
      </c>
      <c r="B128" s="399"/>
      <c r="C128" s="395"/>
      <c r="D128" s="395"/>
      <c r="E128" s="396"/>
      <c r="F128" s="397"/>
      <c r="G128" s="395"/>
      <c r="H128" s="398"/>
      <c r="I128" s="230" t="str">
        <f t="shared" si="6"/>
        <v/>
      </c>
      <c r="J128" s="219" t="str">
        <f>IF(B128="","",IF(YEAR(B128)='Diário 7º PA'!$O$1,MONTH(B128)-'Diário 7º PA'!$N$1+1,(YEAR(B128)-'Diário 7º PA'!$O$1)*12-'Diário 7º PA'!$N$1+1+MONTH(B128)))</f>
        <v/>
      </c>
    </row>
    <row r="129" spans="1:10" x14ac:dyDescent="0.2">
      <c r="A129" s="393">
        <v>146</v>
      </c>
      <c r="B129" s="399"/>
      <c r="C129" s="395"/>
      <c r="D129" s="395"/>
      <c r="E129" s="396"/>
      <c r="F129" s="397"/>
      <c r="G129" s="395"/>
      <c r="H129" s="398"/>
      <c r="I129" s="230" t="str">
        <f t="shared" si="6"/>
        <v/>
      </c>
      <c r="J129" s="219" t="str">
        <f>IF(B129="","",IF(YEAR(B129)='Diário 7º PA'!$O$1,MONTH(B129)-'Diário 7º PA'!$N$1+1,(YEAR(B129)-'Diário 7º PA'!$O$1)*12-'Diário 7º PA'!$N$1+1+MONTH(B129)))</f>
        <v/>
      </c>
    </row>
    <row r="130" spans="1:10" x14ac:dyDescent="0.2">
      <c r="A130" s="393">
        <v>147</v>
      </c>
      <c r="B130" s="399"/>
      <c r="C130" s="395"/>
      <c r="D130" s="395"/>
      <c r="E130" s="396"/>
      <c r="F130" s="397"/>
      <c r="G130" s="395"/>
      <c r="H130" s="398"/>
      <c r="I130" s="230" t="str">
        <f t="shared" si="6"/>
        <v/>
      </c>
      <c r="J130" s="219" t="str">
        <f>IF(B130="","",IF(YEAR(B130)='Diário 7º PA'!$O$1,MONTH(B130)-'Diário 7º PA'!$N$1+1,(YEAR(B130)-'Diário 7º PA'!$O$1)*12-'Diário 7º PA'!$N$1+1+MONTH(B130)))</f>
        <v/>
      </c>
    </row>
    <row r="131" spans="1:10" x14ac:dyDescent="0.2">
      <c r="A131" s="393">
        <v>148</v>
      </c>
      <c r="B131" s="399"/>
      <c r="C131" s="395"/>
      <c r="D131" s="395"/>
      <c r="E131" s="396"/>
      <c r="F131" s="397"/>
      <c r="G131" s="395"/>
      <c r="H131" s="398"/>
      <c r="I131" s="230" t="str">
        <f t="shared" si="6"/>
        <v/>
      </c>
      <c r="J131" s="219" t="str">
        <f>IF(B131="","",IF(YEAR(B131)='Diário 7º PA'!$O$1,MONTH(B131)-'Diário 7º PA'!$N$1+1,(YEAR(B131)-'Diário 7º PA'!$O$1)*12-'Diário 7º PA'!$N$1+1+MONTH(B131)))</f>
        <v/>
      </c>
    </row>
    <row r="132" spans="1:10" x14ac:dyDescent="0.2">
      <c r="A132" s="393">
        <v>149</v>
      </c>
      <c r="B132" s="399"/>
      <c r="C132" s="395"/>
      <c r="D132" s="395"/>
      <c r="E132" s="396"/>
      <c r="F132" s="397"/>
      <c r="G132" s="395"/>
      <c r="H132" s="398"/>
      <c r="I132" s="230" t="str">
        <f t="shared" si="6"/>
        <v/>
      </c>
      <c r="J132" s="219" t="str">
        <f>IF(B132="","",IF(YEAR(B132)='Diário 7º PA'!$O$1,MONTH(B132)-'Diário 7º PA'!$N$1+1,(YEAR(B132)-'Diário 7º PA'!$O$1)*12-'Diário 7º PA'!$N$1+1+MONTH(B132)))</f>
        <v/>
      </c>
    </row>
    <row r="133" spans="1:10" x14ac:dyDescent="0.2">
      <c r="A133" s="393">
        <v>150</v>
      </c>
      <c r="B133" s="399"/>
      <c r="C133" s="395"/>
      <c r="D133" s="395"/>
      <c r="E133" s="396"/>
      <c r="F133" s="397"/>
      <c r="G133" s="395"/>
      <c r="H133" s="398"/>
      <c r="I133" s="230" t="str">
        <f t="shared" si="6"/>
        <v/>
      </c>
      <c r="J133" s="219" t="str">
        <f>IF(B133="","",IF(YEAR(B133)='Diário 7º PA'!$O$1,MONTH(B133)-'Diário 7º PA'!$N$1+1,(YEAR(B133)-'Diário 7º PA'!$O$1)*12-'Diário 7º PA'!$N$1+1+MONTH(B133)))</f>
        <v/>
      </c>
    </row>
    <row r="134" spans="1:10" x14ac:dyDescent="0.2">
      <c r="A134" s="393">
        <v>151</v>
      </c>
      <c r="B134" s="399"/>
      <c r="C134" s="395"/>
      <c r="D134" s="395"/>
      <c r="E134" s="396"/>
      <c r="F134" s="397"/>
      <c r="G134" s="395"/>
      <c r="H134" s="398"/>
      <c r="I134" s="230" t="str">
        <f t="shared" si="6"/>
        <v/>
      </c>
      <c r="J134" s="219" t="str">
        <f>IF(B134="","",IF(YEAR(B134)='Diário 7º PA'!$O$1,MONTH(B134)-'Diário 7º PA'!$N$1+1,(YEAR(B134)-'Diário 7º PA'!$O$1)*12-'Diário 7º PA'!$N$1+1+MONTH(B134)))</f>
        <v/>
      </c>
    </row>
    <row r="135" spans="1:10" x14ac:dyDescent="0.2">
      <c r="A135" s="393">
        <v>152</v>
      </c>
      <c r="B135" s="399"/>
      <c r="C135" s="395"/>
      <c r="D135" s="395"/>
      <c r="E135" s="396"/>
      <c r="F135" s="397"/>
      <c r="G135" s="395"/>
      <c r="H135" s="398"/>
      <c r="I135" s="230" t="str">
        <f t="shared" si="6"/>
        <v/>
      </c>
      <c r="J135" s="219" t="str">
        <f>IF(B135="","",IF(YEAR(B135)='Diário 7º PA'!$O$1,MONTH(B135)-'Diário 7º PA'!$N$1+1,(YEAR(B135)-'Diário 7º PA'!$O$1)*12-'Diário 7º PA'!$N$1+1+MONTH(B135)))</f>
        <v/>
      </c>
    </row>
    <row r="136" spans="1:10" x14ac:dyDescent="0.2">
      <c r="A136" s="393">
        <v>153</v>
      </c>
      <c r="B136" s="399"/>
      <c r="C136" s="395"/>
      <c r="D136" s="395"/>
      <c r="E136" s="396"/>
      <c r="F136" s="397"/>
      <c r="G136" s="395"/>
      <c r="H136" s="398"/>
      <c r="I136" s="230" t="str">
        <f t="shared" si="6"/>
        <v/>
      </c>
      <c r="J136" s="219" t="str">
        <f>IF(B136="","",IF(YEAR(B136)='Diário 7º PA'!$O$1,MONTH(B136)-'Diário 7º PA'!$N$1+1,(YEAR(B136)-'Diário 7º PA'!$O$1)*12-'Diário 7º PA'!$N$1+1+MONTH(B136)))</f>
        <v/>
      </c>
    </row>
    <row r="137" spans="1:10" x14ac:dyDescent="0.2">
      <c r="A137" s="393">
        <v>154</v>
      </c>
      <c r="B137" s="399"/>
      <c r="C137" s="395"/>
      <c r="D137" s="395"/>
      <c r="E137" s="396"/>
      <c r="F137" s="397"/>
      <c r="G137" s="395"/>
      <c r="H137" s="398"/>
      <c r="I137" s="230" t="str">
        <f t="shared" si="6"/>
        <v/>
      </c>
      <c r="J137" s="219" t="str">
        <f>IF(B137="","",IF(YEAR(B137)='Diário 7º PA'!$O$1,MONTH(B137)-'Diário 7º PA'!$N$1+1,(YEAR(B137)-'Diário 7º PA'!$O$1)*12-'Diário 7º PA'!$N$1+1+MONTH(B137)))</f>
        <v/>
      </c>
    </row>
    <row r="138" spans="1:10" x14ac:dyDescent="0.2">
      <c r="A138" s="393">
        <v>155</v>
      </c>
      <c r="B138" s="399"/>
      <c r="C138" s="395"/>
      <c r="D138" s="395"/>
      <c r="E138" s="396"/>
      <c r="F138" s="397"/>
      <c r="G138" s="395"/>
      <c r="H138" s="398"/>
      <c r="I138" s="230" t="str">
        <f t="shared" si="6"/>
        <v/>
      </c>
      <c r="J138" s="219" t="str">
        <f>IF(B138="","",IF(YEAR(B138)='Diário 7º PA'!$O$1,MONTH(B138)-'Diário 7º PA'!$N$1+1,(YEAR(B138)-'Diário 7º PA'!$O$1)*12-'Diário 7º PA'!$N$1+1+MONTH(B138)))</f>
        <v/>
      </c>
    </row>
    <row r="139" spans="1:10" x14ac:dyDescent="0.2">
      <c r="A139" s="393">
        <v>156</v>
      </c>
      <c r="B139" s="399"/>
      <c r="C139" s="395"/>
      <c r="D139" s="395"/>
      <c r="E139" s="396"/>
      <c r="F139" s="397"/>
      <c r="G139" s="395"/>
      <c r="H139" s="398"/>
      <c r="I139" s="230" t="str">
        <f t="shared" si="6"/>
        <v/>
      </c>
      <c r="J139" s="219" t="str">
        <f>IF(B139="","",IF(YEAR(B139)='Diário 7º PA'!$O$1,MONTH(B139)-'Diário 7º PA'!$N$1+1,(YEAR(B139)-'Diário 7º PA'!$O$1)*12-'Diário 7º PA'!$N$1+1+MONTH(B139)))</f>
        <v/>
      </c>
    </row>
    <row r="140" spans="1:10" x14ac:dyDescent="0.2">
      <c r="A140" s="393">
        <v>157</v>
      </c>
      <c r="B140" s="399"/>
      <c r="C140" s="395"/>
      <c r="D140" s="395"/>
      <c r="E140" s="396"/>
      <c r="F140" s="397"/>
      <c r="G140" s="395"/>
      <c r="H140" s="398"/>
      <c r="I140" s="230" t="str">
        <f t="shared" si="6"/>
        <v/>
      </c>
      <c r="J140" s="219" t="str">
        <f>IF(B140="","",IF(YEAR(B140)='Diário 7º PA'!$O$1,MONTH(B140)-'Diário 7º PA'!$N$1+1,(YEAR(B140)-'Diário 7º PA'!$O$1)*12-'Diário 7º PA'!$N$1+1+MONTH(B140)))</f>
        <v/>
      </c>
    </row>
    <row r="141" spans="1:10" x14ac:dyDescent="0.2">
      <c r="A141" s="393">
        <v>158</v>
      </c>
      <c r="B141" s="399"/>
      <c r="C141" s="395"/>
      <c r="D141" s="395"/>
      <c r="E141" s="396"/>
      <c r="F141" s="397"/>
      <c r="G141" s="395"/>
      <c r="H141" s="398"/>
      <c r="I141" s="230" t="str">
        <f t="shared" si="6"/>
        <v/>
      </c>
      <c r="J141" s="219" t="str">
        <f>IF(B141="","",IF(YEAR(B141)='Diário 7º PA'!$O$1,MONTH(B141)-'Diário 7º PA'!$N$1+1,(YEAR(B141)-'Diário 7º PA'!$O$1)*12-'Diário 7º PA'!$N$1+1+MONTH(B141)))</f>
        <v/>
      </c>
    </row>
    <row r="142" spans="1:10" x14ac:dyDescent="0.2">
      <c r="A142" s="393">
        <v>159</v>
      </c>
      <c r="B142" s="399"/>
      <c r="C142" s="395"/>
      <c r="D142" s="395"/>
      <c r="E142" s="396"/>
      <c r="F142" s="397"/>
      <c r="G142" s="395"/>
      <c r="H142" s="398"/>
      <c r="I142" s="230" t="str">
        <f t="shared" si="6"/>
        <v/>
      </c>
      <c r="J142" s="219" t="str">
        <f>IF(B142="","",IF(YEAR(B142)='Diário 7º PA'!$O$1,MONTH(B142)-'Diário 7º PA'!$N$1+1,(YEAR(B142)-'Diário 7º PA'!$O$1)*12-'Diário 7º PA'!$N$1+1+MONTH(B142)))</f>
        <v/>
      </c>
    </row>
    <row r="143" spans="1:10" x14ac:dyDescent="0.2">
      <c r="A143" s="393">
        <v>160</v>
      </c>
      <c r="B143" s="399"/>
      <c r="C143" s="395"/>
      <c r="D143" s="395"/>
      <c r="E143" s="396"/>
      <c r="F143" s="397"/>
      <c r="G143" s="395"/>
      <c r="H143" s="398"/>
      <c r="I143" s="230" t="str">
        <f t="shared" si="6"/>
        <v/>
      </c>
      <c r="J143" s="219" t="str">
        <f>IF(B143="","",IF(YEAR(B143)='Diário 7º PA'!$O$1,MONTH(B143)-'Diário 7º PA'!$N$1+1,(YEAR(B143)-'Diário 7º PA'!$O$1)*12-'Diário 7º PA'!$N$1+1+MONTH(B143)))</f>
        <v/>
      </c>
    </row>
    <row r="144" spans="1:10" x14ac:dyDescent="0.2">
      <c r="A144" s="393">
        <v>161</v>
      </c>
      <c r="B144" s="399"/>
      <c r="C144" s="395"/>
      <c r="D144" s="395"/>
      <c r="E144" s="396"/>
      <c r="F144" s="397"/>
      <c r="G144" s="395"/>
      <c r="H144" s="398"/>
      <c r="I144" s="230" t="str">
        <f t="shared" si="6"/>
        <v/>
      </c>
      <c r="J144" s="219" t="str">
        <f>IF(B144="","",IF(YEAR(B144)='Diário 7º PA'!$O$1,MONTH(B144)-'Diário 7º PA'!$N$1+1,(YEAR(B144)-'Diário 7º PA'!$O$1)*12-'Diário 7º PA'!$N$1+1+MONTH(B144)))</f>
        <v/>
      </c>
    </row>
    <row r="145" spans="1:10" x14ac:dyDescent="0.2">
      <c r="A145" s="393">
        <v>162</v>
      </c>
      <c r="B145" s="399"/>
      <c r="C145" s="395"/>
      <c r="D145" s="395"/>
      <c r="E145" s="396"/>
      <c r="F145" s="397"/>
      <c r="G145" s="395"/>
      <c r="H145" s="398"/>
      <c r="I145" s="230" t="str">
        <f t="shared" si="6"/>
        <v/>
      </c>
      <c r="J145" s="219" t="str">
        <f>IF(B145="","",IF(YEAR(B145)='Diário 7º PA'!$O$1,MONTH(B145)-'Diário 7º PA'!$N$1+1,(YEAR(B145)-'Diário 7º PA'!$O$1)*12-'Diário 7º PA'!$N$1+1+MONTH(B145)))</f>
        <v/>
      </c>
    </row>
    <row r="146" spans="1:10" x14ac:dyDescent="0.2">
      <c r="A146" s="393">
        <v>163</v>
      </c>
      <c r="B146" s="399"/>
      <c r="C146" s="395"/>
      <c r="D146" s="395"/>
      <c r="E146" s="396"/>
      <c r="F146" s="397"/>
      <c r="G146" s="395"/>
      <c r="H146" s="398"/>
      <c r="I146" s="230" t="str">
        <f t="shared" si="6"/>
        <v/>
      </c>
      <c r="J146" s="219" t="str">
        <f>IF(B146="","",IF(YEAR(B146)='Diário 7º PA'!$O$1,MONTH(B146)-'Diário 7º PA'!$N$1+1,(YEAR(B146)-'Diário 7º PA'!$O$1)*12-'Diário 7º PA'!$N$1+1+MONTH(B146)))</f>
        <v/>
      </c>
    </row>
    <row r="147" spans="1:10" x14ac:dyDescent="0.2">
      <c r="A147" s="393">
        <v>164</v>
      </c>
      <c r="B147" s="399"/>
      <c r="C147" s="395"/>
      <c r="D147" s="395"/>
      <c r="E147" s="396"/>
      <c r="F147" s="397"/>
      <c r="G147" s="395"/>
      <c r="H147" s="398"/>
      <c r="I147" s="230" t="str">
        <f t="shared" si="6"/>
        <v/>
      </c>
      <c r="J147" s="219" t="str">
        <f>IF(B147="","",IF(YEAR(B147)='Diário 7º PA'!$O$1,MONTH(B147)-'Diário 7º PA'!$N$1+1,(YEAR(B147)-'Diário 7º PA'!$O$1)*12-'Diário 7º PA'!$N$1+1+MONTH(B147)))</f>
        <v/>
      </c>
    </row>
    <row r="148" spans="1:10" x14ac:dyDescent="0.2">
      <c r="A148" s="393">
        <v>165</v>
      </c>
      <c r="B148" s="399"/>
      <c r="C148" s="395"/>
      <c r="D148" s="395"/>
      <c r="E148" s="396"/>
      <c r="F148" s="397"/>
      <c r="G148" s="395"/>
      <c r="H148" s="398"/>
      <c r="I148" s="230" t="str">
        <f t="shared" si="6"/>
        <v/>
      </c>
      <c r="J148" s="219" t="str">
        <f>IF(B148="","",IF(YEAR(B148)='Diário 7º PA'!$O$1,MONTH(B148)-'Diário 7º PA'!$N$1+1,(YEAR(B148)-'Diário 7º PA'!$O$1)*12-'Diário 7º PA'!$N$1+1+MONTH(B148)))</f>
        <v/>
      </c>
    </row>
    <row r="149" spans="1:10" x14ac:dyDescent="0.2">
      <c r="A149" s="393">
        <v>166</v>
      </c>
      <c r="B149" s="399"/>
      <c r="C149" s="395"/>
      <c r="D149" s="395"/>
      <c r="E149" s="396"/>
      <c r="F149" s="397"/>
      <c r="G149" s="395"/>
      <c r="H149" s="398"/>
      <c r="I149" s="230" t="str">
        <f t="shared" si="6"/>
        <v/>
      </c>
      <c r="J149" s="219" t="str">
        <f>IF(B149="","",IF(YEAR(B149)='Diário 7º PA'!$O$1,MONTH(B149)-'Diário 7º PA'!$N$1+1,(YEAR(B149)-'Diário 7º PA'!$O$1)*12-'Diário 7º PA'!$N$1+1+MONTH(B149)))</f>
        <v/>
      </c>
    </row>
    <row r="150" spans="1:10" x14ac:dyDescent="0.2">
      <c r="A150" s="393">
        <v>167</v>
      </c>
      <c r="B150" s="399"/>
      <c r="C150" s="395"/>
      <c r="D150" s="395"/>
      <c r="E150" s="396"/>
      <c r="F150" s="397"/>
      <c r="G150" s="395"/>
      <c r="H150" s="398"/>
      <c r="I150" s="230" t="str">
        <f t="shared" si="6"/>
        <v/>
      </c>
      <c r="J150" s="219" t="str">
        <f>IF(B150="","",IF(YEAR(B150)='Diário 7º PA'!$O$1,MONTH(B150)-'Diário 7º PA'!$N$1+1,(YEAR(B150)-'Diário 7º PA'!$O$1)*12-'Diário 7º PA'!$N$1+1+MONTH(B150)))</f>
        <v/>
      </c>
    </row>
    <row r="151" spans="1:10" x14ac:dyDescent="0.2">
      <c r="A151" s="393">
        <v>168</v>
      </c>
      <c r="B151" s="399"/>
      <c r="C151" s="395"/>
      <c r="D151" s="395"/>
      <c r="E151" s="396"/>
      <c r="F151" s="397"/>
      <c r="G151" s="395"/>
      <c r="H151" s="398"/>
      <c r="I151" s="230" t="str">
        <f t="shared" si="6"/>
        <v/>
      </c>
      <c r="J151" s="219" t="str">
        <f>IF(B151="","",IF(YEAR(B151)='Diário 7º PA'!$O$1,MONTH(B151)-'Diário 7º PA'!$N$1+1,(YEAR(B151)-'Diário 7º PA'!$O$1)*12-'Diário 7º PA'!$N$1+1+MONTH(B151)))</f>
        <v/>
      </c>
    </row>
    <row r="152" spans="1:10" x14ac:dyDescent="0.2">
      <c r="A152" s="393">
        <v>169</v>
      </c>
      <c r="B152" s="399"/>
      <c r="C152" s="395"/>
      <c r="D152" s="395"/>
      <c r="E152" s="396"/>
      <c r="F152" s="397"/>
      <c r="G152" s="395"/>
      <c r="H152" s="398"/>
      <c r="I152" s="230" t="str">
        <f t="shared" si="6"/>
        <v/>
      </c>
      <c r="J152" s="219" t="str">
        <f>IF(B152="","",IF(YEAR(B152)='Diário 7º PA'!$O$1,MONTH(B152)-'Diário 7º PA'!$N$1+1,(YEAR(B152)-'Diário 7º PA'!$O$1)*12-'Diário 7º PA'!$N$1+1+MONTH(B152)))</f>
        <v/>
      </c>
    </row>
    <row r="153" spans="1:10" x14ac:dyDescent="0.2">
      <c r="A153" s="393">
        <v>170</v>
      </c>
      <c r="B153" s="399"/>
      <c r="C153" s="395"/>
      <c r="D153" s="395"/>
      <c r="E153" s="396"/>
      <c r="F153" s="397"/>
      <c r="G153" s="395"/>
      <c r="H153" s="398"/>
      <c r="I153" s="230" t="str">
        <f t="shared" si="6"/>
        <v/>
      </c>
      <c r="J153" s="219" t="str">
        <f>IF(B153="","",IF(YEAR(B153)='Diário 7º PA'!$O$1,MONTH(B153)-'Diário 7º PA'!$N$1+1,(YEAR(B153)-'Diário 7º PA'!$O$1)*12-'Diário 7º PA'!$N$1+1+MONTH(B153)))</f>
        <v/>
      </c>
    </row>
    <row r="154" spans="1:10" x14ac:dyDescent="0.2">
      <c r="A154" s="393">
        <v>171</v>
      </c>
      <c r="B154" s="399"/>
      <c r="C154" s="395"/>
      <c r="D154" s="395"/>
      <c r="E154" s="396"/>
      <c r="F154" s="397"/>
      <c r="G154" s="395"/>
      <c r="H154" s="398"/>
      <c r="I154" s="230" t="str">
        <f t="shared" si="6"/>
        <v/>
      </c>
      <c r="J154" s="219" t="str">
        <f>IF(B154="","",IF(YEAR(B154)='Diário 7º PA'!$O$1,MONTH(B154)-'Diário 7º PA'!$N$1+1,(YEAR(B154)-'Diário 7º PA'!$O$1)*12-'Diário 7º PA'!$N$1+1+MONTH(B154)))</f>
        <v/>
      </c>
    </row>
    <row r="155" spans="1:10" x14ac:dyDescent="0.2">
      <c r="A155" s="393">
        <v>172</v>
      </c>
      <c r="B155" s="399"/>
      <c r="C155" s="395"/>
      <c r="D155" s="395"/>
      <c r="E155" s="396"/>
      <c r="F155" s="397"/>
      <c r="G155" s="395"/>
      <c r="H155" s="398"/>
      <c r="I155" s="230" t="str">
        <f t="shared" si="6"/>
        <v/>
      </c>
      <c r="J155" s="219" t="str">
        <f>IF(B155="","",IF(YEAR(B155)='Diário 7º PA'!$O$1,MONTH(B155)-'Diário 7º PA'!$N$1+1,(YEAR(B155)-'Diário 7º PA'!$O$1)*12-'Diário 7º PA'!$N$1+1+MONTH(B155)))</f>
        <v/>
      </c>
    </row>
    <row r="156" spans="1:10" x14ac:dyDescent="0.2">
      <c r="A156" s="393">
        <v>173</v>
      </c>
      <c r="B156" s="399"/>
      <c r="C156" s="395"/>
      <c r="D156" s="395"/>
      <c r="E156" s="396"/>
      <c r="F156" s="397"/>
      <c r="G156" s="395"/>
      <c r="H156" s="398"/>
      <c r="I156" s="230" t="str">
        <f t="shared" si="6"/>
        <v/>
      </c>
      <c r="J156" s="219" t="str">
        <f>IF(B156="","",IF(YEAR(B156)='Diário 7º PA'!$O$1,MONTH(B156)-'Diário 7º PA'!$N$1+1,(YEAR(B156)-'Diário 7º PA'!$O$1)*12-'Diário 7º PA'!$N$1+1+MONTH(B156)))</f>
        <v/>
      </c>
    </row>
    <row r="157" spans="1:10" x14ac:dyDescent="0.2">
      <c r="A157" s="393">
        <v>174</v>
      </c>
      <c r="B157" s="399"/>
      <c r="C157" s="395"/>
      <c r="D157" s="395"/>
      <c r="E157" s="396"/>
      <c r="F157" s="397"/>
      <c r="G157" s="395"/>
      <c r="H157" s="398"/>
      <c r="I157" s="230" t="str">
        <f t="shared" si="6"/>
        <v/>
      </c>
      <c r="J157" s="219" t="str">
        <f>IF(B157="","",IF(YEAR(B157)='Diário 7º PA'!$O$1,MONTH(B157)-'Diário 7º PA'!$N$1+1,(YEAR(B157)-'Diário 7º PA'!$O$1)*12-'Diário 7º PA'!$N$1+1+MONTH(B157)))</f>
        <v/>
      </c>
    </row>
    <row r="158" spans="1:10" x14ac:dyDescent="0.2">
      <c r="A158" s="393">
        <v>175</v>
      </c>
      <c r="B158" s="399"/>
      <c r="C158" s="395"/>
      <c r="D158" s="395"/>
      <c r="E158" s="396"/>
      <c r="F158" s="397"/>
      <c r="G158" s="395"/>
      <c r="H158" s="398"/>
      <c r="I158" s="230" t="str">
        <f t="shared" si="6"/>
        <v/>
      </c>
      <c r="J158" s="219" t="str">
        <f>IF(B158="","",IF(YEAR(B158)='Diário 7º PA'!$O$1,MONTH(B158)-'Diário 7º PA'!$N$1+1,(YEAR(B158)-'Diário 7º PA'!$O$1)*12-'Diário 7º PA'!$N$1+1+MONTH(B158)))</f>
        <v/>
      </c>
    </row>
    <row r="159" spans="1:10" x14ac:dyDescent="0.2">
      <c r="A159" s="393">
        <v>176</v>
      </c>
      <c r="B159" s="399"/>
      <c r="C159" s="395"/>
      <c r="D159" s="395"/>
      <c r="E159" s="396"/>
      <c r="F159" s="397"/>
      <c r="G159" s="395"/>
      <c r="H159" s="398"/>
      <c r="I159" s="230" t="str">
        <f t="shared" si="6"/>
        <v/>
      </c>
      <c r="J159" s="219" t="str">
        <f>IF(B159="","",IF(YEAR(B159)='Diário 7º PA'!$O$1,MONTH(B159)-'Diário 7º PA'!$N$1+1,(YEAR(B159)-'Diário 7º PA'!$O$1)*12-'Diário 7º PA'!$N$1+1+MONTH(B159)))</f>
        <v/>
      </c>
    </row>
    <row r="160" spans="1:10" x14ac:dyDescent="0.2">
      <c r="A160" s="393">
        <v>177</v>
      </c>
      <c r="B160" s="399"/>
      <c r="C160" s="395"/>
      <c r="D160" s="395"/>
      <c r="E160" s="396"/>
      <c r="F160" s="397"/>
      <c r="G160" s="395"/>
      <c r="H160" s="398"/>
      <c r="I160" s="230" t="str">
        <f t="shared" si="6"/>
        <v/>
      </c>
      <c r="J160" s="219" t="str">
        <f>IF(B160="","",IF(YEAR(B160)='Diário 7º PA'!$O$1,MONTH(B160)-'Diário 7º PA'!$N$1+1,(YEAR(B160)-'Diário 7º PA'!$O$1)*12-'Diário 7º PA'!$N$1+1+MONTH(B160)))</f>
        <v/>
      </c>
    </row>
    <row r="161" spans="1:10" x14ac:dyDescent="0.2">
      <c r="A161" s="393">
        <v>178</v>
      </c>
      <c r="B161" s="399"/>
      <c r="C161" s="395"/>
      <c r="D161" s="395"/>
      <c r="E161" s="396"/>
      <c r="F161" s="397"/>
      <c r="G161" s="395"/>
      <c r="H161" s="398"/>
      <c r="I161" s="230" t="str">
        <f t="shared" si="6"/>
        <v/>
      </c>
      <c r="J161" s="219" t="str">
        <f>IF(B161="","",IF(YEAR(B161)='Diário 7º PA'!$O$1,MONTH(B161)-'Diário 7º PA'!$N$1+1,(YEAR(B161)-'Diário 7º PA'!$O$1)*12-'Diário 7º PA'!$N$1+1+MONTH(B161)))</f>
        <v/>
      </c>
    </row>
    <row r="162" spans="1:10" x14ac:dyDescent="0.2">
      <c r="A162" s="393">
        <v>179</v>
      </c>
      <c r="B162" s="399"/>
      <c r="C162" s="395"/>
      <c r="D162" s="395"/>
      <c r="E162" s="396"/>
      <c r="F162" s="397"/>
      <c r="G162" s="395"/>
      <c r="H162" s="398"/>
      <c r="I162" s="230" t="str">
        <f t="shared" si="6"/>
        <v/>
      </c>
      <c r="J162" s="219" t="str">
        <f>IF(B162="","",IF(YEAR(B162)='Diário 7º PA'!$O$1,MONTH(B162)-'Diário 7º PA'!$N$1+1,(YEAR(B162)-'Diário 7º PA'!$O$1)*12-'Diário 7º PA'!$N$1+1+MONTH(B162)))</f>
        <v/>
      </c>
    </row>
    <row r="163" spans="1:10" x14ac:dyDescent="0.2">
      <c r="A163" s="393">
        <v>180</v>
      </c>
      <c r="B163" s="399"/>
      <c r="C163" s="395"/>
      <c r="D163" s="395"/>
      <c r="E163" s="396"/>
      <c r="F163" s="397"/>
      <c r="G163" s="395"/>
      <c r="H163" s="398"/>
      <c r="I163" s="230" t="str">
        <f t="shared" si="6"/>
        <v/>
      </c>
      <c r="J163" s="219" t="str">
        <f>IF(B163="","",IF(YEAR(B163)='Diário 7º PA'!$O$1,MONTH(B163)-'Diário 7º PA'!$N$1+1,(YEAR(B163)-'Diário 7º PA'!$O$1)*12-'Diário 7º PA'!$N$1+1+MONTH(B163)))</f>
        <v/>
      </c>
    </row>
    <row r="164" spans="1:10" x14ac:dyDescent="0.2">
      <c r="A164" s="393">
        <v>181</v>
      </c>
      <c r="B164" s="399"/>
      <c r="C164" s="395"/>
      <c r="D164" s="395"/>
      <c r="E164" s="396"/>
      <c r="F164" s="397"/>
      <c r="G164" s="395"/>
      <c r="H164" s="398"/>
      <c r="I164" s="230" t="str">
        <f t="shared" si="6"/>
        <v/>
      </c>
      <c r="J164" s="219" t="str">
        <f>IF(B164="","",IF(YEAR(B164)='Diário 7º PA'!$O$1,MONTH(B164)-'Diário 7º PA'!$N$1+1,(YEAR(B164)-'Diário 7º PA'!$O$1)*12-'Diário 7º PA'!$N$1+1+MONTH(B164)))</f>
        <v/>
      </c>
    </row>
    <row r="165" spans="1:10" x14ac:dyDescent="0.2">
      <c r="A165" s="393">
        <v>182</v>
      </c>
      <c r="B165" s="399"/>
      <c r="C165" s="395"/>
      <c r="D165" s="395"/>
      <c r="E165" s="396"/>
      <c r="F165" s="397"/>
      <c r="G165" s="395"/>
      <c r="H165" s="398"/>
      <c r="I165" s="230" t="str">
        <f t="shared" si="6"/>
        <v/>
      </c>
      <c r="J165" s="219" t="str">
        <f>IF(B165="","",IF(YEAR(B165)='Diário 7º PA'!$O$1,MONTH(B165)-'Diário 7º PA'!$N$1+1,(YEAR(B165)-'Diário 7º PA'!$O$1)*12-'Diário 7º PA'!$N$1+1+MONTH(B165)))</f>
        <v/>
      </c>
    </row>
    <row r="166" spans="1:10" x14ac:dyDescent="0.2">
      <c r="A166" s="393">
        <v>183</v>
      </c>
      <c r="B166" s="399"/>
      <c r="C166" s="395"/>
      <c r="D166" s="395"/>
      <c r="E166" s="396"/>
      <c r="F166" s="397"/>
      <c r="G166" s="395"/>
      <c r="H166" s="398"/>
      <c r="I166" s="230" t="str">
        <f t="shared" si="6"/>
        <v/>
      </c>
      <c r="J166" s="219" t="str">
        <f>IF(B166="","",IF(YEAR(B166)='Diário 7º PA'!$O$1,MONTH(B166)-'Diário 7º PA'!$N$1+1,(YEAR(B166)-'Diário 7º PA'!$O$1)*12-'Diário 7º PA'!$N$1+1+MONTH(B166)))</f>
        <v/>
      </c>
    </row>
    <row r="167" spans="1:10" x14ac:dyDescent="0.2">
      <c r="A167" s="393">
        <v>184</v>
      </c>
      <c r="B167" s="399"/>
      <c r="C167" s="395"/>
      <c r="D167" s="395"/>
      <c r="E167" s="396"/>
      <c r="F167" s="397"/>
      <c r="G167" s="395"/>
      <c r="H167" s="398"/>
      <c r="I167" s="230" t="str">
        <f t="shared" si="6"/>
        <v/>
      </c>
      <c r="J167" s="219" t="str">
        <f>IF(B167="","",IF(YEAR(B167)='Diário 7º PA'!$O$1,MONTH(B167)-'Diário 7º PA'!$N$1+1,(YEAR(B167)-'Diário 7º PA'!$O$1)*12-'Diário 7º PA'!$N$1+1+MONTH(B167)))</f>
        <v/>
      </c>
    </row>
    <row r="168" spans="1:10" x14ac:dyDescent="0.2">
      <c r="A168" s="393">
        <v>185</v>
      </c>
      <c r="B168" s="399"/>
      <c r="C168" s="395"/>
      <c r="D168" s="395"/>
      <c r="E168" s="396"/>
      <c r="F168" s="397"/>
      <c r="G168" s="395"/>
      <c r="H168" s="398"/>
      <c r="I168" s="230" t="str">
        <f t="shared" si="6"/>
        <v/>
      </c>
      <c r="J168" s="219" t="str">
        <f>IF(B168="","",IF(YEAR(B168)='Diário 7º PA'!$O$1,MONTH(B168)-'Diário 7º PA'!$N$1+1,(YEAR(B168)-'Diário 7º PA'!$O$1)*12-'Diário 7º PA'!$N$1+1+MONTH(B168)))</f>
        <v/>
      </c>
    </row>
    <row r="169" spans="1:10" x14ac:dyDescent="0.2">
      <c r="A169" s="393">
        <v>186</v>
      </c>
      <c r="B169" s="399"/>
      <c r="C169" s="395"/>
      <c r="D169" s="395"/>
      <c r="E169" s="396"/>
      <c r="F169" s="397"/>
      <c r="G169" s="395"/>
      <c r="H169" s="398"/>
      <c r="I169" s="230" t="str">
        <f t="shared" si="6"/>
        <v/>
      </c>
      <c r="J169" s="219" t="str">
        <f>IF(B169="","",IF(YEAR(B169)='Diário 7º PA'!$O$1,MONTH(B169)-'Diário 7º PA'!$N$1+1,(YEAR(B169)-'Diário 7º PA'!$O$1)*12-'Diário 7º PA'!$N$1+1+MONTH(B169)))</f>
        <v/>
      </c>
    </row>
    <row r="170" spans="1:10" x14ac:dyDescent="0.2">
      <c r="A170" s="393">
        <v>187</v>
      </c>
      <c r="B170" s="399"/>
      <c r="C170" s="395"/>
      <c r="D170" s="395"/>
      <c r="E170" s="396"/>
      <c r="F170" s="397"/>
      <c r="G170" s="395"/>
      <c r="H170" s="398"/>
      <c r="I170" s="230" t="str">
        <f t="shared" si="6"/>
        <v/>
      </c>
      <c r="J170" s="219" t="str">
        <f>IF(B170="","",IF(YEAR(B170)='Diário 7º PA'!$O$1,MONTH(B170)-'Diário 7º PA'!$N$1+1,(YEAR(B170)-'Diário 7º PA'!$O$1)*12-'Diário 7º PA'!$N$1+1+MONTH(B170)))</f>
        <v/>
      </c>
    </row>
    <row r="171" spans="1:10" x14ac:dyDescent="0.2">
      <c r="A171" s="393">
        <v>188</v>
      </c>
      <c r="B171" s="399"/>
      <c r="C171" s="395"/>
      <c r="D171" s="395"/>
      <c r="E171" s="396"/>
      <c r="F171" s="397"/>
      <c r="G171" s="395"/>
      <c r="H171" s="398"/>
      <c r="I171" s="230" t="str">
        <f t="shared" si="6"/>
        <v/>
      </c>
      <c r="J171" s="219" t="str">
        <f>IF(B171="","",IF(YEAR(B171)='Diário 7º PA'!$O$1,MONTH(B171)-'Diário 7º PA'!$N$1+1,(YEAR(B171)-'Diário 7º PA'!$O$1)*12-'Diário 7º PA'!$N$1+1+MONTH(B171)))</f>
        <v/>
      </c>
    </row>
    <row r="172" spans="1:10" x14ac:dyDescent="0.2">
      <c r="A172" s="393">
        <v>189</v>
      </c>
      <c r="B172" s="399"/>
      <c r="C172" s="395"/>
      <c r="D172" s="395"/>
      <c r="E172" s="396"/>
      <c r="F172" s="397"/>
      <c r="G172" s="395"/>
      <c r="H172" s="398"/>
      <c r="I172" s="230" t="str">
        <f t="shared" si="6"/>
        <v/>
      </c>
      <c r="J172" s="219" t="str">
        <f>IF(B172="","",IF(YEAR(B172)='Diário 7º PA'!$O$1,MONTH(B172)-'Diário 7º PA'!$N$1+1,(YEAR(B172)-'Diário 7º PA'!$O$1)*12-'Diário 7º PA'!$N$1+1+MONTH(B172)))</f>
        <v/>
      </c>
    </row>
    <row r="173" spans="1:10" x14ac:dyDescent="0.2">
      <c r="A173" s="393">
        <v>190</v>
      </c>
      <c r="B173" s="399"/>
      <c r="C173" s="395"/>
      <c r="D173" s="395"/>
      <c r="E173" s="396"/>
      <c r="F173" s="397"/>
      <c r="G173" s="395"/>
      <c r="H173" s="398"/>
      <c r="I173" s="230" t="str">
        <f t="shared" si="6"/>
        <v/>
      </c>
      <c r="J173" s="219" t="str">
        <f>IF(B173="","",IF(YEAR(B173)='Diário 7º PA'!$O$1,MONTH(B173)-'Diário 7º PA'!$N$1+1,(YEAR(B173)-'Diário 7º PA'!$O$1)*12-'Diário 7º PA'!$N$1+1+MONTH(B173)))</f>
        <v/>
      </c>
    </row>
    <row r="174" spans="1:10" x14ac:dyDescent="0.2">
      <c r="A174" s="393">
        <v>191</v>
      </c>
      <c r="B174" s="399"/>
      <c r="C174" s="395"/>
      <c r="D174" s="395"/>
      <c r="E174" s="396"/>
      <c r="F174" s="397"/>
      <c r="G174" s="395"/>
      <c r="H174" s="398"/>
      <c r="I174" s="230" t="str">
        <f t="shared" si="6"/>
        <v/>
      </c>
      <c r="J174" s="219" t="str">
        <f>IF(B174="","",IF(YEAR(B174)='Diário 7º PA'!$O$1,MONTH(B174)-'Diário 7º PA'!$N$1+1,(YEAR(B174)-'Diário 7º PA'!$O$1)*12-'Diário 7º PA'!$N$1+1+MONTH(B174)))</f>
        <v/>
      </c>
    </row>
    <row r="175" spans="1:10" x14ac:dyDescent="0.2">
      <c r="A175" s="393">
        <v>192</v>
      </c>
      <c r="B175" s="399"/>
      <c r="C175" s="395"/>
      <c r="D175" s="395"/>
      <c r="E175" s="396"/>
      <c r="F175" s="397"/>
      <c r="G175" s="395"/>
      <c r="H175" s="398"/>
      <c r="I175" s="230" t="str">
        <f t="shared" si="6"/>
        <v/>
      </c>
      <c r="J175" s="219" t="str">
        <f>IF(B175="","",IF(YEAR(B175)='Diário 7º PA'!$O$1,MONTH(B175)-'Diário 7º PA'!$N$1+1,(YEAR(B175)-'Diário 7º PA'!$O$1)*12-'Diário 7º PA'!$N$1+1+MONTH(B175)))</f>
        <v/>
      </c>
    </row>
    <row r="176" spans="1:10" x14ac:dyDescent="0.2">
      <c r="A176" s="393">
        <v>193</v>
      </c>
      <c r="B176" s="399"/>
      <c r="C176" s="395"/>
      <c r="D176" s="395"/>
      <c r="E176" s="396"/>
      <c r="F176" s="397"/>
      <c r="G176" s="395"/>
      <c r="H176" s="398"/>
      <c r="I176" s="230" t="str">
        <f t="shared" ref="I176:I233" si="7">SUBSTITUTE(C176," ","_")</f>
        <v/>
      </c>
      <c r="J176" s="219" t="str">
        <f>IF(B176="","",IF(YEAR(B176)='Diário 7º PA'!$O$1,MONTH(B176)-'Diário 7º PA'!$N$1+1,(YEAR(B176)-'Diário 7º PA'!$O$1)*12-'Diário 7º PA'!$N$1+1+MONTH(B176)))</f>
        <v/>
      </c>
    </row>
    <row r="177" spans="1:10" x14ac:dyDescent="0.2">
      <c r="A177" s="393">
        <v>194</v>
      </c>
      <c r="B177" s="399"/>
      <c r="C177" s="395"/>
      <c r="D177" s="395"/>
      <c r="E177" s="396"/>
      <c r="F177" s="397"/>
      <c r="G177" s="395"/>
      <c r="H177" s="398"/>
      <c r="I177" s="230" t="str">
        <f t="shared" si="7"/>
        <v/>
      </c>
      <c r="J177" s="219" t="str">
        <f>IF(B177="","",IF(YEAR(B177)='Diário 7º PA'!$O$1,MONTH(B177)-'Diário 7º PA'!$N$1+1,(YEAR(B177)-'Diário 7º PA'!$O$1)*12-'Diário 7º PA'!$N$1+1+MONTH(B177)))</f>
        <v/>
      </c>
    </row>
    <row r="178" spans="1:10" x14ac:dyDescent="0.2">
      <c r="A178" s="393">
        <v>195</v>
      </c>
      <c r="B178" s="399"/>
      <c r="C178" s="395"/>
      <c r="D178" s="395"/>
      <c r="E178" s="396"/>
      <c r="F178" s="397"/>
      <c r="G178" s="395"/>
      <c r="H178" s="398"/>
      <c r="I178" s="230" t="str">
        <f t="shared" si="7"/>
        <v/>
      </c>
      <c r="J178" s="219" t="str">
        <f>IF(B178="","",IF(YEAR(B178)='Diário 7º PA'!$O$1,MONTH(B178)-'Diário 7º PA'!$N$1+1,(YEAR(B178)-'Diário 7º PA'!$O$1)*12-'Diário 7º PA'!$N$1+1+MONTH(B178)))</f>
        <v/>
      </c>
    </row>
    <row r="179" spans="1:10" x14ac:dyDescent="0.2">
      <c r="A179" s="393">
        <v>196</v>
      </c>
      <c r="B179" s="399"/>
      <c r="C179" s="395"/>
      <c r="D179" s="395"/>
      <c r="E179" s="396"/>
      <c r="F179" s="397"/>
      <c r="G179" s="395"/>
      <c r="H179" s="398"/>
      <c r="I179" s="230" t="str">
        <f t="shared" si="7"/>
        <v/>
      </c>
      <c r="J179" s="219" t="str">
        <f>IF(B179="","",IF(YEAR(B179)='Diário 7º PA'!$O$1,MONTH(B179)-'Diário 7º PA'!$N$1+1,(YEAR(B179)-'Diário 7º PA'!$O$1)*12-'Diário 7º PA'!$N$1+1+MONTH(B179)))</f>
        <v/>
      </c>
    </row>
    <row r="180" spans="1:10" x14ac:dyDescent="0.2">
      <c r="A180" s="393">
        <v>197</v>
      </c>
      <c r="B180" s="399"/>
      <c r="C180" s="395"/>
      <c r="D180" s="395"/>
      <c r="E180" s="396"/>
      <c r="F180" s="397"/>
      <c r="G180" s="395"/>
      <c r="H180" s="398"/>
      <c r="I180" s="230" t="str">
        <f t="shared" si="7"/>
        <v/>
      </c>
      <c r="J180" s="219" t="str">
        <f>IF(B180="","",IF(YEAR(B180)='Diário 7º PA'!$O$1,MONTH(B180)-'Diário 7º PA'!$N$1+1,(YEAR(B180)-'Diário 7º PA'!$O$1)*12-'Diário 7º PA'!$N$1+1+MONTH(B180)))</f>
        <v/>
      </c>
    </row>
    <row r="181" spans="1:10" x14ac:dyDescent="0.2">
      <c r="A181" s="393">
        <v>198</v>
      </c>
      <c r="B181" s="399"/>
      <c r="C181" s="395"/>
      <c r="D181" s="395"/>
      <c r="E181" s="396"/>
      <c r="F181" s="397"/>
      <c r="G181" s="395"/>
      <c r="H181" s="398"/>
      <c r="I181" s="230" t="str">
        <f t="shared" si="7"/>
        <v/>
      </c>
      <c r="J181" s="219" t="str">
        <f>IF(B181="","",IF(YEAR(B181)='Diário 7º PA'!$O$1,MONTH(B181)-'Diário 7º PA'!$N$1+1,(YEAR(B181)-'Diário 7º PA'!$O$1)*12-'Diário 7º PA'!$N$1+1+MONTH(B181)))</f>
        <v/>
      </c>
    </row>
    <row r="182" spans="1:10" x14ac:dyDescent="0.2">
      <c r="A182" s="393">
        <v>199</v>
      </c>
      <c r="B182" s="399"/>
      <c r="C182" s="395"/>
      <c r="D182" s="395"/>
      <c r="E182" s="396"/>
      <c r="F182" s="397"/>
      <c r="G182" s="395"/>
      <c r="H182" s="398"/>
      <c r="I182" s="230" t="str">
        <f t="shared" si="7"/>
        <v/>
      </c>
      <c r="J182" s="219" t="str">
        <f>IF(B182="","",IF(YEAR(B182)='Diário 7º PA'!$O$1,MONTH(B182)-'Diário 7º PA'!$N$1+1,(YEAR(B182)-'Diário 7º PA'!$O$1)*12-'Diário 7º PA'!$N$1+1+MONTH(B182)))</f>
        <v/>
      </c>
    </row>
    <row r="183" spans="1:10" x14ac:dyDescent="0.2">
      <c r="A183" s="393">
        <v>200</v>
      </c>
      <c r="B183" s="399"/>
      <c r="C183" s="395"/>
      <c r="D183" s="395"/>
      <c r="E183" s="396"/>
      <c r="F183" s="397"/>
      <c r="G183" s="395"/>
      <c r="H183" s="398"/>
      <c r="I183" s="230" t="str">
        <f t="shared" si="7"/>
        <v/>
      </c>
      <c r="J183" s="219" t="str">
        <f>IF(B183="","",IF(YEAR(B183)='Diário 7º PA'!$O$1,MONTH(B183)-'Diário 7º PA'!$N$1+1,(YEAR(B183)-'Diário 7º PA'!$O$1)*12-'Diário 7º PA'!$N$1+1+MONTH(B183)))</f>
        <v/>
      </c>
    </row>
    <row r="184" spans="1:10" x14ac:dyDescent="0.2">
      <c r="A184" s="393">
        <v>201</v>
      </c>
      <c r="B184" s="399"/>
      <c r="C184" s="395"/>
      <c r="D184" s="395"/>
      <c r="E184" s="396"/>
      <c r="F184" s="397"/>
      <c r="G184" s="395"/>
      <c r="H184" s="398"/>
      <c r="I184" s="230" t="str">
        <f t="shared" si="7"/>
        <v/>
      </c>
      <c r="J184" s="219" t="str">
        <f>IF(B184="","",IF(YEAR(B184)='Diário 7º PA'!$O$1,MONTH(B184)-'Diário 7º PA'!$N$1+1,(YEAR(B184)-'Diário 7º PA'!$O$1)*12-'Diário 7º PA'!$N$1+1+MONTH(B184)))</f>
        <v/>
      </c>
    </row>
    <row r="185" spans="1:10" x14ac:dyDescent="0.2">
      <c r="A185" s="393">
        <v>202</v>
      </c>
      <c r="B185" s="399"/>
      <c r="C185" s="395"/>
      <c r="D185" s="395"/>
      <c r="E185" s="396"/>
      <c r="F185" s="397"/>
      <c r="G185" s="395"/>
      <c r="H185" s="398"/>
      <c r="I185" s="230" t="str">
        <f t="shared" si="7"/>
        <v/>
      </c>
      <c r="J185" s="219" t="str">
        <f>IF(B185="","",IF(YEAR(B185)='Diário 7º PA'!$O$1,MONTH(B185)-'Diário 7º PA'!$N$1+1,(YEAR(B185)-'Diário 7º PA'!$O$1)*12-'Diário 7º PA'!$N$1+1+MONTH(B185)))</f>
        <v/>
      </c>
    </row>
    <row r="186" spans="1:10" x14ac:dyDescent="0.2">
      <c r="A186" s="393">
        <v>203</v>
      </c>
      <c r="B186" s="399"/>
      <c r="C186" s="395"/>
      <c r="D186" s="395"/>
      <c r="E186" s="396"/>
      <c r="F186" s="397"/>
      <c r="G186" s="395"/>
      <c r="H186" s="398"/>
      <c r="I186" s="230" t="str">
        <f t="shared" si="7"/>
        <v/>
      </c>
      <c r="J186" s="219" t="str">
        <f>IF(B186="","",IF(YEAR(B186)='Diário 7º PA'!$O$1,MONTH(B186)-'Diário 7º PA'!$N$1+1,(YEAR(B186)-'Diário 7º PA'!$O$1)*12-'Diário 7º PA'!$N$1+1+MONTH(B186)))</f>
        <v/>
      </c>
    </row>
    <row r="187" spans="1:10" x14ac:dyDescent="0.2">
      <c r="A187" s="393">
        <v>204</v>
      </c>
      <c r="B187" s="399"/>
      <c r="C187" s="395"/>
      <c r="D187" s="395"/>
      <c r="E187" s="396"/>
      <c r="F187" s="397"/>
      <c r="G187" s="395"/>
      <c r="H187" s="398"/>
      <c r="I187" s="230" t="str">
        <f t="shared" si="7"/>
        <v/>
      </c>
      <c r="J187" s="219" t="str">
        <f>IF(B187="","",IF(YEAR(B187)='Diário 7º PA'!$O$1,MONTH(B187)-'Diário 7º PA'!$N$1+1,(YEAR(B187)-'Diário 7º PA'!$O$1)*12-'Diário 7º PA'!$N$1+1+MONTH(B187)))</f>
        <v/>
      </c>
    </row>
    <row r="188" spans="1:10" x14ac:dyDescent="0.2">
      <c r="A188" s="393">
        <v>205</v>
      </c>
      <c r="B188" s="399"/>
      <c r="C188" s="395"/>
      <c r="D188" s="395"/>
      <c r="E188" s="396"/>
      <c r="F188" s="397"/>
      <c r="G188" s="395"/>
      <c r="H188" s="398"/>
      <c r="I188" s="230" t="str">
        <f t="shared" si="7"/>
        <v/>
      </c>
      <c r="J188" s="219" t="str">
        <f>IF(B188="","",IF(YEAR(B188)='Diário 7º PA'!$O$1,MONTH(B188)-'Diário 7º PA'!$N$1+1,(YEAR(B188)-'Diário 7º PA'!$O$1)*12-'Diário 7º PA'!$N$1+1+MONTH(B188)))</f>
        <v/>
      </c>
    </row>
    <row r="189" spans="1:10" x14ac:dyDescent="0.2">
      <c r="A189" s="393">
        <v>206</v>
      </c>
      <c r="B189" s="399"/>
      <c r="C189" s="395"/>
      <c r="D189" s="395"/>
      <c r="E189" s="396"/>
      <c r="F189" s="397"/>
      <c r="G189" s="395"/>
      <c r="H189" s="398"/>
      <c r="I189" s="230" t="str">
        <f t="shared" si="7"/>
        <v/>
      </c>
      <c r="J189" s="219" t="str">
        <f>IF(B189="","",IF(YEAR(B189)='Diário 7º PA'!$O$1,MONTH(B189)-'Diário 7º PA'!$N$1+1,(YEAR(B189)-'Diário 7º PA'!$O$1)*12-'Diário 7º PA'!$N$1+1+MONTH(B189)))</f>
        <v/>
      </c>
    </row>
    <row r="190" spans="1:10" x14ac:dyDescent="0.2">
      <c r="A190" s="393">
        <v>207</v>
      </c>
      <c r="B190" s="399"/>
      <c r="C190" s="395"/>
      <c r="D190" s="395"/>
      <c r="E190" s="396"/>
      <c r="F190" s="397"/>
      <c r="G190" s="395"/>
      <c r="H190" s="398"/>
      <c r="I190" s="230" t="str">
        <f t="shared" si="7"/>
        <v/>
      </c>
      <c r="J190" s="219" t="str">
        <f>IF(B190="","",IF(YEAR(B190)='Diário 7º PA'!$O$1,MONTH(B190)-'Diário 7º PA'!$N$1+1,(YEAR(B190)-'Diário 7º PA'!$O$1)*12-'Diário 7º PA'!$N$1+1+MONTH(B190)))</f>
        <v/>
      </c>
    </row>
    <row r="191" spans="1:10" x14ac:dyDescent="0.2">
      <c r="A191" s="393">
        <v>208</v>
      </c>
      <c r="B191" s="399"/>
      <c r="C191" s="395"/>
      <c r="D191" s="395"/>
      <c r="E191" s="396"/>
      <c r="F191" s="397"/>
      <c r="G191" s="395"/>
      <c r="H191" s="398"/>
      <c r="I191" s="230" t="str">
        <f t="shared" si="7"/>
        <v/>
      </c>
      <c r="J191" s="219" t="str">
        <f>IF(B191="","",IF(YEAR(B191)='Diário 7º PA'!$O$1,MONTH(B191)-'Diário 7º PA'!$N$1+1,(YEAR(B191)-'Diário 7º PA'!$O$1)*12-'Diário 7º PA'!$N$1+1+MONTH(B191)))</f>
        <v/>
      </c>
    </row>
    <row r="192" spans="1:10" x14ac:dyDescent="0.2">
      <c r="A192" s="393">
        <v>209</v>
      </c>
      <c r="B192" s="399"/>
      <c r="C192" s="395"/>
      <c r="D192" s="395"/>
      <c r="E192" s="396"/>
      <c r="F192" s="397"/>
      <c r="G192" s="395"/>
      <c r="H192" s="398"/>
      <c r="I192" s="230" t="str">
        <f t="shared" si="7"/>
        <v/>
      </c>
      <c r="J192" s="219" t="str">
        <f>IF(B192="","",IF(YEAR(B192)='Diário 7º PA'!$O$1,MONTH(B192)-'Diário 7º PA'!$N$1+1,(YEAR(B192)-'Diário 7º PA'!$O$1)*12-'Diário 7º PA'!$N$1+1+MONTH(B192)))</f>
        <v/>
      </c>
    </row>
    <row r="193" spans="1:10" x14ac:dyDescent="0.2">
      <c r="A193" s="393">
        <v>210</v>
      </c>
      <c r="B193" s="399"/>
      <c r="C193" s="395"/>
      <c r="D193" s="395"/>
      <c r="E193" s="396"/>
      <c r="F193" s="397"/>
      <c r="G193" s="395"/>
      <c r="H193" s="398"/>
      <c r="I193" s="230" t="str">
        <f t="shared" si="7"/>
        <v/>
      </c>
      <c r="J193" s="219" t="str">
        <f>IF(B193="","",IF(YEAR(B193)='Diário 7º PA'!$O$1,MONTH(B193)-'Diário 7º PA'!$N$1+1,(YEAR(B193)-'Diário 7º PA'!$O$1)*12-'Diário 7º PA'!$N$1+1+MONTH(B193)))</f>
        <v/>
      </c>
    </row>
    <row r="194" spans="1:10" x14ac:dyDescent="0.2">
      <c r="A194" s="393">
        <v>211</v>
      </c>
      <c r="B194" s="399"/>
      <c r="C194" s="395"/>
      <c r="D194" s="395"/>
      <c r="E194" s="396"/>
      <c r="F194" s="397"/>
      <c r="G194" s="395"/>
      <c r="H194" s="398"/>
      <c r="I194" s="230" t="str">
        <f t="shared" si="7"/>
        <v/>
      </c>
      <c r="J194" s="219" t="str">
        <f>IF(B194="","",IF(YEAR(B194)='Diário 7º PA'!$O$1,MONTH(B194)-'Diário 7º PA'!$N$1+1,(YEAR(B194)-'Diário 7º PA'!$O$1)*12-'Diário 7º PA'!$N$1+1+MONTH(B194)))</f>
        <v/>
      </c>
    </row>
    <row r="195" spans="1:10" x14ac:dyDescent="0.2">
      <c r="A195" s="393">
        <v>212</v>
      </c>
      <c r="B195" s="399"/>
      <c r="C195" s="395"/>
      <c r="D195" s="395"/>
      <c r="E195" s="396"/>
      <c r="F195" s="397"/>
      <c r="G195" s="395"/>
      <c r="H195" s="398"/>
      <c r="I195" s="230" t="str">
        <f t="shared" si="7"/>
        <v/>
      </c>
      <c r="J195" s="219" t="str">
        <f>IF(B195="","",IF(YEAR(B195)='Diário 7º PA'!$O$1,MONTH(B195)-'Diário 7º PA'!$N$1+1,(YEAR(B195)-'Diário 7º PA'!$O$1)*12-'Diário 7º PA'!$N$1+1+MONTH(B195)))</f>
        <v/>
      </c>
    </row>
    <row r="196" spans="1:10" x14ac:dyDescent="0.2">
      <c r="A196" s="393">
        <v>213</v>
      </c>
      <c r="B196" s="399"/>
      <c r="C196" s="395"/>
      <c r="D196" s="395"/>
      <c r="E196" s="396"/>
      <c r="F196" s="397"/>
      <c r="G196" s="395"/>
      <c r="H196" s="398"/>
      <c r="I196" s="230" t="str">
        <f t="shared" si="7"/>
        <v/>
      </c>
      <c r="J196" s="219" t="str">
        <f>IF(B196="","",IF(YEAR(B196)='Diário 7º PA'!$O$1,MONTH(B196)-'Diário 7º PA'!$N$1+1,(YEAR(B196)-'Diário 7º PA'!$O$1)*12-'Diário 7º PA'!$N$1+1+MONTH(B196)))</f>
        <v/>
      </c>
    </row>
    <row r="197" spans="1:10" x14ac:dyDescent="0.2">
      <c r="A197" s="393">
        <v>214</v>
      </c>
      <c r="B197" s="399"/>
      <c r="C197" s="395"/>
      <c r="D197" s="395"/>
      <c r="E197" s="396"/>
      <c r="F197" s="397"/>
      <c r="G197" s="395"/>
      <c r="H197" s="398"/>
      <c r="I197" s="230" t="str">
        <f t="shared" si="7"/>
        <v/>
      </c>
      <c r="J197" s="219" t="str">
        <f>IF(B197="","",IF(YEAR(B197)='Diário 7º PA'!$O$1,MONTH(B197)-'Diário 7º PA'!$N$1+1,(YEAR(B197)-'Diário 7º PA'!$O$1)*12-'Diário 7º PA'!$N$1+1+MONTH(B197)))</f>
        <v/>
      </c>
    </row>
    <row r="198" spans="1:10" x14ac:dyDescent="0.2">
      <c r="A198" s="393">
        <v>215</v>
      </c>
      <c r="B198" s="399"/>
      <c r="C198" s="395"/>
      <c r="D198" s="395"/>
      <c r="E198" s="396"/>
      <c r="F198" s="397"/>
      <c r="G198" s="395"/>
      <c r="H198" s="398"/>
      <c r="I198" s="230" t="str">
        <f t="shared" si="7"/>
        <v/>
      </c>
      <c r="J198" s="219" t="str">
        <f>IF(B198="","",IF(YEAR(B198)='Diário 7º PA'!$O$1,MONTH(B198)-'Diário 7º PA'!$N$1+1,(YEAR(B198)-'Diário 7º PA'!$O$1)*12-'Diário 7º PA'!$N$1+1+MONTH(B198)))</f>
        <v/>
      </c>
    </row>
    <row r="199" spans="1:10" x14ac:dyDescent="0.2">
      <c r="A199" s="393">
        <v>216</v>
      </c>
      <c r="B199" s="399"/>
      <c r="C199" s="395"/>
      <c r="D199" s="395"/>
      <c r="E199" s="396"/>
      <c r="F199" s="397"/>
      <c r="G199" s="395"/>
      <c r="H199" s="398"/>
      <c r="I199" s="230" t="str">
        <f t="shared" si="7"/>
        <v/>
      </c>
      <c r="J199" s="219" t="str">
        <f>IF(B199="","",IF(YEAR(B199)='Diário 7º PA'!$O$1,MONTH(B199)-'Diário 7º PA'!$N$1+1,(YEAR(B199)-'Diário 7º PA'!$O$1)*12-'Diário 7º PA'!$N$1+1+MONTH(B199)))</f>
        <v/>
      </c>
    </row>
    <row r="200" spans="1:10" x14ac:dyDescent="0.2">
      <c r="A200" s="393">
        <v>217</v>
      </c>
      <c r="B200" s="399"/>
      <c r="C200" s="395"/>
      <c r="D200" s="395"/>
      <c r="E200" s="396"/>
      <c r="F200" s="397"/>
      <c r="G200" s="395"/>
      <c r="H200" s="398"/>
      <c r="I200" s="230" t="str">
        <f t="shared" si="7"/>
        <v/>
      </c>
      <c r="J200" s="219" t="str">
        <f>IF(B200="","",IF(YEAR(B200)='Diário 7º PA'!$O$1,MONTH(B200)-'Diário 7º PA'!$N$1+1,(YEAR(B200)-'Diário 7º PA'!$O$1)*12-'Diário 7º PA'!$N$1+1+MONTH(B200)))</f>
        <v/>
      </c>
    </row>
    <row r="201" spans="1:10" x14ac:dyDescent="0.2">
      <c r="A201" s="393">
        <v>218</v>
      </c>
      <c r="B201" s="399"/>
      <c r="C201" s="395"/>
      <c r="D201" s="395"/>
      <c r="E201" s="396"/>
      <c r="F201" s="397"/>
      <c r="G201" s="395"/>
      <c r="H201" s="398"/>
      <c r="I201" s="230" t="str">
        <f t="shared" si="7"/>
        <v/>
      </c>
      <c r="J201" s="219" t="str">
        <f>IF(B201="","",IF(YEAR(B201)='Diário 7º PA'!$O$1,MONTH(B201)-'Diário 7º PA'!$N$1+1,(YEAR(B201)-'Diário 7º PA'!$O$1)*12-'Diário 7º PA'!$N$1+1+MONTH(B201)))</f>
        <v/>
      </c>
    </row>
    <row r="202" spans="1:10" x14ac:dyDescent="0.2">
      <c r="A202" s="393">
        <v>219</v>
      </c>
      <c r="B202" s="399"/>
      <c r="C202" s="395"/>
      <c r="D202" s="395"/>
      <c r="E202" s="396"/>
      <c r="F202" s="397"/>
      <c r="G202" s="395"/>
      <c r="H202" s="398"/>
      <c r="I202" s="230" t="str">
        <f t="shared" si="7"/>
        <v/>
      </c>
      <c r="J202" s="219" t="str">
        <f>IF(B202="","",IF(YEAR(B202)='Diário 7º PA'!$O$1,MONTH(B202)-'Diário 7º PA'!$N$1+1,(YEAR(B202)-'Diário 7º PA'!$O$1)*12-'Diário 7º PA'!$N$1+1+MONTH(B202)))</f>
        <v/>
      </c>
    </row>
    <row r="203" spans="1:10" x14ac:dyDescent="0.2">
      <c r="A203" s="393">
        <v>220</v>
      </c>
      <c r="B203" s="399"/>
      <c r="C203" s="395"/>
      <c r="D203" s="395"/>
      <c r="E203" s="396"/>
      <c r="F203" s="397"/>
      <c r="G203" s="395"/>
      <c r="H203" s="398"/>
      <c r="I203" s="230" t="str">
        <f t="shared" si="7"/>
        <v/>
      </c>
      <c r="J203" s="219" t="str">
        <f>IF(B203="","",IF(YEAR(B203)='Diário 7º PA'!$O$1,MONTH(B203)-'Diário 7º PA'!$N$1+1,(YEAR(B203)-'Diário 7º PA'!$O$1)*12-'Diário 7º PA'!$N$1+1+MONTH(B203)))</f>
        <v/>
      </c>
    </row>
    <row r="204" spans="1:10" x14ac:dyDescent="0.2">
      <c r="A204" s="393">
        <v>221</v>
      </c>
      <c r="B204" s="399"/>
      <c r="C204" s="395"/>
      <c r="D204" s="395"/>
      <c r="E204" s="396"/>
      <c r="F204" s="397"/>
      <c r="G204" s="395"/>
      <c r="H204" s="398"/>
      <c r="I204" s="230" t="str">
        <f t="shared" si="7"/>
        <v/>
      </c>
      <c r="J204" s="219" t="str">
        <f>IF(B204="","",IF(YEAR(B204)='Diário 7º PA'!$O$1,MONTH(B204)-'Diário 7º PA'!$N$1+1,(YEAR(B204)-'Diário 7º PA'!$O$1)*12-'Diário 7º PA'!$N$1+1+MONTH(B204)))</f>
        <v/>
      </c>
    </row>
    <row r="205" spans="1:10" x14ac:dyDescent="0.2">
      <c r="A205" s="393">
        <v>222</v>
      </c>
      <c r="B205" s="399"/>
      <c r="C205" s="395"/>
      <c r="D205" s="395"/>
      <c r="E205" s="396"/>
      <c r="F205" s="397"/>
      <c r="G205" s="395"/>
      <c r="H205" s="398"/>
      <c r="I205" s="230" t="str">
        <f t="shared" si="7"/>
        <v/>
      </c>
      <c r="J205" s="219" t="str">
        <f>IF(B205="","",IF(YEAR(B205)='Diário 7º PA'!$O$1,MONTH(B205)-'Diário 7º PA'!$N$1+1,(YEAR(B205)-'Diário 7º PA'!$O$1)*12-'Diário 7º PA'!$N$1+1+MONTH(B205)))</f>
        <v/>
      </c>
    </row>
    <row r="206" spans="1:10" x14ac:dyDescent="0.2">
      <c r="A206" s="393">
        <v>223</v>
      </c>
      <c r="B206" s="399"/>
      <c r="C206" s="395"/>
      <c r="D206" s="395"/>
      <c r="E206" s="396"/>
      <c r="F206" s="397"/>
      <c r="G206" s="395"/>
      <c r="H206" s="398"/>
      <c r="I206" s="230" t="str">
        <f t="shared" si="7"/>
        <v/>
      </c>
      <c r="J206" s="219" t="str">
        <f>IF(B206="","",IF(YEAR(B206)='Diário 7º PA'!$O$1,MONTH(B206)-'Diário 7º PA'!$N$1+1,(YEAR(B206)-'Diário 7º PA'!$O$1)*12-'Diário 7º PA'!$N$1+1+MONTH(B206)))</f>
        <v/>
      </c>
    </row>
    <row r="207" spans="1:10" x14ac:dyDescent="0.2">
      <c r="A207" s="393">
        <v>224</v>
      </c>
      <c r="B207" s="399"/>
      <c r="C207" s="395"/>
      <c r="D207" s="395"/>
      <c r="E207" s="396"/>
      <c r="F207" s="397"/>
      <c r="G207" s="395"/>
      <c r="H207" s="398"/>
      <c r="I207" s="230" t="str">
        <f t="shared" si="7"/>
        <v/>
      </c>
      <c r="J207" s="219" t="str">
        <f>IF(B207="","",IF(YEAR(B207)='Diário 7º PA'!$O$1,MONTH(B207)-'Diário 7º PA'!$N$1+1,(YEAR(B207)-'Diário 7º PA'!$O$1)*12-'Diário 7º PA'!$N$1+1+MONTH(B207)))</f>
        <v/>
      </c>
    </row>
    <row r="208" spans="1:10" x14ac:dyDescent="0.2">
      <c r="A208" s="393">
        <v>225</v>
      </c>
      <c r="B208" s="399"/>
      <c r="C208" s="395"/>
      <c r="D208" s="395"/>
      <c r="E208" s="396"/>
      <c r="F208" s="397"/>
      <c r="G208" s="395"/>
      <c r="H208" s="398"/>
      <c r="I208" s="230" t="str">
        <f t="shared" si="7"/>
        <v/>
      </c>
      <c r="J208" s="219" t="str">
        <f>IF(B208="","",IF(YEAR(B208)='Diário 7º PA'!$O$1,MONTH(B208)-'Diário 7º PA'!$N$1+1,(YEAR(B208)-'Diário 7º PA'!$O$1)*12-'Diário 7º PA'!$N$1+1+MONTH(B208)))</f>
        <v/>
      </c>
    </row>
    <row r="209" spans="1:10" x14ac:dyDescent="0.2">
      <c r="A209" s="393">
        <v>226</v>
      </c>
      <c r="B209" s="399"/>
      <c r="C209" s="395"/>
      <c r="D209" s="395"/>
      <c r="E209" s="396"/>
      <c r="F209" s="397"/>
      <c r="G209" s="395"/>
      <c r="H209" s="398"/>
      <c r="I209" s="230" t="str">
        <f t="shared" si="7"/>
        <v/>
      </c>
      <c r="J209" s="219" t="str">
        <f>IF(B209="","",IF(YEAR(B209)='Diário 7º PA'!$O$1,MONTH(B209)-'Diário 7º PA'!$N$1+1,(YEAR(B209)-'Diário 7º PA'!$O$1)*12-'Diário 7º PA'!$N$1+1+MONTH(B209)))</f>
        <v/>
      </c>
    </row>
    <row r="210" spans="1:10" x14ac:dyDescent="0.2">
      <c r="A210" s="393">
        <v>227</v>
      </c>
      <c r="B210" s="399"/>
      <c r="C210" s="395"/>
      <c r="D210" s="395"/>
      <c r="E210" s="396"/>
      <c r="F210" s="397"/>
      <c r="G210" s="395"/>
      <c r="H210" s="398"/>
      <c r="I210" s="230" t="str">
        <f t="shared" si="7"/>
        <v/>
      </c>
      <c r="J210" s="219" t="str">
        <f>IF(B210="","",IF(YEAR(B210)='Diário 7º PA'!$O$1,MONTH(B210)-'Diário 7º PA'!$N$1+1,(YEAR(B210)-'Diário 7º PA'!$O$1)*12-'Diário 7º PA'!$N$1+1+MONTH(B210)))</f>
        <v/>
      </c>
    </row>
    <row r="211" spans="1:10" x14ac:dyDescent="0.2">
      <c r="A211" s="393">
        <v>228</v>
      </c>
      <c r="B211" s="399"/>
      <c r="C211" s="395"/>
      <c r="D211" s="395"/>
      <c r="E211" s="396"/>
      <c r="F211" s="397"/>
      <c r="G211" s="395"/>
      <c r="H211" s="398"/>
      <c r="I211" s="230" t="str">
        <f t="shared" si="7"/>
        <v/>
      </c>
      <c r="J211" s="219" t="str">
        <f>IF(B211="","",IF(YEAR(B211)='Diário 7º PA'!$O$1,MONTH(B211)-'Diário 7º PA'!$N$1+1,(YEAR(B211)-'Diário 7º PA'!$O$1)*12-'Diário 7º PA'!$N$1+1+MONTH(B211)))</f>
        <v/>
      </c>
    </row>
    <row r="212" spans="1:10" x14ac:dyDescent="0.2">
      <c r="A212" s="393">
        <v>229</v>
      </c>
      <c r="B212" s="399"/>
      <c r="C212" s="395"/>
      <c r="D212" s="395"/>
      <c r="E212" s="396"/>
      <c r="F212" s="397"/>
      <c r="G212" s="395"/>
      <c r="H212" s="398"/>
      <c r="I212" s="230" t="str">
        <f t="shared" si="7"/>
        <v/>
      </c>
      <c r="J212" s="219" t="str">
        <f>IF(B212="","",IF(YEAR(B212)='Diário 7º PA'!$O$1,MONTH(B212)-'Diário 7º PA'!$N$1+1,(YEAR(B212)-'Diário 7º PA'!$O$1)*12-'Diário 7º PA'!$N$1+1+MONTH(B212)))</f>
        <v/>
      </c>
    </row>
    <row r="213" spans="1:10" x14ac:dyDescent="0.2">
      <c r="A213" s="393">
        <v>230</v>
      </c>
      <c r="B213" s="399"/>
      <c r="C213" s="395"/>
      <c r="D213" s="395"/>
      <c r="E213" s="396"/>
      <c r="F213" s="397"/>
      <c r="G213" s="395"/>
      <c r="H213" s="398"/>
      <c r="I213" s="230" t="str">
        <f t="shared" si="7"/>
        <v/>
      </c>
      <c r="J213" s="219" t="str">
        <f>IF(B213="","",IF(YEAR(B213)='Diário 7º PA'!$O$1,MONTH(B213)-'Diário 7º PA'!$N$1+1,(YEAR(B213)-'Diário 7º PA'!$O$1)*12-'Diário 7º PA'!$N$1+1+MONTH(B213)))</f>
        <v/>
      </c>
    </row>
    <row r="214" spans="1:10" x14ac:dyDescent="0.2">
      <c r="A214" s="393">
        <v>231</v>
      </c>
      <c r="B214" s="399"/>
      <c r="C214" s="395"/>
      <c r="D214" s="395"/>
      <c r="E214" s="396"/>
      <c r="F214" s="397"/>
      <c r="G214" s="395"/>
      <c r="H214" s="398"/>
      <c r="I214" s="230" t="str">
        <f t="shared" si="7"/>
        <v/>
      </c>
      <c r="J214" s="219" t="str">
        <f>IF(B214="","",IF(YEAR(B214)='Diário 7º PA'!$O$1,MONTH(B214)-'Diário 7º PA'!$N$1+1,(YEAR(B214)-'Diário 7º PA'!$O$1)*12-'Diário 7º PA'!$N$1+1+MONTH(B214)))</f>
        <v/>
      </c>
    </row>
    <row r="215" spans="1:10" x14ac:dyDescent="0.2">
      <c r="A215" s="393">
        <v>232</v>
      </c>
      <c r="B215" s="399"/>
      <c r="C215" s="395"/>
      <c r="D215" s="395"/>
      <c r="E215" s="396"/>
      <c r="F215" s="397"/>
      <c r="G215" s="395"/>
      <c r="H215" s="398"/>
      <c r="I215" s="230" t="str">
        <f t="shared" si="7"/>
        <v/>
      </c>
      <c r="J215" s="219" t="str">
        <f>IF(B215="","",IF(YEAR(B215)='Diário 7º PA'!$O$1,MONTH(B215)-'Diário 7º PA'!$N$1+1,(YEAR(B215)-'Diário 7º PA'!$O$1)*12-'Diário 7º PA'!$N$1+1+MONTH(B215)))</f>
        <v/>
      </c>
    </row>
    <row r="216" spans="1:10" x14ac:dyDescent="0.2">
      <c r="A216" s="393">
        <v>233</v>
      </c>
      <c r="B216" s="399"/>
      <c r="C216" s="395"/>
      <c r="D216" s="395"/>
      <c r="E216" s="396"/>
      <c r="F216" s="397"/>
      <c r="G216" s="395"/>
      <c r="H216" s="398"/>
      <c r="I216" s="230" t="str">
        <f t="shared" si="7"/>
        <v/>
      </c>
      <c r="J216" s="219" t="str">
        <f>IF(B216="","",IF(YEAR(B216)='Diário 7º PA'!$O$1,MONTH(B216)-'Diário 7º PA'!$N$1+1,(YEAR(B216)-'Diário 7º PA'!$O$1)*12-'Diário 7º PA'!$N$1+1+MONTH(B216)))</f>
        <v/>
      </c>
    </row>
    <row r="217" spans="1:10" x14ac:dyDescent="0.2">
      <c r="A217" s="393">
        <v>234</v>
      </c>
      <c r="B217" s="399"/>
      <c r="C217" s="395"/>
      <c r="D217" s="395"/>
      <c r="E217" s="396"/>
      <c r="F217" s="397"/>
      <c r="G217" s="395"/>
      <c r="H217" s="398"/>
      <c r="I217" s="230" t="str">
        <f t="shared" si="7"/>
        <v/>
      </c>
      <c r="J217" s="219" t="str">
        <f>IF(B217="","",IF(YEAR(B217)='Diário 7º PA'!$O$1,MONTH(B217)-'Diário 7º PA'!$N$1+1,(YEAR(B217)-'Diário 7º PA'!$O$1)*12-'Diário 7º PA'!$N$1+1+MONTH(B217)))</f>
        <v/>
      </c>
    </row>
    <row r="218" spans="1:10" x14ac:dyDescent="0.2">
      <c r="A218" s="393">
        <v>235</v>
      </c>
      <c r="B218" s="399"/>
      <c r="C218" s="395"/>
      <c r="D218" s="395"/>
      <c r="E218" s="396"/>
      <c r="F218" s="397"/>
      <c r="G218" s="395"/>
      <c r="H218" s="398"/>
      <c r="I218" s="230" t="str">
        <f t="shared" si="7"/>
        <v/>
      </c>
      <c r="J218" s="219" t="str">
        <f>IF(B218="","",IF(YEAR(B218)='Diário 7º PA'!$O$1,MONTH(B218)-'Diário 7º PA'!$N$1+1,(YEAR(B218)-'Diário 7º PA'!$O$1)*12-'Diário 7º PA'!$N$1+1+MONTH(B218)))</f>
        <v/>
      </c>
    </row>
    <row r="219" spans="1:10" x14ac:dyDescent="0.2">
      <c r="A219" s="393">
        <v>236</v>
      </c>
      <c r="B219" s="399"/>
      <c r="C219" s="395"/>
      <c r="D219" s="395"/>
      <c r="E219" s="396"/>
      <c r="F219" s="397"/>
      <c r="G219" s="395"/>
      <c r="H219" s="398"/>
      <c r="I219" s="230" t="str">
        <f t="shared" si="7"/>
        <v/>
      </c>
      <c r="J219" s="219" t="str">
        <f>IF(B219="","",IF(YEAR(B219)='Diário 7º PA'!$O$1,MONTH(B219)-'Diário 7º PA'!$N$1+1,(YEAR(B219)-'Diário 7º PA'!$O$1)*12-'Diário 7º PA'!$N$1+1+MONTH(B219)))</f>
        <v/>
      </c>
    </row>
    <row r="220" spans="1:10" x14ac:dyDescent="0.2">
      <c r="A220" s="393">
        <v>237</v>
      </c>
      <c r="B220" s="399"/>
      <c r="C220" s="395"/>
      <c r="D220" s="395"/>
      <c r="E220" s="396"/>
      <c r="F220" s="397"/>
      <c r="G220" s="395"/>
      <c r="H220" s="398"/>
      <c r="I220" s="230" t="str">
        <f t="shared" si="7"/>
        <v/>
      </c>
      <c r="J220" s="219" t="str">
        <f>IF(B220="","",IF(YEAR(B220)='Diário 7º PA'!$O$1,MONTH(B220)-'Diário 7º PA'!$N$1+1,(YEAR(B220)-'Diário 7º PA'!$O$1)*12-'Diário 7º PA'!$N$1+1+MONTH(B220)))</f>
        <v/>
      </c>
    </row>
    <row r="221" spans="1:10" x14ac:dyDescent="0.2">
      <c r="A221" s="393">
        <v>238</v>
      </c>
      <c r="B221" s="399"/>
      <c r="C221" s="395"/>
      <c r="D221" s="395"/>
      <c r="E221" s="396"/>
      <c r="F221" s="397"/>
      <c r="G221" s="395"/>
      <c r="H221" s="398"/>
      <c r="I221" s="230" t="str">
        <f t="shared" si="7"/>
        <v/>
      </c>
      <c r="J221" s="219" t="str">
        <f>IF(B221="","",IF(YEAR(B221)='Diário 7º PA'!$O$1,MONTH(B221)-'Diário 7º PA'!$N$1+1,(YEAR(B221)-'Diário 7º PA'!$O$1)*12-'Diário 7º PA'!$N$1+1+MONTH(B221)))</f>
        <v/>
      </c>
    </row>
    <row r="222" spans="1:10" x14ac:dyDescent="0.2">
      <c r="A222" s="393">
        <v>239</v>
      </c>
      <c r="B222" s="399"/>
      <c r="C222" s="395"/>
      <c r="D222" s="395"/>
      <c r="E222" s="396"/>
      <c r="F222" s="397"/>
      <c r="G222" s="395"/>
      <c r="H222" s="398"/>
      <c r="I222" s="230" t="str">
        <f t="shared" si="7"/>
        <v/>
      </c>
      <c r="J222" s="219" t="str">
        <f>IF(B222="","",IF(YEAR(B222)='Diário 7º PA'!$O$1,MONTH(B222)-'Diário 7º PA'!$N$1+1,(YEAR(B222)-'Diário 7º PA'!$O$1)*12-'Diário 7º PA'!$N$1+1+MONTH(B222)))</f>
        <v/>
      </c>
    </row>
    <row r="223" spans="1:10" x14ac:dyDescent="0.2">
      <c r="A223" s="393">
        <v>240</v>
      </c>
      <c r="B223" s="399"/>
      <c r="C223" s="395"/>
      <c r="D223" s="395"/>
      <c r="E223" s="396"/>
      <c r="F223" s="397"/>
      <c r="G223" s="395"/>
      <c r="H223" s="398"/>
      <c r="I223" s="230" t="str">
        <f t="shared" si="7"/>
        <v/>
      </c>
      <c r="J223" s="219" t="str">
        <f>IF(B223="","",IF(YEAR(B223)='Diário 7º PA'!$O$1,MONTH(B223)-'Diário 7º PA'!$N$1+1,(YEAR(B223)-'Diário 7º PA'!$O$1)*12-'Diário 7º PA'!$N$1+1+MONTH(B223)))</f>
        <v/>
      </c>
    </row>
    <row r="224" spans="1:10" x14ac:dyDescent="0.2">
      <c r="A224" s="393">
        <v>241</v>
      </c>
      <c r="B224" s="399"/>
      <c r="C224" s="395"/>
      <c r="D224" s="395"/>
      <c r="E224" s="396"/>
      <c r="F224" s="397"/>
      <c r="G224" s="395"/>
      <c r="H224" s="398"/>
      <c r="I224" s="230" t="str">
        <f t="shared" si="7"/>
        <v/>
      </c>
      <c r="J224" s="219" t="str">
        <f>IF(B224="","",IF(YEAR(B224)='Diário 7º PA'!$O$1,MONTH(B224)-'Diário 7º PA'!$N$1+1,(YEAR(B224)-'Diário 7º PA'!$O$1)*12-'Diário 7º PA'!$N$1+1+MONTH(B224)))</f>
        <v/>
      </c>
    </row>
    <row r="225" spans="1:10" x14ac:dyDescent="0.2">
      <c r="A225" s="393">
        <v>242</v>
      </c>
      <c r="B225" s="399"/>
      <c r="C225" s="395"/>
      <c r="D225" s="395"/>
      <c r="E225" s="396"/>
      <c r="F225" s="397"/>
      <c r="G225" s="395"/>
      <c r="H225" s="398"/>
      <c r="I225" s="230" t="str">
        <f t="shared" si="7"/>
        <v/>
      </c>
      <c r="J225" s="219" t="str">
        <f>IF(B225="","",IF(YEAR(B225)='Diário 7º PA'!$O$1,MONTH(B225)-'Diário 7º PA'!$N$1+1,(YEAR(B225)-'Diário 7º PA'!$O$1)*12-'Diário 7º PA'!$N$1+1+MONTH(B225)))</f>
        <v/>
      </c>
    </row>
    <row r="226" spans="1:10" x14ac:dyDescent="0.2">
      <c r="A226" s="393">
        <v>243</v>
      </c>
      <c r="B226" s="399"/>
      <c r="C226" s="395"/>
      <c r="D226" s="395"/>
      <c r="E226" s="396"/>
      <c r="F226" s="397"/>
      <c r="G226" s="395"/>
      <c r="H226" s="398"/>
      <c r="I226" s="230" t="str">
        <f t="shared" si="7"/>
        <v/>
      </c>
      <c r="J226" s="219" t="str">
        <f>IF(B226="","",IF(YEAR(B226)='Diário 7º PA'!$O$1,MONTH(B226)-'Diário 7º PA'!$N$1+1,(YEAR(B226)-'Diário 7º PA'!$O$1)*12-'Diário 7º PA'!$N$1+1+MONTH(B226)))</f>
        <v/>
      </c>
    </row>
    <row r="227" spans="1:10" x14ac:dyDescent="0.2">
      <c r="A227" s="393">
        <v>244</v>
      </c>
      <c r="B227" s="399"/>
      <c r="C227" s="395"/>
      <c r="D227" s="395"/>
      <c r="E227" s="396"/>
      <c r="F227" s="397"/>
      <c r="G227" s="395"/>
      <c r="H227" s="398"/>
      <c r="I227" s="230" t="str">
        <f t="shared" si="7"/>
        <v/>
      </c>
      <c r="J227" s="219" t="str">
        <f>IF(B227="","",IF(YEAR(B227)='Diário 7º PA'!$O$1,MONTH(B227)-'Diário 7º PA'!$N$1+1,(YEAR(B227)-'Diário 7º PA'!$O$1)*12-'Diário 7º PA'!$N$1+1+MONTH(B227)))</f>
        <v/>
      </c>
    </row>
    <row r="228" spans="1:10" x14ac:dyDescent="0.2">
      <c r="A228" s="393">
        <v>245</v>
      </c>
      <c r="B228" s="399"/>
      <c r="C228" s="395"/>
      <c r="D228" s="395"/>
      <c r="E228" s="396"/>
      <c r="F228" s="397"/>
      <c r="G228" s="395"/>
      <c r="H228" s="398"/>
      <c r="I228" s="230" t="str">
        <f t="shared" si="7"/>
        <v/>
      </c>
      <c r="J228" s="219" t="str">
        <f>IF(B228="","",IF(YEAR(B228)='Diário 7º PA'!$O$1,MONTH(B228)-'Diário 7º PA'!$N$1+1,(YEAR(B228)-'Diário 7º PA'!$O$1)*12-'Diário 7º PA'!$N$1+1+MONTH(B228)))</f>
        <v/>
      </c>
    </row>
    <row r="229" spans="1:10" x14ac:dyDescent="0.2">
      <c r="A229" s="393">
        <v>246</v>
      </c>
      <c r="B229" s="399"/>
      <c r="C229" s="395"/>
      <c r="D229" s="395"/>
      <c r="E229" s="396"/>
      <c r="F229" s="397"/>
      <c r="G229" s="395"/>
      <c r="H229" s="398"/>
      <c r="I229" s="230" t="str">
        <f t="shared" si="7"/>
        <v/>
      </c>
      <c r="J229" s="219" t="str">
        <f>IF(B229="","",IF(YEAR(B229)='Diário 7º PA'!$O$1,MONTH(B229)-'Diário 7º PA'!$N$1+1,(YEAR(B229)-'Diário 7º PA'!$O$1)*12-'Diário 7º PA'!$N$1+1+MONTH(B229)))</f>
        <v/>
      </c>
    </row>
    <row r="230" spans="1:10" x14ac:dyDescent="0.2">
      <c r="A230" s="393">
        <v>247</v>
      </c>
      <c r="B230" s="399"/>
      <c r="C230" s="395"/>
      <c r="D230" s="395"/>
      <c r="E230" s="396"/>
      <c r="F230" s="397"/>
      <c r="G230" s="395"/>
      <c r="H230" s="398"/>
      <c r="I230" s="230" t="str">
        <f t="shared" si="7"/>
        <v/>
      </c>
      <c r="J230" s="219" t="str">
        <f>IF(B230="","",IF(YEAR(B230)='Diário 7º PA'!$O$1,MONTH(B230)-'Diário 7º PA'!$N$1+1,(YEAR(B230)-'Diário 7º PA'!$O$1)*12-'Diário 7º PA'!$N$1+1+MONTH(B230)))</f>
        <v/>
      </c>
    </row>
    <row r="231" spans="1:10" x14ac:dyDescent="0.2">
      <c r="A231" s="393">
        <v>248</v>
      </c>
      <c r="B231" s="399"/>
      <c r="C231" s="395"/>
      <c r="D231" s="395"/>
      <c r="E231" s="396"/>
      <c r="F231" s="397"/>
      <c r="G231" s="395"/>
      <c r="H231" s="398"/>
      <c r="I231" s="230" t="str">
        <f t="shared" si="7"/>
        <v/>
      </c>
      <c r="J231" s="219" t="str">
        <f>IF(B231="","",IF(YEAR(B231)='Diário 7º PA'!$O$1,MONTH(B231)-'Diário 7º PA'!$N$1+1,(YEAR(B231)-'Diário 7º PA'!$O$1)*12-'Diário 7º PA'!$N$1+1+MONTH(B231)))</f>
        <v/>
      </c>
    </row>
    <row r="232" spans="1:10" x14ac:dyDescent="0.2">
      <c r="A232" s="393">
        <v>249</v>
      </c>
      <c r="B232" s="399"/>
      <c r="C232" s="395"/>
      <c r="D232" s="395"/>
      <c r="E232" s="396"/>
      <c r="F232" s="397"/>
      <c r="G232" s="395"/>
      <c r="H232" s="398"/>
      <c r="I232" s="230" t="str">
        <f t="shared" si="7"/>
        <v/>
      </c>
      <c r="J232" s="219" t="str">
        <f>IF(B232="","",IF(YEAR(B232)='Diário 7º PA'!$O$1,MONTH(B232)-'Diário 7º PA'!$N$1+1,(YEAR(B232)-'Diário 7º PA'!$O$1)*12-'Diário 7º PA'!$N$1+1+MONTH(B232)))</f>
        <v/>
      </c>
    </row>
    <row r="233" spans="1:10" ht="73.5" customHeight="1" thickBot="1" x14ac:dyDescent="0.25">
      <c r="A233" s="400">
        <v>250</v>
      </c>
      <c r="B233" s="401"/>
      <c r="C233" s="402"/>
      <c r="D233" s="402"/>
      <c r="E233" s="403"/>
      <c r="F233" s="404"/>
      <c r="G233" s="402"/>
      <c r="H233" s="405"/>
      <c r="I233" s="230" t="str">
        <f t="shared" si="7"/>
        <v/>
      </c>
      <c r="J233" s="219" t="str">
        <f>IF(B233="","",IF(YEAR(B233)='Diário 7º PA'!$O$1,MONTH(B233)-'Diário 7º PA'!$N$1+1,(YEAR(B233)-'Diário 7º PA'!$O$1)*12-'Diário 7º PA'!$N$1+1+MONTH(B233)))</f>
        <v/>
      </c>
    </row>
    <row r="234" spans="1:10" x14ac:dyDescent="0.2">
      <c r="F234" s="220"/>
      <c r="G234" s="220"/>
      <c r="H234" s="220"/>
    </row>
    <row r="235" spans="1:10" x14ac:dyDescent="0.2">
      <c r="F235" s="220"/>
      <c r="G235" s="220"/>
      <c r="H235" s="220"/>
    </row>
  </sheetData>
  <sheetProtection formatRows="0" insertRows="0"/>
  <autoFilter ref="A4:J233"/>
  <mergeCells count="3">
    <mergeCell ref="A1:H1"/>
    <mergeCell ref="A2:H2"/>
    <mergeCell ref="A3:H3"/>
  </mergeCells>
  <dataValidations count="5">
    <dataValidation type="list" allowBlank="1" showInputMessage="1" showErrorMessage="1" sqref="C5:C6">
      <formula1>#REF!</formula1>
    </dataValidation>
    <dataValidation type="list" allowBlank="1" showInputMessage="1" showErrorMessage="1" sqref="D10 D41:D233">
      <formula1>INDIRECT($I10)</formula1>
    </dataValidation>
    <dataValidation type="list" allowBlank="1" showInputMessage="1" showErrorMessage="1" sqref="D5:D9 D11:D40">
      <formula1>INDIRECT($K5)</formula1>
    </dataValidation>
    <dataValidation type="list" allowBlank="1" showInputMessage="1" showErrorMessage="1" sqref="C7:C233">
      <formula1>Categorias</formula1>
    </dataValidation>
    <dataValidation type="list" allowBlank="1" showInputMessage="1" showErrorMessage="1" sqref="F5:F233">
      <formula1>VinculoPT</formula1>
    </dataValidation>
  </dataValidations>
  <printOptions horizontalCentered="1"/>
  <pageMargins left="0.19685039370078741" right="0.19685039370078741" top="0.59055118110236227" bottom="0.59055118110236227" header="0" footer="0"/>
  <pageSetup paperSize="9" scale="61" fitToHeight="0" pageOrder="overThenDown" orientation="portrait" r:id="rId1"/>
  <headerFooter>
    <oddFooter>Página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9">
    <tabColor theme="1" tint="4.9989318521683403E-2"/>
    <pageSetUpPr fitToPage="1"/>
  </sheetPr>
  <dimension ref="A1:Q5399"/>
  <sheetViews>
    <sheetView tabSelected="1" view="pageBreakPreview" zoomScaleSheetLayoutView="100" workbookViewId="0">
      <pane xSplit="6" ySplit="3" topLeftCell="H4" activePane="bottomRight" state="frozen"/>
      <selection pane="topRight" activeCell="G29" sqref="G29"/>
      <selection pane="bottomLeft" activeCell="G29" sqref="G29"/>
      <selection pane="bottomRight" activeCell="J3" sqref="J1:J1048576"/>
    </sheetView>
  </sheetViews>
  <sheetFormatPr defaultColWidth="9.140625" defaultRowHeight="12.75" x14ac:dyDescent="0.2"/>
  <cols>
    <col min="1" max="1" width="7.7109375" style="106" customWidth="1"/>
    <col min="2" max="2" width="10.5703125" style="327" bestFit="1" customWidth="1"/>
    <col min="3" max="3" width="6.85546875" style="327" customWidth="1"/>
    <col min="4" max="4" width="15.42578125" style="53" customWidth="1"/>
    <col min="5" max="5" width="23.5703125" style="53" customWidth="1"/>
    <col min="6" max="6" width="14.5703125" style="52" customWidth="1"/>
    <col min="7" max="7" width="44.140625" style="51" customWidth="1"/>
    <col min="8" max="8" width="25.28515625" style="51" customWidth="1"/>
    <col min="9" max="9" width="23.85546875" style="97" customWidth="1"/>
    <col min="10" max="10" width="17.28515625" style="315" customWidth="1"/>
    <col min="11" max="11" width="14.7109375" style="316" customWidth="1"/>
    <col min="12" max="12" width="21.42578125" style="315" bestFit="1" customWidth="1"/>
    <col min="13" max="13" width="14.7109375" style="315" customWidth="1"/>
    <col min="14" max="14" width="3.28515625" style="91" hidden="1" customWidth="1"/>
    <col min="15" max="15" width="4.42578125" style="91" hidden="1" customWidth="1"/>
    <col min="16" max="16" width="16.140625" style="87" hidden="1" customWidth="1"/>
    <col min="17" max="16384" width="9.140625" style="87"/>
  </cols>
  <sheetData>
    <row r="1" spans="1:16" ht="18" customHeight="1" x14ac:dyDescent="0.2">
      <c r="A1" s="654" t="str">
        <f>Capa!A1</f>
        <v>Contrato de Gestão nº. 008/2021 celebrado entre a Secretaria de Justiça e Segurança Pública do Estado de Minas Gerais - SEJUSP e o Instituto Elo</v>
      </c>
      <c r="B1" s="654"/>
      <c r="C1" s="654"/>
      <c r="D1" s="654"/>
      <c r="E1" s="654"/>
      <c r="F1" s="654"/>
      <c r="G1" s="654"/>
      <c r="H1" s="654"/>
      <c r="I1" s="654"/>
      <c r="J1" s="654"/>
      <c r="K1" s="654"/>
      <c r="L1" s="654"/>
      <c r="M1" s="654"/>
      <c r="N1" s="88">
        <f>IF(Resumo!$C$5="","",MONTH(Resumo!$C$5))</f>
        <v>1</v>
      </c>
      <c r="O1" s="88">
        <f>YEAR(Resumo!$C$5)</f>
        <v>2023</v>
      </c>
    </row>
    <row r="2" spans="1:16" ht="18" customHeight="1" thickBot="1" x14ac:dyDescent="0.25">
      <c r="A2" s="685" t="str">
        <f>"Tabela 9 - Diário de Entradas e Saídas do Contrato de Gestão - "&amp;LEFT(Capa!A14,1)&amp;"º Período Avaliatório"</f>
        <v>Tabela 9 - Diário de Entradas e Saídas do Contrato de Gestão - 7º Período Avaliatório</v>
      </c>
      <c r="B2" s="685"/>
      <c r="C2" s="685"/>
      <c r="D2" s="685"/>
      <c r="E2" s="685"/>
      <c r="F2" s="685"/>
      <c r="G2" s="685"/>
      <c r="H2" s="685"/>
      <c r="I2" s="685"/>
      <c r="J2" s="685"/>
      <c r="K2" s="685"/>
      <c r="L2" s="685"/>
      <c r="M2" s="685"/>
      <c r="N2" s="89"/>
      <c r="O2" s="89"/>
    </row>
    <row r="3" spans="1:16" s="90" customFormat="1" ht="39" customHeight="1" thickBot="1" x14ac:dyDescent="0.25">
      <c r="A3" s="54" t="s">
        <v>542</v>
      </c>
      <c r="B3" s="54" t="s">
        <v>543</v>
      </c>
      <c r="C3" s="55" t="s">
        <v>483</v>
      </c>
      <c r="D3" s="54" t="s">
        <v>479</v>
      </c>
      <c r="E3" s="55" t="s">
        <v>416</v>
      </c>
      <c r="F3" s="55" t="s">
        <v>544</v>
      </c>
      <c r="G3" s="55" t="s">
        <v>482</v>
      </c>
      <c r="H3" s="55" t="s">
        <v>480</v>
      </c>
      <c r="I3" s="639" t="s">
        <v>481</v>
      </c>
      <c r="J3" s="55" t="s">
        <v>546</v>
      </c>
      <c r="K3" s="98" t="s">
        <v>547</v>
      </c>
      <c r="L3" s="55" t="s">
        <v>548</v>
      </c>
      <c r="M3" s="55" t="s">
        <v>549</v>
      </c>
      <c r="N3" s="69" t="s">
        <v>550</v>
      </c>
      <c r="O3" s="69" t="s">
        <v>551</v>
      </c>
      <c r="P3" s="69" t="s">
        <v>479</v>
      </c>
    </row>
    <row r="4" spans="1:16" ht="24" x14ac:dyDescent="0.2">
      <c r="A4" s="363">
        <v>1</v>
      </c>
      <c r="B4" s="381">
        <v>44928</v>
      </c>
      <c r="C4" s="627">
        <v>44896</v>
      </c>
      <c r="D4" s="380" t="s">
        <v>107</v>
      </c>
      <c r="E4" s="380" t="s">
        <v>224</v>
      </c>
      <c r="F4" s="383">
        <v>1008.42</v>
      </c>
      <c r="G4" s="380" t="s">
        <v>552</v>
      </c>
      <c r="H4" s="380" t="s">
        <v>129</v>
      </c>
      <c r="I4" s="380" t="s">
        <v>553</v>
      </c>
      <c r="J4" s="384" t="s">
        <v>554</v>
      </c>
      <c r="K4" s="384" t="s">
        <v>555</v>
      </c>
      <c r="L4" s="384" t="s">
        <v>556</v>
      </c>
      <c r="M4" s="434">
        <v>44924</v>
      </c>
      <c r="N4" s="70">
        <f t="shared" ref="N4:O4" si="0">IF(B4=0,0,IF(YEAR(B4)=$O$1,MONTH(B4)-$N$1+1,(YEAR(B4)-$O$1)*12-$N$1+1+MONTH(B4)))</f>
        <v>1</v>
      </c>
      <c r="O4" s="70">
        <f t="shared" si="0"/>
        <v>0</v>
      </c>
      <c r="P4" s="135" t="str">
        <f>SUBSTITUTE(D4," ","_")</f>
        <v>Gastos_Gerais</v>
      </c>
    </row>
    <row r="5" spans="1:16" s="319" customFormat="1" x14ac:dyDescent="0.2">
      <c r="A5" s="363">
        <v>2</v>
      </c>
      <c r="B5" s="381">
        <v>44928</v>
      </c>
      <c r="C5" s="627">
        <v>44896</v>
      </c>
      <c r="D5" s="380" t="s">
        <v>107</v>
      </c>
      <c r="E5" s="380" t="s">
        <v>222</v>
      </c>
      <c r="F5" s="424">
        <v>2042.65</v>
      </c>
      <c r="G5" s="423" t="s">
        <v>557</v>
      </c>
      <c r="H5" s="380" t="s">
        <v>132</v>
      </c>
      <c r="I5" s="423" t="s">
        <v>558</v>
      </c>
      <c r="J5" s="384" t="s">
        <v>559</v>
      </c>
      <c r="K5" s="426" t="s">
        <v>420</v>
      </c>
      <c r="L5" s="426">
        <v>94313081</v>
      </c>
      <c r="M5" s="434">
        <v>44924</v>
      </c>
      <c r="N5" s="70">
        <f t="shared" ref="N5:N69" si="1">IF(B5=0,0,IF(YEAR(B5)=$O$1,MONTH(B5)-$N$1+1,(YEAR(B5)-$O$1)*12-$N$1+1+MONTH(B5)))</f>
        <v>1</v>
      </c>
      <c r="O5" s="70">
        <f t="shared" ref="O5:O69" si="2">IF(C5=0,0,IF(YEAR(C5)=$O$1,MONTH(C5)-$N$1+1,(YEAR(C5)-$O$1)*12-$N$1+1+MONTH(C5)))</f>
        <v>0</v>
      </c>
      <c r="P5" s="135" t="str">
        <f t="shared" ref="P5:P69" si="3">SUBSTITUTE(D5," ","_")</f>
        <v>Gastos_Gerais</v>
      </c>
    </row>
    <row r="6" spans="1:16" x14ac:dyDescent="0.2">
      <c r="A6" s="363">
        <v>3</v>
      </c>
      <c r="B6" s="381">
        <v>44928</v>
      </c>
      <c r="C6" s="627">
        <v>44896</v>
      </c>
      <c r="D6" s="380" t="s">
        <v>107</v>
      </c>
      <c r="E6" s="380" t="s">
        <v>222</v>
      </c>
      <c r="F6" s="383">
        <v>186.3</v>
      </c>
      <c r="G6" s="423" t="s">
        <v>557</v>
      </c>
      <c r="H6" s="380" t="s">
        <v>130</v>
      </c>
      <c r="I6" s="423" t="s">
        <v>558</v>
      </c>
      <c r="J6" s="353" t="s">
        <v>554</v>
      </c>
      <c r="K6" s="426" t="s">
        <v>420</v>
      </c>
      <c r="L6" s="384">
        <v>94280232</v>
      </c>
      <c r="M6" s="434">
        <v>44924</v>
      </c>
      <c r="N6" s="70">
        <f t="shared" si="1"/>
        <v>1</v>
      </c>
      <c r="O6" s="70">
        <f t="shared" si="2"/>
        <v>0</v>
      </c>
      <c r="P6" s="135" t="str">
        <f t="shared" si="3"/>
        <v>Gastos_Gerais</v>
      </c>
    </row>
    <row r="7" spans="1:16" x14ac:dyDescent="0.2">
      <c r="A7" s="363">
        <v>4</v>
      </c>
      <c r="B7" s="381">
        <v>44928</v>
      </c>
      <c r="C7" s="627">
        <v>44896</v>
      </c>
      <c r="D7" s="380" t="s">
        <v>107</v>
      </c>
      <c r="E7" s="380" t="s">
        <v>222</v>
      </c>
      <c r="F7" s="383">
        <v>801.29</v>
      </c>
      <c r="G7" s="423" t="s">
        <v>557</v>
      </c>
      <c r="H7" s="380" t="s">
        <v>129</v>
      </c>
      <c r="I7" s="423" t="s">
        <v>558</v>
      </c>
      <c r="J7" s="384" t="s">
        <v>559</v>
      </c>
      <c r="K7" s="426" t="s">
        <v>420</v>
      </c>
      <c r="L7" s="384">
        <v>94309606</v>
      </c>
      <c r="M7" s="434">
        <v>44924</v>
      </c>
      <c r="N7" s="70">
        <f t="shared" si="1"/>
        <v>1</v>
      </c>
      <c r="O7" s="70">
        <f t="shared" si="2"/>
        <v>0</v>
      </c>
      <c r="P7" s="135" t="str">
        <f t="shared" si="3"/>
        <v>Gastos_Gerais</v>
      </c>
    </row>
    <row r="8" spans="1:16" x14ac:dyDescent="0.2">
      <c r="A8" s="363">
        <v>5</v>
      </c>
      <c r="B8" s="381">
        <v>44928</v>
      </c>
      <c r="C8" s="627">
        <v>44896</v>
      </c>
      <c r="D8" s="617" t="s">
        <v>107</v>
      </c>
      <c r="E8" s="380" t="s">
        <v>222</v>
      </c>
      <c r="F8" s="591">
        <v>587.53</v>
      </c>
      <c r="G8" s="618" t="s">
        <v>557</v>
      </c>
      <c r="H8" s="617" t="s">
        <v>122</v>
      </c>
      <c r="I8" s="618" t="s">
        <v>558</v>
      </c>
      <c r="J8" s="620" t="s">
        <v>559</v>
      </c>
      <c r="K8" s="619" t="s">
        <v>420</v>
      </c>
      <c r="L8" s="620">
        <v>94356584</v>
      </c>
      <c r="M8" s="640">
        <v>44924</v>
      </c>
      <c r="N8" s="70">
        <f t="shared" ref="N8" si="4">IF(B8=0,0,IF(YEAR(B8)=$O$1,MONTH(B8)-$N$1+1,(YEAR(B8)-$O$1)*12-$N$1+1+MONTH(B8)))</f>
        <v>1</v>
      </c>
      <c r="O8" s="70">
        <f t="shared" ref="O8" si="5">IF(C8=0,0,IF(YEAR(C8)=$O$1,MONTH(C8)-$N$1+1,(YEAR(C8)-$O$1)*12-$N$1+1+MONTH(C8)))</f>
        <v>0</v>
      </c>
      <c r="P8" s="135" t="str">
        <f t="shared" ref="P8" si="6">SUBSTITUTE(D8," ","_")</f>
        <v>Gastos_Gerais</v>
      </c>
    </row>
    <row r="9" spans="1:16" ht="48" x14ac:dyDescent="0.2">
      <c r="A9" s="363">
        <v>6</v>
      </c>
      <c r="B9" s="381">
        <v>44928</v>
      </c>
      <c r="C9" s="627">
        <v>44896</v>
      </c>
      <c r="D9" s="612" t="s">
        <v>107</v>
      </c>
      <c r="E9" s="380" t="s">
        <v>230</v>
      </c>
      <c r="F9" s="613">
        <v>215.92</v>
      </c>
      <c r="G9" s="612" t="s">
        <v>560</v>
      </c>
      <c r="H9" s="612" t="s">
        <v>119</v>
      </c>
      <c r="I9" s="612" t="s">
        <v>561</v>
      </c>
      <c r="J9" s="615" t="s">
        <v>554</v>
      </c>
      <c r="K9" s="614" t="s">
        <v>555</v>
      </c>
      <c r="L9" s="614" t="s">
        <v>562</v>
      </c>
      <c r="M9" s="628">
        <v>44927</v>
      </c>
      <c r="N9" s="70">
        <f t="shared" si="1"/>
        <v>1</v>
      </c>
      <c r="O9" s="70">
        <f t="shared" si="2"/>
        <v>0</v>
      </c>
      <c r="P9" s="135" t="str">
        <f t="shared" si="3"/>
        <v>Gastos_Gerais</v>
      </c>
    </row>
    <row r="10" spans="1:16" ht="24" x14ac:dyDescent="0.2">
      <c r="A10" s="363">
        <v>7</v>
      </c>
      <c r="B10" s="348">
        <v>44928</v>
      </c>
      <c r="C10" s="623">
        <v>44896</v>
      </c>
      <c r="D10" s="350" t="s">
        <v>107</v>
      </c>
      <c r="E10" s="350" t="s">
        <v>310</v>
      </c>
      <c r="F10" s="351">
        <v>275.27999999999997</v>
      </c>
      <c r="G10" s="352" t="s">
        <v>563</v>
      </c>
      <c r="H10" s="350" t="s">
        <v>121</v>
      </c>
      <c r="I10" s="352" t="s">
        <v>564</v>
      </c>
      <c r="J10" s="353" t="s">
        <v>554</v>
      </c>
      <c r="K10" s="354" t="s">
        <v>420</v>
      </c>
      <c r="L10" s="353">
        <v>136777</v>
      </c>
      <c r="M10" s="379">
        <v>44911</v>
      </c>
      <c r="N10" s="70">
        <f t="shared" si="1"/>
        <v>1</v>
      </c>
      <c r="O10" s="70">
        <f t="shared" si="2"/>
        <v>0</v>
      </c>
      <c r="P10" s="135" t="str">
        <f t="shared" si="3"/>
        <v>Gastos_Gerais</v>
      </c>
    </row>
    <row r="11" spans="1:16" ht="60" x14ac:dyDescent="0.2">
      <c r="A11" s="363">
        <v>8</v>
      </c>
      <c r="B11" s="348">
        <v>44928</v>
      </c>
      <c r="C11" s="623">
        <v>44896</v>
      </c>
      <c r="D11" s="350" t="s">
        <v>107</v>
      </c>
      <c r="E11" s="350" t="s">
        <v>334</v>
      </c>
      <c r="F11" s="351">
        <v>605.64</v>
      </c>
      <c r="G11" s="352" t="s">
        <v>565</v>
      </c>
      <c r="H11" s="350" t="s">
        <v>120</v>
      </c>
      <c r="I11" s="352" t="s">
        <v>566</v>
      </c>
      <c r="J11" s="353" t="s">
        <v>554</v>
      </c>
      <c r="K11" s="354" t="s">
        <v>420</v>
      </c>
      <c r="L11" s="353">
        <v>20223933</v>
      </c>
      <c r="M11" s="379">
        <v>44911</v>
      </c>
      <c r="N11" s="70">
        <f t="shared" si="1"/>
        <v>1</v>
      </c>
      <c r="O11" s="70">
        <f t="shared" si="2"/>
        <v>0</v>
      </c>
      <c r="P11" s="135" t="str">
        <f t="shared" si="3"/>
        <v>Gastos_Gerais</v>
      </c>
    </row>
    <row r="12" spans="1:16" ht="24" x14ac:dyDescent="0.2">
      <c r="A12" s="363">
        <v>9</v>
      </c>
      <c r="B12" s="348">
        <v>44928</v>
      </c>
      <c r="C12" s="623">
        <v>44896</v>
      </c>
      <c r="D12" s="350" t="s">
        <v>107</v>
      </c>
      <c r="E12" s="350" t="s">
        <v>360</v>
      </c>
      <c r="F12" s="351">
        <v>780</v>
      </c>
      <c r="G12" s="352" t="s">
        <v>567</v>
      </c>
      <c r="H12" s="350" t="s">
        <v>434</v>
      </c>
      <c r="I12" s="352" t="s">
        <v>568</v>
      </c>
      <c r="J12" s="353" t="s">
        <v>554</v>
      </c>
      <c r="K12" s="354" t="s">
        <v>420</v>
      </c>
      <c r="L12" s="353">
        <v>7534</v>
      </c>
      <c r="M12" s="379">
        <v>44908</v>
      </c>
      <c r="N12" s="70">
        <f t="shared" si="1"/>
        <v>1</v>
      </c>
      <c r="O12" s="70">
        <f t="shared" si="2"/>
        <v>0</v>
      </c>
      <c r="P12" s="135" t="str">
        <f t="shared" si="3"/>
        <v>Gastos_Gerais</v>
      </c>
    </row>
    <row r="13" spans="1:16" ht="36" x14ac:dyDescent="0.2">
      <c r="A13" s="363">
        <v>10</v>
      </c>
      <c r="B13" s="348">
        <v>44928</v>
      </c>
      <c r="C13" s="623">
        <v>44896</v>
      </c>
      <c r="D13" s="350" t="s">
        <v>107</v>
      </c>
      <c r="E13" s="350" t="s">
        <v>252</v>
      </c>
      <c r="F13" s="351">
        <v>6222.45</v>
      </c>
      <c r="G13" s="352" t="s">
        <v>569</v>
      </c>
      <c r="H13" s="350" t="s">
        <v>119</v>
      </c>
      <c r="I13" s="352" t="s">
        <v>570</v>
      </c>
      <c r="J13" s="353" t="s">
        <v>554</v>
      </c>
      <c r="K13" s="354" t="s">
        <v>420</v>
      </c>
      <c r="L13" s="353">
        <v>2022203</v>
      </c>
      <c r="M13" s="379">
        <v>44921</v>
      </c>
      <c r="N13" s="70">
        <f t="shared" si="1"/>
        <v>1</v>
      </c>
      <c r="O13" s="70">
        <f t="shared" si="2"/>
        <v>0</v>
      </c>
      <c r="P13" s="135" t="str">
        <f t="shared" si="3"/>
        <v>Gastos_Gerais</v>
      </c>
    </row>
    <row r="14" spans="1:16" ht="24" x14ac:dyDescent="0.2">
      <c r="A14" s="363">
        <v>11</v>
      </c>
      <c r="B14" s="348">
        <v>44928</v>
      </c>
      <c r="C14" s="623">
        <v>44896</v>
      </c>
      <c r="D14" s="350" t="s">
        <v>107</v>
      </c>
      <c r="E14" s="350" t="s">
        <v>364</v>
      </c>
      <c r="F14" s="351">
        <v>757.44</v>
      </c>
      <c r="G14" s="352" t="s">
        <v>571</v>
      </c>
      <c r="H14" s="350" t="s">
        <v>434</v>
      </c>
      <c r="I14" s="352" t="s">
        <v>572</v>
      </c>
      <c r="J14" s="353" t="s">
        <v>554</v>
      </c>
      <c r="K14" s="354" t="s">
        <v>420</v>
      </c>
      <c r="L14" s="353">
        <v>109035</v>
      </c>
      <c r="M14" s="379">
        <v>44916</v>
      </c>
      <c r="N14" s="70">
        <f t="shared" si="1"/>
        <v>1</v>
      </c>
      <c r="O14" s="70">
        <f t="shared" si="2"/>
        <v>0</v>
      </c>
      <c r="P14" s="135" t="str">
        <f t="shared" si="3"/>
        <v>Gastos_Gerais</v>
      </c>
    </row>
    <row r="15" spans="1:16" ht="48" x14ac:dyDescent="0.2">
      <c r="A15" s="363">
        <v>12</v>
      </c>
      <c r="B15" s="359">
        <v>44928</v>
      </c>
      <c r="C15" s="349">
        <v>44896</v>
      </c>
      <c r="D15" s="352" t="s">
        <v>107</v>
      </c>
      <c r="E15" s="352" t="s">
        <v>310</v>
      </c>
      <c r="F15" s="361">
        <v>565.5</v>
      </c>
      <c r="G15" s="352" t="s">
        <v>573</v>
      </c>
      <c r="H15" s="352" t="s">
        <v>124</v>
      </c>
      <c r="I15" s="352" t="s">
        <v>574</v>
      </c>
      <c r="J15" s="353" t="s">
        <v>559</v>
      </c>
      <c r="K15" s="354" t="s">
        <v>420</v>
      </c>
      <c r="L15" s="353">
        <v>2285</v>
      </c>
      <c r="M15" s="379">
        <v>44924</v>
      </c>
      <c r="N15" s="70">
        <f t="shared" si="1"/>
        <v>1</v>
      </c>
      <c r="O15" s="70">
        <f t="shared" si="2"/>
        <v>0</v>
      </c>
      <c r="P15" s="135" t="str">
        <f t="shared" si="3"/>
        <v>Gastos_Gerais</v>
      </c>
    </row>
    <row r="16" spans="1:16" ht="25.5" x14ac:dyDescent="0.2">
      <c r="A16" s="363">
        <v>13</v>
      </c>
      <c r="B16" s="348">
        <v>44928</v>
      </c>
      <c r="C16" s="623">
        <v>44927</v>
      </c>
      <c r="D16" s="350" t="s">
        <v>96</v>
      </c>
      <c r="E16" s="350" t="s">
        <v>183</v>
      </c>
      <c r="F16" s="351">
        <v>786.27</v>
      </c>
      <c r="G16" s="352" t="s">
        <v>575</v>
      </c>
      <c r="H16" s="350" t="s">
        <v>434</v>
      </c>
      <c r="I16" s="352" t="s">
        <v>576</v>
      </c>
      <c r="J16" s="353" t="s">
        <v>577</v>
      </c>
      <c r="K16" s="354" t="s">
        <v>578</v>
      </c>
      <c r="L16" s="353">
        <v>955264770</v>
      </c>
      <c r="M16" s="379">
        <v>44928</v>
      </c>
      <c r="N16" s="70">
        <f t="shared" si="1"/>
        <v>1</v>
      </c>
      <c r="O16" s="70">
        <f t="shared" si="2"/>
        <v>1</v>
      </c>
      <c r="P16" s="135" t="str">
        <f t="shared" si="3"/>
        <v>Gastos_com_Pessoal</v>
      </c>
    </row>
    <row r="17" spans="1:16" ht="25.5" x14ac:dyDescent="0.2">
      <c r="A17" s="363">
        <v>14</v>
      </c>
      <c r="B17" s="348">
        <v>44928</v>
      </c>
      <c r="C17" s="623">
        <v>44927</v>
      </c>
      <c r="D17" s="350" t="s">
        <v>96</v>
      </c>
      <c r="E17" s="350" t="s">
        <v>181</v>
      </c>
      <c r="F17" s="351">
        <v>2241.92</v>
      </c>
      <c r="G17" s="352" t="s">
        <v>579</v>
      </c>
      <c r="H17" s="350" t="s">
        <v>434</v>
      </c>
      <c r="I17" s="352" t="s">
        <v>576</v>
      </c>
      <c r="J17" s="353" t="s">
        <v>577</v>
      </c>
      <c r="K17" s="354" t="s">
        <v>578</v>
      </c>
      <c r="L17" s="353">
        <v>955264770</v>
      </c>
      <c r="M17" s="379">
        <v>44928</v>
      </c>
      <c r="N17" s="70">
        <f t="shared" si="1"/>
        <v>1</v>
      </c>
      <c r="O17" s="70">
        <f t="shared" si="2"/>
        <v>1</v>
      </c>
      <c r="P17" s="135" t="str">
        <f t="shared" si="3"/>
        <v>Gastos_com_Pessoal</v>
      </c>
    </row>
    <row r="18" spans="1:16" ht="25.5" x14ac:dyDescent="0.2">
      <c r="A18" s="363">
        <v>15</v>
      </c>
      <c r="B18" s="359">
        <v>44928</v>
      </c>
      <c r="C18" s="349">
        <v>44927</v>
      </c>
      <c r="D18" s="352" t="s">
        <v>96</v>
      </c>
      <c r="E18" s="350" t="s">
        <v>183</v>
      </c>
      <c r="F18" s="361">
        <v>917.11</v>
      </c>
      <c r="G18" s="352" t="s">
        <v>580</v>
      </c>
      <c r="H18" s="352" t="s">
        <v>122</v>
      </c>
      <c r="I18" s="352" t="s">
        <v>581</v>
      </c>
      <c r="J18" s="353" t="s">
        <v>577</v>
      </c>
      <c r="K18" s="354" t="s">
        <v>578</v>
      </c>
      <c r="L18" s="353">
        <v>955264770</v>
      </c>
      <c r="M18" s="379">
        <v>44928</v>
      </c>
      <c r="N18" s="70">
        <f t="shared" si="1"/>
        <v>1</v>
      </c>
      <c r="O18" s="70">
        <f t="shared" si="2"/>
        <v>1</v>
      </c>
      <c r="P18" s="135" t="str">
        <f t="shared" si="3"/>
        <v>Gastos_com_Pessoal</v>
      </c>
    </row>
    <row r="19" spans="1:16" ht="25.5" x14ac:dyDescent="0.2">
      <c r="A19" s="363">
        <v>16</v>
      </c>
      <c r="B19" s="348">
        <v>44928</v>
      </c>
      <c r="C19" s="623">
        <v>44927</v>
      </c>
      <c r="D19" s="350" t="s">
        <v>96</v>
      </c>
      <c r="E19" s="350" t="s">
        <v>181</v>
      </c>
      <c r="F19" s="351">
        <v>2584.33</v>
      </c>
      <c r="G19" s="350" t="s">
        <v>582</v>
      </c>
      <c r="H19" s="350" t="s">
        <v>122</v>
      </c>
      <c r="I19" s="352" t="s">
        <v>581</v>
      </c>
      <c r="J19" s="353" t="s">
        <v>577</v>
      </c>
      <c r="K19" s="354" t="s">
        <v>578</v>
      </c>
      <c r="L19" s="353">
        <v>955264770</v>
      </c>
      <c r="M19" s="379">
        <v>44928</v>
      </c>
      <c r="N19" s="70">
        <f t="shared" si="1"/>
        <v>1</v>
      </c>
      <c r="O19" s="70">
        <f t="shared" si="2"/>
        <v>1</v>
      </c>
      <c r="P19" s="135" t="str">
        <f t="shared" si="3"/>
        <v>Gastos_com_Pessoal</v>
      </c>
    </row>
    <row r="20" spans="1:16" ht="25.5" x14ac:dyDescent="0.2">
      <c r="A20" s="363">
        <v>17</v>
      </c>
      <c r="B20" s="348">
        <v>44928</v>
      </c>
      <c r="C20" s="623">
        <v>44927</v>
      </c>
      <c r="D20" s="350" t="s">
        <v>96</v>
      </c>
      <c r="E20" s="350" t="s">
        <v>183</v>
      </c>
      <c r="F20" s="351">
        <v>957.57</v>
      </c>
      <c r="G20" s="350" t="s">
        <v>583</v>
      </c>
      <c r="H20" s="350" t="s">
        <v>130</v>
      </c>
      <c r="I20" s="352" t="s">
        <v>584</v>
      </c>
      <c r="J20" s="353" t="s">
        <v>577</v>
      </c>
      <c r="K20" s="354" t="s">
        <v>578</v>
      </c>
      <c r="L20" s="353">
        <v>955264770</v>
      </c>
      <c r="M20" s="379">
        <v>44928</v>
      </c>
      <c r="N20" s="70">
        <f t="shared" si="1"/>
        <v>1</v>
      </c>
      <c r="O20" s="70">
        <f t="shared" si="2"/>
        <v>1</v>
      </c>
      <c r="P20" s="135" t="str">
        <f t="shared" si="3"/>
        <v>Gastos_com_Pessoal</v>
      </c>
    </row>
    <row r="21" spans="1:16" ht="25.5" x14ac:dyDescent="0.2">
      <c r="A21" s="363">
        <v>18</v>
      </c>
      <c r="B21" s="348">
        <v>44928</v>
      </c>
      <c r="C21" s="623">
        <v>44927</v>
      </c>
      <c r="D21" s="350" t="s">
        <v>96</v>
      </c>
      <c r="E21" s="350" t="s">
        <v>181</v>
      </c>
      <c r="F21" s="351">
        <v>2647.1</v>
      </c>
      <c r="G21" s="350" t="s">
        <v>585</v>
      </c>
      <c r="H21" s="350" t="s">
        <v>130</v>
      </c>
      <c r="I21" s="352" t="s">
        <v>584</v>
      </c>
      <c r="J21" s="353" t="s">
        <v>577</v>
      </c>
      <c r="K21" s="354" t="s">
        <v>578</v>
      </c>
      <c r="L21" s="353">
        <v>955264770</v>
      </c>
      <c r="M21" s="379">
        <v>44928</v>
      </c>
      <c r="N21" s="70">
        <f t="shared" si="1"/>
        <v>1</v>
      </c>
      <c r="O21" s="70">
        <f t="shared" si="2"/>
        <v>1</v>
      </c>
      <c r="P21" s="135" t="str">
        <f t="shared" si="3"/>
        <v>Gastos_com_Pessoal</v>
      </c>
    </row>
    <row r="22" spans="1:16" ht="25.5" x14ac:dyDescent="0.2">
      <c r="A22" s="363">
        <v>19</v>
      </c>
      <c r="B22" s="348">
        <v>44928</v>
      </c>
      <c r="C22" s="623">
        <v>44927</v>
      </c>
      <c r="D22" s="350" t="s">
        <v>96</v>
      </c>
      <c r="E22" s="350" t="s">
        <v>183</v>
      </c>
      <c r="F22" s="351">
        <v>575.03</v>
      </c>
      <c r="G22" s="350" t="s">
        <v>586</v>
      </c>
      <c r="H22" s="350" t="s">
        <v>120</v>
      </c>
      <c r="I22" s="352" t="s">
        <v>587</v>
      </c>
      <c r="J22" s="353" t="s">
        <v>577</v>
      </c>
      <c r="K22" s="354" t="s">
        <v>578</v>
      </c>
      <c r="L22" s="353">
        <v>955264770</v>
      </c>
      <c r="M22" s="379">
        <v>44928</v>
      </c>
      <c r="N22" s="70">
        <f t="shared" si="1"/>
        <v>1</v>
      </c>
      <c r="O22" s="70">
        <f t="shared" si="2"/>
        <v>1</v>
      </c>
      <c r="P22" s="135" t="str">
        <f t="shared" si="3"/>
        <v>Gastos_com_Pessoal</v>
      </c>
    </row>
    <row r="23" spans="1:16" ht="25.5" x14ac:dyDescent="0.2">
      <c r="A23" s="363">
        <v>20</v>
      </c>
      <c r="B23" s="348">
        <v>44928</v>
      </c>
      <c r="C23" s="623">
        <v>44927</v>
      </c>
      <c r="D23" s="350" t="s">
        <v>96</v>
      </c>
      <c r="E23" s="350" t="s">
        <v>181</v>
      </c>
      <c r="F23" s="351">
        <v>1695.29</v>
      </c>
      <c r="G23" s="350" t="s">
        <v>588</v>
      </c>
      <c r="H23" s="350" t="s">
        <v>120</v>
      </c>
      <c r="I23" s="352" t="s">
        <v>587</v>
      </c>
      <c r="J23" s="353" t="s">
        <v>577</v>
      </c>
      <c r="K23" s="354" t="s">
        <v>578</v>
      </c>
      <c r="L23" s="353">
        <v>955264770</v>
      </c>
      <c r="M23" s="379">
        <v>44928</v>
      </c>
      <c r="N23" s="70">
        <f t="shared" si="1"/>
        <v>1</v>
      </c>
      <c r="O23" s="70">
        <f t="shared" si="2"/>
        <v>1</v>
      </c>
      <c r="P23" s="135" t="str">
        <f t="shared" si="3"/>
        <v>Gastos_com_Pessoal</v>
      </c>
    </row>
    <row r="24" spans="1:16" ht="25.5" x14ac:dyDescent="0.2">
      <c r="A24" s="363">
        <v>21</v>
      </c>
      <c r="B24" s="348">
        <v>44928</v>
      </c>
      <c r="C24" s="623">
        <v>44927</v>
      </c>
      <c r="D24" s="350" t="s">
        <v>96</v>
      </c>
      <c r="E24" s="350" t="s">
        <v>183</v>
      </c>
      <c r="F24" s="351">
        <v>872</v>
      </c>
      <c r="G24" s="350" t="s">
        <v>589</v>
      </c>
      <c r="H24" s="350" t="s">
        <v>121</v>
      </c>
      <c r="I24" s="352" t="s">
        <v>590</v>
      </c>
      <c r="J24" s="353" t="s">
        <v>577</v>
      </c>
      <c r="K24" s="354" t="s">
        <v>578</v>
      </c>
      <c r="L24" s="353">
        <v>955264770</v>
      </c>
      <c r="M24" s="379">
        <v>44928</v>
      </c>
      <c r="N24" s="70">
        <f t="shared" si="1"/>
        <v>1</v>
      </c>
      <c r="O24" s="70">
        <f t="shared" si="2"/>
        <v>1</v>
      </c>
      <c r="P24" s="135" t="str">
        <f t="shared" si="3"/>
        <v>Gastos_com_Pessoal</v>
      </c>
    </row>
    <row r="25" spans="1:16" ht="25.5" x14ac:dyDescent="0.2">
      <c r="A25" s="363">
        <v>22</v>
      </c>
      <c r="B25" s="348">
        <v>44928</v>
      </c>
      <c r="C25" s="623">
        <v>44927</v>
      </c>
      <c r="D25" s="350" t="s">
        <v>96</v>
      </c>
      <c r="E25" s="350" t="s">
        <v>181</v>
      </c>
      <c r="F25" s="351">
        <v>2447.5500000000002</v>
      </c>
      <c r="G25" s="350" t="s">
        <v>591</v>
      </c>
      <c r="H25" s="350" t="s">
        <v>121</v>
      </c>
      <c r="I25" s="352" t="s">
        <v>590</v>
      </c>
      <c r="J25" s="353" t="s">
        <v>577</v>
      </c>
      <c r="K25" s="354" t="s">
        <v>578</v>
      </c>
      <c r="L25" s="353">
        <v>955264770</v>
      </c>
      <c r="M25" s="379">
        <v>44928</v>
      </c>
      <c r="N25" s="70">
        <f t="shared" si="1"/>
        <v>1</v>
      </c>
      <c r="O25" s="70">
        <f t="shared" si="2"/>
        <v>1</v>
      </c>
      <c r="P25" s="135" t="str">
        <f t="shared" si="3"/>
        <v>Gastos_com_Pessoal</v>
      </c>
    </row>
    <row r="26" spans="1:16" ht="25.5" x14ac:dyDescent="0.2">
      <c r="A26" s="363">
        <v>23</v>
      </c>
      <c r="B26" s="348">
        <v>44928</v>
      </c>
      <c r="C26" s="623">
        <v>44927</v>
      </c>
      <c r="D26" s="350" t="s">
        <v>96</v>
      </c>
      <c r="E26" s="350" t="s">
        <v>183</v>
      </c>
      <c r="F26" s="351">
        <v>692.98</v>
      </c>
      <c r="G26" s="350" t="s">
        <v>592</v>
      </c>
      <c r="H26" s="350" t="s">
        <v>132</v>
      </c>
      <c r="I26" s="352" t="s">
        <v>593</v>
      </c>
      <c r="J26" s="353" t="s">
        <v>577</v>
      </c>
      <c r="K26" s="354" t="s">
        <v>578</v>
      </c>
      <c r="L26" s="353">
        <v>955264770</v>
      </c>
      <c r="M26" s="379">
        <v>44928</v>
      </c>
      <c r="N26" s="70">
        <f t="shared" si="1"/>
        <v>1</v>
      </c>
      <c r="O26" s="70">
        <f t="shared" si="2"/>
        <v>1</v>
      </c>
      <c r="P26" s="135" t="str">
        <f t="shared" si="3"/>
        <v>Gastos_com_Pessoal</v>
      </c>
    </row>
    <row r="27" spans="1:16" ht="25.5" x14ac:dyDescent="0.2">
      <c r="A27" s="363">
        <v>24</v>
      </c>
      <c r="B27" s="348">
        <v>44928</v>
      </c>
      <c r="C27" s="623">
        <v>44927</v>
      </c>
      <c r="D27" s="350" t="s">
        <v>96</v>
      </c>
      <c r="E27" s="350" t="s">
        <v>181</v>
      </c>
      <c r="F27" s="351">
        <v>2013.78</v>
      </c>
      <c r="G27" s="350" t="s">
        <v>594</v>
      </c>
      <c r="H27" s="350" t="s">
        <v>132</v>
      </c>
      <c r="I27" s="352" t="s">
        <v>593</v>
      </c>
      <c r="J27" s="353" t="s">
        <v>577</v>
      </c>
      <c r="K27" s="354" t="s">
        <v>578</v>
      </c>
      <c r="L27" s="353">
        <v>955264770</v>
      </c>
      <c r="M27" s="379">
        <v>44928</v>
      </c>
      <c r="N27" s="70">
        <f t="shared" si="1"/>
        <v>1</v>
      </c>
      <c r="O27" s="70">
        <f t="shared" si="2"/>
        <v>1</v>
      </c>
      <c r="P27" s="135" t="str">
        <f t="shared" si="3"/>
        <v>Gastos_com_Pessoal</v>
      </c>
    </row>
    <row r="28" spans="1:16" ht="25.5" x14ac:dyDescent="0.2">
      <c r="A28" s="363">
        <v>25</v>
      </c>
      <c r="B28" s="348">
        <v>44928</v>
      </c>
      <c r="C28" s="623">
        <v>44927</v>
      </c>
      <c r="D28" s="350" t="s">
        <v>96</v>
      </c>
      <c r="E28" s="350" t="s">
        <v>179</v>
      </c>
      <c r="F28" s="351">
        <v>318.17</v>
      </c>
      <c r="G28" s="352" t="s">
        <v>595</v>
      </c>
      <c r="H28" s="350" t="s">
        <v>132</v>
      </c>
      <c r="I28" s="352" t="s">
        <v>596</v>
      </c>
      <c r="J28" s="353" t="s">
        <v>577</v>
      </c>
      <c r="K28" s="354" t="s">
        <v>578</v>
      </c>
      <c r="L28" s="355">
        <v>955264770</v>
      </c>
      <c r="M28" s="379">
        <v>44928</v>
      </c>
      <c r="N28" s="70">
        <f t="shared" si="1"/>
        <v>1</v>
      </c>
      <c r="O28" s="70">
        <f t="shared" si="2"/>
        <v>1</v>
      </c>
      <c r="P28" s="135" t="str">
        <f t="shared" si="3"/>
        <v>Gastos_com_Pessoal</v>
      </c>
    </row>
    <row r="29" spans="1:16" ht="25.5" x14ac:dyDescent="0.2">
      <c r="A29" s="363">
        <v>26</v>
      </c>
      <c r="B29" s="348">
        <v>44928</v>
      </c>
      <c r="C29" s="623">
        <v>44927</v>
      </c>
      <c r="D29" s="350" t="s">
        <v>96</v>
      </c>
      <c r="E29" s="350" t="s">
        <v>181</v>
      </c>
      <c r="F29" s="351">
        <v>5090.7700000000004</v>
      </c>
      <c r="G29" s="350" t="s">
        <v>597</v>
      </c>
      <c r="H29" s="350" t="s">
        <v>132</v>
      </c>
      <c r="I29" s="352" t="s">
        <v>596</v>
      </c>
      <c r="J29" s="353" t="s">
        <v>577</v>
      </c>
      <c r="K29" s="354" t="s">
        <v>578</v>
      </c>
      <c r="L29" s="353">
        <v>955264770</v>
      </c>
      <c r="M29" s="379">
        <v>44928</v>
      </c>
      <c r="N29" s="70">
        <f t="shared" si="1"/>
        <v>1</v>
      </c>
      <c r="O29" s="70">
        <f t="shared" si="2"/>
        <v>1</v>
      </c>
      <c r="P29" s="135" t="str">
        <f t="shared" si="3"/>
        <v>Gastos_com_Pessoal</v>
      </c>
    </row>
    <row r="30" spans="1:16" ht="25.5" x14ac:dyDescent="0.2">
      <c r="A30" s="363">
        <v>27</v>
      </c>
      <c r="B30" s="364">
        <v>44928</v>
      </c>
      <c r="C30" s="622">
        <v>44927</v>
      </c>
      <c r="D30" s="366" t="s">
        <v>96</v>
      </c>
      <c r="E30" s="366" t="s">
        <v>183</v>
      </c>
      <c r="F30" s="373">
        <v>1696.92</v>
      </c>
      <c r="G30" s="368" t="s">
        <v>598</v>
      </c>
      <c r="H30" s="366" t="s">
        <v>132</v>
      </c>
      <c r="I30" s="368" t="s">
        <v>596</v>
      </c>
      <c r="J30" s="370" t="s">
        <v>577</v>
      </c>
      <c r="K30" s="370" t="s">
        <v>578</v>
      </c>
      <c r="L30" s="369">
        <v>955264770</v>
      </c>
      <c r="M30" s="630">
        <v>44928</v>
      </c>
      <c r="N30" s="70">
        <f t="shared" si="1"/>
        <v>1</v>
      </c>
      <c r="O30" s="70">
        <f t="shared" si="2"/>
        <v>1</v>
      </c>
      <c r="P30" s="135" t="str">
        <f t="shared" si="3"/>
        <v>Gastos_com_Pessoal</v>
      </c>
    </row>
    <row r="31" spans="1:16" ht="36" x14ac:dyDescent="0.2">
      <c r="A31" s="363">
        <v>28</v>
      </c>
      <c r="B31" s="348">
        <v>44928</v>
      </c>
      <c r="C31" s="623">
        <v>44927</v>
      </c>
      <c r="D31" s="350" t="s">
        <v>96</v>
      </c>
      <c r="E31" s="350" t="s">
        <v>185</v>
      </c>
      <c r="F31" s="351">
        <v>6289.82</v>
      </c>
      <c r="G31" s="352" t="s">
        <v>599</v>
      </c>
      <c r="H31" s="350" t="s">
        <v>132</v>
      </c>
      <c r="I31" s="352" t="s">
        <v>596</v>
      </c>
      <c r="J31" s="353" t="s">
        <v>577</v>
      </c>
      <c r="K31" s="354" t="s">
        <v>578</v>
      </c>
      <c r="L31" s="353">
        <v>955264770</v>
      </c>
      <c r="M31" s="379">
        <v>44928</v>
      </c>
      <c r="N31" s="70">
        <f t="shared" si="1"/>
        <v>1</v>
      </c>
      <c r="O31" s="70">
        <f t="shared" si="2"/>
        <v>1</v>
      </c>
      <c r="P31" s="135" t="str">
        <f t="shared" si="3"/>
        <v>Gastos_com_Pessoal</v>
      </c>
    </row>
    <row r="32" spans="1:16" ht="36" x14ac:dyDescent="0.2">
      <c r="A32" s="363">
        <v>29</v>
      </c>
      <c r="B32" s="348">
        <v>44928</v>
      </c>
      <c r="C32" s="623">
        <v>44927</v>
      </c>
      <c r="D32" s="350" t="s">
        <v>107</v>
      </c>
      <c r="E32" s="350" t="s">
        <v>334</v>
      </c>
      <c r="F32" s="351">
        <v>120</v>
      </c>
      <c r="G32" s="352" t="s">
        <v>600</v>
      </c>
      <c r="H32" s="350" t="s">
        <v>128</v>
      </c>
      <c r="I32" s="352" t="s">
        <v>601</v>
      </c>
      <c r="J32" s="353" t="s">
        <v>577</v>
      </c>
      <c r="K32" s="354" t="s">
        <v>578</v>
      </c>
      <c r="L32" s="353">
        <v>955264770</v>
      </c>
      <c r="M32" s="379">
        <v>44928</v>
      </c>
      <c r="N32" s="70">
        <f t="shared" si="1"/>
        <v>1</v>
      </c>
      <c r="O32" s="70">
        <f t="shared" si="2"/>
        <v>1</v>
      </c>
      <c r="P32" s="135" t="str">
        <f t="shared" si="3"/>
        <v>Gastos_Gerais</v>
      </c>
    </row>
    <row r="33" spans="1:16" ht="36" x14ac:dyDescent="0.2">
      <c r="A33" s="363">
        <v>30</v>
      </c>
      <c r="B33" s="348">
        <v>44928</v>
      </c>
      <c r="C33" s="349">
        <v>44927</v>
      </c>
      <c r="D33" s="350" t="s">
        <v>107</v>
      </c>
      <c r="E33" s="350" t="s">
        <v>334</v>
      </c>
      <c r="F33" s="383">
        <v>120</v>
      </c>
      <c r="G33" s="352" t="s">
        <v>602</v>
      </c>
      <c r="H33" s="350" t="s">
        <v>128</v>
      </c>
      <c r="I33" s="352" t="s">
        <v>603</v>
      </c>
      <c r="J33" s="353" t="s">
        <v>577</v>
      </c>
      <c r="K33" s="354" t="s">
        <v>578</v>
      </c>
      <c r="L33" s="353">
        <v>955264770</v>
      </c>
      <c r="M33" s="379">
        <v>44928</v>
      </c>
      <c r="N33" s="70">
        <f t="shared" si="1"/>
        <v>1</v>
      </c>
      <c r="O33" s="70">
        <f t="shared" si="2"/>
        <v>1</v>
      </c>
      <c r="P33" s="135" t="str">
        <f t="shared" si="3"/>
        <v>Gastos_Gerais</v>
      </c>
    </row>
    <row r="34" spans="1:16" ht="25.5" x14ac:dyDescent="0.2">
      <c r="A34" s="363">
        <v>31</v>
      </c>
      <c r="B34" s="355">
        <v>44928</v>
      </c>
      <c r="C34" s="349">
        <v>44927</v>
      </c>
      <c r="D34" s="350" t="s">
        <v>96</v>
      </c>
      <c r="E34" s="350" t="s">
        <v>177</v>
      </c>
      <c r="F34" s="383">
        <v>2250.5700000000002</v>
      </c>
      <c r="G34" s="352" t="s">
        <v>604</v>
      </c>
      <c r="H34" s="350" t="s">
        <v>132</v>
      </c>
      <c r="I34" s="352" t="s">
        <v>596</v>
      </c>
      <c r="J34" s="353" t="s">
        <v>605</v>
      </c>
      <c r="K34" s="354" t="s">
        <v>606</v>
      </c>
      <c r="L34" s="353" t="s">
        <v>607</v>
      </c>
      <c r="M34" s="379">
        <v>44928</v>
      </c>
      <c r="N34" s="70">
        <f t="shared" si="1"/>
        <v>1</v>
      </c>
      <c r="O34" s="70">
        <f t="shared" si="2"/>
        <v>1</v>
      </c>
      <c r="P34" s="135" t="str">
        <f t="shared" si="3"/>
        <v>Gastos_com_Pessoal</v>
      </c>
    </row>
    <row r="35" spans="1:16" ht="36" x14ac:dyDescent="0.2">
      <c r="A35" s="363">
        <v>32</v>
      </c>
      <c r="B35" s="421">
        <v>44929</v>
      </c>
      <c r="C35" s="627">
        <v>44896</v>
      </c>
      <c r="D35" s="423" t="s">
        <v>107</v>
      </c>
      <c r="E35" s="423" t="s">
        <v>290</v>
      </c>
      <c r="F35" s="424">
        <v>328.8</v>
      </c>
      <c r="G35" s="423" t="s">
        <v>608</v>
      </c>
      <c r="H35" s="423" t="s">
        <v>132</v>
      </c>
      <c r="I35" s="380" t="s">
        <v>609</v>
      </c>
      <c r="J35" s="426" t="s">
        <v>554</v>
      </c>
      <c r="K35" s="426" t="s">
        <v>420</v>
      </c>
      <c r="L35" s="616">
        <v>269</v>
      </c>
      <c r="M35" s="629">
        <v>44924</v>
      </c>
      <c r="N35" s="70">
        <f t="shared" si="1"/>
        <v>1</v>
      </c>
      <c r="O35" s="70">
        <f t="shared" si="2"/>
        <v>0</v>
      </c>
      <c r="P35" s="135" t="str">
        <f t="shared" si="3"/>
        <v>Gastos_Gerais</v>
      </c>
    </row>
    <row r="36" spans="1:16" x14ac:dyDescent="0.2">
      <c r="A36" s="363">
        <v>33</v>
      </c>
      <c r="B36" s="421">
        <v>44929</v>
      </c>
      <c r="C36" s="627">
        <v>44896</v>
      </c>
      <c r="D36" s="423" t="s">
        <v>107</v>
      </c>
      <c r="E36" s="423" t="s">
        <v>368</v>
      </c>
      <c r="F36" s="424">
        <v>1539.4</v>
      </c>
      <c r="G36" s="423" t="s">
        <v>610</v>
      </c>
      <c r="H36" s="423" t="s">
        <v>124</v>
      </c>
      <c r="I36" s="423" t="s">
        <v>523</v>
      </c>
      <c r="J36" s="426" t="s">
        <v>554</v>
      </c>
      <c r="K36" s="426" t="s">
        <v>420</v>
      </c>
      <c r="L36" s="616">
        <v>27742</v>
      </c>
      <c r="M36" s="629">
        <v>44915</v>
      </c>
      <c r="N36" s="70">
        <f t="shared" si="1"/>
        <v>1</v>
      </c>
      <c r="O36" s="70">
        <f t="shared" si="2"/>
        <v>0</v>
      </c>
      <c r="P36" s="135" t="str">
        <f t="shared" si="3"/>
        <v>Gastos_Gerais</v>
      </c>
    </row>
    <row r="37" spans="1:16" ht="48" x14ac:dyDescent="0.2">
      <c r="A37" s="363">
        <v>34</v>
      </c>
      <c r="B37" s="364">
        <v>44929</v>
      </c>
      <c r="C37" s="622">
        <v>44896</v>
      </c>
      <c r="D37" s="366" t="s">
        <v>107</v>
      </c>
      <c r="E37" s="366" t="s">
        <v>334</v>
      </c>
      <c r="F37" s="367">
        <v>200.86</v>
      </c>
      <c r="G37" s="366" t="s">
        <v>611</v>
      </c>
      <c r="H37" s="366" t="s">
        <v>122</v>
      </c>
      <c r="I37" s="368" t="s">
        <v>612</v>
      </c>
      <c r="J37" s="370" t="s">
        <v>554</v>
      </c>
      <c r="K37" s="370" t="s">
        <v>420</v>
      </c>
      <c r="L37" s="375">
        <v>20225105</v>
      </c>
      <c r="M37" s="630">
        <v>44918</v>
      </c>
      <c r="N37" s="70">
        <f t="shared" si="1"/>
        <v>1</v>
      </c>
      <c r="O37" s="70">
        <f t="shared" si="2"/>
        <v>0</v>
      </c>
      <c r="P37" s="135" t="str">
        <f t="shared" si="3"/>
        <v>Gastos_Gerais</v>
      </c>
    </row>
    <row r="38" spans="1:16" ht="48" x14ac:dyDescent="0.2">
      <c r="A38" s="363">
        <v>35</v>
      </c>
      <c r="B38" s="348">
        <v>44929</v>
      </c>
      <c r="C38" s="623">
        <v>44896</v>
      </c>
      <c r="D38" s="350" t="s">
        <v>107</v>
      </c>
      <c r="E38" s="350" t="s">
        <v>334</v>
      </c>
      <c r="F38" s="351">
        <v>200.86</v>
      </c>
      <c r="G38" s="352" t="s">
        <v>613</v>
      </c>
      <c r="H38" s="350" t="s">
        <v>122</v>
      </c>
      <c r="I38" s="352" t="s">
        <v>612</v>
      </c>
      <c r="J38" s="353" t="s">
        <v>554</v>
      </c>
      <c r="K38" s="354" t="s">
        <v>420</v>
      </c>
      <c r="L38" s="353">
        <v>20225104</v>
      </c>
      <c r="M38" s="379">
        <v>44918</v>
      </c>
      <c r="N38" s="70">
        <f t="shared" si="1"/>
        <v>1</v>
      </c>
      <c r="O38" s="70">
        <f t="shared" si="2"/>
        <v>0</v>
      </c>
      <c r="P38" s="135" t="str">
        <f t="shared" si="3"/>
        <v>Gastos_Gerais</v>
      </c>
    </row>
    <row r="39" spans="1:16" ht="25.5" x14ac:dyDescent="0.2">
      <c r="A39" s="363">
        <v>36</v>
      </c>
      <c r="B39" s="348">
        <v>44929</v>
      </c>
      <c r="C39" s="623">
        <v>44927</v>
      </c>
      <c r="D39" s="350" t="s">
        <v>96</v>
      </c>
      <c r="E39" s="350" t="s">
        <v>198</v>
      </c>
      <c r="F39" s="351">
        <v>399.57</v>
      </c>
      <c r="G39" s="350" t="s">
        <v>614</v>
      </c>
      <c r="H39" s="350" t="s">
        <v>120</v>
      </c>
      <c r="I39" s="352" t="s">
        <v>615</v>
      </c>
      <c r="J39" s="353" t="s">
        <v>554</v>
      </c>
      <c r="K39" s="354" t="s">
        <v>420</v>
      </c>
      <c r="L39" s="353">
        <v>2913713</v>
      </c>
      <c r="M39" s="379">
        <v>44931</v>
      </c>
      <c r="N39" s="70">
        <f t="shared" si="1"/>
        <v>1</v>
      </c>
      <c r="O39" s="70">
        <f t="shared" si="2"/>
        <v>1</v>
      </c>
      <c r="P39" s="135" t="str">
        <f t="shared" si="3"/>
        <v>Gastos_com_Pessoal</v>
      </c>
    </row>
    <row r="40" spans="1:16" ht="24" x14ac:dyDescent="0.2">
      <c r="A40" s="363">
        <v>37</v>
      </c>
      <c r="B40" s="348">
        <v>44929</v>
      </c>
      <c r="C40" s="623">
        <v>44927</v>
      </c>
      <c r="D40" s="350" t="s">
        <v>107</v>
      </c>
      <c r="E40" s="350" t="s">
        <v>326</v>
      </c>
      <c r="F40" s="351">
        <v>2101.2399999999998</v>
      </c>
      <c r="G40" s="350" t="s">
        <v>616</v>
      </c>
      <c r="H40" s="350" t="s">
        <v>120</v>
      </c>
      <c r="I40" s="352" t="s">
        <v>617</v>
      </c>
      <c r="J40" s="353" t="s">
        <v>554</v>
      </c>
      <c r="K40" s="354" t="s">
        <v>554</v>
      </c>
      <c r="L40" s="353" t="s">
        <v>618</v>
      </c>
      <c r="M40" s="379">
        <v>44928</v>
      </c>
      <c r="N40" s="70">
        <f t="shared" si="1"/>
        <v>1</v>
      </c>
      <c r="O40" s="70">
        <f t="shared" si="2"/>
        <v>1</v>
      </c>
      <c r="P40" s="135" t="str">
        <f t="shared" si="3"/>
        <v>Gastos_Gerais</v>
      </c>
    </row>
    <row r="41" spans="1:16" ht="24" x14ac:dyDescent="0.2">
      <c r="A41" s="363">
        <v>38</v>
      </c>
      <c r="B41" s="359">
        <v>44929</v>
      </c>
      <c r="C41" s="349">
        <v>44896</v>
      </c>
      <c r="D41" s="352" t="s">
        <v>107</v>
      </c>
      <c r="E41" s="352" t="s">
        <v>290</v>
      </c>
      <c r="F41" s="361">
        <v>1930.57</v>
      </c>
      <c r="G41" s="352" t="s">
        <v>290</v>
      </c>
      <c r="H41" s="352" t="s">
        <v>132</v>
      </c>
      <c r="I41" s="352" t="s">
        <v>619</v>
      </c>
      <c r="J41" s="354" t="s">
        <v>554</v>
      </c>
      <c r="K41" s="354" t="s">
        <v>420</v>
      </c>
      <c r="L41" s="354">
        <v>26861</v>
      </c>
      <c r="M41" s="376">
        <v>44915</v>
      </c>
      <c r="N41" s="70">
        <f t="shared" si="1"/>
        <v>1</v>
      </c>
      <c r="O41" s="70">
        <f t="shared" si="2"/>
        <v>0</v>
      </c>
      <c r="P41" s="135" t="str">
        <f t="shared" si="3"/>
        <v>Gastos_Gerais</v>
      </c>
    </row>
    <row r="42" spans="1:16" ht="24" x14ac:dyDescent="0.2">
      <c r="A42" s="363">
        <v>39</v>
      </c>
      <c r="B42" s="348">
        <v>44929</v>
      </c>
      <c r="C42" s="623">
        <v>44896</v>
      </c>
      <c r="D42" s="350" t="s">
        <v>107</v>
      </c>
      <c r="E42" s="350" t="s">
        <v>290</v>
      </c>
      <c r="F42" s="351">
        <v>2499.71</v>
      </c>
      <c r="G42" s="350" t="s">
        <v>290</v>
      </c>
      <c r="H42" s="350" t="s">
        <v>121</v>
      </c>
      <c r="I42" s="352" t="s">
        <v>619</v>
      </c>
      <c r="J42" s="353" t="s">
        <v>554</v>
      </c>
      <c r="K42" s="354" t="s">
        <v>420</v>
      </c>
      <c r="L42" s="353">
        <v>26862</v>
      </c>
      <c r="M42" s="379">
        <v>44915</v>
      </c>
      <c r="N42" s="70">
        <f t="shared" si="1"/>
        <v>1</v>
      </c>
      <c r="O42" s="70">
        <f t="shared" si="2"/>
        <v>0</v>
      </c>
      <c r="P42" s="135" t="str">
        <f t="shared" si="3"/>
        <v>Gastos_Gerais</v>
      </c>
    </row>
    <row r="43" spans="1:16" s="425" customFormat="1" ht="24" x14ac:dyDescent="0.2">
      <c r="A43" s="363">
        <v>40</v>
      </c>
      <c r="B43" s="421">
        <v>44929</v>
      </c>
      <c r="C43" s="627">
        <v>44896</v>
      </c>
      <c r="D43" s="423" t="s">
        <v>107</v>
      </c>
      <c r="E43" s="423" t="s">
        <v>310</v>
      </c>
      <c r="F43" s="424">
        <v>87</v>
      </c>
      <c r="G43" s="423" t="s">
        <v>620</v>
      </c>
      <c r="H43" s="423" t="s">
        <v>131</v>
      </c>
      <c r="I43" s="423" t="s">
        <v>621</v>
      </c>
      <c r="J43" s="384" t="s">
        <v>554</v>
      </c>
      <c r="K43" s="384" t="s">
        <v>420</v>
      </c>
      <c r="L43" s="384" t="s">
        <v>622</v>
      </c>
      <c r="M43" s="434">
        <v>44924</v>
      </c>
      <c r="N43" s="70">
        <f t="shared" si="1"/>
        <v>1</v>
      </c>
      <c r="O43" s="70">
        <f t="shared" si="2"/>
        <v>0</v>
      </c>
      <c r="P43" s="135" t="str">
        <f t="shared" si="3"/>
        <v>Gastos_Gerais</v>
      </c>
    </row>
    <row r="44" spans="1:16" ht="24" x14ac:dyDescent="0.2">
      <c r="A44" s="363">
        <v>41</v>
      </c>
      <c r="B44" s="348">
        <v>44929</v>
      </c>
      <c r="C44" s="623">
        <v>44896</v>
      </c>
      <c r="D44" s="350" t="s">
        <v>107</v>
      </c>
      <c r="E44" s="350" t="s">
        <v>290</v>
      </c>
      <c r="F44" s="351">
        <v>1128</v>
      </c>
      <c r="G44" s="350" t="s">
        <v>290</v>
      </c>
      <c r="H44" s="350" t="s">
        <v>124</v>
      </c>
      <c r="I44" s="352" t="s">
        <v>619</v>
      </c>
      <c r="J44" s="353" t="s">
        <v>554</v>
      </c>
      <c r="K44" s="354" t="s">
        <v>420</v>
      </c>
      <c r="L44" s="353">
        <v>26848</v>
      </c>
      <c r="M44" s="379">
        <v>44915</v>
      </c>
      <c r="N44" s="70">
        <f t="shared" si="1"/>
        <v>1</v>
      </c>
      <c r="O44" s="70">
        <f t="shared" si="2"/>
        <v>0</v>
      </c>
      <c r="P44" s="135" t="str">
        <f t="shared" si="3"/>
        <v>Gastos_Gerais</v>
      </c>
    </row>
    <row r="45" spans="1:16" ht="24" x14ac:dyDescent="0.2">
      <c r="A45" s="363">
        <v>42</v>
      </c>
      <c r="B45" s="348">
        <v>44929</v>
      </c>
      <c r="C45" s="623">
        <v>44896</v>
      </c>
      <c r="D45" s="350" t="s">
        <v>107</v>
      </c>
      <c r="E45" s="350" t="s">
        <v>224</v>
      </c>
      <c r="F45" s="351">
        <v>14189.25</v>
      </c>
      <c r="G45" s="350" t="s">
        <v>552</v>
      </c>
      <c r="H45" s="350" t="s">
        <v>127</v>
      </c>
      <c r="I45" s="352" t="s">
        <v>553</v>
      </c>
      <c r="J45" s="353" t="s">
        <v>554</v>
      </c>
      <c r="K45" s="354" t="s">
        <v>555</v>
      </c>
      <c r="L45" s="353" t="s">
        <v>623</v>
      </c>
      <c r="M45" s="379">
        <v>44928</v>
      </c>
      <c r="N45" s="70">
        <f t="shared" si="1"/>
        <v>1</v>
      </c>
      <c r="O45" s="70">
        <f t="shared" si="2"/>
        <v>0</v>
      </c>
      <c r="P45" s="135" t="str">
        <f t="shared" si="3"/>
        <v>Gastos_Gerais</v>
      </c>
    </row>
    <row r="46" spans="1:16" ht="36" x14ac:dyDescent="0.2">
      <c r="A46" s="363">
        <v>43</v>
      </c>
      <c r="B46" s="348">
        <v>44929</v>
      </c>
      <c r="C46" s="623">
        <v>44896</v>
      </c>
      <c r="D46" s="350" t="s">
        <v>107</v>
      </c>
      <c r="E46" s="350" t="s">
        <v>254</v>
      </c>
      <c r="F46" s="351">
        <v>140</v>
      </c>
      <c r="G46" s="350" t="s">
        <v>624</v>
      </c>
      <c r="H46" s="350" t="s">
        <v>122</v>
      </c>
      <c r="I46" s="352" t="s">
        <v>625</v>
      </c>
      <c r="J46" s="353" t="s">
        <v>559</v>
      </c>
      <c r="K46" s="354" t="s">
        <v>420</v>
      </c>
      <c r="L46" s="353">
        <v>20231</v>
      </c>
      <c r="M46" s="379">
        <v>44928</v>
      </c>
      <c r="N46" s="70">
        <f t="shared" si="1"/>
        <v>1</v>
      </c>
      <c r="O46" s="70">
        <f t="shared" si="2"/>
        <v>0</v>
      </c>
      <c r="P46" s="135" t="str">
        <f t="shared" si="3"/>
        <v>Gastos_Gerais</v>
      </c>
    </row>
    <row r="47" spans="1:16" ht="24" x14ac:dyDescent="0.2">
      <c r="A47" s="363">
        <v>44</v>
      </c>
      <c r="B47" s="348">
        <v>44929</v>
      </c>
      <c r="C47" s="623">
        <v>44896</v>
      </c>
      <c r="D47" s="350" t="s">
        <v>107</v>
      </c>
      <c r="E47" s="350" t="s">
        <v>328</v>
      </c>
      <c r="F47" s="351">
        <v>331.94</v>
      </c>
      <c r="G47" s="350" t="s">
        <v>626</v>
      </c>
      <c r="H47" s="350" t="s">
        <v>122</v>
      </c>
      <c r="I47" s="352" t="s">
        <v>627</v>
      </c>
      <c r="J47" s="353" t="s">
        <v>559</v>
      </c>
      <c r="K47" s="354" t="s">
        <v>420</v>
      </c>
      <c r="L47" s="353">
        <v>3425</v>
      </c>
      <c r="M47" s="379">
        <v>44928</v>
      </c>
      <c r="N47" s="70">
        <f t="shared" si="1"/>
        <v>1</v>
      </c>
      <c r="O47" s="70">
        <f t="shared" si="2"/>
        <v>0</v>
      </c>
      <c r="P47" s="135" t="str">
        <f t="shared" si="3"/>
        <v>Gastos_Gerais</v>
      </c>
    </row>
    <row r="48" spans="1:16" ht="96" x14ac:dyDescent="0.2">
      <c r="A48" s="363">
        <v>45</v>
      </c>
      <c r="B48" s="348">
        <v>44929</v>
      </c>
      <c r="C48" s="623">
        <v>44896</v>
      </c>
      <c r="D48" s="350" t="s">
        <v>96</v>
      </c>
      <c r="E48" s="350" t="s">
        <v>98</v>
      </c>
      <c r="F48" s="351">
        <v>2128746</v>
      </c>
      <c r="G48" s="350" t="s">
        <v>628</v>
      </c>
      <c r="H48" s="350" t="s">
        <v>119</v>
      </c>
      <c r="I48" s="352" t="s">
        <v>515</v>
      </c>
      <c r="J48" s="353" t="s">
        <v>577</v>
      </c>
      <c r="K48" s="354" t="s">
        <v>578</v>
      </c>
      <c r="L48" s="353">
        <v>355574853</v>
      </c>
      <c r="M48" s="379">
        <v>44929</v>
      </c>
      <c r="N48" s="70">
        <f t="shared" si="1"/>
        <v>1</v>
      </c>
      <c r="O48" s="70">
        <f t="shared" si="2"/>
        <v>0</v>
      </c>
      <c r="P48" s="135" t="str">
        <f t="shared" si="3"/>
        <v>Gastos_com_Pessoal</v>
      </c>
    </row>
    <row r="49" spans="1:16" ht="25.5" x14ac:dyDescent="0.2">
      <c r="A49" s="363">
        <v>46</v>
      </c>
      <c r="B49" s="348">
        <v>44929</v>
      </c>
      <c r="C49" s="623">
        <v>44896</v>
      </c>
      <c r="D49" s="350" t="s">
        <v>96</v>
      </c>
      <c r="E49" s="350" t="s">
        <v>98</v>
      </c>
      <c r="F49" s="351">
        <v>2141</v>
      </c>
      <c r="G49" s="350" t="s">
        <v>629</v>
      </c>
      <c r="H49" s="350" t="s">
        <v>124</v>
      </c>
      <c r="I49" s="352" t="s">
        <v>630</v>
      </c>
      <c r="J49" s="353" t="s">
        <v>577</v>
      </c>
      <c r="K49" s="354" t="s">
        <v>578</v>
      </c>
      <c r="L49" s="353">
        <v>355574853</v>
      </c>
      <c r="M49" s="379">
        <v>44929</v>
      </c>
      <c r="N49" s="70">
        <f t="shared" si="1"/>
        <v>1</v>
      </c>
      <c r="O49" s="70">
        <f t="shared" si="2"/>
        <v>0</v>
      </c>
      <c r="P49" s="135" t="str">
        <f t="shared" si="3"/>
        <v>Gastos_com_Pessoal</v>
      </c>
    </row>
    <row r="50" spans="1:16" x14ac:dyDescent="0.2">
      <c r="A50" s="363">
        <v>47</v>
      </c>
      <c r="B50" s="348">
        <v>44929</v>
      </c>
      <c r="C50" s="623">
        <v>44927</v>
      </c>
      <c r="D50" s="350" t="s">
        <v>107</v>
      </c>
      <c r="E50" s="350" t="s">
        <v>278</v>
      </c>
      <c r="F50" s="351">
        <v>68.66</v>
      </c>
      <c r="G50" s="350" t="s">
        <v>631</v>
      </c>
      <c r="H50" s="350" t="s">
        <v>119</v>
      </c>
      <c r="I50" s="352" t="s">
        <v>632</v>
      </c>
      <c r="J50" s="353" t="s">
        <v>633</v>
      </c>
      <c r="K50" s="354" t="s">
        <v>634</v>
      </c>
      <c r="L50" s="353" t="s">
        <v>515</v>
      </c>
      <c r="M50" s="379">
        <v>44929</v>
      </c>
      <c r="N50" s="70">
        <f t="shared" si="1"/>
        <v>1</v>
      </c>
      <c r="O50" s="70">
        <f t="shared" si="2"/>
        <v>1</v>
      </c>
      <c r="P50" s="135" t="str">
        <f t="shared" si="3"/>
        <v>Gastos_Gerais</v>
      </c>
    </row>
    <row r="51" spans="1:16" ht="24" x14ac:dyDescent="0.2">
      <c r="A51" s="363">
        <v>48</v>
      </c>
      <c r="B51" s="348">
        <v>44930</v>
      </c>
      <c r="C51" s="623">
        <v>44896</v>
      </c>
      <c r="D51" s="350" t="s">
        <v>107</v>
      </c>
      <c r="E51" s="350" t="s">
        <v>224</v>
      </c>
      <c r="F51" s="351">
        <v>907.01</v>
      </c>
      <c r="G51" s="350" t="s">
        <v>552</v>
      </c>
      <c r="H51" s="350" t="s">
        <v>124</v>
      </c>
      <c r="I51" s="352" t="s">
        <v>635</v>
      </c>
      <c r="J51" s="353" t="s">
        <v>554</v>
      </c>
      <c r="K51" s="354" t="s">
        <v>555</v>
      </c>
      <c r="L51" s="353" t="s">
        <v>636</v>
      </c>
      <c r="M51" s="379">
        <v>44930</v>
      </c>
      <c r="N51" s="70">
        <f t="shared" si="1"/>
        <v>1</v>
      </c>
      <c r="O51" s="70">
        <f t="shared" si="2"/>
        <v>0</v>
      </c>
      <c r="P51" s="135" t="str">
        <f t="shared" si="3"/>
        <v>Gastos_Gerais</v>
      </c>
    </row>
    <row r="52" spans="1:16" ht="24" x14ac:dyDescent="0.2">
      <c r="A52" s="363">
        <v>49</v>
      </c>
      <c r="B52" s="348">
        <v>44930</v>
      </c>
      <c r="C52" s="623">
        <v>44896</v>
      </c>
      <c r="D52" s="350" t="s">
        <v>107</v>
      </c>
      <c r="E52" s="350" t="s">
        <v>224</v>
      </c>
      <c r="F52" s="351">
        <v>11452.64</v>
      </c>
      <c r="G52" s="350" t="s">
        <v>552</v>
      </c>
      <c r="H52" s="350" t="s">
        <v>123</v>
      </c>
      <c r="I52" s="352" t="s">
        <v>553</v>
      </c>
      <c r="J52" s="353" t="s">
        <v>554</v>
      </c>
      <c r="K52" s="354" t="s">
        <v>555</v>
      </c>
      <c r="L52" s="353" t="s">
        <v>637</v>
      </c>
      <c r="M52" s="379">
        <v>44930</v>
      </c>
      <c r="N52" s="70">
        <f t="shared" si="1"/>
        <v>1</v>
      </c>
      <c r="O52" s="70">
        <f t="shared" si="2"/>
        <v>0</v>
      </c>
      <c r="P52" s="135" t="str">
        <f t="shared" si="3"/>
        <v>Gastos_Gerais</v>
      </c>
    </row>
    <row r="53" spans="1:16" ht="24" x14ac:dyDescent="0.2">
      <c r="A53" s="363">
        <v>50</v>
      </c>
      <c r="B53" s="348">
        <v>44930</v>
      </c>
      <c r="C53" s="623">
        <v>44927</v>
      </c>
      <c r="D53" s="350" t="s">
        <v>107</v>
      </c>
      <c r="E53" s="350" t="s">
        <v>328</v>
      </c>
      <c r="F53" s="351">
        <v>216</v>
      </c>
      <c r="G53" s="350" t="s">
        <v>638</v>
      </c>
      <c r="H53" s="350" t="s">
        <v>122</v>
      </c>
      <c r="I53" s="352" t="s">
        <v>627</v>
      </c>
      <c r="J53" s="353" t="s">
        <v>559</v>
      </c>
      <c r="K53" s="354" t="s">
        <v>420</v>
      </c>
      <c r="L53" s="353">
        <v>20236</v>
      </c>
      <c r="M53" s="379">
        <v>44928</v>
      </c>
      <c r="N53" s="70">
        <f t="shared" si="1"/>
        <v>1</v>
      </c>
      <c r="O53" s="70">
        <f t="shared" si="2"/>
        <v>1</v>
      </c>
      <c r="P53" s="135" t="str">
        <f t="shared" si="3"/>
        <v>Gastos_Gerais</v>
      </c>
    </row>
    <row r="54" spans="1:16" ht="24" x14ac:dyDescent="0.2">
      <c r="A54" s="363">
        <v>51</v>
      </c>
      <c r="B54" s="348">
        <v>44930</v>
      </c>
      <c r="C54" s="623">
        <v>44927</v>
      </c>
      <c r="D54" s="350" t="s">
        <v>107</v>
      </c>
      <c r="E54" s="350" t="s">
        <v>262</v>
      </c>
      <c r="F54" s="351">
        <v>243.75</v>
      </c>
      <c r="G54" s="350" t="s">
        <v>639</v>
      </c>
      <c r="H54" s="350" t="s">
        <v>129</v>
      </c>
      <c r="I54" s="352" t="s">
        <v>640</v>
      </c>
      <c r="J54" s="353" t="s">
        <v>559</v>
      </c>
      <c r="K54" s="354" t="s">
        <v>420</v>
      </c>
      <c r="L54" s="353" t="s">
        <v>641</v>
      </c>
      <c r="M54" s="379">
        <v>44930</v>
      </c>
      <c r="N54" s="70">
        <f t="shared" si="1"/>
        <v>1</v>
      </c>
      <c r="O54" s="70">
        <f t="shared" si="2"/>
        <v>1</v>
      </c>
      <c r="P54" s="135" t="str">
        <f t="shared" si="3"/>
        <v>Gastos_Gerais</v>
      </c>
    </row>
    <row r="55" spans="1:16" ht="24" x14ac:dyDescent="0.2">
      <c r="A55" s="363">
        <v>52</v>
      </c>
      <c r="B55" s="348">
        <v>44930</v>
      </c>
      <c r="C55" s="623">
        <v>44927</v>
      </c>
      <c r="D55" s="350" t="s">
        <v>107</v>
      </c>
      <c r="E55" s="350" t="s">
        <v>262</v>
      </c>
      <c r="F55" s="351">
        <v>135.80000000000001</v>
      </c>
      <c r="G55" s="350" t="s">
        <v>642</v>
      </c>
      <c r="H55" s="350" t="s">
        <v>127</v>
      </c>
      <c r="I55" s="352" t="s">
        <v>643</v>
      </c>
      <c r="J55" s="353" t="s">
        <v>559</v>
      </c>
      <c r="K55" s="354" t="s">
        <v>420</v>
      </c>
      <c r="L55" s="353">
        <v>10128</v>
      </c>
      <c r="M55" s="379">
        <v>44930</v>
      </c>
      <c r="N55" s="70">
        <f t="shared" si="1"/>
        <v>1</v>
      </c>
      <c r="O55" s="70">
        <f t="shared" si="2"/>
        <v>1</v>
      </c>
      <c r="P55" s="135" t="str">
        <f t="shared" si="3"/>
        <v>Gastos_Gerais</v>
      </c>
    </row>
    <row r="56" spans="1:16" ht="24" x14ac:dyDescent="0.2">
      <c r="A56" s="363">
        <v>53</v>
      </c>
      <c r="B56" s="348">
        <v>44930</v>
      </c>
      <c r="C56" s="623">
        <v>44927</v>
      </c>
      <c r="D56" s="350" t="s">
        <v>107</v>
      </c>
      <c r="E56" s="350" t="s">
        <v>328</v>
      </c>
      <c r="F56" s="367">
        <v>140</v>
      </c>
      <c r="G56" s="366" t="s">
        <v>644</v>
      </c>
      <c r="H56" s="350" t="s">
        <v>131</v>
      </c>
      <c r="I56" s="352" t="s">
        <v>645</v>
      </c>
      <c r="J56" s="353" t="s">
        <v>559</v>
      </c>
      <c r="K56" s="354" t="s">
        <v>420</v>
      </c>
      <c r="L56" s="353">
        <v>293</v>
      </c>
      <c r="M56" s="379">
        <v>44928</v>
      </c>
      <c r="N56" s="70">
        <f t="shared" si="1"/>
        <v>1</v>
      </c>
      <c r="O56" s="70">
        <f t="shared" si="2"/>
        <v>1</v>
      </c>
      <c r="P56" s="135" t="str">
        <f t="shared" si="3"/>
        <v>Gastos_Gerais</v>
      </c>
    </row>
    <row r="57" spans="1:16" ht="24" x14ac:dyDescent="0.2">
      <c r="A57" s="363">
        <v>54</v>
      </c>
      <c r="B57" s="348">
        <v>44930</v>
      </c>
      <c r="C57" s="623">
        <v>44896</v>
      </c>
      <c r="D57" s="350" t="s">
        <v>107</v>
      </c>
      <c r="E57" s="350" t="s">
        <v>356</v>
      </c>
      <c r="F57" s="351">
        <v>1132.2</v>
      </c>
      <c r="G57" s="350" t="s">
        <v>646</v>
      </c>
      <c r="H57" s="350" t="s">
        <v>122</v>
      </c>
      <c r="I57" s="352" t="s">
        <v>647</v>
      </c>
      <c r="J57" s="353" t="s">
        <v>554</v>
      </c>
      <c r="K57" s="354" t="s">
        <v>420</v>
      </c>
      <c r="L57" s="353">
        <v>227</v>
      </c>
      <c r="M57" s="379">
        <v>44921</v>
      </c>
      <c r="N57" s="70">
        <f t="shared" si="1"/>
        <v>1</v>
      </c>
      <c r="O57" s="70">
        <f t="shared" si="2"/>
        <v>0</v>
      </c>
      <c r="P57" s="135" t="str">
        <f t="shared" si="3"/>
        <v>Gastos_Gerais</v>
      </c>
    </row>
    <row r="58" spans="1:16" ht="48" x14ac:dyDescent="0.2">
      <c r="A58" s="363">
        <v>55</v>
      </c>
      <c r="B58" s="348">
        <v>44930</v>
      </c>
      <c r="C58" s="623">
        <v>44896</v>
      </c>
      <c r="D58" s="350" t="s">
        <v>96</v>
      </c>
      <c r="E58" s="350" t="s">
        <v>187</v>
      </c>
      <c r="F58" s="351">
        <v>639.45000000000005</v>
      </c>
      <c r="G58" s="350" t="s">
        <v>648</v>
      </c>
      <c r="H58" s="350" t="s">
        <v>119</v>
      </c>
      <c r="I58" s="352" t="s">
        <v>489</v>
      </c>
      <c r="J58" s="353" t="s">
        <v>554</v>
      </c>
      <c r="K58" s="354" t="s">
        <v>420</v>
      </c>
      <c r="L58" s="353">
        <v>20222391</v>
      </c>
      <c r="M58" s="379">
        <v>44900</v>
      </c>
      <c r="N58" s="70">
        <f t="shared" si="1"/>
        <v>1</v>
      </c>
      <c r="O58" s="70">
        <f t="shared" si="2"/>
        <v>0</v>
      </c>
      <c r="P58" s="135" t="str">
        <f t="shared" si="3"/>
        <v>Gastos_com_Pessoal</v>
      </c>
    </row>
    <row r="59" spans="1:16" ht="24" x14ac:dyDescent="0.2">
      <c r="A59" s="363">
        <v>56</v>
      </c>
      <c r="B59" s="348">
        <v>44930</v>
      </c>
      <c r="C59" s="623">
        <v>44896</v>
      </c>
      <c r="D59" s="350" t="s">
        <v>107</v>
      </c>
      <c r="E59" s="350" t="s">
        <v>334</v>
      </c>
      <c r="F59" s="351">
        <v>330</v>
      </c>
      <c r="G59" s="350" t="s">
        <v>649</v>
      </c>
      <c r="H59" s="350" t="s">
        <v>120</v>
      </c>
      <c r="I59" s="352" t="s">
        <v>650</v>
      </c>
      <c r="J59" s="353" t="s">
        <v>554</v>
      </c>
      <c r="K59" s="354" t="s">
        <v>420</v>
      </c>
      <c r="L59" s="353">
        <v>39427</v>
      </c>
      <c r="M59" s="379">
        <v>44911</v>
      </c>
      <c r="N59" s="70">
        <f t="shared" si="1"/>
        <v>1</v>
      </c>
      <c r="O59" s="70">
        <f t="shared" si="2"/>
        <v>0</v>
      </c>
      <c r="P59" s="135" t="str">
        <f t="shared" si="3"/>
        <v>Gastos_Gerais</v>
      </c>
    </row>
    <row r="60" spans="1:16" ht="36" x14ac:dyDescent="0.2">
      <c r="A60" s="363">
        <v>57</v>
      </c>
      <c r="B60" s="348">
        <v>44930</v>
      </c>
      <c r="C60" s="623">
        <v>44896</v>
      </c>
      <c r="D60" s="350" t="s">
        <v>107</v>
      </c>
      <c r="E60" s="350" t="s">
        <v>370</v>
      </c>
      <c r="F60" s="351">
        <v>758.7</v>
      </c>
      <c r="G60" s="350" t="s">
        <v>651</v>
      </c>
      <c r="H60" s="350" t="s">
        <v>131</v>
      </c>
      <c r="I60" s="352" t="s">
        <v>652</v>
      </c>
      <c r="J60" s="353" t="s">
        <v>554</v>
      </c>
      <c r="K60" s="354" t="s">
        <v>420</v>
      </c>
      <c r="L60" s="353">
        <v>11318</v>
      </c>
      <c r="M60" s="379">
        <v>44900</v>
      </c>
      <c r="N60" s="70">
        <f t="shared" si="1"/>
        <v>1</v>
      </c>
      <c r="O60" s="70">
        <f t="shared" si="2"/>
        <v>0</v>
      </c>
      <c r="P60" s="135" t="str">
        <f t="shared" si="3"/>
        <v>Gastos_Gerais</v>
      </c>
    </row>
    <row r="61" spans="1:16" ht="24" x14ac:dyDescent="0.2">
      <c r="A61" s="363">
        <v>58</v>
      </c>
      <c r="B61" s="348">
        <v>44930</v>
      </c>
      <c r="C61" s="623">
        <v>44896</v>
      </c>
      <c r="D61" s="350" t="s">
        <v>107</v>
      </c>
      <c r="E61" s="350" t="s">
        <v>300</v>
      </c>
      <c r="F61" s="351">
        <v>936.96</v>
      </c>
      <c r="G61" s="350" t="s">
        <v>653</v>
      </c>
      <c r="H61" s="350" t="s">
        <v>131</v>
      </c>
      <c r="I61" s="352" t="s">
        <v>654</v>
      </c>
      <c r="J61" s="353" t="s">
        <v>554</v>
      </c>
      <c r="K61" s="354" t="s">
        <v>420</v>
      </c>
      <c r="L61" s="353">
        <v>4819</v>
      </c>
      <c r="M61" s="379">
        <v>44924</v>
      </c>
      <c r="N61" s="70">
        <f t="shared" si="1"/>
        <v>1</v>
      </c>
      <c r="O61" s="70">
        <f t="shared" si="2"/>
        <v>0</v>
      </c>
      <c r="P61" s="135" t="str">
        <f t="shared" si="3"/>
        <v>Gastos_Gerais</v>
      </c>
    </row>
    <row r="62" spans="1:16" ht="36" x14ac:dyDescent="0.2">
      <c r="A62" s="363">
        <v>59</v>
      </c>
      <c r="B62" s="348">
        <v>44930</v>
      </c>
      <c r="C62" s="623">
        <v>44927</v>
      </c>
      <c r="D62" s="350" t="s">
        <v>107</v>
      </c>
      <c r="E62" s="350" t="s">
        <v>254</v>
      </c>
      <c r="F62" s="351">
        <v>1584.59</v>
      </c>
      <c r="G62" s="350" t="s">
        <v>655</v>
      </c>
      <c r="H62" s="350" t="s">
        <v>127</v>
      </c>
      <c r="I62" s="352" t="s">
        <v>656</v>
      </c>
      <c r="J62" s="353" t="s">
        <v>554</v>
      </c>
      <c r="K62" s="354" t="s">
        <v>420</v>
      </c>
      <c r="L62" s="353">
        <v>98</v>
      </c>
      <c r="M62" s="379">
        <v>44924</v>
      </c>
      <c r="N62" s="70">
        <f t="shared" si="1"/>
        <v>1</v>
      </c>
      <c r="O62" s="70">
        <f t="shared" si="2"/>
        <v>1</v>
      </c>
      <c r="P62" s="135" t="str">
        <f t="shared" si="3"/>
        <v>Gastos_Gerais</v>
      </c>
    </row>
    <row r="63" spans="1:16" ht="24" x14ac:dyDescent="0.2">
      <c r="A63" s="363">
        <v>60</v>
      </c>
      <c r="B63" s="348">
        <v>44930</v>
      </c>
      <c r="C63" s="623">
        <v>44927</v>
      </c>
      <c r="D63" s="350" t="s">
        <v>107</v>
      </c>
      <c r="E63" s="350" t="s">
        <v>320</v>
      </c>
      <c r="F63" s="351">
        <v>1500</v>
      </c>
      <c r="G63" s="350" t="s">
        <v>657</v>
      </c>
      <c r="H63" s="350" t="s">
        <v>123</v>
      </c>
      <c r="I63" s="352" t="s">
        <v>658</v>
      </c>
      <c r="J63" s="353" t="s">
        <v>554</v>
      </c>
      <c r="K63" s="354" t="s">
        <v>420</v>
      </c>
      <c r="L63" s="353">
        <v>2030340</v>
      </c>
      <c r="M63" s="379">
        <v>44931</v>
      </c>
      <c r="N63" s="70">
        <f t="shared" si="1"/>
        <v>1</v>
      </c>
      <c r="O63" s="70">
        <f t="shared" si="2"/>
        <v>1</v>
      </c>
      <c r="P63" s="135" t="str">
        <f t="shared" si="3"/>
        <v>Gastos_Gerais</v>
      </c>
    </row>
    <row r="64" spans="1:16" ht="24" x14ac:dyDescent="0.2">
      <c r="A64" s="363">
        <v>61</v>
      </c>
      <c r="B64" s="359">
        <v>44930</v>
      </c>
      <c r="C64" s="349">
        <v>44927</v>
      </c>
      <c r="D64" s="352" t="s">
        <v>107</v>
      </c>
      <c r="E64" s="352" t="s">
        <v>334</v>
      </c>
      <c r="F64" s="361">
        <v>16.8</v>
      </c>
      <c r="G64" s="352" t="s">
        <v>659</v>
      </c>
      <c r="H64" s="352" t="s">
        <v>131</v>
      </c>
      <c r="I64" s="352" t="s">
        <v>660</v>
      </c>
      <c r="J64" s="354" t="s">
        <v>577</v>
      </c>
      <c r="K64" s="354" t="s">
        <v>578</v>
      </c>
      <c r="L64" s="354">
        <v>355763398</v>
      </c>
      <c r="M64" s="376">
        <v>44930</v>
      </c>
      <c r="N64" s="70">
        <f t="shared" si="1"/>
        <v>1</v>
      </c>
      <c r="O64" s="70">
        <f t="shared" si="2"/>
        <v>1</v>
      </c>
      <c r="P64" s="135" t="str">
        <f t="shared" si="3"/>
        <v>Gastos_Gerais</v>
      </c>
    </row>
    <row r="65" spans="1:16" ht="36" x14ac:dyDescent="0.2">
      <c r="A65" s="363">
        <v>62</v>
      </c>
      <c r="B65" s="348">
        <v>44930</v>
      </c>
      <c r="C65" s="623">
        <v>44927</v>
      </c>
      <c r="D65" s="350" t="s">
        <v>107</v>
      </c>
      <c r="E65" s="350" t="s">
        <v>334</v>
      </c>
      <c r="F65" s="351">
        <v>60</v>
      </c>
      <c r="G65" s="352" t="s">
        <v>661</v>
      </c>
      <c r="H65" s="350" t="s">
        <v>121</v>
      </c>
      <c r="I65" s="352" t="s">
        <v>662</v>
      </c>
      <c r="J65" s="354" t="s">
        <v>577</v>
      </c>
      <c r="K65" s="354" t="s">
        <v>578</v>
      </c>
      <c r="L65" s="353">
        <v>355763398</v>
      </c>
      <c r="M65" s="379">
        <v>44930</v>
      </c>
      <c r="N65" s="70">
        <f t="shared" si="1"/>
        <v>1</v>
      </c>
      <c r="O65" s="70">
        <f t="shared" si="2"/>
        <v>1</v>
      </c>
      <c r="P65" s="135" t="str">
        <f t="shared" si="3"/>
        <v>Gastos_Gerais</v>
      </c>
    </row>
    <row r="66" spans="1:16" ht="36" x14ac:dyDescent="0.2">
      <c r="A66" s="363">
        <v>63</v>
      </c>
      <c r="B66" s="348">
        <v>44930</v>
      </c>
      <c r="C66" s="623">
        <v>44927</v>
      </c>
      <c r="D66" s="350" t="s">
        <v>107</v>
      </c>
      <c r="E66" s="350" t="s">
        <v>334</v>
      </c>
      <c r="F66" s="351">
        <v>60</v>
      </c>
      <c r="G66" s="350" t="s">
        <v>663</v>
      </c>
      <c r="H66" s="350" t="s">
        <v>121</v>
      </c>
      <c r="I66" s="352" t="s">
        <v>664</v>
      </c>
      <c r="J66" s="353" t="s">
        <v>577</v>
      </c>
      <c r="K66" s="354" t="s">
        <v>578</v>
      </c>
      <c r="L66" s="353">
        <v>355763398</v>
      </c>
      <c r="M66" s="379">
        <v>44930</v>
      </c>
      <c r="N66" s="70">
        <f t="shared" si="1"/>
        <v>1</v>
      </c>
      <c r="O66" s="70">
        <f t="shared" si="2"/>
        <v>1</v>
      </c>
      <c r="P66" s="135" t="str">
        <f t="shared" si="3"/>
        <v>Gastos_Gerais</v>
      </c>
    </row>
    <row r="67" spans="1:16" ht="25.5" x14ac:dyDescent="0.2">
      <c r="A67" s="363">
        <v>64</v>
      </c>
      <c r="B67" s="348">
        <v>44930</v>
      </c>
      <c r="C67" s="623">
        <v>44927</v>
      </c>
      <c r="D67" s="350" t="s">
        <v>96</v>
      </c>
      <c r="E67" s="350" t="s">
        <v>181</v>
      </c>
      <c r="F67" s="351">
        <v>197.2</v>
      </c>
      <c r="G67" s="352" t="s">
        <v>597</v>
      </c>
      <c r="H67" s="350" t="s">
        <v>122</v>
      </c>
      <c r="I67" s="352" t="s">
        <v>665</v>
      </c>
      <c r="J67" s="353" t="s">
        <v>577</v>
      </c>
      <c r="K67" s="354" t="s">
        <v>578</v>
      </c>
      <c r="L67" s="353">
        <v>355763398</v>
      </c>
      <c r="M67" s="379">
        <v>44930</v>
      </c>
      <c r="N67" s="70">
        <f t="shared" si="1"/>
        <v>1</v>
      </c>
      <c r="O67" s="70">
        <f t="shared" si="2"/>
        <v>1</v>
      </c>
      <c r="P67" s="135" t="str">
        <f t="shared" si="3"/>
        <v>Gastos_com_Pessoal</v>
      </c>
    </row>
    <row r="68" spans="1:16" ht="25.5" x14ac:dyDescent="0.2">
      <c r="A68" s="363">
        <v>65</v>
      </c>
      <c r="B68" s="348">
        <v>44930</v>
      </c>
      <c r="C68" s="623">
        <v>44927</v>
      </c>
      <c r="D68" s="350" t="s">
        <v>96</v>
      </c>
      <c r="E68" s="350" t="s">
        <v>183</v>
      </c>
      <c r="F68" s="351">
        <v>65.73</v>
      </c>
      <c r="G68" s="352" t="s">
        <v>598</v>
      </c>
      <c r="H68" s="350" t="s">
        <v>122</v>
      </c>
      <c r="I68" s="352" t="s">
        <v>665</v>
      </c>
      <c r="J68" s="353" t="s">
        <v>577</v>
      </c>
      <c r="K68" s="354" t="s">
        <v>578</v>
      </c>
      <c r="L68" s="353">
        <v>355763398</v>
      </c>
      <c r="M68" s="379">
        <v>44930</v>
      </c>
      <c r="N68" s="70">
        <f t="shared" si="1"/>
        <v>1</v>
      </c>
      <c r="O68" s="70">
        <f t="shared" si="2"/>
        <v>1</v>
      </c>
      <c r="P68" s="135" t="str">
        <f t="shared" si="3"/>
        <v>Gastos_com_Pessoal</v>
      </c>
    </row>
    <row r="69" spans="1:16" ht="36" x14ac:dyDescent="0.2">
      <c r="A69" s="363">
        <v>66</v>
      </c>
      <c r="B69" s="348">
        <v>44930</v>
      </c>
      <c r="C69" s="623">
        <v>44927</v>
      </c>
      <c r="D69" s="350" t="s">
        <v>96</v>
      </c>
      <c r="E69" s="350" t="s">
        <v>185</v>
      </c>
      <c r="F69" s="351">
        <v>553.45000000000005</v>
      </c>
      <c r="G69" s="350" t="s">
        <v>599</v>
      </c>
      <c r="H69" s="350" t="s">
        <v>122</v>
      </c>
      <c r="I69" s="352" t="s">
        <v>665</v>
      </c>
      <c r="J69" s="353" t="s">
        <v>577</v>
      </c>
      <c r="K69" s="354" t="s">
        <v>578</v>
      </c>
      <c r="L69" s="353">
        <v>355763398</v>
      </c>
      <c r="M69" s="379">
        <v>44930</v>
      </c>
      <c r="N69" s="70">
        <f t="shared" si="1"/>
        <v>1</v>
      </c>
      <c r="O69" s="70">
        <f t="shared" si="2"/>
        <v>1</v>
      </c>
      <c r="P69" s="135" t="str">
        <f t="shared" si="3"/>
        <v>Gastos_com_Pessoal</v>
      </c>
    </row>
    <row r="70" spans="1:16" ht="25.5" x14ac:dyDescent="0.2">
      <c r="A70" s="363">
        <v>67</v>
      </c>
      <c r="B70" s="348">
        <v>44930</v>
      </c>
      <c r="C70" s="623">
        <v>44927</v>
      </c>
      <c r="D70" s="350" t="s">
        <v>96</v>
      </c>
      <c r="E70" s="350" t="s">
        <v>179</v>
      </c>
      <c r="F70" s="351">
        <v>172.48</v>
      </c>
      <c r="G70" s="350" t="s">
        <v>595</v>
      </c>
      <c r="H70" s="350" t="s">
        <v>127</v>
      </c>
      <c r="I70" s="352" t="s">
        <v>666</v>
      </c>
      <c r="J70" s="353" t="s">
        <v>577</v>
      </c>
      <c r="K70" s="354" t="s">
        <v>578</v>
      </c>
      <c r="L70" s="353">
        <v>355763398</v>
      </c>
      <c r="M70" s="379">
        <v>44930</v>
      </c>
      <c r="N70" s="70">
        <f t="shared" ref="N70:N133" si="7">IF(B70=0,0,IF(YEAR(B70)=$O$1,MONTH(B70)-$N$1+1,(YEAR(B70)-$O$1)*12-$N$1+1+MONTH(B70)))</f>
        <v>1</v>
      </c>
      <c r="O70" s="70">
        <f t="shared" ref="O70:O133" si="8">IF(C70=0,0,IF(YEAR(C70)=$O$1,MONTH(C70)-$N$1+1,(YEAR(C70)-$O$1)*12-$N$1+1+MONTH(C70)))</f>
        <v>1</v>
      </c>
      <c r="P70" s="135" t="str">
        <f t="shared" ref="P70:P133" si="9">SUBSTITUTE(D70," ","_")</f>
        <v>Gastos_com_Pessoal</v>
      </c>
    </row>
    <row r="71" spans="1:16" ht="25.5" x14ac:dyDescent="0.2">
      <c r="A71" s="363">
        <v>68</v>
      </c>
      <c r="B71" s="359">
        <v>44930</v>
      </c>
      <c r="C71" s="349">
        <v>44927</v>
      </c>
      <c r="D71" s="352" t="s">
        <v>96</v>
      </c>
      <c r="E71" s="350" t="s">
        <v>181</v>
      </c>
      <c r="F71" s="361">
        <v>1714.12</v>
      </c>
      <c r="G71" s="352" t="s">
        <v>597</v>
      </c>
      <c r="H71" s="352" t="s">
        <v>127</v>
      </c>
      <c r="I71" s="352" t="s">
        <v>666</v>
      </c>
      <c r="J71" s="353" t="s">
        <v>577</v>
      </c>
      <c r="K71" s="354" t="s">
        <v>578</v>
      </c>
      <c r="L71" s="353">
        <v>355763398</v>
      </c>
      <c r="M71" s="379">
        <v>44930</v>
      </c>
      <c r="N71" s="70">
        <f t="shared" si="7"/>
        <v>1</v>
      </c>
      <c r="O71" s="70">
        <f t="shared" si="8"/>
        <v>1</v>
      </c>
      <c r="P71" s="135" t="str">
        <f t="shared" si="9"/>
        <v>Gastos_com_Pessoal</v>
      </c>
    </row>
    <row r="72" spans="1:16" ht="25.5" x14ac:dyDescent="0.2">
      <c r="A72" s="363">
        <v>69</v>
      </c>
      <c r="B72" s="348">
        <v>44930</v>
      </c>
      <c r="C72" s="623">
        <v>44927</v>
      </c>
      <c r="D72" s="350" t="s">
        <v>96</v>
      </c>
      <c r="E72" s="350" t="s">
        <v>183</v>
      </c>
      <c r="F72" s="351">
        <v>571.37</v>
      </c>
      <c r="G72" s="350" t="s">
        <v>598</v>
      </c>
      <c r="H72" s="350" t="s">
        <v>127</v>
      </c>
      <c r="I72" s="352" t="s">
        <v>666</v>
      </c>
      <c r="J72" s="353" t="s">
        <v>577</v>
      </c>
      <c r="K72" s="354" t="s">
        <v>578</v>
      </c>
      <c r="L72" s="353">
        <v>355763398</v>
      </c>
      <c r="M72" s="379">
        <v>44930</v>
      </c>
      <c r="N72" s="70">
        <f t="shared" si="7"/>
        <v>1</v>
      </c>
      <c r="O72" s="70">
        <f t="shared" si="8"/>
        <v>1</v>
      </c>
      <c r="P72" s="135" t="str">
        <f t="shared" si="9"/>
        <v>Gastos_com_Pessoal</v>
      </c>
    </row>
    <row r="73" spans="1:16" ht="36" x14ac:dyDescent="0.2">
      <c r="A73" s="363">
        <v>70</v>
      </c>
      <c r="B73" s="348">
        <v>44930</v>
      </c>
      <c r="C73" s="623">
        <v>44927</v>
      </c>
      <c r="D73" s="350" t="s">
        <v>96</v>
      </c>
      <c r="E73" s="350" t="s">
        <v>185</v>
      </c>
      <c r="F73" s="351">
        <v>3963.38</v>
      </c>
      <c r="G73" s="350" t="s">
        <v>599</v>
      </c>
      <c r="H73" s="350" t="s">
        <v>127</v>
      </c>
      <c r="I73" s="352" t="s">
        <v>666</v>
      </c>
      <c r="J73" s="353" t="s">
        <v>577</v>
      </c>
      <c r="K73" s="354" t="s">
        <v>578</v>
      </c>
      <c r="L73" s="353">
        <v>355763398</v>
      </c>
      <c r="M73" s="379">
        <v>44930</v>
      </c>
      <c r="N73" s="70">
        <f t="shared" si="7"/>
        <v>1</v>
      </c>
      <c r="O73" s="70">
        <f t="shared" si="8"/>
        <v>1</v>
      </c>
      <c r="P73" s="135" t="str">
        <f t="shared" si="9"/>
        <v>Gastos_com_Pessoal</v>
      </c>
    </row>
    <row r="74" spans="1:16" ht="25.5" x14ac:dyDescent="0.2">
      <c r="A74" s="363">
        <v>71</v>
      </c>
      <c r="B74" s="348">
        <v>44930</v>
      </c>
      <c r="C74" s="623">
        <v>44927</v>
      </c>
      <c r="D74" s="350" t="s">
        <v>96</v>
      </c>
      <c r="E74" s="350" t="s">
        <v>181</v>
      </c>
      <c r="F74" s="351">
        <v>326.86</v>
      </c>
      <c r="G74" s="352" t="s">
        <v>597</v>
      </c>
      <c r="H74" s="350" t="s">
        <v>122</v>
      </c>
      <c r="I74" s="352" t="s">
        <v>667</v>
      </c>
      <c r="J74" s="353" t="s">
        <v>577</v>
      </c>
      <c r="K74" s="354" t="s">
        <v>578</v>
      </c>
      <c r="L74" s="353">
        <v>355763398</v>
      </c>
      <c r="M74" s="379">
        <v>44930</v>
      </c>
      <c r="N74" s="70">
        <f t="shared" si="7"/>
        <v>1</v>
      </c>
      <c r="O74" s="70">
        <f t="shared" si="8"/>
        <v>1</v>
      </c>
      <c r="P74" s="135" t="str">
        <f t="shared" si="9"/>
        <v>Gastos_com_Pessoal</v>
      </c>
    </row>
    <row r="75" spans="1:16" ht="25.5" x14ac:dyDescent="0.2">
      <c r="A75" s="363">
        <v>72</v>
      </c>
      <c r="B75" s="348">
        <v>44930</v>
      </c>
      <c r="C75" s="623">
        <v>44927</v>
      </c>
      <c r="D75" s="350" t="s">
        <v>96</v>
      </c>
      <c r="E75" s="350" t="s">
        <v>183</v>
      </c>
      <c r="F75" s="351">
        <v>108.95</v>
      </c>
      <c r="G75" s="352" t="s">
        <v>598</v>
      </c>
      <c r="H75" s="350" t="s">
        <v>122</v>
      </c>
      <c r="I75" s="352" t="s">
        <v>667</v>
      </c>
      <c r="J75" s="353" t="s">
        <v>577</v>
      </c>
      <c r="K75" s="354" t="s">
        <v>578</v>
      </c>
      <c r="L75" s="353">
        <v>355763398</v>
      </c>
      <c r="M75" s="379">
        <v>44930</v>
      </c>
      <c r="N75" s="70">
        <f t="shared" si="7"/>
        <v>1</v>
      </c>
      <c r="O75" s="70">
        <f t="shared" si="8"/>
        <v>1</v>
      </c>
      <c r="P75" s="135" t="str">
        <f t="shared" si="9"/>
        <v>Gastos_com_Pessoal</v>
      </c>
    </row>
    <row r="76" spans="1:16" ht="36" x14ac:dyDescent="0.2">
      <c r="A76" s="363">
        <v>73</v>
      </c>
      <c r="B76" s="348">
        <v>44930</v>
      </c>
      <c r="C76" s="623">
        <v>44927</v>
      </c>
      <c r="D76" s="350" t="s">
        <v>96</v>
      </c>
      <c r="E76" s="350" t="s">
        <v>185</v>
      </c>
      <c r="F76" s="351">
        <v>1051.1099999999999</v>
      </c>
      <c r="G76" s="352" t="s">
        <v>599</v>
      </c>
      <c r="H76" s="350" t="s">
        <v>122</v>
      </c>
      <c r="I76" s="352" t="s">
        <v>667</v>
      </c>
      <c r="J76" s="354" t="s">
        <v>577</v>
      </c>
      <c r="K76" s="354" t="s">
        <v>578</v>
      </c>
      <c r="L76" s="353">
        <v>355763398</v>
      </c>
      <c r="M76" s="379">
        <v>44930</v>
      </c>
      <c r="N76" s="70">
        <f t="shared" si="7"/>
        <v>1</v>
      </c>
      <c r="O76" s="70">
        <f t="shared" si="8"/>
        <v>1</v>
      </c>
      <c r="P76" s="135" t="str">
        <f t="shared" si="9"/>
        <v>Gastos_com_Pessoal</v>
      </c>
    </row>
    <row r="77" spans="1:16" ht="25.5" x14ac:dyDescent="0.2">
      <c r="A77" s="363">
        <v>74</v>
      </c>
      <c r="B77" s="348">
        <v>44930</v>
      </c>
      <c r="C77" s="623">
        <v>44927</v>
      </c>
      <c r="D77" s="350" t="s">
        <v>96</v>
      </c>
      <c r="E77" s="350" t="s">
        <v>181</v>
      </c>
      <c r="F77" s="351">
        <v>1097.3699999999999</v>
      </c>
      <c r="G77" s="350" t="s">
        <v>597</v>
      </c>
      <c r="H77" s="350" t="s">
        <v>123</v>
      </c>
      <c r="I77" s="352" t="s">
        <v>668</v>
      </c>
      <c r="J77" s="353" t="s">
        <v>577</v>
      </c>
      <c r="K77" s="354" t="s">
        <v>578</v>
      </c>
      <c r="L77" s="353">
        <v>355763398</v>
      </c>
      <c r="M77" s="379">
        <v>44930</v>
      </c>
      <c r="N77" s="70">
        <f t="shared" si="7"/>
        <v>1</v>
      </c>
      <c r="O77" s="70">
        <f t="shared" si="8"/>
        <v>1</v>
      </c>
      <c r="P77" s="135" t="str">
        <f t="shared" si="9"/>
        <v>Gastos_com_Pessoal</v>
      </c>
    </row>
    <row r="78" spans="1:16" ht="25.5" x14ac:dyDescent="0.2">
      <c r="A78" s="363">
        <v>75</v>
      </c>
      <c r="B78" s="348">
        <v>44930</v>
      </c>
      <c r="C78" s="623">
        <v>44927</v>
      </c>
      <c r="D78" s="350" t="s">
        <v>96</v>
      </c>
      <c r="E78" s="350" t="s">
        <v>183</v>
      </c>
      <c r="F78" s="351">
        <v>365.79</v>
      </c>
      <c r="G78" s="350" t="s">
        <v>598</v>
      </c>
      <c r="H78" s="350" t="s">
        <v>123</v>
      </c>
      <c r="I78" s="352" t="s">
        <v>668</v>
      </c>
      <c r="J78" s="353" t="s">
        <v>577</v>
      </c>
      <c r="K78" s="354" t="s">
        <v>578</v>
      </c>
      <c r="L78" s="353">
        <v>355763398</v>
      </c>
      <c r="M78" s="379">
        <v>44930</v>
      </c>
      <c r="N78" s="70">
        <f t="shared" si="7"/>
        <v>1</v>
      </c>
      <c r="O78" s="70">
        <f t="shared" si="8"/>
        <v>1</v>
      </c>
      <c r="P78" s="135" t="str">
        <f t="shared" si="9"/>
        <v>Gastos_com_Pessoal</v>
      </c>
    </row>
    <row r="79" spans="1:16" ht="36" x14ac:dyDescent="0.2">
      <c r="A79" s="363">
        <v>76</v>
      </c>
      <c r="B79" s="348">
        <v>44930</v>
      </c>
      <c r="C79" s="623">
        <v>44927</v>
      </c>
      <c r="D79" s="350" t="s">
        <v>96</v>
      </c>
      <c r="E79" s="350" t="s">
        <v>185</v>
      </c>
      <c r="F79" s="351">
        <v>1231.8900000000001</v>
      </c>
      <c r="G79" s="350" t="s">
        <v>599</v>
      </c>
      <c r="H79" s="350" t="s">
        <v>123</v>
      </c>
      <c r="I79" s="352" t="s">
        <v>668</v>
      </c>
      <c r="J79" s="353" t="s">
        <v>577</v>
      </c>
      <c r="K79" s="354" t="s">
        <v>578</v>
      </c>
      <c r="L79" s="353">
        <v>355763398</v>
      </c>
      <c r="M79" s="379">
        <v>44930</v>
      </c>
      <c r="N79" s="70">
        <f t="shared" si="7"/>
        <v>1</v>
      </c>
      <c r="O79" s="70">
        <f t="shared" si="8"/>
        <v>1</v>
      </c>
      <c r="P79" s="135" t="str">
        <f t="shared" si="9"/>
        <v>Gastos_com_Pessoal</v>
      </c>
    </row>
    <row r="80" spans="1:16" ht="25.5" x14ac:dyDescent="0.2">
      <c r="A80" s="363">
        <v>77</v>
      </c>
      <c r="B80" s="441">
        <v>44930</v>
      </c>
      <c r="C80" s="433">
        <v>44927</v>
      </c>
      <c r="D80" s="380" t="s">
        <v>96</v>
      </c>
      <c r="E80" s="380" t="s">
        <v>177</v>
      </c>
      <c r="F80" s="383">
        <v>1984.54</v>
      </c>
      <c r="G80" s="352" t="s">
        <v>604</v>
      </c>
      <c r="H80" s="380" t="s">
        <v>127</v>
      </c>
      <c r="I80" s="380" t="s">
        <v>666</v>
      </c>
      <c r="J80" s="384" t="s">
        <v>605</v>
      </c>
      <c r="K80" s="384" t="s">
        <v>606</v>
      </c>
      <c r="L80" s="384" t="s">
        <v>669</v>
      </c>
      <c r="M80" s="434">
        <v>44930</v>
      </c>
      <c r="N80" s="70">
        <f t="shared" si="7"/>
        <v>1</v>
      </c>
      <c r="O80" s="70">
        <f t="shared" si="8"/>
        <v>1</v>
      </c>
      <c r="P80" s="135" t="str">
        <f t="shared" si="9"/>
        <v>Gastos_com_Pessoal</v>
      </c>
    </row>
    <row r="81" spans="1:16" ht="24" x14ac:dyDescent="0.2">
      <c r="A81" s="363">
        <v>78</v>
      </c>
      <c r="B81" s="348">
        <v>44930</v>
      </c>
      <c r="C81" s="623">
        <v>44896</v>
      </c>
      <c r="D81" s="350" t="s">
        <v>107</v>
      </c>
      <c r="E81" s="350" t="s">
        <v>282</v>
      </c>
      <c r="F81" s="351">
        <v>546.72</v>
      </c>
      <c r="G81" s="352" t="s">
        <v>670</v>
      </c>
      <c r="H81" s="350" t="s">
        <v>124</v>
      </c>
      <c r="I81" s="352" t="s">
        <v>671</v>
      </c>
      <c r="J81" s="353" t="s">
        <v>554</v>
      </c>
      <c r="K81" s="354" t="s">
        <v>672</v>
      </c>
      <c r="L81" s="353" t="s">
        <v>673</v>
      </c>
      <c r="M81" s="379">
        <v>44930</v>
      </c>
      <c r="N81" s="70">
        <f t="shared" si="7"/>
        <v>1</v>
      </c>
      <c r="O81" s="70">
        <f t="shared" si="8"/>
        <v>0</v>
      </c>
      <c r="P81" s="135" t="str">
        <f t="shared" si="9"/>
        <v>Gastos_Gerais</v>
      </c>
    </row>
    <row r="82" spans="1:16" ht="24" x14ac:dyDescent="0.2">
      <c r="A82" s="363">
        <v>79</v>
      </c>
      <c r="B82" s="348">
        <v>44931</v>
      </c>
      <c r="C82" s="623">
        <v>44896</v>
      </c>
      <c r="D82" s="350" t="s">
        <v>107</v>
      </c>
      <c r="E82" s="350" t="s">
        <v>360</v>
      </c>
      <c r="F82" s="351">
        <v>279.58</v>
      </c>
      <c r="G82" s="352" t="s">
        <v>674</v>
      </c>
      <c r="H82" s="350" t="s">
        <v>123</v>
      </c>
      <c r="I82" s="352" t="s">
        <v>457</v>
      </c>
      <c r="J82" s="353" t="s">
        <v>554</v>
      </c>
      <c r="K82" s="354" t="s">
        <v>420</v>
      </c>
      <c r="L82" s="353">
        <v>822784</v>
      </c>
      <c r="M82" s="379">
        <v>44911</v>
      </c>
      <c r="N82" s="70">
        <f t="shared" si="7"/>
        <v>1</v>
      </c>
      <c r="O82" s="70">
        <f t="shared" si="8"/>
        <v>0</v>
      </c>
      <c r="P82" s="135" t="str">
        <f t="shared" si="9"/>
        <v>Gastos_Gerais</v>
      </c>
    </row>
    <row r="83" spans="1:16" ht="24" x14ac:dyDescent="0.2">
      <c r="A83" s="363">
        <v>80</v>
      </c>
      <c r="B83" s="348">
        <v>44931</v>
      </c>
      <c r="C83" s="623">
        <v>44927</v>
      </c>
      <c r="D83" s="350" t="s">
        <v>107</v>
      </c>
      <c r="E83" s="350" t="s">
        <v>300</v>
      </c>
      <c r="F83" s="351">
        <v>283.39999999999998</v>
      </c>
      <c r="G83" s="350" t="s">
        <v>653</v>
      </c>
      <c r="H83" s="350" t="s">
        <v>122</v>
      </c>
      <c r="I83" s="352" t="s">
        <v>675</v>
      </c>
      <c r="J83" s="353" t="s">
        <v>554</v>
      </c>
      <c r="K83" s="354" t="s">
        <v>420</v>
      </c>
      <c r="L83" s="353">
        <v>6128</v>
      </c>
      <c r="M83" s="379">
        <v>44925</v>
      </c>
      <c r="N83" s="70">
        <f t="shared" si="7"/>
        <v>1</v>
      </c>
      <c r="O83" s="70">
        <f t="shared" si="8"/>
        <v>1</v>
      </c>
      <c r="P83" s="135" t="str">
        <f t="shared" si="9"/>
        <v>Gastos_Gerais</v>
      </c>
    </row>
    <row r="84" spans="1:16" x14ac:dyDescent="0.2">
      <c r="A84" s="363">
        <v>81</v>
      </c>
      <c r="B84" s="348">
        <v>44931</v>
      </c>
      <c r="C84" s="623">
        <v>44927</v>
      </c>
      <c r="D84" s="350" t="s">
        <v>107</v>
      </c>
      <c r="E84" s="350" t="s">
        <v>320</v>
      </c>
      <c r="F84" s="351">
        <v>1500</v>
      </c>
      <c r="G84" s="350" t="s">
        <v>676</v>
      </c>
      <c r="H84" s="350" t="s">
        <v>127</v>
      </c>
      <c r="I84" s="352" t="s">
        <v>658</v>
      </c>
      <c r="J84" s="370" t="s">
        <v>554</v>
      </c>
      <c r="K84" s="370" t="s">
        <v>420</v>
      </c>
      <c r="L84" s="375">
        <v>2030857</v>
      </c>
      <c r="M84" s="630">
        <v>44932</v>
      </c>
      <c r="N84" s="70">
        <f t="shared" si="7"/>
        <v>1</v>
      </c>
      <c r="O84" s="70">
        <f t="shared" si="8"/>
        <v>1</v>
      </c>
      <c r="P84" s="135" t="str">
        <f t="shared" si="9"/>
        <v>Gastos_Gerais</v>
      </c>
    </row>
    <row r="85" spans="1:16" ht="24" x14ac:dyDescent="0.2">
      <c r="A85" s="363">
        <v>82</v>
      </c>
      <c r="B85" s="348">
        <v>44931</v>
      </c>
      <c r="C85" s="623">
        <v>44927</v>
      </c>
      <c r="D85" s="350" t="s">
        <v>107</v>
      </c>
      <c r="E85" s="366" t="s">
        <v>320</v>
      </c>
      <c r="F85" s="367">
        <v>1500</v>
      </c>
      <c r="G85" s="366" t="s">
        <v>677</v>
      </c>
      <c r="H85" s="350" t="s">
        <v>128</v>
      </c>
      <c r="I85" s="352" t="s">
        <v>658</v>
      </c>
      <c r="J85" s="353" t="s">
        <v>554</v>
      </c>
      <c r="K85" s="354" t="s">
        <v>420</v>
      </c>
      <c r="L85" s="353">
        <v>2030870</v>
      </c>
      <c r="M85" s="379">
        <v>44932</v>
      </c>
      <c r="N85" s="70">
        <f t="shared" si="7"/>
        <v>1</v>
      </c>
      <c r="O85" s="70">
        <f t="shared" si="8"/>
        <v>1</v>
      </c>
      <c r="P85" s="135" t="str">
        <f t="shared" si="9"/>
        <v>Gastos_Gerais</v>
      </c>
    </row>
    <row r="86" spans="1:16" x14ac:dyDescent="0.2">
      <c r="A86" s="363">
        <v>83</v>
      </c>
      <c r="B86" s="381">
        <v>44931</v>
      </c>
      <c r="C86" s="433">
        <v>44896</v>
      </c>
      <c r="D86" s="380" t="s">
        <v>107</v>
      </c>
      <c r="E86" s="423" t="s">
        <v>294</v>
      </c>
      <c r="F86" s="424">
        <v>51444.2</v>
      </c>
      <c r="G86" s="423" t="s">
        <v>678</v>
      </c>
      <c r="H86" s="380" t="s">
        <v>123</v>
      </c>
      <c r="I86" s="380" t="s">
        <v>679</v>
      </c>
      <c r="J86" s="384" t="s">
        <v>554</v>
      </c>
      <c r="K86" s="384" t="s">
        <v>420</v>
      </c>
      <c r="L86" s="384">
        <v>211</v>
      </c>
      <c r="M86" s="434">
        <v>44929</v>
      </c>
      <c r="N86" s="70">
        <f t="shared" si="7"/>
        <v>1</v>
      </c>
      <c r="O86" s="70">
        <f t="shared" si="8"/>
        <v>0</v>
      </c>
      <c r="P86" s="135" t="str">
        <f t="shared" si="9"/>
        <v>Gastos_Gerais</v>
      </c>
    </row>
    <row r="87" spans="1:16" ht="25.5" x14ac:dyDescent="0.2">
      <c r="A87" s="363">
        <v>84</v>
      </c>
      <c r="B87" s="348">
        <v>44931</v>
      </c>
      <c r="C87" s="623">
        <v>44927</v>
      </c>
      <c r="D87" s="350" t="s">
        <v>96</v>
      </c>
      <c r="E87" s="366" t="s">
        <v>98</v>
      </c>
      <c r="F87" s="367">
        <v>1522.47</v>
      </c>
      <c r="G87" s="366" t="s">
        <v>680</v>
      </c>
      <c r="H87" s="350" t="s">
        <v>124</v>
      </c>
      <c r="I87" s="352" t="s">
        <v>681</v>
      </c>
      <c r="J87" s="353" t="s">
        <v>577</v>
      </c>
      <c r="K87" s="354" t="s">
        <v>559</v>
      </c>
      <c r="L87" s="353" t="s">
        <v>515</v>
      </c>
      <c r="M87" s="379">
        <v>44931</v>
      </c>
      <c r="N87" s="70">
        <f t="shared" si="7"/>
        <v>1</v>
      </c>
      <c r="O87" s="70">
        <f t="shared" si="8"/>
        <v>1</v>
      </c>
      <c r="P87" s="135" t="str">
        <f t="shared" si="9"/>
        <v>Gastos_com_Pessoal</v>
      </c>
    </row>
    <row r="88" spans="1:16" ht="36" x14ac:dyDescent="0.2">
      <c r="A88" s="363">
        <v>85</v>
      </c>
      <c r="B88" s="348">
        <v>44931</v>
      </c>
      <c r="C88" s="623">
        <v>44927</v>
      </c>
      <c r="D88" s="350" t="s">
        <v>96</v>
      </c>
      <c r="E88" s="366" t="s">
        <v>196</v>
      </c>
      <c r="F88" s="367">
        <v>374</v>
      </c>
      <c r="G88" s="366" t="s">
        <v>682</v>
      </c>
      <c r="H88" s="350" t="s">
        <v>124</v>
      </c>
      <c r="I88" s="352" t="s">
        <v>683</v>
      </c>
      <c r="J88" s="353" t="s">
        <v>559</v>
      </c>
      <c r="K88" s="354" t="s">
        <v>420</v>
      </c>
      <c r="L88" s="353">
        <v>196036</v>
      </c>
      <c r="M88" s="379">
        <v>44932</v>
      </c>
      <c r="N88" s="70">
        <f t="shared" si="7"/>
        <v>1</v>
      </c>
      <c r="O88" s="70">
        <f t="shared" si="8"/>
        <v>1</v>
      </c>
      <c r="P88" s="135" t="str">
        <f t="shared" si="9"/>
        <v>Gastos_com_Pessoal</v>
      </c>
    </row>
    <row r="89" spans="1:16" ht="25.5" x14ac:dyDescent="0.2">
      <c r="A89" s="363">
        <v>86</v>
      </c>
      <c r="B89" s="364">
        <v>44931</v>
      </c>
      <c r="C89" s="622">
        <v>44927</v>
      </c>
      <c r="D89" s="366" t="s">
        <v>96</v>
      </c>
      <c r="E89" s="366" t="s">
        <v>181</v>
      </c>
      <c r="F89" s="367">
        <v>969.81</v>
      </c>
      <c r="G89" s="366" t="s">
        <v>597</v>
      </c>
      <c r="H89" s="366" t="s">
        <v>127</v>
      </c>
      <c r="I89" s="368" t="s">
        <v>684</v>
      </c>
      <c r="J89" s="369" t="s">
        <v>577</v>
      </c>
      <c r="K89" s="370" t="s">
        <v>578</v>
      </c>
      <c r="L89" s="369">
        <v>155904595</v>
      </c>
      <c r="M89" s="630">
        <v>44931</v>
      </c>
      <c r="N89" s="70">
        <f t="shared" si="7"/>
        <v>1</v>
      </c>
      <c r="O89" s="70">
        <f t="shared" si="8"/>
        <v>1</v>
      </c>
      <c r="P89" s="135" t="str">
        <f t="shared" si="9"/>
        <v>Gastos_com_Pessoal</v>
      </c>
    </row>
    <row r="90" spans="1:16" ht="25.5" x14ac:dyDescent="0.2">
      <c r="A90" s="363">
        <v>87</v>
      </c>
      <c r="B90" s="348">
        <v>44931</v>
      </c>
      <c r="C90" s="623">
        <v>44927</v>
      </c>
      <c r="D90" s="350" t="s">
        <v>96</v>
      </c>
      <c r="E90" s="350" t="s">
        <v>183</v>
      </c>
      <c r="F90" s="351">
        <v>323.27</v>
      </c>
      <c r="G90" s="350" t="s">
        <v>598</v>
      </c>
      <c r="H90" s="350" t="s">
        <v>127</v>
      </c>
      <c r="I90" s="352" t="s">
        <v>684</v>
      </c>
      <c r="J90" s="353" t="s">
        <v>577</v>
      </c>
      <c r="K90" s="354" t="s">
        <v>578</v>
      </c>
      <c r="L90" s="353">
        <v>155904595</v>
      </c>
      <c r="M90" s="379">
        <v>44931</v>
      </c>
      <c r="N90" s="70">
        <f t="shared" si="7"/>
        <v>1</v>
      </c>
      <c r="O90" s="70">
        <f t="shared" si="8"/>
        <v>1</v>
      </c>
      <c r="P90" s="135" t="str">
        <f t="shared" si="9"/>
        <v>Gastos_com_Pessoal</v>
      </c>
    </row>
    <row r="91" spans="1:16" ht="36" x14ac:dyDescent="0.2">
      <c r="A91" s="363">
        <v>88</v>
      </c>
      <c r="B91" s="348">
        <v>44931</v>
      </c>
      <c r="C91" s="623">
        <v>44927</v>
      </c>
      <c r="D91" s="350" t="s">
        <v>96</v>
      </c>
      <c r="E91" s="350" t="s">
        <v>185</v>
      </c>
      <c r="F91" s="351">
        <v>558.01</v>
      </c>
      <c r="G91" s="350" t="s">
        <v>599</v>
      </c>
      <c r="H91" s="350" t="s">
        <v>127</v>
      </c>
      <c r="I91" s="352" t="s">
        <v>684</v>
      </c>
      <c r="J91" s="353" t="s">
        <v>577</v>
      </c>
      <c r="K91" s="354" t="s">
        <v>578</v>
      </c>
      <c r="L91" s="353">
        <v>155904595</v>
      </c>
      <c r="M91" s="379">
        <v>44931</v>
      </c>
      <c r="N91" s="70">
        <f t="shared" si="7"/>
        <v>1</v>
      </c>
      <c r="O91" s="70">
        <f t="shared" si="8"/>
        <v>1</v>
      </c>
      <c r="P91" s="135" t="str">
        <f t="shared" si="9"/>
        <v>Gastos_com_Pessoal</v>
      </c>
    </row>
    <row r="92" spans="1:16" ht="25.5" x14ac:dyDescent="0.2">
      <c r="A92" s="363">
        <v>89</v>
      </c>
      <c r="B92" s="348">
        <v>44931</v>
      </c>
      <c r="C92" s="623">
        <v>44927</v>
      </c>
      <c r="D92" s="350" t="s">
        <v>96</v>
      </c>
      <c r="E92" s="350" t="s">
        <v>183</v>
      </c>
      <c r="F92" s="383">
        <v>814.29</v>
      </c>
      <c r="G92" s="350" t="s">
        <v>685</v>
      </c>
      <c r="H92" s="350" t="s">
        <v>128</v>
      </c>
      <c r="I92" s="352" t="s">
        <v>686</v>
      </c>
      <c r="J92" s="353" t="s">
        <v>577</v>
      </c>
      <c r="K92" s="354" t="s">
        <v>578</v>
      </c>
      <c r="L92" s="353">
        <v>155904595</v>
      </c>
      <c r="M92" s="379">
        <v>44931</v>
      </c>
      <c r="N92" s="70">
        <f t="shared" si="7"/>
        <v>1</v>
      </c>
      <c r="O92" s="70">
        <f t="shared" si="8"/>
        <v>1</v>
      </c>
      <c r="P92" s="135" t="str">
        <f t="shared" si="9"/>
        <v>Gastos_com_Pessoal</v>
      </c>
    </row>
    <row r="93" spans="1:16" ht="25.5" x14ac:dyDescent="0.2">
      <c r="A93" s="363">
        <v>90</v>
      </c>
      <c r="B93" s="348">
        <v>44931</v>
      </c>
      <c r="C93" s="623">
        <v>44927</v>
      </c>
      <c r="D93" s="350" t="s">
        <v>96</v>
      </c>
      <c r="E93" s="350" t="s">
        <v>181</v>
      </c>
      <c r="F93" s="351">
        <v>2309.0700000000002</v>
      </c>
      <c r="G93" s="352" t="s">
        <v>687</v>
      </c>
      <c r="H93" s="350" t="s">
        <v>128</v>
      </c>
      <c r="I93" s="352" t="s">
        <v>686</v>
      </c>
      <c r="J93" s="353" t="s">
        <v>577</v>
      </c>
      <c r="K93" s="354" t="s">
        <v>578</v>
      </c>
      <c r="L93" s="353">
        <v>155904595</v>
      </c>
      <c r="M93" s="379">
        <v>44931</v>
      </c>
      <c r="N93" s="70">
        <f t="shared" si="7"/>
        <v>1</v>
      </c>
      <c r="O93" s="70">
        <f t="shared" si="8"/>
        <v>1</v>
      </c>
      <c r="P93" s="135" t="str">
        <f t="shared" si="9"/>
        <v>Gastos_com_Pessoal</v>
      </c>
    </row>
    <row r="94" spans="1:16" s="319" customFormat="1" ht="25.5" x14ac:dyDescent="0.2">
      <c r="A94" s="363">
        <v>91</v>
      </c>
      <c r="B94" s="359">
        <v>44931</v>
      </c>
      <c r="C94" s="623">
        <v>44927</v>
      </c>
      <c r="D94" s="352" t="s">
        <v>96</v>
      </c>
      <c r="E94" s="352" t="s">
        <v>183</v>
      </c>
      <c r="F94" s="361">
        <v>908.1</v>
      </c>
      <c r="G94" s="352" t="s">
        <v>688</v>
      </c>
      <c r="H94" s="352" t="s">
        <v>132</v>
      </c>
      <c r="I94" s="352" t="s">
        <v>689</v>
      </c>
      <c r="J94" s="354" t="s">
        <v>577</v>
      </c>
      <c r="K94" s="354" t="s">
        <v>578</v>
      </c>
      <c r="L94" s="354">
        <v>155904595</v>
      </c>
      <c r="M94" s="376">
        <v>44931</v>
      </c>
      <c r="N94" s="70">
        <f t="shared" si="7"/>
        <v>1</v>
      </c>
      <c r="O94" s="70">
        <f t="shared" si="8"/>
        <v>1</v>
      </c>
      <c r="P94" s="135" t="str">
        <f t="shared" si="9"/>
        <v>Gastos_com_Pessoal</v>
      </c>
    </row>
    <row r="95" spans="1:16" ht="25.5" x14ac:dyDescent="0.2">
      <c r="A95" s="363">
        <v>92</v>
      </c>
      <c r="B95" s="348">
        <v>44931</v>
      </c>
      <c r="C95" s="623">
        <v>44927</v>
      </c>
      <c r="D95" s="350" t="s">
        <v>96</v>
      </c>
      <c r="E95" s="350" t="s">
        <v>181</v>
      </c>
      <c r="F95" s="351">
        <v>2619.62</v>
      </c>
      <c r="G95" s="350" t="s">
        <v>690</v>
      </c>
      <c r="H95" s="350" t="s">
        <v>132</v>
      </c>
      <c r="I95" s="352" t="s">
        <v>689</v>
      </c>
      <c r="J95" s="353" t="s">
        <v>577</v>
      </c>
      <c r="K95" s="354" t="s">
        <v>578</v>
      </c>
      <c r="L95" s="353">
        <v>155904595</v>
      </c>
      <c r="M95" s="379">
        <v>44931</v>
      </c>
      <c r="N95" s="70">
        <f t="shared" si="7"/>
        <v>1</v>
      </c>
      <c r="O95" s="70">
        <f t="shared" si="8"/>
        <v>1</v>
      </c>
      <c r="P95" s="135" t="str">
        <f t="shared" si="9"/>
        <v>Gastos_com_Pessoal</v>
      </c>
    </row>
    <row r="96" spans="1:16" ht="25.5" x14ac:dyDescent="0.2">
      <c r="A96" s="363">
        <v>93</v>
      </c>
      <c r="B96" s="387">
        <v>44931</v>
      </c>
      <c r="C96" s="349">
        <v>44927</v>
      </c>
      <c r="D96" s="368" t="s">
        <v>96</v>
      </c>
      <c r="E96" s="368" t="s">
        <v>183</v>
      </c>
      <c r="F96" s="373">
        <v>913.82</v>
      </c>
      <c r="G96" s="350" t="s">
        <v>691</v>
      </c>
      <c r="H96" s="368" t="s">
        <v>132</v>
      </c>
      <c r="I96" s="368" t="s">
        <v>692</v>
      </c>
      <c r="J96" s="369" t="s">
        <v>577</v>
      </c>
      <c r="K96" s="370" t="s">
        <v>578</v>
      </c>
      <c r="L96" s="369">
        <v>155904595</v>
      </c>
      <c r="M96" s="379">
        <v>44931</v>
      </c>
      <c r="N96" s="70">
        <f t="shared" si="7"/>
        <v>1</v>
      </c>
      <c r="O96" s="70">
        <f t="shared" si="8"/>
        <v>1</v>
      </c>
      <c r="P96" s="135" t="str">
        <f t="shared" si="9"/>
        <v>Gastos_com_Pessoal</v>
      </c>
    </row>
    <row r="97" spans="1:16" ht="25.5" x14ac:dyDescent="0.2">
      <c r="A97" s="363">
        <v>94</v>
      </c>
      <c r="B97" s="348">
        <v>44931</v>
      </c>
      <c r="C97" s="623">
        <v>44927</v>
      </c>
      <c r="D97" s="350" t="s">
        <v>96</v>
      </c>
      <c r="E97" s="350" t="s">
        <v>181</v>
      </c>
      <c r="F97" s="351">
        <v>2576.2399999999998</v>
      </c>
      <c r="G97" s="350" t="s">
        <v>690</v>
      </c>
      <c r="H97" s="350" t="s">
        <v>132</v>
      </c>
      <c r="I97" s="352" t="s">
        <v>692</v>
      </c>
      <c r="J97" s="353" t="s">
        <v>577</v>
      </c>
      <c r="K97" s="354" t="s">
        <v>578</v>
      </c>
      <c r="L97" s="353">
        <v>155904595</v>
      </c>
      <c r="M97" s="379">
        <v>44931</v>
      </c>
      <c r="N97" s="70">
        <f t="shared" si="7"/>
        <v>1</v>
      </c>
      <c r="O97" s="70">
        <f t="shared" si="8"/>
        <v>1</v>
      </c>
      <c r="P97" s="135" t="str">
        <f t="shared" si="9"/>
        <v>Gastos_com_Pessoal</v>
      </c>
    </row>
    <row r="98" spans="1:16" ht="25.5" x14ac:dyDescent="0.2">
      <c r="A98" s="363">
        <v>95</v>
      </c>
      <c r="B98" s="364">
        <v>44931</v>
      </c>
      <c r="C98" s="622">
        <v>44927</v>
      </c>
      <c r="D98" s="366" t="s">
        <v>96</v>
      </c>
      <c r="E98" s="366" t="s">
        <v>183</v>
      </c>
      <c r="F98" s="367">
        <v>917.06</v>
      </c>
      <c r="G98" s="366" t="s">
        <v>693</v>
      </c>
      <c r="H98" s="366" t="s">
        <v>434</v>
      </c>
      <c r="I98" s="368" t="s">
        <v>694</v>
      </c>
      <c r="J98" s="369" t="s">
        <v>577</v>
      </c>
      <c r="K98" s="370" t="s">
        <v>578</v>
      </c>
      <c r="L98" s="353">
        <v>155904595</v>
      </c>
      <c r="M98" s="379">
        <v>44931</v>
      </c>
      <c r="N98" s="70">
        <f t="shared" si="7"/>
        <v>1</v>
      </c>
      <c r="O98" s="70">
        <f t="shared" si="8"/>
        <v>1</v>
      </c>
      <c r="P98" s="135" t="str">
        <f t="shared" si="9"/>
        <v>Gastos_com_Pessoal</v>
      </c>
    </row>
    <row r="99" spans="1:16" ht="25.5" x14ac:dyDescent="0.2">
      <c r="A99" s="363">
        <v>96</v>
      </c>
      <c r="B99" s="359">
        <v>44931</v>
      </c>
      <c r="C99" s="349">
        <v>44927</v>
      </c>
      <c r="D99" s="352" t="s">
        <v>96</v>
      </c>
      <c r="E99" s="352" t="s">
        <v>181</v>
      </c>
      <c r="F99" s="361">
        <v>2555.75</v>
      </c>
      <c r="G99" s="352" t="s">
        <v>695</v>
      </c>
      <c r="H99" s="352" t="s">
        <v>434</v>
      </c>
      <c r="I99" s="352" t="s">
        <v>694</v>
      </c>
      <c r="J99" s="353" t="s">
        <v>577</v>
      </c>
      <c r="K99" s="354" t="s">
        <v>578</v>
      </c>
      <c r="L99" s="353">
        <v>155904595</v>
      </c>
      <c r="M99" s="379">
        <v>44931</v>
      </c>
      <c r="N99" s="70">
        <f t="shared" si="7"/>
        <v>1</v>
      </c>
      <c r="O99" s="70">
        <f t="shared" si="8"/>
        <v>1</v>
      </c>
      <c r="P99" s="135" t="str">
        <f t="shared" si="9"/>
        <v>Gastos_com_Pessoal</v>
      </c>
    </row>
    <row r="100" spans="1:16" ht="36" x14ac:dyDescent="0.2">
      <c r="A100" s="363">
        <v>97</v>
      </c>
      <c r="B100" s="348">
        <v>44931</v>
      </c>
      <c r="C100" s="623">
        <v>44927</v>
      </c>
      <c r="D100" s="350" t="s">
        <v>107</v>
      </c>
      <c r="E100" s="350" t="s">
        <v>334</v>
      </c>
      <c r="F100" s="351">
        <v>60</v>
      </c>
      <c r="G100" s="350" t="s">
        <v>696</v>
      </c>
      <c r="H100" s="350" t="s">
        <v>121</v>
      </c>
      <c r="I100" s="352" t="s">
        <v>662</v>
      </c>
      <c r="J100" s="353" t="s">
        <v>577</v>
      </c>
      <c r="K100" s="354" t="s">
        <v>578</v>
      </c>
      <c r="L100" s="353">
        <v>155904595</v>
      </c>
      <c r="M100" s="379">
        <v>44931</v>
      </c>
      <c r="N100" s="70">
        <f t="shared" si="7"/>
        <v>1</v>
      </c>
      <c r="O100" s="70">
        <f t="shared" si="8"/>
        <v>1</v>
      </c>
      <c r="P100" s="135" t="str">
        <f t="shared" si="9"/>
        <v>Gastos_Gerais</v>
      </c>
    </row>
    <row r="101" spans="1:16" ht="24" x14ac:dyDescent="0.2">
      <c r="A101" s="363">
        <v>98</v>
      </c>
      <c r="B101" s="364">
        <v>44932</v>
      </c>
      <c r="C101" s="622">
        <v>44896</v>
      </c>
      <c r="D101" s="366" t="s">
        <v>107</v>
      </c>
      <c r="E101" s="366" t="s">
        <v>224</v>
      </c>
      <c r="F101" s="367">
        <v>1610.61</v>
      </c>
      <c r="G101" s="366" t="s">
        <v>552</v>
      </c>
      <c r="H101" s="366" t="s">
        <v>132</v>
      </c>
      <c r="I101" s="368" t="s">
        <v>697</v>
      </c>
      <c r="J101" s="369" t="s">
        <v>554</v>
      </c>
      <c r="K101" s="354" t="s">
        <v>555</v>
      </c>
      <c r="L101" s="353" t="s">
        <v>698</v>
      </c>
      <c r="M101" s="379">
        <v>44932</v>
      </c>
      <c r="N101" s="70">
        <f t="shared" si="7"/>
        <v>1</v>
      </c>
      <c r="O101" s="70">
        <f t="shared" si="8"/>
        <v>0</v>
      </c>
      <c r="P101" s="135" t="str">
        <f t="shared" si="9"/>
        <v>Gastos_Gerais</v>
      </c>
    </row>
    <row r="102" spans="1:16" ht="24" x14ac:dyDescent="0.2">
      <c r="A102" s="363">
        <v>99</v>
      </c>
      <c r="B102" s="348">
        <v>44932</v>
      </c>
      <c r="C102" s="623">
        <v>44896</v>
      </c>
      <c r="D102" s="350" t="s">
        <v>107</v>
      </c>
      <c r="E102" s="350" t="s">
        <v>214</v>
      </c>
      <c r="F102" s="351">
        <v>6300</v>
      </c>
      <c r="G102" s="350" t="s">
        <v>699</v>
      </c>
      <c r="H102" s="350" t="s">
        <v>120</v>
      </c>
      <c r="I102" s="352" t="s">
        <v>700</v>
      </c>
      <c r="J102" s="353" t="s">
        <v>554</v>
      </c>
      <c r="K102" s="354" t="s">
        <v>554</v>
      </c>
      <c r="L102" s="353">
        <v>23430</v>
      </c>
      <c r="M102" s="379">
        <v>44932</v>
      </c>
      <c r="N102" s="70">
        <f t="shared" si="7"/>
        <v>1</v>
      </c>
      <c r="O102" s="70">
        <f t="shared" si="8"/>
        <v>0</v>
      </c>
      <c r="P102" s="135" t="str">
        <f t="shared" si="9"/>
        <v>Gastos_Gerais</v>
      </c>
    </row>
    <row r="103" spans="1:16" ht="24" x14ac:dyDescent="0.2">
      <c r="A103" s="363">
        <v>100</v>
      </c>
      <c r="B103" s="348">
        <v>44932</v>
      </c>
      <c r="C103" s="623">
        <v>44896</v>
      </c>
      <c r="D103" s="350" t="s">
        <v>107</v>
      </c>
      <c r="E103" s="350" t="s">
        <v>216</v>
      </c>
      <c r="F103" s="351">
        <v>1392.53</v>
      </c>
      <c r="G103" s="350" t="s">
        <v>701</v>
      </c>
      <c r="H103" s="350" t="s">
        <v>120</v>
      </c>
      <c r="I103" s="352" t="s">
        <v>700</v>
      </c>
      <c r="J103" s="353" t="s">
        <v>554</v>
      </c>
      <c r="K103" s="354" t="s">
        <v>554</v>
      </c>
      <c r="L103" s="353">
        <v>23430</v>
      </c>
      <c r="M103" s="379">
        <v>44932</v>
      </c>
      <c r="N103" s="70">
        <f t="shared" si="7"/>
        <v>1</v>
      </c>
      <c r="O103" s="70">
        <f t="shared" si="8"/>
        <v>0</v>
      </c>
      <c r="P103" s="135" t="str">
        <f t="shared" si="9"/>
        <v>Gastos_Gerais</v>
      </c>
    </row>
    <row r="104" spans="1:16" ht="24" x14ac:dyDescent="0.2">
      <c r="A104" s="363">
        <v>101</v>
      </c>
      <c r="B104" s="348">
        <v>44932</v>
      </c>
      <c r="C104" s="623">
        <v>44896</v>
      </c>
      <c r="D104" s="350" t="s">
        <v>107</v>
      </c>
      <c r="E104" s="350" t="s">
        <v>220</v>
      </c>
      <c r="F104" s="383">
        <v>555.97</v>
      </c>
      <c r="G104" s="350" t="s">
        <v>702</v>
      </c>
      <c r="H104" s="350" t="s">
        <v>120</v>
      </c>
      <c r="I104" s="352" t="s">
        <v>700</v>
      </c>
      <c r="J104" s="353" t="s">
        <v>554</v>
      </c>
      <c r="K104" s="354" t="s">
        <v>554</v>
      </c>
      <c r="L104" s="353">
        <v>23430</v>
      </c>
      <c r="M104" s="379">
        <v>44932</v>
      </c>
      <c r="N104" s="70">
        <f t="shared" si="7"/>
        <v>1</v>
      </c>
      <c r="O104" s="70">
        <f t="shared" si="8"/>
        <v>0</v>
      </c>
      <c r="P104" s="135" t="str">
        <f t="shared" si="9"/>
        <v>Gastos_Gerais</v>
      </c>
    </row>
    <row r="105" spans="1:16" x14ac:dyDescent="0.2">
      <c r="A105" s="363">
        <v>102</v>
      </c>
      <c r="B105" s="348">
        <v>44932</v>
      </c>
      <c r="C105" s="623">
        <v>44896</v>
      </c>
      <c r="D105" s="350" t="s">
        <v>107</v>
      </c>
      <c r="E105" s="350" t="s">
        <v>222</v>
      </c>
      <c r="F105" s="351">
        <v>1669.69</v>
      </c>
      <c r="G105" s="350" t="s">
        <v>557</v>
      </c>
      <c r="H105" s="350" t="s">
        <v>128</v>
      </c>
      <c r="I105" s="352" t="s">
        <v>558</v>
      </c>
      <c r="J105" s="353" t="s">
        <v>554</v>
      </c>
      <c r="K105" s="354" t="s">
        <v>420</v>
      </c>
      <c r="L105" s="353">
        <v>94306477</v>
      </c>
      <c r="M105" s="379">
        <v>44932</v>
      </c>
      <c r="N105" s="70">
        <f t="shared" si="7"/>
        <v>1</v>
      </c>
      <c r="O105" s="70">
        <f t="shared" si="8"/>
        <v>0</v>
      </c>
      <c r="P105" s="135" t="str">
        <f t="shared" si="9"/>
        <v>Gastos_Gerais</v>
      </c>
    </row>
    <row r="106" spans="1:16" ht="24" x14ac:dyDescent="0.2">
      <c r="A106" s="363">
        <v>103</v>
      </c>
      <c r="B106" s="348">
        <v>44930</v>
      </c>
      <c r="C106" s="623">
        <v>44896</v>
      </c>
      <c r="D106" s="350" t="s">
        <v>107</v>
      </c>
      <c r="E106" s="350" t="s">
        <v>334</v>
      </c>
      <c r="F106" s="351">
        <v>330</v>
      </c>
      <c r="G106" s="350" t="s">
        <v>649</v>
      </c>
      <c r="H106" s="350" t="s">
        <v>120</v>
      </c>
      <c r="I106" s="352" t="s">
        <v>650</v>
      </c>
      <c r="J106" s="353" t="s">
        <v>554</v>
      </c>
      <c r="K106" s="354" t="s">
        <v>420</v>
      </c>
      <c r="L106" s="353">
        <v>39427</v>
      </c>
      <c r="M106" s="379">
        <v>44911</v>
      </c>
      <c r="N106" s="70">
        <f t="shared" si="7"/>
        <v>1</v>
      </c>
      <c r="O106" s="70">
        <f t="shared" si="8"/>
        <v>0</v>
      </c>
      <c r="P106" s="135" t="str">
        <f t="shared" si="9"/>
        <v>Gastos_Gerais</v>
      </c>
    </row>
    <row r="107" spans="1:16" x14ac:dyDescent="0.2">
      <c r="A107" s="363">
        <v>104</v>
      </c>
      <c r="B107" s="348">
        <v>44932</v>
      </c>
      <c r="C107" s="623">
        <v>44896</v>
      </c>
      <c r="D107" s="350" t="s">
        <v>107</v>
      </c>
      <c r="E107" s="350" t="s">
        <v>294</v>
      </c>
      <c r="F107" s="351">
        <v>58818.11</v>
      </c>
      <c r="G107" s="350" t="s">
        <v>703</v>
      </c>
      <c r="H107" s="350" t="s">
        <v>127</v>
      </c>
      <c r="I107" s="352" t="s">
        <v>679</v>
      </c>
      <c r="J107" s="353" t="s">
        <v>554</v>
      </c>
      <c r="K107" s="354" t="s">
        <v>420</v>
      </c>
      <c r="L107" s="353">
        <v>213</v>
      </c>
      <c r="M107" s="379">
        <v>44564</v>
      </c>
      <c r="N107" s="70">
        <f t="shared" si="7"/>
        <v>1</v>
      </c>
      <c r="O107" s="70">
        <f t="shared" si="8"/>
        <v>0</v>
      </c>
      <c r="P107" s="135" t="str">
        <f t="shared" si="9"/>
        <v>Gastos_Gerais</v>
      </c>
    </row>
    <row r="108" spans="1:16" ht="25.5" x14ac:dyDescent="0.2">
      <c r="A108" s="363">
        <v>105</v>
      </c>
      <c r="B108" s="348">
        <v>44932</v>
      </c>
      <c r="C108" s="623">
        <v>44927</v>
      </c>
      <c r="D108" s="350" t="s">
        <v>96</v>
      </c>
      <c r="E108" s="350" t="s">
        <v>198</v>
      </c>
      <c r="F108" s="351">
        <v>396.8</v>
      </c>
      <c r="G108" s="350" t="s">
        <v>614</v>
      </c>
      <c r="H108" s="350" t="s">
        <v>120</v>
      </c>
      <c r="I108" s="352" t="s">
        <v>615</v>
      </c>
      <c r="J108" s="353" t="s">
        <v>554</v>
      </c>
      <c r="K108" s="354" t="s">
        <v>420</v>
      </c>
      <c r="L108" s="353">
        <v>2916401</v>
      </c>
      <c r="M108" s="379">
        <v>44937</v>
      </c>
      <c r="N108" s="70">
        <f t="shared" si="7"/>
        <v>1</v>
      </c>
      <c r="O108" s="70">
        <f t="shared" si="8"/>
        <v>1</v>
      </c>
      <c r="P108" s="135" t="str">
        <f t="shared" si="9"/>
        <v>Gastos_com_Pessoal</v>
      </c>
    </row>
    <row r="109" spans="1:16" ht="24" x14ac:dyDescent="0.2">
      <c r="A109" s="363">
        <v>106</v>
      </c>
      <c r="B109" s="348">
        <v>44932</v>
      </c>
      <c r="C109" s="623">
        <v>44927</v>
      </c>
      <c r="D109" s="350" t="s">
        <v>107</v>
      </c>
      <c r="E109" s="350" t="s">
        <v>292</v>
      </c>
      <c r="F109" s="351">
        <v>252.44</v>
      </c>
      <c r="G109" s="350" t="s">
        <v>704</v>
      </c>
      <c r="H109" s="350" t="s">
        <v>120</v>
      </c>
      <c r="I109" s="352" t="s">
        <v>705</v>
      </c>
      <c r="J109" s="353" t="s">
        <v>554</v>
      </c>
      <c r="K109" s="354" t="s">
        <v>420</v>
      </c>
      <c r="L109" s="353">
        <v>2480</v>
      </c>
      <c r="M109" s="379">
        <v>44930</v>
      </c>
      <c r="N109" s="70">
        <f t="shared" si="7"/>
        <v>1</v>
      </c>
      <c r="O109" s="70">
        <f t="shared" si="8"/>
        <v>1</v>
      </c>
      <c r="P109" s="135" t="str">
        <f t="shared" si="9"/>
        <v>Gastos_Gerais</v>
      </c>
    </row>
    <row r="110" spans="1:16" x14ac:dyDescent="0.2">
      <c r="A110" s="363">
        <v>107</v>
      </c>
      <c r="B110" s="348">
        <v>44932</v>
      </c>
      <c r="C110" s="623">
        <v>44896</v>
      </c>
      <c r="D110" s="350" t="s">
        <v>107</v>
      </c>
      <c r="E110" s="350" t="s">
        <v>294</v>
      </c>
      <c r="F110" s="351">
        <v>13103.24</v>
      </c>
      <c r="G110" s="350" t="s">
        <v>706</v>
      </c>
      <c r="H110" s="350" t="s">
        <v>131</v>
      </c>
      <c r="I110" s="352" t="s">
        <v>707</v>
      </c>
      <c r="J110" s="353" t="s">
        <v>554</v>
      </c>
      <c r="K110" s="354" t="s">
        <v>420</v>
      </c>
      <c r="L110" s="353">
        <v>67</v>
      </c>
      <c r="M110" s="379">
        <v>44929</v>
      </c>
      <c r="N110" s="70">
        <f t="shared" si="7"/>
        <v>1</v>
      </c>
      <c r="O110" s="70">
        <f t="shared" si="8"/>
        <v>0</v>
      </c>
      <c r="P110" s="135" t="str">
        <f t="shared" si="9"/>
        <v>Gastos_Gerais</v>
      </c>
    </row>
    <row r="111" spans="1:16" x14ac:dyDescent="0.2">
      <c r="A111" s="363">
        <v>108</v>
      </c>
      <c r="B111" s="348">
        <v>44932</v>
      </c>
      <c r="C111" s="623">
        <v>44896</v>
      </c>
      <c r="D111" s="350" t="s">
        <v>107</v>
      </c>
      <c r="E111" s="350" t="s">
        <v>294</v>
      </c>
      <c r="F111" s="351">
        <v>41879.699999999997</v>
      </c>
      <c r="G111" s="350" t="s">
        <v>708</v>
      </c>
      <c r="H111" s="350" t="s">
        <v>121</v>
      </c>
      <c r="I111" s="352" t="s">
        <v>707</v>
      </c>
      <c r="J111" s="353" t="s">
        <v>554</v>
      </c>
      <c r="K111" s="354" t="s">
        <v>420</v>
      </c>
      <c r="L111" s="353">
        <v>68</v>
      </c>
      <c r="M111" s="379">
        <v>44929</v>
      </c>
      <c r="N111" s="70">
        <f t="shared" si="7"/>
        <v>1</v>
      </c>
      <c r="O111" s="70">
        <f t="shared" si="8"/>
        <v>0</v>
      </c>
      <c r="P111" s="135" t="str">
        <f t="shared" si="9"/>
        <v>Gastos_Gerais</v>
      </c>
    </row>
    <row r="112" spans="1:16" x14ac:dyDescent="0.2">
      <c r="A112" s="363">
        <v>109</v>
      </c>
      <c r="B112" s="348">
        <v>44932</v>
      </c>
      <c r="C112" s="623">
        <v>44896</v>
      </c>
      <c r="D112" s="350" t="s">
        <v>107</v>
      </c>
      <c r="E112" s="350" t="s">
        <v>294</v>
      </c>
      <c r="F112" s="383">
        <v>16021.56</v>
      </c>
      <c r="G112" s="350" t="s">
        <v>709</v>
      </c>
      <c r="H112" s="350" t="s">
        <v>132</v>
      </c>
      <c r="I112" s="352" t="s">
        <v>679</v>
      </c>
      <c r="J112" s="353" t="s">
        <v>554</v>
      </c>
      <c r="K112" s="354" t="s">
        <v>420</v>
      </c>
      <c r="L112" s="353">
        <v>214</v>
      </c>
      <c r="M112" s="379">
        <v>44930</v>
      </c>
      <c r="N112" s="70">
        <f t="shared" si="7"/>
        <v>1</v>
      </c>
      <c r="O112" s="70">
        <f t="shared" si="8"/>
        <v>0</v>
      </c>
      <c r="P112" s="135" t="str">
        <f t="shared" si="9"/>
        <v>Gastos_Gerais</v>
      </c>
    </row>
    <row r="113" spans="1:16" ht="24" x14ac:dyDescent="0.2">
      <c r="A113" s="363">
        <v>110</v>
      </c>
      <c r="B113" s="348">
        <v>44932</v>
      </c>
      <c r="C113" s="623">
        <v>44927</v>
      </c>
      <c r="D113" s="350" t="s">
        <v>107</v>
      </c>
      <c r="E113" s="350" t="s">
        <v>310</v>
      </c>
      <c r="F113" s="383">
        <v>232.3</v>
      </c>
      <c r="G113" s="350" t="s">
        <v>710</v>
      </c>
      <c r="H113" s="350" t="s">
        <v>123</v>
      </c>
      <c r="I113" s="352" t="s">
        <v>711</v>
      </c>
      <c r="J113" s="353" t="s">
        <v>554</v>
      </c>
      <c r="K113" s="354" t="s">
        <v>420</v>
      </c>
      <c r="L113" s="353">
        <v>248</v>
      </c>
      <c r="M113" s="379">
        <v>44928</v>
      </c>
      <c r="N113" s="70">
        <f t="shared" si="7"/>
        <v>1</v>
      </c>
      <c r="O113" s="70">
        <f t="shared" si="8"/>
        <v>1</v>
      </c>
      <c r="P113" s="135" t="str">
        <f t="shared" si="9"/>
        <v>Gastos_Gerais</v>
      </c>
    </row>
    <row r="114" spans="1:16" ht="24" x14ac:dyDescent="0.2">
      <c r="A114" s="363">
        <v>111</v>
      </c>
      <c r="B114" s="348">
        <v>44932</v>
      </c>
      <c r="C114" s="623">
        <v>44927</v>
      </c>
      <c r="D114" s="350" t="s">
        <v>107</v>
      </c>
      <c r="E114" s="350" t="s">
        <v>256</v>
      </c>
      <c r="F114" s="383">
        <v>630</v>
      </c>
      <c r="G114" s="350" t="s">
        <v>712</v>
      </c>
      <c r="H114" s="350" t="s">
        <v>122</v>
      </c>
      <c r="I114" s="352" t="s">
        <v>713</v>
      </c>
      <c r="J114" s="353" t="s">
        <v>554</v>
      </c>
      <c r="K114" s="354" t="s">
        <v>420</v>
      </c>
      <c r="L114" s="353">
        <v>202301</v>
      </c>
      <c r="M114" s="379">
        <v>44929</v>
      </c>
      <c r="N114" s="70">
        <f t="shared" si="7"/>
        <v>1</v>
      </c>
      <c r="O114" s="70">
        <f t="shared" si="8"/>
        <v>1</v>
      </c>
      <c r="P114" s="135" t="str">
        <f t="shared" si="9"/>
        <v>Gastos_Gerais</v>
      </c>
    </row>
    <row r="115" spans="1:16" ht="24" x14ac:dyDescent="0.2">
      <c r="A115" s="363">
        <v>112</v>
      </c>
      <c r="B115" s="348">
        <v>44932</v>
      </c>
      <c r="C115" s="623">
        <v>44927</v>
      </c>
      <c r="D115" s="350" t="s">
        <v>107</v>
      </c>
      <c r="E115" s="350" t="s">
        <v>310</v>
      </c>
      <c r="F115" s="383">
        <v>4105.55</v>
      </c>
      <c r="G115" s="350" t="s">
        <v>714</v>
      </c>
      <c r="H115" s="350" t="s">
        <v>123</v>
      </c>
      <c r="I115" s="352" t="s">
        <v>711</v>
      </c>
      <c r="J115" s="353" t="s">
        <v>554</v>
      </c>
      <c r="K115" s="354" t="s">
        <v>420</v>
      </c>
      <c r="L115" s="353">
        <v>247</v>
      </c>
      <c r="M115" s="379">
        <v>44928</v>
      </c>
      <c r="N115" s="70">
        <f t="shared" si="7"/>
        <v>1</v>
      </c>
      <c r="O115" s="70">
        <f t="shared" si="8"/>
        <v>1</v>
      </c>
      <c r="P115" s="135" t="str">
        <f t="shared" si="9"/>
        <v>Gastos_Gerais</v>
      </c>
    </row>
    <row r="116" spans="1:16" ht="36" x14ac:dyDescent="0.2">
      <c r="A116" s="363">
        <v>113</v>
      </c>
      <c r="B116" s="348">
        <v>44932</v>
      </c>
      <c r="C116" s="623">
        <v>44896</v>
      </c>
      <c r="D116" s="350" t="s">
        <v>96</v>
      </c>
      <c r="E116" s="350" t="s">
        <v>98</v>
      </c>
      <c r="F116" s="383">
        <v>1291.28</v>
      </c>
      <c r="G116" s="350" t="s">
        <v>715</v>
      </c>
      <c r="H116" s="350" t="s">
        <v>124</v>
      </c>
      <c r="I116" s="352" t="s">
        <v>716</v>
      </c>
      <c r="J116" s="353" t="s">
        <v>577</v>
      </c>
      <c r="K116" s="354" t="s">
        <v>559</v>
      </c>
      <c r="L116" s="353" t="s">
        <v>515</v>
      </c>
      <c r="M116" s="379">
        <v>44932</v>
      </c>
      <c r="N116" s="70">
        <f t="shared" si="7"/>
        <v>1</v>
      </c>
      <c r="O116" s="70">
        <f t="shared" si="8"/>
        <v>0</v>
      </c>
      <c r="P116" s="135" t="str">
        <f t="shared" si="9"/>
        <v>Gastos_com_Pessoal</v>
      </c>
    </row>
    <row r="117" spans="1:16" ht="36" x14ac:dyDescent="0.2">
      <c r="A117" s="363">
        <v>114</v>
      </c>
      <c r="B117" s="348">
        <v>44932</v>
      </c>
      <c r="C117" s="623">
        <v>44896</v>
      </c>
      <c r="D117" s="350" t="s">
        <v>96</v>
      </c>
      <c r="E117" s="350" t="s">
        <v>98</v>
      </c>
      <c r="F117" s="383">
        <v>1174.21</v>
      </c>
      <c r="G117" s="352" t="s">
        <v>717</v>
      </c>
      <c r="H117" s="350" t="s">
        <v>123</v>
      </c>
      <c r="I117" s="352" t="s">
        <v>718</v>
      </c>
      <c r="J117" s="353" t="s">
        <v>577</v>
      </c>
      <c r="K117" s="354" t="s">
        <v>559</v>
      </c>
      <c r="L117" s="353" t="s">
        <v>515</v>
      </c>
      <c r="M117" s="379">
        <v>44932</v>
      </c>
      <c r="N117" s="70">
        <f t="shared" si="7"/>
        <v>1</v>
      </c>
      <c r="O117" s="70">
        <f t="shared" si="8"/>
        <v>0</v>
      </c>
      <c r="P117" s="135" t="str">
        <f t="shared" si="9"/>
        <v>Gastos_com_Pessoal</v>
      </c>
    </row>
    <row r="118" spans="1:16" ht="36" x14ac:dyDescent="0.2">
      <c r="A118" s="363">
        <v>115</v>
      </c>
      <c r="B118" s="348">
        <v>44932</v>
      </c>
      <c r="C118" s="623">
        <v>44896</v>
      </c>
      <c r="D118" s="350" t="s">
        <v>96</v>
      </c>
      <c r="E118" s="350" t="s">
        <v>98</v>
      </c>
      <c r="F118" s="383">
        <v>555.66</v>
      </c>
      <c r="G118" s="368" t="s">
        <v>719</v>
      </c>
      <c r="H118" s="350" t="s">
        <v>130</v>
      </c>
      <c r="I118" s="352" t="s">
        <v>720</v>
      </c>
      <c r="J118" s="353" t="s">
        <v>577</v>
      </c>
      <c r="K118" s="354" t="s">
        <v>559</v>
      </c>
      <c r="L118" s="353" t="s">
        <v>515</v>
      </c>
      <c r="M118" s="379">
        <v>44932</v>
      </c>
      <c r="N118" s="70">
        <f t="shared" si="7"/>
        <v>1</v>
      </c>
      <c r="O118" s="70">
        <f t="shared" si="8"/>
        <v>0</v>
      </c>
      <c r="P118" s="135" t="str">
        <f t="shared" si="9"/>
        <v>Gastos_com_Pessoal</v>
      </c>
    </row>
    <row r="119" spans="1:16" ht="36" x14ac:dyDescent="0.2">
      <c r="A119" s="363">
        <v>116</v>
      </c>
      <c r="B119" s="387">
        <v>44932</v>
      </c>
      <c r="C119" s="626">
        <v>44896</v>
      </c>
      <c r="D119" s="368" t="s">
        <v>96</v>
      </c>
      <c r="E119" s="368" t="s">
        <v>98</v>
      </c>
      <c r="F119" s="424">
        <v>1454.4</v>
      </c>
      <c r="G119" s="368" t="s">
        <v>721</v>
      </c>
      <c r="H119" s="368" t="s">
        <v>129</v>
      </c>
      <c r="I119" s="368" t="s">
        <v>722</v>
      </c>
      <c r="J119" s="369" t="s">
        <v>577</v>
      </c>
      <c r="K119" s="370" t="s">
        <v>559</v>
      </c>
      <c r="L119" s="369" t="s">
        <v>515</v>
      </c>
      <c r="M119" s="630">
        <v>44932</v>
      </c>
      <c r="N119" s="70">
        <f t="shared" si="7"/>
        <v>1</v>
      </c>
      <c r="O119" s="70">
        <f t="shared" si="8"/>
        <v>0</v>
      </c>
      <c r="P119" s="135" t="str">
        <f t="shared" si="9"/>
        <v>Gastos_com_Pessoal</v>
      </c>
    </row>
    <row r="120" spans="1:16" ht="36" x14ac:dyDescent="0.2">
      <c r="A120" s="363">
        <v>117</v>
      </c>
      <c r="B120" s="348">
        <v>44932</v>
      </c>
      <c r="C120" s="623">
        <v>44896</v>
      </c>
      <c r="D120" s="350" t="s">
        <v>96</v>
      </c>
      <c r="E120" s="350" t="s">
        <v>98</v>
      </c>
      <c r="F120" s="351">
        <v>710.68</v>
      </c>
      <c r="G120" s="350" t="s">
        <v>723</v>
      </c>
      <c r="H120" s="350" t="s">
        <v>125</v>
      </c>
      <c r="I120" s="352" t="s">
        <v>724</v>
      </c>
      <c r="J120" s="353" t="s">
        <v>577</v>
      </c>
      <c r="K120" s="354" t="s">
        <v>559</v>
      </c>
      <c r="L120" s="353" t="s">
        <v>515</v>
      </c>
      <c r="M120" s="379">
        <v>44932</v>
      </c>
      <c r="N120" s="70">
        <f t="shared" si="7"/>
        <v>1</v>
      </c>
      <c r="O120" s="70">
        <f t="shared" si="8"/>
        <v>0</v>
      </c>
      <c r="P120" s="135" t="str">
        <f t="shared" si="9"/>
        <v>Gastos_com_Pessoal</v>
      </c>
    </row>
    <row r="121" spans="1:16" ht="36" x14ac:dyDescent="0.2">
      <c r="A121" s="363">
        <v>118</v>
      </c>
      <c r="B121" s="348">
        <v>44932</v>
      </c>
      <c r="C121" s="623">
        <v>44896</v>
      </c>
      <c r="D121" s="350" t="s">
        <v>96</v>
      </c>
      <c r="E121" s="350" t="s">
        <v>98</v>
      </c>
      <c r="F121" s="361">
        <v>726.81</v>
      </c>
      <c r="G121" s="350" t="s">
        <v>725</v>
      </c>
      <c r="H121" s="350" t="s">
        <v>123</v>
      </c>
      <c r="I121" s="352" t="s">
        <v>726</v>
      </c>
      <c r="J121" s="353" t="s">
        <v>577</v>
      </c>
      <c r="K121" s="354" t="s">
        <v>559</v>
      </c>
      <c r="L121" s="353" t="s">
        <v>515</v>
      </c>
      <c r="M121" s="379">
        <v>44932</v>
      </c>
      <c r="N121" s="70">
        <f t="shared" si="7"/>
        <v>1</v>
      </c>
      <c r="O121" s="70">
        <f t="shared" si="8"/>
        <v>0</v>
      </c>
      <c r="P121" s="135" t="str">
        <f t="shared" si="9"/>
        <v>Gastos_com_Pessoal</v>
      </c>
    </row>
    <row r="122" spans="1:16" ht="36" x14ac:dyDescent="0.2">
      <c r="A122" s="363">
        <v>119</v>
      </c>
      <c r="B122" s="348">
        <v>44932</v>
      </c>
      <c r="C122" s="623">
        <v>44896</v>
      </c>
      <c r="D122" s="350" t="s">
        <v>96</v>
      </c>
      <c r="E122" s="350" t="s">
        <v>98</v>
      </c>
      <c r="F122" s="361">
        <v>799.92</v>
      </c>
      <c r="G122" s="350" t="s">
        <v>727</v>
      </c>
      <c r="H122" s="350" t="s">
        <v>130</v>
      </c>
      <c r="I122" s="352" t="s">
        <v>728</v>
      </c>
      <c r="J122" s="353" t="s">
        <v>577</v>
      </c>
      <c r="K122" s="354" t="s">
        <v>559</v>
      </c>
      <c r="L122" s="353" t="s">
        <v>515</v>
      </c>
      <c r="M122" s="379">
        <v>44932</v>
      </c>
      <c r="N122" s="70">
        <f t="shared" si="7"/>
        <v>1</v>
      </c>
      <c r="O122" s="70">
        <f t="shared" si="8"/>
        <v>0</v>
      </c>
      <c r="P122" s="135" t="str">
        <f t="shared" si="9"/>
        <v>Gastos_com_Pessoal</v>
      </c>
    </row>
    <row r="123" spans="1:16" ht="36" x14ac:dyDescent="0.2">
      <c r="A123" s="363">
        <v>120</v>
      </c>
      <c r="B123" s="348">
        <v>44932</v>
      </c>
      <c r="C123" s="623">
        <v>44896</v>
      </c>
      <c r="D123" s="350" t="s">
        <v>96</v>
      </c>
      <c r="E123" s="350" t="s">
        <v>98</v>
      </c>
      <c r="F123" s="351">
        <v>111.86</v>
      </c>
      <c r="G123" s="350" t="s">
        <v>729</v>
      </c>
      <c r="H123" s="350" t="s">
        <v>130</v>
      </c>
      <c r="I123" s="352" t="s">
        <v>730</v>
      </c>
      <c r="J123" s="353" t="s">
        <v>577</v>
      </c>
      <c r="K123" s="354" t="s">
        <v>559</v>
      </c>
      <c r="L123" s="353" t="s">
        <v>515</v>
      </c>
      <c r="M123" s="379">
        <v>44932</v>
      </c>
      <c r="N123" s="70">
        <f t="shared" si="7"/>
        <v>1</v>
      </c>
      <c r="O123" s="70">
        <f t="shared" si="8"/>
        <v>0</v>
      </c>
      <c r="P123" s="135" t="str">
        <f t="shared" si="9"/>
        <v>Gastos_com_Pessoal</v>
      </c>
    </row>
    <row r="124" spans="1:16" ht="36" x14ac:dyDescent="0.2">
      <c r="A124" s="363">
        <v>121</v>
      </c>
      <c r="B124" s="348">
        <v>44932</v>
      </c>
      <c r="C124" s="623">
        <v>44896</v>
      </c>
      <c r="D124" s="350" t="s">
        <v>96</v>
      </c>
      <c r="E124" s="350" t="s">
        <v>98</v>
      </c>
      <c r="F124" s="351">
        <v>736.11</v>
      </c>
      <c r="G124" s="350" t="s">
        <v>725</v>
      </c>
      <c r="H124" s="350" t="s">
        <v>123</v>
      </c>
      <c r="I124" s="352" t="s">
        <v>731</v>
      </c>
      <c r="J124" s="353" t="s">
        <v>577</v>
      </c>
      <c r="K124" s="354" t="s">
        <v>559</v>
      </c>
      <c r="L124" s="353" t="s">
        <v>515</v>
      </c>
      <c r="M124" s="379">
        <v>44932</v>
      </c>
      <c r="N124" s="70">
        <f t="shared" si="7"/>
        <v>1</v>
      </c>
      <c r="O124" s="70">
        <f t="shared" si="8"/>
        <v>0</v>
      </c>
      <c r="P124" s="135" t="str">
        <f t="shared" si="9"/>
        <v>Gastos_com_Pessoal</v>
      </c>
    </row>
    <row r="125" spans="1:16" ht="36" x14ac:dyDescent="0.2">
      <c r="A125" s="363">
        <v>122</v>
      </c>
      <c r="B125" s="348">
        <v>44932</v>
      </c>
      <c r="C125" s="623">
        <v>44896</v>
      </c>
      <c r="D125" s="350" t="s">
        <v>96</v>
      </c>
      <c r="E125" s="350" t="s">
        <v>98</v>
      </c>
      <c r="F125" s="351">
        <v>504.85</v>
      </c>
      <c r="G125" s="350" t="s">
        <v>732</v>
      </c>
      <c r="H125" s="350" t="s">
        <v>130</v>
      </c>
      <c r="I125" s="352" t="s">
        <v>733</v>
      </c>
      <c r="J125" s="353" t="s">
        <v>577</v>
      </c>
      <c r="K125" s="354" t="s">
        <v>559</v>
      </c>
      <c r="L125" s="353" t="s">
        <v>515</v>
      </c>
      <c r="M125" s="379">
        <v>44932</v>
      </c>
      <c r="N125" s="70">
        <f t="shared" si="7"/>
        <v>1</v>
      </c>
      <c r="O125" s="70">
        <f t="shared" si="8"/>
        <v>0</v>
      </c>
      <c r="P125" s="135" t="str">
        <f t="shared" si="9"/>
        <v>Gastos_com_Pessoal</v>
      </c>
    </row>
    <row r="126" spans="1:16" ht="36" x14ac:dyDescent="0.2">
      <c r="A126" s="363">
        <v>123</v>
      </c>
      <c r="B126" s="348">
        <v>44932</v>
      </c>
      <c r="C126" s="623">
        <v>44927</v>
      </c>
      <c r="D126" s="350" t="s">
        <v>96</v>
      </c>
      <c r="E126" s="350" t="s">
        <v>196</v>
      </c>
      <c r="F126" s="351">
        <v>832.5</v>
      </c>
      <c r="G126" s="350" t="s">
        <v>734</v>
      </c>
      <c r="H126" s="350" t="s">
        <v>119</v>
      </c>
      <c r="I126" s="352" t="s">
        <v>735</v>
      </c>
      <c r="J126" s="353" t="s">
        <v>554</v>
      </c>
      <c r="K126" s="354" t="s">
        <v>736</v>
      </c>
      <c r="L126" s="353">
        <v>88454</v>
      </c>
      <c r="M126" s="379">
        <v>44932</v>
      </c>
      <c r="N126" s="70">
        <f t="shared" si="7"/>
        <v>1</v>
      </c>
      <c r="O126" s="70">
        <f t="shared" si="8"/>
        <v>1</v>
      </c>
      <c r="P126" s="135" t="str">
        <f t="shared" si="9"/>
        <v>Gastos_com_Pessoal</v>
      </c>
    </row>
    <row r="127" spans="1:16" ht="25.5" x14ac:dyDescent="0.2">
      <c r="A127" s="363">
        <v>124</v>
      </c>
      <c r="B127" s="348">
        <v>44932</v>
      </c>
      <c r="C127" s="623">
        <v>44927</v>
      </c>
      <c r="D127" s="350" t="s">
        <v>96</v>
      </c>
      <c r="E127" s="350" t="s">
        <v>196</v>
      </c>
      <c r="F127" s="351">
        <v>931.6</v>
      </c>
      <c r="G127" s="350" t="s">
        <v>737</v>
      </c>
      <c r="H127" s="350" t="s">
        <v>124</v>
      </c>
      <c r="I127" s="352" t="s">
        <v>738</v>
      </c>
      <c r="J127" s="353" t="s">
        <v>559</v>
      </c>
      <c r="K127" s="354" t="s">
        <v>555</v>
      </c>
      <c r="L127" s="353" t="s">
        <v>739</v>
      </c>
      <c r="M127" s="379">
        <v>44932</v>
      </c>
      <c r="N127" s="70">
        <f t="shared" si="7"/>
        <v>1</v>
      </c>
      <c r="O127" s="70">
        <f t="shared" si="8"/>
        <v>1</v>
      </c>
      <c r="P127" s="135" t="str">
        <f t="shared" si="9"/>
        <v>Gastos_com_Pessoal</v>
      </c>
    </row>
    <row r="128" spans="1:16" ht="24" x14ac:dyDescent="0.2">
      <c r="A128" s="363">
        <v>125</v>
      </c>
      <c r="B128" s="348">
        <v>44932</v>
      </c>
      <c r="C128" s="623">
        <v>44927</v>
      </c>
      <c r="D128" s="350" t="s">
        <v>107</v>
      </c>
      <c r="E128" s="350" t="s">
        <v>370</v>
      </c>
      <c r="F128" s="351">
        <v>140</v>
      </c>
      <c r="G128" s="350" t="s">
        <v>740</v>
      </c>
      <c r="H128" s="350" t="s">
        <v>434</v>
      </c>
      <c r="I128" s="352" t="s">
        <v>741</v>
      </c>
      <c r="J128" s="353" t="s">
        <v>559</v>
      </c>
      <c r="K128" s="354" t="s">
        <v>420</v>
      </c>
      <c r="L128" s="353">
        <v>14816</v>
      </c>
      <c r="M128" s="379">
        <v>44932</v>
      </c>
      <c r="N128" s="70">
        <f t="shared" si="7"/>
        <v>1</v>
      </c>
      <c r="O128" s="70">
        <f t="shared" si="8"/>
        <v>1</v>
      </c>
      <c r="P128" s="135" t="str">
        <f t="shared" si="9"/>
        <v>Gastos_Gerais</v>
      </c>
    </row>
    <row r="129" spans="1:16" ht="36" x14ac:dyDescent="0.2">
      <c r="A129" s="363">
        <v>126</v>
      </c>
      <c r="B129" s="348">
        <v>44932</v>
      </c>
      <c r="C129" s="623">
        <v>44927</v>
      </c>
      <c r="D129" s="350" t="s">
        <v>96</v>
      </c>
      <c r="E129" s="350" t="s">
        <v>196</v>
      </c>
      <c r="F129" s="351">
        <v>144.5</v>
      </c>
      <c r="G129" s="350" t="s">
        <v>737</v>
      </c>
      <c r="H129" s="350" t="s">
        <v>124</v>
      </c>
      <c r="I129" s="352" t="s">
        <v>683</v>
      </c>
      <c r="J129" s="353" t="s">
        <v>559</v>
      </c>
      <c r="K129" s="354" t="s">
        <v>420</v>
      </c>
      <c r="L129" s="353">
        <v>196057</v>
      </c>
      <c r="M129" s="379">
        <v>44932</v>
      </c>
      <c r="N129" s="70">
        <f t="shared" si="7"/>
        <v>1</v>
      </c>
      <c r="O129" s="70">
        <f t="shared" si="8"/>
        <v>1</v>
      </c>
      <c r="P129" s="135" t="str">
        <f t="shared" si="9"/>
        <v>Gastos_com_Pessoal</v>
      </c>
    </row>
    <row r="130" spans="1:16" ht="36" x14ac:dyDescent="0.2">
      <c r="A130" s="363">
        <v>127</v>
      </c>
      <c r="B130" s="348">
        <v>44932</v>
      </c>
      <c r="C130" s="623">
        <v>44927</v>
      </c>
      <c r="D130" s="350" t="s">
        <v>107</v>
      </c>
      <c r="E130" s="350" t="s">
        <v>310</v>
      </c>
      <c r="F130" s="351">
        <v>525</v>
      </c>
      <c r="G130" s="352" t="s">
        <v>742</v>
      </c>
      <c r="H130" s="350" t="s">
        <v>124</v>
      </c>
      <c r="I130" s="352" t="s">
        <v>743</v>
      </c>
      <c r="J130" s="353" t="s">
        <v>559</v>
      </c>
      <c r="K130" s="354" t="s">
        <v>420</v>
      </c>
      <c r="L130" s="353">
        <v>1398</v>
      </c>
      <c r="M130" s="379">
        <v>44925</v>
      </c>
      <c r="N130" s="70">
        <f t="shared" si="7"/>
        <v>1</v>
      </c>
      <c r="O130" s="70">
        <f t="shared" si="8"/>
        <v>1</v>
      </c>
      <c r="P130" s="135" t="str">
        <f t="shared" si="9"/>
        <v>Gastos_Gerais</v>
      </c>
    </row>
    <row r="131" spans="1:16" ht="25.5" x14ac:dyDescent="0.2">
      <c r="A131" s="363">
        <v>128</v>
      </c>
      <c r="B131" s="348">
        <v>44932</v>
      </c>
      <c r="C131" s="623">
        <v>44927</v>
      </c>
      <c r="D131" s="350" t="s">
        <v>96</v>
      </c>
      <c r="E131" s="350" t="s">
        <v>196</v>
      </c>
      <c r="F131" s="351">
        <v>288.3</v>
      </c>
      <c r="G131" s="352" t="s">
        <v>744</v>
      </c>
      <c r="H131" s="350" t="s">
        <v>119</v>
      </c>
      <c r="I131" s="352" t="s">
        <v>745</v>
      </c>
      <c r="J131" s="353" t="s">
        <v>559</v>
      </c>
      <c r="K131" s="354" t="s">
        <v>736</v>
      </c>
      <c r="L131" s="353">
        <v>5325</v>
      </c>
      <c r="M131" s="379">
        <v>44932</v>
      </c>
      <c r="N131" s="70">
        <f t="shared" si="7"/>
        <v>1</v>
      </c>
      <c r="O131" s="70">
        <f t="shared" si="8"/>
        <v>1</v>
      </c>
      <c r="P131" s="135" t="str">
        <f t="shared" si="9"/>
        <v>Gastos_com_Pessoal</v>
      </c>
    </row>
    <row r="132" spans="1:16" ht="25.5" x14ac:dyDescent="0.2">
      <c r="A132" s="363">
        <v>129</v>
      </c>
      <c r="B132" s="348">
        <v>44932</v>
      </c>
      <c r="C132" s="623">
        <v>44927</v>
      </c>
      <c r="D132" s="350" t="s">
        <v>96</v>
      </c>
      <c r="E132" s="350" t="s">
        <v>179</v>
      </c>
      <c r="F132" s="351">
        <v>135.88</v>
      </c>
      <c r="G132" s="352" t="s">
        <v>595</v>
      </c>
      <c r="H132" s="350" t="s">
        <v>132</v>
      </c>
      <c r="I132" s="352" t="s">
        <v>746</v>
      </c>
      <c r="J132" s="353" t="s">
        <v>577</v>
      </c>
      <c r="K132" s="354" t="s">
        <v>747</v>
      </c>
      <c r="L132" s="353" t="s">
        <v>515</v>
      </c>
      <c r="M132" s="379">
        <v>44932</v>
      </c>
      <c r="N132" s="70">
        <f t="shared" si="7"/>
        <v>1</v>
      </c>
      <c r="O132" s="70">
        <f t="shared" si="8"/>
        <v>1</v>
      </c>
      <c r="P132" s="135" t="str">
        <f t="shared" si="9"/>
        <v>Gastos_com_Pessoal</v>
      </c>
    </row>
    <row r="133" spans="1:16" ht="25.5" x14ac:dyDescent="0.2">
      <c r="A133" s="363">
        <v>130</v>
      </c>
      <c r="B133" s="348">
        <v>44932</v>
      </c>
      <c r="C133" s="623">
        <v>44927</v>
      </c>
      <c r="D133" s="350" t="s">
        <v>96</v>
      </c>
      <c r="E133" s="350" t="s">
        <v>181</v>
      </c>
      <c r="F133" s="351">
        <v>2174.0100000000002</v>
      </c>
      <c r="G133" s="352" t="s">
        <v>597</v>
      </c>
      <c r="H133" s="350" t="s">
        <v>132</v>
      </c>
      <c r="I133" s="352" t="s">
        <v>746</v>
      </c>
      <c r="J133" s="353" t="s">
        <v>577</v>
      </c>
      <c r="K133" s="354" t="s">
        <v>747</v>
      </c>
      <c r="L133" s="353" t="s">
        <v>515</v>
      </c>
      <c r="M133" s="379">
        <v>44932</v>
      </c>
      <c r="N133" s="70">
        <f t="shared" si="7"/>
        <v>1</v>
      </c>
      <c r="O133" s="70">
        <f t="shared" si="8"/>
        <v>1</v>
      </c>
      <c r="P133" s="135" t="str">
        <f t="shared" si="9"/>
        <v>Gastos_com_Pessoal</v>
      </c>
    </row>
    <row r="134" spans="1:16" ht="25.5" x14ac:dyDescent="0.2">
      <c r="A134" s="363">
        <v>131</v>
      </c>
      <c r="B134" s="348">
        <v>44932</v>
      </c>
      <c r="C134" s="623">
        <v>44927</v>
      </c>
      <c r="D134" s="350" t="s">
        <v>96</v>
      </c>
      <c r="E134" s="350" t="s">
        <v>183</v>
      </c>
      <c r="F134" s="351">
        <v>724.67</v>
      </c>
      <c r="G134" s="352" t="s">
        <v>598</v>
      </c>
      <c r="H134" s="350" t="s">
        <v>132</v>
      </c>
      <c r="I134" s="352" t="s">
        <v>746</v>
      </c>
      <c r="J134" s="353" t="s">
        <v>577</v>
      </c>
      <c r="K134" s="354" t="s">
        <v>747</v>
      </c>
      <c r="L134" s="353" t="s">
        <v>515</v>
      </c>
      <c r="M134" s="379">
        <v>44932</v>
      </c>
      <c r="N134" s="70">
        <f t="shared" ref="N134:N197" si="10">IF(B134=0,0,IF(YEAR(B134)=$O$1,MONTH(B134)-$N$1+1,(YEAR(B134)-$O$1)*12-$N$1+1+MONTH(B134)))</f>
        <v>1</v>
      </c>
      <c r="O134" s="70">
        <f t="shared" ref="O134:O197" si="11">IF(C134=0,0,IF(YEAR(C134)=$O$1,MONTH(C134)-$N$1+1,(YEAR(C134)-$O$1)*12-$N$1+1+MONTH(C134)))</f>
        <v>1</v>
      </c>
      <c r="P134" s="135" t="str">
        <f t="shared" ref="P134:P197" si="12">SUBSTITUTE(D134," ","_")</f>
        <v>Gastos_com_Pessoal</v>
      </c>
    </row>
    <row r="135" spans="1:16" ht="36" x14ac:dyDescent="0.2">
      <c r="A135" s="363">
        <v>132</v>
      </c>
      <c r="B135" s="348">
        <v>44932</v>
      </c>
      <c r="C135" s="623">
        <v>44927</v>
      </c>
      <c r="D135" s="350" t="s">
        <v>96</v>
      </c>
      <c r="E135" s="350" t="s">
        <v>185</v>
      </c>
      <c r="F135" s="351">
        <v>1876.63</v>
      </c>
      <c r="G135" s="352" t="s">
        <v>599</v>
      </c>
      <c r="H135" s="350" t="s">
        <v>132</v>
      </c>
      <c r="I135" s="352" t="s">
        <v>746</v>
      </c>
      <c r="J135" s="353" t="s">
        <v>577</v>
      </c>
      <c r="K135" s="354" t="s">
        <v>747</v>
      </c>
      <c r="L135" s="353" t="s">
        <v>515</v>
      </c>
      <c r="M135" s="379">
        <v>44932</v>
      </c>
      <c r="N135" s="70">
        <f t="shared" si="10"/>
        <v>1</v>
      </c>
      <c r="O135" s="70">
        <f t="shared" si="11"/>
        <v>1</v>
      </c>
      <c r="P135" s="135" t="str">
        <f t="shared" si="12"/>
        <v>Gastos_com_Pessoal</v>
      </c>
    </row>
    <row r="136" spans="1:16" ht="25.5" x14ac:dyDescent="0.2">
      <c r="A136" s="363">
        <v>133</v>
      </c>
      <c r="B136" s="355">
        <v>44932</v>
      </c>
      <c r="C136" s="623">
        <v>44896</v>
      </c>
      <c r="D136" s="350" t="s">
        <v>96</v>
      </c>
      <c r="E136" s="350" t="s">
        <v>175</v>
      </c>
      <c r="F136" s="351">
        <v>310147.64</v>
      </c>
      <c r="G136" s="352" t="s">
        <v>748</v>
      </c>
      <c r="H136" s="350" t="s">
        <v>119</v>
      </c>
      <c r="I136" s="352" t="s">
        <v>749</v>
      </c>
      <c r="J136" s="353" t="s">
        <v>577</v>
      </c>
      <c r="K136" s="354" t="s">
        <v>750</v>
      </c>
      <c r="L136" s="354" t="s">
        <v>515</v>
      </c>
      <c r="M136" s="379">
        <v>44932</v>
      </c>
      <c r="N136" s="70">
        <f t="shared" si="10"/>
        <v>1</v>
      </c>
      <c r="O136" s="70">
        <f t="shared" si="11"/>
        <v>0</v>
      </c>
      <c r="P136" s="135" t="str">
        <f t="shared" si="12"/>
        <v>Gastos_com_Pessoal</v>
      </c>
    </row>
    <row r="137" spans="1:16" ht="25.5" x14ac:dyDescent="0.2">
      <c r="A137" s="363">
        <v>134</v>
      </c>
      <c r="B137" s="355">
        <v>44932</v>
      </c>
      <c r="C137" s="623">
        <v>44927</v>
      </c>
      <c r="D137" s="350" t="s">
        <v>96</v>
      </c>
      <c r="E137" s="350" t="s">
        <v>177</v>
      </c>
      <c r="F137" s="351">
        <v>1074</v>
      </c>
      <c r="G137" s="352" t="s">
        <v>604</v>
      </c>
      <c r="H137" s="350" t="s">
        <v>132</v>
      </c>
      <c r="I137" s="352" t="s">
        <v>746</v>
      </c>
      <c r="J137" s="353" t="s">
        <v>605</v>
      </c>
      <c r="K137" s="354" t="s">
        <v>606</v>
      </c>
      <c r="L137" s="353" t="s">
        <v>751</v>
      </c>
      <c r="M137" s="379">
        <v>44932</v>
      </c>
      <c r="N137" s="70">
        <f t="shared" si="10"/>
        <v>1</v>
      </c>
      <c r="O137" s="70">
        <f t="shared" si="11"/>
        <v>1</v>
      </c>
      <c r="P137" s="135" t="str">
        <f t="shared" si="12"/>
        <v>Gastos_com_Pessoal</v>
      </c>
    </row>
    <row r="138" spans="1:16" ht="48" x14ac:dyDescent="0.2">
      <c r="A138" s="363">
        <v>135</v>
      </c>
      <c r="B138" s="348">
        <v>44932</v>
      </c>
      <c r="C138" s="623">
        <v>44896</v>
      </c>
      <c r="D138" s="350" t="s">
        <v>107</v>
      </c>
      <c r="E138" s="350" t="s">
        <v>282</v>
      </c>
      <c r="F138" s="351">
        <v>4733.21</v>
      </c>
      <c r="G138" s="352" t="s">
        <v>670</v>
      </c>
      <c r="H138" s="350" t="s">
        <v>119</v>
      </c>
      <c r="I138" s="352" t="s">
        <v>532</v>
      </c>
      <c r="J138" s="353" t="s">
        <v>554</v>
      </c>
      <c r="K138" s="354" t="s">
        <v>752</v>
      </c>
      <c r="L138" s="353" t="s">
        <v>753</v>
      </c>
      <c r="M138" s="379">
        <v>44932</v>
      </c>
      <c r="N138" s="70">
        <f t="shared" si="10"/>
        <v>1</v>
      </c>
      <c r="O138" s="70">
        <f t="shared" si="11"/>
        <v>0</v>
      </c>
      <c r="P138" s="135" t="str">
        <f t="shared" si="12"/>
        <v>Gastos_Gerais</v>
      </c>
    </row>
    <row r="139" spans="1:16" ht="36" x14ac:dyDescent="0.2">
      <c r="A139" s="363">
        <v>136</v>
      </c>
      <c r="B139" s="348">
        <v>44935</v>
      </c>
      <c r="C139" s="623">
        <v>44927</v>
      </c>
      <c r="D139" s="350" t="s">
        <v>107</v>
      </c>
      <c r="E139" s="350" t="s">
        <v>346</v>
      </c>
      <c r="F139" s="351">
        <v>112560.96000000001</v>
      </c>
      <c r="G139" s="352" t="s">
        <v>754</v>
      </c>
      <c r="H139" s="350" t="s">
        <v>127</v>
      </c>
      <c r="I139" s="352" t="s">
        <v>755</v>
      </c>
      <c r="J139" s="354" t="s">
        <v>554</v>
      </c>
      <c r="K139" s="354" t="s">
        <v>420</v>
      </c>
      <c r="L139" s="354">
        <v>20231</v>
      </c>
      <c r="M139" s="376">
        <v>44930</v>
      </c>
      <c r="N139" s="70">
        <f t="shared" si="10"/>
        <v>1</v>
      </c>
      <c r="O139" s="70">
        <f t="shared" si="11"/>
        <v>1</v>
      </c>
      <c r="P139" s="135" t="str">
        <f t="shared" si="12"/>
        <v>Gastos_Gerais</v>
      </c>
    </row>
    <row r="140" spans="1:16" x14ac:dyDescent="0.2">
      <c r="A140" s="363">
        <v>137</v>
      </c>
      <c r="B140" s="348">
        <v>44935</v>
      </c>
      <c r="C140" s="623">
        <v>44896</v>
      </c>
      <c r="D140" s="350" t="s">
        <v>107</v>
      </c>
      <c r="E140" s="350" t="s">
        <v>294</v>
      </c>
      <c r="F140" s="351">
        <v>80253.570000000007</v>
      </c>
      <c r="G140" s="352" t="s">
        <v>756</v>
      </c>
      <c r="H140" s="350" t="s">
        <v>434</v>
      </c>
      <c r="I140" s="352" t="s">
        <v>757</v>
      </c>
      <c r="J140" s="354" t="s">
        <v>554</v>
      </c>
      <c r="K140" s="354" t="s">
        <v>420</v>
      </c>
      <c r="L140" s="354">
        <v>205</v>
      </c>
      <c r="M140" s="376">
        <v>44928</v>
      </c>
      <c r="N140" s="70">
        <f t="shared" si="10"/>
        <v>1</v>
      </c>
      <c r="O140" s="70">
        <f t="shared" si="11"/>
        <v>0</v>
      </c>
      <c r="P140" s="135" t="str">
        <f t="shared" si="12"/>
        <v>Gastos_Gerais</v>
      </c>
    </row>
    <row r="141" spans="1:16" ht="24" x14ac:dyDescent="0.2">
      <c r="A141" s="363">
        <v>138</v>
      </c>
      <c r="B141" s="348">
        <v>44935</v>
      </c>
      <c r="C141" s="623">
        <v>44896</v>
      </c>
      <c r="D141" s="350" t="s">
        <v>107</v>
      </c>
      <c r="E141" s="350" t="s">
        <v>294</v>
      </c>
      <c r="F141" s="351">
        <v>32373.65</v>
      </c>
      <c r="G141" s="352" t="s">
        <v>758</v>
      </c>
      <c r="H141" s="350" t="s">
        <v>124</v>
      </c>
      <c r="I141" s="352" t="s">
        <v>759</v>
      </c>
      <c r="J141" s="354" t="s">
        <v>554</v>
      </c>
      <c r="K141" s="354" t="s">
        <v>420</v>
      </c>
      <c r="L141" s="354">
        <v>30</v>
      </c>
      <c r="M141" s="376">
        <v>44932</v>
      </c>
      <c r="N141" s="70">
        <f t="shared" si="10"/>
        <v>1</v>
      </c>
      <c r="O141" s="70">
        <f t="shared" si="11"/>
        <v>0</v>
      </c>
      <c r="P141" s="135" t="str">
        <f t="shared" si="12"/>
        <v>Gastos_Gerais</v>
      </c>
    </row>
    <row r="142" spans="1:16" ht="48" x14ac:dyDescent="0.2">
      <c r="A142" s="363">
        <v>139</v>
      </c>
      <c r="B142" s="348">
        <v>44935</v>
      </c>
      <c r="C142" s="623">
        <v>44896</v>
      </c>
      <c r="D142" s="350" t="s">
        <v>96</v>
      </c>
      <c r="E142" s="350" t="s">
        <v>191</v>
      </c>
      <c r="F142" s="351">
        <v>23785.8</v>
      </c>
      <c r="G142" s="352" t="s">
        <v>760</v>
      </c>
      <c r="H142" s="350" t="s">
        <v>119</v>
      </c>
      <c r="I142" s="352" t="s">
        <v>485</v>
      </c>
      <c r="J142" s="354" t="s">
        <v>554</v>
      </c>
      <c r="K142" s="354" t="s">
        <v>554</v>
      </c>
      <c r="L142" s="354">
        <v>1903</v>
      </c>
      <c r="M142" s="376">
        <v>44935</v>
      </c>
      <c r="N142" s="70">
        <f t="shared" si="10"/>
        <v>1</v>
      </c>
      <c r="O142" s="70">
        <f t="shared" si="11"/>
        <v>0</v>
      </c>
      <c r="P142" s="135" t="str">
        <f t="shared" si="12"/>
        <v>Gastos_com_Pessoal</v>
      </c>
    </row>
    <row r="143" spans="1:16" ht="25.5" x14ac:dyDescent="0.2">
      <c r="A143" s="363">
        <v>140</v>
      </c>
      <c r="B143" s="348">
        <v>44935</v>
      </c>
      <c r="C143" s="623">
        <v>44896</v>
      </c>
      <c r="D143" s="350" t="s">
        <v>96</v>
      </c>
      <c r="E143" s="350" t="s">
        <v>208</v>
      </c>
      <c r="F143" s="351">
        <v>20025.400000000001</v>
      </c>
      <c r="G143" s="352" t="s">
        <v>761</v>
      </c>
      <c r="H143" s="350" t="s">
        <v>119</v>
      </c>
      <c r="I143" s="352" t="s">
        <v>484</v>
      </c>
      <c r="J143" s="353" t="s">
        <v>554</v>
      </c>
      <c r="K143" s="354" t="s">
        <v>554</v>
      </c>
      <c r="L143" s="353">
        <v>578295</v>
      </c>
      <c r="M143" s="379">
        <v>44935</v>
      </c>
      <c r="N143" s="70">
        <f t="shared" si="10"/>
        <v>1</v>
      </c>
      <c r="O143" s="70">
        <f t="shared" si="11"/>
        <v>0</v>
      </c>
      <c r="P143" s="135" t="str">
        <f t="shared" si="12"/>
        <v>Gastos_com_Pessoal</v>
      </c>
    </row>
    <row r="144" spans="1:16" ht="24" x14ac:dyDescent="0.2">
      <c r="A144" s="363">
        <v>141</v>
      </c>
      <c r="B144" s="348">
        <v>44935</v>
      </c>
      <c r="C144" s="623">
        <v>44896</v>
      </c>
      <c r="D144" s="350" t="s">
        <v>107</v>
      </c>
      <c r="E144" s="350" t="s">
        <v>262</v>
      </c>
      <c r="F144" s="351">
        <v>16376.02</v>
      </c>
      <c r="G144" s="352" t="s">
        <v>762</v>
      </c>
      <c r="H144" s="350" t="s">
        <v>122</v>
      </c>
      <c r="I144" s="352" t="s">
        <v>763</v>
      </c>
      <c r="J144" s="353" t="s">
        <v>554</v>
      </c>
      <c r="K144" s="354" t="s">
        <v>420</v>
      </c>
      <c r="L144" s="353">
        <v>2022603</v>
      </c>
      <c r="M144" s="379">
        <v>45268</v>
      </c>
      <c r="N144" s="70">
        <f t="shared" si="10"/>
        <v>1</v>
      </c>
      <c r="O144" s="70">
        <f t="shared" si="11"/>
        <v>0</v>
      </c>
      <c r="P144" s="135" t="str">
        <f t="shared" si="12"/>
        <v>Gastos_Gerais</v>
      </c>
    </row>
    <row r="145" spans="1:16" ht="36" x14ac:dyDescent="0.2">
      <c r="A145" s="363">
        <v>142</v>
      </c>
      <c r="B145" s="348">
        <v>44935</v>
      </c>
      <c r="C145" s="623">
        <v>44896</v>
      </c>
      <c r="D145" s="350" t="s">
        <v>109</v>
      </c>
      <c r="E145" s="350" t="s">
        <v>381</v>
      </c>
      <c r="F145" s="351">
        <v>8040</v>
      </c>
      <c r="G145" s="352" t="s">
        <v>764</v>
      </c>
      <c r="H145" s="350" t="s">
        <v>122</v>
      </c>
      <c r="I145" s="352" t="s">
        <v>763</v>
      </c>
      <c r="J145" s="353" t="s">
        <v>554</v>
      </c>
      <c r="K145" s="354" t="s">
        <v>420</v>
      </c>
      <c r="L145" s="353">
        <v>10408</v>
      </c>
      <c r="M145" s="379">
        <v>44914</v>
      </c>
      <c r="N145" s="70">
        <f t="shared" si="10"/>
        <v>1</v>
      </c>
      <c r="O145" s="70">
        <f t="shared" si="11"/>
        <v>0</v>
      </c>
      <c r="P145" s="135" t="str">
        <f t="shared" si="12"/>
        <v>Aquisição_de_Bens_Permanentes</v>
      </c>
    </row>
    <row r="146" spans="1:16" ht="24" x14ac:dyDescent="0.2">
      <c r="A146" s="363">
        <v>143</v>
      </c>
      <c r="B146" s="348">
        <v>44935</v>
      </c>
      <c r="C146" s="623">
        <v>44896</v>
      </c>
      <c r="D146" s="350" t="s">
        <v>107</v>
      </c>
      <c r="E146" s="350" t="s">
        <v>262</v>
      </c>
      <c r="F146" s="351">
        <v>3800</v>
      </c>
      <c r="G146" s="352" t="s">
        <v>765</v>
      </c>
      <c r="H146" s="350" t="s">
        <v>122</v>
      </c>
      <c r="I146" s="352" t="s">
        <v>763</v>
      </c>
      <c r="J146" s="353" t="s">
        <v>554</v>
      </c>
      <c r="K146" s="354" t="s">
        <v>420</v>
      </c>
      <c r="L146" s="353">
        <v>10408</v>
      </c>
      <c r="M146" s="379">
        <v>44914</v>
      </c>
      <c r="N146" s="70">
        <f t="shared" si="10"/>
        <v>1</v>
      </c>
      <c r="O146" s="70">
        <f t="shared" si="11"/>
        <v>0</v>
      </c>
      <c r="P146" s="135" t="str">
        <f t="shared" si="12"/>
        <v>Gastos_Gerais</v>
      </c>
    </row>
    <row r="147" spans="1:16" ht="48" x14ac:dyDescent="0.2">
      <c r="A147" s="363">
        <v>144</v>
      </c>
      <c r="B147" s="348">
        <v>44935</v>
      </c>
      <c r="C147" s="623">
        <v>44896</v>
      </c>
      <c r="D147" s="350" t="s">
        <v>96</v>
      </c>
      <c r="E147" s="350" t="s">
        <v>191</v>
      </c>
      <c r="F147" s="351">
        <v>11272.75</v>
      </c>
      <c r="G147" s="350" t="s">
        <v>766</v>
      </c>
      <c r="H147" s="350" t="s">
        <v>119</v>
      </c>
      <c r="I147" s="352" t="s">
        <v>485</v>
      </c>
      <c r="J147" s="370" t="s">
        <v>554</v>
      </c>
      <c r="K147" s="354" t="s">
        <v>554</v>
      </c>
      <c r="L147" s="375">
        <v>4579</v>
      </c>
      <c r="M147" s="630">
        <v>44570</v>
      </c>
      <c r="N147" s="70">
        <f t="shared" si="10"/>
        <v>1</v>
      </c>
      <c r="O147" s="70">
        <f t="shared" si="11"/>
        <v>0</v>
      </c>
      <c r="P147" s="135" t="str">
        <f t="shared" si="12"/>
        <v>Gastos_com_Pessoal</v>
      </c>
    </row>
    <row r="148" spans="1:16" ht="25.5" x14ac:dyDescent="0.2">
      <c r="A148" s="363">
        <v>145</v>
      </c>
      <c r="B148" s="348">
        <v>44935</v>
      </c>
      <c r="C148" s="623">
        <v>44896</v>
      </c>
      <c r="D148" s="350" t="s">
        <v>96</v>
      </c>
      <c r="E148" s="350" t="s">
        <v>202</v>
      </c>
      <c r="F148" s="351">
        <v>9153.2000000000007</v>
      </c>
      <c r="G148" s="352" t="s">
        <v>767</v>
      </c>
      <c r="H148" s="350" t="s">
        <v>119</v>
      </c>
      <c r="I148" s="352" t="s">
        <v>768</v>
      </c>
      <c r="J148" s="354" t="s">
        <v>554</v>
      </c>
      <c r="K148" s="354" t="s">
        <v>554</v>
      </c>
      <c r="L148" s="353">
        <v>587230</v>
      </c>
      <c r="M148" s="379">
        <v>44570</v>
      </c>
      <c r="N148" s="70">
        <f t="shared" si="10"/>
        <v>1</v>
      </c>
      <c r="O148" s="70">
        <f t="shared" si="11"/>
        <v>0</v>
      </c>
      <c r="P148" s="135" t="str">
        <f t="shared" si="12"/>
        <v>Gastos_com_Pessoal</v>
      </c>
    </row>
    <row r="149" spans="1:16" ht="24" x14ac:dyDescent="0.2">
      <c r="A149" s="363">
        <v>146</v>
      </c>
      <c r="B149" s="348">
        <v>44935</v>
      </c>
      <c r="C149" s="623">
        <v>44896</v>
      </c>
      <c r="D149" s="350" t="s">
        <v>107</v>
      </c>
      <c r="E149" s="350" t="s">
        <v>262</v>
      </c>
      <c r="F149" s="351">
        <v>6069.09</v>
      </c>
      <c r="G149" s="352" t="s">
        <v>762</v>
      </c>
      <c r="H149" s="350" t="s">
        <v>132</v>
      </c>
      <c r="I149" s="352" t="s">
        <v>763</v>
      </c>
      <c r="J149" s="353" t="s">
        <v>554</v>
      </c>
      <c r="K149" s="354" t="s">
        <v>420</v>
      </c>
      <c r="L149" s="353">
        <v>2022602</v>
      </c>
      <c r="M149" s="379">
        <v>44903</v>
      </c>
      <c r="N149" s="70">
        <f t="shared" si="10"/>
        <v>1</v>
      </c>
      <c r="O149" s="70">
        <f t="shared" si="11"/>
        <v>0</v>
      </c>
      <c r="P149" s="135" t="str">
        <f t="shared" si="12"/>
        <v>Gastos_Gerais</v>
      </c>
    </row>
    <row r="150" spans="1:16" ht="48" x14ac:dyDescent="0.2">
      <c r="A150" s="363">
        <v>147</v>
      </c>
      <c r="B150" s="348">
        <v>44935</v>
      </c>
      <c r="C150" s="623">
        <v>44896</v>
      </c>
      <c r="D150" s="350" t="s">
        <v>96</v>
      </c>
      <c r="E150" s="350" t="s">
        <v>191</v>
      </c>
      <c r="F150" s="351">
        <v>5589.75</v>
      </c>
      <c r="G150" s="350" t="s">
        <v>769</v>
      </c>
      <c r="H150" s="350" t="s">
        <v>119</v>
      </c>
      <c r="I150" s="352" t="s">
        <v>485</v>
      </c>
      <c r="J150" s="353" t="s">
        <v>554</v>
      </c>
      <c r="K150" s="354" t="s">
        <v>554</v>
      </c>
      <c r="L150" s="353">
        <v>343</v>
      </c>
      <c r="M150" s="379">
        <v>44935</v>
      </c>
      <c r="N150" s="70">
        <f t="shared" si="10"/>
        <v>1</v>
      </c>
      <c r="O150" s="70">
        <f t="shared" si="11"/>
        <v>0</v>
      </c>
      <c r="P150" s="135" t="str">
        <f t="shared" si="12"/>
        <v>Gastos_com_Pessoal</v>
      </c>
    </row>
    <row r="151" spans="1:16" ht="24" x14ac:dyDescent="0.2">
      <c r="A151" s="363">
        <v>148</v>
      </c>
      <c r="B151" s="348">
        <v>44935</v>
      </c>
      <c r="C151" s="623">
        <v>44896</v>
      </c>
      <c r="D151" s="350" t="s">
        <v>107</v>
      </c>
      <c r="E151" s="350" t="s">
        <v>262</v>
      </c>
      <c r="F151" s="351">
        <v>5510</v>
      </c>
      <c r="G151" s="350" t="s">
        <v>770</v>
      </c>
      <c r="H151" s="350" t="s">
        <v>131</v>
      </c>
      <c r="I151" s="352" t="s">
        <v>763</v>
      </c>
      <c r="J151" s="353" t="s">
        <v>554</v>
      </c>
      <c r="K151" s="354" t="s">
        <v>420</v>
      </c>
      <c r="L151" s="353">
        <v>2022601</v>
      </c>
      <c r="M151" s="379">
        <v>44903</v>
      </c>
      <c r="N151" s="70">
        <f t="shared" si="10"/>
        <v>1</v>
      </c>
      <c r="O151" s="70">
        <f t="shared" si="11"/>
        <v>0</v>
      </c>
      <c r="P151" s="135" t="str">
        <f t="shared" si="12"/>
        <v>Gastos_Gerais</v>
      </c>
    </row>
    <row r="152" spans="1:16" ht="48" x14ac:dyDescent="0.2">
      <c r="A152" s="363">
        <v>149</v>
      </c>
      <c r="B152" s="348">
        <v>44935</v>
      </c>
      <c r="C152" s="623">
        <v>44896</v>
      </c>
      <c r="D152" s="350" t="s">
        <v>96</v>
      </c>
      <c r="E152" s="350" t="s">
        <v>191</v>
      </c>
      <c r="F152" s="351">
        <v>5342</v>
      </c>
      <c r="G152" s="350" t="s">
        <v>771</v>
      </c>
      <c r="H152" s="350" t="s">
        <v>119</v>
      </c>
      <c r="I152" s="352" t="s">
        <v>485</v>
      </c>
      <c r="J152" s="353" t="s">
        <v>554</v>
      </c>
      <c r="K152" s="354" t="s">
        <v>554</v>
      </c>
      <c r="L152" s="353">
        <v>2861</v>
      </c>
      <c r="M152" s="379">
        <v>44570</v>
      </c>
      <c r="N152" s="70">
        <f t="shared" si="10"/>
        <v>1</v>
      </c>
      <c r="O152" s="70">
        <f t="shared" si="11"/>
        <v>0</v>
      </c>
      <c r="P152" s="135" t="str">
        <f t="shared" si="12"/>
        <v>Gastos_com_Pessoal</v>
      </c>
    </row>
    <row r="153" spans="1:16" ht="24" x14ac:dyDescent="0.2">
      <c r="A153" s="363">
        <v>150</v>
      </c>
      <c r="B153" s="348">
        <v>44935</v>
      </c>
      <c r="C153" s="623">
        <v>44896</v>
      </c>
      <c r="D153" s="350" t="s">
        <v>107</v>
      </c>
      <c r="E153" s="350" t="s">
        <v>262</v>
      </c>
      <c r="F153" s="351">
        <v>3100</v>
      </c>
      <c r="G153" s="350" t="s">
        <v>772</v>
      </c>
      <c r="H153" s="350" t="s">
        <v>132</v>
      </c>
      <c r="I153" s="352" t="s">
        <v>763</v>
      </c>
      <c r="J153" s="353" t="s">
        <v>554</v>
      </c>
      <c r="K153" s="354" t="s">
        <v>420</v>
      </c>
      <c r="L153" s="353">
        <v>10390</v>
      </c>
      <c r="M153" s="379">
        <v>44907</v>
      </c>
      <c r="N153" s="70">
        <f t="shared" si="10"/>
        <v>1</v>
      </c>
      <c r="O153" s="70">
        <f t="shared" si="11"/>
        <v>0</v>
      </c>
      <c r="P153" s="135" t="str">
        <f t="shared" si="12"/>
        <v>Gastos_Gerais</v>
      </c>
    </row>
    <row r="154" spans="1:16" ht="24" x14ac:dyDescent="0.2">
      <c r="A154" s="363">
        <v>151</v>
      </c>
      <c r="B154" s="348">
        <v>44935</v>
      </c>
      <c r="C154" s="623">
        <v>44896</v>
      </c>
      <c r="D154" s="350" t="s">
        <v>107</v>
      </c>
      <c r="E154" s="350" t="s">
        <v>262</v>
      </c>
      <c r="F154" s="351">
        <v>1980</v>
      </c>
      <c r="G154" s="350" t="s">
        <v>765</v>
      </c>
      <c r="H154" s="350" t="s">
        <v>132</v>
      </c>
      <c r="I154" s="352" t="s">
        <v>763</v>
      </c>
      <c r="J154" s="353" t="s">
        <v>554</v>
      </c>
      <c r="K154" s="354" t="s">
        <v>420</v>
      </c>
      <c r="L154" s="353">
        <v>10390</v>
      </c>
      <c r="M154" s="379">
        <v>44907</v>
      </c>
      <c r="N154" s="70">
        <f t="shared" si="10"/>
        <v>1</v>
      </c>
      <c r="O154" s="70">
        <f t="shared" si="11"/>
        <v>0</v>
      </c>
      <c r="P154" s="135" t="str">
        <f t="shared" si="12"/>
        <v>Gastos_Gerais</v>
      </c>
    </row>
    <row r="155" spans="1:16" x14ac:dyDescent="0.2">
      <c r="A155" s="363">
        <v>152</v>
      </c>
      <c r="B155" s="348">
        <v>44935</v>
      </c>
      <c r="C155" s="623">
        <v>44927</v>
      </c>
      <c r="D155" s="350" t="s">
        <v>107</v>
      </c>
      <c r="E155" s="350" t="s">
        <v>368</v>
      </c>
      <c r="F155" s="351">
        <v>2141.5700000000002</v>
      </c>
      <c r="G155" s="350" t="s">
        <v>773</v>
      </c>
      <c r="H155" s="350" t="s">
        <v>131</v>
      </c>
      <c r="I155" s="352" t="s">
        <v>774</v>
      </c>
      <c r="J155" s="353" t="s">
        <v>554</v>
      </c>
      <c r="K155" s="354" t="s">
        <v>420</v>
      </c>
      <c r="L155" s="353">
        <v>1429</v>
      </c>
      <c r="M155" s="379">
        <v>44931</v>
      </c>
      <c r="N155" s="70">
        <f t="shared" si="10"/>
        <v>1</v>
      </c>
      <c r="O155" s="70">
        <f t="shared" si="11"/>
        <v>1</v>
      </c>
      <c r="P155" s="135" t="str">
        <f t="shared" si="12"/>
        <v>Gastos_Gerais</v>
      </c>
    </row>
    <row r="156" spans="1:16" ht="24" x14ac:dyDescent="0.2">
      <c r="A156" s="363">
        <v>153</v>
      </c>
      <c r="B156" s="348">
        <v>44935</v>
      </c>
      <c r="C156" s="623">
        <v>44896</v>
      </c>
      <c r="D156" s="350" t="s">
        <v>107</v>
      </c>
      <c r="E156" s="350" t="s">
        <v>262</v>
      </c>
      <c r="F156" s="351">
        <v>1881</v>
      </c>
      <c r="G156" s="350" t="s">
        <v>770</v>
      </c>
      <c r="H156" s="350" t="s">
        <v>130</v>
      </c>
      <c r="I156" s="352" t="s">
        <v>763</v>
      </c>
      <c r="J156" s="353" t="s">
        <v>554</v>
      </c>
      <c r="K156" s="354" t="s">
        <v>420</v>
      </c>
      <c r="L156" s="353">
        <v>2022600</v>
      </c>
      <c r="M156" s="379">
        <v>44903</v>
      </c>
      <c r="N156" s="70">
        <f t="shared" si="10"/>
        <v>1</v>
      </c>
      <c r="O156" s="70">
        <f t="shared" si="11"/>
        <v>0</v>
      </c>
      <c r="P156" s="135" t="str">
        <f t="shared" si="12"/>
        <v>Gastos_Gerais</v>
      </c>
    </row>
    <row r="157" spans="1:16" x14ac:dyDescent="0.2">
      <c r="A157" s="363">
        <v>154</v>
      </c>
      <c r="B157" s="348">
        <v>44935</v>
      </c>
      <c r="C157" s="623">
        <v>44927</v>
      </c>
      <c r="D157" s="350" t="s">
        <v>107</v>
      </c>
      <c r="E157" s="350" t="s">
        <v>356</v>
      </c>
      <c r="F157" s="351">
        <v>1330.81</v>
      </c>
      <c r="G157" s="350" t="s">
        <v>646</v>
      </c>
      <c r="H157" s="350" t="s">
        <v>131</v>
      </c>
      <c r="I157" s="352" t="s">
        <v>652</v>
      </c>
      <c r="J157" s="353" t="s">
        <v>554</v>
      </c>
      <c r="K157" s="354" t="s">
        <v>420</v>
      </c>
      <c r="L157" s="353">
        <v>11464</v>
      </c>
      <c r="M157" s="379">
        <v>44564</v>
      </c>
      <c r="N157" s="70">
        <f t="shared" si="10"/>
        <v>1</v>
      </c>
      <c r="O157" s="70">
        <f t="shared" si="11"/>
        <v>1</v>
      </c>
      <c r="P157" s="135" t="str">
        <f t="shared" si="12"/>
        <v>Gastos_Gerais</v>
      </c>
    </row>
    <row r="158" spans="1:16" ht="36" x14ac:dyDescent="0.2">
      <c r="A158" s="363">
        <v>155</v>
      </c>
      <c r="B158" s="348">
        <v>44935</v>
      </c>
      <c r="C158" s="623">
        <v>44896</v>
      </c>
      <c r="D158" s="350" t="s">
        <v>107</v>
      </c>
      <c r="E158" s="350" t="s">
        <v>260</v>
      </c>
      <c r="F158" s="351">
        <v>1050</v>
      </c>
      <c r="G158" s="350" t="s">
        <v>775</v>
      </c>
      <c r="H158" s="350" t="s">
        <v>120</v>
      </c>
      <c r="I158" s="352" t="s">
        <v>776</v>
      </c>
      <c r="J158" s="353" t="s">
        <v>554</v>
      </c>
      <c r="K158" s="354" t="s">
        <v>420</v>
      </c>
      <c r="L158" s="353" t="s">
        <v>777</v>
      </c>
      <c r="M158" s="379">
        <v>44922</v>
      </c>
      <c r="N158" s="70">
        <f t="shared" si="10"/>
        <v>1</v>
      </c>
      <c r="O158" s="70">
        <f t="shared" si="11"/>
        <v>0</v>
      </c>
      <c r="P158" s="135" t="str">
        <f t="shared" si="12"/>
        <v>Gastos_Gerais</v>
      </c>
    </row>
    <row r="159" spans="1:16" ht="24" x14ac:dyDescent="0.2">
      <c r="A159" s="363">
        <v>156</v>
      </c>
      <c r="B159" s="348">
        <v>44935</v>
      </c>
      <c r="C159" s="623">
        <v>44896</v>
      </c>
      <c r="D159" s="350" t="s">
        <v>107</v>
      </c>
      <c r="E159" s="350" t="s">
        <v>334</v>
      </c>
      <c r="F159" s="351">
        <v>780</v>
      </c>
      <c r="G159" s="350" t="s">
        <v>778</v>
      </c>
      <c r="H159" s="350" t="s">
        <v>123</v>
      </c>
      <c r="I159" s="352" t="s">
        <v>779</v>
      </c>
      <c r="J159" s="353" t="s">
        <v>554</v>
      </c>
      <c r="K159" s="354" t="s">
        <v>420</v>
      </c>
      <c r="L159" s="353">
        <v>42613</v>
      </c>
      <c r="M159" s="379">
        <v>44916</v>
      </c>
      <c r="N159" s="70">
        <f t="shared" si="10"/>
        <v>1</v>
      </c>
      <c r="O159" s="70">
        <f t="shared" si="11"/>
        <v>0</v>
      </c>
      <c r="P159" s="135" t="str">
        <f t="shared" si="12"/>
        <v>Gastos_Gerais</v>
      </c>
    </row>
    <row r="160" spans="1:16" ht="24" x14ac:dyDescent="0.2">
      <c r="A160" s="363">
        <v>157</v>
      </c>
      <c r="B160" s="348">
        <v>44935</v>
      </c>
      <c r="C160" s="623">
        <v>44896</v>
      </c>
      <c r="D160" s="350" t="s">
        <v>107</v>
      </c>
      <c r="E160" s="350" t="s">
        <v>262</v>
      </c>
      <c r="F160" s="351">
        <v>600</v>
      </c>
      <c r="G160" s="350" t="s">
        <v>765</v>
      </c>
      <c r="H160" s="350" t="s">
        <v>130</v>
      </c>
      <c r="I160" s="352" t="s">
        <v>763</v>
      </c>
      <c r="J160" s="353" t="s">
        <v>554</v>
      </c>
      <c r="K160" s="354" t="s">
        <v>420</v>
      </c>
      <c r="L160" s="353">
        <v>10407</v>
      </c>
      <c r="M160" s="379">
        <v>44914</v>
      </c>
      <c r="N160" s="70">
        <f t="shared" si="10"/>
        <v>1</v>
      </c>
      <c r="O160" s="70">
        <f t="shared" si="11"/>
        <v>0</v>
      </c>
      <c r="P160" s="135" t="str">
        <f t="shared" si="12"/>
        <v>Gastos_Gerais</v>
      </c>
    </row>
    <row r="161" spans="1:16" ht="24" x14ac:dyDescent="0.2">
      <c r="A161" s="363">
        <v>158</v>
      </c>
      <c r="B161" s="348">
        <v>44935</v>
      </c>
      <c r="C161" s="623">
        <v>44927</v>
      </c>
      <c r="D161" s="350" t="s">
        <v>107</v>
      </c>
      <c r="E161" s="350" t="s">
        <v>252</v>
      </c>
      <c r="F161" s="351">
        <v>600</v>
      </c>
      <c r="G161" s="352" t="s">
        <v>780</v>
      </c>
      <c r="H161" s="350" t="s">
        <v>121</v>
      </c>
      <c r="I161" s="352" t="s">
        <v>781</v>
      </c>
      <c r="J161" s="354" t="s">
        <v>554</v>
      </c>
      <c r="K161" s="354" t="s">
        <v>420</v>
      </c>
      <c r="L161" s="353">
        <v>202330</v>
      </c>
      <c r="M161" s="379">
        <v>44932</v>
      </c>
      <c r="N161" s="70">
        <f t="shared" si="10"/>
        <v>1</v>
      </c>
      <c r="O161" s="70">
        <f t="shared" si="11"/>
        <v>1</v>
      </c>
      <c r="P161" s="135" t="str">
        <f t="shared" si="12"/>
        <v>Gastos_Gerais</v>
      </c>
    </row>
    <row r="162" spans="1:16" ht="36" x14ac:dyDescent="0.2">
      <c r="A162" s="363">
        <v>159</v>
      </c>
      <c r="B162" s="348">
        <v>44935</v>
      </c>
      <c r="C162" s="623">
        <v>44896</v>
      </c>
      <c r="D162" s="350" t="s">
        <v>107</v>
      </c>
      <c r="E162" s="350" t="s">
        <v>260</v>
      </c>
      <c r="F162" s="351">
        <v>450</v>
      </c>
      <c r="G162" s="352" t="s">
        <v>782</v>
      </c>
      <c r="H162" s="350" t="s">
        <v>127</v>
      </c>
      <c r="I162" s="352" t="s">
        <v>776</v>
      </c>
      <c r="J162" s="354" t="s">
        <v>554</v>
      </c>
      <c r="K162" s="354" t="s">
        <v>420</v>
      </c>
      <c r="L162" s="353" t="s">
        <v>783</v>
      </c>
      <c r="M162" s="379">
        <v>44922</v>
      </c>
      <c r="N162" s="70">
        <f t="shared" si="10"/>
        <v>1</v>
      </c>
      <c r="O162" s="70">
        <f t="shared" si="11"/>
        <v>0</v>
      </c>
      <c r="P162" s="135" t="str">
        <f t="shared" si="12"/>
        <v>Gastos_Gerais</v>
      </c>
    </row>
    <row r="163" spans="1:16" ht="36" x14ac:dyDescent="0.2">
      <c r="A163" s="363">
        <v>160</v>
      </c>
      <c r="B163" s="348">
        <v>44935</v>
      </c>
      <c r="C163" s="623">
        <v>44896</v>
      </c>
      <c r="D163" s="350" t="s">
        <v>107</v>
      </c>
      <c r="E163" s="350" t="s">
        <v>260</v>
      </c>
      <c r="F163" s="351">
        <v>450</v>
      </c>
      <c r="G163" s="352" t="s">
        <v>784</v>
      </c>
      <c r="H163" s="350" t="s">
        <v>128</v>
      </c>
      <c r="I163" s="352" t="s">
        <v>776</v>
      </c>
      <c r="J163" s="354" t="s">
        <v>554</v>
      </c>
      <c r="K163" s="354" t="s">
        <v>420</v>
      </c>
      <c r="L163" s="353" t="s">
        <v>785</v>
      </c>
      <c r="M163" s="379">
        <v>44922</v>
      </c>
      <c r="N163" s="70">
        <f t="shared" si="10"/>
        <v>1</v>
      </c>
      <c r="O163" s="70">
        <f t="shared" si="11"/>
        <v>0</v>
      </c>
      <c r="P163" s="135" t="str">
        <f t="shared" si="12"/>
        <v>Gastos_Gerais</v>
      </c>
    </row>
    <row r="164" spans="1:16" ht="36" x14ac:dyDescent="0.2">
      <c r="A164" s="363">
        <v>161</v>
      </c>
      <c r="B164" s="348">
        <v>44935</v>
      </c>
      <c r="C164" s="623">
        <v>44896</v>
      </c>
      <c r="D164" s="350" t="s">
        <v>107</v>
      </c>
      <c r="E164" s="350" t="s">
        <v>260</v>
      </c>
      <c r="F164" s="351">
        <v>360</v>
      </c>
      <c r="G164" s="352" t="s">
        <v>786</v>
      </c>
      <c r="H164" s="350" t="s">
        <v>124</v>
      </c>
      <c r="I164" s="352" t="s">
        <v>776</v>
      </c>
      <c r="J164" s="354" t="s">
        <v>554</v>
      </c>
      <c r="K164" s="354" t="s">
        <v>420</v>
      </c>
      <c r="L164" s="353" t="s">
        <v>787</v>
      </c>
      <c r="M164" s="379">
        <v>44922</v>
      </c>
      <c r="N164" s="70">
        <f t="shared" si="10"/>
        <v>1</v>
      </c>
      <c r="O164" s="70">
        <f t="shared" si="11"/>
        <v>0</v>
      </c>
      <c r="P164" s="135" t="str">
        <f t="shared" si="12"/>
        <v>Gastos_Gerais</v>
      </c>
    </row>
    <row r="165" spans="1:16" ht="36" x14ac:dyDescent="0.2">
      <c r="A165" s="363">
        <v>162</v>
      </c>
      <c r="B165" s="348">
        <v>44935</v>
      </c>
      <c r="C165" s="623">
        <v>44896</v>
      </c>
      <c r="D165" s="350" t="s">
        <v>107</v>
      </c>
      <c r="E165" s="350" t="s">
        <v>260</v>
      </c>
      <c r="F165" s="351">
        <v>350</v>
      </c>
      <c r="G165" s="352" t="s">
        <v>788</v>
      </c>
      <c r="H165" s="350" t="s">
        <v>130</v>
      </c>
      <c r="I165" s="352" t="s">
        <v>776</v>
      </c>
      <c r="J165" s="354" t="s">
        <v>554</v>
      </c>
      <c r="K165" s="354" t="s">
        <v>420</v>
      </c>
      <c r="L165" s="353" t="s">
        <v>789</v>
      </c>
      <c r="M165" s="379">
        <v>44922</v>
      </c>
      <c r="N165" s="70">
        <f t="shared" si="10"/>
        <v>1</v>
      </c>
      <c r="O165" s="70">
        <f t="shared" si="11"/>
        <v>0</v>
      </c>
      <c r="P165" s="135" t="str">
        <f t="shared" si="12"/>
        <v>Gastos_Gerais</v>
      </c>
    </row>
    <row r="166" spans="1:16" ht="36" x14ac:dyDescent="0.2">
      <c r="A166" s="363">
        <v>163</v>
      </c>
      <c r="B166" s="348">
        <v>44935</v>
      </c>
      <c r="C166" s="623">
        <v>44896</v>
      </c>
      <c r="D166" s="350" t="s">
        <v>107</v>
      </c>
      <c r="E166" s="350" t="s">
        <v>260</v>
      </c>
      <c r="F166" s="351">
        <v>300</v>
      </c>
      <c r="G166" s="352" t="s">
        <v>790</v>
      </c>
      <c r="H166" s="350" t="s">
        <v>129</v>
      </c>
      <c r="I166" s="352" t="s">
        <v>776</v>
      </c>
      <c r="J166" s="354" t="s">
        <v>554</v>
      </c>
      <c r="K166" s="354" t="s">
        <v>420</v>
      </c>
      <c r="L166" s="353" t="s">
        <v>791</v>
      </c>
      <c r="M166" s="379">
        <v>44922</v>
      </c>
      <c r="N166" s="70">
        <f t="shared" si="10"/>
        <v>1</v>
      </c>
      <c r="O166" s="70">
        <f t="shared" si="11"/>
        <v>0</v>
      </c>
      <c r="P166" s="135" t="str">
        <f t="shared" si="12"/>
        <v>Gastos_Gerais</v>
      </c>
    </row>
    <row r="167" spans="1:16" ht="36" x14ac:dyDescent="0.2">
      <c r="A167" s="363">
        <v>164</v>
      </c>
      <c r="B167" s="348">
        <v>44935</v>
      </c>
      <c r="C167" s="623">
        <v>44896</v>
      </c>
      <c r="D167" s="350" t="s">
        <v>107</v>
      </c>
      <c r="E167" s="350" t="s">
        <v>260</v>
      </c>
      <c r="F167" s="351">
        <v>300</v>
      </c>
      <c r="G167" s="352" t="s">
        <v>792</v>
      </c>
      <c r="H167" s="350" t="s">
        <v>123</v>
      </c>
      <c r="I167" s="352" t="s">
        <v>776</v>
      </c>
      <c r="J167" s="354" t="s">
        <v>554</v>
      </c>
      <c r="K167" s="354" t="s">
        <v>420</v>
      </c>
      <c r="L167" s="353" t="s">
        <v>793</v>
      </c>
      <c r="M167" s="379">
        <v>44922</v>
      </c>
      <c r="N167" s="70">
        <f t="shared" si="10"/>
        <v>1</v>
      </c>
      <c r="O167" s="70">
        <f t="shared" si="11"/>
        <v>0</v>
      </c>
      <c r="P167" s="135" t="str">
        <f t="shared" si="12"/>
        <v>Gastos_Gerais</v>
      </c>
    </row>
    <row r="168" spans="1:16" x14ac:dyDescent="0.2">
      <c r="A168" s="363">
        <v>165</v>
      </c>
      <c r="B168" s="348">
        <v>44935</v>
      </c>
      <c r="C168" s="623">
        <v>44927</v>
      </c>
      <c r="D168" s="350" t="s">
        <v>107</v>
      </c>
      <c r="E168" s="350" t="s">
        <v>298</v>
      </c>
      <c r="F168" s="351">
        <v>210</v>
      </c>
      <c r="G168" s="352" t="s">
        <v>794</v>
      </c>
      <c r="H168" s="350" t="s">
        <v>131</v>
      </c>
      <c r="I168" s="352" t="s">
        <v>795</v>
      </c>
      <c r="J168" s="354" t="s">
        <v>554</v>
      </c>
      <c r="K168" s="354" t="s">
        <v>420</v>
      </c>
      <c r="L168" s="353">
        <v>10169</v>
      </c>
      <c r="M168" s="379">
        <v>44929</v>
      </c>
      <c r="N168" s="70">
        <f t="shared" si="10"/>
        <v>1</v>
      </c>
      <c r="O168" s="70">
        <f t="shared" si="11"/>
        <v>1</v>
      </c>
      <c r="P168" s="135" t="str">
        <f t="shared" si="12"/>
        <v>Gastos_Gerais</v>
      </c>
    </row>
    <row r="169" spans="1:16" ht="36" x14ac:dyDescent="0.2">
      <c r="A169" s="363">
        <v>166</v>
      </c>
      <c r="B169" s="348">
        <v>44935</v>
      </c>
      <c r="C169" s="623">
        <v>44927</v>
      </c>
      <c r="D169" s="350" t="s">
        <v>107</v>
      </c>
      <c r="E169" s="350" t="s">
        <v>364</v>
      </c>
      <c r="F169" s="351">
        <v>90</v>
      </c>
      <c r="G169" s="350" t="s">
        <v>796</v>
      </c>
      <c r="H169" s="350" t="s">
        <v>122</v>
      </c>
      <c r="I169" s="352" t="s">
        <v>500</v>
      </c>
      <c r="J169" s="354" t="s">
        <v>554</v>
      </c>
      <c r="K169" s="354" t="s">
        <v>420</v>
      </c>
      <c r="L169" s="353">
        <v>202358</v>
      </c>
      <c r="M169" s="379">
        <v>44930</v>
      </c>
      <c r="N169" s="70">
        <f t="shared" si="10"/>
        <v>1</v>
      </c>
      <c r="O169" s="70">
        <f t="shared" si="11"/>
        <v>1</v>
      </c>
      <c r="P169" s="135" t="str">
        <f t="shared" si="12"/>
        <v>Gastos_Gerais</v>
      </c>
    </row>
    <row r="170" spans="1:16" ht="48" x14ac:dyDescent="0.2">
      <c r="A170" s="363">
        <v>167</v>
      </c>
      <c r="B170" s="348">
        <v>44935</v>
      </c>
      <c r="C170" s="623">
        <v>44896</v>
      </c>
      <c r="D170" s="350" t="s">
        <v>96</v>
      </c>
      <c r="E170" s="350" t="s">
        <v>191</v>
      </c>
      <c r="F170" s="351">
        <v>35</v>
      </c>
      <c r="G170" s="352" t="s">
        <v>797</v>
      </c>
      <c r="H170" s="350" t="s">
        <v>119</v>
      </c>
      <c r="I170" s="352" t="s">
        <v>485</v>
      </c>
      <c r="J170" s="354" t="s">
        <v>554</v>
      </c>
      <c r="K170" s="354" t="s">
        <v>554</v>
      </c>
      <c r="L170" s="353">
        <v>1278</v>
      </c>
      <c r="M170" s="379">
        <v>44935</v>
      </c>
      <c r="N170" s="70">
        <f t="shared" si="10"/>
        <v>1</v>
      </c>
      <c r="O170" s="70">
        <f t="shared" si="11"/>
        <v>0</v>
      </c>
      <c r="P170" s="135" t="str">
        <f t="shared" si="12"/>
        <v>Gastos_com_Pessoal</v>
      </c>
    </row>
    <row r="171" spans="1:16" ht="36" x14ac:dyDescent="0.2">
      <c r="A171" s="363">
        <v>168</v>
      </c>
      <c r="B171" s="348">
        <v>44935</v>
      </c>
      <c r="C171" s="623">
        <v>44927</v>
      </c>
      <c r="D171" s="350" t="s">
        <v>107</v>
      </c>
      <c r="E171" s="350" t="s">
        <v>254</v>
      </c>
      <c r="F171" s="351">
        <v>160.19999999999999</v>
      </c>
      <c r="G171" s="352" t="s">
        <v>798</v>
      </c>
      <c r="H171" s="350" t="s">
        <v>122</v>
      </c>
      <c r="I171" s="352" t="s">
        <v>799</v>
      </c>
      <c r="J171" s="353" t="s">
        <v>554</v>
      </c>
      <c r="K171" s="354" t="s">
        <v>420</v>
      </c>
      <c r="L171" s="353">
        <v>202311</v>
      </c>
      <c r="M171" s="379">
        <v>44935</v>
      </c>
      <c r="N171" s="70">
        <f t="shared" si="10"/>
        <v>1</v>
      </c>
      <c r="O171" s="70">
        <f t="shared" si="11"/>
        <v>1</v>
      </c>
      <c r="P171" s="135" t="str">
        <f t="shared" si="12"/>
        <v>Gastos_Gerais</v>
      </c>
    </row>
    <row r="172" spans="1:16" ht="24" x14ac:dyDescent="0.2">
      <c r="A172" s="363">
        <v>169</v>
      </c>
      <c r="B172" s="348">
        <v>44935</v>
      </c>
      <c r="C172" s="623">
        <v>44896</v>
      </c>
      <c r="D172" s="350" t="s">
        <v>107</v>
      </c>
      <c r="E172" s="350" t="s">
        <v>310</v>
      </c>
      <c r="F172" s="351">
        <v>30.8</v>
      </c>
      <c r="G172" s="352" t="s">
        <v>800</v>
      </c>
      <c r="H172" s="350" t="s">
        <v>132</v>
      </c>
      <c r="I172" s="352" t="s">
        <v>801</v>
      </c>
      <c r="J172" s="354" t="s">
        <v>559</v>
      </c>
      <c r="K172" s="354" t="s">
        <v>420</v>
      </c>
      <c r="L172" s="353">
        <v>4624</v>
      </c>
      <c r="M172" s="379">
        <v>44925</v>
      </c>
      <c r="N172" s="70">
        <f t="shared" si="10"/>
        <v>1</v>
      </c>
      <c r="O172" s="70">
        <f t="shared" si="11"/>
        <v>0</v>
      </c>
      <c r="P172" s="135" t="str">
        <f t="shared" si="12"/>
        <v>Gastos_Gerais</v>
      </c>
    </row>
    <row r="173" spans="1:16" x14ac:dyDescent="0.2">
      <c r="A173" s="363">
        <v>170</v>
      </c>
      <c r="B173" s="348">
        <v>44935</v>
      </c>
      <c r="C173" s="623">
        <v>44927</v>
      </c>
      <c r="D173" s="350" t="s">
        <v>107</v>
      </c>
      <c r="E173" s="350" t="s">
        <v>328</v>
      </c>
      <c r="F173" s="351">
        <v>129.6</v>
      </c>
      <c r="G173" s="350" t="s">
        <v>802</v>
      </c>
      <c r="H173" s="350" t="s">
        <v>127</v>
      </c>
      <c r="I173" s="352" t="s">
        <v>803</v>
      </c>
      <c r="J173" s="353" t="s">
        <v>559</v>
      </c>
      <c r="K173" s="354" t="s">
        <v>420</v>
      </c>
      <c r="L173" s="353">
        <v>65325</v>
      </c>
      <c r="M173" s="379">
        <v>44932</v>
      </c>
      <c r="N173" s="70">
        <f t="shared" si="10"/>
        <v>1</v>
      </c>
      <c r="O173" s="70">
        <f t="shared" si="11"/>
        <v>1</v>
      </c>
      <c r="P173" s="135" t="str">
        <f t="shared" si="12"/>
        <v>Gastos_Gerais</v>
      </c>
    </row>
    <row r="174" spans="1:16" ht="24" x14ac:dyDescent="0.2">
      <c r="A174" s="363">
        <v>171</v>
      </c>
      <c r="B174" s="348">
        <v>44935</v>
      </c>
      <c r="C174" s="623">
        <v>44927</v>
      </c>
      <c r="D174" s="350" t="s">
        <v>107</v>
      </c>
      <c r="E174" s="350" t="s">
        <v>328</v>
      </c>
      <c r="F174" s="351">
        <v>50</v>
      </c>
      <c r="G174" s="352" t="s">
        <v>804</v>
      </c>
      <c r="H174" s="350" t="s">
        <v>123</v>
      </c>
      <c r="I174" s="352" t="s">
        <v>805</v>
      </c>
      <c r="J174" s="353" t="s">
        <v>559</v>
      </c>
      <c r="K174" s="354" t="s">
        <v>420</v>
      </c>
      <c r="L174" s="353">
        <v>19967</v>
      </c>
      <c r="M174" s="379">
        <v>44935</v>
      </c>
      <c r="N174" s="70">
        <f t="shared" si="10"/>
        <v>1</v>
      </c>
      <c r="O174" s="70">
        <f t="shared" si="11"/>
        <v>1</v>
      </c>
      <c r="P174" s="135" t="str">
        <f t="shared" si="12"/>
        <v>Gastos_Gerais</v>
      </c>
    </row>
    <row r="175" spans="1:16" ht="24" x14ac:dyDescent="0.2">
      <c r="A175" s="363">
        <v>172</v>
      </c>
      <c r="B175" s="348">
        <v>44935</v>
      </c>
      <c r="C175" s="623">
        <v>44927</v>
      </c>
      <c r="D175" s="350" t="s">
        <v>107</v>
      </c>
      <c r="E175" s="350" t="s">
        <v>358</v>
      </c>
      <c r="F175" s="351">
        <v>9.9</v>
      </c>
      <c r="G175" s="350" t="s">
        <v>806</v>
      </c>
      <c r="H175" s="350" t="s">
        <v>128</v>
      </c>
      <c r="I175" s="352" t="s">
        <v>807</v>
      </c>
      <c r="J175" s="370" t="s">
        <v>559</v>
      </c>
      <c r="K175" s="370" t="s">
        <v>420</v>
      </c>
      <c r="L175" s="375" t="s">
        <v>808</v>
      </c>
      <c r="M175" s="630">
        <v>44932</v>
      </c>
      <c r="N175" s="70">
        <f t="shared" si="10"/>
        <v>1</v>
      </c>
      <c r="O175" s="70">
        <f t="shared" si="11"/>
        <v>1</v>
      </c>
      <c r="P175" s="135" t="str">
        <f t="shared" si="12"/>
        <v>Gastos_Gerais</v>
      </c>
    </row>
    <row r="176" spans="1:16" ht="36" x14ac:dyDescent="0.2">
      <c r="A176" s="363">
        <v>173</v>
      </c>
      <c r="B176" s="348">
        <v>44935</v>
      </c>
      <c r="C176" s="623">
        <v>44927</v>
      </c>
      <c r="D176" s="350" t="s">
        <v>107</v>
      </c>
      <c r="E176" s="350" t="s">
        <v>294</v>
      </c>
      <c r="F176" s="351">
        <v>29.85</v>
      </c>
      <c r="G176" s="350" t="s">
        <v>809</v>
      </c>
      <c r="H176" s="350" t="s">
        <v>122</v>
      </c>
      <c r="I176" s="352" t="s">
        <v>810</v>
      </c>
      <c r="J176" s="353" t="s">
        <v>559</v>
      </c>
      <c r="K176" s="354" t="s">
        <v>420</v>
      </c>
      <c r="L176" s="353">
        <v>10402</v>
      </c>
      <c r="M176" s="379">
        <v>44935</v>
      </c>
      <c r="N176" s="70">
        <f t="shared" si="10"/>
        <v>1</v>
      </c>
      <c r="O176" s="70">
        <f t="shared" si="11"/>
        <v>1</v>
      </c>
      <c r="P176" s="135" t="str">
        <f t="shared" si="12"/>
        <v>Gastos_Gerais</v>
      </c>
    </row>
    <row r="177" spans="1:16" x14ac:dyDescent="0.2">
      <c r="A177" s="363">
        <v>174</v>
      </c>
      <c r="B177" s="348">
        <v>44935</v>
      </c>
      <c r="C177" s="623">
        <v>44927</v>
      </c>
      <c r="D177" s="350" t="s">
        <v>107</v>
      </c>
      <c r="E177" s="350" t="s">
        <v>328</v>
      </c>
      <c r="F177" s="351">
        <v>418.34</v>
      </c>
      <c r="G177" s="350" t="s">
        <v>802</v>
      </c>
      <c r="H177" s="350" t="s">
        <v>127</v>
      </c>
      <c r="I177" s="352" t="s">
        <v>803</v>
      </c>
      <c r="J177" s="353" t="s">
        <v>559</v>
      </c>
      <c r="K177" s="354" t="s">
        <v>420</v>
      </c>
      <c r="L177" s="353">
        <v>134359</v>
      </c>
      <c r="M177" s="379">
        <v>44932</v>
      </c>
      <c r="N177" s="70">
        <f t="shared" si="10"/>
        <v>1</v>
      </c>
      <c r="O177" s="70">
        <f t="shared" si="11"/>
        <v>1</v>
      </c>
      <c r="P177" s="135" t="str">
        <f t="shared" si="12"/>
        <v>Gastos_Gerais</v>
      </c>
    </row>
    <row r="178" spans="1:16" ht="36" x14ac:dyDescent="0.2">
      <c r="A178" s="363">
        <v>175</v>
      </c>
      <c r="B178" s="348">
        <v>44935</v>
      </c>
      <c r="C178" s="623">
        <v>44927</v>
      </c>
      <c r="D178" s="350" t="s">
        <v>107</v>
      </c>
      <c r="E178" s="350" t="s">
        <v>334</v>
      </c>
      <c r="F178" s="351">
        <v>556</v>
      </c>
      <c r="G178" s="350" t="s">
        <v>811</v>
      </c>
      <c r="H178" s="350" t="s">
        <v>120</v>
      </c>
      <c r="I178" s="352" t="s">
        <v>812</v>
      </c>
      <c r="J178" s="353" t="s">
        <v>559</v>
      </c>
      <c r="K178" s="354" t="s">
        <v>420</v>
      </c>
      <c r="L178" s="353">
        <v>20225267</v>
      </c>
      <c r="M178" s="379">
        <v>44922</v>
      </c>
      <c r="N178" s="70">
        <f t="shared" si="10"/>
        <v>1</v>
      </c>
      <c r="O178" s="70">
        <f t="shared" si="11"/>
        <v>1</v>
      </c>
      <c r="P178" s="135" t="str">
        <f t="shared" si="12"/>
        <v>Gastos_Gerais</v>
      </c>
    </row>
    <row r="179" spans="1:16" ht="25.5" x14ac:dyDescent="0.2">
      <c r="A179" s="363">
        <v>176</v>
      </c>
      <c r="B179" s="348">
        <v>44935</v>
      </c>
      <c r="C179" s="623">
        <v>44927</v>
      </c>
      <c r="D179" s="350" t="s">
        <v>96</v>
      </c>
      <c r="E179" s="350" t="s">
        <v>179</v>
      </c>
      <c r="F179" s="351">
        <v>161.78</v>
      </c>
      <c r="G179" s="350" t="s">
        <v>595</v>
      </c>
      <c r="H179" s="350" t="s">
        <v>120</v>
      </c>
      <c r="I179" s="352" t="s">
        <v>813</v>
      </c>
      <c r="J179" s="353" t="s">
        <v>559</v>
      </c>
      <c r="K179" s="354" t="s">
        <v>578</v>
      </c>
      <c r="L179" s="353">
        <v>956399902</v>
      </c>
      <c r="M179" s="379">
        <v>44935</v>
      </c>
      <c r="N179" s="70">
        <f t="shared" si="10"/>
        <v>1</v>
      </c>
      <c r="O179" s="70">
        <f t="shared" si="11"/>
        <v>1</v>
      </c>
      <c r="P179" s="135" t="str">
        <f t="shared" si="12"/>
        <v>Gastos_com_Pessoal</v>
      </c>
    </row>
    <row r="180" spans="1:16" ht="25.5" x14ac:dyDescent="0.2">
      <c r="A180" s="363">
        <v>177</v>
      </c>
      <c r="B180" s="348">
        <v>44935</v>
      </c>
      <c r="C180" s="623">
        <v>44927</v>
      </c>
      <c r="D180" s="350" t="s">
        <v>96</v>
      </c>
      <c r="E180" s="350" t="s">
        <v>181</v>
      </c>
      <c r="F180" s="351">
        <v>1941.38</v>
      </c>
      <c r="G180" s="350" t="s">
        <v>597</v>
      </c>
      <c r="H180" s="350" t="s">
        <v>120</v>
      </c>
      <c r="I180" s="352" t="s">
        <v>813</v>
      </c>
      <c r="J180" s="353" t="s">
        <v>559</v>
      </c>
      <c r="K180" s="354" t="s">
        <v>578</v>
      </c>
      <c r="L180" s="353">
        <v>956399902</v>
      </c>
      <c r="M180" s="379">
        <v>44935</v>
      </c>
      <c r="N180" s="70">
        <f t="shared" si="10"/>
        <v>1</v>
      </c>
      <c r="O180" s="70">
        <f t="shared" si="11"/>
        <v>1</v>
      </c>
      <c r="P180" s="135" t="str">
        <f t="shared" si="12"/>
        <v>Gastos_com_Pessoal</v>
      </c>
    </row>
    <row r="181" spans="1:16" ht="25.5" x14ac:dyDescent="0.2">
      <c r="A181" s="363">
        <v>178</v>
      </c>
      <c r="B181" s="348">
        <v>44935</v>
      </c>
      <c r="C181" s="623">
        <v>44927</v>
      </c>
      <c r="D181" s="350" t="s">
        <v>96</v>
      </c>
      <c r="E181" s="350" t="s">
        <v>183</v>
      </c>
      <c r="F181" s="351">
        <v>647.13</v>
      </c>
      <c r="G181" s="350" t="s">
        <v>598</v>
      </c>
      <c r="H181" s="350" t="s">
        <v>120</v>
      </c>
      <c r="I181" s="352" t="s">
        <v>813</v>
      </c>
      <c r="J181" s="353" t="s">
        <v>559</v>
      </c>
      <c r="K181" s="354" t="s">
        <v>578</v>
      </c>
      <c r="L181" s="353">
        <v>956399902</v>
      </c>
      <c r="M181" s="379">
        <v>44935</v>
      </c>
      <c r="N181" s="70">
        <f t="shared" si="10"/>
        <v>1</v>
      </c>
      <c r="O181" s="70">
        <f t="shared" si="11"/>
        <v>1</v>
      </c>
      <c r="P181" s="135" t="str">
        <f t="shared" si="12"/>
        <v>Gastos_com_Pessoal</v>
      </c>
    </row>
    <row r="182" spans="1:16" ht="36" x14ac:dyDescent="0.2">
      <c r="A182" s="363">
        <v>179</v>
      </c>
      <c r="B182" s="348">
        <v>44935</v>
      </c>
      <c r="C182" s="623">
        <v>44927</v>
      </c>
      <c r="D182" s="350" t="s">
        <v>96</v>
      </c>
      <c r="E182" s="350" t="s">
        <v>185</v>
      </c>
      <c r="F182" s="351">
        <v>1263.8800000000001</v>
      </c>
      <c r="G182" s="352" t="s">
        <v>599</v>
      </c>
      <c r="H182" s="350" t="s">
        <v>120</v>
      </c>
      <c r="I182" s="352" t="s">
        <v>813</v>
      </c>
      <c r="J182" s="354" t="s">
        <v>559</v>
      </c>
      <c r="K182" s="354" t="s">
        <v>578</v>
      </c>
      <c r="L182" s="353">
        <v>956399902</v>
      </c>
      <c r="M182" s="379">
        <v>44935</v>
      </c>
      <c r="N182" s="70">
        <f t="shared" si="10"/>
        <v>1</v>
      </c>
      <c r="O182" s="70">
        <f t="shared" si="11"/>
        <v>1</v>
      </c>
      <c r="P182" s="135" t="str">
        <f t="shared" si="12"/>
        <v>Gastos_com_Pessoal</v>
      </c>
    </row>
    <row r="183" spans="1:16" ht="36" x14ac:dyDescent="0.2">
      <c r="A183" s="363">
        <v>180</v>
      </c>
      <c r="B183" s="348">
        <v>44935</v>
      </c>
      <c r="C183" s="623">
        <v>44927</v>
      </c>
      <c r="D183" s="350" t="s">
        <v>107</v>
      </c>
      <c r="E183" s="350" t="s">
        <v>334</v>
      </c>
      <c r="F183" s="351">
        <v>120</v>
      </c>
      <c r="G183" s="352" t="s">
        <v>814</v>
      </c>
      <c r="H183" s="350" t="s">
        <v>128</v>
      </c>
      <c r="I183" s="352" t="s">
        <v>815</v>
      </c>
      <c r="J183" s="354" t="s">
        <v>559</v>
      </c>
      <c r="K183" s="354" t="s">
        <v>578</v>
      </c>
      <c r="L183" s="353">
        <v>956399902</v>
      </c>
      <c r="M183" s="379">
        <v>44935</v>
      </c>
      <c r="N183" s="70">
        <f t="shared" si="10"/>
        <v>1</v>
      </c>
      <c r="O183" s="70">
        <f t="shared" si="11"/>
        <v>1</v>
      </c>
      <c r="P183" s="135" t="str">
        <f t="shared" si="12"/>
        <v>Gastos_Gerais</v>
      </c>
    </row>
    <row r="184" spans="1:16" ht="24" x14ac:dyDescent="0.2">
      <c r="A184" s="363">
        <v>181</v>
      </c>
      <c r="B184" s="364">
        <v>44935</v>
      </c>
      <c r="C184" s="622">
        <v>44927</v>
      </c>
      <c r="D184" s="366" t="s">
        <v>107</v>
      </c>
      <c r="E184" s="366" t="s">
        <v>334</v>
      </c>
      <c r="F184" s="367">
        <v>300</v>
      </c>
      <c r="G184" s="366" t="s">
        <v>816</v>
      </c>
      <c r="H184" s="366" t="s">
        <v>129</v>
      </c>
      <c r="I184" s="368" t="s">
        <v>817</v>
      </c>
      <c r="J184" s="369" t="s">
        <v>559</v>
      </c>
      <c r="K184" s="370" t="s">
        <v>578</v>
      </c>
      <c r="L184" s="353">
        <v>956399902</v>
      </c>
      <c r="M184" s="379">
        <v>44935</v>
      </c>
      <c r="N184" s="70">
        <f t="shared" si="10"/>
        <v>1</v>
      </c>
      <c r="O184" s="70">
        <f t="shared" si="11"/>
        <v>1</v>
      </c>
      <c r="P184" s="135" t="str">
        <f t="shared" si="12"/>
        <v>Gastos_Gerais</v>
      </c>
    </row>
    <row r="185" spans="1:16" ht="24" x14ac:dyDescent="0.2">
      <c r="A185" s="363">
        <v>182</v>
      </c>
      <c r="B185" s="364">
        <v>44935</v>
      </c>
      <c r="C185" s="622">
        <v>44927</v>
      </c>
      <c r="D185" s="366" t="s">
        <v>107</v>
      </c>
      <c r="E185" s="366" t="s">
        <v>332</v>
      </c>
      <c r="F185" s="367">
        <v>174.05</v>
      </c>
      <c r="G185" s="366" t="s">
        <v>818</v>
      </c>
      <c r="H185" s="366" t="s">
        <v>129</v>
      </c>
      <c r="I185" s="352" t="s">
        <v>817</v>
      </c>
      <c r="J185" s="369" t="s">
        <v>559</v>
      </c>
      <c r="K185" s="370" t="s">
        <v>578</v>
      </c>
      <c r="L185" s="353">
        <v>956399902</v>
      </c>
      <c r="M185" s="379">
        <v>44935</v>
      </c>
      <c r="N185" s="70">
        <f t="shared" si="10"/>
        <v>1</v>
      </c>
      <c r="O185" s="70">
        <f t="shared" si="11"/>
        <v>1</v>
      </c>
      <c r="P185" s="135" t="str">
        <f t="shared" si="12"/>
        <v>Gastos_Gerais</v>
      </c>
    </row>
    <row r="186" spans="1:16" ht="36" x14ac:dyDescent="0.2">
      <c r="A186" s="363">
        <v>183</v>
      </c>
      <c r="B186" s="364">
        <v>44935</v>
      </c>
      <c r="C186" s="622">
        <v>44927</v>
      </c>
      <c r="D186" s="366" t="s">
        <v>107</v>
      </c>
      <c r="E186" s="366" t="s">
        <v>334</v>
      </c>
      <c r="F186" s="367">
        <v>300</v>
      </c>
      <c r="G186" s="366" t="s">
        <v>819</v>
      </c>
      <c r="H186" s="366" t="s">
        <v>129</v>
      </c>
      <c r="I186" s="368" t="s">
        <v>820</v>
      </c>
      <c r="J186" s="369" t="s">
        <v>559</v>
      </c>
      <c r="K186" s="370" t="s">
        <v>578</v>
      </c>
      <c r="L186" s="353">
        <v>956399902</v>
      </c>
      <c r="M186" s="379">
        <v>44935</v>
      </c>
      <c r="N186" s="70">
        <f t="shared" si="10"/>
        <v>1</v>
      </c>
      <c r="O186" s="70">
        <f t="shared" si="11"/>
        <v>1</v>
      </c>
      <c r="P186" s="135" t="str">
        <f t="shared" si="12"/>
        <v>Gastos_Gerais</v>
      </c>
    </row>
    <row r="187" spans="1:16" ht="24" x14ac:dyDescent="0.2">
      <c r="A187" s="363">
        <v>184</v>
      </c>
      <c r="B187" s="364">
        <v>44935</v>
      </c>
      <c r="C187" s="622">
        <v>44927</v>
      </c>
      <c r="D187" s="366" t="s">
        <v>107</v>
      </c>
      <c r="E187" s="366" t="s">
        <v>332</v>
      </c>
      <c r="F187" s="367">
        <v>174.05</v>
      </c>
      <c r="G187" s="366" t="s">
        <v>821</v>
      </c>
      <c r="H187" s="366" t="s">
        <v>129</v>
      </c>
      <c r="I187" s="368" t="s">
        <v>820</v>
      </c>
      <c r="J187" s="369" t="s">
        <v>559</v>
      </c>
      <c r="K187" s="370" t="s">
        <v>578</v>
      </c>
      <c r="L187" s="353">
        <v>956399902</v>
      </c>
      <c r="M187" s="379">
        <v>44935</v>
      </c>
      <c r="N187" s="70">
        <f t="shared" si="10"/>
        <v>1</v>
      </c>
      <c r="O187" s="70">
        <f t="shared" si="11"/>
        <v>1</v>
      </c>
      <c r="P187" s="135" t="str">
        <f t="shared" si="12"/>
        <v>Gastos_Gerais</v>
      </c>
    </row>
    <row r="188" spans="1:16" ht="36" x14ac:dyDescent="0.2">
      <c r="A188" s="363">
        <v>185</v>
      </c>
      <c r="B188" s="364">
        <v>44935</v>
      </c>
      <c r="C188" s="622">
        <v>44927</v>
      </c>
      <c r="D188" s="366" t="s">
        <v>107</v>
      </c>
      <c r="E188" s="366" t="s">
        <v>334</v>
      </c>
      <c r="F188" s="367">
        <v>120</v>
      </c>
      <c r="G188" s="366" t="s">
        <v>822</v>
      </c>
      <c r="H188" s="366" t="s">
        <v>128</v>
      </c>
      <c r="I188" s="368" t="s">
        <v>603</v>
      </c>
      <c r="J188" s="369" t="s">
        <v>559</v>
      </c>
      <c r="K188" s="370" t="s">
        <v>578</v>
      </c>
      <c r="L188" s="353">
        <v>956399902</v>
      </c>
      <c r="M188" s="379">
        <v>44935</v>
      </c>
      <c r="N188" s="70">
        <f t="shared" si="10"/>
        <v>1</v>
      </c>
      <c r="O188" s="70">
        <f t="shared" si="11"/>
        <v>1</v>
      </c>
      <c r="P188" s="135" t="str">
        <f t="shared" si="12"/>
        <v>Gastos_Gerais</v>
      </c>
    </row>
    <row r="189" spans="1:16" ht="38.25" x14ac:dyDescent="0.2">
      <c r="A189" s="363">
        <v>186</v>
      </c>
      <c r="B189" s="364">
        <v>44935</v>
      </c>
      <c r="C189" s="622">
        <v>44927</v>
      </c>
      <c r="D189" s="366" t="s">
        <v>76</v>
      </c>
      <c r="E189" s="366" t="s">
        <v>76</v>
      </c>
      <c r="F189" s="367">
        <v>264405.21999999997</v>
      </c>
      <c r="G189" s="366" t="s">
        <v>823</v>
      </c>
      <c r="H189" s="366" t="s">
        <v>119</v>
      </c>
      <c r="I189" s="368" t="s">
        <v>513</v>
      </c>
      <c r="J189" s="369" t="s">
        <v>515</v>
      </c>
      <c r="K189" s="370" t="s">
        <v>825</v>
      </c>
      <c r="L189" s="353" t="s">
        <v>515</v>
      </c>
      <c r="M189" s="379">
        <v>44935</v>
      </c>
      <c r="N189" s="70">
        <f t="shared" si="10"/>
        <v>1</v>
      </c>
      <c r="O189" s="70">
        <f t="shared" si="11"/>
        <v>1</v>
      </c>
      <c r="P189" s="135" t="str">
        <f t="shared" si="12"/>
        <v>Transferência_para_Reserva_de_Recursos</v>
      </c>
    </row>
    <row r="190" spans="1:16" ht="25.5" x14ac:dyDescent="0.2">
      <c r="A190" s="363">
        <v>187</v>
      </c>
      <c r="B190" s="611">
        <v>44935</v>
      </c>
      <c r="C190" s="622">
        <v>44927</v>
      </c>
      <c r="D190" s="366" t="s">
        <v>96</v>
      </c>
      <c r="E190" s="366" t="s">
        <v>177</v>
      </c>
      <c r="F190" s="367">
        <v>995.18</v>
      </c>
      <c r="G190" s="352" t="s">
        <v>604</v>
      </c>
      <c r="H190" s="366" t="s">
        <v>120</v>
      </c>
      <c r="I190" s="368" t="s">
        <v>813</v>
      </c>
      <c r="J190" s="369" t="s">
        <v>605</v>
      </c>
      <c r="K190" s="370" t="s">
        <v>606</v>
      </c>
      <c r="L190" s="353" t="s">
        <v>826</v>
      </c>
      <c r="M190" s="379">
        <v>44935</v>
      </c>
      <c r="N190" s="70">
        <f t="shared" si="10"/>
        <v>1</v>
      </c>
      <c r="O190" s="70">
        <f t="shared" si="11"/>
        <v>1</v>
      </c>
      <c r="P190" s="135" t="str">
        <f t="shared" si="12"/>
        <v>Gastos_com_Pessoal</v>
      </c>
    </row>
    <row r="191" spans="1:16" ht="48" x14ac:dyDescent="0.2">
      <c r="A191" s="363">
        <v>188</v>
      </c>
      <c r="B191" s="364">
        <v>44935</v>
      </c>
      <c r="C191" s="622">
        <v>44896</v>
      </c>
      <c r="D191" s="366" t="s">
        <v>107</v>
      </c>
      <c r="E191" s="366" t="s">
        <v>282</v>
      </c>
      <c r="F191" s="367">
        <v>35.56</v>
      </c>
      <c r="G191" s="366" t="s">
        <v>670</v>
      </c>
      <c r="H191" s="366" t="s">
        <v>119</v>
      </c>
      <c r="I191" s="368" t="s">
        <v>827</v>
      </c>
      <c r="J191" s="369" t="s">
        <v>554</v>
      </c>
      <c r="K191" s="370" t="s">
        <v>752</v>
      </c>
      <c r="L191" s="353">
        <v>42535</v>
      </c>
      <c r="M191" s="379">
        <v>44935</v>
      </c>
      <c r="N191" s="70">
        <f t="shared" si="10"/>
        <v>1</v>
      </c>
      <c r="O191" s="70">
        <f t="shared" si="11"/>
        <v>0</v>
      </c>
      <c r="P191" s="135" t="str">
        <f t="shared" si="12"/>
        <v>Gastos_Gerais</v>
      </c>
    </row>
    <row r="192" spans="1:16" ht="24" x14ac:dyDescent="0.2">
      <c r="A192" s="363">
        <v>189</v>
      </c>
      <c r="B192" s="364">
        <v>44936</v>
      </c>
      <c r="C192" s="622">
        <v>44896</v>
      </c>
      <c r="D192" s="366" t="s">
        <v>107</v>
      </c>
      <c r="E192" s="366" t="s">
        <v>230</v>
      </c>
      <c r="F192" s="367">
        <v>1000.9</v>
      </c>
      <c r="G192" s="366" t="s">
        <v>828</v>
      </c>
      <c r="H192" s="366" t="s">
        <v>119</v>
      </c>
      <c r="I192" s="368" t="s">
        <v>506</v>
      </c>
      <c r="J192" s="369" t="s">
        <v>554</v>
      </c>
      <c r="K192" s="370" t="s">
        <v>555</v>
      </c>
      <c r="L192" s="353">
        <v>4856720181</v>
      </c>
      <c r="M192" s="379">
        <v>44935</v>
      </c>
      <c r="N192" s="70">
        <f t="shared" si="10"/>
        <v>1</v>
      </c>
      <c r="O192" s="70">
        <f t="shared" si="11"/>
        <v>0</v>
      </c>
      <c r="P192" s="135" t="str">
        <f t="shared" si="12"/>
        <v>Gastos_Gerais</v>
      </c>
    </row>
    <row r="193" spans="1:16" ht="24" x14ac:dyDescent="0.2">
      <c r="A193" s="363">
        <v>190</v>
      </c>
      <c r="B193" s="364">
        <v>44936</v>
      </c>
      <c r="C193" s="622">
        <v>44896</v>
      </c>
      <c r="D193" s="366" t="s">
        <v>107</v>
      </c>
      <c r="E193" s="366" t="s">
        <v>230</v>
      </c>
      <c r="F193" s="367">
        <v>745.02</v>
      </c>
      <c r="G193" s="366" t="s">
        <v>829</v>
      </c>
      <c r="H193" s="366" t="s">
        <v>123</v>
      </c>
      <c r="I193" s="368" t="s">
        <v>830</v>
      </c>
      <c r="J193" s="369" t="s">
        <v>554</v>
      </c>
      <c r="K193" s="370" t="s">
        <v>555</v>
      </c>
      <c r="L193" s="353" t="s">
        <v>831</v>
      </c>
      <c r="M193" s="379">
        <v>44935</v>
      </c>
      <c r="N193" s="70">
        <f t="shared" si="10"/>
        <v>1</v>
      </c>
      <c r="O193" s="70">
        <f t="shared" si="11"/>
        <v>0</v>
      </c>
      <c r="P193" s="135" t="str">
        <f t="shared" si="12"/>
        <v>Gastos_Gerais</v>
      </c>
    </row>
    <row r="194" spans="1:16" ht="24" x14ac:dyDescent="0.2">
      <c r="A194" s="363">
        <v>191</v>
      </c>
      <c r="B194" s="387">
        <v>44936</v>
      </c>
      <c r="C194" s="349">
        <v>44896</v>
      </c>
      <c r="D194" s="368" t="s">
        <v>107</v>
      </c>
      <c r="E194" s="368" t="s">
        <v>230</v>
      </c>
      <c r="F194" s="373">
        <v>745.02</v>
      </c>
      <c r="G194" s="368" t="s">
        <v>829</v>
      </c>
      <c r="H194" s="368" t="s">
        <v>130</v>
      </c>
      <c r="I194" s="368" t="s">
        <v>830</v>
      </c>
      <c r="J194" s="370" t="s">
        <v>554</v>
      </c>
      <c r="K194" s="370" t="s">
        <v>555</v>
      </c>
      <c r="L194" s="354" t="s">
        <v>832</v>
      </c>
      <c r="M194" s="376">
        <v>44935</v>
      </c>
      <c r="N194" s="70">
        <f t="shared" si="10"/>
        <v>1</v>
      </c>
      <c r="O194" s="70">
        <f t="shared" si="11"/>
        <v>0</v>
      </c>
      <c r="P194" s="135" t="str">
        <f t="shared" si="12"/>
        <v>Gastos_Gerais</v>
      </c>
    </row>
    <row r="195" spans="1:16" ht="24" x14ac:dyDescent="0.2">
      <c r="A195" s="363">
        <v>192</v>
      </c>
      <c r="B195" s="364">
        <v>44936</v>
      </c>
      <c r="C195" s="623">
        <v>44896</v>
      </c>
      <c r="D195" s="366" t="s">
        <v>107</v>
      </c>
      <c r="E195" s="366" t="s">
        <v>230</v>
      </c>
      <c r="F195" s="367">
        <v>739.55</v>
      </c>
      <c r="G195" s="366" t="s">
        <v>829</v>
      </c>
      <c r="H195" s="366" t="s">
        <v>128</v>
      </c>
      <c r="I195" s="368" t="s">
        <v>830</v>
      </c>
      <c r="J195" s="369" t="s">
        <v>554</v>
      </c>
      <c r="K195" s="370" t="s">
        <v>555</v>
      </c>
      <c r="L195" s="353" t="s">
        <v>833</v>
      </c>
      <c r="M195" s="379">
        <v>44935</v>
      </c>
      <c r="N195" s="70">
        <f t="shared" si="10"/>
        <v>1</v>
      </c>
      <c r="O195" s="70">
        <f t="shared" si="11"/>
        <v>0</v>
      </c>
      <c r="P195" s="135" t="str">
        <f t="shared" si="12"/>
        <v>Gastos_Gerais</v>
      </c>
    </row>
    <row r="196" spans="1:16" ht="24" x14ac:dyDescent="0.2">
      <c r="A196" s="363">
        <v>193</v>
      </c>
      <c r="B196" s="421">
        <v>44936</v>
      </c>
      <c r="C196" s="627">
        <v>44896</v>
      </c>
      <c r="D196" s="423" t="s">
        <v>107</v>
      </c>
      <c r="E196" s="423" t="s">
        <v>230</v>
      </c>
      <c r="F196" s="424">
        <v>739.54</v>
      </c>
      <c r="G196" s="423" t="s">
        <v>829</v>
      </c>
      <c r="H196" s="366" t="s">
        <v>124</v>
      </c>
      <c r="I196" s="368" t="s">
        <v>830</v>
      </c>
      <c r="J196" s="369" t="s">
        <v>554</v>
      </c>
      <c r="K196" s="370" t="s">
        <v>555</v>
      </c>
      <c r="L196" s="353" t="s">
        <v>834</v>
      </c>
      <c r="M196" s="379">
        <v>44935</v>
      </c>
      <c r="N196" s="70">
        <f t="shared" si="10"/>
        <v>1</v>
      </c>
      <c r="O196" s="70">
        <f t="shared" si="11"/>
        <v>0</v>
      </c>
      <c r="P196" s="135" t="str">
        <f t="shared" si="12"/>
        <v>Gastos_Gerais</v>
      </c>
    </row>
    <row r="197" spans="1:16" ht="24" x14ac:dyDescent="0.2">
      <c r="A197" s="363">
        <v>194</v>
      </c>
      <c r="B197" s="359">
        <v>44936</v>
      </c>
      <c r="C197" s="349">
        <v>44896</v>
      </c>
      <c r="D197" s="352" t="s">
        <v>107</v>
      </c>
      <c r="E197" s="352" t="s">
        <v>230</v>
      </c>
      <c r="F197" s="361">
        <v>754.51</v>
      </c>
      <c r="G197" s="352" t="s">
        <v>829</v>
      </c>
      <c r="H197" s="352" t="s">
        <v>127</v>
      </c>
      <c r="I197" s="352" t="s">
        <v>830</v>
      </c>
      <c r="J197" s="353" t="s">
        <v>554</v>
      </c>
      <c r="K197" s="354" t="s">
        <v>555</v>
      </c>
      <c r="L197" s="353" t="s">
        <v>835</v>
      </c>
      <c r="M197" s="379">
        <v>44935</v>
      </c>
      <c r="N197" s="70">
        <f t="shared" si="10"/>
        <v>1</v>
      </c>
      <c r="O197" s="70">
        <f t="shared" si="11"/>
        <v>0</v>
      </c>
      <c r="P197" s="135" t="str">
        <f t="shared" si="12"/>
        <v>Gastos_Gerais</v>
      </c>
    </row>
    <row r="198" spans="1:16" ht="24" x14ac:dyDescent="0.2">
      <c r="A198" s="363">
        <v>195</v>
      </c>
      <c r="B198" s="348">
        <v>44936</v>
      </c>
      <c r="C198" s="623">
        <v>44896</v>
      </c>
      <c r="D198" s="350" t="s">
        <v>107</v>
      </c>
      <c r="E198" s="350" t="s">
        <v>230</v>
      </c>
      <c r="F198" s="351">
        <v>754.51</v>
      </c>
      <c r="G198" s="352" t="s">
        <v>829</v>
      </c>
      <c r="H198" s="350" t="s">
        <v>121</v>
      </c>
      <c r="I198" s="352" t="s">
        <v>830</v>
      </c>
      <c r="J198" s="353" t="s">
        <v>554</v>
      </c>
      <c r="K198" s="354" t="s">
        <v>555</v>
      </c>
      <c r="L198" s="353" t="s">
        <v>836</v>
      </c>
      <c r="M198" s="379">
        <v>44935</v>
      </c>
      <c r="N198" s="70">
        <f t="shared" ref="N198:N261" si="13">IF(B198=0,0,IF(YEAR(B198)=$O$1,MONTH(B198)-$N$1+1,(YEAR(B198)-$O$1)*12-$N$1+1+MONTH(B198)))</f>
        <v>1</v>
      </c>
      <c r="O198" s="70">
        <f t="shared" ref="O198:O261" si="14">IF(C198=0,0,IF(YEAR(C198)=$O$1,MONTH(C198)-$N$1+1,(YEAR(C198)-$O$1)*12-$N$1+1+MONTH(C198)))</f>
        <v>0</v>
      </c>
      <c r="P198" s="135" t="str">
        <f t="shared" ref="P198:P261" si="15">SUBSTITUTE(D198," ","_")</f>
        <v>Gastos_Gerais</v>
      </c>
    </row>
    <row r="199" spans="1:16" ht="24" x14ac:dyDescent="0.2">
      <c r="A199" s="363">
        <v>196</v>
      </c>
      <c r="B199" s="348">
        <v>44936</v>
      </c>
      <c r="C199" s="623">
        <v>44927</v>
      </c>
      <c r="D199" s="350" t="s">
        <v>107</v>
      </c>
      <c r="E199" s="350" t="s">
        <v>310</v>
      </c>
      <c r="F199" s="351">
        <v>204</v>
      </c>
      <c r="G199" s="368" t="s">
        <v>837</v>
      </c>
      <c r="H199" s="350" t="s">
        <v>121</v>
      </c>
      <c r="I199" s="352" t="s">
        <v>838</v>
      </c>
      <c r="J199" s="353" t="s">
        <v>559</v>
      </c>
      <c r="K199" s="354" t="s">
        <v>420</v>
      </c>
      <c r="L199" s="353">
        <v>20463</v>
      </c>
      <c r="M199" s="379">
        <v>44935</v>
      </c>
      <c r="N199" s="70">
        <f t="shared" si="13"/>
        <v>1</v>
      </c>
      <c r="O199" s="70">
        <f t="shared" si="14"/>
        <v>1</v>
      </c>
      <c r="P199" s="135" t="str">
        <f t="shared" si="15"/>
        <v>Gastos_Gerais</v>
      </c>
    </row>
    <row r="200" spans="1:16" ht="36" x14ac:dyDescent="0.2">
      <c r="A200" s="363">
        <v>197</v>
      </c>
      <c r="B200" s="348">
        <v>44936</v>
      </c>
      <c r="C200" s="623">
        <v>44927</v>
      </c>
      <c r="D200" s="350" t="s">
        <v>107</v>
      </c>
      <c r="E200" s="350" t="s">
        <v>360</v>
      </c>
      <c r="F200" s="351">
        <v>359.8</v>
      </c>
      <c r="G200" s="350" t="s">
        <v>839</v>
      </c>
      <c r="H200" s="350" t="s">
        <v>131</v>
      </c>
      <c r="I200" s="352" t="s">
        <v>840</v>
      </c>
      <c r="J200" s="353" t="s">
        <v>559</v>
      </c>
      <c r="K200" s="354" t="s">
        <v>420</v>
      </c>
      <c r="L200" s="353">
        <v>1693</v>
      </c>
      <c r="M200" s="379">
        <v>44936</v>
      </c>
      <c r="N200" s="70">
        <f t="shared" si="13"/>
        <v>1</v>
      </c>
      <c r="O200" s="70">
        <f t="shared" si="14"/>
        <v>1</v>
      </c>
      <c r="P200" s="135" t="str">
        <f t="shared" si="15"/>
        <v>Gastos_Gerais</v>
      </c>
    </row>
    <row r="201" spans="1:16" ht="48" x14ac:dyDescent="0.2">
      <c r="A201" s="363">
        <v>198</v>
      </c>
      <c r="B201" s="348">
        <v>44936</v>
      </c>
      <c r="C201" s="623">
        <v>44927</v>
      </c>
      <c r="D201" s="350" t="s">
        <v>107</v>
      </c>
      <c r="E201" s="350" t="s">
        <v>360</v>
      </c>
      <c r="F201" s="351">
        <v>115.5</v>
      </c>
      <c r="G201" s="378" t="s">
        <v>841</v>
      </c>
      <c r="H201" s="350" t="s">
        <v>132</v>
      </c>
      <c r="I201" s="352" t="s">
        <v>842</v>
      </c>
      <c r="J201" s="353" t="s">
        <v>559</v>
      </c>
      <c r="K201" s="354" t="s">
        <v>420</v>
      </c>
      <c r="L201" s="353">
        <v>182494</v>
      </c>
      <c r="M201" s="379">
        <v>44935</v>
      </c>
      <c r="N201" s="70">
        <f t="shared" si="13"/>
        <v>1</v>
      </c>
      <c r="O201" s="70">
        <f t="shared" si="14"/>
        <v>1</v>
      </c>
      <c r="P201" s="135" t="str">
        <f t="shared" si="15"/>
        <v>Gastos_Gerais</v>
      </c>
    </row>
    <row r="202" spans="1:16" x14ac:dyDescent="0.2">
      <c r="A202" s="363">
        <v>199</v>
      </c>
      <c r="B202" s="348">
        <v>44936</v>
      </c>
      <c r="C202" s="623">
        <v>44896</v>
      </c>
      <c r="D202" s="350" t="s">
        <v>107</v>
      </c>
      <c r="E202" s="350" t="s">
        <v>230</v>
      </c>
      <c r="F202" s="351">
        <v>299</v>
      </c>
      <c r="G202" s="350" t="s">
        <v>843</v>
      </c>
      <c r="H202" s="350" t="s">
        <v>125</v>
      </c>
      <c r="I202" s="352" t="s">
        <v>508</v>
      </c>
      <c r="J202" s="353" t="s">
        <v>554</v>
      </c>
      <c r="K202" s="354" t="s">
        <v>554</v>
      </c>
      <c r="L202" s="353" t="s">
        <v>844</v>
      </c>
      <c r="M202" s="379">
        <v>44935</v>
      </c>
      <c r="N202" s="70">
        <f t="shared" si="13"/>
        <v>1</v>
      </c>
      <c r="O202" s="70">
        <f t="shared" si="14"/>
        <v>0</v>
      </c>
      <c r="P202" s="135" t="str">
        <f t="shared" si="15"/>
        <v>Gastos_Gerais</v>
      </c>
    </row>
    <row r="203" spans="1:16" ht="48" x14ac:dyDescent="0.2">
      <c r="A203" s="363">
        <v>200</v>
      </c>
      <c r="B203" s="348">
        <v>44936</v>
      </c>
      <c r="C203" s="623">
        <v>44896</v>
      </c>
      <c r="D203" s="350" t="s">
        <v>107</v>
      </c>
      <c r="E203" s="350" t="s">
        <v>274</v>
      </c>
      <c r="F203" s="351">
        <v>2290.11</v>
      </c>
      <c r="G203" s="350" t="s">
        <v>503</v>
      </c>
      <c r="H203" s="350" t="s">
        <v>120</v>
      </c>
      <c r="I203" s="352" t="s">
        <v>502</v>
      </c>
      <c r="J203" s="353" t="s">
        <v>554</v>
      </c>
      <c r="K203" s="354" t="s">
        <v>554</v>
      </c>
      <c r="L203" s="353">
        <v>1708936</v>
      </c>
      <c r="M203" s="379">
        <v>44935</v>
      </c>
      <c r="N203" s="70">
        <f t="shared" si="13"/>
        <v>1</v>
      </c>
      <c r="O203" s="70">
        <f t="shared" si="14"/>
        <v>0</v>
      </c>
      <c r="P203" s="135" t="str">
        <f t="shared" si="15"/>
        <v>Gastos_Gerais</v>
      </c>
    </row>
    <row r="204" spans="1:16" ht="36" x14ac:dyDescent="0.2">
      <c r="A204" s="363">
        <v>201</v>
      </c>
      <c r="B204" s="348">
        <v>44936</v>
      </c>
      <c r="C204" s="623">
        <v>44896</v>
      </c>
      <c r="D204" s="350" t="s">
        <v>107</v>
      </c>
      <c r="E204" s="350" t="s">
        <v>366</v>
      </c>
      <c r="F204" s="351">
        <v>91.18</v>
      </c>
      <c r="G204" s="350" t="s">
        <v>845</v>
      </c>
      <c r="H204" s="350" t="s">
        <v>124</v>
      </c>
      <c r="I204" s="352" t="s">
        <v>846</v>
      </c>
      <c r="J204" s="353" t="s">
        <v>554</v>
      </c>
      <c r="K204" s="354" t="s">
        <v>420</v>
      </c>
      <c r="L204" s="353">
        <v>2023321</v>
      </c>
      <c r="M204" s="379">
        <v>44936</v>
      </c>
      <c r="N204" s="70">
        <f t="shared" si="13"/>
        <v>1</v>
      </c>
      <c r="O204" s="70">
        <f t="shared" si="14"/>
        <v>0</v>
      </c>
      <c r="P204" s="135" t="str">
        <f t="shared" si="15"/>
        <v>Gastos_Gerais</v>
      </c>
    </row>
    <row r="205" spans="1:16" ht="36" x14ac:dyDescent="0.2">
      <c r="A205" s="363">
        <v>202</v>
      </c>
      <c r="B205" s="348">
        <v>44936</v>
      </c>
      <c r="C205" s="623">
        <v>44927</v>
      </c>
      <c r="D205" s="350" t="s">
        <v>107</v>
      </c>
      <c r="E205" s="350" t="s">
        <v>360</v>
      </c>
      <c r="F205" s="351">
        <v>201.3</v>
      </c>
      <c r="G205" s="350" t="s">
        <v>847</v>
      </c>
      <c r="H205" s="350" t="s">
        <v>131</v>
      </c>
      <c r="I205" s="352" t="s">
        <v>848</v>
      </c>
      <c r="J205" s="353" t="s">
        <v>554</v>
      </c>
      <c r="K205" s="354" t="s">
        <v>420</v>
      </c>
      <c r="L205" s="353">
        <v>28736</v>
      </c>
      <c r="M205" s="379">
        <v>44931</v>
      </c>
      <c r="N205" s="70">
        <f t="shared" si="13"/>
        <v>1</v>
      </c>
      <c r="O205" s="70">
        <f t="shared" si="14"/>
        <v>1</v>
      </c>
      <c r="P205" s="135" t="str">
        <f t="shared" si="15"/>
        <v>Gastos_Gerais</v>
      </c>
    </row>
    <row r="206" spans="1:16" x14ac:dyDescent="0.2">
      <c r="A206" s="363">
        <v>203</v>
      </c>
      <c r="B206" s="348">
        <v>44936</v>
      </c>
      <c r="C206" s="623">
        <v>44896</v>
      </c>
      <c r="D206" s="350" t="s">
        <v>107</v>
      </c>
      <c r="E206" s="350" t="s">
        <v>294</v>
      </c>
      <c r="F206" s="351">
        <v>28084.36</v>
      </c>
      <c r="G206" s="350" t="s">
        <v>849</v>
      </c>
      <c r="H206" s="350" t="s">
        <v>122</v>
      </c>
      <c r="I206" s="352" t="s">
        <v>707</v>
      </c>
      <c r="J206" s="353" t="s">
        <v>554</v>
      </c>
      <c r="K206" s="354" t="s">
        <v>420</v>
      </c>
      <c r="L206" s="353">
        <v>69</v>
      </c>
      <c r="M206" s="379">
        <v>44932</v>
      </c>
      <c r="N206" s="70">
        <f t="shared" si="13"/>
        <v>1</v>
      </c>
      <c r="O206" s="70">
        <f t="shared" si="14"/>
        <v>0</v>
      </c>
      <c r="P206" s="135" t="str">
        <f t="shared" si="15"/>
        <v>Gastos_Gerais</v>
      </c>
    </row>
    <row r="207" spans="1:16" ht="60" x14ac:dyDescent="0.2">
      <c r="A207" s="363">
        <v>204</v>
      </c>
      <c r="B207" s="348">
        <v>44936</v>
      </c>
      <c r="C207" s="623">
        <v>44896</v>
      </c>
      <c r="D207" s="350" t="s">
        <v>107</v>
      </c>
      <c r="E207" s="350" t="s">
        <v>332</v>
      </c>
      <c r="F207" s="351">
        <v>26893.16</v>
      </c>
      <c r="G207" s="350" t="s">
        <v>850</v>
      </c>
      <c r="H207" s="350" t="s">
        <v>119</v>
      </c>
      <c r="I207" s="352" t="s">
        <v>851</v>
      </c>
      <c r="J207" s="353" t="s">
        <v>554</v>
      </c>
      <c r="K207" s="354" t="s">
        <v>555</v>
      </c>
      <c r="L207" s="353">
        <v>13</v>
      </c>
      <c r="M207" s="379">
        <v>44935</v>
      </c>
      <c r="N207" s="70">
        <f t="shared" si="13"/>
        <v>1</v>
      </c>
      <c r="O207" s="70">
        <f t="shared" si="14"/>
        <v>0</v>
      </c>
      <c r="P207" s="135" t="str">
        <f t="shared" si="15"/>
        <v>Gastos_Gerais</v>
      </c>
    </row>
    <row r="208" spans="1:16" x14ac:dyDescent="0.2">
      <c r="A208" s="363">
        <v>205</v>
      </c>
      <c r="B208" s="359">
        <v>44936</v>
      </c>
      <c r="C208" s="349">
        <v>44896</v>
      </c>
      <c r="D208" s="352" t="s">
        <v>107</v>
      </c>
      <c r="E208" s="352" t="s">
        <v>294</v>
      </c>
      <c r="F208" s="361">
        <v>27911.49</v>
      </c>
      <c r="G208" s="352" t="s">
        <v>852</v>
      </c>
      <c r="H208" s="352" t="s">
        <v>128</v>
      </c>
      <c r="I208" s="352" t="s">
        <v>679</v>
      </c>
      <c r="J208" s="353" t="s">
        <v>554</v>
      </c>
      <c r="K208" s="354" t="s">
        <v>420</v>
      </c>
      <c r="L208" s="353">
        <v>215</v>
      </c>
      <c r="M208" s="379">
        <v>44932</v>
      </c>
      <c r="N208" s="70">
        <f t="shared" si="13"/>
        <v>1</v>
      </c>
      <c r="O208" s="70">
        <f t="shared" si="14"/>
        <v>0</v>
      </c>
      <c r="P208" s="135" t="str">
        <f t="shared" si="15"/>
        <v>Gastos_Gerais</v>
      </c>
    </row>
    <row r="209" spans="1:16" ht="36" x14ac:dyDescent="0.2">
      <c r="A209" s="363">
        <v>206</v>
      </c>
      <c r="B209" s="348">
        <v>44936</v>
      </c>
      <c r="C209" s="623">
        <v>44927</v>
      </c>
      <c r="D209" s="350" t="s">
        <v>107</v>
      </c>
      <c r="E209" s="350" t="s">
        <v>334</v>
      </c>
      <c r="F209" s="351">
        <v>60</v>
      </c>
      <c r="G209" s="350" t="s">
        <v>663</v>
      </c>
      <c r="H209" s="350" t="s">
        <v>121</v>
      </c>
      <c r="I209" s="352" t="s">
        <v>664</v>
      </c>
      <c r="J209" s="353" t="s">
        <v>577</v>
      </c>
      <c r="K209" s="354" t="s">
        <v>578</v>
      </c>
      <c r="L209" s="353">
        <v>956713308</v>
      </c>
      <c r="M209" s="379">
        <v>44936</v>
      </c>
      <c r="N209" s="70">
        <f t="shared" si="13"/>
        <v>1</v>
      </c>
      <c r="O209" s="70">
        <f t="shared" si="14"/>
        <v>1</v>
      </c>
      <c r="P209" s="135" t="str">
        <f t="shared" si="15"/>
        <v>Gastos_Gerais</v>
      </c>
    </row>
    <row r="210" spans="1:16" ht="36" x14ac:dyDescent="0.2">
      <c r="A210" s="363">
        <v>207</v>
      </c>
      <c r="B210" s="348">
        <v>44936</v>
      </c>
      <c r="C210" s="623">
        <v>44927</v>
      </c>
      <c r="D210" s="350" t="s">
        <v>107</v>
      </c>
      <c r="E210" s="350" t="s">
        <v>334</v>
      </c>
      <c r="F210" s="351">
        <v>60</v>
      </c>
      <c r="G210" s="350" t="s">
        <v>696</v>
      </c>
      <c r="H210" s="350" t="s">
        <v>121</v>
      </c>
      <c r="I210" s="352" t="s">
        <v>662</v>
      </c>
      <c r="J210" s="353" t="s">
        <v>577</v>
      </c>
      <c r="K210" s="354" t="s">
        <v>578</v>
      </c>
      <c r="L210" s="353">
        <v>956713308</v>
      </c>
      <c r="M210" s="379">
        <v>44936</v>
      </c>
      <c r="N210" s="70">
        <f t="shared" si="13"/>
        <v>1</v>
      </c>
      <c r="O210" s="70">
        <f t="shared" si="14"/>
        <v>1</v>
      </c>
      <c r="P210" s="135" t="str">
        <f t="shared" si="15"/>
        <v>Gastos_Gerais</v>
      </c>
    </row>
    <row r="211" spans="1:16" ht="36" x14ac:dyDescent="0.2">
      <c r="A211" s="363">
        <v>208</v>
      </c>
      <c r="B211" s="348">
        <v>44936</v>
      </c>
      <c r="C211" s="623">
        <v>44927</v>
      </c>
      <c r="D211" s="350" t="s">
        <v>107</v>
      </c>
      <c r="E211" s="350" t="s">
        <v>334</v>
      </c>
      <c r="F211" s="351">
        <v>120</v>
      </c>
      <c r="G211" s="350" t="s">
        <v>853</v>
      </c>
      <c r="H211" s="350" t="s">
        <v>122</v>
      </c>
      <c r="I211" s="352" t="s">
        <v>854</v>
      </c>
      <c r="J211" s="353" t="s">
        <v>577</v>
      </c>
      <c r="K211" s="354" t="s">
        <v>578</v>
      </c>
      <c r="L211" s="353">
        <v>956713308</v>
      </c>
      <c r="M211" s="379">
        <v>44936</v>
      </c>
      <c r="N211" s="70">
        <f t="shared" si="13"/>
        <v>1</v>
      </c>
      <c r="O211" s="70">
        <f t="shared" si="14"/>
        <v>1</v>
      </c>
      <c r="P211" s="135" t="str">
        <f t="shared" si="15"/>
        <v>Gastos_Gerais</v>
      </c>
    </row>
    <row r="212" spans="1:16" ht="36" x14ac:dyDescent="0.2">
      <c r="A212" s="363">
        <v>209</v>
      </c>
      <c r="B212" s="348">
        <v>44936</v>
      </c>
      <c r="C212" s="623">
        <v>44927</v>
      </c>
      <c r="D212" s="350" t="s">
        <v>107</v>
      </c>
      <c r="E212" s="350" t="s">
        <v>334</v>
      </c>
      <c r="F212" s="351">
        <v>120</v>
      </c>
      <c r="G212" s="350" t="s">
        <v>855</v>
      </c>
      <c r="H212" s="350" t="s">
        <v>122</v>
      </c>
      <c r="I212" s="352" t="s">
        <v>856</v>
      </c>
      <c r="J212" s="353" t="s">
        <v>577</v>
      </c>
      <c r="K212" s="354" t="s">
        <v>578</v>
      </c>
      <c r="L212" s="353">
        <v>956713308</v>
      </c>
      <c r="M212" s="379">
        <v>44936</v>
      </c>
      <c r="N212" s="70">
        <f t="shared" si="13"/>
        <v>1</v>
      </c>
      <c r="O212" s="70">
        <f t="shared" si="14"/>
        <v>1</v>
      </c>
      <c r="P212" s="135" t="str">
        <f t="shared" si="15"/>
        <v>Gastos_Gerais</v>
      </c>
    </row>
    <row r="213" spans="1:16" ht="24" x14ac:dyDescent="0.2">
      <c r="A213" s="363">
        <v>210</v>
      </c>
      <c r="B213" s="348">
        <v>44936</v>
      </c>
      <c r="C213" s="623">
        <v>44927</v>
      </c>
      <c r="D213" s="350" t="s">
        <v>107</v>
      </c>
      <c r="E213" s="350" t="s">
        <v>334</v>
      </c>
      <c r="F213" s="351">
        <v>120</v>
      </c>
      <c r="G213" s="350" t="s">
        <v>857</v>
      </c>
      <c r="H213" s="350" t="s">
        <v>123</v>
      </c>
      <c r="I213" s="352" t="s">
        <v>858</v>
      </c>
      <c r="J213" s="353" t="s">
        <v>577</v>
      </c>
      <c r="K213" s="354" t="s">
        <v>578</v>
      </c>
      <c r="L213" s="353">
        <v>956713308</v>
      </c>
      <c r="M213" s="379">
        <v>44936</v>
      </c>
      <c r="N213" s="70">
        <f t="shared" si="13"/>
        <v>1</v>
      </c>
      <c r="O213" s="70">
        <f t="shared" si="14"/>
        <v>1</v>
      </c>
      <c r="P213" s="135" t="str">
        <f t="shared" si="15"/>
        <v>Gastos_Gerais</v>
      </c>
    </row>
    <row r="214" spans="1:16" ht="24" x14ac:dyDescent="0.2">
      <c r="A214" s="363">
        <v>211</v>
      </c>
      <c r="B214" s="348">
        <v>44936</v>
      </c>
      <c r="C214" s="623">
        <v>44927</v>
      </c>
      <c r="D214" s="350" t="s">
        <v>107</v>
      </c>
      <c r="E214" s="350" t="s">
        <v>334</v>
      </c>
      <c r="F214" s="351">
        <v>120</v>
      </c>
      <c r="G214" s="350" t="s">
        <v>859</v>
      </c>
      <c r="H214" s="350" t="s">
        <v>123</v>
      </c>
      <c r="I214" s="352" t="s">
        <v>860</v>
      </c>
      <c r="J214" s="353" t="s">
        <v>577</v>
      </c>
      <c r="K214" s="354" t="s">
        <v>578</v>
      </c>
      <c r="L214" s="353">
        <v>956713308</v>
      </c>
      <c r="M214" s="379">
        <v>44936</v>
      </c>
      <c r="N214" s="70">
        <f t="shared" si="13"/>
        <v>1</v>
      </c>
      <c r="O214" s="70">
        <f t="shared" si="14"/>
        <v>1</v>
      </c>
      <c r="P214" s="135" t="str">
        <f t="shared" si="15"/>
        <v>Gastos_Gerais</v>
      </c>
    </row>
    <row r="215" spans="1:16" ht="24" x14ac:dyDescent="0.2">
      <c r="A215" s="363">
        <v>212</v>
      </c>
      <c r="B215" s="348">
        <v>44936</v>
      </c>
      <c r="C215" s="623">
        <v>44927</v>
      </c>
      <c r="D215" s="350" t="s">
        <v>107</v>
      </c>
      <c r="E215" s="350" t="s">
        <v>334</v>
      </c>
      <c r="F215" s="351">
        <v>120</v>
      </c>
      <c r="G215" s="350" t="s">
        <v>861</v>
      </c>
      <c r="H215" s="350" t="s">
        <v>123</v>
      </c>
      <c r="I215" s="352" t="s">
        <v>862</v>
      </c>
      <c r="J215" s="353" t="s">
        <v>577</v>
      </c>
      <c r="K215" s="354" t="s">
        <v>578</v>
      </c>
      <c r="L215" s="353">
        <v>956713308</v>
      </c>
      <c r="M215" s="379">
        <v>44936</v>
      </c>
      <c r="N215" s="70">
        <f t="shared" si="13"/>
        <v>1</v>
      </c>
      <c r="O215" s="70">
        <f t="shared" si="14"/>
        <v>1</v>
      </c>
      <c r="P215" s="135" t="str">
        <f t="shared" si="15"/>
        <v>Gastos_Gerais</v>
      </c>
    </row>
    <row r="216" spans="1:16" ht="36" x14ac:dyDescent="0.2">
      <c r="A216" s="363">
        <v>213</v>
      </c>
      <c r="B216" s="348">
        <v>44936</v>
      </c>
      <c r="C216" s="623">
        <v>44927</v>
      </c>
      <c r="D216" s="350" t="s">
        <v>107</v>
      </c>
      <c r="E216" s="350" t="s">
        <v>334</v>
      </c>
      <c r="F216" s="351">
        <v>120</v>
      </c>
      <c r="G216" s="350" t="s">
        <v>863</v>
      </c>
      <c r="H216" s="350" t="s">
        <v>122</v>
      </c>
      <c r="I216" s="352" t="s">
        <v>864</v>
      </c>
      <c r="J216" s="353" t="s">
        <v>577</v>
      </c>
      <c r="K216" s="354" t="s">
        <v>578</v>
      </c>
      <c r="L216" s="353">
        <v>956713308</v>
      </c>
      <c r="M216" s="379">
        <v>44936</v>
      </c>
      <c r="N216" s="70">
        <f t="shared" si="13"/>
        <v>1</v>
      </c>
      <c r="O216" s="70">
        <f t="shared" si="14"/>
        <v>1</v>
      </c>
      <c r="P216" s="135" t="str">
        <f t="shared" si="15"/>
        <v>Gastos_Gerais</v>
      </c>
    </row>
    <row r="217" spans="1:16" ht="36" x14ac:dyDescent="0.2">
      <c r="A217" s="363">
        <v>214</v>
      </c>
      <c r="B217" s="348">
        <v>44937</v>
      </c>
      <c r="C217" s="623">
        <v>44927</v>
      </c>
      <c r="D217" s="350" t="s">
        <v>107</v>
      </c>
      <c r="E217" s="350" t="s">
        <v>370</v>
      </c>
      <c r="F217" s="351">
        <v>81</v>
      </c>
      <c r="G217" s="350" t="s">
        <v>865</v>
      </c>
      <c r="H217" s="350" t="s">
        <v>127</v>
      </c>
      <c r="I217" s="352" t="s">
        <v>866</v>
      </c>
      <c r="J217" s="353" t="s">
        <v>554</v>
      </c>
      <c r="K217" s="354" t="s">
        <v>420</v>
      </c>
      <c r="L217" s="353">
        <v>4325</v>
      </c>
      <c r="M217" s="379">
        <v>44930</v>
      </c>
      <c r="N217" s="70">
        <f t="shared" si="13"/>
        <v>1</v>
      </c>
      <c r="O217" s="70">
        <f t="shared" si="14"/>
        <v>1</v>
      </c>
      <c r="P217" s="135" t="str">
        <f t="shared" si="15"/>
        <v>Gastos_Gerais</v>
      </c>
    </row>
    <row r="218" spans="1:16" ht="24" x14ac:dyDescent="0.2">
      <c r="A218" s="363">
        <v>215</v>
      </c>
      <c r="B218" s="381">
        <v>44937</v>
      </c>
      <c r="C218" s="642">
        <v>44927</v>
      </c>
      <c r="D218" s="612" t="s">
        <v>107</v>
      </c>
      <c r="E218" s="612" t="s">
        <v>300</v>
      </c>
      <c r="F218" s="613">
        <v>200.41</v>
      </c>
      <c r="G218" s="380" t="s">
        <v>653</v>
      </c>
      <c r="H218" s="612" t="s">
        <v>129</v>
      </c>
      <c r="I218" s="612" t="s">
        <v>867</v>
      </c>
      <c r="J218" s="615" t="s">
        <v>554</v>
      </c>
      <c r="K218" s="614" t="s">
        <v>420</v>
      </c>
      <c r="L218" s="384">
        <v>35219</v>
      </c>
      <c r="M218" s="434">
        <v>44932</v>
      </c>
      <c r="N218" s="70">
        <f t="shared" si="13"/>
        <v>1</v>
      </c>
      <c r="O218" s="70">
        <f t="shared" si="14"/>
        <v>1</v>
      </c>
      <c r="P218" s="135" t="str">
        <f t="shared" si="15"/>
        <v>Gastos_Gerais</v>
      </c>
    </row>
    <row r="219" spans="1:16" ht="24" x14ac:dyDescent="0.2">
      <c r="A219" s="363">
        <v>216</v>
      </c>
      <c r="B219" s="381">
        <v>44937</v>
      </c>
      <c r="C219" s="642">
        <v>44927</v>
      </c>
      <c r="D219" s="612" t="s">
        <v>107</v>
      </c>
      <c r="E219" s="612" t="s">
        <v>300</v>
      </c>
      <c r="F219" s="613">
        <v>539.69000000000005</v>
      </c>
      <c r="G219" s="380" t="s">
        <v>653</v>
      </c>
      <c r="H219" s="612" t="s">
        <v>123</v>
      </c>
      <c r="I219" s="612" t="s">
        <v>867</v>
      </c>
      <c r="J219" s="615" t="s">
        <v>554</v>
      </c>
      <c r="K219" s="614" t="s">
        <v>420</v>
      </c>
      <c r="L219" s="384">
        <v>35216</v>
      </c>
      <c r="M219" s="434">
        <v>44932</v>
      </c>
      <c r="N219" s="70">
        <f t="shared" si="13"/>
        <v>1</v>
      </c>
      <c r="O219" s="70">
        <f t="shared" si="14"/>
        <v>1</v>
      </c>
      <c r="P219" s="135" t="str">
        <f t="shared" si="15"/>
        <v>Gastos_Gerais</v>
      </c>
    </row>
    <row r="220" spans="1:16" ht="24" x14ac:dyDescent="0.2">
      <c r="A220" s="363">
        <v>217</v>
      </c>
      <c r="B220" s="381">
        <v>44937</v>
      </c>
      <c r="C220" s="642">
        <v>44927</v>
      </c>
      <c r="D220" s="612" t="s">
        <v>107</v>
      </c>
      <c r="E220" s="612" t="s">
        <v>300</v>
      </c>
      <c r="F220" s="613">
        <v>976.57</v>
      </c>
      <c r="G220" s="380" t="s">
        <v>653</v>
      </c>
      <c r="H220" s="612" t="s">
        <v>130</v>
      </c>
      <c r="I220" s="612" t="s">
        <v>867</v>
      </c>
      <c r="J220" s="615" t="s">
        <v>554</v>
      </c>
      <c r="K220" s="614" t="s">
        <v>420</v>
      </c>
      <c r="L220" s="384">
        <v>35218</v>
      </c>
      <c r="M220" s="434">
        <v>44932</v>
      </c>
      <c r="N220" s="70">
        <f t="shared" si="13"/>
        <v>1</v>
      </c>
      <c r="O220" s="70">
        <f t="shared" si="14"/>
        <v>1</v>
      </c>
      <c r="P220" s="135" t="str">
        <f t="shared" si="15"/>
        <v>Gastos_Gerais</v>
      </c>
    </row>
    <row r="221" spans="1:16" ht="24" x14ac:dyDescent="0.2">
      <c r="A221" s="363">
        <v>218</v>
      </c>
      <c r="B221" s="381">
        <v>44937</v>
      </c>
      <c r="C221" s="642">
        <v>44927</v>
      </c>
      <c r="D221" s="612" t="s">
        <v>107</v>
      </c>
      <c r="E221" s="612" t="s">
        <v>300</v>
      </c>
      <c r="F221" s="383">
        <v>1674.01</v>
      </c>
      <c r="G221" s="380" t="s">
        <v>653</v>
      </c>
      <c r="H221" s="380" t="s">
        <v>127</v>
      </c>
      <c r="I221" s="612" t="s">
        <v>867</v>
      </c>
      <c r="J221" s="615" t="s">
        <v>554</v>
      </c>
      <c r="K221" s="614" t="s">
        <v>420</v>
      </c>
      <c r="L221" s="384">
        <v>35215</v>
      </c>
      <c r="M221" s="434">
        <v>44932</v>
      </c>
      <c r="N221" s="70">
        <f t="shared" si="13"/>
        <v>1</v>
      </c>
      <c r="O221" s="70">
        <f t="shared" si="14"/>
        <v>1</v>
      </c>
      <c r="P221" s="135" t="str">
        <f t="shared" si="15"/>
        <v>Gastos_Gerais</v>
      </c>
    </row>
    <row r="222" spans="1:16" ht="24" x14ac:dyDescent="0.2">
      <c r="A222" s="363">
        <v>219</v>
      </c>
      <c r="B222" s="381">
        <v>44937</v>
      </c>
      <c r="C222" s="642">
        <v>44927</v>
      </c>
      <c r="D222" s="612" t="s">
        <v>107</v>
      </c>
      <c r="E222" s="612" t="s">
        <v>300</v>
      </c>
      <c r="F222" s="383">
        <v>1289.06</v>
      </c>
      <c r="G222" s="380" t="s">
        <v>653</v>
      </c>
      <c r="H222" s="380" t="s">
        <v>128</v>
      </c>
      <c r="I222" s="612" t="s">
        <v>867</v>
      </c>
      <c r="J222" s="615" t="s">
        <v>554</v>
      </c>
      <c r="K222" s="614" t="s">
        <v>420</v>
      </c>
      <c r="L222" s="384">
        <v>35217</v>
      </c>
      <c r="M222" s="434">
        <v>44932</v>
      </c>
      <c r="N222" s="70">
        <f t="shared" si="13"/>
        <v>1</v>
      </c>
      <c r="O222" s="70">
        <f t="shared" si="14"/>
        <v>1</v>
      </c>
      <c r="P222" s="135" t="str">
        <f t="shared" si="15"/>
        <v>Gastos_Gerais</v>
      </c>
    </row>
    <row r="223" spans="1:16" ht="24" x14ac:dyDescent="0.2">
      <c r="A223" s="363">
        <v>220</v>
      </c>
      <c r="B223" s="348">
        <v>44937</v>
      </c>
      <c r="C223" s="623">
        <v>44896</v>
      </c>
      <c r="D223" s="350" t="s">
        <v>107</v>
      </c>
      <c r="E223" s="350" t="s">
        <v>222</v>
      </c>
      <c r="F223" s="351">
        <v>1111</v>
      </c>
      <c r="G223" s="368" t="s">
        <v>557</v>
      </c>
      <c r="H223" s="350" t="s">
        <v>120</v>
      </c>
      <c r="I223" s="368" t="s">
        <v>558</v>
      </c>
      <c r="J223" s="370" t="s">
        <v>554</v>
      </c>
      <c r="K223" s="370" t="s">
        <v>420</v>
      </c>
      <c r="L223" s="353">
        <v>94873339</v>
      </c>
      <c r="M223" s="379">
        <v>44937</v>
      </c>
      <c r="N223" s="70">
        <f t="shared" si="13"/>
        <v>1</v>
      </c>
      <c r="O223" s="70">
        <f t="shared" si="14"/>
        <v>0</v>
      </c>
      <c r="P223" s="135" t="str">
        <f t="shared" si="15"/>
        <v>Gastos_Gerais</v>
      </c>
    </row>
    <row r="224" spans="1:16" x14ac:dyDescent="0.2">
      <c r="A224" s="363">
        <v>221</v>
      </c>
      <c r="B224" s="348">
        <v>44937</v>
      </c>
      <c r="C224" s="623">
        <v>44896</v>
      </c>
      <c r="D224" s="350" t="s">
        <v>107</v>
      </c>
      <c r="E224" s="350" t="s">
        <v>222</v>
      </c>
      <c r="F224" s="351">
        <v>8063.44</v>
      </c>
      <c r="G224" s="350" t="s">
        <v>557</v>
      </c>
      <c r="H224" s="350" t="s">
        <v>123</v>
      </c>
      <c r="I224" s="352" t="s">
        <v>558</v>
      </c>
      <c r="J224" s="353" t="s">
        <v>554</v>
      </c>
      <c r="K224" s="354" t="s">
        <v>420</v>
      </c>
      <c r="L224" s="353">
        <v>94502057</v>
      </c>
      <c r="M224" s="379">
        <v>44937</v>
      </c>
      <c r="N224" s="70">
        <f t="shared" si="13"/>
        <v>1</v>
      </c>
      <c r="O224" s="70">
        <f t="shared" si="14"/>
        <v>0</v>
      </c>
      <c r="P224" s="135" t="str">
        <f t="shared" si="15"/>
        <v>Gastos_Gerais</v>
      </c>
    </row>
    <row r="225" spans="1:16" ht="25.5" x14ac:dyDescent="0.2">
      <c r="A225" s="363">
        <v>222</v>
      </c>
      <c r="B225" s="348">
        <v>44937</v>
      </c>
      <c r="C225" s="623">
        <v>44927</v>
      </c>
      <c r="D225" s="350" t="s">
        <v>96</v>
      </c>
      <c r="E225" s="350" t="s">
        <v>196</v>
      </c>
      <c r="F225" s="351">
        <v>63.6</v>
      </c>
      <c r="G225" s="350" t="s">
        <v>868</v>
      </c>
      <c r="H225" s="350" t="s">
        <v>121</v>
      </c>
      <c r="I225" s="352" t="s">
        <v>869</v>
      </c>
      <c r="J225" s="353" t="s">
        <v>554</v>
      </c>
      <c r="K225" s="354" t="s">
        <v>420</v>
      </c>
      <c r="L225" s="353">
        <v>20231220</v>
      </c>
      <c r="M225" s="379">
        <v>44952</v>
      </c>
      <c r="N225" s="70">
        <f t="shared" si="13"/>
        <v>1</v>
      </c>
      <c r="O225" s="70">
        <f t="shared" si="14"/>
        <v>1</v>
      </c>
      <c r="P225" s="135" t="str">
        <f t="shared" si="15"/>
        <v>Gastos_com_Pessoal</v>
      </c>
    </row>
    <row r="226" spans="1:16" ht="48" x14ac:dyDescent="0.2">
      <c r="A226" s="363">
        <v>223</v>
      </c>
      <c r="B226" s="348">
        <v>44937</v>
      </c>
      <c r="C226" s="623">
        <v>44927</v>
      </c>
      <c r="D226" s="350" t="s">
        <v>107</v>
      </c>
      <c r="E226" s="350" t="s">
        <v>334</v>
      </c>
      <c r="F226" s="351">
        <v>60</v>
      </c>
      <c r="G226" s="350" t="s">
        <v>870</v>
      </c>
      <c r="H226" s="350" t="s">
        <v>130</v>
      </c>
      <c r="I226" s="352" t="s">
        <v>871</v>
      </c>
      <c r="J226" s="353" t="s">
        <v>577</v>
      </c>
      <c r="K226" s="354" t="s">
        <v>578</v>
      </c>
      <c r="L226" s="353">
        <v>556909576</v>
      </c>
      <c r="M226" s="379">
        <v>44937</v>
      </c>
      <c r="N226" s="70">
        <f t="shared" si="13"/>
        <v>1</v>
      </c>
      <c r="O226" s="70">
        <f t="shared" si="14"/>
        <v>1</v>
      </c>
      <c r="P226" s="135" t="str">
        <f t="shared" si="15"/>
        <v>Gastos_Gerais</v>
      </c>
    </row>
    <row r="227" spans="1:16" ht="48" x14ac:dyDescent="0.2">
      <c r="A227" s="363">
        <v>224</v>
      </c>
      <c r="B227" s="348">
        <v>44937</v>
      </c>
      <c r="C227" s="623">
        <v>44927</v>
      </c>
      <c r="D227" s="350" t="s">
        <v>107</v>
      </c>
      <c r="E227" s="350" t="s">
        <v>334</v>
      </c>
      <c r="F227" s="351">
        <v>60</v>
      </c>
      <c r="G227" s="350" t="s">
        <v>872</v>
      </c>
      <c r="H227" s="350" t="s">
        <v>122</v>
      </c>
      <c r="I227" s="352" t="s">
        <v>873</v>
      </c>
      <c r="J227" s="353" t="s">
        <v>577</v>
      </c>
      <c r="K227" s="354" t="s">
        <v>578</v>
      </c>
      <c r="L227" s="353">
        <v>556909576</v>
      </c>
      <c r="M227" s="379">
        <v>44937</v>
      </c>
      <c r="N227" s="70">
        <f t="shared" si="13"/>
        <v>1</v>
      </c>
      <c r="O227" s="70">
        <f t="shared" si="14"/>
        <v>1</v>
      </c>
      <c r="P227" s="135" t="str">
        <f t="shared" si="15"/>
        <v>Gastos_Gerais</v>
      </c>
    </row>
    <row r="228" spans="1:16" ht="48" x14ac:dyDescent="0.2">
      <c r="A228" s="363">
        <v>225</v>
      </c>
      <c r="B228" s="348">
        <v>44937</v>
      </c>
      <c r="C228" s="623">
        <v>44927</v>
      </c>
      <c r="D228" s="350" t="s">
        <v>107</v>
      </c>
      <c r="E228" s="350" t="s">
        <v>334</v>
      </c>
      <c r="F228" s="351">
        <v>60</v>
      </c>
      <c r="G228" s="350" t="s">
        <v>874</v>
      </c>
      <c r="H228" s="350" t="s">
        <v>122</v>
      </c>
      <c r="I228" s="352" t="s">
        <v>875</v>
      </c>
      <c r="J228" s="353" t="s">
        <v>577</v>
      </c>
      <c r="K228" s="354" t="s">
        <v>578</v>
      </c>
      <c r="L228" s="353">
        <v>556909576</v>
      </c>
      <c r="M228" s="379">
        <v>44937</v>
      </c>
      <c r="N228" s="70">
        <f t="shared" si="13"/>
        <v>1</v>
      </c>
      <c r="O228" s="70">
        <f t="shared" si="14"/>
        <v>1</v>
      </c>
      <c r="P228" s="135" t="str">
        <f t="shared" si="15"/>
        <v>Gastos_Gerais</v>
      </c>
    </row>
    <row r="229" spans="1:16" ht="48" x14ac:dyDescent="0.2">
      <c r="A229" s="363">
        <v>226</v>
      </c>
      <c r="B229" s="348">
        <v>44937</v>
      </c>
      <c r="C229" s="623">
        <v>44927</v>
      </c>
      <c r="D229" s="350" t="s">
        <v>107</v>
      </c>
      <c r="E229" s="350" t="s">
        <v>334</v>
      </c>
      <c r="F229" s="351">
        <v>60</v>
      </c>
      <c r="G229" s="350" t="s">
        <v>876</v>
      </c>
      <c r="H229" s="350" t="s">
        <v>122</v>
      </c>
      <c r="I229" s="352" t="s">
        <v>877</v>
      </c>
      <c r="J229" s="353" t="s">
        <v>577</v>
      </c>
      <c r="K229" s="354" t="s">
        <v>578</v>
      </c>
      <c r="L229" s="353">
        <v>556909576</v>
      </c>
      <c r="M229" s="379">
        <v>44937</v>
      </c>
      <c r="N229" s="70">
        <f t="shared" si="13"/>
        <v>1</v>
      </c>
      <c r="O229" s="70">
        <f t="shared" si="14"/>
        <v>1</v>
      </c>
      <c r="P229" s="135" t="str">
        <f t="shared" si="15"/>
        <v>Gastos_Gerais</v>
      </c>
    </row>
    <row r="230" spans="1:16" ht="48" x14ac:dyDescent="0.2">
      <c r="A230" s="363">
        <v>227</v>
      </c>
      <c r="B230" s="348">
        <v>44937</v>
      </c>
      <c r="C230" s="623">
        <v>44927</v>
      </c>
      <c r="D230" s="350" t="s">
        <v>107</v>
      </c>
      <c r="E230" s="350" t="s">
        <v>334</v>
      </c>
      <c r="F230" s="351">
        <v>60</v>
      </c>
      <c r="G230" s="350" t="s">
        <v>878</v>
      </c>
      <c r="H230" s="350" t="s">
        <v>122</v>
      </c>
      <c r="I230" s="352" t="s">
        <v>879</v>
      </c>
      <c r="J230" s="353" t="s">
        <v>577</v>
      </c>
      <c r="K230" s="354" t="s">
        <v>578</v>
      </c>
      <c r="L230" s="353">
        <v>556909576</v>
      </c>
      <c r="M230" s="379">
        <v>44937</v>
      </c>
      <c r="N230" s="70">
        <f t="shared" si="13"/>
        <v>1</v>
      </c>
      <c r="O230" s="70">
        <f t="shared" si="14"/>
        <v>1</v>
      </c>
      <c r="P230" s="135" t="str">
        <f t="shared" si="15"/>
        <v>Gastos_Gerais</v>
      </c>
    </row>
    <row r="231" spans="1:16" ht="48" x14ac:dyDescent="0.2">
      <c r="A231" s="363">
        <v>228</v>
      </c>
      <c r="B231" s="359">
        <v>44937</v>
      </c>
      <c r="C231" s="349">
        <v>44927</v>
      </c>
      <c r="D231" s="352" t="s">
        <v>107</v>
      </c>
      <c r="E231" s="352" t="s">
        <v>334</v>
      </c>
      <c r="F231" s="361">
        <v>60</v>
      </c>
      <c r="G231" s="352" t="s">
        <v>880</v>
      </c>
      <c r="H231" s="352" t="s">
        <v>130</v>
      </c>
      <c r="I231" s="352" t="s">
        <v>881</v>
      </c>
      <c r="J231" s="353" t="s">
        <v>577</v>
      </c>
      <c r="K231" s="354" t="s">
        <v>578</v>
      </c>
      <c r="L231" s="353">
        <v>556909576</v>
      </c>
      <c r="M231" s="379">
        <v>44937</v>
      </c>
      <c r="N231" s="70">
        <f t="shared" si="13"/>
        <v>1</v>
      </c>
      <c r="O231" s="70">
        <f t="shared" si="14"/>
        <v>1</v>
      </c>
      <c r="P231" s="135" t="str">
        <f t="shared" si="15"/>
        <v>Gastos_Gerais</v>
      </c>
    </row>
    <row r="232" spans="1:16" ht="25.5" x14ac:dyDescent="0.2">
      <c r="A232" s="363">
        <v>229</v>
      </c>
      <c r="B232" s="359">
        <v>44937</v>
      </c>
      <c r="C232" s="349">
        <v>44927</v>
      </c>
      <c r="D232" s="352" t="s">
        <v>96</v>
      </c>
      <c r="E232" s="352" t="s">
        <v>179</v>
      </c>
      <c r="F232" s="361">
        <v>172.11</v>
      </c>
      <c r="G232" s="352" t="s">
        <v>595</v>
      </c>
      <c r="H232" s="352" t="s">
        <v>123</v>
      </c>
      <c r="I232" s="352" t="s">
        <v>882</v>
      </c>
      <c r="J232" s="353" t="s">
        <v>577</v>
      </c>
      <c r="K232" s="354" t="s">
        <v>578</v>
      </c>
      <c r="L232" s="353">
        <v>556909576</v>
      </c>
      <c r="M232" s="379">
        <v>44937</v>
      </c>
      <c r="N232" s="70">
        <f t="shared" si="13"/>
        <v>1</v>
      </c>
      <c r="O232" s="70">
        <f t="shared" si="14"/>
        <v>1</v>
      </c>
      <c r="P232" s="135" t="str">
        <f t="shared" si="15"/>
        <v>Gastos_com_Pessoal</v>
      </c>
    </row>
    <row r="233" spans="1:16" ht="25.5" x14ac:dyDescent="0.2">
      <c r="A233" s="363">
        <v>230</v>
      </c>
      <c r="B233" s="348">
        <v>44937</v>
      </c>
      <c r="C233" s="623">
        <v>44927</v>
      </c>
      <c r="D233" s="350" t="s">
        <v>96</v>
      </c>
      <c r="E233" s="350" t="s">
        <v>181</v>
      </c>
      <c r="F233" s="351">
        <v>2323.7600000000002</v>
      </c>
      <c r="G233" s="350" t="s">
        <v>597</v>
      </c>
      <c r="H233" s="350" t="s">
        <v>123</v>
      </c>
      <c r="I233" s="352" t="s">
        <v>882</v>
      </c>
      <c r="J233" s="353" t="s">
        <v>577</v>
      </c>
      <c r="K233" s="354" t="s">
        <v>578</v>
      </c>
      <c r="L233" s="353">
        <v>556909576</v>
      </c>
      <c r="M233" s="379">
        <v>44937</v>
      </c>
      <c r="N233" s="70">
        <f t="shared" si="13"/>
        <v>1</v>
      </c>
      <c r="O233" s="70">
        <f t="shared" si="14"/>
        <v>1</v>
      </c>
      <c r="P233" s="135" t="str">
        <f t="shared" si="15"/>
        <v>Gastos_com_Pessoal</v>
      </c>
    </row>
    <row r="234" spans="1:16" ht="25.5" x14ac:dyDescent="0.2">
      <c r="A234" s="363">
        <v>231</v>
      </c>
      <c r="B234" s="348">
        <v>44937</v>
      </c>
      <c r="C234" s="623">
        <v>44927</v>
      </c>
      <c r="D234" s="350" t="s">
        <v>96</v>
      </c>
      <c r="E234" s="350" t="s">
        <v>183</v>
      </c>
      <c r="F234" s="351">
        <v>774.59</v>
      </c>
      <c r="G234" s="350" t="s">
        <v>598</v>
      </c>
      <c r="H234" s="350" t="s">
        <v>123</v>
      </c>
      <c r="I234" s="352" t="s">
        <v>882</v>
      </c>
      <c r="J234" s="353" t="s">
        <v>577</v>
      </c>
      <c r="K234" s="370" t="s">
        <v>578</v>
      </c>
      <c r="L234" s="375">
        <v>556909576</v>
      </c>
      <c r="M234" s="379">
        <v>44937</v>
      </c>
      <c r="N234" s="70">
        <f t="shared" si="13"/>
        <v>1</v>
      </c>
      <c r="O234" s="70">
        <f t="shared" si="14"/>
        <v>1</v>
      </c>
      <c r="P234" s="135" t="str">
        <f t="shared" si="15"/>
        <v>Gastos_com_Pessoal</v>
      </c>
    </row>
    <row r="235" spans="1:16" ht="36" x14ac:dyDescent="0.2">
      <c r="A235" s="363">
        <v>232</v>
      </c>
      <c r="B235" s="348">
        <v>44937</v>
      </c>
      <c r="C235" s="623">
        <v>44927</v>
      </c>
      <c r="D235" s="350" t="s">
        <v>96</v>
      </c>
      <c r="E235" s="350" t="s">
        <v>185</v>
      </c>
      <c r="F235" s="351">
        <v>3873.35</v>
      </c>
      <c r="G235" s="350" t="s">
        <v>599</v>
      </c>
      <c r="H235" s="350" t="s">
        <v>123</v>
      </c>
      <c r="I235" s="352" t="s">
        <v>882</v>
      </c>
      <c r="J235" s="353" t="s">
        <v>577</v>
      </c>
      <c r="K235" s="370" t="s">
        <v>578</v>
      </c>
      <c r="L235" s="375">
        <v>556909576</v>
      </c>
      <c r="M235" s="379">
        <v>44937</v>
      </c>
      <c r="N235" s="70">
        <f t="shared" si="13"/>
        <v>1</v>
      </c>
      <c r="O235" s="70">
        <f t="shared" si="14"/>
        <v>1</v>
      </c>
      <c r="P235" s="135" t="str">
        <f t="shared" si="15"/>
        <v>Gastos_com_Pessoal</v>
      </c>
    </row>
    <row r="236" spans="1:16" ht="25.5" x14ac:dyDescent="0.2">
      <c r="A236" s="363">
        <v>233</v>
      </c>
      <c r="B236" s="359">
        <v>44937</v>
      </c>
      <c r="C236" s="349">
        <v>44927</v>
      </c>
      <c r="D236" s="352" t="s">
        <v>96</v>
      </c>
      <c r="E236" s="352" t="s">
        <v>179</v>
      </c>
      <c r="F236" s="361">
        <v>172.11</v>
      </c>
      <c r="G236" s="352" t="s">
        <v>595</v>
      </c>
      <c r="H236" s="352" t="s">
        <v>123</v>
      </c>
      <c r="I236" s="352" t="s">
        <v>883</v>
      </c>
      <c r="J236" s="354" t="s">
        <v>577</v>
      </c>
      <c r="K236" s="370" t="s">
        <v>578</v>
      </c>
      <c r="L236" s="375">
        <v>556909576</v>
      </c>
      <c r="M236" s="376">
        <v>44937</v>
      </c>
      <c r="N236" s="70">
        <f t="shared" si="13"/>
        <v>1</v>
      </c>
      <c r="O236" s="70">
        <f t="shared" si="14"/>
        <v>1</v>
      </c>
      <c r="P236" s="135" t="str">
        <f t="shared" si="15"/>
        <v>Gastos_com_Pessoal</v>
      </c>
    </row>
    <row r="237" spans="1:16" ht="25.5" x14ac:dyDescent="0.2">
      <c r="A237" s="363">
        <v>234</v>
      </c>
      <c r="B237" s="348">
        <v>44937</v>
      </c>
      <c r="C237" s="623">
        <v>44927</v>
      </c>
      <c r="D237" s="350" t="s">
        <v>96</v>
      </c>
      <c r="E237" s="350" t="s">
        <v>181</v>
      </c>
      <c r="F237" s="351">
        <v>2811.29</v>
      </c>
      <c r="G237" s="350" t="s">
        <v>597</v>
      </c>
      <c r="H237" s="350" t="s">
        <v>123</v>
      </c>
      <c r="I237" s="352" t="s">
        <v>883</v>
      </c>
      <c r="J237" s="353" t="s">
        <v>577</v>
      </c>
      <c r="K237" s="354" t="s">
        <v>578</v>
      </c>
      <c r="L237" s="375">
        <v>556909576</v>
      </c>
      <c r="M237" s="379">
        <v>44937</v>
      </c>
      <c r="N237" s="70">
        <f t="shared" si="13"/>
        <v>1</v>
      </c>
      <c r="O237" s="70">
        <f t="shared" si="14"/>
        <v>1</v>
      </c>
      <c r="P237" s="135" t="str">
        <f t="shared" si="15"/>
        <v>Gastos_com_Pessoal</v>
      </c>
    </row>
    <row r="238" spans="1:16" ht="25.5" x14ac:dyDescent="0.2">
      <c r="A238" s="363">
        <v>235</v>
      </c>
      <c r="B238" s="348">
        <v>44937</v>
      </c>
      <c r="C238" s="623">
        <v>44927</v>
      </c>
      <c r="D238" s="350" t="s">
        <v>96</v>
      </c>
      <c r="E238" s="350" t="s">
        <v>183</v>
      </c>
      <c r="F238" s="351">
        <v>937.1</v>
      </c>
      <c r="G238" s="350" t="s">
        <v>598</v>
      </c>
      <c r="H238" s="350" t="s">
        <v>123</v>
      </c>
      <c r="I238" s="352" t="s">
        <v>883</v>
      </c>
      <c r="J238" s="353" t="s">
        <v>577</v>
      </c>
      <c r="K238" s="354" t="s">
        <v>578</v>
      </c>
      <c r="L238" s="353">
        <v>556909576</v>
      </c>
      <c r="M238" s="379">
        <v>44937</v>
      </c>
      <c r="N238" s="70">
        <f t="shared" si="13"/>
        <v>1</v>
      </c>
      <c r="O238" s="70">
        <f t="shared" si="14"/>
        <v>1</v>
      </c>
      <c r="P238" s="135" t="str">
        <f t="shared" si="15"/>
        <v>Gastos_com_Pessoal</v>
      </c>
    </row>
    <row r="239" spans="1:16" ht="36" x14ac:dyDescent="0.2">
      <c r="A239" s="363">
        <v>236</v>
      </c>
      <c r="B239" s="348">
        <v>44937</v>
      </c>
      <c r="C239" s="623">
        <v>44927</v>
      </c>
      <c r="D239" s="350" t="s">
        <v>96</v>
      </c>
      <c r="E239" s="350" t="s">
        <v>185</v>
      </c>
      <c r="F239" s="351">
        <v>4034.23</v>
      </c>
      <c r="G239" s="350" t="s">
        <v>599</v>
      </c>
      <c r="H239" s="350" t="s">
        <v>123</v>
      </c>
      <c r="I239" s="352" t="s">
        <v>883</v>
      </c>
      <c r="J239" s="353" t="s">
        <v>577</v>
      </c>
      <c r="K239" s="354" t="s">
        <v>578</v>
      </c>
      <c r="L239" s="353">
        <v>556909576</v>
      </c>
      <c r="M239" s="379">
        <v>44937</v>
      </c>
      <c r="N239" s="70">
        <f t="shared" si="13"/>
        <v>1</v>
      </c>
      <c r="O239" s="70">
        <f t="shared" si="14"/>
        <v>1</v>
      </c>
      <c r="P239" s="135" t="str">
        <f t="shared" si="15"/>
        <v>Gastos_com_Pessoal</v>
      </c>
    </row>
    <row r="240" spans="1:16" ht="25.5" x14ac:dyDescent="0.2">
      <c r="A240" s="363">
        <v>237</v>
      </c>
      <c r="B240" s="348">
        <v>44937</v>
      </c>
      <c r="C240" s="623">
        <v>44927</v>
      </c>
      <c r="D240" s="350" t="s">
        <v>96</v>
      </c>
      <c r="E240" s="350" t="s">
        <v>179</v>
      </c>
      <c r="F240" s="351">
        <v>172.11</v>
      </c>
      <c r="G240" s="350" t="s">
        <v>595</v>
      </c>
      <c r="H240" s="350" t="s">
        <v>123</v>
      </c>
      <c r="I240" s="352" t="s">
        <v>884</v>
      </c>
      <c r="J240" s="353" t="s">
        <v>577</v>
      </c>
      <c r="K240" s="354" t="s">
        <v>578</v>
      </c>
      <c r="L240" s="353">
        <v>556909576</v>
      </c>
      <c r="M240" s="379">
        <v>44937</v>
      </c>
      <c r="N240" s="70">
        <f t="shared" si="13"/>
        <v>1</v>
      </c>
      <c r="O240" s="70">
        <f t="shared" si="14"/>
        <v>1</v>
      </c>
      <c r="P240" s="135" t="str">
        <f t="shared" si="15"/>
        <v>Gastos_com_Pessoal</v>
      </c>
    </row>
    <row r="241" spans="1:16" ht="25.5" x14ac:dyDescent="0.2">
      <c r="A241" s="363">
        <v>238</v>
      </c>
      <c r="B241" s="348">
        <v>44937</v>
      </c>
      <c r="C241" s="623">
        <v>44927</v>
      </c>
      <c r="D241" s="350" t="s">
        <v>96</v>
      </c>
      <c r="E241" s="350" t="s">
        <v>181</v>
      </c>
      <c r="F241" s="351">
        <v>2603.7800000000002</v>
      </c>
      <c r="G241" s="352" t="s">
        <v>597</v>
      </c>
      <c r="H241" s="350" t="s">
        <v>123</v>
      </c>
      <c r="I241" s="352" t="s">
        <v>884</v>
      </c>
      <c r="J241" s="353" t="s">
        <v>577</v>
      </c>
      <c r="K241" s="354" t="s">
        <v>578</v>
      </c>
      <c r="L241" s="353">
        <v>556909576</v>
      </c>
      <c r="M241" s="379">
        <v>44937</v>
      </c>
      <c r="N241" s="70">
        <f t="shared" si="13"/>
        <v>1</v>
      </c>
      <c r="O241" s="70">
        <f t="shared" si="14"/>
        <v>1</v>
      </c>
      <c r="P241" s="135" t="str">
        <f t="shared" si="15"/>
        <v>Gastos_com_Pessoal</v>
      </c>
    </row>
    <row r="242" spans="1:16" ht="42.75" customHeight="1" x14ac:dyDescent="0.2">
      <c r="A242" s="363">
        <v>239</v>
      </c>
      <c r="B242" s="348">
        <v>44937</v>
      </c>
      <c r="C242" s="623">
        <v>44927</v>
      </c>
      <c r="D242" s="350" t="s">
        <v>96</v>
      </c>
      <c r="E242" s="366" t="s">
        <v>183</v>
      </c>
      <c r="F242" s="367">
        <v>867.93</v>
      </c>
      <c r="G242" s="366" t="s">
        <v>598</v>
      </c>
      <c r="H242" s="350" t="s">
        <v>123</v>
      </c>
      <c r="I242" s="352" t="s">
        <v>884</v>
      </c>
      <c r="J242" s="353" t="s">
        <v>577</v>
      </c>
      <c r="K242" s="354" t="s">
        <v>578</v>
      </c>
      <c r="L242" s="353">
        <v>556909576</v>
      </c>
      <c r="M242" s="379">
        <v>44937</v>
      </c>
      <c r="N242" s="70">
        <f t="shared" si="13"/>
        <v>1</v>
      </c>
      <c r="O242" s="70">
        <f t="shared" si="14"/>
        <v>1</v>
      </c>
      <c r="P242" s="135" t="str">
        <f t="shared" si="15"/>
        <v>Gastos_com_Pessoal</v>
      </c>
    </row>
    <row r="243" spans="1:16" ht="43.5" customHeight="1" x14ac:dyDescent="0.2">
      <c r="A243" s="363">
        <v>240</v>
      </c>
      <c r="B243" s="348">
        <v>44937</v>
      </c>
      <c r="C243" s="623">
        <v>44927</v>
      </c>
      <c r="D243" s="350" t="s">
        <v>96</v>
      </c>
      <c r="E243" s="366" t="s">
        <v>185</v>
      </c>
      <c r="F243" s="367">
        <v>3140.69</v>
      </c>
      <c r="G243" s="368" t="s">
        <v>599</v>
      </c>
      <c r="H243" s="350" t="s">
        <v>123</v>
      </c>
      <c r="I243" s="352" t="s">
        <v>884</v>
      </c>
      <c r="J243" s="353" t="s">
        <v>577</v>
      </c>
      <c r="K243" s="354" t="s">
        <v>578</v>
      </c>
      <c r="L243" s="353">
        <v>556909576</v>
      </c>
      <c r="M243" s="379">
        <v>44937</v>
      </c>
      <c r="N243" s="70">
        <f t="shared" si="13"/>
        <v>1</v>
      </c>
      <c r="O243" s="70">
        <f t="shared" si="14"/>
        <v>1</v>
      </c>
      <c r="P243" s="135" t="str">
        <f t="shared" si="15"/>
        <v>Gastos_com_Pessoal</v>
      </c>
    </row>
    <row r="244" spans="1:16" ht="25.5" x14ac:dyDescent="0.2">
      <c r="A244" s="363">
        <v>241</v>
      </c>
      <c r="B244" s="348">
        <v>44937</v>
      </c>
      <c r="C244" s="623">
        <v>44927</v>
      </c>
      <c r="D244" s="350" t="s">
        <v>96</v>
      </c>
      <c r="E244" s="350" t="s">
        <v>179</v>
      </c>
      <c r="F244" s="351">
        <v>172.11</v>
      </c>
      <c r="G244" s="350" t="s">
        <v>595</v>
      </c>
      <c r="H244" s="350" t="s">
        <v>123</v>
      </c>
      <c r="I244" s="352" t="s">
        <v>885</v>
      </c>
      <c r="J244" s="353" t="s">
        <v>577</v>
      </c>
      <c r="K244" s="354" t="s">
        <v>578</v>
      </c>
      <c r="L244" s="353">
        <v>556909576</v>
      </c>
      <c r="M244" s="379">
        <v>44937</v>
      </c>
      <c r="N244" s="70">
        <f t="shared" si="13"/>
        <v>1</v>
      </c>
      <c r="O244" s="70">
        <f t="shared" si="14"/>
        <v>1</v>
      </c>
      <c r="P244" s="135" t="str">
        <f t="shared" si="15"/>
        <v>Gastos_com_Pessoal</v>
      </c>
    </row>
    <row r="245" spans="1:16" ht="25.5" x14ac:dyDescent="0.2">
      <c r="A245" s="363">
        <v>242</v>
      </c>
      <c r="B245" s="348">
        <v>44937</v>
      </c>
      <c r="C245" s="623">
        <v>44927</v>
      </c>
      <c r="D245" s="350" t="s">
        <v>96</v>
      </c>
      <c r="E245" s="350" t="s">
        <v>181</v>
      </c>
      <c r="F245" s="351">
        <v>3139.35</v>
      </c>
      <c r="G245" s="350" t="s">
        <v>597</v>
      </c>
      <c r="H245" s="350" t="s">
        <v>123</v>
      </c>
      <c r="I245" s="352" t="s">
        <v>885</v>
      </c>
      <c r="J245" s="353" t="s">
        <v>577</v>
      </c>
      <c r="K245" s="354" t="s">
        <v>578</v>
      </c>
      <c r="L245" s="353">
        <v>556909576</v>
      </c>
      <c r="M245" s="379">
        <v>44937</v>
      </c>
      <c r="N245" s="70">
        <f t="shared" si="13"/>
        <v>1</v>
      </c>
      <c r="O245" s="70">
        <f t="shared" si="14"/>
        <v>1</v>
      </c>
      <c r="P245" s="135" t="str">
        <f t="shared" si="15"/>
        <v>Gastos_com_Pessoal</v>
      </c>
    </row>
    <row r="246" spans="1:16" ht="25.5" x14ac:dyDescent="0.2">
      <c r="A246" s="363">
        <v>243</v>
      </c>
      <c r="B246" s="348">
        <v>44937</v>
      </c>
      <c r="C246" s="623">
        <v>44927</v>
      </c>
      <c r="D246" s="350" t="s">
        <v>96</v>
      </c>
      <c r="E246" s="350" t="s">
        <v>183</v>
      </c>
      <c r="F246" s="351">
        <v>1046.45</v>
      </c>
      <c r="G246" s="352" t="s">
        <v>598</v>
      </c>
      <c r="H246" s="350" t="s">
        <v>123</v>
      </c>
      <c r="I246" s="352" t="s">
        <v>885</v>
      </c>
      <c r="J246" s="353" t="s">
        <v>577</v>
      </c>
      <c r="K246" s="354" t="s">
        <v>578</v>
      </c>
      <c r="L246" s="353">
        <v>556909576</v>
      </c>
      <c r="M246" s="379">
        <v>44937</v>
      </c>
      <c r="N246" s="70">
        <f t="shared" si="13"/>
        <v>1</v>
      </c>
      <c r="O246" s="70">
        <f t="shared" si="14"/>
        <v>1</v>
      </c>
      <c r="P246" s="135" t="str">
        <f t="shared" si="15"/>
        <v>Gastos_com_Pessoal</v>
      </c>
    </row>
    <row r="247" spans="1:16" ht="36" x14ac:dyDescent="0.2">
      <c r="A247" s="363">
        <v>244</v>
      </c>
      <c r="B247" s="348">
        <v>44937</v>
      </c>
      <c r="C247" s="623">
        <v>44927</v>
      </c>
      <c r="D247" s="350" t="s">
        <v>96</v>
      </c>
      <c r="E247" s="350" t="s">
        <v>185</v>
      </c>
      <c r="F247" s="351">
        <v>4431.99</v>
      </c>
      <c r="G247" s="352" t="s">
        <v>599</v>
      </c>
      <c r="H247" s="350" t="s">
        <v>123</v>
      </c>
      <c r="I247" s="352" t="s">
        <v>885</v>
      </c>
      <c r="J247" s="353" t="s">
        <v>577</v>
      </c>
      <c r="K247" s="354" t="s">
        <v>578</v>
      </c>
      <c r="L247" s="353">
        <v>556909576</v>
      </c>
      <c r="M247" s="379">
        <v>44937</v>
      </c>
      <c r="N247" s="70">
        <f t="shared" si="13"/>
        <v>1</v>
      </c>
      <c r="O247" s="70">
        <f t="shared" si="14"/>
        <v>1</v>
      </c>
      <c r="P247" s="135" t="str">
        <f t="shared" si="15"/>
        <v>Gastos_com_Pessoal</v>
      </c>
    </row>
    <row r="248" spans="1:16" ht="25.5" x14ac:dyDescent="0.2">
      <c r="A248" s="363">
        <v>245</v>
      </c>
      <c r="B248" s="355">
        <v>44937</v>
      </c>
      <c r="C248" s="623">
        <v>44927</v>
      </c>
      <c r="D248" s="350" t="s">
        <v>96</v>
      </c>
      <c r="E248" s="350" t="s">
        <v>177</v>
      </c>
      <c r="F248" s="351">
        <v>2502.7800000000002</v>
      </c>
      <c r="G248" s="352" t="s">
        <v>604</v>
      </c>
      <c r="H248" s="350" t="s">
        <v>123</v>
      </c>
      <c r="I248" s="352" t="s">
        <v>884</v>
      </c>
      <c r="J248" s="353" t="s">
        <v>605</v>
      </c>
      <c r="K248" s="354" t="s">
        <v>606</v>
      </c>
      <c r="L248" s="353" t="s">
        <v>886</v>
      </c>
      <c r="M248" s="379">
        <v>44937</v>
      </c>
      <c r="N248" s="70">
        <f t="shared" si="13"/>
        <v>1</v>
      </c>
      <c r="O248" s="70">
        <f t="shared" si="14"/>
        <v>1</v>
      </c>
      <c r="P248" s="135" t="str">
        <f t="shared" si="15"/>
        <v>Gastos_com_Pessoal</v>
      </c>
    </row>
    <row r="249" spans="1:16" ht="25.5" x14ac:dyDescent="0.2">
      <c r="A249" s="363">
        <v>246</v>
      </c>
      <c r="B249" s="355">
        <v>44937</v>
      </c>
      <c r="C249" s="623">
        <v>44927</v>
      </c>
      <c r="D249" s="350" t="s">
        <v>96</v>
      </c>
      <c r="E249" s="350" t="s">
        <v>177</v>
      </c>
      <c r="F249" s="351">
        <v>2862.03</v>
      </c>
      <c r="G249" s="352" t="s">
        <v>604</v>
      </c>
      <c r="H249" s="350" t="s">
        <v>123</v>
      </c>
      <c r="I249" s="352" t="s">
        <v>883</v>
      </c>
      <c r="J249" s="353" t="s">
        <v>605</v>
      </c>
      <c r="K249" s="354" t="s">
        <v>606</v>
      </c>
      <c r="L249" s="353" t="s">
        <v>887</v>
      </c>
      <c r="M249" s="379">
        <v>44937</v>
      </c>
      <c r="N249" s="70">
        <f t="shared" si="13"/>
        <v>1</v>
      </c>
      <c r="O249" s="70">
        <f t="shared" si="14"/>
        <v>1</v>
      </c>
      <c r="P249" s="135" t="str">
        <f t="shared" si="15"/>
        <v>Gastos_com_Pessoal</v>
      </c>
    </row>
    <row r="250" spans="1:16" ht="25.5" x14ac:dyDescent="0.2">
      <c r="A250" s="363">
        <v>247</v>
      </c>
      <c r="B250" s="355">
        <v>44937</v>
      </c>
      <c r="C250" s="623">
        <v>44927</v>
      </c>
      <c r="D250" s="350" t="s">
        <v>96</v>
      </c>
      <c r="E250" s="350" t="s">
        <v>177</v>
      </c>
      <c r="F250" s="351">
        <v>2984.7</v>
      </c>
      <c r="G250" s="352" t="s">
        <v>604</v>
      </c>
      <c r="H250" s="350" t="s">
        <v>123</v>
      </c>
      <c r="I250" s="352" t="s">
        <v>885</v>
      </c>
      <c r="J250" s="353" t="s">
        <v>605</v>
      </c>
      <c r="K250" s="354" t="s">
        <v>606</v>
      </c>
      <c r="L250" s="353" t="s">
        <v>888</v>
      </c>
      <c r="M250" s="379">
        <v>44937</v>
      </c>
      <c r="N250" s="70">
        <f t="shared" si="13"/>
        <v>1</v>
      </c>
      <c r="O250" s="70">
        <f t="shared" si="14"/>
        <v>1</v>
      </c>
      <c r="P250" s="135" t="str">
        <f t="shared" si="15"/>
        <v>Gastos_com_Pessoal</v>
      </c>
    </row>
    <row r="251" spans="1:16" ht="25.5" x14ac:dyDescent="0.2">
      <c r="A251" s="363">
        <v>248</v>
      </c>
      <c r="B251" s="355">
        <v>44937</v>
      </c>
      <c r="C251" s="623">
        <v>44927</v>
      </c>
      <c r="D251" s="350" t="s">
        <v>96</v>
      </c>
      <c r="E251" s="350" t="s">
        <v>177</v>
      </c>
      <c r="F251" s="351">
        <v>2532.66</v>
      </c>
      <c r="G251" s="352" t="s">
        <v>604</v>
      </c>
      <c r="H251" s="350" t="s">
        <v>123</v>
      </c>
      <c r="I251" s="352" t="s">
        <v>882</v>
      </c>
      <c r="J251" s="353" t="s">
        <v>605</v>
      </c>
      <c r="K251" s="354" t="s">
        <v>606</v>
      </c>
      <c r="L251" s="353" t="s">
        <v>889</v>
      </c>
      <c r="M251" s="379">
        <v>44937</v>
      </c>
      <c r="N251" s="70">
        <f t="shared" si="13"/>
        <v>1</v>
      </c>
      <c r="O251" s="70">
        <f t="shared" si="14"/>
        <v>1</v>
      </c>
      <c r="P251" s="135" t="str">
        <f t="shared" si="15"/>
        <v>Gastos_com_Pessoal</v>
      </c>
    </row>
    <row r="252" spans="1:16" ht="24" x14ac:dyDescent="0.2">
      <c r="A252" s="363">
        <v>249</v>
      </c>
      <c r="B252" s="359">
        <v>44938</v>
      </c>
      <c r="C252" s="349">
        <v>44927</v>
      </c>
      <c r="D252" s="352" t="s">
        <v>107</v>
      </c>
      <c r="E252" s="352" t="s">
        <v>264</v>
      </c>
      <c r="F252" s="361">
        <v>313.5</v>
      </c>
      <c r="G252" s="352" t="s">
        <v>890</v>
      </c>
      <c r="H252" s="352" t="s">
        <v>132</v>
      </c>
      <c r="I252" s="352" t="s">
        <v>891</v>
      </c>
      <c r="J252" s="354" t="s">
        <v>554</v>
      </c>
      <c r="K252" s="354" t="s">
        <v>420</v>
      </c>
      <c r="L252" s="354">
        <v>22546</v>
      </c>
      <c r="M252" s="376">
        <v>44931</v>
      </c>
      <c r="N252" s="70">
        <f t="shared" si="13"/>
        <v>1</v>
      </c>
      <c r="O252" s="70">
        <f t="shared" si="14"/>
        <v>1</v>
      </c>
      <c r="P252" s="135" t="str">
        <f t="shared" si="15"/>
        <v>Gastos_Gerais</v>
      </c>
    </row>
    <row r="253" spans="1:16" ht="24" x14ac:dyDescent="0.2">
      <c r="A253" s="363">
        <v>250</v>
      </c>
      <c r="B253" s="348">
        <v>44938</v>
      </c>
      <c r="C253" s="623">
        <v>44927</v>
      </c>
      <c r="D253" s="350" t="s">
        <v>107</v>
      </c>
      <c r="E253" s="366" t="s">
        <v>256</v>
      </c>
      <c r="F253" s="367">
        <v>280</v>
      </c>
      <c r="G253" s="366" t="s">
        <v>712</v>
      </c>
      <c r="H253" s="350" t="s">
        <v>130</v>
      </c>
      <c r="I253" s="352" t="s">
        <v>892</v>
      </c>
      <c r="J253" s="353" t="s">
        <v>554</v>
      </c>
      <c r="K253" s="354" t="s">
        <v>420</v>
      </c>
      <c r="L253" s="353">
        <v>3071</v>
      </c>
      <c r="M253" s="379">
        <v>44932</v>
      </c>
      <c r="N253" s="70">
        <f t="shared" si="13"/>
        <v>1</v>
      </c>
      <c r="O253" s="70">
        <f t="shared" si="14"/>
        <v>1</v>
      </c>
      <c r="P253" s="135" t="str">
        <f t="shared" si="15"/>
        <v>Gastos_Gerais</v>
      </c>
    </row>
    <row r="254" spans="1:16" ht="24" x14ac:dyDescent="0.2">
      <c r="A254" s="363">
        <v>251</v>
      </c>
      <c r="B254" s="348">
        <v>44938</v>
      </c>
      <c r="C254" s="623">
        <v>44927</v>
      </c>
      <c r="D254" s="350" t="s">
        <v>107</v>
      </c>
      <c r="E254" s="350" t="s">
        <v>256</v>
      </c>
      <c r="F254" s="351">
        <v>560</v>
      </c>
      <c r="G254" s="352" t="s">
        <v>712</v>
      </c>
      <c r="H254" s="350" t="s">
        <v>127</v>
      </c>
      <c r="I254" s="352" t="s">
        <v>892</v>
      </c>
      <c r="J254" s="353" t="s">
        <v>554</v>
      </c>
      <c r="K254" s="354" t="s">
        <v>420</v>
      </c>
      <c r="L254" s="353">
        <v>3073</v>
      </c>
      <c r="M254" s="379">
        <v>44932</v>
      </c>
      <c r="N254" s="70">
        <f t="shared" si="13"/>
        <v>1</v>
      </c>
      <c r="O254" s="70">
        <f t="shared" si="14"/>
        <v>1</v>
      </c>
      <c r="P254" s="135" t="str">
        <f t="shared" si="15"/>
        <v>Gastos_Gerais</v>
      </c>
    </row>
    <row r="255" spans="1:16" ht="24" x14ac:dyDescent="0.2">
      <c r="A255" s="363">
        <v>252</v>
      </c>
      <c r="B255" s="348">
        <v>44938</v>
      </c>
      <c r="C255" s="623">
        <v>44927</v>
      </c>
      <c r="D255" s="350" t="s">
        <v>107</v>
      </c>
      <c r="E255" s="350" t="s">
        <v>256</v>
      </c>
      <c r="F255" s="351">
        <v>140</v>
      </c>
      <c r="G255" s="352" t="s">
        <v>712</v>
      </c>
      <c r="H255" s="350" t="s">
        <v>129</v>
      </c>
      <c r="I255" s="352" t="s">
        <v>892</v>
      </c>
      <c r="J255" s="353" t="s">
        <v>554</v>
      </c>
      <c r="K255" s="354" t="s">
        <v>420</v>
      </c>
      <c r="L255" s="353">
        <v>3074</v>
      </c>
      <c r="M255" s="379">
        <v>44932</v>
      </c>
      <c r="N255" s="70">
        <f t="shared" si="13"/>
        <v>1</v>
      </c>
      <c r="O255" s="70">
        <f t="shared" si="14"/>
        <v>1</v>
      </c>
      <c r="P255" s="135" t="str">
        <f t="shared" si="15"/>
        <v>Gastos_Gerais</v>
      </c>
    </row>
    <row r="256" spans="1:16" ht="24" x14ac:dyDescent="0.2">
      <c r="A256" s="363">
        <v>253</v>
      </c>
      <c r="B256" s="348">
        <v>44938</v>
      </c>
      <c r="C256" s="623">
        <v>44927</v>
      </c>
      <c r="D256" s="350" t="s">
        <v>107</v>
      </c>
      <c r="E256" s="366" t="s">
        <v>256</v>
      </c>
      <c r="F256" s="367">
        <v>280</v>
      </c>
      <c r="G256" s="368" t="s">
        <v>712</v>
      </c>
      <c r="H256" s="350" t="s">
        <v>128</v>
      </c>
      <c r="I256" s="352" t="s">
        <v>892</v>
      </c>
      <c r="J256" s="353" t="s">
        <v>554</v>
      </c>
      <c r="K256" s="354" t="s">
        <v>420</v>
      </c>
      <c r="L256" s="353">
        <v>3075</v>
      </c>
      <c r="M256" s="379">
        <v>44932</v>
      </c>
      <c r="N256" s="70">
        <f t="shared" si="13"/>
        <v>1</v>
      </c>
      <c r="O256" s="70">
        <f t="shared" si="14"/>
        <v>1</v>
      </c>
      <c r="P256" s="135" t="str">
        <f t="shared" si="15"/>
        <v>Gastos_Gerais</v>
      </c>
    </row>
    <row r="257" spans="1:16" ht="24" x14ac:dyDescent="0.2">
      <c r="A257" s="363">
        <v>254</v>
      </c>
      <c r="B257" s="348">
        <v>44938</v>
      </c>
      <c r="C257" s="623">
        <v>44927</v>
      </c>
      <c r="D257" s="350" t="s">
        <v>107</v>
      </c>
      <c r="E257" s="366" t="s">
        <v>256</v>
      </c>
      <c r="F257" s="367">
        <v>980</v>
      </c>
      <c r="G257" s="366" t="s">
        <v>712</v>
      </c>
      <c r="H257" s="350" t="s">
        <v>123</v>
      </c>
      <c r="I257" s="352" t="s">
        <v>892</v>
      </c>
      <c r="J257" s="353" t="s">
        <v>554</v>
      </c>
      <c r="K257" s="354" t="s">
        <v>420</v>
      </c>
      <c r="L257" s="353">
        <v>3076</v>
      </c>
      <c r="M257" s="379">
        <v>44932</v>
      </c>
      <c r="N257" s="70">
        <f t="shared" si="13"/>
        <v>1</v>
      </c>
      <c r="O257" s="70">
        <f t="shared" si="14"/>
        <v>1</v>
      </c>
      <c r="P257" s="135" t="str">
        <f t="shared" si="15"/>
        <v>Gastos_Gerais</v>
      </c>
    </row>
    <row r="258" spans="1:16" ht="24" x14ac:dyDescent="0.2">
      <c r="A258" s="363">
        <v>255</v>
      </c>
      <c r="B258" s="348">
        <v>44938</v>
      </c>
      <c r="C258" s="623">
        <v>44927</v>
      </c>
      <c r="D258" s="350" t="s">
        <v>107</v>
      </c>
      <c r="E258" s="350" t="s">
        <v>256</v>
      </c>
      <c r="F258" s="351">
        <v>980</v>
      </c>
      <c r="G258" s="350" t="s">
        <v>712</v>
      </c>
      <c r="H258" s="350" t="s">
        <v>120</v>
      </c>
      <c r="I258" s="352" t="s">
        <v>892</v>
      </c>
      <c r="J258" s="353" t="s">
        <v>554</v>
      </c>
      <c r="K258" s="354" t="s">
        <v>420</v>
      </c>
      <c r="L258" s="353">
        <v>3077</v>
      </c>
      <c r="M258" s="379">
        <v>44932</v>
      </c>
      <c r="N258" s="70">
        <f t="shared" si="13"/>
        <v>1</v>
      </c>
      <c r="O258" s="70">
        <f t="shared" si="14"/>
        <v>1</v>
      </c>
      <c r="P258" s="135" t="str">
        <f t="shared" si="15"/>
        <v>Gastos_Gerais</v>
      </c>
    </row>
    <row r="259" spans="1:16" ht="60" x14ac:dyDescent="0.2">
      <c r="A259" s="363">
        <v>256</v>
      </c>
      <c r="B259" s="348">
        <v>44938</v>
      </c>
      <c r="C259" s="623">
        <v>44927</v>
      </c>
      <c r="D259" s="350" t="s">
        <v>109</v>
      </c>
      <c r="E259" s="350" t="s">
        <v>401</v>
      </c>
      <c r="F259" s="383">
        <v>63493.8</v>
      </c>
      <c r="G259" s="350" t="s">
        <v>893</v>
      </c>
      <c r="H259" s="350" t="s">
        <v>119</v>
      </c>
      <c r="I259" s="352" t="s">
        <v>445</v>
      </c>
      <c r="J259" s="353" t="s">
        <v>554</v>
      </c>
      <c r="K259" s="354" t="s">
        <v>420</v>
      </c>
      <c r="L259" s="353">
        <v>2159</v>
      </c>
      <c r="M259" s="379">
        <v>44936</v>
      </c>
      <c r="N259" s="70">
        <f t="shared" si="13"/>
        <v>1</v>
      </c>
      <c r="O259" s="70">
        <f t="shared" si="14"/>
        <v>1</v>
      </c>
      <c r="P259" s="135" t="str">
        <f t="shared" si="15"/>
        <v>Aquisição_de_Bens_Permanentes</v>
      </c>
    </row>
    <row r="260" spans="1:16" ht="24" x14ac:dyDescent="0.2">
      <c r="A260" s="363">
        <v>257</v>
      </c>
      <c r="B260" s="348">
        <v>44938</v>
      </c>
      <c r="C260" s="623">
        <v>44927</v>
      </c>
      <c r="D260" s="350" t="s">
        <v>107</v>
      </c>
      <c r="E260" s="350" t="s">
        <v>310</v>
      </c>
      <c r="F260" s="351">
        <v>410.5</v>
      </c>
      <c r="G260" s="350" t="s">
        <v>894</v>
      </c>
      <c r="H260" s="350" t="s">
        <v>123</v>
      </c>
      <c r="I260" s="352" t="s">
        <v>895</v>
      </c>
      <c r="J260" s="353" t="s">
        <v>554</v>
      </c>
      <c r="K260" s="354" t="s">
        <v>420</v>
      </c>
      <c r="L260" s="353">
        <v>1229</v>
      </c>
      <c r="M260" s="379">
        <v>44938</v>
      </c>
      <c r="N260" s="70">
        <f t="shared" si="13"/>
        <v>1</v>
      </c>
      <c r="O260" s="70">
        <f t="shared" si="14"/>
        <v>1</v>
      </c>
      <c r="P260" s="135" t="str">
        <f t="shared" si="15"/>
        <v>Gastos_Gerais</v>
      </c>
    </row>
    <row r="261" spans="1:16" x14ac:dyDescent="0.2">
      <c r="A261" s="363">
        <v>258</v>
      </c>
      <c r="B261" s="348">
        <v>44938</v>
      </c>
      <c r="C261" s="623">
        <v>44927</v>
      </c>
      <c r="D261" s="350" t="s">
        <v>107</v>
      </c>
      <c r="E261" s="350" t="s">
        <v>328</v>
      </c>
      <c r="F261" s="351">
        <v>370.5</v>
      </c>
      <c r="G261" s="350" t="s">
        <v>896</v>
      </c>
      <c r="H261" s="350" t="s">
        <v>128</v>
      </c>
      <c r="I261" s="352" t="s">
        <v>897</v>
      </c>
      <c r="J261" s="353" t="s">
        <v>554</v>
      </c>
      <c r="K261" s="354" t="s">
        <v>420</v>
      </c>
      <c r="L261" s="353">
        <v>20239</v>
      </c>
      <c r="M261" s="379">
        <v>44938</v>
      </c>
      <c r="N261" s="70">
        <f t="shared" si="13"/>
        <v>1</v>
      </c>
      <c r="O261" s="70">
        <f t="shared" si="14"/>
        <v>1</v>
      </c>
      <c r="P261" s="135" t="str">
        <f t="shared" si="15"/>
        <v>Gastos_Gerais</v>
      </c>
    </row>
    <row r="262" spans="1:16" x14ac:dyDescent="0.2">
      <c r="A262" s="363">
        <v>259</v>
      </c>
      <c r="B262" s="348">
        <v>44938</v>
      </c>
      <c r="C262" s="623">
        <v>44927</v>
      </c>
      <c r="D262" s="350" t="s">
        <v>107</v>
      </c>
      <c r="E262" s="350" t="s">
        <v>328</v>
      </c>
      <c r="F262" s="351">
        <v>494</v>
      </c>
      <c r="G262" s="350" t="s">
        <v>898</v>
      </c>
      <c r="H262" s="350" t="s">
        <v>128</v>
      </c>
      <c r="I262" s="352" t="s">
        <v>897</v>
      </c>
      <c r="J262" s="353" t="s">
        <v>554</v>
      </c>
      <c r="K262" s="354" t="s">
        <v>420</v>
      </c>
      <c r="L262" s="353">
        <v>5043</v>
      </c>
      <c r="M262" s="379">
        <v>44938</v>
      </c>
      <c r="N262" s="70">
        <f t="shared" ref="N262:N325" si="16">IF(B262=0,0,IF(YEAR(B262)=$O$1,MONTH(B262)-$N$1+1,(YEAR(B262)-$O$1)*12-$N$1+1+MONTH(B262)))</f>
        <v>1</v>
      </c>
      <c r="O262" s="70">
        <f t="shared" ref="O262:O325" si="17">IF(C262=0,0,IF(YEAR(C262)=$O$1,MONTH(C262)-$N$1+1,(YEAR(C262)-$O$1)*12-$N$1+1+MONTH(C262)))</f>
        <v>1</v>
      </c>
      <c r="P262" s="135" t="str">
        <f t="shared" ref="P262:P325" si="18">SUBSTITUTE(D262," ","_")</f>
        <v>Gastos_Gerais</v>
      </c>
    </row>
    <row r="263" spans="1:16" ht="36" x14ac:dyDescent="0.2">
      <c r="A263" s="363">
        <v>260</v>
      </c>
      <c r="B263" s="364">
        <v>44938</v>
      </c>
      <c r="C263" s="623">
        <v>44927</v>
      </c>
      <c r="D263" s="366" t="s">
        <v>107</v>
      </c>
      <c r="E263" s="366" t="s">
        <v>358</v>
      </c>
      <c r="F263" s="367">
        <v>764.59</v>
      </c>
      <c r="G263" s="366" t="s">
        <v>899</v>
      </c>
      <c r="H263" s="366" t="s">
        <v>125</v>
      </c>
      <c r="I263" s="368" t="s">
        <v>900</v>
      </c>
      <c r="J263" s="353" t="s">
        <v>554</v>
      </c>
      <c r="K263" s="354" t="s">
        <v>420</v>
      </c>
      <c r="L263" s="353">
        <v>67</v>
      </c>
      <c r="M263" s="379">
        <v>44937</v>
      </c>
      <c r="N263" s="70">
        <f t="shared" si="16"/>
        <v>1</v>
      </c>
      <c r="O263" s="70">
        <f t="shared" si="17"/>
        <v>1</v>
      </c>
      <c r="P263" s="135" t="str">
        <f t="shared" si="18"/>
        <v>Gastos_Gerais</v>
      </c>
    </row>
    <row r="264" spans="1:16" ht="24" x14ac:dyDescent="0.2">
      <c r="A264" s="363">
        <v>261</v>
      </c>
      <c r="B264" s="348">
        <v>44938</v>
      </c>
      <c r="C264" s="623">
        <v>44927</v>
      </c>
      <c r="D264" s="350" t="s">
        <v>107</v>
      </c>
      <c r="E264" s="350" t="s">
        <v>360</v>
      </c>
      <c r="F264" s="351">
        <v>540</v>
      </c>
      <c r="G264" s="350" t="s">
        <v>901</v>
      </c>
      <c r="H264" s="350" t="s">
        <v>127</v>
      </c>
      <c r="I264" s="352" t="s">
        <v>902</v>
      </c>
      <c r="J264" s="353" t="s">
        <v>554</v>
      </c>
      <c r="K264" s="354" t="s">
        <v>420</v>
      </c>
      <c r="L264" s="353">
        <v>46185</v>
      </c>
      <c r="M264" s="379">
        <v>44938</v>
      </c>
      <c r="N264" s="70">
        <f t="shared" si="16"/>
        <v>1</v>
      </c>
      <c r="O264" s="70">
        <f t="shared" si="17"/>
        <v>1</v>
      </c>
      <c r="P264" s="135" t="str">
        <f t="shared" si="18"/>
        <v>Gastos_Gerais</v>
      </c>
    </row>
    <row r="265" spans="1:16" ht="24" x14ac:dyDescent="0.2">
      <c r="A265" s="363">
        <v>262</v>
      </c>
      <c r="B265" s="364">
        <v>44938</v>
      </c>
      <c r="C265" s="623">
        <v>44927</v>
      </c>
      <c r="D265" s="366" t="s">
        <v>107</v>
      </c>
      <c r="E265" s="366" t="s">
        <v>310</v>
      </c>
      <c r="F265" s="367">
        <v>118</v>
      </c>
      <c r="G265" s="366" t="s">
        <v>903</v>
      </c>
      <c r="H265" s="366" t="s">
        <v>131</v>
      </c>
      <c r="I265" s="368" t="s">
        <v>904</v>
      </c>
      <c r="J265" s="369" t="s">
        <v>554</v>
      </c>
      <c r="K265" s="370" t="s">
        <v>420</v>
      </c>
      <c r="L265" s="369">
        <v>899</v>
      </c>
      <c r="M265" s="379">
        <v>44938</v>
      </c>
      <c r="N265" s="70">
        <f t="shared" si="16"/>
        <v>1</v>
      </c>
      <c r="O265" s="70">
        <f t="shared" si="17"/>
        <v>1</v>
      </c>
      <c r="P265" s="135" t="str">
        <f t="shared" si="18"/>
        <v>Gastos_Gerais</v>
      </c>
    </row>
    <row r="266" spans="1:16" ht="36" x14ac:dyDescent="0.2">
      <c r="A266" s="363">
        <v>263</v>
      </c>
      <c r="B266" s="364">
        <v>44938</v>
      </c>
      <c r="C266" s="623">
        <v>44927</v>
      </c>
      <c r="D266" s="366" t="s">
        <v>107</v>
      </c>
      <c r="E266" s="366" t="s">
        <v>350</v>
      </c>
      <c r="F266" s="367">
        <v>184</v>
      </c>
      <c r="G266" s="366" t="s">
        <v>905</v>
      </c>
      <c r="H266" s="366" t="s">
        <v>123</v>
      </c>
      <c r="I266" s="368" t="s">
        <v>906</v>
      </c>
      <c r="J266" s="369" t="s">
        <v>554</v>
      </c>
      <c r="K266" s="354" t="s">
        <v>420</v>
      </c>
      <c r="L266" s="353">
        <v>345</v>
      </c>
      <c r="M266" s="379">
        <v>44937</v>
      </c>
      <c r="N266" s="70">
        <f t="shared" si="16"/>
        <v>1</v>
      </c>
      <c r="O266" s="70">
        <f t="shared" si="17"/>
        <v>1</v>
      </c>
      <c r="P266" s="135" t="str">
        <f t="shared" si="18"/>
        <v>Gastos_Gerais</v>
      </c>
    </row>
    <row r="267" spans="1:16" ht="25.5" x14ac:dyDescent="0.2">
      <c r="A267" s="363">
        <v>264</v>
      </c>
      <c r="B267" s="364">
        <v>44938</v>
      </c>
      <c r="C267" s="623">
        <v>44927</v>
      </c>
      <c r="D267" s="366" t="s">
        <v>96</v>
      </c>
      <c r="E267" s="366" t="s">
        <v>183</v>
      </c>
      <c r="F267" s="367">
        <v>1039.1199999999999</v>
      </c>
      <c r="G267" s="366" t="s">
        <v>907</v>
      </c>
      <c r="H267" s="366" t="s">
        <v>130</v>
      </c>
      <c r="I267" s="368" t="s">
        <v>908</v>
      </c>
      <c r="J267" s="369" t="s">
        <v>577</v>
      </c>
      <c r="K267" s="370" t="s">
        <v>578</v>
      </c>
      <c r="L267" s="369">
        <v>557082361</v>
      </c>
      <c r="M267" s="630">
        <v>44584</v>
      </c>
      <c r="N267" s="70">
        <f t="shared" si="16"/>
        <v>1</v>
      </c>
      <c r="O267" s="70">
        <f t="shared" si="17"/>
        <v>1</v>
      </c>
      <c r="P267" s="135" t="str">
        <f t="shared" si="18"/>
        <v>Gastos_com_Pessoal</v>
      </c>
    </row>
    <row r="268" spans="1:16" ht="25.5" x14ac:dyDescent="0.2">
      <c r="A268" s="363">
        <v>265</v>
      </c>
      <c r="B268" s="364">
        <v>44938</v>
      </c>
      <c r="C268" s="623">
        <v>44927</v>
      </c>
      <c r="D268" s="366" t="s">
        <v>96</v>
      </c>
      <c r="E268" s="366" t="s">
        <v>181</v>
      </c>
      <c r="F268" s="367">
        <v>2860.89</v>
      </c>
      <c r="G268" s="366" t="s">
        <v>907</v>
      </c>
      <c r="H268" s="366" t="s">
        <v>130</v>
      </c>
      <c r="I268" s="368" t="s">
        <v>908</v>
      </c>
      <c r="J268" s="369" t="s">
        <v>577</v>
      </c>
      <c r="K268" s="370" t="s">
        <v>578</v>
      </c>
      <c r="L268" s="353">
        <v>557082361</v>
      </c>
      <c r="M268" s="379">
        <v>44584</v>
      </c>
      <c r="N268" s="70">
        <f t="shared" si="16"/>
        <v>1</v>
      </c>
      <c r="O268" s="70">
        <f t="shared" si="17"/>
        <v>1</v>
      </c>
      <c r="P268" s="135" t="str">
        <f t="shared" si="18"/>
        <v>Gastos_com_Pessoal</v>
      </c>
    </row>
    <row r="269" spans="1:16" ht="25.5" x14ac:dyDescent="0.2">
      <c r="A269" s="363">
        <v>266</v>
      </c>
      <c r="B269" s="348">
        <v>44938</v>
      </c>
      <c r="C269" s="623">
        <v>44927</v>
      </c>
      <c r="D269" s="350" t="s">
        <v>96</v>
      </c>
      <c r="E269" s="350" t="s">
        <v>183</v>
      </c>
      <c r="F269" s="351">
        <v>1039.1199999999999</v>
      </c>
      <c r="G269" s="350" t="s">
        <v>909</v>
      </c>
      <c r="H269" s="350" t="s">
        <v>127</v>
      </c>
      <c r="I269" s="352" t="s">
        <v>910</v>
      </c>
      <c r="J269" s="354" t="s">
        <v>577</v>
      </c>
      <c r="K269" s="354" t="s">
        <v>578</v>
      </c>
      <c r="L269" s="353">
        <v>557082361</v>
      </c>
      <c r="M269" s="379">
        <v>44584</v>
      </c>
      <c r="N269" s="70">
        <f t="shared" si="16"/>
        <v>1</v>
      </c>
      <c r="O269" s="70">
        <f t="shared" si="17"/>
        <v>1</v>
      </c>
      <c r="P269" s="135" t="str">
        <f t="shared" si="18"/>
        <v>Gastos_com_Pessoal</v>
      </c>
    </row>
    <row r="270" spans="1:16" ht="25.5" x14ac:dyDescent="0.2">
      <c r="A270" s="363">
        <v>267</v>
      </c>
      <c r="B270" s="348">
        <v>44938</v>
      </c>
      <c r="C270" s="623">
        <v>44927</v>
      </c>
      <c r="D270" s="350" t="s">
        <v>96</v>
      </c>
      <c r="E270" s="350" t="s">
        <v>181</v>
      </c>
      <c r="F270" s="351">
        <v>2933.95</v>
      </c>
      <c r="G270" s="350" t="s">
        <v>911</v>
      </c>
      <c r="H270" s="350" t="s">
        <v>127</v>
      </c>
      <c r="I270" s="352" t="s">
        <v>910</v>
      </c>
      <c r="J270" s="354" t="s">
        <v>577</v>
      </c>
      <c r="K270" s="354" t="s">
        <v>578</v>
      </c>
      <c r="L270" s="353">
        <v>557082361</v>
      </c>
      <c r="M270" s="379">
        <v>44584</v>
      </c>
      <c r="N270" s="70">
        <f t="shared" si="16"/>
        <v>1</v>
      </c>
      <c r="O270" s="70">
        <f t="shared" si="17"/>
        <v>1</v>
      </c>
      <c r="P270" s="135" t="str">
        <f t="shared" si="18"/>
        <v>Gastos_com_Pessoal</v>
      </c>
    </row>
    <row r="271" spans="1:16" ht="25.5" x14ac:dyDescent="0.2">
      <c r="A271" s="363">
        <v>268</v>
      </c>
      <c r="B271" s="348">
        <v>44938</v>
      </c>
      <c r="C271" s="623">
        <v>44927</v>
      </c>
      <c r="D271" s="350" t="s">
        <v>96</v>
      </c>
      <c r="E271" s="350" t="s">
        <v>183</v>
      </c>
      <c r="F271" s="351">
        <v>875.06</v>
      </c>
      <c r="G271" s="350" t="s">
        <v>912</v>
      </c>
      <c r="H271" s="350" t="s">
        <v>128</v>
      </c>
      <c r="I271" s="380" t="s">
        <v>913</v>
      </c>
      <c r="J271" s="354" t="s">
        <v>577</v>
      </c>
      <c r="K271" s="354" t="s">
        <v>578</v>
      </c>
      <c r="L271" s="353">
        <v>557082361</v>
      </c>
      <c r="M271" s="379">
        <v>44584</v>
      </c>
      <c r="N271" s="70">
        <f t="shared" si="16"/>
        <v>1</v>
      </c>
      <c r="O271" s="70">
        <f t="shared" si="17"/>
        <v>1</v>
      </c>
      <c r="P271" s="135" t="str">
        <f t="shared" si="18"/>
        <v>Gastos_com_Pessoal</v>
      </c>
    </row>
    <row r="272" spans="1:16" ht="25.5" x14ac:dyDescent="0.2">
      <c r="A272" s="363">
        <v>269</v>
      </c>
      <c r="B272" s="348">
        <v>44938</v>
      </c>
      <c r="C272" s="623">
        <v>44927</v>
      </c>
      <c r="D272" s="350" t="s">
        <v>96</v>
      </c>
      <c r="E272" s="350" t="s">
        <v>181</v>
      </c>
      <c r="F272" s="383">
        <v>2511.91</v>
      </c>
      <c r="G272" s="350" t="s">
        <v>914</v>
      </c>
      <c r="H272" s="350" t="s">
        <v>128</v>
      </c>
      <c r="I272" s="380" t="s">
        <v>913</v>
      </c>
      <c r="J272" s="353" t="s">
        <v>577</v>
      </c>
      <c r="K272" s="354" t="s">
        <v>578</v>
      </c>
      <c r="L272" s="353">
        <v>557082361</v>
      </c>
      <c r="M272" s="379">
        <v>44584</v>
      </c>
      <c r="N272" s="70">
        <f t="shared" si="16"/>
        <v>1</v>
      </c>
      <c r="O272" s="70">
        <f t="shared" si="17"/>
        <v>1</v>
      </c>
      <c r="P272" s="135" t="str">
        <f t="shared" si="18"/>
        <v>Gastos_com_Pessoal</v>
      </c>
    </row>
    <row r="273" spans="1:16" ht="25.5" x14ac:dyDescent="0.2">
      <c r="A273" s="363">
        <v>270</v>
      </c>
      <c r="B273" s="348">
        <v>44938</v>
      </c>
      <c r="C273" s="623">
        <v>44927</v>
      </c>
      <c r="D273" s="350" t="s">
        <v>96</v>
      </c>
      <c r="E273" s="350" t="s">
        <v>183</v>
      </c>
      <c r="F273" s="351">
        <v>875.84</v>
      </c>
      <c r="G273" s="350" t="s">
        <v>915</v>
      </c>
      <c r="H273" s="350" t="s">
        <v>127</v>
      </c>
      <c r="I273" s="352" t="s">
        <v>916</v>
      </c>
      <c r="J273" s="353" t="s">
        <v>577</v>
      </c>
      <c r="K273" s="354" t="s">
        <v>578</v>
      </c>
      <c r="L273" s="353">
        <v>557082361</v>
      </c>
      <c r="M273" s="379">
        <v>44584</v>
      </c>
      <c r="N273" s="70">
        <f t="shared" si="16"/>
        <v>1</v>
      </c>
      <c r="O273" s="70">
        <f t="shared" si="17"/>
        <v>1</v>
      </c>
      <c r="P273" s="135" t="str">
        <f t="shared" si="18"/>
        <v>Gastos_com_Pessoal</v>
      </c>
    </row>
    <row r="274" spans="1:16" ht="25.5" x14ac:dyDescent="0.2">
      <c r="A274" s="363">
        <v>271</v>
      </c>
      <c r="B274" s="348">
        <v>44938</v>
      </c>
      <c r="C274" s="623">
        <v>44927</v>
      </c>
      <c r="D274" s="350" t="s">
        <v>96</v>
      </c>
      <c r="E274" s="350" t="s">
        <v>181</v>
      </c>
      <c r="F274" s="351">
        <v>2456.7600000000002</v>
      </c>
      <c r="G274" s="350" t="s">
        <v>917</v>
      </c>
      <c r="H274" s="350" t="s">
        <v>127</v>
      </c>
      <c r="I274" s="352" t="s">
        <v>916</v>
      </c>
      <c r="J274" s="353" t="s">
        <v>577</v>
      </c>
      <c r="K274" s="354" t="s">
        <v>578</v>
      </c>
      <c r="L274" s="353">
        <v>557082361</v>
      </c>
      <c r="M274" s="379">
        <v>44584</v>
      </c>
      <c r="N274" s="70">
        <f t="shared" si="16"/>
        <v>1</v>
      </c>
      <c r="O274" s="70">
        <f t="shared" si="17"/>
        <v>1</v>
      </c>
      <c r="P274" s="135" t="str">
        <f t="shared" si="18"/>
        <v>Gastos_com_Pessoal</v>
      </c>
    </row>
    <row r="275" spans="1:16" ht="25.5" x14ac:dyDescent="0.2">
      <c r="A275" s="363">
        <v>272</v>
      </c>
      <c r="B275" s="359">
        <v>44938</v>
      </c>
      <c r="C275" s="349">
        <v>44927</v>
      </c>
      <c r="D275" s="352" t="s">
        <v>96</v>
      </c>
      <c r="E275" s="352" t="s">
        <v>183</v>
      </c>
      <c r="F275" s="361">
        <v>653.38</v>
      </c>
      <c r="G275" s="352" t="s">
        <v>918</v>
      </c>
      <c r="H275" s="352" t="s">
        <v>130</v>
      </c>
      <c r="I275" s="352" t="s">
        <v>919</v>
      </c>
      <c r="J275" s="353" t="s">
        <v>577</v>
      </c>
      <c r="K275" s="354" t="s">
        <v>578</v>
      </c>
      <c r="L275" s="353">
        <v>557082361</v>
      </c>
      <c r="M275" s="379">
        <v>44584</v>
      </c>
      <c r="N275" s="70">
        <f t="shared" si="16"/>
        <v>1</v>
      </c>
      <c r="O275" s="70">
        <f t="shared" si="17"/>
        <v>1</v>
      </c>
      <c r="P275" s="135" t="str">
        <f t="shared" si="18"/>
        <v>Gastos_com_Pessoal</v>
      </c>
    </row>
    <row r="276" spans="1:16" ht="41.25" customHeight="1" x14ac:dyDescent="0.2">
      <c r="A276" s="363">
        <v>273</v>
      </c>
      <c r="B276" s="348">
        <v>44938</v>
      </c>
      <c r="C276" s="623">
        <v>44927</v>
      </c>
      <c r="D276" s="350" t="s">
        <v>96</v>
      </c>
      <c r="E276" s="366" t="s">
        <v>181</v>
      </c>
      <c r="F276" s="367">
        <v>1906.79</v>
      </c>
      <c r="G276" s="366" t="s">
        <v>920</v>
      </c>
      <c r="H276" s="350" t="s">
        <v>130</v>
      </c>
      <c r="I276" s="352" t="s">
        <v>919</v>
      </c>
      <c r="J276" s="353" t="s">
        <v>577</v>
      </c>
      <c r="K276" s="354" t="s">
        <v>578</v>
      </c>
      <c r="L276" s="353">
        <v>557082361</v>
      </c>
      <c r="M276" s="379">
        <v>44584</v>
      </c>
      <c r="N276" s="70">
        <f t="shared" si="16"/>
        <v>1</v>
      </c>
      <c r="O276" s="70">
        <f t="shared" si="17"/>
        <v>1</v>
      </c>
      <c r="P276" s="135" t="str">
        <f t="shared" si="18"/>
        <v>Gastos_com_Pessoal</v>
      </c>
    </row>
    <row r="277" spans="1:16" ht="25.5" x14ac:dyDescent="0.2">
      <c r="A277" s="363">
        <v>274</v>
      </c>
      <c r="B277" s="348">
        <v>44938</v>
      </c>
      <c r="C277" s="623">
        <v>44927</v>
      </c>
      <c r="D277" s="350" t="s">
        <v>96</v>
      </c>
      <c r="E277" s="366" t="s">
        <v>183</v>
      </c>
      <c r="F277" s="367">
        <v>866.13</v>
      </c>
      <c r="G277" s="366" t="s">
        <v>921</v>
      </c>
      <c r="H277" s="350" t="s">
        <v>130</v>
      </c>
      <c r="I277" s="352" t="s">
        <v>922</v>
      </c>
      <c r="J277" s="353" t="s">
        <v>577</v>
      </c>
      <c r="K277" s="354" t="s">
        <v>578</v>
      </c>
      <c r="L277" s="353">
        <v>557082361</v>
      </c>
      <c r="M277" s="379">
        <v>44584</v>
      </c>
      <c r="N277" s="70">
        <f t="shared" si="16"/>
        <v>1</v>
      </c>
      <c r="O277" s="70">
        <f t="shared" si="17"/>
        <v>1</v>
      </c>
      <c r="P277" s="135" t="str">
        <f t="shared" si="18"/>
        <v>Gastos_com_Pessoal</v>
      </c>
    </row>
    <row r="278" spans="1:16" ht="25.5" x14ac:dyDescent="0.2">
      <c r="A278" s="363">
        <v>275</v>
      </c>
      <c r="B278" s="348">
        <v>44938</v>
      </c>
      <c r="C278" s="623">
        <v>44927</v>
      </c>
      <c r="D278" s="350" t="s">
        <v>96</v>
      </c>
      <c r="E278" s="350" t="s">
        <v>181</v>
      </c>
      <c r="F278" s="351">
        <v>2433.4699999999998</v>
      </c>
      <c r="G278" s="350" t="s">
        <v>923</v>
      </c>
      <c r="H278" s="350" t="s">
        <v>130</v>
      </c>
      <c r="I278" s="352" t="s">
        <v>922</v>
      </c>
      <c r="J278" s="353" t="s">
        <v>577</v>
      </c>
      <c r="K278" s="354" t="s">
        <v>578</v>
      </c>
      <c r="L278" s="353">
        <v>557082361</v>
      </c>
      <c r="M278" s="379">
        <v>44584</v>
      </c>
      <c r="N278" s="70">
        <f t="shared" si="16"/>
        <v>1</v>
      </c>
      <c r="O278" s="70">
        <f t="shared" si="17"/>
        <v>1</v>
      </c>
      <c r="P278" s="135" t="str">
        <f t="shared" si="18"/>
        <v>Gastos_com_Pessoal</v>
      </c>
    </row>
    <row r="279" spans="1:16" ht="25.5" x14ac:dyDescent="0.2">
      <c r="A279" s="363">
        <v>276</v>
      </c>
      <c r="B279" s="348">
        <v>44938</v>
      </c>
      <c r="C279" s="623">
        <v>44927</v>
      </c>
      <c r="D279" s="350" t="s">
        <v>96</v>
      </c>
      <c r="E279" s="350" t="s">
        <v>183</v>
      </c>
      <c r="F279" s="351">
        <v>407.55</v>
      </c>
      <c r="G279" s="350" t="s">
        <v>924</v>
      </c>
      <c r="H279" s="350" t="s">
        <v>120</v>
      </c>
      <c r="I279" s="352" t="s">
        <v>925</v>
      </c>
      <c r="J279" s="353" t="s">
        <v>577</v>
      </c>
      <c r="K279" s="354" t="s">
        <v>578</v>
      </c>
      <c r="L279" s="353">
        <v>557082361</v>
      </c>
      <c r="M279" s="379">
        <v>44584</v>
      </c>
      <c r="N279" s="70">
        <f t="shared" si="16"/>
        <v>1</v>
      </c>
      <c r="O279" s="70">
        <f t="shared" si="17"/>
        <v>1</v>
      </c>
      <c r="P279" s="135" t="str">
        <f t="shared" si="18"/>
        <v>Gastos_com_Pessoal</v>
      </c>
    </row>
    <row r="280" spans="1:16" ht="25.5" x14ac:dyDescent="0.2">
      <c r="A280" s="363">
        <v>277</v>
      </c>
      <c r="B280" s="348">
        <v>44938</v>
      </c>
      <c r="C280" s="623">
        <v>44927</v>
      </c>
      <c r="D280" s="350" t="s">
        <v>96</v>
      </c>
      <c r="E280" s="350" t="s">
        <v>181</v>
      </c>
      <c r="F280" s="351">
        <v>1222.5999999999999</v>
      </c>
      <c r="G280" s="350" t="s">
        <v>926</v>
      </c>
      <c r="H280" s="350" t="s">
        <v>120</v>
      </c>
      <c r="I280" s="352" t="s">
        <v>925</v>
      </c>
      <c r="J280" s="353" t="s">
        <v>577</v>
      </c>
      <c r="K280" s="354" t="s">
        <v>578</v>
      </c>
      <c r="L280" s="353">
        <v>557082361</v>
      </c>
      <c r="M280" s="379">
        <v>44584</v>
      </c>
      <c r="N280" s="70">
        <f t="shared" si="16"/>
        <v>1</v>
      </c>
      <c r="O280" s="70">
        <f t="shared" si="17"/>
        <v>1</v>
      </c>
      <c r="P280" s="135" t="str">
        <f t="shared" si="18"/>
        <v>Gastos_com_Pessoal</v>
      </c>
    </row>
    <row r="281" spans="1:16" ht="25.5" x14ac:dyDescent="0.2">
      <c r="A281" s="363">
        <v>278</v>
      </c>
      <c r="B281" s="348">
        <v>44938</v>
      </c>
      <c r="C281" s="623">
        <v>44927</v>
      </c>
      <c r="D281" s="350" t="s">
        <v>96</v>
      </c>
      <c r="E281" s="350" t="s">
        <v>183</v>
      </c>
      <c r="F281" s="351">
        <v>970.47</v>
      </c>
      <c r="G281" s="350" t="s">
        <v>927</v>
      </c>
      <c r="H281" s="350" t="s">
        <v>129</v>
      </c>
      <c r="I281" s="352" t="s">
        <v>928</v>
      </c>
      <c r="J281" s="353" t="s">
        <v>577</v>
      </c>
      <c r="K281" s="354" t="s">
        <v>578</v>
      </c>
      <c r="L281" s="353">
        <v>557082361</v>
      </c>
      <c r="M281" s="379">
        <v>44584</v>
      </c>
      <c r="N281" s="70">
        <f t="shared" si="16"/>
        <v>1</v>
      </c>
      <c r="O281" s="70">
        <f t="shared" si="17"/>
        <v>1</v>
      </c>
      <c r="P281" s="135" t="str">
        <f t="shared" si="18"/>
        <v>Gastos_com_Pessoal</v>
      </c>
    </row>
    <row r="282" spans="1:16" ht="25.5" x14ac:dyDescent="0.2">
      <c r="A282" s="363">
        <v>279</v>
      </c>
      <c r="B282" s="348">
        <v>44938</v>
      </c>
      <c r="C282" s="623">
        <v>44927</v>
      </c>
      <c r="D282" s="350" t="s">
        <v>96</v>
      </c>
      <c r="E282" s="366" t="s">
        <v>181</v>
      </c>
      <c r="F282" s="367">
        <v>2674.09</v>
      </c>
      <c r="G282" s="366" t="s">
        <v>929</v>
      </c>
      <c r="H282" s="350" t="s">
        <v>129</v>
      </c>
      <c r="I282" s="352" t="s">
        <v>928</v>
      </c>
      <c r="J282" s="353" t="s">
        <v>577</v>
      </c>
      <c r="K282" s="354" t="s">
        <v>578</v>
      </c>
      <c r="L282" s="353">
        <v>557082361</v>
      </c>
      <c r="M282" s="379">
        <v>44584</v>
      </c>
      <c r="N282" s="70">
        <f t="shared" si="16"/>
        <v>1</v>
      </c>
      <c r="O282" s="70">
        <f t="shared" si="17"/>
        <v>1</v>
      </c>
      <c r="P282" s="135" t="str">
        <f t="shared" si="18"/>
        <v>Gastos_com_Pessoal</v>
      </c>
    </row>
    <row r="283" spans="1:16" ht="25.5" x14ac:dyDescent="0.2">
      <c r="A283" s="363">
        <v>280</v>
      </c>
      <c r="B283" s="348">
        <v>44938</v>
      </c>
      <c r="C283" s="623">
        <v>44927</v>
      </c>
      <c r="D283" s="350" t="s">
        <v>96</v>
      </c>
      <c r="E283" s="350" t="s">
        <v>183</v>
      </c>
      <c r="F283" s="351">
        <v>875.04</v>
      </c>
      <c r="G283" s="350" t="s">
        <v>930</v>
      </c>
      <c r="H283" s="350" t="s">
        <v>129</v>
      </c>
      <c r="I283" s="352" t="s">
        <v>931</v>
      </c>
      <c r="J283" s="353" t="s">
        <v>577</v>
      </c>
      <c r="K283" s="354" t="s">
        <v>578</v>
      </c>
      <c r="L283" s="353">
        <v>557082361</v>
      </c>
      <c r="M283" s="379">
        <v>44584</v>
      </c>
      <c r="N283" s="70">
        <f t="shared" si="16"/>
        <v>1</v>
      </c>
      <c r="O283" s="70">
        <f t="shared" si="17"/>
        <v>1</v>
      </c>
      <c r="P283" s="135" t="str">
        <f t="shared" si="18"/>
        <v>Gastos_com_Pessoal</v>
      </c>
    </row>
    <row r="284" spans="1:16" ht="25.5" x14ac:dyDescent="0.2">
      <c r="A284" s="363">
        <v>281</v>
      </c>
      <c r="B284" s="348">
        <v>44938</v>
      </c>
      <c r="C284" s="623">
        <v>44927</v>
      </c>
      <c r="D284" s="350" t="s">
        <v>96</v>
      </c>
      <c r="E284" s="350" t="s">
        <v>181</v>
      </c>
      <c r="F284" s="351">
        <v>2455.06</v>
      </c>
      <c r="G284" s="350" t="s">
        <v>932</v>
      </c>
      <c r="H284" s="350" t="s">
        <v>129</v>
      </c>
      <c r="I284" s="352" t="s">
        <v>931</v>
      </c>
      <c r="J284" s="353" t="s">
        <v>577</v>
      </c>
      <c r="K284" s="354" t="s">
        <v>578</v>
      </c>
      <c r="L284" s="353">
        <v>557082361</v>
      </c>
      <c r="M284" s="379">
        <v>44584</v>
      </c>
      <c r="N284" s="70">
        <f t="shared" si="16"/>
        <v>1</v>
      </c>
      <c r="O284" s="70">
        <f t="shared" si="17"/>
        <v>1</v>
      </c>
      <c r="P284" s="135" t="str">
        <f t="shared" si="18"/>
        <v>Gastos_com_Pessoal</v>
      </c>
    </row>
    <row r="285" spans="1:16" ht="25.5" x14ac:dyDescent="0.2">
      <c r="A285" s="363">
        <v>282</v>
      </c>
      <c r="B285" s="348">
        <v>44938</v>
      </c>
      <c r="C285" s="623">
        <v>44927</v>
      </c>
      <c r="D285" s="350" t="s">
        <v>96</v>
      </c>
      <c r="E285" s="350" t="s">
        <v>183</v>
      </c>
      <c r="F285" s="351">
        <v>861.11</v>
      </c>
      <c r="G285" s="350" t="s">
        <v>933</v>
      </c>
      <c r="H285" s="350" t="s">
        <v>128</v>
      </c>
      <c r="I285" s="352" t="s">
        <v>934</v>
      </c>
      <c r="J285" s="353" t="s">
        <v>577</v>
      </c>
      <c r="K285" s="354" t="s">
        <v>578</v>
      </c>
      <c r="L285" s="353">
        <v>557082361</v>
      </c>
      <c r="M285" s="379">
        <v>44584</v>
      </c>
      <c r="N285" s="70">
        <f t="shared" si="16"/>
        <v>1</v>
      </c>
      <c r="O285" s="70">
        <f t="shared" si="17"/>
        <v>1</v>
      </c>
      <c r="P285" s="135" t="str">
        <f t="shared" si="18"/>
        <v>Gastos_com_Pessoal</v>
      </c>
    </row>
    <row r="286" spans="1:16" ht="25.5" x14ac:dyDescent="0.2">
      <c r="A286" s="363">
        <v>283</v>
      </c>
      <c r="B286" s="348">
        <v>44938</v>
      </c>
      <c r="C286" s="623">
        <v>44927</v>
      </c>
      <c r="D286" s="350" t="s">
        <v>96</v>
      </c>
      <c r="E286" s="350" t="s">
        <v>181</v>
      </c>
      <c r="F286" s="351">
        <v>2421.3000000000002</v>
      </c>
      <c r="G286" s="350" t="s">
        <v>935</v>
      </c>
      <c r="H286" s="350" t="s">
        <v>128</v>
      </c>
      <c r="I286" s="352" t="s">
        <v>934</v>
      </c>
      <c r="J286" s="353" t="s">
        <v>577</v>
      </c>
      <c r="K286" s="354" t="s">
        <v>578</v>
      </c>
      <c r="L286" s="353">
        <v>557082361</v>
      </c>
      <c r="M286" s="379">
        <v>44584</v>
      </c>
      <c r="N286" s="70">
        <f t="shared" si="16"/>
        <v>1</v>
      </c>
      <c r="O286" s="70">
        <f t="shared" si="17"/>
        <v>1</v>
      </c>
      <c r="P286" s="135" t="str">
        <f t="shared" si="18"/>
        <v>Gastos_com_Pessoal</v>
      </c>
    </row>
    <row r="287" spans="1:16" ht="25.5" x14ac:dyDescent="0.2">
      <c r="A287" s="363">
        <v>284</v>
      </c>
      <c r="B287" s="348">
        <v>44938</v>
      </c>
      <c r="C287" s="623">
        <v>44927</v>
      </c>
      <c r="D287" s="350" t="s">
        <v>96</v>
      </c>
      <c r="E287" s="350" t="s">
        <v>183</v>
      </c>
      <c r="F287" s="351">
        <v>931.54</v>
      </c>
      <c r="G287" s="350" t="s">
        <v>936</v>
      </c>
      <c r="H287" s="350" t="s">
        <v>131</v>
      </c>
      <c r="I287" s="352" t="s">
        <v>937</v>
      </c>
      <c r="J287" s="353" t="s">
        <v>577</v>
      </c>
      <c r="K287" s="354" t="s">
        <v>578</v>
      </c>
      <c r="L287" s="353">
        <v>557082361</v>
      </c>
      <c r="M287" s="379">
        <v>44584</v>
      </c>
      <c r="N287" s="70">
        <f t="shared" si="16"/>
        <v>1</v>
      </c>
      <c r="O287" s="70">
        <f t="shared" si="17"/>
        <v>1</v>
      </c>
      <c r="P287" s="135" t="str">
        <f t="shared" si="18"/>
        <v>Gastos_com_Pessoal</v>
      </c>
    </row>
    <row r="288" spans="1:16" ht="25.5" x14ac:dyDescent="0.2">
      <c r="A288" s="363">
        <v>285</v>
      </c>
      <c r="B288" s="348">
        <v>44938</v>
      </c>
      <c r="C288" s="623">
        <v>44927</v>
      </c>
      <c r="D288" s="350" t="s">
        <v>96</v>
      </c>
      <c r="E288" s="350" t="s">
        <v>181</v>
      </c>
      <c r="F288" s="351">
        <v>2590.66</v>
      </c>
      <c r="G288" s="366" t="s">
        <v>938</v>
      </c>
      <c r="H288" s="350" t="s">
        <v>131</v>
      </c>
      <c r="I288" s="352" t="s">
        <v>937</v>
      </c>
      <c r="J288" s="353" t="s">
        <v>577</v>
      </c>
      <c r="K288" s="354" t="s">
        <v>578</v>
      </c>
      <c r="L288" s="353">
        <v>557082361</v>
      </c>
      <c r="M288" s="379">
        <v>44584</v>
      </c>
      <c r="N288" s="70">
        <f t="shared" si="16"/>
        <v>1</v>
      </c>
      <c r="O288" s="70">
        <f t="shared" si="17"/>
        <v>1</v>
      </c>
      <c r="P288" s="135" t="str">
        <f t="shared" si="18"/>
        <v>Gastos_com_Pessoal</v>
      </c>
    </row>
    <row r="289" spans="1:16" ht="25.5" x14ac:dyDescent="0.2">
      <c r="A289" s="363">
        <v>286</v>
      </c>
      <c r="B289" s="348">
        <v>44938</v>
      </c>
      <c r="C289" s="623">
        <v>44927</v>
      </c>
      <c r="D289" s="350" t="s">
        <v>96</v>
      </c>
      <c r="E289" s="350" t="s">
        <v>183</v>
      </c>
      <c r="F289" s="351">
        <v>988.83</v>
      </c>
      <c r="G289" s="352" t="s">
        <v>939</v>
      </c>
      <c r="H289" s="350" t="s">
        <v>131</v>
      </c>
      <c r="I289" s="352" t="s">
        <v>940</v>
      </c>
      <c r="J289" s="353" t="s">
        <v>577</v>
      </c>
      <c r="K289" s="354" t="s">
        <v>578</v>
      </c>
      <c r="L289" s="353">
        <v>557082361</v>
      </c>
      <c r="M289" s="379">
        <v>44584</v>
      </c>
      <c r="N289" s="70">
        <f t="shared" si="16"/>
        <v>1</v>
      </c>
      <c r="O289" s="70">
        <f t="shared" si="17"/>
        <v>1</v>
      </c>
      <c r="P289" s="135" t="str">
        <f t="shared" si="18"/>
        <v>Gastos_com_Pessoal</v>
      </c>
    </row>
    <row r="290" spans="1:16" ht="25.5" x14ac:dyDescent="0.2">
      <c r="A290" s="363">
        <v>287</v>
      </c>
      <c r="B290" s="348">
        <v>44938</v>
      </c>
      <c r="C290" s="623">
        <v>44927</v>
      </c>
      <c r="D290" s="350" t="s">
        <v>96</v>
      </c>
      <c r="E290" s="350" t="s">
        <v>181</v>
      </c>
      <c r="F290" s="351">
        <v>2712.55</v>
      </c>
      <c r="G290" s="352" t="s">
        <v>941</v>
      </c>
      <c r="H290" s="350" t="s">
        <v>131</v>
      </c>
      <c r="I290" s="352" t="s">
        <v>940</v>
      </c>
      <c r="J290" s="353" t="s">
        <v>577</v>
      </c>
      <c r="K290" s="354" t="s">
        <v>578</v>
      </c>
      <c r="L290" s="353">
        <v>557082361</v>
      </c>
      <c r="M290" s="379">
        <v>44584</v>
      </c>
      <c r="N290" s="70">
        <f t="shared" si="16"/>
        <v>1</v>
      </c>
      <c r="O290" s="70">
        <f t="shared" si="17"/>
        <v>1</v>
      </c>
      <c r="P290" s="135" t="str">
        <f t="shared" si="18"/>
        <v>Gastos_com_Pessoal</v>
      </c>
    </row>
    <row r="291" spans="1:16" ht="25.5" x14ac:dyDescent="0.2">
      <c r="A291" s="363">
        <v>288</v>
      </c>
      <c r="B291" s="348">
        <v>44938</v>
      </c>
      <c r="C291" s="623">
        <v>44927</v>
      </c>
      <c r="D291" s="350" t="s">
        <v>96</v>
      </c>
      <c r="E291" s="350" t="s">
        <v>183</v>
      </c>
      <c r="F291" s="351">
        <v>617.05999999999995</v>
      </c>
      <c r="G291" s="352" t="s">
        <v>942</v>
      </c>
      <c r="H291" s="350" t="s">
        <v>121</v>
      </c>
      <c r="I291" s="352" t="s">
        <v>943</v>
      </c>
      <c r="J291" s="353" t="s">
        <v>577</v>
      </c>
      <c r="K291" s="354" t="s">
        <v>578</v>
      </c>
      <c r="L291" s="353">
        <v>557082361</v>
      </c>
      <c r="M291" s="379">
        <v>44584</v>
      </c>
      <c r="N291" s="70">
        <f t="shared" si="16"/>
        <v>1</v>
      </c>
      <c r="O291" s="70">
        <f t="shared" si="17"/>
        <v>1</v>
      </c>
      <c r="P291" s="135" t="str">
        <f t="shared" si="18"/>
        <v>Gastos_com_Pessoal</v>
      </c>
    </row>
    <row r="292" spans="1:16" ht="25.5" x14ac:dyDescent="0.2">
      <c r="A292" s="363">
        <v>289</v>
      </c>
      <c r="B292" s="348">
        <v>44938</v>
      </c>
      <c r="C292" s="623">
        <v>44927</v>
      </c>
      <c r="D292" s="350" t="s">
        <v>96</v>
      </c>
      <c r="E292" s="350" t="s">
        <v>181</v>
      </c>
      <c r="F292" s="351">
        <v>1808.82</v>
      </c>
      <c r="G292" s="350" t="s">
        <v>942</v>
      </c>
      <c r="H292" s="350" t="s">
        <v>121</v>
      </c>
      <c r="I292" s="352" t="s">
        <v>943</v>
      </c>
      <c r="J292" s="353" t="s">
        <v>577</v>
      </c>
      <c r="K292" s="354" t="s">
        <v>578</v>
      </c>
      <c r="L292" s="353">
        <v>557082361</v>
      </c>
      <c r="M292" s="379">
        <v>44584</v>
      </c>
      <c r="N292" s="70">
        <f t="shared" si="16"/>
        <v>1</v>
      </c>
      <c r="O292" s="70">
        <f t="shared" si="17"/>
        <v>1</v>
      </c>
      <c r="P292" s="135" t="str">
        <f t="shared" si="18"/>
        <v>Gastos_com_Pessoal</v>
      </c>
    </row>
    <row r="293" spans="1:16" ht="25.5" x14ac:dyDescent="0.2">
      <c r="A293" s="363">
        <v>290</v>
      </c>
      <c r="B293" s="348">
        <v>44938</v>
      </c>
      <c r="C293" s="623">
        <v>44927</v>
      </c>
      <c r="D293" s="350" t="s">
        <v>96</v>
      </c>
      <c r="E293" s="350" t="s">
        <v>183</v>
      </c>
      <c r="F293" s="351">
        <v>847.65</v>
      </c>
      <c r="G293" s="350" t="s">
        <v>944</v>
      </c>
      <c r="H293" s="350" t="s">
        <v>131</v>
      </c>
      <c r="I293" s="352" t="s">
        <v>945</v>
      </c>
      <c r="J293" s="353" t="s">
        <v>577</v>
      </c>
      <c r="K293" s="354" t="s">
        <v>578</v>
      </c>
      <c r="L293" s="353">
        <v>557082361</v>
      </c>
      <c r="M293" s="379">
        <v>44584</v>
      </c>
      <c r="N293" s="70">
        <f t="shared" si="16"/>
        <v>1</v>
      </c>
      <c r="O293" s="70">
        <f t="shared" si="17"/>
        <v>1</v>
      </c>
      <c r="P293" s="135" t="str">
        <f t="shared" si="18"/>
        <v>Gastos_com_Pessoal</v>
      </c>
    </row>
    <row r="294" spans="1:16" ht="25.5" x14ac:dyDescent="0.2">
      <c r="A294" s="363">
        <v>291</v>
      </c>
      <c r="B294" s="348">
        <v>44938</v>
      </c>
      <c r="C294" s="623">
        <v>44927</v>
      </c>
      <c r="D294" s="350" t="s">
        <v>96</v>
      </c>
      <c r="E294" s="350" t="s">
        <v>181</v>
      </c>
      <c r="F294" s="351">
        <v>2389.0500000000002</v>
      </c>
      <c r="G294" s="350" t="s">
        <v>946</v>
      </c>
      <c r="H294" s="350" t="s">
        <v>131</v>
      </c>
      <c r="I294" s="352" t="s">
        <v>945</v>
      </c>
      <c r="J294" s="353" t="s">
        <v>577</v>
      </c>
      <c r="K294" s="354" t="s">
        <v>578</v>
      </c>
      <c r="L294" s="353">
        <v>557082361</v>
      </c>
      <c r="M294" s="379">
        <v>44584</v>
      </c>
      <c r="N294" s="70">
        <f t="shared" si="16"/>
        <v>1</v>
      </c>
      <c r="O294" s="70">
        <f t="shared" si="17"/>
        <v>1</v>
      </c>
      <c r="P294" s="135" t="str">
        <f t="shared" si="18"/>
        <v>Gastos_com_Pessoal</v>
      </c>
    </row>
    <row r="295" spans="1:16" ht="24" x14ac:dyDescent="0.2">
      <c r="A295" s="363">
        <v>292</v>
      </c>
      <c r="B295" s="359">
        <v>44939</v>
      </c>
      <c r="C295" s="349">
        <v>44896</v>
      </c>
      <c r="D295" s="352" t="s">
        <v>107</v>
      </c>
      <c r="E295" s="352" t="s">
        <v>234</v>
      </c>
      <c r="F295" s="361">
        <v>45124.65</v>
      </c>
      <c r="G295" s="352" t="s">
        <v>497</v>
      </c>
      <c r="H295" s="352" t="s">
        <v>120</v>
      </c>
      <c r="I295" s="352" t="s">
        <v>947</v>
      </c>
      <c r="J295" s="354" t="s">
        <v>554</v>
      </c>
      <c r="K295" s="354" t="s">
        <v>420</v>
      </c>
      <c r="L295" s="392">
        <v>202318</v>
      </c>
      <c r="M295" s="376">
        <v>44928</v>
      </c>
      <c r="N295" s="70">
        <f t="shared" si="16"/>
        <v>1</v>
      </c>
      <c r="O295" s="70">
        <f t="shared" si="17"/>
        <v>0</v>
      </c>
      <c r="P295" s="135" t="str">
        <f t="shared" si="18"/>
        <v>Gastos_Gerais</v>
      </c>
    </row>
    <row r="296" spans="1:16" ht="36" x14ac:dyDescent="0.2">
      <c r="A296" s="363">
        <v>293</v>
      </c>
      <c r="B296" s="359">
        <v>44939</v>
      </c>
      <c r="C296" s="349">
        <v>44927</v>
      </c>
      <c r="D296" s="352" t="s">
        <v>109</v>
      </c>
      <c r="E296" s="352" t="s">
        <v>377</v>
      </c>
      <c r="F296" s="361">
        <v>6983.4</v>
      </c>
      <c r="G296" s="352" t="s">
        <v>948</v>
      </c>
      <c r="H296" s="352" t="s">
        <v>129</v>
      </c>
      <c r="I296" s="352" t="s">
        <v>424</v>
      </c>
      <c r="J296" s="354" t="s">
        <v>554</v>
      </c>
      <c r="K296" s="354" t="s">
        <v>420</v>
      </c>
      <c r="L296" s="354">
        <v>10</v>
      </c>
      <c r="M296" s="376">
        <v>44936</v>
      </c>
      <c r="N296" s="70">
        <f t="shared" si="16"/>
        <v>1</v>
      </c>
      <c r="O296" s="70">
        <f t="shared" si="17"/>
        <v>1</v>
      </c>
      <c r="P296" s="135" t="str">
        <f t="shared" si="18"/>
        <v>Aquisição_de_Bens_Permanentes</v>
      </c>
    </row>
    <row r="297" spans="1:16" x14ac:dyDescent="0.2">
      <c r="A297" s="363">
        <v>294</v>
      </c>
      <c r="B297" s="348">
        <v>44939</v>
      </c>
      <c r="C297" s="623">
        <v>44927</v>
      </c>
      <c r="D297" s="350" t="s">
        <v>107</v>
      </c>
      <c r="E297" s="350" t="s">
        <v>290</v>
      </c>
      <c r="F297" s="351">
        <v>1397.65</v>
      </c>
      <c r="G297" s="350" t="s">
        <v>290</v>
      </c>
      <c r="H297" s="350" t="s">
        <v>131</v>
      </c>
      <c r="I297" s="352" t="s">
        <v>949</v>
      </c>
      <c r="J297" s="353" t="s">
        <v>554</v>
      </c>
      <c r="K297" s="354" t="s">
        <v>420</v>
      </c>
      <c r="L297" s="353">
        <v>2540</v>
      </c>
      <c r="M297" s="379">
        <v>44936</v>
      </c>
      <c r="N297" s="70">
        <f t="shared" si="16"/>
        <v>1</v>
      </c>
      <c r="O297" s="70">
        <f t="shared" si="17"/>
        <v>1</v>
      </c>
      <c r="P297" s="135" t="str">
        <f t="shared" si="18"/>
        <v>Gastos_Gerais</v>
      </c>
    </row>
    <row r="298" spans="1:16" ht="36" x14ac:dyDescent="0.2">
      <c r="A298" s="363">
        <v>295</v>
      </c>
      <c r="B298" s="348">
        <v>44939</v>
      </c>
      <c r="C298" s="623">
        <v>44927</v>
      </c>
      <c r="D298" s="350" t="s">
        <v>109</v>
      </c>
      <c r="E298" s="350" t="s">
        <v>377</v>
      </c>
      <c r="F298" s="351">
        <v>25605.8</v>
      </c>
      <c r="G298" s="350" t="s">
        <v>950</v>
      </c>
      <c r="H298" s="350" t="s">
        <v>127</v>
      </c>
      <c r="I298" s="352" t="s">
        <v>424</v>
      </c>
      <c r="J298" s="353" t="s">
        <v>554</v>
      </c>
      <c r="K298" s="354" t="s">
        <v>420</v>
      </c>
      <c r="L298" s="353">
        <v>9</v>
      </c>
      <c r="M298" s="379">
        <v>44936</v>
      </c>
      <c r="N298" s="70">
        <f t="shared" si="16"/>
        <v>1</v>
      </c>
      <c r="O298" s="70">
        <f t="shared" si="17"/>
        <v>1</v>
      </c>
      <c r="P298" s="135" t="str">
        <f t="shared" si="18"/>
        <v>Aquisição_de_Bens_Permanentes</v>
      </c>
    </row>
    <row r="299" spans="1:16" ht="24" x14ac:dyDescent="0.2">
      <c r="A299" s="363">
        <v>296</v>
      </c>
      <c r="B299" s="348">
        <v>44939</v>
      </c>
      <c r="C299" s="623">
        <v>44927</v>
      </c>
      <c r="D299" s="350" t="s">
        <v>107</v>
      </c>
      <c r="E299" s="350" t="s">
        <v>250</v>
      </c>
      <c r="F299" s="351">
        <v>1550</v>
      </c>
      <c r="G299" s="350" t="s">
        <v>951</v>
      </c>
      <c r="H299" s="350" t="s">
        <v>119</v>
      </c>
      <c r="I299" s="352" t="s">
        <v>952</v>
      </c>
      <c r="J299" s="353" t="s">
        <v>554</v>
      </c>
      <c r="K299" s="354" t="s">
        <v>420</v>
      </c>
      <c r="L299" s="353">
        <v>506258</v>
      </c>
      <c r="M299" s="379">
        <v>44907</v>
      </c>
      <c r="N299" s="70">
        <f t="shared" si="16"/>
        <v>1</v>
      </c>
      <c r="O299" s="70">
        <f t="shared" si="17"/>
        <v>1</v>
      </c>
      <c r="P299" s="135" t="str">
        <f t="shared" si="18"/>
        <v>Gastos_Gerais</v>
      </c>
    </row>
    <row r="300" spans="1:16" ht="36" x14ac:dyDescent="0.2">
      <c r="A300" s="363">
        <v>297</v>
      </c>
      <c r="B300" s="348">
        <v>44939</v>
      </c>
      <c r="C300" s="623">
        <v>44927</v>
      </c>
      <c r="D300" s="350" t="s">
        <v>109</v>
      </c>
      <c r="E300" s="350" t="s">
        <v>377</v>
      </c>
      <c r="F300" s="351">
        <v>18622.400000000001</v>
      </c>
      <c r="G300" s="350" t="s">
        <v>953</v>
      </c>
      <c r="H300" s="350" t="s">
        <v>127</v>
      </c>
      <c r="I300" s="352" t="s">
        <v>424</v>
      </c>
      <c r="J300" s="353" t="s">
        <v>554</v>
      </c>
      <c r="K300" s="354" t="s">
        <v>420</v>
      </c>
      <c r="L300" s="353">
        <v>11</v>
      </c>
      <c r="M300" s="379">
        <v>44936</v>
      </c>
      <c r="N300" s="70">
        <f t="shared" si="16"/>
        <v>1</v>
      </c>
      <c r="O300" s="70">
        <f t="shared" si="17"/>
        <v>1</v>
      </c>
      <c r="P300" s="135" t="str">
        <f t="shared" si="18"/>
        <v>Aquisição_de_Bens_Permanentes</v>
      </c>
    </row>
    <row r="301" spans="1:16" ht="24" x14ac:dyDescent="0.2">
      <c r="A301" s="363">
        <v>298</v>
      </c>
      <c r="B301" s="348">
        <v>44939</v>
      </c>
      <c r="C301" s="623">
        <v>44927</v>
      </c>
      <c r="D301" s="350" t="s">
        <v>107</v>
      </c>
      <c r="E301" s="350" t="s">
        <v>260</v>
      </c>
      <c r="F301" s="351">
        <v>720</v>
      </c>
      <c r="G301" s="350" t="s">
        <v>954</v>
      </c>
      <c r="H301" s="350" t="s">
        <v>125</v>
      </c>
      <c r="I301" s="352" t="s">
        <v>531</v>
      </c>
      <c r="J301" s="353" t="s">
        <v>554</v>
      </c>
      <c r="K301" s="354" t="s">
        <v>555</v>
      </c>
      <c r="L301" s="353">
        <v>12792</v>
      </c>
      <c r="M301" s="379">
        <v>44939</v>
      </c>
      <c r="N301" s="70">
        <f t="shared" si="16"/>
        <v>1</v>
      </c>
      <c r="O301" s="70">
        <f t="shared" si="17"/>
        <v>1</v>
      </c>
      <c r="P301" s="135" t="str">
        <f t="shared" si="18"/>
        <v>Gastos_Gerais</v>
      </c>
    </row>
    <row r="302" spans="1:16" ht="24" x14ac:dyDescent="0.2">
      <c r="A302" s="363">
        <v>299</v>
      </c>
      <c r="B302" s="348">
        <v>44939</v>
      </c>
      <c r="C302" s="623">
        <v>44896</v>
      </c>
      <c r="D302" s="350" t="s">
        <v>107</v>
      </c>
      <c r="E302" s="350" t="s">
        <v>300</v>
      </c>
      <c r="F302" s="351">
        <v>1658.64</v>
      </c>
      <c r="G302" s="350" t="s">
        <v>653</v>
      </c>
      <c r="H302" s="350" t="s">
        <v>125</v>
      </c>
      <c r="I302" s="352" t="s">
        <v>955</v>
      </c>
      <c r="J302" s="353" t="s">
        <v>554</v>
      </c>
      <c r="K302" s="354" t="s">
        <v>420</v>
      </c>
      <c r="L302" s="353">
        <v>18605</v>
      </c>
      <c r="M302" s="379">
        <v>44910</v>
      </c>
      <c r="N302" s="70">
        <f t="shared" si="16"/>
        <v>1</v>
      </c>
      <c r="O302" s="70">
        <f t="shared" si="17"/>
        <v>0</v>
      </c>
      <c r="P302" s="135" t="str">
        <f t="shared" si="18"/>
        <v>Gastos_Gerais</v>
      </c>
    </row>
    <row r="303" spans="1:16" x14ac:dyDescent="0.2">
      <c r="A303" s="363">
        <v>300</v>
      </c>
      <c r="B303" s="348">
        <v>44939</v>
      </c>
      <c r="C303" s="623">
        <v>44896</v>
      </c>
      <c r="D303" s="350" t="s">
        <v>107</v>
      </c>
      <c r="E303" s="350" t="s">
        <v>228</v>
      </c>
      <c r="F303" s="351">
        <v>4634.34</v>
      </c>
      <c r="G303" s="352" t="s">
        <v>956</v>
      </c>
      <c r="H303" s="350" t="s">
        <v>119</v>
      </c>
      <c r="I303" s="352" t="s">
        <v>506</v>
      </c>
      <c r="J303" s="353" t="s">
        <v>554</v>
      </c>
      <c r="K303" s="354" t="s">
        <v>555</v>
      </c>
      <c r="L303" s="353">
        <v>4862457330</v>
      </c>
      <c r="M303" s="379">
        <v>44939</v>
      </c>
      <c r="N303" s="70">
        <f t="shared" si="16"/>
        <v>1</v>
      </c>
      <c r="O303" s="70">
        <f t="shared" si="17"/>
        <v>0</v>
      </c>
      <c r="P303" s="135" t="str">
        <f t="shared" si="18"/>
        <v>Gastos_Gerais</v>
      </c>
    </row>
    <row r="304" spans="1:16" ht="24" x14ac:dyDescent="0.2">
      <c r="A304" s="363">
        <v>301</v>
      </c>
      <c r="B304" s="348">
        <v>44939</v>
      </c>
      <c r="C304" s="623">
        <v>44896</v>
      </c>
      <c r="D304" s="350" t="s">
        <v>107</v>
      </c>
      <c r="E304" s="350" t="s">
        <v>224</v>
      </c>
      <c r="F304" s="351">
        <v>15767.19</v>
      </c>
      <c r="G304" s="352" t="s">
        <v>552</v>
      </c>
      <c r="H304" s="350" t="s">
        <v>128</v>
      </c>
      <c r="I304" s="352" t="s">
        <v>957</v>
      </c>
      <c r="J304" s="353" t="s">
        <v>554</v>
      </c>
      <c r="K304" s="354" t="s">
        <v>555</v>
      </c>
      <c r="L304" s="353" t="s">
        <v>958</v>
      </c>
      <c r="M304" s="379">
        <v>44939</v>
      </c>
      <c r="N304" s="70">
        <f t="shared" si="16"/>
        <v>1</v>
      </c>
      <c r="O304" s="70">
        <f t="shared" si="17"/>
        <v>0</v>
      </c>
      <c r="P304" s="135" t="str">
        <f t="shared" si="18"/>
        <v>Gastos_Gerais</v>
      </c>
    </row>
    <row r="305" spans="1:16" x14ac:dyDescent="0.2">
      <c r="A305" s="363">
        <v>302</v>
      </c>
      <c r="B305" s="348">
        <v>44939</v>
      </c>
      <c r="C305" s="623">
        <v>44896</v>
      </c>
      <c r="D305" s="350" t="s">
        <v>107</v>
      </c>
      <c r="E305" s="350" t="s">
        <v>222</v>
      </c>
      <c r="F305" s="351">
        <v>5775.66</v>
      </c>
      <c r="G305" s="352" t="s">
        <v>557</v>
      </c>
      <c r="H305" s="350" t="s">
        <v>127</v>
      </c>
      <c r="I305" s="352" t="s">
        <v>558</v>
      </c>
      <c r="J305" s="353" t="s">
        <v>554</v>
      </c>
      <c r="K305" s="354" t="s">
        <v>420</v>
      </c>
      <c r="L305" s="353">
        <v>94306475</v>
      </c>
      <c r="M305" s="379">
        <v>44939</v>
      </c>
      <c r="N305" s="70">
        <f t="shared" si="16"/>
        <v>1</v>
      </c>
      <c r="O305" s="70">
        <f t="shared" si="17"/>
        <v>0</v>
      </c>
      <c r="P305" s="135" t="str">
        <f t="shared" si="18"/>
        <v>Gastos_Gerais</v>
      </c>
    </row>
    <row r="306" spans="1:16" x14ac:dyDescent="0.2">
      <c r="A306" s="363">
        <v>303</v>
      </c>
      <c r="B306" s="364">
        <v>44939</v>
      </c>
      <c r="C306" s="622">
        <v>44896</v>
      </c>
      <c r="D306" s="366" t="s">
        <v>107</v>
      </c>
      <c r="E306" s="366" t="s">
        <v>222</v>
      </c>
      <c r="F306" s="367">
        <v>1901.76</v>
      </c>
      <c r="G306" s="366" t="s">
        <v>557</v>
      </c>
      <c r="H306" s="366" t="s">
        <v>121</v>
      </c>
      <c r="I306" s="368" t="s">
        <v>558</v>
      </c>
      <c r="J306" s="369" t="s">
        <v>554</v>
      </c>
      <c r="K306" s="370" t="s">
        <v>420</v>
      </c>
      <c r="L306" s="369">
        <v>94356583</v>
      </c>
      <c r="M306" s="630">
        <v>44939</v>
      </c>
      <c r="N306" s="70">
        <f t="shared" si="16"/>
        <v>1</v>
      </c>
      <c r="O306" s="70">
        <f t="shared" si="17"/>
        <v>0</v>
      </c>
      <c r="P306" s="135" t="str">
        <f t="shared" si="18"/>
        <v>Gastos_Gerais</v>
      </c>
    </row>
    <row r="307" spans="1:16" ht="24" x14ac:dyDescent="0.2">
      <c r="A307" s="363">
        <v>304</v>
      </c>
      <c r="B307" s="348">
        <v>44939</v>
      </c>
      <c r="C307" s="623">
        <v>44896</v>
      </c>
      <c r="D307" s="350" t="s">
        <v>107</v>
      </c>
      <c r="E307" s="350" t="s">
        <v>224</v>
      </c>
      <c r="F307" s="351">
        <v>2835.97</v>
      </c>
      <c r="G307" s="352" t="s">
        <v>552</v>
      </c>
      <c r="H307" s="350" t="s">
        <v>130</v>
      </c>
      <c r="I307" s="352" t="s">
        <v>957</v>
      </c>
      <c r="J307" s="353" t="s">
        <v>554</v>
      </c>
      <c r="K307" s="354" t="s">
        <v>555</v>
      </c>
      <c r="L307" s="353" t="s">
        <v>959</v>
      </c>
      <c r="M307" s="379">
        <v>44939</v>
      </c>
      <c r="N307" s="70">
        <f t="shared" si="16"/>
        <v>1</v>
      </c>
      <c r="O307" s="70">
        <f t="shared" si="17"/>
        <v>0</v>
      </c>
      <c r="P307" s="135" t="str">
        <f t="shared" si="18"/>
        <v>Gastos_Gerais</v>
      </c>
    </row>
    <row r="308" spans="1:16" x14ac:dyDescent="0.2">
      <c r="A308" s="363">
        <v>305</v>
      </c>
      <c r="B308" s="359">
        <v>44939</v>
      </c>
      <c r="C308" s="349">
        <v>44896</v>
      </c>
      <c r="D308" s="352" t="s">
        <v>107</v>
      </c>
      <c r="E308" s="352" t="s">
        <v>222</v>
      </c>
      <c r="F308" s="361">
        <v>243.97</v>
      </c>
      <c r="G308" s="352" t="s">
        <v>557</v>
      </c>
      <c r="H308" s="352" t="s">
        <v>124</v>
      </c>
      <c r="I308" s="352" t="s">
        <v>558</v>
      </c>
      <c r="J308" s="353" t="s">
        <v>554</v>
      </c>
      <c r="K308" s="354" t="s">
        <v>420</v>
      </c>
      <c r="L308" s="353">
        <v>94306476</v>
      </c>
      <c r="M308" s="379">
        <v>44939</v>
      </c>
      <c r="N308" s="70">
        <f t="shared" si="16"/>
        <v>1</v>
      </c>
      <c r="O308" s="70">
        <f t="shared" si="17"/>
        <v>0</v>
      </c>
      <c r="P308" s="135" t="str">
        <f t="shared" si="18"/>
        <v>Gastos_Gerais</v>
      </c>
    </row>
    <row r="309" spans="1:16" x14ac:dyDescent="0.2">
      <c r="A309" s="363">
        <v>306</v>
      </c>
      <c r="B309" s="348">
        <v>44939</v>
      </c>
      <c r="C309" s="623">
        <v>44927</v>
      </c>
      <c r="D309" s="350" t="s">
        <v>107</v>
      </c>
      <c r="E309" s="350" t="s">
        <v>320</v>
      </c>
      <c r="F309" s="351">
        <v>1500</v>
      </c>
      <c r="G309" s="352" t="s">
        <v>960</v>
      </c>
      <c r="H309" s="350" t="s">
        <v>129</v>
      </c>
      <c r="I309" s="352" t="s">
        <v>658</v>
      </c>
      <c r="J309" s="353" t="s">
        <v>554</v>
      </c>
      <c r="K309" s="354" t="s">
        <v>420</v>
      </c>
      <c r="L309" s="353">
        <v>2034295</v>
      </c>
      <c r="M309" s="379">
        <v>44941</v>
      </c>
      <c r="N309" s="70">
        <f t="shared" si="16"/>
        <v>1</v>
      </c>
      <c r="O309" s="70">
        <f t="shared" si="17"/>
        <v>1</v>
      </c>
      <c r="P309" s="135" t="str">
        <f t="shared" si="18"/>
        <v>Gastos_Gerais</v>
      </c>
    </row>
    <row r="310" spans="1:16" ht="24" x14ac:dyDescent="0.2">
      <c r="A310" s="363">
        <v>307</v>
      </c>
      <c r="B310" s="348">
        <v>44939</v>
      </c>
      <c r="C310" s="623">
        <v>44927</v>
      </c>
      <c r="D310" s="350" t="s">
        <v>107</v>
      </c>
      <c r="E310" s="350" t="s">
        <v>358</v>
      </c>
      <c r="F310" s="351">
        <v>89.73</v>
      </c>
      <c r="G310" s="352" t="s">
        <v>806</v>
      </c>
      <c r="H310" s="350" t="s">
        <v>121</v>
      </c>
      <c r="I310" s="352" t="s">
        <v>961</v>
      </c>
      <c r="J310" s="353" t="s">
        <v>559</v>
      </c>
      <c r="K310" s="354" t="s">
        <v>420</v>
      </c>
      <c r="L310" s="353">
        <v>1287</v>
      </c>
      <c r="M310" s="379">
        <v>44939</v>
      </c>
      <c r="N310" s="70">
        <f t="shared" si="16"/>
        <v>1</v>
      </c>
      <c r="O310" s="70">
        <f t="shared" si="17"/>
        <v>1</v>
      </c>
      <c r="P310" s="135" t="str">
        <f t="shared" si="18"/>
        <v>Gastos_Gerais</v>
      </c>
    </row>
    <row r="311" spans="1:16" ht="24" x14ac:dyDescent="0.2">
      <c r="A311" s="363">
        <v>308</v>
      </c>
      <c r="B311" s="359">
        <v>44939</v>
      </c>
      <c r="C311" s="349">
        <v>44896</v>
      </c>
      <c r="D311" s="352" t="s">
        <v>107</v>
      </c>
      <c r="E311" s="352" t="s">
        <v>310</v>
      </c>
      <c r="F311" s="361">
        <v>124.7</v>
      </c>
      <c r="G311" s="352" t="s">
        <v>962</v>
      </c>
      <c r="H311" s="352" t="s">
        <v>131</v>
      </c>
      <c r="I311" s="352" t="s">
        <v>963</v>
      </c>
      <c r="J311" s="354" t="s">
        <v>559</v>
      </c>
      <c r="K311" s="354" t="s">
        <v>420</v>
      </c>
      <c r="L311" s="354">
        <v>27389</v>
      </c>
      <c r="M311" s="376">
        <v>44909</v>
      </c>
      <c r="N311" s="70">
        <f t="shared" si="16"/>
        <v>1</v>
      </c>
      <c r="O311" s="70">
        <f t="shared" si="17"/>
        <v>0</v>
      </c>
      <c r="P311" s="135" t="str">
        <f t="shared" si="18"/>
        <v>Gastos_Gerais</v>
      </c>
    </row>
    <row r="312" spans="1:16" ht="36" x14ac:dyDescent="0.2">
      <c r="A312" s="363">
        <v>309</v>
      </c>
      <c r="B312" s="348">
        <v>44939</v>
      </c>
      <c r="C312" s="623">
        <v>44927</v>
      </c>
      <c r="D312" s="350" t="s">
        <v>107</v>
      </c>
      <c r="E312" s="350" t="s">
        <v>358</v>
      </c>
      <c r="F312" s="351">
        <v>1111.18</v>
      </c>
      <c r="G312" s="352" t="s">
        <v>964</v>
      </c>
      <c r="H312" s="350" t="s">
        <v>121</v>
      </c>
      <c r="I312" s="352" t="s">
        <v>965</v>
      </c>
      <c r="J312" s="353" t="s">
        <v>559</v>
      </c>
      <c r="K312" s="354" t="s">
        <v>420</v>
      </c>
      <c r="L312" s="353">
        <v>110</v>
      </c>
      <c r="M312" s="379">
        <v>44938</v>
      </c>
      <c r="N312" s="70">
        <f t="shared" si="16"/>
        <v>1</v>
      </c>
      <c r="O312" s="70">
        <f t="shared" si="17"/>
        <v>1</v>
      </c>
      <c r="P312" s="135" t="str">
        <f t="shared" si="18"/>
        <v>Gastos_Gerais</v>
      </c>
    </row>
    <row r="313" spans="1:16" ht="24" x14ac:dyDescent="0.2">
      <c r="A313" s="363">
        <v>310</v>
      </c>
      <c r="B313" s="348">
        <v>44939</v>
      </c>
      <c r="C313" s="623">
        <v>44896</v>
      </c>
      <c r="D313" s="350" t="s">
        <v>107</v>
      </c>
      <c r="E313" s="352" t="s">
        <v>264</v>
      </c>
      <c r="F313" s="351">
        <v>76.3</v>
      </c>
      <c r="G313" s="352" t="s">
        <v>966</v>
      </c>
      <c r="H313" s="350" t="s">
        <v>129</v>
      </c>
      <c r="I313" s="352" t="s">
        <v>967</v>
      </c>
      <c r="J313" s="353" t="s">
        <v>559</v>
      </c>
      <c r="K313" s="354" t="s">
        <v>420</v>
      </c>
      <c r="L313" s="353">
        <v>627</v>
      </c>
      <c r="M313" s="379">
        <v>44914</v>
      </c>
      <c r="N313" s="70">
        <f t="shared" si="16"/>
        <v>1</v>
      </c>
      <c r="O313" s="70">
        <f t="shared" si="17"/>
        <v>0</v>
      </c>
      <c r="P313" s="135" t="str">
        <f t="shared" si="18"/>
        <v>Gastos_Gerais</v>
      </c>
    </row>
    <row r="314" spans="1:16" ht="24" x14ac:dyDescent="0.2">
      <c r="A314" s="363">
        <v>311</v>
      </c>
      <c r="B314" s="348">
        <v>44939</v>
      </c>
      <c r="C314" s="623">
        <v>44927</v>
      </c>
      <c r="D314" s="350" t="s">
        <v>107</v>
      </c>
      <c r="E314" s="350" t="s">
        <v>358</v>
      </c>
      <c r="F314" s="351">
        <v>9</v>
      </c>
      <c r="G314" s="352" t="s">
        <v>806</v>
      </c>
      <c r="H314" s="350" t="s">
        <v>128</v>
      </c>
      <c r="I314" s="352" t="s">
        <v>807</v>
      </c>
      <c r="J314" s="353" t="s">
        <v>559</v>
      </c>
      <c r="K314" s="354" t="s">
        <v>420</v>
      </c>
      <c r="L314" s="353">
        <v>871</v>
      </c>
      <c r="M314" s="379">
        <v>44937</v>
      </c>
      <c r="N314" s="70">
        <f t="shared" si="16"/>
        <v>1</v>
      </c>
      <c r="O314" s="70">
        <f t="shared" si="17"/>
        <v>1</v>
      </c>
      <c r="P314" s="135" t="str">
        <f t="shared" si="18"/>
        <v>Gastos_Gerais</v>
      </c>
    </row>
    <row r="315" spans="1:16" ht="48" x14ac:dyDescent="0.2">
      <c r="A315" s="363">
        <v>312</v>
      </c>
      <c r="B315" s="348">
        <v>44939</v>
      </c>
      <c r="C315" s="623">
        <v>44927</v>
      </c>
      <c r="D315" s="350" t="s">
        <v>107</v>
      </c>
      <c r="E315" s="350" t="s">
        <v>360</v>
      </c>
      <c r="F315" s="351">
        <v>723.55</v>
      </c>
      <c r="G315" s="350" t="s">
        <v>968</v>
      </c>
      <c r="H315" s="350" t="s">
        <v>124</v>
      </c>
      <c r="I315" s="352" t="s">
        <v>969</v>
      </c>
      <c r="J315" s="353" t="s">
        <v>559</v>
      </c>
      <c r="K315" s="354" t="s">
        <v>420</v>
      </c>
      <c r="L315" s="353">
        <v>235712</v>
      </c>
      <c r="M315" s="379">
        <v>44937</v>
      </c>
      <c r="N315" s="70">
        <f t="shared" si="16"/>
        <v>1</v>
      </c>
      <c r="O315" s="70">
        <f t="shared" si="17"/>
        <v>1</v>
      </c>
      <c r="P315" s="135" t="str">
        <f t="shared" si="18"/>
        <v>Gastos_Gerais</v>
      </c>
    </row>
    <row r="316" spans="1:16" x14ac:dyDescent="0.2">
      <c r="A316" s="363">
        <v>313</v>
      </c>
      <c r="B316" s="348">
        <v>44939</v>
      </c>
      <c r="C316" s="623">
        <v>44927</v>
      </c>
      <c r="D316" s="350" t="s">
        <v>107</v>
      </c>
      <c r="E316" s="350" t="s">
        <v>356</v>
      </c>
      <c r="F316" s="351">
        <v>1822.85</v>
      </c>
      <c r="G316" s="350" t="s">
        <v>646</v>
      </c>
      <c r="H316" s="350" t="s">
        <v>121</v>
      </c>
      <c r="I316" s="352" t="s">
        <v>965</v>
      </c>
      <c r="J316" s="353" t="s">
        <v>559</v>
      </c>
      <c r="K316" s="354" t="s">
        <v>420</v>
      </c>
      <c r="L316" s="353">
        <v>109</v>
      </c>
      <c r="M316" s="379">
        <v>44938</v>
      </c>
      <c r="N316" s="70">
        <f t="shared" si="16"/>
        <v>1</v>
      </c>
      <c r="O316" s="70">
        <f t="shared" si="17"/>
        <v>1</v>
      </c>
      <c r="P316" s="135" t="str">
        <f t="shared" si="18"/>
        <v>Gastos_Gerais</v>
      </c>
    </row>
    <row r="317" spans="1:16" ht="24" x14ac:dyDescent="0.2">
      <c r="A317" s="363">
        <v>314</v>
      </c>
      <c r="B317" s="348">
        <v>44939</v>
      </c>
      <c r="C317" s="623">
        <v>44896</v>
      </c>
      <c r="D317" s="350" t="s">
        <v>107</v>
      </c>
      <c r="E317" s="350" t="s">
        <v>310</v>
      </c>
      <c r="F317" s="351">
        <v>163.69999999999999</v>
      </c>
      <c r="G317" s="352" t="s">
        <v>970</v>
      </c>
      <c r="H317" s="350" t="s">
        <v>131</v>
      </c>
      <c r="I317" s="352" t="s">
        <v>963</v>
      </c>
      <c r="J317" s="354" t="s">
        <v>559</v>
      </c>
      <c r="K317" s="354" t="s">
        <v>420</v>
      </c>
      <c r="L317" s="353">
        <v>27392</v>
      </c>
      <c r="M317" s="379">
        <v>44909</v>
      </c>
      <c r="N317" s="70">
        <f t="shared" si="16"/>
        <v>1</v>
      </c>
      <c r="O317" s="70">
        <f t="shared" si="17"/>
        <v>0</v>
      </c>
      <c r="P317" s="135" t="str">
        <f t="shared" si="18"/>
        <v>Gastos_Gerais</v>
      </c>
    </row>
    <row r="318" spans="1:16" ht="24" x14ac:dyDescent="0.2">
      <c r="A318" s="363">
        <v>315</v>
      </c>
      <c r="B318" s="348">
        <v>44939</v>
      </c>
      <c r="C318" s="623">
        <v>44927</v>
      </c>
      <c r="D318" s="350" t="s">
        <v>107</v>
      </c>
      <c r="E318" s="350" t="s">
        <v>310</v>
      </c>
      <c r="F318" s="351">
        <v>472.52</v>
      </c>
      <c r="G318" s="350" t="s">
        <v>971</v>
      </c>
      <c r="H318" s="350" t="s">
        <v>132</v>
      </c>
      <c r="I318" s="352" t="s">
        <v>972</v>
      </c>
      <c r="J318" s="354" t="s">
        <v>559</v>
      </c>
      <c r="K318" s="354" t="s">
        <v>420</v>
      </c>
      <c r="L318" s="353">
        <v>10914</v>
      </c>
      <c r="M318" s="379">
        <v>44938</v>
      </c>
      <c r="N318" s="70">
        <f t="shared" si="16"/>
        <v>1</v>
      </c>
      <c r="O318" s="70">
        <f t="shared" si="17"/>
        <v>1</v>
      </c>
      <c r="P318" s="135" t="str">
        <f t="shared" si="18"/>
        <v>Gastos_Gerais</v>
      </c>
    </row>
    <row r="319" spans="1:16" ht="24" x14ac:dyDescent="0.2">
      <c r="A319" s="363">
        <v>316</v>
      </c>
      <c r="B319" s="348">
        <v>44939</v>
      </c>
      <c r="C319" s="623">
        <v>44927</v>
      </c>
      <c r="D319" s="350" t="s">
        <v>107</v>
      </c>
      <c r="E319" s="350" t="s">
        <v>334</v>
      </c>
      <c r="F319" s="351">
        <v>60</v>
      </c>
      <c r="G319" s="350" t="s">
        <v>973</v>
      </c>
      <c r="H319" s="350" t="s">
        <v>128</v>
      </c>
      <c r="I319" s="352" t="s">
        <v>974</v>
      </c>
      <c r="J319" s="354" t="s">
        <v>559</v>
      </c>
      <c r="K319" s="354" t="s">
        <v>578</v>
      </c>
      <c r="L319" s="353">
        <v>557302364</v>
      </c>
      <c r="M319" s="379">
        <v>44939</v>
      </c>
      <c r="N319" s="70">
        <f t="shared" si="16"/>
        <v>1</v>
      </c>
      <c r="O319" s="70">
        <f t="shared" si="17"/>
        <v>1</v>
      </c>
      <c r="P319" s="135" t="str">
        <f t="shared" si="18"/>
        <v>Gastos_Gerais</v>
      </c>
    </row>
    <row r="320" spans="1:16" ht="24" x14ac:dyDescent="0.2">
      <c r="A320" s="363">
        <v>317</v>
      </c>
      <c r="B320" s="359">
        <v>44939</v>
      </c>
      <c r="C320" s="349">
        <v>44927</v>
      </c>
      <c r="D320" s="352" t="s">
        <v>107</v>
      </c>
      <c r="E320" s="352" t="s">
        <v>334</v>
      </c>
      <c r="F320" s="361">
        <v>60</v>
      </c>
      <c r="G320" s="352" t="s">
        <v>975</v>
      </c>
      <c r="H320" s="352" t="s">
        <v>128</v>
      </c>
      <c r="I320" s="352" t="s">
        <v>976</v>
      </c>
      <c r="J320" s="354" t="s">
        <v>559</v>
      </c>
      <c r="K320" s="354" t="s">
        <v>578</v>
      </c>
      <c r="L320" s="354">
        <v>557302364</v>
      </c>
      <c r="M320" s="376">
        <v>44939</v>
      </c>
      <c r="N320" s="70">
        <f t="shared" si="16"/>
        <v>1</v>
      </c>
      <c r="O320" s="70">
        <f t="shared" si="17"/>
        <v>1</v>
      </c>
      <c r="P320" s="135" t="str">
        <f t="shared" si="18"/>
        <v>Gastos_Gerais</v>
      </c>
    </row>
    <row r="321" spans="1:16" ht="25.5" x14ac:dyDescent="0.2">
      <c r="A321" s="363">
        <v>318</v>
      </c>
      <c r="B321" s="348">
        <v>44939</v>
      </c>
      <c r="C321" s="623">
        <v>44927</v>
      </c>
      <c r="D321" s="350" t="s">
        <v>96</v>
      </c>
      <c r="E321" s="350" t="s">
        <v>183</v>
      </c>
      <c r="F321" s="351">
        <v>642.53</v>
      </c>
      <c r="G321" s="350" t="s">
        <v>977</v>
      </c>
      <c r="H321" s="350" t="s">
        <v>128</v>
      </c>
      <c r="I321" s="352" t="s">
        <v>978</v>
      </c>
      <c r="J321" s="354" t="s">
        <v>559</v>
      </c>
      <c r="K321" s="354" t="s">
        <v>578</v>
      </c>
      <c r="L321" s="353">
        <v>557302364</v>
      </c>
      <c r="M321" s="379">
        <v>44939</v>
      </c>
      <c r="N321" s="70">
        <f t="shared" si="16"/>
        <v>1</v>
      </c>
      <c r="O321" s="70">
        <f t="shared" si="17"/>
        <v>1</v>
      </c>
      <c r="P321" s="135" t="str">
        <f t="shared" si="18"/>
        <v>Gastos_com_Pessoal</v>
      </c>
    </row>
    <row r="322" spans="1:16" ht="25.5" x14ac:dyDescent="0.2">
      <c r="A322" s="363">
        <v>319</v>
      </c>
      <c r="B322" s="348">
        <v>44939</v>
      </c>
      <c r="C322" s="623">
        <v>44927</v>
      </c>
      <c r="D322" s="350" t="s">
        <v>96</v>
      </c>
      <c r="E322" s="350" t="s">
        <v>181</v>
      </c>
      <c r="F322" s="351">
        <v>1877.64</v>
      </c>
      <c r="G322" s="350" t="s">
        <v>979</v>
      </c>
      <c r="H322" s="350" t="s">
        <v>128</v>
      </c>
      <c r="I322" s="352" t="s">
        <v>978</v>
      </c>
      <c r="J322" s="354" t="s">
        <v>559</v>
      </c>
      <c r="K322" s="354" t="s">
        <v>578</v>
      </c>
      <c r="L322" s="353">
        <v>557302364</v>
      </c>
      <c r="M322" s="379">
        <v>44939</v>
      </c>
      <c r="N322" s="70">
        <f t="shared" si="16"/>
        <v>1</v>
      </c>
      <c r="O322" s="70">
        <f t="shared" si="17"/>
        <v>1</v>
      </c>
      <c r="P322" s="135" t="str">
        <f t="shared" si="18"/>
        <v>Gastos_com_Pessoal</v>
      </c>
    </row>
    <row r="323" spans="1:16" ht="25.5" x14ac:dyDescent="0.2">
      <c r="A323" s="363">
        <v>320</v>
      </c>
      <c r="B323" s="348">
        <v>44939</v>
      </c>
      <c r="C323" s="623">
        <v>44927</v>
      </c>
      <c r="D323" s="350" t="s">
        <v>96</v>
      </c>
      <c r="E323" s="350" t="s">
        <v>179</v>
      </c>
      <c r="F323" s="351">
        <v>172.11</v>
      </c>
      <c r="G323" s="350" t="s">
        <v>595</v>
      </c>
      <c r="H323" s="350" t="s">
        <v>125</v>
      </c>
      <c r="I323" s="352" t="s">
        <v>980</v>
      </c>
      <c r="J323" s="354" t="s">
        <v>559</v>
      </c>
      <c r="K323" s="354" t="s">
        <v>578</v>
      </c>
      <c r="L323" s="353">
        <v>557302364</v>
      </c>
      <c r="M323" s="379">
        <v>44939</v>
      </c>
      <c r="N323" s="70">
        <f t="shared" si="16"/>
        <v>1</v>
      </c>
      <c r="O323" s="70">
        <f t="shared" si="17"/>
        <v>1</v>
      </c>
      <c r="P323" s="135" t="str">
        <f t="shared" si="18"/>
        <v>Gastos_com_Pessoal</v>
      </c>
    </row>
    <row r="324" spans="1:16" ht="25.5" x14ac:dyDescent="0.2">
      <c r="A324" s="363">
        <v>321</v>
      </c>
      <c r="B324" s="348">
        <v>44939</v>
      </c>
      <c r="C324" s="623">
        <v>44927</v>
      </c>
      <c r="D324" s="350" t="s">
        <v>96</v>
      </c>
      <c r="E324" s="350" t="s">
        <v>181</v>
      </c>
      <c r="F324" s="351">
        <v>3203.08</v>
      </c>
      <c r="G324" s="350" t="s">
        <v>597</v>
      </c>
      <c r="H324" s="350" t="s">
        <v>125</v>
      </c>
      <c r="I324" s="352" t="s">
        <v>980</v>
      </c>
      <c r="J324" s="354" t="s">
        <v>559</v>
      </c>
      <c r="K324" s="354" t="s">
        <v>578</v>
      </c>
      <c r="L324" s="353">
        <v>557302364</v>
      </c>
      <c r="M324" s="379">
        <v>44939</v>
      </c>
      <c r="N324" s="70">
        <f t="shared" si="16"/>
        <v>1</v>
      </c>
      <c r="O324" s="70">
        <f t="shared" si="17"/>
        <v>1</v>
      </c>
      <c r="P324" s="135" t="str">
        <f t="shared" si="18"/>
        <v>Gastos_com_Pessoal</v>
      </c>
    </row>
    <row r="325" spans="1:16" ht="25.5" x14ac:dyDescent="0.2">
      <c r="A325" s="363">
        <v>322</v>
      </c>
      <c r="B325" s="348">
        <v>44939</v>
      </c>
      <c r="C325" s="623">
        <v>44927</v>
      </c>
      <c r="D325" s="350" t="s">
        <v>96</v>
      </c>
      <c r="E325" s="350" t="s">
        <v>183</v>
      </c>
      <c r="F325" s="351">
        <v>1067.69</v>
      </c>
      <c r="G325" s="350" t="s">
        <v>598</v>
      </c>
      <c r="H325" s="350" t="s">
        <v>125</v>
      </c>
      <c r="I325" s="352" t="s">
        <v>980</v>
      </c>
      <c r="J325" s="354" t="s">
        <v>559</v>
      </c>
      <c r="K325" s="354" t="s">
        <v>578</v>
      </c>
      <c r="L325" s="353">
        <v>557302364</v>
      </c>
      <c r="M325" s="379">
        <v>44939</v>
      </c>
      <c r="N325" s="70">
        <f t="shared" si="16"/>
        <v>1</v>
      </c>
      <c r="O325" s="70">
        <f t="shared" si="17"/>
        <v>1</v>
      </c>
      <c r="P325" s="135" t="str">
        <f t="shared" si="18"/>
        <v>Gastos_com_Pessoal</v>
      </c>
    </row>
    <row r="326" spans="1:16" ht="36" x14ac:dyDescent="0.2">
      <c r="A326" s="363">
        <v>323</v>
      </c>
      <c r="B326" s="348">
        <v>44939</v>
      </c>
      <c r="C326" s="623">
        <v>44927</v>
      </c>
      <c r="D326" s="350" t="s">
        <v>96</v>
      </c>
      <c r="E326" s="350" t="s">
        <v>185</v>
      </c>
      <c r="F326" s="351">
        <v>5456.03</v>
      </c>
      <c r="G326" s="350" t="s">
        <v>599</v>
      </c>
      <c r="H326" s="350" t="s">
        <v>125</v>
      </c>
      <c r="I326" s="352" t="s">
        <v>980</v>
      </c>
      <c r="J326" s="354" t="s">
        <v>559</v>
      </c>
      <c r="K326" s="354" t="s">
        <v>578</v>
      </c>
      <c r="L326" s="353">
        <v>557302364</v>
      </c>
      <c r="M326" s="379">
        <v>44939</v>
      </c>
      <c r="N326" s="70">
        <f t="shared" ref="N326:N389" si="19">IF(B326=0,0,IF(YEAR(B326)=$O$1,MONTH(B326)-$N$1+1,(YEAR(B326)-$O$1)*12-$N$1+1+MONTH(B326)))</f>
        <v>1</v>
      </c>
      <c r="O326" s="70">
        <f t="shared" ref="O326:O389" si="20">IF(C326=0,0,IF(YEAR(C326)=$O$1,MONTH(C326)-$N$1+1,(YEAR(C326)-$O$1)*12-$N$1+1+MONTH(C326)))</f>
        <v>1</v>
      </c>
      <c r="P326" s="135" t="str">
        <f t="shared" ref="P326:P389" si="21">SUBSTITUTE(D326," ","_")</f>
        <v>Gastos_com_Pessoal</v>
      </c>
    </row>
    <row r="327" spans="1:16" ht="25.5" x14ac:dyDescent="0.2">
      <c r="A327" s="363">
        <v>324</v>
      </c>
      <c r="B327" s="355">
        <v>44939</v>
      </c>
      <c r="C327" s="623">
        <v>44927</v>
      </c>
      <c r="D327" s="350" t="s">
        <v>96</v>
      </c>
      <c r="E327" s="350" t="s">
        <v>177</v>
      </c>
      <c r="F327" s="351">
        <v>3059.38</v>
      </c>
      <c r="G327" s="352" t="s">
        <v>604</v>
      </c>
      <c r="H327" s="350" t="s">
        <v>125</v>
      </c>
      <c r="I327" s="352" t="s">
        <v>980</v>
      </c>
      <c r="J327" s="354" t="s">
        <v>605</v>
      </c>
      <c r="K327" s="354" t="s">
        <v>606</v>
      </c>
      <c r="L327" s="353" t="s">
        <v>981</v>
      </c>
      <c r="M327" s="379">
        <v>44939</v>
      </c>
      <c r="N327" s="70">
        <f t="shared" si="19"/>
        <v>1</v>
      </c>
      <c r="O327" s="70">
        <f t="shared" si="20"/>
        <v>1</v>
      </c>
      <c r="P327" s="135" t="str">
        <f t="shared" si="21"/>
        <v>Gastos_com_Pessoal</v>
      </c>
    </row>
    <row r="328" spans="1:16" ht="24" x14ac:dyDescent="0.2">
      <c r="A328" s="363">
        <v>325</v>
      </c>
      <c r="B328" s="348">
        <v>44942</v>
      </c>
      <c r="C328" s="623">
        <v>44927</v>
      </c>
      <c r="D328" s="350" t="s">
        <v>107</v>
      </c>
      <c r="E328" s="350" t="s">
        <v>350</v>
      </c>
      <c r="F328" s="351">
        <v>236</v>
      </c>
      <c r="G328" s="352" t="s">
        <v>982</v>
      </c>
      <c r="H328" s="350" t="s">
        <v>128</v>
      </c>
      <c r="I328" s="352" t="s">
        <v>983</v>
      </c>
      <c r="J328" s="353" t="s">
        <v>559</v>
      </c>
      <c r="K328" s="354" t="s">
        <v>420</v>
      </c>
      <c r="L328" s="353">
        <v>67</v>
      </c>
      <c r="M328" s="379">
        <v>44937</v>
      </c>
      <c r="N328" s="70">
        <f t="shared" si="19"/>
        <v>1</v>
      </c>
      <c r="O328" s="70">
        <f t="shared" si="20"/>
        <v>1</v>
      </c>
      <c r="P328" s="135" t="str">
        <f t="shared" si="21"/>
        <v>Gastos_Gerais</v>
      </c>
    </row>
    <row r="329" spans="1:16" ht="24" x14ac:dyDescent="0.2">
      <c r="A329" s="363">
        <v>326</v>
      </c>
      <c r="B329" s="348">
        <v>44942</v>
      </c>
      <c r="C329" s="623">
        <v>44896</v>
      </c>
      <c r="D329" s="350" t="s">
        <v>107</v>
      </c>
      <c r="E329" s="350" t="s">
        <v>260</v>
      </c>
      <c r="F329" s="383">
        <v>900</v>
      </c>
      <c r="G329" s="350" t="s">
        <v>984</v>
      </c>
      <c r="H329" s="350" t="s">
        <v>121</v>
      </c>
      <c r="I329" s="352" t="s">
        <v>985</v>
      </c>
      <c r="J329" s="353" t="s">
        <v>554</v>
      </c>
      <c r="K329" s="354" t="s">
        <v>420</v>
      </c>
      <c r="L329" s="353">
        <v>20237</v>
      </c>
      <c r="M329" s="379">
        <v>44939</v>
      </c>
      <c r="N329" s="70">
        <f t="shared" si="19"/>
        <v>1</v>
      </c>
      <c r="O329" s="70">
        <f t="shared" si="20"/>
        <v>0</v>
      </c>
      <c r="P329" s="135" t="str">
        <f t="shared" si="21"/>
        <v>Gastos_Gerais</v>
      </c>
    </row>
    <row r="330" spans="1:16" ht="24" x14ac:dyDescent="0.2">
      <c r="A330" s="363">
        <v>327</v>
      </c>
      <c r="B330" s="348">
        <v>44942</v>
      </c>
      <c r="C330" s="623">
        <v>44927</v>
      </c>
      <c r="D330" s="350" t="s">
        <v>107</v>
      </c>
      <c r="E330" s="350" t="s">
        <v>358</v>
      </c>
      <c r="F330" s="351">
        <v>39.799999999999997</v>
      </c>
      <c r="G330" s="350" t="s">
        <v>806</v>
      </c>
      <c r="H330" s="350" t="s">
        <v>123</v>
      </c>
      <c r="I330" s="352" t="s">
        <v>807</v>
      </c>
      <c r="J330" s="353" t="s">
        <v>559</v>
      </c>
      <c r="K330" s="354" t="s">
        <v>420</v>
      </c>
      <c r="L330" s="353">
        <v>877</v>
      </c>
      <c r="M330" s="379">
        <v>44939</v>
      </c>
      <c r="N330" s="70">
        <f t="shared" si="19"/>
        <v>1</v>
      </c>
      <c r="O330" s="70">
        <f t="shared" si="20"/>
        <v>1</v>
      </c>
      <c r="P330" s="135" t="str">
        <f t="shared" si="21"/>
        <v>Gastos_Gerais</v>
      </c>
    </row>
    <row r="331" spans="1:16" ht="24" x14ac:dyDescent="0.2">
      <c r="A331" s="363">
        <v>328</v>
      </c>
      <c r="B331" s="348">
        <v>44942</v>
      </c>
      <c r="C331" s="623">
        <v>44927</v>
      </c>
      <c r="D331" s="350" t="s">
        <v>107</v>
      </c>
      <c r="E331" s="350" t="s">
        <v>358</v>
      </c>
      <c r="F331" s="351">
        <v>123</v>
      </c>
      <c r="G331" s="350" t="s">
        <v>806</v>
      </c>
      <c r="H331" s="352" t="s">
        <v>132</v>
      </c>
      <c r="I331" s="352" t="s">
        <v>986</v>
      </c>
      <c r="J331" s="354" t="s">
        <v>559</v>
      </c>
      <c r="K331" s="354" t="s">
        <v>420</v>
      </c>
      <c r="L331" s="353">
        <v>11330</v>
      </c>
      <c r="M331" s="379">
        <v>44942</v>
      </c>
      <c r="N331" s="70">
        <f t="shared" si="19"/>
        <v>1</v>
      </c>
      <c r="O331" s="70">
        <f t="shared" si="20"/>
        <v>1</v>
      </c>
      <c r="P331" s="135" t="str">
        <f t="shared" si="21"/>
        <v>Gastos_Gerais</v>
      </c>
    </row>
    <row r="332" spans="1:16" ht="36" x14ac:dyDescent="0.2">
      <c r="A332" s="363">
        <v>329</v>
      </c>
      <c r="B332" s="348">
        <v>44942</v>
      </c>
      <c r="C332" s="623">
        <v>44927</v>
      </c>
      <c r="D332" s="350" t="s">
        <v>107</v>
      </c>
      <c r="E332" s="350" t="s">
        <v>262</v>
      </c>
      <c r="F332" s="351">
        <v>35</v>
      </c>
      <c r="G332" s="350" t="s">
        <v>987</v>
      </c>
      <c r="H332" s="350" t="s">
        <v>122</v>
      </c>
      <c r="I332" s="352" t="s">
        <v>988</v>
      </c>
      <c r="J332" s="353" t="s">
        <v>559</v>
      </c>
      <c r="K332" s="354" t="s">
        <v>420</v>
      </c>
      <c r="L332" s="353">
        <v>3239</v>
      </c>
      <c r="M332" s="379">
        <v>44939</v>
      </c>
      <c r="N332" s="70">
        <f t="shared" si="19"/>
        <v>1</v>
      </c>
      <c r="O332" s="70">
        <f t="shared" si="20"/>
        <v>1</v>
      </c>
      <c r="P332" s="135" t="str">
        <f t="shared" si="21"/>
        <v>Gastos_Gerais</v>
      </c>
    </row>
    <row r="333" spans="1:16" ht="24" x14ac:dyDescent="0.2">
      <c r="A333" s="363">
        <v>330</v>
      </c>
      <c r="B333" s="348">
        <v>44942</v>
      </c>
      <c r="C333" s="623">
        <v>44927</v>
      </c>
      <c r="D333" s="350" t="s">
        <v>107</v>
      </c>
      <c r="E333" s="350" t="s">
        <v>358</v>
      </c>
      <c r="F333" s="351">
        <v>239.85</v>
      </c>
      <c r="G333" s="350" t="s">
        <v>806</v>
      </c>
      <c r="H333" s="350" t="s">
        <v>127</v>
      </c>
      <c r="I333" s="352" t="s">
        <v>807</v>
      </c>
      <c r="J333" s="353" t="s">
        <v>559</v>
      </c>
      <c r="K333" s="354" t="s">
        <v>420</v>
      </c>
      <c r="L333" s="353">
        <v>13</v>
      </c>
      <c r="M333" s="379">
        <v>44939</v>
      </c>
      <c r="N333" s="70">
        <f t="shared" si="19"/>
        <v>1</v>
      </c>
      <c r="O333" s="70">
        <f t="shared" si="20"/>
        <v>1</v>
      </c>
      <c r="P333" s="135" t="str">
        <f t="shared" si="21"/>
        <v>Gastos_Gerais</v>
      </c>
    </row>
    <row r="334" spans="1:16" ht="24" x14ac:dyDescent="0.2">
      <c r="A334" s="363">
        <v>331</v>
      </c>
      <c r="B334" s="348">
        <v>44942</v>
      </c>
      <c r="C334" s="623">
        <v>44927</v>
      </c>
      <c r="D334" s="350" t="s">
        <v>107</v>
      </c>
      <c r="E334" s="350" t="s">
        <v>334</v>
      </c>
      <c r="F334" s="351">
        <v>60</v>
      </c>
      <c r="G334" s="350" t="s">
        <v>989</v>
      </c>
      <c r="H334" s="350" t="s">
        <v>129</v>
      </c>
      <c r="I334" s="352" t="s">
        <v>990</v>
      </c>
      <c r="J334" s="353" t="s">
        <v>577</v>
      </c>
      <c r="K334" s="354" t="s">
        <v>747</v>
      </c>
      <c r="L334" s="353" t="s">
        <v>515</v>
      </c>
      <c r="M334" s="379">
        <v>44942</v>
      </c>
      <c r="N334" s="70">
        <f t="shared" si="19"/>
        <v>1</v>
      </c>
      <c r="O334" s="70">
        <f t="shared" si="20"/>
        <v>1</v>
      </c>
      <c r="P334" s="135" t="str">
        <f t="shared" si="21"/>
        <v>Gastos_Gerais</v>
      </c>
    </row>
    <row r="335" spans="1:16" ht="36" x14ac:dyDescent="0.2">
      <c r="A335" s="363">
        <v>332</v>
      </c>
      <c r="B335" s="348">
        <v>44942</v>
      </c>
      <c r="C335" s="623">
        <v>44927</v>
      </c>
      <c r="D335" s="350" t="s">
        <v>109</v>
      </c>
      <c r="E335" s="350" t="s">
        <v>385</v>
      </c>
      <c r="F335" s="351">
        <v>6910</v>
      </c>
      <c r="G335" s="350" t="s">
        <v>991</v>
      </c>
      <c r="H335" s="350" t="s">
        <v>124</v>
      </c>
      <c r="I335" s="352" t="s">
        <v>427</v>
      </c>
      <c r="J335" s="353" t="s">
        <v>554</v>
      </c>
      <c r="K335" s="354" t="s">
        <v>420</v>
      </c>
      <c r="L335" s="353">
        <v>36242</v>
      </c>
      <c r="M335" s="379">
        <v>44928</v>
      </c>
      <c r="N335" s="70">
        <f t="shared" si="19"/>
        <v>1</v>
      </c>
      <c r="O335" s="70">
        <f t="shared" si="20"/>
        <v>1</v>
      </c>
      <c r="P335" s="135" t="str">
        <f t="shared" si="21"/>
        <v>Aquisição_de_Bens_Permanentes</v>
      </c>
    </row>
    <row r="336" spans="1:16" ht="36" x14ac:dyDescent="0.2">
      <c r="A336" s="363">
        <v>333</v>
      </c>
      <c r="B336" s="348">
        <v>44942</v>
      </c>
      <c r="C336" s="623">
        <v>44927</v>
      </c>
      <c r="D336" s="350" t="s">
        <v>107</v>
      </c>
      <c r="E336" s="350" t="s">
        <v>334</v>
      </c>
      <c r="F336" s="351">
        <v>60</v>
      </c>
      <c r="G336" s="350" t="s">
        <v>992</v>
      </c>
      <c r="H336" s="350" t="s">
        <v>129</v>
      </c>
      <c r="I336" s="352" t="s">
        <v>993</v>
      </c>
      <c r="J336" s="353" t="s">
        <v>577</v>
      </c>
      <c r="K336" s="354" t="s">
        <v>747</v>
      </c>
      <c r="L336" s="353" t="s">
        <v>515</v>
      </c>
      <c r="M336" s="379">
        <v>44942</v>
      </c>
      <c r="N336" s="70">
        <f t="shared" si="19"/>
        <v>1</v>
      </c>
      <c r="O336" s="70">
        <f t="shared" si="20"/>
        <v>1</v>
      </c>
      <c r="P336" s="135" t="str">
        <f t="shared" si="21"/>
        <v>Gastos_Gerais</v>
      </c>
    </row>
    <row r="337" spans="1:16" ht="24" x14ac:dyDescent="0.2">
      <c r="A337" s="363">
        <v>334</v>
      </c>
      <c r="B337" s="348">
        <v>44942</v>
      </c>
      <c r="C337" s="623">
        <v>44896</v>
      </c>
      <c r="D337" s="350" t="s">
        <v>107</v>
      </c>
      <c r="E337" s="350" t="s">
        <v>230</v>
      </c>
      <c r="F337" s="351">
        <v>925.98</v>
      </c>
      <c r="G337" s="350" t="s">
        <v>994</v>
      </c>
      <c r="H337" s="350" t="s">
        <v>132</v>
      </c>
      <c r="I337" s="352" t="s">
        <v>995</v>
      </c>
      <c r="J337" s="353" t="s">
        <v>554</v>
      </c>
      <c r="K337" s="354" t="s">
        <v>555</v>
      </c>
      <c r="L337" s="353">
        <v>41181560</v>
      </c>
      <c r="M337" s="379">
        <v>44914</v>
      </c>
      <c r="N337" s="70">
        <f t="shared" si="19"/>
        <v>1</v>
      </c>
      <c r="O337" s="70">
        <f t="shared" si="20"/>
        <v>0</v>
      </c>
      <c r="P337" s="135" t="str">
        <f t="shared" si="21"/>
        <v>Gastos_Gerais</v>
      </c>
    </row>
    <row r="338" spans="1:16" ht="24" x14ac:dyDescent="0.2">
      <c r="A338" s="363">
        <v>335</v>
      </c>
      <c r="B338" s="348">
        <v>44942</v>
      </c>
      <c r="C338" s="623">
        <v>44927</v>
      </c>
      <c r="D338" s="350" t="s">
        <v>107</v>
      </c>
      <c r="E338" s="350" t="s">
        <v>358</v>
      </c>
      <c r="F338" s="351">
        <v>9.99</v>
      </c>
      <c r="G338" s="350" t="s">
        <v>806</v>
      </c>
      <c r="H338" s="350" t="s">
        <v>127</v>
      </c>
      <c r="I338" s="352" t="s">
        <v>996</v>
      </c>
      <c r="J338" s="353" t="s">
        <v>554</v>
      </c>
      <c r="K338" s="354" t="s">
        <v>420</v>
      </c>
      <c r="L338" s="353">
        <v>209527</v>
      </c>
      <c r="M338" s="379">
        <v>44939</v>
      </c>
      <c r="N338" s="70">
        <f t="shared" si="19"/>
        <v>1</v>
      </c>
      <c r="O338" s="70">
        <f t="shared" si="20"/>
        <v>1</v>
      </c>
      <c r="P338" s="135" t="str">
        <f t="shared" si="21"/>
        <v>Gastos_Gerais</v>
      </c>
    </row>
    <row r="339" spans="1:16" ht="24" x14ac:dyDescent="0.2">
      <c r="A339" s="363">
        <v>336</v>
      </c>
      <c r="B339" s="421">
        <v>44942</v>
      </c>
      <c r="C339" s="627">
        <v>44927</v>
      </c>
      <c r="D339" s="423" t="s">
        <v>107</v>
      </c>
      <c r="E339" s="423" t="s">
        <v>300</v>
      </c>
      <c r="F339" s="424">
        <v>1028.26</v>
      </c>
      <c r="G339" s="380" t="s">
        <v>653</v>
      </c>
      <c r="H339" s="423" t="s">
        <v>120</v>
      </c>
      <c r="I339" s="423" t="s">
        <v>867</v>
      </c>
      <c r="J339" s="384" t="s">
        <v>554</v>
      </c>
      <c r="K339" s="384" t="s">
        <v>420</v>
      </c>
      <c r="L339" s="384">
        <v>35446</v>
      </c>
      <c r="M339" s="434">
        <v>44936</v>
      </c>
      <c r="N339" s="70">
        <f t="shared" si="19"/>
        <v>1</v>
      </c>
      <c r="O339" s="70">
        <f t="shared" si="20"/>
        <v>1</v>
      </c>
      <c r="P339" s="135" t="str">
        <f t="shared" si="21"/>
        <v>Gastos_Gerais</v>
      </c>
    </row>
    <row r="340" spans="1:16" ht="24" x14ac:dyDescent="0.2">
      <c r="A340" s="363">
        <v>337</v>
      </c>
      <c r="B340" s="348">
        <v>44942</v>
      </c>
      <c r="C340" s="623">
        <v>44927</v>
      </c>
      <c r="D340" s="350" t="s">
        <v>107</v>
      </c>
      <c r="E340" s="350" t="s">
        <v>358</v>
      </c>
      <c r="F340" s="351">
        <v>265.16000000000003</v>
      </c>
      <c r="G340" s="350" t="s">
        <v>806</v>
      </c>
      <c r="H340" s="350" t="s">
        <v>127</v>
      </c>
      <c r="I340" s="352" t="s">
        <v>996</v>
      </c>
      <c r="J340" s="353" t="s">
        <v>554</v>
      </c>
      <c r="K340" s="354" t="s">
        <v>420</v>
      </c>
      <c r="L340" s="353">
        <v>209488</v>
      </c>
      <c r="M340" s="379">
        <v>44938</v>
      </c>
      <c r="N340" s="70">
        <f t="shared" si="19"/>
        <v>1</v>
      </c>
      <c r="O340" s="70">
        <f t="shared" si="20"/>
        <v>1</v>
      </c>
      <c r="P340" s="135" t="str">
        <f t="shared" si="21"/>
        <v>Gastos_Gerais</v>
      </c>
    </row>
    <row r="341" spans="1:16" ht="24" x14ac:dyDescent="0.2">
      <c r="A341" s="363">
        <v>338</v>
      </c>
      <c r="B341" s="348">
        <v>44942</v>
      </c>
      <c r="C341" s="623">
        <v>44927</v>
      </c>
      <c r="D341" s="350" t="s">
        <v>107</v>
      </c>
      <c r="E341" s="350" t="s">
        <v>356</v>
      </c>
      <c r="F341" s="383">
        <v>977.1</v>
      </c>
      <c r="G341" s="350" t="s">
        <v>646</v>
      </c>
      <c r="H341" s="350" t="s">
        <v>132</v>
      </c>
      <c r="I341" s="352" t="s">
        <v>997</v>
      </c>
      <c r="J341" s="353" t="s">
        <v>554</v>
      </c>
      <c r="K341" s="354" t="s">
        <v>420</v>
      </c>
      <c r="L341" s="353">
        <v>23</v>
      </c>
      <c r="M341" s="379">
        <v>44937</v>
      </c>
      <c r="N341" s="70">
        <f t="shared" si="19"/>
        <v>1</v>
      </c>
      <c r="O341" s="70">
        <f t="shared" si="20"/>
        <v>1</v>
      </c>
      <c r="P341" s="135" t="str">
        <f t="shared" si="21"/>
        <v>Gastos_Gerais</v>
      </c>
    </row>
    <row r="342" spans="1:16" ht="24" x14ac:dyDescent="0.2">
      <c r="A342" s="363">
        <v>339</v>
      </c>
      <c r="B342" s="387">
        <v>44942</v>
      </c>
      <c r="C342" s="626">
        <v>44927</v>
      </c>
      <c r="D342" s="368" t="s">
        <v>107</v>
      </c>
      <c r="E342" s="368" t="s">
        <v>320</v>
      </c>
      <c r="F342" s="373">
        <v>1500</v>
      </c>
      <c r="G342" s="368" t="s">
        <v>998</v>
      </c>
      <c r="H342" s="368" t="s">
        <v>130</v>
      </c>
      <c r="I342" s="368" t="s">
        <v>658</v>
      </c>
      <c r="J342" s="369" t="s">
        <v>554</v>
      </c>
      <c r="K342" s="370" t="s">
        <v>420</v>
      </c>
      <c r="L342" s="353">
        <v>2035663</v>
      </c>
      <c r="M342" s="379">
        <v>44943</v>
      </c>
      <c r="N342" s="70">
        <f t="shared" si="19"/>
        <v>1</v>
      </c>
      <c r="O342" s="70">
        <f t="shared" si="20"/>
        <v>1</v>
      </c>
      <c r="P342" s="135" t="str">
        <f t="shared" si="21"/>
        <v>Gastos_Gerais</v>
      </c>
    </row>
    <row r="343" spans="1:16" x14ac:dyDescent="0.2">
      <c r="A343" s="363">
        <v>340</v>
      </c>
      <c r="B343" s="364">
        <v>44942</v>
      </c>
      <c r="C343" s="622">
        <v>44896</v>
      </c>
      <c r="D343" s="366" t="s">
        <v>107</v>
      </c>
      <c r="E343" s="366" t="s">
        <v>226</v>
      </c>
      <c r="F343" s="367">
        <v>397.43</v>
      </c>
      <c r="G343" s="366" t="s">
        <v>226</v>
      </c>
      <c r="H343" s="366" t="s">
        <v>132</v>
      </c>
      <c r="I343" s="368" t="s">
        <v>995</v>
      </c>
      <c r="J343" s="369" t="s">
        <v>554</v>
      </c>
      <c r="K343" s="370" t="s">
        <v>555</v>
      </c>
      <c r="L343" s="353">
        <v>411494091</v>
      </c>
      <c r="M343" s="379">
        <v>44942</v>
      </c>
      <c r="N343" s="70">
        <f t="shared" si="19"/>
        <v>1</v>
      </c>
      <c r="O343" s="70">
        <f t="shared" si="20"/>
        <v>0</v>
      </c>
      <c r="P343" s="135" t="str">
        <f t="shared" si="21"/>
        <v>Gastos_Gerais</v>
      </c>
    </row>
    <row r="344" spans="1:16" ht="24" x14ac:dyDescent="0.2">
      <c r="A344" s="363">
        <v>341</v>
      </c>
      <c r="B344" s="364">
        <v>44942</v>
      </c>
      <c r="C344" s="622">
        <v>44896</v>
      </c>
      <c r="D344" s="366" t="s">
        <v>107</v>
      </c>
      <c r="E344" s="366" t="s">
        <v>230</v>
      </c>
      <c r="F344" s="367">
        <v>1144.71</v>
      </c>
      <c r="G344" s="350" t="s">
        <v>999</v>
      </c>
      <c r="H344" s="366" t="s">
        <v>120</v>
      </c>
      <c r="I344" s="352" t="s">
        <v>995</v>
      </c>
      <c r="J344" s="369" t="s">
        <v>554</v>
      </c>
      <c r="K344" s="370" t="s">
        <v>555</v>
      </c>
      <c r="L344" s="353">
        <v>408588947</v>
      </c>
      <c r="M344" s="379">
        <v>44914</v>
      </c>
      <c r="N344" s="70">
        <f t="shared" si="19"/>
        <v>1</v>
      </c>
      <c r="O344" s="70">
        <f t="shared" si="20"/>
        <v>0</v>
      </c>
      <c r="P344" s="135" t="str">
        <f t="shared" si="21"/>
        <v>Gastos_Gerais</v>
      </c>
    </row>
    <row r="345" spans="1:16" ht="36" x14ac:dyDescent="0.2">
      <c r="A345" s="363">
        <v>342</v>
      </c>
      <c r="B345" s="387">
        <v>44942</v>
      </c>
      <c r="C345" s="626">
        <v>44927</v>
      </c>
      <c r="D345" s="368" t="s">
        <v>107</v>
      </c>
      <c r="E345" s="352" t="s">
        <v>264</v>
      </c>
      <c r="F345" s="373">
        <v>599.6</v>
      </c>
      <c r="G345" s="368" t="s">
        <v>1000</v>
      </c>
      <c r="H345" s="368" t="s">
        <v>129</v>
      </c>
      <c r="I345" s="368" t="s">
        <v>1001</v>
      </c>
      <c r="J345" s="369" t="s">
        <v>554</v>
      </c>
      <c r="K345" s="370" t="s">
        <v>420</v>
      </c>
      <c r="L345" s="353">
        <v>10312</v>
      </c>
      <c r="M345" s="379">
        <v>44939</v>
      </c>
      <c r="N345" s="70">
        <f t="shared" si="19"/>
        <v>1</v>
      </c>
      <c r="O345" s="70">
        <f t="shared" si="20"/>
        <v>1</v>
      </c>
      <c r="P345" s="135" t="str">
        <f t="shared" si="21"/>
        <v>Gastos_Gerais</v>
      </c>
    </row>
    <row r="346" spans="1:16" ht="24" x14ac:dyDescent="0.2">
      <c r="A346" s="363">
        <v>343</v>
      </c>
      <c r="B346" s="364">
        <v>44942</v>
      </c>
      <c r="C346" s="622">
        <v>44927</v>
      </c>
      <c r="D346" s="366" t="s">
        <v>107</v>
      </c>
      <c r="E346" s="366" t="s">
        <v>320</v>
      </c>
      <c r="F346" s="367">
        <v>1500</v>
      </c>
      <c r="G346" s="366" t="s">
        <v>657</v>
      </c>
      <c r="H346" s="366" t="s">
        <v>123</v>
      </c>
      <c r="I346" s="368" t="s">
        <v>658</v>
      </c>
      <c r="J346" s="369" t="s">
        <v>554</v>
      </c>
      <c r="K346" s="370" t="s">
        <v>420</v>
      </c>
      <c r="L346" s="353">
        <v>2035653</v>
      </c>
      <c r="M346" s="379">
        <v>44943</v>
      </c>
      <c r="N346" s="70">
        <f t="shared" si="19"/>
        <v>1</v>
      </c>
      <c r="O346" s="70">
        <f t="shared" si="20"/>
        <v>1</v>
      </c>
      <c r="P346" s="135" t="str">
        <f t="shared" si="21"/>
        <v>Gastos_Gerais</v>
      </c>
    </row>
    <row r="347" spans="1:16" ht="24" x14ac:dyDescent="0.2">
      <c r="A347" s="363">
        <v>344</v>
      </c>
      <c r="B347" s="364">
        <v>44942</v>
      </c>
      <c r="C347" s="622">
        <v>44896</v>
      </c>
      <c r="D347" s="366" t="s">
        <v>107</v>
      </c>
      <c r="E347" s="366" t="s">
        <v>230</v>
      </c>
      <c r="F347" s="367">
        <v>640.16</v>
      </c>
      <c r="G347" s="366" t="s">
        <v>994</v>
      </c>
      <c r="H347" s="366" t="s">
        <v>122</v>
      </c>
      <c r="I347" s="352" t="s">
        <v>995</v>
      </c>
      <c r="J347" s="369" t="s">
        <v>554</v>
      </c>
      <c r="K347" s="370" t="s">
        <v>555</v>
      </c>
      <c r="L347" s="353">
        <v>411337800</v>
      </c>
      <c r="M347" s="379">
        <v>44942</v>
      </c>
      <c r="N347" s="70">
        <f t="shared" si="19"/>
        <v>1</v>
      </c>
      <c r="O347" s="70">
        <f t="shared" si="20"/>
        <v>0</v>
      </c>
      <c r="P347" s="135" t="str">
        <f t="shared" si="21"/>
        <v>Gastos_Gerais</v>
      </c>
    </row>
    <row r="348" spans="1:16" ht="24" x14ac:dyDescent="0.2">
      <c r="A348" s="363">
        <v>345</v>
      </c>
      <c r="B348" s="364">
        <v>44942</v>
      </c>
      <c r="C348" s="622">
        <v>44927</v>
      </c>
      <c r="D348" s="366" t="s">
        <v>107</v>
      </c>
      <c r="E348" s="366" t="s">
        <v>346</v>
      </c>
      <c r="F348" s="367">
        <v>6601.85</v>
      </c>
      <c r="G348" s="366" t="s">
        <v>1002</v>
      </c>
      <c r="H348" s="366" t="s">
        <v>129</v>
      </c>
      <c r="I348" s="368" t="s">
        <v>1003</v>
      </c>
      <c r="J348" s="369" t="s">
        <v>554</v>
      </c>
      <c r="K348" s="370" t="s">
        <v>420</v>
      </c>
      <c r="L348" s="353">
        <v>3025</v>
      </c>
      <c r="M348" s="379">
        <v>44936</v>
      </c>
      <c r="N348" s="70">
        <f t="shared" si="19"/>
        <v>1</v>
      </c>
      <c r="O348" s="70">
        <f t="shared" si="20"/>
        <v>1</v>
      </c>
      <c r="P348" s="135" t="str">
        <f t="shared" si="21"/>
        <v>Gastos_Gerais</v>
      </c>
    </row>
    <row r="349" spans="1:16" x14ac:dyDescent="0.2">
      <c r="A349" s="363">
        <v>346</v>
      </c>
      <c r="B349" s="364">
        <v>44942</v>
      </c>
      <c r="C349" s="622">
        <v>44896</v>
      </c>
      <c r="D349" s="366" t="s">
        <v>107</v>
      </c>
      <c r="E349" s="366" t="s">
        <v>226</v>
      </c>
      <c r="F349" s="367">
        <v>449</v>
      </c>
      <c r="G349" s="366" t="s">
        <v>226</v>
      </c>
      <c r="H349" s="366" t="s">
        <v>122</v>
      </c>
      <c r="I349" s="368" t="s">
        <v>995</v>
      </c>
      <c r="J349" s="369" t="s">
        <v>554</v>
      </c>
      <c r="K349" s="370" t="s">
        <v>555</v>
      </c>
      <c r="L349" s="353">
        <v>411317496</v>
      </c>
      <c r="M349" s="379">
        <v>44914</v>
      </c>
      <c r="N349" s="70">
        <f t="shared" si="19"/>
        <v>1</v>
      </c>
      <c r="O349" s="70">
        <f t="shared" si="20"/>
        <v>0</v>
      </c>
      <c r="P349" s="135" t="str">
        <f t="shared" si="21"/>
        <v>Gastos_Gerais</v>
      </c>
    </row>
    <row r="350" spans="1:16" ht="25.5" x14ac:dyDescent="0.2">
      <c r="A350" s="363">
        <v>347</v>
      </c>
      <c r="B350" s="364">
        <v>44942</v>
      </c>
      <c r="C350" s="622">
        <v>44927</v>
      </c>
      <c r="D350" s="366" t="s">
        <v>96</v>
      </c>
      <c r="E350" s="366" t="s">
        <v>179</v>
      </c>
      <c r="F350" s="367">
        <v>122.29</v>
      </c>
      <c r="G350" s="366" t="s">
        <v>595</v>
      </c>
      <c r="H350" s="366" t="s">
        <v>121</v>
      </c>
      <c r="I350" s="368" t="s">
        <v>1004</v>
      </c>
      <c r="J350" s="369" t="s">
        <v>577</v>
      </c>
      <c r="K350" s="370" t="s">
        <v>578</v>
      </c>
      <c r="L350" s="353">
        <v>557385204</v>
      </c>
      <c r="M350" s="379">
        <v>44942</v>
      </c>
      <c r="N350" s="70">
        <f t="shared" si="19"/>
        <v>1</v>
      </c>
      <c r="O350" s="70">
        <f t="shared" si="20"/>
        <v>1</v>
      </c>
      <c r="P350" s="135" t="str">
        <f t="shared" si="21"/>
        <v>Gastos_com_Pessoal</v>
      </c>
    </row>
    <row r="351" spans="1:16" ht="25.5" x14ac:dyDescent="0.2">
      <c r="A351" s="363">
        <v>348</v>
      </c>
      <c r="B351" s="364">
        <v>44942</v>
      </c>
      <c r="C351" s="622">
        <v>44927</v>
      </c>
      <c r="D351" s="366" t="s">
        <v>96</v>
      </c>
      <c r="E351" s="366" t="s">
        <v>181</v>
      </c>
      <c r="F351" s="367">
        <v>927.61</v>
      </c>
      <c r="G351" s="366" t="s">
        <v>597</v>
      </c>
      <c r="H351" s="366" t="s">
        <v>121</v>
      </c>
      <c r="I351" s="368" t="s">
        <v>1004</v>
      </c>
      <c r="J351" s="369" t="s">
        <v>577</v>
      </c>
      <c r="K351" s="370" t="s">
        <v>578</v>
      </c>
      <c r="L351" s="353">
        <v>557385204</v>
      </c>
      <c r="M351" s="379">
        <v>44942</v>
      </c>
      <c r="N351" s="70">
        <f t="shared" si="19"/>
        <v>1</v>
      </c>
      <c r="O351" s="70">
        <f t="shared" si="20"/>
        <v>1</v>
      </c>
      <c r="P351" s="135" t="str">
        <f t="shared" si="21"/>
        <v>Gastos_com_Pessoal</v>
      </c>
    </row>
    <row r="352" spans="1:16" ht="25.5" x14ac:dyDescent="0.2">
      <c r="A352" s="363">
        <v>349</v>
      </c>
      <c r="B352" s="364">
        <v>44942</v>
      </c>
      <c r="C352" s="622">
        <v>44927</v>
      </c>
      <c r="D352" s="366" t="s">
        <v>96</v>
      </c>
      <c r="E352" s="366" t="s">
        <v>183</v>
      </c>
      <c r="F352" s="367">
        <v>309.2</v>
      </c>
      <c r="G352" s="366" t="s">
        <v>598</v>
      </c>
      <c r="H352" s="366" t="s">
        <v>121</v>
      </c>
      <c r="I352" s="368" t="s">
        <v>1004</v>
      </c>
      <c r="J352" s="369" t="s">
        <v>577</v>
      </c>
      <c r="K352" s="370" t="s">
        <v>578</v>
      </c>
      <c r="L352" s="353">
        <v>557385204</v>
      </c>
      <c r="M352" s="379">
        <v>44942</v>
      </c>
      <c r="N352" s="70">
        <f t="shared" si="19"/>
        <v>1</v>
      </c>
      <c r="O352" s="70">
        <f t="shared" si="20"/>
        <v>1</v>
      </c>
      <c r="P352" s="135" t="str">
        <f t="shared" si="21"/>
        <v>Gastos_com_Pessoal</v>
      </c>
    </row>
    <row r="353" spans="1:16" ht="36" x14ac:dyDescent="0.2">
      <c r="A353" s="363">
        <v>350</v>
      </c>
      <c r="B353" s="348">
        <v>44942</v>
      </c>
      <c r="C353" s="623">
        <v>44927</v>
      </c>
      <c r="D353" s="350" t="s">
        <v>96</v>
      </c>
      <c r="E353" s="350" t="s">
        <v>185</v>
      </c>
      <c r="F353" s="351">
        <v>2032.52</v>
      </c>
      <c r="G353" s="350" t="s">
        <v>599</v>
      </c>
      <c r="H353" s="350" t="s">
        <v>121</v>
      </c>
      <c r="I353" s="352" t="s">
        <v>1004</v>
      </c>
      <c r="J353" s="353" t="s">
        <v>577</v>
      </c>
      <c r="K353" s="354" t="s">
        <v>578</v>
      </c>
      <c r="L353" s="353">
        <v>557385204</v>
      </c>
      <c r="M353" s="379">
        <v>44942</v>
      </c>
      <c r="N353" s="70">
        <f t="shared" si="19"/>
        <v>1</v>
      </c>
      <c r="O353" s="70">
        <f t="shared" si="20"/>
        <v>1</v>
      </c>
      <c r="P353" s="135" t="str">
        <f t="shared" si="21"/>
        <v>Gastos_com_Pessoal</v>
      </c>
    </row>
    <row r="354" spans="1:16" ht="25.5" x14ac:dyDescent="0.2">
      <c r="A354" s="363">
        <v>351</v>
      </c>
      <c r="B354" s="348">
        <v>44942</v>
      </c>
      <c r="C354" s="623">
        <v>44927</v>
      </c>
      <c r="D354" s="350" t="s">
        <v>96</v>
      </c>
      <c r="E354" s="350" t="s">
        <v>183</v>
      </c>
      <c r="F354" s="351">
        <v>650.66</v>
      </c>
      <c r="G354" s="350" t="s">
        <v>1005</v>
      </c>
      <c r="H354" s="350" t="s">
        <v>128</v>
      </c>
      <c r="I354" s="352" t="s">
        <v>1006</v>
      </c>
      <c r="J354" s="353" t="s">
        <v>577</v>
      </c>
      <c r="K354" s="354" t="s">
        <v>578</v>
      </c>
      <c r="L354" s="353">
        <v>557385204</v>
      </c>
      <c r="M354" s="379">
        <v>44942</v>
      </c>
      <c r="N354" s="70">
        <f t="shared" si="19"/>
        <v>1</v>
      </c>
      <c r="O354" s="70">
        <f t="shared" si="20"/>
        <v>1</v>
      </c>
      <c r="P354" s="135" t="str">
        <f t="shared" si="21"/>
        <v>Gastos_com_Pessoal</v>
      </c>
    </row>
    <row r="355" spans="1:16" ht="25.5" x14ac:dyDescent="0.2">
      <c r="A355" s="363">
        <v>352</v>
      </c>
      <c r="B355" s="348">
        <v>44942</v>
      </c>
      <c r="C355" s="623">
        <v>44927</v>
      </c>
      <c r="D355" s="350" t="s">
        <v>96</v>
      </c>
      <c r="E355" s="350" t="s">
        <v>181</v>
      </c>
      <c r="F355" s="351">
        <v>1899.54</v>
      </c>
      <c r="G355" s="350" t="s">
        <v>1007</v>
      </c>
      <c r="H355" s="350" t="s">
        <v>128</v>
      </c>
      <c r="I355" s="352" t="s">
        <v>1006</v>
      </c>
      <c r="J355" s="353" t="s">
        <v>577</v>
      </c>
      <c r="K355" s="354" t="s">
        <v>578</v>
      </c>
      <c r="L355" s="353">
        <v>557385204</v>
      </c>
      <c r="M355" s="379">
        <v>44942</v>
      </c>
      <c r="N355" s="70">
        <f t="shared" si="19"/>
        <v>1</v>
      </c>
      <c r="O355" s="70">
        <f t="shared" si="20"/>
        <v>1</v>
      </c>
      <c r="P355" s="135" t="str">
        <f t="shared" si="21"/>
        <v>Gastos_com_Pessoal</v>
      </c>
    </row>
    <row r="356" spans="1:16" ht="48" x14ac:dyDescent="0.2">
      <c r="A356" s="363">
        <v>353</v>
      </c>
      <c r="B356" s="348">
        <v>44942</v>
      </c>
      <c r="C356" s="623">
        <v>44927</v>
      </c>
      <c r="D356" s="350" t="s">
        <v>96</v>
      </c>
      <c r="E356" s="350" t="s">
        <v>181</v>
      </c>
      <c r="F356" s="351">
        <v>27.67</v>
      </c>
      <c r="G356" s="350" t="s">
        <v>1008</v>
      </c>
      <c r="H356" s="350" t="s">
        <v>131</v>
      </c>
      <c r="I356" s="352" t="s">
        <v>1009</v>
      </c>
      <c r="J356" s="353" t="s">
        <v>577</v>
      </c>
      <c r="K356" s="354" t="s">
        <v>578</v>
      </c>
      <c r="L356" s="353">
        <v>957534115</v>
      </c>
      <c r="M356" s="379">
        <v>44942</v>
      </c>
      <c r="N356" s="70">
        <f t="shared" si="19"/>
        <v>1</v>
      </c>
      <c r="O356" s="70">
        <f t="shared" si="20"/>
        <v>1</v>
      </c>
      <c r="P356" s="135" t="str">
        <f t="shared" si="21"/>
        <v>Gastos_com_Pessoal</v>
      </c>
    </row>
    <row r="357" spans="1:16" ht="24" x14ac:dyDescent="0.2">
      <c r="A357" s="363">
        <v>354</v>
      </c>
      <c r="B357" s="348">
        <v>44942</v>
      </c>
      <c r="C357" s="623">
        <v>44927</v>
      </c>
      <c r="D357" s="350" t="s">
        <v>107</v>
      </c>
      <c r="E357" s="350" t="s">
        <v>334</v>
      </c>
      <c r="F357" s="351">
        <v>12.8</v>
      </c>
      <c r="G357" s="350" t="s">
        <v>1010</v>
      </c>
      <c r="H357" s="350" t="s">
        <v>123</v>
      </c>
      <c r="I357" s="352" t="s">
        <v>1011</v>
      </c>
      <c r="J357" s="353" t="s">
        <v>577</v>
      </c>
      <c r="K357" s="354" t="s">
        <v>578</v>
      </c>
      <c r="L357" s="353">
        <v>957534115</v>
      </c>
      <c r="M357" s="379">
        <v>44942</v>
      </c>
      <c r="N357" s="70">
        <f t="shared" si="19"/>
        <v>1</v>
      </c>
      <c r="O357" s="70">
        <f t="shared" si="20"/>
        <v>1</v>
      </c>
      <c r="P357" s="135" t="str">
        <f t="shared" si="21"/>
        <v>Gastos_Gerais</v>
      </c>
    </row>
    <row r="358" spans="1:16" ht="24" x14ac:dyDescent="0.2">
      <c r="A358" s="363">
        <v>355</v>
      </c>
      <c r="B358" s="348">
        <v>44942</v>
      </c>
      <c r="C358" s="623">
        <v>44927</v>
      </c>
      <c r="D358" s="350" t="s">
        <v>107</v>
      </c>
      <c r="E358" s="350" t="s">
        <v>334</v>
      </c>
      <c r="F358" s="351">
        <v>120</v>
      </c>
      <c r="G358" s="350" t="s">
        <v>1012</v>
      </c>
      <c r="H358" s="350" t="s">
        <v>123</v>
      </c>
      <c r="I358" s="352" t="s">
        <v>1013</v>
      </c>
      <c r="J358" s="353" t="s">
        <v>577</v>
      </c>
      <c r="K358" s="354" t="s">
        <v>578</v>
      </c>
      <c r="L358" s="353">
        <v>957534115</v>
      </c>
      <c r="M358" s="379">
        <v>44942</v>
      </c>
      <c r="N358" s="70">
        <f t="shared" si="19"/>
        <v>1</v>
      </c>
      <c r="O358" s="70">
        <f t="shared" si="20"/>
        <v>1</v>
      </c>
      <c r="P358" s="135" t="str">
        <f t="shared" si="21"/>
        <v>Gastos_Gerais</v>
      </c>
    </row>
    <row r="359" spans="1:16" ht="24" x14ac:dyDescent="0.2">
      <c r="A359" s="363">
        <v>356</v>
      </c>
      <c r="B359" s="348">
        <v>44943</v>
      </c>
      <c r="C359" s="623">
        <v>44927</v>
      </c>
      <c r="D359" s="350" t="s">
        <v>107</v>
      </c>
      <c r="E359" s="350" t="s">
        <v>358</v>
      </c>
      <c r="F359" s="351">
        <v>20.9</v>
      </c>
      <c r="G359" s="350" t="s">
        <v>806</v>
      </c>
      <c r="H359" s="350" t="s">
        <v>129</v>
      </c>
      <c r="I359" s="352" t="s">
        <v>807</v>
      </c>
      <c r="J359" s="353" t="s">
        <v>554</v>
      </c>
      <c r="K359" s="354" t="s">
        <v>420</v>
      </c>
      <c r="L359" s="353">
        <v>878</v>
      </c>
      <c r="M359" s="379">
        <v>44942</v>
      </c>
      <c r="N359" s="70">
        <f t="shared" si="19"/>
        <v>1</v>
      </c>
      <c r="O359" s="70">
        <f t="shared" si="20"/>
        <v>1</v>
      </c>
      <c r="P359" s="135" t="str">
        <f t="shared" si="21"/>
        <v>Gastos_Gerais</v>
      </c>
    </row>
    <row r="360" spans="1:16" ht="24" x14ac:dyDescent="0.2">
      <c r="A360" s="363">
        <v>357</v>
      </c>
      <c r="B360" s="348">
        <v>44943</v>
      </c>
      <c r="C360" s="623">
        <v>44927</v>
      </c>
      <c r="D360" s="350" t="s">
        <v>107</v>
      </c>
      <c r="E360" s="350" t="s">
        <v>328</v>
      </c>
      <c r="F360" s="351">
        <v>50</v>
      </c>
      <c r="G360" s="350" t="s">
        <v>1014</v>
      </c>
      <c r="H360" s="350" t="s">
        <v>131</v>
      </c>
      <c r="I360" s="352" t="s">
        <v>1015</v>
      </c>
      <c r="J360" s="353" t="s">
        <v>559</v>
      </c>
      <c r="K360" s="354" t="s">
        <v>420</v>
      </c>
      <c r="L360" s="353">
        <v>4063</v>
      </c>
      <c r="M360" s="379">
        <v>44942</v>
      </c>
      <c r="N360" s="70">
        <f t="shared" si="19"/>
        <v>1</v>
      </c>
      <c r="O360" s="70">
        <f t="shared" si="20"/>
        <v>1</v>
      </c>
      <c r="P360" s="135" t="str">
        <f t="shared" si="21"/>
        <v>Gastos_Gerais</v>
      </c>
    </row>
    <row r="361" spans="1:16" ht="24" x14ac:dyDescent="0.2">
      <c r="A361" s="363">
        <v>358</v>
      </c>
      <c r="B361" s="348">
        <v>44943</v>
      </c>
      <c r="C361" s="623">
        <v>44896</v>
      </c>
      <c r="D361" s="350" t="s">
        <v>107</v>
      </c>
      <c r="E361" s="350" t="s">
        <v>294</v>
      </c>
      <c r="F361" s="351">
        <v>25109.43</v>
      </c>
      <c r="G361" s="350" t="s">
        <v>1016</v>
      </c>
      <c r="H361" s="350" t="s">
        <v>129</v>
      </c>
      <c r="I361" s="352" t="s">
        <v>1017</v>
      </c>
      <c r="J361" s="353" t="s">
        <v>554</v>
      </c>
      <c r="K361" s="354" t="s">
        <v>420</v>
      </c>
      <c r="L361" s="353">
        <v>1124</v>
      </c>
      <c r="M361" s="379">
        <v>44939</v>
      </c>
      <c r="N361" s="70">
        <f t="shared" si="19"/>
        <v>1</v>
      </c>
      <c r="O361" s="70">
        <f t="shared" si="20"/>
        <v>0</v>
      </c>
      <c r="P361" s="135" t="str">
        <f t="shared" si="21"/>
        <v>Gastos_Gerais</v>
      </c>
    </row>
    <row r="362" spans="1:16" x14ac:dyDescent="0.2">
      <c r="A362" s="363">
        <v>359</v>
      </c>
      <c r="B362" s="348">
        <v>44943</v>
      </c>
      <c r="C362" s="623">
        <v>44927</v>
      </c>
      <c r="D362" s="350" t="s">
        <v>107</v>
      </c>
      <c r="E362" s="350" t="s">
        <v>298</v>
      </c>
      <c r="F362" s="351">
        <v>97</v>
      </c>
      <c r="G362" s="350" t="s">
        <v>1018</v>
      </c>
      <c r="H362" s="350" t="s">
        <v>131</v>
      </c>
      <c r="I362" s="352" t="s">
        <v>1019</v>
      </c>
      <c r="J362" s="353" t="s">
        <v>554</v>
      </c>
      <c r="K362" s="354" t="s">
        <v>420</v>
      </c>
      <c r="L362" s="353">
        <v>391</v>
      </c>
      <c r="M362" s="379">
        <v>44942</v>
      </c>
      <c r="N362" s="70">
        <f t="shared" si="19"/>
        <v>1</v>
      </c>
      <c r="O362" s="70">
        <f t="shared" si="20"/>
        <v>1</v>
      </c>
      <c r="P362" s="135" t="str">
        <f t="shared" si="21"/>
        <v>Gastos_Gerais</v>
      </c>
    </row>
    <row r="363" spans="1:16" x14ac:dyDescent="0.2">
      <c r="A363" s="363">
        <v>360</v>
      </c>
      <c r="B363" s="348">
        <v>44943</v>
      </c>
      <c r="C363" s="623">
        <v>44927</v>
      </c>
      <c r="D363" s="350" t="s">
        <v>107</v>
      </c>
      <c r="E363" s="350" t="s">
        <v>320</v>
      </c>
      <c r="F363" s="351">
        <v>2000</v>
      </c>
      <c r="G363" s="350" t="s">
        <v>1020</v>
      </c>
      <c r="H363" s="350" t="s">
        <v>125</v>
      </c>
      <c r="I363" s="352" t="s">
        <v>658</v>
      </c>
      <c r="J363" s="353" t="s">
        <v>554</v>
      </c>
      <c r="K363" s="354" t="s">
        <v>420</v>
      </c>
      <c r="L363" s="353">
        <v>2035979</v>
      </c>
      <c r="M363" s="379">
        <v>44944</v>
      </c>
      <c r="N363" s="70">
        <f t="shared" si="19"/>
        <v>1</v>
      </c>
      <c r="O363" s="70">
        <f t="shared" si="20"/>
        <v>1</v>
      </c>
      <c r="P363" s="135" t="str">
        <f t="shared" si="21"/>
        <v>Gastos_Gerais</v>
      </c>
    </row>
    <row r="364" spans="1:16" ht="36" x14ac:dyDescent="0.2">
      <c r="A364" s="363">
        <v>361</v>
      </c>
      <c r="B364" s="348">
        <v>44943</v>
      </c>
      <c r="C364" s="623">
        <v>44927</v>
      </c>
      <c r="D364" s="350" t="s">
        <v>109</v>
      </c>
      <c r="E364" s="350" t="s">
        <v>377</v>
      </c>
      <c r="F364" s="351">
        <v>32589.200000000001</v>
      </c>
      <c r="G364" s="350" t="s">
        <v>1021</v>
      </c>
      <c r="H364" s="350" t="s">
        <v>128</v>
      </c>
      <c r="I364" s="352" t="s">
        <v>424</v>
      </c>
      <c r="J364" s="353" t="s">
        <v>554</v>
      </c>
      <c r="K364" s="354" t="s">
        <v>420</v>
      </c>
      <c r="L364" s="353">
        <v>15</v>
      </c>
      <c r="M364" s="379">
        <v>44937</v>
      </c>
      <c r="N364" s="70">
        <f t="shared" si="19"/>
        <v>1</v>
      </c>
      <c r="O364" s="70">
        <f t="shared" si="20"/>
        <v>1</v>
      </c>
      <c r="P364" s="135" t="str">
        <f t="shared" si="21"/>
        <v>Aquisição_de_Bens_Permanentes</v>
      </c>
    </row>
    <row r="365" spans="1:16" ht="24" x14ac:dyDescent="0.2">
      <c r="A365" s="363">
        <v>362</v>
      </c>
      <c r="B365" s="348">
        <v>44943</v>
      </c>
      <c r="C365" s="623">
        <v>44927</v>
      </c>
      <c r="D365" s="350" t="s">
        <v>107</v>
      </c>
      <c r="E365" s="350" t="s">
        <v>370</v>
      </c>
      <c r="F365" s="351">
        <v>99.5</v>
      </c>
      <c r="G365" s="350" t="s">
        <v>1022</v>
      </c>
      <c r="H365" s="350" t="s">
        <v>131</v>
      </c>
      <c r="I365" s="352" t="s">
        <v>652</v>
      </c>
      <c r="J365" s="353" t="s">
        <v>554</v>
      </c>
      <c r="K365" s="354" t="s">
        <v>420</v>
      </c>
      <c r="L365" s="353">
        <v>11502</v>
      </c>
      <c r="M365" s="379">
        <v>44937</v>
      </c>
      <c r="N365" s="70">
        <f t="shared" si="19"/>
        <v>1</v>
      </c>
      <c r="O365" s="70">
        <f t="shared" si="20"/>
        <v>1</v>
      </c>
      <c r="P365" s="135" t="str">
        <f t="shared" si="21"/>
        <v>Gastos_Gerais</v>
      </c>
    </row>
    <row r="366" spans="1:16" ht="24" x14ac:dyDescent="0.2">
      <c r="A366" s="363">
        <v>363</v>
      </c>
      <c r="B366" s="348">
        <v>44943</v>
      </c>
      <c r="C366" s="623">
        <v>44927</v>
      </c>
      <c r="D366" s="350" t="s">
        <v>107</v>
      </c>
      <c r="E366" s="350" t="s">
        <v>320</v>
      </c>
      <c r="F366" s="351">
        <v>1500</v>
      </c>
      <c r="G366" s="350" t="s">
        <v>1023</v>
      </c>
      <c r="H366" s="350" t="s">
        <v>124</v>
      </c>
      <c r="I366" s="352" t="s">
        <v>658</v>
      </c>
      <c r="J366" s="353" t="s">
        <v>554</v>
      </c>
      <c r="K366" s="354" t="s">
        <v>420</v>
      </c>
      <c r="L366" s="353">
        <v>2035974</v>
      </c>
      <c r="M366" s="379">
        <v>44944</v>
      </c>
      <c r="N366" s="70">
        <f t="shared" si="19"/>
        <v>1</v>
      </c>
      <c r="O366" s="70">
        <f t="shared" si="20"/>
        <v>1</v>
      </c>
      <c r="P366" s="135" t="str">
        <f t="shared" si="21"/>
        <v>Gastos_Gerais</v>
      </c>
    </row>
    <row r="367" spans="1:16" ht="24" x14ac:dyDescent="0.2">
      <c r="A367" s="363">
        <v>364</v>
      </c>
      <c r="B367" s="348">
        <v>44943</v>
      </c>
      <c r="C367" s="623">
        <v>44927</v>
      </c>
      <c r="D367" s="350" t="s">
        <v>107</v>
      </c>
      <c r="E367" s="350" t="s">
        <v>360</v>
      </c>
      <c r="F367" s="351">
        <v>2099.35</v>
      </c>
      <c r="G367" s="350" t="s">
        <v>1024</v>
      </c>
      <c r="H367" s="350" t="s">
        <v>123</v>
      </c>
      <c r="I367" s="352" t="s">
        <v>457</v>
      </c>
      <c r="J367" s="353" t="s">
        <v>554</v>
      </c>
      <c r="K367" s="354" t="s">
        <v>420</v>
      </c>
      <c r="L367" s="353">
        <v>825888</v>
      </c>
      <c r="M367" s="379">
        <v>44930</v>
      </c>
      <c r="N367" s="70">
        <f t="shared" si="19"/>
        <v>1</v>
      </c>
      <c r="O367" s="70">
        <f t="shared" si="20"/>
        <v>1</v>
      </c>
      <c r="P367" s="135" t="str">
        <f t="shared" si="21"/>
        <v>Gastos_Gerais</v>
      </c>
    </row>
    <row r="368" spans="1:16" ht="24" x14ac:dyDescent="0.2">
      <c r="A368" s="363">
        <v>365</v>
      </c>
      <c r="B368" s="359">
        <v>44943</v>
      </c>
      <c r="C368" s="349">
        <v>44927</v>
      </c>
      <c r="D368" s="352" t="s">
        <v>107</v>
      </c>
      <c r="E368" s="352" t="s">
        <v>334</v>
      </c>
      <c r="F368" s="361">
        <v>120</v>
      </c>
      <c r="G368" s="352" t="s">
        <v>1025</v>
      </c>
      <c r="H368" s="352" t="s">
        <v>123</v>
      </c>
      <c r="I368" s="352" t="s">
        <v>1026</v>
      </c>
      <c r="J368" s="353" t="s">
        <v>577</v>
      </c>
      <c r="K368" s="354" t="s">
        <v>578</v>
      </c>
      <c r="L368" s="353">
        <v>757801589</v>
      </c>
      <c r="M368" s="379">
        <v>44943</v>
      </c>
      <c r="N368" s="70">
        <f t="shared" si="19"/>
        <v>1</v>
      </c>
      <c r="O368" s="70">
        <f t="shared" si="20"/>
        <v>1</v>
      </c>
      <c r="P368" s="135" t="str">
        <f t="shared" si="21"/>
        <v>Gastos_Gerais</v>
      </c>
    </row>
    <row r="369" spans="1:16" ht="24" x14ac:dyDescent="0.2">
      <c r="A369" s="363">
        <v>366</v>
      </c>
      <c r="B369" s="348">
        <v>44943</v>
      </c>
      <c r="C369" s="623">
        <v>44927</v>
      </c>
      <c r="D369" s="350" t="s">
        <v>107</v>
      </c>
      <c r="E369" s="350" t="s">
        <v>334</v>
      </c>
      <c r="F369" s="351">
        <v>180</v>
      </c>
      <c r="G369" s="350" t="s">
        <v>1027</v>
      </c>
      <c r="H369" s="350" t="s">
        <v>124</v>
      </c>
      <c r="I369" s="352" t="s">
        <v>1028</v>
      </c>
      <c r="J369" s="353" t="s">
        <v>577</v>
      </c>
      <c r="K369" s="354" t="s">
        <v>578</v>
      </c>
      <c r="L369" s="353">
        <v>757801589</v>
      </c>
      <c r="M369" s="379">
        <v>44943</v>
      </c>
      <c r="N369" s="70">
        <f t="shared" si="19"/>
        <v>1</v>
      </c>
      <c r="O369" s="70">
        <f t="shared" si="20"/>
        <v>1</v>
      </c>
      <c r="P369" s="135" t="str">
        <f t="shared" si="21"/>
        <v>Gastos_Gerais</v>
      </c>
    </row>
    <row r="370" spans="1:16" ht="24" x14ac:dyDescent="0.2">
      <c r="A370" s="363">
        <v>367</v>
      </c>
      <c r="B370" s="348">
        <v>44943</v>
      </c>
      <c r="C370" s="623">
        <v>44927</v>
      </c>
      <c r="D370" s="350" t="s">
        <v>107</v>
      </c>
      <c r="E370" s="350" t="s">
        <v>334</v>
      </c>
      <c r="F370" s="351">
        <v>16.8</v>
      </c>
      <c r="G370" s="350" t="s">
        <v>1029</v>
      </c>
      <c r="H370" s="350" t="s">
        <v>122</v>
      </c>
      <c r="I370" s="352" t="s">
        <v>1030</v>
      </c>
      <c r="J370" s="353" t="s">
        <v>577</v>
      </c>
      <c r="K370" s="354" t="s">
        <v>578</v>
      </c>
      <c r="L370" s="353">
        <v>757801589</v>
      </c>
      <c r="M370" s="379">
        <v>44943</v>
      </c>
      <c r="N370" s="70">
        <f t="shared" si="19"/>
        <v>1</v>
      </c>
      <c r="O370" s="70">
        <f t="shared" si="20"/>
        <v>1</v>
      </c>
      <c r="P370" s="135" t="str">
        <f t="shared" si="21"/>
        <v>Gastos_Gerais</v>
      </c>
    </row>
    <row r="371" spans="1:16" ht="24" x14ac:dyDescent="0.2">
      <c r="A371" s="363">
        <v>368</v>
      </c>
      <c r="B371" s="348">
        <v>44943</v>
      </c>
      <c r="C371" s="623">
        <v>44927</v>
      </c>
      <c r="D371" s="350" t="s">
        <v>107</v>
      </c>
      <c r="E371" s="350" t="s">
        <v>334</v>
      </c>
      <c r="F371" s="351">
        <v>180</v>
      </c>
      <c r="G371" s="350" t="s">
        <v>1031</v>
      </c>
      <c r="H371" s="350" t="s">
        <v>124</v>
      </c>
      <c r="I371" s="352" t="s">
        <v>1032</v>
      </c>
      <c r="J371" s="353" t="s">
        <v>577</v>
      </c>
      <c r="K371" s="354" t="s">
        <v>578</v>
      </c>
      <c r="L371" s="353">
        <v>757801589</v>
      </c>
      <c r="M371" s="379">
        <v>44943</v>
      </c>
      <c r="N371" s="70">
        <f t="shared" si="19"/>
        <v>1</v>
      </c>
      <c r="O371" s="70">
        <f t="shared" si="20"/>
        <v>1</v>
      </c>
      <c r="P371" s="135" t="str">
        <f t="shared" si="21"/>
        <v>Gastos_Gerais</v>
      </c>
    </row>
    <row r="372" spans="1:16" ht="25.5" x14ac:dyDescent="0.2">
      <c r="A372" s="363">
        <v>369</v>
      </c>
      <c r="B372" s="348">
        <v>44943</v>
      </c>
      <c r="C372" s="623">
        <v>44927</v>
      </c>
      <c r="D372" s="350" t="s">
        <v>96</v>
      </c>
      <c r="E372" s="350" t="s">
        <v>179</v>
      </c>
      <c r="F372" s="351">
        <v>122.29</v>
      </c>
      <c r="G372" s="380" t="s">
        <v>595</v>
      </c>
      <c r="H372" s="350" t="s">
        <v>130</v>
      </c>
      <c r="I372" s="352" t="s">
        <v>1033</v>
      </c>
      <c r="J372" s="353" t="s">
        <v>577</v>
      </c>
      <c r="K372" s="354" t="s">
        <v>578</v>
      </c>
      <c r="L372" s="353">
        <v>757801589</v>
      </c>
      <c r="M372" s="379">
        <v>44943</v>
      </c>
      <c r="N372" s="70">
        <f t="shared" si="19"/>
        <v>1</v>
      </c>
      <c r="O372" s="70">
        <f t="shared" si="20"/>
        <v>1</v>
      </c>
      <c r="P372" s="135" t="str">
        <f t="shared" si="21"/>
        <v>Gastos_com_Pessoal</v>
      </c>
    </row>
    <row r="373" spans="1:16" ht="25.5" x14ac:dyDescent="0.2">
      <c r="A373" s="363">
        <v>370</v>
      </c>
      <c r="B373" s="348">
        <v>44943</v>
      </c>
      <c r="C373" s="623">
        <v>44927</v>
      </c>
      <c r="D373" s="350" t="s">
        <v>96</v>
      </c>
      <c r="E373" s="350" t="s">
        <v>181</v>
      </c>
      <c r="F373" s="351">
        <v>2074.3000000000002</v>
      </c>
      <c r="G373" s="350" t="s">
        <v>597</v>
      </c>
      <c r="H373" s="350" t="s">
        <v>130</v>
      </c>
      <c r="I373" s="352" t="s">
        <v>1033</v>
      </c>
      <c r="J373" s="353" t="s">
        <v>577</v>
      </c>
      <c r="K373" s="354" t="s">
        <v>578</v>
      </c>
      <c r="L373" s="353">
        <v>757801589</v>
      </c>
      <c r="M373" s="379">
        <v>44943</v>
      </c>
      <c r="N373" s="70">
        <f t="shared" si="19"/>
        <v>1</v>
      </c>
      <c r="O373" s="70">
        <f t="shared" si="20"/>
        <v>1</v>
      </c>
      <c r="P373" s="135" t="str">
        <f t="shared" si="21"/>
        <v>Gastos_com_Pessoal</v>
      </c>
    </row>
    <row r="374" spans="1:16" ht="25.5" x14ac:dyDescent="0.2">
      <c r="A374" s="363">
        <v>371</v>
      </c>
      <c r="B374" s="348">
        <v>44943</v>
      </c>
      <c r="C374" s="623">
        <v>44927</v>
      </c>
      <c r="D374" s="350" t="s">
        <v>96</v>
      </c>
      <c r="E374" s="350" t="s">
        <v>183</v>
      </c>
      <c r="F374" s="351">
        <v>691.43</v>
      </c>
      <c r="G374" s="350" t="s">
        <v>598</v>
      </c>
      <c r="H374" s="350" t="s">
        <v>130</v>
      </c>
      <c r="I374" s="352" t="s">
        <v>1033</v>
      </c>
      <c r="J374" s="353" t="s">
        <v>577</v>
      </c>
      <c r="K374" s="354" t="s">
        <v>578</v>
      </c>
      <c r="L374" s="353">
        <v>757801589</v>
      </c>
      <c r="M374" s="379">
        <v>44943</v>
      </c>
      <c r="N374" s="70">
        <f t="shared" si="19"/>
        <v>1</v>
      </c>
      <c r="O374" s="70">
        <f t="shared" si="20"/>
        <v>1</v>
      </c>
      <c r="P374" s="135" t="str">
        <f t="shared" si="21"/>
        <v>Gastos_com_Pessoal</v>
      </c>
    </row>
    <row r="375" spans="1:16" ht="36" x14ac:dyDescent="0.2">
      <c r="A375" s="363">
        <v>372</v>
      </c>
      <c r="B375" s="348">
        <v>44943</v>
      </c>
      <c r="C375" s="623">
        <v>44927</v>
      </c>
      <c r="D375" s="350" t="s">
        <v>96</v>
      </c>
      <c r="E375" s="350" t="s">
        <v>185</v>
      </c>
      <c r="F375" s="351">
        <v>2577.39</v>
      </c>
      <c r="G375" s="350" t="s">
        <v>599</v>
      </c>
      <c r="H375" s="350" t="s">
        <v>130</v>
      </c>
      <c r="I375" s="352" t="s">
        <v>1033</v>
      </c>
      <c r="J375" s="353" t="s">
        <v>577</v>
      </c>
      <c r="K375" s="354" t="s">
        <v>578</v>
      </c>
      <c r="L375" s="353">
        <v>757801589</v>
      </c>
      <c r="M375" s="379">
        <v>44943</v>
      </c>
      <c r="N375" s="70">
        <f t="shared" si="19"/>
        <v>1</v>
      </c>
      <c r="O375" s="70">
        <f t="shared" si="20"/>
        <v>1</v>
      </c>
      <c r="P375" s="135" t="str">
        <f t="shared" si="21"/>
        <v>Gastos_com_Pessoal</v>
      </c>
    </row>
    <row r="376" spans="1:16" ht="25.5" x14ac:dyDescent="0.2">
      <c r="A376" s="363">
        <v>373</v>
      </c>
      <c r="B376" s="348">
        <v>44943</v>
      </c>
      <c r="C376" s="623">
        <v>44927</v>
      </c>
      <c r="D376" s="350" t="s">
        <v>96</v>
      </c>
      <c r="E376" s="350" t="s">
        <v>179</v>
      </c>
      <c r="F376" s="351">
        <v>154.08000000000001</v>
      </c>
      <c r="G376" s="350" t="s">
        <v>595</v>
      </c>
      <c r="H376" s="350" t="s">
        <v>130</v>
      </c>
      <c r="I376" s="352" t="s">
        <v>1034</v>
      </c>
      <c r="J376" s="353" t="s">
        <v>577</v>
      </c>
      <c r="K376" s="354" t="s">
        <v>578</v>
      </c>
      <c r="L376" s="353">
        <v>757801589</v>
      </c>
      <c r="M376" s="379">
        <v>44943</v>
      </c>
      <c r="N376" s="70">
        <f t="shared" si="19"/>
        <v>1</v>
      </c>
      <c r="O376" s="70">
        <f t="shared" si="20"/>
        <v>1</v>
      </c>
      <c r="P376" s="135" t="str">
        <f t="shared" si="21"/>
        <v>Gastos_com_Pessoal</v>
      </c>
    </row>
    <row r="377" spans="1:16" ht="25.5" x14ac:dyDescent="0.2">
      <c r="A377" s="363">
        <v>374</v>
      </c>
      <c r="B377" s="348">
        <v>44943</v>
      </c>
      <c r="C377" s="623">
        <v>44927</v>
      </c>
      <c r="D377" s="350" t="s">
        <v>96</v>
      </c>
      <c r="E377" s="350" t="s">
        <v>181</v>
      </c>
      <c r="F377" s="383">
        <v>1848.93</v>
      </c>
      <c r="G377" s="350" t="s">
        <v>597</v>
      </c>
      <c r="H377" s="350" t="s">
        <v>130</v>
      </c>
      <c r="I377" s="352" t="s">
        <v>1034</v>
      </c>
      <c r="J377" s="353" t="s">
        <v>577</v>
      </c>
      <c r="K377" s="354" t="s">
        <v>578</v>
      </c>
      <c r="L377" s="353">
        <v>757801589</v>
      </c>
      <c r="M377" s="379">
        <v>44943</v>
      </c>
      <c r="N377" s="70">
        <f t="shared" si="19"/>
        <v>1</v>
      </c>
      <c r="O377" s="70">
        <f t="shared" si="20"/>
        <v>1</v>
      </c>
      <c r="P377" s="135" t="str">
        <f t="shared" si="21"/>
        <v>Gastos_com_Pessoal</v>
      </c>
    </row>
    <row r="378" spans="1:16" ht="25.5" x14ac:dyDescent="0.2">
      <c r="A378" s="363">
        <v>375</v>
      </c>
      <c r="B378" s="348">
        <v>44943</v>
      </c>
      <c r="C378" s="623">
        <v>44927</v>
      </c>
      <c r="D378" s="350" t="s">
        <v>96</v>
      </c>
      <c r="E378" s="350" t="s">
        <v>183</v>
      </c>
      <c r="F378" s="351">
        <v>616.30999999999995</v>
      </c>
      <c r="G378" s="350" t="s">
        <v>598</v>
      </c>
      <c r="H378" s="350" t="s">
        <v>130</v>
      </c>
      <c r="I378" s="352" t="s">
        <v>1034</v>
      </c>
      <c r="J378" s="353" t="s">
        <v>577</v>
      </c>
      <c r="K378" s="354" t="s">
        <v>578</v>
      </c>
      <c r="L378" s="353">
        <v>757801589</v>
      </c>
      <c r="M378" s="379">
        <v>44943</v>
      </c>
      <c r="N378" s="70">
        <f t="shared" si="19"/>
        <v>1</v>
      </c>
      <c r="O378" s="70">
        <f t="shared" si="20"/>
        <v>1</v>
      </c>
      <c r="P378" s="135" t="str">
        <f t="shared" si="21"/>
        <v>Gastos_com_Pessoal</v>
      </c>
    </row>
    <row r="379" spans="1:16" ht="36" x14ac:dyDescent="0.2">
      <c r="A379" s="363">
        <v>376</v>
      </c>
      <c r="B379" s="348">
        <v>44943</v>
      </c>
      <c r="C379" s="623">
        <v>44927</v>
      </c>
      <c r="D379" s="350" t="s">
        <v>96</v>
      </c>
      <c r="E379" s="350" t="s">
        <v>185</v>
      </c>
      <c r="F379" s="351">
        <v>2595.4899999999998</v>
      </c>
      <c r="G379" s="350" t="s">
        <v>599</v>
      </c>
      <c r="H379" s="350" t="s">
        <v>130</v>
      </c>
      <c r="I379" s="352" t="s">
        <v>1034</v>
      </c>
      <c r="J379" s="353" t="s">
        <v>577</v>
      </c>
      <c r="K379" s="354" t="s">
        <v>578</v>
      </c>
      <c r="L379" s="353">
        <v>757801589</v>
      </c>
      <c r="M379" s="379">
        <v>44943</v>
      </c>
      <c r="N379" s="70">
        <f t="shared" si="19"/>
        <v>1</v>
      </c>
      <c r="O379" s="70">
        <f t="shared" si="20"/>
        <v>1</v>
      </c>
      <c r="P379" s="135" t="str">
        <f t="shared" si="21"/>
        <v>Gastos_com_Pessoal</v>
      </c>
    </row>
    <row r="380" spans="1:16" ht="25.5" x14ac:dyDescent="0.2">
      <c r="A380" s="363">
        <v>377</v>
      </c>
      <c r="B380" s="355">
        <v>44943</v>
      </c>
      <c r="C380" s="623">
        <v>44927</v>
      </c>
      <c r="D380" s="350" t="s">
        <v>96</v>
      </c>
      <c r="E380" s="350" t="s">
        <v>177</v>
      </c>
      <c r="F380" s="351">
        <v>641.85</v>
      </c>
      <c r="G380" s="352" t="s">
        <v>604</v>
      </c>
      <c r="H380" s="350" t="s">
        <v>121</v>
      </c>
      <c r="I380" s="352" t="s">
        <v>1004</v>
      </c>
      <c r="J380" s="353" t="s">
        <v>605</v>
      </c>
      <c r="K380" s="354" t="s">
        <v>606</v>
      </c>
      <c r="L380" s="353" t="s">
        <v>1035</v>
      </c>
      <c r="M380" s="379">
        <v>44942</v>
      </c>
      <c r="N380" s="70">
        <f t="shared" si="19"/>
        <v>1</v>
      </c>
      <c r="O380" s="70">
        <f t="shared" si="20"/>
        <v>1</v>
      </c>
      <c r="P380" s="135" t="str">
        <f t="shared" si="21"/>
        <v>Gastos_com_Pessoal</v>
      </c>
    </row>
    <row r="381" spans="1:16" ht="25.5" x14ac:dyDescent="0.2">
      <c r="A381" s="363">
        <v>378</v>
      </c>
      <c r="B381" s="355">
        <v>44943</v>
      </c>
      <c r="C381" s="623">
        <v>44927</v>
      </c>
      <c r="D381" s="350" t="s">
        <v>96</v>
      </c>
      <c r="E381" s="350" t="s">
        <v>177</v>
      </c>
      <c r="F381" s="351">
        <v>1118.5899999999999</v>
      </c>
      <c r="G381" s="352" t="s">
        <v>604</v>
      </c>
      <c r="H381" s="350" t="s">
        <v>130</v>
      </c>
      <c r="I381" s="352" t="s">
        <v>1033</v>
      </c>
      <c r="J381" s="353" t="s">
        <v>605</v>
      </c>
      <c r="K381" s="354" t="s">
        <v>606</v>
      </c>
      <c r="L381" s="353" t="s">
        <v>1036</v>
      </c>
      <c r="M381" s="379">
        <v>44943</v>
      </c>
      <c r="N381" s="70">
        <f t="shared" si="19"/>
        <v>1</v>
      </c>
      <c r="O381" s="70">
        <f t="shared" si="20"/>
        <v>1</v>
      </c>
      <c r="P381" s="135" t="str">
        <f t="shared" si="21"/>
        <v>Gastos_com_Pessoal</v>
      </c>
    </row>
    <row r="382" spans="1:16" ht="25.5" x14ac:dyDescent="0.2">
      <c r="A382" s="363">
        <v>379</v>
      </c>
      <c r="B382" s="355">
        <v>44943</v>
      </c>
      <c r="C382" s="623">
        <v>44927</v>
      </c>
      <c r="D382" s="350" t="s">
        <v>96</v>
      </c>
      <c r="E382" s="350" t="s">
        <v>177</v>
      </c>
      <c r="F382" s="351">
        <v>1754.93</v>
      </c>
      <c r="G382" s="352" t="s">
        <v>604</v>
      </c>
      <c r="H382" s="350" t="s">
        <v>130</v>
      </c>
      <c r="I382" s="352" t="s">
        <v>1034</v>
      </c>
      <c r="J382" s="353" t="s">
        <v>605</v>
      </c>
      <c r="K382" s="354" t="s">
        <v>606</v>
      </c>
      <c r="L382" s="353" t="s">
        <v>1037</v>
      </c>
      <c r="M382" s="379">
        <v>44943</v>
      </c>
      <c r="N382" s="70">
        <f t="shared" si="19"/>
        <v>1</v>
      </c>
      <c r="O382" s="70">
        <f t="shared" si="20"/>
        <v>1</v>
      </c>
      <c r="P382" s="135" t="str">
        <f t="shared" si="21"/>
        <v>Gastos_com_Pessoal</v>
      </c>
    </row>
    <row r="383" spans="1:16" ht="36" x14ac:dyDescent="0.2">
      <c r="A383" s="363">
        <v>380</v>
      </c>
      <c r="B383" s="348">
        <v>44944</v>
      </c>
      <c r="C383" s="623">
        <v>44927</v>
      </c>
      <c r="D383" s="350" t="s">
        <v>109</v>
      </c>
      <c r="E383" s="350" t="s">
        <v>377</v>
      </c>
      <c r="F383" s="351">
        <v>11639</v>
      </c>
      <c r="G383" s="350" t="s">
        <v>1038</v>
      </c>
      <c r="H383" s="350" t="s">
        <v>120</v>
      </c>
      <c r="I383" s="352" t="s">
        <v>424</v>
      </c>
      <c r="J383" s="353" t="s">
        <v>554</v>
      </c>
      <c r="K383" s="354" t="s">
        <v>420</v>
      </c>
      <c r="L383" s="353">
        <v>14</v>
      </c>
      <c r="M383" s="379">
        <v>44936</v>
      </c>
      <c r="N383" s="70">
        <f t="shared" si="19"/>
        <v>1</v>
      </c>
      <c r="O383" s="70">
        <f t="shared" si="20"/>
        <v>1</v>
      </c>
      <c r="P383" s="135" t="str">
        <f t="shared" si="21"/>
        <v>Aquisição_de_Bens_Permanentes</v>
      </c>
    </row>
    <row r="384" spans="1:16" x14ac:dyDescent="0.2">
      <c r="A384" s="363">
        <v>381</v>
      </c>
      <c r="B384" s="348">
        <v>44944</v>
      </c>
      <c r="C384" s="623">
        <v>44896</v>
      </c>
      <c r="D384" s="350" t="s">
        <v>107</v>
      </c>
      <c r="E384" s="350" t="s">
        <v>368</v>
      </c>
      <c r="F384" s="351">
        <v>3862.21</v>
      </c>
      <c r="G384" s="350" t="s">
        <v>1039</v>
      </c>
      <c r="H384" s="350" t="s">
        <v>128</v>
      </c>
      <c r="I384" s="352" t="s">
        <v>1040</v>
      </c>
      <c r="J384" s="353" t="s">
        <v>554</v>
      </c>
      <c r="K384" s="354" t="s">
        <v>420</v>
      </c>
      <c r="L384" s="353">
        <v>20236</v>
      </c>
      <c r="M384" s="379">
        <v>44942</v>
      </c>
      <c r="N384" s="70">
        <f t="shared" si="19"/>
        <v>1</v>
      </c>
      <c r="O384" s="70">
        <f t="shared" si="20"/>
        <v>0</v>
      </c>
      <c r="P384" s="135" t="str">
        <f t="shared" si="21"/>
        <v>Gastos_Gerais</v>
      </c>
    </row>
    <row r="385" spans="1:16" x14ac:dyDescent="0.2">
      <c r="A385" s="363">
        <v>382</v>
      </c>
      <c r="B385" s="348">
        <v>44944</v>
      </c>
      <c r="C385" s="623">
        <v>44896</v>
      </c>
      <c r="D385" s="350" t="s">
        <v>107</v>
      </c>
      <c r="E385" s="350" t="s">
        <v>368</v>
      </c>
      <c r="F385" s="351">
        <v>2263.1</v>
      </c>
      <c r="G385" s="350" t="s">
        <v>1041</v>
      </c>
      <c r="H385" s="350" t="s">
        <v>129</v>
      </c>
      <c r="I385" s="352" t="s">
        <v>1040</v>
      </c>
      <c r="J385" s="353" t="s">
        <v>554</v>
      </c>
      <c r="K385" s="354" t="s">
        <v>420</v>
      </c>
      <c r="L385" s="353">
        <v>20235</v>
      </c>
      <c r="M385" s="379">
        <v>44942</v>
      </c>
      <c r="N385" s="70">
        <f t="shared" si="19"/>
        <v>1</v>
      </c>
      <c r="O385" s="70">
        <f t="shared" si="20"/>
        <v>0</v>
      </c>
      <c r="P385" s="135" t="str">
        <f t="shared" si="21"/>
        <v>Gastos_Gerais</v>
      </c>
    </row>
    <row r="386" spans="1:16" ht="24" x14ac:dyDescent="0.2">
      <c r="A386" s="363">
        <v>383</v>
      </c>
      <c r="B386" s="348">
        <v>44944</v>
      </c>
      <c r="C386" s="623">
        <v>44927</v>
      </c>
      <c r="D386" s="350" t="s">
        <v>107</v>
      </c>
      <c r="E386" s="350" t="s">
        <v>320</v>
      </c>
      <c r="F386" s="351">
        <v>1500</v>
      </c>
      <c r="G386" s="350" t="s">
        <v>677</v>
      </c>
      <c r="H386" s="350" t="s">
        <v>128</v>
      </c>
      <c r="I386" s="352" t="s">
        <v>658</v>
      </c>
      <c r="J386" s="353" t="s">
        <v>554</v>
      </c>
      <c r="K386" s="354" t="s">
        <v>420</v>
      </c>
      <c r="L386" s="353">
        <v>2036255</v>
      </c>
      <c r="M386" s="379">
        <v>44945</v>
      </c>
      <c r="N386" s="70">
        <f t="shared" si="19"/>
        <v>1</v>
      </c>
      <c r="O386" s="70">
        <f t="shared" si="20"/>
        <v>1</v>
      </c>
      <c r="P386" s="135" t="str">
        <f t="shared" si="21"/>
        <v>Gastos_Gerais</v>
      </c>
    </row>
    <row r="387" spans="1:16" x14ac:dyDescent="0.2">
      <c r="A387" s="363">
        <v>384</v>
      </c>
      <c r="B387" s="348">
        <v>44944</v>
      </c>
      <c r="C387" s="623">
        <v>44896</v>
      </c>
      <c r="D387" s="350" t="s">
        <v>107</v>
      </c>
      <c r="E387" s="350" t="s">
        <v>368</v>
      </c>
      <c r="F387" s="351">
        <v>1408.42</v>
      </c>
      <c r="G387" s="350" t="s">
        <v>1042</v>
      </c>
      <c r="H387" s="350" t="s">
        <v>130</v>
      </c>
      <c r="I387" s="352" t="s">
        <v>1040</v>
      </c>
      <c r="J387" s="353" t="s">
        <v>554</v>
      </c>
      <c r="K387" s="354" t="s">
        <v>420</v>
      </c>
      <c r="L387" s="353">
        <v>20237</v>
      </c>
      <c r="M387" s="379">
        <v>44943</v>
      </c>
      <c r="N387" s="70">
        <f t="shared" si="19"/>
        <v>1</v>
      </c>
      <c r="O387" s="70">
        <f t="shared" si="20"/>
        <v>0</v>
      </c>
      <c r="P387" s="135" t="str">
        <f t="shared" si="21"/>
        <v>Gastos_Gerais</v>
      </c>
    </row>
    <row r="388" spans="1:16" x14ac:dyDescent="0.2">
      <c r="A388" s="363">
        <v>385</v>
      </c>
      <c r="B388" s="348">
        <v>44944</v>
      </c>
      <c r="C388" s="623">
        <v>44927</v>
      </c>
      <c r="D388" s="350" t="s">
        <v>107</v>
      </c>
      <c r="E388" s="350" t="s">
        <v>328</v>
      </c>
      <c r="F388" s="351">
        <v>1038</v>
      </c>
      <c r="G388" s="350" t="s">
        <v>1043</v>
      </c>
      <c r="H388" s="350" t="s">
        <v>122</v>
      </c>
      <c r="I388" s="352" t="s">
        <v>1044</v>
      </c>
      <c r="J388" s="353" t="s">
        <v>554</v>
      </c>
      <c r="K388" s="354" t="s">
        <v>420</v>
      </c>
      <c r="L388" s="353">
        <v>39857</v>
      </c>
      <c r="M388" s="379">
        <v>44938</v>
      </c>
      <c r="N388" s="70">
        <f t="shared" si="19"/>
        <v>1</v>
      </c>
      <c r="O388" s="70">
        <f t="shared" si="20"/>
        <v>1</v>
      </c>
      <c r="P388" s="135" t="str">
        <f t="shared" si="21"/>
        <v>Gastos_Gerais</v>
      </c>
    </row>
    <row r="389" spans="1:16" x14ac:dyDescent="0.2">
      <c r="A389" s="363">
        <v>386</v>
      </c>
      <c r="B389" s="348">
        <v>44944</v>
      </c>
      <c r="C389" s="623">
        <v>44927</v>
      </c>
      <c r="D389" s="350" t="s">
        <v>107</v>
      </c>
      <c r="E389" s="350" t="s">
        <v>328</v>
      </c>
      <c r="F389" s="351">
        <v>48</v>
      </c>
      <c r="G389" s="350" t="s">
        <v>1045</v>
      </c>
      <c r="H389" s="350" t="s">
        <v>122</v>
      </c>
      <c r="I389" s="352" t="s">
        <v>1044</v>
      </c>
      <c r="J389" s="353" t="s">
        <v>554</v>
      </c>
      <c r="K389" s="354" t="s">
        <v>420</v>
      </c>
      <c r="L389" s="353">
        <v>2023243</v>
      </c>
      <c r="M389" s="379">
        <v>44938</v>
      </c>
      <c r="N389" s="70">
        <f t="shared" si="19"/>
        <v>1</v>
      </c>
      <c r="O389" s="70">
        <f t="shared" si="20"/>
        <v>1</v>
      </c>
      <c r="P389" s="135" t="str">
        <f t="shared" si="21"/>
        <v>Gastos_Gerais</v>
      </c>
    </row>
    <row r="390" spans="1:16" ht="36" x14ac:dyDescent="0.2">
      <c r="A390" s="363">
        <v>387</v>
      </c>
      <c r="B390" s="348">
        <v>44944</v>
      </c>
      <c r="C390" s="623">
        <v>44927</v>
      </c>
      <c r="D390" s="350" t="s">
        <v>109</v>
      </c>
      <c r="E390" s="350" t="s">
        <v>377</v>
      </c>
      <c r="F390" s="351">
        <v>1719.99</v>
      </c>
      <c r="G390" s="350" t="s">
        <v>1046</v>
      </c>
      <c r="H390" s="350" t="s">
        <v>127</v>
      </c>
      <c r="I390" s="352" t="s">
        <v>1047</v>
      </c>
      <c r="J390" s="353" t="s">
        <v>559</v>
      </c>
      <c r="K390" s="354" t="s">
        <v>420</v>
      </c>
      <c r="L390" s="353">
        <v>504081</v>
      </c>
      <c r="M390" s="379">
        <v>44944</v>
      </c>
      <c r="N390" s="70">
        <f t="shared" ref="N390:N453" si="22">IF(B390=0,0,IF(YEAR(B390)=$O$1,MONTH(B390)-$N$1+1,(YEAR(B390)-$O$1)*12-$N$1+1+MONTH(B390)))</f>
        <v>1</v>
      </c>
      <c r="O390" s="70">
        <f t="shared" ref="O390:O453" si="23">IF(C390=0,0,IF(YEAR(C390)=$O$1,MONTH(C390)-$N$1+1,(YEAR(C390)-$O$1)*12-$N$1+1+MONTH(C390)))</f>
        <v>1</v>
      </c>
      <c r="P390" s="135" t="str">
        <f t="shared" ref="P390:P453" si="24">SUBSTITUTE(D390," ","_")</f>
        <v>Aquisição_de_Bens_Permanentes</v>
      </c>
    </row>
    <row r="391" spans="1:16" ht="24" x14ac:dyDescent="0.2">
      <c r="A391" s="363">
        <v>388</v>
      </c>
      <c r="B391" s="348">
        <v>44944</v>
      </c>
      <c r="C391" s="623">
        <v>44927</v>
      </c>
      <c r="D391" s="350" t="s">
        <v>107</v>
      </c>
      <c r="E391" s="423" t="s">
        <v>290</v>
      </c>
      <c r="F391" s="351">
        <v>118</v>
      </c>
      <c r="G391" s="350" t="s">
        <v>1048</v>
      </c>
      <c r="H391" s="350" t="s">
        <v>125</v>
      </c>
      <c r="I391" s="352" t="s">
        <v>1049</v>
      </c>
      <c r="J391" s="353" t="s">
        <v>559</v>
      </c>
      <c r="K391" s="354" t="s">
        <v>420</v>
      </c>
      <c r="L391" s="353">
        <v>993</v>
      </c>
      <c r="M391" s="379">
        <v>44944</v>
      </c>
      <c r="N391" s="70">
        <f t="shared" si="22"/>
        <v>1</v>
      </c>
      <c r="O391" s="70">
        <f t="shared" si="23"/>
        <v>1</v>
      </c>
      <c r="P391" s="135" t="str">
        <f t="shared" si="24"/>
        <v>Gastos_Gerais</v>
      </c>
    </row>
    <row r="392" spans="1:16" ht="36" x14ac:dyDescent="0.2">
      <c r="A392" s="363">
        <v>389</v>
      </c>
      <c r="B392" s="348">
        <v>44944</v>
      </c>
      <c r="C392" s="623">
        <v>44927</v>
      </c>
      <c r="D392" s="350" t="s">
        <v>107</v>
      </c>
      <c r="E392" s="350" t="s">
        <v>370</v>
      </c>
      <c r="F392" s="351">
        <v>56.4</v>
      </c>
      <c r="G392" s="350" t="s">
        <v>1050</v>
      </c>
      <c r="H392" s="350" t="s">
        <v>123</v>
      </c>
      <c r="I392" s="352" t="s">
        <v>1051</v>
      </c>
      <c r="J392" s="353" t="s">
        <v>559</v>
      </c>
      <c r="K392" s="354" t="s">
        <v>420</v>
      </c>
      <c r="L392" s="353">
        <v>94327</v>
      </c>
      <c r="M392" s="379">
        <v>44943</v>
      </c>
      <c r="N392" s="70">
        <f t="shared" si="22"/>
        <v>1</v>
      </c>
      <c r="O392" s="70">
        <f t="shared" si="23"/>
        <v>1</v>
      </c>
      <c r="P392" s="135" t="str">
        <f t="shared" si="24"/>
        <v>Gastos_Gerais</v>
      </c>
    </row>
    <row r="393" spans="1:16" ht="24" x14ac:dyDescent="0.2">
      <c r="A393" s="363">
        <v>390</v>
      </c>
      <c r="B393" s="348">
        <v>44944</v>
      </c>
      <c r="C393" s="623">
        <v>44927</v>
      </c>
      <c r="D393" s="350" t="s">
        <v>107</v>
      </c>
      <c r="E393" s="350" t="s">
        <v>358</v>
      </c>
      <c r="F393" s="351">
        <v>54.7</v>
      </c>
      <c r="G393" s="350" t="s">
        <v>806</v>
      </c>
      <c r="H393" s="350" t="s">
        <v>130</v>
      </c>
      <c r="I393" s="352" t="s">
        <v>807</v>
      </c>
      <c r="J393" s="353" t="s">
        <v>559</v>
      </c>
      <c r="K393" s="354" t="s">
        <v>420</v>
      </c>
      <c r="L393" s="353">
        <v>880</v>
      </c>
      <c r="M393" s="379">
        <v>44943</v>
      </c>
      <c r="N393" s="70">
        <f t="shared" si="22"/>
        <v>1</v>
      </c>
      <c r="O393" s="70">
        <f t="shared" si="23"/>
        <v>1</v>
      </c>
      <c r="P393" s="135" t="str">
        <f t="shared" si="24"/>
        <v>Gastos_Gerais</v>
      </c>
    </row>
    <row r="394" spans="1:16" ht="24" x14ac:dyDescent="0.2">
      <c r="A394" s="363">
        <v>391</v>
      </c>
      <c r="B394" s="348">
        <v>44944</v>
      </c>
      <c r="C394" s="623">
        <v>44927</v>
      </c>
      <c r="D394" s="350" t="s">
        <v>107</v>
      </c>
      <c r="E394" s="350" t="s">
        <v>358</v>
      </c>
      <c r="F394" s="351">
        <v>69.17</v>
      </c>
      <c r="G394" s="350" t="s">
        <v>806</v>
      </c>
      <c r="H394" s="350" t="s">
        <v>121</v>
      </c>
      <c r="I394" s="352" t="s">
        <v>961</v>
      </c>
      <c r="J394" s="353" t="s">
        <v>559</v>
      </c>
      <c r="K394" s="354" t="s">
        <v>420</v>
      </c>
      <c r="L394" s="353">
        <v>1293</v>
      </c>
      <c r="M394" s="379">
        <v>44943</v>
      </c>
      <c r="N394" s="70">
        <f t="shared" si="22"/>
        <v>1</v>
      </c>
      <c r="O394" s="70">
        <f t="shared" si="23"/>
        <v>1</v>
      </c>
      <c r="P394" s="135" t="str">
        <f t="shared" si="24"/>
        <v>Gastos_Gerais</v>
      </c>
    </row>
    <row r="395" spans="1:16" ht="24" x14ac:dyDescent="0.2">
      <c r="A395" s="363">
        <v>392</v>
      </c>
      <c r="B395" s="348">
        <v>44944</v>
      </c>
      <c r="C395" s="623">
        <v>44927</v>
      </c>
      <c r="D395" s="350" t="s">
        <v>107</v>
      </c>
      <c r="E395" s="350" t="s">
        <v>358</v>
      </c>
      <c r="F395" s="383">
        <v>205.7</v>
      </c>
      <c r="G395" s="350" t="s">
        <v>806</v>
      </c>
      <c r="H395" s="350" t="s">
        <v>122</v>
      </c>
      <c r="I395" s="352" t="s">
        <v>1052</v>
      </c>
      <c r="J395" s="353" t="s">
        <v>559</v>
      </c>
      <c r="K395" s="354" t="s">
        <v>420</v>
      </c>
      <c r="L395" s="353">
        <v>9667</v>
      </c>
      <c r="M395" s="379">
        <v>44943</v>
      </c>
      <c r="N395" s="70">
        <f t="shared" si="22"/>
        <v>1</v>
      </c>
      <c r="O395" s="70">
        <f t="shared" si="23"/>
        <v>1</v>
      </c>
      <c r="P395" s="135" t="str">
        <f t="shared" si="24"/>
        <v>Gastos_Gerais</v>
      </c>
    </row>
    <row r="396" spans="1:16" ht="36" x14ac:dyDescent="0.2">
      <c r="A396" s="363">
        <v>393</v>
      </c>
      <c r="B396" s="348">
        <v>44944</v>
      </c>
      <c r="C396" s="623">
        <v>44927</v>
      </c>
      <c r="D396" s="350" t="s">
        <v>107</v>
      </c>
      <c r="E396" s="350" t="s">
        <v>334</v>
      </c>
      <c r="F396" s="351">
        <v>60</v>
      </c>
      <c r="G396" s="350" t="s">
        <v>1053</v>
      </c>
      <c r="H396" s="350" t="s">
        <v>122</v>
      </c>
      <c r="I396" s="352" t="s">
        <v>1054</v>
      </c>
      <c r="J396" s="353" t="s">
        <v>577</v>
      </c>
      <c r="K396" s="354" t="s">
        <v>559</v>
      </c>
      <c r="L396" s="353" t="s">
        <v>515</v>
      </c>
      <c r="M396" s="379">
        <v>44944</v>
      </c>
      <c r="N396" s="70">
        <f t="shared" si="22"/>
        <v>1</v>
      </c>
      <c r="O396" s="70">
        <f t="shared" si="23"/>
        <v>1</v>
      </c>
      <c r="P396" s="135" t="str">
        <f t="shared" si="24"/>
        <v>Gastos_Gerais</v>
      </c>
    </row>
    <row r="397" spans="1:16" s="320" customFormat="1" ht="24" x14ac:dyDescent="0.2">
      <c r="A397" s="363">
        <v>394</v>
      </c>
      <c r="B397" s="381">
        <v>44945</v>
      </c>
      <c r="C397" s="623">
        <v>44927</v>
      </c>
      <c r="D397" s="380" t="s">
        <v>107</v>
      </c>
      <c r="E397" s="380" t="s">
        <v>356</v>
      </c>
      <c r="F397" s="383">
        <v>312</v>
      </c>
      <c r="G397" s="350" t="s">
        <v>646</v>
      </c>
      <c r="H397" s="380" t="s">
        <v>129</v>
      </c>
      <c r="I397" s="352" t="s">
        <v>1055</v>
      </c>
      <c r="J397" s="353" t="s">
        <v>554</v>
      </c>
      <c r="K397" s="354" t="s">
        <v>420</v>
      </c>
      <c r="L397" s="353">
        <v>37387</v>
      </c>
      <c r="M397" s="379">
        <v>44936</v>
      </c>
      <c r="N397" s="70">
        <f t="shared" si="22"/>
        <v>1</v>
      </c>
      <c r="O397" s="70">
        <f t="shared" si="23"/>
        <v>1</v>
      </c>
      <c r="P397" s="135" t="str">
        <f t="shared" si="24"/>
        <v>Gastos_Gerais</v>
      </c>
    </row>
    <row r="398" spans="1:16" ht="24" x14ac:dyDescent="0.2">
      <c r="A398" s="363">
        <v>395</v>
      </c>
      <c r="B398" s="364">
        <v>44945</v>
      </c>
      <c r="C398" s="623">
        <v>44927</v>
      </c>
      <c r="D398" s="366" t="s">
        <v>107</v>
      </c>
      <c r="E398" s="366" t="s">
        <v>356</v>
      </c>
      <c r="F398" s="367">
        <v>1191.0999999999999</v>
      </c>
      <c r="G398" s="368" t="s">
        <v>646</v>
      </c>
      <c r="H398" s="366" t="s">
        <v>130</v>
      </c>
      <c r="I398" s="368" t="s">
        <v>1055</v>
      </c>
      <c r="J398" s="369" t="s">
        <v>554</v>
      </c>
      <c r="K398" s="370" t="s">
        <v>420</v>
      </c>
      <c r="L398" s="369">
        <v>37389</v>
      </c>
      <c r="M398" s="630">
        <v>44936</v>
      </c>
      <c r="N398" s="70">
        <f t="shared" si="22"/>
        <v>1</v>
      </c>
      <c r="O398" s="70">
        <f t="shared" si="23"/>
        <v>1</v>
      </c>
      <c r="P398" s="135" t="str">
        <f t="shared" si="24"/>
        <v>Gastos_Gerais</v>
      </c>
    </row>
    <row r="399" spans="1:16" ht="24" x14ac:dyDescent="0.2">
      <c r="A399" s="363">
        <v>396</v>
      </c>
      <c r="B399" s="348">
        <v>44945</v>
      </c>
      <c r="C399" s="623">
        <v>44927</v>
      </c>
      <c r="D399" s="350" t="s">
        <v>107</v>
      </c>
      <c r="E399" s="350" t="s">
        <v>356</v>
      </c>
      <c r="F399" s="351">
        <v>1906.43</v>
      </c>
      <c r="G399" s="352" t="s">
        <v>646</v>
      </c>
      <c r="H399" s="350" t="s">
        <v>127</v>
      </c>
      <c r="I399" s="352" t="s">
        <v>1055</v>
      </c>
      <c r="J399" s="354" t="s">
        <v>554</v>
      </c>
      <c r="K399" s="354" t="s">
        <v>420</v>
      </c>
      <c r="L399" s="353">
        <v>37390</v>
      </c>
      <c r="M399" s="379">
        <v>44936</v>
      </c>
      <c r="N399" s="70">
        <f t="shared" si="22"/>
        <v>1</v>
      </c>
      <c r="O399" s="70">
        <f t="shared" si="23"/>
        <v>1</v>
      </c>
      <c r="P399" s="135" t="str">
        <f t="shared" si="24"/>
        <v>Gastos_Gerais</v>
      </c>
    </row>
    <row r="400" spans="1:16" ht="24" x14ac:dyDescent="0.2">
      <c r="A400" s="363">
        <v>397</v>
      </c>
      <c r="B400" s="348">
        <v>44945</v>
      </c>
      <c r="C400" s="623">
        <v>44927</v>
      </c>
      <c r="D400" s="350" t="s">
        <v>107</v>
      </c>
      <c r="E400" s="350" t="s">
        <v>356</v>
      </c>
      <c r="F400" s="351">
        <v>2454.04</v>
      </c>
      <c r="G400" s="350" t="s">
        <v>646</v>
      </c>
      <c r="H400" s="350" t="s">
        <v>123</v>
      </c>
      <c r="I400" s="352" t="s">
        <v>1055</v>
      </c>
      <c r="J400" s="353" t="s">
        <v>554</v>
      </c>
      <c r="K400" s="354" t="s">
        <v>420</v>
      </c>
      <c r="L400" s="353">
        <v>37391</v>
      </c>
      <c r="M400" s="379">
        <v>44936</v>
      </c>
      <c r="N400" s="70">
        <f t="shared" si="22"/>
        <v>1</v>
      </c>
      <c r="O400" s="70">
        <f t="shared" si="23"/>
        <v>1</v>
      </c>
      <c r="P400" s="135" t="str">
        <f t="shared" si="24"/>
        <v>Gastos_Gerais</v>
      </c>
    </row>
    <row r="401" spans="1:16" ht="24" x14ac:dyDescent="0.2">
      <c r="A401" s="363">
        <v>398</v>
      </c>
      <c r="B401" s="348">
        <v>44945</v>
      </c>
      <c r="C401" s="623">
        <v>44927</v>
      </c>
      <c r="D401" s="350" t="s">
        <v>107</v>
      </c>
      <c r="E401" s="350" t="s">
        <v>290</v>
      </c>
      <c r="F401" s="351">
        <v>978.6</v>
      </c>
      <c r="G401" s="350" t="s">
        <v>290</v>
      </c>
      <c r="H401" s="350" t="s">
        <v>129</v>
      </c>
      <c r="I401" s="352" t="s">
        <v>619</v>
      </c>
      <c r="J401" s="353" t="s">
        <v>554</v>
      </c>
      <c r="K401" s="354" t="s">
        <v>420</v>
      </c>
      <c r="L401" s="353">
        <v>26991</v>
      </c>
      <c r="M401" s="379">
        <v>44932</v>
      </c>
      <c r="N401" s="70">
        <f t="shared" si="22"/>
        <v>1</v>
      </c>
      <c r="O401" s="70">
        <f t="shared" si="23"/>
        <v>1</v>
      </c>
      <c r="P401" s="135" t="str">
        <f t="shared" si="24"/>
        <v>Gastos_Gerais</v>
      </c>
    </row>
    <row r="402" spans="1:16" ht="24" x14ac:dyDescent="0.2">
      <c r="A402" s="363">
        <v>399</v>
      </c>
      <c r="B402" s="348">
        <v>44945</v>
      </c>
      <c r="C402" s="623">
        <v>44927</v>
      </c>
      <c r="D402" s="350" t="s">
        <v>107</v>
      </c>
      <c r="E402" s="350" t="s">
        <v>290</v>
      </c>
      <c r="F402" s="351">
        <v>2429.4499999999998</v>
      </c>
      <c r="G402" s="350" t="s">
        <v>290</v>
      </c>
      <c r="H402" s="350" t="s">
        <v>128</v>
      </c>
      <c r="I402" s="352" t="s">
        <v>619</v>
      </c>
      <c r="J402" s="353" t="s">
        <v>554</v>
      </c>
      <c r="K402" s="354" t="s">
        <v>420</v>
      </c>
      <c r="L402" s="353">
        <v>26994</v>
      </c>
      <c r="M402" s="379">
        <v>44932</v>
      </c>
      <c r="N402" s="70">
        <f t="shared" si="22"/>
        <v>1</v>
      </c>
      <c r="O402" s="70">
        <f t="shared" si="23"/>
        <v>1</v>
      </c>
      <c r="P402" s="135" t="str">
        <f t="shared" si="24"/>
        <v>Gastos_Gerais</v>
      </c>
    </row>
    <row r="403" spans="1:16" ht="24" x14ac:dyDescent="0.2">
      <c r="A403" s="363">
        <v>400</v>
      </c>
      <c r="B403" s="387">
        <v>44945</v>
      </c>
      <c r="C403" s="626">
        <v>44927</v>
      </c>
      <c r="D403" s="368" t="s">
        <v>107</v>
      </c>
      <c r="E403" s="368" t="s">
        <v>370</v>
      </c>
      <c r="F403" s="373">
        <v>125</v>
      </c>
      <c r="G403" s="368" t="s">
        <v>1056</v>
      </c>
      <c r="H403" s="352" t="s">
        <v>131</v>
      </c>
      <c r="I403" s="352" t="s">
        <v>1057</v>
      </c>
      <c r="J403" s="353" t="s">
        <v>554</v>
      </c>
      <c r="K403" s="354" t="s">
        <v>420</v>
      </c>
      <c r="L403" s="353">
        <v>4738</v>
      </c>
      <c r="M403" s="379">
        <v>44942</v>
      </c>
      <c r="N403" s="70">
        <f t="shared" si="22"/>
        <v>1</v>
      </c>
      <c r="O403" s="70">
        <f t="shared" si="23"/>
        <v>1</v>
      </c>
      <c r="P403" s="135" t="str">
        <f t="shared" si="24"/>
        <v>Gastos_Gerais</v>
      </c>
    </row>
    <row r="404" spans="1:16" ht="24" x14ac:dyDescent="0.2">
      <c r="A404" s="363">
        <v>401</v>
      </c>
      <c r="B404" s="348">
        <v>44945</v>
      </c>
      <c r="C404" s="623">
        <v>44927</v>
      </c>
      <c r="D404" s="350" t="s">
        <v>107</v>
      </c>
      <c r="E404" s="350" t="s">
        <v>326</v>
      </c>
      <c r="F404" s="351">
        <v>316.5</v>
      </c>
      <c r="G404" s="350" t="s">
        <v>1058</v>
      </c>
      <c r="H404" s="350" t="s">
        <v>123</v>
      </c>
      <c r="I404" s="352" t="s">
        <v>1059</v>
      </c>
      <c r="J404" s="353" t="s">
        <v>554</v>
      </c>
      <c r="K404" s="354" t="s">
        <v>554</v>
      </c>
      <c r="L404" s="353">
        <v>539080</v>
      </c>
      <c r="M404" s="379">
        <v>44944</v>
      </c>
      <c r="N404" s="70">
        <f t="shared" si="22"/>
        <v>1</v>
      </c>
      <c r="O404" s="70">
        <f t="shared" si="23"/>
        <v>1</v>
      </c>
      <c r="P404" s="135" t="str">
        <f t="shared" si="24"/>
        <v>Gastos_Gerais</v>
      </c>
    </row>
    <row r="405" spans="1:16" ht="24" x14ac:dyDescent="0.2">
      <c r="A405" s="363">
        <v>402</v>
      </c>
      <c r="B405" s="348">
        <v>44945</v>
      </c>
      <c r="C405" s="623">
        <v>44927</v>
      </c>
      <c r="D405" s="350" t="s">
        <v>107</v>
      </c>
      <c r="E405" s="350" t="s">
        <v>326</v>
      </c>
      <c r="F405" s="351">
        <v>316.5</v>
      </c>
      <c r="G405" s="350" t="s">
        <v>1060</v>
      </c>
      <c r="H405" s="350" t="s">
        <v>123</v>
      </c>
      <c r="I405" s="352" t="s">
        <v>1059</v>
      </c>
      <c r="J405" s="353" t="s">
        <v>554</v>
      </c>
      <c r="K405" s="354" t="s">
        <v>554</v>
      </c>
      <c r="L405" s="353">
        <v>539082</v>
      </c>
      <c r="M405" s="379">
        <v>44944</v>
      </c>
      <c r="N405" s="70">
        <f t="shared" si="22"/>
        <v>1</v>
      </c>
      <c r="O405" s="70">
        <f t="shared" si="23"/>
        <v>1</v>
      </c>
      <c r="P405" s="135" t="str">
        <f t="shared" si="24"/>
        <v>Gastos_Gerais</v>
      </c>
    </row>
    <row r="406" spans="1:16" ht="24" x14ac:dyDescent="0.2">
      <c r="A406" s="363">
        <v>403</v>
      </c>
      <c r="B406" s="359">
        <v>44945</v>
      </c>
      <c r="C406" s="349">
        <v>44927</v>
      </c>
      <c r="D406" s="352" t="s">
        <v>107</v>
      </c>
      <c r="E406" s="352" t="s">
        <v>326</v>
      </c>
      <c r="F406" s="361">
        <v>316.5</v>
      </c>
      <c r="G406" s="352" t="s">
        <v>1061</v>
      </c>
      <c r="H406" s="352" t="s">
        <v>125</v>
      </c>
      <c r="I406" s="352" t="s">
        <v>1059</v>
      </c>
      <c r="J406" s="353" t="s">
        <v>554</v>
      </c>
      <c r="K406" s="354" t="s">
        <v>554</v>
      </c>
      <c r="L406" s="353">
        <v>539079</v>
      </c>
      <c r="M406" s="379">
        <v>44944</v>
      </c>
      <c r="N406" s="70">
        <f t="shared" si="22"/>
        <v>1</v>
      </c>
      <c r="O406" s="70">
        <f t="shared" si="23"/>
        <v>1</v>
      </c>
      <c r="P406" s="135" t="str">
        <f t="shared" si="24"/>
        <v>Gastos_Gerais</v>
      </c>
    </row>
    <row r="407" spans="1:16" ht="24" x14ac:dyDescent="0.2">
      <c r="A407" s="363">
        <v>404</v>
      </c>
      <c r="B407" s="348">
        <v>44945</v>
      </c>
      <c r="C407" s="623">
        <v>44927</v>
      </c>
      <c r="D407" s="350" t="s">
        <v>107</v>
      </c>
      <c r="E407" s="350" t="s">
        <v>326</v>
      </c>
      <c r="F407" s="351">
        <v>316.5</v>
      </c>
      <c r="G407" s="350" t="s">
        <v>1062</v>
      </c>
      <c r="H407" s="350" t="s">
        <v>132</v>
      </c>
      <c r="I407" s="352" t="s">
        <v>1059</v>
      </c>
      <c r="J407" s="353" t="s">
        <v>554</v>
      </c>
      <c r="K407" s="354" t="s">
        <v>554</v>
      </c>
      <c r="L407" s="353">
        <v>539078</v>
      </c>
      <c r="M407" s="379">
        <v>44944</v>
      </c>
      <c r="N407" s="70">
        <f t="shared" si="22"/>
        <v>1</v>
      </c>
      <c r="O407" s="70">
        <f t="shared" si="23"/>
        <v>1</v>
      </c>
      <c r="P407" s="135" t="str">
        <f t="shared" si="24"/>
        <v>Gastos_Gerais</v>
      </c>
    </row>
    <row r="408" spans="1:16" ht="24" x14ac:dyDescent="0.2">
      <c r="A408" s="363">
        <v>405</v>
      </c>
      <c r="B408" s="348">
        <v>44945</v>
      </c>
      <c r="C408" s="623">
        <v>44927</v>
      </c>
      <c r="D408" s="350" t="s">
        <v>107</v>
      </c>
      <c r="E408" s="350" t="s">
        <v>326</v>
      </c>
      <c r="F408" s="383">
        <v>316.5</v>
      </c>
      <c r="G408" s="350" t="s">
        <v>1063</v>
      </c>
      <c r="H408" s="350" t="s">
        <v>131</v>
      </c>
      <c r="I408" s="352" t="s">
        <v>1059</v>
      </c>
      <c r="J408" s="353" t="s">
        <v>554</v>
      </c>
      <c r="K408" s="354" t="s">
        <v>554</v>
      </c>
      <c r="L408" s="353">
        <v>539077</v>
      </c>
      <c r="M408" s="379">
        <v>44944</v>
      </c>
      <c r="N408" s="70">
        <f t="shared" si="22"/>
        <v>1</v>
      </c>
      <c r="O408" s="70">
        <f t="shared" si="23"/>
        <v>1</v>
      </c>
      <c r="P408" s="135" t="str">
        <f t="shared" si="24"/>
        <v>Gastos_Gerais</v>
      </c>
    </row>
    <row r="409" spans="1:16" ht="24" x14ac:dyDescent="0.2">
      <c r="A409" s="363">
        <v>406</v>
      </c>
      <c r="B409" s="348">
        <v>44945</v>
      </c>
      <c r="C409" s="623">
        <v>44927</v>
      </c>
      <c r="D409" s="350" t="s">
        <v>107</v>
      </c>
      <c r="E409" s="350" t="s">
        <v>326</v>
      </c>
      <c r="F409" s="351">
        <v>316.5</v>
      </c>
      <c r="G409" s="350" t="s">
        <v>1058</v>
      </c>
      <c r="H409" s="350" t="s">
        <v>128</v>
      </c>
      <c r="I409" s="352" t="s">
        <v>1059</v>
      </c>
      <c r="J409" s="353" t="s">
        <v>554</v>
      </c>
      <c r="K409" s="354" t="s">
        <v>554</v>
      </c>
      <c r="L409" s="353">
        <v>539081</v>
      </c>
      <c r="M409" s="379">
        <v>44944</v>
      </c>
      <c r="N409" s="70">
        <f t="shared" si="22"/>
        <v>1</v>
      </c>
      <c r="O409" s="70">
        <f t="shared" si="23"/>
        <v>1</v>
      </c>
      <c r="P409" s="135" t="str">
        <f t="shared" si="24"/>
        <v>Gastos_Gerais</v>
      </c>
    </row>
    <row r="410" spans="1:16" x14ac:dyDescent="0.2">
      <c r="A410" s="363">
        <v>407</v>
      </c>
      <c r="B410" s="348">
        <v>44945</v>
      </c>
      <c r="C410" s="623">
        <v>44927</v>
      </c>
      <c r="D410" s="350" t="s">
        <v>107</v>
      </c>
      <c r="E410" s="350" t="s">
        <v>356</v>
      </c>
      <c r="F410" s="351">
        <v>1924.82</v>
      </c>
      <c r="G410" s="350" t="s">
        <v>646</v>
      </c>
      <c r="H410" s="350" t="s">
        <v>125</v>
      </c>
      <c r="I410" s="352" t="s">
        <v>1064</v>
      </c>
      <c r="J410" s="353" t="s">
        <v>554</v>
      </c>
      <c r="K410" s="354" t="s">
        <v>420</v>
      </c>
      <c r="L410" s="353">
        <v>10174</v>
      </c>
      <c r="M410" s="379">
        <v>44937</v>
      </c>
      <c r="N410" s="70">
        <f t="shared" si="22"/>
        <v>1</v>
      </c>
      <c r="O410" s="70">
        <f t="shared" si="23"/>
        <v>1</v>
      </c>
      <c r="P410" s="135" t="str">
        <f t="shared" si="24"/>
        <v>Gastos_Gerais</v>
      </c>
    </row>
    <row r="411" spans="1:16" ht="36" x14ac:dyDescent="0.2">
      <c r="A411" s="363">
        <v>408</v>
      </c>
      <c r="B411" s="348">
        <v>44945</v>
      </c>
      <c r="C411" s="623">
        <v>44927</v>
      </c>
      <c r="D411" s="350" t="s">
        <v>107</v>
      </c>
      <c r="E411" s="350" t="s">
        <v>254</v>
      </c>
      <c r="F411" s="351">
        <v>340.78</v>
      </c>
      <c r="G411" s="350" t="s">
        <v>1065</v>
      </c>
      <c r="H411" s="350" t="s">
        <v>121</v>
      </c>
      <c r="I411" s="352" t="s">
        <v>1066</v>
      </c>
      <c r="J411" s="353" t="s">
        <v>554</v>
      </c>
      <c r="K411" s="354" t="s">
        <v>420</v>
      </c>
      <c r="L411" s="353">
        <v>71280</v>
      </c>
      <c r="M411" s="379">
        <v>44918</v>
      </c>
      <c r="N411" s="70">
        <f t="shared" si="22"/>
        <v>1</v>
      </c>
      <c r="O411" s="70">
        <f t="shared" si="23"/>
        <v>1</v>
      </c>
      <c r="P411" s="135" t="str">
        <f t="shared" si="24"/>
        <v>Gastos_Gerais</v>
      </c>
    </row>
    <row r="412" spans="1:16" ht="36" x14ac:dyDescent="0.2">
      <c r="A412" s="363">
        <v>409</v>
      </c>
      <c r="B412" s="348">
        <v>44945</v>
      </c>
      <c r="C412" s="623">
        <v>44896</v>
      </c>
      <c r="D412" s="350" t="s">
        <v>107</v>
      </c>
      <c r="E412" s="350" t="s">
        <v>366</v>
      </c>
      <c r="F412" s="351">
        <v>2470</v>
      </c>
      <c r="G412" s="350" t="s">
        <v>845</v>
      </c>
      <c r="H412" s="350" t="s">
        <v>123</v>
      </c>
      <c r="I412" s="352" t="s">
        <v>1067</v>
      </c>
      <c r="J412" s="353" t="s">
        <v>554</v>
      </c>
      <c r="K412" s="354" t="s">
        <v>420</v>
      </c>
      <c r="L412" s="353">
        <v>2636</v>
      </c>
      <c r="M412" s="379">
        <v>44935</v>
      </c>
      <c r="N412" s="70">
        <f t="shared" si="22"/>
        <v>1</v>
      </c>
      <c r="O412" s="70">
        <f t="shared" si="23"/>
        <v>0</v>
      </c>
      <c r="P412" s="135" t="str">
        <f t="shared" si="24"/>
        <v>Gastos_Gerais</v>
      </c>
    </row>
    <row r="413" spans="1:16" ht="36" x14ac:dyDescent="0.2">
      <c r="A413" s="363">
        <v>410</v>
      </c>
      <c r="B413" s="348">
        <v>44945</v>
      </c>
      <c r="C413" s="623">
        <v>44896</v>
      </c>
      <c r="D413" s="350" t="s">
        <v>107</v>
      </c>
      <c r="E413" s="350" t="s">
        <v>366</v>
      </c>
      <c r="F413" s="351">
        <v>1415.5</v>
      </c>
      <c r="G413" s="350" t="s">
        <v>845</v>
      </c>
      <c r="H413" s="350" t="s">
        <v>129</v>
      </c>
      <c r="I413" s="352" t="s">
        <v>1067</v>
      </c>
      <c r="J413" s="353" t="s">
        <v>554</v>
      </c>
      <c r="K413" s="354" t="s">
        <v>420</v>
      </c>
      <c r="L413" s="353">
        <v>2638</v>
      </c>
      <c r="M413" s="379">
        <v>44935</v>
      </c>
      <c r="N413" s="70">
        <f t="shared" si="22"/>
        <v>1</v>
      </c>
      <c r="O413" s="70">
        <f t="shared" si="23"/>
        <v>0</v>
      </c>
      <c r="P413" s="135" t="str">
        <f t="shared" si="24"/>
        <v>Gastos_Gerais</v>
      </c>
    </row>
    <row r="414" spans="1:16" ht="36" x14ac:dyDescent="0.2">
      <c r="A414" s="363">
        <v>411</v>
      </c>
      <c r="B414" s="348">
        <v>44945</v>
      </c>
      <c r="C414" s="623">
        <v>44896</v>
      </c>
      <c r="D414" s="350" t="s">
        <v>107</v>
      </c>
      <c r="E414" s="350" t="s">
        <v>366</v>
      </c>
      <c r="F414" s="351">
        <v>1510.5</v>
      </c>
      <c r="G414" s="350" t="s">
        <v>845</v>
      </c>
      <c r="H414" s="350" t="s">
        <v>127</v>
      </c>
      <c r="I414" s="352" t="s">
        <v>1067</v>
      </c>
      <c r="J414" s="353" t="s">
        <v>554</v>
      </c>
      <c r="K414" s="354" t="s">
        <v>420</v>
      </c>
      <c r="L414" s="353">
        <v>2639</v>
      </c>
      <c r="M414" s="379">
        <v>44935</v>
      </c>
      <c r="N414" s="70">
        <f t="shared" si="22"/>
        <v>1</v>
      </c>
      <c r="O414" s="70">
        <f t="shared" si="23"/>
        <v>0</v>
      </c>
      <c r="P414" s="135" t="str">
        <f t="shared" si="24"/>
        <v>Gastos_Gerais</v>
      </c>
    </row>
    <row r="415" spans="1:16" ht="36" x14ac:dyDescent="0.2">
      <c r="A415" s="363">
        <v>412</v>
      </c>
      <c r="B415" s="348">
        <v>44945</v>
      </c>
      <c r="C415" s="623">
        <v>44896</v>
      </c>
      <c r="D415" s="350" t="s">
        <v>107</v>
      </c>
      <c r="E415" s="350" t="s">
        <v>366</v>
      </c>
      <c r="F415" s="351">
        <v>1415.5</v>
      </c>
      <c r="G415" s="350" t="s">
        <v>845</v>
      </c>
      <c r="H415" s="350" t="s">
        <v>130</v>
      </c>
      <c r="I415" s="352" t="s">
        <v>1067</v>
      </c>
      <c r="J415" s="353" t="s">
        <v>554</v>
      </c>
      <c r="K415" s="354" t="s">
        <v>420</v>
      </c>
      <c r="L415" s="353">
        <v>2640</v>
      </c>
      <c r="M415" s="379">
        <v>44935</v>
      </c>
      <c r="N415" s="70">
        <f t="shared" si="22"/>
        <v>1</v>
      </c>
      <c r="O415" s="70">
        <f t="shared" si="23"/>
        <v>0</v>
      </c>
      <c r="P415" s="135" t="str">
        <f t="shared" si="24"/>
        <v>Gastos_Gerais</v>
      </c>
    </row>
    <row r="416" spans="1:16" ht="36" x14ac:dyDescent="0.2">
      <c r="A416" s="363">
        <v>413</v>
      </c>
      <c r="B416" s="348">
        <v>44945</v>
      </c>
      <c r="C416" s="623">
        <v>44896</v>
      </c>
      <c r="D416" s="350" t="s">
        <v>107</v>
      </c>
      <c r="E416" s="350" t="s">
        <v>366</v>
      </c>
      <c r="F416" s="351">
        <v>1453.5</v>
      </c>
      <c r="G416" s="350" t="s">
        <v>845</v>
      </c>
      <c r="H416" s="350" t="s">
        <v>128</v>
      </c>
      <c r="I416" s="352" t="s">
        <v>1067</v>
      </c>
      <c r="J416" s="353" t="s">
        <v>554</v>
      </c>
      <c r="K416" s="354" t="s">
        <v>420</v>
      </c>
      <c r="L416" s="353">
        <v>2637</v>
      </c>
      <c r="M416" s="379">
        <v>44935</v>
      </c>
      <c r="N416" s="70">
        <f t="shared" si="22"/>
        <v>1</v>
      </c>
      <c r="O416" s="70">
        <f t="shared" si="23"/>
        <v>0</v>
      </c>
      <c r="P416" s="135" t="str">
        <f t="shared" si="24"/>
        <v>Gastos_Gerais</v>
      </c>
    </row>
    <row r="417" spans="1:16" ht="24" x14ac:dyDescent="0.2">
      <c r="A417" s="363">
        <v>414</v>
      </c>
      <c r="B417" s="348">
        <v>44945</v>
      </c>
      <c r="C417" s="623">
        <v>44896</v>
      </c>
      <c r="D417" s="350" t="s">
        <v>107</v>
      </c>
      <c r="E417" s="350" t="s">
        <v>364</v>
      </c>
      <c r="F417" s="351">
        <v>161.5</v>
      </c>
      <c r="G417" s="350" t="s">
        <v>571</v>
      </c>
      <c r="H417" s="350" t="s">
        <v>123</v>
      </c>
      <c r="I417" s="352" t="s">
        <v>1067</v>
      </c>
      <c r="J417" s="353" t="s">
        <v>554</v>
      </c>
      <c r="K417" s="354" t="s">
        <v>420</v>
      </c>
      <c r="L417" s="353">
        <v>2720</v>
      </c>
      <c r="M417" s="379">
        <v>44943</v>
      </c>
      <c r="N417" s="70">
        <f t="shared" si="22"/>
        <v>1</v>
      </c>
      <c r="O417" s="70">
        <f t="shared" si="23"/>
        <v>0</v>
      </c>
      <c r="P417" s="135" t="str">
        <f t="shared" si="24"/>
        <v>Gastos_Gerais</v>
      </c>
    </row>
    <row r="418" spans="1:16" ht="24" x14ac:dyDescent="0.2">
      <c r="A418" s="363">
        <v>415</v>
      </c>
      <c r="B418" s="348">
        <v>44945</v>
      </c>
      <c r="C418" s="623">
        <v>44896</v>
      </c>
      <c r="D418" s="350" t="s">
        <v>107</v>
      </c>
      <c r="E418" s="350" t="s">
        <v>364</v>
      </c>
      <c r="F418" s="351">
        <v>161.5</v>
      </c>
      <c r="G418" s="350" t="s">
        <v>571</v>
      </c>
      <c r="H418" s="350" t="s">
        <v>128</v>
      </c>
      <c r="I418" s="352" t="s">
        <v>1067</v>
      </c>
      <c r="J418" s="353" t="s">
        <v>554</v>
      </c>
      <c r="K418" s="354" t="s">
        <v>420</v>
      </c>
      <c r="L418" s="353">
        <v>2721</v>
      </c>
      <c r="M418" s="379">
        <v>44943</v>
      </c>
      <c r="N418" s="70">
        <f t="shared" si="22"/>
        <v>1</v>
      </c>
      <c r="O418" s="70">
        <f t="shared" si="23"/>
        <v>0</v>
      </c>
      <c r="P418" s="135" t="str">
        <f t="shared" si="24"/>
        <v>Gastos_Gerais</v>
      </c>
    </row>
    <row r="419" spans="1:16" ht="24" x14ac:dyDescent="0.2">
      <c r="A419" s="363">
        <v>416</v>
      </c>
      <c r="B419" s="348">
        <v>44945</v>
      </c>
      <c r="C419" s="623">
        <v>44896</v>
      </c>
      <c r="D419" s="350" t="s">
        <v>107</v>
      </c>
      <c r="E419" s="350" t="s">
        <v>364</v>
      </c>
      <c r="F419" s="351">
        <v>161.5</v>
      </c>
      <c r="G419" s="350" t="s">
        <v>571</v>
      </c>
      <c r="H419" s="350" t="s">
        <v>129</v>
      </c>
      <c r="I419" s="352" t="s">
        <v>1067</v>
      </c>
      <c r="J419" s="353" t="s">
        <v>554</v>
      </c>
      <c r="K419" s="354" t="s">
        <v>420</v>
      </c>
      <c r="L419" s="353">
        <v>2722</v>
      </c>
      <c r="M419" s="379">
        <v>44943</v>
      </c>
      <c r="N419" s="70">
        <f t="shared" si="22"/>
        <v>1</v>
      </c>
      <c r="O419" s="70">
        <f t="shared" si="23"/>
        <v>0</v>
      </c>
      <c r="P419" s="135" t="str">
        <f t="shared" si="24"/>
        <v>Gastos_Gerais</v>
      </c>
    </row>
    <row r="420" spans="1:16" ht="24" x14ac:dyDescent="0.2">
      <c r="A420" s="363">
        <v>417</v>
      </c>
      <c r="B420" s="348">
        <v>44945</v>
      </c>
      <c r="C420" s="623">
        <v>44896</v>
      </c>
      <c r="D420" s="350" t="s">
        <v>107</v>
      </c>
      <c r="E420" s="350" t="s">
        <v>364</v>
      </c>
      <c r="F420" s="351">
        <v>161.5</v>
      </c>
      <c r="G420" s="350" t="s">
        <v>571</v>
      </c>
      <c r="H420" s="350" t="s">
        <v>127</v>
      </c>
      <c r="I420" s="352" t="s">
        <v>1067</v>
      </c>
      <c r="J420" s="353" t="s">
        <v>554</v>
      </c>
      <c r="K420" s="354" t="s">
        <v>420</v>
      </c>
      <c r="L420" s="353">
        <v>2723</v>
      </c>
      <c r="M420" s="379">
        <v>44943</v>
      </c>
      <c r="N420" s="70">
        <f t="shared" si="22"/>
        <v>1</v>
      </c>
      <c r="O420" s="70">
        <f t="shared" si="23"/>
        <v>0</v>
      </c>
      <c r="P420" s="135" t="str">
        <f t="shared" si="24"/>
        <v>Gastos_Gerais</v>
      </c>
    </row>
    <row r="421" spans="1:16" ht="24" x14ac:dyDescent="0.2">
      <c r="A421" s="363">
        <v>418</v>
      </c>
      <c r="B421" s="348">
        <v>44945</v>
      </c>
      <c r="C421" s="623">
        <v>44896</v>
      </c>
      <c r="D421" s="350" t="s">
        <v>107</v>
      </c>
      <c r="E421" s="350" t="s">
        <v>364</v>
      </c>
      <c r="F421" s="351">
        <v>161.5</v>
      </c>
      <c r="G421" s="350" t="s">
        <v>571</v>
      </c>
      <c r="H421" s="350" t="s">
        <v>130</v>
      </c>
      <c r="I421" s="352" t="s">
        <v>1067</v>
      </c>
      <c r="J421" s="353" t="s">
        <v>554</v>
      </c>
      <c r="K421" s="354" t="s">
        <v>420</v>
      </c>
      <c r="L421" s="353">
        <v>2724</v>
      </c>
      <c r="M421" s="379">
        <v>44943</v>
      </c>
      <c r="N421" s="70">
        <f t="shared" si="22"/>
        <v>1</v>
      </c>
      <c r="O421" s="70">
        <f t="shared" si="23"/>
        <v>0</v>
      </c>
      <c r="P421" s="135" t="str">
        <f t="shared" si="24"/>
        <v>Gastos_Gerais</v>
      </c>
    </row>
    <row r="422" spans="1:16" x14ac:dyDescent="0.2">
      <c r="A422" s="363">
        <v>419</v>
      </c>
      <c r="B422" s="348">
        <v>44945</v>
      </c>
      <c r="C422" s="623">
        <v>44927</v>
      </c>
      <c r="D422" s="350" t="s">
        <v>107</v>
      </c>
      <c r="E422" s="350" t="s">
        <v>222</v>
      </c>
      <c r="F422" s="351">
        <v>192.79</v>
      </c>
      <c r="G422" s="350" t="s">
        <v>222</v>
      </c>
      <c r="H422" s="350" t="s">
        <v>130</v>
      </c>
      <c r="I422" s="352" t="s">
        <v>558</v>
      </c>
      <c r="J422" s="353" t="s">
        <v>554</v>
      </c>
      <c r="K422" s="354" t="s">
        <v>420</v>
      </c>
      <c r="L422" s="353">
        <v>95570032</v>
      </c>
      <c r="M422" s="379">
        <v>44944</v>
      </c>
      <c r="N422" s="70">
        <f t="shared" si="22"/>
        <v>1</v>
      </c>
      <c r="O422" s="70">
        <f t="shared" si="23"/>
        <v>1</v>
      </c>
      <c r="P422" s="135" t="str">
        <f t="shared" si="24"/>
        <v>Gastos_Gerais</v>
      </c>
    </row>
    <row r="423" spans="1:16" x14ac:dyDescent="0.2">
      <c r="A423" s="363">
        <v>420</v>
      </c>
      <c r="B423" s="348">
        <v>44945</v>
      </c>
      <c r="C423" s="623">
        <v>44927</v>
      </c>
      <c r="D423" s="350" t="s">
        <v>107</v>
      </c>
      <c r="E423" s="350" t="s">
        <v>222</v>
      </c>
      <c r="F423" s="351">
        <v>661.47</v>
      </c>
      <c r="G423" s="350" t="s">
        <v>222</v>
      </c>
      <c r="H423" s="350" t="s">
        <v>129</v>
      </c>
      <c r="I423" s="352" t="s">
        <v>558</v>
      </c>
      <c r="J423" s="353" t="s">
        <v>554</v>
      </c>
      <c r="K423" s="354" t="s">
        <v>420</v>
      </c>
      <c r="L423" s="353">
        <v>955516570</v>
      </c>
      <c r="M423" s="379">
        <v>44944</v>
      </c>
      <c r="N423" s="70">
        <f t="shared" si="22"/>
        <v>1</v>
      </c>
      <c r="O423" s="70">
        <f t="shared" si="23"/>
        <v>1</v>
      </c>
      <c r="P423" s="135" t="str">
        <f t="shared" si="24"/>
        <v>Gastos_Gerais</v>
      </c>
    </row>
    <row r="424" spans="1:16" x14ac:dyDescent="0.2">
      <c r="A424" s="363">
        <v>421</v>
      </c>
      <c r="B424" s="348">
        <v>44945</v>
      </c>
      <c r="C424" s="623">
        <v>44896</v>
      </c>
      <c r="D424" s="350" t="s">
        <v>107</v>
      </c>
      <c r="E424" s="350" t="s">
        <v>226</v>
      </c>
      <c r="F424" s="351">
        <v>109.14</v>
      </c>
      <c r="G424" s="350" t="s">
        <v>1068</v>
      </c>
      <c r="H424" s="350" t="s">
        <v>129</v>
      </c>
      <c r="I424" s="352" t="s">
        <v>561</v>
      </c>
      <c r="J424" s="353" t="s">
        <v>554</v>
      </c>
      <c r="K424" s="354" t="s">
        <v>555</v>
      </c>
      <c r="L424" s="353" t="s">
        <v>1069</v>
      </c>
      <c r="M424" s="379">
        <v>44944</v>
      </c>
      <c r="N424" s="70">
        <f t="shared" si="22"/>
        <v>1</v>
      </c>
      <c r="O424" s="70">
        <f t="shared" si="23"/>
        <v>0</v>
      </c>
      <c r="P424" s="135" t="str">
        <f t="shared" si="24"/>
        <v>Gastos_Gerais</v>
      </c>
    </row>
    <row r="425" spans="1:16" x14ac:dyDescent="0.2">
      <c r="A425" s="363">
        <v>422</v>
      </c>
      <c r="B425" s="348">
        <v>44945</v>
      </c>
      <c r="C425" s="623">
        <v>44896</v>
      </c>
      <c r="D425" s="350" t="s">
        <v>107</v>
      </c>
      <c r="E425" s="350" t="s">
        <v>226</v>
      </c>
      <c r="F425" s="351">
        <v>106.03</v>
      </c>
      <c r="G425" s="350" t="s">
        <v>1068</v>
      </c>
      <c r="H425" s="350" t="s">
        <v>131</v>
      </c>
      <c r="I425" s="352" t="s">
        <v>561</v>
      </c>
      <c r="J425" s="353" t="s">
        <v>554</v>
      </c>
      <c r="K425" s="354" t="s">
        <v>555</v>
      </c>
      <c r="L425" s="353" t="s">
        <v>1070</v>
      </c>
      <c r="M425" s="379">
        <v>44944</v>
      </c>
      <c r="N425" s="70">
        <f t="shared" si="22"/>
        <v>1</v>
      </c>
      <c r="O425" s="70">
        <f t="shared" si="23"/>
        <v>0</v>
      </c>
      <c r="P425" s="135" t="str">
        <f t="shared" si="24"/>
        <v>Gastos_Gerais</v>
      </c>
    </row>
    <row r="426" spans="1:16" x14ac:dyDescent="0.2">
      <c r="A426" s="363">
        <v>423</v>
      </c>
      <c r="B426" s="348">
        <v>44945</v>
      </c>
      <c r="C426" s="623">
        <v>44896</v>
      </c>
      <c r="D426" s="350" t="s">
        <v>107</v>
      </c>
      <c r="E426" s="350" t="s">
        <v>226</v>
      </c>
      <c r="F426" s="351">
        <v>106.03</v>
      </c>
      <c r="G426" s="350" t="s">
        <v>1068</v>
      </c>
      <c r="H426" s="350" t="s">
        <v>123</v>
      </c>
      <c r="I426" s="352" t="s">
        <v>561</v>
      </c>
      <c r="J426" s="353" t="s">
        <v>554</v>
      </c>
      <c r="K426" s="354" t="s">
        <v>555</v>
      </c>
      <c r="L426" s="353" t="s">
        <v>1071</v>
      </c>
      <c r="M426" s="379">
        <v>44944</v>
      </c>
      <c r="N426" s="70">
        <f t="shared" si="22"/>
        <v>1</v>
      </c>
      <c r="O426" s="70">
        <f t="shared" si="23"/>
        <v>0</v>
      </c>
      <c r="P426" s="135" t="str">
        <f t="shared" si="24"/>
        <v>Gastos_Gerais</v>
      </c>
    </row>
    <row r="427" spans="1:16" ht="24" x14ac:dyDescent="0.2">
      <c r="A427" s="363">
        <v>424</v>
      </c>
      <c r="B427" s="348">
        <v>44945</v>
      </c>
      <c r="C427" s="623">
        <v>44896</v>
      </c>
      <c r="D427" s="350" t="s">
        <v>107</v>
      </c>
      <c r="E427" s="350" t="s">
        <v>230</v>
      </c>
      <c r="F427" s="351">
        <v>761.76</v>
      </c>
      <c r="G427" s="350" t="s">
        <v>994</v>
      </c>
      <c r="H427" s="350" t="s">
        <v>129</v>
      </c>
      <c r="I427" s="352" t="s">
        <v>830</v>
      </c>
      <c r="J427" s="353" t="s">
        <v>554</v>
      </c>
      <c r="K427" s="354" t="s">
        <v>555</v>
      </c>
      <c r="L427" s="353" t="s">
        <v>1072</v>
      </c>
      <c r="M427" s="379">
        <v>44944</v>
      </c>
      <c r="N427" s="70">
        <f t="shared" si="22"/>
        <v>1</v>
      </c>
      <c r="O427" s="70">
        <f t="shared" si="23"/>
        <v>0</v>
      </c>
      <c r="P427" s="135" t="str">
        <f t="shared" si="24"/>
        <v>Gastos_Gerais</v>
      </c>
    </row>
    <row r="428" spans="1:16" x14ac:dyDescent="0.2">
      <c r="A428" s="363">
        <v>425</v>
      </c>
      <c r="B428" s="348">
        <v>44945</v>
      </c>
      <c r="C428" s="623">
        <v>44896</v>
      </c>
      <c r="D428" s="350" t="s">
        <v>107</v>
      </c>
      <c r="E428" s="350" t="s">
        <v>226</v>
      </c>
      <c r="F428" s="351">
        <v>102.07</v>
      </c>
      <c r="G428" s="350" t="s">
        <v>1073</v>
      </c>
      <c r="H428" s="350" t="s">
        <v>123</v>
      </c>
      <c r="I428" s="352" t="s">
        <v>561</v>
      </c>
      <c r="J428" s="353" t="s">
        <v>554</v>
      </c>
      <c r="K428" s="354" t="s">
        <v>555</v>
      </c>
      <c r="L428" s="353" t="s">
        <v>1074</v>
      </c>
      <c r="M428" s="379">
        <v>44944</v>
      </c>
      <c r="N428" s="70">
        <f t="shared" si="22"/>
        <v>1</v>
      </c>
      <c r="O428" s="70">
        <f t="shared" si="23"/>
        <v>0</v>
      </c>
      <c r="P428" s="135" t="str">
        <f t="shared" si="24"/>
        <v>Gastos_Gerais</v>
      </c>
    </row>
    <row r="429" spans="1:16" ht="24" x14ac:dyDescent="0.2">
      <c r="A429" s="363">
        <v>426</v>
      </c>
      <c r="B429" s="348">
        <v>44945</v>
      </c>
      <c r="C429" s="623">
        <v>44896</v>
      </c>
      <c r="D429" s="350" t="s">
        <v>107</v>
      </c>
      <c r="E429" s="350" t="s">
        <v>230</v>
      </c>
      <c r="F429" s="351">
        <v>754.51</v>
      </c>
      <c r="G429" s="350" t="s">
        <v>1075</v>
      </c>
      <c r="H429" s="350" t="s">
        <v>123</v>
      </c>
      <c r="I429" s="352" t="s">
        <v>830</v>
      </c>
      <c r="J429" s="353" t="s">
        <v>554</v>
      </c>
      <c r="K429" s="354" t="s">
        <v>555</v>
      </c>
      <c r="L429" s="353" t="s">
        <v>1076</v>
      </c>
      <c r="M429" s="379">
        <v>44944</v>
      </c>
      <c r="N429" s="70">
        <f t="shared" si="22"/>
        <v>1</v>
      </c>
      <c r="O429" s="70">
        <f t="shared" si="23"/>
        <v>0</v>
      </c>
      <c r="P429" s="135" t="str">
        <f t="shared" si="24"/>
        <v>Gastos_Gerais</v>
      </c>
    </row>
    <row r="430" spans="1:16" ht="24" x14ac:dyDescent="0.2">
      <c r="A430" s="363">
        <v>427</v>
      </c>
      <c r="B430" s="348">
        <v>44945</v>
      </c>
      <c r="C430" s="623">
        <v>44896</v>
      </c>
      <c r="D430" s="350" t="s">
        <v>107</v>
      </c>
      <c r="E430" s="350" t="s">
        <v>230</v>
      </c>
      <c r="F430" s="351">
        <v>683.32</v>
      </c>
      <c r="G430" s="350" t="s">
        <v>994</v>
      </c>
      <c r="H430" s="350" t="s">
        <v>131</v>
      </c>
      <c r="I430" s="352" t="s">
        <v>830</v>
      </c>
      <c r="J430" s="353" t="s">
        <v>554</v>
      </c>
      <c r="K430" s="354" t="s">
        <v>555</v>
      </c>
      <c r="L430" s="353" t="s">
        <v>1077</v>
      </c>
      <c r="M430" s="379">
        <v>44944</v>
      </c>
      <c r="N430" s="70">
        <f t="shared" si="22"/>
        <v>1</v>
      </c>
      <c r="O430" s="70">
        <f t="shared" si="23"/>
        <v>0</v>
      </c>
      <c r="P430" s="135" t="str">
        <f t="shared" si="24"/>
        <v>Gastos_Gerais</v>
      </c>
    </row>
    <row r="431" spans="1:16" ht="24" x14ac:dyDescent="0.2">
      <c r="A431" s="363">
        <v>428</v>
      </c>
      <c r="B431" s="348">
        <v>44945</v>
      </c>
      <c r="C431" s="623">
        <v>44896</v>
      </c>
      <c r="D431" s="350" t="s">
        <v>107</v>
      </c>
      <c r="E431" s="350" t="s">
        <v>224</v>
      </c>
      <c r="F431" s="351">
        <v>14775.73</v>
      </c>
      <c r="G431" s="350" t="s">
        <v>552</v>
      </c>
      <c r="H431" s="350" t="s">
        <v>434</v>
      </c>
      <c r="I431" s="352" t="s">
        <v>1078</v>
      </c>
      <c r="J431" s="353" t="s">
        <v>554</v>
      </c>
      <c r="K431" s="354" t="s">
        <v>554</v>
      </c>
      <c r="L431" s="353" t="s">
        <v>1079</v>
      </c>
      <c r="M431" s="379">
        <v>44944</v>
      </c>
      <c r="N431" s="70">
        <f t="shared" si="22"/>
        <v>1</v>
      </c>
      <c r="O431" s="70">
        <f t="shared" si="23"/>
        <v>0</v>
      </c>
      <c r="P431" s="135" t="str">
        <f t="shared" si="24"/>
        <v>Gastos_Gerais</v>
      </c>
    </row>
    <row r="432" spans="1:16" ht="24" x14ac:dyDescent="0.2">
      <c r="A432" s="363">
        <v>429</v>
      </c>
      <c r="B432" s="348">
        <v>44945</v>
      </c>
      <c r="C432" s="623">
        <v>44896</v>
      </c>
      <c r="D432" s="350" t="s">
        <v>107</v>
      </c>
      <c r="E432" s="350" t="s">
        <v>224</v>
      </c>
      <c r="F432" s="383">
        <v>44.44</v>
      </c>
      <c r="G432" s="350" t="s">
        <v>552</v>
      </c>
      <c r="H432" s="350" t="s">
        <v>434</v>
      </c>
      <c r="I432" s="352" t="s">
        <v>1078</v>
      </c>
      <c r="J432" s="353" t="s">
        <v>554</v>
      </c>
      <c r="K432" s="354" t="s">
        <v>554</v>
      </c>
      <c r="L432" s="353" t="s">
        <v>1080</v>
      </c>
      <c r="M432" s="379">
        <v>44944</v>
      </c>
      <c r="N432" s="70">
        <f t="shared" si="22"/>
        <v>1</v>
      </c>
      <c r="O432" s="70">
        <f t="shared" si="23"/>
        <v>0</v>
      </c>
      <c r="P432" s="135" t="str">
        <f t="shared" si="24"/>
        <v>Gastos_Gerais</v>
      </c>
    </row>
    <row r="433" spans="1:16" x14ac:dyDescent="0.2">
      <c r="A433" s="363">
        <v>430</v>
      </c>
      <c r="B433" s="348">
        <v>44945</v>
      </c>
      <c r="C433" s="623">
        <v>44896</v>
      </c>
      <c r="D433" s="350" t="s">
        <v>107</v>
      </c>
      <c r="E433" s="350" t="s">
        <v>226</v>
      </c>
      <c r="F433" s="351">
        <v>112.05</v>
      </c>
      <c r="G433" s="350" t="s">
        <v>1068</v>
      </c>
      <c r="H433" s="350" t="s">
        <v>128</v>
      </c>
      <c r="I433" s="352" t="s">
        <v>1081</v>
      </c>
      <c r="J433" s="353" t="s">
        <v>554</v>
      </c>
      <c r="K433" s="354" t="s">
        <v>555</v>
      </c>
      <c r="L433" s="353" t="s">
        <v>1082</v>
      </c>
      <c r="M433" s="379">
        <v>44944</v>
      </c>
      <c r="N433" s="70">
        <f t="shared" si="22"/>
        <v>1</v>
      </c>
      <c r="O433" s="70">
        <f t="shared" si="23"/>
        <v>0</v>
      </c>
      <c r="P433" s="135" t="str">
        <f t="shared" si="24"/>
        <v>Gastos_Gerais</v>
      </c>
    </row>
    <row r="434" spans="1:16" x14ac:dyDescent="0.2">
      <c r="A434" s="363">
        <v>431</v>
      </c>
      <c r="B434" s="348">
        <v>44945</v>
      </c>
      <c r="C434" s="623">
        <v>44896</v>
      </c>
      <c r="D434" s="350" t="s">
        <v>107</v>
      </c>
      <c r="E434" s="350" t="s">
        <v>226</v>
      </c>
      <c r="F434" s="383">
        <v>177.68</v>
      </c>
      <c r="G434" s="350" t="s">
        <v>1068</v>
      </c>
      <c r="H434" s="350" t="s">
        <v>127</v>
      </c>
      <c r="I434" s="352" t="s">
        <v>1081</v>
      </c>
      <c r="J434" s="353" t="s">
        <v>554</v>
      </c>
      <c r="K434" s="354" t="s">
        <v>555</v>
      </c>
      <c r="L434" s="353" t="s">
        <v>1083</v>
      </c>
      <c r="M434" s="379">
        <v>44944</v>
      </c>
      <c r="N434" s="70">
        <f t="shared" si="22"/>
        <v>1</v>
      </c>
      <c r="O434" s="70">
        <f t="shared" si="23"/>
        <v>0</v>
      </c>
      <c r="P434" s="135" t="str">
        <f t="shared" si="24"/>
        <v>Gastos_Gerais</v>
      </c>
    </row>
    <row r="435" spans="1:16" x14ac:dyDescent="0.2">
      <c r="A435" s="363">
        <v>432</v>
      </c>
      <c r="B435" s="348">
        <v>44945</v>
      </c>
      <c r="C435" s="623">
        <v>44896</v>
      </c>
      <c r="D435" s="350" t="s">
        <v>107</v>
      </c>
      <c r="E435" s="350" t="s">
        <v>226</v>
      </c>
      <c r="F435" s="351">
        <v>125.07</v>
      </c>
      <c r="G435" s="352" t="s">
        <v>1068</v>
      </c>
      <c r="H435" s="350" t="s">
        <v>121</v>
      </c>
      <c r="I435" s="352" t="s">
        <v>1081</v>
      </c>
      <c r="J435" s="353" t="s">
        <v>554</v>
      </c>
      <c r="K435" s="354" t="s">
        <v>555</v>
      </c>
      <c r="L435" s="353" t="s">
        <v>1084</v>
      </c>
      <c r="M435" s="379">
        <v>44944</v>
      </c>
      <c r="N435" s="70">
        <f t="shared" si="22"/>
        <v>1</v>
      </c>
      <c r="O435" s="70">
        <f t="shared" si="23"/>
        <v>0</v>
      </c>
      <c r="P435" s="135" t="str">
        <f t="shared" si="24"/>
        <v>Gastos_Gerais</v>
      </c>
    </row>
    <row r="436" spans="1:16" x14ac:dyDescent="0.2">
      <c r="A436" s="363">
        <v>433</v>
      </c>
      <c r="B436" s="348">
        <v>44945</v>
      </c>
      <c r="C436" s="623">
        <v>44896</v>
      </c>
      <c r="D436" s="350" t="s">
        <v>107</v>
      </c>
      <c r="E436" s="350" t="s">
        <v>226</v>
      </c>
      <c r="F436" s="351">
        <v>126.87</v>
      </c>
      <c r="G436" s="352" t="s">
        <v>1068</v>
      </c>
      <c r="H436" s="350" t="s">
        <v>130</v>
      </c>
      <c r="I436" s="352" t="s">
        <v>1081</v>
      </c>
      <c r="J436" s="353" t="s">
        <v>554</v>
      </c>
      <c r="K436" s="354" t="s">
        <v>555</v>
      </c>
      <c r="L436" s="353" t="s">
        <v>1085</v>
      </c>
      <c r="M436" s="379">
        <v>44944</v>
      </c>
      <c r="N436" s="70">
        <f t="shared" si="22"/>
        <v>1</v>
      </c>
      <c r="O436" s="70">
        <f t="shared" si="23"/>
        <v>0</v>
      </c>
      <c r="P436" s="135" t="str">
        <f t="shared" si="24"/>
        <v>Gastos_Gerais</v>
      </c>
    </row>
    <row r="437" spans="1:16" x14ac:dyDescent="0.2">
      <c r="A437" s="363">
        <v>434</v>
      </c>
      <c r="B437" s="348">
        <v>44945</v>
      </c>
      <c r="C437" s="623">
        <v>44896</v>
      </c>
      <c r="D437" s="350" t="s">
        <v>107</v>
      </c>
      <c r="E437" s="350" t="s">
        <v>226</v>
      </c>
      <c r="F437" s="351">
        <v>189.16</v>
      </c>
      <c r="G437" s="350" t="s">
        <v>1068</v>
      </c>
      <c r="H437" s="350" t="s">
        <v>124</v>
      </c>
      <c r="I437" s="352" t="s">
        <v>1081</v>
      </c>
      <c r="J437" s="353" t="s">
        <v>554</v>
      </c>
      <c r="K437" s="354" t="s">
        <v>555</v>
      </c>
      <c r="L437" s="353" t="s">
        <v>1086</v>
      </c>
      <c r="M437" s="379">
        <v>44944</v>
      </c>
      <c r="N437" s="70">
        <f t="shared" si="22"/>
        <v>1</v>
      </c>
      <c r="O437" s="70">
        <f t="shared" si="23"/>
        <v>0</v>
      </c>
      <c r="P437" s="135" t="str">
        <f t="shared" si="24"/>
        <v>Gastos_Gerais</v>
      </c>
    </row>
    <row r="438" spans="1:16" ht="48" x14ac:dyDescent="0.2">
      <c r="A438" s="363">
        <v>435</v>
      </c>
      <c r="B438" s="348">
        <v>44945</v>
      </c>
      <c r="C438" s="623">
        <v>44927</v>
      </c>
      <c r="D438" s="350" t="s">
        <v>107</v>
      </c>
      <c r="E438" s="350" t="s">
        <v>344</v>
      </c>
      <c r="F438" s="351">
        <v>231.4</v>
      </c>
      <c r="G438" s="350" t="s">
        <v>1087</v>
      </c>
      <c r="H438" s="350" t="s">
        <v>130</v>
      </c>
      <c r="I438" s="352" t="s">
        <v>1088</v>
      </c>
      <c r="J438" s="353" t="s">
        <v>554</v>
      </c>
      <c r="K438" s="354" t="s">
        <v>420</v>
      </c>
      <c r="L438" s="353">
        <v>2850</v>
      </c>
      <c r="M438" s="379">
        <v>44932</v>
      </c>
      <c r="N438" s="70">
        <f t="shared" si="22"/>
        <v>1</v>
      </c>
      <c r="O438" s="70">
        <f t="shared" si="23"/>
        <v>1</v>
      </c>
      <c r="P438" s="135" t="str">
        <f t="shared" si="24"/>
        <v>Gastos_Gerais</v>
      </c>
    </row>
    <row r="439" spans="1:16" ht="48" x14ac:dyDescent="0.2">
      <c r="A439" s="363">
        <v>436</v>
      </c>
      <c r="B439" s="348">
        <v>44945</v>
      </c>
      <c r="C439" s="623">
        <v>44927</v>
      </c>
      <c r="D439" s="350" t="s">
        <v>107</v>
      </c>
      <c r="E439" s="350" t="s">
        <v>370</v>
      </c>
      <c r="F439" s="351">
        <v>349.15</v>
      </c>
      <c r="G439" s="350" t="s">
        <v>1089</v>
      </c>
      <c r="H439" s="350" t="s">
        <v>127</v>
      </c>
      <c r="I439" s="352" t="s">
        <v>1090</v>
      </c>
      <c r="J439" s="353" t="s">
        <v>554</v>
      </c>
      <c r="K439" s="354" t="s">
        <v>420</v>
      </c>
      <c r="L439" s="353">
        <v>311229</v>
      </c>
      <c r="M439" s="379">
        <v>44574</v>
      </c>
      <c r="N439" s="70">
        <f t="shared" si="22"/>
        <v>1</v>
      </c>
      <c r="O439" s="70">
        <f t="shared" si="23"/>
        <v>1</v>
      </c>
      <c r="P439" s="135" t="str">
        <f t="shared" si="24"/>
        <v>Gastos_Gerais</v>
      </c>
    </row>
    <row r="440" spans="1:16" ht="48" x14ac:dyDescent="0.2">
      <c r="A440" s="363">
        <v>437</v>
      </c>
      <c r="B440" s="348">
        <v>44945</v>
      </c>
      <c r="C440" s="623">
        <v>44927</v>
      </c>
      <c r="D440" s="350" t="s">
        <v>107</v>
      </c>
      <c r="E440" s="350" t="s">
        <v>370</v>
      </c>
      <c r="F440" s="351">
        <v>95</v>
      </c>
      <c r="G440" s="350" t="s">
        <v>1091</v>
      </c>
      <c r="H440" s="350" t="s">
        <v>127</v>
      </c>
      <c r="I440" s="352" t="s">
        <v>1090</v>
      </c>
      <c r="J440" s="353" t="s">
        <v>554</v>
      </c>
      <c r="K440" s="354" t="s">
        <v>420</v>
      </c>
      <c r="L440" s="353">
        <v>311230</v>
      </c>
      <c r="M440" s="379">
        <v>44574</v>
      </c>
      <c r="N440" s="70">
        <f t="shared" si="22"/>
        <v>1</v>
      </c>
      <c r="O440" s="70">
        <f t="shared" si="23"/>
        <v>1</v>
      </c>
      <c r="P440" s="135" t="str">
        <f t="shared" si="24"/>
        <v>Gastos_Gerais</v>
      </c>
    </row>
    <row r="441" spans="1:16" ht="24" x14ac:dyDescent="0.2">
      <c r="A441" s="363">
        <v>438</v>
      </c>
      <c r="B441" s="348">
        <v>44945</v>
      </c>
      <c r="C441" s="623">
        <v>44927</v>
      </c>
      <c r="D441" s="350" t="s">
        <v>107</v>
      </c>
      <c r="E441" s="350" t="s">
        <v>326</v>
      </c>
      <c r="F441" s="351">
        <v>316.5</v>
      </c>
      <c r="G441" s="350" t="s">
        <v>1092</v>
      </c>
      <c r="H441" s="350" t="s">
        <v>131</v>
      </c>
      <c r="I441" s="352" t="s">
        <v>1059</v>
      </c>
      <c r="J441" s="353" t="s">
        <v>554</v>
      </c>
      <c r="K441" s="354" t="s">
        <v>554</v>
      </c>
      <c r="L441" s="353">
        <v>541003</v>
      </c>
      <c r="M441" s="379">
        <v>44944</v>
      </c>
      <c r="N441" s="70">
        <f t="shared" si="22"/>
        <v>1</v>
      </c>
      <c r="O441" s="70">
        <f t="shared" si="23"/>
        <v>1</v>
      </c>
      <c r="P441" s="135" t="str">
        <f t="shared" si="24"/>
        <v>Gastos_Gerais</v>
      </c>
    </row>
    <row r="442" spans="1:16" ht="24" x14ac:dyDescent="0.2">
      <c r="A442" s="363">
        <v>439</v>
      </c>
      <c r="B442" s="348">
        <v>44945</v>
      </c>
      <c r="C442" s="623">
        <v>44927</v>
      </c>
      <c r="D442" s="350" t="s">
        <v>107</v>
      </c>
      <c r="E442" s="350" t="s">
        <v>300</v>
      </c>
      <c r="F442" s="351">
        <v>1073.9100000000001</v>
      </c>
      <c r="G442" s="350" t="s">
        <v>653</v>
      </c>
      <c r="H442" s="350" t="s">
        <v>124</v>
      </c>
      <c r="I442" s="352" t="s">
        <v>867</v>
      </c>
      <c r="J442" s="353" t="s">
        <v>554</v>
      </c>
      <c r="K442" s="354" t="s">
        <v>420</v>
      </c>
      <c r="L442" s="353">
        <v>35514</v>
      </c>
      <c r="M442" s="379">
        <v>44939</v>
      </c>
      <c r="N442" s="70">
        <f t="shared" si="22"/>
        <v>1</v>
      </c>
      <c r="O442" s="70">
        <f t="shared" si="23"/>
        <v>1</v>
      </c>
      <c r="P442" s="135" t="str">
        <f t="shared" si="24"/>
        <v>Gastos_Gerais</v>
      </c>
    </row>
    <row r="443" spans="1:16" ht="25.5" x14ac:dyDescent="0.2">
      <c r="A443" s="363">
        <v>440</v>
      </c>
      <c r="B443" s="348">
        <v>44945</v>
      </c>
      <c r="C443" s="623">
        <v>44927</v>
      </c>
      <c r="D443" s="350" t="s">
        <v>96</v>
      </c>
      <c r="E443" s="350" t="s">
        <v>204</v>
      </c>
      <c r="F443" s="351">
        <v>19661.8</v>
      </c>
      <c r="G443" s="350" t="s">
        <v>1093</v>
      </c>
      <c r="H443" s="350" t="s">
        <v>119</v>
      </c>
      <c r="I443" s="352" t="s">
        <v>1094</v>
      </c>
      <c r="J443" s="353" t="s">
        <v>554</v>
      </c>
      <c r="K443" s="354" t="s">
        <v>420</v>
      </c>
      <c r="L443" s="353">
        <v>337474</v>
      </c>
      <c r="M443" s="379">
        <v>44928</v>
      </c>
      <c r="N443" s="70">
        <f t="shared" si="22"/>
        <v>1</v>
      </c>
      <c r="O443" s="70">
        <f t="shared" si="23"/>
        <v>1</v>
      </c>
      <c r="P443" s="135" t="str">
        <f t="shared" si="24"/>
        <v>Gastos_com_Pessoal</v>
      </c>
    </row>
    <row r="444" spans="1:16" x14ac:dyDescent="0.2">
      <c r="A444" s="363">
        <v>441</v>
      </c>
      <c r="B444" s="348">
        <v>44945</v>
      </c>
      <c r="C444" s="623">
        <v>44896</v>
      </c>
      <c r="D444" s="350" t="s">
        <v>107</v>
      </c>
      <c r="E444" s="350" t="s">
        <v>328</v>
      </c>
      <c r="F444" s="351">
        <v>42.75</v>
      </c>
      <c r="G444" s="350" t="s">
        <v>1095</v>
      </c>
      <c r="H444" s="350" t="s">
        <v>130</v>
      </c>
      <c r="I444" s="352" t="s">
        <v>1096</v>
      </c>
      <c r="J444" s="353" t="s">
        <v>559</v>
      </c>
      <c r="K444" s="354" t="s">
        <v>420</v>
      </c>
      <c r="L444" s="353">
        <v>20235</v>
      </c>
      <c r="M444" s="379">
        <v>44929</v>
      </c>
      <c r="N444" s="70">
        <f t="shared" si="22"/>
        <v>1</v>
      </c>
      <c r="O444" s="70">
        <f t="shared" si="23"/>
        <v>0</v>
      </c>
      <c r="P444" s="135" t="str">
        <f t="shared" si="24"/>
        <v>Gastos_Gerais</v>
      </c>
    </row>
    <row r="445" spans="1:16" x14ac:dyDescent="0.2">
      <c r="A445" s="363">
        <v>442</v>
      </c>
      <c r="B445" s="348">
        <v>44945</v>
      </c>
      <c r="C445" s="623">
        <v>44896</v>
      </c>
      <c r="D445" s="350" t="s">
        <v>107</v>
      </c>
      <c r="E445" s="350" t="s">
        <v>328</v>
      </c>
      <c r="F445" s="351">
        <v>76</v>
      </c>
      <c r="G445" s="350" t="s">
        <v>1095</v>
      </c>
      <c r="H445" s="350" t="s">
        <v>128</v>
      </c>
      <c r="I445" s="352" t="s">
        <v>1096</v>
      </c>
      <c r="J445" s="353" t="s">
        <v>559</v>
      </c>
      <c r="K445" s="354" t="s">
        <v>420</v>
      </c>
      <c r="L445" s="353">
        <v>20235</v>
      </c>
      <c r="M445" s="379">
        <v>44929</v>
      </c>
      <c r="N445" s="70">
        <f t="shared" si="22"/>
        <v>1</v>
      </c>
      <c r="O445" s="70">
        <f t="shared" si="23"/>
        <v>0</v>
      </c>
      <c r="P445" s="135" t="str">
        <f t="shared" si="24"/>
        <v>Gastos_Gerais</v>
      </c>
    </row>
    <row r="446" spans="1:16" ht="48" x14ac:dyDescent="0.2">
      <c r="A446" s="363">
        <v>443</v>
      </c>
      <c r="B446" s="348">
        <v>44945</v>
      </c>
      <c r="C446" s="623">
        <v>44927</v>
      </c>
      <c r="D446" s="350" t="s">
        <v>107</v>
      </c>
      <c r="E446" s="350" t="s">
        <v>254</v>
      </c>
      <c r="F446" s="351">
        <v>1500</v>
      </c>
      <c r="G446" s="350" t="s">
        <v>1097</v>
      </c>
      <c r="H446" s="350" t="s">
        <v>130</v>
      </c>
      <c r="I446" s="352" t="s">
        <v>1098</v>
      </c>
      <c r="J446" s="353" t="s">
        <v>559</v>
      </c>
      <c r="K446" s="354" t="s">
        <v>420</v>
      </c>
      <c r="L446" s="353">
        <v>20231</v>
      </c>
      <c r="M446" s="379">
        <v>44943</v>
      </c>
      <c r="N446" s="70">
        <f t="shared" si="22"/>
        <v>1</v>
      </c>
      <c r="O446" s="70">
        <f t="shared" si="23"/>
        <v>1</v>
      </c>
      <c r="P446" s="135" t="str">
        <f t="shared" si="24"/>
        <v>Gastos_Gerais</v>
      </c>
    </row>
    <row r="447" spans="1:16" ht="36" x14ac:dyDescent="0.2">
      <c r="A447" s="363">
        <v>444</v>
      </c>
      <c r="B447" s="348">
        <v>44945</v>
      </c>
      <c r="C447" s="623">
        <v>44896</v>
      </c>
      <c r="D447" s="350" t="s">
        <v>107</v>
      </c>
      <c r="E447" s="350" t="s">
        <v>224</v>
      </c>
      <c r="F447" s="351">
        <v>3532.65</v>
      </c>
      <c r="G447" s="350" t="s">
        <v>552</v>
      </c>
      <c r="H447" s="350" t="s">
        <v>122</v>
      </c>
      <c r="I447" s="352" t="s">
        <v>1099</v>
      </c>
      <c r="J447" s="353" t="s">
        <v>554</v>
      </c>
      <c r="K447" s="354" t="s">
        <v>555</v>
      </c>
      <c r="L447" s="353">
        <v>104902</v>
      </c>
      <c r="M447" s="379">
        <v>44943</v>
      </c>
      <c r="N447" s="70">
        <f t="shared" si="22"/>
        <v>1</v>
      </c>
      <c r="O447" s="70">
        <f t="shared" si="23"/>
        <v>0</v>
      </c>
      <c r="P447" s="135" t="str">
        <f t="shared" si="24"/>
        <v>Gastos_Gerais</v>
      </c>
    </row>
    <row r="448" spans="1:16" ht="24" x14ac:dyDescent="0.2">
      <c r="A448" s="363">
        <v>445</v>
      </c>
      <c r="B448" s="348">
        <v>44945</v>
      </c>
      <c r="C448" s="623">
        <v>44927</v>
      </c>
      <c r="D448" s="350" t="s">
        <v>107</v>
      </c>
      <c r="E448" s="350" t="s">
        <v>334</v>
      </c>
      <c r="F448" s="351">
        <v>60</v>
      </c>
      <c r="G448" s="350" t="s">
        <v>1100</v>
      </c>
      <c r="H448" s="350" t="s">
        <v>132</v>
      </c>
      <c r="I448" s="352" t="s">
        <v>1101</v>
      </c>
      <c r="J448" s="353" t="s">
        <v>577</v>
      </c>
      <c r="K448" s="354" t="s">
        <v>578</v>
      </c>
      <c r="L448" s="353">
        <v>758050783</v>
      </c>
      <c r="M448" s="379">
        <v>44945</v>
      </c>
      <c r="N448" s="70">
        <f t="shared" si="22"/>
        <v>1</v>
      </c>
      <c r="O448" s="70">
        <f t="shared" si="23"/>
        <v>1</v>
      </c>
      <c r="P448" s="135" t="str">
        <f t="shared" si="24"/>
        <v>Gastos_Gerais</v>
      </c>
    </row>
    <row r="449" spans="1:16" ht="24" x14ac:dyDescent="0.2">
      <c r="A449" s="363">
        <v>446</v>
      </c>
      <c r="B449" s="348">
        <v>44945</v>
      </c>
      <c r="C449" s="623">
        <v>44927</v>
      </c>
      <c r="D449" s="350" t="s">
        <v>107</v>
      </c>
      <c r="E449" s="350" t="s">
        <v>334</v>
      </c>
      <c r="F449" s="351">
        <v>60</v>
      </c>
      <c r="G449" s="350" t="s">
        <v>1102</v>
      </c>
      <c r="H449" s="350" t="s">
        <v>132</v>
      </c>
      <c r="I449" s="352" t="s">
        <v>1103</v>
      </c>
      <c r="J449" s="353" t="s">
        <v>577</v>
      </c>
      <c r="K449" s="354" t="s">
        <v>578</v>
      </c>
      <c r="L449" s="353">
        <v>758050783</v>
      </c>
      <c r="M449" s="379">
        <v>44945</v>
      </c>
      <c r="N449" s="70">
        <f t="shared" si="22"/>
        <v>1</v>
      </c>
      <c r="O449" s="70">
        <f t="shared" si="23"/>
        <v>1</v>
      </c>
      <c r="P449" s="135" t="str">
        <f t="shared" si="24"/>
        <v>Gastos_Gerais</v>
      </c>
    </row>
    <row r="450" spans="1:16" ht="24" x14ac:dyDescent="0.2">
      <c r="A450" s="363">
        <v>447</v>
      </c>
      <c r="B450" s="359">
        <v>44945</v>
      </c>
      <c r="C450" s="349">
        <v>44927</v>
      </c>
      <c r="D450" s="352" t="s">
        <v>107</v>
      </c>
      <c r="E450" s="352" t="s">
        <v>334</v>
      </c>
      <c r="F450" s="361">
        <v>60</v>
      </c>
      <c r="G450" s="352" t="s">
        <v>816</v>
      </c>
      <c r="H450" s="352" t="s">
        <v>129</v>
      </c>
      <c r="I450" s="352" t="s">
        <v>1104</v>
      </c>
      <c r="J450" s="354" t="s">
        <v>577</v>
      </c>
      <c r="K450" s="354" t="s">
        <v>578</v>
      </c>
      <c r="L450" s="354">
        <v>758050783</v>
      </c>
      <c r="M450" s="379">
        <v>44945</v>
      </c>
      <c r="N450" s="70">
        <f t="shared" si="22"/>
        <v>1</v>
      </c>
      <c r="O450" s="70">
        <f t="shared" si="23"/>
        <v>1</v>
      </c>
      <c r="P450" s="135" t="str">
        <f t="shared" si="24"/>
        <v>Gastos_Gerais</v>
      </c>
    </row>
    <row r="451" spans="1:16" ht="36" x14ac:dyDescent="0.2">
      <c r="A451" s="363">
        <v>448</v>
      </c>
      <c r="B451" s="387">
        <v>44945</v>
      </c>
      <c r="C451" s="626">
        <v>44927</v>
      </c>
      <c r="D451" s="368" t="s">
        <v>107</v>
      </c>
      <c r="E451" s="368" t="s">
        <v>334</v>
      </c>
      <c r="F451" s="373">
        <v>60</v>
      </c>
      <c r="G451" s="368" t="s">
        <v>819</v>
      </c>
      <c r="H451" s="368" t="s">
        <v>129</v>
      </c>
      <c r="I451" s="368" t="s">
        <v>820</v>
      </c>
      <c r="J451" s="370" t="s">
        <v>577</v>
      </c>
      <c r="K451" s="370" t="s">
        <v>578</v>
      </c>
      <c r="L451" s="370">
        <v>758050783</v>
      </c>
      <c r="M451" s="630">
        <v>44945</v>
      </c>
      <c r="N451" s="70">
        <f t="shared" si="22"/>
        <v>1</v>
      </c>
      <c r="O451" s="70">
        <f t="shared" si="23"/>
        <v>1</v>
      </c>
      <c r="P451" s="135" t="str">
        <f t="shared" si="24"/>
        <v>Gastos_Gerais</v>
      </c>
    </row>
    <row r="452" spans="1:16" ht="24" x14ac:dyDescent="0.2">
      <c r="A452" s="363">
        <v>449</v>
      </c>
      <c r="B452" s="359">
        <v>44945</v>
      </c>
      <c r="C452" s="349">
        <v>44927</v>
      </c>
      <c r="D452" s="352" t="s">
        <v>107</v>
      </c>
      <c r="E452" s="352" t="s">
        <v>334</v>
      </c>
      <c r="F452" s="361">
        <v>240</v>
      </c>
      <c r="G452" s="350" t="s">
        <v>818</v>
      </c>
      <c r="H452" s="352" t="s">
        <v>129</v>
      </c>
      <c r="I452" s="352" t="s">
        <v>1104</v>
      </c>
      <c r="J452" s="354" t="s">
        <v>577</v>
      </c>
      <c r="K452" s="354" t="s">
        <v>578</v>
      </c>
      <c r="L452" s="354">
        <v>758050783</v>
      </c>
      <c r="M452" s="376">
        <v>44945</v>
      </c>
      <c r="N452" s="70">
        <f t="shared" si="22"/>
        <v>1</v>
      </c>
      <c r="O452" s="70">
        <f t="shared" si="23"/>
        <v>1</v>
      </c>
      <c r="P452" s="135" t="str">
        <f t="shared" si="24"/>
        <v>Gastos_Gerais</v>
      </c>
    </row>
    <row r="453" spans="1:16" ht="24" x14ac:dyDescent="0.2">
      <c r="A453" s="363">
        <v>450</v>
      </c>
      <c r="B453" s="348">
        <v>44945</v>
      </c>
      <c r="C453" s="623">
        <v>44927</v>
      </c>
      <c r="D453" s="350" t="s">
        <v>107</v>
      </c>
      <c r="E453" s="350" t="s">
        <v>334</v>
      </c>
      <c r="F453" s="351">
        <v>240</v>
      </c>
      <c r="G453" s="350" t="s">
        <v>821</v>
      </c>
      <c r="H453" s="350" t="s">
        <v>129</v>
      </c>
      <c r="I453" s="352" t="s">
        <v>820</v>
      </c>
      <c r="J453" s="353" t="s">
        <v>577</v>
      </c>
      <c r="K453" s="354" t="s">
        <v>578</v>
      </c>
      <c r="L453" s="353">
        <v>758050783</v>
      </c>
      <c r="M453" s="379">
        <v>44945</v>
      </c>
      <c r="N453" s="70">
        <f t="shared" si="22"/>
        <v>1</v>
      </c>
      <c r="O453" s="70">
        <f t="shared" si="23"/>
        <v>1</v>
      </c>
      <c r="P453" s="135" t="str">
        <f t="shared" si="24"/>
        <v>Gastos_Gerais</v>
      </c>
    </row>
    <row r="454" spans="1:16" ht="25.5" x14ac:dyDescent="0.2">
      <c r="A454" s="363">
        <v>451</v>
      </c>
      <c r="B454" s="359">
        <v>44945</v>
      </c>
      <c r="C454" s="349">
        <v>44927</v>
      </c>
      <c r="D454" s="352" t="s">
        <v>96</v>
      </c>
      <c r="E454" s="352" t="s">
        <v>183</v>
      </c>
      <c r="F454" s="361">
        <v>657.05</v>
      </c>
      <c r="G454" s="352" t="s">
        <v>1105</v>
      </c>
      <c r="H454" s="352" t="s">
        <v>132</v>
      </c>
      <c r="I454" s="352" t="s">
        <v>1106</v>
      </c>
      <c r="J454" s="354" t="s">
        <v>577</v>
      </c>
      <c r="K454" s="354" t="s">
        <v>578</v>
      </c>
      <c r="L454" s="354">
        <v>758050783</v>
      </c>
      <c r="M454" s="379">
        <v>44945</v>
      </c>
      <c r="N454" s="70">
        <f t="shared" ref="N454:N517" si="25">IF(B454=0,0,IF(YEAR(B454)=$O$1,MONTH(B454)-$N$1+1,(YEAR(B454)-$O$1)*12-$N$1+1+MONTH(B454)))</f>
        <v>1</v>
      </c>
      <c r="O454" s="70">
        <f t="shared" ref="O454:O517" si="26">IF(C454=0,0,IF(YEAR(C454)=$O$1,MONTH(C454)-$N$1+1,(YEAR(C454)-$O$1)*12-$N$1+1+MONTH(C454)))</f>
        <v>1</v>
      </c>
      <c r="P454" s="135" t="str">
        <f t="shared" ref="P454:P517" si="27">SUBSTITUTE(D454," ","_")</f>
        <v>Gastos_com_Pessoal</v>
      </c>
    </row>
    <row r="455" spans="1:16" ht="25.5" x14ac:dyDescent="0.2">
      <c r="A455" s="363">
        <v>452</v>
      </c>
      <c r="B455" s="348">
        <v>44945</v>
      </c>
      <c r="C455" s="623">
        <v>44927</v>
      </c>
      <c r="D455" s="350" t="s">
        <v>96</v>
      </c>
      <c r="E455" s="350" t="s">
        <v>181</v>
      </c>
      <c r="F455" s="351">
        <v>1916.85</v>
      </c>
      <c r="G455" s="350" t="s">
        <v>1107</v>
      </c>
      <c r="H455" s="350" t="s">
        <v>132</v>
      </c>
      <c r="I455" s="352" t="s">
        <v>1106</v>
      </c>
      <c r="J455" s="353" t="s">
        <v>577</v>
      </c>
      <c r="K455" s="354" t="s">
        <v>578</v>
      </c>
      <c r="L455" s="353">
        <v>758050783</v>
      </c>
      <c r="M455" s="379">
        <v>44945</v>
      </c>
      <c r="N455" s="70">
        <f t="shared" si="25"/>
        <v>1</v>
      </c>
      <c r="O455" s="70">
        <f t="shared" si="26"/>
        <v>1</v>
      </c>
      <c r="P455" s="135" t="str">
        <f t="shared" si="27"/>
        <v>Gastos_com_Pessoal</v>
      </c>
    </row>
    <row r="456" spans="1:16" ht="25.5" x14ac:dyDescent="0.2">
      <c r="A456" s="363">
        <v>453</v>
      </c>
      <c r="B456" s="348">
        <v>44945</v>
      </c>
      <c r="C456" s="623">
        <v>44927</v>
      </c>
      <c r="D456" s="350" t="s">
        <v>96</v>
      </c>
      <c r="E456" s="350" t="s">
        <v>183</v>
      </c>
      <c r="F456" s="351">
        <v>655.42</v>
      </c>
      <c r="G456" s="350" t="s">
        <v>1108</v>
      </c>
      <c r="H456" s="350" t="s">
        <v>131</v>
      </c>
      <c r="I456" s="352" t="s">
        <v>1109</v>
      </c>
      <c r="J456" s="353" t="s">
        <v>577</v>
      </c>
      <c r="K456" s="354" t="s">
        <v>578</v>
      </c>
      <c r="L456" s="353">
        <v>758050783</v>
      </c>
      <c r="M456" s="379">
        <v>44945</v>
      </c>
      <c r="N456" s="70">
        <f t="shared" si="25"/>
        <v>1</v>
      </c>
      <c r="O456" s="70">
        <f t="shared" si="26"/>
        <v>1</v>
      </c>
      <c r="P456" s="135" t="str">
        <f t="shared" si="27"/>
        <v>Gastos_com_Pessoal</v>
      </c>
    </row>
    <row r="457" spans="1:16" ht="25.5" x14ac:dyDescent="0.2">
      <c r="A457" s="363">
        <v>454</v>
      </c>
      <c r="B457" s="348">
        <v>44945</v>
      </c>
      <c r="C457" s="623">
        <v>44927</v>
      </c>
      <c r="D457" s="350" t="s">
        <v>96</v>
      </c>
      <c r="E457" s="350" t="s">
        <v>181</v>
      </c>
      <c r="F457" s="351">
        <v>1912.43</v>
      </c>
      <c r="G457" s="350" t="s">
        <v>1110</v>
      </c>
      <c r="H457" s="350" t="s">
        <v>131</v>
      </c>
      <c r="I457" s="352" t="s">
        <v>1109</v>
      </c>
      <c r="J457" s="353" t="s">
        <v>577</v>
      </c>
      <c r="K457" s="354" t="s">
        <v>578</v>
      </c>
      <c r="L457" s="353">
        <v>758050783</v>
      </c>
      <c r="M457" s="379">
        <v>44945</v>
      </c>
      <c r="N457" s="70">
        <f t="shared" si="25"/>
        <v>1</v>
      </c>
      <c r="O457" s="70">
        <f t="shared" si="26"/>
        <v>1</v>
      </c>
      <c r="P457" s="135" t="str">
        <f t="shared" si="27"/>
        <v>Gastos_com_Pessoal</v>
      </c>
    </row>
    <row r="458" spans="1:16" ht="25.5" x14ac:dyDescent="0.2">
      <c r="A458" s="363">
        <v>455</v>
      </c>
      <c r="B458" s="348">
        <v>44945</v>
      </c>
      <c r="C458" s="623">
        <v>44927</v>
      </c>
      <c r="D458" s="350" t="s">
        <v>96</v>
      </c>
      <c r="E458" s="350" t="s">
        <v>183</v>
      </c>
      <c r="F458" s="351">
        <v>862.47</v>
      </c>
      <c r="G458" s="350" t="s">
        <v>1111</v>
      </c>
      <c r="H458" s="350" t="s">
        <v>127</v>
      </c>
      <c r="I458" s="352" t="s">
        <v>1112</v>
      </c>
      <c r="J458" s="353" t="s">
        <v>577</v>
      </c>
      <c r="K458" s="354" t="s">
        <v>578</v>
      </c>
      <c r="L458" s="353">
        <v>758050783</v>
      </c>
      <c r="M458" s="379">
        <v>44945</v>
      </c>
      <c r="N458" s="70">
        <f t="shared" si="25"/>
        <v>1</v>
      </c>
      <c r="O458" s="70">
        <f t="shared" si="26"/>
        <v>1</v>
      </c>
      <c r="P458" s="135" t="str">
        <f t="shared" si="27"/>
        <v>Gastos_com_Pessoal</v>
      </c>
    </row>
    <row r="459" spans="1:16" ht="25.5" x14ac:dyDescent="0.2">
      <c r="A459" s="363">
        <v>456</v>
      </c>
      <c r="B459" s="348">
        <v>44945</v>
      </c>
      <c r="C459" s="623">
        <v>44927</v>
      </c>
      <c r="D459" s="350" t="s">
        <v>96</v>
      </c>
      <c r="E459" s="350" t="s">
        <v>181</v>
      </c>
      <c r="F459" s="351">
        <v>2424.66</v>
      </c>
      <c r="G459" s="350" t="s">
        <v>1113</v>
      </c>
      <c r="H459" s="350" t="s">
        <v>127</v>
      </c>
      <c r="I459" s="352" t="s">
        <v>1112</v>
      </c>
      <c r="J459" s="353" t="s">
        <v>577</v>
      </c>
      <c r="K459" s="354" t="s">
        <v>578</v>
      </c>
      <c r="L459" s="353">
        <v>758050783</v>
      </c>
      <c r="M459" s="379">
        <v>44945</v>
      </c>
      <c r="N459" s="70">
        <f t="shared" si="25"/>
        <v>1</v>
      </c>
      <c r="O459" s="70">
        <f t="shared" si="26"/>
        <v>1</v>
      </c>
      <c r="P459" s="135" t="str">
        <f t="shared" si="27"/>
        <v>Gastos_com_Pessoal</v>
      </c>
    </row>
    <row r="460" spans="1:16" ht="25.5" x14ac:dyDescent="0.2">
      <c r="A460" s="363">
        <v>457</v>
      </c>
      <c r="B460" s="348">
        <v>44945</v>
      </c>
      <c r="C460" s="623">
        <v>44927</v>
      </c>
      <c r="D460" s="350" t="s">
        <v>96</v>
      </c>
      <c r="E460" s="350" t="s">
        <v>183</v>
      </c>
      <c r="F460" s="351">
        <v>519.39</v>
      </c>
      <c r="G460" s="350" t="s">
        <v>1114</v>
      </c>
      <c r="H460" s="350" t="s">
        <v>123</v>
      </c>
      <c r="I460" s="352" t="s">
        <v>1115</v>
      </c>
      <c r="J460" s="353" t="s">
        <v>577</v>
      </c>
      <c r="K460" s="354" t="s">
        <v>578</v>
      </c>
      <c r="L460" s="353">
        <v>758050783</v>
      </c>
      <c r="M460" s="379">
        <v>44945</v>
      </c>
      <c r="N460" s="70">
        <f t="shared" si="25"/>
        <v>1</v>
      </c>
      <c r="O460" s="70">
        <f t="shared" si="26"/>
        <v>1</v>
      </c>
      <c r="P460" s="135" t="str">
        <f t="shared" si="27"/>
        <v>Gastos_com_Pessoal</v>
      </c>
    </row>
    <row r="461" spans="1:16" ht="25.5" x14ac:dyDescent="0.2">
      <c r="A461" s="363">
        <v>458</v>
      </c>
      <c r="B461" s="348">
        <v>44945</v>
      </c>
      <c r="C461" s="623">
        <v>44927</v>
      </c>
      <c r="D461" s="350" t="s">
        <v>96</v>
      </c>
      <c r="E461" s="350" t="s">
        <v>181</v>
      </c>
      <c r="F461" s="351">
        <v>1545.24</v>
      </c>
      <c r="G461" s="350" t="s">
        <v>1116</v>
      </c>
      <c r="H461" s="350" t="s">
        <v>123</v>
      </c>
      <c r="I461" s="352" t="s">
        <v>1115</v>
      </c>
      <c r="J461" s="353" t="s">
        <v>577</v>
      </c>
      <c r="K461" s="354" t="s">
        <v>578</v>
      </c>
      <c r="L461" s="353">
        <v>758050783</v>
      </c>
      <c r="M461" s="379">
        <v>44945</v>
      </c>
      <c r="N461" s="70">
        <f t="shared" si="25"/>
        <v>1</v>
      </c>
      <c r="O461" s="70">
        <f t="shared" si="26"/>
        <v>1</v>
      </c>
      <c r="P461" s="135" t="str">
        <f t="shared" si="27"/>
        <v>Gastos_com_Pessoal</v>
      </c>
    </row>
    <row r="462" spans="1:16" ht="25.5" x14ac:dyDescent="0.2">
      <c r="A462" s="363">
        <v>459</v>
      </c>
      <c r="B462" s="348">
        <v>44945</v>
      </c>
      <c r="C462" s="623">
        <v>44927</v>
      </c>
      <c r="D462" s="350" t="s">
        <v>96</v>
      </c>
      <c r="E462" s="350" t="s">
        <v>183</v>
      </c>
      <c r="F462" s="351">
        <v>600.07000000000005</v>
      </c>
      <c r="G462" s="350" t="s">
        <v>1117</v>
      </c>
      <c r="H462" s="350" t="s">
        <v>120</v>
      </c>
      <c r="I462" s="352" t="s">
        <v>1118</v>
      </c>
      <c r="J462" s="353" t="s">
        <v>577</v>
      </c>
      <c r="K462" s="354" t="s">
        <v>578</v>
      </c>
      <c r="L462" s="353">
        <v>758050783</v>
      </c>
      <c r="M462" s="379">
        <v>44945</v>
      </c>
      <c r="N462" s="70">
        <f t="shared" si="25"/>
        <v>1</v>
      </c>
      <c r="O462" s="70">
        <f t="shared" si="26"/>
        <v>1</v>
      </c>
      <c r="P462" s="135" t="str">
        <f t="shared" si="27"/>
        <v>Gastos_com_Pessoal</v>
      </c>
    </row>
    <row r="463" spans="1:16" ht="25.5" x14ac:dyDescent="0.2">
      <c r="A463" s="363">
        <v>460</v>
      </c>
      <c r="B463" s="348">
        <v>44945</v>
      </c>
      <c r="C463" s="623">
        <v>44927</v>
      </c>
      <c r="D463" s="350" t="s">
        <v>96</v>
      </c>
      <c r="E463" s="350" t="s">
        <v>181</v>
      </c>
      <c r="F463" s="351">
        <v>1763.07</v>
      </c>
      <c r="G463" s="350" t="s">
        <v>1119</v>
      </c>
      <c r="H463" s="350" t="s">
        <v>120</v>
      </c>
      <c r="I463" s="352" t="s">
        <v>1118</v>
      </c>
      <c r="J463" s="353" t="s">
        <v>577</v>
      </c>
      <c r="K463" s="354" t="s">
        <v>578</v>
      </c>
      <c r="L463" s="353">
        <v>758050783</v>
      </c>
      <c r="M463" s="379">
        <v>44945</v>
      </c>
      <c r="N463" s="70">
        <f t="shared" si="25"/>
        <v>1</v>
      </c>
      <c r="O463" s="70">
        <f t="shared" si="26"/>
        <v>1</v>
      </c>
      <c r="P463" s="135" t="str">
        <f t="shared" si="27"/>
        <v>Gastos_com_Pessoal</v>
      </c>
    </row>
    <row r="464" spans="1:16" ht="25.5" x14ac:dyDescent="0.2">
      <c r="A464" s="363">
        <v>461</v>
      </c>
      <c r="B464" s="348">
        <v>44945</v>
      </c>
      <c r="C464" s="623">
        <v>44927</v>
      </c>
      <c r="D464" s="350" t="s">
        <v>96</v>
      </c>
      <c r="E464" s="350" t="s">
        <v>183</v>
      </c>
      <c r="F464" s="351">
        <v>858.98</v>
      </c>
      <c r="G464" s="350" t="s">
        <v>1120</v>
      </c>
      <c r="H464" s="350" t="s">
        <v>129</v>
      </c>
      <c r="I464" s="352" t="s">
        <v>1121</v>
      </c>
      <c r="J464" s="353" t="s">
        <v>577</v>
      </c>
      <c r="K464" s="354" t="s">
        <v>578</v>
      </c>
      <c r="L464" s="353">
        <v>758050783</v>
      </c>
      <c r="M464" s="379">
        <v>44945</v>
      </c>
      <c r="N464" s="70">
        <f t="shared" si="25"/>
        <v>1</v>
      </c>
      <c r="O464" s="70">
        <f t="shared" si="26"/>
        <v>1</v>
      </c>
      <c r="P464" s="135" t="str">
        <f t="shared" si="27"/>
        <v>Gastos_com_Pessoal</v>
      </c>
    </row>
    <row r="465" spans="1:16" ht="25.5" x14ac:dyDescent="0.2">
      <c r="A465" s="363">
        <v>462</v>
      </c>
      <c r="B465" s="348">
        <v>44945</v>
      </c>
      <c r="C465" s="623">
        <v>44927</v>
      </c>
      <c r="D465" s="350" t="s">
        <v>96</v>
      </c>
      <c r="E465" s="350" t="s">
        <v>181</v>
      </c>
      <c r="F465" s="351">
        <v>2444.75</v>
      </c>
      <c r="G465" s="350" t="s">
        <v>1122</v>
      </c>
      <c r="H465" s="350" t="s">
        <v>129</v>
      </c>
      <c r="I465" s="352" t="s">
        <v>1121</v>
      </c>
      <c r="J465" s="353" t="s">
        <v>577</v>
      </c>
      <c r="K465" s="354" t="s">
        <v>578</v>
      </c>
      <c r="L465" s="353">
        <v>758050783</v>
      </c>
      <c r="M465" s="379">
        <v>44945</v>
      </c>
      <c r="N465" s="70">
        <f t="shared" si="25"/>
        <v>1</v>
      </c>
      <c r="O465" s="70">
        <f t="shared" si="26"/>
        <v>1</v>
      </c>
      <c r="P465" s="135" t="str">
        <f t="shared" si="27"/>
        <v>Gastos_com_Pessoal</v>
      </c>
    </row>
    <row r="466" spans="1:16" ht="25.5" x14ac:dyDescent="0.2">
      <c r="A466" s="363">
        <v>463</v>
      </c>
      <c r="B466" s="348">
        <v>44945</v>
      </c>
      <c r="C466" s="623">
        <v>44927</v>
      </c>
      <c r="D466" s="350" t="s">
        <v>96</v>
      </c>
      <c r="E466" s="350" t="s">
        <v>183</v>
      </c>
      <c r="F466" s="351">
        <v>879.61</v>
      </c>
      <c r="G466" s="350" t="s">
        <v>1123</v>
      </c>
      <c r="H466" s="350" t="s">
        <v>128</v>
      </c>
      <c r="I466" s="352" t="s">
        <v>1124</v>
      </c>
      <c r="J466" s="353" t="s">
        <v>577</v>
      </c>
      <c r="K466" s="354" t="s">
        <v>578</v>
      </c>
      <c r="L466" s="353">
        <v>758050783</v>
      </c>
      <c r="M466" s="379">
        <v>44945</v>
      </c>
      <c r="N466" s="70">
        <f t="shared" si="25"/>
        <v>1</v>
      </c>
      <c r="O466" s="70">
        <f t="shared" si="26"/>
        <v>1</v>
      </c>
      <c r="P466" s="135" t="str">
        <f t="shared" si="27"/>
        <v>Gastos_com_Pessoal</v>
      </c>
    </row>
    <row r="467" spans="1:16" s="319" customFormat="1" ht="25.5" x14ac:dyDescent="0.2">
      <c r="A467" s="363">
        <v>464</v>
      </c>
      <c r="B467" s="348">
        <v>44945</v>
      </c>
      <c r="C467" s="623">
        <v>44927</v>
      </c>
      <c r="D467" s="350" t="s">
        <v>96</v>
      </c>
      <c r="E467" s="350" t="s">
        <v>181</v>
      </c>
      <c r="F467" s="351">
        <v>2522.7399999999998</v>
      </c>
      <c r="G467" s="350" t="s">
        <v>1125</v>
      </c>
      <c r="H467" s="380" t="s">
        <v>128</v>
      </c>
      <c r="I467" s="352" t="s">
        <v>1124</v>
      </c>
      <c r="J467" s="353" t="s">
        <v>577</v>
      </c>
      <c r="K467" s="354" t="s">
        <v>578</v>
      </c>
      <c r="L467" s="384">
        <v>758050783</v>
      </c>
      <c r="M467" s="434">
        <v>44945</v>
      </c>
      <c r="N467" s="70">
        <f t="shared" si="25"/>
        <v>1</v>
      </c>
      <c r="O467" s="70">
        <f t="shared" si="26"/>
        <v>1</v>
      </c>
      <c r="P467" s="135" t="str">
        <f t="shared" si="27"/>
        <v>Gastos_com_Pessoal</v>
      </c>
    </row>
    <row r="468" spans="1:16" s="319" customFormat="1" ht="25.5" x14ac:dyDescent="0.2">
      <c r="A468" s="363">
        <v>465</v>
      </c>
      <c r="B468" s="381">
        <v>44945</v>
      </c>
      <c r="C468" s="433">
        <v>44896</v>
      </c>
      <c r="D468" s="380" t="s">
        <v>96</v>
      </c>
      <c r="E468" s="380" t="s">
        <v>171</v>
      </c>
      <c r="F468" s="383">
        <v>124634.27</v>
      </c>
      <c r="G468" s="350" t="s">
        <v>1126</v>
      </c>
      <c r="H468" s="380" t="s">
        <v>119</v>
      </c>
      <c r="I468" s="352" t="s">
        <v>1127</v>
      </c>
      <c r="J468" s="353" t="s">
        <v>577</v>
      </c>
      <c r="K468" s="354" t="s">
        <v>750</v>
      </c>
      <c r="L468" s="384" t="s">
        <v>515</v>
      </c>
      <c r="M468" s="434">
        <v>44945</v>
      </c>
      <c r="N468" s="70">
        <f t="shared" si="25"/>
        <v>1</v>
      </c>
      <c r="O468" s="70">
        <f t="shared" si="26"/>
        <v>0</v>
      </c>
      <c r="P468" s="135" t="str">
        <f t="shared" si="27"/>
        <v>Gastos_com_Pessoal</v>
      </c>
    </row>
    <row r="469" spans="1:16" ht="25.5" x14ac:dyDescent="0.2">
      <c r="A469" s="363">
        <v>466</v>
      </c>
      <c r="B469" s="381">
        <v>44945</v>
      </c>
      <c r="C469" s="433">
        <v>44896</v>
      </c>
      <c r="D469" s="380" t="s">
        <v>96</v>
      </c>
      <c r="E469" s="380" t="s">
        <v>98</v>
      </c>
      <c r="F469" s="383">
        <v>244495.68</v>
      </c>
      <c r="G469" s="350" t="s">
        <v>1128</v>
      </c>
      <c r="H469" s="350" t="s">
        <v>119</v>
      </c>
      <c r="I469" s="352" t="s">
        <v>1129</v>
      </c>
      <c r="J469" s="353" t="s">
        <v>577</v>
      </c>
      <c r="K469" s="354" t="s">
        <v>750</v>
      </c>
      <c r="L469" s="384" t="s">
        <v>515</v>
      </c>
      <c r="M469" s="434">
        <v>44945</v>
      </c>
      <c r="N469" s="70">
        <f t="shared" si="25"/>
        <v>1</v>
      </c>
      <c r="O469" s="70">
        <f t="shared" si="26"/>
        <v>0</v>
      </c>
      <c r="P469" s="135" t="str">
        <f t="shared" si="27"/>
        <v>Gastos_com_Pessoal</v>
      </c>
    </row>
    <row r="470" spans="1:16" ht="25.5" x14ac:dyDescent="0.2">
      <c r="A470" s="363">
        <v>467</v>
      </c>
      <c r="B470" s="348">
        <v>44945</v>
      </c>
      <c r="C470" s="623">
        <v>44896</v>
      </c>
      <c r="D470" s="350" t="s">
        <v>96</v>
      </c>
      <c r="E470" s="350" t="s">
        <v>98</v>
      </c>
      <c r="F470" s="351">
        <v>146515.34</v>
      </c>
      <c r="G470" s="350" t="s">
        <v>1130</v>
      </c>
      <c r="H470" s="350" t="s">
        <v>119</v>
      </c>
      <c r="I470" s="352" t="s">
        <v>487</v>
      </c>
      <c r="J470" s="353" t="s">
        <v>577</v>
      </c>
      <c r="K470" s="354" t="s">
        <v>750</v>
      </c>
      <c r="L470" s="353" t="s">
        <v>515</v>
      </c>
      <c r="M470" s="379">
        <v>44945</v>
      </c>
      <c r="N470" s="70">
        <f t="shared" si="25"/>
        <v>1</v>
      </c>
      <c r="O470" s="70">
        <f t="shared" si="26"/>
        <v>0</v>
      </c>
      <c r="P470" s="135" t="str">
        <f t="shared" si="27"/>
        <v>Gastos_com_Pessoal</v>
      </c>
    </row>
    <row r="471" spans="1:16" ht="36" x14ac:dyDescent="0.2">
      <c r="A471" s="363">
        <v>468</v>
      </c>
      <c r="B471" s="348">
        <v>44945</v>
      </c>
      <c r="C471" s="623">
        <v>44896</v>
      </c>
      <c r="D471" s="350" t="s">
        <v>107</v>
      </c>
      <c r="E471" s="350" t="s">
        <v>282</v>
      </c>
      <c r="F471" s="351">
        <v>860.73</v>
      </c>
      <c r="G471" s="350" t="s">
        <v>1131</v>
      </c>
      <c r="H471" s="350" t="s">
        <v>119</v>
      </c>
      <c r="I471" s="352" t="s">
        <v>1132</v>
      </c>
      <c r="J471" s="353" t="s">
        <v>554</v>
      </c>
      <c r="K471" s="354" t="s">
        <v>1133</v>
      </c>
      <c r="L471" s="353">
        <v>5952</v>
      </c>
      <c r="M471" s="379">
        <v>44945</v>
      </c>
      <c r="N471" s="70">
        <f t="shared" si="25"/>
        <v>1</v>
      </c>
      <c r="O471" s="70">
        <f t="shared" si="26"/>
        <v>0</v>
      </c>
      <c r="P471" s="135" t="str">
        <f t="shared" si="27"/>
        <v>Gastos_Gerais</v>
      </c>
    </row>
    <row r="472" spans="1:16" ht="36" x14ac:dyDescent="0.2">
      <c r="A472" s="363">
        <v>469</v>
      </c>
      <c r="B472" s="348">
        <v>44945</v>
      </c>
      <c r="C472" s="623">
        <v>44896</v>
      </c>
      <c r="D472" s="350" t="s">
        <v>107</v>
      </c>
      <c r="E472" s="350" t="s">
        <v>282</v>
      </c>
      <c r="F472" s="351">
        <v>277.66000000000003</v>
      </c>
      <c r="G472" s="350" t="s">
        <v>1134</v>
      </c>
      <c r="H472" s="350" t="s">
        <v>119</v>
      </c>
      <c r="I472" s="352" t="s">
        <v>1132</v>
      </c>
      <c r="J472" s="353" t="s">
        <v>554</v>
      </c>
      <c r="K472" s="354" t="s">
        <v>1133</v>
      </c>
      <c r="L472" s="353">
        <v>1708</v>
      </c>
      <c r="M472" s="379">
        <v>44945</v>
      </c>
      <c r="N472" s="70">
        <f t="shared" si="25"/>
        <v>1</v>
      </c>
      <c r="O472" s="70">
        <f t="shared" si="26"/>
        <v>0</v>
      </c>
      <c r="P472" s="135" t="str">
        <f t="shared" si="27"/>
        <v>Gastos_Gerais</v>
      </c>
    </row>
    <row r="473" spans="1:16" ht="36" x14ac:dyDescent="0.2">
      <c r="A473" s="363">
        <v>470</v>
      </c>
      <c r="B473" s="348">
        <v>44946</v>
      </c>
      <c r="C473" s="623">
        <v>44927</v>
      </c>
      <c r="D473" s="350" t="s">
        <v>107</v>
      </c>
      <c r="E473" s="350" t="s">
        <v>370</v>
      </c>
      <c r="F473" s="351">
        <v>573.79999999999995</v>
      </c>
      <c r="G473" s="350" t="s">
        <v>1135</v>
      </c>
      <c r="H473" s="350" t="s">
        <v>125</v>
      </c>
      <c r="I473" s="352" t="s">
        <v>1136</v>
      </c>
      <c r="J473" s="353" t="s">
        <v>554</v>
      </c>
      <c r="K473" s="354" t="s">
        <v>420</v>
      </c>
      <c r="L473" s="353">
        <v>36162</v>
      </c>
      <c r="M473" s="379">
        <v>44911</v>
      </c>
      <c r="N473" s="70">
        <f t="shared" si="25"/>
        <v>1</v>
      </c>
      <c r="O473" s="70">
        <f t="shared" si="26"/>
        <v>1</v>
      </c>
      <c r="P473" s="135" t="str">
        <f t="shared" si="27"/>
        <v>Gastos_Gerais</v>
      </c>
    </row>
    <row r="474" spans="1:16" ht="36" x14ac:dyDescent="0.2">
      <c r="A474" s="363">
        <v>471</v>
      </c>
      <c r="B474" s="348">
        <v>44946</v>
      </c>
      <c r="C474" s="623">
        <v>44927</v>
      </c>
      <c r="D474" s="350" t="s">
        <v>109</v>
      </c>
      <c r="E474" s="350" t="s">
        <v>377</v>
      </c>
      <c r="F474" s="351">
        <v>9311.2000000000007</v>
      </c>
      <c r="G474" s="352" t="s">
        <v>1137</v>
      </c>
      <c r="H474" s="350" t="s">
        <v>130</v>
      </c>
      <c r="I474" s="352" t="s">
        <v>424</v>
      </c>
      <c r="J474" s="353" t="s">
        <v>554</v>
      </c>
      <c r="K474" s="354" t="s">
        <v>420</v>
      </c>
      <c r="L474" s="353">
        <v>12</v>
      </c>
      <c r="M474" s="379">
        <v>44936</v>
      </c>
      <c r="N474" s="70">
        <f t="shared" si="25"/>
        <v>1</v>
      </c>
      <c r="O474" s="70">
        <f t="shared" si="26"/>
        <v>1</v>
      </c>
      <c r="P474" s="135" t="str">
        <f t="shared" si="27"/>
        <v>Aquisição_de_Bens_Permanentes</v>
      </c>
    </row>
    <row r="475" spans="1:16" ht="24" x14ac:dyDescent="0.2">
      <c r="A475" s="363">
        <v>472</v>
      </c>
      <c r="B475" s="348">
        <v>44946</v>
      </c>
      <c r="C475" s="623">
        <v>44927</v>
      </c>
      <c r="D475" s="350" t="s">
        <v>107</v>
      </c>
      <c r="E475" s="350" t="s">
        <v>298</v>
      </c>
      <c r="F475" s="351">
        <v>665</v>
      </c>
      <c r="G475" s="350" t="s">
        <v>1138</v>
      </c>
      <c r="H475" s="350" t="s">
        <v>132</v>
      </c>
      <c r="I475" s="352" t="s">
        <v>1139</v>
      </c>
      <c r="J475" s="353" t="s">
        <v>554</v>
      </c>
      <c r="K475" s="354" t="s">
        <v>420</v>
      </c>
      <c r="L475" s="353">
        <v>36826936</v>
      </c>
      <c r="M475" s="379">
        <v>44943</v>
      </c>
      <c r="N475" s="70">
        <f t="shared" si="25"/>
        <v>1</v>
      </c>
      <c r="O475" s="70">
        <f t="shared" si="26"/>
        <v>1</v>
      </c>
      <c r="P475" s="135" t="str">
        <f t="shared" si="27"/>
        <v>Gastos_Gerais</v>
      </c>
    </row>
    <row r="476" spans="1:16" ht="24" x14ac:dyDescent="0.2">
      <c r="A476" s="363">
        <v>473</v>
      </c>
      <c r="B476" s="348">
        <v>44946</v>
      </c>
      <c r="C476" s="623">
        <v>44927</v>
      </c>
      <c r="D476" s="350" t="s">
        <v>107</v>
      </c>
      <c r="E476" s="350" t="s">
        <v>290</v>
      </c>
      <c r="F476" s="351">
        <v>954.4</v>
      </c>
      <c r="G476" s="350" t="s">
        <v>290</v>
      </c>
      <c r="H476" s="350" t="s">
        <v>123</v>
      </c>
      <c r="I476" s="352" t="s">
        <v>619</v>
      </c>
      <c r="J476" s="353" t="s">
        <v>554</v>
      </c>
      <c r="K476" s="354" t="s">
        <v>420</v>
      </c>
      <c r="L476" s="353">
        <v>27000</v>
      </c>
      <c r="M476" s="379">
        <v>44935</v>
      </c>
      <c r="N476" s="70">
        <f t="shared" si="25"/>
        <v>1</v>
      </c>
      <c r="O476" s="70">
        <f t="shared" si="26"/>
        <v>1</v>
      </c>
      <c r="P476" s="135" t="str">
        <f t="shared" si="27"/>
        <v>Gastos_Gerais</v>
      </c>
    </row>
    <row r="477" spans="1:16" s="425" customFormat="1" ht="36" x14ac:dyDescent="0.2">
      <c r="A477" s="363">
        <v>474</v>
      </c>
      <c r="B477" s="381">
        <v>44946</v>
      </c>
      <c r="C477" s="433">
        <v>44927</v>
      </c>
      <c r="D477" s="380" t="s">
        <v>107</v>
      </c>
      <c r="E477" s="380" t="s">
        <v>252</v>
      </c>
      <c r="F477" s="383">
        <v>6222.45</v>
      </c>
      <c r="G477" s="380" t="s">
        <v>569</v>
      </c>
      <c r="H477" s="380" t="s">
        <v>119</v>
      </c>
      <c r="I477" s="380" t="s">
        <v>570</v>
      </c>
      <c r="J477" s="384" t="s">
        <v>554</v>
      </c>
      <c r="K477" s="384" t="s">
        <v>420</v>
      </c>
      <c r="L477" s="384">
        <v>202314</v>
      </c>
      <c r="M477" s="434">
        <v>44929</v>
      </c>
      <c r="N477" s="70">
        <f t="shared" si="25"/>
        <v>1</v>
      </c>
      <c r="O477" s="70">
        <f t="shared" si="26"/>
        <v>1</v>
      </c>
      <c r="P477" s="135" t="str">
        <f t="shared" si="27"/>
        <v>Gastos_Gerais</v>
      </c>
    </row>
    <row r="478" spans="1:16" ht="36" x14ac:dyDescent="0.2">
      <c r="A478" s="363">
        <v>475</v>
      </c>
      <c r="B478" s="348">
        <v>44946</v>
      </c>
      <c r="C478" s="623">
        <v>44927</v>
      </c>
      <c r="D478" s="350" t="s">
        <v>107</v>
      </c>
      <c r="E478" s="350" t="s">
        <v>370</v>
      </c>
      <c r="F478" s="351">
        <v>160</v>
      </c>
      <c r="G478" s="350" t="s">
        <v>1140</v>
      </c>
      <c r="H478" s="350" t="s">
        <v>131</v>
      </c>
      <c r="I478" s="352" t="s">
        <v>1057</v>
      </c>
      <c r="J478" s="353" t="s">
        <v>554</v>
      </c>
      <c r="K478" s="354" t="s">
        <v>420</v>
      </c>
      <c r="L478" s="353">
        <v>4737</v>
      </c>
      <c r="M478" s="379">
        <v>44942</v>
      </c>
      <c r="N478" s="70">
        <f t="shared" si="25"/>
        <v>1</v>
      </c>
      <c r="O478" s="70">
        <f t="shared" si="26"/>
        <v>1</v>
      </c>
      <c r="P478" s="135" t="str">
        <f t="shared" si="27"/>
        <v>Gastos_Gerais</v>
      </c>
    </row>
    <row r="479" spans="1:16" ht="24" x14ac:dyDescent="0.2">
      <c r="A479" s="363">
        <v>476</v>
      </c>
      <c r="B479" s="348">
        <v>44946</v>
      </c>
      <c r="C479" s="623">
        <v>44896</v>
      </c>
      <c r="D479" s="350" t="s">
        <v>107</v>
      </c>
      <c r="E479" s="350" t="s">
        <v>290</v>
      </c>
      <c r="F479" s="351">
        <v>2159.5</v>
      </c>
      <c r="G479" s="352" t="s">
        <v>290</v>
      </c>
      <c r="H479" s="350" t="s">
        <v>122</v>
      </c>
      <c r="I479" s="368" t="s">
        <v>1141</v>
      </c>
      <c r="J479" s="369" t="s">
        <v>554</v>
      </c>
      <c r="K479" s="370" t="s">
        <v>420</v>
      </c>
      <c r="L479" s="369">
        <v>46402</v>
      </c>
      <c r="M479" s="379">
        <v>44921</v>
      </c>
      <c r="N479" s="70">
        <f t="shared" si="25"/>
        <v>1</v>
      </c>
      <c r="O479" s="70">
        <f t="shared" si="26"/>
        <v>0</v>
      </c>
      <c r="P479" s="135" t="str">
        <f t="shared" si="27"/>
        <v>Gastos_Gerais</v>
      </c>
    </row>
    <row r="480" spans="1:16" ht="36" x14ac:dyDescent="0.2">
      <c r="A480" s="363">
        <v>477</v>
      </c>
      <c r="B480" s="348">
        <v>44946</v>
      </c>
      <c r="C480" s="623">
        <v>44927</v>
      </c>
      <c r="D480" s="350" t="s">
        <v>107</v>
      </c>
      <c r="E480" s="350" t="s">
        <v>310</v>
      </c>
      <c r="F480" s="351">
        <v>1647.4</v>
      </c>
      <c r="G480" s="366" t="s">
        <v>1142</v>
      </c>
      <c r="H480" s="350" t="s">
        <v>129</v>
      </c>
      <c r="I480" s="368" t="s">
        <v>1143</v>
      </c>
      <c r="J480" s="369" t="s">
        <v>554</v>
      </c>
      <c r="K480" s="370" t="s">
        <v>420</v>
      </c>
      <c r="L480" s="369">
        <v>65</v>
      </c>
      <c r="M480" s="379">
        <v>44945</v>
      </c>
      <c r="N480" s="70">
        <f t="shared" si="25"/>
        <v>1</v>
      </c>
      <c r="O480" s="70">
        <f t="shared" si="26"/>
        <v>1</v>
      </c>
      <c r="P480" s="135" t="str">
        <f t="shared" si="27"/>
        <v>Gastos_Gerais</v>
      </c>
    </row>
    <row r="481" spans="1:16" ht="24" x14ac:dyDescent="0.2">
      <c r="A481" s="363">
        <v>478</v>
      </c>
      <c r="B481" s="348">
        <v>44946</v>
      </c>
      <c r="C481" s="623">
        <v>44927</v>
      </c>
      <c r="D481" s="350" t="s">
        <v>107</v>
      </c>
      <c r="E481" s="350" t="s">
        <v>370</v>
      </c>
      <c r="F481" s="351">
        <v>32.4</v>
      </c>
      <c r="G481" s="352" t="s">
        <v>1144</v>
      </c>
      <c r="H481" s="350" t="s">
        <v>130</v>
      </c>
      <c r="I481" s="368" t="s">
        <v>866</v>
      </c>
      <c r="J481" s="369" t="s">
        <v>554</v>
      </c>
      <c r="K481" s="370" t="s">
        <v>420</v>
      </c>
      <c r="L481" s="369">
        <v>4368</v>
      </c>
      <c r="M481" s="379">
        <v>44937</v>
      </c>
      <c r="N481" s="70">
        <f t="shared" si="25"/>
        <v>1</v>
      </c>
      <c r="O481" s="70">
        <f t="shared" si="26"/>
        <v>1</v>
      </c>
      <c r="P481" s="135" t="str">
        <f t="shared" si="27"/>
        <v>Gastos_Gerais</v>
      </c>
    </row>
    <row r="482" spans="1:16" x14ac:dyDescent="0.2">
      <c r="A482" s="363">
        <v>479</v>
      </c>
      <c r="B482" s="364">
        <v>44946</v>
      </c>
      <c r="C482" s="622">
        <v>44927</v>
      </c>
      <c r="D482" s="366" t="s">
        <v>107</v>
      </c>
      <c r="E482" s="366" t="s">
        <v>320</v>
      </c>
      <c r="F482" s="367">
        <v>1500</v>
      </c>
      <c r="G482" s="366" t="s">
        <v>676</v>
      </c>
      <c r="H482" s="366" t="s">
        <v>127</v>
      </c>
      <c r="I482" s="366" t="s">
        <v>658</v>
      </c>
      <c r="J482" s="369" t="s">
        <v>554</v>
      </c>
      <c r="K482" s="370" t="s">
        <v>420</v>
      </c>
      <c r="L482" s="353">
        <v>2037242</v>
      </c>
      <c r="M482" s="379">
        <v>44948</v>
      </c>
      <c r="N482" s="70">
        <f t="shared" si="25"/>
        <v>1</v>
      </c>
      <c r="O482" s="70">
        <f t="shared" si="26"/>
        <v>1</v>
      </c>
      <c r="P482" s="135" t="str">
        <f t="shared" si="27"/>
        <v>Gastos_Gerais</v>
      </c>
    </row>
    <row r="483" spans="1:16" ht="24" x14ac:dyDescent="0.2">
      <c r="A483" s="363">
        <v>480</v>
      </c>
      <c r="B483" s="364">
        <v>44946</v>
      </c>
      <c r="C483" s="622">
        <v>44896</v>
      </c>
      <c r="D483" s="366" t="s">
        <v>107</v>
      </c>
      <c r="E483" s="366" t="s">
        <v>224</v>
      </c>
      <c r="F483" s="367">
        <v>21418.7</v>
      </c>
      <c r="G483" s="366" t="s">
        <v>552</v>
      </c>
      <c r="H483" s="366" t="s">
        <v>121</v>
      </c>
      <c r="I483" s="368" t="s">
        <v>957</v>
      </c>
      <c r="J483" s="369" t="s">
        <v>554</v>
      </c>
      <c r="K483" s="354" t="s">
        <v>555</v>
      </c>
      <c r="L483" s="353" t="s">
        <v>1145</v>
      </c>
      <c r="M483" s="379">
        <v>44946</v>
      </c>
      <c r="N483" s="70">
        <f t="shared" si="25"/>
        <v>1</v>
      </c>
      <c r="O483" s="70">
        <f t="shared" si="26"/>
        <v>0</v>
      </c>
      <c r="P483" s="135" t="str">
        <f t="shared" si="27"/>
        <v>Gastos_Gerais</v>
      </c>
    </row>
    <row r="484" spans="1:16" x14ac:dyDescent="0.2">
      <c r="A484" s="363">
        <v>481</v>
      </c>
      <c r="B484" s="348">
        <v>44946</v>
      </c>
      <c r="C484" s="623">
        <v>44896</v>
      </c>
      <c r="D484" s="350" t="s">
        <v>107</v>
      </c>
      <c r="E484" s="350" t="s">
        <v>222</v>
      </c>
      <c r="F484" s="351">
        <v>1872.74</v>
      </c>
      <c r="G484" s="350" t="s">
        <v>557</v>
      </c>
      <c r="H484" s="350" t="s">
        <v>131</v>
      </c>
      <c r="I484" s="352" t="s">
        <v>558</v>
      </c>
      <c r="J484" s="353" t="s">
        <v>554</v>
      </c>
      <c r="K484" s="354" t="s">
        <v>420</v>
      </c>
      <c r="L484" s="353">
        <v>93381865</v>
      </c>
      <c r="M484" s="379">
        <v>44946</v>
      </c>
      <c r="N484" s="70">
        <f t="shared" si="25"/>
        <v>1</v>
      </c>
      <c r="O484" s="70">
        <f t="shared" si="26"/>
        <v>0</v>
      </c>
      <c r="P484" s="135" t="str">
        <f t="shared" si="27"/>
        <v>Gastos_Gerais</v>
      </c>
    </row>
    <row r="485" spans="1:16" x14ac:dyDescent="0.2">
      <c r="A485" s="363">
        <v>482</v>
      </c>
      <c r="B485" s="348">
        <v>44946</v>
      </c>
      <c r="C485" s="623">
        <v>44896</v>
      </c>
      <c r="D485" s="350" t="s">
        <v>107</v>
      </c>
      <c r="E485" s="350" t="s">
        <v>222</v>
      </c>
      <c r="F485" s="351">
        <v>103.34</v>
      </c>
      <c r="G485" s="350" t="s">
        <v>557</v>
      </c>
      <c r="H485" s="350" t="s">
        <v>131</v>
      </c>
      <c r="I485" s="352" t="s">
        <v>558</v>
      </c>
      <c r="J485" s="353" t="s">
        <v>554</v>
      </c>
      <c r="K485" s="354" t="s">
        <v>420</v>
      </c>
      <c r="L485" s="353">
        <v>933400815</v>
      </c>
      <c r="M485" s="379">
        <v>44946</v>
      </c>
      <c r="N485" s="70">
        <f t="shared" si="25"/>
        <v>1</v>
      </c>
      <c r="O485" s="70">
        <f t="shared" si="26"/>
        <v>0</v>
      </c>
      <c r="P485" s="135" t="str">
        <f t="shared" si="27"/>
        <v>Gastos_Gerais</v>
      </c>
    </row>
    <row r="486" spans="1:16" ht="24" x14ac:dyDescent="0.2">
      <c r="A486" s="363">
        <v>483</v>
      </c>
      <c r="B486" s="364">
        <v>44946</v>
      </c>
      <c r="C486" s="622">
        <v>44927</v>
      </c>
      <c r="D486" s="366" t="s">
        <v>107</v>
      </c>
      <c r="E486" s="366" t="s">
        <v>292</v>
      </c>
      <c r="F486" s="367">
        <v>209</v>
      </c>
      <c r="G486" s="366" t="s">
        <v>1146</v>
      </c>
      <c r="H486" s="366" t="s">
        <v>120</v>
      </c>
      <c r="I486" s="368" t="s">
        <v>1147</v>
      </c>
      <c r="J486" s="369" t="s">
        <v>554</v>
      </c>
      <c r="K486" s="370" t="s">
        <v>420</v>
      </c>
      <c r="L486" s="369">
        <v>23981</v>
      </c>
      <c r="M486" s="379">
        <v>44937</v>
      </c>
      <c r="N486" s="70">
        <f t="shared" si="25"/>
        <v>1</v>
      </c>
      <c r="O486" s="70">
        <f t="shared" si="26"/>
        <v>1</v>
      </c>
      <c r="P486" s="135" t="str">
        <f t="shared" si="27"/>
        <v>Gastos_Gerais</v>
      </c>
    </row>
    <row r="487" spans="1:16" ht="24" x14ac:dyDescent="0.2">
      <c r="A487" s="363">
        <v>484</v>
      </c>
      <c r="B487" s="364">
        <v>44946</v>
      </c>
      <c r="C487" s="622">
        <v>44927</v>
      </c>
      <c r="D487" s="366" t="s">
        <v>107</v>
      </c>
      <c r="E487" s="366" t="s">
        <v>362</v>
      </c>
      <c r="F487" s="367">
        <v>45.5</v>
      </c>
      <c r="G487" s="366" t="s">
        <v>1148</v>
      </c>
      <c r="H487" s="366" t="s">
        <v>130</v>
      </c>
      <c r="I487" s="368" t="s">
        <v>1149</v>
      </c>
      <c r="J487" s="369" t="s">
        <v>559</v>
      </c>
      <c r="K487" s="370" t="s">
        <v>420</v>
      </c>
      <c r="L487" s="369">
        <v>20231</v>
      </c>
      <c r="M487" s="630">
        <v>44945</v>
      </c>
      <c r="N487" s="70">
        <f t="shared" si="25"/>
        <v>1</v>
      </c>
      <c r="O487" s="70">
        <f t="shared" si="26"/>
        <v>1</v>
      </c>
      <c r="P487" s="135" t="str">
        <f t="shared" si="27"/>
        <v>Gastos_Gerais</v>
      </c>
    </row>
    <row r="488" spans="1:16" ht="36" x14ac:dyDescent="0.2">
      <c r="A488" s="363">
        <v>485</v>
      </c>
      <c r="B488" s="364">
        <v>44946</v>
      </c>
      <c r="C488" s="622">
        <v>44927</v>
      </c>
      <c r="D488" s="366" t="s">
        <v>96</v>
      </c>
      <c r="E488" s="366" t="s">
        <v>196</v>
      </c>
      <c r="F488" s="367">
        <v>142.5</v>
      </c>
      <c r="G488" s="366" t="s">
        <v>1150</v>
      </c>
      <c r="H488" s="350" t="s">
        <v>119</v>
      </c>
      <c r="I488" s="352" t="s">
        <v>735</v>
      </c>
      <c r="J488" s="369" t="s">
        <v>559</v>
      </c>
      <c r="K488" s="354" t="s">
        <v>420</v>
      </c>
      <c r="L488" s="353">
        <v>202322605</v>
      </c>
      <c r="M488" s="379">
        <v>44952</v>
      </c>
      <c r="N488" s="70">
        <f t="shared" si="25"/>
        <v>1</v>
      </c>
      <c r="O488" s="70">
        <f t="shared" si="26"/>
        <v>1</v>
      </c>
      <c r="P488" s="135" t="str">
        <f t="shared" si="27"/>
        <v>Gastos_com_Pessoal</v>
      </c>
    </row>
    <row r="489" spans="1:16" ht="24" x14ac:dyDescent="0.2">
      <c r="A489" s="363">
        <v>486</v>
      </c>
      <c r="B489" s="364">
        <v>44946</v>
      </c>
      <c r="C489" s="622">
        <v>44927</v>
      </c>
      <c r="D489" s="366" t="s">
        <v>107</v>
      </c>
      <c r="E489" s="366" t="s">
        <v>310</v>
      </c>
      <c r="F489" s="367">
        <v>174.59</v>
      </c>
      <c r="G489" s="366" t="s">
        <v>1151</v>
      </c>
      <c r="H489" s="366" t="s">
        <v>130</v>
      </c>
      <c r="I489" s="368" t="s">
        <v>1152</v>
      </c>
      <c r="J489" s="369" t="s">
        <v>559</v>
      </c>
      <c r="K489" s="354" t="s">
        <v>420</v>
      </c>
      <c r="L489" s="353">
        <v>7552</v>
      </c>
      <c r="M489" s="379">
        <v>44945</v>
      </c>
      <c r="N489" s="70">
        <f t="shared" si="25"/>
        <v>1</v>
      </c>
      <c r="O489" s="70">
        <f t="shared" si="26"/>
        <v>1</v>
      </c>
      <c r="P489" s="135" t="str">
        <f t="shared" si="27"/>
        <v>Gastos_Gerais</v>
      </c>
    </row>
    <row r="490" spans="1:16" ht="24" x14ac:dyDescent="0.2">
      <c r="A490" s="363">
        <v>487</v>
      </c>
      <c r="B490" s="348">
        <v>44946</v>
      </c>
      <c r="C490" s="623">
        <v>44927</v>
      </c>
      <c r="D490" s="350" t="s">
        <v>107</v>
      </c>
      <c r="E490" s="350" t="s">
        <v>252</v>
      </c>
      <c r="F490" s="351">
        <v>450</v>
      </c>
      <c r="G490" s="350" t="s">
        <v>1153</v>
      </c>
      <c r="H490" s="350" t="s">
        <v>132</v>
      </c>
      <c r="I490" s="352" t="s">
        <v>1154</v>
      </c>
      <c r="J490" s="353" t="s">
        <v>559</v>
      </c>
      <c r="K490" s="354" t="s">
        <v>420</v>
      </c>
      <c r="L490" s="353">
        <v>51</v>
      </c>
      <c r="M490" s="379">
        <v>44945</v>
      </c>
      <c r="N490" s="70">
        <f t="shared" si="25"/>
        <v>1</v>
      </c>
      <c r="O490" s="70">
        <f t="shared" si="26"/>
        <v>1</v>
      </c>
      <c r="P490" s="135" t="str">
        <f t="shared" si="27"/>
        <v>Gastos_Gerais</v>
      </c>
    </row>
    <row r="491" spans="1:16" ht="24" x14ac:dyDescent="0.2">
      <c r="A491" s="363">
        <v>488</v>
      </c>
      <c r="B491" s="348">
        <v>44946</v>
      </c>
      <c r="C491" s="623">
        <v>44927</v>
      </c>
      <c r="D491" s="350" t="s">
        <v>107</v>
      </c>
      <c r="E491" s="350" t="s">
        <v>334</v>
      </c>
      <c r="F491" s="351">
        <v>120</v>
      </c>
      <c r="G491" s="350" t="s">
        <v>1155</v>
      </c>
      <c r="H491" s="350" t="s">
        <v>127</v>
      </c>
      <c r="I491" s="352" t="s">
        <v>1156</v>
      </c>
      <c r="J491" s="353" t="s">
        <v>577</v>
      </c>
      <c r="K491" s="354" t="s">
        <v>578</v>
      </c>
      <c r="L491" s="353">
        <v>958399298</v>
      </c>
      <c r="M491" s="379">
        <v>44946</v>
      </c>
      <c r="N491" s="70">
        <f t="shared" si="25"/>
        <v>1</v>
      </c>
      <c r="O491" s="70">
        <f t="shared" si="26"/>
        <v>1</v>
      </c>
      <c r="P491" s="135" t="str">
        <f t="shared" si="27"/>
        <v>Gastos_Gerais</v>
      </c>
    </row>
    <row r="492" spans="1:16" ht="24" x14ac:dyDescent="0.2">
      <c r="A492" s="363">
        <v>489</v>
      </c>
      <c r="B492" s="348">
        <v>44946</v>
      </c>
      <c r="C492" s="623">
        <v>44927</v>
      </c>
      <c r="D492" s="350" t="s">
        <v>107</v>
      </c>
      <c r="E492" s="350" t="s">
        <v>334</v>
      </c>
      <c r="F492" s="351">
        <v>120</v>
      </c>
      <c r="G492" s="350" t="s">
        <v>1157</v>
      </c>
      <c r="H492" s="350" t="s">
        <v>127</v>
      </c>
      <c r="I492" s="352" t="s">
        <v>1158</v>
      </c>
      <c r="J492" s="353" t="s">
        <v>577</v>
      </c>
      <c r="K492" s="354" t="s">
        <v>578</v>
      </c>
      <c r="L492" s="353">
        <v>958399298</v>
      </c>
      <c r="M492" s="379">
        <v>44946</v>
      </c>
      <c r="N492" s="70">
        <f t="shared" si="25"/>
        <v>1</v>
      </c>
      <c r="O492" s="70">
        <f t="shared" si="26"/>
        <v>1</v>
      </c>
      <c r="P492" s="135" t="str">
        <f t="shared" si="27"/>
        <v>Gastos_Gerais</v>
      </c>
    </row>
    <row r="493" spans="1:16" ht="24" x14ac:dyDescent="0.2">
      <c r="A493" s="363">
        <v>490</v>
      </c>
      <c r="B493" s="348">
        <v>44946</v>
      </c>
      <c r="C493" s="623">
        <v>44927</v>
      </c>
      <c r="D493" s="350" t="s">
        <v>107</v>
      </c>
      <c r="E493" s="350" t="s">
        <v>334</v>
      </c>
      <c r="F493" s="351">
        <v>92.66</v>
      </c>
      <c r="G493" s="350" t="s">
        <v>1159</v>
      </c>
      <c r="H493" s="350" t="s">
        <v>124</v>
      </c>
      <c r="I493" s="352" t="s">
        <v>1160</v>
      </c>
      <c r="J493" s="353" t="s">
        <v>577</v>
      </c>
      <c r="K493" s="354" t="s">
        <v>578</v>
      </c>
      <c r="L493" s="353">
        <v>958399298</v>
      </c>
      <c r="M493" s="379">
        <v>44946</v>
      </c>
      <c r="N493" s="70">
        <f t="shared" si="25"/>
        <v>1</v>
      </c>
      <c r="O493" s="70">
        <f t="shared" si="26"/>
        <v>1</v>
      </c>
      <c r="P493" s="135" t="str">
        <f t="shared" si="27"/>
        <v>Gastos_Gerais</v>
      </c>
    </row>
    <row r="494" spans="1:16" ht="36" x14ac:dyDescent="0.2">
      <c r="A494" s="363">
        <v>491</v>
      </c>
      <c r="B494" s="348">
        <v>44946</v>
      </c>
      <c r="C494" s="623">
        <v>44927</v>
      </c>
      <c r="D494" s="350" t="s">
        <v>107</v>
      </c>
      <c r="E494" s="350" t="s">
        <v>334</v>
      </c>
      <c r="F494" s="351">
        <v>127.11</v>
      </c>
      <c r="G494" s="350" t="s">
        <v>1161</v>
      </c>
      <c r="H494" s="350" t="s">
        <v>124</v>
      </c>
      <c r="I494" s="352" t="s">
        <v>1162</v>
      </c>
      <c r="J494" s="353" t="s">
        <v>577</v>
      </c>
      <c r="K494" s="354" t="s">
        <v>578</v>
      </c>
      <c r="L494" s="353">
        <v>958399298</v>
      </c>
      <c r="M494" s="379">
        <v>44946</v>
      </c>
      <c r="N494" s="70">
        <f t="shared" si="25"/>
        <v>1</v>
      </c>
      <c r="O494" s="70">
        <f t="shared" si="26"/>
        <v>1</v>
      </c>
      <c r="P494" s="135" t="str">
        <f t="shared" si="27"/>
        <v>Gastos_Gerais</v>
      </c>
    </row>
    <row r="495" spans="1:16" ht="24" x14ac:dyDescent="0.2">
      <c r="A495" s="363">
        <v>492</v>
      </c>
      <c r="B495" s="348">
        <v>44949</v>
      </c>
      <c r="C495" s="623">
        <v>44927</v>
      </c>
      <c r="D495" s="350" t="s">
        <v>107</v>
      </c>
      <c r="E495" s="350" t="s">
        <v>346</v>
      </c>
      <c r="F495" s="351">
        <v>10062.83</v>
      </c>
      <c r="G495" s="350" t="s">
        <v>1163</v>
      </c>
      <c r="H495" s="350" t="s">
        <v>121</v>
      </c>
      <c r="I495" s="352" t="s">
        <v>1164</v>
      </c>
      <c r="J495" s="353" t="s">
        <v>554</v>
      </c>
      <c r="K495" s="354" t="s">
        <v>420</v>
      </c>
      <c r="L495" s="353">
        <v>39</v>
      </c>
      <c r="M495" s="379">
        <v>44944</v>
      </c>
      <c r="N495" s="70">
        <f t="shared" si="25"/>
        <v>1</v>
      </c>
      <c r="O495" s="70">
        <f t="shared" si="26"/>
        <v>1</v>
      </c>
      <c r="P495" s="135" t="str">
        <f t="shared" si="27"/>
        <v>Gastos_Gerais</v>
      </c>
    </row>
    <row r="496" spans="1:16" ht="24" x14ac:dyDescent="0.2">
      <c r="A496" s="363">
        <v>493</v>
      </c>
      <c r="B496" s="348">
        <v>44949</v>
      </c>
      <c r="C496" s="623">
        <v>44927</v>
      </c>
      <c r="D496" s="350" t="s">
        <v>107</v>
      </c>
      <c r="E496" s="350" t="s">
        <v>262</v>
      </c>
      <c r="F496" s="351">
        <v>285</v>
      </c>
      <c r="G496" s="350" t="s">
        <v>1165</v>
      </c>
      <c r="H496" s="350" t="s">
        <v>122</v>
      </c>
      <c r="I496" s="352" t="s">
        <v>1166</v>
      </c>
      <c r="J496" s="353" t="s">
        <v>554</v>
      </c>
      <c r="K496" s="354" t="s">
        <v>420</v>
      </c>
      <c r="L496" s="353">
        <v>414</v>
      </c>
      <c r="M496" s="379">
        <v>44943</v>
      </c>
      <c r="N496" s="70">
        <f t="shared" si="25"/>
        <v>1</v>
      </c>
      <c r="O496" s="70">
        <f t="shared" si="26"/>
        <v>1</v>
      </c>
      <c r="P496" s="135" t="str">
        <f t="shared" si="27"/>
        <v>Gastos_Gerais</v>
      </c>
    </row>
    <row r="497" spans="1:16" ht="24" x14ac:dyDescent="0.2">
      <c r="A497" s="363">
        <v>494</v>
      </c>
      <c r="B497" s="364">
        <v>44949</v>
      </c>
      <c r="C497" s="622">
        <v>44927</v>
      </c>
      <c r="D497" s="366" t="s">
        <v>107</v>
      </c>
      <c r="E497" s="366" t="s">
        <v>262</v>
      </c>
      <c r="F497" s="367">
        <v>120</v>
      </c>
      <c r="G497" s="366" t="s">
        <v>1167</v>
      </c>
      <c r="H497" s="366" t="s">
        <v>122</v>
      </c>
      <c r="I497" s="368" t="s">
        <v>1166</v>
      </c>
      <c r="J497" s="369" t="s">
        <v>554</v>
      </c>
      <c r="K497" s="370" t="s">
        <v>420</v>
      </c>
      <c r="L497" s="369">
        <v>202311</v>
      </c>
      <c r="M497" s="630">
        <v>44943</v>
      </c>
      <c r="N497" s="70">
        <f t="shared" si="25"/>
        <v>1</v>
      </c>
      <c r="O497" s="70">
        <f t="shared" si="26"/>
        <v>1</v>
      </c>
      <c r="P497" s="135" t="str">
        <f t="shared" si="27"/>
        <v>Gastos_Gerais</v>
      </c>
    </row>
    <row r="498" spans="1:16" ht="24" x14ac:dyDescent="0.2">
      <c r="A498" s="363">
        <v>495</v>
      </c>
      <c r="B498" s="348">
        <v>44949</v>
      </c>
      <c r="C498" s="623">
        <v>44927</v>
      </c>
      <c r="D498" s="350" t="s">
        <v>107</v>
      </c>
      <c r="E498" s="350" t="s">
        <v>320</v>
      </c>
      <c r="F498" s="351">
        <v>1500</v>
      </c>
      <c r="G498" s="350" t="s">
        <v>657</v>
      </c>
      <c r="H498" s="350" t="s">
        <v>123</v>
      </c>
      <c r="I498" s="352" t="s">
        <v>658</v>
      </c>
      <c r="J498" s="353" t="s">
        <v>554</v>
      </c>
      <c r="K498" s="354" t="s">
        <v>420</v>
      </c>
      <c r="L498" s="353">
        <v>2037917</v>
      </c>
      <c r="M498" s="379">
        <v>44950</v>
      </c>
      <c r="N498" s="70">
        <f t="shared" si="25"/>
        <v>1</v>
      </c>
      <c r="O498" s="70">
        <f t="shared" si="26"/>
        <v>1</v>
      </c>
      <c r="P498" s="135" t="str">
        <f t="shared" si="27"/>
        <v>Gastos_Gerais</v>
      </c>
    </row>
    <row r="499" spans="1:16" ht="48" x14ac:dyDescent="0.2">
      <c r="A499" s="363">
        <v>496</v>
      </c>
      <c r="B499" s="348">
        <v>44949</v>
      </c>
      <c r="C499" s="623">
        <v>44927</v>
      </c>
      <c r="D499" s="350" t="s">
        <v>107</v>
      </c>
      <c r="E499" s="350" t="s">
        <v>358</v>
      </c>
      <c r="F499" s="351">
        <v>339.1</v>
      </c>
      <c r="G499" s="350" t="s">
        <v>1168</v>
      </c>
      <c r="H499" s="350" t="s">
        <v>132</v>
      </c>
      <c r="I499" s="352" t="s">
        <v>1169</v>
      </c>
      <c r="J499" s="353" t="s">
        <v>554</v>
      </c>
      <c r="K499" s="354" t="s">
        <v>420</v>
      </c>
      <c r="L499" s="353">
        <v>31911</v>
      </c>
      <c r="M499" s="379">
        <v>44946</v>
      </c>
      <c r="N499" s="70">
        <f t="shared" si="25"/>
        <v>1</v>
      </c>
      <c r="O499" s="70">
        <f t="shared" si="26"/>
        <v>1</v>
      </c>
      <c r="P499" s="135" t="str">
        <f t="shared" si="27"/>
        <v>Gastos_Gerais</v>
      </c>
    </row>
    <row r="500" spans="1:16" x14ac:dyDescent="0.2">
      <c r="A500" s="363">
        <v>497</v>
      </c>
      <c r="B500" s="348">
        <v>44949</v>
      </c>
      <c r="C500" s="623">
        <v>44927</v>
      </c>
      <c r="D500" s="350" t="s">
        <v>107</v>
      </c>
      <c r="E500" s="350" t="s">
        <v>328</v>
      </c>
      <c r="F500" s="351">
        <v>130</v>
      </c>
      <c r="G500" s="350" t="s">
        <v>1170</v>
      </c>
      <c r="H500" s="350" t="s">
        <v>132</v>
      </c>
      <c r="I500" s="352" t="s">
        <v>1171</v>
      </c>
      <c r="J500" s="353" t="s">
        <v>554</v>
      </c>
      <c r="K500" s="354" t="s">
        <v>420</v>
      </c>
      <c r="L500" s="353">
        <v>63</v>
      </c>
      <c r="M500" s="379">
        <v>44949</v>
      </c>
      <c r="N500" s="70">
        <f t="shared" si="25"/>
        <v>1</v>
      </c>
      <c r="O500" s="70">
        <f t="shared" si="26"/>
        <v>1</v>
      </c>
      <c r="P500" s="135" t="str">
        <f t="shared" si="27"/>
        <v>Gastos_Gerais</v>
      </c>
    </row>
    <row r="501" spans="1:16" ht="24" x14ac:dyDescent="0.2">
      <c r="A501" s="363">
        <v>498</v>
      </c>
      <c r="B501" s="348">
        <v>44949</v>
      </c>
      <c r="C501" s="623">
        <v>44927</v>
      </c>
      <c r="D501" s="350" t="s">
        <v>107</v>
      </c>
      <c r="E501" s="350" t="s">
        <v>360</v>
      </c>
      <c r="F501" s="351">
        <v>1350</v>
      </c>
      <c r="G501" s="350" t="s">
        <v>1172</v>
      </c>
      <c r="H501" s="350" t="s">
        <v>123</v>
      </c>
      <c r="I501" s="352" t="s">
        <v>1173</v>
      </c>
      <c r="J501" s="353" t="s">
        <v>554</v>
      </c>
      <c r="K501" s="354" t="s">
        <v>420</v>
      </c>
      <c r="L501" s="353">
        <v>20236</v>
      </c>
      <c r="M501" s="379">
        <v>44946</v>
      </c>
      <c r="N501" s="70">
        <f t="shared" si="25"/>
        <v>1</v>
      </c>
      <c r="O501" s="70">
        <f t="shared" si="26"/>
        <v>1</v>
      </c>
      <c r="P501" s="135" t="str">
        <f t="shared" si="27"/>
        <v>Gastos_Gerais</v>
      </c>
    </row>
    <row r="502" spans="1:16" ht="24" x14ac:dyDescent="0.2">
      <c r="A502" s="363">
        <v>499</v>
      </c>
      <c r="B502" s="348">
        <v>44949</v>
      </c>
      <c r="C502" s="623">
        <v>44896</v>
      </c>
      <c r="D502" s="350" t="s">
        <v>107</v>
      </c>
      <c r="E502" s="350" t="s">
        <v>294</v>
      </c>
      <c r="F502" s="351">
        <v>47461.05</v>
      </c>
      <c r="G502" s="350" t="s">
        <v>1174</v>
      </c>
      <c r="H502" s="350" t="s">
        <v>130</v>
      </c>
      <c r="I502" s="352" t="s">
        <v>1017</v>
      </c>
      <c r="J502" s="353" t="s">
        <v>559</v>
      </c>
      <c r="K502" s="354" t="s">
        <v>420</v>
      </c>
      <c r="L502" s="353">
        <v>1129</v>
      </c>
      <c r="M502" s="379">
        <v>44942</v>
      </c>
      <c r="N502" s="70">
        <f t="shared" si="25"/>
        <v>1</v>
      </c>
      <c r="O502" s="70">
        <f t="shared" si="26"/>
        <v>0</v>
      </c>
      <c r="P502" s="135" t="str">
        <f t="shared" si="27"/>
        <v>Gastos_Gerais</v>
      </c>
    </row>
    <row r="503" spans="1:16" ht="36" x14ac:dyDescent="0.2">
      <c r="A503" s="363">
        <v>500</v>
      </c>
      <c r="B503" s="348">
        <v>44949</v>
      </c>
      <c r="C503" s="623">
        <v>44896</v>
      </c>
      <c r="D503" s="350" t="s">
        <v>107</v>
      </c>
      <c r="E503" s="350" t="s">
        <v>310</v>
      </c>
      <c r="F503" s="351">
        <v>118.4</v>
      </c>
      <c r="G503" s="350" t="s">
        <v>1175</v>
      </c>
      <c r="H503" s="350" t="s">
        <v>123</v>
      </c>
      <c r="I503" s="352" t="s">
        <v>1176</v>
      </c>
      <c r="J503" s="353" t="s">
        <v>559</v>
      </c>
      <c r="K503" s="354" t="s">
        <v>420</v>
      </c>
      <c r="L503" s="353">
        <v>2988</v>
      </c>
      <c r="M503" s="379">
        <v>44946</v>
      </c>
      <c r="N503" s="70">
        <f t="shared" si="25"/>
        <v>1</v>
      </c>
      <c r="O503" s="70">
        <f t="shared" si="26"/>
        <v>0</v>
      </c>
      <c r="P503" s="135" t="str">
        <f t="shared" si="27"/>
        <v>Gastos_Gerais</v>
      </c>
    </row>
    <row r="504" spans="1:16" ht="24" x14ac:dyDescent="0.2">
      <c r="A504" s="363">
        <v>501</v>
      </c>
      <c r="B504" s="348">
        <v>44949</v>
      </c>
      <c r="C504" s="623">
        <v>44896</v>
      </c>
      <c r="D504" s="350" t="s">
        <v>107</v>
      </c>
      <c r="E504" s="350" t="s">
        <v>360</v>
      </c>
      <c r="F504" s="351">
        <v>86</v>
      </c>
      <c r="G504" s="350" t="s">
        <v>1177</v>
      </c>
      <c r="H504" s="350" t="s">
        <v>122</v>
      </c>
      <c r="I504" s="352" t="s">
        <v>1178</v>
      </c>
      <c r="J504" s="353" t="s">
        <v>559</v>
      </c>
      <c r="K504" s="354" t="s">
        <v>420</v>
      </c>
      <c r="L504" s="353">
        <v>1156</v>
      </c>
      <c r="M504" s="379">
        <v>44949</v>
      </c>
      <c r="N504" s="70">
        <f t="shared" si="25"/>
        <v>1</v>
      </c>
      <c r="O504" s="70">
        <f t="shared" si="26"/>
        <v>0</v>
      </c>
      <c r="P504" s="135" t="str">
        <f t="shared" si="27"/>
        <v>Gastos_Gerais</v>
      </c>
    </row>
    <row r="505" spans="1:16" ht="25.5" x14ac:dyDescent="0.2">
      <c r="A505" s="363">
        <v>502</v>
      </c>
      <c r="B505" s="348">
        <v>44949</v>
      </c>
      <c r="C505" s="623">
        <v>44927</v>
      </c>
      <c r="D505" s="350" t="s">
        <v>96</v>
      </c>
      <c r="E505" s="350" t="s">
        <v>179</v>
      </c>
      <c r="F505" s="351">
        <v>364.88</v>
      </c>
      <c r="G505" s="350" t="s">
        <v>595</v>
      </c>
      <c r="H505" s="350" t="s">
        <v>123</v>
      </c>
      <c r="I505" s="352" t="s">
        <v>1179</v>
      </c>
      <c r="J505" s="353" t="s">
        <v>577</v>
      </c>
      <c r="K505" s="354" t="s">
        <v>578</v>
      </c>
      <c r="L505" s="353">
        <v>158664216</v>
      </c>
      <c r="M505" s="379">
        <v>44949</v>
      </c>
      <c r="N505" s="70">
        <f t="shared" si="25"/>
        <v>1</v>
      </c>
      <c r="O505" s="70">
        <f t="shared" si="26"/>
        <v>1</v>
      </c>
      <c r="P505" s="135" t="str">
        <f t="shared" si="27"/>
        <v>Gastos_com_Pessoal</v>
      </c>
    </row>
    <row r="506" spans="1:16" ht="25.5" x14ac:dyDescent="0.2">
      <c r="A506" s="363">
        <v>503</v>
      </c>
      <c r="B506" s="348">
        <v>44949</v>
      </c>
      <c r="C506" s="623">
        <v>44927</v>
      </c>
      <c r="D506" s="350" t="s">
        <v>96</v>
      </c>
      <c r="E506" s="350" t="s">
        <v>181</v>
      </c>
      <c r="F506" s="351">
        <v>2373.4899999999998</v>
      </c>
      <c r="G506" s="350" t="s">
        <v>597</v>
      </c>
      <c r="H506" s="350" t="s">
        <v>123</v>
      </c>
      <c r="I506" s="352" t="s">
        <v>1179</v>
      </c>
      <c r="J506" s="353" t="s">
        <v>577</v>
      </c>
      <c r="K506" s="354" t="s">
        <v>578</v>
      </c>
      <c r="L506" s="353">
        <v>158664216</v>
      </c>
      <c r="M506" s="379">
        <v>44949</v>
      </c>
      <c r="N506" s="70">
        <f t="shared" si="25"/>
        <v>1</v>
      </c>
      <c r="O506" s="70">
        <f t="shared" si="26"/>
        <v>1</v>
      </c>
      <c r="P506" s="135" t="str">
        <f t="shared" si="27"/>
        <v>Gastos_com_Pessoal</v>
      </c>
    </row>
    <row r="507" spans="1:16" ht="25.5" x14ac:dyDescent="0.2">
      <c r="A507" s="363">
        <v>504</v>
      </c>
      <c r="B507" s="348">
        <v>44949</v>
      </c>
      <c r="C507" s="623">
        <v>44927</v>
      </c>
      <c r="D507" s="350" t="s">
        <v>96</v>
      </c>
      <c r="E507" s="350" t="s">
        <v>183</v>
      </c>
      <c r="F507" s="351">
        <v>791.16</v>
      </c>
      <c r="G507" s="350" t="s">
        <v>598</v>
      </c>
      <c r="H507" s="350" t="s">
        <v>123</v>
      </c>
      <c r="I507" s="352" t="s">
        <v>1179</v>
      </c>
      <c r="J507" s="353" t="s">
        <v>577</v>
      </c>
      <c r="K507" s="354" t="s">
        <v>578</v>
      </c>
      <c r="L507" s="353">
        <v>158664216</v>
      </c>
      <c r="M507" s="379">
        <v>44949</v>
      </c>
      <c r="N507" s="70">
        <f t="shared" si="25"/>
        <v>1</v>
      </c>
      <c r="O507" s="70">
        <f t="shared" si="26"/>
        <v>1</v>
      </c>
      <c r="P507" s="135" t="str">
        <f t="shared" si="27"/>
        <v>Gastos_com_Pessoal</v>
      </c>
    </row>
    <row r="508" spans="1:16" ht="36" x14ac:dyDescent="0.2">
      <c r="A508" s="363">
        <v>505</v>
      </c>
      <c r="B508" s="348">
        <v>44949</v>
      </c>
      <c r="C508" s="623">
        <v>44927</v>
      </c>
      <c r="D508" s="350" t="s">
        <v>96</v>
      </c>
      <c r="E508" s="350" t="s">
        <v>185</v>
      </c>
      <c r="F508" s="351">
        <v>4412.7299999999996</v>
      </c>
      <c r="G508" s="350" t="s">
        <v>599</v>
      </c>
      <c r="H508" s="350" t="s">
        <v>123</v>
      </c>
      <c r="I508" s="352" t="s">
        <v>1179</v>
      </c>
      <c r="J508" s="353" t="s">
        <v>577</v>
      </c>
      <c r="K508" s="354" t="s">
        <v>578</v>
      </c>
      <c r="L508" s="353">
        <v>158664216</v>
      </c>
      <c r="M508" s="379">
        <v>44949</v>
      </c>
      <c r="N508" s="70">
        <f t="shared" si="25"/>
        <v>1</v>
      </c>
      <c r="O508" s="70">
        <f t="shared" si="26"/>
        <v>1</v>
      </c>
      <c r="P508" s="135" t="str">
        <f t="shared" si="27"/>
        <v>Gastos_com_Pessoal</v>
      </c>
    </row>
    <row r="509" spans="1:16" ht="25.5" x14ac:dyDescent="0.2">
      <c r="A509" s="363">
        <v>506</v>
      </c>
      <c r="B509" s="348">
        <v>44949</v>
      </c>
      <c r="C509" s="623">
        <v>44927</v>
      </c>
      <c r="D509" s="350" t="s">
        <v>96</v>
      </c>
      <c r="E509" s="350" t="s">
        <v>179</v>
      </c>
      <c r="F509" s="351">
        <v>344.22</v>
      </c>
      <c r="G509" s="350" t="s">
        <v>595</v>
      </c>
      <c r="H509" s="350" t="s">
        <v>131</v>
      </c>
      <c r="I509" s="352" t="s">
        <v>1180</v>
      </c>
      <c r="J509" s="353" t="s">
        <v>577</v>
      </c>
      <c r="K509" s="354" t="s">
        <v>578</v>
      </c>
      <c r="L509" s="353">
        <v>158664216</v>
      </c>
      <c r="M509" s="379">
        <v>44949</v>
      </c>
      <c r="N509" s="70">
        <f t="shared" si="25"/>
        <v>1</v>
      </c>
      <c r="O509" s="70">
        <f t="shared" si="26"/>
        <v>1</v>
      </c>
      <c r="P509" s="135" t="str">
        <f t="shared" si="27"/>
        <v>Gastos_com_Pessoal</v>
      </c>
    </row>
    <row r="510" spans="1:16" ht="25.5" x14ac:dyDescent="0.2">
      <c r="A510" s="363">
        <v>507</v>
      </c>
      <c r="B510" s="348">
        <v>44949</v>
      </c>
      <c r="C510" s="623">
        <v>44927</v>
      </c>
      <c r="D510" s="350" t="s">
        <v>96</v>
      </c>
      <c r="E510" s="350" t="s">
        <v>181</v>
      </c>
      <c r="F510" s="351">
        <v>1590.34</v>
      </c>
      <c r="G510" s="350" t="s">
        <v>597</v>
      </c>
      <c r="H510" s="350" t="s">
        <v>131</v>
      </c>
      <c r="I510" s="352" t="s">
        <v>1180</v>
      </c>
      <c r="J510" s="353" t="s">
        <v>577</v>
      </c>
      <c r="K510" s="354" t="s">
        <v>578</v>
      </c>
      <c r="L510" s="353">
        <v>158664216</v>
      </c>
      <c r="M510" s="379">
        <v>44949</v>
      </c>
      <c r="N510" s="70">
        <f t="shared" si="25"/>
        <v>1</v>
      </c>
      <c r="O510" s="70">
        <f t="shared" si="26"/>
        <v>1</v>
      </c>
      <c r="P510" s="135" t="str">
        <f t="shared" si="27"/>
        <v>Gastos_com_Pessoal</v>
      </c>
    </row>
    <row r="511" spans="1:16" ht="25.5" x14ac:dyDescent="0.2">
      <c r="A511" s="363">
        <v>508</v>
      </c>
      <c r="B511" s="348">
        <v>44949</v>
      </c>
      <c r="C511" s="623">
        <v>44927</v>
      </c>
      <c r="D511" s="350" t="s">
        <v>96</v>
      </c>
      <c r="E511" s="350" t="s">
        <v>183</v>
      </c>
      <c r="F511" s="351">
        <v>530.11</v>
      </c>
      <c r="G511" s="350" t="s">
        <v>598</v>
      </c>
      <c r="H511" s="350" t="s">
        <v>131</v>
      </c>
      <c r="I511" s="352" t="s">
        <v>1180</v>
      </c>
      <c r="J511" s="353" t="s">
        <v>577</v>
      </c>
      <c r="K511" s="354" t="s">
        <v>578</v>
      </c>
      <c r="L511" s="353">
        <v>158664216</v>
      </c>
      <c r="M511" s="379">
        <v>44949</v>
      </c>
      <c r="N511" s="70">
        <f t="shared" si="25"/>
        <v>1</v>
      </c>
      <c r="O511" s="70">
        <f t="shared" si="26"/>
        <v>1</v>
      </c>
      <c r="P511" s="135" t="str">
        <f t="shared" si="27"/>
        <v>Gastos_com_Pessoal</v>
      </c>
    </row>
    <row r="512" spans="1:16" ht="36" x14ac:dyDescent="0.2">
      <c r="A512" s="363">
        <v>509</v>
      </c>
      <c r="B512" s="348">
        <v>44949</v>
      </c>
      <c r="C512" s="623">
        <v>44927</v>
      </c>
      <c r="D512" s="350" t="s">
        <v>96</v>
      </c>
      <c r="E512" s="350" t="s">
        <v>185</v>
      </c>
      <c r="F512" s="351">
        <v>4133.59</v>
      </c>
      <c r="G512" s="350" t="s">
        <v>599</v>
      </c>
      <c r="H512" s="350" t="s">
        <v>131</v>
      </c>
      <c r="I512" s="352" t="s">
        <v>1180</v>
      </c>
      <c r="J512" s="353" t="s">
        <v>577</v>
      </c>
      <c r="K512" s="354" t="s">
        <v>578</v>
      </c>
      <c r="L512" s="353">
        <v>158664216</v>
      </c>
      <c r="M512" s="379">
        <v>44949</v>
      </c>
      <c r="N512" s="70">
        <f t="shared" si="25"/>
        <v>1</v>
      </c>
      <c r="O512" s="70">
        <f t="shared" si="26"/>
        <v>1</v>
      </c>
      <c r="P512" s="135" t="str">
        <f t="shared" si="27"/>
        <v>Gastos_com_Pessoal</v>
      </c>
    </row>
    <row r="513" spans="1:16" ht="25.5" x14ac:dyDescent="0.2">
      <c r="A513" s="363">
        <v>510</v>
      </c>
      <c r="B513" s="348">
        <v>44949</v>
      </c>
      <c r="C513" s="623">
        <v>44927</v>
      </c>
      <c r="D513" s="350" t="s">
        <v>96</v>
      </c>
      <c r="E513" s="350" t="s">
        <v>179</v>
      </c>
      <c r="F513" s="351">
        <v>364.88</v>
      </c>
      <c r="G513" s="350" t="s">
        <v>595</v>
      </c>
      <c r="H513" s="350" t="s">
        <v>123</v>
      </c>
      <c r="I513" s="352" t="s">
        <v>1181</v>
      </c>
      <c r="J513" s="353" t="s">
        <v>577</v>
      </c>
      <c r="K513" s="354" t="s">
        <v>578</v>
      </c>
      <c r="L513" s="353">
        <v>158664216</v>
      </c>
      <c r="M513" s="379">
        <v>44949</v>
      </c>
      <c r="N513" s="70">
        <f t="shared" si="25"/>
        <v>1</v>
      </c>
      <c r="O513" s="70">
        <f t="shared" si="26"/>
        <v>1</v>
      </c>
      <c r="P513" s="135" t="str">
        <f t="shared" si="27"/>
        <v>Gastos_com_Pessoal</v>
      </c>
    </row>
    <row r="514" spans="1:16" ht="25.5" x14ac:dyDescent="0.2">
      <c r="A514" s="363">
        <v>511</v>
      </c>
      <c r="B514" s="348">
        <v>44949</v>
      </c>
      <c r="C514" s="623">
        <v>44927</v>
      </c>
      <c r="D514" s="350" t="s">
        <v>96</v>
      </c>
      <c r="E514" s="350" t="s">
        <v>181</v>
      </c>
      <c r="F514" s="351">
        <v>2798.59</v>
      </c>
      <c r="G514" s="350" t="s">
        <v>597</v>
      </c>
      <c r="H514" s="350" t="s">
        <v>123</v>
      </c>
      <c r="I514" s="352" t="s">
        <v>1181</v>
      </c>
      <c r="J514" s="353" t="s">
        <v>577</v>
      </c>
      <c r="K514" s="354" t="s">
        <v>578</v>
      </c>
      <c r="L514" s="353">
        <v>158664216</v>
      </c>
      <c r="M514" s="379">
        <v>44949</v>
      </c>
      <c r="N514" s="70">
        <f t="shared" si="25"/>
        <v>1</v>
      </c>
      <c r="O514" s="70">
        <f t="shared" si="26"/>
        <v>1</v>
      </c>
      <c r="P514" s="135" t="str">
        <f t="shared" si="27"/>
        <v>Gastos_com_Pessoal</v>
      </c>
    </row>
    <row r="515" spans="1:16" ht="25.5" x14ac:dyDescent="0.2">
      <c r="A515" s="363">
        <v>512</v>
      </c>
      <c r="B515" s="348">
        <v>44949</v>
      </c>
      <c r="C515" s="623">
        <v>44927</v>
      </c>
      <c r="D515" s="350" t="s">
        <v>96</v>
      </c>
      <c r="E515" s="350" t="s">
        <v>183</v>
      </c>
      <c r="F515" s="351">
        <v>932.86</v>
      </c>
      <c r="G515" s="350" t="s">
        <v>598</v>
      </c>
      <c r="H515" s="350" t="s">
        <v>123</v>
      </c>
      <c r="I515" s="352" t="s">
        <v>1181</v>
      </c>
      <c r="J515" s="353" t="s">
        <v>577</v>
      </c>
      <c r="K515" s="354" t="s">
        <v>578</v>
      </c>
      <c r="L515" s="353">
        <v>158664216</v>
      </c>
      <c r="M515" s="379">
        <v>44949</v>
      </c>
      <c r="N515" s="70">
        <f t="shared" si="25"/>
        <v>1</v>
      </c>
      <c r="O515" s="70">
        <f t="shared" si="26"/>
        <v>1</v>
      </c>
      <c r="P515" s="135" t="str">
        <f t="shared" si="27"/>
        <v>Gastos_com_Pessoal</v>
      </c>
    </row>
    <row r="516" spans="1:16" ht="36" x14ac:dyDescent="0.2">
      <c r="A516" s="363">
        <v>513</v>
      </c>
      <c r="B516" s="348">
        <v>44949</v>
      </c>
      <c r="C516" s="623">
        <v>44927</v>
      </c>
      <c r="D516" s="350" t="s">
        <v>96</v>
      </c>
      <c r="E516" s="350" t="s">
        <v>185</v>
      </c>
      <c r="F516" s="351">
        <v>3816.94</v>
      </c>
      <c r="G516" s="350" t="s">
        <v>599</v>
      </c>
      <c r="H516" s="350" t="s">
        <v>123</v>
      </c>
      <c r="I516" s="352" t="s">
        <v>1181</v>
      </c>
      <c r="J516" s="353" t="s">
        <v>577</v>
      </c>
      <c r="K516" s="354" t="s">
        <v>578</v>
      </c>
      <c r="L516" s="353">
        <v>158664216</v>
      </c>
      <c r="M516" s="379">
        <v>44949</v>
      </c>
      <c r="N516" s="70">
        <f t="shared" si="25"/>
        <v>1</v>
      </c>
      <c r="O516" s="70">
        <f t="shared" si="26"/>
        <v>1</v>
      </c>
      <c r="P516" s="135" t="str">
        <f t="shared" si="27"/>
        <v>Gastos_com_Pessoal</v>
      </c>
    </row>
    <row r="517" spans="1:16" ht="36" x14ac:dyDescent="0.2">
      <c r="A517" s="363">
        <v>514</v>
      </c>
      <c r="B517" s="348">
        <v>44949</v>
      </c>
      <c r="C517" s="623">
        <v>44927</v>
      </c>
      <c r="D517" s="350" t="s">
        <v>107</v>
      </c>
      <c r="E517" s="350" t="s">
        <v>334</v>
      </c>
      <c r="F517" s="351">
        <v>50</v>
      </c>
      <c r="G517" s="350" t="s">
        <v>1182</v>
      </c>
      <c r="H517" s="350" t="s">
        <v>127</v>
      </c>
      <c r="I517" s="352" t="s">
        <v>1156</v>
      </c>
      <c r="J517" s="353" t="s">
        <v>577</v>
      </c>
      <c r="K517" s="354" t="s">
        <v>578</v>
      </c>
      <c r="L517" s="353">
        <v>158664216</v>
      </c>
      <c r="M517" s="379">
        <v>44949</v>
      </c>
      <c r="N517" s="70">
        <f t="shared" si="25"/>
        <v>1</v>
      </c>
      <c r="O517" s="70">
        <f t="shared" si="26"/>
        <v>1</v>
      </c>
      <c r="P517" s="135" t="str">
        <f t="shared" si="27"/>
        <v>Gastos_Gerais</v>
      </c>
    </row>
    <row r="518" spans="1:16" ht="24" x14ac:dyDescent="0.2">
      <c r="A518" s="363">
        <v>515</v>
      </c>
      <c r="B518" s="348">
        <v>44949</v>
      </c>
      <c r="C518" s="623">
        <v>44927</v>
      </c>
      <c r="D518" s="350" t="s">
        <v>107</v>
      </c>
      <c r="E518" s="350" t="s">
        <v>334</v>
      </c>
      <c r="F518" s="351">
        <v>15.8</v>
      </c>
      <c r="G518" s="350" t="s">
        <v>1183</v>
      </c>
      <c r="H518" s="350" t="s">
        <v>132</v>
      </c>
      <c r="I518" s="352" t="s">
        <v>1101</v>
      </c>
      <c r="J518" s="353" t="s">
        <v>577</v>
      </c>
      <c r="K518" s="354" t="s">
        <v>578</v>
      </c>
      <c r="L518" s="353">
        <v>158664216</v>
      </c>
      <c r="M518" s="379">
        <v>44949</v>
      </c>
      <c r="N518" s="70">
        <f t="shared" ref="N518:N581" si="28">IF(B518=0,0,IF(YEAR(B518)=$O$1,MONTH(B518)-$N$1+1,(YEAR(B518)-$O$1)*12-$N$1+1+MONTH(B518)))</f>
        <v>1</v>
      </c>
      <c r="O518" s="70">
        <f t="shared" ref="O518:O581" si="29">IF(C518=0,0,IF(YEAR(C518)=$O$1,MONTH(C518)-$N$1+1,(YEAR(C518)-$O$1)*12-$N$1+1+MONTH(C518)))</f>
        <v>1</v>
      </c>
      <c r="P518" s="135" t="str">
        <f t="shared" ref="P518:P581" si="30">SUBSTITUTE(D518," ","_")</f>
        <v>Gastos_Gerais</v>
      </c>
    </row>
    <row r="519" spans="1:16" ht="24" x14ac:dyDescent="0.2">
      <c r="A519" s="363">
        <v>516</v>
      </c>
      <c r="B519" s="348">
        <v>44949</v>
      </c>
      <c r="C519" s="623">
        <v>44927</v>
      </c>
      <c r="D519" s="350" t="s">
        <v>107</v>
      </c>
      <c r="E519" s="350" t="s">
        <v>334</v>
      </c>
      <c r="F519" s="351">
        <v>120</v>
      </c>
      <c r="G519" s="350" t="s">
        <v>1184</v>
      </c>
      <c r="H519" s="350" t="s">
        <v>130</v>
      </c>
      <c r="I519" s="352" t="s">
        <v>1185</v>
      </c>
      <c r="J519" s="353" t="s">
        <v>577</v>
      </c>
      <c r="K519" s="354" t="s">
        <v>578</v>
      </c>
      <c r="L519" s="353">
        <v>158664216</v>
      </c>
      <c r="M519" s="379">
        <v>44949</v>
      </c>
      <c r="N519" s="70">
        <f t="shared" si="28"/>
        <v>1</v>
      </c>
      <c r="O519" s="70">
        <f t="shared" si="29"/>
        <v>1</v>
      </c>
      <c r="P519" s="135" t="str">
        <f t="shared" si="30"/>
        <v>Gastos_Gerais</v>
      </c>
    </row>
    <row r="520" spans="1:16" ht="24" x14ac:dyDescent="0.2">
      <c r="A520" s="363">
        <v>517</v>
      </c>
      <c r="B520" s="348">
        <v>44949</v>
      </c>
      <c r="C520" s="623">
        <v>44927</v>
      </c>
      <c r="D520" s="350" t="s">
        <v>107</v>
      </c>
      <c r="E520" s="350" t="s">
        <v>334</v>
      </c>
      <c r="F520" s="351">
        <v>120</v>
      </c>
      <c r="G520" s="350" t="s">
        <v>1186</v>
      </c>
      <c r="H520" s="350" t="s">
        <v>130</v>
      </c>
      <c r="I520" s="352" t="s">
        <v>1187</v>
      </c>
      <c r="J520" s="353" t="s">
        <v>577</v>
      </c>
      <c r="K520" s="354" t="s">
        <v>578</v>
      </c>
      <c r="L520" s="353">
        <v>158664216</v>
      </c>
      <c r="M520" s="379">
        <v>44949</v>
      </c>
      <c r="N520" s="70">
        <f t="shared" si="28"/>
        <v>1</v>
      </c>
      <c r="O520" s="70">
        <f t="shared" si="29"/>
        <v>1</v>
      </c>
      <c r="P520" s="135" t="str">
        <f t="shared" si="30"/>
        <v>Gastos_Gerais</v>
      </c>
    </row>
    <row r="521" spans="1:16" ht="24" x14ac:dyDescent="0.2">
      <c r="A521" s="363">
        <v>518</v>
      </c>
      <c r="B521" s="348">
        <v>44949</v>
      </c>
      <c r="C521" s="623">
        <v>44927</v>
      </c>
      <c r="D521" s="350" t="s">
        <v>107</v>
      </c>
      <c r="E521" s="350" t="s">
        <v>334</v>
      </c>
      <c r="F521" s="351">
        <v>120</v>
      </c>
      <c r="G521" s="350" t="s">
        <v>1188</v>
      </c>
      <c r="H521" s="350" t="s">
        <v>130</v>
      </c>
      <c r="I521" s="352" t="s">
        <v>1189</v>
      </c>
      <c r="J521" s="353" t="s">
        <v>577</v>
      </c>
      <c r="K521" s="354" t="s">
        <v>578</v>
      </c>
      <c r="L521" s="353">
        <v>158664216</v>
      </c>
      <c r="M521" s="379">
        <v>44949</v>
      </c>
      <c r="N521" s="70">
        <f t="shared" si="28"/>
        <v>1</v>
      </c>
      <c r="O521" s="70">
        <f t="shared" si="29"/>
        <v>1</v>
      </c>
      <c r="P521" s="135" t="str">
        <f t="shared" si="30"/>
        <v>Gastos_Gerais</v>
      </c>
    </row>
    <row r="522" spans="1:16" ht="36" x14ac:dyDescent="0.2">
      <c r="A522" s="363">
        <v>519</v>
      </c>
      <c r="B522" s="348">
        <v>44949</v>
      </c>
      <c r="C522" s="623">
        <v>44927</v>
      </c>
      <c r="D522" s="350" t="s">
        <v>107</v>
      </c>
      <c r="E522" s="350" t="s">
        <v>334</v>
      </c>
      <c r="F522" s="351">
        <v>60</v>
      </c>
      <c r="G522" s="350" t="s">
        <v>1190</v>
      </c>
      <c r="H522" s="350" t="s">
        <v>123</v>
      </c>
      <c r="I522" s="352" t="s">
        <v>1191</v>
      </c>
      <c r="J522" s="353" t="s">
        <v>577</v>
      </c>
      <c r="K522" s="354" t="s">
        <v>578</v>
      </c>
      <c r="L522" s="353">
        <v>158664216</v>
      </c>
      <c r="M522" s="379">
        <v>44949</v>
      </c>
      <c r="N522" s="70">
        <f t="shared" si="28"/>
        <v>1</v>
      </c>
      <c r="O522" s="70">
        <f t="shared" si="29"/>
        <v>1</v>
      </c>
      <c r="P522" s="135" t="str">
        <f t="shared" si="30"/>
        <v>Gastos_Gerais</v>
      </c>
    </row>
    <row r="523" spans="1:16" ht="36" x14ac:dyDescent="0.2">
      <c r="A523" s="363">
        <v>520</v>
      </c>
      <c r="B523" s="348">
        <v>44949</v>
      </c>
      <c r="C523" s="623">
        <v>44927</v>
      </c>
      <c r="D523" s="350" t="s">
        <v>107</v>
      </c>
      <c r="E523" s="350" t="s">
        <v>334</v>
      </c>
      <c r="F523" s="351">
        <v>60</v>
      </c>
      <c r="G523" s="350" t="s">
        <v>1192</v>
      </c>
      <c r="H523" s="350" t="s">
        <v>123</v>
      </c>
      <c r="I523" s="352" t="s">
        <v>1193</v>
      </c>
      <c r="J523" s="353" t="s">
        <v>577</v>
      </c>
      <c r="K523" s="354" t="s">
        <v>578</v>
      </c>
      <c r="L523" s="353">
        <v>158664216</v>
      </c>
      <c r="M523" s="379">
        <v>44949</v>
      </c>
      <c r="N523" s="70">
        <f t="shared" si="28"/>
        <v>1</v>
      </c>
      <c r="O523" s="70">
        <f t="shared" si="29"/>
        <v>1</v>
      </c>
      <c r="P523" s="135" t="str">
        <f t="shared" si="30"/>
        <v>Gastos_Gerais</v>
      </c>
    </row>
    <row r="524" spans="1:16" ht="25.5" x14ac:dyDescent="0.2">
      <c r="A524" s="363">
        <v>521</v>
      </c>
      <c r="B524" s="355">
        <v>44949</v>
      </c>
      <c r="C524" s="623">
        <v>44927</v>
      </c>
      <c r="D524" s="350" t="s">
        <v>96</v>
      </c>
      <c r="E524" s="350" t="s">
        <v>177</v>
      </c>
      <c r="F524" s="351">
        <v>1088.2</v>
      </c>
      <c r="G524" s="352" t="s">
        <v>604</v>
      </c>
      <c r="H524" s="350" t="s">
        <v>131</v>
      </c>
      <c r="I524" s="352" t="s">
        <v>1180</v>
      </c>
      <c r="J524" s="353" t="s">
        <v>605</v>
      </c>
      <c r="K524" s="354" t="s">
        <v>606</v>
      </c>
      <c r="L524" s="353" t="s">
        <v>1194</v>
      </c>
      <c r="M524" s="379">
        <v>44949</v>
      </c>
      <c r="N524" s="70">
        <f t="shared" si="28"/>
        <v>1</v>
      </c>
      <c r="O524" s="70">
        <f t="shared" si="29"/>
        <v>1</v>
      </c>
      <c r="P524" s="135" t="str">
        <f t="shared" si="30"/>
        <v>Gastos_com_Pessoal</v>
      </c>
    </row>
    <row r="525" spans="1:16" ht="25.5" x14ac:dyDescent="0.2">
      <c r="A525" s="363">
        <v>522</v>
      </c>
      <c r="B525" s="611">
        <v>44949</v>
      </c>
      <c r="C525" s="622">
        <v>44927</v>
      </c>
      <c r="D525" s="366" t="s">
        <v>96</v>
      </c>
      <c r="E525" s="366" t="s">
        <v>177</v>
      </c>
      <c r="F525" s="367">
        <v>2719.56</v>
      </c>
      <c r="G525" s="352" t="s">
        <v>604</v>
      </c>
      <c r="H525" s="366" t="s">
        <v>123</v>
      </c>
      <c r="I525" s="368" t="s">
        <v>1181</v>
      </c>
      <c r="J525" s="369" t="s">
        <v>605</v>
      </c>
      <c r="K525" s="370" t="s">
        <v>606</v>
      </c>
      <c r="L525" s="369" t="s">
        <v>1195</v>
      </c>
      <c r="M525" s="630">
        <v>44949</v>
      </c>
      <c r="N525" s="70">
        <f t="shared" si="28"/>
        <v>1</v>
      </c>
      <c r="O525" s="70">
        <f t="shared" si="29"/>
        <v>1</v>
      </c>
      <c r="P525" s="135" t="str">
        <f t="shared" si="30"/>
        <v>Gastos_com_Pessoal</v>
      </c>
    </row>
    <row r="526" spans="1:16" ht="25.5" x14ac:dyDescent="0.2">
      <c r="A526" s="363">
        <v>523</v>
      </c>
      <c r="B526" s="355">
        <v>44949</v>
      </c>
      <c r="C526" s="623">
        <v>44927</v>
      </c>
      <c r="D526" s="350" t="s">
        <v>96</v>
      </c>
      <c r="E526" s="350" t="s">
        <v>177</v>
      </c>
      <c r="F526" s="351">
        <v>2987.33</v>
      </c>
      <c r="G526" s="352" t="s">
        <v>604</v>
      </c>
      <c r="H526" s="350" t="s">
        <v>123</v>
      </c>
      <c r="I526" s="352" t="s">
        <v>1179</v>
      </c>
      <c r="J526" s="353" t="s">
        <v>605</v>
      </c>
      <c r="K526" s="354" t="s">
        <v>606</v>
      </c>
      <c r="L526" s="353" t="s">
        <v>1196</v>
      </c>
      <c r="M526" s="379">
        <v>44949</v>
      </c>
      <c r="N526" s="70">
        <f t="shared" si="28"/>
        <v>1</v>
      </c>
      <c r="O526" s="70">
        <f t="shared" si="29"/>
        <v>1</v>
      </c>
      <c r="P526" s="135" t="str">
        <f t="shared" si="30"/>
        <v>Gastos_com_Pessoal</v>
      </c>
    </row>
    <row r="527" spans="1:16" ht="84" x14ac:dyDescent="0.2">
      <c r="A527" s="363">
        <v>524</v>
      </c>
      <c r="B527" s="611">
        <v>44949</v>
      </c>
      <c r="C527" s="622">
        <v>44927</v>
      </c>
      <c r="D527" s="366" t="s">
        <v>85</v>
      </c>
      <c r="E527" s="366" t="s">
        <v>91</v>
      </c>
      <c r="F527" s="367">
        <v>350</v>
      </c>
      <c r="G527" s="352" t="s">
        <v>1197</v>
      </c>
      <c r="H527" s="366" t="s">
        <v>120</v>
      </c>
      <c r="I527" s="352" t="s">
        <v>513</v>
      </c>
      <c r="J527" s="353" t="s">
        <v>1198</v>
      </c>
      <c r="K527" s="354" t="s">
        <v>634</v>
      </c>
      <c r="L527" s="353" t="s">
        <v>515</v>
      </c>
      <c r="M527" s="379">
        <v>44949</v>
      </c>
      <c r="N527" s="70">
        <f t="shared" si="28"/>
        <v>1</v>
      </c>
      <c r="O527" s="70">
        <f t="shared" si="29"/>
        <v>1</v>
      </c>
      <c r="P527" s="135" t="str">
        <f t="shared" si="30"/>
        <v>Receitas</v>
      </c>
    </row>
    <row r="528" spans="1:16" ht="36" x14ac:dyDescent="0.2">
      <c r="A528" s="363">
        <v>525</v>
      </c>
      <c r="B528" s="348">
        <v>44950</v>
      </c>
      <c r="C528" s="623">
        <v>44958</v>
      </c>
      <c r="D528" s="350" t="s">
        <v>96</v>
      </c>
      <c r="E528" s="350" t="s">
        <v>196</v>
      </c>
      <c r="F528" s="351">
        <v>722.5</v>
      </c>
      <c r="G528" s="350" t="s">
        <v>1199</v>
      </c>
      <c r="H528" s="350" t="s">
        <v>122</v>
      </c>
      <c r="I528" s="352" t="s">
        <v>1200</v>
      </c>
      <c r="J528" s="353" t="s">
        <v>559</v>
      </c>
      <c r="K528" s="354" t="s">
        <v>420</v>
      </c>
      <c r="L528" s="353">
        <v>2023923</v>
      </c>
      <c r="M528" s="379">
        <v>44951</v>
      </c>
      <c r="N528" s="70">
        <f t="shared" si="28"/>
        <v>1</v>
      </c>
      <c r="O528" s="70">
        <f t="shared" si="29"/>
        <v>2</v>
      </c>
      <c r="P528" s="135" t="str">
        <f t="shared" si="30"/>
        <v>Gastos_com_Pessoal</v>
      </c>
    </row>
    <row r="529" spans="1:16" ht="25.5" x14ac:dyDescent="0.2">
      <c r="A529" s="363">
        <v>526</v>
      </c>
      <c r="B529" s="348">
        <v>44950</v>
      </c>
      <c r="C529" s="623">
        <v>44958</v>
      </c>
      <c r="D529" s="350" t="s">
        <v>96</v>
      </c>
      <c r="E529" s="350" t="s">
        <v>196</v>
      </c>
      <c r="F529" s="351">
        <v>1931.4</v>
      </c>
      <c r="G529" s="350" t="s">
        <v>1201</v>
      </c>
      <c r="H529" s="350" t="s">
        <v>124</v>
      </c>
      <c r="I529" s="352" t="s">
        <v>738</v>
      </c>
      <c r="J529" s="353" t="s">
        <v>559</v>
      </c>
      <c r="K529" s="354" t="s">
        <v>555</v>
      </c>
      <c r="L529" s="353" t="s">
        <v>1202</v>
      </c>
      <c r="M529" s="379">
        <v>44951</v>
      </c>
      <c r="N529" s="70">
        <f t="shared" si="28"/>
        <v>1</v>
      </c>
      <c r="O529" s="70">
        <f t="shared" si="29"/>
        <v>2</v>
      </c>
      <c r="P529" s="135" t="str">
        <f t="shared" si="30"/>
        <v>Gastos_com_Pessoal</v>
      </c>
    </row>
    <row r="530" spans="1:16" ht="36" x14ac:dyDescent="0.2">
      <c r="A530" s="363">
        <v>527</v>
      </c>
      <c r="B530" s="348">
        <v>44950</v>
      </c>
      <c r="C530" s="623">
        <v>44958</v>
      </c>
      <c r="D530" s="350" t="s">
        <v>96</v>
      </c>
      <c r="E530" s="350" t="s">
        <v>196</v>
      </c>
      <c r="F530" s="351">
        <v>1105</v>
      </c>
      <c r="G530" s="350" t="s">
        <v>1203</v>
      </c>
      <c r="H530" s="350" t="s">
        <v>124</v>
      </c>
      <c r="I530" s="352" t="s">
        <v>683</v>
      </c>
      <c r="J530" s="353" t="s">
        <v>559</v>
      </c>
      <c r="K530" s="354" t="s">
        <v>420</v>
      </c>
      <c r="L530" s="353">
        <v>196683</v>
      </c>
      <c r="M530" s="379">
        <v>44951</v>
      </c>
      <c r="N530" s="70">
        <f t="shared" si="28"/>
        <v>1</v>
      </c>
      <c r="O530" s="70">
        <f t="shared" si="29"/>
        <v>2</v>
      </c>
      <c r="P530" s="135" t="str">
        <f t="shared" si="30"/>
        <v>Gastos_com_Pessoal</v>
      </c>
    </row>
    <row r="531" spans="1:16" ht="24" x14ac:dyDescent="0.2">
      <c r="A531" s="363">
        <v>528</v>
      </c>
      <c r="B531" s="348">
        <v>44950</v>
      </c>
      <c r="C531" s="623">
        <v>44927</v>
      </c>
      <c r="D531" s="350" t="s">
        <v>107</v>
      </c>
      <c r="E531" s="350" t="s">
        <v>328</v>
      </c>
      <c r="F531" s="351">
        <v>71.760000000000005</v>
      </c>
      <c r="G531" s="350" t="s">
        <v>1204</v>
      </c>
      <c r="H531" s="350" t="s">
        <v>130</v>
      </c>
      <c r="I531" s="352" t="s">
        <v>1205</v>
      </c>
      <c r="J531" s="353" t="s">
        <v>559</v>
      </c>
      <c r="K531" s="354" t="s">
        <v>420</v>
      </c>
      <c r="L531" s="353">
        <v>5426</v>
      </c>
      <c r="M531" s="379">
        <v>44949</v>
      </c>
      <c r="N531" s="70">
        <f t="shared" si="28"/>
        <v>1</v>
      </c>
      <c r="O531" s="70">
        <f t="shared" si="29"/>
        <v>1</v>
      </c>
      <c r="P531" s="135" t="str">
        <f t="shared" si="30"/>
        <v>Gastos_Gerais</v>
      </c>
    </row>
    <row r="532" spans="1:16" ht="24" x14ac:dyDescent="0.2">
      <c r="A532" s="363">
        <v>529</v>
      </c>
      <c r="B532" s="348">
        <v>44950</v>
      </c>
      <c r="C532" s="623">
        <v>44927</v>
      </c>
      <c r="D532" s="350" t="s">
        <v>107</v>
      </c>
      <c r="E532" s="350" t="s">
        <v>328</v>
      </c>
      <c r="F532" s="351">
        <v>475.57</v>
      </c>
      <c r="G532" s="350" t="s">
        <v>1206</v>
      </c>
      <c r="H532" s="350" t="s">
        <v>130</v>
      </c>
      <c r="I532" s="352" t="s">
        <v>1205</v>
      </c>
      <c r="J532" s="353" t="s">
        <v>559</v>
      </c>
      <c r="K532" s="354" t="s">
        <v>420</v>
      </c>
      <c r="L532" s="353">
        <v>9025</v>
      </c>
      <c r="M532" s="379">
        <v>44949</v>
      </c>
      <c r="N532" s="70">
        <f t="shared" si="28"/>
        <v>1</v>
      </c>
      <c r="O532" s="70">
        <f t="shared" si="29"/>
        <v>1</v>
      </c>
      <c r="P532" s="135" t="str">
        <f t="shared" si="30"/>
        <v>Gastos_Gerais</v>
      </c>
    </row>
    <row r="533" spans="1:16" ht="24" x14ac:dyDescent="0.2">
      <c r="A533" s="363">
        <v>530</v>
      </c>
      <c r="B533" s="348">
        <v>44950</v>
      </c>
      <c r="C533" s="623">
        <v>44927</v>
      </c>
      <c r="D533" s="350" t="s">
        <v>107</v>
      </c>
      <c r="E533" s="350" t="s">
        <v>358</v>
      </c>
      <c r="F533" s="351">
        <v>57.48</v>
      </c>
      <c r="G533" s="350" t="s">
        <v>806</v>
      </c>
      <c r="H533" s="350" t="s">
        <v>130</v>
      </c>
      <c r="I533" s="352" t="s">
        <v>1207</v>
      </c>
      <c r="J533" s="353" t="s">
        <v>559</v>
      </c>
      <c r="K533" s="354" t="s">
        <v>420</v>
      </c>
      <c r="L533" s="353">
        <v>10735</v>
      </c>
      <c r="M533" s="379">
        <v>44950</v>
      </c>
      <c r="N533" s="70">
        <f t="shared" si="28"/>
        <v>1</v>
      </c>
      <c r="O533" s="70">
        <f t="shared" si="29"/>
        <v>1</v>
      </c>
      <c r="P533" s="135" t="str">
        <f t="shared" si="30"/>
        <v>Gastos_Gerais</v>
      </c>
    </row>
    <row r="534" spans="1:16" ht="25.5" x14ac:dyDescent="0.2">
      <c r="A534" s="363">
        <v>531</v>
      </c>
      <c r="B534" s="348">
        <v>44950</v>
      </c>
      <c r="C534" s="623">
        <v>44958</v>
      </c>
      <c r="D534" s="350" t="s">
        <v>96</v>
      </c>
      <c r="E534" s="350" t="s">
        <v>196</v>
      </c>
      <c r="F534" s="351">
        <v>581.20000000000005</v>
      </c>
      <c r="G534" s="350" t="s">
        <v>1208</v>
      </c>
      <c r="H534" s="350" t="s">
        <v>131</v>
      </c>
      <c r="I534" s="352" t="s">
        <v>1209</v>
      </c>
      <c r="J534" s="353" t="s">
        <v>559</v>
      </c>
      <c r="K534" s="354" t="s">
        <v>420</v>
      </c>
      <c r="L534" s="353">
        <v>65111</v>
      </c>
      <c r="M534" s="379">
        <v>44951</v>
      </c>
      <c r="N534" s="70">
        <f t="shared" si="28"/>
        <v>1</v>
      </c>
      <c r="O534" s="70">
        <f t="shared" si="29"/>
        <v>2</v>
      </c>
      <c r="P534" s="135" t="str">
        <f t="shared" si="30"/>
        <v>Gastos_com_Pessoal</v>
      </c>
    </row>
    <row r="535" spans="1:16" x14ac:dyDescent="0.2">
      <c r="A535" s="363">
        <v>532</v>
      </c>
      <c r="B535" s="348">
        <v>44950</v>
      </c>
      <c r="C535" s="623">
        <v>44927</v>
      </c>
      <c r="D535" s="350" t="s">
        <v>107</v>
      </c>
      <c r="E535" s="350" t="s">
        <v>222</v>
      </c>
      <c r="F535" s="351">
        <v>2139.52</v>
      </c>
      <c r="G535" s="350" t="s">
        <v>557</v>
      </c>
      <c r="H535" s="350" t="s">
        <v>132</v>
      </c>
      <c r="I535" s="352" t="s">
        <v>558</v>
      </c>
      <c r="J535" s="353" t="s">
        <v>554</v>
      </c>
      <c r="K535" s="354" t="s">
        <v>420</v>
      </c>
      <c r="L535" s="353">
        <v>95887239</v>
      </c>
      <c r="M535" s="379">
        <v>44950</v>
      </c>
      <c r="N535" s="70">
        <f t="shared" si="28"/>
        <v>1</v>
      </c>
      <c r="O535" s="70">
        <f t="shared" si="29"/>
        <v>1</v>
      </c>
      <c r="P535" s="135" t="str">
        <f t="shared" si="30"/>
        <v>Gastos_Gerais</v>
      </c>
    </row>
    <row r="536" spans="1:16" ht="48" x14ac:dyDescent="0.2">
      <c r="A536" s="363">
        <v>533</v>
      </c>
      <c r="B536" s="348">
        <v>44950</v>
      </c>
      <c r="C536" s="623">
        <v>44927</v>
      </c>
      <c r="D536" s="350" t="s">
        <v>107</v>
      </c>
      <c r="E536" s="350" t="s">
        <v>300</v>
      </c>
      <c r="F536" s="351">
        <v>663.6</v>
      </c>
      <c r="G536" s="350" t="s">
        <v>1210</v>
      </c>
      <c r="H536" s="350" t="s">
        <v>132</v>
      </c>
      <c r="I536" s="352" t="s">
        <v>1211</v>
      </c>
      <c r="J536" s="353" t="s">
        <v>554</v>
      </c>
      <c r="K536" s="354" t="s">
        <v>420</v>
      </c>
      <c r="L536" s="353">
        <v>621</v>
      </c>
      <c r="M536" s="379">
        <v>44946</v>
      </c>
      <c r="N536" s="70">
        <f t="shared" si="28"/>
        <v>1</v>
      </c>
      <c r="O536" s="70">
        <f t="shared" si="29"/>
        <v>1</v>
      </c>
      <c r="P536" s="135" t="str">
        <f t="shared" si="30"/>
        <v>Gastos_Gerais</v>
      </c>
    </row>
    <row r="537" spans="1:16" ht="24" x14ac:dyDescent="0.2">
      <c r="A537" s="363">
        <v>534</v>
      </c>
      <c r="B537" s="348">
        <v>44950</v>
      </c>
      <c r="C537" s="623">
        <v>44927</v>
      </c>
      <c r="D537" s="350" t="s">
        <v>107</v>
      </c>
      <c r="E537" s="350" t="s">
        <v>300</v>
      </c>
      <c r="F537" s="351">
        <v>963.6</v>
      </c>
      <c r="G537" s="350" t="s">
        <v>653</v>
      </c>
      <c r="H537" s="350" t="s">
        <v>132</v>
      </c>
      <c r="I537" s="352" t="s">
        <v>1211</v>
      </c>
      <c r="J537" s="353" t="s">
        <v>554</v>
      </c>
      <c r="K537" s="354" t="s">
        <v>420</v>
      </c>
      <c r="L537" s="353">
        <v>622</v>
      </c>
      <c r="M537" s="379">
        <v>44946</v>
      </c>
      <c r="N537" s="70">
        <f t="shared" si="28"/>
        <v>1</v>
      </c>
      <c r="O537" s="70">
        <f t="shared" si="29"/>
        <v>1</v>
      </c>
      <c r="P537" s="135" t="str">
        <f t="shared" si="30"/>
        <v>Gastos_Gerais</v>
      </c>
    </row>
    <row r="538" spans="1:16" ht="25.5" x14ac:dyDescent="0.2">
      <c r="A538" s="363">
        <v>535</v>
      </c>
      <c r="B538" s="348">
        <v>44950</v>
      </c>
      <c r="C538" s="623">
        <v>44958</v>
      </c>
      <c r="D538" s="350" t="s">
        <v>96</v>
      </c>
      <c r="E538" s="350" t="s">
        <v>196</v>
      </c>
      <c r="F538" s="351">
        <v>2151.8000000000002</v>
      </c>
      <c r="G538" s="350" t="s">
        <v>1212</v>
      </c>
      <c r="H538" s="350" t="s">
        <v>121</v>
      </c>
      <c r="I538" s="352" t="s">
        <v>869</v>
      </c>
      <c r="J538" s="353" t="s">
        <v>554</v>
      </c>
      <c r="K538" s="354" t="s">
        <v>420</v>
      </c>
      <c r="L538" s="386">
        <v>20231206</v>
      </c>
      <c r="M538" s="379">
        <v>44951</v>
      </c>
      <c r="N538" s="70">
        <f t="shared" si="28"/>
        <v>1</v>
      </c>
      <c r="O538" s="70">
        <f t="shared" si="29"/>
        <v>2</v>
      </c>
      <c r="P538" s="135" t="str">
        <f t="shared" si="30"/>
        <v>Gastos_com_Pessoal</v>
      </c>
    </row>
    <row r="539" spans="1:16" ht="25.5" x14ac:dyDescent="0.2">
      <c r="A539" s="363">
        <v>536</v>
      </c>
      <c r="B539" s="348">
        <v>44950</v>
      </c>
      <c r="C539" s="623">
        <v>44958</v>
      </c>
      <c r="D539" s="350" t="s">
        <v>96</v>
      </c>
      <c r="E539" s="350" t="s">
        <v>196</v>
      </c>
      <c r="F539" s="351">
        <v>294.11</v>
      </c>
      <c r="G539" s="352" t="s">
        <v>1213</v>
      </c>
      <c r="H539" s="350" t="s">
        <v>119</v>
      </c>
      <c r="I539" s="352" t="s">
        <v>1214</v>
      </c>
      <c r="J539" s="353" t="s">
        <v>554</v>
      </c>
      <c r="K539" s="354" t="s">
        <v>420</v>
      </c>
      <c r="L539" s="353">
        <v>148024</v>
      </c>
      <c r="M539" s="379">
        <v>44951</v>
      </c>
      <c r="N539" s="70">
        <f t="shared" si="28"/>
        <v>1</v>
      </c>
      <c r="O539" s="70">
        <f t="shared" si="29"/>
        <v>2</v>
      </c>
      <c r="P539" s="135" t="str">
        <f t="shared" si="30"/>
        <v>Gastos_com_Pessoal</v>
      </c>
    </row>
    <row r="540" spans="1:16" ht="36" x14ac:dyDescent="0.2">
      <c r="A540" s="363">
        <v>537</v>
      </c>
      <c r="B540" s="348">
        <v>44950</v>
      </c>
      <c r="C540" s="623">
        <v>44958</v>
      </c>
      <c r="D540" s="350" t="s">
        <v>96</v>
      </c>
      <c r="E540" s="350" t="s">
        <v>196</v>
      </c>
      <c r="F540" s="351">
        <v>31408.93</v>
      </c>
      <c r="G540" s="350" t="s">
        <v>1215</v>
      </c>
      <c r="H540" s="350" t="s">
        <v>119</v>
      </c>
      <c r="I540" s="352" t="s">
        <v>735</v>
      </c>
      <c r="J540" s="353" t="s">
        <v>554</v>
      </c>
      <c r="K540" s="354" t="s">
        <v>420</v>
      </c>
      <c r="L540" s="353">
        <v>202323386</v>
      </c>
      <c r="M540" s="379">
        <v>44952</v>
      </c>
      <c r="N540" s="70">
        <f t="shared" si="28"/>
        <v>1</v>
      </c>
      <c r="O540" s="70">
        <f t="shared" si="29"/>
        <v>2</v>
      </c>
      <c r="P540" s="135" t="str">
        <f t="shared" si="30"/>
        <v>Gastos_com_Pessoal</v>
      </c>
    </row>
    <row r="541" spans="1:16" s="432" customFormat="1" ht="25.5" x14ac:dyDescent="0.2">
      <c r="A541" s="363">
        <v>538</v>
      </c>
      <c r="B541" s="421">
        <v>44950</v>
      </c>
      <c r="C541" s="627">
        <v>44958</v>
      </c>
      <c r="D541" s="423" t="s">
        <v>96</v>
      </c>
      <c r="E541" s="423" t="s">
        <v>196</v>
      </c>
      <c r="F541" s="424">
        <v>44297.9</v>
      </c>
      <c r="G541" s="423" t="s">
        <v>1216</v>
      </c>
      <c r="H541" s="350" t="s">
        <v>119</v>
      </c>
      <c r="I541" s="352" t="s">
        <v>745</v>
      </c>
      <c r="J541" s="426" t="s">
        <v>554</v>
      </c>
      <c r="K541" s="426" t="s">
        <v>1217</v>
      </c>
      <c r="L541" s="426" t="s">
        <v>1218</v>
      </c>
      <c r="M541" s="629">
        <v>44951</v>
      </c>
      <c r="N541" s="70">
        <f t="shared" si="28"/>
        <v>1</v>
      </c>
      <c r="O541" s="70">
        <f t="shared" si="29"/>
        <v>2</v>
      </c>
      <c r="P541" s="135" t="str">
        <f t="shared" si="30"/>
        <v>Gastos_com_Pessoal</v>
      </c>
    </row>
    <row r="542" spans="1:16" x14ac:dyDescent="0.2">
      <c r="A542" s="363">
        <v>539</v>
      </c>
      <c r="B542" s="348">
        <v>44950</v>
      </c>
      <c r="C542" s="623">
        <v>44927</v>
      </c>
      <c r="D542" s="350" t="s">
        <v>107</v>
      </c>
      <c r="E542" s="350" t="s">
        <v>290</v>
      </c>
      <c r="F542" s="351">
        <v>3655.77</v>
      </c>
      <c r="G542" s="350" t="s">
        <v>290</v>
      </c>
      <c r="H542" s="350" t="s">
        <v>125</v>
      </c>
      <c r="I542" s="352" t="s">
        <v>1219</v>
      </c>
      <c r="J542" s="353" t="s">
        <v>554</v>
      </c>
      <c r="K542" s="354" t="s">
        <v>420</v>
      </c>
      <c r="L542" s="353">
        <v>36861837</v>
      </c>
      <c r="M542" s="379">
        <v>44945</v>
      </c>
      <c r="N542" s="70">
        <f t="shared" si="28"/>
        <v>1</v>
      </c>
      <c r="O542" s="70">
        <f t="shared" si="29"/>
        <v>1</v>
      </c>
      <c r="P542" s="135" t="str">
        <f t="shared" si="30"/>
        <v>Gastos_Gerais</v>
      </c>
    </row>
    <row r="543" spans="1:16" ht="24" x14ac:dyDescent="0.2">
      <c r="A543" s="363">
        <v>540</v>
      </c>
      <c r="B543" s="348">
        <v>44950</v>
      </c>
      <c r="C543" s="623">
        <v>44927</v>
      </c>
      <c r="D543" s="350" t="s">
        <v>107</v>
      </c>
      <c r="E543" s="350" t="s">
        <v>370</v>
      </c>
      <c r="F543" s="351">
        <v>44</v>
      </c>
      <c r="G543" s="350" t="s">
        <v>1220</v>
      </c>
      <c r="H543" s="350" t="s">
        <v>131</v>
      </c>
      <c r="I543" s="352" t="s">
        <v>1221</v>
      </c>
      <c r="J543" s="353" t="s">
        <v>554</v>
      </c>
      <c r="K543" s="354" t="s">
        <v>420</v>
      </c>
      <c r="L543" s="353">
        <v>67353</v>
      </c>
      <c r="M543" s="379">
        <v>44946</v>
      </c>
      <c r="N543" s="70">
        <f t="shared" si="28"/>
        <v>1</v>
      </c>
      <c r="O543" s="70">
        <f t="shared" si="29"/>
        <v>1</v>
      </c>
      <c r="P543" s="135" t="str">
        <f t="shared" si="30"/>
        <v>Gastos_Gerais</v>
      </c>
    </row>
    <row r="544" spans="1:16" ht="25.5" x14ac:dyDescent="0.2">
      <c r="A544" s="363">
        <v>541</v>
      </c>
      <c r="B544" s="348">
        <v>44950</v>
      </c>
      <c r="C544" s="623">
        <v>44958</v>
      </c>
      <c r="D544" s="350" t="s">
        <v>96</v>
      </c>
      <c r="E544" s="350" t="s">
        <v>196</v>
      </c>
      <c r="F544" s="351">
        <v>2096.5</v>
      </c>
      <c r="G544" s="350" t="s">
        <v>1222</v>
      </c>
      <c r="H544" s="350" t="s">
        <v>121</v>
      </c>
      <c r="I544" s="352" t="s">
        <v>1223</v>
      </c>
      <c r="J544" s="353" t="s">
        <v>554</v>
      </c>
      <c r="K544" s="354" t="s">
        <v>736</v>
      </c>
      <c r="L544" s="353">
        <v>68405</v>
      </c>
      <c r="M544" s="379">
        <v>44950</v>
      </c>
      <c r="N544" s="70">
        <f t="shared" si="28"/>
        <v>1</v>
      </c>
      <c r="O544" s="70">
        <f t="shared" si="29"/>
        <v>2</v>
      </c>
      <c r="P544" s="135" t="str">
        <f t="shared" si="30"/>
        <v>Gastos_com_Pessoal</v>
      </c>
    </row>
    <row r="545" spans="1:16" s="319" customFormat="1" ht="24" x14ac:dyDescent="0.2">
      <c r="A545" s="363">
        <v>542</v>
      </c>
      <c r="B545" s="348">
        <v>44950</v>
      </c>
      <c r="C545" s="623">
        <v>44927</v>
      </c>
      <c r="D545" s="350" t="s">
        <v>107</v>
      </c>
      <c r="E545" s="350" t="s">
        <v>370</v>
      </c>
      <c r="F545" s="351">
        <v>88</v>
      </c>
      <c r="G545" s="350" t="s">
        <v>1220</v>
      </c>
      <c r="H545" s="350" t="s">
        <v>121</v>
      </c>
      <c r="I545" s="352" t="s">
        <v>1221</v>
      </c>
      <c r="J545" s="353" t="s">
        <v>554</v>
      </c>
      <c r="K545" s="354" t="s">
        <v>420</v>
      </c>
      <c r="L545" s="353">
        <v>6031</v>
      </c>
      <c r="M545" s="379">
        <v>44946</v>
      </c>
      <c r="N545" s="70">
        <f t="shared" si="28"/>
        <v>1</v>
      </c>
      <c r="O545" s="70">
        <f t="shared" si="29"/>
        <v>1</v>
      </c>
      <c r="P545" s="135" t="str">
        <f t="shared" si="30"/>
        <v>Gastos_Gerais</v>
      </c>
    </row>
    <row r="546" spans="1:16" ht="24" x14ac:dyDescent="0.2">
      <c r="A546" s="363">
        <v>543</v>
      </c>
      <c r="B546" s="359">
        <v>44950</v>
      </c>
      <c r="C546" s="349">
        <v>44927</v>
      </c>
      <c r="D546" s="352" t="s">
        <v>107</v>
      </c>
      <c r="E546" s="352" t="s">
        <v>370</v>
      </c>
      <c r="F546" s="361">
        <v>44</v>
      </c>
      <c r="G546" s="350" t="s">
        <v>1220</v>
      </c>
      <c r="H546" s="352" t="s">
        <v>124</v>
      </c>
      <c r="I546" s="352" t="s">
        <v>1221</v>
      </c>
      <c r="J546" s="354" t="s">
        <v>554</v>
      </c>
      <c r="K546" s="354" t="s">
        <v>420</v>
      </c>
      <c r="L546" s="354">
        <v>6032</v>
      </c>
      <c r="M546" s="376">
        <v>44946</v>
      </c>
      <c r="N546" s="70">
        <f t="shared" si="28"/>
        <v>1</v>
      </c>
      <c r="O546" s="70">
        <f t="shared" si="29"/>
        <v>1</v>
      </c>
      <c r="P546" s="135" t="str">
        <f t="shared" si="30"/>
        <v>Gastos_Gerais</v>
      </c>
    </row>
    <row r="547" spans="1:16" ht="24" x14ac:dyDescent="0.2">
      <c r="A547" s="363">
        <v>544</v>
      </c>
      <c r="B547" s="348">
        <v>44950</v>
      </c>
      <c r="C547" s="623">
        <v>44927</v>
      </c>
      <c r="D547" s="350" t="s">
        <v>107</v>
      </c>
      <c r="E547" s="350" t="s">
        <v>370</v>
      </c>
      <c r="F547" s="351">
        <v>132</v>
      </c>
      <c r="G547" s="350" t="s">
        <v>1220</v>
      </c>
      <c r="H547" s="350" t="s">
        <v>125</v>
      </c>
      <c r="I547" s="352" t="s">
        <v>1221</v>
      </c>
      <c r="J547" s="353" t="s">
        <v>554</v>
      </c>
      <c r="K547" s="354" t="s">
        <v>420</v>
      </c>
      <c r="L547" s="353">
        <v>6033</v>
      </c>
      <c r="M547" s="379">
        <v>44946</v>
      </c>
      <c r="N547" s="70">
        <f t="shared" si="28"/>
        <v>1</v>
      </c>
      <c r="O547" s="70">
        <f t="shared" si="29"/>
        <v>1</v>
      </c>
      <c r="P547" s="135" t="str">
        <f t="shared" si="30"/>
        <v>Gastos_Gerais</v>
      </c>
    </row>
    <row r="548" spans="1:16" ht="24" x14ac:dyDescent="0.2">
      <c r="A548" s="363">
        <v>545</v>
      </c>
      <c r="B548" s="364">
        <v>44950</v>
      </c>
      <c r="C548" s="622">
        <v>44927</v>
      </c>
      <c r="D548" s="366" t="s">
        <v>107</v>
      </c>
      <c r="E548" s="366" t="s">
        <v>370</v>
      </c>
      <c r="F548" s="367">
        <v>88</v>
      </c>
      <c r="G548" s="366" t="s">
        <v>1220</v>
      </c>
      <c r="H548" s="366" t="s">
        <v>132</v>
      </c>
      <c r="I548" s="368" t="s">
        <v>1221</v>
      </c>
      <c r="J548" s="369" t="s">
        <v>554</v>
      </c>
      <c r="K548" s="370" t="s">
        <v>420</v>
      </c>
      <c r="L548" s="369">
        <v>6034</v>
      </c>
      <c r="M548" s="630">
        <v>44946</v>
      </c>
      <c r="N548" s="70">
        <f t="shared" si="28"/>
        <v>1</v>
      </c>
      <c r="O548" s="70">
        <f t="shared" si="29"/>
        <v>1</v>
      </c>
      <c r="P548" s="135" t="str">
        <f t="shared" si="30"/>
        <v>Gastos_Gerais</v>
      </c>
    </row>
    <row r="549" spans="1:16" x14ac:dyDescent="0.2">
      <c r="A549" s="363">
        <v>546</v>
      </c>
      <c r="B549" s="421">
        <v>44951</v>
      </c>
      <c r="C549" s="627">
        <v>44927</v>
      </c>
      <c r="D549" s="423" t="s">
        <v>107</v>
      </c>
      <c r="E549" s="423" t="s">
        <v>294</v>
      </c>
      <c r="F549" s="424">
        <v>44611.87</v>
      </c>
      <c r="G549" s="423" t="s">
        <v>1224</v>
      </c>
      <c r="H549" s="366" t="s">
        <v>121</v>
      </c>
      <c r="I549" s="368" t="s">
        <v>707</v>
      </c>
      <c r="J549" s="353" t="s">
        <v>554</v>
      </c>
      <c r="K549" s="354" t="s">
        <v>420</v>
      </c>
      <c r="L549" s="369">
        <v>71</v>
      </c>
      <c r="M549" s="630">
        <v>44950</v>
      </c>
      <c r="N549" s="70">
        <f t="shared" si="28"/>
        <v>1</v>
      </c>
      <c r="O549" s="70">
        <f t="shared" si="29"/>
        <v>1</v>
      </c>
      <c r="P549" s="135" t="str">
        <f t="shared" si="30"/>
        <v>Gastos_Gerais</v>
      </c>
    </row>
    <row r="550" spans="1:16" x14ac:dyDescent="0.2">
      <c r="A550" s="363">
        <v>547</v>
      </c>
      <c r="B550" s="421">
        <v>44951</v>
      </c>
      <c r="C550" s="627">
        <v>44927</v>
      </c>
      <c r="D550" s="423" t="s">
        <v>107</v>
      </c>
      <c r="E550" s="423" t="s">
        <v>294</v>
      </c>
      <c r="F550" s="424">
        <v>14111.2</v>
      </c>
      <c r="G550" s="350" t="s">
        <v>706</v>
      </c>
      <c r="H550" s="366" t="s">
        <v>131</v>
      </c>
      <c r="I550" s="368" t="s">
        <v>707</v>
      </c>
      <c r="J550" s="353" t="s">
        <v>554</v>
      </c>
      <c r="K550" s="354" t="s">
        <v>420</v>
      </c>
      <c r="L550" s="369">
        <v>72</v>
      </c>
      <c r="M550" s="630">
        <v>44950</v>
      </c>
      <c r="N550" s="70">
        <f t="shared" si="28"/>
        <v>1</v>
      </c>
      <c r="O550" s="70">
        <f t="shared" si="29"/>
        <v>1</v>
      </c>
      <c r="P550" s="135" t="str">
        <f t="shared" si="30"/>
        <v>Gastos_Gerais</v>
      </c>
    </row>
    <row r="551" spans="1:16" x14ac:dyDescent="0.2">
      <c r="A551" s="363">
        <v>548</v>
      </c>
      <c r="B551" s="348">
        <v>44951</v>
      </c>
      <c r="C551" s="623">
        <v>44896</v>
      </c>
      <c r="D551" s="350" t="s">
        <v>107</v>
      </c>
      <c r="E551" s="350" t="s">
        <v>222</v>
      </c>
      <c r="F551" s="351">
        <v>1210.5</v>
      </c>
      <c r="G551" s="350" t="s">
        <v>1225</v>
      </c>
      <c r="H551" s="350" t="s">
        <v>127</v>
      </c>
      <c r="I551" s="352" t="s">
        <v>1226</v>
      </c>
      <c r="J551" s="353" t="s">
        <v>554</v>
      </c>
      <c r="K551" s="354" t="s">
        <v>554</v>
      </c>
      <c r="L551" s="353">
        <v>28618004</v>
      </c>
      <c r="M551" s="379">
        <v>44951</v>
      </c>
      <c r="N551" s="70">
        <f t="shared" si="28"/>
        <v>1</v>
      </c>
      <c r="O551" s="70">
        <f t="shared" si="29"/>
        <v>0</v>
      </c>
      <c r="P551" s="135" t="str">
        <f t="shared" si="30"/>
        <v>Gastos_Gerais</v>
      </c>
    </row>
    <row r="552" spans="1:16" s="321" customFormat="1" x14ac:dyDescent="0.2">
      <c r="A552" s="363">
        <v>549</v>
      </c>
      <c r="B552" s="359">
        <v>44951</v>
      </c>
      <c r="C552" s="349">
        <v>44896</v>
      </c>
      <c r="D552" s="352" t="s">
        <v>107</v>
      </c>
      <c r="E552" s="352" t="s">
        <v>222</v>
      </c>
      <c r="F552" s="361">
        <v>1934.93</v>
      </c>
      <c r="G552" s="352" t="s">
        <v>1225</v>
      </c>
      <c r="H552" s="352" t="s">
        <v>122</v>
      </c>
      <c r="I552" s="352" t="s">
        <v>1226</v>
      </c>
      <c r="J552" s="354" t="s">
        <v>554</v>
      </c>
      <c r="K552" s="354" t="s">
        <v>554</v>
      </c>
      <c r="L552" s="354">
        <v>28616973</v>
      </c>
      <c r="M552" s="376">
        <v>44951</v>
      </c>
      <c r="N552" s="70">
        <f t="shared" si="28"/>
        <v>1</v>
      </c>
      <c r="O552" s="70">
        <f t="shared" si="29"/>
        <v>0</v>
      </c>
      <c r="P552" s="135" t="str">
        <f t="shared" si="30"/>
        <v>Gastos_Gerais</v>
      </c>
    </row>
    <row r="553" spans="1:16" s="321" customFormat="1" x14ac:dyDescent="0.2">
      <c r="A553" s="363">
        <v>550</v>
      </c>
      <c r="B553" s="359">
        <v>44951</v>
      </c>
      <c r="C553" s="349">
        <v>44896</v>
      </c>
      <c r="D553" s="352" t="s">
        <v>107</v>
      </c>
      <c r="E553" s="352" t="s">
        <v>222</v>
      </c>
      <c r="F553" s="361">
        <v>571.91</v>
      </c>
      <c r="G553" s="350" t="s">
        <v>1225</v>
      </c>
      <c r="H553" s="352" t="s">
        <v>124</v>
      </c>
      <c r="I553" s="352" t="s">
        <v>1226</v>
      </c>
      <c r="J553" s="354" t="s">
        <v>554</v>
      </c>
      <c r="K553" s="354" t="s">
        <v>554</v>
      </c>
      <c r="L553" s="354">
        <v>2861700</v>
      </c>
      <c r="M553" s="376">
        <v>44951</v>
      </c>
      <c r="N553" s="70">
        <f t="shared" si="28"/>
        <v>1</v>
      </c>
      <c r="O553" s="70">
        <f t="shared" si="29"/>
        <v>0</v>
      </c>
      <c r="P553" s="135" t="str">
        <f t="shared" si="30"/>
        <v>Gastos_Gerais</v>
      </c>
    </row>
    <row r="554" spans="1:16" x14ac:dyDescent="0.2">
      <c r="A554" s="363">
        <v>551</v>
      </c>
      <c r="B554" s="348">
        <v>44951</v>
      </c>
      <c r="C554" s="623">
        <v>44896</v>
      </c>
      <c r="D554" s="350" t="s">
        <v>107</v>
      </c>
      <c r="E554" s="350" t="s">
        <v>222</v>
      </c>
      <c r="F554" s="351">
        <v>1765.19</v>
      </c>
      <c r="G554" s="350" t="s">
        <v>1225</v>
      </c>
      <c r="H554" s="350" t="s">
        <v>130</v>
      </c>
      <c r="I554" s="352" t="s">
        <v>1226</v>
      </c>
      <c r="J554" s="353" t="s">
        <v>554</v>
      </c>
      <c r="K554" s="354" t="s">
        <v>554</v>
      </c>
      <c r="L554" s="353">
        <v>28904937</v>
      </c>
      <c r="M554" s="379">
        <v>44951</v>
      </c>
      <c r="N554" s="70">
        <f t="shared" si="28"/>
        <v>1</v>
      </c>
      <c r="O554" s="70">
        <f t="shared" si="29"/>
        <v>0</v>
      </c>
      <c r="P554" s="135" t="str">
        <f t="shared" si="30"/>
        <v>Gastos_Gerais</v>
      </c>
    </row>
    <row r="555" spans="1:16" x14ac:dyDescent="0.2">
      <c r="A555" s="363">
        <v>552</v>
      </c>
      <c r="B555" s="348">
        <v>44951</v>
      </c>
      <c r="C555" s="623">
        <v>44896</v>
      </c>
      <c r="D555" s="350" t="s">
        <v>107</v>
      </c>
      <c r="E555" s="350" t="s">
        <v>222</v>
      </c>
      <c r="F555" s="351">
        <v>1401.18</v>
      </c>
      <c r="G555" s="350" t="s">
        <v>1225</v>
      </c>
      <c r="H555" s="350" t="s">
        <v>128</v>
      </c>
      <c r="I555" s="352" t="s">
        <v>1226</v>
      </c>
      <c r="J555" s="353" t="s">
        <v>554</v>
      </c>
      <c r="K555" s="354" t="s">
        <v>554</v>
      </c>
      <c r="L555" s="353">
        <v>28618011</v>
      </c>
      <c r="M555" s="379">
        <v>44951</v>
      </c>
      <c r="N555" s="70">
        <f t="shared" si="28"/>
        <v>1</v>
      </c>
      <c r="O555" s="70">
        <f t="shared" si="29"/>
        <v>0</v>
      </c>
      <c r="P555" s="135" t="str">
        <f t="shared" si="30"/>
        <v>Gastos_Gerais</v>
      </c>
    </row>
    <row r="556" spans="1:16" x14ac:dyDescent="0.2">
      <c r="A556" s="363">
        <v>553</v>
      </c>
      <c r="B556" s="348">
        <v>44951</v>
      </c>
      <c r="C556" s="623">
        <v>44896</v>
      </c>
      <c r="D556" s="350" t="s">
        <v>107</v>
      </c>
      <c r="E556" s="350" t="s">
        <v>222</v>
      </c>
      <c r="F556" s="351">
        <v>1729.55</v>
      </c>
      <c r="G556" s="350" t="s">
        <v>1225</v>
      </c>
      <c r="H556" s="350" t="s">
        <v>132</v>
      </c>
      <c r="I556" s="352" t="s">
        <v>1226</v>
      </c>
      <c r="J556" s="353" t="s">
        <v>554</v>
      </c>
      <c r="K556" s="354" t="s">
        <v>554</v>
      </c>
      <c r="L556" s="353">
        <v>28618013</v>
      </c>
      <c r="M556" s="379">
        <v>44951</v>
      </c>
      <c r="N556" s="70">
        <f t="shared" si="28"/>
        <v>1</v>
      </c>
      <c r="O556" s="70">
        <f t="shared" si="29"/>
        <v>0</v>
      </c>
      <c r="P556" s="135" t="str">
        <f t="shared" si="30"/>
        <v>Gastos_Gerais</v>
      </c>
    </row>
    <row r="557" spans="1:16" x14ac:dyDescent="0.2">
      <c r="A557" s="363">
        <v>554</v>
      </c>
      <c r="B557" s="348">
        <v>44951</v>
      </c>
      <c r="C557" s="623">
        <v>44896</v>
      </c>
      <c r="D557" s="350" t="s">
        <v>107</v>
      </c>
      <c r="E557" s="350" t="s">
        <v>222</v>
      </c>
      <c r="F557" s="351">
        <v>867.44</v>
      </c>
      <c r="G557" s="350" t="s">
        <v>1225</v>
      </c>
      <c r="H557" s="350" t="s">
        <v>129</v>
      </c>
      <c r="I557" s="352" t="s">
        <v>1226</v>
      </c>
      <c r="J557" s="353" t="s">
        <v>554</v>
      </c>
      <c r="K557" s="354" t="s">
        <v>554</v>
      </c>
      <c r="L557" s="353">
        <v>28618008</v>
      </c>
      <c r="M557" s="379">
        <v>44951</v>
      </c>
      <c r="N557" s="70">
        <f t="shared" si="28"/>
        <v>1</v>
      </c>
      <c r="O557" s="70">
        <f t="shared" si="29"/>
        <v>0</v>
      </c>
      <c r="P557" s="135" t="str">
        <f t="shared" si="30"/>
        <v>Gastos_Gerais</v>
      </c>
    </row>
    <row r="558" spans="1:16" x14ac:dyDescent="0.2">
      <c r="A558" s="363">
        <v>555</v>
      </c>
      <c r="B558" s="348">
        <v>44951</v>
      </c>
      <c r="C558" s="623">
        <v>44896</v>
      </c>
      <c r="D558" s="350" t="s">
        <v>107</v>
      </c>
      <c r="E558" s="350" t="s">
        <v>222</v>
      </c>
      <c r="F558" s="351">
        <v>2815.19</v>
      </c>
      <c r="G558" s="350" t="s">
        <v>1225</v>
      </c>
      <c r="H558" s="350" t="s">
        <v>121</v>
      </c>
      <c r="I558" s="352" t="s">
        <v>1226</v>
      </c>
      <c r="J558" s="353" t="s">
        <v>554</v>
      </c>
      <c r="K558" s="354" t="s">
        <v>554</v>
      </c>
      <c r="L558" s="353">
        <v>28618006</v>
      </c>
      <c r="M558" s="379">
        <v>44951</v>
      </c>
      <c r="N558" s="70">
        <f t="shared" si="28"/>
        <v>1</v>
      </c>
      <c r="O558" s="70">
        <f t="shared" si="29"/>
        <v>0</v>
      </c>
      <c r="P558" s="135" t="str">
        <f t="shared" si="30"/>
        <v>Gastos_Gerais</v>
      </c>
    </row>
    <row r="559" spans="1:16" x14ac:dyDescent="0.2">
      <c r="A559" s="363">
        <v>556</v>
      </c>
      <c r="B559" s="348">
        <v>44951</v>
      </c>
      <c r="C559" s="623">
        <v>44927</v>
      </c>
      <c r="D559" s="350" t="s">
        <v>107</v>
      </c>
      <c r="E559" s="350" t="s">
        <v>294</v>
      </c>
      <c r="F559" s="351">
        <v>27897.3</v>
      </c>
      <c r="G559" s="350" t="s">
        <v>849</v>
      </c>
      <c r="H559" s="350" t="s">
        <v>122</v>
      </c>
      <c r="I559" s="352" t="s">
        <v>707</v>
      </c>
      <c r="J559" s="353" t="s">
        <v>554</v>
      </c>
      <c r="K559" s="354" t="s">
        <v>420</v>
      </c>
      <c r="L559" s="353">
        <v>71</v>
      </c>
      <c r="M559" s="379">
        <v>44950</v>
      </c>
      <c r="N559" s="70">
        <f t="shared" si="28"/>
        <v>1</v>
      </c>
      <c r="O559" s="70">
        <f t="shared" si="29"/>
        <v>1</v>
      </c>
      <c r="P559" s="135" t="str">
        <f t="shared" si="30"/>
        <v>Gastos_Gerais</v>
      </c>
    </row>
    <row r="560" spans="1:16" ht="24" x14ac:dyDescent="0.2">
      <c r="A560" s="363">
        <v>557</v>
      </c>
      <c r="B560" s="348">
        <v>44951</v>
      </c>
      <c r="C560" s="623">
        <v>44927</v>
      </c>
      <c r="D560" s="350" t="s">
        <v>107</v>
      </c>
      <c r="E560" s="350" t="s">
        <v>356</v>
      </c>
      <c r="F560" s="351">
        <v>1477.76</v>
      </c>
      <c r="G560" s="350" t="s">
        <v>646</v>
      </c>
      <c r="H560" s="350" t="s">
        <v>128</v>
      </c>
      <c r="I560" s="352" t="s">
        <v>1055</v>
      </c>
      <c r="J560" s="353" t="s">
        <v>554</v>
      </c>
      <c r="K560" s="354" t="s">
        <v>420</v>
      </c>
      <c r="L560" s="353">
        <v>37414</v>
      </c>
      <c r="M560" s="379">
        <v>44942</v>
      </c>
      <c r="N560" s="70">
        <f t="shared" si="28"/>
        <v>1</v>
      </c>
      <c r="O560" s="70">
        <f t="shared" si="29"/>
        <v>1</v>
      </c>
      <c r="P560" s="135" t="str">
        <f t="shared" si="30"/>
        <v>Gastos_Gerais</v>
      </c>
    </row>
    <row r="561" spans="1:16" ht="24" x14ac:dyDescent="0.2">
      <c r="A561" s="363">
        <v>558</v>
      </c>
      <c r="B561" s="348">
        <v>44951</v>
      </c>
      <c r="C561" s="623">
        <v>44927</v>
      </c>
      <c r="D561" s="350" t="s">
        <v>107</v>
      </c>
      <c r="E561" s="350" t="s">
        <v>290</v>
      </c>
      <c r="F561" s="351">
        <v>1356.5</v>
      </c>
      <c r="G561" s="350" t="s">
        <v>290</v>
      </c>
      <c r="H561" s="350" t="s">
        <v>124</v>
      </c>
      <c r="I561" s="352" t="s">
        <v>619</v>
      </c>
      <c r="J561" s="353" t="s">
        <v>554</v>
      </c>
      <c r="K561" s="354" t="s">
        <v>420</v>
      </c>
      <c r="L561" s="353">
        <v>27016</v>
      </c>
      <c r="M561" s="379">
        <v>44938</v>
      </c>
      <c r="N561" s="70">
        <f t="shared" si="28"/>
        <v>1</v>
      </c>
      <c r="O561" s="70">
        <f t="shared" si="29"/>
        <v>1</v>
      </c>
      <c r="P561" s="135" t="str">
        <f t="shared" si="30"/>
        <v>Gastos_Gerais</v>
      </c>
    </row>
    <row r="562" spans="1:16" ht="24" x14ac:dyDescent="0.2">
      <c r="A562" s="363">
        <v>559</v>
      </c>
      <c r="B562" s="348">
        <v>44951</v>
      </c>
      <c r="C562" s="623">
        <v>44927</v>
      </c>
      <c r="D562" s="350" t="s">
        <v>107</v>
      </c>
      <c r="E562" s="350" t="s">
        <v>290</v>
      </c>
      <c r="F562" s="351">
        <v>2125</v>
      </c>
      <c r="G562" s="350" t="s">
        <v>290</v>
      </c>
      <c r="H562" s="350" t="s">
        <v>132</v>
      </c>
      <c r="I562" s="352" t="s">
        <v>619</v>
      </c>
      <c r="J562" s="353" t="s">
        <v>554</v>
      </c>
      <c r="K562" s="354" t="s">
        <v>420</v>
      </c>
      <c r="L562" s="353">
        <v>27023</v>
      </c>
      <c r="M562" s="379">
        <v>44938</v>
      </c>
      <c r="N562" s="70">
        <f t="shared" si="28"/>
        <v>1</v>
      </c>
      <c r="O562" s="70">
        <f t="shared" si="29"/>
        <v>1</v>
      </c>
      <c r="P562" s="135" t="str">
        <f t="shared" si="30"/>
        <v>Gastos_Gerais</v>
      </c>
    </row>
    <row r="563" spans="1:16" ht="24" x14ac:dyDescent="0.2">
      <c r="A563" s="363">
        <v>560</v>
      </c>
      <c r="B563" s="348">
        <v>44951</v>
      </c>
      <c r="C563" s="623">
        <v>44927</v>
      </c>
      <c r="D563" s="350" t="s">
        <v>107</v>
      </c>
      <c r="E563" s="350" t="s">
        <v>290</v>
      </c>
      <c r="F563" s="351">
        <v>597.39</v>
      </c>
      <c r="G563" s="350" t="s">
        <v>290</v>
      </c>
      <c r="H563" s="350" t="s">
        <v>120</v>
      </c>
      <c r="I563" s="352" t="s">
        <v>619</v>
      </c>
      <c r="J563" s="353" t="s">
        <v>554</v>
      </c>
      <c r="K563" s="354" t="s">
        <v>420</v>
      </c>
      <c r="L563" s="353">
        <v>27017</v>
      </c>
      <c r="M563" s="379">
        <v>44938</v>
      </c>
      <c r="N563" s="70">
        <f t="shared" si="28"/>
        <v>1</v>
      </c>
      <c r="O563" s="70">
        <f t="shared" si="29"/>
        <v>1</v>
      </c>
      <c r="P563" s="135" t="str">
        <f t="shared" si="30"/>
        <v>Gastos_Gerais</v>
      </c>
    </row>
    <row r="564" spans="1:16" ht="24" x14ac:dyDescent="0.2">
      <c r="A564" s="363">
        <v>561</v>
      </c>
      <c r="B564" s="348">
        <v>44951</v>
      </c>
      <c r="C564" s="623">
        <v>44927</v>
      </c>
      <c r="D564" s="350" t="s">
        <v>107</v>
      </c>
      <c r="E564" s="350" t="s">
        <v>290</v>
      </c>
      <c r="F564" s="351">
        <v>3349.3</v>
      </c>
      <c r="G564" s="350" t="s">
        <v>290</v>
      </c>
      <c r="H564" s="350" t="s">
        <v>127</v>
      </c>
      <c r="I564" s="352" t="s">
        <v>619</v>
      </c>
      <c r="J564" s="353" t="s">
        <v>554</v>
      </c>
      <c r="K564" s="354" t="s">
        <v>420</v>
      </c>
      <c r="L564" s="353">
        <v>27018</v>
      </c>
      <c r="M564" s="379">
        <v>44938</v>
      </c>
      <c r="N564" s="70">
        <f t="shared" si="28"/>
        <v>1</v>
      </c>
      <c r="O564" s="70">
        <f t="shared" si="29"/>
        <v>1</v>
      </c>
      <c r="P564" s="135" t="str">
        <f t="shared" si="30"/>
        <v>Gastos_Gerais</v>
      </c>
    </row>
    <row r="565" spans="1:16" ht="24" x14ac:dyDescent="0.2">
      <c r="A565" s="363">
        <v>562</v>
      </c>
      <c r="B565" s="348">
        <v>44951</v>
      </c>
      <c r="C565" s="623">
        <v>44927</v>
      </c>
      <c r="D565" s="350" t="s">
        <v>107</v>
      </c>
      <c r="E565" s="350" t="s">
        <v>290</v>
      </c>
      <c r="F565" s="351">
        <v>1659.72</v>
      </c>
      <c r="G565" s="350" t="s">
        <v>290</v>
      </c>
      <c r="H565" s="350" t="s">
        <v>130</v>
      </c>
      <c r="I565" s="352" t="s">
        <v>619</v>
      </c>
      <c r="J565" s="353" t="s">
        <v>554</v>
      </c>
      <c r="K565" s="354" t="s">
        <v>420</v>
      </c>
      <c r="L565" s="353">
        <v>27020</v>
      </c>
      <c r="M565" s="379">
        <v>44938</v>
      </c>
      <c r="N565" s="70">
        <f t="shared" si="28"/>
        <v>1</v>
      </c>
      <c r="O565" s="70">
        <f t="shared" si="29"/>
        <v>1</v>
      </c>
      <c r="P565" s="135" t="str">
        <f t="shared" si="30"/>
        <v>Gastos_Gerais</v>
      </c>
    </row>
    <row r="566" spans="1:16" ht="48" x14ac:dyDescent="0.2">
      <c r="A566" s="363">
        <v>563</v>
      </c>
      <c r="B566" s="348">
        <v>44951</v>
      </c>
      <c r="C566" s="623">
        <v>44927</v>
      </c>
      <c r="D566" s="350" t="s">
        <v>107</v>
      </c>
      <c r="E566" s="350" t="s">
        <v>310</v>
      </c>
      <c r="F566" s="351">
        <v>340</v>
      </c>
      <c r="G566" s="350" t="s">
        <v>1227</v>
      </c>
      <c r="H566" s="350" t="s">
        <v>121</v>
      </c>
      <c r="I566" s="352" t="s">
        <v>1228</v>
      </c>
      <c r="J566" s="353" t="s">
        <v>554</v>
      </c>
      <c r="K566" s="354" t="s">
        <v>420</v>
      </c>
      <c r="L566" s="353">
        <v>22891</v>
      </c>
      <c r="M566" s="379">
        <v>44945</v>
      </c>
      <c r="N566" s="70">
        <f t="shared" si="28"/>
        <v>1</v>
      </c>
      <c r="O566" s="70">
        <f t="shared" si="29"/>
        <v>1</v>
      </c>
      <c r="P566" s="135" t="str">
        <f t="shared" si="30"/>
        <v>Gastos_Gerais</v>
      </c>
    </row>
    <row r="567" spans="1:16" x14ac:dyDescent="0.2">
      <c r="A567" s="363">
        <v>564</v>
      </c>
      <c r="B567" s="348">
        <v>44951</v>
      </c>
      <c r="C567" s="623">
        <v>44927</v>
      </c>
      <c r="D567" s="350" t="s">
        <v>107</v>
      </c>
      <c r="E567" s="350" t="s">
        <v>294</v>
      </c>
      <c r="F567" s="351">
        <v>24311.83</v>
      </c>
      <c r="G567" s="350" t="s">
        <v>1229</v>
      </c>
      <c r="H567" s="350" t="s">
        <v>128</v>
      </c>
      <c r="I567" s="352" t="s">
        <v>679</v>
      </c>
      <c r="J567" s="353" t="s">
        <v>554</v>
      </c>
      <c r="K567" s="354" t="s">
        <v>420</v>
      </c>
      <c r="L567" s="353">
        <v>216</v>
      </c>
      <c r="M567" s="379">
        <v>44950</v>
      </c>
      <c r="N567" s="70">
        <f t="shared" si="28"/>
        <v>1</v>
      </c>
      <c r="O567" s="70">
        <f t="shared" si="29"/>
        <v>1</v>
      </c>
      <c r="P567" s="135" t="str">
        <f t="shared" si="30"/>
        <v>Gastos_Gerais</v>
      </c>
    </row>
    <row r="568" spans="1:16" x14ac:dyDescent="0.2">
      <c r="A568" s="363">
        <v>565</v>
      </c>
      <c r="B568" s="348">
        <v>44951</v>
      </c>
      <c r="C568" s="623">
        <v>44927</v>
      </c>
      <c r="D568" s="350" t="s">
        <v>107</v>
      </c>
      <c r="E568" s="350" t="s">
        <v>294</v>
      </c>
      <c r="F568" s="351">
        <v>16029.08</v>
      </c>
      <c r="G568" s="350" t="s">
        <v>709</v>
      </c>
      <c r="H568" s="350" t="s">
        <v>132</v>
      </c>
      <c r="I568" s="352" t="s">
        <v>679</v>
      </c>
      <c r="J568" s="353" t="s">
        <v>554</v>
      </c>
      <c r="K568" s="354" t="s">
        <v>420</v>
      </c>
      <c r="L568" s="353">
        <v>217</v>
      </c>
      <c r="M568" s="379">
        <v>44950</v>
      </c>
      <c r="N568" s="70">
        <f t="shared" si="28"/>
        <v>1</v>
      </c>
      <c r="O568" s="70">
        <f t="shared" si="29"/>
        <v>1</v>
      </c>
      <c r="P568" s="135" t="str">
        <f t="shared" si="30"/>
        <v>Gastos_Gerais</v>
      </c>
    </row>
    <row r="569" spans="1:16" x14ac:dyDescent="0.2">
      <c r="A569" s="363">
        <v>566</v>
      </c>
      <c r="B569" s="348">
        <v>44951</v>
      </c>
      <c r="C569" s="623">
        <v>44927</v>
      </c>
      <c r="D569" s="350" t="s">
        <v>107</v>
      </c>
      <c r="E569" s="350" t="s">
        <v>294</v>
      </c>
      <c r="F569" s="351">
        <v>52240.959999999999</v>
      </c>
      <c r="G569" s="350" t="s">
        <v>678</v>
      </c>
      <c r="H569" s="350" t="s">
        <v>123</v>
      </c>
      <c r="I569" s="380" t="s">
        <v>679</v>
      </c>
      <c r="J569" s="353" t="s">
        <v>554</v>
      </c>
      <c r="K569" s="354" t="s">
        <v>420</v>
      </c>
      <c r="L569" s="353">
        <v>218</v>
      </c>
      <c r="M569" s="379">
        <v>44950</v>
      </c>
      <c r="N569" s="70">
        <f t="shared" si="28"/>
        <v>1</v>
      </c>
      <c r="O569" s="70">
        <f t="shared" si="29"/>
        <v>1</v>
      </c>
      <c r="P569" s="135" t="str">
        <f t="shared" si="30"/>
        <v>Gastos_Gerais</v>
      </c>
    </row>
    <row r="570" spans="1:16" x14ac:dyDescent="0.2">
      <c r="A570" s="363">
        <v>567</v>
      </c>
      <c r="B570" s="348">
        <v>44951</v>
      </c>
      <c r="C570" s="623">
        <v>44927</v>
      </c>
      <c r="D570" s="350" t="s">
        <v>107</v>
      </c>
      <c r="E570" s="350" t="s">
        <v>294</v>
      </c>
      <c r="F570" s="351">
        <v>63136.03</v>
      </c>
      <c r="G570" s="350" t="s">
        <v>703</v>
      </c>
      <c r="H570" s="350" t="s">
        <v>127</v>
      </c>
      <c r="I570" s="352" t="s">
        <v>679</v>
      </c>
      <c r="J570" s="353" t="s">
        <v>554</v>
      </c>
      <c r="K570" s="354" t="s">
        <v>420</v>
      </c>
      <c r="L570" s="353">
        <v>219</v>
      </c>
      <c r="M570" s="379">
        <v>44950</v>
      </c>
      <c r="N570" s="70">
        <f t="shared" si="28"/>
        <v>1</v>
      </c>
      <c r="O570" s="70">
        <f t="shared" si="29"/>
        <v>1</v>
      </c>
      <c r="P570" s="135" t="str">
        <f t="shared" si="30"/>
        <v>Gastos_Gerais</v>
      </c>
    </row>
    <row r="571" spans="1:16" ht="24" x14ac:dyDescent="0.2">
      <c r="A571" s="363">
        <v>568</v>
      </c>
      <c r="B571" s="348">
        <v>44951</v>
      </c>
      <c r="C571" s="623">
        <v>44896</v>
      </c>
      <c r="D571" s="350" t="s">
        <v>107</v>
      </c>
      <c r="E571" s="350" t="s">
        <v>328</v>
      </c>
      <c r="F571" s="351">
        <v>370.5</v>
      </c>
      <c r="G571" s="350" t="s">
        <v>802</v>
      </c>
      <c r="H571" s="350" t="s">
        <v>120</v>
      </c>
      <c r="I571" s="352" t="s">
        <v>1230</v>
      </c>
      <c r="J571" s="353" t="s">
        <v>554</v>
      </c>
      <c r="K571" s="354" t="s">
        <v>420</v>
      </c>
      <c r="L571" s="353">
        <v>202215353</v>
      </c>
      <c r="M571" s="379">
        <v>44953</v>
      </c>
      <c r="N571" s="70">
        <f t="shared" si="28"/>
        <v>1</v>
      </c>
      <c r="O571" s="70">
        <f t="shared" si="29"/>
        <v>0</v>
      </c>
      <c r="P571" s="135" t="str">
        <f t="shared" si="30"/>
        <v>Gastos_Gerais</v>
      </c>
    </row>
    <row r="572" spans="1:16" ht="24" x14ac:dyDescent="0.2">
      <c r="A572" s="363">
        <v>569</v>
      </c>
      <c r="B572" s="348">
        <v>44951</v>
      </c>
      <c r="C572" s="623">
        <v>44896</v>
      </c>
      <c r="D572" s="350" t="s">
        <v>107</v>
      </c>
      <c r="E572" s="350" t="s">
        <v>328</v>
      </c>
      <c r="F572" s="351">
        <v>406.68</v>
      </c>
      <c r="G572" s="350" t="s">
        <v>1231</v>
      </c>
      <c r="H572" s="350" t="s">
        <v>120</v>
      </c>
      <c r="I572" s="352" t="s">
        <v>1230</v>
      </c>
      <c r="J572" s="353" t="s">
        <v>554</v>
      </c>
      <c r="K572" s="354" t="s">
        <v>420</v>
      </c>
      <c r="L572" s="353">
        <v>1273019</v>
      </c>
      <c r="M572" s="379">
        <v>44922</v>
      </c>
      <c r="N572" s="70">
        <f t="shared" si="28"/>
        <v>1</v>
      </c>
      <c r="O572" s="70">
        <f t="shared" si="29"/>
        <v>0</v>
      </c>
      <c r="P572" s="135" t="str">
        <f t="shared" si="30"/>
        <v>Gastos_Gerais</v>
      </c>
    </row>
    <row r="573" spans="1:16" ht="24" x14ac:dyDescent="0.2">
      <c r="A573" s="363">
        <v>570</v>
      </c>
      <c r="B573" s="348">
        <v>44951</v>
      </c>
      <c r="C573" s="623">
        <v>44896</v>
      </c>
      <c r="D573" s="350" t="s">
        <v>107</v>
      </c>
      <c r="E573" s="350" t="s">
        <v>310</v>
      </c>
      <c r="F573" s="351">
        <v>783.72</v>
      </c>
      <c r="G573" s="350" t="s">
        <v>837</v>
      </c>
      <c r="H573" s="350" t="s">
        <v>121</v>
      </c>
      <c r="I573" s="352" t="s">
        <v>564</v>
      </c>
      <c r="J573" s="353" t="s">
        <v>554</v>
      </c>
      <c r="K573" s="354" t="s">
        <v>420</v>
      </c>
      <c r="L573" s="353">
        <v>137625</v>
      </c>
      <c r="M573" s="379">
        <v>44937</v>
      </c>
      <c r="N573" s="70">
        <f t="shared" si="28"/>
        <v>1</v>
      </c>
      <c r="O573" s="70">
        <f t="shared" si="29"/>
        <v>0</v>
      </c>
      <c r="P573" s="135" t="str">
        <f t="shared" si="30"/>
        <v>Gastos_Gerais</v>
      </c>
    </row>
    <row r="574" spans="1:16" x14ac:dyDescent="0.2">
      <c r="A574" s="363">
        <v>571</v>
      </c>
      <c r="B574" s="348">
        <v>44951</v>
      </c>
      <c r="C574" s="623">
        <v>44927</v>
      </c>
      <c r="D574" s="350" t="s">
        <v>107</v>
      </c>
      <c r="E574" s="350" t="s">
        <v>320</v>
      </c>
      <c r="F574" s="351">
        <v>1500</v>
      </c>
      <c r="G574" s="350" t="s">
        <v>1232</v>
      </c>
      <c r="H574" s="350" t="s">
        <v>121</v>
      </c>
      <c r="I574" s="352" t="s">
        <v>658</v>
      </c>
      <c r="J574" s="353" t="s">
        <v>554</v>
      </c>
      <c r="K574" s="354" t="s">
        <v>420</v>
      </c>
      <c r="L574" s="353">
        <v>2038856</v>
      </c>
      <c r="M574" s="379">
        <v>44952</v>
      </c>
      <c r="N574" s="70">
        <f t="shared" si="28"/>
        <v>1</v>
      </c>
      <c r="O574" s="70">
        <f t="shared" si="29"/>
        <v>1</v>
      </c>
      <c r="P574" s="135" t="str">
        <f t="shared" si="30"/>
        <v>Gastos_Gerais</v>
      </c>
    </row>
    <row r="575" spans="1:16" ht="24" x14ac:dyDescent="0.2">
      <c r="A575" s="363">
        <v>572</v>
      </c>
      <c r="B575" s="348">
        <v>44951</v>
      </c>
      <c r="C575" s="623">
        <v>44927</v>
      </c>
      <c r="D575" s="350" t="s">
        <v>107</v>
      </c>
      <c r="E575" s="350" t="s">
        <v>320</v>
      </c>
      <c r="F575" s="351">
        <v>1500</v>
      </c>
      <c r="G575" s="350" t="s">
        <v>1233</v>
      </c>
      <c r="H575" s="350" t="s">
        <v>132</v>
      </c>
      <c r="I575" s="352" t="s">
        <v>658</v>
      </c>
      <c r="J575" s="353" t="s">
        <v>554</v>
      </c>
      <c r="K575" s="354" t="s">
        <v>420</v>
      </c>
      <c r="L575" s="353">
        <v>2038861</v>
      </c>
      <c r="M575" s="379">
        <v>44952</v>
      </c>
      <c r="N575" s="70">
        <f t="shared" si="28"/>
        <v>1</v>
      </c>
      <c r="O575" s="70">
        <f t="shared" si="29"/>
        <v>1</v>
      </c>
      <c r="P575" s="135" t="str">
        <f t="shared" si="30"/>
        <v>Gastos_Gerais</v>
      </c>
    </row>
    <row r="576" spans="1:16" x14ac:dyDescent="0.2">
      <c r="A576" s="363">
        <v>573</v>
      </c>
      <c r="B576" s="348">
        <v>44951</v>
      </c>
      <c r="C576" s="623">
        <v>44927</v>
      </c>
      <c r="D576" s="350" t="s">
        <v>107</v>
      </c>
      <c r="E576" s="350" t="s">
        <v>370</v>
      </c>
      <c r="F576" s="351">
        <v>270</v>
      </c>
      <c r="G576" s="350" t="s">
        <v>1234</v>
      </c>
      <c r="H576" s="350" t="s">
        <v>132</v>
      </c>
      <c r="I576" s="352" t="s">
        <v>1235</v>
      </c>
      <c r="J576" s="353" t="s">
        <v>554</v>
      </c>
      <c r="K576" s="354" t="s">
        <v>420</v>
      </c>
      <c r="L576" s="353">
        <v>263</v>
      </c>
      <c r="M576" s="379">
        <v>44950</v>
      </c>
      <c r="N576" s="70">
        <f t="shared" si="28"/>
        <v>1</v>
      </c>
      <c r="O576" s="70">
        <f t="shared" si="29"/>
        <v>1</v>
      </c>
      <c r="P576" s="135" t="str">
        <f t="shared" si="30"/>
        <v>Gastos_Gerais</v>
      </c>
    </row>
    <row r="577" spans="1:16" ht="24" x14ac:dyDescent="0.2">
      <c r="A577" s="363">
        <v>574</v>
      </c>
      <c r="B577" s="348">
        <v>44951</v>
      </c>
      <c r="C577" s="623">
        <v>44927</v>
      </c>
      <c r="D577" s="350" t="s">
        <v>107</v>
      </c>
      <c r="E577" s="350" t="s">
        <v>370</v>
      </c>
      <c r="F577" s="351">
        <v>78</v>
      </c>
      <c r="G577" s="350" t="s">
        <v>1236</v>
      </c>
      <c r="H577" s="350" t="s">
        <v>132</v>
      </c>
      <c r="I577" s="352" t="s">
        <v>1237</v>
      </c>
      <c r="J577" s="353" t="s">
        <v>554</v>
      </c>
      <c r="K577" s="354" t="s">
        <v>420</v>
      </c>
      <c r="L577" s="353">
        <v>67970</v>
      </c>
      <c r="M577" s="379">
        <v>44951</v>
      </c>
      <c r="N577" s="70">
        <f t="shared" si="28"/>
        <v>1</v>
      </c>
      <c r="O577" s="70">
        <f t="shared" si="29"/>
        <v>1</v>
      </c>
      <c r="P577" s="135" t="str">
        <f t="shared" si="30"/>
        <v>Gastos_Gerais</v>
      </c>
    </row>
    <row r="578" spans="1:16" ht="36" x14ac:dyDescent="0.2">
      <c r="A578" s="363">
        <v>575</v>
      </c>
      <c r="B578" s="348">
        <v>44951</v>
      </c>
      <c r="C578" s="623">
        <v>44927</v>
      </c>
      <c r="D578" s="350" t="s">
        <v>109</v>
      </c>
      <c r="E578" s="350" t="s">
        <v>381</v>
      </c>
      <c r="F578" s="351">
        <v>2350</v>
      </c>
      <c r="G578" s="350" t="s">
        <v>1238</v>
      </c>
      <c r="H578" s="350" t="s">
        <v>125</v>
      </c>
      <c r="I578" s="352" t="s">
        <v>1239</v>
      </c>
      <c r="J578" s="353" t="s">
        <v>554</v>
      </c>
      <c r="K578" s="354" t="s">
        <v>420</v>
      </c>
      <c r="L578" s="353">
        <v>5458</v>
      </c>
      <c r="M578" s="379">
        <v>44950</v>
      </c>
      <c r="N578" s="70">
        <f t="shared" si="28"/>
        <v>1</v>
      </c>
      <c r="O578" s="70">
        <f t="shared" si="29"/>
        <v>1</v>
      </c>
      <c r="P578" s="135" t="str">
        <f t="shared" si="30"/>
        <v>Aquisição_de_Bens_Permanentes</v>
      </c>
    </row>
    <row r="579" spans="1:16" s="321" customFormat="1" ht="24" x14ac:dyDescent="0.2">
      <c r="A579" s="363">
        <v>576</v>
      </c>
      <c r="B579" s="359">
        <v>44951</v>
      </c>
      <c r="C579" s="349">
        <v>44927</v>
      </c>
      <c r="D579" s="352" t="s">
        <v>107</v>
      </c>
      <c r="E579" s="352" t="s">
        <v>292</v>
      </c>
      <c r="F579" s="361">
        <v>198</v>
      </c>
      <c r="G579" s="350" t="s">
        <v>1240</v>
      </c>
      <c r="H579" s="352" t="s">
        <v>123</v>
      </c>
      <c r="I579" s="352" t="s">
        <v>1241</v>
      </c>
      <c r="J579" s="354" t="s">
        <v>554</v>
      </c>
      <c r="K579" s="354" t="s">
        <v>420</v>
      </c>
      <c r="L579" s="354">
        <v>171</v>
      </c>
      <c r="M579" s="376">
        <v>44951</v>
      </c>
      <c r="N579" s="70">
        <f t="shared" si="28"/>
        <v>1</v>
      </c>
      <c r="O579" s="70">
        <f t="shared" si="29"/>
        <v>1</v>
      </c>
      <c r="P579" s="135" t="str">
        <f t="shared" si="30"/>
        <v>Gastos_Gerais</v>
      </c>
    </row>
    <row r="580" spans="1:16" s="321" customFormat="1" ht="24" x14ac:dyDescent="0.2">
      <c r="A580" s="363">
        <v>577</v>
      </c>
      <c r="B580" s="359">
        <v>44951</v>
      </c>
      <c r="C580" s="349">
        <v>44896</v>
      </c>
      <c r="D580" s="352" t="s">
        <v>107</v>
      </c>
      <c r="E580" s="352" t="s">
        <v>334</v>
      </c>
      <c r="F580" s="361">
        <v>60</v>
      </c>
      <c r="G580" s="350" t="s">
        <v>1242</v>
      </c>
      <c r="H580" s="352" t="s">
        <v>123</v>
      </c>
      <c r="I580" s="352" t="s">
        <v>1243</v>
      </c>
      <c r="J580" s="354" t="s">
        <v>577</v>
      </c>
      <c r="K580" s="354" t="s">
        <v>578</v>
      </c>
      <c r="L580" s="354">
        <v>959033153</v>
      </c>
      <c r="M580" s="376">
        <v>44951</v>
      </c>
      <c r="N580" s="70">
        <f t="shared" si="28"/>
        <v>1</v>
      </c>
      <c r="O580" s="70">
        <f t="shared" si="29"/>
        <v>0</v>
      </c>
      <c r="P580" s="135" t="str">
        <f t="shared" si="30"/>
        <v>Gastos_Gerais</v>
      </c>
    </row>
    <row r="581" spans="1:16" ht="24" x14ac:dyDescent="0.2">
      <c r="A581" s="363">
        <v>578</v>
      </c>
      <c r="B581" s="348">
        <v>44951</v>
      </c>
      <c r="C581" s="623">
        <v>44896</v>
      </c>
      <c r="D581" s="350" t="s">
        <v>107</v>
      </c>
      <c r="E581" s="350" t="s">
        <v>334</v>
      </c>
      <c r="F581" s="383">
        <v>120</v>
      </c>
      <c r="G581" s="350" t="s">
        <v>1244</v>
      </c>
      <c r="H581" s="350" t="s">
        <v>131</v>
      </c>
      <c r="I581" s="352" t="s">
        <v>1245</v>
      </c>
      <c r="J581" s="353" t="s">
        <v>577</v>
      </c>
      <c r="K581" s="354" t="s">
        <v>578</v>
      </c>
      <c r="L581" s="353">
        <v>959033153</v>
      </c>
      <c r="M581" s="379">
        <v>44951</v>
      </c>
      <c r="N581" s="70">
        <f t="shared" si="28"/>
        <v>1</v>
      </c>
      <c r="O581" s="70">
        <f t="shared" si="29"/>
        <v>0</v>
      </c>
      <c r="P581" s="135" t="str">
        <f t="shared" si="30"/>
        <v>Gastos_Gerais</v>
      </c>
    </row>
    <row r="582" spans="1:16" ht="24" x14ac:dyDescent="0.2">
      <c r="A582" s="363">
        <v>579</v>
      </c>
      <c r="B582" s="348">
        <v>44951</v>
      </c>
      <c r="C582" s="623">
        <v>44896</v>
      </c>
      <c r="D582" s="350" t="s">
        <v>107</v>
      </c>
      <c r="E582" s="350" t="s">
        <v>334</v>
      </c>
      <c r="F582" s="351">
        <v>120</v>
      </c>
      <c r="G582" s="350" t="s">
        <v>1246</v>
      </c>
      <c r="H582" s="350" t="s">
        <v>131</v>
      </c>
      <c r="I582" s="352" t="s">
        <v>1247</v>
      </c>
      <c r="J582" s="353" t="s">
        <v>577</v>
      </c>
      <c r="K582" s="354" t="s">
        <v>578</v>
      </c>
      <c r="L582" s="353">
        <v>959033153</v>
      </c>
      <c r="M582" s="379">
        <v>44951</v>
      </c>
      <c r="N582" s="70">
        <f t="shared" ref="N582:N645" si="31">IF(B582=0,0,IF(YEAR(B582)=$O$1,MONTH(B582)-$N$1+1,(YEAR(B582)-$O$1)*12-$N$1+1+MONTH(B582)))</f>
        <v>1</v>
      </c>
      <c r="O582" s="70">
        <f t="shared" ref="O582:O645" si="32">IF(C582=0,0,IF(YEAR(C582)=$O$1,MONTH(C582)-$N$1+1,(YEAR(C582)-$O$1)*12-$N$1+1+MONTH(C582)))</f>
        <v>0</v>
      </c>
      <c r="P582" s="135" t="str">
        <f t="shared" ref="P582:P645" si="33">SUBSTITUTE(D582," ","_")</f>
        <v>Gastos_Gerais</v>
      </c>
    </row>
    <row r="583" spans="1:16" ht="24" x14ac:dyDescent="0.2">
      <c r="A583" s="363">
        <v>580</v>
      </c>
      <c r="B583" s="348">
        <v>44951</v>
      </c>
      <c r="C583" s="623">
        <v>44896</v>
      </c>
      <c r="D583" s="350" t="s">
        <v>107</v>
      </c>
      <c r="E583" s="350" t="s">
        <v>334</v>
      </c>
      <c r="F583" s="351">
        <v>60</v>
      </c>
      <c r="G583" s="350" t="s">
        <v>859</v>
      </c>
      <c r="H583" s="350" t="s">
        <v>123</v>
      </c>
      <c r="I583" s="352" t="s">
        <v>1248</v>
      </c>
      <c r="J583" s="353" t="s">
        <v>577</v>
      </c>
      <c r="K583" s="354" t="s">
        <v>578</v>
      </c>
      <c r="L583" s="353">
        <v>959033153</v>
      </c>
      <c r="M583" s="379">
        <v>44951</v>
      </c>
      <c r="N583" s="70">
        <f t="shared" si="31"/>
        <v>1</v>
      </c>
      <c r="O583" s="70">
        <f t="shared" si="32"/>
        <v>0</v>
      </c>
      <c r="P583" s="135" t="str">
        <f t="shared" si="33"/>
        <v>Gastos_Gerais</v>
      </c>
    </row>
    <row r="584" spans="1:16" ht="24" x14ac:dyDescent="0.2">
      <c r="A584" s="363">
        <v>581</v>
      </c>
      <c r="B584" s="348">
        <v>44951</v>
      </c>
      <c r="C584" s="623">
        <v>44896</v>
      </c>
      <c r="D584" s="350" t="s">
        <v>107</v>
      </c>
      <c r="E584" s="350" t="s">
        <v>334</v>
      </c>
      <c r="F584" s="351">
        <v>120</v>
      </c>
      <c r="G584" s="350" t="s">
        <v>1249</v>
      </c>
      <c r="H584" s="350" t="s">
        <v>131</v>
      </c>
      <c r="I584" s="352" t="s">
        <v>660</v>
      </c>
      <c r="J584" s="353" t="s">
        <v>577</v>
      </c>
      <c r="K584" s="354" t="s">
        <v>578</v>
      </c>
      <c r="L584" s="353">
        <v>959033153</v>
      </c>
      <c r="M584" s="379">
        <v>44951</v>
      </c>
      <c r="N584" s="70">
        <f t="shared" si="31"/>
        <v>1</v>
      </c>
      <c r="O584" s="70">
        <f t="shared" si="32"/>
        <v>0</v>
      </c>
      <c r="P584" s="135" t="str">
        <f t="shared" si="33"/>
        <v>Gastos_Gerais</v>
      </c>
    </row>
    <row r="585" spans="1:16" ht="24" x14ac:dyDescent="0.2">
      <c r="A585" s="363">
        <v>582</v>
      </c>
      <c r="B585" s="348">
        <v>44951</v>
      </c>
      <c r="C585" s="623">
        <v>44896</v>
      </c>
      <c r="D585" s="350" t="s">
        <v>107</v>
      </c>
      <c r="E585" s="350" t="s">
        <v>334</v>
      </c>
      <c r="F585" s="351">
        <v>120</v>
      </c>
      <c r="G585" s="350" t="s">
        <v>1250</v>
      </c>
      <c r="H585" s="350" t="s">
        <v>127</v>
      </c>
      <c r="I585" s="352" t="s">
        <v>1251</v>
      </c>
      <c r="J585" s="353" t="s">
        <v>577</v>
      </c>
      <c r="K585" s="354" t="s">
        <v>578</v>
      </c>
      <c r="L585" s="353">
        <v>959033153</v>
      </c>
      <c r="M585" s="379">
        <v>44951</v>
      </c>
      <c r="N585" s="70">
        <f t="shared" si="31"/>
        <v>1</v>
      </c>
      <c r="O585" s="70">
        <f t="shared" si="32"/>
        <v>0</v>
      </c>
      <c r="P585" s="135" t="str">
        <f t="shared" si="33"/>
        <v>Gastos_Gerais</v>
      </c>
    </row>
    <row r="586" spans="1:16" x14ac:dyDescent="0.2">
      <c r="A586" s="363">
        <v>583</v>
      </c>
      <c r="B586" s="359">
        <v>44952</v>
      </c>
      <c r="C586" s="349">
        <v>44927</v>
      </c>
      <c r="D586" s="352" t="s">
        <v>107</v>
      </c>
      <c r="E586" s="352" t="s">
        <v>222</v>
      </c>
      <c r="F586" s="361">
        <v>1694.19</v>
      </c>
      <c r="G586" s="352" t="s">
        <v>557</v>
      </c>
      <c r="H586" s="352" t="s">
        <v>128</v>
      </c>
      <c r="I586" s="352" t="s">
        <v>558</v>
      </c>
      <c r="J586" s="353" t="s">
        <v>554</v>
      </c>
      <c r="K586" s="354" t="s">
        <v>420</v>
      </c>
      <c r="L586" s="353">
        <v>95546710</v>
      </c>
      <c r="M586" s="379">
        <v>44951</v>
      </c>
      <c r="N586" s="70">
        <f t="shared" si="31"/>
        <v>1</v>
      </c>
      <c r="O586" s="70">
        <f t="shared" si="32"/>
        <v>1</v>
      </c>
      <c r="P586" s="135" t="str">
        <f t="shared" si="33"/>
        <v>Gastos_Gerais</v>
      </c>
    </row>
    <row r="587" spans="1:16" x14ac:dyDescent="0.2">
      <c r="A587" s="363">
        <v>584</v>
      </c>
      <c r="B587" s="348">
        <v>44952</v>
      </c>
      <c r="C587" s="623">
        <v>44896</v>
      </c>
      <c r="D587" s="350" t="s">
        <v>107</v>
      </c>
      <c r="E587" s="350" t="s">
        <v>222</v>
      </c>
      <c r="F587" s="351">
        <v>6940.66</v>
      </c>
      <c r="G587" s="350" t="s">
        <v>557</v>
      </c>
      <c r="H587" s="350" t="s">
        <v>125</v>
      </c>
      <c r="I587" s="352" t="s">
        <v>558</v>
      </c>
      <c r="J587" s="353" t="s">
        <v>554</v>
      </c>
      <c r="K587" s="354" t="s">
        <v>420</v>
      </c>
      <c r="L587" s="353">
        <v>94502058</v>
      </c>
      <c r="M587" s="379">
        <v>44951</v>
      </c>
      <c r="N587" s="70">
        <f t="shared" si="31"/>
        <v>1</v>
      </c>
      <c r="O587" s="70">
        <f t="shared" si="32"/>
        <v>0</v>
      </c>
      <c r="P587" s="135" t="str">
        <f t="shared" si="33"/>
        <v>Gastos_Gerais</v>
      </c>
    </row>
    <row r="588" spans="1:16" x14ac:dyDescent="0.2">
      <c r="A588" s="363">
        <v>585</v>
      </c>
      <c r="B588" s="348">
        <v>44952</v>
      </c>
      <c r="C588" s="623">
        <v>44927</v>
      </c>
      <c r="D588" s="350" t="s">
        <v>107</v>
      </c>
      <c r="E588" s="350" t="s">
        <v>356</v>
      </c>
      <c r="F588" s="351">
        <v>924</v>
      </c>
      <c r="G588" s="350" t="s">
        <v>646</v>
      </c>
      <c r="H588" s="350" t="s">
        <v>124</v>
      </c>
      <c r="I588" s="352" t="s">
        <v>1252</v>
      </c>
      <c r="J588" s="353" t="s">
        <v>554</v>
      </c>
      <c r="K588" s="354" t="s">
        <v>420</v>
      </c>
      <c r="L588" s="353">
        <v>545</v>
      </c>
      <c r="M588" s="379">
        <v>44945</v>
      </c>
      <c r="N588" s="70">
        <f t="shared" si="31"/>
        <v>1</v>
      </c>
      <c r="O588" s="70">
        <f t="shared" si="32"/>
        <v>1</v>
      </c>
      <c r="P588" s="135" t="str">
        <f t="shared" si="33"/>
        <v>Gastos_Gerais</v>
      </c>
    </row>
    <row r="589" spans="1:16" ht="36" x14ac:dyDescent="0.2">
      <c r="A589" s="363">
        <v>586</v>
      </c>
      <c r="B589" s="348">
        <v>44952</v>
      </c>
      <c r="C589" s="623">
        <v>44927</v>
      </c>
      <c r="D589" s="350" t="s">
        <v>107</v>
      </c>
      <c r="E589" s="350" t="s">
        <v>346</v>
      </c>
      <c r="F589" s="351">
        <v>13469.78</v>
      </c>
      <c r="G589" s="350" t="s">
        <v>1253</v>
      </c>
      <c r="H589" s="350" t="s">
        <v>127</v>
      </c>
      <c r="I589" s="352" t="s">
        <v>755</v>
      </c>
      <c r="J589" s="353" t="s">
        <v>554</v>
      </c>
      <c r="K589" s="354" t="s">
        <v>420</v>
      </c>
      <c r="L589" s="353">
        <v>20234</v>
      </c>
      <c r="M589" s="379">
        <v>44950</v>
      </c>
      <c r="N589" s="70">
        <f t="shared" si="31"/>
        <v>1</v>
      </c>
      <c r="O589" s="70">
        <f t="shared" si="32"/>
        <v>1</v>
      </c>
      <c r="P589" s="135" t="str">
        <f t="shared" si="33"/>
        <v>Gastos_Gerais</v>
      </c>
    </row>
    <row r="590" spans="1:16" ht="24" x14ac:dyDescent="0.2">
      <c r="A590" s="363">
        <v>587</v>
      </c>
      <c r="B590" s="348">
        <v>44952</v>
      </c>
      <c r="C590" s="623">
        <v>44927</v>
      </c>
      <c r="D590" s="350" t="s">
        <v>107</v>
      </c>
      <c r="E590" s="350" t="s">
        <v>310</v>
      </c>
      <c r="F590" s="351">
        <v>688.56</v>
      </c>
      <c r="G590" s="350" t="s">
        <v>1254</v>
      </c>
      <c r="H590" s="350" t="s">
        <v>123</v>
      </c>
      <c r="I590" s="352" t="s">
        <v>1255</v>
      </c>
      <c r="J590" s="353" t="s">
        <v>554</v>
      </c>
      <c r="K590" s="354" t="s">
        <v>420</v>
      </c>
      <c r="L590" s="353">
        <v>4954</v>
      </c>
      <c r="M590" s="379">
        <v>44943</v>
      </c>
      <c r="N590" s="70">
        <f t="shared" si="31"/>
        <v>1</v>
      </c>
      <c r="O590" s="70">
        <f t="shared" si="32"/>
        <v>1</v>
      </c>
      <c r="P590" s="135" t="str">
        <f t="shared" si="33"/>
        <v>Gastos_Gerais</v>
      </c>
    </row>
    <row r="591" spans="1:16" x14ac:dyDescent="0.2">
      <c r="A591" s="363">
        <v>588</v>
      </c>
      <c r="B591" s="348">
        <v>44952</v>
      </c>
      <c r="C591" s="623">
        <v>44927</v>
      </c>
      <c r="D591" s="350" t="s">
        <v>107</v>
      </c>
      <c r="E591" s="350" t="s">
        <v>320</v>
      </c>
      <c r="F591" s="351">
        <v>1500</v>
      </c>
      <c r="G591" s="350" t="s">
        <v>676</v>
      </c>
      <c r="H591" s="350" t="s">
        <v>127</v>
      </c>
      <c r="I591" s="352" t="s">
        <v>658</v>
      </c>
      <c r="J591" s="353" t="s">
        <v>554</v>
      </c>
      <c r="K591" s="354" t="s">
        <v>420</v>
      </c>
      <c r="L591" s="353">
        <v>2039214</v>
      </c>
      <c r="M591" s="379">
        <v>44953</v>
      </c>
      <c r="N591" s="70">
        <f t="shared" si="31"/>
        <v>1</v>
      </c>
      <c r="O591" s="70">
        <f t="shared" si="32"/>
        <v>1</v>
      </c>
      <c r="P591" s="135" t="str">
        <f t="shared" si="33"/>
        <v>Gastos_Gerais</v>
      </c>
    </row>
    <row r="592" spans="1:16" ht="24" x14ac:dyDescent="0.2">
      <c r="A592" s="363">
        <v>589</v>
      </c>
      <c r="B592" s="348">
        <v>44952</v>
      </c>
      <c r="C592" s="623">
        <v>44927</v>
      </c>
      <c r="D592" s="350" t="s">
        <v>107</v>
      </c>
      <c r="E592" s="350" t="s">
        <v>360</v>
      </c>
      <c r="F592" s="351">
        <v>1469.85</v>
      </c>
      <c r="G592" s="350" t="s">
        <v>1256</v>
      </c>
      <c r="H592" s="350" t="s">
        <v>127</v>
      </c>
      <c r="I592" s="352" t="s">
        <v>1257</v>
      </c>
      <c r="J592" s="353" t="s">
        <v>554</v>
      </c>
      <c r="K592" s="354" t="s">
        <v>420</v>
      </c>
      <c r="L592" s="353">
        <v>20233</v>
      </c>
      <c r="M592" s="379">
        <v>44951</v>
      </c>
      <c r="N592" s="70">
        <f t="shared" si="31"/>
        <v>1</v>
      </c>
      <c r="O592" s="70">
        <f t="shared" si="32"/>
        <v>1</v>
      </c>
      <c r="P592" s="135" t="str">
        <f t="shared" si="33"/>
        <v>Gastos_Gerais</v>
      </c>
    </row>
    <row r="593" spans="1:16" ht="24" x14ac:dyDescent="0.2">
      <c r="A593" s="363">
        <v>590</v>
      </c>
      <c r="B593" s="348">
        <v>44952</v>
      </c>
      <c r="C593" s="623">
        <v>44927</v>
      </c>
      <c r="D593" s="350" t="s">
        <v>107</v>
      </c>
      <c r="E593" s="350" t="s">
        <v>360</v>
      </c>
      <c r="F593" s="351">
        <v>110</v>
      </c>
      <c r="G593" s="350" t="s">
        <v>1258</v>
      </c>
      <c r="H593" s="350" t="s">
        <v>124</v>
      </c>
      <c r="I593" s="352" t="s">
        <v>1259</v>
      </c>
      <c r="J593" s="353" t="s">
        <v>554</v>
      </c>
      <c r="K593" s="354" t="s">
        <v>420</v>
      </c>
      <c r="L593" s="353">
        <v>36922772</v>
      </c>
      <c r="M593" s="379">
        <v>44950</v>
      </c>
      <c r="N593" s="70">
        <f t="shared" si="31"/>
        <v>1</v>
      </c>
      <c r="O593" s="70">
        <f t="shared" si="32"/>
        <v>1</v>
      </c>
      <c r="P593" s="135" t="str">
        <f t="shared" si="33"/>
        <v>Gastos_Gerais</v>
      </c>
    </row>
    <row r="594" spans="1:16" ht="24" x14ac:dyDescent="0.2">
      <c r="A594" s="363">
        <v>591</v>
      </c>
      <c r="B594" s="348">
        <v>44952</v>
      </c>
      <c r="C594" s="623">
        <v>44927</v>
      </c>
      <c r="D594" s="350" t="s">
        <v>107</v>
      </c>
      <c r="E594" s="350" t="s">
        <v>360</v>
      </c>
      <c r="F594" s="351">
        <v>150</v>
      </c>
      <c r="G594" s="350" t="s">
        <v>1260</v>
      </c>
      <c r="H594" s="350" t="s">
        <v>124</v>
      </c>
      <c r="I594" s="352" t="s">
        <v>1259</v>
      </c>
      <c r="J594" s="353" t="s">
        <v>554</v>
      </c>
      <c r="K594" s="354" t="s">
        <v>420</v>
      </c>
      <c r="L594" s="353">
        <v>20046</v>
      </c>
      <c r="M594" s="379">
        <v>44952</v>
      </c>
      <c r="N594" s="70">
        <f t="shared" si="31"/>
        <v>1</v>
      </c>
      <c r="O594" s="70">
        <f t="shared" si="32"/>
        <v>1</v>
      </c>
      <c r="P594" s="135" t="str">
        <f t="shared" si="33"/>
        <v>Gastos_Gerais</v>
      </c>
    </row>
    <row r="595" spans="1:16" ht="48" x14ac:dyDescent="0.2">
      <c r="A595" s="363">
        <v>592</v>
      </c>
      <c r="B595" s="348">
        <v>44952</v>
      </c>
      <c r="C595" s="623">
        <v>44927</v>
      </c>
      <c r="D595" s="350" t="s">
        <v>107</v>
      </c>
      <c r="E595" s="350" t="s">
        <v>360</v>
      </c>
      <c r="F595" s="351">
        <v>1073.5</v>
      </c>
      <c r="G595" s="350" t="s">
        <v>1261</v>
      </c>
      <c r="H595" s="350" t="s">
        <v>123</v>
      </c>
      <c r="I595" s="352" t="s">
        <v>1262</v>
      </c>
      <c r="J595" s="353" t="s">
        <v>559</v>
      </c>
      <c r="K595" s="354" t="s">
        <v>420</v>
      </c>
      <c r="L595" s="353">
        <v>1350</v>
      </c>
      <c r="M595" s="379">
        <v>44952</v>
      </c>
      <c r="N595" s="70">
        <f t="shared" si="31"/>
        <v>1</v>
      </c>
      <c r="O595" s="70">
        <f t="shared" si="32"/>
        <v>1</v>
      </c>
      <c r="P595" s="135" t="str">
        <f t="shared" si="33"/>
        <v>Gastos_Gerais</v>
      </c>
    </row>
    <row r="596" spans="1:16" ht="25.5" x14ac:dyDescent="0.2">
      <c r="A596" s="363">
        <v>593</v>
      </c>
      <c r="B596" s="348">
        <v>44952</v>
      </c>
      <c r="C596" s="623">
        <v>44958</v>
      </c>
      <c r="D596" s="350" t="s">
        <v>96</v>
      </c>
      <c r="E596" s="350" t="s">
        <v>196</v>
      </c>
      <c r="F596" s="351">
        <v>144</v>
      </c>
      <c r="G596" s="350" t="s">
        <v>1263</v>
      </c>
      <c r="H596" s="350" t="s">
        <v>121</v>
      </c>
      <c r="I596" s="352" t="s">
        <v>1264</v>
      </c>
      <c r="J596" s="353" t="s">
        <v>559</v>
      </c>
      <c r="K596" s="354" t="s">
        <v>736</v>
      </c>
      <c r="L596" s="353">
        <v>1475566</v>
      </c>
      <c r="M596" s="379">
        <v>44956</v>
      </c>
      <c r="N596" s="70">
        <f t="shared" si="31"/>
        <v>1</v>
      </c>
      <c r="O596" s="70">
        <f t="shared" si="32"/>
        <v>2</v>
      </c>
      <c r="P596" s="135" t="str">
        <f t="shared" si="33"/>
        <v>Gastos_com_Pessoal</v>
      </c>
    </row>
    <row r="597" spans="1:16" ht="24" x14ac:dyDescent="0.2">
      <c r="A597" s="363">
        <v>594</v>
      </c>
      <c r="B597" s="348">
        <v>44952</v>
      </c>
      <c r="C597" s="623">
        <v>44927</v>
      </c>
      <c r="D597" s="350" t="s">
        <v>107</v>
      </c>
      <c r="E597" s="350" t="s">
        <v>358</v>
      </c>
      <c r="F597" s="351">
        <v>64.599999999999994</v>
      </c>
      <c r="G597" s="350" t="s">
        <v>806</v>
      </c>
      <c r="H597" s="350" t="s">
        <v>125</v>
      </c>
      <c r="I597" s="352" t="s">
        <v>900</v>
      </c>
      <c r="J597" s="353" t="s">
        <v>559</v>
      </c>
      <c r="K597" s="354" t="s">
        <v>420</v>
      </c>
      <c r="L597" s="353">
        <v>72</v>
      </c>
      <c r="M597" s="379">
        <v>44951</v>
      </c>
      <c r="N597" s="70">
        <f t="shared" si="31"/>
        <v>1</v>
      </c>
      <c r="O597" s="70">
        <f t="shared" si="32"/>
        <v>1</v>
      </c>
      <c r="P597" s="135" t="str">
        <f t="shared" si="33"/>
        <v>Gastos_Gerais</v>
      </c>
    </row>
    <row r="598" spans="1:16" ht="24" x14ac:dyDescent="0.2">
      <c r="A598" s="363">
        <v>595</v>
      </c>
      <c r="B598" s="348">
        <v>44952</v>
      </c>
      <c r="C598" s="623">
        <v>44927</v>
      </c>
      <c r="D598" s="350" t="s">
        <v>107</v>
      </c>
      <c r="E598" s="350" t="s">
        <v>358</v>
      </c>
      <c r="F598" s="351">
        <v>157.26</v>
      </c>
      <c r="G598" s="350" t="s">
        <v>806</v>
      </c>
      <c r="H598" s="350" t="s">
        <v>123</v>
      </c>
      <c r="I598" s="352" t="s">
        <v>1265</v>
      </c>
      <c r="J598" s="353" t="s">
        <v>559</v>
      </c>
      <c r="K598" s="354" t="s">
        <v>420</v>
      </c>
      <c r="L598" s="353">
        <v>265</v>
      </c>
      <c r="M598" s="379">
        <v>44951</v>
      </c>
      <c r="N598" s="70">
        <f t="shared" si="31"/>
        <v>1</v>
      </c>
      <c r="O598" s="70">
        <f t="shared" si="32"/>
        <v>1</v>
      </c>
      <c r="P598" s="135" t="str">
        <f t="shared" si="33"/>
        <v>Gastos_Gerais</v>
      </c>
    </row>
    <row r="599" spans="1:16" ht="24" x14ac:dyDescent="0.2">
      <c r="A599" s="363">
        <v>596</v>
      </c>
      <c r="B599" s="348">
        <v>44952</v>
      </c>
      <c r="C599" s="623">
        <v>44927</v>
      </c>
      <c r="D599" s="350" t="s">
        <v>107</v>
      </c>
      <c r="E599" s="350" t="s">
        <v>290</v>
      </c>
      <c r="F599" s="351">
        <v>978</v>
      </c>
      <c r="G599" s="350" t="s">
        <v>1048</v>
      </c>
      <c r="H599" s="350" t="s">
        <v>125</v>
      </c>
      <c r="I599" s="352" t="s">
        <v>466</v>
      </c>
      <c r="J599" s="353" t="s">
        <v>559</v>
      </c>
      <c r="K599" s="354" t="s">
        <v>420</v>
      </c>
      <c r="L599" s="353">
        <v>55594</v>
      </c>
      <c r="M599" s="379">
        <v>44952</v>
      </c>
      <c r="N599" s="70">
        <f t="shared" si="31"/>
        <v>1</v>
      </c>
      <c r="O599" s="70">
        <f t="shared" si="32"/>
        <v>1</v>
      </c>
      <c r="P599" s="135" t="str">
        <f t="shared" si="33"/>
        <v>Gastos_Gerais</v>
      </c>
    </row>
    <row r="600" spans="1:16" ht="36" x14ac:dyDescent="0.2">
      <c r="A600" s="363">
        <v>597</v>
      </c>
      <c r="B600" s="348">
        <v>44952</v>
      </c>
      <c r="C600" s="623">
        <v>44927</v>
      </c>
      <c r="D600" s="350" t="s">
        <v>107</v>
      </c>
      <c r="E600" s="350" t="s">
        <v>296</v>
      </c>
      <c r="F600" s="351">
        <v>96.66</v>
      </c>
      <c r="G600" s="350" t="s">
        <v>1266</v>
      </c>
      <c r="H600" s="350" t="s">
        <v>123</v>
      </c>
      <c r="I600" s="352" t="s">
        <v>1267</v>
      </c>
      <c r="J600" s="353" t="s">
        <v>559</v>
      </c>
      <c r="K600" s="354" t="s">
        <v>420</v>
      </c>
      <c r="L600" s="353">
        <v>202329</v>
      </c>
      <c r="M600" s="379">
        <v>44951</v>
      </c>
      <c r="N600" s="70">
        <f t="shared" si="31"/>
        <v>1</v>
      </c>
      <c r="O600" s="70">
        <f t="shared" si="32"/>
        <v>1</v>
      </c>
      <c r="P600" s="135" t="str">
        <f t="shared" si="33"/>
        <v>Gastos_Gerais</v>
      </c>
    </row>
    <row r="601" spans="1:16" ht="36" x14ac:dyDescent="0.2">
      <c r="A601" s="363">
        <v>598</v>
      </c>
      <c r="B601" s="348">
        <v>44952</v>
      </c>
      <c r="C601" s="623">
        <v>44927</v>
      </c>
      <c r="D601" s="350" t="s">
        <v>107</v>
      </c>
      <c r="E601" s="350" t="s">
        <v>254</v>
      </c>
      <c r="F601" s="351">
        <v>30</v>
      </c>
      <c r="G601" s="350" t="s">
        <v>1268</v>
      </c>
      <c r="H601" s="350" t="s">
        <v>122</v>
      </c>
      <c r="I601" s="352" t="s">
        <v>1269</v>
      </c>
      <c r="J601" s="353" t="s">
        <v>559</v>
      </c>
      <c r="K601" s="354" t="s">
        <v>420</v>
      </c>
      <c r="L601" s="353">
        <v>22644</v>
      </c>
      <c r="M601" s="379">
        <v>44951</v>
      </c>
      <c r="N601" s="70">
        <f t="shared" si="31"/>
        <v>1</v>
      </c>
      <c r="O601" s="70">
        <f t="shared" si="32"/>
        <v>1</v>
      </c>
      <c r="P601" s="135" t="str">
        <f t="shared" si="33"/>
        <v>Gastos_Gerais</v>
      </c>
    </row>
    <row r="602" spans="1:16" ht="24" x14ac:dyDescent="0.2">
      <c r="A602" s="363">
        <v>599</v>
      </c>
      <c r="B602" s="348">
        <v>44952</v>
      </c>
      <c r="C602" s="623">
        <v>44927</v>
      </c>
      <c r="D602" s="350" t="s">
        <v>107</v>
      </c>
      <c r="E602" s="350" t="s">
        <v>358</v>
      </c>
      <c r="F602" s="351">
        <v>45.6</v>
      </c>
      <c r="G602" s="350" t="s">
        <v>806</v>
      </c>
      <c r="H602" s="350" t="s">
        <v>123</v>
      </c>
      <c r="I602" s="352" t="s">
        <v>807</v>
      </c>
      <c r="J602" s="353" t="s">
        <v>559</v>
      </c>
      <c r="K602" s="354" t="s">
        <v>420</v>
      </c>
      <c r="L602" s="353">
        <v>883</v>
      </c>
      <c r="M602" s="379">
        <v>44951</v>
      </c>
      <c r="N602" s="70">
        <f t="shared" si="31"/>
        <v>1</v>
      </c>
      <c r="O602" s="70">
        <f t="shared" si="32"/>
        <v>1</v>
      </c>
      <c r="P602" s="135" t="str">
        <f t="shared" si="33"/>
        <v>Gastos_Gerais</v>
      </c>
    </row>
    <row r="603" spans="1:16" ht="24" x14ac:dyDescent="0.2">
      <c r="A603" s="363">
        <v>600</v>
      </c>
      <c r="B603" s="348">
        <v>44952</v>
      </c>
      <c r="C603" s="623">
        <v>44927</v>
      </c>
      <c r="D603" s="350" t="s">
        <v>107</v>
      </c>
      <c r="E603" s="350" t="s">
        <v>310</v>
      </c>
      <c r="F603" s="351">
        <v>274.5</v>
      </c>
      <c r="G603" s="350" t="s">
        <v>1270</v>
      </c>
      <c r="H603" s="350" t="s">
        <v>121</v>
      </c>
      <c r="I603" s="352" t="s">
        <v>1271</v>
      </c>
      <c r="J603" s="353" t="s">
        <v>559</v>
      </c>
      <c r="K603" s="354" t="s">
        <v>420</v>
      </c>
      <c r="L603" s="353">
        <v>2441</v>
      </c>
      <c r="M603" s="379">
        <v>44945</v>
      </c>
      <c r="N603" s="70">
        <f t="shared" si="31"/>
        <v>1</v>
      </c>
      <c r="O603" s="70">
        <f t="shared" si="32"/>
        <v>1</v>
      </c>
      <c r="P603" s="135" t="str">
        <f t="shared" si="33"/>
        <v>Gastos_Gerais</v>
      </c>
    </row>
    <row r="604" spans="1:16" ht="24" x14ac:dyDescent="0.2">
      <c r="A604" s="363">
        <v>601</v>
      </c>
      <c r="B604" s="348">
        <v>44952</v>
      </c>
      <c r="C604" s="623">
        <v>44927</v>
      </c>
      <c r="D604" s="350" t="s">
        <v>107</v>
      </c>
      <c r="E604" s="350" t="s">
        <v>370</v>
      </c>
      <c r="F604" s="351">
        <v>21</v>
      </c>
      <c r="G604" s="350" t="s">
        <v>1272</v>
      </c>
      <c r="H604" s="350" t="s">
        <v>121</v>
      </c>
      <c r="I604" s="352" t="s">
        <v>1273</v>
      </c>
      <c r="J604" s="353" t="s">
        <v>559</v>
      </c>
      <c r="K604" s="354" t="s">
        <v>420</v>
      </c>
      <c r="L604" s="353">
        <v>202313</v>
      </c>
      <c r="M604" s="379">
        <v>44951</v>
      </c>
      <c r="N604" s="70">
        <f t="shared" si="31"/>
        <v>1</v>
      </c>
      <c r="O604" s="70">
        <f t="shared" si="32"/>
        <v>1</v>
      </c>
      <c r="P604" s="135" t="str">
        <f t="shared" si="33"/>
        <v>Gastos_Gerais</v>
      </c>
    </row>
    <row r="605" spans="1:16" ht="24" x14ac:dyDescent="0.2">
      <c r="A605" s="363">
        <v>602</v>
      </c>
      <c r="B605" s="348">
        <v>44952</v>
      </c>
      <c r="C605" s="623">
        <v>44927</v>
      </c>
      <c r="D605" s="350" t="s">
        <v>107</v>
      </c>
      <c r="E605" s="350" t="s">
        <v>362</v>
      </c>
      <c r="F605" s="351">
        <v>34.770000000000003</v>
      </c>
      <c r="G605" s="350" t="s">
        <v>1274</v>
      </c>
      <c r="H605" s="350" t="s">
        <v>129</v>
      </c>
      <c r="I605" s="352" t="s">
        <v>1275</v>
      </c>
      <c r="J605" s="353" t="s">
        <v>559</v>
      </c>
      <c r="K605" s="354" t="s">
        <v>420</v>
      </c>
      <c r="L605" s="353">
        <v>2023111</v>
      </c>
      <c r="M605" s="379">
        <v>44952</v>
      </c>
      <c r="N605" s="70">
        <f t="shared" si="31"/>
        <v>1</v>
      </c>
      <c r="O605" s="70">
        <f t="shared" si="32"/>
        <v>1</v>
      </c>
      <c r="P605" s="135" t="str">
        <f t="shared" si="33"/>
        <v>Gastos_Gerais</v>
      </c>
    </row>
    <row r="606" spans="1:16" ht="24" x14ac:dyDescent="0.2">
      <c r="A606" s="363">
        <v>603</v>
      </c>
      <c r="B606" s="348">
        <v>44952</v>
      </c>
      <c r="C606" s="623">
        <v>44927</v>
      </c>
      <c r="D606" s="350" t="s">
        <v>107</v>
      </c>
      <c r="E606" s="350" t="s">
        <v>350</v>
      </c>
      <c r="F606" s="351">
        <v>120</v>
      </c>
      <c r="G606" s="350" t="s">
        <v>1276</v>
      </c>
      <c r="H606" s="350" t="s">
        <v>125</v>
      </c>
      <c r="I606" s="352" t="s">
        <v>1277</v>
      </c>
      <c r="J606" s="353" t="s">
        <v>559</v>
      </c>
      <c r="K606" s="354" t="s">
        <v>420</v>
      </c>
      <c r="L606" s="353">
        <v>489</v>
      </c>
      <c r="M606" s="379">
        <v>44951</v>
      </c>
      <c r="N606" s="70">
        <f t="shared" si="31"/>
        <v>1</v>
      </c>
      <c r="O606" s="70">
        <f t="shared" si="32"/>
        <v>1</v>
      </c>
      <c r="P606" s="135" t="str">
        <f t="shared" si="33"/>
        <v>Gastos_Gerais</v>
      </c>
    </row>
    <row r="607" spans="1:16" ht="24" x14ac:dyDescent="0.2">
      <c r="A607" s="363">
        <v>604</v>
      </c>
      <c r="B607" s="348">
        <v>44952</v>
      </c>
      <c r="C607" s="623">
        <v>44927</v>
      </c>
      <c r="D607" s="350" t="s">
        <v>107</v>
      </c>
      <c r="E607" s="350" t="s">
        <v>334</v>
      </c>
      <c r="F607" s="351">
        <v>120</v>
      </c>
      <c r="G607" s="350" t="s">
        <v>1278</v>
      </c>
      <c r="H607" s="350" t="s">
        <v>127</v>
      </c>
      <c r="I607" s="352" t="s">
        <v>1279</v>
      </c>
      <c r="J607" s="353" t="s">
        <v>577</v>
      </c>
      <c r="K607" s="354" t="s">
        <v>578</v>
      </c>
      <c r="L607" s="353">
        <v>359205159</v>
      </c>
      <c r="M607" s="379">
        <v>44952</v>
      </c>
      <c r="N607" s="70">
        <f t="shared" si="31"/>
        <v>1</v>
      </c>
      <c r="O607" s="70">
        <f t="shared" si="32"/>
        <v>1</v>
      </c>
      <c r="P607" s="135" t="str">
        <f t="shared" si="33"/>
        <v>Gastos_Gerais</v>
      </c>
    </row>
    <row r="608" spans="1:16" ht="24" x14ac:dyDescent="0.2">
      <c r="A608" s="363">
        <v>605</v>
      </c>
      <c r="B608" s="348">
        <v>44952</v>
      </c>
      <c r="C608" s="623">
        <v>44927</v>
      </c>
      <c r="D608" s="350" t="s">
        <v>107</v>
      </c>
      <c r="E608" s="350" t="s">
        <v>334</v>
      </c>
      <c r="F608" s="351">
        <v>120</v>
      </c>
      <c r="G608" s="350" t="s">
        <v>1280</v>
      </c>
      <c r="H608" s="350" t="s">
        <v>127</v>
      </c>
      <c r="I608" s="352" t="s">
        <v>1281</v>
      </c>
      <c r="J608" s="353" t="s">
        <v>577</v>
      </c>
      <c r="K608" s="354" t="s">
        <v>578</v>
      </c>
      <c r="L608" s="353">
        <v>359205159</v>
      </c>
      <c r="M608" s="379">
        <v>44952</v>
      </c>
      <c r="N608" s="70">
        <f t="shared" si="31"/>
        <v>1</v>
      </c>
      <c r="O608" s="70">
        <f t="shared" si="32"/>
        <v>1</v>
      </c>
      <c r="P608" s="135" t="str">
        <f t="shared" si="33"/>
        <v>Gastos_Gerais</v>
      </c>
    </row>
    <row r="609" spans="1:16" ht="24" x14ac:dyDescent="0.2">
      <c r="A609" s="363">
        <v>606</v>
      </c>
      <c r="B609" s="348">
        <v>44952</v>
      </c>
      <c r="C609" s="623">
        <v>44927</v>
      </c>
      <c r="D609" s="350" t="s">
        <v>107</v>
      </c>
      <c r="E609" s="350" t="s">
        <v>334</v>
      </c>
      <c r="F609" s="351">
        <v>120</v>
      </c>
      <c r="G609" s="350" t="s">
        <v>1282</v>
      </c>
      <c r="H609" s="350" t="s">
        <v>127</v>
      </c>
      <c r="I609" s="352" t="s">
        <v>1283</v>
      </c>
      <c r="J609" s="353" t="s">
        <v>577</v>
      </c>
      <c r="K609" s="354" t="s">
        <v>578</v>
      </c>
      <c r="L609" s="353">
        <v>359205159</v>
      </c>
      <c r="M609" s="379">
        <v>44952</v>
      </c>
      <c r="N609" s="70">
        <f t="shared" si="31"/>
        <v>1</v>
      </c>
      <c r="O609" s="70">
        <f t="shared" si="32"/>
        <v>1</v>
      </c>
      <c r="P609" s="135" t="str">
        <f t="shared" si="33"/>
        <v>Gastos_Gerais</v>
      </c>
    </row>
    <row r="610" spans="1:16" ht="24" x14ac:dyDescent="0.2">
      <c r="A610" s="363">
        <v>607</v>
      </c>
      <c r="B610" s="348">
        <v>44952</v>
      </c>
      <c r="C610" s="623">
        <v>44927</v>
      </c>
      <c r="D610" s="350" t="s">
        <v>107</v>
      </c>
      <c r="E610" s="350" t="s">
        <v>334</v>
      </c>
      <c r="F610" s="351">
        <v>120</v>
      </c>
      <c r="G610" s="350" t="s">
        <v>1284</v>
      </c>
      <c r="H610" s="350" t="s">
        <v>127</v>
      </c>
      <c r="I610" s="352" t="s">
        <v>1285</v>
      </c>
      <c r="J610" s="353" t="s">
        <v>577</v>
      </c>
      <c r="K610" s="354" t="s">
        <v>578</v>
      </c>
      <c r="L610" s="353">
        <v>359205159</v>
      </c>
      <c r="M610" s="379">
        <v>44952</v>
      </c>
      <c r="N610" s="70">
        <f t="shared" si="31"/>
        <v>1</v>
      </c>
      <c r="O610" s="70">
        <f t="shared" si="32"/>
        <v>1</v>
      </c>
      <c r="P610" s="135" t="str">
        <f t="shared" si="33"/>
        <v>Gastos_Gerais</v>
      </c>
    </row>
    <row r="611" spans="1:16" ht="24" x14ac:dyDescent="0.2">
      <c r="A611" s="363">
        <v>608</v>
      </c>
      <c r="B611" s="348">
        <v>44952</v>
      </c>
      <c r="C611" s="623">
        <v>44927</v>
      </c>
      <c r="D611" s="350" t="s">
        <v>107</v>
      </c>
      <c r="E611" s="350" t="s">
        <v>334</v>
      </c>
      <c r="F611" s="351">
        <v>120</v>
      </c>
      <c r="G611" s="350" t="s">
        <v>1286</v>
      </c>
      <c r="H611" s="350" t="s">
        <v>127</v>
      </c>
      <c r="I611" s="352" t="s">
        <v>1287</v>
      </c>
      <c r="J611" s="353" t="s">
        <v>577</v>
      </c>
      <c r="K611" s="354" t="s">
        <v>578</v>
      </c>
      <c r="L611" s="353">
        <v>359205159</v>
      </c>
      <c r="M611" s="379">
        <v>44952</v>
      </c>
      <c r="N611" s="70">
        <f t="shared" si="31"/>
        <v>1</v>
      </c>
      <c r="O611" s="70">
        <f t="shared" si="32"/>
        <v>1</v>
      </c>
      <c r="P611" s="135" t="str">
        <f t="shared" si="33"/>
        <v>Gastos_Gerais</v>
      </c>
    </row>
    <row r="612" spans="1:16" ht="24" x14ac:dyDescent="0.2">
      <c r="A612" s="363">
        <v>609</v>
      </c>
      <c r="B612" s="348">
        <v>44952</v>
      </c>
      <c r="C612" s="623">
        <v>44927</v>
      </c>
      <c r="D612" s="350" t="s">
        <v>107</v>
      </c>
      <c r="E612" s="350" t="s">
        <v>334</v>
      </c>
      <c r="F612" s="351">
        <v>180</v>
      </c>
      <c r="G612" s="350" t="s">
        <v>1288</v>
      </c>
      <c r="H612" s="350" t="s">
        <v>128</v>
      </c>
      <c r="I612" s="352" t="s">
        <v>1289</v>
      </c>
      <c r="J612" s="353" t="s">
        <v>577</v>
      </c>
      <c r="K612" s="354" t="s">
        <v>578</v>
      </c>
      <c r="L612" s="353">
        <v>359205159</v>
      </c>
      <c r="M612" s="379">
        <v>44952</v>
      </c>
      <c r="N612" s="70">
        <f t="shared" si="31"/>
        <v>1</v>
      </c>
      <c r="O612" s="70">
        <f t="shared" si="32"/>
        <v>1</v>
      </c>
      <c r="P612" s="135" t="str">
        <f t="shared" si="33"/>
        <v>Gastos_Gerais</v>
      </c>
    </row>
    <row r="613" spans="1:16" ht="24" x14ac:dyDescent="0.2">
      <c r="A613" s="363">
        <v>610</v>
      </c>
      <c r="B613" s="348">
        <v>44952</v>
      </c>
      <c r="C613" s="623">
        <v>44927</v>
      </c>
      <c r="D613" s="350" t="s">
        <v>107</v>
      </c>
      <c r="E613" s="350" t="s">
        <v>334</v>
      </c>
      <c r="F613" s="351">
        <v>180</v>
      </c>
      <c r="G613" s="350" t="s">
        <v>1290</v>
      </c>
      <c r="H613" s="350" t="s">
        <v>128</v>
      </c>
      <c r="I613" s="352" t="s">
        <v>1291</v>
      </c>
      <c r="J613" s="353" t="s">
        <v>577</v>
      </c>
      <c r="K613" s="354" t="s">
        <v>578</v>
      </c>
      <c r="L613" s="353">
        <v>359205159</v>
      </c>
      <c r="M613" s="379">
        <v>44952</v>
      </c>
      <c r="N613" s="70">
        <f t="shared" si="31"/>
        <v>1</v>
      </c>
      <c r="O613" s="70">
        <f t="shared" si="32"/>
        <v>1</v>
      </c>
      <c r="P613" s="135" t="str">
        <f t="shared" si="33"/>
        <v>Gastos_Gerais</v>
      </c>
    </row>
    <row r="614" spans="1:16" ht="24" x14ac:dyDescent="0.2">
      <c r="A614" s="363">
        <v>611</v>
      </c>
      <c r="B614" s="348">
        <v>44952</v>
      </c>
      <c r="C614" s="623">
        <v>44927</v>
      </c>
      <c r="D614" s="350" t="s">
        <v>107</v>
      </c>
      <c r="E614" s="350" t="s">
        <v>334</v>
      </c>
      <c r="F614" s="351">
        <v>120</v>
      </c>
      <c r="G614" s="350" t="s">
        <v>1292</v>
      </c>
      <c r="H614" s="350" t="s">
        <v>127</v>
      </c>
      <c r="I614" s="352" t="s">
        <v>1293</v>
      </c>
      <c r="J614" s="353" t="s">
        <v>577</v>
      </c>
      <c r="K614" s="354" t="s">
        <v>578</v>
      </c>
      <c r="L614" s="353">
        <v>359205159</v>
      </c>
      <c r="M614" s="379">
        <v>44952</v>
      </c>
      <c r="N614" s="70">
        <f t="shared" si="31"/>
        <v>1</v>
      </c>
      <c r="O614" s="70">
        <f t="shared" si="32"/>
        <v>1</v>
      </c>
      <c r="P614" s="135" t="str">
        <f t="shared" si="33"/>
        <v>Gastos_Gerais</v>
      </c>
    </row>
    <row r="615" spans="1:16" ht="25.5" x14ac:dyDescent="0.2">
      <c r="A615" s="363">
        <v>612</v>
      </c>
      <c r="B615" s="348">
        <v>44952</v>
      </c>
      <c r="C615" s="623">
        <v>44927</v>
      </c>
      <c r="D615" s="350" t="s">
        <v>96</v>
      </c>
      <c r="E615" s="350" t="s">
        <v>179</v>
      </c>
      <c r="F615" s="351">
        <v>252.95</v>
      </c>
      <c r="G615" s="350" t="s">
        <v>595</v>
      </c>
      <c r="H615" s="350" t="s">
        <v>127</v>
      </c>
      <c r="I615" s="352" t="s">
        <v>1294</v>
      </c>
      <c r="J615" s="353" t="s">
        <v>577</v>
      </c>
      <c r="K615" s="354" t="s">
        <v>578</v>
      </c>
      <c r="L615" s="353">
        <v>359205159</v>
      </c>
      <c r="M615" s="379">
        <v>44952</v>
      </c>
      <c r="N615" s="70">
        <f t="shared" si="31"/>
        <v>1</v>
      </c>
      <c r="O615" s="70">
        <f t="shared" si="32"/>
        <v>1</v>
      </c>
      <c r="P615" s="135" t="str">
        <f t="shared" si="33"/>
        <v>Gastos_com_Pessoal</v>
      </c>
    </row>
    <row r="616" spans="1:16" ht="25.5" x14ac:dyDescent="0.2">
      <c r="A616" s="363">
        <v>613</v>
      </c>
      <c r="B616" s="348">
        <v>44952</v>
      </c>
      <c r="C616" s="623">
        <v>44927</v>
      </c>
      <c r="D616" s="350" t="s">
        <v>96</v>
      </c>
      <c r="E616" s="350" t="s">
        <v>181</v>
      </c>
      <c r="F616" s="351">
        <v>1770.63</v>
      </c>
      <c r="G616" s="350" t="s">
        <v>597</v>
      </c>
      <c r="H616" s="350" t="s">
        <v>127</v>
      </c>
      <c r="I616" s="352" t="s">
        <v>1294</v>
      </c>
      <c r="J616" s="353" t="s">
        <v>577</v>
      </c>
      <c r="K616" s="354" t="s">
        <v>578</v>
      </c>
      <c r="L616" s="353">
        <v>359205159</v>
      </c>
      <c r="M616" s="379">
        <v>44952</v>
      </c>
      <c r="N616" s="70">
        <f t="shared" si="31"/>
        <v>1</v>
      </c>
      <c r="O616" s="70">
        <f t="shared" si="32"/>
        <v>1</v>
      </c>
      <c r="P616" s="135" t="str">
        <f t="shared" si="33"/>
        <v>Gastos_com_Pessoal</v>
      </c>
    </row>
    <row r="617" spans="1:16" ht="25.5" x14ac:dyDescent="0.2">
      <c r="A617" s="363">
        <v>614</v>
      </c>
      <c r="B617" s="348">
        <v>44952</v>
      </c>
      <c r="C617" s="623">
        <v>44927</v>
      </c>
      <c r="D617" s="350" t="s">
        <v>96</v>
      </c>
      <c r="E617" s="350" t="s">
        <v>183</v>
      </c>
      <c r="F617" s="351">
        <v>590.21</v>
      </c>
      <c r="G617" s="350" t="s">
        <v>598</v>
      </c>
      <c r="H617" s="350" t="s">
        <v>127</v>
      </c>
      <c r="I617" s="352" t="s">
        <v>1294</v>
      </c>
      <c r="J617" s="353" t="s">
        <v>577</v>
      </c>
      <c r="K617" s="354" t="s">
        <v>578</v>
      </c>
      <c r="L617" s="353">
        <v>359205159</v>
      </c>
      <c r="M617" s="379">
        <v>44952</v>
      </c>
      <c r="N617" s="70">
        <f t="shared" si="31"/>
        <v>1</v>
      </c>
      <c r="O617" s="70">
        <f t="shared" si="32"/>
        <v>1</v>
      </c>
      <c r="P617" s="135" t="str">
        <f t="shared" si="33"/>
        <v>Gastos_com_Pessoal</v>
      </c>
    </row>
    <row r="618" spans="1:16" ht="36" x14ac:dyDescent="0.2">
      <c r="A618" s="363">
        <v>615</v>
      </c>
      <c r="B618" s="348">
        <v>44952</v>
      </c>
      <c r="C618" s="623">
        <v>44927</v>
      </c>
      <c r="D618" s="350" t="s">
        <v>96</v>
      </c>
      <c r="E618" s="350" t="s">
        <v>185</v>
      </c>
      <c r="F618" s="351">
        <v>1114.74</v>
      </c>
      <c r="G618" s="350" t="s">
        <v>599</v>
      </c>
      <c r="H618" s="350" t="s">
        <v>127</v>
      </c>
      <c r="I618" s="352" t="s">
        <v>1294</v>
      </c>
      <c r="J618" s="353" t="s">
        <v>577</v>
      </c>
      <c r="K618" s="354" t="s">
        <v>578</v>
      </c>
      <c r="L618" s="353">
        <v>359205159</v>
      </c>
      <c r="M618" s="379">
        <v>44952</v>
      </c>
      <c r="N618" s="70">
        <f t="shared" si="31"/>
        <v>1</v>
      </c>
      <c r="O618" s="70">
        <f t="shared" si="32"/>
        <v>1</v>
      </c>
      <c r="P618" s="135" t="str">
        <f t="shared" si="33"/>
        <v>Gastos_com_Pessoal</v>
      </c>
    </row>
    <row r="619" spans="1:16" ht="24" x14ac:dyDescent="0.2">
      <c r="A619" s="363">
        <v>616</v>
      </c>
      <c r="B619" s="348">
        <v>44953</v>
      </c>
      <c r="C619" s="623">
        <v>44927</v>
      </c>
      <c r="D619" s="350" t="s">
        <v>107</v>
      </c>
      <c r="E619" s="350" t="s">
        <v>224</v>
      </c>
      <c r="F619" s="351">
        <v>118.78</v>
      </c>
      <c r="G619" s="350" t="s">
        <v>552</v>
      </c>
      <c r="H619" s="350" t="s">
        <v>131</v>
      </c>
      <c r="I619" s="352" t="s">
        <v>957</v>
      </c>
      <c r="J619" s="353" t="s">
        <v>554</v>
      </c>
      <c r="K619" s="354" t="s">
        <v>555</v>
      </c>
      <c r="L619" s="353" t="s">
        <v>1295</v>
      </c>
      <c r="M619" s="379">
        <v>44953</v>
      </c>
      <c r="N619" s="70">
        <f t="shared" si="31"/>
        <v>1</v>
      </c>
      <c r="O619" s="70">
        <f t="shared" si="32"/>
        <v>1</v>
      </c>
      <c r="P619" s="135" t="str">
        <f t="shared" si="33"/>
        <v>Gastos_Gerais</v>
      </c>
    </row>
    <row r="620" spans="1:16" x14ac:dyDescent="0.2">
      <c r="A620" s="363">
        <v>617</v>
      </c>
      <c r="B620" s="348">
        <v>44953</v>
      </c>
      <c r="C620" s="623">
        <v>44927</v>
      </c>
      <c r="D620" s="350" t="s">
        <v>107</v>
      </c>
      <c r="E620" s="350" t="s">
        <v>228</v>
      </c>
      <c r="F620" s="351">
        <v>179.65</v>
      </c>
      <c r="G620" s="350" t="s">
        <v>1296</v>
      </c>
      <c r="H620" s="350" t="s">
        <v>125</v>
      </c>
      <c r="I620" s="352" t="s">
        <v>1081</v>
      </c>
      <c r="J620" s="353" t="s">
        <v>554</v>
      </c>
      <c r="K620" s="354" t="s">
        <v>555</v>
      </c>
      <c r="L620" s="353">
        <v>423809182</v>
      </c>
      <c r="M620" s="379">
        <v>44953</v>
      </c>
      <c r="N620" s="70">
        <f t="shared" si="31"/>
        <v>1</v>
      </c>
      <c r="O620" s="70">
        <f t="shared" si="32"/>
        <v>1</v>
      </c>
      <c r="P620" s="135" t="str">
        <f t="shared" si="33"/>
        <v>Gastos_Gerais</v>
      </c>
    </row>
    <row r="621" spans="1:16" ht="24" x14ac:dyDescent="0.2">
      <c r="A621" s="363">
        <v>618</v>
      </c>
      <c r="B621" s="348">
        <v>44953</v>
      </c>
      <c r="C621" s="623">
        <v>44927</v>
      </c>
      <c r="D621" s="350" t="s">
        <v>107</v>
      </c>
      <c r="E621" s="350" t="s">
        <v>224</v>
      </c>
      <c r="F621" s="351">
        <v>1126.04</v>
      </c>
      <c r="G621" s="350" t="s">
        <v>552</v>
      </c>
      <c r="H621" s="350" t="s">
        <v>129</v>
      </c>
      <c r="I621" s="352" t="s">
        <v>957</v>
      </c>
      <c r="J621" s="353" t="s">
        <v>554</v>
      </c>
      <c r="K621" s="354" t="s">
        <v>555</v>
      </c>
      <c r="L621" s="353" t="s">
        <v>1297</v>
      </c>
      <c r="M621" s="379">
        <v>44953</v>
      </c>
      <c r="N621" s="70">
        <f t="shared" si="31"/>
        <v>1</v>
      </c>
      <c r="O621" s="70">
        <f t="shared" si="32"/>
        <v>1</v>
      </c>
      <c r="P621" s="135" t="str">
        <f t="shared" si="33"/>
        <v>Gastos_Gerais</v>
      </c>
    </row>
    <row r="622" spans="1:16" ht="24" x14ac:dyDescent="0.2">
      <c r="A622" s="363">
        <v>619</v>
      </c>
      <c r="B622" s="348">
        <v>44953</v>
      </c>
      <c r="C622" s="623">
        <v>44927</v>
      </c>
      <c r="D622" s="350" t="s">
        <v>107</v>
      </c>
      <c r="E622" s="350" t="s">
        <v>224</v>
      </c>
      <c r="F622" s="351">
        <v>1239.74</v>
      </c>
      <c r="G622" s="350" t="s">
        <v>552</v>
      </c>
      <c r="H622" s="350" t="s">
        <v>131</v>
      </c>
      <c r="I622" s="352" t="s">
        <v>957</v>
      </c>
      <c r="J622" s="353" t="s">
        <v>554</v>
      </c>
      <c r="K622" s="354" t="s">
        <v>555</v>
      </c>
      <c r="L622" s="353" t="s">
        <v>1298</v>
      </c>
      <c r="M622" s="379">
        <v>44953</v>
      </c>
      <c r="N622" s="70">
        <f t="shared" si="31"/>
        <v>1</v>
      </c>
      <c r="O622" s="70">
        <f t="shared" si="32"/>
        <v>1</v>
      </c>
      <c r="P622" s="135" t="str">
        <f t="shared" si="33"/>
        <v>Gastos_Gerais</v>
      </c>
    </row>
    <row r="623" spans="1:16" ht="24" x14ac:dyDescent="0.2">
      <c r="A623" s="363">
        <v>620</v>
      </c>
      <c r="B623" s="348">
        <v>44953</v>
      </c>
      <c r="C623" s="623">
        <v>44927</v>
      </c>
      <c r="D623" s="350" t="s">
        <v>107</v>
      </c>
      <c r="E623" s="350" t="s">
        <v>310</v>
      </c>
      <c r="F623" s="351">
        <v>868.95</v>
      </c>
      <c r="G623" s="350" t="s">
        <v>894</v>
      </c>
      <c r="H623" s="350" t="s">
        <v>130</v>
      </c>
      <c r="I623" s="352" t="s">
        <v>711</v>
      </c>
      <c r="J623" s="353" t="s">
        <v>554</v>
      </c>
      <c r="K623" s="354" t="s">
        <v>420</v>
      </c>
      <c r="L623" s="353">
        <v>278</v>
      </c>
      <c r="M623" s="379">
        <v>44950</v>
      </c>
      <c r="N623" s="70">
        <f t="shared" si="31"/>
        <v>1</v>
      </c>
      <c r="O623" s="70">
        <f t="shared" si="32"/>
        <v>1</v>
      </c>
      <c r="P623" s="135" t="str">
        <f t="shared" si="33"/>
        <v>Gastos_Gerais</v>
      </c>
    </row>
    <row r="624" spans="1:16" ht="24" x14ac:dyDescent="0.2">
      <c r="A624" s="363">
        <v>621</v>
      </c>
      <c r="B624" s="348">
        <v>44953</v>
      </c>
      <c r="C624" s="623">
        <v>44927</v>
      </c>
      <c r="D624" s="350" t="s">
        <v>107</v>
      </c>
      <c r="E624" s="350" t="s">
        <v>310</v>
      </c>
      <c r="F624" s="351">
        <v>583.5</v>
      </c>
      <c r="G624" s="350" t="s">
        <v>1299</v>
      </c>
      <c r="H624" s="350" t="s">
        <v>130</v>
      </c>
      <c r="I624" s="352" t="s">
        <v>711</v>
      </c>
      <c r="J624" s="353" t="s">
        <v>554</v>
      </c>
      <c r="K624" s="354" t="s">
        <v>420</v>
      </c>
      <c r="L624" s="353">
        <v>279</v>
      </c>
      <c r="M624" s="379">
        <v>44950</v>
      </c>
      <c r="N624" s="70">
        <f t="shared" si="31"/>
        <v>1</v>
      </c>
      <c r="O624" s="70">
        <f t="shared" si="32"/>
        <v>1</v>
      </c>
      <c r="P624" s="135" t="str">
        <f t="shared" si="33"/>
        <v>Gastos_Gerais</v>
      </c>
    </row>
    <row r="625" spans="1:16" ht="36" x14ac:dyDescent="0.2">
      <c r="A625" s="363">
        <v>622</v>
      </c>
      <c r="B625" s="348">
        <v>44953</v>
      </c>
      <c r="C625" s="623">
        <v>44927</v>
      </c>
      <c r="D625" s="350" t="s">
        <v>107</v>
      </c>
      <c r="E625" s="350" t="s">
        <v>354</v>
      </c>
      <c r="F625" s="351">
        <v>8135</v>
      </c>
      <c r="G625" s="350" t="s">
        <v>1300</v>
      </c>
      <c r="H625" s="350" t="s">
        <v>127</v>
      </c>
      <c r="I625" s="352" t="s">
        <v>1301</v>
      </c>
      <c r="J625" s="353" t="s">
        <v>554</v>
      </c>
      <c r="K625" s="354" t="s">
        <v>420</v>
      </c>
      <c r="L625" s="353">
        <v>1070</v>
      </c>
      <c r="M625" s="379">
        <v>44951</v>
      </c>
      <c r="N625" s="70">
        <f t="shared" si="31"/>
        <v>1</v>
      </c>
      <c r="O625" s="70">
        <f t="shared" si="32"/>
        <v>1</v>
      </c>
      <c r="P625" s="135" t="str">
        <f t="shared" si="33"/>
        <v>Gastos_Gerais</v>
      </c>
    </row>
    <row r="626" spans="1:16" ht="36" x14ac:dyDescent="0.2">
      <c r="A626" s="363">
        <v>623</v>
      </c>
      <c r="B626" s="348">
        <v>44953</v>
      </c>
      <c r="C626" s="623">
        <v>44927</v>
      </c>
      <c r="D626" s="350" t="s">
        <v>107</v>
      </c>
      <c r="E626" s="350" t="s">
        <v>354</v>
      </c>
      <c r="F626" s="351">
        <v>11078</v>
      </c>
      <c r="G626" s="350" t="s">
        <v>1302</v>
      </c>
      <c r="H626" s="350" t="s">
        <v>123</v>
      </c>
      <c r="I626" s="352" t="s">
        <v>1301</v>
      </c>
      <c r="J626" s="353" t="s">
        <v>554</v>
      </c>
      <c r="K626" s="354" t="s">
        <v>420</v>
      </c>
      <c r="L626" s="353">
        <v>1069</v>
      </c>
      <c r="M626" s="379">
        <v>44950</v>
      </c>
      <c r="N626" s="70">
        <f t="shared" si="31"/>
        <v>1</v>
      </c>
      <c r="O626" s="70">
        <f t="shared" si="32"/>
        <v>1</v>
      </c>
      <c r="P626" s="135" t="str">
        <f t="shared" si="33"/>
        <v>Gastos_Gerais</v>
      </c>
    </row>
    <row r="627" spans="1:16" ht="36" x14ac:dyDescent="0.2">
      <c r="A627" s="363">
        <v>624</v>
      </c>
      <c r="B627" s="348">
        <v>44953</v>
      </c>
      <c r="C627" s="623">
        <v>44927</v>
      </c>
      <c r="D627" s="350" t="s">
        <v>107</v>
      </c>
      <c r="E627" s="350" t="s">
        <v>354</v>
      </c>
      <c r="F627" s="351">
        <v>7856</v>
      </c>
      <c r="G627" s="350" t="s">
        <v>1303</v>
      </c>
      <c r="H627" s="350" t="s">
        <v>121</v>
      </c>
      <c r="I627" s="352" t="s">
        <v>1301</v>
      </c>
      <c r="J627" s="353" t="s">
        <v>554</v>
      </c>
      <c r="K627" s="354" t="s">
        <v>420</v>
      </c>
      <c r="L627" s="353">
        <v>1068</v>
      </c>
      <c r="M627" s="379">
        <v>44950</v>
      </c>
      <c r="N627" s="70">
        <f t="shared" si="31"/>
        <v>1</v>
      </c>
      <c r="O627" s="70">
        <f t="shared" si="32"/>
        <v>1</v>
      </c>
      <c r="P627" s="135" t="str">
        <f t="shared" si="33"/>
        <v>Gastos_Gerais</v>
      </c>
    </row>
    <row r="628" spans="1:16" ht="36" x14ac:dyDescent="0.2">
      <c r="A628" s="363">
        <v>625</v>
      </c>
      <c r="B628" s="348">
        <v>44953</v>
      </c>
      <c r="C628" s="623">
        <v>44927</v>
      </c>
      <c r="D628" s="350" t="s">
        <v>107</v>
      </c>
      <c r="E628" s="350" t="s">
        <v>354</v>
      </c>
      <c r="F628" s="351">
        <v>1227.5</v>
      </c>
      <c r="G628" s="350" t="s">
        <v>1304</v>
      </c>
      <c r="H628" s="350" t="s">
        <v>124</v>
      </c>
      <c r="I628" s="352" t="s">
        <v>1301</v>
      </c>
      <c r="J628" s="353" t="s">
        <v>554</v>
      </c>
      <c r="K628" s="354" t="s">
        <v>420</v>
      </c>
      <c r="L628" s="353">
        <v>1067</v>
      </c>
      <c r="M628" s="379">
        <v>44950</v>
      </c>
      <c r="N628" s="70">
        <f t="shared" si="31"/>
        <v>1</v>
      </c>
      <c r="O628" s="70">
        <f t="shared" si="32"/>
        <v>1</v>
      </c>
      <c r="P628" s="135" t="str">
        <f t="shared" si="33"/>
        <v>Gastos_Gerais</v>
      </c>
    </row>
    <row r="629" spans="1:16" ht="36" x14ac:dyDescent="0.2">
      <c r="A629" s="363">
        <v>626</v>
      </c>
      <c r="B629" s="348">
        <v>44953</v>
      </c>
      <c r="C629" s="623">
        <v>44927</v>
      </c>
      <c r="D629" s="350" t="s">
        <v>107</v>
      </c>
      <c r="E629" s="350" t="s">
        <v>354</v>
      </c>
      <c r="F629" s="351">
        <v>4863.6000000000004</v>
      </c>
      <c r="G629" s="350" t="s">
        <v>1305</v>
      </c>
      <c r="H629" s="350" t="s">
        <v>130</v>
      </c>
      <c r="I629" s="352" t="s">
        <v>1301</v>
      </c>
      <c r="J629" s="353" t="s">
        <v>554</v>
      </c>
      <c r="K629" s="354" t="s">
        <v>420</v>
      </c>
      <c r="L629" s="353">
        <v>1071</v>
      </c>
      <c r="M629" s="379">
        <v>44951</v>
      </c>
      <c r="N629" s="70">
        <f t="shared" si="31"/>
        <v>1</v>
      </c>
      <c r="O629" s="70">
        <f t="shared" si="32"/>
        <v>1</v>
      </c>
      <c r="P629" s="135" t="str">
        <f t="shared" si="33"/>
        <v>Gastos_Gerais</v>
      </c>
    </row>
    <row r="630" spans="1:16" ht="24" x14ac:dyDescent="0.2">
      <c r="A630" s="363">
        <v>627</v>
      </c>
      <c r="B630" s="348">
        <v>44953</v>
      </c>
      <c r="C630" s="623">
        <v>44927</v>
      </c>
      <c r="D630" s="350" t="s">
        <v>107</v>
      </c>
      <c r="E630" s="350" t="s">
        <v>354</v>
      </c>
      <c r="F630" s="351">
        <v>993.6</v>
      </c>
      <c r="G630" s="350" t="s">
        <v>1306</v>
      </c>
      <c r="H630" s="350" t="s">
        <v>129</v>
      </c>
      <c r="I630" s="352" t="s">
        <v>1301</v>
      </c>
      <c r="J630" s="353" t="s">
        <v>554</v>
      </c>
      <c r="K630" s="354" t="s">
        <v>420</v>
      </c>
      <c r="L630" s="353">
        <v>1072</v>
      </c>
      <c r="M630" s="379">
        <v>44951</v>
      </c>
      <c r="N630" s="70">
        <f t="shared" si="31"/>
        <v>1</v>
      </c>
      <c r="O630" s="70">
        <f t="shared" si="32"/>
        <v>1</v>
      </c>
      <c r="P630" s="135" t="str">
        <f t="shared" si="33"/>
        <v>Gastos_Gerais</v>
      </c>
    </row>
    <row r="631" spans="1:16" ht="24" x14ac:dyDescent="0.2">
      <c r="A631" s="363">
        <v>628</v>
      </c>
      <c r="B631" s="348">
        <v>44953</v>
      </c>
      <c r="C631" s="623">
        <v>44927</v>
      </c>
      <c r="D631" s="350" t="s">
        <v>107</v>
      </c>
      <c r="E631" s="350" t="s">
        <v>320</v>
      </c>
      <c r="F631" s="351">
        <v>1500</v>
      </c>
      <c r="G631" s="350" t="s">
        <v>998</v>
      </c>
      <c r="H631" s="350" t="s">
        <v>130</v>
      </c>
      <c r="I631" s="352" t="s">
        <v>658</v>
      </c>
      <c r="J631" s="353" t="s">
        <v>554</v>
      </c>
      <c r="K631" s="354" t="s">
        <v>420</v>
      </c>
      <c r="L631" s="353">
        <v>2039692</v>
      </c>
      <c r="M631" s="379">
        <v>44955</v>
      </c>
      <c r="N631" s="70">
        <f t="shared" si="31"/>
        <v>1</v>
      </c>
      <c r="O631" s="70">
        <f t="shared" si="32"/>
        <v>1</v>
      </c>
      <c r="P631" s="135" t="str">
        <f t="shared" si="33"/>
        <v>Gastos_Gerais</v>
      </c>
    </row>
    <row r="632" spans="1:16" ht="25.5" x14ac:dyDescent="0.2">
      <c r="A632" s="363">
        <v>629</v>
      </c>
      <c r="B632" s="348">
        <v>44953</v>
      </c>
      <c r="C632" s="623">
        <v>44958</v>
      </c>
      <c r="D632" s="350" t="s">
        <v>96</v>
      </c>
      <c r="E632" s="350" t="s">
        <v>198</v>
      </c>
      <c r="F632" s="351">
        <v>14143.95</v>
      </c>
      <c r="G632" s="350" t="s">
        <v>1307</v>
      </c>
      <c r="H632" s="350" t="s">
        <v>120</v>
      </c>
      <c r="I632" s="352" t="s">
        <v>615</v>
      </c>
      <c r="J632" s="353" t="s">
        <v>554</v>
      </c>
      <c r="K632" s="354" t="s">
        <v>420</v>
      </c>
      <c r="L632" s="353">
        <v>2941839</v>
      </c>
      <c r="M632" s="379">
        <v>44956</v>
      </c>
      <c r="N632" s="70">
        <f t="shared" si="31"/>
        <v>1</v>
      </c>
      <c r="O632" s="70">
        <f t="shared" si="32"/>
        <v>2</v>
      </c>
      <c r="P632" s="135" t="str">
        <f t="shared" si="33"/>
        <v>Gastos_com_Pessoal</v>
      </c>
    </row>
    <row r="633" spans="1:16" ht="24" x14ac:dyDescent="0.2">
      <c r="A633" s="363">
        <v>630</v>
      </c>
      <c r="B633" s="348">
        <v>44953</v>
      </c>
      <c r="C633" s="623">
        <v>44927</v>
      </c>
      <c r="D633" s="350" t="s">
        <v>107</v>
      </c>
      <c r="E633" s="350" t="s">
        <v>370</v>
      </c>
      <c r="F633" s="351">
        <v>88</v>
      </c>
      <c r="G633" s="350" t="s">
        <v>1308</v>
      </c>
      <c r="H633" s="350" t="s">
        <v>127</v>
      </c>
      <c r="I633" s="352" t="s">
        <v>1221</v>
      </c>
      <c r="J633" s="353" t="s">
        <v>554</v>
      </c>
      <c r="K633" s="354" t="s">
        <v>420</v>
      </c>
      <c r="L633" s="353">
        <v>6061</v>
      </c>
      <c r="M633" s="379">
        <v>44951</v>
      </c>
      <c r="N633" s="70">
        <f t="shared" si="31"/>
        <v>1</v>
      </c>
      <c r="O633" s="70">
        <f t="shared" si="32"/>
        <v>1</v>
      </c>
      <c r="P633" s="135" t="str">
        <f t="shared" si="33"/>
        <v>Gastos_Gerais</v>
      </c>
    </row>
    <row r="634" spans="1:16" ht="24" x14ac:dyDescent="0.2">
      <c r="A634" s="363">
        <v>631</v>
      </c>
      <c r="B634" s="348">
        <v>44953</v>
      </c>
      <c r="C634" s="623">
        <v>44927</v>
      </c>
      <c r="D634" s="350" t="s">
        <v>107</v>
      </c>
      <c r="E634" s="350" t="s">
        <v>370</v>
      </c>
      <c r="F634" s="383">
        <v>44</v>
      </c>
      <c r="G634" s="350" t="s">
        <v>1308</v>
      </c>
      <c r="H634" s="350" t="s">
        <v>128</v>
      </c>
      <c r="I634" s="352" t="s">
        <v>1221</v>
      </c>
      <c r="J634" s="353" t="s">
        <v>554</v>
      </c>
      <c r="K634" s="354" t="s">
        <v>420</v>
      </c>
      <c r="L634" s="353">
        <v>6062</v>
      </c>
      <c r="M634" s="379">
        <v>44951</v>
      </c>
      <c r="N634" s="70">
        <f t="shared" si="31"/>
        <v>1</v>
      </c>
      <c r="O634" s="70">
        <f t="shared" si="32"/>
        <v>1</v>
      </c>
      <c r="P634" s="135" t="str">
        <f t="shared" si="33"/>
        <v>Gastos_Gerais</v>
      </c>
    </row>
    <row r="635" spans="1:16" ht="24" x14ac:dyDescent="0.2">
      <c r="A635" s="363">
        <v>632</v>
      </c>
      <c r="B635" s="348">
        <v>44953</v>
      </c>
      <c r="C635" s="623">
        <v>44927</v>
      </c>
      <c r="D635" s="350" t="s">
        <v>107</v>
      </c>
      <c r="E635" s="350" t="s">
        <v>370</v>
      </c>
      <c r="F635" s="383">
        <v>88</v>
      </c>
      <c r="G635" s="350" t="s">
        <v>1308</v>
      </c>
      <c r="H635" s="350" t="s">
        <v>129</v>
      </c>
      <c r="I635" s="352" t="s">
        <v>1221</v>
      </c>
      <c r="J635" s="353" t="s">
        <v>554</v>
      </c>
      <c r="K635" s="354" t="s">
        <v>420</v>
      </c>
      <c r="L635" s="353">
        <v>6065</v>
      </c>
      <c r="M635" s="379">
        <v>44951</v>
      </c>
      <c r="N635" s="70">
        <f t="shared" si="31"/>
        <v>1</v>
      </c>
      <c r="O635" s="70">
        <f t="shared" si="32"/>
        <v>1</v>
      </c>
      <c r="P635" s="135" t="str">
        <f t="shared" si="33"/>
        <v>Gastos_Gerais</v>
      </c>
    </row>
    <row r="636" spans="1:16" ht="36" x14ac:dyDescent="0.2">
      <c r="A636" s="363">
        <v>633</v>
      </c>
      <c r="B636" s="348">
        <v>44953</v>
      </c>
      <c r="C636" s="623">
        <v>44927</v>
      </c>
      <c r="D636" s="350" t="s">
        <v>109</v>
      </c>
      <c r="E636" s="350" t="s">
        <v>379</v>
      </c>
      <c r="F636" s="351">
        <v>616</v>
      </c>
      <c r="G636" s="350" t="s">
        <v>1309</v>
      </c>
      <c r="H636" s="350" t="s">
        <v>130</v>
      </c>
      <c r="I636" s="352" t="s">
        <v>436</v>
      </c>
      <c r="J636" s="353" t="s">
        <v>559</v>
      </c>
      <c r="K636" s="354" t="s">
        <v>420</v>
      </c>
      <c r="L636" s="353">
        <v>18524</v>
      </c>
      <c r="M636" s="379">
        <v>44953</v>
      </c>
      <c r="N636" s="70">
        <f t="shared" si="31"/>
        <v>1</v>
      </c>
      <c r="O636" s="70">
        <f t="shared" si="32"/>
        <v>1</v>
      </c>
      <c r="P636" s="135" t="str">
        <f t="shared" si="33"/>
        <v>Aquisição_de_Bens_Permanentes</v>
      </c>
    </row>
    <row r="637" spans="1:16" ht="24" x14ac:dyDescent="0.2">
      <c r="A637" s="363">
        <v>634</v>
      </c>
      <c r="B637" s="348">
        <v>44953</v>
      </c>
      <c r="C637" s="623">
        <v>44927</v>
      </c>
      <c r="D637" s="350" t="s">
        <v>107</v>
      </c>
      <c r="E637" s="350" t="s">
        <v>310</v>
      </c>
      <c r="F637" s="351">
        <v>244.5</v>
      </c>
      <c r="G637" s="350" t="s">
        <v>1310</v>
      </c>
      <c r="H637" s="350" t="s">
        <v>127</v>
      </c>
      <c r="I637" s="352" t="s">
        <v>1311</v>
      </c>
      <c r="J637" s="353" t="s">
        <v>559</v>
      </c>
      <c r="K637" s="354" t="s">
        <v>420</v>
      </c>
      <c r="L637" s="353">
        <v>675</v>
      </c>
      <c r="M637" s="379">
        <v>44953</v>
      </c>
      <c r="N637" s="70">
        <f t="shared" si="31"/>
        <v>1</v>
      </c>
      <c r="O637" s="70">
        <f t="shared" si="32"/>
        <v>1</v>
      </c>
      <c r="P637" s="135" t="str">
        <f t="shared" si="33"/>
        <v>Gastos_Gerais</v>
      </c>
    </row>
    <row r="638" spans="1:16" ht="48" x14ac:dyDescent="0.2">
      <c r="A638" s="363">
        <v>635</v>
      </c>
      <c r="B638" s="348">
        <v>44953</v>
      </c>
      <c r="C638" s="623">
        <v>44927</v>
      </c>
      <c r="D638" s="350" t="s">
        <v>107</v>
      </c>
      <c r="E638" s="350" t="s">
        <v>310</v>
      </c>
      <c r="F638" s="351">
        <v>1519.5</v>
      </c>
      <c r="G638" s="350" t="s">
        <v>1312</v>
      </c>
      <c r="H638" s="350" t="s">
        <v>123</v>
      </c>
      <c r="I638" s="352" t="s">
        <v>1311</v>
      </c>
      <c r="J638" s="353" t="s">
        <v>559</v>
      </c>
      <c r="K638" s="354" t="s">
        <v>420</v>
      </c>
      <c r="L638" s="353">
        <v>674</v>
      </c>
      <c r="M638" s="379">
        <v>44953</v>
      </c>
      <c r="N638" s="70">
        <f t="shared" si="31"/>
        <v>1</v>
      </c>
      <c r="O638" s="70">
        <f t="shared" si="32"/>
        <v>1</v>
      </c>
      <c r="P638" s="135" t="str">
        <f t="shared" si="33"/>
        <v>Gastos_Gerais</v>
      </c>
    </row>
    <row r="639" spans="1:16" ht="24" x14ac:dyDescent="0.2">
      <c r="A639" s="363">
        <v>636</v>
      </c>
      <c r="B639" s="348">
        <v>44953</v>
      </c>
      <c r="C639" s="623">
        <v>44927</v>
      </c>
      <c r="D639" s="350" t="s">
        <v>107</v>
      </c>
      <c r="E639" s="350" t="s">
        <v>358</v>
      </c>
      <c r="F639" s="351">
        <v>19.899999999999999</v>
      </c>
      <c r="G639" s="350" t="s">
        <v>806</v>
      </c>
      <c r="H639" s="350" t="s">
        <v>128</v>
      </c>
      <c r="I639" s="352" t="s">
        <v>1265</v>
      </c>
      <c r="J639" s="353" t="s">
        <v>559</v>
      </c>
      <c r="K639" s="354" t="s">
        <v>420</v>
      </c>
      <c r="L639" s="353">
        <v>263</v>
      </c>
      <c r="M639" s="379">
        <v>44949</v>
      </c>
      <c r="N639" s="70">
        <f t="shared" si="31"/>
        <v>1</v>
      </c>
      <c r="O639" s="70">
        <f t="shared" si="32"/>
        <v>1</v>
      </c>
      <c r="P639" s="135" t="str">
        <f t="shared" si="33"/>
        <v>Gastos_Gerais</v>
      </c>
    </row>
    <row r="640" spans="1:16" s="319" customFormat="1" ht="24" x14ac:dyDescent="0.2">
      <c r="A640" s="363">
        <v>637</v>
      </c>
      <c r="B640" s="387">
        <v>44953</v>
      </c>
      <c r="C640" s="626">
        <v>44927</v>
      </c>
      <c r="D640" s="368" t="s">
        <v>107</v>
      </c>
      <c r="E640" s="368" t="s">
        <v>358</v>
      </c>
      <c r="F640" s="373">
        <v>43.73</v>
      </c>
      <c r="G640" s="352" t="s">
        <v>806</v>
      </c>
      <c r="H640" s="368" t="s">
        <v>128</v>
      </c>
      <c r="I640" s="352" t="s">
        <v>1265</v>
      </c>
      <c r="J640" s="370" t="s">
        <v>559</v>
      </c>
      <c r="K640" s="370" t="s">
        <v>420</v>
      </c>
      <c r="L640" s="370">
        <v>266</v>
      </c>
      <c r="M640" s="631">
        <v>44952</v>
      </c>
      <c r="N640" s="70">
        <f t="shared" si="31"/>
        <v>1</v>
      </c>
      <c r="O640" s="70">
        <f t="shared" si="32"/>
        <v>1</v>
      </c>
      <c r="P640" s="135" t="str">
        <f t="shared" si="33"/>
        <v>Gastos_Gerais</v>
      </c>
    </row>
    <row r="641" spans="1:16" ht="24" x14ac:dyDescent="0.2">
      <c r="A641" s="363">
        <v>638</v>
      </c>
      <c r="B641" s="348">
        <v>44953</v>
      </c>
      <c r="C641" s="623">
        <v>44927</v>
      </c>
      <c r="D641" s="350" t="s">
        <v>107</v>
      </c>
      <c r="E641" s="350" t="s">
        <v>358</v>
      </c>
      <c r="F641" s="351">
        <v>5</v>
      </c>
      <c r="G641" s="350" t="s">
        <v>806</v>
      </c>
      <c r="H641" s="350" t="s">
        <v>130</v>
      </c>
      <c r="I641" s="352" t="s">
        <v>807</v>
      </c>
      <c r="J641" s="353" t="s">
        <v>559</v>
      </c>
      <c r="K641" s="354" t="s">
        <v>420</v>
      </c>
      <c r="L641" s="353">
        <v>884</v>
      </c>
      <c r="M641" s="379">
        <v>44953</v>
      </c>
      <c r="N641" s="70">
        <f t="shared" si="31"/>
        <v>1</v>
      </c>
      <c r="O641" s="70">
        <f t="shared" si="32"/>
        <v>1</v>
      </c>
      <c r="P641" s="135" t="str">
        <f t="shared" si="33"/>
        <v>Gastos_Gerais</v>
      </c>
    </row>
    <row r="642" spans="1:16" s="322" customFormat="1" ht="24" x14ac:dyDescent="0.2">
      <c r="A642" s="363">
        <v>639</v>
      </c>
      <c r="B642" s="359">
        <v>44953</v>
      </c>
      <c r="C642" s="349">
        <v>44927</v>
      </c>
      <c r="D642" s="352" t="s">
        <v>107</v>
      </c>
      <c r="E642" s="352" t="s">
        <v>358</v>
      </c>
      <c r="F642" s="361">
        <v>86.99</v>
      </c>
      <c r="G642" s="352" t="s">
        <v>806</v>
      </c>
      <c r="H642" s="352" t="s">
        <v>127</v>
      </c>
      <c r="I642" s="352" t="s">
        <v>1207</v>
      </c>
      <c r="J642" s="354" t="s">
        <v>559</v>
      </c>
      <c r="K642" s="354" t="s">
        <v>420</v>
      </c>
      <c r="L642" s="354">
        <v>10757</v>
      </c>
      <c r="M642" s="376">
        <v>44953</v>
      </c>
      <c r="N642" s="70">
        <f t="shared" si="31"/>
        <v>1</v>
      </c>
      <c r="O642" s="70">
        <f t="shared" si="32"/>
        <v>1</v>
      </c>
      <c r="P642" s="135" t="str">
        <f t="shared" si="33"/>
        <v>Gastos_Gerais</v>
      </c>
    </row>
    <row r="643" spans="1:16" ht="24" x14ac:dyDescent="0.2">
      <c r="A643" s="363">
        <v>640</v>
      </c>
      <c r="B643" s="348">
        <v>44953</v>
      </c>
      <c r="C643" s="623">
        <v>44927</v>
      </c>
      <c r="D643" s="350" t="s">
        <v>107</v>
      </c>
      <c r="E643" s="350" t="s">
        <v>358</v>
      </c>
      <c r="F643" s="351">
        <v>115.35</v>
      </c>
      <c r="G643" s="350" t="s">
        <v>806</v>
      </c>
      <c r="H643" s="350" t="s">
        <v>124</v>
      </c>
      <c r="I643" s="352" t="s">
        <v>1313</v>
      </c>
      <c r="J643" s="353" t="s">
        <v>559</v>
      </c>
      <c r="K643" s="354" t="s">
        <v>420</v>
      </c>
      <c r="L643" s="353">
        <v>15402</v>
      </c>
      <c r="M643" s="379">
        <v>44952</v>
      </c>
      <c r="N643" s="70">
        <f t="shared" si="31"/>
        <v>1</v>
      </c>
      <c r="O643" s="70">
        <f t="shared" si="32"/>
        <v>1</v>
      </c>
      <c r="P643" s="135" t="str">
        <f t="shared" si="33"/>
        <v>Gastos_Gerais</v>
      </c>
    </row>
    <row r="644" spans="1:16" ht="36" x14ac:dyDescent="0.2">
      <c r="A644" s="363">
        <v>641</v>
      </c>
      <c r="B644" s="348">
        <v>44953</v>
      </c>
      <c r="C644" s="623">
        <v>44927</v>
      </c>
      <c r="D644" s="350" t="s">
        <v>107</v>
      </c>
      <c r="E644" s="350" t="s">
        <v>316</v>
      </c>
      <c r="F644" s="351">
        <v>807.5</v>
      </c>
      <c r="G644" s="350" t="s">
        <v>1314</v>
      </c>
      <c r="H644" s="350" t="s">
        <v>127</v>
      </c>
      <c r="I644" s="352" t="s">
        <v>1315</v>
      </c>
      <c r="J644" s="353" t="s">
        <v>559</v>
      </c>
      <c r="K644" s="354" t="s">
        <v>420</v>
      </c>
      <c r="L644" s="353">
        <v>20235</v>
      </c>
      <c r="M644" s="379">
        <v>44949</v>
      </c>
      <c r="N644" s="70">
        <f t="shared" si="31"/>
        <v>1</v>
      </c>
      <c r="O644" s="70">
        <f t="shared" si="32"/>
        <v>1</v>
      </c>
      <c r="P644" s="135" t="str">
        <f t="shared" si="33"/>
        <v>Gastos_Gerais</v>
      </c>
    </row>
    <row r="645" spans="1:16" ht="24" x14ac:dyDescent="0.2">
      <c r="A645" s="363">
        <v>642</v>
      </c>
      <c r="B645" s="348">
        <v>44953</v>
      </c>
      <c r="C645" s="623">
        <v>44927</v>
      </c>
      <c r="D645" s="350" t="s">
        <v>107</v>
      </c>
      <c r="E645" s="350" t="s">
        <v>358</v>
      </c>
      <c r="F645" s="351">
        <v>33</v>
      </c>
      <c r="G645" s="350" t="s">
        <v>1316</v>
      </c>
      <c r="H645" s="350" t="s">
        <v>127</v>
      </c>
      <c r="I645" s="352" t="s">
        <v>1317</v>
      </c>
      <c r="J645" s="353" t="s">
        <v>559</v>
      </c>
      <c r="K645" s="354" t="s">
        <v>420</v>
      </c>
      <c r="L645" s="353">
        <v>82661</v>
      </c>
      <c r="M645" s="379">
        <v>44952</v>
      </c>
      <c r="N645" s="70">
        <f t="shared" si="31"/>
        <v>1</v>
      </c>
      <c r="O645" s="70">
        <f t="shared" si="32"/>
        <v>1</v>
      </c>
      <c r="P645" s="135" t="str">
        <f t="shared" si="33"/>
        <v>Gastos_Gerais</v>
      </c>
    </row>
    <row r="646" spans="1:16" ht="48" x14ac:dyDescent="0.2">
      <c r="A646" s="363">
        <v>643</v>
      </c>
      <c r="B646" s="348">
        <v>44953</v>
      </c>
      <c r="C646" s="623">
        <v>44927</v>
      </c>
      <c r="D646" s="350" t="s">
        <v>96</v>
      </c>
      <c r="E646" s="350" t="s">
        <v>187</v>
      </c>
      <c r="F646" s="351">
        <v>2799.5</v>
      </c>
      <c r="G646" s="350" t="s">
        <v>1318</v>
      </c>
      <c r="H646" s="350" t="s">
        <v>119</v>
      </c>
      <c r="I646" s="352" t="s">
        <v>489</v>
      </c>
      <c r="J646" s="353" t="s">
        <v>554</v>
      </c>
      <c r="K646" s="354" t="s">
        <v>420</v>
      </c>
      <c r="L646" s="353" t="s">
        <v>1319</v>
      </c>
      <c r="M646" s="379">
        <v>44930</v>
      </c>
      <c r="N646" s="70">
        <f t="shared" ref="N646:N709" si="34">IF(B646=0,0,IF(YEAR(B646)=$O$1,MONTH(B646)-$N$1+1,(YEAR(B646)-$O$1)*12-$N$1+1+MONTH(B646)))</f>
        <v>1</v>
      </c>
      <c r="O646" s="70">
        <f t="shared" ref="O646:O709" si="35">IF(C646=0,0,IF(YEAR(C646)=$O$1,MONTH(C646)-$N$1+1,(YEAR(C646)-$O$1)*12-$N$1+1+MONTH(C646)))</f>
        <v>1</v>
      </c>
      <c r="P646" s="135" t="str">
        <f t="shared" ref="P646:P709" si="36">SUBSTITUTE(D646," ","_")</f>
        <v>Gastos_com_Pessoal</v>
      </c>
    </row>
    <row r="647" spans="1:16" ht="48" x14ac:dyDescent="0.2">
      <c r="A647" s="363">
        <v>644</v>
      </c>
      <c r="B647" s="348">
        <v>44953</v>
      </c>
      <c r="C647" s="623">
        <v>44927</v>
      </c>
      <c r="D647" s="350" t="s">
        <v>96</v>
      </c>
      <c r="E647" s="350" t="s">
        <v>187</v>
      </c>
      <c r="F647" s="351">
        <v>4222.3599999999997</v>
      </c>
      <c r="G647" s="350" t="s">
        <v>1320</v>
      </c>
      <c r="H647" s="350" t="s">
        <v>119</v>
      </c>
      <c r="I647" s="352" t="s">
        <v>489</v>
      </c>
      <c r="J647" s="353" t="s">
        <v>554</v>
      </c>
      <c r="K647" s="354" t="s">
        <v>420</v>
      </c>
      <c r="L647" s="353">
        <v>2023145</v>
      </c>
      <c r="M647" s="379">
        <v>44930</v>
      </c>
      <c r="N647" s="70">
        <f t="shared" si="34"/>
        <v>1</v>
      </c>
      <c r="O647" s="70">
        <f t="shared" si="35"/>
        <v>1</v>
      </c>
      <c r="P647" s="135" t="str">
        <f t="shared" si="36"/>
        <v>Gastos_com_Pessoal</v>
      </c>
    </row>
    <row r="648" spans="1:16" ht="48" x14ac:dyDescent="0.2">
      <c r="A648" s="363">
        <v>645</v>
      </c>
      <c r="B648" s="348">
        <v>44953</v>
      </c>
      <c r="C648" s="623">
        <v>44927</v>
      </c>
      <c r="D648" s="350" t="s">
        <v>96</v>
      </c>
      <c r="E648" s="350" t="s">
        <v>187</v>
      </c>
      <c r="F648" s="351">
        <v>4196.57</v>
      </c>
      <c r="G648" s="350" t="s">
        <v>1321</v>
      </c>
      <c r="H648" s="350" t="s">
        <v>119</v>
      </c>
      <c r="I648" s="352" t="s">
        <v>489</v>
      </c>
      <c r="J648" s="353" t="s">
        <v>554</v>
      </c>
      <c r="K648" s="354" t="s">
        <v>420</v>
      </c>
      <c r="L648" s="353">
        <v>2023206</v>
      </c>
      <c r="M648" s="379">
        <v>44946</v>
      </c>
      <c r="N648" s="70">
        <f t="shared" si="34"/>
        <v>1</v>
      </c>
      <c r="O648" s="70">
        <f t="shared" si="35"/>
        <v>1</v>
      </c>
      <c r="P648" s="135" t="str">
        <f t="shared" si="36"/>
        <v>Gastos_com_Pessoal</v>
      </c>
    </row>
    <row r="649" spans="1:16" ht="24" x14ac:dyDescent="0.2">
      <c r="A649" s="363">
        <v>646</v>
      </c>
      <c r="B649" s="359">
        <v>44953</v>
      </c>
      <c r="C649" s="349">
        <v>44927</v>
      </c>
      <c r="D649" s="352" t="s">
        <v>107</v>
      </c>
      <c r="E649" s="352" t="s">
        <v>334</v>
      </c>
      <c r="F649" s="361">
        <v>18</v>
      </c>
      <c r="G649" s="352" t="s">
        <v>1322</v>
      </c>
      <c r="H649" s="350" t="s">
        <v>130</v>
      </c>
      <c r="I649" s="352" t="s">
        <v>1323</v>
      </c>
      <c r="J649" s="353" t="s">
        <v>577</v>
      </c>
      <c r="K649" s="354" t="s">
        <v>578</v>
      </c>
      <c r="L649" s="353">
        <v>159303512</v>
      </c>
      <c r="M649" s="379">
        <v>44953</v>
      </c>
      <c r="N649" s="70">
        <f t="shared" si="34"/>
        <v>1</v>
      </c>
      <c r="O649" s="70">
        <f t="shared" si="35"/>
        <v>1</v>
      </c>
      <c r="P649" s="135" t="str">
        <f t="shared" si="36"/>
        <v>Gastos_Gerais</v>
      </c>
    </row>
    <row r="650" spans="1:16" ht="24" x14ac:dyDescent="0.2">
      <c r="A650" s="363">
        <v>647</v>
      </c>
      <c r="B650" s="348">
        <v>44953</v>
      </c>
      <c r="C650" s="623">
        <v>44927</v>
      </c>
      <c r="D650" s="350" t="s">
        <v>107</v>
      </c>
      <c r="E650" s="350" t="s">
        <v>334</v>
      </c>
      <c r="F650" s="351">
        <v>12.8</v>
      </c>
      <c r="G650" s="350" t="s">
        <v>1324</v>
      </c>
      <c r="H650" s="350" t="s">
        <v>130</v>
      </c>
      <c r="I650" s="352" t="s">
        <v>1187</v>
      </c>
      <c r="J650" s="353" t="s">
        <v>577</v>
      </c>
      <c r="K650" s="354" t="s">
        <v>578</v>
      </c>
      <c r="L650" s="353">
        <v>159303512</v>
      </c>
      <c r="M650" s="379">
        <v>44953</v>
      </c>
      <c r="N650" s="70">
        <f t="shared" si="34"/>
        <v>1</v>
      </c>
      <c r="O650" s="70">
        <f t="shared" si="35"/>
        <v>1</v>
      </c>
      <c r="P650" s="135" t="str">
        <f t="shared" si="36"/>
        <v>Gastos_Gerais</v>
      </c>
    </row>
    <row r="651" spans="1:16" ht="24" x14ac:dyDescent="0.2">
      <c r="A651" s="363">
        <v>648</v>
      </c>
      <c r="B651" s="348">
        <v>44953</v>
      </c>
      <c r="C651" s="623">
        <v>44927</v>
      </c>
      <c r="D651" s="350" t="s">
        <v>107</v>
      </c>
      <c r="E651" s="350" t="s">
        <v>334</v>
      </c>
      <c r="F651" s="351">
        <v>120</v>
      </c>
      <c r="G651" s="350" t="s">
        <v>1325</v>
      </c>
      <c r="H651" s="350" t="s">
        <v>127</v>
      </c>
      <c r="I651" s="352" t="s">
        <v>1285</v>
      </c>
      <c r="J651" s="353" t="s">
        <v>577</v>
      </c>
      <c r="K651" s="354" t="s">
        <v>578</v>
      </c>
      <c r="L651" s="353">
        <v>159303512</v>
      </c>
      <c r="M651" s="379">
        <v>44953</v>
      </c>
      <c r="N651" s="70">
        <f t="shared" si="34"/>
        <v>1</v>
      </c>
      <c r="O651" s="70">
        <f t="shared" si="35"/>
        <v>1</v>
      </c>
      <c r="P651" s="135" t="str">
        <f t="shared" si="36"/>
        <v>Gastos_Gerais</v>
      </c>
    </row>
    <row r="652" spans="1:16" ht="25.5" x14ac:dyDescent="0.2">
      <c r="A652" s="363">
        <v>649</v>
      </c>
      <c r="B652" s="348">
        <v>44953</v>
      </c>
      <c r="C652" s="623">
        <v>44927</v>
      </c>
      <c r="D652" s="350" t="s">
        <v>96</v>
      </c>
      <c r="E652" s="350" t="s">
        <v>183</v>
      </c>
      <c r="F652" s="351">
        <v>1099.94</v>
      </c>
      <c r="G652" s="350" t="s">
        <v>1326</v>
      </c>
      <c r="H652" s="350" t="s">
        <v>122</v>
      </c>
      <c r="I652" s="352" t="s">
        <v>1327</v>
      </c>
      <c r="J652" s="353" t="s">
        <v>577</v>
      </c>
      <c r="K652" s="354" t="s">
        <v>578</v>
      </c>
      <c r="L652" s="353">
        <v>159303512</v>
      </c>
      <c r="M652" s="379">
        <v>44953</v>
      </c>
      <c r="N652" s="70">
        <f t="shared" si="34"/>
        <v>1</v>
      </c>
      <c r="O652" s="70">
        <f t="shared" si="35"/>
        <v>1</v>
      </c>
      <c r="P652" s="135" t="str">
        <f t="shared" si="36"/>
        <v>Gastos_com_Pessoal</v>
      </c>
    </row>
    <row r="653" spans="1:16" ht="25.5" x14ac:dyDescent="0.2">
      <c r="A653" s="363">
        <v>650</v>
      </c>
      <c r="B653" s="348">
        <v>44953</v>
      </c>
      <c r="C653" s="623">
        <v>44927</v>
      </c>
      <c r="D653" s="350" t="s">
        <v>96</v>
      </c>
      <c r="E653" s="350" t="s">
        <v>181</v>
      </c>
      <c r="F653" s="351">
        <v>2945.9</v>
      </c>
      <c r="G653" s="350" t="s">
        <v>1328</v>
      </c>
      <c r="H653" s="350" t="s">
        <v>122</v>
      </c>
      <c r="I653" s="352" t="s">
        <v>1327</v>
      </c>
      <c r="J653" s="353" t="s">
        <v>577</v>
      </c>
      <c r="K653" s="354" t="s">
        <v>578</v>
      </c>
      <c r="L653" s="353">
        <v>159303512</v>
      </c>
      <c r="M653" s="379">
        <v>44953</v>
      </c>
      <c r="N653" s="70">
        <f t="shared" si="34"/>
        <v>1</v>
      </c>
      <c r="O653" s="70">
        <f t="shared" si="35"/>
        <v>1</v>
      </c>
      <c r="P653" s="135" t="str">
        <f t="shared" si="36"/>
        <v>Gastos_com_Pessoal</v>
      </c>
    </row>
    <row r="654" spans="1:16" ht="25.5" x14ac:dyDescent="0.2">
      <c r="A654" s="363">
        <v>651</v>
      </c>
      <c r="B654" s="348">
        <v>44953</v>
      </c>
      <c r="C654" s="623">
        <v>44927</v>
      </c>
      <c r="D654" s="350" t="s">
        <v>96</v>
      </c>
      <c r="E654" s="350" t="s">
        <v>183</v>
      </c>
      <c r="F654" s="351">
        <v>934.58</v>
      </c>
      <c r="G654" s="350" t="s">
        <v>1329</v>
      </c>
      <c r="H654" s="350" t="s">
        <v>125</v>
      </c>
      <c r="I654" s="352" t="s">
        <v>1330</v>
      </c>
      <c r="J654" s="353" t="s">
        <v>577</v>
      </c>
      <c r="K654" s="354" t="s">
        <v>578</v>
      </c>
      <c r="L654" s="353">
        <v>159303512</v>
      </c>
      <c r="M654" s="379">
        <v>44953</v>
      </c>
      <c r="N654" s="70">
        <f t="shared" si="34"/>
        <v>1</v>
      </c>
      <c r="O654" s="70">
        <f t="shared" si="35"/>
        <v>1</v>
      </c>
      <c r="P654" s="135" t="str">
        <f t="shared" si="36"/>
        <v>Gastos_com_Pessoal</v>
      </c>
    </row>
    <row r="655" spans="1:16" ht="25.5" x14ac:dyDescent="0.2">
      <c r="A655" s="363">
        <v>652</v>
      </c>
      <c r="B655" s="348">
        <v>44953</v>
      </c>
      <c r="C655" s="623">
        <v>44927</v>
      </c>
      <c r="D655" s="350" t="s">
        <v>96</v>
      </c>
      <c r="E655" s="350" t="s">
        <v>181</v>
      </c>
      <c r="F655" s="351">
        <v>2626.37</v>
      </c>
      <c r="G655" s="350" t="s">
        <v>1331</v>
      </c>
      <c r="H655" s="350" t="s">
        <v>125</v>
      </c>
      <c r="I655" s="352" t="s">
        <v>1330</v>
      </c>
      <c r="J655" s="353" t="s">
        <v>577</v>
      </c>
      <c r="K655" s="354" t="s">
        <v>578</v>
      </c>
      <c r="L655" s="353">
        <v>159303512</v>
      </c>
      <c r="M655" s="379">
        <v>44953</v>
      </c>
      <c r="N655" s="70">
        <f t="shared" si="34"/>
        <v>1</v>
      </c>
      <c r="O655" s="70">
        <f t="shared" si="35"/>
        <v>1</v>
      </c>
      <c r="P655" s="135" t="str">
        <f t="shared" si="36"/>
        <v>Gastos_com_Pessoal</v>
      </c>
    </row>
    <row r="656" spans="1:16" ht="25.5" x14ac:dyDescent="0.2">
      <c r="A656" s="363">
        <v>653</v>
      </c>
      <c r="B656" s="348">
        <v>44953</v>
      </c>
      <c r="C656" s="623">
        <v>44927</v>
      </c>
      <c r="D656" s="350" t="s">
        <v>96</v>
      </c>
      <c r="E656" s="350" t="s">
        <v>183</v>
      </c>
      <c r="F656" s="351">
        <v>1067.51</v>
      </c>
      <c r="G656" s="350" t="s">
        <v>1332</v>
      </c>
      <c r="H656" s="350" t="s">
        <v>132</v>
      </c>
      <c r="I656" s="352" t="s">
        <v>1333</v>
      </c>
      <c r="J656" s="353" t="s">
        <v>577</v>
      </c>
      <c r="K656" s="354" t="s">
        <v>578</v>
      </c>
      <c r="L656" s="353">
        <v>159303512</v>
      </c>
      <c r="M656" s="379">
        <v>44953</v>
      </c>
      <c r="N656" s="70">
        <f t="shared" si="34"/>
        <v>1</v>
      </c>
      <c r="O656" s="70">
        <f t="shared" si="35"/>
        <v>1</v>
      </c>
      <c r="P656" s="135" t="str">
        <f t="shared" si="36"/>
        <v>Gastos_com_Pessoal</v>
      </c>
    </row>
    <row r="657" spans="1:16" ht="25.5" x14ac:dyDescent="0.2">
      <c r="A657" s="363">
        <v>654</v>
      </c>
      <c r="B657" s="348">
        <v>44953</v>
      </c>
      <c r="C657" s="623">
        <v>44927</v>
      </c>
      <c r="D657" s="350" t="s">
        <v>96</v>
      </c>
      <c r="E657" s="350" t="s">
        <v>181</v>
      </c>
      <c r="F657" s="351">
        <v>2963.2</v>
      </c>
      <c r="G657" s="350" t="s">
        <v>1334</v>
      </c>
      <c r="H657" s="350" t="s">
        <v>132</v>
      </c>
      <c r="I657" s="352" t="s">
        <v>1333</v>
      </c>
      <c r="J657" s="353" t="s">
        <v>577</v>
      </c>
      <c r="K657" s="354" t="s">
        <v>578</v>
      </c>
      <c r="L657" s="353">
        <v>159303512</v>
      </c>
      <c r="M657" s="379">
        <v>44953</v>
      </c>
      <c r="N657" s="70">
        <f t="shared" si="34"/>
        <v>1</v>
      </c>
      <c r="O657" s="70">
        <f t="shared" si="35"/>
        <v>1</v>
      </c>
      <c r="P657" s="135" t="str">
        <f t="shared" si="36"/>
        <v>Gastos_com_Pessoal</v>
      </c>
    </row>
    <row r="658" spans="1:16" ht="25.5" x14ac:dyDescent="0.2">
      <c r="A658" s="363">
        <v>655</v>
      </c>
      <c r="B658" s="348">
        <v>44953</v>
      </c>
      <c r="C658" s="623">
        <v>44927</v>
      </c>
      <c r="D658" s="350" t="s">
        <v>96</v>
      </c>
      <c r="E658" s="350" t="s">
        <v>183</v>
      </c>
      <c r="F658" s="351">
        <v>906.87</v>
      </c>
      <c r="G658" s="350" t="s">
        <v>1335</v>
      </c>
      <c r="H658" s="350" t="s">
        <v>125</v>
      </c>
      <c r="I658" s="352" t="s">
        <v>1336</v>
      </c>
      <c r="J658" s="353" t="s">
        <v>577</v>
      </c>
      <c r="K658" s="354" t="s">
        <v>578</v>
      </c>
      <c r="L658" s="353">
        <v>159303512</v>
      </c>
      <c r="M658" s="379">
        <v>44953</v>
      </c>
      <c r="N658" s="70">
        <f t="shared" si="34"/>
        <v>1</v>
      </c>
      <c r="O658" s="70">
        <f t="shared" si="35"/>
        <v>1</v>
      </c>
      <c r="P658" s="135" t="str">
        <f t="shared" si="36"/>
        <v>Gastos_com_Pessoal</v>
      </c>
    </row>
    <row r="659" spans="1:16" ht="25.5" x14ac:dyDescent="0.2">
      <c r="A659" s="363">
        <v>656</v>
      </c>
      <c r="B659" s="348">
        <v>44953</v>
      </c>
      <c r="C659" s="623">
        <v>44927</v>
      </c>
      <c r="D659" s="350" t="s">
        <v>96</v>
      </c>
      <c r="E659" s="350" t="s">
        <v>181</v>
      </c>
      <c r="F659" s="351">
        <v>2559.67</v>
      </c>
      <c r="G659" s="350" t="s">
        <v>1337</v>
      </c>
      <c r="H659" s="350" t="s">
        <v>125</v>
      </c>
      <c r="I659" s="352" t="s">
        <v>1336</v>
      </c>
      <c r="J659" s="353" t="s">
        <v>577</v>
      </c>
      <c r="K659" s="354" t="s">
        <v>578</v>
      </c>
      <c r="L659" s="353">
        <v>159303512</v>
      </c>
      <c r="M659" s="379">
        <v>44953</v>
      </c>
      <c r="N659" s="70">
        <f t="shared" si="34"/>
        <v>1</v>
      </c>
      <c r="O659" s="70">
        <f t="shared" si="35"/>
        <v>1</v>
      </c>
      <c r="P659" s="135" t="str">
        <f t="shared" si="36"/>
        <v>Gastos_com_Pessoal</v>
      </c>
    </row>
    <row r="660" spans="1:16" ht="25.5" x14ac:dyDescent="0.2">
      <c r="A660" s="363">
        <v>657</v>
      </c>
      <c r="B660" s="348">
        <v>44953</v>
      </c>
      <c r="C660" s="623">
        <v>44927</v>
      </c>
      <c r="D660" s="350" t="s">
        <v>96</v>
      </c>
      <c r="E660" s="350" t="s">
        <v>183</v>
      </c>
      <c r="F660" s="351">
        <v>980.84</v>
      </c>
      <c r="G660" s="350" t="s">
        <v>1338</v>
      </c>
      <c r="H660" s="350" t="s">
        <v>132</v>
      </c>
      <c r="I660" s="352" t="s">
        <v>1339</v>
      </c>
      <c r="J660" s="353" t="s">
        <v>577</v>
      </c>
      <c r="K660" s="354" t="s">
        <v>578</v>
      </c>
      <c r="L660" s="353">
        <v>159303512</v>
      </c>
      <c r="M660" s="379">
        <v>44953</v>
      </c>
      <c r="N660" s="70">
        <f t="shared" si="34"/>
        <v>1</v>
      </c>
      <c r="O660" s="70">
        <f t="shared" si="35"/>
        <v>1</v>
      </c>
      <c r="P660" s="135" t="str">
        <f t="shared" si="36"/>
        <v>Gastos_com_Pessoal</v>
      </c>
    </row>
    <row r="661" spans="1:16" ht="25.5" x14ac:dyDescent="0.2">
      <c r="A661" s="363">
        <v>658</v>
      </c>
      <c r="B661" s="348">
        <v>44953</v>
      </c>
      <c r="C661" s="623">
        <v>44927</v>
      </c>
      <c r="D661" s="350" t="s">
        <v>96</v>
      </c>
      <c r="E661" s="350" t="s">
        <v>181</v>
      </c>
      <c r="F661" s="351">
        <v>2695.79</v>
      </c>
      <c r="G661" s="350" t="s">
        <v>1340</v>
      </c>
      <c r="H661" s="350" t="s">
        <v>132</v>
      </c>
      <c r="I661" s="352" t="s">
        <v>1339</v>
      </c>
      <c r="J661" s="353" t="s">
        <v>577</v>
      </c>
      <c r="K661" s="354" t="s">
        <v>578</v>
      </c>
      <c r="L661" s="353">
        <v>159303512</v>
      </c>
      <c r="M661" s="379">
        <v>44953</v>
      </c>
      <c r="N661" s="70">
        <f t="shared" si="34"/>
        <v>1</v>
      </c>
      <c r="O661" s="70">
        <f t="shared" si="35"/>
        <v>1</v>
      </c>
      <c r="P661" s="135" t="str">
        <f t="shared" si="36"/>
        <v>Gastos_com_Pessoal</v>
      </c>
    </row>
    <row r="662" spans="1:16" ht="25.5" x14ac:dyDescent="0.2">
      <c r="A662" s="363">
        <v>659</v>
      </c>
      <c r="B662" s="348">
        <v>44953</v>
      </c>
      <c r="C662" s="623">
        <v>44927</v>
      </c>
      <c r="D662" s="350" t="s">
        <v>96</v>
      </c>
      <c r="E662" s="350" t="s">
        <v>183</v>
      </c>
      <c r="F662" s="351">
        <v>774.18</v>
      </c>
      <c r="G662" s="350" t="s">
        <v>1341</v>
      </c>
      <c r="H662" s="350" t="s">
        <v>122</v>
      </c>
      <c r="I662" s="352" t="s">
        <v>1342</v>
      </c>
      <c r="J662" s="353" t="s">
        <v>577</v>
      </c>
      <c r="K662" s="354" t="s">
        <v>578</v>
      </c>
      <c r="L662" s="353">
        <v>159303512</v>
      </c>
      <c r="M662" s="379">
        <v>44953</v>
      </c>
      <c r="N662" s="70">
        <f t="shared" si="34"/>
        <v>1</v>
      </c>
      <c r="O662" s="70">
        <f t="shared" si="35"/>
        <v>1</v>
      </c>
      <c r="P662" s="135" t="str">
        <f t="shared" si="36"/>
        <v>Gastos_com_Pessoal</v>
      </c>
    </row>
    <row r="663" spans="1:16" ht="25.5" x14ac:dyDescent="0.2">
      <c r="A663" s="363">
        <v>660</v>
      </c>
      <c r="B663" s="348">
        <v>44953</v>
      </c>
      <c r="C663" s="623">
        <v>44927</v>
      </c>
      <c r="D663" s="350" t="s">
        <v>96</v>
      </c>
      <c r="E663" s="350" t="s">
        <v>181</v>
      </c>
      <c r="F663" s="351">
        <v>2212.7199999999998</v>
      </c>
      <c r="G663" s="350" t="s">
        <v>1343</v>
      </c>
      <c r="H663" s="350" t="s">
        <v>122</v>
      </c>
      <c r="I663" s="352" t="s">
        <v>1342</v>
      </c>
      <c r="J663" s="353" t="s">
        <v>577</v>
      </c>
      <c r="K663" s="354" t="s">
        <v>578</v>
      </c>
      <c r="L663" s="353">
        <v>159303512</v>
      </c>
      <c r="M663" s="379">
        <v>44953</v>
      </c>
      <c r="N663" s="70">
        <f t="shared" si="34"/>
        <v>1</v>
      </c>
      <c r="O663" s="70">
        <f t="shared" si="35"/>
        <v>1</v>
      </c>
      <c r="P663" s="135" t="str">
        <f t="shared" si="36"/>
        <v>Gastos_com_Pessoal</v>
      </c>
    </row>
    <row r="664" spans="1:16" ht="25.5" x14ac:dyDescent="0.2">
      <c r="A664" s="363">
        <v>661</v>
      </c>
      <c r="B664" s="348">
        <v>44953</v>
      </c>
      <c r="C664" s="623">
        <v>44927</v>
      </c>
      <c r="D664" s="350" t="s">
        <v>96</v>
      </c>
      <c r="E664" s="350" t="s">
        <v>183</v>
      </c>
      <c r="F664" s="351">
        <v>339.29</v>
      </c>
      <c r="G664" s="350" t="s">
        <v>1344</v>
      </c>
      <c r="H664" s="350" t="s">
        <v>120</v>
      </c>
      <c r="I664" s="352" t="s">
        <v>1345</v>
      </c>
      <c r="J664" s="353" t="s">
        <v>577</v>
      </c>
      <c r="K664" s="354" t="s">
        <v>578</v>
      </c>
      <c r="L664" s="353">
        <v>159303512</v>
      </c>
      <c r="M664" s="379">
        <v>44953</v>
      </c>
      <c r="N664" s="70">
        <f t="shared" si="34"/>
        <v>1</v>
      </c>
      <c r="O664" s="70">
        <f t="shared" si="35"/>
        <v>1</v>
      </c>
      <c r="P664" s="135" t="str">
        <f t="shared" si="36"/>
        <v>Gastos_com_Pessoal</v>
      </c>
    </row>
    <row r="665" spans="1:16" ht="25.5" x14ac:dyDescent="0.2">
      <c r="A665" s="363">
        <v>662</v>
      </c>
      <c r="B665" s="348">
        <v>44953</v>
      </c>
      <c r="C665" s="623">
        <v>44927</v>
      </c>
      <c r="D665" s="350" t="s">
        <v>96</v>
      </c>
      <c r="E665" s="350" t="s">
        <v>181</v>
      </c>
      <c r="F665" s="351">
        <v>1017.86</v>
      </c>
      <c r="G665" s="350" t="s">
        <v>1346</v>
      </c>
      <c r="H665" s="350" t="s">
        <v>120</v>
      </c>
      <c r="I665" s="352" t="s">
        <v>1345</v>
      </c>
      <c r="J665" s="353" t="s">
        <v>577</v>
      </c>
      <c r="K665" s="354" t="s">
        <v>578</v>
      </c>
      <c r="L665" s="353">
        <v>159303512</v>
      </c>
      <c r="M665" s="379">
        <v>44953</v>
      </c>
      <c r="N665" s="70">
        <f t="shared" si="34"/>
        <v>1</v>
      </c>
      <c r="O665" s="70">
        <f t="shared" si="35"/>
        <v>1</v>
      </c>
      <c r="P665" s="135" t="str">
        <f t="shared" si="36"/>
        <v>Gastos_com_Pessoal</v>
      </c>
    </row>
    <row r="666" spans="1:16" ht="25.5" x14ac:dyDescent="0.2">
      <c r="A666" s="363">
        <v>663</v>
      </c>
      <c r="B666" s="348">
        <v>44953</v>
      </c>
      <c r="C666" s="623">
        <v>44927</v>
      </c>
      <c r="D666" s="350" t="s">
        <v>96</v>
      </c>
      <c r="E666" s="350" t="s">
        <v>183</v>
      </c>
      <c r="F666" s="351">
        <v>993.51</v>
      </c>
      <c r="G666" s="350" t="s">
        <v>1347</v>
      </c>
      <c r="H666" s="350" t="s">
        <v>122</v>
      </c>
      <c r="I666" s="352" t="s">
        <v>1348</v>
      </c>
      <c r="J666" s="353" t="s">
        <v>577</v>
      </c>
      <c r="K666" s="354" t="s">
        <v>578</v>
      </c>
      <c r="L666" s="353">
        <v>159303512</v>
      </c>
      <c r="M666" s="379">
        <v>44953</v>
      </c>
      <c r="N666" s="70">
        <f t="shared" si="34"/>
        <v>1</v>
      </c>
      <c r="O666" s="70">
        <f t="shared" si="35"/>
        <v>1</v>
      </c>
      <c r="P666" s="135" t="str">
        <f t="shared" si="36"/>
        <v>Gastos_com_Pessoal</v>
      </c>
    </row>
    <row r="667" spans="1:16" ht="25.5" x14ac:dyDescent="0.2">
      <c r="A667" s="363">
        <v>664</v>
      </c>
      <c r="B667" s="348">
        <v>44953</v>
      </c>
      <c r="C667" s="623">
        <v>44927</v>
      </c>
      <c r="D667" s="350" t="s">
        <v>96</v>
      </c>
      <c r="E667" s="350" t="s">
        <v>181</v>
      </c>
      <c r="F667" s="351">
        <v>2722.64</v>
      </c>
      <c r="G667" s="350" t="s">
        <v>1349</v>
      </c>
      <c r="H667" s="350" t="s">
        <v>122</v>
      </c>
      <c r="I667" s="352" t="s">
        <v>1348</v>
      </c>
      <c r="J667" s="353" t="s">
        <v>577</v>
      </c>
      <c r="K667" s="354" t="s">
        <v>578</v>
      </c>
      <c r="L667" s="353">
        <v>159303512</v>
      </c>
      <c r="M667" s="379">
        <v>44953</v>
      </c>
      <c r="N667" s="70">
        <f t="shared" si="34"/>
        <v>1</v>
      </c>
      <c r="O667" s="70">
        <f t="shared" si="35"/>
        <v>1</v>
      </c>
      <c r="P667" s="135" t="str">
        <f t="shared" si="36"/>
        <v>Gastos_com_Pessoal</v>
      </c>
    </row>
    <row r="668" spans="1:16" ht="25.5" x14ac:dyDescent="0.2">
      <c r="A668" s="363">
        <v>665</v>
      </c>
      <c r="B668" s="348">
        <v>44953</v>
      </c>
      <c r="C668" s="623">
        <v>44927</v>
      </c>
      <c r="D668" s="350" t="s">
        <v>96</v>
      </c>
      <c r="E668" s="350" t="s">
        <v>179</v>
      </c>
      <c r="F668" s="351">
        <v>8.15</v>
      </c>
      <c r="G668" s="350" t="s">
        <v>595</v>
      </c>
      <c r="H668" s="350" t="s">
        <v>132</v>
      </c>
      <c r="I668" s="352" t="s">
        <v>746</v>
      </c>
      <c r="J668" s="353" t="s">
        <v>577</v>
      </c>
      <c r="K668" s="354" t="s">
        <v>578</v>
      </c>
      <c r="L668" s="353">
        <v>159303512</v>
      </c>
      <c r="M668" s="379">
        <v>44953</v>
      </c>
      <c r="N668" s="70">
        <f t="shared" si="34"/>
        <v>1</v>
      </c>
      <c r="O668" s="70">
        <f t="shared" si="35"/>
        <v>1</v>
      </c>
      <c r="P668" s="135" t="str">
        <f t="shared" si="36"/>
        <v>Gastos_com_Pessoal</v>
      </c>
    </row>
    <row r="669" spans="1:16" ht="25.5" x14ac:dyDescent="0.2">
      <c r="A669" s="363">
        <v>666</v>
      </c>
      <c r="B669" s="348">
        <v>44953</v>
      </c>
      <c r="C669" s="623">
        <v>44927</v>
      </c>
      <c r="D669" s="350" t="s">
        <v>96</v>
      </c>
      <c r="E669" s="350" t="s">
        <v>181</v>
      </c>
      <c r="F669" s="351">
        <v>130.44</v>
      </c>
      <c r="G669" s="350" t="s">
        <v>597</v>
      </c>
      <c r="H669" s="350" t="s">
        <v>132</v>
      </c>
      <c r="I669" s="352" t="s">
        <v>746</v>
      </c>
      <c r="J669" s="353" t="s">
        <v>577</v>
      </c>
      <c r="K669" s="354" t="s">
        <v>578</v>
      </c>
      <c r="L669" s="353">
        <v>159303512</v>
      </c>
      <c r="M669" s="379">
        <v>44953</v>
      </c>
      <c r="N669" s="70">
        <f t="shared" si="34"/>
        <v>1</v>
      </c>
      <c r="O669" s="70">
        <f t="shared" si="35"/>
        <v>1</v>
      </c>
      <c r="P669" s="135" t="str">
        <f t="shared" si="36"/>
        <v>Gastos_com_Pessoal</v>
      </c>
    </row>
    <row r="670" spans="1:16" ht="25.5" x14ac:dyDescent="0.2">
      <c r="A670" s="363">
        <v>667</v>
      </c>
      <c r="B670" s="348">
        <v>44953</v>
      </c>
      <c r="C670" s="623">
        <v>44927</v>
      </c>
      <c r="D670" s="368" t="s">
        <v>96</v>
      </c>
      <c r="E670" s="368" t="s">
        <v>183</v>
      </c>
      <c r="F670" s="373">
        <v>43.47</v>
      </c>
      <c r="G670" s="350" t="s">
        <v>598</v>
      </c>
      <c r="H670" s="350" t="s">
        <v>132</v>
      </c>
      <c r="I670" s="352" t="s">
        <v>746</v>
      </c>
      <c r="J670" s="353" t="s">
        <v>577</v>
      </c>
      <c r="K670" s="354" t="s">
        <v>578</v>
      </c>
      <c r="L670" s="353">
        <v>159303512</v>
      </c>
      <c r="M670" s="379">
        <v>44953</v>
      </c>
      <c r="N670" s="70">
        <f t="shared" si="34"/>
        <v>1</v>
      </c>
      <c r="O670" s="70">
        <f t="shared" si="35"/>
        <v>1</v>
      </c>
      <c r="P670" s="135" t="str">
        <f t="shared" si="36"/>
        <v>Gastos_com_Pessoal</v>
      </c>
    </row>
    <row r="671" spans="1:16" ht="36" x14ac:dyDescent="0.2">
      <c r="A671" s="363">
        <v>668</v>
      </c>
      <c r="B671" s="348">
        <v>44953</v>
      </c>
      <c r="C671" s="623">
        <v>44927</v>
      </c>
      <c r="D671" s="350" t="s">
        <v>96</v>
      </c>
      <c r="E671" s="350" t="s">
        <v>185</v>
      </c>
      <c r="F671" s="351">
        <v>112.63</v>
      </c>
      <c r="G671" s="350" t="s">
        <v>599</v>
      </c>
      <c r="H671" s="350" t="s">
        <v>132</v>
      </c>
      <c r="I671" s="352" t="s">
        <v>746</v>
      </c>
      <c r="J671" s="353" t="s">
        <v>577</v>
      </c>
      <c r="K671" s="354" t="s">
        <v>578</v>
      </c>
      <c r="L671" s="353">
        <v>159303512</v>
      </c>
      <c r="M671" s="379">
        <v>44953</v>
      </c>
      <c r="N671" s="70">
        <f t="shared" si="34"/>
        <v>1</v>
      </c>
      <c r="O671" s="70">
        <f t="shared" si="35"/>
        <v>1</v>
      </c>
      <c r="P671" s="135" t="str">
        <f t="shared" si="36"/>
        <v>Gastos_com_Pessoal</v>
      </c>
    </row>
    <row r="672" spans="1:16" ht="25.5" x14ac:dyDescent="0.2">
      <c r="A672" s="363">
        <v>669</v>
      </c>
      <c r="B672" s="348">
        <v>44953</v>
      </c>
      <c r="C672" s="623">
        <v>44927</v>
      </c>
      <c r="D672" s="350" t="s">
        <v>96</v>
      </c>
      <c r="E672" s="350" t="s">
        <v>179</v>
      </c>
      <c r="F672" s="351">
        <v>9.7100000000000009</v>
      </c>
      <c r="G672" s="350" t="s">
        <v>595</v>
      </c>
      <c r="H672" s="350" t="s">
        <v>120</v>
      </c>
      <c r="I672" s="352" t="s">
        <v>813</v>
      </c>
      <c r="J672" s="353" t="s">
        <v>577</v>
      </c>
      <c r="K672" s="354" t="s">
        <v>578</v>
      </c>
      <c r="L672" s="353">
        <v>159303512</v>
      </c>
      <c r="M672" s="379">
        <v>44953</v>
      </c>
      <c r="N672" s="70">
        <f t="shared" si="34"/>
        <v>1</v>
      </c>
      <c r="O672" s="70">
        <f t="shared" si="35"/>
        <v>1</v>
      </c>
      <c r="P672" s="135" t="str">
        <f t="shared" si="36"/>
        <v>Gastos_com_Pessoal</v>
      </c>
    </row>
    <row r="673" spans="1:16" ht="25.5" x14ac:dyDescent="0.2">
      <c r="A673" s="363">
        <v>670</v>
      </c>
      <c r="B673" s="348">
        <v>44953</v>
      </c>
      <c r="C673" s="623">
        <v>44927</v>
      </c>
      <c r="D673" s="350" t="s">
        <v>96</v>
      </c>
      <c r="E673" s="350" t="s">
        <v>181</v>
      </c>
      <c r="F673" s="351">
        <v>116.48</v>
      </c>
      <c r="G673" s="350" t="s">
        <v>597</v>
      </c>
      <c r="H673" s="350" t="s">
        <v>120</v>
      </c>
      <c r="I673" s="352" t="s">
        <v>813</v>
      </c>
      <c r="J673" s="353" t="s">
        <v>577</v>
      </c>
      <c r="K673" s="354" t="s">
        <v>578</v>
      </c>
      <c r="L673" s="353">
        <v>159303512</v>
      </c>
      <c r="M673" s="379">
        <v>44953</v>
      </c>
      <c r="N673" s="70">
        <f t="shared" si="34"/>
        <v>1</v>
      </c>
      <c r="O673" s="70">
        <f t="shared" si="35"/>
        <v>1</v>
      </c>
      <c r="P673" s="135" t="str">
        <f t="shared" si="36"/>
        <v>Gastos_com_Pessoal</v>
      </c>
    </row>
    <row r="674" spans="1:16" ht="25.5" x14ac:dyDescent="0.2">
      <c r="A674" s="363">
        <v>671</v>
      </c>
      <c r="B674" s="348">
        <v>44953</v>
      </c>
      <c r="C674" s="623">
        <v>44927</v>
      </c>
      <c r="D674" s="350" t="s">
        <v>96</v>
      </c>
      <c r="E674" s="350" t="s">
        <v>183</v>
      </c>
      <c r="F674" s="351">
        <v>38.83</v>
      </c>
      <c r="G674" s="350" t="s">
        <v>598</v>
      </c>
      <c r="H674" s="350" t="s">
        <v>120</v>
      </c>
      <c r="I674" s="352" t="s">
        <v>813</v>
      </c>
      <c r="J674" s="353" t="s">
        <v>577</v>
      </c>
      <c r="K674" s="354" t="s">
        <v>578</v>
      </c>
      <c r="L674" s="353">
        <v>159303512</v>
      </c>
      <c r="M674" s="379">
        <v>44953</v>
      </c>
      <c r="N674" s="70">
        <f t="shared" si="34"/>
        <v>1</v>
      </c>
      <c r="O674" s="70">
        <f t="shared" si="35"/>
        <v>1</v>
      </c>
      <c r="P674" s="135" t="str">
        <f t="shared" si="36"/>
        <v>Gastos_com_Pessoal</v>
      </c>
    </row>
    <row r="675" spans="1:16" ht="36" x14ac:dyDescent="0.2">
      <c r="A675" s="363">
        <v>672</v>
      </c>
      <c r="B675" s="348">
        <v>44953</v>
      </c>
      <c r="C675" s="623">
        <v>44927</v>
      </c>
      <c r="D675" s="350" t="s">
        <v>96</v>
      </c>
      <c r="E675" s="350" t="s">
        <v>185</v>
      </c>
      <c r="F675" s="351">
        <v>120.45</v>
      </c>
      <c r="G675" s="350" t="s">
        <v>599</v>
      </c>
      <c r="H675" s="350" t="s">
        <v>120</v>
      </c>
      <c r="I675" s="352" t="s">
        <v>813</v>
      </c>
      <c r="J675" s="353" t="s">
        <v>577</v>
      </c>
      <c r="K675" s="354" t="s">
        <v>578</v>
      </c>
      <c r="L675" s="353">
        <v>159303512</v>
      </c>
      <c r="M675" s="379">
        <v>44953</v>
      </c>
      <c r="N675" s="70">
        <f t="shared" si="34"/>
        <v>1</v>
      </c>
      <c r="O675" s="70">
        <f t="shared" si="35"/>
        <v>1</v>
      </c>
      <c r="P675" s="135" t="str">
        <f t="shared" si="36"/>
        <v>Gastos_com_Pessoal</v>
      </c>
    </row>
    <row r="676" spans="1:16" ht="25.5" x14ac:dyDescent="0.2">
      <c r="A676" s="363">
        <v>673</v>
      </c>
      <c r="B676" s="348">
        <v>44953</v>
      </c>
      <c r="C676" s="623">
        <v>44927</v>
      </c>
      <c r="D676" s="350" t="s">
        <v>96</v>
      </c>
      <c r="E676" s="350" t="s">
        <v>179</v>
      </c>
      <c r="F676" s="351">
        <v>10.33</v>
      </c>
      <c r="G676" s="350" t="s">
        <v>595</v>
      </c>
      <c r="H676" s="350" t="s">
        <v>123</v>
      </c>
      <c r="I676" s="352" t="s">
        <v>884</v>
      </c>
      <c r="J676" s="353" t="s">
        <v>577</v>
      </c>
      <c r="K676" s="354" t="s">
        <v>578</v>
      </c>
      <c r="L676" s="353">
        <v>159303512</v>
      </c>
      <c r="M676" s="379">
        <v>44953</v>
      </c>
      <c r="N676" s="70">
        <f t="shared" si="34"/>
        <v>1</v>
      </c>
      <c r="O676" s="70">
        <f t="shared" si="35"/>
        <v>1</v>
      </c>
      <c r="P676" s="135" t="str">
        <f t="shared" si="36"/>
        <v>Gastos_com_Pessoal</v>
      </c>
    </row>
    <row r="677" spans="1:16" ht="25.5" x14ac:dyDescent="0.2">
      <c r="A677" s="363">
        <v>674</v>
      </c>
      <c r="B677" s="348">
        <v>44953</v>
      </c>
      <c r="C677" s="623">
        <v>44927</v>
      </c>
      <c r="D677" s="350" t="s">
        <v>96</v>
      </c>
      <c r="E677" s="350" t="s">
        <v>181</v>
      </c>
      <c r="F677" s="351">
        <v>125.27</v>
      </c>
      <c r="G677" s="350" t="s">
        <v>597</v>
      </c>
      <c r="H677" s="350" t="s">
        <v>123</v>
      </c>
      <c r="I677" s="352" t="s">
        <v>884</v>
      </c>
      <c r="J677" s="353" t="s">
        <v>577</v>
      </c>
      <c r="K677" s="354" t="s">
        <v>578</v>
      </c>
      <c r="L677" s="353">
        <v>159303512</v>
      </c>
      <c r="M677" s="379">
        <v>44953</v>
      </c>
      <c r="N677" s="70">
        <f t="shared" si="34"/>
        <v>1</v>
      </c>
      <c r="O677" s="70">
        <f t="shared" si="35"/>
        <v>1</v>
      </c>
      <c r="P677" s="135" t="str">
        <f t="shared" si="36"/>
        <v>Gastos_com_Pessoal</v>
      </c>
    </row>
    <row r="678" spans="1:16" ht="25.5" x14ac:dyDescent="0.2">
      <c r="A678" s="363">
        <v>675</v>
      </c>
      <c r="B678" s="348">
        <v>44953</v>
      </c>
      <c r="C678" s="623">
        <v>44927</v>
      </c>
      <c r="D678" s="350" t="s">
        <v>96</v>
      </c>
      <c r="E678" s="350" t="s">
        <v>183</v>
      </c>
      <c r="F678" s="351">
        <v>41.76</v>
      </c>
      <c r="G678" s="350" t="s">
        <v>598</v>
      </c>
      <c r="H678" s="350" t="s">
        <v>123</v>
      </c>
      <c r="I678" s="352" t="s">
        <v>884</v>
      </c>
      <c r="J678" s="353" t="s">
        <v>577</v>
      </c>
      <c r="K678" s="354" t="s">
        <v>578</v>
      </c>
      <c r="L678" s="353">
        <v>159303512</v>
      </c>
      <c r="M678" s="379">
        <v>44953</v>
      </c>
      <c r="N678" s="70">
        <f t="shared" si="34"/>
        <v>1</v>
      </c>
      <c r="O678" s="70">
        <f t="shared" si="35"/>
        <v>1</v>
      </c>
      <c r="P678" s="135" t="str">
        <f t="shared" si="36"/>
        <v>Gastos_com_Pessoal</v>
      </c>
    </row>
    <row r="679" spans="1:16" ht="36" x14ac:dyDescent="0.2">
      <c r="A679" s="363">
        <v>676</v>
      </c>
      <c r="B679" s="348">
        <v>44953</v>
      </c>
      <c r="C679" s="623">
        <v>44927</v>
      </c>
      <c r="D679" s="350" t="s">
        <v>96</v>
      </c>
      <c r="E679" s="350" t="s">
        <v>185</v>
      </c>
      <c r="F679" s="351">
        <v>154.08000000000001</v>
      </c>
      <c r="G679" s="350" t="s">
        <v>599</v>
      </c>
      <c r="H679" s="350" t="s">
        <v>123</v>
      </c>
      <c r="I679" s="352" t="s">
        <v>884</v>
      </c>
      <c r="J679" s="353" t="s">
        <v>577</v>
      </c>
      <c r="K679" s="354" t="s">
        <v>578</v>
      </c>
      <c r="L679" s="353">
        <v>159303512</v>
      </c>
      <c r="M679" s="379">
        <v>44953</v>
      </c>
      <c r="N679" s="70">
        <f t="shared" si="34"/>
        <v>1</v>
      </c>
      <c r="O679" s="70">
        <f t="shared" si="35"/>
        <v>1</v>
      </c>
      <c r="P679" s="135" t="str">
        <f t="shared" si="36"/>
        <v>Gastos_com_Pessoal</v>
      </c>
    </row>
    <row r="680" spans="1:16" ht="25.5" x14ac:dyDescent="0.2">
      <c r="A680" s="363">
        <v>677</v>
      </c>
      <c r="B680" s="348">
        <v>44953</v>
      </c>
      <c r="C680" s="623">
        <v>44927</v>
      </c>
      <c r="D680" s="350" t="s">
        <v>96</v>
      </c>
      <c r="E680" s="350" t="s">
        <v>179</v>
      </c>
      <c r="F680" s="351">
        <v>10.33</v>
      </c>
      <c r="G680" s="350" t="s">
        <v>595</v>
      </c>
      <c r="H680" s="350" t="s">
        <v>125</v>
      </c>
      <c r="I680" s="352" t="s">
        <v>980</v>
      </c>
      <c r="J680" s="353" t="s">
        <v>577</v>
      </c>
      <c r="K680" s="354" t="s">
        <v>578</v>
      </c>
      <c r="L680" s="353">
        <v>159303512</v>
      </c>
      <c r="M680" s="379">
        <v>44953</v>
      </c>
      <c r="N680" s="70">
        <f t="shared" si="34"/>
        <v>1</v>
      </c>
      <c r="O680" s="70">
        <f t="shared" si="35"/>
        <v>1</v>
      </c>
      <c r="P680" s="135" t="str">
        <f t="shared" si="36"/>
        <v>Gastos_com_Pessoal</v>
      </c>
    </row>
    <row r="681" spans="1:16" ht="25.5" x14ac:dyDescent="0.2">
      <c r="A681" s="363">
        <v>678</v>
      </c>
      <c r="B681" s="348">
        <v>44953</v>
      </c>
      <c r="C681" s="623">
        <v>44927</v>
      </c>
      <c r="D681" s="350" t="s">
        <v>96</v>
      </c>
      <c r="E681" s="350" t="s">
        <v>181</v>
      </c>
      <c r="F681" s="351">
        <v>150.58000000000001</v>
      </c>
      <c r="G681" s="350" t="s">
        <v>597</v>
      </c>
      <c r="H681" s="350" t="s">
        <v>125</v>
      </c>
      <c r="I681" s="352" t="s">
        <v>980</v>
      </c>
      <c r="J681" s="353" t="s">
        <v>577</v>
      </c>
      <c r="K681" s="354" t="s">
        <v>578</v>
      </c>
      <c r="L681" s="353">
        <v>159303512</v>
      </c>
      <c r="M681" s="379">
        <v>44953</v>
      </c>
      <c r="N681" s="70">
        <f t="shared" si="34"/>
        <v>1</v>
      </c>
      <c r="O681" s="70">
        <f t="shared" si="35"/>
        <v>1</v>
      </c>
      <c r="P681" s="135" t="str">
        <f t="shared" si="36"/>
        <v>Gastos_com_Pessoal</v>
      </c>
    </row>
    <row r="682" spans="1:16" ht="25.5" x14ac:dyDescent="0.2">
      <c r="A682" s="363">
        <v>679</v>
      </c>
      <c r="B682" s="348">
        <v>44953</v>
      </c>
      <c r="C682" s="623">
        <v>44927</v>
      </c>
      <c r="D682" s="350" t="s">
        <v>96</v>
      </c>
      <c r="E682" s="350" t="s">
        <v>183</v>
      </c>
      <c r="F682" s="351">
        <v>50.19</v>
      </c>
      <c r="G682" s="350" t="s">
        <v>598</v>
      </c>
      <c r="H682" s="350" t="s">
        <v>125</v>
      </c>
      <c r="I682" s="352" t="s">
        <v>980</v>
      </c>
      <c r="J682" s="353" t="s">
        <v>577</v>
      </c>
      <c r="K682" s="354" t="s">
        <v>578</v>
      </c>
      <c r="L682" s="353">
        <v>159303512</v>
      </c>
      <c r="M682" s="379">
        <v>44953</v>
      </c>
      <c r="N682" s="70">
        <f t="shared" si="34"/>
        <v>1</v>
      </c>
      <c r="O682" s="70">
        <f t="shared" si="35"/>
        <v>1</v>
      </c>
      <c r="P682" s="135" t="str">
        <f t="shared" si="36"/>
        <v>Gastos_com_Pessoal</v>
      </c>
    </row>
    <row r="683" spans="1:16" ht="36" x14ac:dyDescent="0.2">
      <c r="A683" s="363">
        <v>680</v>
      </c>
      <c r="B683" s="348">
        <v>44953</v>
      </c>
      <c r="C683" s="623">
        <v>44927</v>
      </c>
      <c r="D683" s="350" t="s">
        <v>96</v>
      </c>
      <c r="E683" s="350" t="s">
        <v>185</v>
      </c>
      <c r="F683" s="351">
        <v>275.94</v>
      </c>
      <c r="G683" s="350" t="s">
        <v>599</v>
      </c>
      <c r="H683" s="350" t="s">
        <v>125</v>
      </c>
      <c r="I683" s="352" t="s">
        <v>980</v>
      </c>
      <c r="J683" s="353" t="s">
        <v>577</v>
      </c>
      <c r="K683" s="354" t="s">
        <v>578</v>
      </c>
      <c r="L683" s="353">
        <v>159303512</v>
      </c>
      <c r="M683" s="379">
        <v>44953</v>
      </c>
      <c r="N683" s="70">
        <f t="shared" si="34"/>
        <v>1</v>
      </c>
      <c r="O683" s="70">
        <f t="shared" si="35"/>
        <v>1</v>
      </c>
      <c r="P683" s="135" t="str">
        <f t="shared" si="36"/>
        <v>Gastos_com_Pessoal</v>
      </c>
    </row>
    <row r="684" spans="1:16" ht="25.5" x14ac:dyDescent="0.2">
      <c r="A684" s="363">
        <v>681</v>
      </c>
      <c r="B684" s="348">
        <v>44953</v>
      </c>
      <c r="C684" s="623">
        <v>44927</v>
      </c>
      <c r="D684" s="350" t="s">
        <v>96</v>
      </c>
      <c r="E684" s="350" t="s">
        <v>179</v>
      </c>
      <c r="F684" s="351">
        <v>36.979999999999997</v>
      </c>
      <c r="G684" s="350" t="s">
        <v>595</v>
      </c>
      <c r="H684" s="350" t="s">
        <v>130</v>
      </c>
      <c r="I684" s="352" t="s">
        <v>1034</v>
      </c>
      <c r="J684" s="353" t="s">
        <v>577</v>
      </c>
      <c r="K684" s="354" t="s">
        <v>578</v>
      </c>
      <c r="L684" s="353">
        <v>159303512</v>
      </c>
      <c r="M684" s="379">
        <v>44953</v>
      </c>
      <c r="N684" s="70">
        <f t="shared" si="34"/>
        <v>1</v>
      </c>
      <c r="O684" s="70">
        <f t="shared" si="35"/>
        <v>1</v>
      </c>
      <c r="P684" s="135" t="str">
        <f t="shared" si="36"/>
        <v>Gastos_com_Pessoal</v>
      </c>
    </row>
    <row r="685" spans="1:16" ht="25.5" x14ac:dyDescent="0.2">
      <c r="A685" s="363">
        <v>682</v>
      </c>
      <c r="B685" s="348">
        <v>44953</v>
      </c>
      <c r="C685" s="623">
        <v>44927</v>
      </c>
      <c r="D685" s="350" t="s">
        <v>96</v>
      </c>
      <c r="E685" s="350" t="s">
        <v>181</v>
      </c>
      <c r="F685" s="351">
        <v>110.94</v>
      </c>
      <c r="G685" s="350" t="s">
        <v>597</v>
      </c>
      <c r="H685" s="350" t="s">
        <v>130</v>
      </c>
      <c r="I685" s="352" t="s">
        <v>1034</v>
      </c>
      <c r="J685" s="353" t="s">
        <v>577</v>
      </c>
      <c r="K685" s="354" t="s">
        <v>578</v>
      </c>
      <c r="L685" s="353">
        <v>159303512</v>
      </c>
      <c r="M685" s="379">
        <v>44953</v>
      </c>
      <c r="N685" s="70">
        <f t="shared" si="34"/>
        <v>1</v>
      </c>
      <c r="O685" s="70">
        <f t="shared" si="35"/>
        <v>1</v>
      </c>
      <c r="P685" s="135" t="str">
        <f t="shared" si="36"/>
        <v>Gastos_com_Pessoal</v>
      </c>
    </row>
    <row r="686" spans="1:16" ht="25.5" x14ac:dyDescent="0.2">
      <c r="A686" s="363">
        <v>683</v>
      </c>
      <c r="B686" s="348">
        <v>44953</v>
      </c>
      <c r="C686" s="623">
        <v>44927</v>
      </c>
      <c r="D686" s="350" t="s">
        <v>96</v>
      </c>
      <c r="E686" s="350" t="s">
        <v>183</v>
      </c>
      <c r="F686" s="351">
        <v>9.24</v>
      </c>
      <c r="G686" s="350" t="s">
        <v>598</v>
      </c>
      <c r="H686" s="350" t="s">
        <v>130</v>
      </c>
      <c r="I686" s="352" t="s">
        <v>1034</v>
      </c>
      <c r="J686" s="353" t="s">
        <v>577</v>
      </c>
      <c r="K686" s="354" t="s">
        <v>578</v>
      </c>
      <c r="L686" s="353">
        <v>159303512</v>
      </c>
      <c r="M686" s="379">
        <v>44953</v>
      </c>
      <c r="N686" s="70">
        <f t="shared" si="34"/>
        <v>1</v>
      </c>
      <c r="O686" s="70">
        <f t="shared" si="35"/>
        <v>1</v>
      </c>
      <c r="P686" s="135" t="str">
        <f t="shared" si="36"/>
        <v>Gastos_com_Pessoal</v>
      </c>
    </row>
    <row r="687" spans="1:16" ht="36" x14ac:dyDescent="0.2">
      <c r="A687" s="363">
        <v>684</v>
      </c>
      <c r="B687" s="348">
        <v>44953</v>
      </c>
      <c r="C687" s="623">
        <v>44927</v>
      </c>
      <c r="D687" s="350" t="s">
        <v>96</v>
      </c>
      <c r="E687" s="350" t="s">
        <v>185</v>
      </c>
      <c r="F687" s="351">
        <v>155.78</v>
      </c>
      <c r="G687" s="350" t="s">
        <v>599</v>
      </c>
      <c r="H687" s="350" t="s">
        <v>130</v>
      </c>
      <c r="I687" s="352" t="s">
        <v>1034</v>
      </c>
      <c r="J687" s="353" t="s">
        <v>577</v>
      </c>
      <c r="K687" s="354" t="s">
        <v>578</v>
      </c>
      <c r="L687" s="353">
        <v>159303512</v>
      </c>
      <c r="M687" s="379">
        <v>44953</v>
      </c>
      <c r="N687" s="70">
        <f t="shared" si="34"/>
        <v>1</v>
      </c>
      <c r="O687" s="70">
        <f t="shared" si="35"/>
        <v>1</v>
      </c>
      <c r="P687" s="135" t="str">
        <f t="shared" si="36"/>
        <v>Gastos_com_Pessoal</v>
      </c>
    </row>
    <row r="688" spans="1:16" ht="25.5" x14ac:dyDescent="0.2">
      <c r="A688" s="363">
        <v>685</v>
      </c>
      <c r="B688" s="348">
        <v>44953</v>
      </c>
      <c r="C688" s="623">
        <v>44927</v>
      </c>
      <c r="D688" s="350" t="s">
        <v>96</v>
      </c>
      <c r="E688" s="350" t="s">
        <v>179</v>
      </c>
      <c r="F688" s="351">
        <v>10.33</v>
      </c>
      <c r="G688" s="350" t="s">
        <v>595</v>
      </c>
      <c r="H688" s="350" t="s">
        <v>123</v>
      </c>
      <c r="I688" s="352" t="s">
        <v>885</v>
      </c>
      <c r="J688" s="353" t="s">
        <v>577</v>
      </c>
      <c r="K688" s="354" t="s">
        <v>578</v>
      </c>
      <c r="L688" s="353">
        <v>159303512</v>
      </c>
      <c r="M688" s="379">
        <v>44953</v>
      </c>
      <c r="N688" s="70">
        <f t="shared" si="34"/>
        <v>1</v>
      </c>
      <c r="O688" s="70">
        <f t="shared" si="35"/>
        <v>1</v>
      </c>
      <c r="P688" s="135" t="str">
        <f t="shared" si="36"/>
        <v>Gastos_com_Pessoal</v>
      </c>
    </row>
    <row r="689" spans="1:16" ht="25.5" x14ac:dyDescent="0.2">
      <c r="A689" s="363">
        <v>686</v>
      </c>
      <c r="B689" s="348">
        <v>44953</v>
      </c>
      <c r="C689" s="623">
        <v>44927</v>
      </c>
      <c r="D689" s="350" t="s">
        <v>96</v>
      </c>
      <c r="E689" s="350" t="s">
        <v>181</v>
      </c>
      <c r="F689" s="351">
        <v>147.21</v>
      </c>
      <c r="G689" s="350" t="s">
        <v>597</v>
      </c>
      <c r="H689" s="350" t="s">
        <v>123</v>
      </c>
      <c r="I689" s="352" t="s">
        <v>885</v>
      </c>
      <c r="J689" s="353" t="s">
        <v>577</v>
      </c>
      <c r="K689" s="354" t="s">
        <v>578</v>
      </c>
      <c r="L689" s="353">
        <v>159303512</v>
      </c>
      <c r="M689" s="379">
        <v>44953</v>
      </c>
      <c r="N689" s="70">
        <f t="shared" si="34"/>
        <v>1</v>
      </c>
      <c r="O689" s="70">
        <f t="shared" si="35"/>
        <v>1</v>
      </c>
      <c r="P689" s="135" t="str">
        <f t="shared" si="36"/>
        <v>Gastos_com_Pessoal</v>
      </c>
    </row>
    <row r="690" spans="1:16" ht="25.5" x14ac:dyDescent="0.2">
      <c r="A690" s="363">
        <v>687</v>
      </c>
      <c r="B690" s="348">
        <v>44953</v>
      </c>
      <c r="C690" s="623">
        <v>44927</v>
      </c>
      <c r="D690" s="350" t="s">
        <v>96</v>
      </c>
      <c r="E690" s="350" t="s">
        <v>183</v>
      </c>
      <c r="F690" s="351">
        <v>49.07</v>
      </c>
      <c r="G690" s="350" t="s">
        <v>598</v>
      </c>
      <c r="H690" s="350" t="s">
        <v>123</v>
      </c>
      <c r="I690" s="352" t="s">
        <v>885</v>
      </c>
      <c r="J690" s="353" t="s">
        <v>577</v>
      </c>
      <c r="K690" s="354" t="s">
        <v>578</v>
      </c>
      <c r="L690" s="353">
        <v>159303512</v>
      </c>
      <c r="M690" s="379">
        <v>44953</v>
      </c>
      <c r="N690" s="70">
        <f t="shared" si="34"/>
        <v>1</v>
      </c>
      <c r="O690" s="70">
        <f t="shared" si="35"/>
        <v>1</v>
      </c>
      <c r="P690" s="135" t="str">
        <f t="shared" si="36"/>
        <v>Gastos_com_Pessoal</v>
      </c>
    </row>
    <row r="691" spans="1:16" ht="36" x14ac:dyDescent="0.2">
      <c r="A691" s="363">
        <v>688</v>
      </c>
      <c r="B691" s="348">
        <v>44953</v>
      </c>
      <c r="C691" s="623">
        <v>44927</v>
      </c>
      <c r="D691" s="350" t="s">
        <v>96</v>
      </c>
      <c r="E691" s="350" t="s">
        <v>185</v>
      </c>
      <c r="F691" s="351">
        <v>218.82</v>
      </c>
      <c r="G691" s="350" t="s">
        <v>599</v>
      </c>
      <c r="H691" s="350" t="s">
        <v>123</v>
      </c>
      <c r="I691" s="352" t="s">
        <v>885</v>
      </c>
      <c r="J691" s="353" t="s">
        <v>577</v>
      </c>
      <c r="K691" s="354" t="s">
        <v>578</v>
      </c>
      <c r="L691" s="353">
        <v>159303512</v>
      </c>
      <c r="M691" s="379">
        <v>44953</v>
      </c>
      <c r="N691" s="70">
        <f t="shared" si="34"/>
        <v>1</v>
      </c>
      <c r="O691" s="70">
        <f t="shared" si="35"/>
        <v>1</v>
      </c>
      <c r="P691" s="135" t="str">
        <f t="shared" si="36"/>
        <v>Gastos_com_Pessoal</v>
      </c>
    </row>
    <row r="692" spans="1:16" ht="25.5" x14ac:dyDescent="0.2">
      <c r="A692" s="363">
        <v>689</v>
      </c>
      <c r="B692" s="348">
        <v>44953</v>
      </c>
      <c r="C692" s="623">
        <v>44927</v>
      </c>
      <c r="D692" s="350" t="s">
        <v>96</v>
      </c>
      <c r="E692" s="350" t="s">
        <v>179</v>
      </c>
      <c r="F692" s="351">
        <v>7.34</v>
      </c>
      <c r="G692" s="350" t="s">
        <v>595</v>
      </c>
      <c r="H692" s="350" t="s">
        <v>130</v>
      </c>
      <c r="I692" s="352" t="s">
        <v>1033</v>
      </c>
      <c r="J692" s="353" t="s">
        <v>577</v>
      </c>
      <c r="K692" s="354" t="s">
        <v>578</v>
      </c>
      <c r="L692" s="353">
        <v>159303512</v>
      </c>
      <c r="M692" s="379">
        <v>44953</v>
      </c>
      <c r="N692" s="70">
        <f t="shared" si="34"/>
        <v>1</v>
      </c>
      <c r="O692" s="70">
        <f t="shared" si="35"/>
        <v>1</v>
      </c>
      <c r="P692" s="135" t="str">
        <f t="shared" si="36"/>
        <v>Gastos_com_Pessoal</v>
      </c>
    </row>
    <row r="693" spans="1:16" ht="25.5" x14ac:dyDescent="0.2">
      <c r="A693" s="363">
        <v>690</v>
      </c>
      <c r="B693" s="348">
        <v>44953</v>
      </c>
      <c r="C693" s="623">
        <v>44927</v>
      </c>
      <c r="D693" s="350" t="s">
        <v>96</v>
      </c>
      <c r="E693" s="350" t="s">
        <v>181</v>
      </c>
      <c r="F693" s="351">
        <v>120.7</v>
      </c>
      <c r="G693" s="350" t="s">
        <v>597</v>
      </c>
      <c r="H693" s="350" t="s">
        <v>130</v>
      </c>
      <c r="I693" s="352" t="s">
        <v>1033</v>
      </c>
      <c r="J693" s="353" t="s">
        <v>577</v>
      </c>
      <c r="K693" s="354" t="s">
        <v>578</v>
      </c>
      <c r="L693" s="353">
        <v>159303512</v>
      </c>
      <c r="M693" s="379">
        <v>44953</v>
      </c>
      <c r="N693" s="70">
        <f t="shared" si="34"/>
        <v>1</v>
      </c>
      <c r="O693" s="70">
        <f t="shared" si="35"/>
        <v>1</v>
      </c>
      <c r="P693" s="135" t="str">
        <f t="shared" si="36"/>
        <v>Gastos_com_Pessoal</v>
      </c>
    </row>
    <row r="694" spans="1:16" ht="25.5" x14ac:dyDescent="0.2">
      <c r="A694" s="363">
        <v>691</v>
      </c>
      <c r="B694" s="348">
        <v>44953</v>
      </c>
      <c r="C694" s="623">
        <v>44927</v>
      </c>
      <c r="D694" s="350" t="s">
        <v>96</v>
      </c>
      <c r="E694" s="350" t="s">
        <v>183</v>
      </c>
      <c r="F694" s="351">
        <v>40.24</v>
      </c>
      <c r="G694" s="350" t="s">
        <v>598</v>
      </c>
      <c r="H694" s="350" t="s">
        <v>130</v>
      </c>
      <c r="I694" s="352" t="s">
        <v>1033</v>
      </c>
      <c r="J694" s="353" t="s">
        <v>577</v>
      </c>
      <c r="K694" s="354" t="s">
        <v>578</v>
      </c>
      <c r="L694" s="353">
        <v>159303512</v>
      </c>
      <c r="M694" s="379">
        <v>44953</v>
      </c>
      <c r="N694" s="70">
        <f t="shared" si="34"/>
        <v>1</v>
      </c>
      <c r="O694" s="70">
        <f t="shared" si="35"/>
        <v>1</v>
      </c>
      <c r="P694" s="135" t="str">
        <f t="shared" si="36"/>
        <v>Gastos_com_Pessoal</v>
      </c>
    </row>
    <row r="695" spans="1:16" ht="36" x14ac:dyDescent="0.2">
      <c r="A695" s="363">
        <v>692</v>
      </c>
      <c r="B695" s="348">
        <v>44953</v>
      </c>
      <c r="C695" s="623">
        <v>44927</v>
      </c>
      <c r="D695" s="350" t="s">
        <v>96</v>
      </c>
      <c r="E695" s="350" t="s">
        <v>185</v>
      </c>
      <c r="F695" s="351">
        <v>152.59</v>
      </c>
      <c r="G695" s="350" t="s">
        <v>599</v>
      </c>
      <c r="H695" s="350" t="s">
        <v>130</v>
      </c>
      <c r="I695" s="352" t="s">
        <v>1033</v>
      </c>
      <c r="J695" s="353" t="s">
        <v>577</v>
      </c>
      <c r="K695" s="354" t="s">
        <v>578</v>
      </c>
      <c r="L695" s="353">
        <v>159303512</v>
      </c>
      <c r="M695" s="379">
        <v>44953</v>
      </c>
      <c r="N695" s="70">
        <f t="shared" si="34"/>
        <v>1</v>
      </c>
      <c r="O695" s="70">
        <f t="shared" si="35"/>
        <v>1</v>
      </c>
      <c r="P695" s="135" t="str">
        <f t="shared" si="36"/>
        <v>Gastos_com_Pessoal</v>
      </c>
    </row>
    <row r="696" spans="1:16" ht="25.5" x14ac:dyDescent="0.2">
      <c r="A696" s="363">
        <v>693</v>
      </c>
      <c r="B696" s="348">
        <v>44953</v>
      </c>
      <c r="C696" s="623">
        <v>44927</v>
      </c>
      <c r="D696" s="350" t="s">
        <v>96</v>
      </c>
      <c r="E696" s="350" t="s">
        <v>179</v>
      </c>
      <c r="F696" s="351">
        <v>10.33</v>
      </c>
      <c r="G696" s="350" t="s">
        <v>595</v>
      </c>
      <c r="H696" s="350" t="s">
        <v>123</v>
      </c>
      <c r="I696" s="352" t="s">
        <v>882</v>
      </c>
      <c r="J696" s="353" t="s">
        <v>577</v>
      </c>
      <c r="K696" s="354" t="s">
        <v>578</v>
      </c>
      <c r="L696" s="353">
        <v>159303512</v>
      </c>
      <c r="M696" s="379">
        <v>44953</v>
      </c>
      <c r="N696" s="70">
        <f t="shared" si="34"/>
        <v>1</v>
      </c>
      <c r="O696" s="70">
        <f t="shared" si="35"/>
        <v>1</v>
      </c>
      <c r="P696" s="135" t="str">
        <f t="shared" si="36"/>
        <v>Gastos_com_Pessoal</v>
      </c>
    </row>
    <row r="697" spans="1:16" ht="25.5" x14ac:dyDescent="0.2">
      <c r="A697" s="363">
        <v>694</v>
      </c>
      <c r="B697" s="348">
        <v>44953</v>
      </c>
      <c r="C697" s="623">
        <v>44927</v>
      </c>
      <c r="D697" s="350" t="s">
        <v>96</v>
      </c>
      <c r="E697" s="350" t="s">
        <v>181</v>
      </c>
      <c r="F697" s="351">
        <v>110.06</v>
      </c>
      <c r="G697" s="350" t="s">
        <v>597</v>
      </c>
      <c r="H697" s="350" t="s">
        <v>123</v>
      </c>
      <c r="I697" s="352" t="s">
        <v>882</v>
      </c>
      <c r="J697" s="353" t="s">
        <v>577</v>
      </c>
      <c r="K697" s="354" t="s">
        <v>578</v>
      </c>
      <c r="L697" s="353">
        <v>159303512</v>
      </c>
      <c r="M697" s="379">
        <v>44953</v>
      </c>
      <c r="N697" s="70">
        <f t="shared" si="34"/>
        <v>1</v>
      </c>
      <c r="O697" s="70">
        <f t="shared" si="35"/>
        <v>1</v>
      </c>
      <c r="P697" s="135" t="str">
        <f t="shared" si="36"/>
        <v>Gastos_com_Pessoal</v>
      </c>
    </row>
    <row r="698" spans="1:16" ht="25.5" x14ac:dyDescent="0.2">
      <c r="A698" s="363">
        <v>695</v>
      </c>
      <c r="B698" s="348">
        <v>44953</v>
      </c>
      <c r="C698" s="623">
        <v>44927</v>
      </c>
      <c r="D698" s="350" t="s">
        <v>96</v>
      </c>
      <c r="E698" s="350" t="s">
        <v>183</v>
      </c>
      <c r="F698" s="351">
        <v>36.69</v>
      </c>
      <c r="G698" s="350" t="s">
        <v>598</v>
      </c>
      <c r="H698" s="350" t="s">
        <v>123</v>
      </c>
      <c r="I698" s="352" t="s">
        <v>882</v>
      </c>
      <c r="J698" s="353" t="s">
        <v>577</v>
      </c>
      <c r="K698" s="354" t="s">
        <v>578</v>
      </c>
      <c r="L698" s="353">
        <v>159303512</v>
      </c>
      <c r="M698" s="379">
        <v>44953</v>
      </c>
      <c r="N698" s="70">
        <f t="shared" si="34"/>
        <v>1</v>
      </c>
      <c r="O698" s="70">
        <f t="shared" si="35"/>
        <v>1</v>
      </c>
      <c r="P698" s="135" t="str">
        <f t="shared" si="36"/>
        <v>Gastos_com_Pessoal</v>
      </c>
    </row>
    <row r="699" spans="1:16" ht="36" x14ac:dyDescent="0.2">
      <c r="A699" s="363">
        <v>696</v>
      </c>
      <c r="B699" s="348">
        <v>44953</v>
      </c>
      <c r="C699" s="623">
        <v>44927</v>
      </c>
      <c r="D699" s="350" t="s">
        <v>96</v>
      </c>
      <c r="E699" s="350" t="s">
        <v>185</v>
      </c>
      <c r="F699" s="351">
        <v>191.62</v>
      </c>
      <c r="G699" s="350" t="s">
        <v>599</v>
      </c>
      <c r="H699" s="350" t="s">
        <v>123</v>
      </c>
      <c r="I699" s="352" t="s">
        <v>882</v>
      </c>
      <c r="J699" s="353" t="s">
        <v>577</v>
      </c>
      <c r="K699" s="354" t="s">
        <v>578</v>
      </c>
      <c r="L699" s="353">
        <v>159303512</v>
      </c>
      <c r="M699" s="379">
        <v>44953</v>
      </c>
      <c r="N699" s="70">
        <f t="shared" si="34"/>
        <v>1</v>
      </c>
      <c r="O699" s="70">
        <f t="shared" si="35"/>
        <v>1</v>
      </c>
      <c r="P699" s="135" t="str">
        <f t="shared" si="36"/>
        <v>Gastos_com_Pessoal</v>
      </c>
    </row>
    <row r="700" spans="1:16" ht="25.5" x14ac:dyDescent="0.2">
      <c r="A700" s="363">
        <v>697</v>
      </c>
      <c r="B700" s="348">
        <v>44953</v>
      </c>
      <c r="C700" s="623">
        <v>44927</v>
      </c>
      <c r="D700" s="350" t="s">
        <v>96</v>
      </c>
      <c r="E700" s="350" t="s">
        <v>179</v>
      </c>
      <c r="F700" s="351">
        <v>20.66</v>
      </c>
      <c r="G700" s="350" t="s">
        <v>595</v>
      </c>
      <c r="H700" s="350" t="s">
        <v>131</v>
      </c>
      <c r="I700" s="352" t="s">
        <v>1180</v>
      </c>
      <c r="J700" s="353" t="s">
        <v>577</v>
      </c>
      <c r="K700" s="354" t="s">
        <v>578</v>
      </c>
      <c r="L700" s="353">
        <v>159303512</v>
      </c>
      <c r="M700" s="379">
        <v>44953</v>
      </c>
      <c r="N700" s="70">
        <f t="shared" si="34"/>
        <v>1</v>
      </c>
      <c r="O700" s="70">
        <f t="shared" si="35"/>
        <v>1</v>
      </c>
      <c r="P700" s="135" t="str">
        <f t="shared" si="36"/>
        <v>Gastos_com_Pessoal</v>
      </c>
    </row>
    <row r="701" spans="1:16" ht="25.5" x14ac:dyDescent="0.2">
      <c r="A701" s="363">
        <v>698</v>
      </c>
      <c r="B701" s="348">
        <v>44953</v>
      </c>
      <c r="C701" s="623">
        <v>44927</v>
      </c>
      <c r="D701" s="350" t="s">
        <v>96</v>
      </c>
      <c r="E701" s="350" t="s">
        <v>181</v>
      </c>
      <c r="F701" s="351">
        <v>90.98</v>
      </c>
      <c r="G701" s="350" t="s">
        <v>597</v>
      </c>
      <c r="H701" s="350" t="s">
        <v>131</v>
      </c>
      <c r="I701" s="352" t="s">
        <v>1180</v>
      </c>
      <c r="J701" s="353" t="s">
        <v>577</v>
      </c>
      <c r="K701" s="354" t="s">
        <v>578</v>
      </c>
      <c r="L701" s="353">
        <v>159303512</v>
      </c>
      <c r="M701" s="379">
        <v>44953</v>
      </c>
      <c r="N701" s="70">
        <f t="shared" si="34"/>
        <v>1</v>
      </c>
      <c r="O701" s="70">
        <f t="shared" si="35"/>
        <v>1</v>
      </c>
      <c r="P701" s="135" t="str">
        <f t="shared" si="36"/>
        <v>Gastos_com_Pessoal</v>
      </c>
    </row>
    <row r="702" spans="1:16" ht="25.5" x14ac:dyDescent="0.2">
      <c r="A702" s="363">
        <v>699</v>
      </c>
      <c r="B702" s="348">
        <v>44953</v>
      </c>
      <c r="C702" s="623">
        <v>44927</v>
      </c>
      <c r="D702" s="350" t="s">
        <v>96</v>
      </c>
      <c r="E702" s="350" t="s">
        <v>183</v>
      </c>
      <c r="F702" s="351">
        <v>30.32</v>
      </c>
      <c r="G702" s="350" t="s">
        <v>598</v>
      </c>
      <c r="H702" s="350" t="s">
        <v>131</v>
      </c>
      <c r="I702" s="352" t="s">
        <v>1180</v>
      </c>
      <c r="J702" s="353" t="s">
        <v>577</v>
      </c>
      <c r="K702" s="354" t="s">
        <v>578</v>
      </c>
      <c r="L702" s="353">
        <v>159303512</v>
      </c>
      <c r="M702" s="379">
        <v>44953</v>
      </c>
      <c r="N702" s="70">
        <f t="shared" si="34"/>
        <v>1</v>
      </c>
      <c r="O702" s="70">
        <f t="shared" si="35"/>
        <v>1</v>
      </c>
      <c r="P702" s="135" t="str">
        <f t="shared" si="36"/>
        <v>Gastos_com_Pessoal</v>
      </c>
    </row>
    <row r="703" spans="1:16" ht="36" x14ac:dyDescent="0.2">
      <c r="A703" s="363">
        <v>700</v>
      </c>
      <c r="B703" s="348">
        <v>44953</v>
      </c>
      <c r="C703" s="623">
        <v>44927</v>
      </c>
      <c r="D703" s="350" t="s">
        <v>96</v>
      </c>
      <c r="E703" s="350" t="s">
        <v>185</v>
      </c>
      <c r="F703" s="351">
        <v>240.21</v>
      </c>
      <c r="G703" s="350" t="s">
        <v>599</v>
      </c>
      <c r="H703" s="350" t="s">
        <v>131</v>
      </c>
      <c r="I703" s="352" t="s">
        <v>1180</v>
      </c>
      <c r="J703" s="353" t="s">
        <v>577</v>
      </c>
      <c r="K703" s="354" t="s">
        <v>578</v>
      </c>
      <c r="L703" s="353">
        <v>159303512</v>
      </c>
      <c r="M703" s="379">
        <v>44953</v>
      </c>
      <c r="N703" s="70">
        <f t="shared" si="34"/>
        <v>1</v>
      </c>
      <c r="O703" s="70">
        <f t="shared" si="35"/>
        <v>1</v>
      </c>
      <c r="P703" s="135" t="str">
        <f t="shared" si="36"/>
        <v>Gastos_com_Pessoal</v>
      </c>
    </row>
    <row r="704" spans="1:16" ht="25.5" x14ac:dyDescent="0.2">
      <c r="A704" s="363">
        <v>701</v>
      </c>
      <c r="B704" s="348">
        <v>44953</v>
      </c>
      <c r="C704" s="623">
        <v>44927</v>
      </c>
      <c r="D704" s="350" t="s">
        <v>96</v>
      </c>
      <c r="E704" s="350" t="s">
        <v>179</v>
      </c>
      <c r="F704" s="351">
        <v>10.33</v>
      </c>
      <c r="G704" s="350" t="s">
        <v>595</v>
      </c>
      <c r="H704" s="350" t="s">
        <v>123</v>
      </c>
      <c r="I704" s="352" t="s">
        <v>883</v>
      </c>
      <c r="J704" s="353" t="s">
        <v>577</v>
      </c>
      <c r="K704" s="354" t="s">
        <v>578</v>
      </c>
      <c r="L704" s="353">
        <v>159303512</v>
      </c>
      <c r="M704" s="379">
        <v>44953</v>
      </c>
      <c r="N704" s="70">
        <f t="shared" si="34"/>
        <v>1</v>
      </c>
      <c r="O704" s="70">
        <f t="shared" si="35"/>
        <v>1</v>
      </c>
      <c r="P704" s="135" t="str">
        <f t="shared" si="36"/>
        <v>Gastos_com_Pessoal</v>
      </c>
    </row>
    <row r="705" spans="1:16" ht="25.5" x14ac:dyDescent="0.2">
      <c r="A705" s="363">
        <v>702</v>
      </c>
      <c r="B705" s="348">
        <v>44953</v>
      </c>
      <c r="C705" s="623">
        <v>44927</v>
      </c>
      <c r="D705" s="350" t="s">
        <v>96</v>
      </c>
      <c r="E705" s="350" t="s">
        <v>181</v>
      </c>
      <c r="F705" s="351">
        <v>133.02000000000001</v>
      </c>
      <c r="G705" s="350" t="s">
        <v>597</v>
      </c>
      <c r="H705" s="350" t="s">
        <v>123</v>
      </c>
      <c r="I705" s="352" t="s">
        <v>883</v>
      </c>
      <c r="J705" s="353" t="s">
        <v>577</v>
      </c>
      <c r="K705" s="354" t="s">
        <v>578</v>
      </c>
      <c r="L705" s="353">
        <v>159303512</v>
      </c>
      <c r="M705" s="379">
        <v>44953</v>
      </c>
      <c r="N705" s="70">
        <f t="shared" si="34"/>
        <v>1</v>
      </c>
      <c r="O705" s="70">
        <f t="shared" si="35"/>
        <v>1</v>
      </c>
      <c r="P705" s="135" t="str">
        <f t="shared" si="36"/>
        <v>Gastos_com_Pessoal</v>
      </c>
    </row>
    <row r="706" spans="1:16" ht="25.5" x14ac:dyDescent="0.2">
      <c r="A706" s="363">
        <v>703</v>
      </c>
      <c r="B706" s="348">
        <v>44953</v>
      </c>
      <c r="C706" s="623">
        <v>44927</v>
      </c>
      <c r="D706" s="350" t="s">
        <v>96</v>
      </c>
      <c r="E706" s="350" t="s">
        <v>183</v>
      </c>
      <c r="F706" s="351">
        <v>44.34</v>
      </c>
      <c r="G706" s="350" t="s">
        <v>598</v>
      </c>
      <c r="H706" s="350" t="s">
        <v>123</v>
      </c>
      <c r="I706" s="352" t="s">
        <v>883</v>
      </c>
      <c r="J706" s="353" t="s">
        <v>577</v>
      </c>
      <c r="K706" s="354" t="s">
        <v>578</v>
      </c>
      <c r="L706" s="353">
        <v>159303512</v>
      </c>
      <c r="M706" s="379">
        <v>44953</v>
      </c>
      <c r="N706" s="70">
        <f t="shared" si="34"/>
        <v>1</v>
      </c>
      <c r="O706" s="70">
        <f t="shared" si="35"/>
        <v>1</v>
      </c>
      <c r="P706" s="135" t="str">
        <f t="shared" si="36"/>
        <v>Gastos_com_Pessoal</v>
      </c>
    </row>
    <row r="707" spans="1:16" ht="36" x14ac:dyDescent="0.2">
      <c r="A707" s="363">
        <v>704</v>
      </c>
      <c r="B707" s="348">
        <v>44953</v>
      </c>
      <c r="C707" s="623">
        <v>44927</v>
      </c>
      <c r="D707" s="350" t="s">
        <v>96</v>
      </c>
      <c r="E707" s="350" t="s">
        <v>185</v>
      </c>
      <c r="F707" s="351">
        <v>197.7</v>
      </c>
      <c r="G707" s="350" t="s">
        <v>599</v>
      </c>
      <c r="H707" s="350" t="s">
        <v>123</v>
      </c>
      <c r="I707" s="352" t="s">
        <v>883</v>
      </c>
      <c r="J707" s="353" t="s">
        <v>577</v>
      </c>
      <c r="K707" s="354" t="s">
        <v>578</v>
      </c>
      <c r="L707" s="353">
        <v>159303512</v>
      </c>
      <c r="M707" s="379">
        <v>44953</v>
      </c>
      <c r="N707" s="70">
        <f t="shared" si="34"/>
        <v>1</v>
      </c>
      <c r="O707" s="70">
        <f t="shared" si="35"/>
        <v>1</v>
      </c>
      <c r="P707" s="135" t="str">
        <f t="shared" si="36"/>
        <v>Gastos_com_Pessoal</v>
      </c>
    </row>
    <row r="708" spans="1:16" ht="25.5" x14ac:dyDescent="0.2">
      <c r="A708" s="363">
        <v>705</v>
      </c>
      <c r="B708" s="348">
        <v>44953</v>
      </c>
      <c r="C708" s="623">
        <v>44927</v>
      </c>
      <c r="D708" s="350" t="s">
        <v>96</v>
      </c>
      <c r="E708" s="350" t="s">
        <v>179</v>
      </c>
      <c r="F708" s="351">
        <v>7.34</v>
      </c>
      <c r="G708" s="350" t="s">
        <v>595</v>
      </c>
      <c r="H708" s="350" t="s">
        <v>121</v>
      </c>
      <c r="I708" s="352" t="s">
        <v>1004</v>
      </c>
      <c r="J708" s="353" t="s">
        <v>577</v>
      </c>
      <c r="K708" s="354" t="s">
        <v>578</v>
      </c>
      <c r="L708" s="353">
        <v>159303512</v>
      </c>
      <c r="M708" s="379">
        <v>44953</v>
      </c>
      <c r="N708" s="70">
        <f t="shared" si="34"/>
        <v>1</v>
      </c>
      <c r="O708" s="70">
        <f t="shared" si="35"/>
        <v>1</v>
      </c>
      <c r="P708" s="135" t="str">
        <f t="shared" si="36"/>
        <v>Gastos_com_Pessoal</v>
      </c>
    </row>
    <row r="709" spans="1:16" ht="25.5" x14ac:dyDescent="0.2">
      <c r="A709" s="363">
        <v>706</v>
      </c>
      <c r="B709" s="348">
        <v>44953</v>
      </c>
      <c r="C709" s="623">
        <v>44927</v>
      </c>
      <c r="D709" s="350" t="s">
        <v>96</v>
      </c>
      <c r="E709" s="350" t="s">
        <v>181</v>
      </c>
      <c r="F709" s="383">
        <v>54.16</v>
      </c>
      <c r="G709" s="350" t="s">
        <v>597</v>
      </c>
      <c r="H709" s="350" t="s">
        <v>121</v>
      </c>
      <c r="I709" s="352" t="s">
        <v>1004</v>
      </c>
      <c r="J709" s="353" t="s">
        <v>577</v>
      </c>
      <c r="K709" s="354" t="s">
        <v>578</v>
      </c>
      <c r="L709" s="353">
        <v>159303512</v>
      </c>
      <c r="M709" s="379">
        <v>44953</v>
      </c>
      <c r="N709" s="70">
        <f t="shared" si="34"/>
        <v>1</v>
      </c>
      <c r="O709" s="70">
        <f t="shared" si="35"/>
        <v>1</v>
      </c>
      <c r="P709" s="135" t="str">
        <f t="shared" si="36"/>
        <v>Gastos_com_Pessoal</v>
      </c>
    </row>
    <row r="710" spans="1:16" ht="25.5" x14ac:dyDescent="0.2">
      <c r="A710" s="363">
        <v>707</v>
      </c>
      <c r="B710" s="348">
        <v>44953</v>
      </c>
      <c r="C710" s="623">
        <v>44927</v>
      </c>
      <c r="D710" s="350" t="s">
        <v>96</v>
      </c>
      <c r="E710" s="350" t="s">
        <v>183</v>
      </c>
      <c r="F710" s="351">
        <v>18.059999999999999</v>
      </c>
      <c r="G710" s="350" t="s">
        <v>598</v>
      </c>
      <c r="H710" s="350" t="s">
        <v>121</v>
      </c>
      <c r="I710" s="352" t="s">
        <v>1004</v>
      </c>
      <c r="J710" s="353" t="s">
        <v>577</v>
      </c>
      <c r="K710" s="354" t="s">
        <v>578</v>
      </c>
      <c r="L710" s="353">
        <v>159303512</v>
      </c>
      <c r="M710" s="379">
        <v>44953</v>
      </c>
      <c r="N710" s="70">
        <f t="shared" ref="N710:N764" si="37">IF(B710=0,0,IF(YEAR(B710)=$O$1,MONTH(B710)-$N$1+1,(YEAR(B710)-$O$1)*12-$N$1+1+MONTH(B710)))</f>
        <v>1</v>
      </c>
      <c r="O710" s="70">
        <f t="shared" ref="O710:O764" si="38">IF(C710=0,0,IF(YEAR(C710)=$O$1,MONTH(C710)-$N$1+1,(YEAR(C710)-$O$1)*12-$N$1+1+MONTH(C710)))</f>
        <v>1</v>
      </c>
      <c r="P710" s="135" t="str">
        <f t="shared" ref="P710:P764" si="39">SUBSTITUTE(D710," ","_")</f>
        <v>Gastos_com_Pessoal</v>
      </c>
    </row>
    <row r="711" spans="1:16" ht="36" x14ac:dyDescent="0.2">
      <c r="A711" s="363">
        <v>708</v>
      </c>
      <c r="B711" s="348">
        <v>44953</v>
      </c>
      <c r="C711" s="623">
        <v>44927</v>
      </c>
      <c r="D711" s="350" t="s">
        <v>96</v>
      </c>
      <c r="E711" s="350" t="s">
        <v>185</v>
      </c>
      <c r="F711" s="351">
        <v>124.17</v>
      </c>
      <c r="G711" s="350" t="s">
        <v>599</v>
      </c>
      <c r="H711" s="350" t="s">
        <v>121</v>
      </c>
      <c r="I711" s="352" t="s">
        <v>1004</v>
      </c>
      <c r="J711" s="353" t="s">
        <v>577</v>
      </c>
      <c r="K711" s="354" t="s">
        <v>578</v>
      </c>
      <c r="L711" s="353">
        <v>159303512</v>
      </c>
      <c r="M711" s="379">
        <v>44953</v>
      </c>
      <c r="N711" s="70">
        <f t="shared" si="37"/>
        <v>1</v>
      </c>
      <c r="O711" s="70">
        <f t="shared" si="38"/>
        <v>1</v>
      </c>
      <c r="P711" s="135" t="str">
        <f t="shared" si="39"/>
        <v>Gastos_com_Pessoal</v>
      </c>
    </row>
    <row r="712" spans="1:16" ht="25.5" x14ac:dyDescent="0.2">
      <c r="A712" s="363">
        <v>709</v>
      </c>
      <c r="B712" s="348">
        <v>44953</v>
      </c>
      <c r="C712" s="623">
        <v>44927</v>
      </c>
      <c r="D712" s="350" t="s">
        <v>96</v>
      </c>
      <c r="E712" s="350" t="s">
        <v>179</v>
      </c>
      <c r="F712" s="351">
        <v>364.88</v>
      </c>
      <c r="G712" s="350" t="s">
        <v>595</v>
      </c>
      <c r="H712" s="350" t="s">
        <v>123</v>
      </c>
      <c r="I712" s="352" t="s">
        <v>1350</v>
      </c>
      <c r="J712" s="353" t="s">
        <v>577</v>
      </c>
      <c r="K712" s="354" t="s">
        <v>578</v>
      </c>
      <c r="L712" s="353">
        <v>159303512</v>
      </c>
      <c r="M712" s="379">
        <v>44953</v>
      </c>
      <c r="N712" s="70">
        <f t="shared" si="37"/>
        <v>1</v>
      </c>
      <c r="O712" s="70">
        <f t="shared" si="38"/>
        <v>1</v>
      </c>
      <c r="P712" s="135" t="str">
        <f t="shared" si="39"/>
        <v>Gastos_com_Pessoal</v>
      </c>
    </row>
    <row r="713" spans="1:16" ht="25.5" x14ac:dyDescent="0.2">
      <c r="A713" s="363">
        <v>710</v>
      </c>
      <c r="B713" s="348">
        <v>44953</v>
      </c>
      <c r="C713" s="623">
        <v>44927</v>
      </c>
      <c r="D713" s="350" t="s">
        <v>96</v>
      </c>
      <c r="E713" s="350" t="s">
        <v>181</v>
      </c>
      <c r="F713" s="351">
        <v>2098.41</v>
      </c>
      <c r="G713" s="350" t="s">
        <v>597</v>
      </c>
      <c r="H713" s="350" t="s">
        <v>123</v>
      </c>
      <c r="I713" s="352" t="s">
        <v>1350</v>
      </c>
      <c r="J713" s="353" t="s">
        <v>577</v>
      </c>
      <c r="K713" s="354" t="s">
        <v>578</v>
      </c>
      <c r="L713" s="353">
        <v>159303512</v>
      </c>
      <c r="M713" s="379">
        <v>44953</v>
      </c>
      <c r="N713" s="70">
        <f t="shared" si="37"/>
        <v>1</v>
      </c>
      <c r="O713" s="70">
        <f t="shared" si="38"/>
        <v>1</v>
      </c>
      <c r="P713" s="135" t="str">
        <f t="shared" si="39"/>
        <v>Gastos_com_Pessoal</v>
      </c>
    </row>
    <row r="714" spans="1:16" ht="25.5" x14ac:dyDescent="0.2">
      <c r="A714" s="363">
        <v>711</v>
      </c>
      <c r="B714" s="348">
        <v>44953</v>
      </c>
      <c r="C714" s="623">
        <v>44927</v>
      </c>
      <c r="D714" s="350" t="s">
        <v>96</v>
      </c>
      <c r="E714" s="350" t="s">
        <v>183</v>
      </c>
      <c r="F714" s="351">
        <v>699.47</v>
      </c>
      <c r="G714" s="350" t="s">
        <v>598</v>
      </c>
      <c r="H714" s="350" t="s">
        <v>123</v>
      </c>
      <c r="I714" s="352" t="s">
        <v>1350</v>
      </c>
      <c r="J714" s="353" t="s">
        <v>577</v>
      </c>
      <c r="K714" s="354" t="s">
        <v>578</v>
      </c>
      <c r="L714" s="353">
        <v>159303512</v>
      </c>
      <c r="M714" s="379">
        <v>44953</v>
      </c>
      <c r="N714" s="70">
        <f t="shared" si="37"/>
        <v>1</v>
      </c>
      <c r="O714" s="70">
        <f t="shared" si="38"/>
        <v>1</v>
      </c>
      <c r="P714" s="135" t="str">
        <f t="shared" si="39"/>
        <v>Gastos_com_Pessoal</v>
      </c>
    </row>
    <row r="715" spans="1:16" ht="36" x14ac:dyDescent="0.2">
      <c r="A715" s="363">
        <v>712</v>
      </c>
      <c r="B715" s="348">
        <v>44953</v>
      </c>
      <c r="C715" s="623">
        <v>44927</v>
      </c>
      <c r="D715" s="350" t="s">
        <v>96</v>
      </c>
      <c r="E715" s="350" t="s">
        <v>185</v>
      </c>
      <c r="F715" s="351">
        <v>3704.74</v>
      </c>
      <c r="G715" s="350" t="s">
        <v>599</v>
      </c>
      <c r="H715" s="350" t="s">
        <v>123</v>
      </c>
      <c r="I715" s="352" t="s">
        <v>1350</v>
      </c>
      <c r="J715" s="353" t="s">
        <v>577</v>
      </c>
      <c r="K715" s="354" t="s">
        <v>578</v>
      </c>
      <c r="L715" s="353">
        <v>159303512</v>
      </c>
      <c r="M715" s="379">
        <v>44953</v>
      </c>
      <c r="N715" s="70">
        <f t="shared" si="37"/>
        <v>1</v>
      </c>
      <c r="O715" s="70">
        <f t="shared" si="38"/>
        <v>1</v>
      </c>
      <c r="P715" s="135" t="str">
        <f t="shared" si="39"/>
        <v>Gastos_com_Pessoal</v>
      </c>
    </row>
    <row r="716" spans="1:16" ht="25.5" x14ac:dyDescent="0.2">
      <c r="A716" s="363">
        <v>713</v>
      </c>
      <c r="B716" s="355">
        <v>44953</v>
      </c>
      <c r="C716" s="623">
        <v>44927</v>
      </c>
      <c r="D716" s="350" t="s">
        <v>96</v>
      </c>
      <c r="E716" s="350" t="s">
        <v>177</v>
      </c>
      <c r="F716" s="351">
        <v>14.4</v>
      </c>
      <c r="G716" s="352" t="s">
        <v>604</v>
      </c>
      <c r="H716" s="350" t="s">
        <v>132</v>
      </c>
      <c r="I716" s="352" t="s">
        <v>746</v>
      </c>
      <c r="J716" s="353" t="s">
        <v>605</v>
      </c>
      <c r="K716" s="354" t="s">
        <v>606</v>
      </c>
      <c r="L716" s="353" t="s">
        <v>1351</v>
      </c>
      <c r="M716" s="379">
        <v>44953</v>
      </c>
      <c r="N716" s="70">
        <f t="shared" si="37"/>
        <v>1</v>
      </c>
      <c r="O716" s="70">
        <f t="shared" si="38"/>
        <v>1</v>
      </c>
      <c r="P716" s="135" t="str">
        <f t="shared" si="39"/>
        <v>Gastos_com_Pessoal</v>
      </c>
    </row>
    <row r="717" spans="1:16" ht="25.5" x14ac:dyDescent="0.2">
      <c r="A717" s="363">
        <v>714</v>
      </c>
      <c r="B717" s="355">
        <v>44953</v>
      </c>
      <c r="C717" s="623">
        <v>44927</v>
      </c>
      <c r="D717" s="350" t="s">
        <v>96</v>
      </c>
      <c r="E717" s="350" t="s">
        <v>177</v>
      </c>
      <c r="F717" s="351">
        <v>15.57</v>
      </c>
      <c r="G717" s="352" t="s">
        <v>604</v>
      </c>
      <c r="H717" s="350" t="s">
        <v>120</v>
      </c>
      <c r="I717" s="352" t="s">
        <v>813</v>
      </c>
      <c r="J717" s="353" t="s">
        <v>605</v>
      </c>
      <c r="K717" s="354" t="s">
        <v>606</v>
      </c>
      <c r="L717" s="353" t="s">
        <v>1352</v>
      </c>
      <c r="M717" s="379">
        <v>44953</v>
      </c>
      <c r="N717" s="70">
        <f t="shared" si="37"/>
        <v>1</v>
      </c>
      <c r="O717" s="70">
        <f t="shared" si="38"/>
        <v>1</v>
      </c>
      <c r="P717" s="135" t="str">
        <f t="shared" si="39"/>
        <v>Gastos_com_Pessoal</v>
      </c>
    </row>
    <row r="718" spans="1:16" ht="25.5" x14ac:dyDescent="0.2">
      <c r="A718" s="363">
        <v>715</v>
      </c>
      <c r="B718" s="355">
        <v>44953</v>
      </c>
      <c r="C718" s="623">
        <v>44927</v>
      </c>
      <c r="D718" s="350" t="s">
        <v>96</v>
      </c>
      <c r="E718" s="350" t="s">
        <v>177</v>
      </c>
      <c r="F718" s="351">
        <v>15.82</v>
      </c>
      <c r="G718" s="352" t="s">
        <v>604</v>
      </c>
      <c r="H718" s="350" t="s">
        <v>121</v>
      </c>
      <c r="I718" s="352" t="s">
        <v>1004</v>
      </c>
      <c r="J718" s="353" t="s">
        <v>605</v>
      </c>
      <c r="K718" s="354" t="s">
        <v>606</v>
      </c>
      <c r="L718" s="353" t="s">
        <v>1353</v>
      </c>
      <c r="M718" s="379">
        <v>44953</v>
      </c>
      <c r="N718" s="70">
        <f t="shared" si="37"/>
        <v>1</v>
      </c>
      <c r="O718" s="70">
        <f t="shared" si="38"/>
        <v>1</v>
      </c>
      <c r="P718" s="135" t="str">
        <f t="shared" si="39"/>
        <v>Gastos_com_Pessoal</v>
      </c>
    </row>
    <row r="719" spans="1:16" ht="25.5" x14ac:dyDescent="0.2">
      <c r="A719" s="363">
        <v>716</v>
      </c>
      <c r="B719" s="355">
        <v>44953</v>
      </c>
      <c r="C719" s="623">
        <v>44927</v>
      </c>
      <c r="D719" s="350" t="s">
        <v>96</v>
      </c>
      <c r="E719" s="350" t="s">
        <v>177</v>
      </c>
      <c r="F719" s="351">
        <v>19.55</v>
      </c>
      <c r="G719" s="352" t="s">
        <v>604</v>
      </c>
      <c r="H719" s="350" t="s">
        <v>130</v>
      </c>
      <c r="I719" s="352" t="s">
        <v>1033</v>
      </c>
      <c r="J719" s="353" t="s">
        <v>605</v>
      </c>
      <c r="K719" s="354" t="s">
        <v>606</v>
      </c>
      <c r="L719" s="353" t="s">
        <v>1354</v>
      </c>
      <c r="M719" s="379">
        <v>44953</v>
      </c>
      <c r="N719" s="70">
        <f t="shared" si="37"/>
        <v>1</v>
      </c>
      <c r="O719" s="70">
        <f t="shared" si="38"/>
        <v>1</v>
      </c>
      <c r="P719" s="135" t="str">
        <f t="shared" si="39"/>
        <v>Gastos_com_Pessoal</v>
      </c>
    </row>
    <row r="720" spans="1:16" ht="25.5" x14ac:dyDescent="0.2">
      <c r="A720" s="363">
        <v>717</v>
      </c>
      <c r="B720" s="355">
        <v>44953</v>
      </c>
      <c r="C720" s="623">
        <v>44927</v>
      </c>
      <c r="D720" s="350" t="s">
        <v>96</v>
      </c>
      <c r="E720" s="350" t="s">
        <v>177</v>
      </c>
      <c r="F720" s="351">
        <v>19.79</v>
      </c>
      <c r="G720" s="352" t="s">
        <v>604</v>
      </c>
      <c r="H720" s="350" t="s">
        <v>123</v>
      </c>
      <c r="I720" s="352" t="s">
        <v>884</v>
      </c>
      <c r="J720" s="353" t="s">
        <v>605</v>
      </c>
      <c r="K720" s="354" t="s">
        <v>606</v>
      </c>
      <c r="L720" s="353" t="s">
        <v>1355</v>
      </c>
      <c r="M720" s="379">
        <v>44953</v>
      </c>
      <c r="N720" s="70">
        <f t="shared" si="37"/>
        <v>1</v>
      </c>
      <c r="O720" s="70">
        <f t="shared" si="38"/>
        <v>1</v>
      </c>
      <c r="P720" s="135" t="str">
        <f t="shared" si="39"/>
        <v>Gastos_com_Pessoal</v>
      </c>
    </row>
    <row r="721" spans="1:16" ht="25.5" x14ac:dyDescent="0.2">
      <c r="A721" s="363">
        <v>718</v>
      </c>
      <c r="B721" s="355">
        <v>44953</v>
      </c>
      <c r="C721" s="623">
        <v>44927</v>
      </c>
      <c r="D721" s="350" t="s">
        <v>96</v>
      </c>
      <c r="E721" s="350" t="s">
        <v>177</v>
      </c>
      <c r="F721" s="351">
        <v>20.170000000000002</v>
      </c>
      <c r="G721" s="352" t="s">
        <v>604</v>
      </c>
      <c r="H721" s="350" t="s">
        <v>130</v>
      </c>
      <c r="I721" s="352" t="s">
        <v>1034</v>
      </c>
      <c r="J721" s="353" t="s">
        <v>605</v>
      </c>
      <c r="K721" s="354" t="s">
        <v>606</v>
      </c>
      <c r="L721" s="353" t="s">
        <v>1356</v>
      </c>
      <c r="M721" s="379">
        <v>44953</v>
      </c>
      <c r="N721" s="70">
        <f t="shared" si="37"/>
        <v>1</v>
      </c>
      <c r="O721" s="70">
        <f t="shared" si="38"/>
        <v>1</v>
      </c>
      <c r="P721" s="135" t="str">
        <f t="shared" si="39"/>
        <v>Gastos_com_Pessoal</v>
      </c>
    </row>
    <row r="722" spans="1:16" ht="25.5" x14ac:dyDescent="0.2">
      <c r="A722" s="363">
        <v>719</v>
      </c>
      <c r="B722" s="355">
        <v>44953</v>
      </c>
      <c r="C722" s="623">
        <v>44927</v>
      </c>
      <c r="D722" s="350" t="s">
        <v>96</v>
      </c>
      <c r="E722" s="350" t="s">
        <v>177</v>
      </c>
      <c r="F722" s="351">
        <v>25.05</v>
      </c>
      <c r="G722" s="352" t="s">
        <v>604</v>
      </c>
      <c r="H722" s="350" t="s">
        <v>123</v>
      </c>
      <c r="I722" s="352" t="s">
        <v>883</v>
      </c>
      <c r="J722" s="353" t="s">
        <v>605</v>
      </c>
      <c r="K722" s="354" t="s">
        <v>606</v>
      </c>
      <c r="L722" s="353" t="s">
        <v>1357</v>
      </c>
      <c r="M722" s="379">
        <v>44953</v>
      </c>
      <c r="N722" s="70">
        <f t="shared" si="37"/>
        <v>1</v>
      </c>
      <c r="O722" s="70">
        <f t="shared" si="38"/>
        <v>1</v>
      </c>
      <c r="P722" s="135" t="str">
        <f t="shared" si="39"/>
        <v>Gastos_com_Pessoal</v>
      </c>
    </row>
    <row r="723" spans="1:16" ht="25.5" x14ac:dyDescent="0.2">
      <c r="A723" s="363">
        <v>720</v>
      </c>
      <c r="B723" s="355">
        <v>44953</v>
      </c>
      <c r="C723" s="623">
        <v>44927</v>
      </c>
      <c r="D723" s="350" t="s">
        <v>96</v>
      </c>
      <c r="E723" s="350" t="s">
        <v>177</v>
      </c>
      <c r="F723" s="351">
        <v>27.72</v>
      </c>
      <c r="G723" s="352" t="s">
        <v>604</v>
      </c>
      <c r="H723" s="350" t="s">
        <v>123</v>
      </c>
      <c r="I723" s="352" t="s">
        <v>885</v>
      </c>
      <c r="J723" s="353" t="s">
        <v>605</v>
      </c>
      <c r="K723" s="354" t="s">
        <v>606</v>
      </c>
      <c r="L723" s="353" t="s">
        <v>1358</v>
      </c>
      <c r="M723" s="379">
        <v>44953</v>
      </c>
      <c r="N723" s="70">
        <f t="shared" si="37"/>
        <v>1</v>
      </c>
      <c r="O723" s="70">
        <f t="shared" si="38"/>
        <v>1</v>
      </c>
      <c r="P723" s="135" t="str">
        <f t="shared" si="39"/>
        <v>Gastos_com_Pessoal</v>
      </c>
    </row>
    <row r="724" spans="1:16" ht="25.5" x14ac:dyDescent="0.2">
      <c r="A724" s="363">
        <v>721</v>
      </c>
      <c r="B724" s="355">
        <v>44953</v>
      </c>
      <c r="C724" s="623">
        <v>44927</v>
      </c>
      <c r="D724" s="350" t="s">
        <v>96</v>
      </c>
      <c r="E724" s="350" t="s">
        <v>177</v>
      </c>
      <c r="F724" s="351">
        <v>32.229999999999997</v>
      </c>
      <c r="G724" s="352" t="s">
        <v>604</v>
      </c>
      <c r="H724" s="350" t="s">
        <v>131</v>
      </c>
      <c r="I724" s="352" t="s">
        <v>1180</v>
      </c>
      <c r="J724" s="353" t="s">
        <v>605</v>
      </c>
      <c r="K724" s="354" t="s">
        <v>606</v>
      </c>
      <c r="L724" s="353" t="s">
        <v>1359</v>
      </c>
      <c r="M724" s="379">
        <v>44953</v>
      </c>
      <c r="N724" s="70">
        <f t="shared" si="37"/>
        <v>1</v>
      </c>
      <c r="O724" s="70">
        <f t="shared" si="38"/>
        <v>1</v>
      </c>
      <c r="P724" s="135" t="str">
        <f t="shared" si="39"/>
        <v>Gastos_com_Pessoal</v>
      </c>
    </row>
    <row r="725" spans="1:16" ht="25.5" x14ac:dyDescent="0.2">
      <c r="A725" s="363">
        <v>722</v>
      </c>
      <c r="B725" s="355">
        <v>44953</v>
      </c>
      <c r="C725" s="623">
        <v>44927</v>
      </c>
      <c r="D725" s="350" t="s">
        <v>96</v>
      </c>
      <c r="E725" s="350" t="s">
        <v>177</v>
      </c>
      <c r="F725" s="351">
        <v>34.85</v>
      </c>
      <c r="G725" s="352" t="s">
        <v>604</v>
      </c>
      <c r="H725" s="350" t="s">
        <v>125</v>
      </c>
      <c r="I725" s="352" t="s">
        <v>980</v>
      </c>
      <c r="J725" s="353" t="s">
        <v>605</v>
      </c>
      <c r="K725" s="354" t="s">
        <v>606</v>
      </c>
      <c r="L725" s="353" t="s">
        <v>1360</v>
      </c>
      <c r="M725" s="379">
        <v>44953</v>
      </c>
      <c r="N725" s="70">
        <f t="shared" si="37"/>
        <v>1</v>
      </c>
      <c r="O725" s="70">
        <f t="shared" si="38"/>
        <v>1</v>
      </c>
      <c r="P725" s="135" t="str">
        <f t="shared" si="39"/>
        <v>Gastos_com_Pessoal</v>
      </c>
    </row>
    <row r="726" spans="1:16" ht="25.5" x14ac:dyDescent="0.2">
      <c r="A726" s="363">
        <v>723</v>
      </c>
      <c r="B726" s="355">
        <v>44953</v>
      </c>
      <c r="C726" s="623">
        <v>44927</v>
      </c>
      <c r="D726" s="350" t="s">
        <v>96</v>
      </c>
      <c r="E726" s="350" t="s">
        <v>177</v>
      </c>
      <c r="F726" s="351">
        <v>43.2</v>
      </c>
      <c r="G726" s="352" t="s">
        <v>604</v>
      </c>
      <c r="H726" s="350" t="s">
        <v>123</v>
      </c>
      <c r="I726" s="352" t="s">
        <v>882</v>
      </c>
      <c r="J726" s="353" t="s">
        <v>605</v>
      </c>
      <c r="K726" s="354" t="s">
        <v>606</v>
      </c>
      <c r="L726" s="353" t="s">
        <v>1361</v>
      </c>
      <c r="M726" s="379">
        <v>44953</v>
      </c>
      <c r="N726" s="70">
        <f t="shared" si="37"/>
        <v>1</v>
      </c>
      <c r="O726" s="70">
        <f t="shared" si="38"/>
        <v>1</v>
      </c>
      <c r="P726" s="135" t="str">
        <f t="shared" si="39"/>
        <v>Gastos_com_Pessoal</v>
      </c>
    </row>
    <row r="727" spans="1:16" ht="25.5" x14ac:dyDescent="0.2">
      <c r="A727" s="363">
        <v>724</v>
      </c>
      <c r="B727" s="355">
        <v>44953</v>
      </c>
      <c r="C727" s="623">
        <v>44927</v>
      </c>
      <c r="D727" s="350" t="s">
        <v>96</v>
      </c>
      <c r="E727" s="350" t="s">
        <v>177</v>
      </c>
      <c r="F727" s="351">
        <v>2561.35</v>
      </c>
      <c r="G727" s="352" t="s">
        <v>604</v>
      </c>
      <c r="H727" s="350" t="s">
        <v>123</v>
      </c>
      <c r="I727" s="352" t="s">
        <v>1350</v>
      </c>
      <c r="J727" s="353" t="s">
        <v>605</v>
      </c>
      <c r="K727" s="354" t="s">
        <v>606</v>
      </c>
      <c r="L727" s="353" t="s">
        <v>1362</v>
      </c>
      <c r="M727" s="379">
        <v>44953</v>
      </c>
      <c r="N727" s="70">
        <f t="shared" si="37"/>
        <v>1</v>
      </c>
      <c r="O727" s="70">
        <f t="shared" si="38"/>
        <v>1</v>
      </c>
      <c r="P727" s="135" t="str">
        <f t="shared" si="39"/>
        <v>Gastos_com_Pessoal</v>
      </c>
    </row>
    <row r="728" spans="1:16" x14ac:dyDescent="0.2">
      <c r="A728" s="363">
        <v>725</v>
      </c>
      <c r="B728" s="348">
        <v>44953</v>
      </c>
      <c r="C728" s="623">
        <v>44927</v>
      </c>
      <c r="D728" s="350" t="s">
        <v>107</v>
      </c>
      <c r="E728" s="350" t="s">
        <v>218</v>
      </c>
      <c r="F728" s="351">
        <v>372.26</v>
      </c>
      <c r="G728" s="350" t="s">
        <v>1363</v>
      </c>
      <c r="H728" s="350" t="s">
        <v>129</v>
      </c>
      <c r="I728" s="352" t="s">
        <v>532</v>
      </c>
      <c r="J728" s="353" t="s">
        <v>554</v>
      </c>
      <c r="K728" s="354" t="s">
        <v>605</v>
      </c>
      <c r="L728" s="353" t="s">
        <v>1364</v>
      </c>
      <c r="M728" s="379">
        <v>44953</v>
      </c>
      <c r="N728" s="70">
        <f t="shared" si="37"/>
        <v>1</v>
      </c>
      <c r="O728" s="70">
        <f t="shared" si="38"/>
        <v>1</v>
      </c>
      <c r="P728" s="135" t="str">
        <f t="shared" si="39"/>
        <v>Gastos_Gerais</v>
      </c>
    </row>
    <row r="729" spans="1:16" x14ac:dyDescent="0.2">
      <c r="A729" s="363">
        <v>726</v>
      </c>
      <c r="B729" s="348">
        <v>44953</v>
      </c>
      <c r="C729" s="623">
        <v>44927</v>
      </c>
      <c r="D729" s="350" t="s">
        <v>107</v>
      </c>
      <c r="E729" s="350" t="s">
        <v>218</v>
      </c>
      <c r="F729" s="351">
        <v>198.92</v>
      </c>
      <c r="G729" s="350" t="s">
        <v>1365</v>
      </c>
      <c r="H729" s="350" t="s">
        <v>130</v>
      </c>
      <c r="I729" s="352" t="s">
        <v>532</v>
      </c>
      <c r="J729" s="353" t="s">
        <v>554</v>
      </c>
      <c r="K729" s="354" t="s">
        <v>605</v>
      </c>
      <c r="L729" s="353" t="s">
        <v>1366</v>
      </c>
      <c r="M729" s="379">
        <v>44953</v>
      </c>
      <c r="N729" s="70">
        <f t="shared" si="37"/>
        <v>1</v>
      </c>
      <c r="O729" s="70">
        <f t="shared" si="38"/>
        <v>1</v>
      </c>
      <c r="P729" s="135" t="str">
        <f t="shared" si="39"/>
        <v>Gastos_Gerais</v>
      </c>
    </row>
    <row r="730" spans="1:16" x14ac:dyDescent="0.2">
      <c r="A730" s="363">
        <v>727</v>
      </c>
      <c r="B730" s="348">
        <v>44953</v>
      </c>
      <c r="C730" s="623">
        <v>44927</v>
      </c>
      <c r="D730" s="350" t="s">
        <v>107</v>
      </c>
      <c r="E730" s="350" t="s">
        <v>218</v>
      </c>
      <c r="F730" s="351">
        <v>372.26</v>
      </c>
      <c r="G730" s="350" t="s">
        <v>1363</v>
      </c>
      <c r="H730" s="350" t="s">
        <v>129</v>
      </c>
      <c r="I730" s="352" t="s">
        <v>532</v>
      </c>
      <c r="J730" s="353" t="s">
        <v>554</v>
      </c>
      <c r="K730" s="354" t="s">
        <v>605</v>
      </c>
      <c r="L730" s="353" t="s">
        <v>1367</v>
      </c>
      <c r="M730" s="379">
        <v>44953</v>
      </c>
      <c r="N730" s="70">
        <f t="shared" si="37"/>
        <v>1</v>
      </c>
      <c r="O730" s="70">
        <f t="shared" si="38"/>
        <v>1</v>
      </c>
      <c r="P730" s="135" t="str">
        <f t="shared" si="39"/>
        <v>Gastos_Gerais</v>
      </c>
    </row>
    <row r="731" spans="1:16" x14ac:dyDescent="0.2">
      <c r="A731" s="363">
        <v>728</v>
      </c>
      <c r="B731" s="348">
        <v>44953</v>
      </c>
      <c r="C731" s="623">
        <v>44927</v>
      </c>
      <c r="D731" s="350" t="s">
        <v>107</v>
      </c>
      <c r="E731" s="350" t="s">
        <v>218</v>
      </c>
      <c r="F731" s="351">
        <v>198.92</v>
      </c>
      <c r="G731" s="350" t="s">
        <v>1363</v>
      </c>
      <c r="H731" s="350" t="s">
        <v>129</v>
      </c>
      <c r="I731" s="352" t="s">
        <v>532</v>
      </c>
      <c r="J731" s="353" t="s">
        <v>554</v>
      </c>
      <c r="K731" s="354" t="s">
        <v>605</v>
      </c>
      <c r="L731" s="353" t="s">
        <v>1368</v>
      </c>
      <c r="M731" s="379">
        <v>44953</v>
      </c>
      <c r="N731" s="70">
        <f t="shared" si="37"/>
        <v>1</v>
      </c>
      <c r="O731" s="70">
        <f t="shared" si="38"/>
        <v>1</v>
      </c>
      <c r="P731" s="135" t="str">
        <f t="shared" si="39"/>
        <v>Gastos_Gerais</v>
      </c>
    </row>
    <row r="732" spans="1:16" ht="36" x14ac:dyDescent="0.2">
      <c r="A732" s="363">
        <v>729</v>
      </c>
      <c r="B732" s="348">
        <v>44956</v>
      </c>
      <c r="C732" s="623">
        <v>44927</v>
      </c>
      <c r="D732" s="350" t="s">
        <v>107</v>
      </c>
      <c r="E732" s="350" t="s">
        <v>310</v>
      </c>
      <c r="F732" s="351">
        <v>260</v>
      </c>
      <c r="G732" s="350" t="s">
        <v>1369</v>
      </c>
      <c r="H732" s="350" t="s">
        <v>131</v>
      </c>
      <c r="I732" s="352" t="s">
        <v>1370</v>
      </c>
      <c r="J732" s="353" t="s">
        <v>559</v>
      </c>
      <c r="K732" s="354" t="s">
        <v>420</v>
      </c>
      <c r="L732" s="353">
        <v>36975140</v>
      </c>
      <c r="M732" s="379">
        <v>44953</v>
      </c>
      <c r="N732" s="70">
        <f t="shared" si="37"/>
        <v>1</v>
      </c>
      <c r="O732" s="70">
        <f t="shared" si="38"/>
        <v>1</v>
      </c>
      <c r="P732" s="135" t="str">
        <f t="shared" si="39"/>
        <v>Gastos_Gerais</v>
      </c>
    </row>
    <row r="733" spans="1:16" ht="36" x14ac:dyDescent="0.2">
      <c r="A733" s="363">
        <v>730</v>
      </c>
      <c r="B733" s="348">
        <v>44956</v>
      </c>
      <c r="C733" s="623">
        <v>44927</v>
      </c>
      <c r="D733" s="350" t="s">
        <v>107</v>
      </c>
      <c r="E733" s="350" t="s">
        <v>254</v>
      </c>
      <c r="F733" s="351">
        <v>87.7</v>
      </c>
      <c r="G733" s="350" t="s">
        <v>1371</v>
      </c>
      <c r="H733" s="350" t="s">
        <v>124</v>
      </c>
      <c r="I733" s="352" t="s">
        <v>1372</v>
      </c>
      <c r="J733" s="353" t="s">
        <v>559</v>
      </c>
      <c r="K733" s="354" t="s">
        <v>420</v>
      </c>
      <c r="L733" s="353">
        <v>174269</v>
      </c>
      <c r="M733" s="379">
        <v>44953</v>
      </c>
      <c r="N733" s="70">
        <f t="shared" si="37"/>
        <v>1</v>
      </c>
      <c r="O733" s="70">
        <f t="shared" si="38"/>
        <v>1</v>
      </c>
      <c r="P733" s="135" t="str">
        <f t="shared" si="39"/>
        <v>Gastos_Gerais</v>
      </c>
    </row>
    <row r="734" spans="1:16" s="322" customFormat="1" ht="24" x14ac:dyDescent="0.2">
      <c r="A734" s="363">
        <v>731</v>
      </c>
      <c r="B734" s="359">
        <v>44956</v>
      </c>
      <c r="C734" s="349">
        <v>44927</v>
      </c>
      <c r="D734" s="352" t="s">
        <v>107</v>
      </c>
      <c r="E734" s="352" t="s">
        <v>358</v>
      </c>
      <c r="F734" s="361">
        <v>56.7</v>
      </c>
      <c r="G734" s="352" t="s">
        <v>806</v>
      </c>
      <c r="H734" s="352" t="s">
        <v>127</v>
      </c>
      <c r="I734" s="352" t="s">
        <v>807</v>
      </c>
      <c r="J734" s="354" t="s">
        <v>559</v>
      </c>
      <c r="K734" s="354" t="s">
        <v>420</v>
      </c>
      <c r="L734" s="354">
        <v>885</v>
      </c>
      <c r="M734" s="376">
        <v>44953</v>
      </c>
      <c r="N734" s="70">
        <f t="shared" si="37"/>
        <v>1</v>
      </c>
      <c r="O734" s="70">
        <f t="shared" si="38"/>
        <v>1</v>
      </c>
      <c r="P734" s="135" t="str">
        <f t="shared" si="39"/>
        <v>Gastos_Gerais</v>
      </c>
    </row>
    <row r="735" spans="1:16" ht="24" x14ac:dyDescent="0.2">
      <c r="A735" s="363">
        <v>732</v>
      </c>
      <c r="B735" s="348">
        <v>44956</v>
      </c>
      <c r="C735" s="623">
        <v>44927</v>
      </c>
      <c r="D735" s="350" t="s">
        <v>107</v>
      </c>
      <c r="E735" s="350" t="s">
        <v>346</v>
      </c>
      <c r="F735" s="351">
        <v>1191.8900000000001</v>
      </c>
      <c r="G735" s="350" t="s">
        <v>1373</v>
      </c>
      <c r="H735" s="350" t="s">
        <v>128</v>
      </c>
      <c r="I735" s="352" t="s">
        <v>1374</v>
      </c>
      <c r="J735" s="353" t="s">
        <v>559</v>
      </c>
      <c r="K735" s="354" t="s">
        <v>420</v>
      </c>
      <c r="L735" s="353">
        <v>36969130</v>
      </c>
      <c r="M735" s="379">
        <v>44953</v>
      </c>
      <c r="N735" s="70">
        <f t="shared" si="37"/>
        <v>1</v>
      </c>
      <c r="O735" s="70">
        <f t="shared" si="38"/>
        <v>1</v>
      </c>
      <c r="P735" s="135" t="str">
        <f t="shared" si="39"/>
        <v>Gastos_Gerais</v>
      </c>
    </row>
    <row r="736" spans="1:16" ht="24" x14ac:dyDescent="0.2">
      <c r="A736" s="363">
        <v>733</v>
      </c>
      <c r="B736" s="348">
        <v>44956</v>
      </c>
      <c r="C736" s="623">
        <v>44927</v>
      </c>
      <c r="D736" s="350" t="s">
        <v>107</v>
      </c>
      <c r="E736" s="350" t="s">
        <v>346</v>
      </c>
      <c r="F736" s="351">
        <v>456.75</v>
      </c>
      <c r="G736" s="350" t="s">
        <v>1375</v>
      </c>
      <c r="H736" s="350" t="s">
        <v>128</v>
      </c>
      <c r="I736" s="352" t="s">
        <v>1374</v>
      </c>
      <c r="J736" s="353" t="s">
        <v>559</v>
      </c>
      <c r="K736" s="354" t="s">
        <v>420</v>
      </c>
      <c r="L736" s="353">
        <v>36969130</v>
      </c>
      <c r="M736" s="379">
        <v>44953</v>
      </c>
      <c r="N736" s="70">
        <f t="shared" si="37"/>
        <v>1</v>
      </c>
      <c r="O736" s="70">
        <f t="shared" si="38"/>
        <v>1</v>
      </c>
      <c r="P736" s="135" t="str">
        <f t="shared" si="39"/>
        <v>Gastos_Gerais</v>
      </c>
    </row>
    <row r="737" spans="1:16" ht="24" x14ac:dyDescent="0.2">
      <c r="A737" s="363">
        <v>734</v>
      </c>
      <c r="B737" s="348">
        <v>44956</v>
      </c>
      <c r="C737" s="623">
        <v>44927</v>
      </c>
      <c r="D737" s="350" t="s">
        <v>107</v>
      </c>
      <c r="E737" s="350" t="s">
        <v>298</v>
      </c>
      <c r="F737" s="351">
        <v>639.4</v>
      </c>
      <c r="G737" s="350" t="s">
        <v>1376</v>
      </c>
      <c r="H737" s="350" t="s">
        <v>130</v>
      </c>
      <c r="I737" s="352" t="s">
        <v>424</v>
      </c>
      <c r="J737" s="353" t="s">
        <v>559</v>
      </c>
      <c r="K737" s="354" t="s">
        <v>420</v>
      </c>
      <c r="L737" s="353">
        <v>21</v>
      </c>
      <c r="M737" s="379">
        <v>44953</v>
      </c>
      <c r="N737" s="70">
        <f t="shared" si="37"/>
        <v>1</v>
      </c>
      <c r="O737" s="70">
        <f t="shared" si="38"/>
        <v>1</v>
      </c>
      <c r="P737" s="135" t="str">
        <f t="shared" si="39"/>
        <v>Gastos_Gerais</v>
      </c>
    </row>
    <row r="738" spans="1:16" ht="36" x14ac:dyDescent="0.2">
      <c r="A738" s="363">
        <v>735</v>
      </c>
      <c r="B738" s="348">
        <v>44956</v>
      </c>
      <c r="C738" s="623">
        <v>44927</v>
      </c>
      <c r="D738" s="350" t="s">
        <v>109</v>
      </c>
      <c r="E738" s="350" t="s">
        <v>377</v>
      </c>
      <c r="F738" s="351">
        <v>2202.84</v>
      </c>
      <c r="G738" s="350" t="s">
        <v>1377</v>
      </c>
      <c r="H738" s="350" t="s">
        <v>130</v>
      </c>
      <c r="I738" s="352" t="s">
        <v>424</v>
      </c>
      <c r="J738" s="353" t="s">
        <v>559</v>
      </c>
      <c r="K738" s="354" t="s">
        <v>420</v>
      </c>
      <c r="L738" s="353">
        <v>21</v>
      </c>
      <c r="M738" s="379">
        <v>44953</v>
      </c>
      <c r="N738" s="70">
        <f t="shared" si="37"/>
        <v>1</v>
      </c>
      <c r="O738" s="70">
        <f t="shared" si="38"/>
        <v>1</v>
      </c>
      <c r="P738" s="135" t="str">
        <f t="shared" si="39"/>
        <v>Aquisição_de_Bens_Permanentes</v>
      </c>
    </row>
    <row r="739" spans="1:16" ht="24" x14ac:dyDescent="0.2">
      <c r="A739" s="363">
        <v>736</v>
      </c>
      <c r="B739" s="348">
        <v>44956</v>
      </c>
      <c r="C739" s="623">
        <v>44927</v>
      </c>
      <c r="D739" s="350" t="s">
        <v>107</v>
      </c>
      <c r="E739" s="350" t="s">
        <v>298</v>
      </c>
      <c r="F739" s="351">
        <v>2237.9</v>
      </c>
      <c r="G739" s="350" t="s">
        <v>1378</v>
      </c>
      <c r="H739" s="350" t="s">
        <v>128</v>
      </c>
      <c r="I739" s="352" t="s">
        <v>424</v>
      </c>
      <c r="J739" s="353" t="s">
        <v>559</v>
      </c>
      <c r="K739" s="354" t="s">
        <v>420</v>
      </c>
      <c r="L739" s="353">
        <v>18</v>
      </c>
      <c r="M739" s="379">
        <v>44953</v>
      </c>
      <c r="N739" s="70">
        <f t="shared" si="37"/>
        <v>1</v>
      </c>
      <c r="O739" s="70">
        <f t="shared" si="38"/>
        <v>1</v>
      </c>
      <c r="P739" s="135" t="str">
        <f t="shared" si="39"/>
        <v>Gastos_Gerais</v>
      </c>
    </row>
    <row r="740" spans="1:16" ht="36" x14ac:dyDescent="0.2">
      <c r="A740" s="363">
        <v>737</v>
      </c>
      <c r="B740" s="348">
        <v>44956</v>
      </c>
      <c r="C740" s="623">
        <v>44927</v>
      </c>
      <c r="D740" s="350" t="s">
        <v>109</v>
      </c>
      <c r="E740" s="350" t="s">
        <v>377</v>
      </c>
      <c r="F740" s="351">
        <v>2202.84</v>
      </c>
      <c r="G740" s="350" t="s">
        <v>1377</v>
      </c>
      <c r="H740" s="350" t="s">
        <v>130</v>
      </c>
      <c r="I740" s="352" t="s">
        <v>424</v>
      </c>
      <c r="J740" s="353" t="s">
        <v>559</v>
      </c>
      <c r="K740" s="354" t="s">
        <v>420</v>
      </c>
      <c r="L740" s="353">
        <v>18</v>
      </c>
      <c r="M740" s="379">
        <v>44953</v>
      </c>
      <c r="N740" s="70">
        <f t="shared" si="37"/>
        <v>1</v>
      </c>
      <c r="O740" s="70">
        <f t="shared" si="38"/>
        <v>1</v>
      </c>
      <c r="P740" s="135" t="str">
        <f t="shared" si="39"/>
        <v>Aquisição_de_Bens_Permanentes</v>
      </c>
    </row>
    <row r="741" spans="1:16" ht="24" x14ac:dyDescent="0.2">
      <c r="A741" s="363">
        <v>738</v>
      </c>
      <c r="B741" s="348">
        <v>44956</v>
      </c>
      <c r="C741" s="623">
        <v>44927</v>
      </c>
      <c r="D741" s="350" t="s">
        <v>107</v>
      </c>
      <c r="E741" s="350" t="s">
        <v>298</v>
      </c>
      <c r="F741" s="351">
        <v>1758.35</v>
      </c>
      <c r="G741" s="350" t="s">
        <v>1378</v>
      </c>
      <c r="H741" s="350" t="s">
        <v>127</v>
      </c>
      <c r="I741" s="352" t="s">
        <v>424</v>
      </c>
      <c r="J741" s="353" t="s">
        <v>559</v>
      </c>
      <c r="K741" s="354" t="s">
        <v>420</v>
      </c>
      <c r="L741" s="353">
        <v>17</v>
      </c>
      <c r="M741" s="379">
        <v>44953</v>
      </c>
      <c r="N741" s="70">
        <f t="shared" si="37"/>
        <v>1</v>
      </c>
      <c r="O741" s="70">
        <f t="shared" si="38"/>
        <v>1</v>
      </c>
      <c r="P741" s="135" t="str">
        <f t="shared" si="39"/>
        <v>Gastos_Gerais</v>
      </c>
    </row>
    <row r="742" spans="1:16" ht="36" x14ac:dyDescent="0.2">
      <c r="A742" s="363">
        <v>739</v>
      </c>
      <c r="B742" s="348">
        <v>44956</v>
      </c>
      <c r="C742" s="623">
        <v>44927</v>
      </c>
      <c r="D742" s="350" t="s">
        <v>109</v>
      </c>
      <c r="E742" s="350" t="s">
        <v>377</v>
      </c>
      <c r="F742" s="351">
        <v>2202.84</v>
      </c>
      <c r="G742" s="350" t="s">
        <v>1377</v>
      </c>
      <c r="H742" s="350" t="s">
        <v>127</v>
      </c>
      <c r="I742" s="352" t="s">
        <v>424</v>
      </c>
      <c r="J742" s="353" t="s">
        <v>559</v>
      </c>
      <c r="K742" s="354" t="s">
        <v>420</v>
      </c>
      <c r="L742" s="353">
        <v>17</v>
      </c>
      <c r="M742" s="379">
        <v>44953</v>
      </c>
      <c r="N742" s="70">
        <f t="shared" si="37"/>
        <v>1</v>
      </c>
      <c r="O742" s="70">
        <f t="shared" si="38"/>
        <v>1</v>
      </c>
      <c r="P742" s="135" t="str">
        <f t="shared" si="39"/>
        <v>Aquisição_de_Bens_Permanentes</v>
      </c>
    </row>
    <row r="743" spans="1:16" ht="24" x14ac:dyDescent="0.2">
      <c r="A743" s="363">
        <v>740</v>
      </c>
      <c r="B743" s="348">
        <v>44956</v>
      </c>
      <c r="C743" s="623">
        <v>44927</v>
      </c>
      <c r="D743" s="350" t="s">
        <v>107</v>
      </c>
      <c r="E743" s="350" t="s">
        <v>298</v>
      </c>
      <c r="F743" s="351">
        <v>959.1</v>
      </c>
      <c r="G743" s="350" t="s">
        <v>1379</v>
      </c>
      <c r="H743" s="350" t="s">
        <v>124</v>
      </c>
      <c r="I743" s="352" t="s">
        <v>424</v>
      </c>
      <c r="J743" s="353" t="s">
        <v>559</v>
      </c>
      <c r="K743" s="354" t="s">
        <v>420</v>
      </c>
      <c r="L743" s="353">
        <v>22</v>
      </c>
      <c r="M743" s="379">
        <v>44953</v>
      </c>
      <c r="N743" s="70">
        <f t="shared" si="37"/>
        <v>1</v>
      </c>
      <c r="O743" s="70">
        <f t="shared" si="38"/>
        <v>1</v>
      </c>
      <c r="P743" s="135" t="str">
        <f t="shared" si="39"/>
        <v>Gastos_Gerais</v>
      </c>
    </row>
    <row r="744" spans="1:16" ht="36" x14ac:dyDescent="0.2">
      <c r="A744" s="363">
        <v>741</v>
      </c>
      <c r="B744" s="348">
        <v>44956</v>
      </c>
      <c r="C744" s="623">
        <v>44927</v>
      </c>
      <c r="D744" s="350" t="s">
        <v>109</v>
      </c>
      <c r="E744" s="350" t="s">
        <v>377</v>
      </c>
      <c r="F744" s="351">
        <v>2202.84</v>
      </c>
      <c r="G744" s="350" t="s">
        <v>1377</v>
      </c>
      <c r="H744" s="350" t="s">
        <v>124</v>
      </c>
      <c r="I744" s="352" t="s">
        <v>424</v>
      </c>
      <c r="J744" s="353" t="s">
        <v>559</v>
      </c>
      <c r="K744" s="354" t="s">
        <v>420</v>
      </c>
      <c r="L744" s="353">
        <v>22</v>
      </c>
      <c r="M744" s="379">
        <v>44953</v>
      </c>
      <c r="N744" s="70">
        <f t="shared" si="37"/>
        <v>1</v>
      </c>
      <c r="O744" s="70">
        <f t="shared" si="38"/>
        <v>1</v>
      </c>
      <c r="P744" s="135" t="str">
        <f t="shared" si="39"/>
        <v>Aquisição_de_Bens_Permanentes</v>
      </c>
    </row>
    <row r="745" spans="1:16" ht="36" x14ac:dyDescent="0.2">
      <c r="A745" s="363">
        <v>742</v>
      </c>
      <c r="B745" s="348">
        <v>44956</v>
      </c>
      <c r="C745" s="623">
        <v>44927</v>
      </c>
      <c r="D745" s="350" t="s">
        <v>109</v>
      </c>
      <c r="E745" s="350" t="s">
        <v>377</v>
      </c>
      <c r="F745" s="351">
        <v>13966.8</v>
      </c>
      <c r="G745" s="350" t="s">
        <v>1137</v>
      </c>
      <c r="H745" s="350" t="s">
        <v>124</v>
      </c>
      <c r="I745" s="352" t="s">
        <v>424</v>
      </c>
      <c r="J745" s="353" t="s">
        <v>559</v>
      </c>
      <c r="K745" s="354" t="s">
        <v>420</v>
      </c>
      <c r="L745" s="353">
        <v>22</v>
      </c>
      <c r="M745" s="379">
        <v>44953</v>
      </c>
      <c r="N745" s="70">
        <f t="shared" si="37"/>
        <v>1</v>
      </c>
      <c r="O745" s="70">
        <f t="shared" si="38"/>
        <v>1</v>
      </c>
      <c r="P745" s="135" t="str">
        <f t="shared" si="39"/>
        <v>Aquisição_de_Bens_Permanentes</v>
      </c>
    </row>
    <row r="746" spans="1:16" ht="24" x14ac:dyDescent="0.2">
      <c r="A746" s="363">
        <v>743</v>
      </c>
      <c r="B746" s="348">
        <v>44956</v>
      </c>
      <c r="C746" s="623">
        <v>44927</v>
      </c>
      <c r="D746" s="350" t="s">
        <v>107</v>
      </c>
      <c r="E746" s="350" t="s">
        <v>298</v>
      </c>
      <c r="F746" s="351">
        <v>479.55</v>
      </c>
      <c r="G746" s="350" t="s">
        <v>1380</v>
      </c>
      <c r="H746" s="350" t="s">
        <v>129</v>
      </c>
      <c r="I746" s="352" t="s">
        <v>424</v>
      </c>
      <c r="J746" s="353" t="s">
        <v>559</v>
      </c>
      <c r="K746" s="354" t="s">
        <v>420</v>
      </c>
      <c r="L746" s="353">
        <v>20</v>
      </c>
      <c r="M746" s="379">
        <v>44953</v>
      </c>
      <c r="N746" s="70">
        <f t="shared" si="37"/>
        <v>1</v>
      </c>
      <c r="O746" s="70">
        <f t="shared" si="38"/>
        <v>1</v>
      </c>
      <c r="P746" s="135" t="str">
        <f t="shared" si="39"/>
        <v>Gastos_Gerais</v>
      </c>
    </row>
    <row r="747" spans="1:16" ht="36" x14ac:dyDescent="0.2">
      <c r="A747" s="363">
        <v>744</v>
      </c>
      <c r="B747" s="348">
        <v>44956</v>
      </c>
      <c r="C747" s="623">
        <v>44927</v>
      </c>
      <c r="D747" s="350" t="s">
        <v>109</v>
      </c>
      <c r="E747" s="350" t="s">
        <v>377</v>
      </c>
      <c r="F747" s="351">
        <v>2202.84</v>
      </c>
      <c r="G747" s="350" t="s">
        <v>1377</v>
      </c>
      <c r="H747" s="350" t="s">
        <v>129</v>
      </c>
      <c r="I747" s="352" t="s">
        <v>424</v>
      </c>
      <c r="J747" s="353" t="s">
        <v>559</v>
      </c>
      <c r="K747" s="354" t="s">
        <v>420</v>
      </c>
      <c r="L747" s="353">
        <v>20</v>
      </c>
      <c r="M747" s="379">
        <v>44953</v>
      </c>
      <c r="N747" s="70">
        <f t="shared" si="37"/>
        <v>1</v>
      </c>
      <c r="O747" s="70">
        <f t="shared" si="38"/>
        <v>1</v>
      </c>
      <c r="P747" s="135" t="str">
        <f t="shared" si="39"/>
        <v>Aquisição_de_Bens_Permanentes</v>
      </c>
    </row>
    <row r="748" spans="1:16" ht="24" x14ac:dyDescent="0.2">
      <c r="A748" s="363">
        <v>745</v>
      </c>
      <c r="B748" s="348">
        <v>44956</v>
      </c>
      <c r="C748" s="623">
        <v>44927</v>
      </c>
      <c r="D748" s="350" t="s">
        <v>107</v>
      </c>
      <c r="E748" s="350" t="s">
        <v>298</v>
      </c>
      <c r="F748" s="351">
        <v>799.25</v>
      </c>
      <c r="G748" s="350" t="s">
        <v>1381</v>
      </c>
      <c r="H748" s="350" t="s">
        <v>129</v>
      </c>
      <c r="I748" s="352" t="s">
        <v>424</v>
      </c>
      <c r="J748" s="353" t="s">
        <v>559</v>
      </c>
      <c r="K748" s="354" t="s">
        <v>420</v>
      </c>
      <c r="L748" s="353">
        <v>19</v>
      </c>
      <c r="M748" s="379">
        <v>44953</v>
      </c>
      <c r="N748" s="70">
        <f t="shared" si="37"/>
        <v>1</v>
      </c>
      <c r="O748" s="70">
        <f t="shared" si="38"/>
        <v>1</v>
      </c>
      <c r="P748" s="135" t="str">
        <f t="shared" si="39"/>
        <v>Gastos_Gerais</v>
      </c>
    </row>
    <row r="749" spans="1:16" ht="36" x14ac:dyDescent="0.2">
      <c r="A749" s="363">
        <v>746</v>
      </c>
      <c r="B749" s="348">
        <v>44956</v>
      </c>
      <c r="C749" s="623">
        <v>44927</v>
      </c>
      <c r="D749" s="350" t="s">
        <v>109</v>
      </c>
      <c r="E749" s="350" t="s">
        <v>377</v>
      </c>
      <c r="F749" s="351">
        <v>2202.84</v>
      </c>
      <c r="G749" s="350" t="s">
        <v>1377</v>
      </c>
      <c r="H749" s="350" t="s">
        <v>129</v>
      </c>
      <c r="I749" s="352" t="s">
        <v>424</v>
      </c>
      <c r="J749" s="353" t="s">
        <v>559</v>
      </c>
      <c r="K749" s="354" t="s">
        <v>420</v>
      </c>
      <c r="L749" s="353">
        <v>19</v>
      </c>
      <c r="M749" s="379">
        <v>44953</v>
      </c>
      <c r="N749" s="70">
        <f t="shared" si="37"/>
        <v>1</v>
      </c>
      <c r="O749" s="70">
        <f t="shared" si="38"/>
        <v>1</v>
      </c>
      <c r="P749" s="135" t="str">
        <f t="shared" si="39"/>
        <v>Aquisição_de_Bens_Permanentes</v>
      </c>
    </row>
    <row r="750" spans="1:16" ht="24" x14ac:dyDescent="0.2">
      <c r="A750" s="363">
        <v>747</v>
      </c>
      <c r="B750" s="348">
        <v>44956</v>
      </c>
      <c r="C750" s="623">
        <v>44927</v>
      </c>
      <c r="D750" s="350" t="s">
        <v>107</v>
      </c>
      <c r="E750" s="350" t="s">
        <v>300</v>
      </c>
      <c r="F750" s="351">
        <v>1387.65</v>
      </c>
      <c r="G750" s="350" t="s">
        <v>653</v>
      </c>
      <c r="H750" s="350" t="s">
        <v>131</v>
      </c>
      <c r="I750" s="352" t="s">
        <v>1382</v>
      </c>
      <c r="J750" s="353" t="s">
        <v>554</v>
      </c>
      <c r="K750" s="354" t="s">
        <v>420</v>
      </c>
      <c r="L750" s="353">
        <v>4900</v>
      </c>
      <c r="M750" s="379">
        <v>44946</v>
      </c>
      <c r="N750" s="70">
        <f t="shared" si="37"/>
        <v>1</v>
      </c>
      <c r="O750" s="70">
        <f t="shared" si="38"/>
        <v>1</v>
      </c>
      <c r="P750" s="135" t="str">
        <f t="shared" si="39"/>
        <v>Gastos_Gerais</v>
      </c>
    </row>
    <row r="751" spans="1:16" x14ac:dyDescent="0.2">
      <c r="A751" s="363">
        <v>748</v>
      </c>
      <c r="B751" s="348">
        <v>44956</v>
      </c>
      <c r="C751" s="623">
        <v>44927</v>
      </c>
      <c r="D751" s="350" t="s">
        <v>107</v>
      </c>
      <c r="E751" s="350" t="s">
        <v>320</v>
      </c>
      <c r="F751" s="351">
        <v>1500</v>
      </c>
      <c r="G751" s="350" t="s">
        <v>1383</v>
      </c>
      <c r="H751" s="350" t="s">
        <v>131</v>
      </c>
      <c r="I751" s="352" t="s">
        <v>658</v>
      </c>
      <c r="J751" s="353" t="s">
        <v>554</v>
      </c>
      <c r="K751" s="354" t="s">
        <v>420</v>
      </c>
      <c r="L751" s="353">
        <v>2040872</v>
      </c>
      <c r="M751" s="379">
        <v>44957</v>
      </c>
      <c r="N751" s="70">
        <f t="shared" si="37"/>
        <v>1</v>
      </c>
      <c r="O751" s="70">
        <f t="shared" si="38"/>
        <v>1</v>
      </c>
      <c r="P751" s="135" t="str">
        <f t="shared" si="39"/>
        <v>Gastos_Gerais</v>
      </c>
    </row>
    <row r="752" spans="1:16" ht="24" x14ac:dyDescent="0.2">
      <c r="A752" s="363">
        <v>749</v>
      </c>
      <c r="B752" s="348">
        <v>44956</v>
      </c>
      <c r="C752" s="623">
        <v>44927</v>
      </c>
      <c r="D752" s="350" t="s">
        <v>107</v>
      </c>
      <c r="E752" s="350" t="s">
        <v>334</v>
      </c>
      <c r="F752" s="351">
        <v>13.5</v>
      </c>
      <c r="G752" s="350" t="s">
        <v>1384</v>
      </c>
      <c r="H752" s="350" t="s">
        <v>127</v>
      </c>
      <c r="I752" s="352" t="s">
        <v>1283</v>
      </c>
      <c r="J752" s="353" t="s">
        <v>577</v>
      </c>
      <c r="K752" s="354" t="s">
        <v>578</v>
      </c>
      <c r="L752" s="353">
        <v>959576820</v>
      </c>
      <c r="M752" s="379">
        <v>44956</v>
      </c>
      <c r="N752" s="70">
        <f t="shared" si="37"/>
        <v>1</v>
      </c>
      <c r="O752" s="70">
        <f t="shared" si="38"/>
        <v>1</v>
      </c>
      <c r="P752" s="135" t="str">
        <f t="shared" si="39"/>
        <v>Gastos_Gerais</v>
      </c>
    </row>
    <row r="753" spans="1:16" ht="36" x14ac:dyDescent="0.2">
      <c r="A753" s="363">
        <v>750</v>
      </c>
      <c r="B753" s="348">
        <v>44956</v>
      </c>
      <c r="C753" s="623">
        <v>44927</v>
      </c>
      <c r="D753" s="350" t="s">
        <v>107</v>
      </c>
      <c r="E753" s="350" t="s">
        <v>334</v>
      </c>
      <c r="F753" s="351">
        <v>60</v>
      </c>
      <c r="G753" s="350" t="s">
        <v>1385</v>
      </c>
      <c r="H753" s="350" t="s">
        <v>124</v>
      </c>
      <c r="I753" s="352" t="s">
        <v>1162</v>
      </c>
      <c r="J753" s="353" t="s">
        <v>577</v>
      </c>
      <c r="K753" s="354" t="s">
        <v>578</v>
      </c>
      <c r="L753" s="353">
        <v>959576820</v>
      </c>
      <c r="M753" s="379">
        <v>44956</v>
      </c>
      <c r="N753" s="70">
        <f t="shared" si="37"/>
        <v>1</v>
      </c>
      <c r="O753" s="70">
        <f t="shared" si="38"/>
        <v>1</v>
      </c>
      <c r="P753" s="135" t="str">
        <f t="shared" si="39"/>
        <v>Gastos_Gerais</v>
      </c>
    </row>
    <row r="754" spans="1:16" ht="24" x14ac:dyDescent="0.2">
      <c r="A754" s="363">
        <v>751</v>
      </c>
      <c r="B754" s="348">
        <v>44956</v>
      </c>
      <c r="C754" s="623">
        <v>44927</v>
      </c>
      <c r="D754" s="350" t="s">
        <v>107</v>
      </c>
      <c r="E754" s="350" t="s">
        <v>334</v>
      </c>
      <c r="F754" s="351">
        <v>120</v>
      </c>
      <c r="G754" s="350" t="s">
        <v>1155</v>
      </c>
      <c r="H754" s="350" t="s">
        <v>127</v>
      </c>
      <c r="I754" s="352" t="s">
        <v>1156</v>
      </c>
      <c r="J754" s="353" t="s">
        <v>577</v>
      </c>
      <c r="K754" s="354" t="s">
        <v>578</v>
      </c>
      <c r="L754" s="353">
        <v>959576820</v>
      </c>
      <c r="M754" s="379">
        <v>44956</v>
      </c>
      <c r="N754" s="70">
        <f t="shared" si="37"/>
        <v>1</v>
      </c>
      <c r="O754" s="70">
        <f t="shared" si="38"/>
        <v>1</v>
      </c>
      <c r="P754" s="135" t="str">
        <f t="shared" si="39"/>
        <v>Gastos_Gerais</v>
      </c>
    </row>
    <row r="755" spans="1:16" ht="24" x14ac:dyDescent="0.2">
      <c r="A755" s="363">
        <v>752</v>
      </c>
      <c r="B755" s="348">
        <v>44956</v>
      </c>
      <c r="C755" s="623">
        <v>44927</v>
      </c>
      <c r="D755" s="350" t="s">
        <v>107</v>
      </c>
      <c r="E755" s="350" t="s">
        <v>334</v>
      </c>
      <c r="F755" s="351">
        <v>120</v>
      </c>
      <c r="G755" s="350" t="s">
        <v>1386</v>
      </c>
      <c r="H755" s="350" t="s">
        <v>127</v>
      </c>
      <c r="I755" s="352" t="s">
        <v>1387</v>
      </c>
      <c r="J755" s="353" t="s">
        <v>577</v>
      </c>
      <c r="K755" s="354" t="s">
        <v>578</v>
      </c>
      <c r="L755" s="353">
        <v>959576820</v>
      </c>
      <c r="M755" s="379">
        <v>44956</v>
      </c>
      <c r="N755" s="70">
        <f t="shared" si="37"/>
        <v>1</v>
      </c>
      <c r="O755" s="70">
        <f t="shared" si="38"/>
        <v>1</v>
      </c>
      <c r="P755" s="135" t="str">
        <f t="shared" si="39"/>
        <v>Gastos_Gerais</v>
      </c>
    </row>
    <row r="756" spans="1:16" ht="24" x14ac:dyDescent="0.2">
      <c r="A756" s="363">
        <v>753</v>
      </c>
      <c r="B756" s="348">
        <v>44957</v>
      </c>
      <c r="C756" s="623">
        <v>44927</v>
      </c>
      <c r="D756" s="350" t="s">
        <v>107</v>
      </c>
      <c r="E756" s="350" t="s">
        <v>300</v>
      </c>
      <c r="F756" s="351">
        <v>239.99</v>
      </c>
      <c r="G756" s="350" t="s">
        <v>653</v>
      </c>
      <c r="H756" s="350" t="s">
        <v>129</v>
      </c>
      <c r="I756" s="352" t="s">
        <v>867</v>
      </c>
      <c r="J756" s="353" t="s">
        <v>554</v>
      </c>
      <c r="K756" s="354" t="s">
        <v>420</v>
      </c>
      <c r="L756" s="353">
        <v>35561</v>
      </c>
      <c r="M756" s="379">
        <v>44951</v>
      </c>
      <c r="N756" s="70">
        <f t="shared" si="37"/>
        <v>1</v>
      </c>
      <c r="O756" s="70">
        <f t="shared" si="38"/>
        <v>1</v>
      </c>
      <c r="P756" s="135" t="str">
        <f t="shared" si="39"/>
        <v>Gastos_Gerais</v>
      </c>
    </row>
    <row r="757" spans="1:16" ht="36" x14ac:dyDescent="0.2">
      <c r="A757" s="363">
        <v>754</v>
      </c>
      <c r="B757" s="348">
        <v>44957</v>
      </c>
      <c r="C757" s="623">
        <v>44927</v>
      </c>
      <c r="D757" s="350" t="s">
        <v>107</v>
      </c>
      <c r="E757" s="350" t="s">
        <v>310</v>
      </c>
      <c r="F757" s="351">
        <v>233.37</v>
      </c>
      <c r="G757" s="350" t="s">
        <v>1388</v>
      </c>
      <c r="H757" s="350" t="s">
        <v>130</v>
      </c>
      <c r="I757" s="352" t="s">
        <v>1389</v>
      </c>
      <c r="J757" s="353" t="s">
        <v>554</v>
      </c>
      <c r="K757" s="354" t="s">
        <v>420</v>
      </c>
      <c r="L757" s="353">
        <v>8193</v>
      </c>
      <c r="M757" s="379">
        <v>44951</v>
      </c>
      <c r="N757" s="70">
        <f t="shared" si="37"/>
        <v>1</v>
      </c>
      <c r="O757" s="70">
        <f t="shared" si="38"/>
        <v>1</v>
      </c>
      <c r="P757" s="135" t="str">
        <f t="shared" si="39"/>
        <v>Gastos_Gerais</v>
      </c>
    </row>
    <row r="758" spans="1:16" ht="24" x14ac:dyDescent="0.2">
      <c r="A758" s="363">
        <v>755</v>
      </c>
      <c r="B758" s="348">
        <v>44957</v>
      </c>
      <c r="C758" s="623">
        <v>44927</v>
      </c>
      <c r="D758" s="350" t="s">
        <v>107</v>
      </c>
      <c r="E758" s="350" t="s">
        <v>224</v>
      </c>
      <c r="F758" s="351">
        <v>14323.96</v>
      </c>
      <c r="G758" s="350" t="s">
        <v>1390</v>
      </c>
      <c r="H758" s="350" t="s">
        <v>127</v>
      </c>
      <c r="I758" s="352" t="s">
        <v>957</v>
      </c>
      <c r="J758" s="353" t="s">
        <v>554</v>
      </c>
      <c r="K758" s="354" t="s">
        <v>555</v>
      </c>
      <c r="L758" s="353" t="s">
        <v>1391</v>
      </c>
      <c r="M758" s="379">
        <v>44951</v>
      </c>
      <c r="N758" s="70">
        <f t="shared" si="37"/>
        <v>1</v>
      </c>
      <c r="O758" s="70">
        <f t="shared" si="38"/>
        <v>1</v>
      </c>
      <c r="P758" s="135" t="str">
        <f t="shared" si="39"/>
        <v>Gastos_Gerais</v>
      </c>
    </row>
    <row r="759" spans="1:16" ht="24" x14ac:dyDescent="0.2">
      <c r="A759" s="363">
        <v>756</v>
      </c>
      <c r="B759" s="348">
        <v>44957</v>
      </c>
      <c r="C759" s="623">
        <v>44927</v>
      </c>
      <c r="D759" s="350" t="s">
        <v>107</v>
      </c>
      <c r="E759" s="350" t="s">
        <v>310</v>
      </c>
      <c r="F759" s="351">
        <v>511.5</v>
      </c>
      <c r="G759" s="350" t="s">
        <v>1392</v>
      </c>
      <c r="H759" s="350" t="s">
        <v>132</v>
      </c>
      <c r="I759" s="352" t="s">
        <v>1393</v>
      </c>
      <c r="J759" s="353" t="s">
        <v>554</v>
      </c>
      <c r="K759" s="354" t="s">
        <v>420</v>
      </c>
      <c r="L759" s="353">
        <v>460</v>
      </c>
      <c r="M759" s="379">
        <v>44956</v>
      </c>
      <c r="N759" s="70">
        <f t="shared" ref="N759" si="40">IF(B759=0,0,IF(YEAR(B759)=$O$1,MONTH(B759)-$N$1+1,(YEAR(B759)-$O$1)*12-$N$1+1+MONTH(B759)))</f>
        <v>1</v>
      </c>
      <c r="O759" s="70">
        <f t="shared" ref="O759" si="41">IF(C759=0,0,IF(YEAR(C759)=$O$1,MONTH(C759)-$N$1+1,(YEAR(C759)-$O$1)*12-$N$1+1+MONTH(C759)))</f>
        <v>1</v>
      </c>
      <c r="P759" s="135" t="str">
        <f t="shared" ref="P759" si="42">SUBSTITUTE(D759," ","_")</f>
        <v>Gastos_Gerais</v>
      </c>
    </row>
    <row r="760" spans="1:16" ht="24" x14ac:dyDescent="0.2">
      <c r="A760" s="363">
        <v>757</v>
      </c>
      <c r="B760" s="348">
        <v>44957</v>
      </c>
      <c r="C760" s="623">
        <v>44927</v>
      </c>
      <c r="D760" s="350" t="s">
        <v>107</v>
      </c>
      <c r="E760" s="350" t="s">
        <v>346</v>
      </c>
      <c r="F760" s="351">
        <v>12291</v>
      </c>
      <c r="G760" s="350" t="s">
        <v>1394</v>
      </c>
      <c r="H760" s="350" t="s">
        <v>129</v>
      </c>
      <c r="I760" s="352" t="s">
        <v>1395</v>
      </c>
      <c r="J760" s="353" t="s">
        <v>577</v>
      </c>
      <c r="K760" s="354" t="s">
        <v>420</v>
      </c>
      <c r="L760" s="353">
        <v>20232</v>
      </c>
      <c r="M760" s="379">
        <v>44956</v>
      </c>
      <c r="N760" s="70">
        <f t="shared" si="37"/>
        <v>1</v>
      </c>
      <c r="O760" s="70">
        <f t="shared" si="38"/>
        <v>1</v>
      </c>
      <c r="P760" s="135" t="str">
        <f t="shared" si="39"/>
        <v>Gastos_Gerais</v>
      </c>
    </row>
    <row r="761" spans="1:16" ht="36" x14ac:dyDescent="0.2">
      <c r="A761" s="363">
        <v>758</v>
      </c>
      <c r="B761" s="348">
        <v>44957</v>
      </c>
      <c r="C761" s="623">
        <v>44927</v>
      </c>
      <c r="D761" s="350" t="s">
        <v>107</v>
      </c>
      <c r="E761" s="350" t="s">
        <v>254</v>
      </c>
      <c r="F761" s="351">
        <v>179.9</v>
      </c>
      <c r="G761" s="350" t="s">
        <v>1396</v>
      </c>
      <c r="H761" s="350" t="s">
        <v>124</v>
      </c>
      <c r="I761" s="352" t="s">
        <v>1397</v>
      </c>
      <c r="J761" s="353" t="s">
        <v>577</v>
      </c>
      <c r="K761" s="354" t="s">
        <v>420</v>
      </c>
      <c r="L761" s="353">
        <v>20085</v>
      </c>
      <c r="M761" s="379">
        <v>44956</v>
      </c>
      <c r="N761" s="70">
        <f t="shared" si="37"/>
        <v>1</v>
      </c>
      <c r="O761" s="70">
        <f t="shared" si="38"/>
        <v>1</v>
      </c>
      <c r="P761" s="135" t="str">
        <f t="shared" si="39"/>
        <v>Gastos_Gerais</v>
      </c>
    </row>
    <row r="762" spans="1:16" ht="36" x14ac:dyDescent="0.2">
      <c r="A762" s="363">
        <v>759</v>
      </c>
      <c r="B762" s="348">
        <v>44957</v>
      </c>
      <c r="C762" s="623">
        <v>44927</v>
      </c>
      <c r="D762" s="350" t="s">
        <v>107</v>
      </c>
      <c r="E762" s="350" t="s">
        <v>276</v>
      </c>
      <c r="F762" s="351">
        <v>203.19</v>
      </c>
      <c r="G762" s="350" t="s">
        <v>1398</v>
      </c>
      <c r="H762" s="350" t="s">
        <v>122</v>
      </c>
      <c r="I762" s="352" t="s">
        <v>1399</v>
      </c>
      <c r="J762" s="353" t="s">
        <v>605</v>
      </c>
      <c r="K762" s="354" t="s">
        <v>1400</v>
      </c>
      <c r="L762" s="353" t="s">
        <v>1401</v>
      </c>
      <c r="M762" s="379">
        <v>44957</v>
      </c>
      <c r="N762" s="70">
        <f t="shared" si="37"/>
        <v>1</v>
      </c>
      <c r="O762" s="70">
        <f t="shared" si="38"/>
        <v>1</v>
      </c>
      <c r="P762" s="135" t="str">
        <f t="shared" si="39"/>
        <v>Gastos_Gerais</v>
      </c>
    </row>
    <row r="763" spans="1:16" ht="24" x14ac:dyDescent="0.2">
      <c r="A763" s="363">
        <v>760</v>
      </c>
      <c r="B763" s="348">
        <v>44957</v>
      </c>
      <c r="C763" s="623">
        <v>44927</v>
      </c>
      <c r="D763" s="350" t="s">
        <v>107</v>
      </c>
      <c r="E763" s="350" t="s">
        <v>358</v>
      </c>
      <c r="F763" s="351">
        <v>49</v>
      </c>
      <c r="G763" s="350" t="s">
        <v>806</v>
      </c>
      <c r="H763" s="350" t="s">
        <v>121</v>
      </c>
      <c r="I763" s="352" t="s">
        <v>965</v>
      </c>
      <c r="J763" s="353" t="s">
        <v>559</v>
      </c>
      <c r="K763" s="354" t="s">
        <v>420</v>
      </c>
      <c r="L763" s="353">
        <v>112</v>
      </c>
      <c r="M763" s="379">
        <v>44956</v>
      </c>
      <c r="N763" s="70">
        <f t="shared" si="37"/>
        <v>1</v>
      </c>
      <c r="O763" s="70">
        <f t="shared" si="38"/>
        <v>1</v>
      </c>
      <c r="P763" s="135" t="str">
        <f t="shared" si="39"/>
        <v>Gastos_Gerais</v>
      </c>
    </row>
    <row r="764" spans="1:16" ht="24" x14ac:dyDescent="0.2">
      <c r="A764" s="363">
        <v>761</v>
      </c>
      <c r="B764" s="348">
        <v>44957</v>
      </c>
      <c r="C764" s="623">
        <v>44927</v>
      </c>
      <c r="D764" s="350" t="s">
        <v>107</v>
      </c>
      <c r="E764" s="350" t="s">
        <v>358</v>
      </c>
      <c r="F764" s="351">
        <v>47.1</v>
      </c>
      <c r="G764" s="350" t="s">
        <v>806</v>
      </c>
      <c r="H764" s="350" t="s">
        <v>128</v>
      </c>
      <c r="I764" s="352" t="s">
        <v>807</v>
      </c>
      <c r="J764" s="353" t="s">
        <v>559</v>
      </c>
      <c r="K764" s="354" t="s">
        <v>420</v>
      </c>
      <c r="L764" s="353">
        <v>887</v>
      </c>
      <c r="M764" s="379">
        <v>44956</v>
      </c>
      <c r="N764" s="70">
        <f t="shared" si="37"/>
        <v>1</v>
      </c>
      <c r="O764" s="70">
        <f t="shared" si="38"/>
        <v>1</v>
      </c>
      <c r="P764" s="135" t="str">
        <f t="shared" si="39"/>
        <v>Gastos_Gerais</v>
      </c>
    </row>
    <row r="765" spans="1:16" ht="36" x14ac:dyDescent="0.2">
      <c r="A765" s="363">
        <v>762</v>
      </c>
      <c r="B765" s="348">
        <v>44957</v>
      </c>
      <c r="C765" s="623">
        <v>44927</v>
      </c>
      <c r="D765" s="350" t="s">
        <v>107</v>
      </c>
      <c r="E765" s="350" t="s">
        <v>254</v>
      </c>
      <c r="F765" s="351">
        <v>42.5</v>
      </c>
      <c r="G765" s="350" t="s">
        <v>1402</v>
      </c>
      <c r="H765" s="350" t="s">
        <v>121</v>
      </c>
      <c r="I765" s="352" t="s">
        <v>1403</v>
      </c>
      <c r="J765" s="353" t="s">
        <v>559</v>
      </c>
      <c r="K765" s="354" t="s">
        <v>420</v>
      </c>
      <c r="L765" s="353">
        <v>1072</v>
      </c>
      <c r="M765" s="379">
        <v>44956</v>
      </c>
      <c r="N765" s="70">
        <f t="shared" ref="N765:N814" si="43">IF(B765=0,0,IF(YEAR(B765)=$O$1,MONTH(B765)-$N$1+1,(YEAR(B765)-$O$1)*12-$N$1+1+MONTH(B765)))</f>
        <v>1</v>
      </c>
      <c r="O765" s="70">
        <f t="shared" ref="O765:O814" si="44">IF(C765=0,0,IF(YEAR(C765)=$O$1,MONTH(C765)-$N$1+1,(YEAR(C765)-$O$1)*12-$N$1+1+MONTH(C765)))</f>
        <v>1</v>
      </c>
      <c r="P765" s="135" t="str">
        <f t="shared" ref="P765:P814" si="45">SUBSTITUTE(D765," ","_")</f>
        <v>Gastos_Gerais</v>
      </c>
    </row>
    <row r="766" spans="1:16" ht="24" x14ac:dyDescent="0.2">
      <c r="A766" s="363">
        <v>763</v>
      </c>
      <c r="B766" s="348">
        <v>44957</v>
      </c>
      <c r="C766" s="623">
        <v>44927</v>
      </c>
      <c r="D766" s="350" t="s">
        <v>107</v>
      </c>
      <c r="E766" s="350" t="s">
        <v>360</v>
      </c>
      <c r="F766" s="351">
        <v>193.75</v>
      </c>
      <c r="G766" s="350" t="s">
        <v>1404</v>
      </c>
      <c r="H766" s="350" t="s">
        <v>124</v>
      </c>
      <c r="I766" s="352" t="s">
        <v>1405</v>
      </c>
      <c r="J766" s="353" t="s">
        <v>559</v>
      </c>
      <c r="K766" s="354" t="s">
        <v>420</v>
      </c>
      <c r="L766" s="353">
        <v>20011</v>
      </c>
      <c r="M766" s="379">
        <v>44956</v>
      </c>
      <c r="N766" s="70">
        <f t="shared" si="43"/>
        <v>1</v>
      </c>
      <c r="O766" s="70">
        <f t="shared" si="44"/>
        <v>1</v>
      </c>
      <c r="P766" s="135" t="str">
        <f t="shared" si="45"/>
        <v>Gastos_Gerais</v>
      </c>
    </row>
    <row r="767" spans="1:16" ht="36" x14ac:dyDescent="0.2">
      <c r="A767" s="363">
        <v>764</v>
      </c>
      <c r="B767" s="348">
        <v>44957</v>
      </c>
      <c r="C767" s="623">
        <v>44927</v>
      </c>
      <c r="D767" s="350" t="s">
        <v>107</v>
      </c>
      <c r="E767" s="350" t="s">
        <v>254</v>
      </c>
      <c r="F767" s="351">
        <v>885</v>
      </c>
      <c r="G767" s="350" t="s">
        <v>1406</v>
      </c>
      <c r="H767" s="350" t="s">
        <v>122</v>
      </c>
      <c r="I767" s="352" t="s">
        <v>1407</v>
      </c>
      <c r="J767" s="353" t="s">
        <v>559</v>
      </c>
      <c r="K767" s="354" t="s">
        <v>420</v>
      </c>
      <c r="L767" s="353">
        <v>1268</v>
      </c>
      <c r="M767" s="379">
        <v>44957</v>
      </c>
      <c r="N767" s="70">
        <f t="shared" si="43"/>
        <v>1</v>
      </c>
      <c r="O767" s="70">
        <f t="shared" si="44"/>
        <v>1</v>
      </c>
      <c r="P767" s="135" t="str">
        <f t="shared" si="45"/>
        <v>Gastos_Gerais</v>
      </c>
    </row>
    <row r="768" spans="1:16" ht="25.5" x14ac:dyDescent="0.2">
      <c r="A768" s="363">
        <v>765</v>
      </c>
      <c r="B768" s="348">
        <v>44957</v>
      </c>
      <c r="C768" s="623">
        <v>44927</v>
      </c>
      <c r="D768" s="350" t="s">
        <v>96</v>
      </c>
      <c r="E768" s="350" t="s">
        <v>179</v>
      </c>
      <c r="F768" s="351">
        <v>2186.46</v>
      </c>
      <c r="G768" s="350" t="s">
        <v>595</v>
      </c>
      <c r="H768" s="350" t="s">
        <v>122</v>
      </c>
      <c r="I768" s="352" t="s">
        <v>1408</v>
      </c>
      <c r="J768" s="353" t="s">
        <v>577</v>
      </c>
      <c r="K768" s="354" t="s">
        <v>577</v>
      </c>
      <c r="L768" s="353" t="s">
        <v>515</v>
      </c>
      <c r="M768" s="379">
        <v>44957</v>
      </c>
      <c r="N768" s="70">
        <f t="shared" si="43"/>
        <v>1</v>
      </c>
      <c r="O768" s="70">
        <f t="shared" si="44"/>
        <v>1</v>
      </c>
      <c r="P768" s="135" t="str">
        <f t="shared" si="45"/>
        <v>Gastos_com_Pessoal</v>
      </c>
    </row>
    <row r="769" spans="1:16" ht="25.5" x14ac:dyDescent="0.2">
      <c r="A769" s="363">
        <v>766</v>
      </c>
      <c r="B769" s="348">
        <v>44957</v>
      </c>
      <c r="C769" s="623">
        <v>44927</v>
      </c>
      <c r="D769" s="350" t="s">
        <v>96</v>
      </c>
      <c r="E769" s="350" t="s">
        <v>181</v>
      </c>
      <c r="F769" s="351">
        <v>4210.8500000000004</v>
      </c>
      <c r="G769" s="350" t="s">
        <v>597</v>
      </c>
      <c r="H769" s="350" t="s">
        <v>122</v>
      </c>
      <c r="I769" s="352" t="s">
        <v>1408</v>
      </c>
      <c r="J769" s="353" t="s">
        <v>577</v>
      </c>
      <c r="K769" s="354" t="s">
        <v>577</v>
      </c>
      <c r="L769" s="353" t="s">
        <v>515</v>
      </c>
      <c r="M769" s="379">
        <v>44957</v>
      </c>
      <c r="N769" s="70">
        <f t="shared" ref="N769:N771" si="46">IF(B769=0,0,IF(YEAR(B769)=$O$1,MONTH(B769)-$N$1+1,(YEAR(B769)-$O$1)*12-$N$1+1+MONTH(B769)))</f>
        <v>1</v>
      </c>
      <c r="O769" s="70">
        <f t="shared" ref="O769:O771" si="47">IF(C769=0,0,IF(YEAR(C769)=$O$1,MONTH(C769)-$N$1+1,(YEAR(C769)-$O$1)*12-$N$1+1+MONTH(C769)))</f>
        <v>1</v>
      </c>
      <c r="P769" s="135" t="str">
        <f t="shared" ref="P769:P771" si="48">SUBSTITUTE(D769," ","_")</f>
        <v>Gastos_com_Pessoal</v>
      </c>
    </row>
    <row r="770" spans="1:16" ht="36" x14ac:dyDescent="0.2">
      <c r="A770" s="363">
        <v>767</v>
      </c>
      <c r="B770" s="348">
        <v>44957</v>
      </c>
      <c r="C770" s="623">
        <v>44927</v>
      </c>
      <c r="D770" s="350" t="s">
        <v>96</v>
      </c>
      <c r="E770" s="350" t="s">
        <v>185</v>
      </c>
      <c r="F770" s="351">
        <v>4167.13</v>
      </c>
      <c r="G770" s="350" t="s">
        <v>599</v>
      </c>
      <c r="H770" s="350" t="s">
        <v>122</v>
      </c>
      <c r="I770" s="352" t="s">
        <v>1408</v>
      </c>
      <c r="J770" s="353" t="s">
        <v>577</v>
      </c>
      <c r="K770" s="354" t="s">
        <v>577</v>
      </c>
      <c r="L770" s="353" t="s">
        <v>515</v>
      </c>
      <c r="M770" s="379">
        <v>44957</v>
      </c>
      <c r="N770" s="70">
        <f t="shared" si="46"/>
        <v>1</v>
      </c>
      <c r="O770" s="70">
        <f t="shared" si="47"/>
        <v>1</v>
      </c>
      <c r="P770" s="135" t="str">
        <f t="shared" si="48"/>
        <v>Gastos_com_Pessoal</v>
      </c>
    </row>
    <row r="771" spans="1:16" ht="25.5" x14ac:dyDescent="0.2">
      <c r="A771" s="363">
        <v>768</v>
      </c>
      <c r="B771" s="348">
        <v>44957</v>
      </c>
      <c r="C771" s="623">
        <v>44927</v>
      </c>
      <c r="D771" s="350" t="s">
        <v>96</v>
      </c>
      <c r="E771" s="350" t="s">
        <v>163</v>
      </c>
      <c r="F771" s="351">
        <v>1077.58</v>
      </c>
      <c r="G771" s="350" t="s">
        <v>1409</v>
      </c>
      <c r="H771" s="350" t="s">
        <v>515</v>
      </c>
      <c r="I771" s="352" t="s">
        <v>515</v>
      </c>
      <c r="J771" s="353" t="s">
        <v>577</v>
      </c>
      <c r="K771" s="354" t="s">
        <v>577</v>
      </c>
      <c r="L771" s="353" t="s">
        <v>515</v>
      </c>
      <c r="M771" s="379">
        <v>44957</v>
      </c>
      <c r="N771" s="70">
        <f t="shared" si="46"/>
        <v>1</v>
      </c>
      <c r="O771" s="70">
        <f t="shared" si="47"/>
        <v>1</v>
      </c>
      <c r="P771" s="135" t="str">
        <f t="shared" si="48"/>
        <v>Gastos_com_Pessoal</v>
      </c>
    </row>
    <row r="772" spans="1:16" x14ac:dyDescent="0.2">
      <c r="A772" s="363">
        <v>769</v>
      </c>
      <c r="B772" s="348">
        <v>44957</v>
      </c>
      <c r="C772" s="623">
        <v>44927</v>
      </c>
      <c r="D772" s="350" t="s">
        <v>107</v>
      </c>
      <c r="E772" s="352" t="s">
        <v>264</v>
      </c>
      <c r="F772" s="351">
        <v>199.2</v>
      </c>
      <c r="G772" s="350" t="s">
        <v>1410</v>
      </c>
      <c r="H772" s="350" t="s">
        <v>130</v>
      </c>
      <c r="I772" s="352" t="s">
        <v>1389</v>
      </c>
      <c r="J772" s="353" t="s">
        <v>554</v>
      </c>
      <c r="K772" s="354" t="s">
        <v>420</v>
      </c>
      <c r="L772" s="353">
        <v>8192</v>
      </c>
      <c r="M772" s="379">
        <v>44951</v>
      </c>
      <c r="N772" s="70">
        <f t="shared" si="43"/>
        <v>1</v>
      </c>
      <c r="O772" s="70">
        <f t="shared" si="44"/>
        <v>1</v>
      </c>
      <c r="P772" s="135" t="str">
        <f t="shared" si="45"/>
        <v>Gastos_Gerais</v>
      </c>
    </row>
    <row r="773" spans="1:16" ht="24" x14ac:dyDescent="0.2">
      <c r="A773" s="363">
        <v>770</v>
      </c>
      <c r="B773" s="348">
        <v>44957</v>
      </c>
      <c r="C773" s="623">
        <v>44927</v>
      </c>
      <c r="D773" s="350" t="s">
        <v>107</v>
      </c>
      <c r="E773" s="350" t="s">
        <v>320</v>
      </c>
      <c r="F773" s="351">
        <v>1500</v>
      </c>
      <c r="G773" s="350" t="s">
        <v>677</v>
      </c>
      <c r="H773" s="350" t="s">
        <v>128</v>
      </c>
      <c r="I773" s="352" t="s">
        <v>658</v>
      </c>
      <c r="J773" s="353" t="s">
        <v>554</v>
      </c>
      <c r="K773" s="354" t="s">
        <v>420</v>
      </c>
      <c r="L773" s="353">
        <v>2043776</v>
      </c>
      <c r="M773" s="379">
        <v>44958</v>
      </c>
      <c r="N773" s="70">
        <f t="shared" si="43"/>
        <v>1</v>
      </c>
      <c r="O773" s="70">
        <f t="shared" si="44"/>
        <v>1</v>
      </c>
      <c r="P773" s="135" t="str">
        <f t="shared" si="45"/>
        <v>Gastos_Gerais</v>
      </c>
    </row>
    <row r="774" spans="1:16" ht="25.5" x14ac:dyDescent="0.2">
      <c r="A774" s="363">
        <v>771</v>
      </c>
      <c r="B774" s="348">
        <v>44957</v>
      </c>
      <c r="C774" s="623">
        <v>44927</v>
      </c>
      <c r="D774" s="350" t="s">
        <v>96</v>
      </c>
      <c r="E774" s="350" t="s">
        <v>98</v>
      </c>
      <c r="F774" s="351">
        <v>211.36</v>
      </c>
      <c r="G774" s="350" t="s">
        <v>1411</v>
      </c>
      <c r="H774" s="350" t="s">
        <v>119</v>
      </c>
      <c r="I774" s="352" t="s">
        <v>1127</v>
      </c>
      <c r="J774" s="353" t="s">
        <v>605</v>
      </c>
      <c r="K774" s="354" t="s">
        <v>1412</v>
      </c>
      <c r="L774" s="353">
        <v>29009</v>
      </c>
      <c r="M774" s="379">
        <v>44957</v>
      </c>
      <c r="N774" s="70">
        <f t="shared" si="43"/>
        <v>1</v>
      </c>
      <c r="O774" s="70">
        <f t="shared" si="44"/>
        <v>1</v>
      </c>
      <c r="P774" s="135" t="str">
        <f t="shared" si="45"/>
        <v>Gastos_com_Pessoal</v>
      </c>
    </row>
    <row r="775" spans="1:16" ht="36" x14ac:dyDescent="0.2">
      <c r="A775" s="363">
        <v>772</v>
      </c>
      <c r="B775" s="355">
        <v>44957</v>
      </c>
      <c r="C775" s="623">
        <v>44927</v>
      </c>
      <c r="D775" s="350" t="s">
        <v>93</v>
      </c>
      <c r="E775" s="350" t="s">
        <v>93</v>
      </c>
      <c r="F775" s="351">
        <v>10907.33</v>
      </c>
      <c r="G775" s="350" t="s">
        <v>1413</v>
      </c>
      <c r="H775" s="350" t="s">
        <v>119</v>
      </c>
      <c r="I775" s="352" t="s">
        <v>513</v>
      </c>
      <c r="J775" s="353" t="s">
        <v>515</v>
      </c>
      <c r="K775" s="370" t="s">
        <v>825</v>
      </c>
      <c r="L775" s="353" t="s">
        <v>515</v>
      </c>
      <c r="M775" s="379">
        <v>44957</v>
      </c>
      <c r="N775" s="70">
        <f t="shared" si="43"/>
        <v>1</v>
      </c>
      <c r="O775" s="70">
        <f t="shared" si="44"/>
        <v>1</v>
      </c>
      <c r="P775" s="135" t="str">
        <f t="shared" si="45"/>
        <v>Rendimentos_de_Aplicações_Fin.</v>
      </c>
    </row>
    <row r="776" spans="1:16" ht="24" x14ac:dyDescent="0.2">
      <c r="A776" s="363">
        <v>773</v>
      </c>
      <c r="B776" s="348">
        <v>44958</v>
      </c>
      <c r="C776" s="623">
        <v>44927</v>
      </c>
      <c r="D776" s="350" t="s">
        <v>107</v>
      </c>
      <c r="E776" s="350" t="s">
        <v>346</v>
      </c>
      <c r="F776" s="351">
        <v>368.51</v>
      </c>
      <c r="G776" s="350" t="s">
        <v>1414</v>
      </c>
      <c r="H776" s="350" t="s">
        <v>127</v>
      </c>
      <c r="I776" s="352" t="s">
        <v>656</v>
      </c>
      <c r="J776" s="353" t="s">
        <v>554</v>
      </c>
      <c r="K776" s="354" t="s">
        <v>420</v>
      </c>
      <c r="L776" s="353">
        <v>111</v>
      </c>
      <c r="M776" s="379">
        <v>44952</v>
      </c>
      <c r="N776" s="70">
        <f t="shared" si="43"/>
        <v>2</v>
      </c>
      <c r="O776" s="70">
        <f t="shared" si="44"/>
        <v>1</v>
      </c>
      <c r="P776" s="135" t="str">
        <f t="shared" si="45"/>
        <v>Gastos_Gerais</v>
      </c>
    </row>
    <row r="777" spans="1:16" ht="24" x14ac:dyDescent="0.2">
      <c r="A777" s="363">
        <v>774</v>
      </c>
      <c r="B777" s="348">
        <v>44958</v>
      </c>
      <c r="C777" s="623">
        <v>44927</v>
      </c>
      <c r="D777" s="350" t="s">
        <v>107</v>
      </c>
      <c r="E777" s="350" t="s">
        <v>300</v>
      </c>
      <c r="F777" s="351">
        <v>1181.07</v>
      </c>
      <c r="G777" s="350" t="s">
        <v>653</v>
      </c>
      <c r="H777" s="350" t="s">
        <v>128</v>
      </c>
      <c r="I777" s="352" t="s">
        <v>867</v>
      </c>
      <c r="J777" s="353" t="s">
        <v>554</v>
      </c>
      <c r="K777" s="354" t="s">
        <v>420</v>
      </c>
      <c r="L777" s="353">
        <v>35565</v>
      </c>
      <c r="M777" s="379">
        <v>44952</v>
      </c>
      <c r="N777" s="70">
        <f t="shared" si="43"/>
        <v>2</v>
      </c>
      <c r="O777" s="70">
        <f t="shared" si="44"/>
        <v>1</v>
      </c>
      <c r="P777" s="135" t="str">
        <f t="shared" si="45"/>
        <v>Gastos_Gerais</v>
      </c>
    </row>
    <row r="778" spans="1:16" ht="24" x14ac:dyDescent="0.2">
      <c r="A778" s="363">
        <v>775</v>
      </c>
      <c r="B778" s="348">
        <v>44958</v>
      </c>
      <c r="C778" s="623">
        <v>44927</v>
      </c>
      <c r="D778" s="350" t="s">
        <v>107</v>
      </c>
      <c r="E778" s="350" t="s">
        <v>298</v>
      </c>
      <c r="F778" s="351">
        <v>959.1</v>
      </c>
      <c r="G778" s="350" t="s">
        <v>1379</v>
      </c>
      <c r="H778" s="350" t="s">
        <v>131</v>
      </c>
      <c r="I778" s="352" t="s">
        <v>424</v>
      </c>
      <c r="J778" s="353" t="s">
        <v>559</v>
      </c>
      <c r="K778" s="354" t="s">
        <v>420</v>
      </c>
      <c r="L778" s="353">
        <v>23</v>
      </c>
      <c r="M778" s="379">
        <v>44957</v>
      </c>
      <c r="N778" s="70">
        <f t="shared" si="43"/>
        <v>2</v>
      </c>
      <c r="O778" s="70">
        <f t="shared" si="44"/>
        <v>1</v>
      </c>
      <c r="P778" s="135" t="str">
        <f t="shared" si="45"/>
        <v>Gastos_Gerais</v>
      </c>
    </row>
    <row r="779" spans="1:16" ht="36" x14ac:dyDescent="0.2">
      <c r="A779" s="363">
        <v>776</v>
      </c>
      <c r="B779" s="348">
        <v>44958</v>
      </c>
      <c r="C779" s="623">
        <v>44927</v>
      </c>
      <c r="D779" s="350" t="s">
        <v>109</v>
      </c>
      <c r="E779" s="350" t="s">
        <v>377</v>
      </c>
      <c r="F779" s="351">
        <v>16169.64</v>
      </c>
      <c r="G779" s="350" t="s">
        <v>1415</v>
      </c>
      <c r="H779" s="350" t="s">
        <v>131</v>
      </c>
      <c r="I779" s="352" t="s">
        <v>424</v>
      </c>
      <c r="J779" s="353" t="s">
        <v>559</v>
      </c>
      <c r="K779" s="354" t="s">
        <v>420</v>
      </c>
      <c r="L779" s="353">
        <v>23</v>
      </c>
      <c r="M779" s="379">
        <v>44957</v>
      </c>
      <c r="N779" s="70">
        <f t="shared" si="43"/>
        <v>2</v>
      </c>
      <c r="O779" s="70">
        <f t="shared" si="44"/>
        <v>1</v>
      </c>
      <c r="P779" s="135" t="str">
        <f t="shared" si="45"/>
        <v>Aquisição_de_Bens_Permanentes</v>
      </c>
    </row>
    <row r="780" spans="1:16" x14ac:dyDescent="0.2">
      <c r="A780" s="363">
        <v>777</v>
      </c>
      <c r="B780" s="348">
        <v>44958</v>
      </c>
      <c r="C780" s="623">
        <v>44958</v>
      </c>
      <c r="D780" s="350" t="s">
        <v>107</v>
      </c>
      <c r="E780" s="350" t="s">
        <v>320</v>
      </c>
      <c r="F780" s="351">
        <v>2000</v>
      </c>
      <c r="G780" s="350" t="s">
        <v>1020</v>
      </c>
      <c r="H780" s="350" t="s">
        <v>125</v>
      </c>
      <c r="I780" s="352" t="s">
        <v>658</v>
      </c>
      <c r="J780" s="353" t="s">
        <v>554</v>
      </c>
      <c r="K780" s="354" t="s">
        <v>554</v>
      </c>
      <c r="L780" s="353" t="s">
        <v>1416</v>
      </c>
      <c r="M780" s="379">
        <v>44958</v>
      </c>
      <c r="N780" s="70">
        <f t="shared" si="43"/>
        <v>2</v>
      </c>
      <c r="O780" s="70">
        <f t="shared" si="44"/>
        <v>2</v>
      </c>
      <c r="P780" s="135" t="str">
        <f t="shared" si="45"/>
        <v>Gastos_Gerais</v>
      </c>
    </row>
    <row r="781" spans="1:16" ht="24" x14ac:dyDescent="0.2">
      <c r="A781" s="363">
        <v>778</v>
      </c>
      <c r="B781" s="348">
        <v>44958</v>
      </c>
      <c r="C781" s="623">
        <v>44927</v>
      </c>
      <c r="D781" s="350" t="s">
        <v>107</v>
      </c>
      <c r="E781" s="350" t="s">
        <v>300</v>
      </c>
      <c r="F781" s="351">
        <v>2534.3200000000002</v>
      </c>
      <c r="G781" s="350" t="s">
        <v>653</v>
      </c>
      <c r="H781" s="350" t="s">
        <v>123</v>
      </c>
      <c r="I781" s="352" t="s">
        <v>867</v>
      </c>
      <c r="J781" s="353" t="s">
        <v>554</v>
      </c>
      <c r="K781" s="354" t="s">
        <v>420</v>
      </c>
      <c r="L781" s="353">
        <v>35562</v>
      </c>
      <c r="M781" s="379">
        <v>44952</v>
      </c>
      <c r="N781" s="70">
        <f t="shared" si="43"/>
        <v>2</v>
      </c>
      <c r="O781" s="70">
        <f t="shared" si="44"/>
        <v>1</v>
      </c>
      <c r="P781" s="135" t="str">
        <f t="shared" si="45"/>
        <v>Gastos_Gerais</v>
      </c>
    </row>
    <row r="782" spans="1:16" ht="24" x14ac:dyDescent="0.2">
      <c r="A782" s="363">
        <v>779</v>
      </c>
      <c r="B782" s="348">
        <v>44958</v>
      </c>
      <c r="C782" s="623">
        <v>44927</v>
      </c>
      <c r="D782" s="350" t="s">
        <v>107</v>
      </c>
      <c r="E782" s="350" t="s">
        <v>298</v>
      </c>
      <c r="F782" s="351">
        <v>78</v>
      </c>
      <c r="G782" s="350" t="s">
        <v>1417</v>
      </c>
      <c r="H782" s="350" t="s">
        <v>130</v>
      </c>
      <c r="I782" s="352" t="s">
        <v>1418</v>
      </c>
      <c r="J782" s="353" t="s">
        <v>554</v>
      </c>
      <c r="K782" s="354" t="s">
        <v>420</v>
      </c>
      <c r="L782" s="353">
        <v>13000</v>
      </c>
      <c r="M782" s="379">
        <v>44957</v>
      </c>
      <c r="N782" s="70">
        <f t="shared" si="43"/>
        <v>2</v>
      </c>
      <c r="O782" s="70">
        <f t="shared" si="44"/>
        <v>1</v>
      </c>
      <c r="P782" s="135" t="str">
        <f t="shared" si="45"/>
        <v>Gastos_Gerais</v>
      </c>
    </row>
    <row r="783" spans="1:16" ht="25.5" x14ac:dyDescent="0.2">
      <c r="A783" s="363">
        <v>780</v>
      </c>
      <c r="B783" s="348">
        <v>44958</v>
      </c>
      <c r="C783" s="623">
        <v>44958</v>
      </c>
      <c r="D783" s="350" t="s">
        <v>96</v>
      </c>
      <c r="E783" s="350" t="s">
        <v>196</v>
      </c>
      <c r="F783" s="351">
        <v>804.95</v>
      </c>
      <c r="G783" s="350" t="s">
        <v>1419</v>
      </c>
      <c r="H783" s="350" t="s">
        <v>119</v>
      </c>
      <c r="I783" s="352" t="s">
        <v>745</v>
      </c>
      <c r="J783" s="353" t="s">
        <v>559</v>
      </c>
      <c r="K783" s="354" t="s">
        <v>736</v>
      </c>
      <c r="L783" s="353">
        <v>5347</v>
      </c>
      <c r="M783" s="379">
        <v>44959</v>
      </c>
      <c r="N783" s="70">
        <f t="shared" si="43"/>
        <v>2</v>
      </c>
      <c r="O783" s="70">
        <f t="shared" si="44"/>
        <v>2</v>
      </c>
      <c r="P783" s="135" t="str">
        <f t="shared" si="45"/>
        <v>Gastos_com_Pessoal</v>
      </c>
    </row>
    <row r="784" spans="1:16" ht="24" x14ac:dyDescent="0.2">
      <c r="A784" s="363">
        <v>781</v>
      </c>
      <c r="B784" s="348">
        <v>44958</v>
      </c>
      <c r="C784" s="623">
        <v>44958</v>
      </c>
      <c r="D784" s="350" t="s">
        <v>107</v>
      </c>
      <c r="E784" s="350" t="s">
        <v>358</v>
      </c>
      <c r="F784" s="351">
        <v>49.9</v>
      </c>
      <c r="G784" s="350" t="s">
        <v>806</v>
      </c>
      <c r="H784" s="350" t="s">
        <v>128</v>
      </c>
      <c r="I784" s="352" t="s">
        <v>1265</v>
      </c>
      <c r="J784" s="353" t="s">
        <v>559</v>
      </c>
      <c r="K784" s="354" t="s">
        <v>420</v>
      </c>
      <c r="L784" s="353">
        <v>267</v>
      </c>
      <c r="M784" s="379">
        <v>44958</v>
      </c>
      <c r="N784" s="70">
        <f t="shared" si="43"/>
        <v>2</v>
      </c>
      <c r="O784" s="70">
        <f t="shared" si="44"/>
        <v>2</v>
      </c>
      <c r="P784" s="135" t="str">
        <f t="shared" si="45"/>
        <v>Gastos_Gerais</v>
      </c>
    </row>
    <row r="785" spans="1:16" ht="24" x14ac:dyDescent="0.2">
      <c r="A785" s="363">
        <v>782</v>
      </c>
      <c r="B785" s="348">
        <v>44958</v>
      </c>
      <c r="C785" s="623">
        <v>44927</v>
      </c>
      <c r="D785" s="350" t="s">
        <v>107</v>
      </c>
      <c r="E785" s="350" t="s">
        <v>350</v>
      </c>
      <c r="F785" s="351">
        <v>236</v>
      </c>
      <c r="G785" s="350" t="s">
        <v>1420</v>
      </c>
      <c r="H785" s="350" t="s">
        <v>127</v>
      </c>
      <c r="I785" s="352" t="s">
        <v>1421</v>
      </c>
      <c r="J785" s="353" t="s">
        <v>559</v>
      </c>
      <c r="K785" s="354" t="s">
        <v>420</v>
      </c>
      <c r="L785" s="353">
        <v>792</v>
      </c>
      <c r="M785" s="379">
        <v>44957</v>
      </c>
      <c r="N785" s="70">
        <f t="shared" si="43"/>
        <v>2</v>
      </c>
      <c r="O785" s="70">
        <f t="shared" si="44"/>
        <v>1</v>
      </c>
      <c r="P785" s="135" t="str">
        <f t="shared" si="45"/>
        <v>Gastos_Gerais</v>
      </c>
    </row>
    <row r="786" spans="1:16" ht="36" x14ac:dyDescent="0.2">
      <c r="A786" s="363">
        <v>783</v>
      </c>
      <c r="B786" s="348">
        <v>44958</v>
      </c>
      <c r="C786" s="623">
        <v>44958</v>
      </c>
      <c r="D786" s="350" t="s">
        <v>96</v>
      </c>
      <c r="E786" s="350" t="s">
        <v>196</v>
      </c>
      <c r="F786" s="351">
        <v>1057.5</v>
      </c>
      <c r="G786" s="350" t="s">
        <v>734</v>
      </c>
      <c r="H786" s="350" t="s">
        <v>119</v>
      </c>
      <c r="I786" s="352" t="s">
        <v>735</v>
      </c>
      <c r="J786" s="353" t="s">
        <v>559</v>
      </c>
      <c r="K786" s="354" t="s">
        <v>736</v>
      </c>
      <c r="L786" s="353">
        <v>88503</v>
      </c>
      <c r="M786" s="379">
        <v>44960</v>
      </c>
      <c r="N786" s="70">
        <f t="shared" si="43"/>
        <v>2</v>
      </c>
      <c r="O786" s="70">
        <f t="shared" si="44"/>
        <v>2</v>
      </c>
      <c r="P786" s="135" t="str">
        <f t="shared" si="45"/>
        <v>Gastos_com_Pessoal</v>
      </c>
    </row>
    <row r="787" spans="1:16" ht="24" x14ac:dyDescent="0.2">
      <c r="A787" s="363">
        <v>784</v>
      </c>
      <c r="B787" s="348">
        <v>44958</v>
      </c>
      <c r="C787" s="623">
        <v>44958</v>
      </c>
      <c r="D787" s="350" t="s">
        <v>107</v>
      </c>
      <c r="E787" s="350" t="s">
        <v>328</v>
      </c>
      <c r="F787" s="351">
        <v>140</v>
      </c>
      <c r="G787" s="350" t="s">
        <v>644</v>
      </c>
      <c r="H787" s="350" t="s">
        <v>131</v>
      </c>
      <c r="I787" s="352" t="s">
        <v>1422</v>
      </c>
      <c r="J787" s="353" t="s">
        <v>559</v>
      </c>
      <c r="K787" s="354" t="s">
        <v>420</v>
      </c>
      <c r="L787" s="353">
        <v>313</v>
      </c>
      <c r="M787" s="379">
        <v>44958</v>
      </c>
      <c r="N787" s="70">
        <f t="shared" si="43"/>
        <v>2</v>
      </c>
      <c r="O787" s="70">
        <f t="shared" si="44"/>
        <v>2</v>
      </c>
      <c r="P787" s="135" t="str">
        <f t="shared" si="45"/>
        <v>Gastos_Gerais</v>
      </c>
    </row>
    <row r="788" spans="1:16" ht="24" x14ac:dyDescent="0.2">
      <c r="A788" s="363">
        <v>785</v>
      </c>
      <c r="B788" s="348">
        <v>44958</v>
      </c>
      <c r="C788" s="623">
        <v>44927</v>
      </c>
      <c r="D788" s="350" t="s">
        <v>107</v>
      </c>
      <c r="E788" s="350" t="s">
        <v>298</v>
      </c>
      <c r="F788" s="351">
        <v>959.1</v>
      </c>
      <c r="G788" s="350" t="s">
        <v>1379</v>
      </c>
      <c r="H788" s="350" t="s">
        <v>132</v>
      </c>
      <c r="I788" s="352" t="s">
        <v>424</v>
      </c>
      <c r="J788" s="353" t="s">
        <v>559</v>
      </c>
      <c r="K788" s="354" t="s">
        <v>420</v>
      </c>
      <c r="L788" s="353">
        <v>24</v>
      </c>
      <c r="M788" s="379">
        <v>44957</v>
      </c>
      <c r="N788" s="70">
        <f t="shared" si="43"/>
        <v>2</v>
      </c>
      <c r="O788" s="70">
        <f t="shared" si="44"/>
        <v>1</v>
      </c>
      <c r="P788" s="135" t="str">
        <f t="shared" si="45"/>
        <v>Gastos_Gerais</v>
      </c>
    </row>
    <row r="789" spans="1:16" ht="36" x14ac:dyDescent="0.2">
      <c r="A789" s="363">
        <v>786</v>
      </c>
      <c r="B789" s="348">
        <v>44958</v>
      </c>
      <c r="C789" s="623">
        <v>44927</v>
      </c>
      <c r="D789" s="350" t="s">
        <v>109</v>
      </c>
      <c r="E789" s="350" t="s">
        <v>377</v>
      </c>
      <c r="F789" s="351">
        <v>16169.64</v>
      </c>
      <c r="G789" s="350" t="s">
        <v>1415</v>
      </c>
      <c r="H789" s="350" t="s">
        <v>132</v>
      </c>
      <c r="I789" s="352" t="s">
        <v>424</v>
      </c>
      <c r="J789" s="353" t="s">
        <v>559</v>
      </c>
      <c r="K789" s="354" t="s">
        <v>420</v>
      </c>
      <c r="L789" s="353">
        <v>24</v>
      </c>
      <c r="M789" s="379">
        <v>44957</v>
      </c>
      <c r="N789" s="70">
        <f t="shared" si="43"/>
        <v>2</v>
      </c>
      <c r="O789" s="70">
        <f t="shared" si="44"/>
        <v>1</v>
      </c>
      <c r="P789" s="135" t="str">
        <f t="shared" si="45"/>
        <v>Aquisição_de_Bens_Permanentes</v>
      </c>
    </row>
    <row r="790" spans="1:16" ht="24" x14ac:dyDescent="0.2">
      <c r="A790" s="363">
        <v>787</v>
      </c>
      <c r="B790" s="348">
        <v>44958</v>
      </c>
      <c r="C790" s="623">
        <v>44927</v>
      </c>
      <c r="D790" s="350" t="s">
        <v>107</v>
      </c>
      <c r="E790" s="350" t="s">
        <v>300</v>
      </c>
      <c r="F790" s="351">
        <v>1186.8499999999999</v>
      </c>
      <c r="G790" s="350" t="s">
        <v>653</v>
      </c>
      <c r="H790" s="350" t="s">
        <v>130</v>
      </c>
      <c r="I790" s="352" t="s">
        <v>867</v>
      </c>
      <c r="J790" s="353" t="s">
        <v>554</v>
      </c>
      <c r="K790" s="354" t="s">
        <v>420</v>
      </c>
      <c r="L790" s="353">
        <v>35564</v>
      </c>
      <c r="M790" s="379">
        <v>44952</v>
      </c>
      <c r="N790" s="70">
        <f t="shared" si="43"/>
        <v>2</v>
      </c>
      <c r="O790" s="70">
        <f t="shared" si="44"/>
        <v>1</v>
      </c>
      <c r="P790" s="135" t="str">
        <f t="shared" si="45"/>
        <v>Gastos_Gerais</v>
      </c>
    </row>
    <row r="791" spans="1:16" ht="24" x14ac:dyDescent="0.2">
      <c r="A791" s="363">
        <v>788</v>
      </c>
      <c r="B791" s="348">
        <v>44958</v>
      </c>
      <c r="C791" s="623">
        <v>44927</v>
      </c>
      <c r="D791" s="350" t="s">
        <v>107</v>
      </c>
      <c r="E791" s="350" t="s">
        <v>300</v>
      </c>
      <c r="F791" s="351">
        <v>1870.96</v>
      </c>
      <c r="G791" s="350" t="s">
        <v>653</v>
      </c>
      <c r="H791" s="350" t="s">
        <v>127</v>
      </c>
      <c r="I791" s="352" t="s">
        <v>867</v>
      </c>
      <c r="J791" s="353" t="s">
        <v>554</v>
      </c>
      <c r="K791" s="354" t="s">
        <v>420</v>
      </c>
      <c r="L791" s="353">
        <v>35563</v>
      </c>
      <c r="M791" s="379">
        <v>44952</v>
      </c>
      <c r="N791" s="70">
        <f t="shared" si="43"/>
        <v>2</v>
      </c>
      <c r="O791" s="70">
        <f t="shared" si="44"/>
        <v>1</v>
      </c>
      <c r="P791" s="135" t="str">
        <f t="shared" si="45"/>
        <v>Gastos_Gerais</v>
      </c>
    </row>
    <row r="792" spans="1:16" ht="25.5" x14ac:dyDescent="0.2">
      <c r="A792" s="363">
        <v>789</v>
      </c>
      <c r="B792" s="348">
        <v>44958</v>
      </c>
      <c r="C792" s="623">
        <v>44958</v>
      </c>
      <c r="D792" s="350" t="s">
        <v>96</v>
      </c>
      <c r="E792" s="350" t="s">
        <v>183</v>
      </c>
      <c r="F792" s="351">
        <v>1768.28</v>
      </c>
      <c r="G792" s="350" t="s">
        <v>1423</v>
      </c>
      <c r="H792" s="350" t="s">
        <v>120</v>
      </c>
      <c r="I792" s="352" t="s">
        <v>1424</v>
      </c>
      <c r="J792" s="353" t="s">
        <v>577</v>
      </c>
      <c r="K792" s="354" t="s">
        <v>578</v>
      </c>
      <c r="L792" s="353">
        <v>359948285</v>
      </c>
      <c r="M792" s="379">
        <v>44958</v>
      </c>
      <c r="N792" s="70">
        <f t="shared" si="43"/>
        <v>2</v>
      </c>
      <c r="O792" s="70">
        <f t="shared" si="44"/>
        <v>2</v>
      </c>
      <c r="P792" s="135" t="str">
        <f t="shared" si="45"/>
        <v>Gastos_com_Pessoal</v>
      </c>
    </row>
    <row r="793" spans="1:16" ht="25.5" x14ac:dyDescent="0.2">
      <c r="A793" s="363">
        <v>790</v>
      </c>
      <c r="B793" s="348">
        <v>44958</v>
      </c>
      <c r="C793" s="623">
        <v>44958</v>
      </c>
      <c r="D793" s="350" t="s">
        <v>96</v>
      </c>
      <c r="E793" s="350" t="s">
        <v>181</v>
      </c>
      <c r="F793" s="351">
        <v>4280.9799999999996</v>
      </c>
      <c r="G793" s="350" t="s">
        <v>1425</v>
      </c>
      <c r="H793" s="350" t="s">
        <v>120</v>
      </c>
      <c r="I793" s="352" t="s">
        <v>1424</v>
      </c>
      <c r="J793" s="353" t="s">
        <v>577</v>
      </c>
      <c r="K793" s="354" t="s">
        <v>578</v>
      </c>
      <c r="L793" s="353">
        <v>359948285</v>
      </c>
      <c r="M793" s="379">
        <v>44958</v>
      </c>
      <c r="N793" s="70">
        <f t="shared" si="43"/>
        <v>2</v>
      </c>
      <c r="O793" s="70">
        <f t="shared" si="44"/>
        <v>2</v>
      </c>
      <c r="P793" s="135" t="str">
        <f t="shared" si="45"/>
        <v>Gastos_com_Pessoal</v>
      </c>
    </row>
    <row r="794" spans="1:16" ht="25.5" x14ac:dyDescent="0.2">
      <c r="A794" s="363">
        <v>791</v>
      </c>
      <c r="B794" s="348">
        <v>44958</v>
      </c>
      <c r="C794" s="623">
        <v>44958</v>
      </c>
      <c r="D794" s="350" t="s">
        <v>96</v>
      </c>
      <c r="E794" s="350" t="s">
        <v>183</v>
      </c>
      <c r="F794" s="351">
        <v>445.14</v>
      </c>
      <c r="G794" s="350" t="s">
        <v>1426</v>
      </c>
      <c r="H794" s="350" t="s">
        <v>129</v>
      </c>
      <c r="I794" s="352" t="s">
        <v>1427</v>
      </c>
      <c r="J794" s="353" t="s">
        <v>577</v>
      </c>
      <c r="K794" s="354" t="s">
        <v>578</v>
      </c>
      <c r="L794" s="353">
        <v>359948285</v>
      </c>
      <c r="M794" s="379">
        <v>44958</v>
      </c>
      <c r="N794" s="70">
        <f t="shared" si="43"/>
        <v>2</v>
      </c>
      <c r="O794" s="70">
        <f t="shared" si="44"/>
        <v>2</v>
      </c>
      <c r="P794" s="135" t="str">
        <f t="shared" si="45"/>
        <v>Gastos_com_Pessoal</v>
      </c>
    </row>
    <row r="795" spans="1:16" ht="25.5" x14ac:dyDescent="0.2">
      <c r="A795" s="363">
        <v>792</v>
      </c>
      <c r="B795" s="348">
        <v>44958</v>
      </c>
      <c r="C795" s="623">
        <v>44958</v>
      </c>
      <c r="D795" s="350" t="s">
        <v>96</v>
      </c>
      <c r="E795" s="350" t="s">
        <v>181</v>
      </c>
      <c r="F795" s="351">
        <v>1335.38</v>
      </c>
      <c r="G795" s="350" t="s">
        <v>1428</v>
      </c>
      <c r="H795" s="350" t="s">
        <v>129</v>
      </c>
      <c r="I795" s="352" t="s">
        <v>1427</v>
      </c>
      <c r="J795" s="353" t="s">
        <v>577</v>
      </c>
      <c r="K795" s="354" t="s">
        <v>578</v>
      </c>
      <c r="L795" s="353">
        <v>359948285</v>
      </c>
      <c r="M795" s="379">
        <v>44958</v>
      </c>
      <c r="N795" s="70">
        <f t="shared" si="43"/>
        <v>2</v>
      </c>
      <c r="O795" s="70">
        <f t="shared" si="44"/>
        <v>2</v>
      </c>
      <c r="P795" s="135" t="str">
        <f t="shared" si="45"/>
        <v>Gastos_com_Pessoal</v>
      </c>
    </row>
    <row r="796" spans="1:16" ht="25.5" x14ac:dyDescent="0.2">
      <c r="A796" s="363">
        <v>793</v>
      </c>
      <c r="B796" s="348">
        <v>44958</v>
      </c>
      <c r="C796" s="623">
        <v>44958</v>
      </c>
      <c r="D796" s="350" t="s">
        <v>96</v>
      </c>
      <c r="E796" s="350" t="s">
        <v>183</v>
      </c>
      <c r="F796" s="351">
        <v>445.14</v>
      </c>
      <c r="G796" s="350" t="s">
        <v>1429</v>
      </c>
      <c r="H796" s="350" t="s">
        <v>123</v>
      </c>
      <c r="I796" s="352" t="s">
        <v>1430</v>
      </c>
      <c r="J796" s="353" t="s">
        <v>577</v>
      </c>
      <c r="K796" s="354" t="s">
        <v>578</v>
      </c>
      <c r="L796" s="353">
        <v>359948285</v>
      </c>
      <c r="M796" s="379">
        <v>44958</v>
      </c>
      <c r="N796" s="70">
        <f t="shared" si="43"/>
        <v>2</v>
      </c>
      <c r="O796" s="70">
        <f t="shared" si="44"/>
        <v>2</v>
      </c>
      <c r="P796" s="135" t="str">
        <f t="shared" si="45"/>
        <v>Gastos_com_Pessoal</v>
      </c>
    </row>
    <row r="797" spans="1:16" ht="25.5" x14ac:dyDescent="0.2">
      <c r="A797" s="363">
        <v>794</v>
      </c>
      <c r="B797" s="348">
        <v>44958</v>
      </c>
      <c r="C797" s="623">
        <v>44958</v>
      </c>
      <c r="D797" s="350" t="s">
        <v>96</v>
      </c>
      <c r="E797" s="350" t="s">
        <v>181</v>
      </c>
      <c r="F797" s="351">
        <v>1335.38</v>
      </c>
      <c r="G797" s="350" t="s">
        <v>1431</v>
      </c>
      <c r="H797" s="350" t="s">
        <v>123</v>
      </c>
      <c r="I797" s="352" t="s">
        <v>1430</v>
      </c>
      <c r="J797" s="353" t="s">
        <v>577</v>
      </c>
      <c r="K797" s="354" t="s">
        <v>578</v>
      </c>
      <c r="L797" s="353">
        <v>359948285</v>
      </c>
      <c r="M797" s="379">
        <v>44958</v>
      </c>
      <c r="N797" s="70">
        <f t="shared" si="43"/>
        <v>2</v>
      </c>
      <c r="O797" s="70">
        <f t="shared" si="44"/>
        <v>2</v>
      </c>
      <c r="P797" s="135" t="str">
        <f t="shared" si="45"/>
        <v>Gastos_com_Pessoal</v>
      </c>
    </row>
    <row r="798" spans="1:16" ht="25.5" x14ac:dyDescent="0.2">
      <c r="A798" s="363">
        <v>795</v>
      </c>
      <c r="B798" s="348">
        <v>44958</v>
      </c>
      <c r="C798" s="623">
        <v>44958</v>
      </c>
      <c r="D798" s="350" t="s">
        <v>96</v>
      </c>
      <c r="E798" s="350" t="s">
        <v>183</v>
      </c>
      <c r="F798" s="351">
        <v>626.20000000000005</v>
      </c>
      <c r="G798" s="350" t="s">
        <v>1432</v>
      </c>
      <c r="H798" s="350" t="s">
        <v>129</v>
      </c>
      <c r="I798" s="352" t="s">
        <v>1433</v>
      </c>
      <c r="J798" s="353" t="s">
        <v>577</v>
      </c>
      <c r="K798" s="354" t="s">
        <v>578</v>
      </c>
      <c r="L798" s="353">
        <v>359948285</v>
      </c>
      <c r="M798" s="379">
        <v>44958</v>
      </c>
      <c r="N798" s="70">
        <f t="shared" si="43"/>
        <v>2</v>
      </c>
      <c r="O798" s="70">
        <f t="shared" si="44"/>
        <v>2</v>
      </c>
      <c r="P798" s="135" t="str">
        <f t="shared" si="45"/>
        <v>Gastos_com_Pessoal</v>
      </c>
    </row>
    <row r="799" spans="1:16" ht="25.5" x14ac:dyDescent="0.2">
      <c r="A799" s="363">
        <v>796</v>
      </c>
      <c r="B799" s="348">
        <v>44958</v>
      </c>
      <c r="C799" s="623">
        <v>44958</v>
      </c>
      <c r="D799" s="350" t="s">
        <v>96</v>
      </c>
      <c r="E799" s="350" t="s">
        <v>181</v>
      </c>
      <c r="F799" s="351">
        <v>1833.61</v>
      </c>
      <c r="G799" s="350" t="s">
        <v>1434</v>
      </c>
      <c r="H799" s="350" t="s">
        <v>129</v>
      </c>
      <c r="I799" s="352" t="s">
        <v>1433</v>
      </c>
      <c r="J799" s="353" t="s">
        <v>577</v>
      </c>
      <c r="K799" s="354" t="s">
        <v>578</v>
      </c>
      <c r="L799" s="353">
        <v>359948285</v>
      </c>
      <c r="M799" s="379">
        <v>44958</v>
      </c>
      <c r="N799" s="70">
        <f t="shared" si="43"/>
        <v>2</v>
      </c>
      <c r="O799" s="70">
        <f t="shared" si="44"/>
        <v>2</v>
      </c>
      <c r="P799" s="135" t="str">
        <f t="shared" si="45"/>
        <v>Gastos_com_Pessoal</v>
      </c>
    </row>
    <row r="800" spans="1:16" ht="25.5" x14ac:dyDescent="0.2">
      <c r="A800" s="363">
        <v>797</v>
      </c>
      <c r="B800" s="348">
        <v>44958</v>
      </c>
      <c r="C800" s="623">
        <v>44958</v>
      </c>
      <c r="D800" s="350" t="s">
        <v>96</v>
      </c>
      <c r="E800" s="350" t="s">
        <v>183</v>
      </c>
      <c r="F800" s="351">
        <v>922.62</v>
      </c>
      <c r="G800" s="350" t="s">
        <v>1435</v>
      </c>
      <c r="H800" s="350" t="s">
        <v>122</v>
      </c>
      <c r="I800" s="352" t="s">
        <v>1436</v>
      </c>
      <c r="J800" s="353" t="s">
        <v>577</v>
      </c>
      <c r="K800" s="354" t="s">
        <v>578</v>
      </c>
      <c r="L800" s="353">
        <v>359948285</v>
      </c>
      <c r="M800" s="379">
        <v>44958</v>
      </c>
      <c r="N800" s="70">
        <f t="shared" si="43"/>
        <v>2</v>
      </c>
      <c r="O800" s="70">
        <f t="shared" si="44"/>
        <v>2</v>
      </c>
      <c r="P800" s="135" t="str">
        <f t="shared" si="45"/>
        <v>Gastos_com_Pessoal</v>
      </c>
    </row>
    <row r="801" spans="1:16" ht="25.5" x14ac:dyDescent="0.2">
      <c r="A801" s="363">
        <v>798</v>
      </c>
      <c r="B801" s="348">
        <v>44958</v>
      </c>
      <c r="C801" s="623">
        <v>44958</v>
      </c>
      <c r="D801" s="350" t="s">
        <v>96</v>
      </c>
      <c r="E801" s="350" t="s">
        <v>181</v>
      </c>
      <c r="F801" s="351">
        <v>2625.99</v>
      </c>
      <c r="G801" s="350" t="s">
        <v>1437</v>
      </c>
      <c r="H801" s="350" t="s">
        <v>122</v>
      </c>
      <c r="I801" s="352" t="s">
        <v>1436</v>
      </c>
      <c r="J801" s="353" t="s">
        <v>577</v>
      </c>
      <c r="K801" s="354" t="s">
        <v>578</v>
      </c>
      <c r="L801" s="353">
        <v>359948285</v>
      </c>
      <c r="M801" s="379">
        <v>44958</v>
      </c>
      <c r="N801" s="70">
        <f t="shared" si="43"/>
        <v>2</v>
      </c>
      <c r="O801" s="70">
        <f t="shared" si="44"/>
        <v>2</v>
      </c>
      <c r="P801" s="135" t="str">
        <f t="shared" si="45"/>
        <v>Gastos_com_Pessoal</v>
      </c>
    </row>
    <row r="802" spans="1:16" ht="25.5" x14ac:dyDescent="0.2">
      <c r="A802" s="363">
        <v>799</v>
      </c>
      <c r="B802" s="348">
        <v>44958</v>
      </c>
      <c r="C802" s="623">
        <v>44958</v>
      </c>
      <c r="D802" s="350" t="s">
        <v>96</v>
      </c>
      <c r="E802" s="350" t="s">
        <v>183</v>
      </c>
      <c r="F802" s="351">
        <v>965.14</v>
      </c>
      <c r="G802" s="350" t="s">
        <v>1438</v>
      </c>
      <c r="H802" s="350" t="s">
        <v>121</v>
      </c>
      <c r="I802" s="352" t="s">
        <v>1439</v>
      </c>
      <c r="J802" s="353" t="s">
        <v>577</v>
      </c>
      <c r="K802" s="354" t="s">
        <v>578</v>
      </c>
      <c r="L802" s="353">
        <v>359948285</v>
      </c>
      <c r="M802" s="379">
        <v>44958</v>
      </c>
      <c r="N802" s="70">
        <f t="shared" si="43"/>
        <v>2</v>
      </c>
      <c r="O802" s="70">
        <f t="shared" si="44"/>
        <v>2</v>
      </c>
      <c r="P802" s="135" t="str">
        <f t="shared" si="45"/>
        <v>Gastos_com_Pessoal</v>
      </c>
    </row>
    <row r="803" spans="1:16" ht="25.5" x14ac:dyDescent="0.2">
      <c r="A803" s="363">
        <v>800</v>
      </c>
      <c r="B803" s="348">
        <v>44958</v>
      </c>
      <c r="C803" s="623">
        <v>44958</v>
      </c>
      <c r="D803" s="350" t="s">
        <v>96</v>
      </c>
      <c r="E803" s="350" t="s">
        <v>181</v>
      </c>
      <c r="F803" s="351">
        <v>2699.73</v>
      </c>
      <c r="G803" s="350" t="s">
        <v>1440</v>
      </c>
      <c r="H803" s="350" t="s">
        <v>121</v>
      </c>
      <c r="I803" s="352" t="s">
        <v>1439</v>
      </c>
      <c r="J803" s="353" t="s">
        <v>577</v>
      </c>
      <c r="K803" s="354" t="s">
        <v>578</v>
      </c>
      <c r="L803" s="353">
        <v>359948285</v>
      </c>
      <c r="M803" s="379">
        <v>44958</v>
      </c>
      <c r="N803" s="70">
        <f t="shared" si="43"/>
        <v>2</v>
      </c>
      <c r="O803" s="70">
        <f t="shared" si="44"/>
        <v>2</v>
      </c>
      <c r="P803" s="135" t="str">
        <f t="shared" si="45"/>
        <v>Gastos_com_Pessoal</v>
      </c>
    </row>
    <row r="804" spans="1:16" ht="25.5" x14ac:dyDescent="0.2">
      <c r="A804" s="363">
        <v>801</v>
      </c>
      <c r="B804" s="348">
        <v>44958</v>
      </c>
      <c r="C804" s="623">
        <v>44958</v>
      </c>
      <c r="D804" s="350" t="s">
        <v>96</v>
      </c>
      <c r="E804" s="350" t="s">
        <v>179</v>
      </c>
      <c r="F804" s="351">
        <v>1027.4000000000001</v>
      </c>
      <c r="G804" s="350" t="s">
        <v>595</v>
      </c>
      <c r="H804" s="350" t="s">
        <v>132</v>
      </c>
      <c r="I804" s="352" t="s">
        <v>689</v>
      </c>
      <c r="J804" s="353" t="s">
        <v>577</v>
      </c>
      <c r="K804" s="354" t="s">
        <v>578</v>
      </c>
      <c r="L804" s="353">
        <v>359948285</v>
      </c>
      <c r="M804" s="379">
        <v>44958</v>
      </c>
      <c r="N804" s="70">
        <f t="shared" si="43"/>
        <v>2</v>
      </c>
      <c r="O804" s="70">
        <f t="shared" si="44"/>
        <v>2</v>
      </c>
      <c r="P804" s="135" t="str">
        <f t="shared" si="45"/>
        <v>Gastos_com_Pessoal</v>
      </c>
    </row>
    <row r="805" spans="1:16" ht="25.5" x14ac:dyDescent="0.2">
      <c r="A805" s="363">
        <v>802</v>
      </c>
      <c r="B805" s="348">
        <v>44958</v>
      </c>
      <c r="C805" s="623">
        <v>44958</v>
      </c>
      <c r="D805" s="350" t="s">
        <v>96</v>
      </c>
      <c r="E805" s="350" t="s">
        <v>181</v>
      </c>
      <c r="F805" s="351">
        <v>2568.4899999999998</v>
      </c>
      <c r="G805" s="350" t="s">
        <v>597</v>
      </c>
      <c r="H805" s="350" t="s">
        <v>132</v>
      </c>
      <c r="I805" s="352" t="s">
        <v>689</v>
      </c>
      <c r="J805" s="353" t="s">
        <v>577</v>
      </c>
      <c r="K805" s="354" t="s">
        <v>578</v>
      </c>
      <c r="L805" s="353">
        <v>359948285</v>
      </c>
      <c r="M805" s="379">
        <v>44958</v>
      </c>
      <c r="N805" s="70">
        <f t="shared" si="43"/>
        <v>2</v>
      </c>
      <c r="O805" s="70">
        <f t="shared" si="44"/>
        <v>2</v>
      </c>
      <c r="P805" s="135" t="str">
        <f t="shared" si="45"/>
        <v>Gastos_com_Pessoal</v>
      </c>
    </row>
    <row r="806" spans="1:16" ht="25.5" x14ac:dyDescent="0.2">
      <c r="A806" s="363">
        <v>803</v>
      </c>
      <c r="B806" s="348">
        <v>44958</v>
      </c>
      <c r="C806" s="623">
        <v>44958</v>
      </c>
      <c r="D806" s="350" t="s">
        <v>96</v>
      </c>
      <c r="E806" s="350" t="s">
        <v>183</v>
      </c>
      <c r="F806" s="351">
        <v>856.16</v>
      </c>
      <c r="G806" s="350" t="s">
        <v>598</v>
      </c>
      <c r="H806" s="350" t="s">
        <v>132</v>
      </c>
      <c r="I806" s="352" t="s">
        <v>689</v>
      </c>
      <c r="J806" s="353" t="s">
        <v>577</v>
      </c>
      <c r="K806" s="354" t="s">
        <v>578</v>
      </c>
      <c r="L806" s="353">
        <v>359948285</v>
      </c>
      <c r="M806" s="379">
        <v>44958</v>
      </c>
      <c r="N806" s="70">
        <f t="shared" si="43"/>
        <v>2</v>
      </c>
      <c r="O806" s="70">
        <f t="shared" si="44"/>
        <v>2</v>
      </c>
      <c r="P806" s="135" t="str">
        <f t="shared" si="45"/>
        <v>Gastos_com_Pessoal</v>
      </c>
    </row>
    <row r="807" spans="1:16" ht="36" x14ac:dyDescent="0.2">
      <c r="A807" s="363">
        <v>804</v>
      </c>
      <c r="B807" s="348">
        <v>44958</v>
      </c>
      <c r="C807" s="623">
        <v>44958</v>
      </c>
      <c r="D807" s="350" t="s">
        <v>96</v>
      </c>
      <c r="E807" s="350" t="s">
        <v>185</v>
      </c>
      <c r="F807" s="351">
        <v>8859.25</v>
      </c>
      <c r="G807" s="350" t="s">
        <v>599</v>
      </c>
      <c r="H807" s="350" t="s">
        <v>132</v>
      </c>
      <c r="I807" s="352" t="s">
        <v>689</v>
      </c>
      <c r="J807" s="353" t="s">
        <v>577</v>
      </c>
      <c r="K807" s="354" t="s">
        <v>578</v>
      </c>
      <c r="L807" s="353">
        <v>359948285</v>
      </c>
      <c r="M807" s="379">
        <v>44958</v>
      </c>
      <c r="N807" s="70">
        <f t="shared" si="43"/>
        <v>2</v>
      </c>
      <c r="O807" s="70">
        <f t="shared" si="44"/>
        <v>2</v>
      </c>
      <c r="P807" s="135" t="str">
        <f t="shared" si="45"/>
        <v>Gastos_com_Pessoal</v>
      </c>
    </row>
    <row r="808" spans="1:16" ht="25.5" x14ac:dyDescent="0.2">
      <c r="A808" s="363">
        <v>805</v>
      </c>
      <c r="B808" s="348">
        <v>44958</v>
      </c>
      <c r="C808" s="623">
        <v>44958</v>
      </c>
      <c r="D808" s="350" t="s">
        <v>96</v>
      </c>
      <c r="E808" s="350" t="s">
        <v>179</v>
      </c>
      <c r="F808" s="351">
        <v>182.44</v>
      </c>
      <c r="G808" s="350" t="s">
        <v>595</v>
      </c>
      <c r="H808" s="350" t="s">
        <v>122</v>
      </c>
      <c r="I808" s="352" t="s">
        <v>1441</v>
      </c>
      <c r="J808" s="353" t="s">
        <v>577</v>
      </c>
      <c r="K808" s="354" t="s">
        <v>578</v>
      </c>
      <c r="L808" s="353">
        <v>359948285</v>
      </c>
      <c r="M808" s="379">
        <v>44958</v>
      </c>
      <c r="N808" s="70">
        <f t="shared" si="43"/>
        <v>2</v>
      </c>
      <c r="O808" s="70">
        <f t="shared" si="44"/>
        <v>2</v>
      </c>
      <c r="P808" s="135" t="str">
        <f t="shared" si="45"/>
        <v>Gastos_com_Pessoal</v>
      </c>
    </row>
    <row r="809" spans="1:16" ht="25.5" x14ac:dyDescent="0.2">
      <c r="A809" s="363">
        <v>806</v>
      </c>
      <c r="B809" s="348">
        <v>44958</v>
      </c>
      <c r="C809" s="623">
        <v>44958</v>
      </c>
      <c r="D809" s="350" t="s">
        <v>96</v>
      </c>
      <c r="E809" s="350" t="s">
        <v>181</v>
      </c>
      <c r="F809" s="351">
        <v>1135.29</v>
      </c>
      <c r="G809" s="350" t="s">
        <v>597</v>
      </c>
      <c r="H809" s="350" t="s">
        <v>122</v>
      </c>
      <c r="I809" s="352" t="s">
        <v>1441</v>
      </c>
      <c r="J809" s="353" t="s">
        <v>577</v>
      </c>
      <c r="K809" s="354" t="s">
        <v>578</v>
      </c>
      <c r="L809" s="353">
        <v>359948285</v>
      </c>
      <c r="M809" s="379">
        <v>44958</v>
      </c>
      <c r="N809" s="70">
        <f t="shared" si="43"/>
        <v>2</v>
      </c>
      <c r="O809" s="70">
        <f t="shared" si="44"/>
        <v>2</v>
      </c>
      <c r="P809" s="135" t="str">
        <f t="shared" si="45"/>
        <v>Gastos_com_Pessoal</v>
      </c>
    </row>
    <row r="810" spans="1:16" ht="25.5" x14ac:dyDescent="0.2">
      <c r="A810" s="363">
        <v>807</v>
      </c>
      <c r="B810" s="348">
        <v>44958</v>
      </c>
      <c r="C810" s="623">
        <v>44958</v>
      </c>
      <c r="D810" s="350" t="s">
        <v>96</v>
      </c>
      <c r="E810" s="350" t="s">
        <v>183</v>
      </c>
      <c r="F810" s="351">
        <v>378.43</v>
      </c>
      <c r="G810" s="350" t="s">
        <v>598</v>
      </c>
      <c r="H810" s="350" t="s">
        <v>122</v>
      </c>
      <c r="I810" s="352" t="s">
        <v>1441</v>
      </c>
      <c r="J810" s="353" t="s">
        <v>577</v>
      </c>
      <c r="K810" s="354" t="s">
        <v>578</v>
      </c>
      <c r="L810" s="353">
        <v>359948285</v>
      </c>
      <c r="M810" s="379">
        <v>44958</v>
      </c>
      <c r="N810" s="70">
        <f t="shared" si="43"/>
        <v>2</v>
      </c>
      <c r="O810" s="70">
        <f t="shared" si="44"/>
        <v>2</v>
      </c>
      <c r="P810" s="135" t="str">
        <f t="shared" si="45"/>
        <v>Gastos_com_Pessoal</v>
      </c>
    </row>
    <row r="811" spans="1:16" ht="36" x14ac:dyDescent="0.2">
      <c r="A811" s="363">
        <v>808</v>
      </c>
      <c r="B811" s="348">
        <v>44958</v>
      </c>
      <c r="C811" s="623">
        <v>44958</v>
      </c>
      <c r="D811" s="350" t="s">
        <v>96</v>
      </c>
      <c r="E811" s="350" t="s">
        <v>185</v>
      </c>
      <c r="F811" s="351">
        <v>3661.07</v>
      </c>
      <c r="G811" s="350" t="s">
        <v>599</v>
      </c>
      <c r="H811" s="350" t="s">
        <v>122</v>
      </c>
      <c r="I811" s="352" t="s">
        <v>1441</v>
      </c>
      <c r="J811" s="353" t="s">
        <v>577</v>
      </c>
      <c r="K811" s="354" t="s">
        <v>578</v>
      </c>
      <c r="L811" s="353">
        <v>359948285</v>
      </c>
      <c r="M811" s="379">
        <v>44958</v>
      </c>
      <c r="N811" s="70">
        <f t="shared" si="43"/>
        <v>2</v>
      </c>
      <c r="O811" s="70">
        <f t="shared" si="44"/>
        <v>2</v>
      </c>
      <c r="P811" s="135" t="str">
        <f t="shared" si="45"/>
        <v>Gastos_com_Pessoal</v>
      </c>
    </row>
    <row r="812" spans="1:16" ht="25.5" x14ac:dyDescent="0.2">
      <c r="A812" s="363">
        <v>809</v>
      </c>
      <c r="B812" s="348">
        <v>44958</v>
      </c>
      <c r="C812" s="623">
        <v>44958</v>
      </c>
      <c r="D812" s="350" t="s">
        <v>96</v>
      </c>
      <c r="E812" s="350" t="s">
        <v>179</v>
      </c>
      <c r="F812" s="351">
        <v>1027.4000000000001</v>
      </c>
      <c r="G812" s="350" t="s">
        <v>595</v>
      </c>
      <c r="H812" s="350" t="s">
        <v>129</v>
      </c>
      <c r="I812" s="352" t="s">
        <v>1442</v>
      </c>
      <c r="J812" s="353" t="s">
        <v>577</v>
      </c>
      <c r="K812" s="354" t="s">
        <v>578</v>
      </c>
      <c r="L812" s="353">
        <v>359948285</v>
      </c>
      <c r="M812" s="379">
        <v>44958</v>
      </c>
      <c r="N812" s="70">
        <f t="shared" si="43"/>
        <v>2</v>
      </c>
      <c r="O812" s="70">
        <f t="shared" si="44"/>
        <v>2</v>
      </c>
      <c r="P812" s="135" t="str">
        <f t="shared" si="45"/>
        <v>Gastos_com_Pessoal</v>
      </c>
    </row>
    <row r="813" spans="1:16" ht="25.5" x14ac:dyDescent="0.2">
      <c r="A813" s="363">
        <v>810</v>
      </c>
      <c r="B813" s="348">
        <v>44958</v>
      </c>
      <c r="C813" s="623">
        <v>44958</v>
      </c>
      <c r="D813" s="350" t="s">
        <v>96</v>
      </c>
      <c r="E813" s="350" t="s">
        <v>181</v>
      </c>
      <c r="F813" s="351">
        <v>6164.38</v>
      </c>
      <c r="G813" s="350" t="s">
        <v>597</v>
      </c>
      <c r="H813" s="350" t="s">
        <v>129</v>
      </c>
      <c r="I813" s="352" t="s">
        <v>1442</v>
      </c>
      <c r="J813" s="353" t="s">
        <v>577</v>
      </c>
      <c r="K813" s="354" t="s">
        <v>578</v>
      </c>
      <c r="L813" s="353">
        <v>359948285</v>
      </c>
      <c r="M813" s="379">
        <v>44958</v>
      </c>
      <c r="N813" s="70">
        <f t="shared" si="43"/>
        <v>2</v>
      </c>
      <c r="O813" s="70">
        <f t="shared" si="44"/>
        <v>2</v>
      </c>
      <c r="P813" s="135" t="str">
        <f t="shared" si="45"/>
        <v>Gastos_com_Pessoal</v>
      </c>
    </row>
    <row r="814" spans="1:16" ht="25.5" x14ac:dyDescent="0.2">
      <c r="A814" s="363">
        <v>811</v>
      </c>
      <c r="B814" s="348">
        <v>44958</v>
      </c>
      <c r="C814" s="623">
        <v>44958</v>
      </c>
      <c r="D814" s="350" t="s">
        <v>96</v>
      </c>
      <c r="E814" s="350" t="s">
        <v>183</v>
      </c>
      <c r="F814" s="351">
        <v>2054.79</v>
      </c>
      <c r="G814" s="350" t="s">
        <v>598</v>
      </c>
      <c r="H814" s="350" t="s">
        <v>129</v>
      </c>
      <c r="I814" s="352" t="s">
        <v>1442</v>
      </c>
      <c r="J814" s="353" t="s">
        <v>577</v>
      </c>
      <c r="K814" s="354" t="s">
        <v>578</v>
      </c>
      <c r="L814" s="353">
        <v>359948285</v>
      </c>
      <c r="M814" s="379">
        <v>44958</v>
      </c>
      <c r="N814" s="70">
        <f t="shared" si="43"/>
        <v>2</v>
      </c>
      <c r="O814" s="70">
        <f t="shared" si="44"/>
        <v>2</v>
      </c>
      <c r="P814" s="135" t="str">
        <f t="shared" si="45"/>
        <v>Gastos_com_Pessoal</v>
      </c>
    </row>
    <row r="815" spans="1:16" ht="36" x14ac:dyDescent="0.2">
      <c r="A815" s="363">
        <v>812</v>
      </c>
      <c r="B815" s="348">
        <v>44958</v>
      </c>
      <c r="C815" s="623">
        <v>44958</v>
      </c>
      <c r="D815" s="350" t="s">
        <v>96</v>
      </c>
      <c r="E815" s="350" t="s">
        <v>185</v>
      </c>
      <c r="F815" s="351">
        <v>12220.05</v>
      </c>
      <c r="G815" s="350" t="s">
        <v>599</v>
      </c>
      <c r="H815" s="350" t="s">
        <v>129</v>
      </c>
      <c r="I815" s="352" t="s">
        <v>1442</v>
      </c>
      <c r="J815" s="353" t="s">
        <v>577</v>
      </c>
      <c r="K815" s="354" t="s">
        <v>578</v>
      </c>
      <c r="L815" s="353">
        <v>359948285</v>
      </c>
      <c r="M815" s="379">
        <v>44958</v>
      </c>
      <c r="N815" s="70">
        <f t="shared" ref="N815:N878" si="49">IF(B815=0,0,IF(YEAR(B815)=$O$1,MONTH(B815)-$N$1+1,(YEAR(B815)-$O$1)*12-$N$1+1+MONTH(B815)))</f>
        <v>2</v>
      </c>
      <c r="O815" s="70">
        <f t="shared" ref="O815:O878" si="50">IF(C815=0,0,IF(YEAR(C815)=$O$1,MONTH(C815)-$N$1+1,(YEAR(C815)-$O$1)*12-$N$1+1+MONTH(C815)))</f>
        <v>2</v>
      </c>
      <c r="P815" s="135" t="str">
        <f t="shared" ref="P815:P878" si="51">SUBSTITUTE(D815," ","_")</f>
        <v>Gastos_com_Pessoal</v>
      </c>
    </row>
    <row r="816" spans="1:16" ht="24" x14ac:dyDescent="0.2">
      <c r="A816" s="363">
        <v>813</v>
      </c>
      <c r="B816" s="348">
        <v>44958</v>
      </c>
      <c r="C816" s="623">
        <v>44958</v>
      </c>
      <c r="D816" s="350" t="s">
        <v>107</v>
      </c>
      <c r="E816" s="350" t="s">
        <v>334</v>
      </c>
      <c r="F816" s="351">
        <v>120</v>
      </c>
      <c r="G816" s="350" t="s">
        <v>1443</v>
      </c>
      <c r="H816" s="350" t="s">
        <v>130</v>
      </c>
      <c r="I816" s="352" t="s">
        <v>1444</v>
      </c>
      <c r="J816" s="353" t="s">
        <v>577</v>
      </c>
      <c r="K816" s="354" t="s">
        <v>578</v>
      </c>
      <c r="L816" s="353">
        <v>760023005</v>
      </c>
      <c r="M816" s="379">
        <v>44958</v>
      </c>
      <c r="N816" s="70">
        <f t="shared" si="49"/>
        <v>2</v>
      </c>
      <c r="O816" s="70">
        <f t="shared" si="50"/>
        <v>2</v>
      </c>
      <c r="P816" s="135" t="str">
        <f t="shared" si="51"/>
        <v>Gastos_Gerais</v>
      </c>
    </row>
    <row r="817" spans="1:16" ht="24" x14ac:dyDescent="0.2">
      <c r="A817" s="363">
        <v>814</v>
      </c>
      <c r="B817" s="348">
        <v>44958</v>
      </c>
      <c r="C817" s="623">
        <v>44958</v>
      </c>
      <c r="D817" s="350" t="s">
        <v>107</v>
      </c>
      <c r="E817" s="350" t="s">
        <v>334</v>
      </c>
      <c r="F817" s="351">
        <v>240</v>
      </c>
      <c r="G817" s="350" t="s">
        <v>1445</v>
      </c>
      <c r="H817" s="350" t="s">
        <v>128</v>
      </c>
      <c r="I817" s="352" t="s">
        <v>1446</v>
      </c>
      <c r="J817" s="353" t="s">
        <v>577</v>
      </c>
      <c r="K817" s="354" t="s">
        <v>578</v>
      </c>
      <c r="L817" s="353">
        <v>760023005</v>
      </c>
      <c r="M817" s="379">
        <v>44958</v>
      </c>
      <c r="N817" s="70">
        <f t="shared" si="49"/>
        <v>2</v>
      </c>
      <c r="O817" s="70">
        <f t="shared" si="50"/>
        <v>2</v>
      </c>
      <c r="P817" s="135" t="str">
        <f t="shared" si="51"/>
        <v>Gastos_Gerais</v>
      </c>
    </row>
    <row r="818" spans="1:16" ht="24" x14ac:dyDescent="0.2">
      <c r="A818" s="363">
        <v>815</v>
      </c>
      <c r="B818" s="348">
        <v>44958</v>
      </c>
      <c r="C818" s="623">
        <v>44958</v>
      </c>
      <c r="D818" s="350" t="s">
        <v>107</v>
      </c>
      <c r="E818" s="350" t="s">
        <v>334</v>
      </c>
      <c r="F818" s="351">
        <v>120</v>
      </c>
      <c r="G818" s="350" t="s">
        <v>1447</v>
      </c>
      <c r="H818" s="350" t="s">
        <v>130</v>
      </c>
      <c r="I818" s="352" t="s">
        <v>1185</v>
      </c>
      <c r="J818" s="353" t="s">
        <v>577</v>
      </c>
      <c r="K818" s="354" t="s">
        <v>578</v>
      </c>
      <c r="L818" s="353">
        <v>760023005</v>
      </c>
      <c r="M818" s="379">
        <v>44958</v>
      </c>
      <c r="N818" s="70">
        <f t="shared" si="49"/>
        <v>2</v>
      </c>
      <c r="O818" s="70">
        <f t="shared" si="50"/>
        <v>2</v>
      </c>
      <c r="P818" s="135" t="str">
        <f t="shared" si="51"/>
        <v>Gastos_Gerais</v>
      </c>
    </row>
    <row r="819" spans="1:16" ht="24" x14ac:dyDescent="0.2">
      <c r="A819" s="363">
        <v>816</v>
      </c>
      <c r="B819" s="348">
        <v>44958</v>
      </c>
      <c r="C819" s="623">
        <v>44958</v>
      </c>
      <c r="D819" s="350" t="s">
        <v>107</v>
      </c>
      <c r="E819" s="350" t="s">
        <v>334</v>
      </c>
      <c r="F819" s="351">
        <v>240</v>
      </c>
      <c r="G819" s="350" t="s">
        <v>1448</v>
      </c>
      <c r="H819" s="350" t="s">
        <v>128</v>
      </c>
      <c r="I819" s="352" t="s">
        <v>1449</v>
      </c>
      <c r="J819" s="353" t="s">
        <v>577</v>
      </c>
      <c r="K819" s="354" t="s">
        <v>578</v>
      </c>
      <c r="L819" s="353">
        <v>760023005</v>
      </c>
      <c r="M819" s="379">
        <v>44958</v>
      </c>
      <c r="N819" s="70">
        <f t="shared" si="49"/>
        <v>2</v>
      </c>
      <c r="O819" s="70">
        <f t="shared" si="50"/>
        <v>2</v>
      </c>
      <c r="P819" s="135" t="str">
        <f t="shared" si="51"/>
        <v>Gastos_Gerais</v>
      </c>
    </row>
    <row r="820" spans="1:16" ht="24" x14ac:dyDescent="0.2">
      <c r="A820" s="363">
        <v>817</v>
      </c>
      <c r="B820" s="348">
        <v>44958</v>
      </c>
      <c r="C820" s="623">
        <v>44958</v>
      </c>
      <c r="D820" s="350" t="s">
        <v>107</v>
      </c>
      <c r="E820" s="350" t="s">
        <v>334</v>
      </c>
      <c r="F820" s="351">
        <v>40.4</v>
      </c>
      <c r="G820" s="350" t="s">
        <v>1450</v>
      </c>
      <c r="H820" s="350" t="s">
        <v>128</v>
      </c>
      <c r="I820" s="352" t="s">
        <v>1449</v>
      </c>
      <c r="J820" s="353" t="s">
        <v>577</v>
      </c>
      <c r="K820" s="354" t="s">
        <v>578</v>
      </c>
      <c r="L820" s="353">
        <v>760023005</v>
      </c>
      <c r="M820" s="379">
        <v>44958</v>
      </c>
      <c r="N820" s="70">
        <f t="shared" si="49"/>
        <v>2</v>
      </c>
      <c r="O820" s="70">
        <f t="shared" si="50"/>
        <v>2</v>
      </c>
      <c r="P820" s="135" t="str">
        <f t="shared" si="51"/>
        <v>Gastos_Gerais</v>
      </c>
    </row>
    <row r="821" spans="1:16" ht="24" x14ac:dyDescent="0.2">
      <c r="A821" s="363">
        <v>818</v>
      </c>
      <c r="B821" s="348">
        <v>44958</v>
      </c>
      <c r="C821" s="623">
        <v>44958</v>
      </c>
      <c r="D821" s="350" t="s">
        <v>107</v>
      </c>
      <c r="E821" s="350" t="s">
        <v>334</v>
      </c>
      <c r="F821" s="351">
        <v>75.599999999999994</v>
      </c>
      <c r="G821" s="350" t="s">
        <v>1451</v>
      </c>
      <c r="H821" s="350" t="s">
        <v>128</v>
      </c>
      <c r="I821" s="352" t="s">
        <v>1291</v>
      </c>
      <c r="J821" s="353" t="s">
        <v>577</v>
      </c>
      <c r="K821" s="354" t="s">
        <v>578</v>
      </c>
      <c r="L821" s="353">
        <v>760023005</v>
      </c>
      <c r="M821" s="379">
        <v>44958</v>
      </c>
      <c r="N821" s="70">
        <f t="shared" si="49"/>
        <v>2</v>
      </c>
      <c r="O821" s="70">
        <f t="shared" si="50"/>
        <v>2</v>
      </c>
      <c r="P821" s="135" t="str">
        <f t="shared" si="51"/>
        <v>Gastos_Gerais</v>
      </c>
    </row>
    <row r="822" spans="1:16" ht="25.5" x14ac:dyDescent="0.2">
      <c r="A822" s="363">
        <v>819</v>
      </c>
      <c r="B822" s="348">
        <v>44958</v>
      </c>
      <c r="C822" s="623">
        <v>44958</v>
      </c>
      <c r="D822" s="350" t="s">
        <v>96</v>
      </c>
      <c r="E822" s="350" t="s">
        <v>183</v>
      </c>
      <c r="F822" s="351">
        <v>965.14</v>
      </c>
      <c r="G822" s="350" t="s">
        <v>1452</v>
      </c>
      <c r="H822" s="350" t="s">
        <v>123</v>
      </c>
      <c r="I822" s="352" t="s">
        <v>1453</v>
      </c>
      <c r="J822" s="353" t="s">
        <v>577</v>
      </c>
      <c r="K822" s="354" t="s">
        <v>578</v>
      </c>
      <c r="L822" s="353">
        <v>760023005</v>
      </c>
      <c r="M822" s="379">
        <v>44958</v>
      </c>
      <c r="N822" s="70">
        <f t="shared" si="49"/>
        <v>2</v>
      </c>
      <c r="O822" s="70">
        <f t="shared" si="50"/>
        <v>2</v>
      </c>
      <c r="P822" s="135" t="str">
        <f t="shared" si="51"/>
        <v>Gastos_com_Pessoal</v>
      </c>
    </row>
    <row r="823" spans="1:16" ht="25.5" x14ac:dyDescent="0.2">
      <c r="A823" s="363">
        <v>820</v>
      </c>
      <c r="B823" s="348">
        <v>44958</v>
      </c>
      <c r="C823" s="623">
        <v>44958</v>
      </c>
      <c r="D823" s="350" t="s">
        <v>96</v>
      </c>
      <c r="E823" s="350" t="s">
        <v>181</v>
      </c>
      <c r="F823" s="351">
        <v>2820.8</v>
      </c>
      <c r="G823" s="350" t="s">
        <v>1454</v>
      </c>
      <c r="H823" s="350" t="s">
        <v>123</v>
      </c>
      <c r="I823" s="352" t="s">
        <v>1453</v>
      </c>
      <c r="J823" s="353" t="s">
        <v>577</v>
      </c>
      <c r="K823" s="354" t="s">
        <v>578</v>
      </c>
      <c r="L823" s="353">
        <v>760023005</v>
      </c>
      <c r="M823" s="379">
        <v>44958</v>
      </c>
      <c r="N823" s="70">
        <f t="shared" si="49"/>
        <v>2</v>
      </c>
      <c r="O823" s="70">
        <f t="shared" si="50"/>
        <v>2</v>
      </c>
      <c r="P823" s="135" t="str">
        <f t="shared" si="51"/>
        <v>Gastos_com_Pessoal</v>
      </c>
    </row>
    <row r="824" spans="1:16" ht="36" x14ac:dyDescent="0.2">
      <c r="A824" s="363">
        <v>821</v>
      </c>
      <c r="B824" s="348">
        <v>44958</v>
      </c>
      <c r="C824" s="623">
        <v>44958</v>
      </c>
      <c r="D824" s="350" t="s">
        <v>107</v>
      </c>
      <c r="E824" s="350" t="s">
        <v>334</v>
      </c>
      <c r="F824" s="351">
        <v>120</v>
      </c>
      <c r="G824" s="350" t="s">
        <v>1455</v>
      </c>
      <c r="H824" s="350" t="s">
        <v>128</v>
      </c>
      <c r="I824" s="352" t="s">
        <v>1456</v>
      </c>
      <c r="J824" s="353" t="s">
        <v>577</v>
      </c>
      <c r="K824" s="354" t="s">
        <v>578</v>
      </c>
      <c r="L824" s="353">
        <v>760023005</v>
      </c>
      <c r="M824" s="379">
        <v>44958</v>
      </c>
      <c r="N824" s="70">
        <f t="shared" si="49"/>
        <v>2</v>
      </c>
      <c r="O824" s="70">
        <f t="shared" si="50"/>
        <v>2</v>
      </c>
      <c r="P824" s="135" t="str">
        <f t="shared" si="51"/>
        <v>Gastos_Gerais</v>
      </c>
    </row>
    <row r="825" spans="1:16" ht="36" x14ac:dyDescent="0.2">
      <c r="A825" s="363">
        <v>822</v>
      </c>
      <c r="B825" s="348">
        <v>44958</v>
      </c>
      <c r="C825" s="623">
        <v>44958</v>
      </c>
      <c r="D825" s="350" t="s">
        <v>107</v>
      </c>
      <c r="E825" s="350" t="s">
        <v>334</v>
      </c>
      <c r="F825" s="351">
        <v>120</v>
      </c>
      <c r="G825" s="350" t="s">
        <v>1457</v>
      </c>
      <c r="H825" s="350" t="s">
        <v>128</v>
      </c>
      <c r="I825" s="352" t="s">
        <v>815</v>
      </c>
      <c r="J825" s="353" t="s">
        <v>577</v>
      </c>
      <c r="K825" s="354" t="s">
        <v>578</v>
      </c>
      <c r="L825" s="353">
        <v>760023005</v>
      </c>
      <c r="M825" s="379">
        <v>44958</v>
      </c>
      <c r="N825" s="70">
        <f t="shared" si="49"/>
        <v>2</v>
      </c>
      <c r="O825" s="70">
        <f t="shared" si="50"/>
        <v>2</v>
      </c>
      <c r="P825" s="135" t="str">
        <f t="shared" si="51"/>
        <v>Gastos_Gerais</v>
      </c>
    </row>
    <row r="826" spans="1:16" ht="36" x14ac:dyDescent="0.2">
      <c r="A826" s="363">
        <v>823</v>
      </c>
      <c r="B826" s="348">
        <v>44958</v>
      </c>
      <c r="C826" s="623">
        <v>44958</v>
      </c>
      <c r="D826" s="350" t="s">
        <v>107</v>
      </c>
      <c r="E826" s="350" t="s">
        <v>334</v>
      </c>
      <c r="F826" s="351">
        <v>120</v>
      </c>
      <c r="G826" s="350" t="s">
        <v>1458</v>
      </c>
      <c r="H826" s="350" t="s">
        <v>128</v>
      </c>
      <c r="I826" s="352" t="s">
        <v>1459</v>
      </c>
      <c r="J826" s="353" t="s">
        <v>577</v>
      </c>
      <c r="K826" s="354" t="s">
        <v>578</v>
      </c>
      <c r="L826" s="353">
        <v>760023005</v>
      </c>
      <c r="M826" s="379">
        <v>44958</v>
      </c>
      <c r="N826" s="70">
        <f t="shared" si="49"/>
        <v>2</v>
      </c>
      <c r="O826" s="70">
        <f t="shared" si="50"/>
        <v>2</v>
      </c>
      <c r="P826" s="135" t="str">
        <f t="shared" si="51"/>
        <v>Gastos_Gerais</v>
      </c>
    </row>
    <row r="827" spans="1:16" ht="25.5" x14ac:dyDescent="0.2">
      <c r="A827" s="363">
        <v>824</v>
      </c>
      <c r="B827" s="348">
        <v>44958</v>
      </c>
      <c r="C827" s="623">
        <v>44958</v>
      </c>
      <c r="D827" s="350" t="s">
        <v>96</v>
      </c>
      <c r="E827" s="350" t="s">
        <v>181</v>
      </c>
      <c r="F827" s="351">
        <v>391.91</v>
      </c>
      <c r="G827" s="350" t="s">
        <v>597</v>
      </c>
      <c r="H827" s="350" t="s">
        <v>124</v>
      </c>
      <c r="I827" s="352" t="s">
        <v>630</v>
      </c>
      <c r="J827" s="353" t="s">
        <v>577</v>
      </c>
      <c r="K827" s="354" t="s">
        <v>578</v>
      </c>
      <c r="L827" s="353">
        <v>359948285</v>
      </c>
      <c r="M827" s="379">
        <v>44958</v>
      </c>
      <c r="N827" s="70">
        <f t="shared" si="49"/>
        <v>2</v>
      </c>
      <c r="O827" s="70">
        <f t="shared" si="50"/>
        <v>2</v>
      </c>
      <c r="P827" s="135" t="str">
        <f t="shared" si="51"/>
        <v>Gastos_com_Pessoal</v>
      </c>
    </row>
    <row r="828" spans="1:16" ht="25.5" x14ac:dyDescent="0.2">
      <c r="A828" s="363">
        <v>825</v>
      </c>
      <c r="B828" s="348">
        <v>44958</v>
      </c>
      <c r="C828" s="623">
        <v>44958</v>
      </c>
      <c r="D828" s="350" t="s">
        <v>96</v>
      </c>
      <c r="E828" s="350" t="s">
        <v>183</v>
      </c>
      <c r="F828" s="351">
        <v>130.63999999999999</v>
      </c>
      <c r="G828" s="350" t="s">
        <v>598</v>
      </c>
      <c r="H828" s="350" t="s">
        <v>124</v>
      </c>
      <c r="I828" s="352" t="s">
        <v>630</v>
      </c>
      <c r="J828" s="353" t="s">
        <v>577</v>
      </c>
      <c r="K828" s="354" t="s">
        <v>578</v>
      </c>
      <c r="L828" s="353">
        <v>359948285</v>
      </c>
      <c r="M828" s="379">
        <v>44958</v>
      </c>
      <c r="N828" s="70">
        <f t="shared" si="49"/>
        <v>2</v>
      </c>
      <c r="O828" s="70">
        <f t="shared" si="50"/>
        <v>2</v>
      </c>
      <c r="P828" s="135" t="str">
        <f t="shared" si="51"/>
        <v>Gastos_com_Pessoal</v>
      </c>
    </row>
    <row r="829" spans="1:16" ht="36" x14ac:dyDescent="0.2">
      <c r="A829" s="363">
        <v>826</v>
      </c>
      <c r="B829" s="348">
        <v>44958</v>
      </c>
      <c r="C829" s="623">
        <v>44958</v>
      </c>
      <c r="D829" s="350" t="s">
        <v>96</v>
      </c>
      <c r="E829" s="350" t="s">
        <v>185</v>
      </c>
      <c r="F829" s="351">
        <v>372.84</v>
      </c>
      <c r="G829" s="350" t="s">
        <v>599</v>
      </c>
      <c r="H829" s="350" t="s">
        <v>124</v>
      </c>
      <c r="I829" s="352" t="s">
        <v>630</v>
      </c>
      <c r="J829" s="353" t="s">
        <v>577</v>
      </c>
      <c r="K829" s="354" t="s">
        <v>578</v>
      </c>
      <c r="L829" s="353">
        <v>359948285</v>
      </c>
      <c r="M829" s="379">
        <v>44958</v>
      </c>
      <c r="N829" s="70">
        <f t="shared" si="49"/>
        <v>2</v>
      </c>
      <c r="O829" s="70">
        <f t="shared" si="50"/>
        <v>2</v>
      </c>
      <c r="P829" s="135" t="str">
        <f t="shared" si="51"/>
        <v>Gastos_com_Pessoal</v>
      </c>
    </row>
    <row r="830" spans="1:16" ht="25.5" x14ac:dyDescent="0.2">
      <c r="A830" s="363">
        <v>827</v>
      </c>
      <c r="B830" s="355">
        <v>44958</v>
      </c>
      <c r="C830" s="623">
        <v>44958</v>
      </c>
      <c r="D830" s="350" t="s">
        <v>96</v>
      </c>
      <c r="E830" s="350" t="s">
        <v>177</v>
      </c>
      <c r="F830" s="351">
        <v>756.62</v>
      </c>
      <c r="G830" s="352" t="s">
        <v>604</v>
      </c>
      <c r="H830" s="350" t="s">
        <v>122</v>
      </c>
      <c r="I830" s="352" t="s">
        <v>1441</v>
      </c>
      <c r="J830" s="353" t="s">
        <v>605</v>
      </c>
      <c r="K830" s="354" t="s">
        <v>606</v>
      </c>
      <c r="L830" s="353" t="s">
        <v>1460</v>
      </c>
      <c r="M830" s="379">
        <v>44958</v>
      </c>
      <c r="N830" s="70">
        <f t="shared" si="49"/>
        <v>2</v>
      </c>
      <c r="O830" s="70">
        <f t="shared" si="50"/>
        <v>2</v>
      </c>
      <c r="P830" s="135" t="str">
        <f t="shared" si="51"/>
        <v>Gastos_com_Pessoal</v>
      </c>
    </row>
    <row r="831" spans="1:16" ht="25.5" x14ac:dyDescent="0.2">
      <c r="A831" s="363">
        <v>828</v>
      </c>
      <c r="B831" s="355">
        <v>44958</v>
      </c>
      <c r="C831" s="623">
        <v>44958</v>
      </c>
      <c r="D831" s="350" t="s">
        <v>96</v>
      </c>
      <c r="E831" s="350" t="s">
        <v>177</v>
      </c>
      <c r="F831" s="351">
        <v>6146.67</v>
      </c>
      <c r="G831" s="352" t="s">
        <v>604</v>
      </c>
      <c r="H831" s="350" t="s">
        <v>129</v>
      </c>
      <c r="I831" s="352" t="s">
        <v>1442</v>
      </c>
      <c r="J831" s="353" t="s">
        <v>605</v>
      </c>
      <c r="K831" s="354" t="s">
        <v>606</v>
      </c>
      <c r="L831" s="353" t="s">
        <v>1461</v>
      </c>
      <c r="M831" s="379">
        <v>44958</v>
      </c>
      <c r="N831" s="70">
        <f t="shared" si="49"/>
        <v>2</v>
      </c>
      <c r="O831" s="70">
        <f t="shared" si="50"/>
        <v>2</v>
      </c>
      <c r="P831" s="135" t="str">
        <f t="shared" si="51"/>
        <v>Gastos_com_Pessoal</v>
      </c>
    </row>
    <row r="832" spans="1:16" ht="25.5" x14ac:dyDescent="0.2">
      <c r="A832" s="363">
        <v>829</v>
      </c>
      <c r="B832" s="355">
        <v>44958</v>
      </c>
      <c r="C832" s="623">
        <v>44958</v>
      </c>
      <c r="D832" s="350" t="s">
        <v>96</v>
      </c>
      <c r="E832" s="350" t="s">
        <v>177</v>
      </c>
      <c r="F832" s="351">
        <v>4329.97</v>
      </c>
      <c r="G832" s="352" t="s">
        <v>604</v>
      </c>
      <c r="H832" s="350" t="s">
        <v>132</v>
      </c>
      <c r="I832" s="352" t="s">
        <v>689</v>
      </c>
      <c r="J832" s="353" t="s">
        <v>605</v>
      </c>
      <c r="K832" s="354" t="s">
        <v>606</v>
      </c>
      <c r="L832" s="353" t="s">
        <v>1462</v>
      </c>
      <c r="M832" s="379">
        <v>44958</v>
      </c>
      <c r="N832" s="70">
        <f t="shared" si="49"/>
        <v>2</v>
      </c>
      <c r="O832" s="70">
        <f t="shared" si="50"/>
        <v>2</v>
      </c>
      <c r="P832" s="135" t="str">
        <f t="shared" si="51"/>
        <v>Gastos_com_Pessoal</v>
      </c>
    </row>
    <row r="833" spans="1:16" ht="24" x14ac:dyDescent="0.2">
      <c r="A833" s="363">
        <v>830</v>
      </c>
      <c r="B833" s="348">
        <v>44959</v>
      </c>
      <c r="C833" s="623">
        <v>44927</v>
      </c>
      <c r="D833" s="350" t="s">
        <v>107</v>
      </c>
      <c r="E833" s="350" t="s">
        <v>356</v>
      </c>
      <c r="F833" s="351">
        <v>1001.22</v>
      </c>
      <c r="G833" s="350" t="s">
        <v>646</v>
      </c>
      <c r="H833" s="350" t="s">
        <v>122</v>
      </c>
      <c r="I833" s="352" t="s">
        <v>647</v>
      </c>
      <c r="J833" s="353" t="s">
        <v>554</v>
      </c>
      <c r="K833" s="354" t="s">
        <v>420</v>
      </c>
      <c r="L833" s="353">
        <v>232</v>
      </c>
      <c r="M833" s="379">
        <v>44949</v>
      </c>
      <c r="N833" s="70">
        <f t="shared" si="49"/>
        <v>2</v>
      </c>
      <c r="O833" s="70">
        <f t="shared" si="50"/>
        <v>1</v>
      </c>
      <c r="P833" s="135" t="str">
        <f t="shared" si="51"/>
        <v>Gastos_Gerais</v>
      </c>
    </row>
    <row r="834" spans="1:16" x14ac:dyDescent="0.2">
      <c r="A834" s="363">
        <v>831</v>
      </c>
      <c r="B834" s="348">
        <v>44959</v>
      </c>
      <c r="C834" s="623">
        <v>44927</v>
      </c>
      <c r="D834" s="350" t="s">
        <v>107</v>
      </c>
      <c r="E834" s="350" t="s">
        <v>368</v>
      </c>
      <c r="F834" s="351">
        <v>1131.69</v>
      </c>
      <c r="G834" s="350" t="s">
        <v>610</v>
      </c>
      <c r="H834" s="350" t="s">
        <v>124</v>
      </c>
      <c r="I834" s="352" t="s">
        <v>523</v>
      </c>
      <c r="J834" s="353" t="s">
        <v>554</v>
      </c>
      <c r="K834" s="354" t="s">
        <v>420</v>
      </c>
      <c r="L834" s="353">
        <v>27817</v>
      </c>
      <c r="M834" s="379">
        <v>44950</v>
      </c>
      <c r="N834" s="70">
        <f t="shared" si="49"/>
        <v>2</v>
      </c>
      <c r="O834" s="70">
        <f t="shared" si="50"/>
        <v>1</v>
      </c>
      <c r="P834" s="135" t="str">
        <f t="shared" si="51"/>
        <v>Gastos_Gerais</v>
      </c>
    </row>
    <row r="835" spans="1:16" ht="36" x14ac:dyDescent="0.2">
      <c r="A835" s="363">
        <v>832</v>
      </c>
      <c r="B835" s="348">
        <v>44959</v>
      </c>
      <c r="C835" s="623">
        <v>44927</v>
      </c>
      <c r="D835" s="350" t="s">
        <v>109</v>
      </c>
      <c r="E835" s="350" t="s">
        <v>377</v>
      </c>
      <c r="F835" s="351">
        <v>13966.8</v>
      </c>
      <c r="G835" s="350" t="s">
        <v>1463</v>
      </c>
      <c r="H835" s="350" t="s">
        <v>125</v>
      </c>
      <c r="I835" s="352" t="s">
        <v>424</v>
      </c>
      <c r="J835" s="353" t="s">
        <v>559</v>
      </c>
      <c r="K835" s="354" t="s">
        <v>420</v>
      </c>
      <c r="L835" s="353">
        <v>25</v>
      </c>
      <c r="M835" s="379">
        <v>44957</v>
      </c>
      <c r="N835" s="70">
        <f t="shared" si="49"/>
        <v>2</v>
      </c>
      <c r="O835" s="70">
        <f t="shared" si="50"/>
        <v>1</v>
      </c>
      <c r="P835" s="135" t="str">
        <f t="shared" si="51"/>
        <v>Aquisição_de_Bens_Permanentes</v>
      </c>
    </row>
    <row r="836" spans="1:16" ht="24" x14ac:dyDescent="0.2">
      <c r="A836" s="363">
        <v>833</v>
      </c>
      <c r="B836" s="348">
        <v>44959</v>
      </c>
      <c r="C836" s="623">
        <v>44927</v>
      </c>
      <c r="D836" s="350" t="s">
        <v>107</v>
      </c>
      <c r="E836" s="350" t="s">
        <v>298</v>
      </c>
      <c r="F836" s="351">
        <v>959.1</v>
      </c>
      <c r="G836" s="350" t="s">
        <v>1379</v>
      </c>
      <c r="H836" s="350" t="s">
        <v>125</v>
      </c>
      <c r="I836" s="352" t="s">
        <v>424</v>
      </c>
      <c r="J836" s="353" t="s">
        <v>559</v>
      </c>
      <c r="K836" s="354" t="s">
        <v>420</v>
      </c>
      <c r="L836" s="353">
        <v>25</v>
      </c>
      <c r="M836" s="379">
        <v>44957</v>
      </c>
      <c r="N836" s="70">
        <f t="shared" si="49"/>
        <v>2</v>
      </c>
      <c r="O836" s="70">
        <f t="shared" si="50"/>
        <v>1</v>
      </c>
      <c r="P836" s="135" t="str">
        <f t="shared" si="51"/>
        <v>Gastos_Gerais</v>
      </c>
    </row>
    <row r="837" spans="1:16" ht="36" x14ac:dyDescent="0.2">
      <c r="A837" s="363">
        <v>834</v>
      </c>
      <c r="B837" s="348">
        <v>44959</v>
      </c>
      <c r="C837" s="623">
        <v>44927</v>
      </c>
      <c r="D837" s="350" t="s">
        <v>109</v>
      </c>
      <c r="E837" s="350" t="s">
        <v>377</v>
      </c>
      <c r="F837" s="351">
        <v>2202.84</v>
      </c>
      <c r="G837" s="350" t="s">
        <v>1415</v>
      </c>
      <c r="H837" s="350" t="s">
        <v>125</v>
      </c>
      <c r="I837" s="352" t="s">
        <v>424</v>
      </c>
      <c r="J837" s="353" t="s">
        <v>559</v>
      </c>
      <c r="K837" s="354" t="s">
        <v>420</v>
      </c>
      <c r="L837" s="353">
        <v>25</v>
      </c>
      <c r="M837" s="379">
        <v>44957</v>
      </c>
      <c r="N837" s="70">
        <f t="shared" si="49"/>
        <v>2</v>
      </c>
      <c r="O837" s="70">
        <f t="shared" si="50"/>
        <v>1</v>
      </c>
      <c r="P837" s="135" t="str">
        <f t="shared" si="51"/>
        <v>Aquisição_de_Bens_Permanentes</v>
      </c>
    </row>
    <row r="838" spans="1:16" ht="24" x14ac:dyDescent="0.2">
      <c r="A838" s="363">
        <v>835</v>
      </c>
      <c r="B838" s="348">
        <v>44959</v>
      </c>
      <c r="C838" s="623">
        <v>44927</v>
      </c>
      <c r="D838" s="350" t="s">
        <v>107</v>
      </c>
      <c r="E838" s="350" t="s">
        <v>328</v>
      </c>
      <c r="F838" s="351">
        <v>396.49</v>
      </c>
      <c r="G838" s="350" t="s">
        <v>1464</v>
      </c>
      <c r="H838" s="350" t="s">
        <v>121</v>
      </c>
      <c r="I838" s="352" t="s">
        <v>1465</v>
      </c>
      <c r="J838" s="353" t="s">
        <v>559</v>
      </c>
      <c r="K838" s="354" t="s">
        <v>420</v>
      </c>
      <c r="L838" s="353">
        <v>65339</v>
      </c>
      <c r="M838" s="379">
        <v>44930</v>
      </c>
      <c r="N838" s="70">
        <f t="shared" si="49"/>
        <v>2</v>
      </c>
      <c r="O838" s="70">
        <f t="shared" si="50"/>
        <v>1</v>
      </c>
      <c r="P838" s="135" t="str">
        <f t="shared" si="51"/>
        <v>Gastos_Gerais</v>
      </c>
    </row>
    <row r="839" spans="1:16" ht="24" x14ac:dyDescent="0.2">
      <c r="A839" s="363">
        <v>836</v>
      </c>
      <c r="B839" s="348">
        <v>44959</v>
      </c>
      <c r="C839" s="623">
        <v>44927</v>
      </c>
      <c r="D839" s="350" t="s">
        <v>107</v>
      </c>
      <c r="E839" s="350" t="s">
        <v>328</v>
      </c>
      <c r="F839" s="351">
        <v>151.44999999999999</v>
      </c>
      <c r="G839" s="350" t="s">
        <v>1466</v>
      </c>
      <c r="H839" s="350" t="s">
        <v>121</v>
      </c>
      <c r="I839" s="352" t="s">
        <v>1465</v>
      </c>
      <c r="J839" s="353" t="s">
        <v>559</v>
      </c>
      <c r="K839" s="354" t="s">
        <v>420</v>
      </c>
      <c r="L839" s="353">
        <v>202328</v>
      </c>
      <c r="M839" s="379">
        <v>44930</v>
      </c>
      <c r="N839" s="70">
        <f t="shared" si="49"/>
        <v>2</v>
      </c>
      <c r="O839" s="70">
        <f t="shared" si="50"/>
        <v>1</v>
      </c>
      <c r="P839" s="135" t="str">
        <f t="shared" si="51"/>
        <v>Gastos_Gerais</v>
      </c>
    </row>
    <row r="840" spans="1:16" x14ac:dyDescent="0.2">
      <c r="A840" s="363">
        <v>837</v>
      </c>
      <c r="B840" s="348">
        <v>44959</v>
      </c>
      <c r="C840" s="623">
        <v>44958</v>
      </c>
      <c r="D840" s="350" t="s">
        <v>107</v>
      </c>
      <c r="E840" s="350" t="s">
        <v>320</v>
      </c>
      <c r="F840" s="351">
        <v>1500</v>
      </c>
      <c r="G840" s="350" t="s">
        <v>676</v>
      </c>
      <c r="H840" s="350" t="s">
        <v>127</v>
      </c>
      <c r="I840" s="352" t="s">
        <v>658</v>
      </c>
      <c r="J840" s="353" t="s">
        <v>554</v>
      </c>
      <c r="K840" s="354" t="s">
        <v>420</v>
      </c>
      <c r="L840" s="353">
        <v>2045857</v>
      </c>
      <c r="M840" s="379">
        <v>44960</v>
      </c>
      <c r="N840" s="70">
        <f t="shared" si="49"/>
        <v>2</v>
      </c>
      <c r="O840" s="70">
        <f t="shared" si="50"/>
        <v>2</v>
      </c>
      <c r="P840" s="135" t="str">
        <f t="shared" si="51"/>
        <v>Gastos_Gerais</v>
      </c>
    </row>
    <row r="841" spans="1:16" ht="24" x14ac:dyDescent="0.2">
      <c r="A841" s="363">
        <v>838</v>
      </c>
      <c r="B841" s="348">
        <v>44959</v>
      </c>
      <c r="C841" s="623">
        <v>44958</v>
      </c>
      <c r="D841" s="350" t="s">
        <v>107</v>
      </c>
      <c r="E841" s="350" t="s">
        <v>320</v>
      </c>
      <c r="F841" s="351">
        <v>1500</v>
      </c>
      <c r="G841" s="350" t="s">
        <v>657</v>
      </c>
      <c r="H841" s="350" t="s">
        <v>123</v>
      </c>
      <c r="I841" s="352" t="s">
        <v>658</v>
      </c>
      <c r="J841" s="353" t="s">
        <v>554</v>
      </c>
      <c r="K841" s="354" t="s">
        <v>420</v>
      </c>
      <c r="L841" s="353">
        <v>2045818</v>
      </c>
      <c r="M841" s="379">
        <v>44960</v>
      </c>
      <c r="N841" s="70">
        <f t="shared" si="49"/>
        <v>2</v>
      </c>
      <c r="O841" s="70">
        <f t="shared" si="50"/>
        <v>2</v>
      </c>
      <c r="P841" s="135" t="str">
        <f t="shared" si="51"/>
        <v>Gastos_Gerais</v>
      </c>
    </row>
    <row r="842" spans="1:16" ht="24" x14ac:dyDescent="0.2">
      <c r="A842" s="363">
        <v>839</v>
      </c>
      <c r="B842" s="348">
        <v>44959</v>
      </c>
      <c r="C842" s="623">
        <v>44958</v>
      </c>
      <c r="D842" s="350" t="s">
        <v>107</v>
      </c>
      <c r="E842" s="350" t="s">
        <v>346</v>
      </c>
      <c r="F842" s="351">
        <v>250</v>
      </c>
      <c r="G842" s="350" t="s">
        <v>1467</v>
      </c>
      <c r="H842" s="350" t="s">
        <v>131</v>
      </c>
      <c r="I842" s="352" t="s">
        <v>1468</v>
      </c>
      <c r="J842" s="353" t="s">
        <v>577</v>
      </c>
      <c r="K842" s="354" t="s">
        <v>420</v>
      </c>
      <c r="L842" s="353">
        <v>51</v>
      </c>
      <c r="M842" s="379">
        <v>44958</v>
      </c>
      <c r="N842" s="70">
        <f t="shared" si="49"/>
        <v>2</v>
      </c>
      <c r="O842" s="70">
        <f t="shared" si="50"/>
        <v>2</v>
      </c>
      <c r="P842" s="135" t="str">
        <f t="shared" si="51"/>
        <v>Gastos_Gerais</v>
      </c>
    </row>
    <row r="843" spans="1:16" ht="24" x14ac:dyDescent="0.2">
      <c r="A843" s="363">
        <v>840</v>
      </c>
      <c r="B843" s="348">
        <v>44959</v>
      </c>
      <c r="C843" s="623">
        <v>44958</v>
      </c>
      <c r="D843" s="350" t="s">
        <v>107</v>
      </c>
      <c r="E843" s="350" t="s">
        <v>346</v>
      </c>
      <c r="F843" s="351">
        <v>400</v>
      </c>
      <c r="G843" s="350" t="s">
        <v>1469</v>
      </c>
      <c r="H843" s="350" t="s">
        <v>131</v>
      </c>
      <c r="I843" s="352" t="s">
        <v>1468</v>
      </c>
      <c r="J843" s="353" t="s">
        <v>577</v>
      </c>
      <c r="K843" s="354" t="s">
        <v>420</v>
      </c>
      <c r="L843" s="353">
        <v>49</v>
      </c>
      <c r="M843" s="379">
        <v>44958</v>
      </c>
      <c r="N843" s="70">
        <f t="shared" si="49"/>
        <v>2</v>
      </c>
      <c r="O843" s="70">
        <f t="shared" si="50"/>
        <v>2</v>
      </c>
      <c r="P843" s="135" t="str">
        <f t="shared" si="51"/>
        <v>Gastos_Gerais</v>
      </c>
    </row>
    <row r="844" spans="1:16" ht="24" x14ac:dyDescent="0.2">
      <c r="A844" s="363">
        <v>841</v>
      </c>
      <c r="B844" s="348">
        <v>44959</v>
      </c>
      <c r="C844" s="623">
        <v>44958</v>
      </c>
      <c r="D844" s="350" t="s">
        <v>107</v>
      </c>
      <c r="E844" s="350" t="s">
        <v>346</v>
      </c>
      <c r="F844" s="351">
        <v>50</v>
      </c>
      <c r="G844" s="350" t="s">
        <v>1470</v>
      </c>
      <c r="H844" s="350" t="s">
        <v>131</v>
      </c>
      <c r="I844" s="352" t="s">
        <v>1468</v>
      </c>
      <c r="J844" s="353" t="s">
        <v>577</v>
      </c>
      <c r="K844" s="354" t="s">
        <v>420</v>
      </c>
      <c r="L844" s="353">
        <v>50</v>
      </c>
      <c r="M844" s="379">
        <v>44958</v>
      </c>
      <c r="N844" s="70">
        <f t="shared" si="49"/>
        <v>2</v>
      </c>
      <c r="O844" s="70">
        <f t="shared" si="50"/>
        <v>2</v>
      </c>
      <c r="P844" s="135" t="str">
        <f t="shared" si="51"/>
        <v>Gastos_Gerais</v>
      </c>
    </row>
    <row r="845" spans="1:16" ht="24" x14ac:dyDescent="0.2">
      <c r="A845" s="363">
        <v>842</v>
      </c>
      <c r="B845" s="348">
        <v>44959</v>
      </c>
      <c r="C845" s="623">
        <v>44927</v>
      </c>
      <c r="D845" s="350" t="s">
        <v>107</v>
      </c>
      <c r="E845" s="350" t="s">
        <v>328</v>
      </c>
      <c r="F845" s="351">
        <v>212</v>
      </c>
      <c r="G845" s="350" t="s">
        <v>644</v>
      </c>
      <c r="H845" s="350" t="s">
        <v>121</v>
      </c>
      <c r="I845" s="352" t="s">
        <v>1471</v>
      </c>
      <c r="J845" s="353" t="s">
        <v>577</v>
      </c>
      <c r="K845" s="354" t="s">
        <v>420</v>
      </c>
      <c r="L845" s="353">
        <v>20237</v>
      </c>
      <c r="M845" s="379">
        <v>44958</v>
      </c>
      <c r="N845" s="70">
        <f t="shared" si="49"/>
        <v>2</v>
      </c>
      <c r="O845" s="70">
        <f t="shared" si="50"/>
        <v>1</v>
      </c>
      <c r="P845" s="135" t="str">
        <f t="shared" si="51"/>
        <v>Gastos_Gerais</v>
      </c>
    </row>
    <row r="846" spans="1:16" ht="24" x14ac:dyDescent="0.2">
      <c r="A846" s="363">
        <v>843</v>
      </c>
      <c r="B846" s="348">
        <v>44959</v>
      </c>
      <c r="C846" s="623">
        <v>44958</v>
      </c>
      <c r="D846" s="350" t="s">
        <v>107</v>
      </c>
      <c r="E846" s="350" t="s">
        <v>362</v>
      </c>
      <c r="F846" s="351">
        <v>17.39</v>
      </c>
      <c r="G846" s="350" t="s">
        <v>1472</v>
      </c>
      <c r="H846" s="350" t="s">
        <v>127</v>
      </c>
      <c r="I846" s="352" t="s">
        <v>1275</v>
      </c>
      <c r="J846" s="353" t="s">
        <v>577</v>
      </c>
      <c r="K846" s="354" t="s">
        <v>420</v>
      </c>
      <c r="L846" s="353">
        <v>2023136</v>
      </c>
      <c r="M846" s="379">
        <v>44958</v>
      </c>
      <c r="N846" s="70">
        <f t="shared" si="49"/>
        <v>2</v>
      </c>
      <c r="O846" s="70">
        <f t="shared" si="50"/>
        <v>2</v>
      </c>
      <c r="P846" s="135" t="str">
        <f t="shared" si="51"/>
        <v>Gastos_Gerais</v>
      </c>
    </row>
    <row r="847" spans="1:16" ht="36" x14ac:dyDescent="0.2">
      <c r="A847" s="363">
        <v>844</v>
      </c>
      <c r="B847" s="348">
        <v>44959</v>
      </c>
      <c r="C847" s="623">
        <v>44958</v>
      </c>
      <c r="D847" s="350" t="s">
        <v>107</v>
      </c>
      <c r="E847" s="350" t="s">
        <v>334</v>
      </c>
      <c r="F847" s="351">
        <v>60</v>
      </c>
      <c r="G847" s="350" t="s">
        <v>1473</v>
      </c>
      <c r="H847" s="350" t="s">
        <v>124</v>
      </c>
      <c r="I847" s="352" t="s">
        <v>1032</v>
      </c>
      <c r="J847" s="353" t="s">
        <v>577</v>
      </c>
      <c r="K847" s="354" t="s">
        <v>578</v>
      </c>
      <c r="L847" s="353">
        <v>160180560</v>
      </c>
      <c r="M847" s="379">
        <v>44959</v>
      </c>
      <c r="N847" s="70">
        <f t="shared" si="49"/>
        <v>2</v>
      </c>
      <c r="O847" s="70">
        <f t="shared" si="50"/>
        <v>2</v>
      </c>
      <c r="P847" s="135" t="str">
        <f t="shared" si="51"/>
        <v>Gastos_Gerais</v>
      </c>
    </row>
    <row r="848" spans="1:16" ht="36" x14ac:dyDescent="0.2">
      <c r="A848" s="363">
        <v>845</v>
      </c>
      <c r="B848" s="348">
        <v>44959</v>
      </c>
      <c r="C848" s="623">
        <v>44958</v>
      </c>
      <c r="D848" s="350" t="s">
        <v>107</v>
      </c>
      <c r="E848" s="350" t="s">
        <v>334</v>
      </c>
      <c r="F848" s="351">
        <v>480</v>
      </c>
      <c r="G848" s="350" t="s">
        <v>1474</v>
      </c>
      <c r="H848" s="350" t="s">
        <v>120</v>
      </c>
      <c r="I848" s="352" t="s">
        <v>1475</v>
      </c>
      <c r="J848" s="353" t="s">
        <v>577</v>
      </c>
      <c r="K848" s="354" t="s">
        <v>578</v>
      </c>
      <c r="L848" s="353">
        <v>160180560</v>
      </c>
      <c r="M848" s="379">
        <v>44959</v>
      </c>
      <c r="N848" s="70">
        <f t="shared" si="49"/>
        <v>2</v>
      </c>
      <c r="O848" s="70">
        <f t="shared" si="50"/>
        <v>2</v>
      </c>
      <c r="P848" s="135" t="str">
        <f t="shared" si="51"/>
        <v>Gastos_Gerais</v>
      </c>
    </row>
    <row r="849" spans="1:16" ht="24" x14ac:dyDescent="0.2">
      <c r="A849" s="363">
        <v>846</v>
      </c>
      <c r="B849" s="348">
        <v>44959</v>
      </c>
      <c r="C849" s="623">
        <v>44958</v>
      </c>
      <c r="D849" s="350" t="s">
        <v>107</v>
      </c>
      <c r="E849" s="350" t="s">
        <v>332</v>
      </c>
      <c r="F849" s="351">
        <v>218.61</v>
      </c>
      <c r="G849" s="350" t="s">
        <v>1476</v>
      </c>
      <c r="H849" s="350" t="s">
        <v>120</v>
      </c>
      <c r="I849" s="352" t="s">
        <v>1475</v>
      </c>
      <c r="J849" s="353" t="s">
        <v>577</v>
      </c>
      <c r="K849" s="354" t="s">
        <v>578</v>
      </c>
      <c r="L849" s="353">
        <v>160180560</v>
      </c>
      <c r="M849" s="379">
        <v>44959</v>
      </c>
      <c r="N849" s="70">
        <f t="shared" si="49"/>
        <v>2</v>
      </c>
      <c r="O849" s="70">
        <f t="shared" si="50"/>
        <v>2</v>
      </c>
      <c r="P849" s="135" t="str">
        <f t="shared" si="51"/>
        <v>Gastos_Gerais</v>
      </c>
    </row>
    <row r="850" spans="1:16" ht="24" x14ac:dyDescent="0.2">
      <c r="A850" s="363">
        <v>847</v>
      </c>
      <c r="B850" s="348">
        <v>44959</v>
      </c>
      <c r="C850" s="623">
        <v>44958</v>
      </c>
      <c r="D850" s="350" t="s">
        <v>107</v>
      </c>
      <c r="E850" s="350" t="s">
        <v>334</v>
      </c>
      <c r="F850" s="351">
        <v>60</v>
      </c>
      <c r="G850" s="350" t="s">
        <v>1477</v>
      </c>
      <c r="H850" s="350" t="s">
        <v>122</v>
      </c>
      <c r="I850" s="352" t="s">
        <v>1478</v>
      </c>
      <c r="J850" s="353" t="s">
        <v>577</v>
      </c>
      <c r="K850" s="354" t="s">
        <v>578</v>
      </c>
      <c r="L850" s="353">
        <v>160180560</v>
      </c>
      <c r="M850" s="379">
        <v>44959</v>
      </c>
      <c r="N850" s="70">
        <f t="shared" si="49"/>
        <v>2</v>
      </c>
      <c r="O850" s="70">
        <f t="shared" si="50"/>
        <v>2</v>
      </c>
      <c r="P850" s="135" t="str">
        <f t="shared" si="51"/>
        <v>Gastos_Gerais</v>
      </c>
    </row>
    <row r="851" spans="1:16" ht="24" x14ac:dyDescent="0.2">
      <c r="A851" s="363">
        <v>848</v>
      </c>
      <c r="B851" s="348">
        <v>44959</v>
      </c>
      <c r="C851" s="623">
        <v>44958</v>
      </c>
      <c r="D851" s="350" t="s">
        <v>107</v>
      </c>
      <c r="E851" s="350" t="s">
        <v>334</v>
      </c>
      <c r="F851" s="351">
        <v>120</v>
      </c>
      <c r="G851" s="350" t="s">
        <v>1479</v>
      </c>
      <c r="H851" s="350" t="s">
        <v>122</v>
      </c>
      <c r="I851" s="352" t="s">
        <v>1480</v>
      </c>
      <c r="J851" s="353" t="s">
        <v>577</v>
      </c>
      <c r="K851" s="354" t="s">
        <v>578</v>
      </c>
      <c r="L851" s="353">
        <v>160180560</v>
      </c>
      <c r="M851" s="379">
        <v>44959</v>
      </c>
      <c r="N851" s="70">
        <f t="shared" si="49"/>
        <v>2</v>
      </c>
      <c r="O851" s="70">
        <f t="shared" si="50"/>
        <v>2</v>
      </c>
      <c r="P851" s="135" t="str">
        <f t="shared" si="51"/>
        <v>Gastos_Gerais</v>
      </c>
    </row>
    <row r="852" spans="1:16" ht="24" x14ac:dyDescent="0.2">
      <c r="A852" s="363">
        <v>849</v>
      </c>
      <c r="B852" s="348">
        <v>44959</v>
      </c>
      <c r="C852" s="623">
        <v>44958</v>
      </c>
      <c r="D852" s="350" t="s">
        <v>107</v>
      </c>
      <c r="E852" s="350" t="s">
        <v>334</v>
      </c>
      <c r="F852" s="351">
        <v>120</v>
      </c>
      <c r="G852" s="350" t="s">
        <v>1249</v>
      </c>
      <c r="H852" s="350" t="s">
        <v>131</v>
      </c>
      <c r="I852" s="352" t="s">
        <v>660</v>
      </c>
      <c r="J852" s="353" t="s">
        <v>577</v>
      </c>
      <c r="K852" s="354" t="s">
        <v>578</v>
      </c>
      <c r="L852" s="353">
        <v>160180560</v>
      </c>
      <c r="M852" s="379">
        <v>44959</v>
      </c>
      <c r="N852" s="70">
        <f t="shared" si="49"/>
        <v>2</v>
      </c>
      <c r="O852" s="70">
        <f t="shared" si="50"/>
        <v>2</v>
      </c>
      <c r="P852" s="135" t="str">
        <f t="shared" si="51"/>
        <v>Gastos_Gerais</v>
      </c>
    </row>
    <row r="853" spans="1:16" ht="24" x14ac:dyDescent="0.2">
      <c r="A853" s="363">
        <v>850</v>
      </c>
      <c r="B853" s="348">
        <v>44959</v>
      </c>
      <c r="C853" s="623">
        <v>44958</v>
      </c>
      <c r="D853" s="350" t="s">
        <v>107</v>
      </c>
      <c r="E853" s="350" t="s">
        <v>334</v>
      </c>
      <c r="F853" s="351">
        <v>60</v>
      </c>
      <c r="G853" s="350" t="s">
        <v>1481</v>
      </c>
      <c r="H853" s="350" t="s">
        <v>122</v>
      </c>
      <c r="I853" s="352" t="s">
        <v>1482</v>
      </c>
      <c r="J853" s="353" t="s">
        <v>577</v>
      </c>
      <c r="K853" s="354" t="s">
        <v>578</v>
      </c>
      <c r="L853" s="353">
        <v>160180560</v>
      </c>
      <c r="M853" s="379">
        <v>44959</v>
      </c>
      <c r="N853" s="70">
        <f t="shared" si="49"/>
        <v>2</v>
      </c>
      <c r="O853" s="70">
        <f t="shared" si="50"/>
        <v>2</v>
      </c>
      <c r="P853" s="135" t="str">
        <f t="shared" si="51"/>
        <v>Gastos_Gerais</v>
      </c>
    </row>
    <row r="854" spans="1:16" ht="24" x14ac:dyDescent="0.2">
      <c r="A854" s="363">
        <v>851</v>
      </c>
      <c r="B854" s="348">
        <v>44959</v>
      </c>
      <c r="C854" s="623">
        <v>44958</v>
      </c>
      <c r="D854" s="350" t="s">
        <v>107</v>
      </c>
      <c r="E854" s="350" t="s">
        <v>334</v>
      </c>
      <c r="F854" s="351">
        <v>60</v>
      </c>
      <c r="G854" s="350" t="s">
        <v>1483</v>
      </c>
      <c r="H854" s="350" t="s">
        <v>127</v>
      </c>
      <c r="I854" s="352" t="s">
        <v>1484</v>
      </c>
      <c r="J854" s="353" t="s">
        <v>577</v>
      </c>
      <c r="K854" s="354" t="s">
        <v>578</v>
      </c>
      <c r="L854" s="353">
        <v>160180560</v>
      </c>
      <c r="M854" s="379">
        <v>44959</v>
      </c>
      <c r="N854" s="70">
        <f t="shared" si="49"/>
        <v>2</v>
      </c>
      <c r="O854" s="70">
        <f t="shared" si="50"/>
        <v>2</v>
      </c>
      <c r="P854" s="135" t="str">
        <f t="shared" si="51"/>
        <v>Gastos_Gerais</v>
      </c>
    </row>
    <row r="855" spans="1:16" ht="24" x14ac:dyDescent="0.2">
      <c r="A855" s="363">
        <v>852</v>
      </c>
      <c r="B855" s="348">
        <v>44959</v>
      </c>
      <c r="C855" s="623">
        <v>44958</v>
      </c>
      <c r="D855" s="350" t="s">
        <v>107</v>
      </c>
      <c r="E855" s="350" t="s">
        <v>334</v>
      </c>
      <c r="F855" s="351">
        <v>120</v>
      </c>
      <c r="G855" s="350" t="s">
        <v>1246</v>
      </c>
      <c r="H855" s="350" t="s">
        <v>131</v>
      </c>
      <c r="I855" s="352" t="s">
        <v>1485</v>
      </c>
      <c r="J855" s="353" t="s">
        <v>577</v>
      </c>
      <c r="K855" s="354" t="s">
        <v>578</v>
      </c>
      <c r="L855" s="353">
        <v>160180560</v>
      </c>
      <c r="M855" s="379">
        <v>44959</v>
      </c>
      <c r="N855" s="70">
        <f t="shared" si="49"/>
        <v>2</v>
      </c>
      <c r="O855" s="70">
        <f t="shared" si="50"/>
        <v>2</v>
      </c>
      <c r="P855" s="135" t="str">
        <f t="shared" si="51"/>
        <v>Gastos_Gerais</v>
      </c>
    </row>
    <row r="856" spans="1:16" ht="24" x14ac:dyDescent="0.2">
      <c r="A856" s="363">
        <v>853</v>
      </c>
      <c r="B856" s="348">
        <v>44959</v>
      </c>
      <c r="C856" s="623">
        <v>44958</v>
      </c>
      <c r="D856" s="350" t="s">
        <v>107</v>
      </c>
      <c r="E856" s="350" t="s">
        <v>334</v>
      </c>
      <c r="F856" s="351">
        <v>120</v>
      </c>
      <c r="G856" s="350" t="s">
        <v>1486</v>
      </c>
      <c r="H856" s="350" t="s">
        <v>122</v>
      </c>
      <c r="I856" s="352" t="s">
        <v>1487</v>
      </c>
      <c r="J856" s="353" t="s">
        <v>577</v>
      </c>
      <c r="K856" s="354" t="s">
        <v>578</v>
      </c>
      <c r="L856" s="353">
        <v>160180560</v>
      </c>
      <c r="M856" s="379">
        <v>44959</v>
      </c>
      <c r="N856" s="70">
        <f t="shared" si="49"/>
        <v>2</v>
      </c>
      <c r="O856" s="70">
        <f t="shared" si="50"/>
        <v>2</v>
      </c>
      <c r="P856" s="135" t="str">
        <f t="shared" si="51"/>
        <v>Gastos_Gerais</v>
      </c>
    </row>
    <row r="857" spans="1:16" ht="48" x14ac:dyDescent="0.2">
      <c r="A857" s="363">
        <v>854</v>
      </c>
      <c r="B857" s="348">
        <v>44959</v>
      </c>
      <c r="C857" s="623">
        <v>44958</v>
      </c>
      <c r="D857" s="350" t="s">
        <v>107</v>
      </c>
      <c r="E857" s="350" t="s">
        <v>334</v>
      </c>
      <c r="F857" s="351">
        <v>600</v>
      </c>
      <c r="G857" s="350" t="s">
        <v>1488</v>
      </c>
      <c r="H857" s="350" t="s">
        <v>120</v>
      </c>
      <c r="I857" s="352" t="s">
        <v>1489</v>
      </c>
      <c r="J857" s="353" t="s">
        <v>577</v>
      </c>
      <c r="K857" s="354" t="s">
        <v>578</v>
      </c>
      <c r="L857" s="353">
        <v>160180560</v>
      </c>
      <c r="M857" s="379">
        <v>44959</v>
      </c>
      <c r="N857" s="70">
        <f t="shared" si="49"/>
        <v>2</v>
      </c>
      <c r="O857" s="70">
        <f t="shared" si="50"/>
        <v>2</v>
      </c>
      <c r="P857" s="135" t="str">
        <f t="shared" si="51"/>
        <v>Gastos_Gerais</v>
      </c>
    </row>
    <row r="858" spans="1:16" ht="25.5" x14ac:dyDescent="0.2">
      <c r="A858" s="363">
        <v>855</v>
      </c>
      <c r="B858" s="348">
        <v>44959</v>
      </c>
      <c r="C858" s="623">
        <v>44958</v>
      </c>
      <c r="D858" s="350" t="s">
        <v>96</v>
      </c>
      <c r="E858" s="350" t="s">
        <v>179</v>
      </c>
      <c r="F858" s="351">
        <v>144.03</v>
      </c>
      <c r="G858" s="350" t="s">
        <v>595</v>
      </c>
      <c r="H858" s="350" t="s">
        <v>121</v>
      </c>
      <c r="I858" s="352" t="s">
        <v>1490</v>
      </c>
      <c r="J858" s="353" t="s">
        <v>577</v>
      </c>
      <c r="K858" s="354" t="s">
        <v>578</v>
      </c>
      <c r="L858" s="353">
        <v>160180560</v>
      </c>
      <c r="M858" s="379">
        <v>44959</v>
      </c>
      <c r="N858" s="70">
        <f t="shared" si="49"/>
        <v>2</v>
      </c>
      <c r="O858" s="70">
        <f t="shared" si="50"/>
        <v>2</v>
      </c>
      <c r="P858" s="135" t="str">
        <f t="shared" si="51"/>
        <v>Gastos_com_Pessoal</v>
      </c>
    </row>
    <row r="859" spans="1:16" ht="25.5" x14ac:dyDescent="0.2">
      <c r="A859" s="363">
        <v>856</v>
      </c>
      <c r="B859" s="348">
        <v>44959</v>
      </c>
      <c r="C859" s="623">
        <v>44958</v>
      </c>
      <c r="D859" s="350" t="s">
        <v>96</v>
      </c>
      <c r="E859" s="350" t="s">
        <v>181</v>
      </c>
      <c r="F859" s="351">
        <v>1681.28</v>
      </c>
      <c r="G859" s="350" t="s">
        <v>597</v>
      </c>
      <c r="H859" s="350" t="s">
        <v>121</v>
      </c>
      <c r="I859" s="352" t="s">
        <v>1490</v>
      </c>
      <c r="J859" s="353" t="s">
        <v>577</v>
      </c>
      <c r="K859" s="354" t="s">
        <v>578</v>
      </c>
      <c r="L859" s="353">
        <v>160180560</v>
      </c>
      <c r="M859" s="379">
        <v>44959</v>
      </c>
      <c r="N859" s="70">
        <f t="shared" si="49"/>
        <v>2</v>
      </c>
      <c r="O859" s="70">
        <f t="shared" si="50"/>
        <v>2</v>
      </c>
      <c r="P859" s="135" t="str">
        <f t="shared" si="51"/>
        <v>Gastos_com_Pessoal</v>
      </c>
    </row>
    <row r="860" spans="1:16" ht="25.5" x14ac:dyDescent="0.2">
      <c r="A860" s="363">
        <v>857</v>
      </c>
      <c r="B860" s="348">
        <v>44959</v>
      </c>
      <c r="C860" s="623">
        <v>44958</v>
      </c>
      <c r="D860" s="350" t="s">
        <v>96</v>
      </c>
      <c r="E860" s="350" t="s">
        <v>183</v>
      </c>
      <c r="F860" s="351">
        <v>560.42999999999995</v>
      </c>
      <c r="G860" s="350" t="s">
        <v>598</v>
      </c>
      <c r="H860" s="350" t="s">
        <v>121</v>
      </c>
      <c r="I860" s="352" t="s">
        <v>1490</v>
      </c>
      <c r="J860" s="353" t="s">
        <v>577</v>
      </c>
      <c r="K860" s="354" t="s">
        <v>578</v>
      </c>
      <c r="L860" s="353">
        <v>160180560</v>
      </c>
      <c r="M860" s="379">
        <v>44959</v>
      </c>
      <c r="N860" s="70">
        <f t="shared" si="49"/>
        <v>2</v>
      </c>
      <c r="O860" s="70">
        <f t="shared" si="50"/>
        <v>2</v>
      </c>
      <c r="P860" s="135" t="str">
        <f t="shared" si="51"/>
        <v>Gastos_com_Pessoal</v>
      </c>
    </row>
    <row r="861" spans="1:16" ht="36" x14ac:dyDescent="0.2">
      <c r="A861" s="363">
        <v>858</v>
      </c>
      <c r="B861" s="348">
        <v>44959</v>
      </c>
      <c r="C861" s="623">
        <v>44958</v>
      </c>
      <c r="D861" s="350" t="s">
        <v>96</v>
      </c>
      <c r="E861" s="350" t="s">
        <v>185</v>
      </c>
      <c r="F861" s="351">
        <v>2080.79</v>
      </c>
      <c r="G861" s="350" t="s">
        <v>599</v>
      </c>
      <c r="H861" s="350" t="s">
        <v>121</v>
      </c>
      <c r="I861" s="352" t="s">
        <v>1490</v>
      </c>
      <c r="J861" s="353" t="s">
        <v>577</v>
      </c>
      <c r="K861" s="354" t="s">
        <v>578</v>
      </c>
      <c r="L861" s="353">
        <v>160180560</v>
      </c>
      <c r="M861" s="379">
        <v>44959</v>
      </c>
      <c r="N861" s="70">
        <f t="shared" si="49"/>
        <v>2</v>
      </c>
      <c r="O861" s="70">
        <f t="shared" si="50"/>
        <v>2</v>
      </c>
      <c r="P861" s="135" t="str">
        <f t="shared" si="51"/>
        <v>Gastos_com_Pessoal</v>
      </c>
    </row>
    <row r="862" spans="1:16" ht="24" x14ac:dyDescent="0.2">
      <c r="A862" s="363">
        <v>859</v>
      </c>
      <c r="B862" s="348">
        <v>44959</v>
      </c>
      <c r="C862" s="623">
        <v>44958</v>
      </c>
      <c r="D862" s="350" t="s">
        <v>107</v>
      </c>
      <c r="E862" s="350" t="s">
        <v>334</v>
      </c>
      <c r="F862" s="351">
        <v>120</v>
      </c>
      <c r="G862" s="350" t="s">
        <v>1491</v>
      </c>
      <c r="H862" s="350" t="s">
        <v>131</v>
      </c>
      <c r="I862" s="352" t="s">
        <v>1492</v>
      </c>
      <c r="J862" s="353" t="s">
        <v>577</v>
      </c>
      <c r="K862" s="354" t="s">
        <v>578</v>
      </c>
      <c r="L862" s="353">
        <v>160180560</v>
      </c>
      <c r="M862" s="379">
        <v>44959</v>
      </c>
      <c r="N862" s="70">
        <f t="shared" si="49"/>
        <v>2</v>
      </c>
      <c r="O862" s="70">
        <f t="shared" si="50"/>
        <v>2</v>
      </c>
      <c r="P862" s="135" t="str">
        <f t="shared" si="51"/>
        <v>Gastos_Gerais</v>
      </c>
    </row>
    <row r="863" spans="1:16" ht="36" x14ac:dyDescent="0.2">
      <c r="A863" s="363">
        <v>860</v>
      </c>
      <c r="B863" s="348">
        <v>44959</v>
      </c>
      <c r="C863" s="623">
        <v>44958</v>
      </c>
      <c r="D863" s="350" t="s">
        <v>107</v>
      </c>
      <c r="E863" s="350" t="s">
        <v>334</v>
      </c>
      <c r="F863" s="351">
        <v>600</v>
      </c>
      <c r="G863" s="350" t="s">
        <v>1493</v>
      </c>
      <c r="H863" s="350" t="s">
        <v>120</v>
      </c>
      <c r="I863" s="352" t="s">
        <v>1494</v>
      </c>
      <c r="J863" s="353" t="s">
        <v>577</v>
      </c>
      <c r="K863" s="354" t="s">
        <v>578</v>
      </c>
      <c r="L863" s="353">
        <v>160180560</v>
      </c>
      <c r="M863" s="379">
        <v>44959</v>
      </c>
      <c r="N863" s="70">
        <f t="shared" si="49"/>
        <v>2</v>
      </c>
      <c r="O863" s="70">
        <f t="shared" si="50"/>
        <v>2</v>
      </c>
      <c r="P863" s="135" t="str">
        <f t="shared" si="51"/>
        <v>Gastos_Gerais</v>
      </c>
    </row>
    <row r="864" spans="1:16" ht="24" x14ac:dyDescent="0.2">
      <c r="A864" s="363">
        <v>861</v>
      </c>
      <c r="B864" s="348">
        <v>44959</v>
      </c>
      <c r="C864" s="623">
        <v>44958</v>
      </c>
      <c r="D864" s="350" t="s">
        <v>107</v>
      </c>
      <c r="E864" s="350" t="s">
        <v>334</v>
      </c>
      <c r="F864" s="351">
        <v>60</v>
      </c>
      <c r="G864" s="350" t="s">
        <v>1495</v>
      </c>
      <c r="H864" s="350" t="s">
        <v>127</v>
      </c>
      <c r="I864" s="352" t="s">
        <v>1496</v>
      </c>
      <c r="J864" s="353" t="s">
        <v>577</v>
      </c>
      <c r="K864" s="354" t="s">
        <v>578</v>
      </c>
      <c r="L864" s="353">
        <v>160180560</v>
      </c>
      <c r="M864" s="379">
        <v>44959</v>
      </c>
      <c r="N864" s="70">
        <f t="shared" si="49"/>
        <v>2</v>
      </c>
      <c r="O864" s="70">
        <f t="shared" si="50"/>
        <v>2</v>
      </c>
      <c r="P864" s="135" t="str">
        <f t="shared" si="51"/>
        <v>Gastos_Gerais</v>
      </c>
    </row>
    <row r="865" spans="1:16" x14ac:dyDescent="0.2">
      <c r="A865" s="363">
        <v>862</v>
      </c>
      <c r="B865" s="348">
        <v>44959</v>
      </c>
      <c r="C865" s="623">
        <v>44958</v>
      </c>
      <c r="D865" s="350" t="s">
        <v>107</v>
      </c>
      <c r="E865" s="350" t="s">
        <v>278</v>
      </c>
      <c r="F865" s="351">
        <v>65.599999999999994</v>
      </c>
      <c r="G865" s="350" t="s">
        <v>1497</v>
      </c>
      <c r="H865" s="350" t="s">
        <v>119</v>
      </c>
      <c r="I865" s="352" t="s">
        <v>632</v>
      </c>
      <c r="J865" s="353" t="s">
        <v>633</v>
      </c>
      <c r="K865" s="354" t="s">
        <v>634</v>
      </c>
      <c r="L865" s="353" t="s">
        <v>515</v>
      </c>
      <c r="M865" s="379">
        <v>44959</v>
      </c>
      <c r="N865" s="70">
        <f t="shared" si="49"/>
        <v>2</v>
      </c>
      <c r="O865" s="70">
        <f t="shared" si="50"/>
        <v>2</v>
      </c>
      <c r="P865" s="135" t="str">
        <f t="shared" si="51"/>
        <v>Gastos_Gerais</v>
      </c>
    </row>
    <row r="866" spans="1:16" ht="24" x14ac:dyDescent="0.2">
      <c r="A866" s="363">
        <v>863</v>
      </c>
      <c r="B866" s="348">
        <v>44960</v>
      </c>
      <c r="C866" s="623">
        <v>44927</v>
      </c>
      <c r="D866" s="350" t="s">
        <v>107</v>
      </c>
      <c r="E866" s="350" t="s">
        <v>224</v>
      </c>
      <c r="F866" s="351">
        <v>860.65</v>
      </c>
      <c r="G866" s="350" t="s">
        <v>1390</v>
      </c>
      <c r="H866" s="350" t="s">
        <v>124</v>
      </c>
      <c r="I866" s="352" t="s">
        <v>635</v>
      </c>
      <c r="J866" s="353" t="s">
        <v>554</v>
      </c>
      <c r="K866" s="354" t="s">
        <v>555</v>
      </c>
      <c r="L866" s="353" t="s">
        <v>1498</v>
      </c>
      <c r="M866" s="379">
        <v>44960</v>
      </c>
      <c r="N866" s="70">
        <f t="shared" si="49"/>
        <v>2</v>
      </c>
      <c r="O866" s="70">
        <f t="shared" si="50"/>
        <v>1</v>
      </c>
      <c r="P866" s="135" t="str">
        <f t="shared" si="51"/>
        <v>Gastos_Gerais</v>
      </c>
    </row>
    <row r="867" spans="1:16" ht="24" x14ac:dyDescent="0.2">
      <c r="A867" s="363">
        <v>864</v>
      </c>
      <c r="B867" s="348">
        <v>44960</v>
      </c>
      <c r="C867" s="623">
        <v>44927</v>
      </c>
      <c r="D867" s="350" t="s">
        <v>107</v>
      </c>
      <c r="E867" s="350" t="s">
        <v>328</v>
      </c>
      <c r="F867" s="351">
        <v>302.99</v>
      </c>
      <c r="G867" s="350" t="s">
        <v>1499</v>
      </c>
      <c r="H867" s="350" t="s">
        <v>129</v>
      </c>
      <c r="I867" s="352" t="s">
        <v>1500</v>
      </c>
      <c r="J867" s="353" t="s">
        <v>554</v>
      </c>
      <c r="K867" s="354" t="s">
        <v>420</v>
      </c>
      <c r="L867" s="353">
        <v>1204432</v>
      </c>
      <c r="M867" s="379">
        <v>44932</v>
      </c>
      <c r="N867" s="70">
        <f t="shared" si="49"/>
        <v>2</v>
      </c>
      <c r="O867" s="70">
        <f t="shared" si="50"/>
        <v>1</v>
      </c>
      <c r="P867" s="135" t="str">
        <f t="shared" si="51"/>
        <v>Gastos_Gerais</v>
      </c>
    </row>
    <row r="868" spans="1:16" x14ac:dyDescent="0.2">
      <c r="A868" s="363">
        <v>865</v>
      </c>
      <c r="B868" s="348">
        <v>44960</v>
      </c>
      <c r="C868" s="623">
        <v>44927</v>
      </c>
      <c r="D868" s="350" t="s">
        <v>107</v>
      </c>
      <c r="E868" s="350" t="s">
        <v>328</v>
      </c>
      <c r="F868" s="351">
        <v>177.66</v>
      </c>
      <c r="G868" s="350" t="s">
        <v>1501</v>
      </c>
      <c r="H868" s="350" t="s">
        <v>129</v>
      </c>
      <c r="I868" s="352" t="s">
        <v>1500</v>
      </c>
      <c r="J868" s="353" t="s">
        <v>554</v>
      </c>
      <c r="K868" s="354" t="s">
        <v>420</v>
      </c>
      <c r="L868" s="353">
        <v>2023149</v>
      </c>
      <c r="M868" s="379">
        <v>44932</v>
      </c>
      <c r="N868" s="70">
        <f t="shared" si="49"/>
        <v>2</v>
      </c>
      <c r="O868" s="70">
        <f t="shared" si="50"/>
        <v>1</v>
      </c>
      <c r="P868" s="135" t="str">
        <f t="shared" si="51"/>
        <v>Gastos_Gerais</v>
      </c>
    </row>
    <row r="869" spans="1:16" x14ac:dyDescent="0.2">
      <c r="A869" s="363">
        <v>866</v>
      </c>
      <c r="B869" s="348">
        <v>44960</v>
      </c>
      <c r="C869" s="623">
        <v>44927</v>
      </c>
      <c r="D869" s="350" t="s">
        <v>107</v>
      </c>
      <c r="E869" s="350" t="s">
        <v>328</v>
      </c>
      <c r="F869" s="351">
        <v>360</v>
      </c>
      <c r="G869" s="350" t="s">
        <v>1502</v>
      </c>
      <c r="H869" s="350" t="s">
        <v>129</v>
      </c>
      <c r="I869" s="352" t="s">
        <v>1500</v>
      </c>
      <c r="J869" s="353" t="s">
        <v>554</v>
      </c>
      <c r="K869" s="354" t="s">
        <v>420</v>
      </c>
      <c r="L869" s="353">
        <v>1204448</v>
      </c>
      <c r="M869" s="379">
        <v>44932</v>
      </c>
      <c r="N869" s="70">
        <f t="shared" si="49"/>
        <v>2</v>
      </c>
      <c r="O869" s="70">
        <f t="shared" si="50"/>
        <v>1</v>
      </c>
      <c r="P869" s="135" t="str">
        <f t="shared" si="51"/>
        <v>Gastos_Gerais</v>
      </c>
    </row>
    <row r="870" spans="1:16" x14ac:dyDescent="0.2">
      <c r="A870" s="363">
        <v>867</v>
      </c>
      <c r="B870" s="348">
        <v>44960</v>
      </c>
      <c r="C870" s="623">
        <v>44927</v>
      </c>
      <c r="D870" s="350" t="s">
        <v>107</v>
      </c>
      <c r="E870" s="350" t="s">
        <v>328</v>
      </c>
      <c r="F870" s="351">
        <v>132.15</v>
      </c>
      <c r="G870" s="350" t="s">
        <v>1503</v>
      </c>
      <c r="H870" s="350" t="s">
        <v>129</v>
      </c>
      <c r="I870" s="352" t="s">
        <v>1500</v>
      </c>
      <c r="J870" s="353" t="s">
        <v>554</v>
      </c>
      <c r="K870" s="354" t="s">
        <v>420</v>
      </c>
      <c r="L870" s="353">
        <v>2023153</v>
      </c>
      <c r="M870" s="379">
        <v>44932</v>
      </c>
      <c r="N870" s="70">
        <f t="shared" si="49"/>
        <v>2</v>
      </c>
      <c r="O870" s="70">
        <f t="shared" si="50"/>
        <v>1</v>
      </c>
      <c r="P870" s="135" t="str">
        <f t="shared" si="51"/>
        <v>Gastos_Gerais</v>
      </c>
    </row>
    <row r="871" spans="1:16" ht="24" x14ac:dyDescent="0.2">
      <c r="A871" s="363">
        <v>868</v>
      </c>
      <c r="B871" s="348">
        <v>44960</v>
      </c>
      <c r="C871" s="623">
        <v>44927</v>
      </c>
      <c r="D871" s="350" t="s">
        <v>107</v>
      </c>
      <c r="E871" s="350" t="s">
        <v>346</v>
      </c>
      <c r="F871" s="351">
        <v>168.94</v>
      </c>
      <c r="G871" s="350" t="s">
        <v>1504</v>
      </c>
      <c r="H871" s="350" t="s">
        <v>127</v>
      </c>
      <c r="I871" s="352" t="s">
        <v>656</v>
      </c>
      <c r="J871" s="353" t="s">
        <v>554</v>
      </c>
      <c r="K871" s="354" t="s">
        <v>420</v>
      </c>
      <c r="L871" s="353">
        <v>113</v>
      </c>
      <c r="M871" s="379">
        <v>44956</v>
      </c>
      <c r="N871" s="70">
        <f t="shared" si="49"/>
        <v>2</v>
      </c>
      <c r="O871" s="70">
        <f t="shared" si="50"/>
        <v>1</v>
      </c>
      <c r="P871" s="135" t="str">
        <f t="shared" si="51"/>
        <v>Gastos_Gerais</v>
      </c>
    </row>
    <row r="872" spans="1:16" ht="60" x14ac:dyDescent="0.2">
      <c r="A872" s="363">
        <v>869</v>
      </c>
      <c r="B872" s="348">
        <v>44959</v>
      </c>
      <c r="C872" s="623">
        <v>44927</v>
      </c>
      <c r="D872" s="350" t="s">
        <v>109</v>
      </c>
      <c r="E872" s="350" t="s">
        <v>401</v>
      </c>
      <c r="F872" s="351">
        <v>148152.20000000001</v>
      </c>
      <c r="G872" s="350" t="s">
        <v>1505</v>
      </c>
      <c r="H872" s="350" t="s">
        <v>119</v>
      </c>
      <c r="I872" s="352" t="s">
        <v>445</v>
      </c>
      <c r="J872" s="353" t="s">
        <v>554</v>
      </c>
      <c r="K872" s="354" t="s">
        <v>420</v>
      </c>
      <c r="L872" s="353">
        <v>2159</v>
      </c>
      <c r="M872" s="379">
        <v>44956</v>
      </c>
      <c r="N872" s="70">
        <f t="shared" si="49"/>
        <v>2</v>
      </c>
      <c r="O872" s="70">
        <f t="shared" si="50"/>
        <v>1</v>
      </c>
      <c r="P872" s="135" t="str">
        <f t="shared" si="51"/>
        <v>Aquisição_de_Bens_Permanentes</v>
      </c>
    </row>
    <row r="873" spans="1:16" ht="24" x14ac:dyDescent="0.2">
      <c r="A873" s="363">
        <v>870</v>
      </c>
      <c r="B873" s="348">
        <v>44960</v>
      </c>
      <c r="C873" s="623">
        <v>44927</v>
      </c>
      <c r="D873" s="350" t="s">
        <v>107</v>
      </c>
      <c r="E873" s="350" t="s">
        <v>292</v>
      </c>
      <c r="F873" s="351">
        <v>252.44</v>
      </c>
      <c r="G873" s="350" t="s">
        <v>704</v>
      </c>
      <c r="H873" s="350" t="s">
        <v>120</v>
      </c>
      <c r="I873" s="352" t="s">
        <v>705</v>
      </c>
      <c r="J873" s="353" t="s">
        <v>554</v>
      </c>
      <c r="K873" s="354" t="s">
        <v>420</v>
      </c>
      <c r="L873" s="353">
        <v>2512</v>
      </c>
      <c r="M873" s="379">
        <v>44950</v>
      </c>
      <c r="N873" s="70">
        <f t="shared" si="49"/>
        <v>2</v>
      </c>
      <c r="O873" s="70">
        <f t="shared" si="50"/>
        <v>1</v>
      </c>
      <c r="P873" s="135" t="str">
        <f t="shared" si="51"/>
        <v>Gastos_Gerais</v>
      </c>
    </row>
    <row r="874" spans="1:16" ht="24" x14ac:dyDescent="0.2">
      <c r="A874" s="363">
        <v>871</v>
      </c>
      <c r="B874" s="348">
        <v>44960</v>
      </c>
      <c r="C874" s="623">
        <v>44927</v>
      </c>
      <c r="D874" s="350" t="s">
        <v>107</v>
      </c>
      <c r="E874" s="350" t="s">
        <v>370</v>
      </c>
      <c r="F874" s="351">
        <v>32.4</v>
      </c>
      <c r="G874" s="350" t="s">
        <v>1144</v>
      </c>
      <c r="H874" s="350" t="s">
        <v>127</v>
      </c>
      <c r="I874" s="352" t="s">
        <v>866</v>
      </c>
      <c r="J874" s="353" t="s">
        <v>554</v>
      </c>
      <c r="K874" s="354" t="s">
        <v>420</v>
      </c>
      <c r="L874" s="353">
        <v>4425</v>
      </c>
      <c r="M874" s="379">
        <v>44951</v>
      </c>
      <c r="N874" s="70">
        <f t="shared" si="49"/>
        <v>2</v>
      </c>
      <c r="O874" s="70">
        <f t="shared" si="50"/>
        <v>1</v>
      </c>
      <c r="P874" s="135" t="str">
        <f t="shared" si="51"/>
        <v>Gastos_Gerais</v>
      </c>
    </row>
    <row r="875" spans="1:16" ht="24" x14ac:dyDescent="0.2">
      <c r="A875" s="363">
        <v>872</v>
      </c>
      <c r="B875" s="348">
        <v>44960</v>
      </c>
      <c r="C875" s="623">
        <v>44927</v>
      </c>
      <c r="D875" s="350" t="s">
        <v>107</v>
      </c>
      <c r="E875" s="350" t="s">
        <v>370</v>
      </c>
      <c r="F875" s="351">
        <v>48.6</v>
      </c>
      <c r="G875" s="350" t="s">
        <v>1506</v>
      </c>
      <c r="H875" s="350" t="s">
        <v>130</v>
      </c>
      <c r="I875" s="352" t="s">
        <v>866</v>
      </c>
      <c r="J875" s="353" t="s">
        <v>554</v>
      </c>
      <c r="K875" s="354" t="s">
        <v>420</v>
      </c>
      <c r="L875" s="353">
        <v>4424</v>
      </c>
      <c r="M875" s="379">
        <v>44951</v>
      </c>
      <c r="N875" s="70">
        <f t="shared" si="49"/>
        <v>2</v>
      </c>
      <c r="O875" s="70">
        <f t="shared" si="50"/>
        <v>1</v>
      </c>
      <c r="P875" s="135" t="str">
        <f t="shared" si="51"/>
        <v>Gastos_Gerais</v>
      </c>
    </row>
    <row r="876" spans="1:16" ht="24" x14ac:dyDescent="0.2">
      <c r="A876" s="363">
        <v>873</v>
      </c>
      <c r="B876" s="348">
        <v>44960</v>
      </c>
      <c r="C876" s="623">
        <v>44958</v>
      </c>
      <c r="D876" s="350" t="s">
        <v>107</v>
      </c>
      <c r="E876" s="350" t="s">
        <v>320</v>
      </c>
      <c r="F876" s="351">
        <v>5000</v>
      </c>
      <c r="G876" s="350" t="s">
        <v>1507</v>
      </c>
      <c r="H876" s="350" t="s">
        <v>121</v>
      </c>
      <c r="I876" s="352" t="s">
        <v>658</v>
      </c>
      <c r="J876" s="353" t="s">
        <v>554</v>
      </c>
      <c r="K876" s="354" t="s">
        <v>420</v>
      </c>
      <c r="L876" s="353">
        <v>2046520</v>
      </c>
      <c r="M876" s="379">
        <v>44962</v>
      </c>
      <c r="N876" s="70">
        <f t="shared" si="49"/>
        <v>2</v>
      </c>
      <c r="O876" s="70">
        <f t="shared" si="50"/>
        <v>2</v>
      </c>
      <c r="P876" s="135" t="str">
        <f t="shared" si="51"/>
        <v>Gastos_Gerais</v>
      </c>
    </row>
    <row r="877" spans="1:16" ht="24" x14ac:dyDescent="0.2">
      <c r="A877" s="363">
        <v>874</v>
      </c>
      <c r="B877" s="348">
        <v>44960</v>
      </c>
      <c r="C877" s="623">
        <v>44958</v>
      </c>
      <c r="D877" s="350" t="s">
        <v>107</v>
      </c>
      <c r="E877" s="350" t="s">
        <v>320</v>
      </c>
      <c r="F877" s="351">
        <v>5000</v>
      </c>
      <c r="G877" s="350" t="s">
        <v>1508</v>
      </c>
      <c r="H877" s="350" t="s">
        <v>125</v>
      </c>
      <c r="I877" s="352" t="s">
        <v>658</v>
      </c>
      <c r="J877" s="353" t="s">
        <v>554</v>
      </c>
      <c r="K877" s="354" t="s">
        <v>420</v>
      </c>
      <c r="L877" s="353">
        <v>2046530</v>
      </c>
      <c r="M877" s="379">
        <v>44962</v>
      </c>
      <c r="N877" s="70">
        <f t="shared" si="49"/>
        <v>2</v>
      </c>
      <c r="O877" s="70">
        <f t="shared" si="50"/>
        <v>2</v>
      </c>
      <c r="P877" s="135" t="str">
        <f t="shared" si="51"/>
        <v>Gastos_Gerais</v>
      </c>
    </row>
    <row r="878" spans="1:16" ht="24" x14ac:dyDescent="0.2">
      <c r="A878" s="363">
        <v>875</v>
      </c>
      <c r="B878" s="348">
        <v>44960</v>
      </c>
      <c r="C878" s="623">
        <v>44958</v>
      </c>
      <c r="D878" s="350" t="s">
        <v>107</v>
      </c>
      <c r="E878" s="350" t="s">
        <v>320</v>
      </c>
      <c r="F878" s="351">
        <v>6000</v>
      </c>
      <c r="G878" s="350" t="s">
        <v>1509</v>
      </c>
      <c r="H878" s="350" t="s">
        <v>122</v>
      </c>
      <c r="I878" s="352" t="s">
        <v>658</v>
      </c>
      <c r="J878" s="353" t="s">
        <v>554</v>
      </c>
      <c r="K878" s="354" t="s">
        <v>420</v>
      </c>
      <c r="L878" s="353">
        <v>2046540</v>
      </c>
      <c r="M878" s="379">
        <v>44962</v>
      </c>
      <c r="N878" s="70">
        <f t="shared" si="49"/>
        <v>2</v>
      </c>
      <c r="O878" s="70">
        <f t="shared" si="50"/>
        <v>2</v>
      </c>
      <c r="P878" s="135" t="str">
        <f t="shared" si="51"/>
        <v>Gastos_Gerais</v>
      </c>
    </row>
    <row r="879" spans="1:16" ht="24" x14ac:dyDescent="0.2">
      <c r="A879" s="363">
        <v>876</v>
      </c>
      <c r="B879" s="348">
        <v>44960</v>
      </c>
      <c r="C879" s="623">
        <v>44958</v>
      </c>
      <c r="D879" s="350" t="s">
        <v>107</v>
      </c>
      <c r="E879" s="350" t="s">
        <v>320</v>
      </c>
      <c r="F879" s="351">
        <v>3500</v>
      </c>
      <c r="G879" s="350" t="s">
        <v>1510</v>
      </c>
      <c r="H879" s="350" t="s">
        <v>123</v>
      </c>
      <c r="I879" s="352" t="s">
        <v>658</v>
      </c>
      <c r="J879" s="353" t="s">
        <v>554</v>
      </c>
      <c r="K879" s="354" t="s">
        <v>420</v>
      </c>
      <c r="L879" s="353">
        <v>2046550</v>
      </c>
      <c r="M879" s="379">
        <v>44962</v>
      </c>
      <c r="N879" s="70">
        <f t="shared" ref="N879:N942" si="52">IF(B879=0,0,IF(YEAR(B879)=$O$1,MONTH(B879)-$N$1+1,(YEAR(B879)-$O$1)*12-$N$1+1+MONTH(B879)))</f>
        <v>2</v>
      </c>
      <c r="O879" s="70">
        <f t="shared" ref="O879:O942" si="53">IF(C879=0,0,IF(YEAR(C879)=$O$1,MONTH(C879)-$N$1+1,(YEAR(C879)-$O$1)*12-$N$1+1+MONTH(C879)))</f>
        <v>2</v>
      </c>
      <c r="P879" s="135" t="str">
        <f t="shared" ref="P879:P942" si="54">SUBSTITUTE(D879," ","_")</f>
        <v>Gastos_Gerais</v>
      </c>
    </row>
    <row r="880" spans="1:16" ht="24" x14ac:dyDescent="0.2">
      <c r="A880" s="363">
        <v>877</v>
      </c>
      <c r="B880" s="348">
        <v>44960</v>
      </c>
      <c r="C880" s="623">
        <v>44958</v>
      </c>
      <c r="D880" s="350" t="s">
        <v>107</v>
      </c>
      <c r="E880" s="350" t="s">
        <v>320</v>
      </c>
      <c r="F880" s="351">
        <v>4000</v>
      </c>
      <c r="G880" s="350" t="s">
        <v>1511</v>
      </c>
      <c r="H880" s="350" t="s">
        <v>124</v>
      </c>
      <c r="I880" s="352" t="s">
        <v>658</v>
      </c>
      <c r="J880" s="353" t="s">
        <v>554</v>
      </c>
      <c r="K880" s="354" t="s">
        <v>420</v>
      </c>
      <c r="L880" s="353">
        <v>2046559</v>
      </c>
      <c r="M880" s="379">
        <v>44962</v>
      </c>
      <c r="N880" s="70">
        <f t="shared" si="52"/>
        <v>2</v>
      </c>
      <c r="O880" s="70">
        <f t="shared" si="53"/>
        <v>2</v>
      </c>
      <c r="P880" s="135" t="str">
        <f t="shared" si="54"/>
        <v>Gastos_Gerais</v>
      </c>
    </row>
    <row r="881" spans="1:16" ht="24" x14ac:dyDescent="0.2">
      <c r="A881" s="363">
        <v>878</v>
      </c>
      <c r="B881" s="348">
        <v>44960</v>
      </c>
      <c r="C881" s="623">
        <v>44958</v>
      </c>
      <c r="D881" s="350" t="s">
        <v>107</v>
      </c>
      <c r="E881" s="350" t="s">
        <v>320</v>
      </c>
      <c r="F881" s="351">
        <v>5000</v>
      </c>
      <c r="G881" s="350" t="s">
        <v>1512</v>
      </c>
      <c r="H881" s="350" t="s">
        <v>130</v>
      </c>
      <c r="I881" s="352" t="s">
        <v>658</v>
      </c>
      <c r="J881" s="353" t="s">
        <v>554</v>
      </c>
      <c r="K881" s="354" t="s">
        <v>420</v>
      </c>
      <c r="L881" s="353">
        <v>2046569</v>
      </c>
      <c r="M881" s="379">
        <v>44962</v>
      </c>
      <c r="N881" s="70">
        <f t="shared" si="52"/>
        <v>2</v>
      </c>
      <c r="O881" s="70">
        <f t="shared" si="53"/>
        <v>2</v>
      </c>
      <c r="P881" s="135" t="str">
        <f t="shared" si="54"/>
        <v>Gastos_Gerais</v>
      </c>
    </row>
    <row r="882" spans="1:16" ht="24" x14ac:dyDescent="0.2">
      <c r="A882" s="363">
        <v>879</v>
      </c>
      <c r="B882" s="348">
        <v>44960</v>
      </c>
      <c r="C882" s="623">
        <v>44958</v>
      </c>
      <c r="D882" s="350" t="s">
        <v>107</v>
      </c>
      <c r="E882" s="350" t="s">
        <v>320</v>
      </c>
      <c r="F882" s="351">
        <v>5000</v>
      </c>
      <c r="G882" s="350" t="s">
        <v>1513</v>
      </c>
      <c r="H882" s="350" t="s">
        <v>129</v>
      </c>
      <c r="I882" s="352" t="s">
        <v>658</v>
      </c>
      <c r="J882" s="353" t="s">
        <v>554</v>
      </c>
      <c r="K882" s="354" t="s">
        <v>420</v>
      </c>
      <c r="L882" s="353">
        <v>2046576</v>
      </c>
      <c r="M882" s="379">
        <v>44962</v>
      </c>
      <c r="N882" s="70">
        <f t="shared" si="52"/>
        <v>2</v>
      </c>
      <c r="O882" s="70">
        <f t="shared" si="53"/>
        <v>2</v>
      </c>
      <c r="P882" s="135" t="str">
        <f t="shared" si="54"/>
        <v>Gastos_Gerais</v>
      </c>
    </row>
    <row r="883" spans="1:16" ht="24" x14ac:dyDescent="0.2">
      <c r="A883" s="363">
        <v>880</v>
      </c>
      <c r="B883" s="348">
        <v>44960</v>
      </c>
      <c r="C883" s="623">
        <v>44958</v>
      </c>
      <c r="D883" s="350" t="s">
        <v>107</v>
      </c>
      <c r="E883" s="350" t="s">
        <v>320</v>
      </c>
      <c r="F883" s="351">
        <v>5000</v>
      </c>
      <c r="G883" s="350" t="s">
        <v>1514</v>
      </c>
      <c r="H883" s="350" t="s">
        <v>128</v>
      </c>
      <c r="I883" s="352" t="s">
        <v>658</v>
      </c>
      <c r="J883" s="353" t="s">
        <v>554</v>
      </c>
      <c r="K883" s="354" t="s">
        <v>420</v>
      </c>
      <c r="L883" s="353">
        <v>2046379</v>
      </c>
      <c r="M883" s="379">
        <v>44962</v>
      </c>
      <c r="N883" s="70">
        <f t="shared" si="52"/>
        <v>2</v>
      </c>
      <c r="O883" s="70">
        <f t="shared" si="53"/>
        <v>2</v>
      </c>
      <c r="P883" s="135" t="str">
        <f t="shared" si="54"/>
        <v>Gastos_Gerais</v>
      </c>
    </row>
    <row r="884" spans="1:16" ht="24" x14ac:dyDescent="0.2">
      <c r="A884" s="363">
        <v>881</v>
      </c>
      <c r="B884" s="348">
        <v>44960</v>
      </c>
      <c r="C884" s="623">
        <v>44958</v>
      </c>
      <c r="D884" s="350" t="s">
        <v>107</v>
      </c>
      <c r="E884" s="350" t="s">
        <v>320</v>
      </c>
      <c r="F884" s="351">
        <v>4000</v>
      </c>
      <c r="G884" s="350" t="s">
        <v>1515</v>
      </c>
      <c r="H884" s="350" t="s">
        <v>131</v>
      </c>
      <c r="I884" s="352" t="s">
        <v>658</v>
      </c>
      <c r="J884" s="353" t="s">
        <v>554</v>
      </c>
      <c r="K884" s="354" t="s">
        <v>420</v>
      </c>
      <c r="L884" s="353">
        <v>2046396</v>
      </c>
      <c r="M884" s="379">
        <v>44962</v>
      </c>
      <c r="N884" s="70">
        <f t="shared" si="52"/>
        <v>2</v>
      </c>
      <c r="O884" s="70">
        <f t="shared" si="53"/>
        <v>2</v>
      </c>
      <c r="P884" s="135" t="str">
        <f t="shared" si="54"/>
        <v>Gastos_Gerais</v>
      </c>
    </row>
    <row r="885" spans="1:16" ht="24" x14ac:dyDescent="0.2">
      <c r="A885" s="363">
        <v>882</v>
      </c>
      <c r="B885" s="348">
        <v>44960</v>
      </c>
      <c r="C885" s="623">
        <v>44958</v>
      </c>
      <c r="D885" s="350" t="s">
        <v>107</v>
      </c>
      <c r="E885" s="350" t="s">
        <v>320</v>
      </c>
      <c r="F885" s="351">
        <v>5000</v>
      </c>
      <c r="G885" s="350" t="s">
        <v>1516</v>
      </c>
      <c r="H885" s="350" t="s">
        <v>132</v>
      </c>
      <c r="I885" s="352" t="s">
        <v>658</v>
      </c>
      <c r="J885" s="353" t="s">
        <v>554</v>
      </c>
      <c r="K885" s="354" t="s">
        <v>420</v>
      </c>
      <c r="L885" s="353">
        <v>2046404</v>
      </c>
      <c r="M885" s="379">
        <v>44962</v>
      </c>
      <c r="N885" s="70">
        <f t="shared" si="52"/>
        <v>2</v>
      </c>
      <c r="O885" s="70">
        <f t="shared" si="53"/>
        <v>2</v>
      </c>
      <c r="P885" s="135" t="str">
        <f t="shared" si="54"/>
        <v>Gastos_Gerais</v>
      </c>
    </row>
    <row r="886" spans="1:16" ht="24" x14ac:dyDescent="0.2">
      <c r="A886" s="363">
        <v>883</v>
      </c>
      <c r="B886" s="348">
        <v>44960</v>
      </c>
      <c r="C886" s="623">
        <v>44958</v>
      </c>
      <c r="D886" s="350" t="s">
        <v>107</v>
      </c>
      <c r="E886" s="350" t="s">
        <v>320</v>
      </c>
      <c r="F886" s="351">
        <v>3500</v>
      </c>
      <c r="G886" s="350" t="s">
        <v>1517</v>
      </c>
      <c r="H886" s="350" t="s">
        <v>127</v>
      </c>
      <c r="I886" s="352" t="s">
        <v>658</v>
      </c>
      <c r="J886" s="353" t="s">
        <v>554</v>
      </c>
      <c r="K886" s="354" t="s">
        <v>420</v>
      </c>
      <c r="L886" s="353">
        <v>2046414</v>
      </c>
      <c r="M886" s="379">
        <v>44962</v>
      </c>
      <c r="N886" s="70">
        <f t="shared" si="52"/>
        <v>2</v>
      </c>
      <c r="O886" s="70">
        <f t="shared" si="53"/>
        <v>2</v>
      </c>
      <c r="P886" s="135" t="str">
        <f t="shared" si="54"/>
        <v>Gastos_Gerais</v>
      </c>
    </row>
    <row r="887" spans="1:16" ht="24" x14ac:dyDescent="0.2">
      <c r="A887" s="363">
        <v>884</v>
      </c>
      <c r="B887" s="348">
        <v>44960</v>
      </c>
      <c r="C887" s="623">
        <v>44958</v>
      </c>
      <c r="D887" s="350" t="s">
        <v>107</v>
      </c>
      <c r="E887" s="350" t="s">
        <v>370</v>
      </c>
      <c r="F887" s="351">
        <v>5.7</v>
      </c>
      <c r="G887" s="350" t="s">
        <v>1518</v>
      </c>
      <c r="H887" s="350" t="s">
        <v>120</v>
      </c>
      <c r="I887" s="352" t="s">
        <v>1519</v>
      </c>
      <c r="J887" s="353" t="s">
        <v>559</v>
      </c>
      <c r="K887" s="354" t="s">
        <v>420</v>
      </c>
      <c r="L887" s="353">
        <v>202310</v>
      </c>
      <c r="M887" s="379">
        <v>44960</v>
      </c>
      <c r="N887" s="70">
        <f t="shared" si="52"/>
        <v>2</v>
      </c>
      <c r="O887" s="70">
        <f t="shared" si="53"/>
        <v>2</v>
      </c>
      <c r="P887" s="135" t="str">
        <f t="shared" si="54"/>
        <v>Gastos_Gerais</v>
      </c>
    </row>
    <row r="888" spans="1:16" ht="36" x14ac:dyDescent="0.2">
      <c r="A888" s="363">
        <v>885</v>
      </c>
      <c r="B888" s="348">
        <v>44960</v>
      </c>
      <c r="C888" s="623">
        <v>44958</v>
      </c>
      <c r="D888" s="350" t="s">
        <v>107</v>
      </c>
      <c r="E888" s="350" t="s">
        <v>310</v>
      </c>
      <c r="F888" s="351">
        <v>111.1</v>
      </c>
      <c r="G888" s="350" t="s">
        <v>1520</v>
      </c>
      <c r="H888" s="350" t="s">
        <v>128</v>
      </c>
      <c r="I888" s="352" t="s">
        <v>1521</v>
      </c>
      <c r="J888" s="353" t="s">
        <v>559</v>
      </c>
      <c r="K888" s="354" t="s">
        <v>420</v>
      </c>
      <c r="L888" s="353">
        <v>271</v>
      </c>
      <c r="M888" s="379">
        <v>44958</v>
      </c>
      <c r="N888" s="70">
        <f t="shared" si="52"/>
        <v>2</v>
      </c>
      <c r="O888" s="70">
        <f t="shared" si="53"/>
        <v>2</v>
      </c>
      <c r="P888" s="135" t="str">
        <f t="shared" si="54"/>
        <v>Gastos_Gerais</v>
      </c>
    </row>
    <row r="889" spans="1:16" ht="36" x14ac:dyDescent="0.2">
      <c r="A889" s="363">
        <v>886</v>
      </c>
      <c r="B889" s="348">
        <v>44960</v>
      </c>
      <c r="C889" s="623">
        <v>44958</v>
      </c>
      <c r="D889" s="350" t="s">
        <v>107</v>
      </c>
      <c r="E889" s="350" t="s">
        <v>310</v>
      </c>
      <c r="F889" s="351">
        <v>111.1</v>
      </c>
      <c r="G889" s="350" t="s">
        <v>1520</v>
      </c>
      <c r="H889" s="350" t="s">
        <v>128</v>
      </c>
      <c r="I889" s="352" t="s">
        <v>1521</v>
      </c>
      <c r="J889" s="353" t="s">
        <v>559</v>
      </c>
      <c r="K889" s="354" t="s">
        <v>420</v>
      </c>
      <c r="L889" s="353">
        <v>270</v>
      </c>
      <c r="M889" s="379">
        <v>44958</v>
      </c>
      <c r="N889" s="70">
        <f t="shared" si="52"/>
        <v>2</v>
      </c>
      <c r="O889" s="70">
        <f t="shared" si="53"/>
        <v>2</v>
      </c>
      <c r="P889" s="135" t="str">
        <f t="shared" si="54"/>
        <v>Gastos_Gerais</v>
      </c>
    </row>
    <row r="890" spans="1:16" ht="25.5" x14ac:dyDescent="0.2">
      <c r="A890" s="363">
        <v>887</v>
      </c>
      <c r="B890" s="348">
        <v>44960</v>
      </c>
      <c r="C890" s="623">
        <v>44958</v>
      </c>
      <c r="D890" s="350" t="s">
        <v>96</v>
      </c>
      <c r="E890" s="350" t="s">
        <v>196</v>
      </c>
      <c r="F890" s="351">
        <v>128.25</v>
      </c>
      <c r="G890" s="350" t="s">
        <v>1522</v>
      </c>
      <c r="H890" s="350" t="s">
        <v>119</v>
      </c>
      <c r="I890" s="352" t="s">
        <v>745</v>
      </c>
      <c r="J890" s="353" t="s">
        <v>559</v>
      </c>
      <c r="K890" s="354" t="s">
        <v>420</v>
      </c>
      <c r="L890" s="353">
        <v>202336506</v>
      </c>
      <c r="M890" s="379">
        <v>44970</v>
      </c>
      <c r="N890" s="70">
        <f t="shared" si="52"/>
        <v>2</v>
      </c>
      <c r="O890" s="70">
        <f t="shared" si="53"/>
        <v>2</v>
      </c>
      <c r="P890" s="135" t="str">
        <f t="shared" si="54"/>
        <v>Gastos_com_Pessoal</v>
      </c>
    </row>
    <row r="891" spans="1:16" x14ac:dyDescent="0.2">
      <c r="A891" s="363">
        <v>888</v>
      </c>
      <c r="B891" s="348">
        <v>44960</v>
      </c>
      <c r="C891" s="623">
        <v>44958</v>
      </c>
      <c r="D891" s="350" t="s">
        <v>107</v>
      </c>
      <c r="E891" s="350" t="s">
        <v>310</v>
      </c>
      <c r="F891" s="351">
        <v>420.77</v>
      </c>
      <c r="G891" s="350" t="s">
        <v>1523</v>
      </c>
      <c r="H891" s="350" t="s">
        <v>132</v>
      </c>
      <c r="I891" s="352" t="s">
        <v>1524</v>
      </c>
      <c r="J891" s="353" t="s">
        <v>559</v>
      </c>
      <c r="K891" s="354" t="s">
        <v>420</v>
      </c>
      <c r="L891" s="353">
        <v>21561</v>
      </c>
      <c r="M891" s="379">
        <v>44960</v>
      </c>
      <c r="N891" s="70">
        <f t="shared" si="52"/>
        <v>2</v>
      </c>
      <c r="O891" s="70">
        <f t="shared" si="53"/>
        <v>2</v>
      </c>
      <c r="P891" s="135" t="str">
        <f t="shared" si="54"/>
        <v>Gastos_Gerais</v>
      </c>
    </row>
    <row r="892" spans="1:16" ht="25.5" x14ac:dyDescent="0.2">
      <c r="A892" s="363">
        <v>889</v>
      </c>
      <c r="B892" s="348">
        <v>44960</v>
      </c>
      <c r="C892" s="623">
        <v>44927</v>
      </c>
      <c r="D892" s="350" t="s">
        <v>96</v>
      </c>
      <c r="E892" s="350" t="s">
        <v>98</v>
      </c>
      <c r="F892" s="351">
        <v>1981</v>
      </c>
      <c r="G892" s="350" t="s">
        <v>1525</v>
      </c>
      <c r="H892" s="350" t="s">
        <v>120</v>
      </c>
      <c r="I892" s="352" t="s">
        <v>587</v>
      </c>
      <c r="J892" s="353" t="s">
        <v>559</v>
      </c>
      <c r="K892" s="354" t="s">
        <v>559</v>
      </c>
      <c r="L892" s="353" t="s">
        <v>515</v>
      </c>
      <c r="M892" s="379">
        <v>44960</v>
      </c>
      <c r="N892" s="70">
        <f t="shared" si="52"/>
        <v>2</v>
      </c>
      <c r="O892" s="70">
        <f t="shared" si="53"/>
        <v>1</v>
      </c>
      <c r="P892" s="135" t="str">
        <f t="shared" si="54"/>
        <v>Gastos_com_Pessoal</v>
      </c>
    </row>
    <row r="893" spans="1:16" ht="24" x14ac:dyDescent="0.2">
      <c r="A893" s="363">
        <v>890</v>
      </c>
      <c r="B893" s="348">
        <v>44960</v>
      </c>
      <c r="C893" s="623">
        <v>44958</v>
      </c>
      <c r="D893" s="350" t="s">
        <v>107</v>
      </c>
      <c r="E893" s="350" t="s">
        <v>310</v>
      </c>
      <c r="F893" s="351">
        <v>375</v>
      </c>
      <c r="G893" s="350" t="s">
        <v>1526</v>
      </c>
      <c r="H893" s="350" t="s">
        <v>121</v>
      </c>
      <c r="I893" s="352" t="s">
        <v>1527</v>
      </c>
      <c r="J893" s="353" t="s">
        <v>559</v>
      </c>
      <c r="K893" s="354" t="s">
        <v>420</v>
      </c>
      <c r="L893" s="353">
        <v>241</v>
      </c>
      <c r="M893" s="379">
        <v>44959</v>
      </c>
      <c r="N893" s="70">
        <f t="shared" si="52"/>
        <v>2</v>
      </c>
      <c r="O893" s="70">
        <f t="shared" si="53"/>
        <v>2</v>
      </c>
      <c r="P893" s="135" t="str">
        <f t="shared" si="54"/>
        <v>Gastos_Gerais</v>
      </c>
    </row>
    <row r="894" spans="1:16" ht="36" x14ac:dyDescent="0.2">
      <c r="A894" s="363">
        <v>891</v>
      </c>
      <c r="B894" s="348">
        <v>44960</v>
      </c>
      <c r="C894" s="623">
        <v>44958</v>
      </c>
      <c r="D894" s="350" t="s">
        <v>107</v>
      </c>
      <c r="E894" s="350" t="s">
        <v>334</v>
      </c>
      <c r="F894" s="351">
        <v>260</v>
      </c>
      <c r="G894" s="350" t="s">
        <v>1528</v>
      </c>
      <c r="H894" s="350" t="s">
        <v>128</v>
      </c>
      <c r="I894" s="352" t="s">
        <v>1529</v>
      </c>
      <c r="J894" s="353" t="s">
        <v>559</v>
      </c>
      <c r="K894" s="354" t="s">
        <v>420</v>
      </c>
      <c r="L894" s="353">
        <v>634</v>
      </c>
      <c r="M894" s="379">
        <v>44959</v>
      </c>
      <c r="N894" s="70">
        <f t="shared" si="52"/>
        <v>2</v>
      </c>
      <c r="O894" s="70">
        <f t="shared" si="53"/>
        <v>2</v>
      </c>
      <c r="P894" s="135" t="str">
        <f t="shared" si="54"/>
        <v>Gastos_Gerais</v>
      </c>
    </row>
    <row r="895" spans="1:16" ht="36" x14ac:dyDescent="0.2">
      <c r="A895" s="363">
        <v>892</v>
      </c>
      <c r="B895" s="348">
        <v>44960</v>
      </c>
      <c r="C895" s="623">
        <v>44958</v>
      </c>
      <c r="D895" s="350" t="s">
        <v>109</v>
      </c>
      <c r="E895" s="350" t="s">
        <v>385</v>
      </c>
      <c r="F895" s="351">
        <v>8630</v>
      </c>
      <c r="G895" s="350" t="s">
        <v>1530</v>
      </c>
      <c r="H895" s="350" t="s">
        <v>125</v>
      </c>
      <c r="I895" s="352" t="s">
        <v>1531</v>
      </c>
      <c r="J895" s="353" t="s">
        <v>559</v>
      </c>
      <c r="K895" s="354" t="s">
        <v>420</v>
      </c>
      <c r="L895" s="353">
        <v>39076</v>
      </c>
      <c r="M895" s="379">
        <v>44959</v>
      </c>
      <c r="N895" s="70">
        <f t="shared" si="52"/>
        <v>2</v>
      </c>
      <c r="O895" s="70">
        <f t="shared" si="53"/>
        <v>2</v>
      </c>
      <c r="P895" s="135" t="str">
        <f t="shared" si="54"/>
        <v>Aquisição_de_Bens_Permanentes</v>
      </c>
    </row>
    <row r="896" spans="1:16" ht="24" x14ac:dyDescent="0.2">
      <c r="A896" s="363">
        <v>893</v>
      </c>
      <c r="B896" s="348">
        <v>44960</v>
      </c>
      <c r="C896" s="623">
        <v>44958</v>
      </c>
      <c r="D896" s="350" t="s">
        <v>107</v>
      </c>
      <c r="E896" s="350" t="s">
        <v>328</v>
      </c>
      <c r="F896" s="351">
        <v>71.760000000000005</v>
      </c>
      <c r="G896" s="350" t="s">
        <v>1204</v>
      </c>
      <c r="H896" s="350" t="s">
        <v>129</v>
      </c>
      <c r="I896" s="352" t="s">
        <v>1205</v>
      </c>
      <c r="J896" s="353" t="s">
        <v>559</v>
      </c>
      <c r="K896" s="354" t="s">
        <v>420</v>
      </c>
      <c r="L896" s="353">
        <v>5493</v>
      </c>
      <c r="M896" s="379">
        <v>44958</v>
      </c>
      <c r="N896" s="70">
        <f t="shared" si="52"/>
        <v>2</v>
      </c>
      <c r="O896" s="70">
        <f t="shared" si="53"/>
        <v>2</v>
      </c>
      <c r="P896" s="135" t="str">
        <f t="shared" si="54"/>
        <v>Gastos_Gerais</v>
      </c>
    </row>
    <row r="897" spans="1:16" ht="24" x14ac:dyDescent="0.2">
      <c r="A897" s="363">
        <v>894</v>
      </c>
      <c r="B897" s="348">
        <v>44960</v>
      </c>
      <c r="C897" s="623">
        <v>44958</v>
      </c>
      <c r="D897" s="350" t="s">
        <v>107</v>
      </c>
      <c r="E897" s="350" t="s">
        <v>328</v>
      </c>
      <c r="F897" s="351">
        <v>475.57</v>
      </c>
      <c r="G897" s="350" t="s">
        <v>1231</v>
      </c>
      <c r="H897" s="350" t="s">
        <v>129</v>
      </c>
      <c r="I897" s="352" t="s">
        <v>1205</v>
      </c>
      <c r="J897" s="353" t="s">
        <v>559</v>
      </c>
      <c r="K897" s="354" t="s">
        <v>420</v>
      </c>
      <c r="L897" s="353">
        <v>9139</v>
      </c>
      <c r="M897" s="379">
        <v>44958</v>
      </c>
      <c r="N897" s="70">
        <f t="shared" si="52"/>
        <v>2</v>
      </c>
      <c r="O897" s="70">
        <f t="shared" si="53"/>
        <v>2</v>
      </c>
      <c r="P897" s="135" t="str">
        <f t="shared" si="54"/>
        <v>Gastos_Gerais</v>
      </c>
    </row>
    <row r="898" spans="1:16" ht="24" x14ac:dyDescent="0.2">
      <c r="A898" s="363">
        <v>895</v>
      </c>
      <c r="B898" s="348">
        <v>44960</v>
      </c>
      <c r="C898" s="623">
        <v>44958</v>
      </c>
      <c r="D898" s="350" t="s">
        <v>107</v>
      </c>
      <c r="E898" s="350" t="s">
        <v>358</v>
      </c>
      <c r="F898" s="351">
        <v>294.93</v>
      </c>
      <c r="G898" s="350" t="s">
        <v>806</v>
      </c>
      <c r="H898" s="350" t="s">
        <v>125</v>
      </c>
      <c r="I898" s="352" t="s">
        <v>1532</v>
      </c>
      <c r="J898" s="353" t="s">
        <v>559</v>
      </c>
      <c r="K898" s="354" t="s">
        <v>420</v>
      </c>
      <c r="L898" s="353">
        <v>463</v>
      </c>
      <c r="M898" s="379">
        <v>44959</v>
      </c>
      <c r="N898" s="70">
        <f t="shared" si="52"/>
        <v>2</v>
      </c>
      <c r="O898" s="70">
        <f t="shared" si="53"/>
        <v>2</v>
      </c>
      <c r="P898" s="135" t="str">
        <f t="shared" si="54"/>
        <v>Gastos_Gerais</v>
      </c>
    </row>
    <row r="899" spans="1:16" ht="24" x14ac:dyDescent="0.2">
      <c r="A899" s="363">
        <v>896</v>
      </c>
      <c r="B899" s="348">
        <v>44960</v>
      </c>
      <c r="C899" s="623">
        <v>44958</v>
      </c>
      <c r="D899" s="350" t="s">
        <v>107</v>
      </c>
      <c r="E899" s="350" t="s">
        <v>320</v>
      </c>
      <c r="F899" s="351">
        <v>1000</v>
      </c>
      <c r="G899" s="350" t="s">
        <v>1533</v>
      </c>
      <c r="H899" s="350" t="s">
        <v>120</v>
      </c>
      <c r="I899" s="352" t="s">
        <v>658</v>
      </c>
      <c r="J899" s="353" t="s">
        <v>554</v>
      </c>
      <c r="K899" s="354" t="s">
        <v>420</v>
      </c>
      <c r="L899" s="353">
        <v>2046534</v>
      </c>
      <c r="M899" s="379">
        <v>44962</v>
      </c>
      <c r="N899" s="70">
        <f t="shared" si="52"/>
        <v>2</v>
      </c>
      <c r="O899" s="70">
        <f t="shared" si="53"/>
        <v>2</v>
      </c>
      <c r="P899" s="135" t="str">
        <f t="shared" si="54"/>
        <v>Gastos_Gerais</v>
      </c>
    </row>
    <row r="900" spans="1:16" ht="24" x14ac:dyDescent="0.2">
      <c r="A900" s="363">
        <v>897</v>
      </c>
      <c r="B900" s="348">
        <v>44960</v>
      </c>
      <c r="C900" s="623">
        <v>44927</v>
      </c>
      <c r="D900" s="350" t="s">
        <v>107</v>
      </c>
      <c r="E900" s="350" t="s">
        <v>370</v>
      </c>
      <c r="F900" s="351">
        <v>568</v>
      </c>
      <c r="G900" s="350" t="s">
        <v>1534</v>
      </c>
      <c r="H900" s="350" t="s">
        <v>123</v>
      </c>
      <c r="I900" s="352" t="s">
        <v>1535</v>
      </c>
      <c r="J900" s="353" t="s">
        <v>554</v>
      </c>
      <c r="K900" s="354" t="s">
        <v>420</v>
      </c>
      <c r="L900" s="353">
        <v>30843</v>
      </c>
      <c r="M900" s="379">
        <v>44935</v>
      </c>
      <c r="N900" s="70">
        <f t="shared" si="52"/>
        <v>2</v>
      </c>
      <c r="O900" s="70">
        <f t="shared" si="53"/>
        <v>1</v>
      </c>
      <c r="P900" s="135" t="str">
        <f t="shared" si="54"/>
        <v>Gastos_Gerais</v>
      </c>
    </row>
    <row r="901" spans="1:16" s="319" customFormat="1" ht="48" x14ac:dyDescent="0.2">
      <c r="A901" s="363">
        <v>898</v>
      </c>
      <c r="B901" s="381">
        <v>44960</v>
      </c>
      <c r="C901" s="433">
        <v>44927</v>
      </c>
      <c r="D901" s="380" t="s">
        <v>96</v>
      </c>
      <c r="E901" s="380" t="s">
        <v>187</v>
      </c>
      <c r="F901" s="383">
        <v>674.35</v>
      </c>
      <c r="G901" s="380" t="s">
        <v>648</v>
      </c>
      <c r="H901" s="380" t="s">
        <v>119</v>
      </c>
      <c r="I901" s="380" t="s">
        <v>489</v>
      </c>
      <c r="J901" s="384" t="s">
        <v>554</v>
      </c>
      <c r="K901" s="384" t="s">
        <v>420</v>
      </c>
      <c r="L901" s="384">
        <v>2023148</v>
      </c>
      <c r="M901" s="434">
        <v>44930</v>
      </c>
      <c r="N901" s="70">
        <f t="shared" si="52"/>
        <v>2</v>
      </c>
      <c r="O901" s="70">
        <f t="shared" si="53"/>
        <v>1</v>
      </c>
      <c r="P901" s="135" t="str">
        <f t="shared" si="54"/>
        <v>Gastos_com_Pessoal</v>
      </c>
    </row>
    <row r="902" spans="1:16" ht="24" x14ac:dyDescent="0.2">
      <c r="A902" s="363">
        <v>899</v>
      </c>
      <c r="B902" s="348">
        <v>44960</v>
      </c>
      <c r="C902" s="623">
        <v>44958</v>
      </c>
      <c r="D902" s="350" t="s">
        <v>107</v>
      </c>
      <c r="E902" s="350" t="s">
        <v>334</v>
      </c>
      <c r="F902" s="351">
        <v>180</v>
      </c>
      <c r="G902" s="350" t="s">
        <v>1536</v>
      </c>
      <c r="H902" s="350" t="s">
        <v>130</v>
      </c>
      <c r="I902" s="352" t="s">
        <v>1187</v>
      </c>
      <c r="J902" s="353" t="s">
        <v>577</v>
      </c>
      <c r="K902" s="354" t="s">
        <v>578</v>
      </c>
      <c r="L902" s="353">
        <v>760297513</v>
      </c>
      <c r="M902" s="379">
        <v>44960</v>
      </c>
      <c r="N902" s="70">
        <f t="shared" si="52"/>
        <v>2</v>
      </c>
      <c r="O902" s="70">
        <f t="shared" si="53"/>
        <v>2</v>
      </c>
      <c r="P902" s="135" t="str">
        <f t="shared" si="54"/>
        <v>Gastos_Gerais</v>
      </c>
    </row>
    <row r="903" spans="1:16" ht="24" x14ac:dyDescent="0.2">
      <c r="A903" s="363">
        <v>900</v>
      </c>
      <c r="B903" s="348">
        <v>44960</v>
      </c>
      <c r="C903" s="623">
        <v>44958</v>
      </c>
      <c r="D903" s="350" t="s">
        <v>107</v>
      </c>
      <c r="E903" s="350" t="s">
        <v>334</v>
      </c>
      <c r="F903" s="351">
        <v>60</v>
      </c>
      <c r="G903" s="350" t="s">
        <v>1537</v>
      </c>
      <c r="H903" s="350" t="s">
        <v>123</v>
      </c>
      <c r="I903" s="352" t="s">
        <v>1538</v>
      </c>
      <c r="J903" s="353" t="s">
        <v>577</v>
      </c>
      <c r="K903" s="354" t="s">
        <v>578</v>
      </c>
      <c r="L903" s="353">
        <v>760297513</v>
      </c>
      <c r="M903" s="379">
        <v>44960</v>
      </c>
      <c r="N903" s="70">
        <f t="shared" si="52"/>
        <v>2</v>
      </c>
      <c r="O903" s="70">
        <f t="shared" si="53"/>
        <v>2</v>
      </c>
      <c r="P903" s="135" t="str">
        <f t="shared" si="54"/>
        <v>Gastos_Gerais</v>
      </c>
    </row>
    <row r="904" spans="1:16" ht="24" x14ac:dyDescent="0.2">
      <c r="A904" s="363">
        <v>901</v>
      </c>
      <c r="B904" s="348">
        <v>44960</v>
      </c>
      <c r="C904" s="623">
        <v>44958</v>
      </c>
      <c r="D904" s="350" t="s">
        <v>107</v>
      </c>
      <c r="E904" s="350" t="s">
        <v>334</v>
      </c>
      <c r="F904" s="351">
        <v>180</v>
      </c>
      <c r="G904" s="350" t="s">
        <v>1539</v>
      </c>
      <c r="H904" s="350" t="s">
        <v>130</v>
      </c>
      <c r="I904" s="352" t="s">
        <v>1540</v>
      </c>
      <c r="J904" s="353" t="s">
        <v>577</v>
      </c>
      <c r="K904" s="354" t="s">
        <v>578</v>
      </c>
      <c r="L904" s="353">
        <v>760297513</v>
      </c>
      <c r="M904" s="379">
        <v>44960</v>
      </c>
      <c r="N904" s="70">
        <f t="shared" si="52"/>
        <v>2</v>
      </c>
      <c r="O904" s="70">
        <f t="shared" si="53"/>
        <v>2</v>
      </c>
      <c r="P904" s="135" t="str">
        <f t="shared" si="54"/>
        <v>Gastos_Gerais</v>
      </c>
    </row>
    <row r="905" spans="1:16" s="319" customFormat="1" ht="24" x14ac:dyDescent="0.2">
      <c r="A905" s="363">
        <v>902</v>
      </c>
      <c r="B905" s="381">
        <v>44960</v>
      </c>
      <c r="C905" s="433">
        <v>44958</v>
      </c>
      <c r="D905" s="380" t="s">
        <v>107</v>
      </c>
      <c r="E905" s="380" t="s">
        <v>334</v>
      </c>
      <c r="F905" s="383">
        <v>120</v>
      </c>
      <c r="G905" s="380" t="s">
        <v>1249</v>
      </c>
      <c r="H905" s="380" t="s">
        <v>131</v>
      </c>
      <c r="I905" s="352" t="s">
        <v>660</v>
      </c>
      <c r="J905" s="384" t="s">
        <v>577</v>
      </c>
      <c r="K905" s="384" t="s">
        <v>578</v>
      </c>
      <c r="L905" s="384">
        <v>760297513</v>
      </c>
      <c r="M905" s="434">
        <v>44960</v>
      </c>
      <c r="N905" s="70">
        <f t="shared" si="52"/>
        <v>2</v>
      </c>
      <c r="O905" s="70">
        <f t="shared" si="53"/>
        <v>2</v>
      </c>
      <c r="P905" s="135" t="str">
        <f t="shared" si="54"/>
        <v>Gastos_Gerais</v>
      </c>
    </row>
    <row r="906" spans="1:16" ht="24" x14ac:dyDescent="0.2">
      <c r="A906" s="363">
        <v>903</v>
      </c>
      <c r="B906" s="348">
        <v>44960</v>
      </c>
      <c r="C906" s="623">
        <v>44958</v>
      </c>
      <c r="D906" s="350" t="s">
        <v>107</v>
      </c>
      <c r="E906" s="350" t="s">
        <v>334</v>
      </c>
      <c r="F906" s="351">
        <v>60</v>
      </c>
      <c r="G906" s="350" t="s">
        <v>1541</v>
      </c>
      <c r="H906" s="350" t="s">
        <v>124</v>
      </c>
      <c r="I906" s="352" t="s">
        <v>1542</v>
      </c>
      <c r="J906" s="353" t="s">
        <v>577</v>
      </c>
      <c r="K906" s="354" t="s">
        <v>578</v>
      </c>
      <c r="L906" s="353">
        <v>760297513</v>
      </c>
      <c r="M906" s="379">
        <v>44960</v>
      </c>
      <c r="N906" s="70">
        <f t="shared" si="52"/>
        <v>2</v>
      </c>
      <c r="O906" s="70">
        <f t="shared" si="53"/>
        <v>2</v>
      </c>
      <c r="P906" s="135" t="str">
        <f t="shared" si="54"/>
        <v>Gastos_Gerais</v>
      </c>
    </row>
    <row r="907" spans="1:16" ht="24" x14ac:dyDescent="0.2">
      <c r="A907" s="363">
        <v>904</v>
      </c>
      <c r="B907" s="348">
        <v>44960</v>
      </c>
      <c r="C907" s="623">
        <v>44958</v>
      </c>
      <c r="D907" s="350" t="s">
        <v>107</v>
      </c>
      <c r="E907" s="350" t="s">
        <v>334</v>
      </c>
      <c r="F907" s="351">
        <v>120</v>
      </c>
      <c r="G907" s="350" t="s">
        <v>1543</v>
      </c>
      <c r="H907" s="350" t="s">
        <v>131</v>
      </c>
      <c r="I907" s="352" t="s">
        <v>1544</v>
      </c>
      <c r="J907" s="353" t="s">
        <v>577</v>
      </c>
      <c r="K907" s="354" t="s">
        <v>578</v>
      </c>
      <c r="L907" s="353">
        <v>760297513</v>
      </c>
      <c r="M907" s="379">
        <v>44960</v>
      </c>
      <c r="N907" s="70">
        <f t="shared" si="52"/>
        <v>2</v>
      </c>
      <c r="O907" s="70">
        <f t="shared" si="53"/>
        <v>2</v>
      </c>
      <c r="P907" s="135" t="str">
        <f t="shared" si="54"/>
        <v>Gastos_Gerais</v>
      </c>
    </row>
    <row r="908" spans="1:16" ht="24" x14ac:dyDescent="0.2">
      <c r="A908" s="363">
        <v>905</v>
      </c>
      <c r="B908" s="348">
        <v>44960</v>
      </c>
      <c r="C908" s="623">
        <v>44958</v>
      </c>
      <c r="D908" s="350" t="s">
        <v>107</v>
      </c>
      <c r="E908" s="350" t="s">
        <v>334</v>
      </c>
      <c r="F908" s="351">
        <v>60</v>
      </c>
      <c r="G908" s="350" t="s">
        <v>1545</v>
      </c>
      <c r="H908" s="350" t="s">
        <v>123</v>
      </c>
      <c r="I908" s="352" t="s">
        <v>1546</v>
      </c>
      <c r="J908" s="353" t="s">
        <v>577</v>
      </c>
      <c r="K908" s="354" t="s">
        <v>578</v>
      </c>
      <c r="L908" s="353">
        <v>760297513</v>
      </c>
      <c r="M908" s="379">
        <v>44960</v>
      </c>
      <c r="N908" s="70">
        <f t="shared" si="52"/>
        <v>2</v>
      </c>
      <c r="O908" s="70">
        <f t="shared" si="53"/>
        <v>2</v>
      </c>
      <c r="P908" s="135" t="str">
        <f t="shared" si="54"/>
        <v>Gastos_Gerais</v>
      </c>
    </row>
    <row r="909" spans="1:16" ht="24" x14ac:dyDescent="0.2">
      <c r="A909" s="363">
        <v>906</v>
      </c>
      <c r="B909" s="348">
        <v>44960</v>
      </c>
      <c r="C909" s="623">
        <v>44958</v>
      </c>
      <c r="D909" s="350" t="s">
        <v>107</v>
      </c>
      <c r="E909" s="350" t="s">
        <v>334</v>
      </c>
      <c r="F909" s="351">
        <v>60</v>
      </c>
      <c r="G909" s="350" t="s">
        <v>1547</v>
      </c>
      <c r="H909" s="350" t="s">
        <v>124</v>
      </c>
      <c r="I909" s="352" t="s">
        <v>1548</v>
      </c>
      <c r="J909" s="353" t="s">
        <v>577</v>
      </c>
      <c r="K909" s="354" t="s">
        <v>578</v>
      </c>
      <c r="L909" s="353">
        <v>760297513</v>
      </c>
      <c r="M909" s="379">
        <v>44960</v>
      </c>
      <c r="N909" s="70">
        <f t="shared" si="52"/>
        <v>2</v>
      </c>
      <c r="O909" s="70">
        <f t="shared" si="53"/>
        <v>2</v>
      </c>
      <c r="P909" s="135" t="str">
        <f t="shared" si="54"/>
        <v>Gastos_Gerais</v>
      </c>
    </row>
    <row r="910" spans="1:16" ht="24" x14ac:dyDescent="0.2">
      <c r="A910" s="363">
        <v>907</v>
      </c>
      <c r="B910" s="348">
        <v>44960</v>
      </c>
      <c r="C910" s="623">
        <v>44958</v>
      </c>
      <c r="D910" s="350" t="s">
        <v>107</v>
      </c>
      <c r="E910" s="350" t="s">
        <v>334</v>
      </c>
      <c r="F910" s="351">
        <v>60</v>
      </c>
      <c r="G910" s="350" t="s">
        <v>1549</v>
      </c>
      <c r="H910" s="350" t="s">
        <v>124</v>
      </c>
      <c r="I910" s="352" t="s">
        <v>1162</v>
      </c>
      <c r="J910" s="353" t="s">
        <v>577</v>
      </c>
      <c r="K910" s="354" t="s">
        <v>578</v>
      </c>
      <c r="L910" s="353">
        <v>760297513</v>
      </c>
      <c r="M910" s="379">
        <v>44960</v>
      </c>
      <c r="N910" s="70">
        <f t="shared" si="52"/>
        <v>2</v>
      </c>
      <c r="O910" s="70">
        <f t="shared" si="53"/>
        <v>2</v>
      </c>
      <c r="P910" s="135" t="str">
        <f t="shared" si="54"/>
        <v>Gastos_Gerais</v>
      </c>
    </row>
    <row r="911" spans="1:16" ht="108" x14ac:dyDescent="0.2">
      <c r="A911" s="363">
        <v>908</v>
      </c>
      <c r="B911" s="348">
        <v>44960</v>
      </c>
      <c r="C911" s="623">
        <v>44927</v>
      </c>
      <c r="D911" s="350" t="s">
        <v>96</v>
      </c>
      <c r="E911" s="350" t="s">
        <v>98</v>
      </c>
      <c r="F911" s="351">
        <v>2349248</v>
      </c>
      <c r="G911" s="350" t="s">
        <v>1550</v>
      </c>
      <c r="H911" s="350" t="s">
        <v>119</v>
      </c>
      <c r="I911" s="352" t="s">
        <v>515</v>
      </c>
      <c r="J911" s="353" t="s">
        <v>577</v>
      </c>
      <c r="K911" s="354" t="s">
        <v>578</v>
      </c>
      <c r="L911" s="353">
        <v>355574853</v>
      </c>
      <c r="M911" s="379">
        <v>44929</v>
      </c>
      <c r="N911" s="70">
        <f t="shared" si="52"/>
        <v>2</v>
      </c>
      <c r="O911" s="70">
        <f t="shared" si="53"/>
        <v>1</v>
      </c>
      <c r="P911" s="135" t="str">
        <f t="shared" si="54"/>
        <v>Gastos_com_Pessoal</v>
      </c>
    </row>
    <row r="912" spans="1:16" ht="24" x14ac:dyDescent="0.2">
      <c r="A912" s="363">
        <v>909</v>
      </c>
      <c r="B912" s="348">
        <v>44963</v>
      </c>
      <c r="C912" s="623">
        <v>44927</v>
      </c>
      <c r="D912" s="350" t="s">
        <v>107</v>
      </c>
      <c r="E912" s="350" t="s">
        <v>224</v>
      </c>
      <c r="F912" s="351">
        <v>1681.7</v>
      </c>
      <c r="G912" s="350" t="s">
        <v>1390</v>
      </c>
      <c r="H912" s="350" t="s">
        <v>132</v>
      </c>
      <c r="I912" s="352" t="s">
        <v>697</v>
      </c>
      <c r="J912" s="353" t="s">
        <v>577</v>
      </c>
      <c r="K912" s="354" t="s">
        <v>605</v>
      </c>
      <c r="L912" s="353">
        <v>2745971001</v>
      </c>
      <c r="M912" s="379">
        <v>44963</v>
      </c>
      <c r="N912" s="70">
        <f t="shared" si="52"/>
        <v>2</v>
      </c>
      <c r="O912" s="70">
        <f t="shared" si="53"/>
        <v>1</v>
      </c>
      <c r="P912" s="135" t="str">
        <f t="shared" si="54"/>
        <v>Gastos_Gerais</v>
      </c>
    </row>
    <row r="913" spans="1:16" ht="24" x14ac:dyDescent="0.2">
      <c r="A913" s="363">
        <v>910</v>
      </c>
      <c r="B913" s="348">
        <v>44963</v>
      </c>
      <c r="C913" s="623">
        <v>44927</v>
      </c>
      <c r="D913" s="350" t="s">
        <v>107</v>
      </c>
      <c r="E913" s="350" t="s">
        <v>290</v>
      </c>
      <c r="F913" s="351">
        <v>439.68</v>
      </c>
      <c r="G913" s="350" t="s">
        <v>290</v>
      </c>
      <c r="H913" s="350" t="s">
        <v>129</v>
      </c>
      <c r="I913" s="352" t="s">
        <v>619</v>
      </c>
      <c r="J913" s="353" t="s">
        <v>554</v>
      </c>
      <c r="K913" s="354" t="s">
        <v>420</v>
      </c>
      <c r="L913" s="353">
        <v>27123</v>
      </c>
      <c r="M913" s="379">
        <v>44951</v>
      </c>
      <c r="N913" s="70">
        <f t="shared" si="52"/>
        <v>2</v>
      </c>
      <c r="O913" s="70">
        <f t="shared" si="53"/>
        <v>1</v>
      </c>
      <c r="P913" s="135" t="str">
        <f t="shared" si="54"/>
        <v>Gastos_Gerais</v>
      </c>
    </row>
    <row r="914" spans="1:16" ht="24" x14ac:dyDescent="0.2">
      <c r="A914" s="363">
        <v>911</v>
      </c>
      <c r="B914" s="348">
        <v>44963</v>
      </c>
      <c r="C914" s="623">
        <v>44927</v>
      </c>
      <c r="D914" s="350" t="s">
        <v>107</v>
      </c>
      <c r="E914" s="350" t="s">
        <v>290</v>
      </c>
      <c r="F914" s="351">
        <v>3984.59</v>
      </c>
      <c r="G914" s="350" t="s">
        <v>290</v>
      </c>
      <c r="H914" s="350" t="s">
        <v>127</v>
      </c>
      <c r="I914" s="352" t="s">
        <v>619</v>
      </c>
      <c r="J914" s="353" t="s">
        <v>554</v>
      </c>
      <c r="K914" s="354" t="s">
        <v>420</v>
      </c>
      <c r="L914" s="353">
        <v>27125</v>
      </c>
      <c r="M914" s="379">
        <v>44951</v>
      </c>
      <c r="N914" s="70">
        <f t="shared" si="52"/>
        <v>2</v>
      </c>
      <c r="O914" s="70">
        <f t="shared" si="53"/>
        <v>1</v>
      </c>
      <c r="P914" s="135" t="str">
        <f t="shared" si="54"/>
        <v>Gastos_Gerais</v>
      </c>
    </row>
    <row r="915" spans="1:16" ht="24" x14ac:dyDescent="0.2">
      <c r="A915" s="363">
        <v>912</v>
      </c>
      <c r="B915" s="348">
        <v>44963</v>
      </c>
      <c r="C915" s="623">
        <v>44927</v>
      </c>
      <c r="D915" s="350" t="s">
        <v>107</v>
      </c>
      <c r="E915" s="350" t="s">
        <v>290</v>
      </c>
      <c r="F915" s="351">
        <v>2535.6999999999998</v>
      </c>
      <c r="G915" s="350" t="s">
        <v>290</v>
      </c>
      <c r="H915" s="350" t="s">
        <v>128</v>
      </c>
      <c r="I915" s="352" t="s">
        <v>619</v>
      </c>
      <c r="J915" s="353" t="s">
        <v>554</v>
      </c>
      <c r="K915" s="354" t="s">
        <v>420</v>
      </c>
      <c r="L915" s="353">
        <v>27127</v>
      </c>
      <c r="M915" s="379">
        <v>44951</v>
      </c>
      <c r="N915" s="70">
        <f t="shared" si="52"/>
        <v>2</v>
      </c>
      <c r="O915" s="70">
        <f t="shared" si="53"/>
        <v>1</v>
      </c>
      <c r="P915" s="135" t="str">
        <f t="shared" si="54"/>
        <v>Gastos_Gerais</v>
      </c>
    </row>
    <row r="916" spans="1:16" ht="36" x14ac:dyDescent="0.2">
      <c r="A916" s="363">
        <v>913</v>
      </c>
      <c r="B916" s="348">
        <v>44963</v>
      </c>
      <c r="C916" s="623">
        <v>44927</v>
      </c>
      <c r="D916" s="350" t="s">
        <v>107</v>
      </c>
      <c r="E916" s="350" t="s">
        <v>358</v>
      </c>
      <c r="F916" s="351">
        <v>155</v>
      </c>
      <c r="G916" s="350" t="s">
        <v>1551</v>
      </c>
      <c r="H916" s="350" t="s">
        <v>124</v>
      </c>
      <c r="I916" s="352" t="s">
        <v>1552</v>
      </c>
      <c r="J916" s="353" t="s">
        <v>554</v>
      </c>
      <c r="K916" s="354" t="s">
        <v>420</v>
      </c>
      <c r="L916" s="353">
        <v>15936</v>
      </c>
      <c r="M916" s="379">
        <v>44949</v>
      </c>
      <c r="N916" s="70">
        <f t="shared" si="52"/>
        <v>2</v>
      </c>
      <c r="O916" s="70">
        <f t="shared" si="53"/>
        <v>1</v>
      </c>
      <c r="P916" s="135" t="str">
        <f t="shared" si="54"/>
        <v>Gastos_Gerais</v>
      </c>
    </row>
    <row r="917" spans="1:16" ht="48" x14ac:dyDescent="0.2">
      <c r="A917" s="363">
        <v>914</v>
      </c>
      <c r="B917" s="348">
        <v>44963</v>
      </c>
      <c r="C917" s="623">
        <v>44958</v>
      </c>
      <c r="D917" s="350" t="s">
        <v>107</v>
      </c>
      <c r="E917" s="350" t="s">
        <v>344</v>
      </c>
      <c r="F917" s="351">
        <v>569.6</v>
      </c>
      <c r="G917" s="350" t="s">
        <v>1553</v>
      </c>
      <c r="H917" s="350" t="s">
        <v>132</v>
      </c>
      <c r="I917" s="352" t="s">
        <v>1554</v>
      </c>
      <c r="J917" s="353" t="s">
        <v>554</v>
      </c>
      <c r="K917" s="354" t="s">
        <v>420</v>
      </c>
      <c r="L917" s="353">
        <v>1038</v>
      </c>
      <c r="M917" s="379">
        <v>44958</v>
      </c>
      <c r="N917" s="70">
        <f t="shared" si="52"/>
        <v>2</v>
      </c>
      <c r="O917" s="70">
        <f t="shared" si="53"/>
        <v>2</v>
      </c>
      <c r="P917" s="135" t="str">
        <f t="shared" si="54"/>
        <v>Gastos_Gerais</v>
      </c>
    </row>
    <row r="918" spans="1:16" ht="36" x14ac:dyDescent="0.2">
      <c r="A918" s="363">
        <v>915</v>
      </c>
      <c r="B918" s="348">
        <v>44963</v>
      </c>
      <c r="C918" s="623">
        <v>44927</v>
      </c>
      <c r="D918" s="350" t="s">
        <v>109</v>
      </c>
      <c r="E918" s="350" t="s">
        <v>377</v>
      </c>
      <c r="F918" s="351">
        <v>1100</v>
      </c>
      <c r="G918" s="350" t="s">
        <v>1555</v>
      </c>
      <c r="H918" s="350" t="s">
        <v>124</v>
      </c>
      <c r="I918" s="352" t="s">
        <v>447</v>
      </c>
      <c r="J918" s="353" t="s">
        <v>554</v>
      </c>
      <c r="K918" s="354" t="s">
        <v>420</v>
      </c>
      <c r="L918" s="353">
        <v>3560</v>
      </c>
      <c r="M918" s="379">
        <v>44957</v>
      </c>
      <c r="N918" s="70">
        <f t="shared" si="52"/>
        <v>2</v>
      </c>
      <c r="O918" s="70">
        <f t="shared" si="53"/>
        <v>1</v>
      </c>
      <c r="P918" s="135" t="str">
        <f t="shared" si="54"/>
        <v>Aquisição_de_Bens_Permanentes</v>
      </c>
    </row>
    <row r="919" spans="1:16" ht="36" x14ac:dyDescent="0.2">
      <c r="A919" s="363">
        <v>916</v>
      </c>
      <c r="B919" s="348">
        <v>44963</v>
      </c>
      <c r="C919" s="623">
        <v>44927</v>
      </c>
      <c r="D919" s="350" t="s">
        <v>107</v>
      </c>
      <c r="E919" s="350" t="s">
        <v>260</v>
      </c>
      <c r="F919" s="351">
        <v>330</v>
      </c>
      <c r="G919" s="350" t="s">
        <v>1556</v>
      </c>
      <c r="H919" s="350" t="s">
        <v>122</v>
      </c>
      <c r="I919" s="352" t="s">
        <v>1557</v>
      </c>
      <c r="J919" s="353" t="s">
        <v>554</v>
      </c>
      <c r="K919" s="354" t="s">
        <v>420</v>
      </c>
      <c r="L919" s="353">
        <v>202312</v>
      </c>
      <c r="M919" s="379">
        <v>44954</v>
      </c>
      <c r="N919" s="70">
        <f t="shared" si="52"/>
        <v>2</v>
      </c>
      <c r="O919" s="70">
        <f t="shared" si="53"/>
        <v>1</v>
      </c>
      <c r="P919" s="135" t="str">
        <f t="shared" si="54"/>
        <v>Gastos_Gerais</v>
      </c>
    </row>
    <row r="920" spans="1:16" ht="24" x14ac:dyDescent="0.2">
      <c r="A920" s="363">
        <v>917</v>
      </c>
      <c r="B920" s="348">
        <v>44963</v>
      </c>
      <c r="C920" s="623">
        <v>44927</v>
      </c>
      <c r="D920" s="350" t="s">
        <v>107</v>
      </c>
      <c r="E920" s="350" t="s">
        <v>214</v>
      </c>
      <c r="F920" s="351">
        <v>6300</v>
      </c>
      <c r="G920" s="350" t="s">
        <v>699</v>
      </c>
      <c r="H920" s="350" t="s">
        <v>120</v>
      </c>
      <c r="I920" s="352" t="s">
        <v>700</v>
      </c>
      <c r="J920" s="353" t="s">
        <v>554</v>
      </c>
      <c r="K920" s="354" t="s">
        <v>554</v>
      </c>
      <c r="L920" s="353">
        <v>23848</v>
      </c>
      <c r="M920" s="379">
        <v>44957</v>
      </c>
      <c r="N920" s="70">
        <f t="shared" si="52"/>
        <v>2</v>
      </c>
      <c r="O920" s="70">
        <f t="shared" si="53"/>
        <v>1</v>
      </c>
      <c r="P920" s="135" t="str">
        <f t="shared" si="54"/>
        <v>Gastos_Gerais</v>
      </c>
    </row>
    <row r="921" spans="1:16" ht="24" x14ac:dyDescent="0.2">
      <c r="A921" s="363">
        <v>918</v>
      </c>
      <c r="B921" s="348">
        <v>44963</v>
      </c>
      <c r="C921" s="623">
        <v>44927</v>
      </c>
      <c r="D921" s="350" t="s">
        <v>107</v>
      </c>
      <c r="E921" s="350" t="s">
        <v>218</v>
      </c>
      <c r="F921" s="351">
        <v>881.93</v>
      </c>
      <c r="G921" s="350" t="s">
        <v>1558</v>
      </c>
      <c r="H921" s="350" t="s">
        <v>120</v>
      </c>
      <c r="I921" s="352" t="s">
        <v>700</v>
      </c>
      <c r="J921" s="353" t="s">
        <v>554</v>
      </c>
      <c r="K921" s="354" t="s">
        <v>554</v>
      </c>
      <c r="L921" s="353">
        <v>23848</v>
      </c>
      <c r="M921" s="379">
        <v>44957</v>
      </c>
      <c r="N921" s="70">
        <f t="shared" si="52"/>
        <v>2</v>
      </c>
      <c r="O921" s="70">
        <f t="shared" si="53"/>
        <v>1</v>
      </c>
      <c r="P921" s="135" t="str">
        <f t="shared" si="54"/>
        <v>Gastos_Gerais</v>
      </c>
    </row>
    <row r="922" spans="1:16" ht="24" x14ac:dyDescent="0.2">
      <c r="A922" s="363">
        <v>919</v>
      </c>
      <c r="B922" s="348">
        <v>44963</v>
      </c>
      <c r="C922" s="623">
        <v>44927</v>
      </c>
      <c r="D922" s="350" t="s">
        <v>107</v>
      </c>
      <c r="E922" s="350" t="s">
        <v>216</v>
      </c>
      <c r="F922" s="351">
        <v>1388.26</v>
      </c>
      <c r="G922" s="350" t="s">
        <v>701</v>
      </c>
      <c r="H922" s="350" t="s">
        <v>120</v>
      </c>
      <c r="I922" s="352" t="s">
        <v>700</v>
      </c>
      <c r="J922" s="353" t="s">
        <v>554</v>
      </c>
      <c r="K922" s="354" t="s">
        <v>554</v>
      </c>
      <c r="L922" s="353">
        <v>23848</v>
      </c>
      <c r="M922" s="379">
        <v>44957</v>
      </c>
      <c r="N922" s="70">
        <f t="shared" si="52"/>
        <v>2</v>
      </c>
      <c r="O922" s="70">
        <f t="shared" si="53"/>
        <v>1</v>
      </c>
      <c r="P922" s="135" t="str">
        <f t="shared" si="54"/>
        <v>Gastos_Gerais</v>
      </c>
    </row>
    <row r="923" spans="1:16" ht="24" x14ac:dyDescent="0.2">
      <c r="A923" s="363">
        <v>920</v>
      </c>
      <c r="B923" s="348">
        <v>44963</v>
      </c>
      <c r="C923" s="623">
        <v>44927</v>
      </c>
      <c r="D923" s="350" t="s">
        <v>107</v>
      </c>
      <c r="E923" s="350" t="s">
        <v>220</v>
      </c>
      <c r="F923" s="351">
        <v>555.97</v>
      </c>
      <c r="G923" s="350" t="s">
        <v>1559</v>
      </c>
      <c r="H923" s="350" t="s">
        <v>120</v>
      </c>
      <c r="I923" s="352" t="s">
        <v>700</v>
      </c>
      <c r="J923" s="353" t="s">
        <v>554</v>
      </c>
      <c r="K923" s="354" t="s">
        <v>554</v>
      </c>
      <c r="L923" s="353">
        <v>23848</v>
      </c>
      <c r="M923" s="379">
        <v>44957</v>
      </c>
      <c r="N923" s="70">
        <f t="shared" si="52"/>
        <v>2</v>
      </c>
      <c r="O923" s="70">
        <f t="shared" si="53"/>
        <v>1</v>
      </c>
      <c r="P923" s="135" t="str">
        <f t="shared" si="54"/>
        <v>Gastos_Gerais</v>
      </c>
    </row>
    <row r="924" spans="1:16" ht="36" x14ac:dyDescent="0.2">
      <c r="A924" s="363">
        <v>921</v>
      </c>
      <c r="B924" s="348">
        <v>44963</v>
      </c>
      <c r="C924" s="623">
        <v>44927</v>
      </c>
      <c r="D924" s="350" t="s">
        <v>96</v>
      </c>
      <c r="E924" s="350" t="s">
        <v>98</v>
      </c>
      <c r="F924" s="351">
        <v>592.23</v>
      </c>
      <c r="G924" s="350" t="s">
        <v>1560</v>
      </c>
      <c r="H924" s="350" t="s">
        <v>130</v>
      </c>
      <c r="I924" s="352" t="s">
        <v>720</v>
      </c>
      <c r="J924" s="353" t="s">
        <v>577</v>
      </c>
      <c r="K924" s="354" t="s">
        <v>559</v>
      </c>
      <c r="L924" s="353" t="s">
        <v>515</v>
      </c>
      <c r="M924" s="379">
        <v>44963</v>
      </c>
      <c r="N924" s="70">
        <f t="shared" si="52"/>
        <v>2</v>
      </c>
      <c r="O924" s="70">
        <f t="shared" si="53"/>
        <v>1</v>
      </c>
      <c r="P924" s="135" t="str">
        <f t="shared" si="54"/>
        <v>Gastos_com_Pessoal</v>
      </c>
    </row>
    <row r="925" spans="1:16" ht="36" x14ac:dyDescent="0.2">
      <c r="A925" s="363">
        <v>922</v>
      </c>
      <c r="B925" s="348">
        <v>44963</v>
      </c>
      <c r="C925" s="623">
        <v>44927</v>
      </c>
      <c r="D925" s="350" t="s">
        <v>96</v>
      </c>
      <c r="E925" s="350" t="s">
        <v>98</v>
      </c>
      <c r="F925" s="351">
        <v>770.3</v>
      </c>
      <c r="G925" s="350" t="s">
        <v>1561</v>
      </c>
      <c r="H925" s="350" t="s">
        <v>123</v>
      </c>
      <c r="I925" s="352" t="s">
        <v>731</v>
      </c>
      <c r="J925" s="353" t="s">
        <v>577</v>
      </c>
      <c r="K925" s="354" t="s">
        <v>559</v>
      </c>
      <c r="L925" s="353" t="s">
        <v>515</v>
      </c>
      <c r="M925" s="379">
        <v>44963</v>
      </c>
      <c r="N925" s="70">
        <f t="shared" si="52"/>
        <v>2</v>
      </c>
      <c r="O925" s="70">
        <f t="shared" si="53"/>
        <v>1</v>
      </c>
      <c r="P925" s="135" t="str">
        <f t="shared" si="54"/>
        <v>Gastos_com_Pessoal</v>
      </c>
    </row>
    <row r="926" spans="1:16" ht="24" x14ac:dyDescent="0.2">
      <c r="A926" s="363">
        <v>923</v>
      </c>
      <c r="B926" s="348">
        <v>44963</v>
      </c>
      <c r="C926" s="623">
        <v>44958</v>
      </c>
      <c r="D926" s="350" t="s">
        <v>107</v>
      </c>
      <c r="E926" s="350" t="s">
        <v>294</v>
      </c>
      <c r="F926" s="351">
        <v>824</v>
      </c>
      <c r="G926" s="350" t="s">
        <v>1562</v>
      </c>
      <c r="H926" s="350" t="s">
        <v>120</v>
      </c>
      <c r="I926" s="352" t="s">
        <v>1311</v>
      </c>
      <c r="J926" s="353" t="s">
        <v>559</v>
      </c>
      <c r="K926" s="354" t="s">
        <v>420</v>
      </c>
      <c r="L926" s="353">
        <v>680</v>
      </c>
      <c r="M926" s="379">
        <v>44960</v>
      </c>
      <c r="N926" s="70">
        <f t="shared" si="52"/>
        <v>2</v>
      </c>
      <c r="O926" s="70">
        <f t="shared" si="53"/>
        <v>2</v>
      </c>
      <c r="P926" s="135" t="str">
        <f t="shared" si="54"/>
        <v>Gastos_Gerais</v>
      </c>
    </row>
    <row r="927" spans="1:16" ht="36" x14ac:dyDescent="0.2">
      <c r="A927" s="363">
        <v>924</v>
      </c>
      <c r="B927" s="348">
        <v>44963</v>
      </c>
      <c r="C927" s="623">
        <v>44927</v>
      </c>
      <c r="D927" s="350" t="s">
        <v>96</v>
      </c>
      <c r="E927" s="350" t="s">
        <v>98</v>
      </c>
      <c r="F927" s="351">
        <v>75.86</v>
      </c>
      <c r="G927" s="350" t="s">
        <v>1563</v>
      </c>
      <c r="H927" s="350" t="s">
        <v>129</v>
      </c>
      <c r="I927" s="352" t="s">
        <v>722</v>
      </c>
      <c r="J927" s="353" t="s">
        <v>577</v>
      </c>
      <c r="K927" s="354" t="s">
        <v>559</v>
      </c>
      <c r="L927" s="353" t="s">
        <v>515</v>
      </c>
      <c r="M927" s="379">
        <v>44963</v>
      </c>
      <c r="N927" s="70">
        <f t="shared" si="52"/>
        <v>2</v>
      </c>
      <c r="O927" s="70">
        <f t="shared" si="53"/>
        <v>1</v>
      </c>
      <c r="P927" s="135" t="str">
        <f t="shared" si="54"/>
        <v>Gastos_com_Pessoal</v>
      </c>
    </row>
    <row r="928" spans="1:16" ht="36" x14ac:dyDescent="0.2">
      <c r="A928" s="363">
        <v>925</v>
      </c>
      <c r="B928" s="348">
        <v>44963</v>
      </c>
      <c r="C928" s="623">
        <v>44958</v>
      </c>
      <c r="D928" s="350" t="s">
        <v>107</v>
      </c>
      <c r="E928" s="350" t="s">
        <v>358</v>
      </c>
      <c r="F928" s="351">
        <v>43</v>
      </c>
      <c r="G928" s="350" t="s">
        <v>1564</v>
      </c>
      <c r="H928" s="350" t="s">
        <v>131</v>
      </c>
      <c r="I928" s="352" t="s">
        <v>1565</v>
      </c>
      <c r="J928" s="353" t="s">
        <v>559</v>
      </c>
      <c r="K928" s="354" t="s">
        <v>420</v>
      </c>
      <c r="L928" s="353">
        <v>10870</v>
      </c>
      <c r="M928" s="379">
        <v>44960</v>
      </c>
      <c r="N928" s="70">
        <f t="shared" si="52"/>
        <v>2</v>
      </c>
      <c r="O928" s="70">
        <f t="shared" si="53"/>
        <v>2</v>
      </c>
      <c r="P928" s="135" t="str">
        <f t="shared" si="54"/>
        <v>Gastos_Gerais</v>
      </c>
    </row>
    <row r="929" spans="1:16" ht="24" x14ac:dyDescent="0.2">
      <c r="A929" s="363">
        <v>926</v>
      </c>
      <c r="B929" s="348">
        <v>44963</v>
      </c>
      <c r="C929" s="623">
        <v>44958</v>
      </c>
      <c r="D929" s="350" t="s">
        <v>107</v>
      </c>
      <c r="E929" s="350" t="s">
        <v>358</v>
      </c>
      <c r="F929" s="351">
        <v>17.440000000000001</v>
      </c>
      <c r="G929" s="350" t="s">
        <v>1566</v>
      </c>
      <c r="H929" s="350" t="s">
        <v>131</v>
      </c>
      <c r="I929" s="352" t="s">
        <v>1565</v>
      </c>
      <c r="J929" s="353" t="s">
        <v>559</v>
      </c>
      <c r="K929" s="354" t="s">
        <v>420</v>
      </c>
      <c r="L929" s="353">
        <v>10871</v>
      </c>
      <c r="M929" s="379">
        <v>44960</v>
      </c>
      <c r="N929" s="70">
        <f t="shared" si="52"/>
        <v>2</v>
      </c>
      <c r="O929" s="70">
        <f t="shared" si="53"/>
        <v>2</v>
      </c>
      <c r="P929" s="135" t="str">
        <f t="shared" si="54"/>
        <v>Gastos_Gerais</v>
      </c>
    </row>
    <row r="930" spans="1:16" ht="24" x14ac:dyDescent="0.2">
      <c r="A930" s="363">
        <v>927</v>
      </c>
      <c r="B930" s="348">
        <v>44963</v>
      </c>
      <c r="C930" s="623">
        <v>44958</v>
      </c>
      <c r="D930" s="350" t="s">
        <v>107</v>
      </c>
      <c r="E930" s="352" t="s">
        <v>264</v>
      </c>
      <c r="F930" s="351">
        <v>535</v>
      </c>
      <c r="G930" s="350" t="s">
        <v>1567</v>
      </c>
      <c r="H930" s="350" t="s">
        <v>132</v>
      </c>
      <c r="I930" s="352" t="s">
        <v>1568</v>
      </c>
      <c r="J930" s="353" t="s">
        <v>559</v>
      </c>
      <c r="K930" s="354" t="s">
        <v>420</v>
      </c>
      <c r="L930" s="353">
        <v>5892</v>
      </c>
      <c r="M930" s="379">
        <v>44960</v>
      </c>
      <c r="N930" s="70">
        <f t="shared" si="52"/>
        <v>2</v>
      </c>
      <c r="O930" s="70">
        <f t="shared" si="53"/>
        <v>2</v>
      </c>
      <c r="P930" s="135" t="str">
        <f t="shared" si="54"/>
        <v>Gastos_Gerais</v>
      </c>
    </row>
    <row r="931" spans="1:16" ht="24" x14ac:dyDescent="0.2">
      <c r="A931" s="363">
        <v>928</v>
      </c>
      <c r="B931" s="348">
        <v>44963</v>
      </c>
      <c r="C931" s="623">
        <v>44958</v>
      </c>
      <c r="D931" s="350" t="s">
        <v>107</v>
      </c>
      <c r="E931" s="350" t="s">
        <v>346</v>
      </c>
      <c r="F931" s="351">
        <v>1423.28</v>
      </c>
      <c r="G931" s="350" t="s">
        <v>1569</v>
      </c>
      <c r="H931" s="350" t="s">
        <v>127</v>
      </c>
      <c r="I931" s="352" t="s">
        <v>1570</v>
      </c>
      <c r="J931" s="353" t="s">
        <v>559</v>
      </c>
      <c r="K931" s="354" t="s">
        <v>420</v>
      </c>
      <c r="L931" s="353">
        <v>27</v>
      </c>
      <c r="M931" s="379">
        <v>44963</v>
      </c>
      <c r="N931" s="70">
        <f t="shared" si="52"/>
        <v>2</v>
      </c>
      <c r="O931" s="70">
        <f t="shared" si="53"/>
        <v>2</v>
      </c>
      <c r="P931" s="135" t="str">
        <f t="shared" si="54"/>
        <v>Gastos_Gerais</v>
      </c>
    </row>
    <row r="932" spans="1:16" ht="36" x14ac:dyDescent="0.2">
      <c r="A932" s="363">
        <v>929</v>
      </c>
      <c r="B932" s="348">
        <v>44963</v>
      </c>
      <c r="C932" s="623">
        <v>44958</v>
      </c>
      <c r="D932" s="350" t="s">
        <v>107</v>
      </c>
      <c r="E932" s="350" t="s">
        <v>254</v>
      </c>
      <c r="F932" s="351">
        <v>125</v>
      </c>
      <c r="G932" s="350" t="s">
        <v>1571</v>
      </c>
      <c r="H932" s="350" t="s">
        <v>132</v>
      </c>
      <c r="I932" s="352" t="s">
        <v>1568</v>
      </c>
      <c r="J932" s="353" t="s">
        <v>559</v>
      </c>
      <c r="K932" s="354" t="s">
        <v>420</v>
      </c>
      <c r="L932" s="353">
        <v>136</v>
      </c>
      <c r="M932" s="379">
        <v>44963</v>
      </c>
      <c r="N932" s="70">
        <f t="shared" si="52"/>
        <v>2</v>
      </c>
      <c r="O932" s="70">
        <f t="shared" si="53"/>
        <v>2</v>
      </c>
      <c r="P932" s="135" t="str">
        <f t="shared" si="54"/>
        <v>Gastos_Gerais</v>
      </c>
    </row>
    <row r="933" spans="1:16" ht="36" x14ac:dyDescent="0.2">
      <c r="A933" s="363">
        <v>930</v>
      </c>
      <c r="B933" s="348">
        <v>44963</v>
      </c>
      <c r="C933" s="623">
        <v>44927</v>
      </c>
      <c r="D933" s="350" t="s">
        <v>96</v>
      </c>
      <c r="E933" s="350" t="s">
        <v>98</v>
      </c>
      <c r="F933" s="351">
        <v>770.3</v>
      </c>
      <c r="G933" s="350" t="s">
        <v>1572</v>
      </c>
      <c r="H933" s="350" t="s">
        <v>123</v>
      </c>
      <c r="I933" s="352" t="s">
        <v>726</v>
      </c>
      <c r="J933" s="353" t="s">
        <v>577</v>
      </c>
      <c r="K933" s="354" t="s">
        <v>559</v>
      </c>
      <c r="L933" s="353" t="s">
        <v>515</v>
      </c>
      <c r="M933" s="379">
        <v>44963</v>
      </c>
      <c r="N933" s="70">
        <f t="shared" si="52"/>
        <v>2</v>
      </c>
      <c r="O933" s="70">
        <f t="shared" si="53"/>
        <v>1</v>
      </c>
      <c r="P933" s="135" t="str">
        <f t="shared" si="54"/>
        <v>Gastos_com_Pessoal</v>
      </c>
    </row>
    <row r="934" spans="1:16" ht="36" x14ac:dyDescent="0.2">
      <c r="A934" s="363">
        <v>931</v>
      </c>
      <c r="B934" s="348">
        <v>44963</v>
      </c>
      <c r="C934" s="623">
        <v>44927</v>
      </c>
      <c r="D934" s="350" t="s">
        <v>96</v>
      </c>
      <c r="E934" s="350" t="s">
        <v>98</v>
      </c>
      <c r="F934" s="351">
        <v>650.94000000000005</v>
      </c>
      <c r="G934" s="350" t="s">
        <v>1573</v>
      </c>
      <c r="H934" s="350" t="s">
        <v>130</v>
      </c>
      <c r="I934" s="352" t="s">
        <v>733</v>
      </c>
      <c r="J934" s="353" t="s">
        <v>577</v>
      </c>
      <c r="K934" s="354" t="s">
        <v>559</v>
      </c>
      <c r="L934" s="353" t="s">
        <v>515</v>
      </c>
      <c r="M934" s="379">
        <v>44963</v>
      </c>
      <c r="N934" s="70">
        <f t="shared" si="52"/>
        <v>2</v>
      </c>
      <c r="O934" s="70">
        <f t="shared" si="53"/>
        <v>1</v>
      </c>
      <c r="P934" s="135" t="str">
        <f t="shared" si="54"/>
        <v>Gastos_com_Pessoal</v>
      </c>
    </row>
    <row r="935" spans="1:16" ht="36" x14ac:dyDescent="0.2">
      <c r="A935" s="363">
        <v>932</v>
      </c>
      <c r="B935" s="348">
        <v>44963</v>
      </c>
      <c r="C935" s="623">
        <v>44927</v>
      </c>
      <c r="D935" s="350" t="s">
        <v>96</v>
      </c>
      <c r="E935" s="350" t="s">
        <v>98</v>
      </c>
      <c r="F935" s="351">
        <v>775.22</v>
      </c>
      <c r="G935" s="350" t="s">
        <v>1574</v>
      </c>
      <c r="H935" s="350" t="s">
        <v>125</v>
      </c>
      <c r="I935" s="352" t="s">
        <v>724</v>
      </c>
      <c r="J935" s="353" t="s">
        <v>577</v>
      </c>
      <c r="K935" s="354" t="s">
        <v>559</v>
      </c>
      <c r="L935" s="353" t="s">
        <v>515</v>
      </c>
      <c r="M935" s="379">
        <v>44963</v>
      </c>
      <c r="N935" s="70">
        <f t="shared" si="52"/>
        <v>2</v>
      </c>
      <c r="O935" s="70">
        <f t="shared" si="53"/>
        <v>1</v>
      </c>
      <c r="P935" s="135" t="str">
        <f t="shared" si="54"/>
        <v>Gastos_com_Pessoal</v>
      </c>
    </row>
    <row r="936" spans="1:16" ht="36" x14ac:dyDescent="0.2">
      <c r="A936" s="363">
        <v>933</v>
      </c>
      <c r="B936" s="348">
        <v>44963</v>
      </c>
      <c r="C936" s="623">
        <v>44927</v>
      </c>
      <c r="D936" s="350" t="s">
        <v>96</v>
      </c>
      <c r="E936" s="350" t="s">
        <v>98</v>
      </c>
      <c r="F936" s="351">
        <v>1368.8</v>
      </c>
      <c r="G936" s="350" t="s">
        <v>1575</v>
      </c>
      <c r="H936" s="350" t="s">
        <v>124</v>
      </c>
      <c r="I936" s="352" t="s">
        <v>716</v>
      </c>
      <c r="J936" s="353" t="s">
        <v>577</v>
      </c>
      <c r="K936" s="354" t="s">
        <v>559</v>
      </c>
      <c r="L936" s="353" t="s">
        <v>515</v>
      </c>
      <c r="M936" s="379">
        <v>44932</v>
      </c>
      <c r="N936" s="70">
        <f t="shared" si="52"/>
        <v>2</v>
      </c>
      <c r="O936" s="70">
        <f t="shared" si="53"/>
        <v>1</v>
      </c>
      <c r="P936" s="135" t="str">
        <f t="shared" si="54"/>
        <v>Gastos_com_Pessoal</v>
      </c>
    </row>
    <row r="937" spans="1:16" ht="36" x14ac:dyDescent="0.2">
      <c r="A937" s="363">
        <v>934</v>
      </c>
      <c r="B937" s="348">
        <v>44963</v>
      </c>
      <c r="C937" s="623">
        <v>44927</v>
      </c>
      <c r="D937" s="350" t="s">
        <v>96</v>
      </c>
      <c r="E937" s="350" t="s">
        <v>98</v>
      </c>
      <c r="F937" s="351">
        <v>863.63</v>
      </c>
      <c r="G937" s="350" t="s">
        <v>1576</v>
      </c>
      <c r="H937" s="350" t="s">
        <v>130</v>
      </c>
      <c r="I937" s="352" t="s">
        <v>730</v>
      </c>
      <c r="J937" s="353" t="s">
        <v>577</v>
      </c>
      <c r="K937" s="354" t="s">
        <v>559</v>
      </c>
      <c r="L937" s="353" t="s">
        <v>515</v>
      </c>
      <c r="M937" s="379">
        <v>44963</v>
      </c>
      <c r="N937" s="70">
        <f t="shared" si="52"/>
        <v>2</v>
      </c>
      <c r="O937" s="70">
        <f t="shared" si="53"/>
        <v>1</v>
      </c>
      <c r="P937" s="135" t="str">
        <f t="shared" si="54"/>
        <v>Gastos_com_Pessoal</v>
      </c>
    </row>
    <row r="938" spans="1:16" ht="36" x14ac:dyDescent="0.2">
      <c r="A938" s="363">
        <v>935</v>
      </c>
      <c r="B938" s="348">
        <v>44963</v>
      </c>
      <c r="C938" s="623">
        <v>44927</v>
      </c>
      <c r="D938" s="350" t="s">
        <v>96</v>
      </c>
      <c r="E938" s="350" t="s">
        <v>98</v>
      </c>
      <c r="F938" s="351">
        <v>859.32</v>
      </c>
      <c r="G938" s="350" t="s">
        <v>1577</v>
      </c>
      <c r="H938" s="350" t="s">
        <v>130</v>
      </c>
      <c r="I938" s="352" t="s">
        <v>728</v>
      </c>
      <c r="J938" s="353" t="s">
        <v>577</v>
      </c>
      <c r="K938" s="354" t="s">
        <v>559</v>
      </c>
      <c r="L938" s="353" t="s">
        <v>515</v>
      </c>
      <c r="M938" s="379">
        <v>44963</v>
      </c>
      <c r="N938" s="70">
        <f t="shared" si="52"/>
        <v>2</v>
      </c>
      <c r="O938" s="70">
        <f t="shared" si="53"/>
        <v>1</v>
      </c>
      <c r="P938" s="135" t="str">
        <f t="shared" si="54"/>
        <v>Gastos_com_Pessoal</v>
      </c>
    </row>
    <row r="939" spans="1:16" ht="24" x14ac:dyDescent="0.2">
      <c r="A939" s="363">
        <v>936</v>
      </c>
      <c r="B939" s="348">
        <v>44963</v>
      </c>
      <c r="C939" s="623">
        <v>44958</v>
      </c>
      <c r="D939" s="350" t="s">
        <v>107</v>
      </c>
      <c r="E939" s="350" t="s">
        <v>328</v>
      </c>
      <c r="F939" s="351">
        <v>209.4</v>
      </c>
      <c r="G939" s="350" t="s">
        <v>1578</v>
      </c>
      <c r="H939" s="350" t="s">
        <v>128</v>
      </c>
      <c r="I939" s="352" t="s">
        <v>1205</v>
      </c>
      <c r="J939" s="353" t="s">
        <v>559</v>
      </c>
      <c r="K939" s="354" t="s">
        <v>420</v>
      </c>
      <c r="L939" s="353">
        <v>5538</v>
      </c>
      <c r="M939" s="379">
        <v>44963</v>
      </c>
      <c r="N939" s="70">
        <f t="shared" si="52"/>
        <v>2</v>
      </c>
      <c r="O939" s="70">
        <f t="shared" si="53"/>
        <v>2</v>
      </c>
      <c r="P939" s="135" t="str">
        <f t="shared" si="54"/>
        <v>Gastos_Gerais</v>
      </c>
    </row>
    <row r="940" spans="1:16" ht="24" x14ac:dyDescent="0.2">
      <c r="A940" s="363">
        <v>937</v>
      </c>
      <c r="B940" s="348">
        <v>44963</v>
      </c>
      <c r="C940" s="623">
        <v>44958</v>
      </c>
      <c r="D940" s="350" t="s">
        <v>107</v>
      </c>
      <c r="E940" s="350" t="s">
        <v>328</v>
      </c>
      <c r="F940" s="351">
        <v>631.94000000000005</v>
      </c>
      <c r="G940" s="350" t="s">
        <v>1579</v>
      </c>
      <c r="H940" s="350" t="s">
        <v>128</v>
      </c>
      <c r="I940" s="352" t="s">
        <v>1205</v>
      </c>
      <c r="J940" s="353" t="s">
        <v>559</v>
      </c>
      <c r="K940" s="354" t="s">
        <v>420</v>
      </c>
      <c r="L940" s="353">
        <v>9204</v>
      </c>
      <c r="M940" s="379">
        <v>44963</v>
      </c>
      <c r="N940" s="70">
        <f t="shared" si="52"/>
        <v>2</v>
      </c>
      <c r="O940" s="70">
        <f t="shared" si="53"/>
        <v>2</v>
      </c>
      <c r="P940" s="135" t="str">
        <f t="shared" si="54"/>
        <v>Gastos_Gerais</v>
      </c>
    </row>
    <row r="941" spans="1:16" ht="24" x14ac:dyDescent="0.2">
      <c r="A941" s="363">
        <v>938</v>
      </c>
      <c r="B941" s="348">
        <v>44963</v>
      </c>
      <c r="C941" s="623">
        <v>44958</v>
      </c>
      <c r="D941" s="350" t="s">
        <v>107</v>
      </c>
      <c r="E941" s="350" t="s">
        <v>328</v>
      </c>
      <c r="F941" s="351">
        <v>481.89</v>
      </c>
      <c r="G941" s="350" t="s">
        <v>1579</v>
      </c>
      <c r="H941" s="350" t="s">
        <v>128</v>
      </c>
      <c r="I941" s="352" t="s">
        <v>1205</v>
      </c>
      <c r="J941" s="353" t="s">
        <v>559</v>
      </c>
      <c r="K941" s="354" t="s">
        <v>420</v>
      </c>
      <c r="L941" s="353">
        <v>9206</v>
      </c>
      <c r="M941" s="379">
        <v>44963</v>
      </c>
      <c r="N941" s="70">
        <f t="shared" si="52"/>
        <v>2</v>
      </c>
      <c r="O941" s="70">
        <f t="shared" si="53"/>
        <v>2</v>
      </c>
      <c r="P941" s="135" t="str">
        <f t="shared" si="54"/>
        <v>Gastos_Gerais</v>
      </c>
    </row>
    <row r="942" spans="1:16" ht="24" x14ac:dyDescent="0.2">
      <c r="A942" s="363">
        <v>939</v>
      </c>
      <c r="B942" s="348">
        <v>44963</v>
      </c>
      <c r="C942" s="623">
        <v>44958</v>
      </c>
      <c r="D942" s="350" t="s">
        <v>107</v>
      </c>
      <c r="E942" s="350" t="s">
        <v>328</v>
      </c>
      <c r="F942" s="351">
        <v>125.64</v>
      </c>
      <c r="G942" s="350" t="s">
        <v>1578</v>
      </c>
      <c r="H942" s="350" t="s">
        <v>128</v>
      </c>
      <c r="I942" s="352" t="s">
        <v>1205</v>
      </c>
      <c r="J942" s="353" t="s">
        <v>559</v>
      </c>
      <c r="K942" s="354" t="s">
        <v>420</v>
      </c>
      <c r="L942" s="353">
        <v>5539</v>
      </c>
      <c r="M942" s="379">
        <v>44963</v>
      </c>
      <c r="N942" s="70">
        <f t="shared" si="52"/>
        <v>2</v>
      </c>
      <c r="O942" s="70">
        <f t="shared" si="53"/>
        <v>2</v>
      </c>
      <c r="P942" s="135" t="str">
        <f t="shared" si="54"/>
        <v>Gastos_Gerais</v>
      </c>
    </row>
    <row r="943" spans="1:16" ht="24" x14ac:dyDescent="0.2">
      <c r="A943" s="363">
        <v>940</v>
      </c>
      <c r="B943" s="348">
        <v>44963</v>
      </c>
      <c r="C943" s="623">
        <v>44958</v>
      </c>
      <c r="D943" s="350" t="s">
        <v>107</v>
      </c>
      <c r="E943" s="350" t="s">
        <v>292</v>
      </c>
      <c r="F943" s="351">
        <v>90</v>
      </c>
      <c r="G943" s="350" t="s">
        <v>1580</v>
      </c>
      <c r="H943" s="350" t="s">
        <v>130</v>
      </c>
      <c r="I943" s="352" t="s">
        <v>1241</v>
      </c>
      <c r="J943" s="353" t="s">
        <v>554</v>
      </c>
      <c r="K943" s="354" t="s">
        <v>420</v>
      </c>
      <c r="L943" s="353">
        <v>175</v>
      </c>
      <c r="M943" s="379">
        <v>44963</v>
      </c>
      <c r="N943" s="70">
        <f t="shared" ref="N943:N989" si="55">IF(B943=0,0,IF(YEAR(B943)=$O$1,MONTH(B943)-$N$1+1,(YEAR(B943)-$O$1)*12-$N$1+1+MONTH(B943)))</f>
        <v>2</v>
      </c>
      <c r="O943" s="70">
        <f t="shared" ref="O943:O989" si="56">IF(C943=0,0,IF(YEAR(C943)=$O$1,MONTH(C943)-$N$1+1,(YEAR(C943)-$O$1)*12-$N$1+1+MONTH(C943)))</f>
        <v>2</v>
      </c>
      <c r="P943" s="135" t="str">
        <f t="shared" ref="P943:P989" si="57">SUBSTITUTE(D943," ","_")</f>
        <v>Gastos_Gerais</v>
      </c>
    </row>
    <row r="944" spans="1:16" ht="24" x14ac:dyDescent="0.2">
      <c r="A944" s="363">
        <v>941</v>
      </c>
      <c r="B944" s="348">
        <v>44963</v>
      </c>
      <c r="C944" s="623">
        <v>44958</v>
      </c>
      <c r="D944" s="350" t="s">
        <v>107</v>
      </c>
      <c r="E944" s="350" t="s">
        <v>334</v>
      </c>
      <c r="F944" s="351">
        <v>120</v>
      </c>
      <c r="G944" s="350" t="s">
        <v>1581</v>
      </c>
      <c r="H944" s="350" t="s">
        <v>127</v>
      </c>
      <c r="I944" s="352" t="s">
        <v>1582</v>
      </c>
      <c r="J944" s="353" t="s">
        <v>577</v>
      </c>
      <c r="K944" s="354" t="s">
        <v>578</v>
      </c>
      <c r="L944" s="353">
        <v>760653685</v>
      </c>
      <c r="M944" s="379">
        <v>44963</v>
      </c>
      <c r="N944" s="70">
        <f t="shared" si="55"/>
        <v>2</v>
      </c>
      <c r="O944" s="70">
        <f t="shared" si="56"/>
        <v>2</v>
      </c>
      <c r="P944" s="135" t="str">
        <f t="shared" si="57"/>
        <v>Gastos_Gerais</v>
      </c>
    </row>
    <row r="945" spans="1:16" ht="24" x14ac:dyDescent="0.2">
      <c r="A945" s="363">
        <v>942</v>
      </c>
      <c r="B945" s="348">
        <v>44963</v>
      </c>
      <c r="C945" s="623">
        <v>44958</v>
      </c>
      <c r="D945" s="350" t="s">
        <v>107</v>
      </c>
      <c r="E945" s="350" t="s">
        <v>334</v>
      </c>
      <c r="F945" s="351">
        <v>120</v>
      </c>
      <c r="G945" s="350" t="s">
        <v>1583</v>
      </c>
      <c r="H945" s="350" t="s">
        <v>127</v>
      </c>
      <c r="I945" s="352" t="s">
        <v>1584</v>
      </c>
      <c r="J945" s="353" t="s">
        <v>577</v>
      </c>
      <c r="K945" s="354" t="s">
        <v>578</v>
      </c>
      <c r="L945" s="353">
        <v>760653685</v>
      </c>
      <c r="M945" s="379">
        <v>44963</v>
      </c>
      <c r="N945" s="70">
        <f t="shared" si="55"/>
        <v>2</v>
      </c>
      <c r="O945" s="70">
        <f t="shared" si="56"/>
        <v>2</v>
      </c>
      <c r="P945" s="135" t="str">
        <f t="shared" si="57"/>
        <v>Gastos_Gerais</v>
      </c>
    </row>
    <row r="946" spans="1:16" ht="24" x14ac:dyDescent="0.2">
      <c r="A946" s="363">
        <v>943</v>
      </c>
      <c r="B946" s="348">
        <v>44963</v>
      </c>
      <c r="C946" s="623">
        <v>44958</v>
      </c>
      <c r="D946" s="350" t="s">
        <v>107</v>
      </c>
      <c r="E946" s="350" t="s">
        <v>334</v>
      </c>
      <c r="F946" s="351">
        <v>180</v>
      </c>
      <c r="G946" s="350" t="s">
        <v>1585</v>
      </c>
      <c r="H946" s="350" t="s">
        <v>123</v>
      </c>
      <c r="I946" s="352" t="s">
        <v>1586</v>
      </c>
      <c r="J946" s="353" t="s">
        <v>577</v>
      </c>
      <c r="K946" s="354" t="s">
        <v>578</v>
      </c>
      <c r="L946" s="353">
        <v>760653685</v>
      </c>
      <c r="M946" s="379">
        <v>44963</v>
      </c>
      <c r="N946" s="70">
        <f t="shared" si="55"/>
        <v>2</v>
      </c>
      <c r="O946" s="70">
        <f t="shared" si="56"/>
        <v>2</v>
      </c>
      <c r="P946" s="135" t="str">
        <f t="shared" si="57"/>
        <v>Gastos_Gerais</v>
      </c>
    </row>
    <row r="947" spans="1:16" ht="24" x14ac:dyDescent="0.2">
      <c r="A947" s="363">
        <v>944</v>
      </c>
      <c r="B947" s="348">
        <v>44963</v>
      </c>
      <c r="C947" s="623">
        <v>44958</v>
      </c>
      <c r="D947" s="350" t="s">
        <v>107</v>
      </c>
      <c r="E947" s="350" t="s">
        <v>334</v>
      </c>
      <c r="F947" s="351">
        <v>120</v>
      </c>
      <c r="G947" s="350" t="s">
        <v>1587</v>
      </c>
      <c r="H947" s="350" t="s">
        <v>122</v>
      </c>
      <c r="I947" s="352" t="s">
        <v>873</v>
      </c>
      <c r="J947" s="353" t="s">
        <v>577</v>
      </c>
      <c r="K947" s="354" t="s">
        <v>578</v>
      </c>
      <c r="L947" s="353">
        <v>760653685</v>
      </c>
      <c r="M947" s="379">
        <v>44963</v>
      </c>
      <c r="N947" s="70">
        <f t="shared" si="55"/>
        <v>2</v>
      </c>
      <c r="O947" s="70">
        <f t="shared" si="56"/>
        <v>2</v>
      </c>
      <c r="P947" s="135" t="str">
        <f t="shared" si="57"/>
        <v>Gastos_Gerais</v>
      </c>
    </row>
    <row r="948" spans="1:16" ht="25.5" x14ac:dyDescent="0.2">
      <c r="A948" s="363">
        <v>945</v>
      </c>
      <c r="B948" s="348">
        <v>44963</v>
      </c>
      <c r="C948" s="623">
        <v>44927</v>
      </c>
      <c r="D948" s="350" t="s">
        <v>96</v>
      </c>
      <c r="E948" s="350" t="s">
        <v>98</v>
      </c>
      <c r="F948" s="351">
        <v>1723</v>
      </c>
      <c r="G948" s="350" t="s">
        <v>1588</v>
      </c>
      <c r="H948" s="350" t="s">
        <v>127</v>
      </c>
      <c r="I948" s="352" t="s">
        <v>1589</v>
      </c>
      <c r="J948" s="353" t="s">
        <v>577</v>
      </c>
      <c r="K948" s="354" t="s">
        <v>578</v>
      </c>
      <c r="L948" s="353">
        <v>760653685</v>
      </c>
      <c r="M948" s="379">
        <v>44963</v>
      </c>
      <c r="N948" s="70">
        <f t="shared" si="55"/>
        <v>2</v>
      </c>
      <c r="O948" s="70">
        <f t="shared" si="56"/>
        <v>1</v>
      </c>
      <c r="P948" s="135" t="str">
        <f t="shared" si="57"/>
        <v>Gastos_com_Pessoal</v>
      </c>
    </row>
    <row r="949" spans="1:16" ht="24" x14ac:dyDescent="0.2">
      <c r="A949" s="363">
        <v>946</v>
      </c>
      <c r="B949" s="348">
        <v>44963</v>
      </c>
      <c r="C949" s="623">
        <v>44958</v>
      </c>
      <c r="D949" s="350" t="s">
        <v>107</v>
      </c>
      <c r="E949" s="350" t="s">
        <v>334</v>
      </c>
      <c r="F949" s="351">
        <v>180</v>
      </c>
      <c r="G949" s="350" t="s">
        <v>1246</v>
      </c>
      <c r="H949" s="350" t="s">
        <v>131</v>
      </c>
      <c r="I949" s="352" t="s">
        <v>1247</v>
      </c>
      <c r="J949" s="353" t="s">
        <v>577</v>
      </c>
      <c r="K949" s="354" t="s">
        <v>578</v>
      </c>
      <c r="L949" s="353">
        <v>760653685</v>
      </c>
      <c r="M949" s="379">
        <v>44963</v>
      </c>
      <c r="N949" s="70">
        <f t="shared" si="55"/>
        <v>2</v>
      </c>
      <c r="O949" s="70">
        <f t="shared" si="56"/>
        <v>2</v>
      </c>
      <c r="P949" s="135" t="str">
        <f t="shared" si="57"/>
        <v>Gastos_Gerais</v>
      </c>
    </row>
    <row r="950" spans="1:16" ht="24" x14ac:dyDescent="0.2">
      <c r="A950" s="363">
        <v>947</v>
      </c>
      <c r="B950" s="348">
        <v>44963</v>
      </c>
      <c r="C950" s="623">
        <v>44958</v>
      </c>
      <c r="D950" s="350" t="s">
        <v>107</v>
      </c>
      <c r="E950" s="350" t="s">
        <v>334</v>
      </c>
      <c r="F950" s="351">
        <v>180</v>
      </c>
      <c r="G950" s="350" t="s">
        <v>1249</v>
      </c>
      <c r="H950" s="350" t="s">
        <v>131</v>
      </c>
      <c r="I950" s="352" t="s">
        <v>660</v>
      </c>
      <c r="J950" s="353" t="s">
        <v>577</v>
      </c>
      <c r="K950" s="354" t="s">
        <v>578</v>
      </c>
      <c r="L950" s="353">
        <v>760653685</v>
      </c>
      <c r="M950" s="379">
        <v>44963</v>
      </c>
      <c r="N950" s="70">
        <f t="shared" si="55"/>
        <v>2</v>
      </c>
      <c r="O950" s="70">
        <f t="shared" si="56"/>
        <v>2</v>
      </c>
      <c r="P950" s="135" t="str">
        <f t="shared" si="57"/>
        <v>Gastos_Gerais</v>
      </c>
    </row>
    <row r="951" spans="1:16" ht="24" x14ac:dyDescent="0.2">
      <c r="A951" s="363">
        <v>948</v>
      </c>
      <c r="B951" s="348">
        <v>44963</v>
      </c>
      <c r="C951" s="623">
        <v>44958</v>
      </c>
      <c r="D951" s="350" t="s">
        <v>107</v>
      </c>
      <c r="E951" s="350" t="s">
        <v>334</v>
      </c>
      <c r="F951" s="351">
        <v>120</v>
      </c>
      <c r="G951" s="350" t="s">
        <v>1590</v>
      </c>
      <c r="H951" s="350" t="s">
        <v>127</v>
      </c>
      <c r="I951" s="352" t="s">
        <v>1591</v>
      </c>
      <c r="J951" s="353" t="s">
        <v>577</v>
      </c>
      <c r="K951" s="354" t="s">
        <v>578</v>
      </c>
      <c r="L951" s="353">
        <v>760653685</v>
      </c>
      <c r="M951" s="379">
        <v>44963</v>
      </c>
      <c r="N951" s="70">
        <f t="shared" si="55"/>
        <v>2</v>
      </c>
      <c r="O951" s="70">
        <f t="shared" si="56"/>
        <v>2</v>
      </c>
      <c r="P951" s="135" t="str">
        <f t="shared" si="57"/>
        <v>Gastos_Gerais</v>
      </c>
    </row>
    <row r="952" spans="1:16" ht="24" x14ac:dyDescent="0.2">
      <c r="A952" s="363">
        <v>949</v>
      </c>
      <c r="B952" s="348">
        <v>44963</v>
      </c>
      <c r="C952" s="623">
        <v>44958</v>
      </c>
      <c r="D952" s="350" t="s">
        <v>107</v>
      </c>
      <c r="E952" s="350" t="s">
        <v>334</v>
      </c>
      <c r="F952" s="351">
        <v>134</v>
      </c>
      <c r="G952" s="350" t="s">
        <v>1592</v>
      </c>
      <c r="H952" s="350" t="s">
        <v>122</v>
      </c>
      <c r="I952" s="352" t="s">
        <v>1054</v>
      </c>
      <c r="J952" s="353" t="s">
        <v>577</v>
      </c>
      <c r="K952" s="354" t="s">
        <v>578</v>
      </c>
      <c r="L952" s="353">
        <v>760653685</v>
      </c>
      <c r="M952" s="379">
        <v>44963</v>
      </c>
      <c r="N952" s="70">
        <f t="shared" si="55"/>
        <v>2</v>
      </c>
      <c r="O952" s="70">
        <f t="shared" si="56"/>
        <v>2</v>
      </c>
      <c r="P952" s="135" t="str">
        <f t="shared" si="57"/>
        <v>Gastos_Gerais</v>
      </c>
    </row>
    <row r="953" spans="1:16" ht="24" x14ac:dyDescent="0.2">
      <c r="A953" s="363">
        <v>950</v>
      </c>
      <c r="B953" s="348">
        <v>44963</v>
      </c>
      <c r="C953" s="623">
        <v>44958</v>
      </c>
      <c r="D953" s="350" t="s">
        <v>107</v>
      </c>
      <c r="E953" s="350" t="s">
        <v>334</v>
      </c>
      <c r="F953" s="351">
        <v>120</v>
      </c>
      <c r="G953" s="350" t="s">
        <v>1593</v>
      </c>
      <c r="H953" s="350" t="s">
        <v>122</v>
      </c>
      <c r="I953" s="352" t="s">
        <v>1478</v>
      </c>
      <c r="J953" s="353" t="s">
        <v>577</v>
      </c>
      <c r="K953" s="354" t="s">
        <v>578</v>
      </c>
      <c r="L953" s="353">
        <v>760653685</v>
      </c>
      <c r="M953" s="379">
        <v>44963</v>
      </c>
      <c r="N953" s="70">
        <f t="shared" si="55"/>
        <v>2</v>
      </c>
      <c r="O953" s="70">
        <f t="shared" si="56"/>
        <v>2</v>
      </c>
      <c r="P953" s="135" t="str">
        <f t="shared" si="57"/>
        <v>Gastos_Gerais</v>
      </c>
    </row>
    <row r="954" spans="1:16" ht="24" x14ac:dyDescent="0.2">
      <c r="A954" s="363">
        <v>951</v>
      </c>
      <c r="B954" s="348">
        <v>44963</v>
      </c>
      <c r="C954" s="623">
        <v>44958</v>
      </c>
      <c r="D954" s="350" t="s">
        <v>107</v>
      </c>
      <c r="E954" s="350" t="s">
        <v>334</v>
      </c>
      <c r="F954" s="351">
        <v>16.8</v>
      </c>
      <c r="G954" s="350" t="s">
        <v>1594</v>
      </c>
      <c r="H954" s="350" t="s">
        <v>122</v>
      </c>
      <c r="I954" s="352" t="s">
        <v>1478</v>
      </c>
      <c r="J954" s="353" t="s">
        <v>577</v>
      </c>
      <c r="K954" s="354" t="s">
        <v>578</v>
      </c>
      <c r="L954" s="353">
        <v>760653685</v>
      </c>
      <c r="M954" s="379">
        <v>44963</v>
      </c>
      <c r="N954" s="70">
        <f t="shared" si="55"/>
        <v>2</v>
      </c>
      <c r="O954" s="70">
        <f t="shared" si="56"/>
        <v>2</v>
      </c>
      <c r="P954" s="135" t="str">
        <f t="shared" si="57"/>
        <v>Gastos_Gerais</v>
      </c>
    </row>
    <row r="955" spans="1:16" ht="24" x14ac:dyDescent="0.2">
      <c r="A955" s="363">
        <v>952</v>
      </c>
      <c r="B955" s="348">
        <v>44963</v>
      </c>
      <c r="C955" s="623">
        <v>44958</v>
      </c>
      <c r="D955" s="350" t="s">
        <v>107</v>
      </c>
      <c r="E955" s="350" t="s">
        <v>334</v>
      </c>
      <c r="F955" s="383">
        <v>180</v>
      </c>
      <c r="G955" s="350" t="s">
        <v>1595</v>
      </c>
      <c r="H955" s="350" t="s">
        <v>130</v>
      </c>
      <c r="I955" s="352" t="s">
        <v>1323</v>
      </c>
      <c r="J955" s="353" t="s">
        <v>577</v>
      </c>
      <c r="K955" s="354" t="s">
        <v>578</v>
      </c>
      <c r="L955" s="353">
        <v>760653685</v>
      </c>
      <c r="M955" s="379">
        <v>44963</v>
      </c>
      <c r="N955" s="70">
        <f t="shared" si="55"/>
        <v>2</v>
      </c>
      <c r="O955" s="70">
        <f t="shared" si="56"/>
        <v>2</v>
      </c>
      <c r="P955" s="135" t="str">
        <f t="shared" si="57"/>
        <v>Gastos_Gerais</v>
      </c>
    </row>
    <row r="956" spans="1:16" ht="24" x14ac:dyDescent="0.2">
      <c r="A956" s="363">
        <v>953</v>
      </c>
      <c r="B956" s="348">
        <v>44963</v>
      </c>
      <c r="C956" s="623">
        <v>44958</v>
      </c>
      <c r="D956" s="350" t="s">
        <v>107</v>
      </c>
      <c r="E956" s="350" t="s">
        <v>334</v>
      </c>
      <c r="F956" s="351">
        <v>180</v>
      </c>
      <c r="G956" s="350" t="s">
        <v>861</v>
      </c>
      <c r="H956" s="350" t="s">
        <v>123</v>
      </c>
      <c r="I956" s="352" t="s">
        <v>862</v>
      </c>
      <c r="J956" s="353" t="s">
        <v>577</v>
      </c>
      <c r="K956" s="354" t="s">
        <v>578</v>
      </c>
      <c r="L956" s="353">
        <v>760653685</v>
      </c>
      <c r="M956" s="379">
        <v>44963</v>
      </c>
      <c r="N956" s="70">
        <f t="shared" si="55"/>
        <v>2</v>
      </c>
      <c r="O956" s="70">
        <f t="shared" si="56"/>
        <v>2</v>
      </c>
      <c r="P956" s="135" t="str">
        <f t="shared" si="57"/>
        <v>Gastos_Gerais</v>
      </c>
    </row>
    <row r="957" spans="1:16" ht="24" x14ac:dyDescent="0.2">
      <c r="A957" s="363">
        <v>954</v>
      </c>
      <c r="B957" s="348">
        <v>44963</v>
      </c>
      <c r="C957" s="623">
        <v>44958</v>
      </c>
      <c r="D957" s="350" t="s">
        <v>107</v>
      </c>
      <c r="E957" s="350" t="s">
        <v>334</v>
      </c>
      <c r="F957" s="351">
        <v>120</v>
      </c>
      <c r="G957" s="350" t="s">
        <v>1596</v>
      </c>
      <c r="H957" s="350" t="s">
        <v>127</v>
      </c>
      <c r="I957" s="352" t="s">
        <v>1597</v>
      </c>
      <c r="J957" s="353" t="s">
        <v>577</v>
      </c>
      <c r="K957" s="354" t="s">
        <v>578</v>
      </c>
      <c r="L957" s="353">
        <v>760653685</v>
      </c>
      <c r="M957" s="379">
        <v>44963</v>
      </c>
      <c r="N957" s="70">
        <f t="shared" si="55"/>
        <v>2</v>
      </c>
      <c r="O957" s="70">
        <f t="shared" si="56"/>
        <v>2</v>
      </c>
      <c r="P957" s="135" t="str">
        <f t="shared" si="57"/>
        <v>Gastos_Gerais</v>
      </c>
    </row>
    <row r="958" spans="1:16" ht="25.5" x14ac:dyDescent="0.2">
      <c r="A958" s="363">
        <v>955</v>
      </c>
      <c r="B958" s="348">
        <v>44963</v>
      </c>
      <c r="C958" s="623">
        <v>44927</v>
      </c>
      <c r="D958" s="350" t="s">
        <v>96</v>
      </c>
      <c r="E958" s="350" t="s">
        <v>98</v>
      </c>
      <c r="F958" s="351">
        <v>244</v>
      </c>
      <c r="G958" s="350" t="s">
        <v>1598</v>
      </c>
      <c r="H958" s="350" t="s">
        <v>128</v>
      </c>
      <c r="I958" s="352" t="s">
        <v>1599</v>
      </c>
      <c r="J958" s="353" t="s">
        <v>577</v>
      </c>
      <c r="K958" s="354" t="s">
        <v>578</v>
      </c>
      <c r="L958" s="353">
        <v>760653685</v>
      </c>
      <c r="M958" s="379">
        <v>44963</v>
      </c>
      <c r="N958" s="70">
        <f t="shared" si="55"/>
        <v>2</v>
      </c>
      <c r="O958" s="70">
        <f t="shared" si="56"/>
        <v>1</v>
      </c>
      <c r="P958" s="135" t="str">
        <f t="shared" si="57"/>
        <v>Gastos_com_Pessoal</v>
      </c>
    </row>
    <row r="959" spans="1:16" x14ac:dyDescent="0.2">
      <c r="A959" s="363">
        <v>956</v>
      </c>
      <c r="B959" s="348">
        <v>44963</v>
      </c>
      <c r="C959" s="623">
        <v>44958</v>
      </c>
      <c r="D959" s="350" t="s">
        <v>107</v>
      </c>
      <c r="E959" s="350" t="s">
        <v>334</v>
      </c>
      <c r="F959" s="351">
        <v>12.8</v>
      </c>
      <c r="G959" s="350" t="s">
        <v>1600</v>
      </c>
      <c r="H959" s="350" t="s">
        <v>123</v>
      </c>
      <c r="I959" s="352" t="s">
        <v>1546</v>
      </c>
      <c r="J959" s="353" t="s">
        <v>577</v>
      </c>
      <c r="K959" s="354" t="s">
        <v>578</v>
      </c>
      <c r="L959" s="353">
        <v>760653685</v>
      </c>
      <c r="M959" s="379">
        <v>44963</v>
      </c>
      <c r="N959" s="70">
        <f t="shared" si="55"/>
        <v>2</v>
      </c>
      <c r="O959" s="70">
        <f t="shared" si="56"/>
        <v>2</v>
      </c>
      <c r="P959" s="135" t="str">
        <f t="shared" si="57"/>
        <v>Gastos_Gerais</v>
      </c>
    </row>
    <row r="960" spans="1:16" ht="24" x14ac:dyDescent="0.2">
      <c r="A960" s="363">
        <v>957</v>
      </c>
      <c r="B960" s="348">
        <v>44963</v>
      </c>
      <c r="C960" s="623">
        <v>44958</v>
      </c>
      <c r="D960" s="350" t="s">
        <v>107</v>
      </c>
      <c r="E960" s="350" t="s">
        <v>334</v>
      </c>
      <c r="F960" s="351">
        <v>180</v>
      </c>
      <c r="G960" s="350" t="s">
        <v>1601</v>
      </c>
      <c r="H960" s="350" t="s">
        <v>130</v>
      </c>
      <c r="I960" s="352" t="s">
        <v>1602</v>
      </c>
      <c r="J960" s="353" t="s">
        <v>577</v>
      </c>
      <c r="K960" s="354" t="s">
        <v>578</v>
      </c>
      <c r="L960" s="353">
        <v>760653685</v>
      </c>
      <c r="M960" s="379">
        <v>44963</v>
      </c>
      <c r="N960" s="70">
        <f t="shared" si="55"/>
        <v>2</v>
      </c>
      <c r="O960" s="70">
        <f t="shared" si="56"/>
        <v>2</v>
      </c>
      <c r="P960" s="135" t="str">
        <f t="shared" si="57"/>
        <v>Gastos_Gerais</v>
      </c>
    </row>
    <row r="961" spans="1:16" ht="25.5" x14ac:dyDescent="0.2">
      <c r="A961" s="363">
        <v>958</v>
      </c>
      <c r="B961" s="348">
        <v>44963</v>
      </c>
      <c r="C961" s="623">
        <v>44958</v>
      </c>
      <c r="D961" s="350" t="s">
        <v>96</v>
      </c>
      <c r="E961" s="350" t="s">
        <v>179</v>
      </c>
      <c r="F961" s="351">
        <v>4.8600000000000003</v>
      </c>
      <c r="G961" s="350" t="s">
        <v>595</v>
      </c>
      <c r="H961" s="350" t="s">
        <v>125</v>
      </c>
      <c r="I961" s="352" t="s">
        <v>1603</v>
      </c>
      <c r="J961" s="353" t="s">
        <v>577</v>
      </c>
      <c r="K961" s="354" t="s">
        <v>578</v>
      </c>
      <c r="L961" s="353">
        <v>760653685</v>
      </c>
      <c r="M961" s="379">
        <v>44963</v>
      </c>
      <c r="N961" s="70">
        <f t="shared" si="55"/>
        <v>2</v>
      </c>
      <c r="O961" s="70">
        <f t="shared" si="56"/>
        <v>2</v>
      </c>
      <c r="P961" s="135" t="str">
        <f t="shared" si="57"/>
        <v>Gastos_com_Pessoal</v>
      </c>
    </row>
    <row r="962" spans="1:16" ht="25.5" x14ac:dyDescent="0.2">
      <c r="A962" s="363">
        <v>959</v>
      </c>
      <c r="B962" s="348">
        <v>44963</v>
      </c>
      <c r="C962" s="623">
        <v>44958</v>
      </c>
      <c r="D962" s="350" t="s">
        <v>96</v>
      </c>
      <c r="E962" s="350" t="s">
        <v>181</v>
      </c>
      <c r="F962" s="351">
        <v>24.28</v>
      </c>
      <c r="G962" s="350" t="s">
        <v>597</v>
      </c>
      <c r="H962" s="350" t="s">
        <v>125</v>
      </c>
      <c r="I962" s="352" t="s">
        <v>1603</v>
      </c>
      <c r="J962" s="353" t="s">
        <v>577</v>
      </c>
      <c r="K962" s="354" t="s">
        <v>578</v>
      </c>
      <c r="L962" s="353">
        <v>760653685</v>
      </c>
      <c r="M962" s="379">
        <v>44963</v>
      </c>
      <c r="N962" s="70">
        <f t="shared" si="55"/>
        <v>2</v>
      </c>
      <c r="O962" s="70">
        <f t="shared" si="56"/>
        <v>2</v>
      </c>
      <c r="P962" s="135" t="str">
        <f t="shared" si="57"/>
        <v>Gastos_com_Pessoal</v>
      </c>
    </row>
    <row r="963" spans="1:16" ht="25.5" x14ac:dyDescent="0.2">
      <c r="A963" s="363">
        <v>960</v>
      </c>
      <c r="B963" s="348">
        <v>44963</v>
      </c>
      <c r="C963" s="623">
        <v>44958</v>
      </c>
      <c r="D963" s="350" t="s">
        <v>96</v>
      </c>
      <c r="E963" s="350" t="s">
        <v>183</v>
      </c>
      <c r="F963" s="351">
        <v>8.09</v>
      </c>
      <c r="G963" s="350" t="s">
        <v>598</v>
      </c>
      <c r="H963" s="350" t="s">
        <v>125</v>
      </c>
      <c r="I963" s="352" t="s">
        <v>1603</v>
      </c>
      <c r="J963" s="353" t="s">
        <v>577</v>
      </c>
      <c r="K963" s="354" t="s">
        <v>578</v>
      </c>
      <c r="L963" s="353">
        <v>760653685</v>
      </c>
      <c r="M963" s="379">
        <v>44963</v>
      </c>
      <c r="N963" s="70">
        <f t="shared" si="55"/>
        <v>2</v>
      </c>
      <c r="O963" s="70">
        <f t="shared" si="56"/>
        <v>2</v>
      </c>
      <c r="P963" s="135" t="str">
        <f t="shared" si="57"/>
        <v>Gastos_com_Pessoal</v>
      </c>
    </row>
    <row r="964" spans="1:16" ht="36" x14ac:dyDescent="0.2">
      <c r="A964" s="363">
        <v>961</v>
      </c>
      <c r="B964" s="348">
        <v>44963</v>
      </c>
      <c r="C964" s="623">
        <v>44958</v>
      </c>
      <c r="D964" s="350" t="s">
        <v>96</v>
      </c>
      <c r="E964" s="350" t="s">
        <v>185</v>
      </c>
      <c r="F964" s="351">
        <v>68.930000000000007</v>
      </c>
      <c r="G964" s="350" t="s">
        <v>599</v>
      </c>
      <c r="H964" s="350" t="s">
        <v>125</v>
      </c>
      <c r="I964" s="352" t="s">
        <v>1603</v>
      </c>
      <c r="J964" s="353" t="s">
        <v>577</v>
      </c>
      <c r="K964" s="354" t="s">
        <v>578</v>
      </c>
      <c r="L964" s="353">
        <v>760653685</v>
      </c>
      <c r="M964" s="379">
        <v>44963</v>
      </c>
      <c r="N964" s="70">
        <f t="shared" si="55"/>
        <v>2</v>
      </c>
      <c r="O964" s="70">
        <f t="shared" si="56"/>
        <v>2</v>
      </c>
      <c r="P964" s="135" t="str">
        <f t="shared" si="57"/>
        <v>Gastos_com_Pessoal</v>
      </c>
    </row>
    <row r="965" spans="1:16" ht="36" x14ac:dyDescent="0.2">
      <c r="A965" s="363">
        <v>962</v>
      </c>
      <c r="B965" s="348">
        <v>44963</v>
      </c>
      <c r="C965" s="623">
        <v>44958</v>
      </c>
      <c r="D965" s="350" t="s">
        <v>96</v>
      </c>
      <c r="E965" s="350" t="s">
        <v>185</v>
      </c>
      <c r="F965" s="351">
        <v>2.14</v>
      </c>
      <c r="G965" s="350" t="s">
        <v>599</v>
      </c>
      <c r="H965" s="350" t="s">
        <v>125</v>
      </c>
      <c r="I965" s="352" t="s">
        <v>1604</v>
      </c>
      <c r="J965" s="353" t="s">
        <v>577</v>
      </c>
      <c r="K965" s="354" t="s">
        <v>578</v>
      </c>
      <c r="L965" s="353">
        <v>760653685</v>
      </c>
      <c r="M965" s="379">
        <v>44963</v>
      </c>
      <c r="N965" s="70">
        <f t="shared" si="55"/>
        <v>2</v>
      </c>
      <c r="O965" s="70">
        <f t="shared" si="56"/>
        <v>2</v>
      </c>
      <c r="P965" s="135" t="str">
        <f t="shared" si="57"/>
        <v>Gastos_com_Pessoal</v>
      </c>
    </row>
    <row r="966" spans="1:16" ht="24" x14ac:dyDescent="0.2">
      <c r="A966" s="363">
        <v>963</v>
      </c>
      <c r="B966" s="348">
        <v>44963</v>
      </c>
      <c r="C966" s="623">
        <v>44958</v>
      </c>
      <c r="D966" s="350" t="s">
        <v>107</v>
      </c>
      <c r="E966" s="350" t="s">
        <v>334</v>
      </c>
      <c r="F966" s="351">
        <v>120</v>
      </c>
      <c r="G966" s="350" t="s">
        <v>1605</v>
      </c>
      <c r="H966" s="350" t="s">
        <v>122</v>
      </c>
      <c r="I966" s="352" t="s">
        <v>1606</v>
      </c>
      <c r="J966" s="353" t="s">
        <v>577</v>
      </c>
      <c r="K966" s="354" t="s">
        <v>578</v>
      </c>
      <c r="L966" s="353">
        <v>760653685</v>
      </c>
      <c r="M966" s="379">
        <v>44963</v>
      </c>
      <c r="N966" s="70">
        <f t="shared" si="55"/>
        <v>2</v>
      </c>
      <c r="O966" s="70">
        <f t="shared" si="56"/>
        <v>2</v>
      </c>
      <c r="P966" s="135" t="str">
        <f t="shared" si="57"/>
        <v>Gastos_Gerais</v>
      </c>
    </row>
    <row r="967" spans="1:16" ht="25.5" x14ac:dyDescent="0.2">
      <c r="A967" s="363">
        <v>964</v>
      </c>
      <c r="B967" s="348">
        <v>44963</v>
      </c>
      <c r="C967" s="623">
        <v>44958</v>
      </c>
      <c r="D967" s="350" t="s">
        <v>96</v>
      </c>
      <c r="E967" s="350" t="s">
        <v>179</v>
      </c>
      <c r="F967" s="351">
        <v>259.25</v>
      </c>
      <c r="G967" s="350" t="s">
        <v>595</v>
      </c>
      <c r="H967" s="350" t="s">
        <v>127</v>
      </c>
      <c r="I967" s="352" t="s">
        <v>1607</v>
      </c>
      <c r="J967" s="353" t="s">
        <v>577</v>
      </c>
      <c r="K967" s="354" t="s">
        <v>577</v>
      </c>
      <c r="L967" s="353" t="s">
        <v>515</v>
      </c>
      <c r="M967" s="379">
        <v>44963</v>
      </c>
      <c r="N967" s="70">
        <f t="shared" si="55"/>
        <v>2</v>
      </c>
      <c r="O967" s="70">
        <f t="shared" si="56"/>
        <v>2</v>
      </c>
      <c r="P967" s="135" t="str">
        <f t="shared" si="57"/>
        <v>Gastos_com_Pessoal</v>
      </c>
    </row>
    <row r="968" spans="1:16" ht="25.5" x14ac:dyDescent="0.2">
      <c r="A968" s="363">
        <v>965</v>
      </c>
      <c r="B968" s="348">
        <v>44963</v>
      </c>
      <c r="C968" s="623">
        <v>44958</v>
      </c>
      <c r="D968" s="350" t="s">
        <v>96</v>
      </c>
      <c r="E968" s="350" t="s">
        <v>181</v>
      </c>
      <c r="F968" s="351">
        <v>3504.36</v>
      </c>
      <c r="G968" s="350" t="s">
        <v>597</v>
      </c>
      <c r="H968" s="350" t="s">
        <v>127</v>
      </c>
      <c r="I968" s="352" t="s">
        <v>1607</v>
      </c>
      <c r="J968" s="353" t="s">
        <v>577</v>
      </c>
      <c r="K968" s="354" t="s">
        <v>577</v>
      </c>
      <c r="L968" s="353" t="s">
        <v>515</v>
      </c>
      <c r="M968" s="379">
        <v>44963</v>
      </c>
      <c r="N968" s="70">
        <f t="shared" si="55"/>
        <v>2</v>
      </c>
      <c r="O968" s="70">
        <f t="shared" si="56"/>
        <v>2</v>
      </c>
      <c r="P968" s="135" t="str">
        <f t="shared" si="57"/>
        <v>Gastos_com_Pessoal</v>
      </c>
    </row>
    <row r="969" spans="1:16" ht="25.5" x14ac:dyDescent="0.2">
      <c r="A969" s="363">
        <v>966</v>
      </c>
      <c r="B969" s="348">
        <v>44963</v>
      </c>
      <c r="C969" s="623">
        <v>44958</v>
      </c>
      <c r="D969" s="350" t="s">
        <v>96</v>
      </c>
      <c r="E969" s="350" t="s">
        <v>183</v>
      </c>
      <c r="F969" s="351">
        <v>1168.1199999999999</v>
      </c>
      <c r="G969" s="350" t="s">
        <v>598</v>
      </c>
      <c r="H969" s="350" t="s">
        <v>127</v>
      </c>
      <c r="I969" s="352" t="s">
        <v>1607</v>
      </c>
      <c r="J969" s="353" t="s">
        <v>577</v>
      </c>
      <c r="K969" s="354" t="s">
        <v>577</v>
      </c>
      <c r="L969" s="353" t="s">
        <v>515</v>
      </c>
      <c r="M969" s="379">
        <v>44963</v>
      </c>
      <c r="N969" s="70">
        <f t="shared" si="55"/>
        <v>2</v>
      </c>
      <c r="O969" s="70">
        <f t="shared" si="56"/>
        <v>2</v>
      </c>
      <c r="P969" s="135" t="str">
        <f t="shared" si="57"/>
        <v>Gastos_com_Pessoal</v>
      </c>
    </row>
    <row r="970" spans="1:16" ht="36" x14ac:dyDescent="0.2">
      <c r="A970" s="363">
        <v>967</v>
      </c>
      <c r="B970" s="348">
        <v>44963</v>
      </c>
      <c r="C970" s="623">
        <v>44958</v>
      </c>
      <c r="D970" s="350" t="s">
        <v>96</v>
      </c>
      <c r="E970" s="350" t="s">
        <v>185</v>
      </c>
      <c r="F970" s="351">
        <v>3013.43</v>
      </c>
      <c r="G970" s="350" t="s">
        <v>599</v>
      </c>
      <c r="H970" s="350" t="s">
        <v>127</v>
      </c>
      <c r="I970" s="352" t="s">
        <v>1607</v>
      </c>
      <c r="J970" s="353" t="s">
        <v>577</v>
      </c>
      <c r="K970" s="354" t="s">
        <v>577</v>
      </c>
      <c r="L970" s="353" t="s">
        <v>515</v>
      </c>
      <c r="M970" s="379">
        <v>44963</v>
      </c>
      <c r="N970" s="70">
        <f t="shared" si="55"/>
        <v>2</v>
      </c>
      <c r="O970" s="70">
        <f t="shared" si="56"/>
        <v>2</v>
      </c>
      <c r="P970" s="135" t="str">
        <f t="shared" si="57"/>
        <v>Gastos_com_Pessoal</v>
      </c>
    </row>
    <row r="971" spans="1:16" ht="24" x14ac:dyDescent="0.2">
      <c r="A971" s="363">
        <v>968</v>
      </c>
      <c r="B971" s="348">
        <v>44963</v>
      </c>
      <c r="C971" s="623">
        <v>44958</v>
      </c>
      <c r="D971" s="350" t="s">
        <v>107</v>
      </c>
      <c r="E971" s="350" t="s">
        <v>324</v>
      </c>
      <c r="F971" s="351">
        <v>3291.38</v>
      </c>
      <c r="G971" s="350" t="s">
        <v>1608</v>
      </c>
      <c r="H971" s="350" t="s">
        <v>132</v>
      </c>
      <c r="I971" s="352" t="s">
        <v>1609</v>
      </c>
      <c r="J971" s="353" t="s">
        <v>605</v>
      </c>
      <c r="K971" s="354" t="s">
        <v>605</v>
      </c>
      <c r="L971" s="353" t="s">
        <v>1610</v>
      </c>
      <c r="M971" s="379">
        <v>44963</v>
      </c>
      <c r="N971" s="70">
        <f t="shared" si="55"/>
        <v>2</v>
      </c>
      <c r="O971" s="70">
        <f t="shared" si="56"/>
        <v>2</v>
      </c>
      <c r="P971" s="135" t="str">
        <f t="shared" si="57"/>
        <v>Gastos_Gerais</v>
      </c>
    </row>
    <row r="972" spans="1:16" ht="24" x14ac:dyDescent="0.2">
      <c r="A972" s="363">
        <v>969</v>
      </c>
      <c r="B972" s="348">
        <v>44963</v>
      </c>
      <c r="C972" s="623">
        <v>44958</v>
      </c>
      <c r="D972" s="350" t="s">
        <v>107</v>
      </c>
      <c r="E972" s="350" t="s">
        <v>324</v>
      </c>
      <c r="F972" s="351">
        <v>3291.38</v>
      </c>
      <c r="G972" s="350" t="s">
        <v>1611</v>
      </c>
      <c r="H972" s="350" t="s">
        <v>123</v>
      </c>
      <c r="I972" s="352" t="s">
        <v>1609</v>
      </c>
      <c r="J972" s="353" t="s">
        <v>605</v>
      </c>
      <c r="K972" s="354" t="s">
        <v>605</v>
      </c>
      <c r="L972" s="353" t="s">
        <v>1612</v>
      </c>
      <c r="M972" s="379">
        <v>44963</v>
      </c>
      <c r="N972" s="70">
        <f t="shared" si="55"/>
        <v>2</v>
      </c>
      <c r="O972" s="70">
        <f t="shared" si="56"/>
        <v>2</v>
      </c>
      <c r="P972" s="135" t="str">
        <f t="shared" si="57"/>
        <v>Gastos_Gerais</v>
      </c>
    </row>
    <row r="973" spans="1:16" ht="24" x14ac:dyDescent="0.2">
      <c r="A973" s="363">
        <v>970</v>
      </c>
      <c r="B973" s="348">
        <v>44963</v>
      </c>
      <c r="C973" s="623">
        <v>44958</v>
      </c>
      <c r="D973" s="350" t="s">
        <v>107</v>
      </c>
      <c r="E973" s="350" t="s">
        <v>324</v>
      </c>
      <c r="F973" s="351">
        <v>3291.38</v>
      </c>
      <c r="G973" s="350" t="s">
        <v>1613</v>
      </c>
      <c r="H973" s="350" t="s">
        <v>122</v>
      </c>
      <c r="I973" s="352" t="s">
        <v>1609</v>
      </c>
      <c r="J973" s="353" t="s">
        <v>605</v>
      </c>
      <c r="K973" s="354" t="s">
        <v>605</v>
      </c>
      <c r="L973" s="353" t="s">
        <v>1614</v>
      </c>
      <c r="M973" s="379">
        <v>44963</v>
      </c>
      <c r="N973" s="70">
        <f t="shared" si="55"/>
        <v>2</v>
      </c>
      <c r="O973" s="70">
        <f t="shared" si="56"/>
        <v>2</v>
      </c>
      <c r="P973" s="135" t="str">
        <f t="shared" si="57"/>
        <v>Gastos_Gerais</v>
      </c>
    </row>
    <row r="974" spans="1:16" ht="24" x14ac:dyDescent="0.2">
      <c r="A974" s="363">
        <v>971</v>
      </c>
      <c r="B974" s="348">
        <v>44963</v>
      </c>
      <c r="C974" s="623">
        <v>44958</v>
      </c>
      <c r="D974" s="350" t="s">
        <v>107</v>
      </c>
      <c r="E974" s="350" t="s">
        <v>324</v>
      </c>
      <c r="F974" s="351">
        <v>3291.38</v>
      </c>
      <c r="G974" s="350" t="s">
        <v>1615</v>
      </c>
      <c r="H974" s="350" t="s">
        <v>124</v>
      </c>
      <c r="I974" s="352" t="s">
        <v>1609</v>
      </c>
      <c r="J974" s="353" t="s">
        <v>605</v>
      </c>
      <c r="K974" s="354" t="s">
        <v>605</v>
      </c>
      <c r="L974" s="353" t="s">
        <v>1616</v>
      </c>
      <c r="M974" s="379">
        <v>44963</v>
      </c>
      <c r="N974" s="70">
        <f t="shared" si="55"/>
        <v>2</v>
      </c>
      <c r="O974" s="70">
        <f t="shared" si="56"/>
        <v>2</v>
      </c>
      <c r="P974" s="135" t="str">
        <f t="shared" si="57"/>
        <v>Gastos_Gerais</v>
      </c>
    </row>
    <row r="975" spans="1:16" ht="24" x14ac:dyDescent="0.2">
      <c r="A975" s="363">
        <v>972</v>
      </c>
      <c r="B975" s="348">
        <v>44963</v>
      </c>
      <c r="C975" s="623">
        <v>44958</v>
      </c>
      <c r="D975" s="350" t="s">
        <v>107</v>
      </c>
      <c r="E975" s="350" t="s">
        <v>324</v>
      </c>
      <c r="F975" s="351">
        <v>3291.38</v>
      </c>
      <c r="G975" s="350" t="s">
        <v>1617</v>
      </c>
      <c r="H975" s="350" t="s">
        <v>123</v>
      </c>
      <c r="I975" s="352" t="s">
        <v>1609</v>
      </c>
      <c r="J975" s="353" t="s">
        <v>605</v>
      </c>
      <c r="K975" s="354" t="s">
        <v>605</v>
      </c>
      <c r="L975" s="353" t="s">
        <v>1618</v>
      </c>
      <c r="M975" s="379">
        <v>44963</v>
      </c>
      <c r="N975" s="70">
        <f t="shared" si="55"/>
        <v>2</v>
      </c>
      <c r="O975" s="70">
        <f t="shared" si="56"/>
        <v>2</v>
      </c>
      <c r="P975" s="135" t="str">
        <f t="shared" si="57"/>
        <v>Gastos_Gerais</v>
      </c>
    </row>
    <row r="976" spans="1:16" ht="24" x14ac:dyDescent="0.2">
      <c r="A976" s="363">
        <v>973</v>
      </c>
      <c r="B976" s="348">
        <v>44963</v>
      </c>
      <c r="C976" s="623">
        <v>44958</v>
      </c>
      <c r="D976" s="350" t="s">
        <v>107</v>
      </c>
      <c r="E976" s="350" t="s">
        <v>324</v>
      </c>
      <c r="F976" s="351">
        <v>3291.38</v>
      </c>
      <c r="G976" s="350" t="s">
        <v>1619</v>
      </c>
      <c r="H976" s="350" t="s">
        <v>121</v>
      </c>
      <c r="I976" s="352" t="s">
        <v>1609</v>
      </c>
      <c r="J976" s="353" t="s">
        <v>605</v>
      </c>
      <c r="K976" s="354" t="s">
        <v>605</v>
      </c>
      <c r="L976" s="353" t="s">
        <v>1620</v>
      </c>
      <c r="M976" s="379">
        <v>44963</v>
      </c>
      <c r="N976" s="70">
        <f t="shared" si="55"/>
        <v>2</v>
      </c>
      <c r="O976" s="70">
        <f t="shared" si="56"/>
        <v>2</v>
      </c>
      <c r="P976" s="135" t="str">
        <f t="shared" si="57"/>
        <v>Gastos_Gerais</v>
      </c>
    </row>
    <row r="977" spans="1:16" ht="24" x14ac:dyDescent="0.2">
      <c r="A977" s="363">
        <v>974</v>
      </c>
      <c r="B977" s="348">
        <v>44963</v>
      </c>
      <c r="C977" s="623">
        <v>44958</v>
      </c>
      <c r="D977" s="350" t="s">
        <v>107</v>
      </c>
      <c r="E977" s="350" t="s">
        <v>324</v>
      </c>
      <c r="F977" s="351">
        <v>3291.38</v>
      </c>
      <c r="G977" s="350" t="s">
        <v>1621</v>
      </c>
      <c r="H977" s="350" t="s">
        <v>127</v>
      </c>
      <c r="I977" s="352" t="s">
        <v>1609</v>
      </c>
      <c r="J977" s="353" t="s">
        <v>605</v>
      </c>
      <c r="K977" s="354" t="s">
        <v>605</v>
      </c>
      <c r="L977" s="353" t="s">
        <v>1622</v>
      </c>
      <c r="M977" s="379">
        <v>44963</v>
      </c>
      <c r="N977" s="70">
        <f t="shared" si="55"/>
        <v>2</v>
      </c>
      <c r="O977" s="70">
        <f t="shared" si="56"/>
        <v>2</v>
      </c>
      <c r="P977" s="135" t="str">
        <f t="shared" si="57"/>
        <v>Gastos_Gerais</v>
      </c>
    </row>
    <row r="978" spans="1:16" ht="24" x14ac:dyDescent="0.2">
      <c r="A978" s="363">
        <v>975</v>
      </c>
      <c r="B978" s="348">
        <v>44963</v>
      </c>
      <c r="C978" s="623">
        <v>44958</v>
      </c>
      <c r="D978" s="350" t="s">
        <v>107</v>
      </c>
      <c r="E978" s="350" t="s">
        <v>324</v>
      </c>
      <c r="F978" s="351">
        <v>3291.38</v>
      </c>
      <c r="G978" s="350" t="s">
        <v>1623</v>
      </c>
      <c r="H978" s="350" t="s">
        <v>121</v>
      </c>
      <c r="I978" s="352" t="s">
        <v>1609</v>
      </c>
      <c r="J978" s="353" t="s">
        <v>605</v>
      </c>
      <c r="K978" s="354" t="s">
        <v>605</v>
      </c>
      <c r="L978" s="353" t="s">
        <v>1624</v>
      </c>
      <c r="M978" s="379">
        <v>44963</v>
      </c>
      <c r="N978" s="70">
        <f t="shared" si="55"/>
        <v>2</v>
      </c>
      <c r="O978" s="70">
        <f t="shared" si="56"/>
        <v>2</v>
      </c>
      <c r="P978" s="135" t="str">
        <f t="shared" si="57"/>
        <v>Gastos_Gerais</v>
      </c>
    </row>
    <row r="979" spans="1:16" ht="24" x14ac:dyDescent="0.2">
      <c r="A979" s="363">
        <v>976</v>
      </c>
      <c r="B979" s="348">
        <v>44963</v>
      </c>
      <c r="C979" s="623">
        <v>44958</v>
      </c>
      <c r="D979" s="350" t="s">
        <v>107</v>
      </c>
      <c r="E979" s="350" t="s">
        <v>324</v>
      </c>
      <c r="F979" s="383">
        <v>3291.38</v>
      </c>
      <c r="G979" s="350" t="s">
        <v>1625</v>
      </c>
      <c r="H979" s="350" t="s">
        <v>125</v>
      </c>
      <c r="I979" s="352" t="s">
        <v>1609</v>
      </c>
      <c r="J979" s="353" t="s">
        <v>605</v>
      </c>
      <c r="K979" s="354" t="s">
        <v>605</v>
      </c>
      <c r="L979" s="353" t="s">
        <v>1626</v>
      </c>
      <c r="M979" s="379">
        <v>44963</v>
      </c>
      <c r="N979" s="70">
        <f t="shared" si="55"/>
        <v>2</v>
      </c>
      <c r="O979" s="70">
        <f t="shared" si="56"/>
        <v>2</v>
      </c>
      <c r="P979" s="135" t="str">
        <f t="shared" si="57"/>
        <v>Gastos_Gerais</v>
      </c>
    </row>
    <row r="980" spans="1:16" s="323" customFormat="1" ht="24" x14ac:dyDescent="0.2">
      <c r="A980" s="363">
        <v>977</v>
      </c>
      <c r="B980" s="359">
        <v>44963</v>
      </c>
      <c r="C980" s="349">
        <v>44958</v>
      </c>
      <c r="D980" s="352" t="s">
        <v>107</v>
      </c>
      <c r="E980" s="352" t="s">
        <v>324</v>
      </c>
      <c r="F980" s="361">
        <v>3291.38</v>
      </c>
      <c r="G980" s="352" t="s">
        <v>1627</v>
      </c>
      <c r="H980" s="352" t="s">
        <v>125</v>
      </c>
      <c r="I980" s="352" t="s">
        <v>1609</v>
      </c>
      <c r="J980" s="354" t="s">
        <v>605</v>
      </c>
      <c r="K980" s="354" t="s">
        <v>605</v>
      </c>
      <c r="L980" s="354" t="s">
        <v>1628</v>
      </c>
      <c r="M980" s="376">
        <v>44963</v>
      </c>
      <c r="N980" s="70">
        <f t="shared" si="55"/>
        <v>2</v>
      </c>
      <c r="O980" s="70">
        <f t="shared" si="56"/>
        <v>2</v>
      </c>
      <c r="P980" s="135" t="str">
        <f t="shared" si="57"/>
        <v>Gastos_Gerais</v>
      </c>
    </row>
    <row r="981" spans="1:16" ht="24" x14ac:dyDescent="0.2">
      <c r="A981" s="363">
        <v>978</v>
      </c>
      <c r="B981" s="348">
        <v>44963</v>
      </c>
      <c r="C981" s="623">
        <v>44958</v>
      </c>
      <c r="D981" s="350" t="s">
        <v>107</v>
      </c>
      <c r="E981" s="350" t="s">
        <v>324</v>
      </c>
      <c r="F981" s="351">
        <v>3291.38</v>
      </c>
      <c r="G981" s="350" t="s">
        <v>1629</v>
      </c>
      <c r="H981" s="350" t="s">
        <v>127</v>
      </c>
      <c r="I981" s="352" t="s">
        <v>1609</v>
      </c>
      <c r="J981" s="353" t="s">
        <v>605</v>
      </c>
      <c r="K981" s="354" t="s">
        <v>605</v>
      </c>
      <c r="L981" s="353" t="s">
        <v>1630</v>
      </c>
      <c r="M981" s="379">
        <v>44963</v>
      </c>
      <c r="N981" s="70">
        <f t="shared" si="55"/>
        <v>2</v>
      </c>
      <c r="O981" s="70">
        <f t="shared" si="56"/>
        <v>2</v>
      </c>
      <c r="P981" s="135" t="str">
        <f t="shared" si="57"/>
        <v>Gastos_Gerais</v>
      </c>
    </row>
    <row r="982" spans="1:16" ht="24" x14ac:dyDescent="0.2">
      <c r="A982" s="363">
        <v>979</v>
      </c>
      <c r="B982" s="348">
        <v>44963</v>
      </c>
      <c r="C982" s="623">
        <v>44958</v>
      </c>
      <c r="D982" s="350" t="s">
        <v>107</v>
      </c>
      <c r="E982" s="350" t="s">
        <v>324</v>
      </c>
      <c r="F982" s="351">
        <v>3291.38</v>
      </c>
      <c r="G982" s="350" t="s">
        <v>1631</v>
      </c>
      <c r="H982" s="350" t="s">
        <v>131</v>
      </c>
      <c r="I982" s="352" t="s">
        <v>1609</v>
      </c>
      <c r="J982" s="353" t="s">
        <v>605</v>
      </c>
      <c r="K982" s="354" t="s">
        <v>605</v>
      </c>
      <c r="L982" s="353" t="s">
        <v>1632</v>
      </c>
      <c r="M982" s="379">
        <v>44963</v>
      </c>
      <c r="N982" s="70">
        <f t="shared" si="55"/>
        <v>2</v>
      </c>
      <c r="O982" s="70">
        <f t="shared" si="56"/>
        <v>2</v>
      </c>
      <c r="P982" s="135" t="str">
        <f t="shared" si="57"/>
        <v>Gastos_Gerais</v>
      </c>
    </row>
    <row r="983" spans="1:16" ht="24" x14ac:dyDescent="0.2">
      <c r="A983" s="363">
        <v>980</v>
      </c>
      <c r="B983" s="348">
        <v>44963</v>
      </c>
      <c r="C983" s="623">
        <v>44958</v>
      </c>
      <c r="D983" s="350" t="s">
        <v>107</v>
      </c>
      <c r="E983" s="350" t="s">
        <v>324</v>
      </c>
      <c r="F983" s="351">
        <v>3291.38</v>
      </c>
      <c r="G983" s="350" t="s">
        <v>1633</v>
      </c>
      <c r="H983" s="350" t="s">
        <v>129</v>
      </c>
      <c r="I983" s="352" t="s">
        <v>1609</v>
      </c>
      <c r="J983" s="353" t="s">
        <v>605</v>
      </c>
      <c r="K983" s="354" t="s">
        <v>605</v>
      </c>
      <c r="L983" s="353" t="s">
        <v>1634</v>
      </c>
      <c r="M983" s="379">
        <v>44963</v>
      </c>
      <c r="N983" s="70">
        <f t="shared" si="55"/>
        <v>2</v>
      </c>
      <c r="O983" s="70">
        <f t="shared" si="56"/>
        <v>2</v>
      </c>
      <c r="P983" s="135" t="str">
        <f t="shared" si="57"/>
        <v>Gastos_Gerais</v>
      </c>
    </row>
    <row r="984" spans="1:16" ht="24" x14ac:dyDescent="0.2">
      <c r="A984" s="363">
        <v>981</v>
      </c>
      <c r="B984" s="348">
        <v>44963</v>
      </c>
      <c r="C984" s="623">
        <v>44958</v>
      </c>
      <c r="D984" s="350" t="s">
        <v>107</v>
      </c>
      <c r="E984" s="350" t="s">
        <v>324</v>
      </c>
      <c r="F984" s="351">
        <v>3291.38</v>
      </c>
      <c r="G984" s="350" t="s">
        <v>1635</v>
      </c>
      <c r="H984" s="350" t="s">
        <v>130</v>
      </c>
      <c r="I984" s="352" t="s">
        <v>1609</v>
      </c>
      <c r="J984" s="353" t="s">
        <v>605</v>
      </c>
      <c r="K984" s="354" t="s">
        <v>605</v>
      </c>
      <c r="L984" s="353" t="s">
        <v>1636</v>
      </c>
      <c r="M984" s="379">
        <v>44963</v>
      </c>
      <c r="N984" s="70">
        <f t="shared" si="55"/>
        <v>2</v>
      </c>
      <c r="O984" s="70">
        <f t="shared" si="56"/>
        <v>2</v>
      </c>
      <c r="P984" s="135" t="str">
        <f t="shared" si="57"/>
        <v>Gastos_Gerais</v>
      </c>
    </row>
    <row r="985" spans="1:16" s="319" customFormat="1" ht="24" x14ac:dyDescent="0.2">
      <c r="A985" s="363">
        <v>982</v>
      </c>
      <c r="B985" s="359">
        <v>44963</v>
      </c>
      <c r="C985" s="349">
        <v>44958</v>
      </c>
      <c r="D985" s="352" t="s">
        <v>107</v>
      </c>
      <c r="E985" s="352" t="s">
        <v>324</v>
      </c>
      <c r="F985" s="361">
        <v>3291.38</v>
      </c>
      <c r="G985" s="352" t="s">
        <v>1637</v>
      </c>
      <c r="H985" s="352" t="s">
        <v>128</v>
      </c>
      <c r="I985" s="352" t="s">
        <v>1609</v>
      </c>
      <c r="J985" s="354" t="s">
        <v>605</v>
      </c>
      <c r="K985" s="354" t="s">
        <v>605</v>
      </c>
      <c r="L985" s="354" t="s">
        <v>1638</v>
      </c>
      <c r="M985" s="376">
        <v>44963</v>
      </c>
      <c r="N985" s="70">
        <f t="shared" si="55"/>
        <v>2</v>
      </c>
      <c r="O985" s="70">
        <f t="shared" si="56"/>
        <v>2</v>
      </c>
      <c r="P985" s="135" t="str">
        <f t="shared" si="57"/>
        <v>Gastos_Gerais</v>
      </c>
    </row>
    <row r="986" spans="1:16" ht="24" x14ac:dyDescent="0.2">
      <c r="A986" s="363">
        <v>983</v>
      </c>
      <c r="B986" s="348">
        <v>44963</v>
      </c>
      <c r="C986" s="623">
        <v>44958</v>
      </c>
      <c r="D986" s="350" t="s">
        <v>107</v>
      </c>
      <c r="E986" s="350" t="s">
        <v>324</v>
      </c>
      <c r="F986" s="351">
        <v>2722.6</v>
      </c>
      <c r="G986" s="350" t="s">
        <v>1639</v>
      </c>
      <c r="H986" s="350" t="s">
        <v>127</v>
      </c>
      <c r="I986" s="352" t="s">
        <v>1609</v>
      </c>
      <c r="J986" s="353" t="s">
        <v>605</v>
      </c>
      <c r="K986" s="354" t="s">
        <v>605</v>
      </c>
      <c r="L986" s="353" t="s">
        <v>1640</v>
      </c>
      <c r="M986" s="379">
        <v>44963</v>
      </c>
      <c r="N986" s="70">
        <f t="shared" si="55"/>
        <v>2</v>
      </c>
      <c r="O986" s="70">
        <f t="shared" si="56"/>
        <v>2</v>
      </c>
      <c r="P986" s="135" t="str">
        <f t="shared" si="57"/>
        <v>Gastos_Gerais</v>
      </c>
    </row>
    <row r="987" spans="1:16" ht="24" x14ac:dyDescent="0.2">
      <c r="A987" s="363">
        <v>984</v>
      </c>
      <c r="B987" s="348">
        <v>44963</v>
      </c>
      <c r="C987" s="623">
        <v>44958</v>
      </c>
      <c r="D987" s="350" t="s">
        <v>107</v>
      </c>
      <c r="E987" s="350" t="s">
        <v>324</v>
      </c>
      <c r="F987" s="351">
        <v>2722.6</v>
      </c>
      <c r="G987" s="350" t="s">
        <v>1641</v>
      </c>
      <c r="H987" s="350" t="s">
        <v>123</v>
      </c>
      <c r="I987" s="352" t="s">
        <v>1609</v>
      </c>
      <c r="J987" s="353" t="s">
        <v>605</v>
      </c>
      <c r="K987" s="354" t="s">
        <v>605</v>
      </c>
      <c r="L987" s="353" t="s">
        <v>1642</v>
      </c>
      <c r="M987" s="379">
        <v>44963</v>
      </c>
      <c r="N987" s="70">
        <f t="shared" si="55"/>
        <v>2</v>
      </c>
      <c r="O987" s="70">
        <f t="shared" si="56"/>
        <v>2</v>
      </c>
      <c r="P987" s="135" t="str">
        <f t="shared" si="57"/>
        <v>Gastos_Gerais</v>
      </c>
    </row>
    <row r="988" spans="1:16" ht="24" x14ac:dyDescent="0.2">
      <c r="A988" s="363">
        <v>985</v>
      </c>
      <c r="B988" s="348">
        <v>44963</v>
      </c>
      <c r="C988" s="623">
        <v>44958</v>
      </c>
      <c r="D988" s="350" t="s">
        <v>107</v>
      </c>
      <c r="E988" s="350" t="s">
        <v>324</v>
      </c>
      <c r="F988" s="351">
        <v>2722.6</v>
      </c>
      <c r="G988" s="350" t="s">
        <v>1643</v>
      </c>
      <c r="H988" s="350" t="s">
        <v>120</v>
      </c>
      <c r="I988" s="352" t="s">
        <v>1609</v>
      </c>
      <c r="J988" s="353" t="s">
        <v>605</v>
      </c>
      <c r="K988" s="354" t="s">
        <v>605</v>
      </c>
      <c r="L988" s="353" t="s">
        <v>1644</v>
      </c>
      <c r="M988" s="379">
        <v>44963</v>
      </c>
      <c r="N988" s="70">
        <f t="shared" si="55"/>
        <v>2</v>
      </c>
      <c r="O988" s="70">
        <f t="shared" si="56"/>
        <v>2</v>
      </c>
      <c r="P988" s="135" t="str">
        <f t="shared" si="57"/>
        <v>Gastos_Gerais</v>
      </c>
    </row>
    <row r="989" spans="1:16" ht="24" x14ac:dyDescent="0.2">
      <c r="A989" s="363">
        <v>986</v>
      </c>
      <c r="B989" s="348">
        <v>44963</v>
      </c>
      <c r="C989" s="623">
        <v>44958</v>
      </c>
      <c r="D989" s="350" t="s">
        <v>107</v>
      </c>
      <c r="E989" s="350" t="s">
        <v>324</v>
      </c>
      <c r="F989" s="351">
        <v>2640.91</v>
      </c>
      <c r="G989" s="350" t="s">
        <v>1645</v>
      </c>
      <c r="H989" s="350" t="s">
        <v>129</v>
      </c>
      <c r="I989" s="352" t="s">
        <v>1609</v>
      </c>
      <c r="J989" s="353" t="s">
        <v>605</v>
      </c>
      <c r="K989" s="354" t="s">
        <v>605</v>
      </c>
      <c r="L989" s="353" t="s">
        <v>1646</v>
      </c>
      <c r="M989" s="379">
        <v>44963</v>
      </c>
      <c r="N989" s="70">
        <f t="shared" si="55"/>
        <v>2</v>
      </c>
      <c r="O989" s="70">
        <f t="shared" si="56"/>
        <v>2</v>
      </c>
      <c r="P989" s="135" t="str">
        <f t="shared" si="57"/>
        <v>Gastos_Gerais</v>
      </c>
    </row>
    <row r="990" spans="1:16" ht="24" x14ac:dyDescent="0.2">
      <c r="A990" s="363">
        <v>987</v>
      </c>
      <c r="B990" s="348">
        <v>44963</v>
      </c>
      <c r="C990" s="623">
        <v>44958</v>
      </c>
      <c r="D990" s="350" t="s">
        <v>107</v>
      </c>
      <c r="E990" s="350" t="s">
        <v>324</v>
      </c>
      <c r="F990" s="351">
        <v>2640.91</v>
      </c>
      <c r="G990" s="350" t="s">
        <v>1647</v>
      </c>
      <c r="H990" s="350" t="s">
        <v>123</v>
      </c>
      <c r="I990" s="352" t="s">
        <v>1609</v>
      </c>
      <c r="J990" s="353" t="s">
        <v>605</v>
      </c>
      <c r="K990" s="354" t="s">
        <v>605</v>
      </c>
      <c r="L990" s="353" t="s">
        <v>1648</v>
      </c>
      <c r="M990" s="379">
        <v>44963</v>
      </c>
      <c r="N990" s="70">
        <f t="shared" ref="N990:N1053" si="58">IF(B990=0,0,IF(YEAR(B990)=$O$1,MONTH(B990)-$N$1+1,(YEAR(B990)-$O$1)*12-$N$1+1+MONTH(B990)))</f>
        <v>2</v>
      </c>
      <c r="O990" s="70">
        <f t="shared" ref="O990:O1053" si="59">IF(C990=0,0,IF(YEAR(C990)=$O$1,MONTH(C990)-$N$1+1,(YEAR(C990)-$O$1)*12-$N$1+1+MONTH(C990)))</f>
        <v>2</v>
      </c>
      <c r="P990" s="135" t="str">
        <f t="shared" ref="P990:P1053" si="60">SUBSTITUTE(D990," ","_")</f>
        <v>Gastos_Gerais</v>
      </c>
    </row>
    <row r="991" spans="1:16" ht="24" x14ac:dyDescent="0.2">
      <c r="A991" s="363">
        <v>988</v>
      </c>
      <c r="B991" s="348">
        <v>44963</v>
      </c>
      <c r="C991" s="623">
        <v>44958</v>
      </c>
      <c r="D991" s="350" t="s">
        <v>107</v>
      </c>
      <c r="E991" s="350" t="s">
        <v>324</v>
      </c>
      <c r="F991" s="351">
        <v>2640.91</v>
      </c>
      <c r="G991" s="350" t="s">
        <v>1649</v>
      </c>
      <c r="H991" s="350" t="s">
        <v>130</v>
      </c>
      <c r="I991" s="352" t="s">
        <v>1609</v>
      </c>
      <c r="J991" s="353" t="s">
        <v>605</v>
      </c>
      <c r="K991" s="354" t="s">
        <v>605</v>
      </c>
      <c r="L991" s="353" t="s">
        <v>1650</v>
      </c>
      <c r="M991" s="379">
        <v>44963</v>
      </c>
      <c r="N991" s="70">
        <f t="shared" si="58"/>
        <v>2</v>
      </c>
      <c r="O991" s="70">
        <f t="shared" si="59"/>
        <v>2</v>
      </c>
      <c r="P991" s="135" t="str">
        <f t="shared" si="60"/>
        <v>Gastos_Gerais</v>
      </c>
    </row>
    <row r="992" spans="1:16" ht="24" x14ac:dyDescent="0.2">
      <c r="A992" s="363">
        <v>989</v>
      </c>
      <c r="B992" s="348">
        <v>44963</v>
      </c>
      <c r="C992" s="623">
        <v>44958</v>
      </c>
      <c r="D992" s="350" t="s">
        <v>107</v>
      </c>
      <c r="E992" s="350" t="s">
        <v>324</v>
      </c>
      <c r="F992" s="351">
        <v>2640.91</v>
      </c>
      <c r="G992" s="350" t="s">
        <v>1651</v>
      </c>
      <c r="H992" s="350" t="s">
        <v>128</v>
      </c>
      <c r="I992" s="352" t="s">
        <v>1609</v>
      </c>
      <c r="J992" s="353" t="s">
        <v>605</v>
      </c>
      <c r="K992" s="354" t="s">
        <v>605</v>
      </c>
      <c r="L992" s="353" t="s">
        <v>1652</v>
      </c>
      <c r="M992" s="379">
        <v>44963</v>
      </c>
      <c r="N992" s="70">
        <f t="shared" si="58"/>
        <v>2</v>
      </c>
      <c r="O992" s="70">
        <f t="shared" si="59"/>
        <v>2</v>
      </c>
      <c r="P992" s="135" t="str">
        <f t="shared" si="60"/>
        <v>Gastos_Gerais</v>
      </c>
    </row>
    <row r="993" spans="1:16" ht="24" x14ac:dyDescent="0.2">
      <c r="A993" s="363">
        <v>990</v>
      </c>
      <c r="B993" s="348">
        <v>44963</v>
      </c>
      <c r="C993" s="623">
        <v>44958</v>
      </c>
      <c r="D993" s="350" t="s">
        <v>107</v>
      </c>
      <c r="E993" s="350" t="s">
        <v>324</v>
      </c>
      <c r="F993" s="351">
        <v>2640.91</v>
      </c>
      <c r="G993" s="350" t="s">
        <v>1653</v>
      </c>
      <c r="H993" s="350" t="s">
        <v>132</v>
      </c>
      <c r="I993" s="352" t="s">
        <v>1609</v>
      </c>
      <c r="J993" s="353" t="s">
        <v>605</v>
      </c>
      <c r="K993" s="354" t="s">
        <v>605</v>
      </c>
      <c r="L993" s="353" t="s">
        <v>1654</v>
      </c>
      <c r="M993" s="379">
        <v>44963</v>
      </c>
      <c r="N993" s="70">
        <f t="shared" si="58"/>
        <v>2</v>
      </c>
      <c r="O993" s="70">
        <f t="shared" si="59"/>
        <v>2</v>
      </c>
      <c r="P993" s="135" t="str">
        <f t="shared" si="60"/>
        <v>Gastos_Gerais</v>
      </c>
    </row>
    <row r="994" spans="1:16" ht="24" x14ac:dyDescent="0.2">
      <c r="A994" s="363">
        <v>991</v>
      </c>
      <c r="B994" s="348">
        <v>44963</v>
      </c>
      <c r="C994" s="623">
        <v>44958</v>
      </c>
      <c r="D994" s="350" t="s">
        <v>107</v>
      </c>
      <c r="E994" s="350" t="s">
        <v>324</v>
      </c>
      <c r="F994" s="351">
        <v>2640.91</v>
      </c>
      <c r="G994" s="350" t="s">
        <v>1655</v>
      </c>
      <c r="H994" s="350" t="s">
        <v>131</v>
      </c>
      <c r="I994" s="352" t="s">
        <v>1609</v>
      </c>
      <c r="J994" s="353" t="s">
        <v>605</v>
      </c>
      <c r="K994" s="354" t="s">
        <v>605</v>
      </c>
      <c r="L994" s="353" t="s">
        <v>1656</v>
      </c>
      <c r="M994" s="379">
        <v>44963</v>
      </c>
      <c r="N994" s="70">
        <f t="shared" si="58"/>
        <v>2</v>
      </c>
      <c r="O994" s="70">
        <f t="shared" si="59"/>
        <v>2</v>
      </c>
      <c r="P994" s="135" t="str">
        <f t="shared" si="60"/>
        <v>Gastos_Gerais</v>
      </c>
    </row>
    <row r="995" spans="1:16" ht="24" x14ac:dyDescent="0.2">
      <c r="A995" s="363">
        <v>992</v>
      </c>
      <c r="B995" s="348">
        <v>44963</v>
      </c>
      <c r="C995" s="623">
        <v>44958</v>
      </c>
      <c r="D995" s="350" t="s">
        <v>107</v>
      </c>
      <c r="E995" s="350" t="s">
        <v>324</v>
      </c>
      <c r="F995" s="351">
        <v>2640.91</v>
      </c>
      <c r="G995" s="350" t="s">
        <v>1657</v>
      </c>
      <c r="H995" s="350" t="s">
        <v>121</v>
      </c>
      <c r="I995" s="352" t="s">
        <v>1609</v>
      </c>
      <c r="J995" s="353" t="s">
        <v>605</v>
      </c>
      <c r="K995" s="354" t="s">
        <v>605</v>
      </c>
      <c r="L995" s="353" t="s">
        <v>1658</v>
      </c>
      <c r="M995" s="379">
        <v>44963</v>
      </c>
      <c r="N995" s="70">
        <f t="shared" si="58"/>
        <v>2</v>
      </c>
      <c r="O995" s="70">
        <f t="shared" si="59"/>
        <v>2</v>
      </c>
      <c r="P995" s="135" t="str">
        <f t="shared" si="60"/>
        <v>Gastos_Gerais</v>
      </c>
    </row>
    <row r="996" spans="1:16" ht="24" x14ac:dyDescent="0.2">
      <c r="A996" s="363">
        <v>993</v>
      </c>
      <c r="B996" s="348">
        <v>44963</v>
      </c>
      <c r="C996" s="623">
        <v>44958</v>
      </c>
      <c r="D996" s="350" t="s">
        <v>107</v>
      </c>
      <c r="E996" s="350" t="s">
        <v>324</v>
      </c>
      <c r="F996" s="351">
        <v>2640.91</v>
      </c>
      <c r="G996" s="350" t="s">
        <v>1659</v>
      </c>
      <c r="H996" s="350" t="s">
        <v>124</v>
      </c>
      <c r="I996" s="352" t="s">
        <v>1609</v>
      </c>
      <c r="J996" s="353" t="s">
        <v>605</v>
      </c>
      <c r="K996" s="354" t="s">
        <v>605</v>
      </c>
      <c r="L996" s="353" t="s">
        <v>1660</v>
      </c>
      <c r="M996" s="379">
        <v>44963</v>
      </c>
      <c r="N996" s="70">
        <f t="shared" si="58"/>
        <v>2</v>
      </c>
      <c r="O996" s="70">
        <f t="shared" si="59"/>
        <v>2</v>
      </c>
      <c r="P996" s="135" t="str">
        <f t="shared" si="60"/>
        <v>Gastos_Gerais</v>
      </c>
    </row>
    <row r="997" spans="1:16" ht="24" x14ac:dyDescent="0.2">
      <c r="A997" s="363">
        <v>994</v>
      </c>
      <c r="B997" s="348">
        <v>44963</v>
      </c>
      <c r="C997" s="623">
        <v>44958</v>
      </c>
      <c r="D997" s="350" t="s">
        <v>107</v>
      </c>
      <c r="E997" s="350" t="s">
        <v>324</v>
      </c>
      <c r="F997" s="351">
        <v>2640.91</v>
      </c>
      <c r="G997" s="350" t="s">
        <v>1661</v>
      </c>
      <c r="H997" s="350" t="s">
        <v>122</v>
      </c>
      <c r="I997" s="352" t="s">
        <v>1609</v>
      </c>
      <c r="J997" s="353" t="s">
        <v>605</v>
      </c>
      <c r="K997" s="354" t="s">
        <v>605</v>
      </c>
      <c r="L997" s="353" t="s">
        <v>1662</v>
      </c>
      <c r="M997" s="379">
        <v>44963</v>
      </c>
      <c r="N997" s="70">
        <f t="shared" si="58"/>
        <v>2</v>
      </c>
      <c r="O997" s="70">
        <f t="shared" si="59"/>
        <v>2</v>
      </c>
      <c r="P997" s="135" t="str">
        <f t="shared" si="60"/>
        <v>Gastos_Gerais</v>
      </c>
    </row>
    <row r="998" spans="1:16" ht="24" x14ac:dyDescent="0.2">
      <c r="A998" s="363">
        <v>995</v>
      </c>
      <c r="B998" s="348">
        <v>44963</v>
      </c>
      <c r="C998" s="623">
        <v>44958</v>
      </c>
      <c r="D998" s="350" t="s">
        <v>107</v>
      </c>
      <c r="E998" s="350" t="s">
        <v>324</v>
      </c>
      <c r="F998" s="351">
        <v>2640.91</v>
      </c>
      <c r="G998" s="350" t="s">
        <v>1663</v>
      </c>
      <c r="H998" s="350" t="s">
        <v>125</v>
      </c>
      <c r="I998" s="352" t="s">
        <v>1609</v>
      </c>
      <c r="J998" s="353" t="s">
        <v>605</v>
      </c>
      <c r="K998" s="354" t="s">
        <v>605</v>
      </c>
      <c r="L998" s="353" t="s">
        <v>1664</v>
      </c>
      <c r="M998" s="379">
        <v>44963</v>
      </c>
      <c r="N998" s="70">
        <f t="shared" si="58"/>
        <v>2</v>
      </c>
      <c r="O998" s="70">
        <f t="shared" si="59"/>
        <v>2</v>
      </c>
      <c r="P998" s="135" t="str">
        <f t="shared" si="60"/>
        <v>Gastos_Gerais</v>
      </c>
    </row>
    <row r="999" spans="1:16" ht="24" x14ac:dyDescent="0.2">
      <c r="A999" s="363">
        <v>996</v>
      </c>
      <c r="B999" s="348">
        <v>44963</v>
      </c>
      <c r="C999" s="623">
        <v>44958</v>
      </c>
      <c r="D999" s="350" t="s">
        <v>107</v>
      </c>
      <c r="E999" s="350" t="s">
        <v>324</v>
      </c>
      <c r="F999" s="351">
        <v>33.659999999999997</v>
      </c>
      <c r="G999" s="350" t="s">
        <v>1665</v>
      </c>
      <c r="H999" s="350" t="s">
        <v>132</v>
      </c>
      <c r="I999" s="352" t="s">
        <v>1609</v>
      </c>
      <c r="J999" s="353" t="s">
        <v>605</v>
      </c>
      <c r="K999" s="354" t="s">
        <v>605</v>
      </c>
      <c r="L999" s="353" t="s">
        <v>1610</v>
      </c>
      <c r="M999" s="379">
        <v>44963</v>
      </c>
      <c r="N999" s="70">
        <f t="shared" si="58"/>
        <v>2</v>
      </c>
      <c r="O999" s="70">
        <f t="shared" si="59"/>
        <v>2</v>
      </c>
      <c r="P999" s="135" t="str">
        <f t="shared" si="60"/>
        <v>Gastos_Gerais</v>
      </c>
    </row>
    <row r="1000" spans="1:16" ht="24" x14ac:dyDescent="0.2">
      <c r="A1000" s="363">
        <v>997</v>
      </c>
      <c r="B1000" s="348">
        <v>44963</v>
      </c>
      <c r="C1000" s="623">
        <v>44958</v>
      </c>
      <c r="D1000" s="350" t="s">
        <v>107</v>
      </c>
      <c r="E1000" s="350" t="s">
        <v>324</v>
      </c>
      <c r="F1000" s="351">
        <v>33.659999999999997</v>
      </c>
      <c r="G1000" s="350" t="s">
        <v>1666</v>
      </c>
      <c r="H1000" s="350" t="s">
        <v>123</v>
      </c>
      <c r="I1000" s="352" t="s">
        <v>1609</v>
      </c>
      <c r="J1000" s="353" t="s">
        <v>605</v>
      </c>
      <c r="K1000" s="354" t="s">
        <v>605</v>
      </c>
      <c r="L1000" s="353" t="s">
        <v>1612</v>
      </c>
      <c r="M1000" s="379">
        <v>44963</v>
      </c>
      <c r="N1000" s="70">
        <f t="shared" si="58"/>
        <v>2</v>
      </c>
      <c r="O1000" s="70">
        <f t="shared" si="59"/>
        <v>2</v>
      </c>
      <c r="P1000" s="135" t="str">
        <f t="shared" si="60"/>
        <v>Gastos_Gerais</v>
      </c>
    </row>
    <row r="1001" spans="1:16" ht="24" x14ac:dyDescent="0.2">
      <c r="A1001" s="363">
        <v>998</v>
      </c>
      <c r="B1001" s="348">
        <v>44963</v>
      </c>
      <c r="C1001" s="623">
        <v>44958</v>
      </c>
      <c r="D1001" s="350" t="s">
        <v>107</v>
      </c>
      <c r="E1001" s="350" t="s">
        <v>324</v>
      </c>
      <c r="F1001" s="351">
        <v>33.659999999999997</v>
      </c>
      <c r="G1001" s="350" t="s">
        <v>1667</v>
      </c>
      <c r="H1001" s="350" t="s">
        <v>122</v>
      </c>
      <c r="I1001" s="352" t="s">
        <v>1609</v>
      </c>
      <c r="J1001" s="353" t="s">
        <v>605</v>
      </c>
      <c r="K1001" s="354" t="s">
        <v>605</v>
      </c>
      <c r="L1001" s="353" t="s">
        <v>1614</v>
      </c>
      <c r="M1001" s="379">
        <v>44963</v>
      </c>
      <c r="N1001" s="70">
        <f t="shared" si="58"/>
        <v>2</v>
      </c>
      <c r="O1001" s="70">
        <f t="shared" si="59"/>
        <v>2</v>
      </c>
      <c r="P1001" s="135" t="str">
        <f t="shared" si="60"/>
        <v>Gastos_Gerais</v>
      </c>
    </row>
    <row r="1002" spans="1:16" ht="24" x14ac:dyDescent="0.2">
      <c r="A1002" s="363">
        <v>999</v>
      </c>
      <c r="B1002" s="348">
        <v>44963</v>
      </c>
      <c r="C1002" s="623">
        <v>44958</v>
      </c>
      <c r="D1002" s="350" t="s">
        <v>107</v>
      </c>
      <c r="E1002" s="350" t="s">
        <v>324</v>
      </c>
      <c r="F1002" s="351">
        <v>33.659999999999997</v>
      </c>
      <c r="G1002" s="350" t="s">
        <v>1668</v>
      </c>
      <c r="H1002" s="350" t="s">
        <v>124</v>
      </c>
      <c r="I1002" s="352" t="s">
        <v>1609</v>
      </c>
      <c r="J1002" s="353" t="s">
        <v>605</v>
      </c>
      <c r="K1002" s="354" t="s">
        <v>605</v>
      </c>
      <c r="L1002" s="353" t="s">
        <v>1616</v>
      </c>
      <c r="M1002" s="379">
        <v>44963</v>
      </c>
      <c r="N1002" s="70">
        <f t="shared" si="58"/>
        <v>2</v>
      </c>
      <c r="O1002" s="70">
        <f t="shared" si="59"/>
        <v>2</v>
      </c>
      <c r="P1002" s="135" t="str">
        <f t="shared" si="60"/>
        <v>Gastos_Gerais</v>
      </c>
    </row>
    <row r="1003" spans="1:16" s="324" customFormat="1" ht="24" x14ac:dyDescent="0.2">
      <c r="A1003" s="363">
        <v>1000</v>
      </c>
      <c r="B1003" s="359">
        <v>44963</v>
      </c>
      <c r="C1003" s="349">
        <v>44958</v>
      </c>
      <c r="D1003" s="352" t="s">
        <v>107</v>
      </c>
      <c r="E1003" s="352" t="s">
        <v>324</v>
      </c>
      <c r="F1003" s="361">
        <v>33.659999999999997</v>
      </c>
      <c r="G1003" s="352" t="s">
        <v>1669</v>
      </c>
      <c r="H1003" s="352" t="s">
        <v>123</v>
      </c>
      <c r="I1003" s="352" t="s">
        <v>1609</v>
      </c>
      <c r="J1003" s="354" t="s">
        <v>605</v>
      </c>
      <c r="K1003" s="354" t="s">
        <v>605</v>
      </c>
      <c r="L1003" s="354" t="s">
        <v>1618</v>
      </c>
      <c r="M1003" s="376">
        <v>44963</v>
      </c>
      <c r="N1003" s="70">
        <f t="shared" si="58"/>
        <v>2</v>
      </c>
      <c r="O1003" s="70">
        <f t="shared" si="59"/>
        <v>2</v>
      </c>
      <c r="P1003" s="135" t="str">
        <f t="shared" si="60"/>
        <v>Gastos_Gerais</v>
      </c>
    </row>
    <row r="1004" spans="1:16" ht="24" x14ac:dyDescent="0.2">
      <c r="A1004" s="363">
        <v>1001</v>
      </c>
      <c r="B1004" s="348">
        <v>44963</v>
      </c>
      <c r="C1004" s="623">
        <v>44958</v>
      </c>
      <c r="D1004" s="350" t="s">
        <v>107</v>
      </c>
      <c r="E1004" s="350" t="s">
        <v>324</v>
      </c>
      <c r="F1004" s="351">
        <v>33.659999999999997</v>
      </c>
      <c r="G1004" s="350" t="s">
        <v>1670</v>
      </c>
      <c r="H1004" s="350" t="s">
        <v>121</v>
      </c>
      <c r="I1004" s="352" t="s">
        <v>1609</v>
      </c>
      <c r="J1004" s="353" t="s">
        <v>605</v>
      </c>
      <c r="K1004" s="354" t="s">
        <v>605</v>
      </c>
      <c r="L1004" s="353" t="s">
        <v>1620</v>
      </c>
      <c r="M1004" s="379">
        <v>44963</v>
      </c>
      <c r="N1004" s="70">
        <f t="shared" si="58"/>
        <v>2</v>
      </c>
      <c r="O1004" s="70">
        <f t="shared" si="59"/>
        <v>2</v>
      </c>
      <c r="P1004" s="135" t="str">
        <f t="shared" si="60"/>
        <v>Gastos_Gerais</v>
      </c>
    </row>
    <row r="1005" spans="1:16" ht="24" x14ac:dyDescent="0.2">
      <c r="A1005" s="363">
        <v>1002</v>
      </c>
      <c r="B1005" s="348">
        <v>44963</v>
      </c>
      <c r="C1005" s="623">
        <v>44958</v>
      </c>
      <c r="D1005" s="350" t="s">
        <v>107</v>
      </c>
      <c r="E1005" s="350" t="s">
        <v>324</v>
      </c>
      <c r="F1005" s="351">
        <v>33.659999999999997</v>
      </c>
      <c r="G1005" s="350" t="s">
        <v>1671</v>
      </c>
      <c r="H1005" s="350" t="s">
        <v>127</v>
      </c>
      <c r="I1005" s="352" t="s">
        <v>1609</v>
      </c>
      <c r="J1005" s="353" t="s">
        <v>605</v>
      </c>
      <c r="K1005" s="354" t="s">
        <v>605</v>
      </c>
      <c r="L1005" s="353" t="s">
        <v>1622</v>
      </c>
      <c r="M1005" s="379">
        <v>44963</v>
      </c>
      <c r="N1005" s="70">
        <f t="shared" si="58"/>
        <v>2</v>
      </c>
      <c r="O1005" s="70">
        <f t="shared" si="59"/>
        <v>2</v>
      </c>
      <c r="P1005" s="135" t="str">
        <f t="shared" si="60"/>
        <v>Gastos_Gerais</v>
      </c>
    </row>
    <row r="1006" spans="1:16" ht="24" x14ac:dyDescent="0.2">
      <c r="A1006" s="363">
        <v>1003</v>
      </c>
      <c r="B1006" s="348">
        <v>44963</v>
      </c>
      <c r="C1006" s="623">
        <v>44958</v>
      </c>
      <c r="D1006" s="350" t="s">
        <v>107</v>
      </c>
      <c r="E1006" s="350" t="s">
        <v>324</v>
      </c>
      <c r="F1006" s="351">
        <v>33.659999999999997</v>
      </c>
      <c r="G1006" s="350" t="s">
        <v>1672</v>
      </c>
      <c r="H1006" s="350" t="s">
        <v>121</v>
      </c>
      <c r="I1006" s="352" t="s">
        <v>1609</v>
      </c>
      <c r="J1006" s="353" t="s">
        <v>605</v>
      </c>
      <c r="K1006" s="354" t="s">
        <v>605</v>
      </c>
      <c r="L1006" s="353" t="s">
        <v>1624</v>
      </c>
      <c r="M1006" s="379">
        <v>44963</v>
      </c>
      <c r="N1006" s="70">
        <f t="shared" si="58"/>
        <v>2</v>
      </c>
      <c r="O1006" s="70">
        <f t="shared" si="59"/>
        <v>2</v>
      </c>
      <c r="P1006" s="135" t="str">
        <f t="shared" si="60"/>
        <v>Gastos_Gerais</v>
      </c>
    </row>
    <row r="1007" spans="1:16" ht="24" x14ac:dyDescent="0.2">
      <c r="A1007" s="363">
        <v>1004</v>
      </c>
      <c r="B1007" s="348">
        <v>44963</v>
      </c>
      <c r="C1007" s="623">
        <v>44958</v>
      </c>
      <c r="D1007" s="350" t="s">
        <v>107</v>
      </c>
      <c r="E1007" s="350" t="s">
        <v>324</v>
      </c>
      <c r="F1007" s="351">
        <v>33.659999999999997</v>
      </c>
      <c r="G1007" s="350" t="s">
        <v>1673</v>
      </c>
      <c r="H1007" s="350" t="s">
        <v>125</v>
      </c>
      <c r="I1007" s="352" t="s">
        <v>1609</v>
      </c>
      <c r="J1007" s="353" t="s">
        <v>605</v>
      </c>
      <c r="K1007" s="354" t="s">
        <v>605</v>
      </c>
      <c r="L1007" s="353" t="s">
        <v>1626</v>
      </c>
      <c r="M1007" s="379">
        <v>44963</v>
      </c>
      <c r="N1007" s="70">
        <f t="shared" si="58"/>
        <v>2</v>
      </c>
      <c r="O1007" s="70">
        <f t="shared" si="59"/>
        <v>2</v>
      </c>
      <c r="P1007" s="135" t="str">
        <f t="shared" si="60"/>
        <v>Gastos_Gerais</v>
      </c>
    </row>
    <row r="1008" spans="1:16" ht="24" x14ac:dyDescent="0.2">
      <c r="A1008" s="363">
        <v>1005</v>
      </c>
      <c r="B1008" s="348">
        <v>44963</v>
      </c>
      <c r="C1008" s="623">
        <v>44958</v>
      </c>
      <c r="D1008" s="350" t="s">
        <v>107</v>
      </c>
      <c r="E1008" s="350" t="s">
        <v>324</v>
      </c>
      <c r="F1008" s="351">
        <v>33.659999999999997</v>
      </c>
      <c r="G1008" s="350" t="s">
        <v>1674</v>
      </c>
      <c r="H1008" s="350" t="s">
        <v>125</v>
      </c>
      <c r="I1008" s="352" t="s">
        <v>1609</v>
      </c>
      <c r="J1008" s="353" t="s">
        <v>605</v>
      </c>
      <c r="K1008" s="354" t="s">
        <v>605</v>
      </c>
      <c r="L1008" s="353" t="s">
        <v>1628</v>
      </c>
      <c r="M1008" s="379">
        <v>44963</v>
      </c>
      <c r="N1008" s="70">
        <f t="shared" si="58"/>
        <v>2</v>
      </c>
      <c r="O1008" s="70">
        <f t="shared" si="59"/>
        <v>2</v>
      </c>
      <c r="P1008" s="135" t="str">
        <f t="shared" si="60"/>
        <v>Gastos_Gerais</v>
      </c>
    </row>
    <row r="1009" spans="1:16" ht="24" x14ac:dyDescent="0.2">
      <c r="A1009" s="363">
        <v>1006</v>
      </c>
      <c r="B1009" s="348">
        <v>44963</v>
      </c>
      <c r="C1009" s="623">
        <v>44958</v>
      </c>
      <c r="D1009" s="350" t="s">
        <v>107</v>
      </c>
      <c r="E1009" s="350" t="s">
        <v>324</v>
      </c>
      <c r="F1009" s="351">
        <v>33.659999999999997</v>
      </c>
      <c r="G1009" s="350" t="s">
        <v>1675</v>
      </c>
      <c r="H1009" s="350" t="s">
        <v>127</v>
      </c>
      <c r="I1009" s="352" t="s">
        <v>1609</v>
      </c>
      <c r="J1009" s="353" t="s">
        <v>605</v>
      </c>
      <c r="K1009" s="354" t="s">
        <v>605</v>
      </c>
      <c r="L1009" s="353" t="s">
        <v>1630</v>
      </c>
      <c r="M1009" s="379">
        <v>44963</v>
      </c>
      <c r="N1009" s="70">
        <f t="shared" si="58"/>
        <v>2</v>
      </c>
      <c r="O1009" s="70">
        <f t="shared" si="59"/>
        <v>2</v>
      </c>
      <c r="P1009" s="135" t="str">
        <f t="shared" si="60"/>
        <v>Gastos_Gerais</v>
      </c>
    </row>
    <row r="1010" spans="1:16" ht="24" x14ac:dyDescent="0.2">
      <c r="A1010" s="363">
        <v>1007</v>
      </c>
      <c r="B1010" s="348">
        <v>44963</v>
      </c>
      <c r="C1010" s="623">
        <v>44958</v>
      </c>
      <c r="D1010" s="350" t="s">
        <v>107</v>
      </c>
      <c r="E1010" s="350" t="s">
        <v>324</v>
      </c>
      <c r="F1010" s="351">
        <v>33.659999999999997</v>
      </c>
      <c r="G1010" s="350" t="s">
        <v>1676</v>
      </c>
      <c r="H1010" s="350" t="s">
        <v>131</v>
      </c>
      <c r="I1010" s="352" t="s">
        <v>1609</v>
      </c>
      <c r="J1010" s="353" t="s">
        <v>605</v>
      </c>
      <c r="K1010" s="354" t="s">
        <v>605</v>
      </c>
      <c r="L1010" s="353" t="s">
        <v>1632</v>
      </c>
      <c r="M1010" s="379">
        <v>44963</v>
      </c>
      <c r="N1010" s="70">
        <f t="shared" si="58"/>
        <v>2</v>
      </c>
      <c r="O1010" s="70">
        <f t="shared" si="59"/>
        <v>2</v>
      </c>
      <c r="P1010" s="135" t="str">
        <f t="shared" si="60"/>
        <v>Gastos_Gerais</v>
      </c>
    </row>
    <row r="1011" spans="1:16" ht="24" x14ac:dyDescent="0.2">
      <c r="A1011" s="363">
        <v>1008</v>
      </c>
      <c r="B1011" s="348">
        <v>44963</v>
      </c>
      <c r="C1011" s="623">
        <v>44958</v>
      </c>
      <c r="D1011" s="350" t="s">
        <v>107</v>
      </c>
      <c r="E1011" s="350" t="s">
        <v>324</v>
      </c>
      <c r="F1011" s="351">
        <v>33.659999999999997</v>
      </c>
      <c r="G1011" s="350" t="s">
        <v>1677</v>
      </c>
      <c r="H1011" s="350" t="s">
        <v>129</v>
      </c>
      <c r="I1011" s="352" t="s">
        <v>1609</v>
      </c>
      <c r="J1011" s="353" t="s">
        <v>605</v>
      </c>
      <c r="K1011" s="354" t="s">
        <v>605</v>
      </c>
      <c r="L1011" s="353" t="s">
        <v>1634</v>
      </c>
      <c r="M1011" s="379">
        <v>44963</v>
      </c>
      <c r="N1011" s="70">
        <f t="shared" si="58"/>
        <v>2</v>
      </c>
      <c r="O1011" s="70">
        <f t="shared" si="59"/>
        <v>2</v>
      </c>
      <c r="P1011" s="135" t="str">
        <f t="shared" si="60"/>
        <v>Gastos_Gerais</v>
      </c>
    </row>
    <row r="1012" spans="1:16" ht="24" x14ac:dyDescent="0.2">
      <c r="A1012" s="363">
        <v>1009</v>
      </c>
      <c r="B1012" s="348">
        <v>44963</v>
      </c>
      <c r="C1012" s="623">
        <v>44958</v>
      </c>
      <c r="D1012" s="350" t="s">
        <v>107</v>
      </c>
      <c r="E1012" s="350" t="s">
        <v>324</v>
      </c>
      <c r="F1012" s="351">
        <v>33.659999999999997</v>
      </c>
      <c r="G1012" s="350" t="s">
        <v>1678</v>
      </c>
      <c r="H1012" s="350" t="s">
        <v>130</v>
      </c>
      <c r="I1012" s="352" t="s">
        <v>1609</v>
      </c>
      <c r="J1012" s="353" t="s">
        <v>605</v>
      </c>
      <c r="K1012" s="354" t="s">
        <v>605</v>
      </c>
      <c r="L1012" s="353" t="s">
        <v>1636</v>
      </c>
      <c r="M1012" s="379">
        <v>44963</v>
      </c>
      <c r="N1012" s="70">
        <f t="shared" si="58"/>
        <v>2</v>
      </c>
      <c r="O1012" s="70">
        <f t="shared" si="59"/>
        <v>2</v>
      </c>
      <c r="P1012" s="135" t="str">
        <f t="shared" si="60"/>
        <v>Gastos_Gerais</v>
      </c>
    </row>
    <row r="1013" spans="1:16" ht="24" x14ac:dyDescent="0.2">
      <c r="A1013" s="363">
        <v>1010</v>
      </c>
      <c r="B1013" s="348">
        <v>44963</v>
      </c>
      <c r="C1013" s="623">
        <v>44958</v>
      </c>
      <c r="D1013" s="350" t="s">
        <v>107</v>
      </c>
      <c r="E1013" s="350" t="s">
        <v>324</v>
      </c>
      <c r="F1013" s="351">
        <v>33.659999999999997</v>
      </c>
      <c r="G1013" s="350" t="s">
        <v>1679</v>
      </c>
      <c r="H1013" s="350" t="s">
        <v>128</v>
      </c>
      <c r="I1013" s="352" t="s">
        <v>1609</v>
      </c>
      <c r="J1013" s="353" t="s">
        <v>605</v>
      </c>
      <c r="K1013" s="354" t="s">
        <v>605</v>
      </c>
      <c r="L1013" s="353" t="s">
        <v>1638</v>
      </c>
      <c r="M1013" s="379">
        <v>44963</v>
      </c>
      <c r="N1013" s="70">
        <f t="shared" si="58"/>
        <v>2</v>
      </c>
      <c r="O1013" s="70">
        <f t="shared" si="59"/>
        <v>2</v>
      </c>
      <c r="P1013" s="135" t="str">
        <f t="shared" si="60"/>
        <v>Gastos_Gerais</v>
      </c>
    </row>
    <row r="1014" spans="1:16" ht="24" x14ac:dyDescent="0.2">
      <c r="A1014" s="363">
        <v>1011</v>
      </c>
      <c r="B1014" s="348">
        <v>44963</v>
      </c>
      <c r="C1014" s="623">
        <v>44958</v>
      </c>
      <c r="D1014" s="350" t="s">
        <v>107</v>
      </c>
      <c r="E1014" s="350" t="s">
        <v>324</v>
      </c>
      <c r="F1014" s="351">
        <v>33.659999999999997</v>
      </c>
      <c r="G1014" s="350" t="s">
        <v>1680</v>
      </c>
      <c r="H1014" s="350" t="s">
        <v>127</v>
      </c>
      <c r="I1014" s="352" t="s">
        <v>1609</v>
      </c>
      <c r="J1014" s="353" t="s">
        <v>605</v>
      </c>
      <c r="K1014" s="354" t="s">
        <v>605</v>
      </c>
      <c r="L1014" s="353" t="s">
        <v>1640</v>
      </c>
      <c r="M1014" s="379">
        <v>44963</v>
      </c>
      <c r="N1014" s="70">
        <f t="shared" si="58"/>
        <v>2</v>
      </c>
      <c r="O1014" s="70">
        <f t="shared" si="59"/>
        <v>2</v>
      </c>
      <c r="P1014" s="135" t="str">
        <f t="shared" si="60"/>
        <v>Gastos_Gerais</v>
      </c>
    </row>
    <row r="1015" spans="1:16" ht="24" x14ac:dyDescent="0.2">
      <c r="A1015" s="363">
        <v>1012</v>
      </c>
      <c r="B1015" s="348">
        <v>44963</v>
      </c>
      <c r="C1015" s="623">
        <v>44958</v>
      </c>
      <c r="D1015" s="350" t="s">
        <v>107</v>
      </c>
      <c r="E1015" s="350" t="s">
        <v>324</v>
      </c>
      <c r="F1015" s="351">
        <v>33.659999999999997</v>
      </c>
      <c r="G1015" s="350" t="s">
        <v>1681</v>
      </c>
      <c r="H1015" s="350" t="s">
        <v>129</v>
      </c>
      <c r="I1015" s="352" t="s">
        <v>1609</v>
      </c>
      <c r="J1015" s="353" t="s">
        <v>605</v>
      </c>
      <c r="K1015" s="354" t="s">
        <v>605</v>
      </c>
      <c r="L1015" s="353" t="s">
        <v>1642</v>
      </c>
      <c r="M1015" s="379">
        <v>44963</v>
      </c>
      <c r="N1015" s="70">
        <f t="shared" si="58"/>
        <v>2</v>
      </c>
      <c r="O1015" s="70">
        <f t="shared" si="59"/>
        <v>2</v>
      </c>
      <c r="P1015" s="135" t="str">
        <f t="shared" si="60"/>
        <v>Gastos_Gerais</v>
      </c>
    </row>
    <row r="1016" spans="1:16" ht="24" x14ac:dyDescent="0.2">
      <c r="A1016" s="363">
        <v>1013</v>
      </c>
      <c r="B1016" s="348">
        <v>44963</v>
      </c>
      <c r="C1016" s="623">
        <v>44958</v>
      </c>
      <c r="D1016" s="350" t="s">
        <v>107</v>
      </c>
      <c r="E1016" s="350" t="s">
        <v>324</v>
      </c>
      <c r="F1016" s="351">
        <v>33.659999999999997</v>
      </c>
      <c r="G1016" s="350" t="s">
        <v>1682</v>
      </c>
      <c r="H1016" s="350" t="s">
        <v>123</v>
      </c>
      <c r="I1016" s="352" t="s">
        <v>1609</v>
      </c>
      <c r="J1016" s="353" t="s">
        <v>605</v>
      </c>
      <c r="K1016" s="354" t="s">
        <v>605</v>
      </c>
      <c r="L1016" s="353" t="s">
        <v>1644</v>
      </c>
      <c r="M1016" s="379">
        <v>44963</v>
      </c>
      <c r="N1016" s="70">
        <f t="shared" si="58"/>
        <v>2</v>
      </c>
      <c r="O1016" s="70">
        <f t="shared" si="59"/>
        <v>2</v>
      </c>
      <c r="P1016" s="135" t="str">
        <f t="shared" si="60"/>
        <v>Gastos_Gerais</v>
      </c>
    </row>
    <row r="1017" spans="1:16" ht="24" x14ac:dyDescent="0.2">
      <c r="A1017" s="363">
        <v>1014</v>
      </c>
      <c r="B1017" s="348">
        <v>44963</v>
      </c>
      <c r="C1017" s="623">
        <v>44958</v>
      </c>
      <c r="D1017" s="350" t="s">
        <v>107</v>
      </c>
      <c r="E1017" s="350" t="s">
        <v>324</v>
      </c>
      <c r="F1017" s="351">
        <v>33.659999999999997</v>
      </c>
      <c r="G1017" s="350" t="s">
        <v>1683</v>
      </c>
      <c r="H1017" s="350" t="s">
        <v>130</v>
      </c>
      <c r="I1017" s="352" t="s">
        <v>1609</v>
      </c>
      <c r="J1017" s="353" t="s">
        <v>605</v>
      </c>
      <c r="K1017" s="354" t="s">
        <v>605</v>
      </c>
      <c r="L1017" s="353" t="s">
        <v>1646</v>
      </c>
      <c r="M1017" s="379">
        <v>44963</v>
      </c>
      <c r="N1017" s="70">
        <f t="shared" si="58"/>
        <v>2</v>
      </c>
      <c r="O1017" s="70">
        <f t="shared" si="59"/>
        <v>2</v>
      </c>
      <c r="P1017" s="135" t="str">
        <f t="shared" si="60"/>
        <v>Gastos_Gerais</v>
      </c>
    </row>
    <row r="1018" spans="1:16" ht="24" x14ac:dyDescent="0.2">
      <c r="A1018" s="363">
        <v>1015</v>
      </c>
      <c r="B1018" s="348">
        <v>44963</v>
      </c>
      <c r="C1018" s="623">
        <v>44958</v>
      </c>
      <c r="D1018" s="350" t="s">
        <v>107</v>
      </c>
      <c r="E1018" s="350" t="s">
        <v>324</v>
      </c>
      <c r="F1018" s="351">
        <v>33.659999999999997</v>
      </c>
      <c r="G1018" s="350" t="s">
        <v>1684</v>
      </c>
      <c r="H1018" s="350" t="s">
        <v>128</v>
      </c>
      <c r="I1018" s="352" t="s">
        <v>1609</v>
      </c>
      <c r="J1018" s="353" t="s">
        <v>605</v>
      </c>
      <c r="K1018" s="354" t="s">
        <v>605</v>
      </c>
      <c r="L1018" s="353" t="s">
        <v>1648</v>
      </c>
      <c r="M1018" s="379">
        <v>44963</v>
      </c>
      <c r="N1018" s="70">
        <f t="shared" si="58"/>
        <v>2</v>
      </c>
      <c r="O1018" s="70">
        <f t="shared" si="59"/>
        <v>2</v>
      </c>
      <c r="P1018" s="135" t="str">
        <f t="shared" si="60"/>
        <v>Gastos_Gerais</v>
      </c>
    </row>
    <row r="1019" spans="1:16" ht="24" x14ac:dyDescent="0.2">
      <c r="A1019" s="363">
        <v>1016</v>
      </c>
      <c r="B1019" s="348">
        <v>44963</v>
      </c>
      <c r="C1019" s="623">
        <v>44958</v>
      </c>
      <c r="D1019" s="350" t="s">
        <v>107</v>
      </c>
      <c r="E1019" s="350" t="s">
        <v>324</v>
      </c>
      <c r="F1019" s="351">
        <v>33.659999999999997</v>
      </c>
      <c r="G1019" s="350" t="s">
        <v>1685</v>
      </c>
      <c r="H1019" s="350" t="s">
        <v>132</v>
      </c>
      <c r="I1019" s="352" t="s">
        <v>1609</v>
      </c>
      <c r="J1019" s="353" t="s">
        <v>605</v>
      </c>
      <c r="K1019" s="354" t="s">
        <v>605</v>
      </c>
      <c r="L1019" s="353" t="s">
        <v>1650</v>
      </c>
      <c r="M1019" s="379">
        <v>44963</v>
      </c>
      <c r="N1019" s="70">
        <f t="shared" si="58"/>
        <v>2</v>
      </c>
      <c r="O1019" s="70">
        <f t="shared" si="59"/>
        <v>2</v>
      </c>
      <c r="P1019" s="135" t="str">
        <f t="shared" si="60"/>
        <v>Gastos_Gerais</v>
      </c>
    </row>
    <row r="1020" spans="1:16" ht="24" x14ac:dyDescent="0.2">
      <c r="A1020" s="363">
        <v>1017</v>
      </c>
      <c r="B1020" s="359">
        <v>44963</v>
      </c>
      <c r="C1020" s="349">
        <v>44958</v>
      </c>
      <c r="D1020" s="352" t="s">
        <v>107</v>
      </c>
      <c r="E1020" s="352" t="s">
        <v>324</v>
      </c>
      <c r="F1020" s="361">
        <v>33.659999999999997</v>
      </c>
      <c r="G1020" s="352" t="s">
        <v>1686</v>
      </c>
      <c r="H1020" s="352" t="s">
        <v>131</v>
      </c>
      <c r="I1020" s="352" t="s">
        <v>1609</v>
      </c>
      <c r="J1020" s="354" t="s">
        <v>605</v>
      </c>
      <c r="K1020" s="354" t="s">
        <v>605</v>
      </c>
      <c r="L1020" s="354" t="s">
        <v>1687</v>
      </c>
      <c r="M1020" s="376">
        <v>44963</v>
      </c>
      <c r="N1020" s="70">
        <f t="shared" si="58"/>
        <v>2</v>
      </c>
      <c r="O1020" s="70">
        <f t="shared" si="59"/>
        <v>2</v>
      </c>
      <c r="P1020" s="135" t="str">
        <f t="shared" si="60"/>
        <v>Gastos_Gerais</v>
      </c>
    </row>
    <row r="1021" spans="1:16" ht="24" x14ac:dyDescent="0.2">
      <c r="A1021" s="363">
        <v>1018</v>
      </c>
      <c r="B1021" s="348">
        <v>44963</v>
      </c>
      <c r="C1021" s="623">
        <v>44958</v>
      </c>
      <c r="D1021" s="350" t="s">
        <v>107</v>
      </c>
      <c r="E1021" s="350" t="s">
        <v>324</v>
      </c>
      <c r="F1021" s="351">
        <v>33.659999999999997</v>
      </c>
      <c r="G1021" s="350" t="s">
        <v>1688</v>
      </c>
      <c r="H1021" s="350" t="s">
        <v>121</v>
      </c>
      <c r="I1021" s="352" t="s">
        <v>1609</v>
      </c>
      <c r="J1021" s="353" t="s">
        <v>605</v>
      </c>
      <c r="K1021" s="354" t="s">
        <v>605</v>
      </c>
      <c r="L1021" s="353" t="s">
        <v>1654</v>
      </c>
      <c r="M1021" s="379">
        <v>44963</v>
      </c>
      <c r="N1021" s="70">
        <f t="shared" si="58"/>
        <v>2</v>
      </c>
      <c r="O1021" s="70">
        <f t="shared" si="59"/>
        <v>2</v>
      </c>
      <c r="P1021" s="135" t="str">
        <f t="shared" si="60"/>
        <v>Gastos_Gerais</v>
      </c>
    </row>
    <row r="1022" spans="1:16" ht="24" x14ac:dyDescent="0.2">
      <c r="A1022" s="363">
        <v>1019</v>
      </c>
      <c r="B1022" s="348">
        <v>44963</v>
      </c>
      <c r="C1022" s="623">
        <v>44958</v>
      </c>
      <c r="D1022" s="350" t="s">
        <v>107</v>
      </c>
      <c r="E1022" s="350" t="s">
        <v>324</v>
      </c>
      <c r="F1022" s="351">
        <v>33.659999999999997</v>
      </c>
      <c r="G1022" s="350" t="s">
        <v>1689</v>
      </c>
      <c r="H1022" s="350" t="s">
        <v>124</v>
      </c>
      <c r="I1022" s="352" t="s">
        <v>1609</v>
      </c>
      <c r="J1022" s="353" t="s">
        <v>605</v>
      </c>
      <c r="K1022" s="354" t="s">
        <v>605</v>
      </c>
      <c r="L1022" s="353" t="s">
        <v>1656</v>
      </c>
      <c r="M1022" s="379">
        <v>44963</v>
      </c>
      <c r="N1022" s="70">
        <f t="shared" si="58"/>
        <v>2</v>
      </c>
      <c r="O1022" s="70">
        <f t="shared" si="59"/>
        <v>2</v>
      </c>
      <c r="P1022" s="135" t="str">
        <f t="shared" si="60"/>
        <v>Gastos_Gerais</v>
      </c>
    </row>
    <row r="1023" spans="1:16" s="320" customFormat="1" ht="24" x14ac:dyDescent="0.2">
      <c r="A1023" s="363">
        <v>1020</v>
      </c>
      <c r="B1023" s="381">
        <v>44963</v>
      </c>
      <c r="C1023" s="433">
        <v>44958</v>
      </c>
      <c r="D1023" s="380" t="s">
        <v>107</v>
      </c>
      <c r="E1023" s="380" t="s">
        <v>324</v>
      </c>
      <c r="F1023" s="383">
        <v>33.659999999999997</v>
      </c>
      <c r="G1023" s="380" t="s">
        <v>1690</v>
      </c>
      <c r="H1023" s="380" t="s">
        <v>122</v>
      </c>
      <c r="I1023" s="380" t="s">
        <v>1609</v>
      </c>
      <c r="J1023" s="384" t="s">
        <v>605</v>
      </c>
      <c r="K1023" s="384" t="s">
        <v>605</v>
      </c>
      <c r="L1023" s="384" t="s">
        <v>1658</v>
      </c>
      <c r="M1023" s="434">
        <v>44963</v>
      </c>
      <c r="N1023" s="70">
        <f t="shared" si="58"/>
        <v>2</v>
      </c>
      <c r="O1023" s="70">
        <f t="shared" si="59"/>
        <v>2</v>
      </c>
      <c r="P1023" s="135" t="str">
        <f t="shared" si="60"/>
        <v>Gastos_Gerais</v>
      </c>
    </row>
    <row r="1024" spans="1:16" ht="24" x14ac:dyDescent="0.2">
      <c r="A1024" s="363">
        <v>1021</v>
      </c>
      <c r="B1024" s="348">
        <v>44963</v>
      </c>
      <c r="C1024" s="623">
        <v>44958</v>
      </c>
      <c r="D1024" s="350" t="s">
        <v>107</v>
      </c>
      <c r="E1024" s="350" t="s">
        <v>324</v>
      </c>
      <c r="F1024" s="351">
        <v>33.659999999999997</v>
      </c>
      <c r="G1024" s="350" t="s">
        <v>1691</v>
      </c>
      <c r="H1024" s="350" t="s">
        <v>125</v>
      </c>
      <c r="I1024" s="352" t="s">
        <v>1609</v>
      </c>
      <c r="J1024" s="353" t="s">
        <v>605</v>
      </c>
      <c r="K1024" s="354" t="s">
        <v>605</v>
      </c>
      <c r="L1024" s="353" t="s">
        <v>1660</v>
      </c>
      <c r="M1024" s="379">
        <v>44963</v>
      </c>
      <c r="N1024" s="70">
        <f t="shared" si="58"/>
        <v>2</v>
      </c>
      <c r="O1024" s="70">
        <f t="shared" si="59"/>
        <v>2</v>
      </c>
      <c r="P1024" s="135" t="str">
        <f t="shared" si="60"/>
        <v>Gastos_Gerais</v>
      </c>
    </row>
    <row r="1025" spans="1:16" ht="24" x14ac:dyDescent="0.2">
      <c r="A1025" s="363">
        <v>1022</v>
      </c>
      <c r="B1025" s="348">
        <v>44963</v>
      </c>
      <c r="C1025" s="623">
        <v>44958</v>
      </c>
      <c r="D1025" s="350" t="s">
        <v>107</v>
      </c>
      <c r="E1025" s="350" t="s">
        <v>324</v>
      </c>
      <c r="F1025" s="351">
        <v>33.659999999999997</v>
      </c>
      <c r="G1025" s="350" t="s">
        <v>1692</v>
      </c>
      <c r="H1025" s="350" t="s">
        <v>123</v>
      </c>
      <c r="I1025" s="352" t="s">
        <v>1609</v>
      </c>
      <c r="J1025" s="353" t="s">
        <v>605</v>
      </c>
      <c r="K1025" s="354" t="s">
        <v>605</v>
      </c>
      <c r="L1025" s="353" t="s">
        <v>1662</v>
      </c>
      <c r="M1025" s="379">
        <v>44963</v>
      </c>
      <c r="N1025" s="70">
        <f t="shared" si="58"/>
        <v>2</v>
      </c>
      <c r="O1025" s="70">
        <f t="shared" si="59"/>
        <v>2</v>
      </c>
      <c r="P1025" s="135" t="str">
        <f t="shared" si="60"/>
        <v>Gastos_Gerais</v>
      </c>
    </row>
    <row r="1026" spans="1:16" ht="24" x14ac:dyDescent="0.2">
      <c r="A1026" s="363">
        <v>1023</v>
      </c>
      <c r="B1026" s="348">
        <v>44963</v>
      </c>
      <c r="C1026" s="623">
        <v>44958</v>
      </c>
      <c r="D1026" s="350" t="s">
        <v>107</v>
      </c>
      <c r="E1026" s="350" t="s">
        <v>324</v>
      </c>
      <c r="F1026" s="351">
        <v>33.659999999999997</v>
      </c>
      <c r="G1026" s="350" t="s">
        <v>1693</v>
      </c>
      <c r="H1026" s="350" t="s">
        <v>120</v>
      </c>
      <c r="I1026" s="352" t="s">
        <v>1609</v>
      </c>
      <c r="J1026" s="353" t="s">
        <v>605</v>
      </c>
      <c r="K1026" s="354" t="s">
        <v>605</v>
      </c>
      <c r="L1026" s="353" t="s">
        <v>1664</v>
      </c>
      <c r="M1026" s="379">
        <v>44963</v>
      </c>
      <c r="N1026" s="70">
        <f t="shared" si="58"/>
        <v>2</v>
      </c>
      <c r="O1026" s="70">
        <f t="shared" si="59"/>
        <v>2</v>
      </c>
      <c r="P1026" s="135" t="str">
        <f t="shared" si="60"/>
        <v>Gastos_Gerais</v>
      </c>
    </row>
    <row r="1027" spans="1:16" ht="24" x14ac:dyDescent="0.2">
      <c r="A1027" s="363">
        <v>1024</v>
      </c>
      <c r="B1027" s="348">
        <v>44963</v>
      </c>
      <c r="C1027" s="623">
        <v>44958</v>
      </c>
      <c r="D1027" s="350" t="s">
        <v>107</v>
      </c>
      <c r="E1027" s="350" t="s">
        <v>282</v>
      </c>
      <c r="F1027" s="351">
        <v>3.82</v>
      </c>
      <c r="G1027" s="350" t="s">
        <v>670</v>
      </c>
      <c r="H1027" s="350" t="s">
        <v>124</v>
      </c>
      <c r="I1027" s="352" t="s">
        <v>671</v>
      </c>
      <c r="J1027" s="353" t="s">
        <v>554</v>
      </c>
      <c r="K1027" s="354" t="s">
        <v>672</v>
      </c>
      <c r="L1027" s="353" t="s">
        <v>515</v>
      </c>
      <c r="M1027" s="379">
        <v>44963</v>
      </c>
      <c r="N1027" s="70">
        <f t="shared" si="58"/>
        <v>2</v>
      </c>
      <c r="O1027" s="70">
        <f t="shared" si="59"/>
        <v>2</v>
      </c>
      <c r="P1027" s="135" t="str">
        <f t="shared" si="60"/>
        <v>Gastos_Gerais</v>
      </c>
    </row>
    <row r="1028" spans="1:16" ht="24" x14ac:dyDescent="0.2">
      <c r="A1028" s="363">
        <v>1025</v>
      </c>
      <c r="B1028" s="348">
        <v>44963</v>
      </c>
      <c r="C1028" s="623">
        <v>44958</v>
      </c>
      <c r="D1028" s="350" t="s">
        <v>107</v>
      </c>
      <c r="E1028" s="350" t="s">
        <v>282</v>
      </c>
      <c r="F1028" s="351">
        <v>4184.1000000000004</v>
      </c>
      <c r="G1028" s="350" t="s">
        <v>670</v>
      </c>
      <c r="H1028" s="350" t="s">
        <v>119</v>
      </c>
      <c r="I1028" s="352" t="s">
        <v>532</v>
      </c>
      <c r="J1028" s="353" t="s">
        <v>554</v>
      </c>
      <c r="K1028" s="354" t="s">
        <v>672</v>
      </c>
      <c r="L1028" s="353" t="s">
        <v>1694</v>
      </c>
      <c r="M1028" s="379">
        <v>44963</v>
      </c>
      <c r="N1028" s="70">
        <f t="shared" si="58"/>
        <v>2</v>
      </c>
      <c r="O1028" s="70">
        <f t="shared" si="59"/>
        <v>2</v>
      </c>
      <c r="P1028" s="135" t="str">
        <f t="shared" si="60"/>
        <v>Gastos_Gerais</v>
      </c>
    </row>
    <row r="1029" spans="1:16" ht="36" x14ac:dyDescent="0.2">
      <c r="A1029" s="363">
        <v>1026</v>
      </c>
      <c r="B1029" s="348">
        <v>44964</v>
      </c>
      <c r="C1029" s="623">
        <v>44927</v>
      </c>
      <c r="D1029" s="350" t="s">
        <v>96</v>
      </c>
      <c r="E1029" s="350" t="s">
        <v>98</v>
      </c>
      <c r="F1029" s="351">
        <v>1358.59</v>
      </c>
      <c r="G1029" s="350" t="s">
        <v>1695</v>
      </c>
      <c r="H1029" s="350" t="s">
        <v>123</v>
      </c>
      <c r="I1029" s="352" t="s">
        <v>718</v>
      </c>
      <c r="J1029" s="353" t="s">
        <v>577</v>
      </c>
      <c r="K1029" s="354" t="s">
        <v>559</v>
      </c>
      <c r="L1029" s="353" t="s">
        <v>515</v>
      </c>
      <c r="M1029" s="379">
        <v>44963</v>
      </c>
      <c r="N1029" s="70">
        <f t="shared" si="58"/>
        <v>2</v>
      </c>
      <c r="O1029" s="70">
        <f t="shared" si="59"/>
        <v>1</v>
      </c>
      <c r="P1029" s="135" t="str">
        <f t="shared" si="60"/>
        <v>Gastos_com_Pessoal</v>
      </c>
    </row>
    <row r="1030" spans="1:16" ht="25.5" x14ac:dyDescent="0.2">
      <c r="A1030" s="363">
        <v>1027</v>
      </c>
      <c r="B1030" s="355">
        <v>44964</v>
      </c>
      <c r="C1030" s="623">
        <v>44927</v>
      </c>
      <c r="D1030" s="350" t="s">
        <v>96</v>
      </c>
      <c r="E1030" s="350" t="s">
        <v>175</v>
      </c>
      <c r="F1030" s="351">
        <v>242161.48</v>
      </c>
      <c r="G1030" s="350" t="s">
        <v>1696</v>
      </c>
      <c r="H1030" s="350" t="s">
        <v>119</v>
      </c>
      <c r="I1030" s="352" t="s">
        <v>749</v>
      </c>
      <c r="J1030" s="353" t="s">
        <v>577</v>
      </c>
      <c r="K1030" s="354" t="s">
        <v>750</v>
      </c>
      <c r="L1030" s="353" t="s">
        <v>515</v>
      </c>
      <c r="M1030" s="379">
        <v>44964</v>
      </c>
      <c r="N1030" s="70">
        <f t="shared" si="58"/>
        <v>2</v>
      </c>
      <c r="O1030" s="70">
        <f t="shared" si="59"/>
        <v>1</v>
      </c>
      <c r="P1030" s="135" t="str">
        <f t="shared" si="60"/>
        <v>Gastos_com_Pessoal</v>
      </c>
    </row>
    <row r="1031" spans="1:16" ht="24" x14ac:dyDescent="0.2">
      <c r="A1031" s="363">
        <v>1028</v>
      </c>
      <c r="B1031" s="348">
        <v>44965</v>
      </c>
      <c r="C1031" s="623">
        <v>44927</v>
      </c>
      <c r="D1031" s="350" t="s">
        <v>107</v>
      </c>
      <c r="E1031" s="350" t="s">
        <v>356</v>
      </c>
      <c r="F1031" s="351">
        <v>2969.91</v>
      </c>
      <c r="G1031" s="350" t="s">
        <v>646</v>
      </c>
      <c r="H1031" s="350" t="s">
        <v>123</v>
      </c>
      <c r="I1031" s="352" t="s">
        <v>1055</v>
      </c>
      <c r="J1031" s="353" t="s">
        <v>554</v>
      </c>
      <c r="K1031" s="354" t="s">
        <v>420</v>
      </c>
      <c r="L1031" s="353">
        <v>37513</v>
      </c>
      <c r="M1031" s="379">
        <v>44956</v>
      </c>
      <c r="N1031" s="70">
        <f t="shared" si="58"/>
        <v>2</v>
      </c>
      <c r="O1031" s="70">
        <f t="shared" si="59"/>
        <v>1</v>
      </c>
      <c r="P1031" s="135" t="str">
        <f t="shared" si="60"/>
        <v>Gastos_Gerais</v>
      </c>
    </row>
    <row r="1032" spans="1:16" ht="24" x14ac:dyDescent="0.2">
      <c r="A1032" s="363">
        <v>1029</v>
      </c>
      <c r="B1032" s="348">
        <v>44965</v>
      </c>
      <c r="C1032" s="623">
        <v>44927</v>
      </c>
      <c r="D1032" s="350" t="s">
        <v>107</v>
      </c>
      <c r="E1032" s="350" t="s">
        <v>356</v>
      </c>
      <c r="F1032" s="351">
        <v>853.13</v>
      </c>
      <c r="G1032" s="350" t="s">
        <v>646</v>
      </c>
      <c r="H1032" s="350" t="s">
        <v>130</v>
      </c>
      <c r="I1032" s="352" t="s">
        <v>1055</v>
      </c>
      <c r="J1032" s="353" t="s">
        <v>554</v>
      </c>
      <c r="K1032" s="354" t="s">
        <v>420</v>
      </c>
      <c r="L1032" s="353">
        <v>37512</v>
      </c>
      <c r="M1032" s="379">
        <v>44956</v>
      </c>
      <c r="N1032" s="70">
        <f t="shared" si="58"/>
        <v>2</v>
      </c>
      <c r="O1032" s="70">
        <f t="shared" si="59"/>
        <v>1</v>
      </c>
      <c r="P1032" s="135" t="str">
        <f t="shared" si="60"/>
        <v>Gastos_Gerais</v>
      </c>
    </row>
    <row r="1033" spans="1:16" ht="24" x14ac:dyDescent="0.2">
      <c r="A1033" s="363">
        <v>1030</v>
      </c>
      <c r="B1033" s="348">
        <v>44965</v>
      </c>
      <c r="C1033" s="623">
        <v>44927</v>
      </c>
      <c r="D1033" s="350" t="s">
        <v>107</v>
      </c>
      <c r="E1033" s="350" t="s">
        <v>356</v>
      </c>
      <c r="F1033" s="351">
        <v>700.14</v>
      </c>
      <c r="G1033" s="350" t="s">
        <v>646</v>
      </c>
      <c r="H1033" s="350" t="s">
        <v>128</v>
      </c>
      <c r="I1033" s="352" t="s">
        <v>1055</v>
      </c>
      <c r="J1033" s="353" t="s">
        <v>554</v>
      </c>
      <c r="K1033" s="354" t="s">
        <v>420</v>
      </c>
      <c r="L1033" s="353">
        <v>37511</v>
      </c>
      <c r="M1033" s="379">
        <v>44956</v>
      </c>
      <c r="N1033" s="70">
        <f t="shared" si="58"/>
        <v>2</v>
      </c>
      <c r="O1033" s="70">
        <f t="shared" si="59"/>
        <v>1</v>
      </c>
      <c r="P1033" s="135" t="str">
        <f t="shared" si="60"/>
        <v>Gastos_Gerais</v>
      </c>
    </row>
    <row r="1034" spans="1:16" ht="24" x14ac:dyDescent="0.2">
      <c r="A1034" s="363">
        <v>1031</v>
      </c>
      <c r="B1034" s="348">
        <v>44965</v>
      </c>
      <c r="C1034" s="623">
        <v>44927</v>
      </c>
      <c r="D1034" s="350" t="s">
        <v>107</v>
      </c>
      <c r="E1034" s="350" t="s">
        <v>356</v>
      </c>
      <c r="F1034" s="351">
        <v>1944.26</v>
      </c>
      <c r="G1034" s="350" t="s">
        <v>646</v>
      </c>
      <c r="H1034" s="350" t="s">
        <v>127</v>
      </c>
      <c r="I1034" s="352" t="s">
        <v>1055</v>
      </c>
      <c r="J1034" s="353" t="s">
        <v>554</v>
      </c>
      <c r="K1034" s="354" t="s">
        <v>420</v>
      </c>
      <c r="L1034" s="353">
        <v>37510</v>
      </c>
      <c r="M1034" s="379">
        <v>44956</v>
      </c>
      <c r="N1034" s="70">
        <f t="shared" si="58"/>
        <v>2</v>
      </c>
      <c r="O1034" s="70">
        <f t="shared" si="59"/>
        <v>1</v>
      </c>
      <c r="P1034" s="135" t="str">
        <f t="shared" si="60"/>
        <v>Gastos_Gerais</v>
      </c>
    </row>
    <row r="1035" spans="1:16" ht="24" x14ac:dyDescent="0.2">
      <c r="A1035" s="363">
        <v>1032</v>
      </c>
      <c r="B1035" s="348">
        <v>44965</v>
      </c>
      <c r="C1035" s="623">
        <v>44927</v>
      </c>
      <c r="D1035" s="350" t="s">
        <v>107</v>
      </c>
      <c r="E1035" s="350" t="s">
        <v>290</v>
      </c>
      <c r="F1035" s="351">
        <v>1285.9100000000001</v>
      </c>
      <c r="G1035" s="350" t="s">
        <v>290</v>
      </c>
      <c r="H1035" s="350" t="s">
        <v>130</v>
      </c>
      <c r="I1035" s="352" t="s">
        <v>1055</v>
      </c>
      <c r="J1035" s="353" t="s">
        <v>554</v>
      </c>
      <c r="K1035" s="354" t="s">
        <v>420</v>
      </c>
      <c r="L1035" s="353">
        <v>27133</v>
      </c>
      <c r="M1035" s="379">
        <v>44952</v>
      </c>
      <c r="N1035" s="70">
        <f t="shared" si="58"/>
        <v>2</v>
      </c>
      <c r="O1035" s="70">
        <f t="shared" si="59"/>
        <v>1</v>
      </c>
      <c r="P1035" s="135" t="str">
        <f t="shared" si="60"/>
        <v>Gastos_Gerais</v>
      </c>
    </row>
    <row r="1036" spans="1:16" ht="24" x14ac:dyDescent="0.2">
      <c r="A1036" s="363">
        <v>1033</v>
      </c>
      <c r="B1036" s="348">
        <v>44965</v>
      </c>
      <c r="C1036" s="623">
        <v>44927</v>
      </c>
      <c r="D1036" s="350" t="s">
        <v>107</v>
      </c>
      <c r="E1036" s="350" t="s">
        <v>294</v>
      </c>
      <c r="F1036" s="351">
        <v>49253.65</v>
      </c>
      <c r="G1036" s="350" t="s">
        <v>1174</v>
      </c>
      <c r="H1036" s="350" t="s">
        <v>130</v>
      </c>
      <c r="I1036" s="352" t="s">
        <v>1697</v>
      </c>
      <c r="J1036" s="353" t="s">
        <v>554</v>
      </c>
      <c r="K1036" s="354" t="s">
        <v>420</v>
      </c>
      <c r="L1036" s="353">
        <v>1139</v>
      </c>
      <c r="M1036" s="379">
        <v>44963</v>
      </c>
      <c r="N1036" s="70">
        <f t="shared" si="58"/>
        <v>2</v>
      </c>
      <c r="O1036" s="70">
        <f t="shared" si="59"/>
        <v>1</v>
      </c>
      <c r="P1036" s="135" t="str">
        <f t="shared" si="60"/>
        <v>Gastos_Gerais</v>
      </c>
    </row>
    <row r="1037" spans="1:16" ht="24" x14ac:dyDescent="0.2">
      <c r="A1037" s="363">
        <v>1034</v>
      </c>
      <c r="B1037" s="348">
        <v>44965</v>
      </c>
      <c r="C1037" s="623">
        <v>44927</v>
      </c>
      <c r="D1037" s="350" t="s">
        <v>107</v>
      </c>
      <c r="E1037" s="350" t="s">
        <v>294</v>
      </c>
      <c r="F1037" s="351">
        <v>23811.84</v>
      </c>
      <c r="G1037" s="350" t="s">
        <v>1016</v>
      </c>
      <c r="H1037" s="350" t="s">
        <v>129</v>
      </c>
      <c r="I1037" s="352" t="s">
        <v>1697</v>
      </c>
      <c r="J1037" s="353" t="s">
        <v>554</v>
      </c>
      <c r="K1037" s="354" t="s">
        <v>420</v>
      </c>
      <c r="L1037" s="353">
        <v>1138</v>
      </c>
      <c r="M1037" s="379">
        <v>44963</v>
      </c>
      <c r="N1037" s="70">
        <f t="shared" si="58"/>
        <v>2</v>
      </c>
      <c r="O1037" s="70">
        <f t="shared" si="59"/>
        <v>1</v>
      </c>
      <c r="P1037" s="135" t="str">
        <f t="shared" si="60"/>
        <v>Gastos_Gerais</v>
      </c>
    </row>
    <row r="1038" spans="1:16" s="319" customFormat="1" ht="24" x14ac:dyDescent="0.2">
      <c r="A1038" s="363">
        <v>1035</v>
      </c>
      <c r="B1038" s="359">
        <v>44965</v>
      </c>
      <c r="C1038" s="349">
        <v>44927</v>
      </c>
      <c r="D1038" s="352" t="s">
        <v>107</v>
      </c>
      <c r="E1038" s="352" t="s">
        <v>222</v>
      </c>
      <c r="F1038" s="361">
        <v>1354.29</v>
      </c>
      <c r="G1038" s="352" t="s">
        <v>557</v>
      </c>
      <c r="H1038" s="352" t="s">
        <v>120</v>
      </c>
      <c r="I1038" s="352" t="s">
        <v>558</v>
      </c>
      <c r="J1038" s="354" t="s">
        <v>554</v>
      </c>
      <c r="K1038" s="354" t="s">
        <v>420</v>
      </c>
      <c r="L1038" s="354">
        <v>1909322</v>
      </c>
      <c r="M1038" s="376">
        <v>44963</v>
      </c>
      <c r="N1038" s="70">
        <f t="shared" si="58"/>
        <v>2</v>
      </c>
      <c r="O1038" s="70">
        <f t="shared" si="59"/>
        <v>1</v>
      </c>
      <c r="P1038" s="135" t="str">
        <f t="shared" si="60"/>
        <v>Gastos_Gerais</v>
      </c>
    </row>
    <row r="1039" spans="1:16" ht="24" x14ac:dyDescent="0.2">
      <c r="A1039" s="363">
        <v>1036</v>
      </c>
      <c r="B1039" s="348">
        <v>44965</v>
      </c>
      <c r="C1039" s="623">
        <v>44927</v>
      </c>
      <c r="D1039" s="350" t="s">
        <v>107</v>
      </c>
      <c r="E1039" s="350" t="s">
        <v>370</v>
      </c>
      <c r="F1039" s="351">
        <v>239.6</v>
      </c>
      <c r="G1039" s="350" t="s">
        <v>1698</v>
      </c>
      <c r="H1039" s="350" t="s">
        <v>127</v>
      </c>
      <c r="I1039" s="352" t="s">
        <v>1699</v>
      </c>
      <c r="J1039" s="353" t="s">
        <v>554</v>
      </c>
      <c r="K1039" s="354" t="s">
        <v>420</v>
      </c>
      <c r="L1039" s="353">
        <v>34577</v>
      </c>
      <c r="M1039" s="379">
        <v>44965</v>
      </c>
      <c r="N1039" s="70">
        <f t="shared" si="58"/>
        <v>2</v>
      </c>
      <c r="O1039" s="70">
        <f t="shared" si="59"/>
        <v>1</v>
      </c>
      <c r="P1039" s="135" t="str">
        <f t="shared" si="60"/>
        <v>Gastos_Gerais</v>
      </c>
    </row>
    <row r="1040" spans="1:16" ht="24" x14ac:dyDescent="0.2">
      <c r="A1040" s="363">
        <v>1037</v>
      </c>
      <c r="B1040" s="348">
        <v>44965</v>
      </c>
      <c r="C1040" s="623">
        <v>44927</v>
      </c>
      <c r="D1040" s="350" t="s">
        <v>107</v>
      </c>
      <c r="E1040" s="350" t="s">
        <v>358</v>
      </c>
      <c r="F1040" s="351">
        <v>254</v>
      </c>
      <c r="G1040" s="350" t="s">
        <v>806</v>
      </c>
      <c r="H1040" s="350" t="s">
        <v>129</v>
      </c>
      <c r="I1040" s="352" t="s">
        <v>1700</v>
      </c>
      <c r="J1040" s="353" t="s">
        <v>554</v>
      </c>
      <c r="K1040" s="354" t="s">
        <v>420</v>
      </c>
      <c r="L1040" s="353">
        <v>624</v>
      </c>
      <c r="M1040" s="379">
        <v>44964</v>
      </c>
      <c r="N1040" s="70">
        <f t="shared" si="58"/>
        <v>2</v>
      </c>
      <c r="O1040" s="70">
        <f t="shared" si="59"/>
        <v>1</v>
      </c>
      <c r="P1040" s="135" t="str">
        <f t="shared" si="60"/>
        <v>Gastos_Gerais</v>
      </c>
    </row>
    <row r="1041" spans="1:16" x14ac:dyDescent="0.2">
      <c r="A1041" s="363">
        <v>1038</v>
      </c>
      <c r="B1041" s="348">
        <v>44965</v>
      </c>
      <c r="C1041" s="623">
        <v>44958</v>
      </c>
      <c r="D1041" s="350" t="s">
        <v>107</v>
      </c>
      <c r="E1041" s="350" t="s">
        <v>328</v>
      </c>
      <c r="F1041" s="351">
        <v>800</v>
      </c>
      <c r="G1041" s="350" t="s">
        <v>1701</v>
      </c>
      <c r="H1041" s="350" t="s">
        <v>123</v>
      </c>
      <c r="I1041" s="352" t="s">
        <v>1702</v>
      </c>
      <c r="J1041" s="353" t="s">
        <v>559</v>
      </c>
      <c r="K1041" s="354" t="s">
        <v>420</v>
      </c>
      <c r="L1041" s="353">
        <v>20231</v>
      </c>
      <c r="M1041" s="379">
        <v>44963</v>
      </c>
      <c r="N1041" s="70">
        <f t="shared" si="58"/>
        <v>2</v>
      </c>
      <c r="O1041" s="70">
        <f t="shared" si="59"/>
        <v>2</v>
      </c>
      <c r="P1041" s="135" t="str">
        <f t="shared" si="60"/>
        <v>Gastos_Gerais</v>
      </c>
    </row>
    <row r="1042" spans="1:16" ht="24" x14ac:dyDescent="0.2">
      <c r="A1042" s="363">
        <v>1039</v>
      </c>
      <c r="B1042" s="348">
        <v>44965</v>
      </c>
      <c r="C1042" s="623">
        <v>44958</v>
      </c>
      <c r="D1042" s="350" t="s">
        <v>107</v>
      </c>
      <c r="E1042" s="350" t="s">
        <v>358</v>
      </c>
      <c r="F1042" s="351">
        <v>244</v>
      </c>
      <c r="G1042" s="350" t="s">
        <v>806</v>
      </c>
      <c r="H1042" s="350" t="s">
        <v>122</v>
      </c>
      <c r="I1042" s="352" t="s">
        <v>1052</v>
      </c>
      <c r="J1042" s="353" t="s">
        <v>559</v>
      </c>
      <c r="K1042" s="354" t="s">
        <v>420</v>
      </c>
      <c r="L1042" s="353">
        <v>9858</v>
      </c>
      <c r="M1042" s="379">
        <v>44965</v>
      </c>
      <c r="N1042" s="70">
        <f t="shared" si="58"/>
        <v>2</v>
      </c>
      <c r="O1042" s="70">
        <f t="shared" si="59"/>
        <v>2</v>
      </c>
      <c r="P1042" s="135" t="str">
        <f t="shared" si="60"/>
        <v>Gastos_Gerais</v>
      </c>
    </row>
    <row r="1043" spans="1:16" ht="24" x14ac:dyDescent="0.2">
      <c r="A1043" s="363">
        <v>1040</v>
      </c>
      <c r="B1043" s="348">
        <v>44965</v>
      </c>
      <c r="C1043" s="623">
        <v>44958</v>
      </c>
      <c r="D1043" s="350" t="s">
        <v>107</v>
      </c>
      <c r="E1043" s="350" t="s">
        <v>360</v>
      </c>
      <c r="F1043" s="351">
        <v>294</v>
      </c>
      <c r="G1043" s="350" t="s">
        <v>1703</v>
      </c>
      <c r="H1043" s="350" t="s">
        <v>123</v>
      </c>
      <c r="I1043" s="352" t="s">
        <v>1704</v>
      </c>
      <c r="J1043" s="353" t="s">
        <v>559</v>
      </c>
      <c r="K1043" s="354" t="s">
        <v>420</v>
      </c>
      <c r="L1043" s="353">
        <v>202322</v>
      </c>
      <c r="M1043" s="379">
        <v>44965</v>
      </c>
      <c r="N1043" s="70">
        <f t="shared" si="58"/>
        <v>2</v>
      </c>
      <c r="O1043" s="70">
        <f t="shared" si="59"/>
        <v>2</v>
      </c>
      <c r="P1043" s="135" t="str">
        <f t="shared" si="60"/>
        <v>Gastos_Gerais</v>
      </c>
    </row>
    <row r="1044" spans="1:16" ht="24" x14ac:dyDescent="0.2">
      <c r="A1044" s="363">
        <v>1041</v>
      </c>
      <c r="B1044" s="348">
        <v>44965</v>
      </c>
      <c r="C1044" s="623">
        <v>44958</v>
      </c>
      <c r="D1044" s="350" t="s">
        <v>107</v>
      </c>
      <c r="E1044" s="350" t="s">
        <v>358</v>
      </c>
      <c r="F1044" s="351">
        <v>102.5</v>
      </c>
      <c r="G1044" s="350" t="s">
        <v>806</v>
      </c>
      <c r="H1044" s="350" t="s">
        <v>123</v>
      </c>
      <c r="I1044" s="352" t="s">
        <v>807</v>
      </c>
      <c r="J1044" s="353" t="s">
        <v>559</v>
      </c>
      <c r="K1044" s="354" t="s">
        <v>420</v>
      </c>
      <c r="L1044" s="353">
        <v>891</v>
      </c>
      <c r="M1044" s="379">
        <v>44963</v>
      </c>
      <c r="N1044" s="70">
        <f t="shared" si="58"/>
        <v>2</v>
      </c>
      <c r="O1044" s="70">
        <f t="shared" si="59"/>
        <v>2</v>
      </c>
      <c r="P1044" s="135" t="str">
        <f t="shared" si="60"/>
        <v>Gastos_Gerais</v>
      </c>
    </row>
    <row r="1045" spans="1:16" ht="36" x14ac:dyDescent="0.2">
      <c r="A1045" s="363">
        <v>1042</v>
      </c>
      <c r="B1045" s="348">
        <v>44965</v>
      </c>
      <c r="C1045" s="623">
        <v>44958</v>
      </c>
      <c r="D1045" s="350" t="s">
        <v>107</v>
      </c>
      <c r="E1045" s="350" t="s">
        <v>254</v>
      </c>
      <c r="F1045" s="351">
        <v>500</v>
      </c>
      <c r="G1045" s="350" t="s">
        <v>1705</v>
      </c>
      <c r="H1045" s="350" t="s">
        <v>122</v>
      </c>
      <c r="I1045" s="352" t="s">
        <v>1706</v>
      </c>
      <c r="J1045" s="353" t="s">
        <v>559</v>
      </c>
      <c r="K1045" s="354" t="s">
        <v>420</v>
      </c>
      <c r="L1045" s="353">
        <v>20233</v>
      </c>
      <c r="M1045" s="379">
        <v>44964</v>
      </c>
      <c r="N1045" s="70">
        <f t="shared" si="58"/>
        <v>2</v>
      </c>
      <c r="O1045" s="70">
        <f t="shared" si="59"/>
        <v>2</v>
      </c>
      <c r="P1045" s="135" t="str">
        <f t="shared" si="60"/>
        <v>Gastos_Gerais</v>
      </c>
    </row>
    <row r="1046" spans="1:16" ht="36" x14ac:dyDescent="0.2">
      <c r="A1046" s="363">
        <v>1043</v>
      </c>
      <c r="B1046" s="348">
        <v>44965</v>
      </c>
      <c r="C1046" s="623">
        <v>44958</v>
      </c>
      <c r="D1046" s="350" t="s">
        <v>107</v>
      </c>
      <c r="E1046" s="350" t="s">
        <v>352</v>
      </c>
      <c r="F1046" s="351">
        <v>25064.25</v>
      </c>
      <c r="G1046" s="350" t="s">
        <v>1707</v>
      </c>
      <c r="H1046" s="350" t="s">
        <v>123</v>
      </c>
      <c r="I1046" s="352" t="s">
        <v>1708</v>
      </c>
      <c r="J1046" s="353" t="s">
        <v>559</v>
      </c>
      <c r="K1046" s="354" t="s">
        <v>420</v>
      </c>
      <c r="L1046" s="353">
        <v>202320</v>
      </c>
      <c r="M1046" s="379">
        <v>44960</v>
      </c>
      <c r="N1046" s="70">
        <f t="shared" si="58"/>
        <v>2</v>
      </c>
      <c r="O1046" s="70">
        <f t="shared" si="59"/>
        <v>2</v>
      </c>
      <c r="P1046" s="135" t="str">
        <f t="shared" si="60"/>
        <v>Gastos_Gerais</v>
      </c>
    </row>
    <row r="1047" spans="1:16" ht="25.5" x14ac:dyDescent="0.2">
      <c r="A1047" s="363">
        <v>1044</v>
      </c>
      <c r="B1047" s="348">
        <v>44965</v>
      </c>
      <c r="C1047" s="623">
        <v>44958</v>
      </c>
      <c r="D1047" s="350" t="s">
        <v>96</v>
      </c>
      <c r="E1047" s="350" t="s">
        <v>183</v>
      </c>
      <c r="F1047" s="351">
        <v>922.57</v>
      </c>
      <c r="G1047" s="350" t="s">
        <v>1709</v>
      </c>
      <c r="H1047" s="350" t="s">
        <v>125</v>
      </c>
      <c r="I1047" s="352" t="s">
        <v>1710</v>
      </c>
      <c r="J1047" s="353" t="s">
        <v>577</v>
      </c>
      <c r="K1047" s="354" t="s">
        <v>578</v>
      </c>
      <c r="L1047" s="353">
        <v>961047608</v>
      </c>
      <c r="M1047" s="379">
        <v>44965</v>
      </c>
      <c r="N1047" s="70">
        <f t="shared" si="58"/>
        <v>2</v>
      </c>
      <c r="O1047" s="70">
        <f t="shared" si="59"/>
        <v>2</v>
      </c>
      <c r="P1047" s="135" t="str">
        <f t="shared" si="60"/>
        <v>Gastos_com_Pessoal</v>
      </c>
    </row>
    <row r="1048" spans="1:16" ht="25.5" x14ac:dyDescent="0.2">
      <c r="A1048" s="363">
        <v>1045</v>
      </c>
      <c r="B1048" s="348">
        <v>44965</v>
      </c>
      <c r="C1048" s="623">
        <v>44958</v>
      </c>
      <c r="D1048" s="350" t="s">
        <v>96</v>
      </c>
      <c r="E1048" s="350" t="s">
        <v>181</v>
      </c>
      <c r="F1048" s="351">
        <v>2569.0100000000002</v>
      </c>
      <c r="G1048" s="350" t="s">
        <v>1711</v>
      </c>
      <c r="H1048" s="350" t="s">
        <v>125</v>
      </c>
      <c r="I1048" s="352" t="s">
        <v>1710</v>
      </c>
      <c r="J1048" s="353" t="s">
        <v>577</v>
      </c>
      <c r="K1048" s="354" t="s">
        <v>578</v>
      </c>
      <c r="L1048" s="353">
        <v>961047608</v>
      </c>
      <c r="M1048" s="379">
        <v>44965</v>
      </c>
      <c r="N1048" s="70">
        <f t="shared" si="58"/>
        <v>2</v>
      </c>
      <c r="O1048" s="70">
        <f t="shared" si="59"/>
        <v>2</v>
      </c>
      <c r="P1048" s="135" t="str">
        <f t="shared" si="60"/>
        <v>Gastos_com_Pessoal</v>
      </c>
    </row>
    <row r="1049" spans="1:16" ht="25.5" x14ac:dyDescent="0.2">
      <c r="A1049" s="363">
        <v>1046</v>
      </c>
      <c r="B1049" s="348">
        <v>44965</v>
      </c>
      <c r="C1049" s="623">
        <v>44958</v>
      </c>
      <c r="D1049" s="350" t="s">
        <v>96</v>
      </c>
      <c r="E1049" s="350" t="s">
        <v>183</v>
      </c>
      <c r="F1049" s="351">
        <v>1020.53</v>
      </c>
      <c r="G1049" s="350" t="s">
        <v>1712</v>
      </c>
      <c r="H1049" s="350" t="s">
        <v>125</v>
      </c>
      <c r="I1049" s="352" t="s">
        <v>1713</v>
      </c>
      <c r="J1049" s="353" t="s">
        <v>577</v>
      </c>
      <c r="K1049" s="354" t="s">
        <v>578</v>
      </c>
      <c r="L1049" s="353">
        <v>961047608</v>
      </c>
      <c r="M1049" s="379">
        <v>44965</v>
      </c>
      <c r="N1049" s="70">
        <f t="shared" si="58"/>
        <v>2</v>
      </c>
      <c r="O1049" s="70">
        <f t="shared" si="59"/>
        <v>2</v>
      </c>
      <c r="P1049" s="135" t="str">
        <f t="shared" si="60"/>
        <v>Gastos_com_Pessoal</v>
      </c>
    </row>
    <row r="1050" spans="1:16" ht="25.5" x14ac:dyDescent="0.2">
      <c r="A1050" s="363">
        <v>1047</v>
      </c>
      <c r="B1050" s="348">
        <v>44965</v>
      </c>
      <c r="C1050" s="623">
        <v>44958</v>
      </c>
      <c r="D1050" s="350" t="s">
        <v>96</v>
      </c>
      <c r="E1050" s="350" t="s">
        <v>181</v>
      </c>
      <c r="F1050" s="351">
        <v>2779.43</v>
      </c>
      <c r="G1050" s="350" t="s">
        <v>1714</v>
      </c>
      <c r="H1050" s="350" t="s">
        <v>125</v>
      </c>
      <c r="I1050" s="352" t="s">
        <v>1713</v>
      </c>
      <c r="J1050" s="353" t="s">
        <v>577</v>
      </c>
      <c r="K1050" s="354" t="s">
        <v>578</v>
      </c>
      <c r="L1050" s="353">
        <v>961047608</v>
      </c>
      <c r="M1050" s="379">
        <v>44965</v>
      </c>
      <c r="N1050" s="70">
        <f t="shared" si="58"/>
        <v>2</v>
      </c>
      <c r="O1050" s="70">
        <f t="shared" si="59"/>
        <v>2</v>
      </c>
      <c r="P1050" s="135" t="str">
        <f t="shared" si="60"/>
        <v>Gastos_com_Pessoal</v>
      </c>
    </row>
    <row r="1051" spans="1:16" ht="25.5" x14ac:dyDescent="0.2">
      <c r="A1051" s="363">
        <v>1048</v>
      </c>
      <c r="B1051" s="355">
        <v>44965</v>
      </c>
      <c r="C1051" s="623">
        <v>44958</v>
      </c>
      <c r="D1051" s="350" t="s">
        <v>96</v>
      </c>
      <c r="E1051" s="350" t="s">
        <v>177</v>
      </c>
      <c r="F1051" s="351">
        <v>2529.9899999999998</v>
      </c>
      <c r="G1051" s="352" t="s">
        <v>604</v>
      </c>
      <c r="H1051" s="350" t="s">
        <v>127</v>
      </c>
      <c r="I1051" s="352" t="s">
        <v>1715</v>
      </c>
      <c r="J1051" s="353" t="s">
        <v>605</v>
      </c>
      <c r="K1051" s="354" t="s">
        <v>606</v>
      </c>
      <c r="L1051" s="353" t="s">
        <v>1716</v>
      </c>
      <c r="M1051" s="379">
        <v>44965</v>
      </c>
      <c r="N1051" s="70">
        <f t="shared" si="58"/>
        <v>2</v>
      </c>
      <c r="O1051" s="70">
        <f t="shared" si="59"/>
        <v>2</v>
      </c>
      <c r="P1051" s="135" t="str">
        <f t="shared" si="60"/>
        <v>Gastos_com_Pessoal</v>
      </c>
    </row>
    <row r="1052" spans="1:16" x14ac:dyDescent="0.2">
      <c r="A1052" s="363">
        <v>1049</v>
      </c>
      <c r="B1052" s="348">
        <v>44966</v>
      </c>
      <c r="C1052" s="623">
        <v>44927</v>
      </c>
      <c r="D1052" s="350" t="s">
        <v>107</v>
      </c>
      <c r="E1052" s="350" t="s">
        <v>294</v>
      </c>
      <c r="F1052" s="351">
        <v>48484.62</v>
      </c>
      <c r="G1052" s="423" t="s">
        <v>1224</v>
      </c>
      <c r="H1052" s="350" t="s">
        <v>121</v>
      </c>
      <c r="I1052" s="352" t="s">
        <v>707</v>
      </c>
      <c r="J1052" s="353" t="s">
        <v>554</v>
      </c>
      <c r="K1052" s="354" t="s">
        <v>420</v>
      </c>
      <c r="L1052" s="353">
        <v>73</v>
      </c>
      <c r="M1052" s="379">
        <v>44960</v>
      </c>
      <c r="N1052" s="70">
        <f t="shared" si="58"/>
        <v>2</v>
      </c>
      <c r="O1052" s="70">
        <f t="shared" si="59"/>
        <v>1</v>
      </c>
      <c r="P1052" s="135" t="str">
        <f t="shared" si="60"/>
        <v>Gastos_Gerais</v>
      </c>
    </row>
    <row r="1053" spans="1:16" x14ac:dyDescent="0.2">
      <c r="A1053" s="363">
        <v>1050</v>
      </c>
      <c r="B1053" s="348">
        <v>44966</v>
      </c>
      <c r="C1053" s="623">
        <v>44927</v>
      </c>
      <c r="D1053" s="350" t="s">
        <v>107</v>
      </c>
      <c r="E1053" s="350" t="s">
        <v>294</v>
      </c>
      <c r="F1053" s="351">
        <v>18205.849999999999</v>
      </c>
      <c r="G1053" s="350" t="s">
        <v>706</v>
      </c>
      <c r="H1053" s="350" t="s">
        <v>131</v>
      </c>
      <c r="I1053" s="352" t="s">
        <v>707</v>
      </c>
      <c r="J1053" s="353" t="s">
        <v>554</v>
      </c>
      <c r="K1053" s="354" t="s">
        <v>420</v>
      </c>
      <c r="L1053" s="353">
        <v>75</v>
      </c>
      <c r="M1053" s="379">
        <v>44960</v>
      </c>
      <c r="N1053" s="70">
        <f t="shared" si="58"/>
        <v>2</v>
      </c>
      <c r="O1053" s="70">
        <f t="shared" si="59"/>
        <v>1</v>
      </c>
      <c r="P1053" s="135" t="str">
        <f t="shared" si="60"/>
        <v>Gastos_Gerais</v>
      </c>
    </row>
    <row r="1054" spans="1:16" x14ac:dyDescent="0.2">
      <c r="A1054" s="363">
        <v>1051</v>
      </c>
      <c r="B1054" s="348">
        <v>44966</v>
      </c>
      <c r="C1054" s="623">
        <v>44927</v>
      </c>
      <c r="D1054" s="350" t="s">
        <v>107</v>
      </c>
      <c r="E1054" s="350" t="s">
        <v>328</v>
      </c>
      <c r="F1054" s="351">
        <v>520</v>
      </c>
      <c r="G1054" s="350" t="s">
        <v>1717</v>
      </c>
      <c r="H1054" s="350" t="s">
        <v>123</v>
      </c>
      <c r="I1054" s="352" t="s">
        <v>1718</v>
      </c>
      <c r="J1054" s="353" t="s">
        <v>554</v>
      </c>
      <c r="K1054" s="354" t="s">
        <v>420</v>
      </c>
      <c r="L1054" s="353">
        <v>80870</v>
      </c>
      <c r="M1054" s="379">
        <v>44937</v>
      </c>
      <c r="N1054" s="70">
        <f t="shared" ref="N1054:N1117" si="61">IF(B1054=0,0,IF(YEAR(B1054)=$O$1,MONTH(B1054)-$N$1+1,(YEAR(B1054)-$O$1)*12-$N$1+1+MONTH(B1054)))</f>
        <v>2</v>
      </c>
      <c r="O1054" s="70">
        <f t="shared" ref="O1054:O1117" si="62">IF(C1054=0,0,IF(YEAR(C1054)=$O$1,MONTH(C1054)-$N$1+1,(YEAR(C1054)-$O$1)*12-$N$1+1+MONTH(C1054)))</f>
        <v>1</v>
      </c>
      <c r="P1054" s="135" t="str">
        <f t="shared" ref="P1054:P1117" si="63">SUBSTITUTE(D1054," ","_")</f>
        <v>Gastos_Gerais</v>
      </c>
    </row>
    <row r="1055" spans="1:16" ht="36" x14ac:dyDescent="0.2">
      <c r="A1055" s="363">
        <v>1052</v>
      </c>
      <c r="B1055" s="348">
        <v>44966</v>
      </c>
      <c r="C1055" s="623">
        <v>44958</v>
      </c>
      <c r="D1055" s="350" t="s">
        <v>107</v>
      </c>
      <c r="E1055" s="350" t="s">
        <v>352</v>
      </c>
      <c r="F1055" s="351">
        <v>41860</v>
      </c>
      <c r="G1055" s="350" t="s">
        <v>1719</v>
      </c>
      <c r="H1055" s="350" t="s">
        <v>123</v>
      </c>
      <c r="I1055" s="352" t="s">
        <v>1708</v>
      </c>
      <c r="J1055" s="353" t="s">
        <v>559</v>
      </c>
      <c r="K1055" s="354" t="s">
        <v>420</v>
      </c>
      <c r="L1055" s="353">
        <v>202321</v>
      </c>
      <c r="M1055" s="379">
        <v>44960</v>
      </c>
      <c r="N1055" s="70">
        <f t="shared" si="61"/>
        <v>2</v>
      </c>
      <c r="O1055" s="70">
        <f t="shared" si="62"/>
        <v>2</v>
      </c>
      <c r="P1055" s="135" t="str">
        <f t="shared" si="63"/>
        <v>Gastos_Gerais</v>
      </c>
    </row>
    <row r="1056" spans="1:16" x14ac:dyDescent="0.2">
      <c r="A1056" s="363">
        <v>1053</v>
      </c>
      <c r="B1056" s="348">
        <v>44966</v>
      </c>
      <c r="C1056" s="623">
        <v>44927</v>
      </c>
      <c r="D1056" s="350" t="s">
        <v>107</v>
      </c>
      <c r="E1056" s="350" t="s">
        <v>230</v>
      </c>
      <c r="F1056" s="351">
        <v>299</v>
      </c>
      <c r="G1056" s="350" t="s">
        <v>843</v>
      </c>
      <c r="H1056" s="350" t="s">
        <v>125</v>
      </c>
      <c r="I1056" s="352" t="s">
        <v>508</v>
      </c>
      <c r="J1056" s="353" t="s">
        <v>554</v>
      </c>
      <c r="K1056" s="354" t="s">
        <v>554</v>
      </c>
      <c r="L1056" s="353" t="s">
        <v>1720</v>
      </c>
      <c r="M1056" s="379">
        <v>44966</v>
      </c>
      <c r="N1056" s="70">
        <f t="shared" si="61"/>
        <v>2</v>
      </c>
      <c r="O1056" s="70">
        <f t="shared" si="62"/>
        <v>1</v>
      </c>
      <c r="P1056" s="135" t="str">
        <f t="shared" si="63"/>
        <v>Gastos_Gerais</v>
      </c>
    </row>
    <row r="1057" spans="1:16" ht="24" x14ac:dyDescent="0.2">
      <c r="A1057" s="363">
        <v>1054</v>
      </c>
      <c r="B1057" s="348">
        <v>44966</v>
      </c>
      <c r="C1057" s="623">
        <v>44958</v>
      </c>
      <c r="D1057" s="350" t="s">
        <v>107</v>
      </c>
      <c r="E1057" s="350" t="s">
        <v>310</v>
      </c>
      <c r="F1057" s="351">
        <v>23.1</v>
      </c>
      <c r="G1057" s="350" t="s">
        <v>1721</v>
      </c>
      <c r="H1057" s="350" t="s">
        <v>129</v>
      </c>
      <c r="I1057" s="352" t="s">
        <v>895</v>
      </c>
      <c r="J1057" s="353" t="s">
        <v>554</v>
      </c>
      <c r="K1057" s="354" t="s">
        <v>420</v>
      </c>
      <c r="L1057" s="353">
        <v>1236</v>
      </c>
      <c r="M1057" s="379">
        <v>44966</v>
      </c>
      <c r="N1057" s="70">
        <f t="shared" si="61"/>
        <v>2</v>
      </c>
      <c r="O1057" s="70">
        <f t="shared" si="62"/>
        <v>2</v>
      </c>
      <c r="P1057" s="135" t="str">
        <f t="shared" si="63"/>
        <v>Gastos_Gerais</v>
      </c>
    </row>
    <row r="1058" spans="1:16" ht="36" x14ac:dyDescent="0.2">
      <c r="A1058" s="363">
        <v>1055</v>
      </c>
      <c r="B1058" s="348">
        <v>44966</v>
      </c>
      <c r="C1058" s="623">
        <v>44958</v>
      </c>
      <c r="D1058" s="350" t="s">
        <v>96</v>
      </c>
      <c r="E1058" s="350" t="s">
        <v>196</v>
      </c>
      <c r="F1058" s="351">
        <v>190</v>
      </c>
      <c r="G1058" s="350" t="s">
        <v>1722</v>
      </c>
      <c r="H1058" s="350" t="s">
        <v>122</v>
      </c>
      <c r="I1058" s="352" t="s">
        <v>1200</v>
      </c>
      <c r="J1058" s="353" t="s">
        <v>559</v>
      </c>
      <c r="K1058" s="354" t="s">
        <v>420</v>
      </c>
      <c r="L1058" s="353">
        <v>20231960</v>
      </c>
      <c r="M1058" s="379">
        <v>44967</v>
      </c>
      <c r="N1058" s="70">
        <f t="shared" si="61"/>
        <v>2</v>
      </c>
      <c r="O1058" s="70">
        <f t="shared" si="62"/>
        <v>2</v>
      </c>
      <c r="P1058" s="135" t="str">
        <f t="shared" si="63"/>
        <v>Gastos_com_Pessoal</v>
      </c>
    </row>
    <row r="1059" spans="1:16" ht="24" x14ac:dyDescent="0.2">
      <c r="A1059" s="363">
        <v>1056</v>
      </c>
      <c r="B1059" s="348">
        <v>44966</v>
      </c>
      <c r="C1059" s="623">
        <v>44958</v>
      </c>
      <c r="D1059" s="350" t="s">
        <v>107</v>
      </c>
      <c r="E1059" s="350" t="s">
        <v>358</v>
      </c>
      <c r="F1059" s="351">
        <v>100.97</v>
      </c>
      <c r="G1059" s="350" t="s">
        <v>806</v>
      </c>
      <c r="H1059" s="350" t="s">
        <v>131</v>
      </c>
      <c r="I1059" s="352" t="s">
        <v>1565</v>
      </c>
      <c r="J1059" s="353" t="s">
        <v>577</v>
      </c>
      <c r="K1059" s="354" t="s">
        <v>420</v>
      </c>
      <c r="L1059" s="353">
        <v>10901</v>
      </c>
      <c r="M1059" s="379">
        <v>44965</v>
      </c>
      <c r="N1059" s="70">
        <f t="shared" si="61"/>
        <v>2</v>
      </c>
      <c r="O1059" s="70">
        <f t="shared" si="62"/>
        <v>2</v>
      </c>
      <c r="P1059" s="135" t="str">
        <f t="shared" si="63"/>
        <v>Gastos_Gerais</v>
      </c>
    </row>
    <row r="1060" spans="1:16" ht="24" x14ac:dyDescent="0.2">
      <c r="A1060" s="363">
        <v>1057</v>
      </c>
      <c r="B1060" s="348">
        <v>44966</v>
      </c>
      <c r="C1060" s="623">
        <v>44958</v>
      </c>
      <c r="D1060" s="350" t="s">
        <v>107</v>
      </c>
      <c r="E1060" s="350" t="s">
        <v>358</v>
      </c>
      <c r="F1060" s="351">
        <v>10</v>
      </c>
      <c r="G1060" s="350" t="s">
        <v>806</v>
      </c>
      <c r="H1060" s="350" t="s">
        <v>132</v>
      </c>
      <c r="I1060" s="352" t="s">
        <v>986</v>
      </c>
      <c r="J1060" s="353" t="s">
        <v>577</v>
      </c>
      <c r="K1060" s="354" t="s">
        <v>420</v>
      </c>
      <c r="L1060" s="353">
        <v>11467</v>
      </c>
      <c r="M1060" s="379">
        <v>44965</v>
      </c>
      <c r="N1060" s="70">
        <f t="shared" si="61"/>
        <v>2</v>
      </c>
      <c r="O1060" s="70">
        <f t="shared" si="62"/>
        <v>2</v>
      </c>
      <c r="P1060" s="135" t="str">
        <f t="shared" si="63"/>
        <v>Gastos_Gerais</v>
      </c>
    </row>
    <row r="1061" spans="1:16" ht="24" x14ac:dyDescent="0.2">
      <c r="A1061" s="363">
        <v>1058</v>
      </c>
      <c r="B1061" s="348">
        <v>44966</v>
      </c>
      <c r="C1061" s="623">
        <v>44958</v>
      </c>
      <c r="D1061" s="350" t="s">
        <v>107</v>
      </c>
      <c r="E1061" s="350" t="s">
        <v>310</v>
      </c>
      <c r="F1061" s="351">
        <v>175</v>
      </c>
      <c r="G1061" s="350" t="s">
        <v>1723</v>
      </c>
      <c r="H1061" s="350" t="s">
        <v>125</v>
      </c>
      <c r="I1061" s="352" t="s">
        <v>1724</v>
      </c>
      <c r="J1061" s="353" t="s">
        <v>577</v>
      </c>
      <c r="K1061" s="354" t="s">
        <v>420</v>
      </c>
      <c r="L1061" s="353">
        <v>146</v>
      </c>
      <c r="M1061" s="379">
        <v>44966</v>
      </c>
      <c r="N1061" s="70">
        <f t="shared" si="61"/>
        <v>2</v>
      </c>
      <c r="O1061" s="70">
        <f t="shared" si="62"/>
        <v>2</v>
      </c>
      <c r="P1061" s="135" t="str">
        <f t="shared" si="63"/>
        <v>Gastos_Gerais</v>
      </c>
    </row>
    <row r="1062" spans="1:16" ht="24" x14ac:dyDescent="0.2">
      <c r="A1062" s="363">
        <v>1059</v>
      </c>
      <c r="B1062" s="348">
        <v>44966</v>
      </c>
      <c r="C1062" s="623">
        <v>44958</v>
      </c>
      <c r="D1062" s="350" t="s">
        <v>107</v>
      </c>
      <c r="E1062" s="350" t="s">
        <v>310</v>
      </c>
      <c r="F1062" s="351">
        <v>139.37</v>
      </c>
      <c r="G1062" s="350" t="s">
        <v>1725</v>
      </c>
      <c r="H1062" s="350" t="s">
        <v>129</v>
      </c>
      <c r="I1062" s="352" t="s">
        <v>1726</v>
      </c>
      <c r="J1062" s="353" t="s">
        <v>577</v>
      </c>
      <c r="K1062" s="354" t="s">
        <v>420</v>
      </c>
      <c r="L1062" s="353">
        <v>200</v>
      </c>
      <c r="M1062" s="379">
        <v>44966</v>
      </c>
      <c r="N1062" s="70">
        <f t="shared" si="61"/>
        <v>2</v>
      </c>
      <c r="O1062" s="70">
        <f t="shared" si="62"/>
        <v>2</v>
      </c>
      <c r="P1062" s="135" t="str">
        <f t="shared" si="63"/>
        <v>Gastos_Gerais</v>
      </c>
    </row>
    <row r="1063" spans="1:16" ht="24" x14ac:dyDescent="0.2">
      <c r="A1063" s="363">
        <v>1060</v>
      </c>
      <c r="B1063" s="348">
        <v>44966</v>
      </c>
      <c r="C1063" s="623">
        <v>44927</v>
      </c>
      <c r="D1063" s="350" t="s">
        <v>107</v>
      </c>
      <c r="E1063" s="350" t="s">
        <v>230</v>
      </c>
      <c r="F1063" s="351">
        <v>998.94</v>
      </c>
      <c r="G1063" s="350" t="s">
        <v>828</v>
      </c>
      <c r="H1063" s="350" t="s">
        <v>119</v>
      </c>
      <c r="I1063" s="352" t="s">
        <v>506</v>
      </c>
      <c r="J1063" s="353" t="s">
        <v>554</v>
      </c>
      <c r="K1063" s="354" t="s">
        <v>555</v>
      </c>
      <c r="L1063" s="353">
        <v>4876254030</v>
      </c>
      <c r="M1063" s="379">
        <v>44966</v>
      </c>
      <c r="N1063" s="70">
        <f t="shared" si="61"/>
        <v>2</v>
      </c>
      <c r="O1063" s="70">
        <f t="shared" si="62"/>
        <v>1</v>
      </c>
      <c r="P1063" s="135" t="str">
        <f t="shared" si="63"/>
        <v>Gastos_Gerais</v>
      </c>
    </row>
    <row r="1064" spans="1:16" x14ac:dyDescent="0.2">
      <c r="A1064" s="363">
        <v>1061</v>
      </c>
      <c r="B1064" s="348">
        <v>44966</v>
      </c>
      <c r="C1064" s="623">
        <v>44958</v>
      </c>
      <c r="D1064" s="350" t="s">
        <v>107</v>
      </c>
      <c r="E1064" s="350" t="s">
        <v>298</v>
      </c>
      <c r="F1064" s="351">
        <v>150</v>
      </c>
      <c r="G1064" s="350" t="s">
        <v>794</v>
      </c>
      <c r="H1064" s="350" t="s">
        <v>131</v>
      </c>
      <c r="I1064" s="352" t="s">
        <v>795</v>
      </c>
      <c r="J1064" s="353" t="s">
        <v>554</v>
      </c>
      <c r="K1064" s="354" t="s">
        <v>420</v>
      </c>
      <c r="L1064" s="353">
        <v>10218</v>
      </c>
      <c r="M1064" s="379">
        <v>44958</v>
      </c>
      <c r="N1064" s="70">
        <f t="shared" si="61"/>
        <v>2</v>
      </c>
      <c r="O1064" s="70">
        <f t="shared" si="62"/>
        <v>2</v>
      </c>
      <c r="P1064" s="135" t="str">
        <f t="shared" si="63"/>
        <v>Gastos_Gerais</v>
      </c>
    </row>
    <row r="1065" spans="1:16" x14ac:dyDescent="0.2">
      <c r="A1065" s="363">
        <v>1062</v>
      </c>
      <c r="B1065" s="348">
        <v>44966</v>
      </c>
      <c r="C1065" s="623">
        <v>44927</v>
      </c>
      <c r="D1065" s="350" t="s">
        <v>107</v>
      </c>
      <c r="E1065" s="350" t="s">
        <v>294</v>
      </c>
      <c r="F1065" s="351">
        <v>30416.1</v>
      </c>
      <c r="G1065" s="350" t="s">
        <v>849</v>
      </c>
      <c r="H1065" s="350" t="s">
        <v>122</v>
      </c>
      <c r="I1065" s="352" t="s">
        <v>707</v>
      </c>
      <c r="J1065" s="353" t="s">
        <v>554</v>
      </c>
      <c r="K1065" s="354" t="s">
        <v>420</v>
      </c>
      <c r="L1065" s="353">
        <v>74</v>
      </c>
      <c r="M1065" s="379">
        <v>44960</v>
      </c>
      <c r="N1065" s="70">
        <f t="shared" si="61"/>
        <v>2</v>
      </c>
      <c r="O1065" s="70">
        <f t="shared" si="62"/>
        <v>1</v>
      </c>
      <c r="P1065" s="135" t="str">
        <f t="shared" si="63"/>
        <v>Gastos_Gerais</v>
      </c>
    </row>
    <row r="1066" spans="1:16" ht="24" x14ac:dyDescent="0.2">
      <c r="A1066" s="363">
        <v>1063</v>
      </c>
      <c r="B1066" s="348">
        <v>44966</v>
      </c>
      <c r="C1066" s="623">
        <v>44927</v>
      </c>
      <c r="D1066" s="350" t="s">
        <v>107</v>
      </c>
      <c r="E1066" s="350" t="s">
        <v>370</v>
      </c>
      <c r="F1066" s="351">
        <v>413.44</v>
      </c>
      <c r="G1066" s="350" t="s">
        <v>1727</v>
      </c>
      <c r="H1066" s="350" t="s">
        <v>122</v>
      </c>
      <c r="I1066" s="352" t="s">
        <v>1728</v>
      </c>
      <c r="J1066" s="353" t="s">
        <v>554</v>
      </c>
      <c r="K1066" s="354" t="s">
        <v>420</v>
      </c>
      <c r="L1066" s="353">
        <v>14308</v>
      </c>
      <c r="M1066" s="379">
        <v>44952</v>
      </c>
      <c r="N1066" s="70">
        <f t="shared" si="61"/>
        <v>2</v>
      </c>
      <c r="O1066" s="70">
        <f t="shared" si="62"/>
        <v>1</v>
      </c>
      <c r="P1066" s="135" t="str">
        <f t="shared" si="63"/>
        <v>Gastos_Gerais</v>
      </c>
    </row>
    <row r="1067" spans="1:16" ht="24" x14ac:dyDescent="0.2">
      <c r="A1067" s="363">
        <v>1064</v>
      </c>
      <c r="B1067" s="348">
        <v>44966</v>
      </c>
      <c r="C1067" s="623">
        <v>44927</v>
      </c>
      <c r="D1067" s="350" t="s">
        <v>107</v>
      </c>
      <c r="E1067" s="350" t="s">
        <v>290</v>
      </c>
      <c r="F1067" s="351">
        <v>2876.79</v>
      </c>
      <c r="G1067" s="350" t="s">
        <v>290</v>
      </c>
      <c r="H1067" s="350" t="s">
        <v>123</v>
      </c>
      <c r="I1067" s="352" t="s">
        <v>619</v>
      </c>
      <c r="J1067" s="353" t="s">
        <v>554</v>
      </c>
      <c r="K1067" s="354" t="s">
        <v>420</v>
      </c>
      <c r="L1067" s="353">
        <v>27152</v>
      </c>
      <c r="M1067" s="379">
        <v>44953</v>
      </c>
      <c r="N1067" s="70">
        <f t="shared" si="61"/>
        <v>2</v>
      </c>
      <c r="O1067" s="70">
        <f t="shared" si="62"/>
        <v>1</v>
      </c>
      <c r="P1067" s="135" t="str">
        <f t="shared" si="63"/>
        <v>Gastos_Gerais</v>
      </c>
    </row>
    <row r="1068" spans="1:16" ht="36" x14ac:dyDescent="0.2">
      <c r="A1068" s="363">
        <v>1065</v>
      </c>
      <c r="B1068" s="348">
        <v>44966</v>
      </c>
      <c r="C1068" s="623">
        <v>44958</v>
      </c>
      <c r="D1068" s="350" t="s">
        <v>107</v>
      </c>
      <c r="E1068" s="350" t="s">
        <v>364</v>
      </c>
      <c r="F1068" s="351">
        <v>90</v>
      </c>
      <c r="G1068" s="350" t="s">
        <v>796</v>
      </c>
      <c r="H1068" s="350" t="s">
        <v>122</v>
      </c>
      <c r="I1068" s="352" t="s">
        <v>500</v>
      </c>
      <c r="J1068" s="353" t="s">
        <v>554</v>
      </c>
      <c r="K1068" s="354" t="s">
        <v>420</v>
      </c>
      <c r="L1068" s="353">
        <v>2023286</v>
      </c>
      <c r="M1068" s="379">
        <v>44964</v>
      </c>
      <c r="N1068" s="70">
        <f t="shared" si="61"/>
        <v>2</v>
      </c>
      <c r="O1068" s="70">
        <f t="shared" si="62"/>
        <v>2</v>
      </c>
      <c r="P1068" s="135" t="str">
        <f t="shared" si="63"/>
        <v>Gastos_Gerais</v>
      </c>
    </row>
    <row r="1069" spans="1:16" ht="24" x14ac:dyDescent="0.2">
      <c r="A1069" s="363">
        <v>1066</v>
      </c>
      <c r="B1069" s="348">
        <v>44966</v>
      </c>
      <c r="C1069" s="623">
        <v>44958</v>
      </c>
      <c r="D1069" s="350" t="s">
        <v>107</v>
      </c>
      <c r="E1069" s="350" t="s">
        <v>300</v>
      </c>
      <c r="F1069" s="351">
        <v>580.64</v>
      </c>
      <c r="G1069" s="350" t="s">
        <v>653</v>
      </c>
      <c r="H1069" s="350" t="s">
        <v>122</v>
      </c>
      <c r="I1069" s="352" t="s">
        <v>1729</v>
      </c>
      <c r="J1069" s="353" t="s">
        <v>554</v>
      </c>
      <c r="K1069" s="354" t="s">
        <v>420</v>
      </c>
      <c r="L1069" s="353">
        <v>6040</v>
      </c>
      <c r="M1069" s="379">
        <v>44960</v>
      </c>
      <c r="N1069" s="70">
        <f t="shared" si="61"/>
        <v>2</v>
      </c>
      <c r="O1069" s="70">
        <f t="shared" si="62"/>
        <v>2</v>
      </c>
      <c r="P1069" s="135" t="str">
        <f t="shared" si="63"/>
        <v>Gastos_Gerais</v>
      </c>
    </row>
    <row r="1070" spans="1:16" x14ac:dyDescent="0.2">
      <c r="A1070" s="363">
        <v>1067</v>
      </c>
      <c r="B1070" s="348">
        <v>44966</v>
      </c>
      <c r="C1070" s="623">
        <v>44927</v>
      </c>
      <c r="D1070" s="350" t="s">
        <v>107</v>
      </c>
      <c r="E1070" s="350" t="s">
        <v>294</v>
      </c>
      <c r="F1070" s="351">
        <v>73054.22</v>
      </c>
      <c r="G1070" s="350" t="s">
        <v>703</v>
      </c>
      <c r="H1070" s="350" t="s">
        <v>127</v>
      </c>
      <c r="I1070" s="352" t="s">
        <v>679</v>
      </c>
      <c r="J1070" s="353" t="s">
        <v>554</v>
      </c>
      <c r="K1070" s="354" t="s">
        <v>420</v>
      </c>
      <c r="L1070" s="353">
        <v>220</v>
      </c>
      <c r="M1070" s="379">
        <v>44960</v>
      </c>
      <c r="N1070" s="70">
        <f t="shared" si="61"/>
        <v>2</v>
      </c>
      <c r="O1070" s="70">
        <f t="shared" si="62"/>
        <v>1</v>
      </c>
      <c r="P1070" s="135" t="str">
        <f t="shared" si="63"/>
        <v>Gastos_Gerais</v>
      </c>
    </row>
    <row r="1071" spans="1:16" s="319" customFormat="1" x14ac:dyDescent="0.2">
      <c r="A1071" s="363">
        <v>1068</v>
      </c>
      <c r="B1071" s="387">
        <v>44966</v>
      </c>
      <c r="C1071" s="626">
        <v>44927</v>
      </c>
      <c r="D1071" s="368" t="s">
        <v>107</v>
      </c>
      <c r="E1071" s="368" t="s">
        <v>294</v>
      </c>
      <c r="F1071" s="373">
        <v>15893.17</v>
      </c>
      <c r="G1071" s="350" t="s">
        <v>709</v>
      </c>
      <c r="H1071" s="368" t="s">
        <v>132</v>
      </c>
      <c r="I1071" s="352" t="s">
        <v>679</v>
      </c>
      <c r="J1071" s="370" t="s">
        <v>554</v>
      </c>
      <c r="K1071" s="370" t="s">
        <v>420</v>
      </c>
      <c r="L1071" s="370">
        <v>222</v>
      </c>
      <c r="M1071" s="631">
        <v>44964</v>
      </c>
      <c r="N1071" s="70">
        <f t="shared" si="61"/>
        <v>2</v>
      </c>
      <c r="O1071" s="70">
        <f t="shared" si="62"/>
        <v>1</v>
      </c>
      <c r="P1071" s="135" t="str">
        <f t="shared" si="63"/>
        <v>Gastos_Gerais</v>
      </c>
    </row>
    <row r="1072" spans="1:16" x14ac:dyDescent="0.2">
      <c r="A1072" s="363">
        <v>1069</v>
      </c>
      <c r="B1072" s="348">
        <v>44966</v>
      </c>
      <c r="C1072" s="623">
        <v>44927</v>
      </c>
      <c r="D1072" s="350" t="s">
        <v>107</v>
      </c>
      <c r="E1072" s="350" t="s">
        <v>294</v>
      </c>
      <c r="F1072" s="351">
        <v>26924.1</v>
      </c>
      <c r="G1072" s="350" t="s">
        <v>1229</v>
      </c>
      <c r="H1072" s="350" t="s">
        <v>128</v>
      </c>
      <c r="I1072" s="352" t="s">
        <v>679</v>
      </c>
      <c r="J1072" s="353" t="s">
        <v>554</v>
      </c>
      <c r="K1072" s="354" t="s">
        <v>420</v>
      </c>
      <c r="L1072" s="353">
        <v>223</v>
      </c>
      <c r="M1072" s="379">
        <v>44964</v>
      </c>
      <c r="N1072" s="70">
        <f t="shared" si="61"/>
        <v>2</v>
      </c>
      <c r="O1072" s="70">
        <f t="shared" si="62"/>
        <v>1</v>
      </c>
      <c r="P1072" s="135" t="str">
        <f t="shared" si="63"/>
        <v>Gastos_Gerais</v>
      </c>
    </row>
    <row r="1073" spans="1:16" ht="25.5" x14ac:dyDescent="0.2">
      <c r="A1073" s="363">
        <v>1070</v>
      </c>
      <c r="B1073" s="348">
        <v>44966</v>
      </c>
      <c r="C1073" s="623">
        <v>44927</v>
      </c>
      <c r="D1073" s="350" t="s">
        <v>96</v>
      </c>
      <c r="E1073" s="350" t="s">
        <v>208</v>
      </c>
      <c r="F1073" s="351">
        <v>22423.8</v>
      </c>
      <c r="G1073" s="350" t="s">
        <v>1730</v>
      </c>
      <c r="H1073" s="350" t="s">
        <v>119</v>
      </c>
      <c r="I1073" s="352" t="s">
        <v>484</v>
      </c>
      <c r="J1073" s="353" t="s">
        <v>554</v>
      </c>
      <c r="K1073" s="354" t="s">
        <v>554</v>
      </c>
      <c r="L1073" s="353">
        <v>594493</v>
      </c>
      <c r="M1073" s="379">
        <v>44966</v>
      </c>
      <c r="N1073" s="70">
        <f t="shared" si="61"/>
        <v>2</v>
      </c>
      <c r="O1073" s="70">
        <f t="shared" si="62"/>
        <v>1</v>
      </c>
      <c r="P1073" s="135" t="str">
        <f t="shared" si="63"/>
        <v>Gastos_com_Pessoal</v>
      </c>
    </row>
    <row r="1074" spans="1:16" ht="25.5" x14ac:dyDescent="0.2">
      <c r="A1074" s="363">
        <v>1071</v>
      </c>
      <c r="B1074" s="348">
        <v>44966</v>
      </c>
      <c r="C1074" s="623">
        <v>44927</v>
      </c>
      <c r="D1074" s="350" t="s">
        <v>96</v>
      </c>
      <c r="E1074" s="350" t="s">
        <v>202</v>
      </c>
      <c r="F1074" s="351">
        <v>9574.48</v>
      </c>
      <c r="G1074" s="350" t="s">
        <v>1731</v>
      </c>
      <c r="H1074" s="350" t="s">
        <v>119</v>
      </c>
      <c r="I1074" s="352" t="s">
        <v>768</v>
      </c>
      <c r="J1074" s="353" t="s">
        <v>554</v>
      </c>
      <c r="K1074" s="354" t="s">
        <v>554</v>
      </c>
      <c r="L1074" s="353">
        <v>602346</v>
      </c>
      <c r="M1074" s="379">
        <v>44966</v>
      </c>
      <c r="N1074" s="70">
        <f t="shared" si="61"/>
        <v>2</v>
      </c>
      <c r="O1074" s="70">
        <f t="shared" si="62"/>
        <v>1</v>
      </c>
      <c r="P1074" s="135" t="str">
        <f t="shared" si="63"/>
        <v>Gastos_com_Pessoal</v>
      </c>
    </row>
    <row r="1075" spans="1:16" ht="60" x14ac:dyDescent="0.2">
      <c r="A1075" s="363">
        <v>1072</v>
      </c>
      <c r="B1075" s="348">
        <v>44966</v>
      </c>
      <c r="C1075" s="623">
        <v>44927</v>
      </c>
      <c r="D1075" s="350" t="s">
        <v>107</v>
      </c>
      <c r="E1075" s="350" t="s">
        <v>332</v>
      </c>
      <c r="F1075" s="351">
        <v>14631.69</v>
      </c>
      <c r="G1075" s="350" t="s">
        <v>1732</v>
      </c>
      <c r="H1075" s="350" t="s">
        <v>119</v>
      </c>
      <c r="I1075" s="352" t="s">
        <v>851</v>
      </c>
      <c r="J1075" s="353" t="s">
        <v>554</v>
      </c>
      <c r="K1075" s="354" t="s">
        <v>555</v>
      </c>
      <c r="L1075" s="353">
        <v>15</v>
      </c>
      <c r="M1075" s="379">
        <v>44966</v>
      </c>
      <c r="N1075" s="70">
        <f t="shared" si="61"/>
        <v>2</v>
      </c>
      <c r="O1075" s="70">
        <f t="shared" si="62"/>
        <v>1</v>
      </c>
      <c r="P1075" s="135" t="str">
        <f t="shared" si="63"/>
        <v>Gastos_Gerais</v>
      </c>
    </row>
    <row r="1076" spans="1:16" ht="36" x14ac:dyDescent="0.2">
      <c r="A1076" s="363">
        <v>1073</v>
      </c>
      <c r="B1076" s="348">
        <v>44966</v>
      </c>
      <c r="C1076" s="623">
        <v>44927</v>
      </c>
      <c r="D1076" s="350" t="s">
        <v>107</v>
      </c>
      <c r="E1076" s="350" t="s">
        <v>260</v>
      </c>
      <c r="F1076" s="351">
        <v>1050</v>
      </c>
      <c r="G1076" s="350" t="s">
        <v>775</v>
      </c>
      <c r="H1076" s="350" t="s">
        <v>120</v>
      </c>
      <c r="I1076" s="352" t="s">
        <v>776</v>
      </c>
      <c r="J1076" s="353" t="s">
        <v>554</v>
      </c>
      <c r="K1076" s="354" t="s">
        <v>420</v>
      </c>
      <c r="L1076" s="353" t="s">
        <v>1733</v>
      </c>
      <c r="M1076" s="379">
        <v>44956</v>
      </c>
      <c r="N1076" s="70">
        <f t="shared" si="61"/>
        <v>2</v>
      </c>
      <c r="O1076" s="70">
        <f t="shared" si="62"/>
        <v>1</v>
      </c>
      <c r="P1076" s="135" t="str">
        <f t="shared" si="63"/>
        <v>Gastos_Gerais</v>
      </c>
    </row>
    <row r="1077" spans="1:16" ht="36" x14ac:dyDescent="0.2">
      <c r="A1077" s="363">
        <v>1074</v>
      </c>
      <c r="B1077" s="348">
        <v>44966</v>
      </c>
      <c r="C1077" s="623">
        <v>44927</v>
      </c>
      <c r="D1077" s="350" t="s">
        <v>107</v>
      </c>
      <c r="E1077" s="350" t="s">
        <v>260</v>
      </c>
      <c r="F1077" s="351">
        <v>350</v>
      </c>
      <c r="G1077" s="350" t="s">
        <v>788</v>
      </c>
      <c r="H1077" s="350" t="s">
        <v>130</v>
      </c>
      <c r="I1077" s="352" t="s">
        <v>776</v>
      </c>
      <c r="J1077" s="353" t="s">
        <v>554</v>
      </c>
      <c r="K1077" s="354" t="s">
        <v>420</v>
      </c>
      <c r="L1077" s="353" t="s">
        <v>1734</v>
      </c>
      <c r="M1077" s="379">
        <v>44956</v>
      </c>
      <c r="N1077" s="70">
        <f t="shared" si="61"/>
        <v>2</v>
      </c>
      <c r="O1077" s="70">
        <f t="shared" si="62"/>
        <v>1</v>
      </c>
      <c r="P1077" s="135" t="str">
        <f t="shared" si="63"/>
        <v>Gastos_Gerais</v>
      </c>
    </row>
    <row r="1078" spans="1:16" ht="36" x14ac:dyDescent="0.2">
      <c r="A1078" s="363">
        <v>1075</v>
      </c>
      <c r="B1078" s="348">
        <v>44966</v>
      </c>
      <c r="C1078" s="623">
        <v>44927</v>
      </c>
      <c r="D1078" s="350" t="s">
        <v>107</v>
      </c>
      <c r="E1078" s="350" t="s">
        <v>260</v>
      </c>
      <c r="F1078" s="351">
        <v>450</v>
      </c>
      <c r="G1078" s="350" t="s">
        <v>782</v>
      </c>
      <c r="H1078" s="350" t="s">
        <v>127</v>
      </c>
      <c r="I1078" s="352" t="s">
        <v>776</v>
      </c>
      <c r="J1078" s="353" t="s">
        <v>554</v>
      </c>
      <c r="K1078" s="354" t="s">
        <v>420</v>
      </c>
      <c r="L1078" s="353" t="s">
        <v>1735</v>
      </c>
      <c r="M1078" s="379">
        <v>44956</v>
      </c>
      <c r="N1078" s="70">
        <f t="shared" si="61"/>
        <v>2</v>
      </c>
      <c r="O1078" s="70">
        <f t="shared" si="62"/>
        <v>1</v>
      </c>
      <c r="P1078" s="135" t="str">
        <f t="shared" si="63"/>
        <v>Gastos_Gerais</v>
      </c>
    </row>
    <row r="1079" spans="1:16" ht="36" x14ac:dyDescent="0.2">
      <c r="A1079" s="363">
        <v>1076</v>
      </c>
      <c r="B1079" s="348">
        <v>44966</v>
      </c>
      <c r="C1079" s="623">
        <v>44927</v>
      </c>
      <c r="D1079" s="350" t="s">
        <v>107</v>
      </c>
      <c r="E1079" s="350" t="s">
        <v>260</v>
      </c>
      <c r="F1079" s="351">
        <v>300</v>
      </c>
      <c r="G1079" s="350" t="s">
        <v>790</v>
      </c>
      <c r="H1079" s="350" t="s">
        <v>129</v>
      </c>
      <c r="I1079" s="352" t="s">
        <v>776</v>
      </c>
      <c r="J1079" s="353" t="s">
        <v>554</v>
      </c>
      <c r="K1079" s="354" t="s">
        <v>420</v>
      </c>
      <c r="L1079" s="353" t="s">
        <v>1736</v>
      </c>
      <c r="M1079" s="379">
        <v>44956</v>
      </c>
      <c r="N1079" s="70">
        <f t="shared" si="61"/>
        <v>2</v>
      </c>
      <c r="O1079" s="70">
        <f t="shared" si="62"/>
        <v>1</v>
      </c>
      <c r="P1079" s="135" t="str">
        <f t="shared" si="63"/>
        <v>Gastos_Gerais</v>
      </c>
    </row>
    <row r="1080" spans="1:16" ht="36" x14ac:dyDescent="0.2">
      <c r="A1080" s="363">
        <v>1077</v>
      </c>
      <c r="B1080" s="348">
        <v>44966</v>
      </c>
      <c r="C1080" s="623">
        <v>44927</v>
      </c>
      <c r="D1080" s="350" t="s">
        <v>107</v>
      </c>
      <c r="E1080" s="350" t="s">
        <v>260</v>
      </c>
      <c r="F1080" s="351">
        <v>638.88</v>
      </c>
      <c r="G1080" s="350" t="s">
        <v>792</v>
      </c>
      <c r="H1080" s="350" t="s">
        <v>123</v>
      </c>
      <c r="I1080" s="352" t="s">
        <v>776</v>
      </c>
      <c r="J1080" s="353" t="s">
        <v>554</v>
      </c>
      <c r="K1080" s="354" t="s">
        <v>420</v>
      </c>
      <c r="L1080" s="353" t="s">
        <v>1737</v>
      </c>
      <c r="M1080" s="379">
        <v>44956</v>
      </c>
      <c r="N1080" s="70">
        <f t="shared" si="61"/>
        <v>2</v>
      </c>
      <c r="O1080" s="70">
        <f t="shared" si="62"/>
        <v>1</v>
      </c>
      <c r="P1080" s="135" t="str">
        <f t="shared" si="63"/>
        <v>Gastos_Gerais</v>
      </c>
    </row>
    <row r="1081" spans="1:16" ht="36" x14ac:dyDescent="0.2">
      <c r="A1081" s="363">
        <v>1078</v>
      </c>
      <c r="B1081" s="348">
        <v>44966</v>
      </c>
      <c r="C1081" s="623">
        <v>44927</v>
      </c>
      <c r="D1081" s="350" t="s">
        <v>107</v>
      </c>
      <c r="E1081" s="350" t="s">
        <v>260</v>
      </c>
      <c r="F1081" s="351">
        <v>360</v>
      </c>
      <c r="G1081" s="350" t="s">
        <v>786</v>
      </c>
      <c r="H1081" s="350" t="s">
        <v>124</v>
      </c>
      <c r="I1081" s="352" t="s">
        <v>776</v>
      </c>
      <c r="J1081" s="353" t="s">
        <v>554</v>
      </c>
      <c r="K1081" s="354" t="s">
        <v>420</v>
      </c>
      <c r="L1081" s="353" t="s">
        <v>1738</v>
      </c>
      <c r="M1081" s="379">
        <v>44956</v>
      </c>
      <c r="N1081" s="70">
        <f t="shared" si="61"/>
        <v>2</v>
      </c>
      <c r="O1081" s="70">
        <f t="shared" si="62"/>
        <v>1</v>
      </c>
      <c r="P1081" s="135" t="str">
        <f t="shared" si="63"/>
        <v>Gastos_Gerais</v>
      </c>
    </row>
    <row r="1082" spans="1:16" ht="36" x14ac:dyDescent="0.2">
      <c r="A1082" s="363">
        <v>1079</v>
      </c>
      <c r="B1082" s="348">
        <v>44966</v>
      </c>
      <c r="C1082" s="623">
        <v>44927</v>
      </c>
      <c r="D1082" s="350" t="s">
        <v>107</v>
      </c>
      <c r="E1082" s="350" t="s">
        <v>260</v>
      </c>
      <c r="F1082" s="351">
        <v>450</v>
      </c>
      <c r="G1082" s="350" t="s">
        <v>784</v>
      </c>
      <c r="H1082" s="350" t="s">
        <v>128</v>
      </c>
      <c r="I1082" s="352" t="s">
        <v>776</v>
      </c>
      <c r="J1082" s="353" t="s">
        <v>554</v>
      </c>
      <c r="K1082" s="354" t="s">
        <v>420</v>
      </c>
      <c r="L1082" s="353" t="s">
        <v>1739</v>
      </c>
      <c r="M1082" s="379">
        <v>44956</v>
      </c>
      <c r="N1082" s="70">
        <f t="shared" si="61"/>
        <v>2</v>
      </c>
      <c r="O1082" s="70">
        <f t="shared" si="62"/>
        <v>1</v>
      </c>
      <c r="P1082" s="135" t="str">
        <f t="shared" si="63"/>
        <v>Gastos_Gerais</v>
      </c>
    </row>
    <row r="1083" spans="1:16" ht="24" x14ac:dyDescent="0.2">
      <c r="A1083" s="363">
        <v>1080</v>
      </c>
      <c r="B1083" s="348">
        <v>44966</v>
      </c>
      <c r="C1083" s="623">
        <v>44958</v>
      </c>
      <c r="D1083" s="350" t="s">
        <v>107</v>
      </c>
      <c r="E1083" s="350" t="s">
        <v>296</v>
      </c>
      <c r="F1083" s="351">
        <v>185.35</v>
      </c>
      <c r="G1083" s="350" t="s">
        <v>1740</v>
      </c>
      <c r="H1083" s="350" t="s">
        <v>122</v>
      </c>
      <c r="I1083" s="352" t="s">
        <v>1741</v>
      </c>
      <c r="J1083" s="353" t="s">
        <v>554</v>
      </c>
      <c r="K1083" s="354" t="s">
        <v>420</v>
      </c>
      <c r="L1083" s="353">
        <v>8435</v>
      </c>
      <c r="M1083" s="379">
        <v>44960</v>
      </c>
      <c r="N1083" s="70">
        <f t="shared" si="61"/>
        <v>2</v>
      </c>
      <c r="O1083" s="70">
        <f t="shared" si="62"/>
        <v>2</v>
      </c>
      <c r="P1083" s="135" t="str">
        <f t="shared" si="63"/>
        <v>Gastos_Gerais</v>
      </c>
    </row>
    <row r="1084" spans="1:16" ht="48" x14ac:dyDescent="0.2">
      <c r="A1084" s="363">
        <v>1081</v>
      </c>
      <c r="B1084" s="348">
        <v>44966</v>
      </c>
      <c r="C1084" s="623">
        <v>44927</v>
      </c>
      <c r="D1084" s="350" t="s">
        <v>96</v>
      </c>
      <c r="E1084" s="350" t="s">
        <v>191</v>
      </c>
      <c r="F1084" s="351">
        <v>38</v>
      </c>
      <c r="G1084" s="350" t="s">
        <v>797</v>
      </c>
      <c r="H1084" s="350" t="s">
        <v>119</v>
      </c>
      <c r="I1084" s="352" t="s">
        <v>485</v>
      </c>
      <c r="J1084" s="353" t="s">
        <v>554</v>
      </c>
      <c r="K1084" s="354" t="s">
        <v>554</v>
      </c>
      <c r="L1084" s="353">
        <v>6504</v>
      </c>
      <c r="M1084" s="379">
        <v>44966</v>
      </c>
      <c r="N1084" s="70">
        <f t="shared" si="61"/>
        <v>2</v>
      </c>
      <c r="O1084" s="70">
        <f t="shared" si="62"/>
        <v>1</v>
      </c>
      <c r="P1084" s="135" t="str">
        <f t="shared" si="63"/>
        <v>Gastos_com_Pessoal</v>
      </c>
    </row>
    <row r="1085" spans="1:16" ht="48" x14ac:dyDescent="0.2">
      <c r="A1085" s="363">
        <v>1082</v>
      </c>
      <c r="B1085" s="348">
        <v>44966</v>
      </c>
      <c r="C1085" s="623">
        <v>44927</v>
      </c>
      <c r="D1085" s="350" t="s">
        <v>96</v>
      </c>
      <c r="E1085" s="350" t="s">
        <v>191</v>
      </c>
      <c r="F1085" s="351">
        <v>25608.87</v>
      </c>
      <c r="G1085" s="350" t="s">
        <v>760</v>
      </c>
      <c r="H1085" s="350" t="s">
        <v>119</v>
      </c>
      <c r="I1085" s="352" t="s">
        <v>485</v>
      </c>
      <c r="J1085" s="353" t="s">
        <v>554</v>
      </c>
      <c r="K1085" s="354" t="s">
        <v>554</v>
      </c>
      <c r="L1085" s="353">
        <v>7124</v>
      </c>
      <c r="M1085" s="379">
        <v>44966</v>
      </c>
      <c r="N1085" s="70">
        <f t="shared" si="61"/>
        <v>2</v>
      </c>
      <c r="O1085" s="70">
        <f t="shared" si="62"/>
        <v>1</v>
      </c>
      <c r="P1085" s="135" t="str">
        <f t="shared" si="63"/>
        <v>Gastos_com_Pessoal</v>
      </c>
    </row>
    <row r="1086" spans="1:16" ht="48" x14ac:dyDescent="0.2">
      <c r="A1086" s="363">
        <v>1083</v>
      </c>
      <c r="B1086" s="348">
        <v>44966</v>
      </c>
      <c r="C1086" s="623">
        <v>44927</v>
      </c>
      <c r="D1086" s="350" t="s">
        <v>96</v>
      </c>
      <c r="E1086" s="350" t="s">
        <v>191</v>
      </c>
      <c r="F1086" s="351">
        <v>12217.5</v>
      </c>
      <c r="G1086" s="350" t="s">
        <v>766</v>
      </c>
      <c r="H1086" s="350" t="s">
        <v>119</v>
      </c>
      <c r="I1086" s="352" t="s">
        <v>485</v>
      </c>
      <c r="J1086" s="353" t="s">
        <v>554</v>
      </c>
      <c r="K1086" s="354" t="s">
        <v>554</v>
      </c>
      <c r="L1086" s="353">
        <v>9862</v>
      </c>
      <c r="M1086" s="379">
        <v>44966</v>
      </c>
      <c r="N1086" s="70">
        <f t="shared" si="61"/>
        <v>2</v>
      </c>
      <c r="O1086" s="70">
        <f t="shared" si="62"/>
        <v>1</v>
      </c>
      <c r="P1086" s="135" t="str">
        <f t="shared" si="63"/>
        <v>Gastos_com_Pessoal</v>
      </c>
    </row>
    <row r="1087" spans="1:16" ht="48" x14ac:dyDescent="0.2">
      <c r="A1087" s="363">
        <v>1084</v>
      </c>
      <c r="B1087" s="348">
        <v>44966</v>
      </c>
      <c r="C1087" s="623">
        <v>44927</v>
      </c>
      <c r="D1087" s="350" t="s">
        <v>96</v>
      </c>
      <c r="E1087" s="350" t="s">
        <v>191</v>
      </c>
      <c r="F1087" s="351">
        <v>6209.12</v>
      </c>
      <c r="G1087" s="350" t="s">
        <v>769</v>
      </c>
      <c r="H1087" s="350" t="s">
        <v>119</v>
      </c>
      <c r="I1087" s="352" t="s">
        <v>485</v>
      </c>
      <c r="J1087" s="353" t="s">
        <v>554</v>
      </c>
      <c r="K1087" s="354" t="s">
        <v>554</v>
      </c>
      <c r="L1087" s="353">
        <v>5762</v>
      </c>
      <c r="M1087" s="379">
        <v>44966</v>
      </c>
      <c r="N1087" s="70">
        <f t="shared" si="61"/>
        <v>2</v>
      </c>
      <c r="O1087" s="70">
        <f t="shared" si="62"/>
        <v>1</v>
      </c>
      <c r="P1087" s="135" t="str">
        <f t="shared" si="63"/>
        <v>Gastos_com_Pessoal</v>
      </c>
    </row>
    <row r="1088" spans="1:16" ht="48" x14ac:dyDescent="0.2">
      <c r="A1088" s="363">
        <v>1085</v>
      </c>
      <c r="B1088" s="348">
        <v>44966</v>
      </c>
      <c r="C1088" s="623">
        <v>44927</v>
      </c>
      <c r="D1088" s="350" t="s">
        <v>96</v>
      </c>
      <c r="E1088" s="350" t="s">
        <v>191</v>
      </c>
      <c r="F1088" s="351">
        <v>5604</v>
      </c>
      <c r="G1088" s="350" t="s">
        <v>771</v>
      </c>
      <c r="H1088" s="350" t="s">
        <v>119</v>
      </c>
      <c r="I1088" s="352" t="s">
        <v>485</v>
      </c>
      <c r="J1088" s="353" t="s">
        <v>554</v>
      </c>
      <c r="K1088" s="354" t="s">
        <v>554</v>
      </c>
      <c r="L1088" s="353">
        <v>8100</v>
      </c>
      <c r="M1088" s="379">
        <v>44966</v>
      </c>
      <c r="N1088" s="70">
        <f t="shared" si="61"/>
        <v>2</v>
      </c>
      <c r="O1088" s="70">
        <f t="shared" si="62"/>
        <v>1</v>
      </c>
      <c r="P1088" s="135" t="str">
        <f t="shared" si="63"/>
        <v>Gastos_com_Pessoal</v>
      </c>
    </row>
    <row r="1089" spans="1:16" ht="24" x14ac:dyDescent="0.2">
      <c r="A1089" s="363">
        <v>1086</v>
      </c>
      <c r="B1089" s="348">
        <v>44966</v>
      </c>
      <c r="C1089" s="623">
        <v>44927</v>
      </c>
      <c r="D1089" s="350" t="s">
        <v>107</v>
      </c>
      <c r="E1089" s="350" t="s">
        <v>262</v>
      </c>
      <c r="F1089" s="351">
        <v>2003.68</v>
      </c>
      <c r="G1089" s="350" t="s">
        <v>1742</v>
      </c>
      <c r="H1089" s="350" t="s">
        <v>124</v>
      </c>
      <c r="I1089" s="352" t="s">
        <v>763</v>
      </c>
      <c r="J1089" s="353" t="s">
        <v>554</v>
      </c>
      <c r="K1089" s="354" t="s">
        <v>420</v>
      </c>
      <c r="L1089" s="353">
        <v>202324</v>
      </c>
      <c r="M1089" s="379">
        <v>44966</v>
      </c>
      <c r="N1089" s="70">
        <f t="shared" si="61"/>
        <v>2</v>
      </c>
      <c r="O1089" s="70">
        <f t="shared" si="62"/>
        <v>1</v>
      </c>
      <c r="P1089" s="135" t="str">
        <f t="shared" si="63"/>
        <v>Gastos_Gerais</v>
      </c>
    </row>
    <row r="1090" spans="1:16" ht="24" x14ac:dyDescent="0.2">
      <c r="A1090" s="363">
        <v>1087</v>
      </c>
      <c r="B1090" s="348">
        <v>44966</v>
      </c>
      <c r="C1090" s="623">
        <v>44927</v>
      </c>
      <c r="D1090" s="350" t="s">
        <v>107</v>
      </c>
      <c r="E1090" s="350" t="s">
        <v>262</v>
      </c>
      <c r="F1090" s="351">
        <v>4042</v>
      </c>
      <c r="G1090" s="350" t="s">
        <v>1743</v>
      </c>
      <c r="H1090" s="350" t="s">
        <v>127</v>
      </c>
      <c r="I1090" s="352" t="s">
        <v>763</v>
      </c>
      <c r="J1090" s="353" t="s">
        <v>554</v>
      </c>
      <c r="K1090" s="354" t="s">
        <v>420</v>
      </c>
      <c r="L1090" s="353">
        <v>10467</v>
      </c>
      <c r="M1090" s="379">
        <v>44949</v>
      </c>
      <c r="N1090" s="70">
        <f t="shared" si="61"/>
        <v>2</v>
      </c>
      <c r="O1090" s="70">
        <f t="shared" si="62"/>
        <v>1</v>
      </c>
      <c r="P1090" s="135" t="str">
        <f t="shared" si="63"/>
        <v>Gastos_Gerais</v>
      </c>
    </row>
    <row r="1091" spans="1:16" ht="36" x14ac:dyDescent="0.2">
      <c r="A1091" s="363">
        <v>1088</v>
      </c>
      <c r="B1091" s="348">
        <v>44966</v>
      </c>
      <c r="C1091" s="623">
        <v>44927</v>
      </c>
      <c r="D1091" s="350" t="s">
        <v>109</v>
      </c>
      <c r="E1091" s="350" t="s">
        <v>381</v>
      </c>
      <c r="F1091" s="351">
        <v>10450</v>
      </c>
      <c r="G1091" s="350" t="s">
        <v>1744</v>
      </c>
      <c r="H1091" s="350" t="s">
        <v>127</v>
      </c>
      <c r="I1091" s="352" t="s">
        <v>763</v>
      </c>
      <c r="J1091" s="353" t="s">
        <v>554</v>
      </c>
      <c r="K1091" s="354" t="s">
        <v>420</v>
      </c>
      <c r="L1091" s="353">
        <v>10467</v>
      </c>
      <c r="M1091" s="379">
        <v>44949</v>
      </c>
      <c r="N1091" s="70">
        <f t="shared" si="61"/>
        <v>2</v>
      </c>
      <c r="O1091" s="70">
        <f t="shared" si="62"/>
        <v>1</v>
      </c>
      <c r="P1091" s="135" t="str">
        <f t="shared" si="63"/>
        <v>Aquisição_de_Bens_Permanentes</v>
      </c>
    </row>
    <row r="1092" spans="1:16" ht="24" x14ac:dyDescent="0.2">
      <c r="A1092" s="363">
        <v>1089</v>
      </c>
      <c r="B1092" s="348">
        <v>44966</v>
      </c>
      <c r="C1092" s="623">
        <v>44927</v>
      </c>
      <c r="D1092" s="350" t="s">
        <v>107</v>
      </c>
      <c r="E1092" s="350" t="s">
        <v>262</v>
      </c>
      <c r="F1092" s="351">
        <v>12654.84</v>
      </c>
      <c r="G1092" s="350" t="s">
        <v>1742</v>
      </c>
      <c r="H1092" s="350" t="s">
        <v>127</v>
      </c>
      <c r="I1092" s="352" t="s">
        <v>763</v>
      </c>
      <c r="J1092" s="353" t="s">
        <v>554</v>
      </c>
      <c r="K1092" s="354" t="s">
        <v>420</v>
      </c>
      <c r="L1092" s="353">
        <v>202318</v>
      </c>
      <c r="M1092" s="379">
        <v>44949</v>
      </c>
      <c r="N1092" s="70">
        <f t="shared" si="61"/>
        <v>2</v>
      </c>
      <c r="O1092" s="70">
        <f t="shared" si="62"/>
        <v>1</v>
      </c>
      <c r="P1092" s="135" t="str">
        <f t="shared" si="63"/>
        <v>Gastos_Gerais</v>
      </c>
    </row>
    <row r="1093" spans="1:16" ht="36" x14ac:dyDescent="0.2">
      <c r="A1093" s="363">
        <v>1090</v>
      </c>
      <c r="B1093" s="348">
        <v>44966</v>
      </c>
      <c r="C1093" s="623">
        <v>44927</v>
      </c>
      <c r="D1093" s="350" t="s">
        <v>109</v>
      </c>
      <c r="E1093" s="350" t="s">
        <v>381</v>
      </c>
      <c r="F1093" s="351">
        <v>3500</v>
      </c>
      <c r="G1093" s="350" t="s">
        <v>1744</v>
      </c>
      <c r="H1093" s="350" t="s">
        <v>124</v>
      </c>
      <c r="I1093" s="352" t="s">
        <v>763</v>
      </c>
      <c r="J1093" s="353" t="s">
        <v>554</v>
      </c>
      <c r="K1093" s="354" t="s">
        <v>420</v>
      </c>
      <c r="L1093" s="353">
        <v>10468</v>
      </c>
      <c r="M1093" s="379">
        <v>44949</v>
      </c>
      <c r="N1093" s="70">
        <f t="shared" si="61"/>
        <v>2</v>
      </c>
      <c r="O1093" s="70">
        <f t="shared" si="62"/>
        <v>1</v>
      </c>
      <c r="P1093" s="135" t="str">
        <f t="shared" si="63"/>
        <v>Aquisição_de_Bens_Permanentes</v>
      </c>
    </row>
    <row r="1094" spans="1:16" ht="24" x14ac:dyDescent="0.2">
      <c r="A1094" s="363">
        <v>1091</v>
      </c>
      <c r="B1094" s="348">
        <v>44966</v>
      </c>
      <c r="C1094" s="623">
        <v>44927</v>
      </c>
      <c r="D1094" s="350" t="s">
        <v>107</v>
      </c>
      <c r="E1094" s="350" t="s">
        <v>262</v>
      </c>
      <c r="F1094" s="351">
        <v>1570</v>
      </c>
      <c r="G1094" s="350" t="s">
        <v>1743</v>
      </c>
      <c r="H1094" s="350" t="s">
        <v>124</v>
      </c>
      <c r="I1094" s="352" t="s">
        <v>763</v>
      </c>
      <c r="J1094" s="353" t="s">
        <v>554</v>
      </c>
      <c r="K1094" s="354" t="s">
        <v>420</v>
      </c>
      <c r="L1094" s="353">
        <v>10468</v>
      </c>
      <c r="M1094" s="379">
        <v>44949</v>
      </c>
      <c r="N1094" s="70">
        <f t="shared" si="61"/>
        <v>2</v>
      </c>
      <c r="O1094" s="70">
        <f t="shared" si="62"/>
        <v>1</v>
      </c>
      <c r="P1094" s="135" t="str">
        <f t="shared" si="63"/>
        <v>Gastos_Gerais</v>
      </c>
    </row>
    <row r="1095" spans="1:16" ht="24" x14ac:dyDescent="0.2">
      <c r="A1095" s="363">
        <v>1092</v>
      </c>
      <c r="B1095" s="348">
        <v>44966</v>
      </c>
      <c r="C1095" s="623">
        <v>44927</v>
      </c>
      <c r="D1095" s="350" t="s">
        <v>107</v>
      </c>
      <c r="E1095" s="350" t="s">
        <v>262</v>
      </c>
      <c r="F1095" s="351">
        <v>2320.0500000000002</v>
      </c>
      <c r="G1095" s="350" t="s">
        <v>1742</v>
      </c>
      <c r="H1095" s="350" t="s">
        <v>128</v>
      </c>
      <c r="I1095" s="352" t="s">
        <v>763</v>
      </c>
      <c r="J1095" s="353" t="s">
        <v>554</v>
      </c>
      <c r="K1095" s="354" t="s">
        <v>420</v>
      </c>
      <c r="L1095" s="353">
        <v>202317</v>
      </c>
      <c r="M1095" s="379">
        <v>44949</v>
      </c>
      <c r="N1095" s="70">
        <f t="shared" si="61"/>
        <v>2</v>
      </c>
      <c r="O1095" s="70">
        <f t="shared" si="62"/>
        <v>1</v>
      </c>
      <c r="P1095" s="135" t="str">
        <f t="shared" si="63"/>
        <v>Gastos_Gerais</v>
      </c>
    </row>
    <row r="1096" spans="1:16" ht="24" x14ac:dyDescent="0.2">
      <c r="A1096" s="363">
        <v>1093</v>
      </c>
      <c r="B1096" s="348">
        <v>44966</v>
      </c>
      <c r="C1096" s="623">
        <v>44927</v>
      </c>
      <c r="D1096" s="350" t="s">
        <v>107</v>
      </c>
      <c r="E1096" s="350" t="s">
        <v>262</v>
      </c>
      <c r="F1096" s="351">
        <v>3771.14</v>
      </c>
      <c r="G1096" s="350" t="s">
        <v>1742</v>
      </c>
      <c r="H1096" s="350" t="s">
        <v>121</v>
      </c>
      <c r="I1096" s="352" t="s">
        <v>763</v>
      </c>
      <c r="J1096" s="353" t="s">
        <v>554</v>
      </c>
      <c r="K1096" s="354" t="s">
        <v>420</v>
      </c>
      <c r="L1096" s="353">
        <v>202323</v>
      </c>
      <c r="M1096" s="379">
        <v>44949</v>
      </c>
      <c r="N1096" s="70">
        <f t="shared" si="61"/>
        <v>2</v>
      </c>
      <c r="O1096" s="70">
        <f t="shared" si="62"/>
        <v>1</v>
      </c>
      <c r="P1096" s="135" t="str">
        <f t="shared" si="63"/>
        <v>Gastos_Gerais</v>
      </c>
    </row>
    <row r="1097" spans="1:16" ht="36" x14ac:dyDescent="0.2">
      <c r="A1097" s="363">
        <v>1094</v>
      </c>
      <c r="B1097" s="348">
        <v>44966</v>
      </c>
      <c r="C1097" s="623">
        <v>44927</v>
      </c>
      <c r="D1097" s="350" t="s">
        <v>109</v>
      </c>
      <c r="E1097" s="350" t="s">
        <v>381</v>
      </c>
      <c r="F1097" s="351">
        <v>1100</v>
      </c>
      <c r="G1097" s="350" t="s">
        <v>1745</v>
      </c>
      <c r="H1097" s="350" t="s">
        <v>128</v>
      </c>
      <c r="I1097" s="352" t="s">
        <v>763</v>
      </c>
      <c r="J1097" s="353" t="s">
        <v>554</v>
      </c>
      <c r="K1097" s="354" t="s">
        <v>420</v>
      </c>
      <c r="L1097" s="353">
        <v>10466</v>
      </c>
      <c r="M1097" s="379">
        <v>44949</v>
      </c>
      <c r="N1097" s="70">
        <f t="shared" si="61"/>
        <v>2</v>
      </c>
      <c r="O1097" s="70">
        <f t="shared" si="62"/>
        <v>1</v>
      </c>
      <c r="P1097" s="135" t="str">
        <f t="shared" si="63"/>
        <v>Aquisição_de_Bens_Permanentes</v>
      </c>
    </row>
    <row r="1098" spans="1:16" ht="36" x14ac:dyDescent="0.2">
      <c r="A1098" s="363">
        <v>1095</v>
      </c>
      <c r="B1098" s="348">
        <v>44966</v>
      </c>
      <c r="C1098" s="623">
        <v>44927</v>
      </c>
      <c r="D1098" s="350" t="s">
        <v>109</v>
      </c>
      <c r="E1098" s="350" t="s">
        <v>381</v>
      </c>
      <c r="F1098" s="351">
        <v>2700</v>
      </c>
      <c r="G1098" s="350" t="s">
        <v>1746</v>
      </c>
      <c r="H1098" s="350" t="s">
        <v>121</v>
      </c>
      <c r="I1098" s="352" t="s">
        <v>763</v>
      </c>
      <c r="J1098" s="353" t="s">
        <v>554</v>
      </c>
      <c r="K1098" s="354" t="s">
        <v>420</v>
      </c>
      <c r="L1098" s="353">
        <v>10465</v>
      </c>
      <c r="M1098" s="379">
        <v>44949</v>
      </c>
      <c r="N1098" s="70">
        <f t="shared" si="61"/>
        <v>2</v>
      </c>
      <c r="O1098" s="70">
        <f t="shared" si="62"/>
        <v>1</v>
      </c>
      <c r="P1098" s="135" t="str">
        <f t="shared" si="63"/>
        <v>Aquisição_de_Bens_Permanentes</v>
      </c>
    </row>
    <row r="1099" spans="1:16" ht="24" x14ac:dyDescent="0.2">
      <c r="A1099" s="363">
        <v>1096</v>
      </c>
      <c r="B1099" s="348">
        <v>44966</v>
      </c>
      <c r="C1099" s="623">
        <v>44927</v>
      </c>
      <c r="D1099" s="350" t="s">
        <v>107</v>
      </c>
      <c r="E1099" s="350" t="s">
        <v>262</v>
      </c>
      <c r="F1099" s="351">
        <v>190</v>
      </c>
      <c r="G1099" s="350" t="s">
        <v>1743</v>
      </c>
      <c r="H1099" s="350" t="s">
        <v>121</v>
      </c>
      <c r="I1099" s="352" t="s">
        <v>763</v>
      </c>
      <c r="J1099" s="353" t="s">
        <v>554</v>
      </c>
      <c r="K1099" s="354" t="s">
        <v>420</v>
      </c>
      <c r="L1099" s="353">
        <v>10465</v>
      </c>
      <c r="M1099" s="379">
        <v>44949</v>
      </c>
      <c r="N1099" s="70">
        <f t="shared" si="61"/>
        <v>2</v>
      </c>
      <c r="O1099" s="70">
        <f t="shared" si="62"/>
        <v>1</v>
      </c>
      <c r="P1099" s="135" t="str">
        <f t="shared" si="63"/>
        <v>Gastos_Gerais</v>
      </c>
    </row>
    <row r="1100" spans="1:16" ht="24" x14ac:dyDescent="0.2">
      <c r="A1100" s="363">
        <v>1097</v>
      </c>
      <c r="B1100" s="348">
        <v>44966</v>
      </c>
      <c r="C1100" s="623">
        <v>44958</v>
      </c>
      <c r="D1100" s="350" t="s">
        <v>107</v>
      </c>
      <c r="E1100" s="350" t="s">
        <v>252</v>
      </c>
      <c r="F1100" s="351">
        <v>600</v>
      </c>
      <c r="G1100" s="350" t="s">
        <v>780</v>
      </c>
      <c r="H1100" s="350" t="s">
        <v>121</v>
      </c>
      <c r="I1100" s="352" t="s">
        <v>781</v>
      </c>
      <c r="J1100" s="353" t="s">
        <v>554</v>
      </c>
      <c r="K1100" s="354" t="s">
        <v>420</v>
      </c>
      <c r="L1100" s="353">
        <v>202363</v>
      </c>
      <c r="M1100" s="379">
        <v>44958</v>
      </c>
      <c r="N1100" s="70">
        <f t="shared" si="61"/>
        <v>2</v>
      </c>
      <c r="O1100" s="70">
        <f t="shared" si="62"/>
        <v>2</v>
      </c>
      <c r="P1100" s="135" t="str">
        <f t="shared" si="63"/>
        <v>Gastos_Gerais</v>
      </c>
    </row>
    <row r="1101" spans="1:16" ht="24" x14ac:dyDescent="0.2">
      <c r="A1101" s="363">
        <v>1098</v>
      </c>
      <c r="B1101" s="348">
        <v>44966</v>
      </c>
      <c r="C1101" s="623">
        <v>44958</v>
      </c>
      <c r="D1101" s="350" t="s">
        <v>107</v>
      </c>
      <c r="E1101" s="350" t="s">
        <v>334</v>
      </c>
      <c r="F1101" s="351">
        <v>120</v>
      </c>
      <c r="G1101" s="350" t="s">
        <v>1747</v>
      </c>
      <c r="H1101" s="350" t="s">
        <v>123</v>
      </c>
      <c r="I1101" s="352" t="s">
        <v>1748</v>
      </c>
      <c r="J1101" s="353" t="s">
        <v>577</v>
      </c>
      <c r="K1101" s="354" t="s">
        <v>578</v>
      </c>
      <c r="L1101" s="353">
        <v>961220035</v>
      </c>
      <c r="M1101" s="379">
        <v>44966</v>
      </c>
      <c r="N1101" s="70">
        <f t="shared" si="61"/>
        <v>2</v>
      </c>
      <c r="O1101" s="70">
        <f t="shared" si="62"/>
        <v>2</v>
      </c>
      <c r="P1101" s="135" t="str">
        <f t="shared" si="63"/>
        <v>Gastos_Gerais</v>
      </c>
    </row>
    <row r="1102" spans="1:16" ht="24" x14ac:dyDescent="0.2">
      <c r="A1102" s="363">
        <v>1099</v>
      </c>
      <c r="B1102" s="348">
        <v>44966</v>
      </c>
      <c r="C1102" s="623">
        <v>44958</v>
      </c>
      <c r="D1102" s="350" t="s">
        <v>107</v>
      </c>
      <c r="E1102" s="350" t="s">
        <v>334</v>
      </c>
      <c r="F1102" s="351">
        <v>39</v>
      </c>
      <c r="G1102" s="350" t="s">
        <v>1749</v>
      </c>
      <c r="H1102" s="350" t="s">
        <v>128</v>
      </c>
      <c r="I1102" s="352" t="s">
        <v>1446</v>
      </c>
      <c r="J1102" s="353" t="s">
        <v>577</v>
      </c>
      <c r="K1102" s="354" t="s">
        <v>578</v>
      </c>
      <c r="L1102" s="353">
        <v>961220035</v>
      </c>
      <c r="M1102" s="379">
        <v>44966</v>
      </c>
      <c r="N1102" s="70">
        <f t="shared" si="61"/>
        <v>2</v>
      </c>
      <c r="O1102" s="70">
        <f t="shared" si="62"/>
        <v>2</v>
      </c>
      <c r="P1102" s="135" t="str">
        <f t="shared" si="63"/>
        <v>Gastos_Gerais</v>
      </c>
    </row>
    <row r="1103" spans="1:16" ht="24" x14ac:dyDescent="0.2">
      <c r="A1103" s="363">
        <v>1100</v>
      </c>
      <c r="B1103" s="348">
        <v>44966</v>
      </c>
      <c r="C1103" s="623">
        <v>44958</v>
      </c>
      <c r="D1103" s="350" t="s">
        <v>107</v>
      </c>
      <c r="E1103" s="350" t="s">
        <v>334</v>
      </c>
      <c r="F1103" s="351">
        <v>120</v>
      </c>
      <c r="G1103" s="350" t="s">
        <v>859</v>
      </c>
      <c r="H1103" s="350" t="s">
        <v>123</v>
      </c>
      <c r="I1103" s="352" t="s">
        <v>860</v>
      </c>
      <c r="J1103" s="353" t="s">
        <v>577</v>
      </c>
      <c r="K1103" s="354" t="s">
        <v>578</v>
      </c>
      <c r="L1103" s="353">
        <v>961220035</v>
      </c>
      <c r="M1103" s="379">
        <v>44966</v>
      </c>
      <c r="N1103" s="70">
        <f t="shared" si="61"/>
        <v>2</v>
      </c>
      <c r="O1103" s="70">
        <f t="shared" si="62"/>
        <v>2</v>
      </c>
      <c r="P1103" s="135" t="str">
        <f t="shared" si="63"/>
        <v>Gastos_Gerais</v>
      </c>
    </row>
    <row r="1104" spans="1:16" ht="25.5" x14ac:dyDescent="0.2">
      <c r="A1104" s="363">
        <v>1101</v>
      </c>
      <c r="B1104" s="348">
        <v>44966</v>
      </c>
      <c r="C1104" s="623">
        <v>44958</v>
      </c>
      <c r="D1104" s="350" t="s">
        <v>96</v>
      </c>
      <c r="E1104" s="350" t="s">
        <v>179</v>
      </c>
      <c r="F1104" s="351">
        <v>474.34</v>
      </c>
      <c r="G1104" s="350" t="s">
        <v>595</v>
      </c>
      <c r="H1104" s="350" t="s">
        <v>127</v>
      </c>
      <c r="I1104" s="352" t="s">
        <v>1715</v>
      </c>
      <c r="J1104" s="353" t="s">
        <v>577</v>
      </c>
      <c r="K1104" s="354" t="s">
        <v>578</v>
      </c>
      <c r="L1104" s="353">
        <v>961220035</v>
      </c>
      <c r="M1104" s="379">
        <v>44966</v>
      </c>
      <c r="N1104" s="70">
        <f t="shared" si="61"/>
        <v>2</v>
      </c>
      <c r="O1104" s="70">
        <f t="shared" si="62"/>
        <v>2</v>
      </c>
      <c r="P1104" s="135" t="str">
        <f t="shared" si="63"/>
        <v>Gastos_com_Pessoal</v>
      </c>
    </row>
    <row r="1105" spans="1:16" ht="25.5" x14ac:dyDescent="0.2">
      <c r="A1105" s="363">
        <v>1102</v>
      </c>
      <c r="B1105" s="348">
        <v>44966</v>
      </c>
      <c r="C1105" s="623">
        <v>44958</v>
      </c>
      <c r="D1105" s="350" t="s">
        <v>96</v>
      </c>
      <c r="E1105" s="350" t="s">
        <v>181</v>
      </c>
      <c r="F1105" s="351">
        <v>2564.9899999999998</v>
      </c>
      <c r="G1105" s="350" t="s">
        <v>597</v>
      </c>
      <c r="H1105" s="350" t="s">
        <v>127</v>
      </c>
      <c r="I1105" s="352" t="s">
        <v>1715</v>
      </c>
      <c r="J1105" s="353" t="s">
        <v>577</v>
      </c>
      <c r="K1105" s="354" t="s">
        <v>578</v>
      </c>
      <c r="L1105" s="353">
        <v>961220035</v>
      </c>
      <c r="M1105" s="379">
        <v>44966</v>
      </c>
      <c r="N1105" s="70">
        <f t="shared" si="61"/>
        <v>2</v>
      </c>
      <c r="O1105" s="70">
        <f t="shared" si="62"/>
        <v>2</v>
      </c>
      <c r="P1105" s="135" t="str">
        <f t="shared" si="63"/>
        <v>Gastos_com_Pessoal</v>
      </c>
    </row>
    <row r="1106" spans="1:16" ht="25.5" x14ac:dyDescent="0.2">
      <c r="A1106" s="363">
        <v>1103</v>
      </c>
      <c r="B1106" s="348">
        <v>44966</v>
      </c>
      <c r="C1106" s="623">
        <v>44958</v>
      </c>
      <c r="D1106" s="350" t="s">
        <v>96</v>
      </c>
      <c r="E1106" s="350" t="s">
        <v>183</v>
      </c>
      <c r="F1106" s="351">
        <v>855</v>
      </c>
      <c r="G1106" s="350" t="s">
        <v>598</v>
      </c>
      <c r="H1106" s="350" t="s">
        <v>127</v>
      </c>
      <c r="I1106" s="352" t="s">
        <v>1715</v>
      </c>
      <c r="J1106" s="353" t="s">
        <v>577</v>
      </c>
      <c r="K1106" s="354" t="s">
        <v>578</v>
      </c>
      <c r="L1106" s="353">
        <v>961220035</v>
      </c>
      <c r="M1106" s="379">
        <v>44966</v>
      </c>
      <c r="N1106" s="70">
        <f t="shared" si="61"/>
        <v>2</v>
      </c>
      <c r="O1106" s="70">
        <f t="shared" si="62"/>
        <v>2</v>
      </c>
      <c r="P1106" s="135" t="str">
        <f t="shared" si="63"/>
        <v>Gastos_com_Pessoal</v>
      </c>
    </row>
    <row r="1107" spans="1:16" ht="36" x14ac:dyDescent="0.2">
      <c r="A1107" s="363">
        <v>1104</v>
      </c>
      <c r="B1107" s="348">
        <v>44966</v>
      </c>
      <c r="C1107" s="623">
        <v>44958</v>
      </c>
      <c r="D1107" s="350" t="s">
        <v>96</v>
      </c>
      <c r="E1107" s="350" t="s">
        <v>185</v>
      </c>
      <c r="F1107" s="351">
        <v>3135.4</v>
      </c>
      <c r="G1107" s="350" t="s">
        <v>599</v>
      </c>
      <c r="H1107" s="350" t="s">
        <v>127</v>
      </c>
      <c r="I1107" s="352" t="s">
        <v>1715</v>
      </c>
      <c r="J1107" s="353" t="s">
        <v>577</v>
      </c>
      <c r="K1107" s="354" t="s">
        <v>578</v>
      </c>
      <c r="L1107" s="353">
        <v>961220035</v>
      </c>
      <c r="M1107" s="379">
        <v>44966</v>
      </c>
      <c r="N1107" s="70">
        <f t="shared" si="61"/>
        <v>2</v>
      </c>
      <c r="O1107" s="70">
        <f t="shared" si="62"/>
        <v>2</v>
      </c>
      <c r="P1107" s="135" t="str">
        <f t="shared" si="63"/>
        <v>Gastos_com_Pessoal</v>
      </c>
    </row>
    <row r="1108" spans="1:16" ht="24" x14ac:dyDescent="0.2">
      <c r="A1108" s="363">
        <v>1105</v>
      </c>
      <c r="B1108" s="348">
        <v>44966</v>
      </c>
      <c r="C1108" s="623">
        <v>44958</v>
      </c>
      <c r="D1108" s="350" t="s">
        <v>107</v>
      </c>
      <c r="E1108" s="350" t="s">
        <v>334</v>
      </c>
      <c r="F1108" s="351">
        <v>120</v>
      </c>
      <c r="G1108" s="350" t="s">
        <v>1750</v>
      </c>
      <c r="H1108" s="350" t="s">
        <v>131</v>
      </c>
      <c r="I1108" s="352" t="s">
        <v>1751</v>
      </c>
      <c r="J1108" s="353" t="s">
        <v>577</v>
      </c>
      <c r="K1108" s="354" t="s">
        <v>578</v>
      </c>
      <c r="L1108" s="353">
        <v>961220035</v>
      </c>
      <c r="M1108" s="379">
        <v>44966</v>
      </c>
      <c r="N1108" s="70">
        <f t="shared" si="61"/>
        <v>2</v>
      </c>
      <c r="O1108" s="70">
        <f t="shared" si="62"/>
        <v>2</v>
      </c>
      <c r="P1108" s="135" t="str">
        <f t="shared" si="63"/>
        <v>Gastos_Gerais</v>
      </c>
    </row>
    <row r="1109" spans="1:16" ht="24" x14ac:dyDescent="0.2">
      <c r="A1109" s="363">
        <v>1106</v>
      </c>
      <c r="B1109" s="348">
        <v>44966</v>
      </c>
      <c r="C1109" s="623">
        <v>44958</v>
      </c>
      <c r="D1109" s="350" t="s">
        <v>107</v>
      </c>
      <c r="E1109" s="350" t="s">
        <v>334</v>
      </c>
      <c r="F1109" s="351">
        <v>40.4</v>
      </c>
      <c r="G1109" s="350" t="s">
        <v>659</v>
      </c>
      <c r="H1109" s="350" t="s">
        <v>131</v>
      </c>
      <c r="I1109" s="352" t="s">
        <v>660</v>
      </c>
      <c r="J1109" s="353" t="s">
        <v>577</v>
      </c>
      <c r="K1109" s="354" t="s">
        <v>578</v>
      </c>
      <c r="L1109" s="353">
        <v>961220035</v>
      </c>
      <c r="M1109" s="379">
        <v>44966</v>
      </c>
      <c r="N1109" s="70">
        <f t="shared" si="61"/>
        <v>2</v>
      </c>
      <c r="O1109" s="70">
        <f t="shared" si="62"/>
        <v>2</v>
      </c>
      <c r="P1109" s="135" t="str">
        <f t="shared" si="63"/>
        <v>Gastos_Gerais</v>
      </c>
    </row>
    <row r="1110" spans="1:16" ht="24" x14ac:dyDescent="0.2">
      <c r="A1110" s="363">
        <v>1107</v>
      </c>
      <c r="B1110" s="348">
        <v>44966</v>
      </c>
      <c r="C1110" s="623">
        <v>44958</v>
      </c>
      <c r="D1110" s="350" t="s">
        <v>107</v>
      </c>
      <c r="E1110" s="350" t="s">
        <v>334</v>
      </c>
      <c r="F1110" s="351">
        <v>71</v>
      </c>
      <c r="G1110" s="350" t="s">
        <v>1752</v>
      </c>
      <c r="H1110" s="350" t="s">
        <v>120</v>
      </c>
      <c r="I1110" s="352" t="s">
        <v>1753</v>
      </c>
      <c r="J1110" s="353" t="s">
        <v>577</v>
      </c>
      <c r="K1110" s="354" t="s">
        <v>578</v>
      </c>
      <c r="L1110" s="353">
        <v>961220035</v>
      </c>
      <c r="M1110" s="379">
        <v>44966</v>
      </c>
      <c r="N1110" s="70">
        <f t="shared" si="61"/>
        <v>2</v>
      </c>
      <c r="O1110" s="70">
        <f t="shared" si="62"/>
        <v>2</v>
      </c>
      <c r="P1110" s="135" t="str">
        <f t="shared" si="63"/>
        <v>Gastos_Gerais</v>
      </c>
    </row>
    <row r="1111" spans="1:16" ht="24" x14ac:dyDescent="0.2">
      <c r="A1111" s="363">
        <v>1108</v>
      </c>
      <c r="B1111" s="348">
        <v>44966</v>
      </c>
      <c r="C1111" s="623">
        <v>44958</v>
      </c>
      <c r="D1111" s="350" t="s">
        <v>107</v>
      </c>
      <c r="E1111" s="350" t="s">
        <v>334</v>
      </c>
      <c r="F1111" s="351">
        <v>120</v>
      </c>
      <c r="G1111" s="350" t="s">
        <v>1754</v>
      </c>
      <c r="H1111" s="350" t="s">
        <v>131</v>
      </c>
      <c r="I1111" s="352" t="s">
        <v>1755</v>
      </c>
      <c r="J1111" s="353" t="s">
        <v>577</v>
      </c>
      <c r="K1111" s="354" t="s">
        <v>578</v>
      </c>
      <c r="L1111" s="353">
        <v>961220035</v>
      </c>
      <c r="M1111" s="379">
        <v>44966</v>
      </c>
      <c r="N1111" s="70">
        <f t="shared" si="61"/>
        <v>2</v>
      </c>
      <c r="O1111" s="70">
        <f t="shared" si="62"/>
        <v>2</v>
      </c>
      <c r="P1111" s="135" t="str">
        <f t="shared" si="63"/>
        <v>Gastos_Gerais</v>
      </c>
    </row>
    <row r="1112" spans="1:16" ht="25.5" x14ac:dyDescent="0.2">
      <c r="A1112" s="363">
        <v>1109</v>
      </c>
      <c r="B1112" s="348">
        <v>44966</v>
      </c>
      <c r="C1112" s="623">
        <v>44958</v>
      </c>
      <c r="D1112" s="350" t="s">
        <v>96</v>
      </c>
      <c r="E1112" s="350" t="s">
        <v>179</v>
      </c>
      <c r="F1112" s="351">
        <v>174.69</v>
      </c>
      <c r="G1112" s="350" t="s">
        <v>595</v>
      </c>
      <c r="H1112" s="350" t="s">
        <v>132</v>
      </c>
      <c r="I1112" s="352" t="s">
        <v>1756</v>
      </c>
      <c r="J1112" s="353" t="s">
        <v>577</v>
      </c>
      <c r="K1112" s="354" t="s">
        <v>578</v>
      </c>
      <c r="L1112" s="353">
        <v>961220035</v>
      </c>
      <c r="M1112" s="379">
        <v>44966</v>
      </c>
      <c r="N1112" s="70">
        <f t="shared" si="61"/>
        <v>2</v>
      </c>
      <c r="O1112" s="70">
        <f t="shared" si="62"/>
        <v>2</v>
      </c>
      <c r="P1112" s="135" t="str">
        <f t="shared" si="63"/>
        <v>Gastos_com_Pessoal</v>
      </c>
    </row>
    <row r="1113" spans="1:16" ht="25.5" x14ac:dyDescent="0.2">
      <c r="A1113" s="363">
        <v>1110</v>
      </c>
      <c r="B1113" s="348">
        <v>44966</v>
      </c>
      <c r="C1113" s="623">
        <v>44958</v>
      </c>
      <c r="D1113" s="350" t="s">
        <v>96</v>
      </c>
      <c r="E1113" s="350" t="s">
        <v>181</v>
      </c>
      <c r="F1113" s="351">
        <v>890.33</v>
      </c>
      <c r="G1113" s="350" t="s">
        <v>597</v>
      </c>
      <c r="H1113" s="350" t="s">
        <v>132</v>
      </c>
      <c r="I1113" s="352" t="s">
        <v>1756</v>
      </c>
      <c r="J1113" s="353" t="s">
        <v>577</v>
      </c>
      <c r="K1113" s="354" t="s">
        <v>578</v>
      </c>
      <c r="L1113" s="353">
        <v>961220035</v>
      </c>
      <c r="M1113" s="379">
        <v>44966</v>
      </c>
      <c r="N1113" s="70">
        <f t="shared" si="61"/>
        <v>2</v>
      </c>
      <c r="O1113" s="70">
        <f t="shared" si="62"/>
        <v>2</v>
      </c>
      <c r="P1113" s="135" t="str">
        <f t="shared" si="63"/>
        <v>Gastos_com_Pessoal</v>
      </c>
    </row>
    <row r="1114" spans="1:16" ht="25.5" x14ac:dyDescent="0.2">
      <c r="A1114" s="363">
        <v>1111</v>
      </c>
      <c r="B1114" s="348">
        <v>44966</v>
      </c>
      <c r="C1114" s="623">
        <v>44958</v>
      </c>
      <c r="D1114" s="350" t="s">
        <v>96</v>
      </c>
      <c r="E1114" s="350" t="s">
        <v>183</v>
      </c>
      <c r="F1114" s="351">
        <v>296.77999999999997</v>
      </c>
      <c r="G1114" s="350" t="s">
        <v>598</v>
      </c>
      <c r="H1114" s="350" t="s">
        <v>132</v>
      </c>
      <c r="I1114" s="352" t="s">
        <v>1756</v>
      </c>
      <c r="J1114" s="353" t="s">
        <v>577</v>
      </c>
      <c r="K1114" s="354" t="s">
        <v>578</v>
      </c>
      <c r="L1114" s="353">
        <v>961220035</v>
      </c>
      <c r="M1114" s="379">
        <v>44966</v>
      </c>
      <c r="N1114" s="70">
        <f t="shared" si="61"/>
        <v>2</v>
      </c>
      <c r="O1114" s="70">
        <f t="shared" si="62"/>
        <v>2</v>
      </c>
      <c r="P1114" s="135" t="str">
        <f t="shared" si="63"/>
        <v>Gastos_com_Pessoal</v>
      </c>
    </row>
    <row r="1115" spans="1:16" ht="36" x14ac:dyDescent="0.2">
      <c r="A1115" s="363">
        <v>1112</v>
      </c>
      <c r="B1115" s="348">
        <v>44966</v>
      </c>
      <c r="C1115" s="623">
        <v>44958</v>
      </c>
      <c r="D1115" s="350" t="s">
        <v>96</v>
      </c>
      <c r="E1115" s="350" t="s">
        <v>185</v>
      </c>
      <c r="F1115" s="351">
        <v>49.88</v>
      </c>
      <c r="G1115" s="350" t="s">
        <v>599</v>
      </c>
      <c r="H1115" s="350" t="s">
        <v>132</v>
      </c>
      <c r="I1115" s="352" t="s">
        <v>1756</v>
      </c>
      <c r="J1115" s="353" t="s">
        <v>577</v>
      </c>
      <c r="K1115" s="354" t="s">
        <v>578</v>
      </c>
      <c r="L1115" s="353">
        <v>961220035</v>
      </c>
      <c r="M1115" s="379">
        <v>44966</v>
      </c>
      <c r="N1115" s="70">
        <f t="shared" si="61"/>
        <v>2</v>
      </c>
      <c r="O1115" s="70">
        <f t="shared" si="62"/>
        <v>2</v>
      </c>
      <c r="P1115" s="135" t="str">
        <f t="shared" si="63"/>
        <v>Gastos_com_Pessoal</v>
      </c>
    </row>
    <row r="1116" spans="1:16" ht="24" x14ac:dyDescent="0.2">
      <c r="A1116" s="363">
        <v>1113</v>
      </c>
      <c r="B1116" s="348">
        <v>44966</v>
      </c>
      <c r="C1116" s="623">
        <v>44958</v>
      </c>
      <c r="D1116" s="350" t="s">
        <v>107</v>
      </c>
      <c r="E1116" s="350" t="s">
        <v>334</v>
      </c>
      <c r="F1116" s="351">
        <v>120</v>
      </c>
      <c r="G1116" s="350" t="s">
        <v>1543</v>
      </c>
      <c r="H1116" s="350" t="s">
        <v>131</v>
      </c>
      <c r="I1116" s="352" t="s">
        <v>1544</v>
      </c>
      <c r="J1116" s="353" t="s">
        <v>577</v>
      </c>
      <c r="K1116" s="354" t="s">
        <v>578</v>
      </c>
      <c r="L1116" s="353">
        <v>961220035</v>
      </c>
      <c r="M1116" s="379">
        <v>44966</v>
      </c>
      <c r="N1116" s="70">
        <f t="shared" si="61"/>
        <v>2</v>
      </c>
      <c r="O1116" s="70">
        <f t="shared" si="62"/>
        <v>2</v>
      </c>
      <c r="P1116" s="135" t="str">
        <f t="shared" si="63"/>
        <v>Gastos_Gerais</v>
      </c>
    </row>
    <row r="1117" spans="1:16" ht="24" x14ac:dyDescent="0.2">
      <c r="A1117" s="363">
        <v>1114</v>
      </c>
      <c r="B1117" s="348">
        <v>44966</v>
      </c>
      <c r="C1117" s="623">
        <v>44958</v>
      </c>
      <c r="D1117" s="350" t="s">
        <v>107</v>
      </c>
      <c r="E1117" s="350" t="s">
        <v>334</v>
      </c>
      <c r="F1117" s="351">
        <v>14</v>
      </c>
      <c r="G1117" s="350" t="s">
        <v>1757</v>
      </c>
      <c r="H1117" s="350" t="s">
        <v>131</v>
      </c>
      <c r="I1117" s="352" t="s">
        <v>1758</v>
      </c>
      <c r="J1117" s="353" t="s">
        <v>577</v>
      </c>
      <c r="K1117" s="354" t="s">
        <v>578</v>
      </c>
      <c r="L1117" s="353">
        <v>961220035</v>
      </c>
      <c r="M1117" s="379">
        <v>44966</v>
      </c>
      <c r="N1117" s="70">
        <f t="shared" si="61"/>
        <v>2</v>
      </c>
      <c r="O1117" s="70">
        <f t="shared" si="62"/>
        <v>2</v>
      </c>
      <c r="P1117" s="135" t="str">
        <f t="shared" si="63"/>
        <v>Gastos_Gerais</v>
      </c>
    </row>
    <row r="1118" spans="1:16" ht="25.5" x14ac:dyDescent="0.2">
      <c r="A1118" s="363">
        <v>1115</v>
      </c>
      <c r="B1118" s="348">
        <v>44966</v>
      </c>
      <c r="C1118" s="623">
        <v>44958</v>
      </c>
      <c r="D1118" s="350" t="s">
        <v>96</v>
      </c>
      <c r="E1118" s="350" t="s">
        <v>179</v>
      </c>
      <c r="F1118" s="351">
        <v>271.10000000000002</v>
      </c>
      <c r="G1118" s="350" t="s">
        <v>595</v>
      </c>
      <c r="H1118" s="350" t="s">
        <v>123</v>
      </c>
      <c r="I1118" s="352" t="s">
        <v>1759</v>
      </c>
      <c r="J1118" s="353" t="s">
        <v>577</v>
      </c>
      <c r="K1118" s="354" t="s">
        <v>578</v>
      </c>
      <c r="L1118" s="353">
        <v>961220035</v>
      </c>
      <c r="M1118" s="379">
        <v>44966</v>
      </c>
      <c r="N1118" s="70">
        <f t="shared" ref="N1118:N2315" si="64">IF(B1118=0,0,IF(YEAR(B1118)=$O$1,MONTH(B1118)-$N$1+1,(YEAR(B1118)-$O$1)*12-$N$1+1+MONTH(B1118)))</f>
        <v>2</v>
      </c>
      <c r="O1118" s="70">
        <f t="shared" ref="O1118:O2315" si="65">IF(C1118=0,0,IF(YEAR(C1118)=$O$1,MONTH(C1118)-$N$1+1,(YEAR(C1118)-$O$1)*12-$N$1+1+MONTH(C1118)))</f>
        <v>2</v>
      </c>
      <c r="P1118" s="135" t="str">
        <f t="shared" ref="P1118:P2315" si="66">SUBSTITUTE(D1118," ","_")</f>
        <v>Gastos_com_Pessoal</v>
      </c>
    </row>
    <row r="1119" spans="1:16" ht="25.5" x14ac:dyDescent="0.2">
      <c r="A1119" s="363">
        <v>1116</v>
      </c>
      <c r="B1119" s="348">
        <v>44966</v>
      </c>
      <c r="C1119" s="623">
        <v>44958</v>
      </c>
      <c r="D1119" s="350" t="s">
        <v>96</v>
      </c>
      <c r="E1119" s="350" t="s">
        <v>181</v>
      </c>
      <c r="F1119" s="351">
        <v>770.32</v>
      </c>
      <c r="G1119" s="350" t="s">
        <v>597</v>
      </c>
      <c r="H1119" s="350" t="s">
        <v>123</v>
      </c>
      <c r="I1119" s="352" t="s">
        <v>1759</v>
      </c>
      <c r="J1119" s="353" t="s">
        <v>577</v>
      </c>
      <c r="K1119" s="354" t="s">
        <v>578</v>
      </c>
      <c r="L1119" s="353">
        <v>961220035</v>
      </c>
      <c r="M1119" s="379">
        <v>44966</v>
      </c>
      <c r="N1119" s="70">
        <f t="shared" si="64"/>
        <v>2</v>
      </c>
      <c r="O1119" s="70">
        <f t="shared" si="65"/>
        <v>2</v>
      </c>
      <c r="P1119" s="135" t="str">
        <f t="shared" si="66"/>
        <v>Gastos_com_Pessoal</v>
      </c>
    </row>
    <row r="1120" spans="1:16" ht="25.5" x14ac:dyDescent="0.2">
      <c r="A1120" s="363">
        <v>1117</v>
      </c>
      <c r="B1120" s="348">
        <v>44966</v>
      </c>
      <c r="C1120" s="623">
        <v>44958</v>
      </c>
      <c r="D1120" s="350" t="s">
        <v>96</v>
      </c>
      <c r="E1120" s="350" t="s">
        <v>183</v>
      </c>
      <c r="F1120" s="351">
        <v>256.77</v>
      </c>
      <c r="G1120" s="350" t="s">
        <v>598</v>
      </c>
      <c r="H1120" s="350" t="s">
        <v>123</v>
      </c>
      <c r="I1120" s="352" t="s">
        <v>1759</v>
      </c>
      <c r="J1120" s="353" t="s">
        <v>577</v>
      </c>
      <c r="K1120" s="354" t="s">
        <v>578</v>
      </c>
      <c r="L1120" s="353">
        <v>961220035</v>
      </c>
      <c r="M1120" s="379">
        <v>44966</v>
      </c>
      <c r="N1120" s="70">
        <f t="shared" si="64"/>
        <v>2</v>
      </c>
      <c r="O1120" s="70">
        <f t="shared" si="65"/>
        <v>2</v>
      </c>
      <c r="P1120" s="135" t="str">
        <f t="shared" si="66"/>
        <v>Gastos_com_Pessoal</v>
      </c>
    </row>
    <row r="1121" spans="1:16" ht="36" x14ac:dyDescent="0.2">
      <c r="A1121" s="363">
        <v>1118</v>
      </c>
      <c r="B1121" s="348">
        <v>44966</v>
      </c>
      <c r="C1121" s="623">
        <v>44958</v>
      </c>
      <c r="D1121" s="350" t="s">
        <v>96</v>
      </c>
      <c r="E1121" s="350" t="s">
        <v>185</v>
      </c>
      <c r="F1121" s="351">
        <v>113.41</v>
      </c>
      <c r="G1121" s="350" t="s">
        <v>599</v>
      </c>
      <c r="H1121" s="350" t="s">
        <v>123</v>
      </c>
      <c r="I1121" s="352" t="s">
        <v>1759</v>
      </c>
      <c r="J1121" s="353" t="s">
        <v>577</v>
      </c>
      <c r="K1121" s="354" t="s">
        <v>578</v>
      </c>
      <c r="L1121" s="353">
        <v>961220035</v>
      </c>
      <c r="M1121" s="379">
        <v>44966</v>
      </c>
      <c r="N1121" s="70">
        <f t="shared" si="64"/>
        <v>2</v>
      </c>
      <c r="O1121" s="70">
        <f t="shared" si="65"/>
        <v>2</v>
      </c>
      <c r="P1121" s="135" t="str">
        <f t="shared" si="66"/>
        <v>Gastos_com_Pessoal</v>
      </c>
    </row>
    <row r="1122" spans="1:16" ht="25.5" x14ac:dyDescent="0.2">
      <c r="A1122" s="363">
        <v>1119</v>
      </c>
      <c r="B1122" s="348">
        <v>44966</v>
      </c>
      <c r="C1122" s="623">
        <v>44958</v>
      </c>
      <c r="D1122" s="350" t="s">
        <v>96</v>
      </c>
      <c r="E1122" s="350" t="s">
        <v>179</v>
      </c>
      <c r="F1122" s="351">
        <v>538.70000000000005</v>
      </c>
      <c r="G1122" s="350" t="s">
        <v>595</v>
      </c>
      <c r="H1122" s="350" t="s">
        <v>121</v>
      </c>
      <c r="I1122" s="352" t="s">
        <v>1760</v>
      </c>
      <c r="J1122" s="353" t="s">
        <v>577</v>
      </c>
      <c r="K1122" s="354" t="s">
        <v>578</v>
      </c>
      <c r="L1122" s="353">
        <v>961267945</v>
      </c>
      <c r="M1122" s="379">
        <v>44966</v>
      </c>
      <c r="N1122" s="70">
        <f t="shared" si="64"/>
        <v>2</v>
      </c>
      <c r="O1122" s="70">
        <f t="shared" si="65"/>
        <v>2</v>
      </c>
      <c r="P1122" s="135" t="str">
        <f t="shared" si="66"/>
        <v>Gastos_com_Pessoal</v>
      </c>
    </row>
    <row r="1123" spans="1:16" ht="25.5" x14ac:dyDescent="0.2">
      <c r="A1123" s="363">
        <v>1120</v>
      </c>
      <c r="B1123" s="348">
        <v>44966</v>
      </c>
      <c r="C1123" s="623">
        <v>44958</v>
      </c>
      <c r="D1123" s="350" t="s">
        <v>96</v>
      </c>
      <c r="E1123" s="350" t="s">
        <v>181</v>
      </c>
      <c r="F1123" s="351">
        <v>2559.48</v>
      </c>
      <c r="G1123" s="350" t="s">
        <v>597</v>
      </c>
      <c r="H1123" s="350" t="s">
        <v>121</v>
      </c>
      <c r="I1123" s="352" t="s">
        <v>1760</v>
      </c>
      <c r="J1123" s="353" t="s">
        <v>577</v>
      </c>
      <c r="K1123" s="354" t="s">
        <v>578</v>
      </c>
      <c r="L1123" s="353">
        <v>961267945</v>
      </c>
      <c r="M1123" s="379">
        <v>44966</v>
      </c>
      <c r="N1123" s="70">
        <f t="shared" si="64"/>
        <v>2</v>
      </c>
      <c r="O1123" s="70">
        <f t="shared" si="65"/>
        <v>2</v>
      </c>
      <c r="P1123" s="135" t="str">
        <f t="shared" si="66"/>
        <v>Gastos_com_Pessoal</v>
      </c>
    </row>
    <row r="1124" spans="1:16" ht="25.5" x14ac:dyDescent="0.2">
      <c r="A1124" s="363">
        <v>1121</v>
      </c>
      <c r="B1124" s="348">
        <v>44966</v>
      </c>
      <c r="C1124" s="623">
        <v>44958</v>
      </c>
      <c r="D1124" s="350" t="s">
        <v>96</v>
      </c>
      <c r="E1124" s="350" t="s">
        <v>183</v>
      </c>
      <c r="F1124" s="351">
        <v>853.16</v>
      </c>
      <c r="G1124" s="350" t="s">
        <v>598</v>
      </c>
      <c r="H1124" s="350" t="s">
        <v>121</v>
      </c>
      <c r="I1124" s="352" t="s">
        <v>1760</v>
      </c>
      <c r="J1124" s="353" t="s">
        <v>577</v>
      </c>
      <c r="K1124" s="354" t="s">
        <v>578</v>
      </c>
      <c r="L1124" s="353">
        <v>961267945</v>
      </c>
      <c r="M1124" s="379">
        <v>44966</v>
      </c>
      <c r="N1124" s="70">
        <f t="shared" si="64"/>
        <v>2</v>
      </c>
      <c r="O1124" s="70">
        <f t="shared" si="65"/>
        <v>2</v>
      </c>
      <c r="P1124" s="135" t="str">
        <f t="shared" si="66"/>
        <v>Gastos_com_Pessoal</v>
      </c>
    </row>
    <row r="1125" spans="1:16" ht="36" x14ac:dyDescent="0.2">
      <c r="A1125" s="363">
        <v>1122</v>
      </c>
      <c r="B1125" s="348">
        <v>44966</v>
      </c>
      <c r="C1125" s="623">
        <v>44958</v>
      </c>
      <c r="D1125" s="350" t="s">
        <v>96</v>
      </c>
      <c r="E1125" s="350" t="s">
        <v>185</v>
      </c>
      <c r="F1125" s="351">
        <v>3434.78</v>
      </c>
      <c r="G1125" s="350" t="s">
        <v>599</v>
      </c>
      <c r="H1125" s="350" t="s">
        <v>121</v>
      </c>
      <c r="I1125" s="352" t="s">
        <v>1760</v>
      </c>
      <c r="J1125" s="353" t="s">
        <v>577</v>
      </c>
      <c r="K1125" s="354" t="s">
        <v>578</v>
      </c>
      <c r="L1125" s="353">
        <v>961267945</v>
      </c>
      <c r="M1125" s="379">
        <v>44966</v>
      </c>
      <c r="N1125" s="70">
        <f t="shared" si="64"/>
        <v>2</v>
      </c>
      <c r="O1125" s="70">
        <f t="shared" si="65"/>
        <v>2</v>
      </c>
      <c r="P1125" s="135" t="str">
        <f t="shared" si="66"/>
        <v>Gastos_com_Pessoal</v>
      </c>
    </row>
    <row r="1126" spans="1:16" ht="24" x14ac:dyDescent="0.2">
      <c r="A1126" s="363">
        <v>1123</v>
      </c>
      <c r="B1126" s="348">
        <v>44966</v>
      </c>
      <c r="C1126" s="623">
        <v>44958</v>
      </c>
      <c r="D1126" s="350" t="s">
        <v>107</v>
      </c>
      <c r="E1126" s="350" t="s">
        <v>334</v>
      </c>
      <c r="F1126" s="351">
        <v>24</v>
      </c>
      <c r="G1126" s="350" t="s">
        <v>1761</v>
      </c>
      <c r="H1126" s="350" t="s">
        <v>131</v>
      </c>
      <c r="I1126" s="352" t="s">
        <v>660</v>
      </c>
      <c r="J1126" s="353" t="s">
        <v>577</v>
      </c>
      <c r="K1126" s="354" t="s">
        <v>578</v>
      </c>
      <c r="L1126" s="353">
        <v>961267945</v>
      </c>
      <c r="M1126" s="379">
        <v>44966</v>
      </c>
      <c r="N1126" s="70">
        <f t="shared" si="64"/>
        <v>2</v>
      </c>
      <c r="O1126" s="70">
        <f t="shared" si="65"/>
        <v>2</v>
      </c>
      <c r="P1126" s="135" t="str">
        <f t="shared" si="66"/>
        <v>Gastos_Gerais</v>
      </c>
    </row>
    <row r="1127" spans="1:16" ht="25.5" x14ac:dyDescent="0.2">
      <c r="A1127" s="363">
        <v>1124</v>
      </c>
      <c r="B1127" s="348">
        <v>44966</v>
      </c>
      <c r="C1127" s="623">
        <v>44958</v>
      </c>
      <c r="D1127" s="350" t="s">
        <v>96</v>
      </c>
      <c r="E1127" s="350" t="s">
        <v>183</v>
      </c>
      <c r="F1127" s="351">
        <v>933.66</v>
      </c>
      <c r="G1127" s="350" t="s">
        <v>1762</v>
      </c>
      <c r="H1127" s="350" t="s">
        <v>132</v>
      </c>
      <c r="I1127" s="352" t="s">
        <v>1763</v>
      </c>
      <c r="J1127" s="353" t="s">
        <v>577</v>
      </c>
      <c r="K1127" s="354" t="s">
        <v>578</v>
      </c>
      <c r="L1127" s="353">
        <v>961267945</v>
      </c>
      <c r="M1127" s="379">
        <v>44966</v>
      </c>
      <c r="N1127" s="70">
        <f t="shared" si="64"/>
        <v>2</v>
      </c>
      <c r="O1127" s="70">
        <f t="shared" si="65"/>
        <v>2</v>
      </c>
      <c r="P1127" s="135" t="str">
        <f t="shared" si="66"/>
        <v>Gastos_com_Pessoal</v>
      </c>
    </row>
    <row r="1128" spans="1:16" ht="25.5" x14ac:dyDescent="0.2">
      <c r="A1128" s="363">
        <v>1125</v>
      </c>
      <c r="B1128" s="348">
        <v>44966</v>
      </c>
      <c r="C1128" s="623">
        <v>44958</v>
      </c>
      <c r="D1128" s="350" t="s">
        <v>96</v>
      </c>
      <c r="E1128" s="350" t="s">
        <v>181</v>
      </c>
      <c r="F1128" s="351">
        <v>2595.5300000000002</v>
      </c>
      <c r="G1128" s="350" t="s">
        <v>1764</v>
      </c>
      <c r="H1128" s="350" t="s">
        <v>132</v>
      </c>
      <c r="I1128" s="352" t="s">
        <v>1763</v>
      </c>
      <c r="J1128" s="353" t="s">
        <v>577</v>
      </c>
      <c r="K1128" s="354" t="s">
        <v>578</v>
      </c>
      <c r="L1128" s="353">
        <v>961267945</v>
      </c>
      <c r="M1128" s="379">
        <v>44966</v>
      </c>
      <c r="N1128" s="70">
        <f t="shared" si="64"/>
        <v>2</v>
      </c>
      <c r="O1128" s="70">
        <f t="shared" si="65"/>
        <v>2</v>
      </c>
      <c r="P1128" s="135" t="str">
        <f t="shared" si="66"/>
        <v>Gastos_com_Pessoal</v>
      </c>
    </row>
    <row r="1129" spans="1:16" ht="25.5" x14ac:dyDescent="0.2">
      <c r="A1129" s="363">
        <v>1126</v>
      </c>
      <c r="B1129" s="348">
        <v>44966</v>
      </c>
      <c r="C1129" s="623">
        <v>44958</v>
      </c>
      <c r="D1129" s="350" t="s">
        <v>96</v>
      </c>
      <c r="E1129" s="350" t="s">
        <v>183</v>
      </c>
      <c r="F1129" s="351">
        <v>933.66</v>
      </c>
      <c r="G1129" s="350" t="s">
        <v>1765</v>
      </c>
      <c r="H1129" s="350" t="s">
        <v>132</v>
      </c>
      <c r="I1129" s="352" t="s">
        <v>1766</v>
      </c>
      <c r="J1129" s="353" t="s">
        <v>577</v>
      </c>
      <c r="K1129" s="354" t="s">
        <v>578</v>
      </c>
      <c r="L1129" s="353">
        <v>961267945</v>
      </c>
      <c r="M1129" s="379">
        <v>44966</v>
      </c>
      <c r="N1129" s="70">
        <f t="shared" si="64"/>
        <v>2</v>
      </c>
      <c r="O1129" s="70">
        <f t="shared" si="65"/>
        <v>2</v>
      </c>
      <c r="P1129" s="135" t="str">
        <f t="shared" si="66"/>
        <v>Gastos_com_Pessoal</v>
      </c>
    </row>
    <row r="1130" spans="1:16" ht="25.5" x14ac:dyDescent="0.2">
      <c r="A1130" s="363">
        <v>1127</v>
      </c>
      <c r="B1130" s="348">
        <v>44966</v>
      </c>
      <c r="C1130" s="623">
        <v>44958</v>
      </c>
      <c r="D1130" s="350" t="s">
        <v>96</v>
      </c>
      <c r="E1130" s="350" t="s">
        <v>181</v>
      </c>
      <c r="F1130" s="351">
        <v>2623.97</v>
      </c>
      <c r="G1130" s="350" t="s">
        <v>1767</v>
      </c>
      <c r="H1130" s="350" t="s">
        <v>132</v>
      </c>
      <c r="I1130" s="352" t="s">
        <v>1766</v>
      </c>
      <c r="J1130" s="353" t="s">
        <v>577</v>
      </c>
      <c r="K1130" s="354" t="s">
        <v>578</v>
      </c>
      <c r="L1130" s="353">
        <v>961267945</v>
      </c>
      <c r="M1130" s="379">
        <v>44966</v>
      </c>
      <c r="N1130" s="70">
        <f t="shared" si="64"/>
        <v>2</v>
      </c>
      <c r="O1130" s="70">
        <f t="shared" si="65"/>
        <v>2</v>
      </c>
      <c r="P1130" s="135" t="str">
        <f t="shared" si="66"/>
        <v>Gastos_com_Pessoal</v>
      </c>
    </row>
    <row r="1131" spans="1:16" ht="25.5" x14ac:dyDescent="0.2">
      <c r="A1131" s="363">
        <v>1128</v>
      </c>
      <c r="B1131" s="348">
        <v>44966</v>
      </c>
      <c r="C1131" s="623">
        <v>44958</v>
      </c>
      <c r="D1131" s="350" t="s">
        <v>96</v>
      </c>
      <c r="E1131" s="350" t="s">
        <v>183</v>
      </c>
      <c r="F1131" s="351">
        <v>974.16</v>
      </c>
      <c r="G1131" s="350" t="s">
        <v>1768</v>
      </c>
      <c r="H1131" s="350" t="s">
        <v>125</v>
      </c>
      <c r="I1131" s="352" t="s">
        <v>1769</v>
      </c>
      <c r="J1131" s="353" t="s">
        <v>577</v>
      </c>
      <c r="K1131" s="354" t="s">
        <v>578</v>
      </c>
      <c r="L1131" s="353">
        <v>961267945</v>
      </c>
      <c r="M1131" s="379">
        <v>44966</v>
      </c>
      <c r="N1131" s="70">
        <f t="shared" si="64"/>
        <v>2</v>
      </c>
      <c r="O1131" s="70">
        <f t="shared" si="65"/>
        <v>2</v>
      </c>
      <c r="P1131" s="135" t="str">
        <f t="shared" si="66"/>
        <v>Gastos_com_Pessoal</v>
      </c>
    </row>
    <row r="1132" spans="1:16" ht="25.5" x14ac:dyDescent="0.2">
      <c r="A1132" s="363">
        <v>1129</v>
      </c>
      <c r="B1132" s="348">
        <v>44966</v>
      </c>
      <c r="C1132" s="623">
        <v>44958</v>
      </c>
      <c r="D1132" s="350" t="s">
        <v>96</v>
      </c>
      <c r="E1132" s="350" t="s">
        <v>181</v>
      </c>
      <c r="F1132" s="351">
        <v>2681.73</v>
      </c>
      <c r="G1132" s="350" t="s">
        <v>1770</v>
      </c>
      <c r="H1132" s="350" t="s">
        <v>125</v>
      </c>
      <c r="I1132" s="352" t="s">
        <v>1769</v>
      </c>
      <c r="J1132" s="353" t="s">
        <v>577</v>
      </c>
      <c r="K1132" s="354" t="s">
        <v>578</v>
      </c>
      <c r="L1132" s="353">
        <v>961267945</v>
      </c>
      <c r="M1132" s="379">
        <v>44966</v>
      </c>
      <c r="N1132" s="70">
        <f t="shared" si="64"/>
        <v>2</v>
      </c>
      <c r="O1132" s="70">
        <f t="shared" si="65"/>
        <v>2</v>
      </c>
      <c r="P1132" s="135" t="str">
        <f t="shared" si="66"/>
        <v>Gastos_com_Pessoal</v>
      </c>
    </row>
    <row r="1133" spans="1:16" ht="24" x14ac:dyDescent="0.2">
      <c r="A1133" s="363">
        <v>1130</v>
      </c>
      <c r="B1133" s="348">
        <v>44966</v>
      </c>
      <c r="C1133" s="623">
        <v>44958</v>
      </c>
      <c r="D1133" s="350" t="s">
        <v>107</v>
      </c>
      <c r="E1133" s="350" t="s">
        <v>334</v>
      </c>
      <c r="F1133" s="351">
        <v>60</v>
      </c>
      <c r="G1133" s="350" t="s">
        <v>1447</v>
      </c>
      <c r="H1133" s="350" t="s">
        <v>130</v>
      </c>
      <c r="I1133" s="352" t="s">
        <v>1771</v>
      </c>
      <c r="J1133" s="353" t="s">
        <v>577</v>
      </c>
      <c r="K1133" s="354" t="s">
        <v>578</v>
      </c>
      <c r="L1133" s="353">
        <v>961267945</v>
      </c>
      <c r="M1133" s="379">
        <v>44966</v>
      </c>
      <c r="N1133" s="70">
        <f t="shared" si="64"/>
        <v>2</v>
      </c>
      <c r="O1133" s="70">
        <f t="shared" si="65"/>
        <v>2</v>
      </c>
      <c r="P1133" s="135" t="str">
        <f t="shared" si="66"/>
        <v>Gastos_Gerais</v>
      </c>
    </row>
    <row r="1134" spans="1:16" ht="24" x14ac:dyDescent="0.2">
      <c r="A1134" s="363">
        <v>1131</v>
      </c>
      <c r="B1134" s="348">
        <v>44966</v>
      </c>
      <c r="C1134" s="623">
        <v>44958</v>
      </c>
      <c r="D1134" s="350" t="s">
        <v>107</v>
      </c>
      <c r="E1134" s="350" t="s">
        <v>334</v>
      </c>
      <c r="F1134" s="351">
        <v>60</v>
      </c>
      <c r="G1134" s="350" t="s">
        <v>1772</v>
      </c>
      <c r="H1134" s="350" t="s">
        <v>130</v>
      </c>
      <c r="I1134" s="352" t="s">
        <v>1773</v>
      </c>
      <c r="J1134" s="353" t="s">
        <v>577</v>
      </c>
      <c r="K1134" s="354" t="s">
        <v>578</v>
      </c>
      <c r="L1134" s="353">
        <v>961267945</v>
      </c>
      <c r="M1134" s="379">
        <v>44966</v>
      </c>
      <c r="N1134" s="70">
        <f t="shared" si="64"/>
        <v>2</v>
      </c>
      <c r="O1134" s="70">
        <f t="shared" si="65"/>
        <v>2</v>
      </c>
      <c r="P1134" s="135" t="str">
        <f t="shared" si="66"/>
        <v>Gastos_Gerais</v>
      </c>
    </row>
    <row r="1135" spans="1:16" ht="24" x14ac:dyDescent="0.2">
      <c r="A1135" s="363">
        <v>1132</v>
      </c>
      <c r="B1135" s="348">
        <v>44966</v>
      </c>
      <c r="C1135" s="623">
        <v>44958</v>
      </c>
      <c r="D1135" s="350" t="s">
        <v>107</v>
      </c>
      <c r="E1135" s="350" t="s">
        <v>334</v>
      </c>
      <c r="F1135" s="351">
        <v>120</v>
      </c>
      <c r="G1135" s="350" t="s">
        <v>1774</v>
      </c>
      <c r="H1135" s="350" t="s">
        <v>128</v>
      </c>
      <c r="I1135" s="352" t="s">
        <v>1775</v>
      </c>
      <c r="J1135" s="353" t="s">
        <v>577</v>
      </c>
      <c r="K1135" s="354" t="s">
        <v>578</v>
      </c>
      <c r="L1135" s="353">
        <v>961267945</v>
      </c>
      <c r="M1135" s="379">
        <v>44966</v>
      </c>
      <c r="N1135" s="70">
        <f t="shared" si="64"/>
        <v>2</v>
      </c>
      <c r="O1135" s="70">
        <f t="shared" si="65"/>
        <v>2</v>
      </c>
      <c r="P1135" s="135" t="str">
        <f t="shared" si="66"/>
        <v>Gastos_Gerais</v>
      </c>
    </row>
    <row r="1136" spans="1:16" ht="24" x14ac:dyDescent="0.2">
      <c r="A1136" s="363">
        <v>1133</v>
      </c>
      <c r="B1136" s="348">
        <v>44966</v>
      </c>
      <c r="C1136" s="623">
        <v>44958</v>
      </c>
      <c r="D1136" s="350" t="s">
        <v>107</v>
      </c>
      <c r="E1136" s="350" t="s">
        <v>334</v>
      </c>
      <c r="F1136" s="351">
        <v>120</v>
      </c>
      <c r="G1136" s="350" t="s">
        <v>1776</v>
      </c>
      <c r="H1136" s="350" t="s">
        <v>128</v>
      </c>
      <c r="I1136" s="352" t="s">
        <v>1777</v>
      </c>
      <c r="J1136" s="353" t="s">
        <v>577</v>
      </c>
      <c r="K1136" s="354" t="s">
        <v>578</v>
      </c>
      <c r="L1136" s="353">
        <v>961267945</v>
      </c>
      <c r="M1136" s="379">
        <v>44966</v>
      </c>
      <c r="N1136" s="70">
        <f t="shared" si="64"/>
        <v>2</v>
      </c>
      <c r="O1136" s="70">
        <f t="shared" si="65"/>
        <v>2</v>
      </c>
      <c r="P1136" s="135" t="str">
        <f t="shared" si="66"/>
        <v>Gastos_Gerais</v>
      </c>
    </row>
    <row r="1137" spans="1:16" ht="24" x14ac:dyDescent="0.2">
      <c r="A1137" s="363">
        <v>1134</v>
      </c>
      <c r="B1137" s="348">
        <v>44966</v>
      </c>
      <c r="C1137" s="623">
        <v>44958</v>
      </c>
      <c r="D1137" s="350" t="s">
        <v>107</v>
      </c>
      <c r="E1137" s="350" t="s">
        <v>334</v>
      </c>
      <c r="F1137" s="351">
        <v>120</v>
      </c>
      <c r="G1137" s="350" t="s">
        <v>1249</v>
      </c>
      <c r="H1137" s="350" t="s">
        <v>131</v>
      </c>
      <c r="I1137" s="352" t="s">
        <v>660</v>
      </c>
      <c r="J1137" s="353" t="s">
        <v>577</v>
      </c>
      <c r="K1137" s="354" t="s">
        <v>578</v>
      </c>
      <c r="L1137" s="353">
        <v>961267945</v>
      </c>
      <c r="M1137" s="379">
        <v>44966</v>
      </c>
      <c r="N1137" s="70">
        <f t="shared" si="64"/>
        <v>2</v>
      </c>
      <c r="O1137" s="70">
        <f t="shared" si="65"/>
        <v>2</v>
      </c>
      <c r="P1137" s="135" t="str">
        <f t="shared" si="66"/>
        <v>Gastos_Gerais</v>
      </c>
    </row>
    <row r="1138" spans="1:16" ht="24" x14ac:dyDescent="0.2">
      <c r="A1138" s="363">
        <v>1135</v>
      </c>
      <c r="B1138" s="348">
        <v>44966</v>
      </c>
      <c r="C1138" s="623">
        <v>44958</v>
      </c>
      <c r="D1138" s="350" t="s">
        <v>107</v>
      </c>
      <c r="E1138" s="350" t="s">
        <v>334</v>
      </c>
      <c r="F1138" s="351">
        <v>120</v>
      </c>
      <c r="G1138" s="350" t="s">
        <v>1778</v>
      </c>
      <c r="H1138" s="350" t="s">
        <v>128</v>
      </c>
      <c r="I1138" s="352" t="s">
        <v>1779</v>
      </c>
      <c r="J1138" s="353" t="s">
        <v>577</v>
      </c>
      <c r="K1138" s="354" t="s">
        <v>578</v>
      </c>
      <c r="L1138" s="353">
        <v>961267945</v>
      </c>
      <c r="M1138" s="379">
        <v>44966</v>
      </c>
      <c r="N1138" s="70">
        <f t="shared" si="64"/>
        <v>2</v>
      </c>
      <c r="O1138" s="70">
        <f t="shared" si="65"/>
        <v>2</v>
      </c>
      <c r="P1138" s="135" t="str">
        <f t="shared" si="66"/>
        <v>Gastos_Gerais</v>
      </c>
    </row>
    <row r="1139" spans="1:16" ht="24" x14ac:dyDescent="0.2">
      <c r="A1139" s="363">
        <v>1136</v>
      </c>
      <c r="B1139" s="348">
        <v>44966</v>
      </c>
      <c r="C1139" s="623">
        <v>44958</v>
      </c>
      <c r="D1139" s="350" t="s">
        <v>107</v>
      </c>
      <c r="E1139" s="350" t="s">
        <v>334</v>
      </c>
      <c r="F1139" s="351">
        <v>120</v>
      </c>
      <c r="G1139" s="350" t="s">
        <v>1780</v>
      </c>
      <c r="H1139" s="350" t="s">
        <v>131</v>
      </c>
      <c r="I1139" s="352" t="s">
        <v>1781</v>
      </c>
      <c r="J1139" s="353" t="s">
        <v>577</v>
      </c>
      <c r="K1139" s="354" t="s">
        <v>578</v>
      </c>
      <c r="L1139" s="353">
        <v>961267945</v>
      </c>
      <c r="M1139" s="379">
        <v>44966</v>
      </c>
      <c r="N1139" s="70">
        <f t="shared" si="64"/>
        <v>2</v>
      </c>
      <c r="O1139" s="70">
        <f t="shared" si="65"/>
        <v>2</v>
      </c>
      <c r="P1139" s="135" t="str">
        <f t="shared" si="66"/>
        <v>Gastos_Gerais</v>
      </c>
    </row>
    <row r="1140" spans="1:16" ht="25.5" x14ac:dyDescent="0.2">
      <c r="A1140" s="363">
        <v>1137</v>
      </c>
      <c r="B1140" s="355">
        <v>44966</v>
      </c>
      <c r="C1140" s="623">
        <v>44958</v>
      </c>
      <c r="D1140" s="350" t="s">
        <v>96</v>
      </c>
      <c r="E1140" s="350" t="s">
        <v>177</v>
      </c>
      <c r="F1140" s="351">
        <v>2818.21</v>
      </c>
      <c r="G1140" s="352" t="s">
        <v>604</v>
      </c>
      <c r="H1140" s="350" t="s">
        <v>121</v>
      </c>
      <c r="I1140" s="352" t="s">
        <v>1760</v>
      </c>
      <c r="J1140" s="353" t="s">
        <v>605</v>
      </c>
      <c r="K1140" s="354" t="s">
        <v>606</v>
      </c>
      <c r="L1140" s="353" t="s">
        <v>1782</v>
      </c>
      <c r="M1140" s="379">
        <v>44966</v>
      </c>
      <c r="N1140" s="70">
        <f t="shared" si="64"/>
        <v>2</v>
      </c>
      <c r="O1140" s="70">
        <f t="shared" si="65"/>
        <v>2</v>
      </c>
      <c r="P1140" s="135" t="str">
        <f t="shared" si="66"/>
        <v>Gastos_com_Pessoal</v>
      </c>
    </row>
    <row r="1141" spans="1:16" ht="24" x14ac:dyDescent="0.2">
      <c r="A1141" s="363">
        <v>1138</v>
      </c>
      <c r="B1141" s="348">
        <v>44966</v>
      </c>
      <c r="C1141" s="623">
        <v>44927</v>
      </c>
      <c r="D1141" s="350" t="s">
        <v>107</v>
      </c>
      <c r="E1141" s="350" t="s">
        <v>282</v>
      </c>
      <c r="F1141" s="351">
        <v>11.43</v>
      </c>
      <c r="G1141" s="350" t="s">
        <v>1783</v>
      </c>
      <c r="H1141" s="350" t="s">
        <v>125</v>
      </c>
      <c r="I1141" s="352" t="s">
        <v>1784</v>
      </c>
      <c r="J1141" s="353" t="s">
        <v>605</v>
      </c>
      <c r="K1141" s="354" t="s">
        <v>605</v>
      </c>
      <c r="L1141" s="353">
        <v>4875</v>
      </c>
      <c r="M1141" s="379">
        <v>44966</v>
      </c>
      <c r="N1141" s="70">
        <f t="shared" si="64"/>
        <v>2</v>
      </c>
      <c r="O1141" s="70">
        <f t="shared" si="65"/>
        <v>1</v>
      </c>
      <c r="P1141" s="135" t="str">
        <f t="shared" si="66"/>
        <v>Gastos_Gerais</v>
      </c>
    </row>
    <row r="1142" spans="1:16" ht="24" x14ac:dyDescent="0.2">
      <c r="A1142" s="363">
        <v>1139</v>
      </c>
      <c r="B1142" s="348">
        <v>44967</v>
      </c>
      <c r="C1142" s="623">
        <v>44958</v>
      </c>
      <c r="D1142" s="350" t="s">
        <v>107</v>
      </c>
      <c r="E1142" s="350" t="s">
        <v>310</v>
      </c>
      <c r="F1142" s="351">
        <v>900</v>
      </c>
      <c r="G1142" s="350" t="s">
        <v>1785</v>
      </c>
      <c r="H1142" s="350" t="s">
        <v>125</v>
      </c>
      <c r="I1142" s="352" t="s">
        <v>1786</v>
      </c>
      <c r="J1142" s="353" t="s">
        <v>559</v>
      </c>
      <c r="K1142" s="354" t="s">
        <v>420</v>
      </c>
      <c r="L1142" s="353">
        <v>2493</v>
      </c>
      <c r="M1142" s="379">
        <v>44966</v>
      </c>
      <c r="N1142" s="70">
        <f t="shared" si="64"/>
        <v>2</v>
      </c>
      <c r="O1142" s="70">
        <f t="shared" si="65"/>
        <v>2</v>
      </c>
      <c r="P1142" s="135" t="str">
        <f t="shared" si="66"/>
        <v>Gastos_Gerais</v>
      </c>
    </row>
    <row r="1143" spans="1:16" ht="24" x14ac:dyDescent="0.2">
      <c r="A1143" s="363">
        <v>1140</v>
      </c>
      <c r="B1143" s="348">
        <v>44967</v>
      </c>
      <c r="C1143" s="623">
        <v>44958</v>
      </c>
      <c r="D1143" s="350" t="s">
        <v>107</v>
      </c>
      <c r="E1143" s="350" t="s">
        <v>370</v>
      </c>
      <c r="F1143" s="351">
        <v>5.7</v>
      </c>
      <c r="G1143" s="350" t="s">
        <v>1787</v>
      </c>
      <c r="H1143" s="350" t="s">
        <v>129</v>
      </c>
      <c r="I1143" s="352" t="s">
        <v>1519</v>
      </c>
      <c r="J1143" s="353" t="s">
        <v>559</v>
      </c>
      <c r="K1143" s="354" t="s">
        <v>420</v>
      </c>
      <c r="L1143" s="353">
        <v>202311</v>
      </c>
      <c r="M1143" s="379">
        <v>44967</v>
      </c>
      <c r="N1143" s="70">
        <f t="shared" si="64"/>
        <v>2</v>
      </c>
      <c r="O1143" s="70">
        <f t="shared" si="65"/>
        <v>2</v>
      </c>
      <c r="P1143" s="135" t="str">
        <f t="shared" si="66"/>
        <v>Gastos_Gerais</v>
      </c>
    </row>
    <row r="1144" spans="1:16" ht="24" x14ac:dyDescent="0.2">
      <c r="A1144" s="363">
        <v>1141</v>
      </c>
      <c r="B1144" s="348">
        <v>44967</v>
      </c>
      <c r="C1144" s="623">
        <v>44958</v>
      </c>
      <c r="D1144" s="350" t="s">
        <v>107</v>
      </c>
      <c r="E1144" s="350" t="s">
        <v>358</v>
      </c>
      <c r="F1144" s="351">
        <v>59.86</v>
      </c>
      <c r="G1144" s="350" t="s">
        <v>806</v>
      </c>
      <c r="H1144" s="350" t="s">
        <v>128</v>
      </c>
      <c r="I1144" s="352" t="s">
        <v>1265</v>
      </c>
      <c r="J1144" s="353" t="s">
        <v>559</v>
      </c>
      <c r="K1144" s="354" t="s">
        <v>420</v>
      </c>
      <c r="L1144" s="353">
        <v>268</v>
      </c>
      <c r="M1144" s="379">
        <v>44966</v>
      </c>
      <c r="N1144" s="70">
        <f t="shared" si="64"/>
        <v>2</v>
      </c>
      <c r="O1144" s="70">
        <f t="shared" si="65"/>
        <v>2</v>
      </c>
      <c r="P1144" s="135" t="str">
        <f t="shared" si="66"/>
        <v>Gastos_Gerais</v>
      </c>
    </row>
    <row r="1145" spans="1:16" ht="24" x14ac:dyDescent="0.2">
      <c r="A1145" s="363">
        <v>1142</v>
      </c>
      <c r="B1145" s="348">
        <v>44967</v>
      </c>
      <c r="C1145" s="623">
        <v>44958</v>
      </c>
      <c r="D1145" s="350" t="s">
        <v>107</v>
      </c>
      <c r="E1145" s="350" t="s">
        <v>358</v>
      </c>
      <c r="F1145" s="351">
        <v>129.4</v>
      </c>
      <c r="G1145" s="350" t="s">
        <v>806</v>
      </c>
      <c r="H1145" s="350" t="s">
        <v>121</v>
      </c>
      <c r="I1145" s="352" t="s">
        <v>961</v>
      </c>
      <c r="J1145" s="353" t="s">
        <v>559</v>
      </c>
      <c r="K1145" s="354" t="s">
        <v>420</v>
      </c>
      <c r="L1145" s="353">
        <v>1326</v>
      </c>
      <c r="M1145" s="379">
        <v>44966</v>
      </c>
      <c r="N1145" s="70">
        <f t="shared" si="64"/>
        <v>2</v>
      </c>
      <c r="O1145" s="70">
        <f t="shared" si="65"/>
        <v>2</v>
      </c>
      <c r="P1145" s="135" t="str">
        <f t="shared" si="66"/>
        <v>Gastos_Gerais</v>
      </c>
    </row>
    <row r="1146" spans="1:16" ht="24" x14ac:dyDescent="0.2">
      <c r="A1146" s="363">
        <v>1143</v>
      </c>
      <c r="B1146" s="348">
        <v>44967</v>
      </c>
      <c r="C1146" s="623">
        <v>44958</v>
      </c>
      <c r="D1146" s="350" t="s">
        <v>107</v>
      </c>
      <c r="E1146" s="350" t="s">
        <v>358</v>
      </c>
      <c r="F1146" s="351">
        <v>32.9</v>
      </c>
      <c r="G1146" s="350" t="s">
        <v>806</v>
      </c>
      <c r="H1146" s="350" t="s">
        <v>127</v>
      </c>
      <c r="I1146" s="352" t="s">
        <v>1207</v>
      </c>
      <c r="J1146" s="353" t="s">
        <v>559</v>
      </c>
      <c r="K1146" s="354" t="s">
        <v>420</v>
      </c>
      <c r="L1146" s="353">
        <v>10856</v>
      </c>
      <c r="M1146" s="379">
        <v>44967</v>
      </c>
      <c r="N1146" s="70">
        <f t="shared" si="64"/>
        <v>2</v>
      </c>
      <c r="O1146" s="70">
        <f t="shared" si="65"/>
        <v>2</v>
      </c>
      <c r="P1146" s="135" t="str">
        <f t="shared" si="66"/>
        <v>Gastos_Gerais</v>
      </c>
    </row>
    <row r="1147" spans="1:16" ht="36" x14ac:dyDescent="0.2">
      <c r="A1147" s="363">
        <v>1144</v>
      </c>
      <c r="B1147" s="348">
        <v>44967</v>
      </c>
      <c r="C1147" s="623">
        <v>44958</v>
      </c>
      <c r="D1147" s="350" t="s">
        <v>96</v>
      </c>
      <c r="E1147" s="350" t="s">
        <v>196</v>
      </c>
      <c r="F1147" s="351">
        <v>71.25</v>
      </c>
      <c r="G1147" s="350" t="s">
        <v>1788</v>
      </c>
      <c r="H1147" s="350" t="s">
        <v>119</v>
      </c>
      <c r="I1147" s="352" t="s">
        <v>735</v>
      </c>
      <c r="J1147" s="353" t="s">
        <v>559</v>
      </c>
      <c r="K1147" s="354" t="s">
        <v>559</v>
      </c>
      <c r="L1147" s="353" t="s">
        <v>515</v>
      </c>
      <c r="M1147" s="379">
        <v>44967</v>
      </c>
      <c r="N1147" s="70">
        <f t="shared" si="64"/>
        <v>2</v>
      </c>
      <c r="O1147" s="70">
        <f t="shared" si="65"/>
        <v>2</v>
      </c>
      <c r="P1147" s="135" t="str">
        <f t="shared" si="66"/>
        <v>Gastos_com_Pessoal</v>
      </c>
    </row>
    <row r="1148" spans="1:16" x14ac:dyDescent="0.2">
      <c r="A1148" s="363">
        <v>1145</v>
      </c>
      <c r="B1148" s="348">
        <v>44967</v>
      </c>
      <c r="C1148" s="623">
        <v>44927</v>
      </c>
      <c r="D1148" s="350" t="s">
        <v>107</v>
      </c>
      <c r="E1148" s="350" t="s">
        <v>294</v>
      </c>
      <c r="F1148" s="351">
        <v>80174.880000000005</v>
      </c>
      <c r="G1148" s="352" t="s">
        <v>756</v>
      </c>
      <c r="H1148" s="350" t="s">
        <v>125</v>
      </c>
      <c r="I1148" s="352" t="s">
        <v>1789</v>
      </c>
      <c r="J1148" s="353" t="s">
        <v>554</v>
      </c>
      <c r="K1148" s="354" t="s">
        <v>420</v>
      </c>
      <c r="L1148" s="353">
        <v>214</v>
      </c>
      <c r="M1148" s="379">
        <v>44959</v>
      </c>
      <c r="N1148" s="70">
        <f t="shared" si="64"/>
        <v>2</v>
      </c>
      <c r="O1148" s="70">
        <f t="shared" si="65"/>
        <v>1</v>
      </c>
      <c r="P1148" s="135" t="str">
        <f t="shared" si="66"/>
        <v>Gastos_Gerais</v>
      </c>
    </row>
    <row r="1149" spans="1:16" ht="25.5" x14ac:dyDescent="0.2">
      <c r="A1149" s="363">
        <v>1146</v>
      </c>
      <c r="B1149" s="348">
        <v>44967</v>
      </c>
      <c r="C1149" s="623">
        <v>44958</v>
      </c>
      <c r="D1149" s="350" t="s">
        <v>96</v>
      </c>
      <c r="E1149" s="350" t="s">
        <v>196</v>
      </c>
      <c r="F1149" s="351">
        <v>101.76</v>
      </c>
      <c r="G1149" s="350" t="s">
        <v>1790</v>
      </c>
      <c r="H1149" s="350" t="s">
        <v>119</v>
      </c>
      <c r="I1149" s="352" t="s">
        <v>745</v>
      </c>
      <c r="J1149" s="353" t="s">
        <v>554</v>
      </c>
      <c r="K1149" s="354" t="s">
        <v>554</v>
      </c>
      <c r="L1149" s="353">
        <v>3636978</v>
      </c>
      <c r="M1149" s="379">
        <v>44967</v>
      </c>
      <c r="N1149" s="70">
        <f t="shared" si="64"/>
        <v>2</v>
      </c>
      <c r="O1149" s="70">
        <f t="shared" si="65"/>
        <v>2</v>
      </c>
      <c r="P1149" s="135" t="str">
        <f t="shared" si="66"/>
        <v>Gastos_com_Pessoal</v>
      </c>
    </row>
    <row r="1150" spans="1:16" ht="48" x14ac:dyDescent="0.2">
      <c r="A1150" s="363">
        <v>1147</v>
      </c>
      <c r="B1150" s="359">
        <v>44967</v>
      </c>
      <c r="C1150" s="349">
        <v>44927</v>
      </c>
      <c r="D1150" s="352" t="s">
        <v>107</v>
      </c>
      <c r="E1150" s="352" t="s">
        <v>274</v>
      </c>
      <c r="F1150" s="361">
        <v>3515.86</v>
      </c>
      <c r="G1150" s="352" t="s">
        <v>503</v>
      </c>
      <c r="H1150" s="352" t="s">
        <v>120</v>
      </c>
      <c r="I1150" s="352" t="s">
        <v>502</v>
      </c>
      <c r="J1150" s="353" t="s">
        <v>554</v>
      </c>
      <c r="K1150" s="354" t="s">
        <v>554</v>
      </c>
      <c r="L1150" s="353">
        <v>1726697</v>
      </c>
      <c r="M1150" s="379">
        <v>44967</v>
      </c>
      <c r="N1150" s="70">
        <f t="shared" si="64"/>
        <v>2</v>
      </c>
      <c r="O1150" s="70">
        <f t="shared" si="65"/>
        <v>1</v>
      </c>
      <c r="P1150" s="135" t="str">
        <f t="shared" si="66"/>
        <v>Gastos_Gerais</v>
      </c>
    </row>
    <row r="1151" spans="1:16" ht="24" x14ac:dyDescent="0.2">
      <c r="A1151" s="363">
        <v>1148</v>
      </c>
      <c r="B1151" s="348">
        <v>44967</v>
      </c>
      <c r="C1151" s="623">
        <v>44958</v>
      </c>
      <c r="D1151" s="350" t="s">
        <v>107</v>
      </c>
      <c r="E1151" s="350" t="s">
        <v>358</v>
      </c>
      <c r="F1151" s="351">
        <v>49.9</v>
      </c>
      <c r="G1151" s="352" t="s">
        <v>806</v>
      </c>
      <c r="H1151" s="350" t="s">
        <v>127</v>
      </c>
      <c r="I1151" s="352" t="s">
        <v>996</v>
      </c>
      <c r="J1151" s="353" t="s">
        <v>554</v>
      </c>
      <c r="K1151" s="354" t="s">
        <v>420</v>
      </c>
      <c r="L1151" s="353">
        <v>210536</v>
      </c>
      <c r="M1151" s="379">
        <v>44963</v>
      </c>
      <c r="N1151" s="70">
        <f t="shared" si="64"/>
        <v>2</v>
      </c>
      <c r="O1151" s="70">
        <f t="shared" si="65"/>
        <v>2</v>
      </c>
      <c r="P1151" s="135" t="str">
        <f t="shared" si="66"/>
        <v>Gastos_Gerais</v>
      </c>
    </row>
    <row r="1152" spans="1:16" x14ac:dyDescent="0.2">
      <c r="A1152" s="363">
        <v>1149</v>
      </c>
      <c r="B1152" s="348">
        <v>44967</v>
      </c>
      <c r="C1152" s="623">
        <v>44927</v>
      </c>
      <c r="D1152" s="350" t="s">
        <v>107</v>
      </c>
      <c r="E1152" s="350" t="s">
        <v>294</v>
      </c>
      <c r="F1152" s="351">
        <v>61069.49</v>
      </c>
      <c r="G1152" s="350" t="s">
        <v>678</v>
      </c>
      <c r="H1152" s="350" t="s">
        <v>123</v>
      </c>
      <c r="I1152" s="380" t="s">
        <v>679</v>
      </c>
      <c r="J1152" s="353" t="s">
        <v>554</v>
      </c>
      <c r="K1152" s="354" t="s">
        <v>420</v>
      </c>
      <c r="L1152" s="353">
        <v>225</v>
      </c>
      <c r="M1152" s="379">
        <v>44965</v>
      </c>
      <c r="N1152" s="70">
        <f t="shared" si="64"/>
        <v>2</v>
      </c>
      <c r="O1152" s="70">
        <f t="shared" si="65"/>
        <v>1</v>
      </c>
      <c r="P1152" s="135" t="str">
        <f t="shared" si="66"/>
        <v>Gastos_Gerais</v>
      </c>
    </row>
    <row r="1153" spans="1:16" ht="36" x14ac:dyDescent="0.2">
      <c r="A1153" s="363">
        <v>1150</v>
      </c>
      <c r="B1153" s="348">
        <v>44967</v>
      </c>
      <c r="C1153" s="623">
        <v>44958</v>
      </c>
      <c r="D1153" s="350" t="s">
        <v>107</v>
      </c>
      <c r="E1153" s="350" t="s">
        <v>346</v>
      </c>
      <c r="F1153" s="351">
        <v>43958.01</v>
      </c>
      <c r="G1153" s="352" t="s">
        <v>1791</v>
      </c>
      <c r="H1153" s="350" t="s">
        <v>127</v>
      </c>
      <c r="I1153" s="352" t="s">
        <v>755</v>
      </c>
      <c r="J1153" s="353" t="s">
        <v>554</v>
      </c>
      <c r="K1153" s="354" t="s">
        <v>420</v>
      </c>
      <c r="L1153" s="353">
        <v>202310</v>
      </c>
      <c r="M1153" s="379">
        <v>44964</v>
      </c>
      <c r="N1153" s="70">
        <f t="shared" si="64"/>
        <v>2</v>
      </c>
      <c r="O1153" s="70">
        <f t="shared" si="65"/>
        <v>2</v>
      </c>
      <c r="P1153" s="135" t="str">
        <f t="shared" si="66"/>
        <v>Gastos_Gerais</v>
      </c>
    </row>
    <row r="1154" spans="1:16" ht="24" x14ac:dyDescent="0.2">
      <c r="A1154" s="363">
        <v>1151</v>
      </c>
      <c r="B1154" s="348">
        <v>44967</v>
      </c>
      <c r="C1154" s="623">
        <v>44927</v>
      </c>
      <c r="D1154" s="350" t="s">
        <v>107</v>
      </c>
      <c r="E1154" s="350" t="s">
        <v>300</v>
      </c>
      <c r="F1154" s="351">
        <v>1461.78</v>
      </c>
      <c r="G1154" s="350" t="s">
        <v>653</v>
      </c>
      <c r="H1154" s="350" t="s">
        <v>125</v>
      </c>
      <c r="I1154" s="352" t="s">
        <v>955</v>
      </c>
      <c r="J1154" s="353" t="s">
        <v>554</v>
      </c>
      <c r="K1154" s="354" t="s">
        <v>420</v>
      </c>
      <c r="L1154" s="353">
        <v>18864</v>
      </c>
      <c r="M1154" s="379">
        <v>44937</v>
      </c>
      <c r="N1154" s="70">
        <f t="shared" si="64"/>
        <v>2</v>
      </c>
      <c r="O1154" s="70">
        <f t="shared" si="65"/>
        <v>1</v>
      </c>
      <c r="P1154" s="135" t="str">
        <f t="shared" si="66"/>
        <v>Gastos_Gerais</v>
      </c>
    </row>
    <row r="1155" spans="1:16" x14ac:dyDescent="0.2">
      <c r="A1155" s="363">
        <v>1152</v>
      </c>
      <c r="B1155" s="348">
        <v>44967</v>
      </c>
      <c r="C1155" s="623">
        <v>44927</v>
      </c>
      <c r="D1155" s="350" t="s">
        <v>107</v>
      </c>
      <c r="E1155" s="350" t="s">
        <v>222</v>
      </c>
      <c r="F1155" s="351">
        <v>306.56</v>
      </c>
      <c r="G1155" s="352" t="s">
        <v>222</v>
      </c>
      <c r="H1155" s="350" t="s">
        <v>124</v>
      </c>
      <c r="I1155" s="352" t="s">
        <v>558</v>
      </c>
      <c r="J1155" s="353" t="s">
        <v>554</v>
      </c>
      <c r="K1155" s="354" t="s">
        <v>420</v>
      </c>
      <c r="L1155" s="353">
        <v>95546709</v>
      </c>
      <c r="M1155" s="379">
        <v>44967</v>
      </c>
      <c r="N1155" s="70">
        <f t="shared" si="64"/>
        <v>2</v>
      </c>
      <c r="O1155" s="70">
        <f t="shared" si="65"/>
        <v>1</v>
      </c>
      <c r="P1155" s="135" t="str">
        <f t="shared" si="66"/>
        <v>Gastos_Gerais</v>
      </c>
    </row>
    <row r="1156" spans="1:16" x14ac:dyDescent="0.2">
      <c r="A1156" s="363">
        <v>1153</v>
      </c>
      <c r="B1156" s="359">
        <v>44967</v>
      </c>
      <c r="C1156" s="349">
        <v>44927</v>
      </c>
      <c r="D1156" s="352" t="s">
        <v>107</v>
      </c>
      <c r="E1156" s="352" t="s">
        <v>222</v>
      </c>
      <c r="F1156" s="361">
        <v>3628.99</v>
      </c>
      <c r="G1156" s="352" t="s">
        <v>222</v>
      </c>
      <c r="H1156" s="352" t="s">
        <v>127</v>
      </c>
      <c r="I1156" s="352" t="s">
        <v>558</v>
      </c>
      <c r="J1156" s="353" t="s">
        <v>554</v>
      </c>
      <c r="K1156" s="354" t="s">
        <v>420</v>
      </c>
      <c r="L1156" s="353">
        <v>95495753</v>
      </c>
      <c r="M1156" s="379">
        <v>44967</v>
      </c>
      <c r="N1156" s="70">
        <f t="shared" si="64"/>
        <v>2</v>
      </c>
      <c r="O1156" s="70">
        <f t="shared" si="65"/>
        <v>1</v>
      </c>
      <c r="P1156" s="135" t="str">
        <f t="shared" si="66"/>
        <v>Gastos_Gerais</v>
      </c>
    </row>
    <row r="1157" spans="1:16" x14ac:dyDescent="0.2">
      <c r="A1157" s="363">
        <v>1154</v>
      </c>
      <c r="B1157" s="348">
        <v>44967</v>
      </c>
      <c r="C1157" s="623">
        <v>44927</v>
      </c>
      <c r="D1157" s="350" t="s">
        <v>107</v>
      </c>
      <c r="E1157" s="350" t="s">
        <v>222</v>
      </c>
      <c r="F1157" s="351">
        <v>2350.36</v>
      </c>
      <c r="G1157" s="352" t="s">
        <v>222</v>
      </c>
      <c r="H1157" s="350" t="s">
        <v>121</v>
      </c>
      <c r="I1157" s="352" t="s">
        <v>558</v>
      </c>
      <c r="J1157" s="353" t="s">
        <v>554</v>
      </c>
      <c r="K1157" s="354" t="s">
        <v>420</v>
      </c>
      <c r="L1157" s="353">
        <v>95755482</v>
      </c>
      <c r="M1157" s="379">
        <v>44967</v>
      </c>
      <c r="N1157" s="70">
        <f t="shared" si="64"/>
        <v>2</v>
      </c>
      <c r="O1157" s="70">
        <f t="shared" si="65"/>
        <v>1</v>
      </c>
      <c r="P1157" s="135" t="str">
        <f t="shared" si="66"/>
        <v>Gastos_Gerais</v>
      </c>
    </row>
    <row r="1158" spans="1:16" ht="24" x14ac:dyDescent="0.2">
      <c r="A1158" s="363">
        <v>1155</v>
      </c>
      <c r="B1158" s="348">
        <v>44967</v>
      </c>
      <c r="C1158" s="623">
        <v>44927</v>
      </c>
      <c r="D1158" s="350" t="s">
        <v>107</v>
      </c>
      <c r="E1158" s="350" t="s">
        <v>224</v>
      </c>
      <c r="F1158" s="351">
        <v>5411.83</v>
      </c>
      <c r="G1158" s="352" t="s">
        <v>552</v>
      </c>
      <c r="H1158" s="350" t="s">
        <v>130</v>
      </c>
      <c r="I1158" s="352" t="s">
        <v>957</v>
      </c>
      <c r="J1158" s="353" t="s">
        <v>554</v>
      </c>
      <c r="K1158" s="354" t="s">
        <v>555</v>
      </c>
      <c r="L1158" s="353" t="s">
        <v>1792</v>
      </c>
      <c r="M1158" s="379">
        <v>44967</v>
      </c>
      <c r="N1158" s="70">
        <f t="shared" si="64"/>
        <v>2</v>
      </c>
      <c r="O1158" s="70">
        <f t="shared" si="65"/>
        <v>1</v>
      </c>
      <c r="P1158" s="135" t="str">
        <f t="shared" si="66"/>
        <v>Gastos_Gerais</v>
      </c>
    </row>
    <row r="1159" spans="1:16" ht="24" x14ac:dyDescent="0.2">
      <c r="A1159" s="363">
        <v>1156</v>
      </c>
      <c r="B1159" s="359">
        <v>44967</v>
      </c>
      <c r="C1159" s="349">
        <v>44927</v>
      </c>
      <c r="D1159" s="352" t="s">
        <v>107</v>
      </c>
      <c r="E1159" s="350" t="s">
        <v>224</v>
      </c>
      <c r="F1159" s="361">
        <v>15506.52</v>
      </c>
      <c r="G1159" s="352" t="s">
        <v>552</v>
      </c>
      <c r="H1159" s="352" t="s">
        <v>128</v>
      </c>
      <c r="I1159" s="352" t="s">
        <v>957</v>
      </c>
      <c r="J1159" s="353" t="s">
        <v>554</v>
      </c>
      <c r="K1159" s="354" t="s">
        <v>555</v>
      </c>
      <c r="L1159" s="353" t="s">
        <v>1793</v>
      </c>
      <c r="M1159" s="379">
        <v>44967</v>
      </c>
      <c r="N1159" s="70">
        <f t="shared" si="64"/>
        <v>2</v>
      </c>
      <c r="O1159" s="70">
        <f t="shared" si="65"/>
        <v>1</v>
      </c>
      <c r="P1159" s="135" t="str">
        <f t="shared" si="66"/>
        <v>Gastos_Gerais</v>
      </c>
    </row>
    <row r="1160" spans="1:16" ht="24" x14ac:dyDescent="0.2">
      <c r="A1160" s="363">
        <v>1157</v>
      </c>
      <c r="B1160" s="348">
        <v>44967</v>
      </c>
      <c r="C1160" s="623">
        <v>44927</v>
      </c>
      <c r="D1160" s="350" t="s">
        <v>107</v>
      </c>
      <c r="E1160" s="350" t="s">
        <v>224</v>
      </c>
      <c r="F1160" s="351">
        <v>10816.3</v>
      </c>
      <c r="G1160" s="350" t="s">
        <v>552</v>
      </c>
      <c r="H1160" s="350" t="s">
        <v>123</v>
      </c>
      <c r="I1160" s="352" t="s">
        <v>957</v>
      </c>
      <c r="J1160" s="353" t="s">
        <v>554</v>
      </c>
      <c r="K1160" s="354" t="s">
        <v>555</v>
      </c>
      <c r="L1160" s="353" t="s">
        <v>1794</v>
      </c>
      <c r="M1160" s="379">
        <v>44967</v>
      </c>
      <c r="N1160" s="70">
        <f t="shared" si="64"/>
        <v>2</v>
      </c>
      <c r="O1160" s="70">
        <f t="shared" si="65"/>
        <v>1</v>
      </c>
      <c r="P1160" s="135" t="str">
        <f t="shared" si="66"/>
        <v>Gastos_Gerais</v>
      </c>
    </row>
    <row r="1161" spans="1:16" ht="24" x14ac:dyDescent="0.2">
      <c r="A1161" s="363">
        <v>1158</v>
      </c>
      <c r="B1161" s="348">
        <v>44967</v>
      </c>
      <c r="C1161" s="623">
        <v>44927</v>
      </c>
      <c r="D1161" s="350" t="s">
        <v>107</v>
      </c>
      <c r="E1161" s="350" t="s">
        <v>230</v>
      </c>
      <c r="F1161" s="351">
        <v>739.54</v>
      </c>
      <c r="G1161" s="350" t="s">
        <v>994</v>
      </c>
      <c r="H1161" s="350" t="s">
        <v>124</v>
      </c>
      <c r="I1161" s="352" t="s">
        <v>1795</v>
      </c>
      <c r="J1161" s="353" t="s">
        <v>554</v>
      </c>
      <c r="K1161" s="354" t="s">
        <v>555</v>
      </c>
      <c r="L1161" s="353" t="s">
        <v>1796</v>
      </c>
      <c r="M1161" s="379">
        <v>44967</v>
      </c>
      <c r="N1161" s="70">
        <f t="shared" si="64"/>
        <v>2</v>
      </c>
      <c r="O1161" s="70">
        <f t="shared" si="65"/>
        <v>1</v>
      </c>
      <c r="P1161" s="135" t="str">
        <f t="shared" si="66"/>
        <v>Gastos_Gerais</v>
      </c>
    </row>
    <row r="1162" spans="1:16" ht="24" x14ac:dyDescent="0.2">
      <c r="A1162" s="363">
        <v>1159</v>
      </c>
      <c r="B1162" s="348">
        <v>44967</v>
      </c>
      <c r="C1162" s="623">
        <v>44927</v>
      </c>
      <c r="D1162" s="350" t="s">
        <v>107</v>
      </c>
      <c r="E1162" s="350" t="s">
        <v>230</v>
      </c>
      <c r="F1162" s="351">
        <v>739.55</v>
      </c>
      <c r="G1162" s="350" t="s">
        <v>994</v>
      </c>
      <c r="H1162" s="350" t="s">
        <v>128</v>
      </c>
      <c r="I1162" s="352" t="s">
        <v>1795</v>
      </c>
      <c r="J1162" s="353" t="s">
        <v>554</v>
      </c>
      <c r="K1162" s="354" t="s">
        <v>555</v>
      </c>
      <c r="L1162" s="353" t="s">
        <v>1797</v>
      </c>
      <c r="M1162" s="379">
        <v>44967</v>
      </c>
      <c r="N1162" s="70">
        <f t="shared" si="64"/>
        <v>2</v>
      </c>
      <c r="O1162" s="70">
        <f t="shared" si="65"/>
        <v>1</v>
      </c>
      <c r="P1162" s="135" t="str">
        <f t="shared" si="66"/>
        <v>Gastos_Gerais</v>
      </c>
    </row>
    <row r="1163" spans="1:16" ht="24" x14ac:dyDescent="0.2">
      <c r="A1163" s="363">
        <v>1160</v>
      </c>
      <c r="B1163" s="348">
        <v>44967</v>
      </c>
      <c r="C1163" s="623">
        <v>44927</v>
      </c>
      <c r="D1163" s="350" t="s">
        <v>107</v>
      </c>
      <c r="E1163" s="350" t="s">
        <v>230</v>
      </c>
      <c r="F1163" s="351">
        <v>754.51</v>
      </c>
      <c r="G1163" s="350" t="s">
        <v>994</v>
      </c>
      <c r="H1163" s="350" t="s">
        <v>127</v>
      </c>
      <c r="I1163" s="352" t="s">
        <v>1795</v>
      </c>
      <c r="J1163" s="353" t="s">
        <v>554</v>
      </c>
      <c r="K1163" s="354" t="s">
        <v>555</v>
      </c>
      <c r="L1163" s="353" t="s">
        <v>1798</v>
      </c>
      <c r="M1163" s="379">
        <v>44967</v>
      </c>
      <c r="N1163" s="70">
        <f t="shared" si="64"/>
        <v>2</v>
      </c>
      <c r="O1163" s="70">
        <f t="shared" si="65"/>
        <v>1</v>
      </c>
      <c r="P1163" s="135" t="str">
        <f t="shared" si="66"/>
        <v>Gastos_Gerais</v>
      </c>
    </row>
    <row r="1164" spans="1:16" ht="24" x14ac:dyDescent="0.2">
      <c r="A1164" s="363">
        <v>1161</v>
      </c>
      <c r="B1164" s="348">
        <v>44967</v>
      </c>
      <c r="C1164" s="623">
        <v>44927</v>
      </c>
      <c r="D1164" s="350" t="s">
        <v>107</v>
      </c>
      <c r="E1164" s="350" t="s">
        <v>230</v>
      </c>
      <c r="F1164" s="351">
        <v>745.02</v>
      </c>
      <c r="G1164" s="350" t="s">
        <v>994</v>
      </c>
      <c r="H1164" s="350" t="s">
        <v>130</v>
      </c>
      <c r="I1164" s="352" t="s">
        <v>1795</v>
      </c>
      <c r="J1164" s="353" t="s">
        <v>554</v>
      </c>
      <c r="K1164" s="354" t="s">
        <v>555</v>
      </c>
      <c r="L1164" s="353" t="s">
        <v>1799</v>
      </c>
      <c r="M1164" s="379">
        <v>44967</v>
      </c>
      <c r="N1164" s="70">
        <f t="shared" si="64"/>
        <v>2</v>
      </c>
      <c r="O1164" s="70">
        <f t="shared" si="65"/>
        <v>1</v>
      </c>
      <c r="P1164" s="135" t="str">
        <f t="shared" si="66"/>
        <v>Gastos_Gerais</v>
      </c>
    </row>
    <row r="1165" spans="1:16" ht="24" x14ac:dyDescent="0.2">
      <c r="A1165" s="363">
        <v>1162</v>
      </c>
      <c r="B1165" s="348">
        <v>44967</v>
      </c>
      <c r="C1165" s="623">
        <v>44927</v>
      </c>
      <c r="D1165" s="350" t="s">
        <v>107</v>
      </c>
      <c r="E1165" s="350" t="s">
        <v>230</v>
      </c>
      <c r="F1165" s="351">
        <v>754.51</v>
      </c>
      <c r="G1165" s="350" t="s">
        <v>994</v>
      </c>
      <c r="H1165" s="350" t="s">
        <v>121</v>
      </c>
      <c r="I1165" s="352" t="s">
        <v>1795</v>
      </c>
      <c r="J1165" s="353" t="s">
        <v>554</v>
      </c>
      <c r="K1165" s="354" t="s">
        <v>555</v>
      </c>
      <c r="L1165" s="353" t="s">
        <v>1800</v>
      </c>
      <c r="M1165" s="379">
        <v>44967</v>
      </c>
      <c r="N1165" s="70">
        <f t="shared" si="64"/>
        <v>2</v>
      </c>
      <c r="O1165" s="70">
        <f t="shared" si="65"/>
        <v>1</v>
      </c>
      <c r="P1165" s="135" t="str">
        <f t="shared" si="66"/>
        <v>Gastos_Gerais</v>
      </c>
    </row>
    <row r="1166" spans="1:16" ht="24" x14ac:dyDescent="0.2">
      <c r="A1166" s="363">
        <v>1163</v>
      </c>
      <c r="B1166" s="348">
        <v>44967</v>
      </c>
      <c r="C1166" s="623">
        <v>44927</v>
      </c>
      <c r="D1166" s="350" t="s">
        <v>107</v>
      </c>
      <c r="E1166" s="350" t="s">
        <v>230</v>
      </c>
      <c r="F1166" s="351">
        <v>745.02</v>
      </c>
      <c r="G1166" s="350" t="s">
        <v>994</v>
      </c>
      <c r="H1166" s="350" t="s">
        <v>123</v>
      </c>
      <c r="I1166" s="352" t="s">
        <v>1795</v>
      </c>
      <c r="J1166" s="353" t="s">
        <v>554</v>
      </c>
      <c r="K1166" s="354" t="s">
        <v>555</v>
      </c>
      <c r="L1166" s="353" t="s">
        <v>1801</v>
      </c>
      <c r="M1166" s="379">
        <v>44967</v>
      </c>
      <c r="N1166" s="70">
        <f t="shared" si="64"/>
        <v>2</v>
      </c>
      <c r="O1166" s="70">
        <f t="shared" si="65"/>
        <v>1</v>
      </c>
      <c r="P1166" s="135" t="str">
        <f t="shared" si="66"/>
        <v>Gastos_Gerais</v>
      </c>
    </row>
    <row r="1167" spans="1:16" ht="24" x14ac:dyDescent="0.2">
      <c r="A1167" s="363">
        <v>1164</v>
      </c>
      <c r="B1167" s="348">
        <v>44967</v>
      </c>
      <c r="C1167" s="623">
        <v>44958</v>
      </c>
      <c r="D1167" s="350" t="s">
        <v>107</v>
      </c>
      <c r="E1167" s="350" t="s">
        <v>334</v>
      </c>
      <c r="F1167" s="351">
        <v>105</v>
      </c>
      <c r="G1167" s="350" t="s">
        <v>1802</v>
      </c>
      <c r="H1167" s="350" t="s">
        <v>130</v>
      </c>
      <c r="I1167" s="352" t="s">
        <v>1803</v>
      </c>
      <c r="J1167" s="353" t="s">
        <v>577</v>
      </c>
      <c r="K1167" s="354" t="s">
        <v>578</v>
      </c>
      <c r="L1167" s="353">
        <v>961475386</v>
      </c>
      <c r="M1167" s="379">
        <v>44967</v>
      </c>
      <c r="N1167" s="70">
        <f t="shared" si="64"/>
        <v>2</v>
      </c>
      <c r="O1167" s="70">
        <f t="shared" si="65"/>
        <v>2</v>
      </c>
      <c r="P1167" s="135" t="str">
        <f t="shared" si="66"/>
        <v>Gastos_Gerais</v>
      </c>
    </row>
    <row r="1168" spans="1:16" ht="24" x14ac:dyDescent="0.2">
      <c r="A1168" s="363">
        <v>1165</v>
      </c>
      <c r="B1168" s="348">
        <v>44967</v>
      </c>
      <c r="C1168" s="623">
        <v>44958</v>
      </c>
      <c r="D1168" s="350" t="s">
        <v>107</v>
      </c>
      <c r="E1168" s="350" t="s">
        <v>334</v>
      </c>
      <c r="F1168" s="351">
        <v>105</v>
      </c>
      <c r="G1168" s="350" t="s">
        <v>1804</v>
      </c>
      <c r="H1168" s="350" t="s">
        <v>123</v>
      </c>
      <c r="I1168" s="352" t="s">
        <v>1586</v>
      </c>
      <c r="J1168" s="353" t="s">
        <v>577</v>
      </c>
      <c r="K1168" s="354" t="s">
        <v>578</v>
      </c>
      <c r="L1168" s="353">
        <v>961475386</v>
      </c>
      <c r="M1168" s="379">
        <v>44967</v>
      </c>
      <c r="N1168" s="70">
        <f t="shared" si="64"/>
        <v>2</v>
      </c>
      <c r="O1168" s="70">
        <f t="shared" si="65"/>
        <v>2</v>
      </c>
      <c r="P1168" s="135" t="str">
        <f t="shared" si="66"/>
        <v>Gastos_Gerais</v>
      </c>
    </row>
    <row r="1169" spans="1:16" ht="24" x14ac:dyDescent="0.2">
      <c r="A1169" s="363">
        <v>1166</v>
      </c>
      <c r="B1169" s="348">
        <v>44967</v>
      </c>
      <c r="C1169" s="623">
        <v>44958</v>
      </c>
      <c r="D1169" s="350" t="s">
        <v>107</v>
      </c>
      <c r="E1169" s="350" t="s">
        <v>334</v>
      </c>
      <c r="F1169" s="351">
        <v>50</v>
      </c>
      <c r="G1169" s="352" t="s">
        <v>1805</v>
      </c>
      <c r="H1169" s="350" t="s">
        <v>130</v>
      </c>
      <c r="I1169" s="352" t="s">
        <v>1323</v>
      </c>
      <c r="J1169" s="353" t="s">
        <v>577</v>
      </c>
      <c r="K1169" s="354" t="s">
        <v>578</v>
      </c>
      <c r="L1169" s="355">
        <v>961475386</v>
      </c>
      <c r="M1169" s="379">
        <v>44967</v>
      </c>
      <c r="N1169" s="70">
        <f t="shared" si="64"/>
        <v>2</v>
      </c>
      <c r="O1169" s="70">
        <f t="shared" si="65"/>
        <v>2</v>
      </c>
      <c r="P1169" s="135" t="str">
        <f t="shared" si="66"/>
        <v>Gastos_Gerais</v>
      </c>
    </row>
    <row r="1170" spans="1:16" ht="24" x14ac:dyDescent="0.2">
      <c r="A1170" s="363">
        <v>1167</v>
      </c>
      <c r="B1170" s="348">
        <v>44967</v>
      </c>
      <c r="C1170" s="623">
        <v>44958</v>
      </c>
      <c r="D1170" s="350" t="s">
        <v>107</v>
      </c>
      <c r="E1170" s="350" t="s">
        <v>334</v>
      </c>
      <c r="F1170" s="351">
        <v>130.19999999999999</v>
      </c>
      <c r="G1170" s="350" t="s">
        <v>1806</v>
      </c>
      <c r="H1170" s="350" t="s">
        <v>123</v>
      </c>
      <c r="I1170" s="352" t="s">
        <v>1011</v>
      </c>
      <c r="J1170" s="353" t="s">
        <v>577</v>
      </c>
      <c r="K1170" s="354" t="s">
        <v>578</v>
      </c>
      <c r="L1170" s="353">
        <v>961475386</v>
      </c>
      <c r="M1170" s="379">
        <v>44967</v>
      </c>
      <c r="N1170" s="70">
        <f t="shared" si="64"/>
        <v>2</v>
      </c>
      <c r="O1170" s="70">
        <f t="shared" si="65"/>
        <v>2</v>
      </c>
      <c r="P1170" s="135" t="str">
        <f t="shared" si="66"/>
        <v>Gastos_Gerais</v>
      </c>
    </row>
    <row r="1171" spans="1:16" ht="24" x14ac:dyDescent="0.2">
      <c r="A1171" s="363">
        <v>1168</v>
      </c>
      <c r="B1171" s="364">
        <v>44967</v>
      </c>
      <c r="C1171" s="622">
        <v>44958</v>
      </c>
      <c r="D1171" s="366" t="s">
        <v>107</v>
      </c>
      <c r="E1171" s="366" t="s">
        <v>334</v>
      </c>
      <c r="F1171" s="373">
        <v>13.8</v>
      </c>
      <c r="G1171" s="368" t="s">
        <v>1807</v>
      </c>
      <c r="H1171" s="366" t="s">
        <v>122</v>
      </c>
      <c r="I1171" s="368" t="s">
        <v>1808</v>
      </c>
      <c r="J1171" s="370" t="s">
        <v>577</v>
      </c>
      <c r="K1171" s="370" t="s">
        <v>578</v>
      </c>
      <c r="L1171" s="369">
        <v>961475386</v>
      </c>
      <c r="M1171" s="630">
        <v>44967</v>
      </c>
      <c r="N1171" s="70">
        <f t="shared" si="64"/>
        <v>2</v>
      </c>
      <c r="O1171" s="70">
        <f t="shared" si="65"/>
        <v>2</v>
      </c>
      <c r="P1171" s="135" t="str">
        <f t="shared" si="66"/>
        <v>Gastos_Gerais</v>
      </c>
    </row>
    <row r="1172" spans="1:16" ht="24" x14ac:dyDescent="0.2">
      <c r="A1172" s="363">
        <v>1169</v>
      </c>
      <c r="B1172" s="348">
        <v>44967</v>
      </c>
      <c r="C1172" s="623">
        <v>44958</v>
      </c>
      <c r="D1172" s="350" t="s">
        <v>107</v>
      </c>
      <c r="E1172" s="350" t="s">
        <v>334</v>
      </c>
      <c r="F1172" s="351">
        <v>50</v>
      </c>
      <c r="G1172" s="352" t="s">
        <v>1809</v>
      </c>
      <c r="H1172" s="350" t="s">
        <v>130</v>
      </c>
      <c r="I1172" s="352" t="s">
        <v>1810</v>
      </c>
      <c r="J1172" s="353" t="s">
        <v>577</v>
      </c>
      <c r="K1172" s="354" t="s">
        <v>578</v>
      </c>
      <c r="L1172" s="353">
        <v>961475386</v>
      </c>
      <c r="M1172" s="379">
        <v>44967</v>
      </c>
      <c r="N1172" s="70">
        <f t="shared" si="64"/>
        <v>2</v>
      </c>
      <c r="O1172" s="70">
        <f t="shared" si="65"/>
        <v>2</v>
      </c>
      <c r="P1172" s="135" t="str">
        <f t="shared" si="66"/>
        <v>Gastos_Gerais</v>
      </c>
    </row>
    <row r="1173" spans="1:16" ht="24" x14ac:dyDescent="0.2">
      <c r="A1173" s="363">
        <v>1170</v>
      </c>
      <c r="B1173" s="348">
        <v>44967</v>
      </c>
      <c r="C1173" s="623">
        <v>44958</v>
      </c>
      <c r="D1173" s="350" t="s">
        <v>107</v>
      </c>
      <c r="E1173" s="350" t="s">
        <v>334</v>
      </c>
      <c r="F1173" s="351">
        <v>480</v>
      </c>
      <c r="G1173" s="352" t="s">
        <v>1811</v>
      </c>
      <c r="H1173" s="350" t="s">
        <v>128</v>
      </c>
      <c r="I1173" s="352" t="s">
        <v>1812</v>
      </c>
      <c r="J1173" s="353" t="s">
        <v>577</v>
      </c>
      <c r="K1173" s="354" t="s">
        <v>578</v>
      </c>
      <c r="L1173" s="353">
        <v>961475386</v>
      </c>
      <c r="M1173" s="379">
        <v>44967</v>
      </c>
      <c r="N1173" s="70">
        <f t="shared" si="64"/>
        <v>2</v>
      </c>
      <c r="O1173" s="70">
        <f t="shared" si="65"/>
        <v>2</v>
      </c>
      <c r="P1173" s="135" t="str">
        <f t="shared" si="66"/>
        <v>Gastos_Gerais</v>
      </c>
    </row>
    <row r="1174" spans="1:16" ht="24" x14ac:dyDescent="0.2">
      <c r="A1174" s="363">
        <v>1171</v>
      </c>
      <c r="B1174" s="348">
        <v>44967</v>
      </c>
      <c r="C1174" s="349">
        <v>44958</v>
      </c>
      <c r="D1174" s="350" t="s">
        <v>107</v>
      </c>
      <c r="E1174" s="350" t="s">
        <v>334</v>
      </c>
      <c r="F1174" s="383">
        <v>480</v>
      </c>
      <c r="G1174" s="352" t="s">
        <v>1813</v>
      </c>
      <c r="H1174" s="350" t="s">
        <v>128</v>
      </c>
      <c r="I1174" s="352" t="s">
        <v>1814</v>
      </c>
      <c r="J1174" s="353" t="s">
        <v>577</v>
      </c>
      <c r="K1174" s="354" t="s">
        <v>578</v>
      </c>
      <c r="L1174" s="353">
        <v>961475386</v>
      </c>
      <c r="M1174" s="379">
        <v>44967</v>
      </c>
      <c r="N1174" s="70">
        <f t="shared" si="64"/>
        <v>2</v>
      </c>
      <c r="O1174" s="70">
        <f t="shared" si="65"/>
        <v>2</v>
      </c>
      <c r="P1174" s="135" t="str">
        <f t="shared" si="66"/>
        <v>Gastos_Gerais</v>
      </c>
    </row>
    <row r="1175" spans="1:16" ht="24" x14ac:dyDescent="0.2">
      <c r="A1175" s="363">
        <v>1172</v>
      </c>
      <c r="B1175" s="348">
        <v>44967</v>
      </c>
      <c r="C1175" s="349">
        <v>44958</v>
      </c>
      <c r="D1175" s="350" t="s">
        <v>107</v>
      </c>
      <c r="E1175" s="350" t="s">
        <v>334</v>
      </c>
      <c r="F1175" s="383">
        <v>120</v>
      </c>
      <c r="G1175" s="352" t="s">
        <v>1815</v>
      </c>
      <c r="H1175" s="350" t="s">
        <v>128</v>
      </c>
      <c r="I1175" s="352" t="s">
        <v>1816</v>
      </c>
      <c r="J1175" s="353" t="s">
        <v>577</v>
      </c>
      <c r="K1175" s="354" t="s">
        <v>578</v>
      </c>
      <c r="L1175" s="353">
        <v>961475386</v>
      </c>
      <c r="M1175" s="379">
        <v>44967</v>
      </c>
      <c r="N1175" s="70">
        <f t="shared" si="64"/>
        <v>2</v>
      </c>
      <c r="O1175" s="70">
        <f t="shared" si="65"/>
        <v>2</v>
      </c>
      <c r="P1175" s="135" t="str">
        <f t="shared" si="66"/>
        <v>Gastos_Gerais</v>
      </c>
    </row>
    <row r="1176" spans="1:16" ht="24" x14ac:dyDescent="0.2">
      <c r="A1176" s="363">
        <v>1173</v>
      </c>
      <c r="B1176" s="348">
        <v>44967</v>
      </c>
      <c r="C1176" s="349">
        <v>44958</v>
      </c>
      <c r="D1176" s="350" t="s">
        <v>107</v>
      </c>
      <c r="E1176" s="350" t="s">
        <v>334</v>
      </c>
      <c r="F1176" s="383">
        <v>120</v>
      </c>
      <c r="G1176" s="352" t="s">
        <v>1776</v>
      </c>
      <c r="H1176" s="350" t="s">
        <v>128</v>
      </c>
      <c r="I1176" s="352" t="s">
        <v>1777</v>
      </c>
      <c r="J1176" s="353" t="s">
        <v>577</v>
      </c>
      <c r="K1176" s="354" t="s">
        <v>578</v>
      </c>
      <c r="L1176" s="353">
        <v>961475386</v>
      </c>
      <c r="M1176" s="379">
        <v>44967</v>
      </c>
      <c r="N1176" s="70">
        <f t="shared" si="64"/>
        <v>2</v>
      </c>
      <c r="O1176" s="70">
        <f t="shared" si="65"/>
        <v>2</v>
      </c>
      <c r="P1176" s="135" t="str">
        <f t="shared" si="66"/>
        <v>Gastos_Gerais</v>
      </c>
    </row>
    <row r="1177" spans="1:16" ht="24" x14ac:dyDescent="0.2">
      <c r="A1177" s="363">
        <v>1174</v>
      </c>
      <c r="B1177" s="364">
        <v>44967</v>
      </c>
      <c r="C1177" s="622">
        <v>44958</v>
      </c>
      <c r="D1177" s="366" t="s">
        <v>107</v>
      </c>
      <c r="E1177" s="366" t="s">
        <v>334</v>
      </c>
      <c r="F1177" s="424">
        <v>480</v>
      </c>
      <c r="G1177" s="368" t="s">
        <v>1817</v>
      </c>
      <c r="H1177" s="366" t="s">
        <v>128</v>
      </c>
      <c r="I1177" s="352" t="s">
        <v>1818</v>
      </c>
      <c r="J1177" s="370" t="s">
        <v>577</v>
      </c>
      <c r="K1177" s="370" t="s">
        <v>578</v>
      </c>
      <c r="L1177" s="375">
        <v>961475386</v>
      </c>
      <c r="M1177" s="630">
        <v>44967</v>
      </c>
      <c r="N1177" s="70">
        <f t="shared" si="64"/>
        <v>2</v>
      </c>
      <c r="O1177" s="70">
        <f t="shared" si="65"/>
        <v>2</v>
      </c>
      <c r="P1177" s="135" t="str">
        <f t="shared" si="66"/>
        <v>Gastos_Gerais</v>
      </c>
    </row>
    <row r="1178" spans="1:16" ht="24" x14ac:dyDescent="0.2">
      <c r="A1178" s="363">
        <v>1175</v>
      </c>
      <c r="B1178" s="364">
        <v>44967</v>
      </c>
      <c r="C1178" s="622">
        <v>44958</v>
      </c>
      <c r="D1178" s="366" t="s">
        <v>107</v>
      </c>
      <c r="E1178" s="366" t="s">
        <v>334</v>
      </c>
      <c r="F1178" s="367">
        <v>120</v>
      </c>
      <c r="G1178" s="366" t="s">
        <v>1543</v>
      </c>
      <c r="H1178" s="366" t="s">
        <v>131</v>
      </c>
      <c r="I1178" s="368" t="s">
        <v>1544</v>
      </c>
      <c r="J1178" s="370" t="s">
        <v>577</v>
      </c>
      <c r="K1178" s="370" t="s">
        <v>578</v>
      </c>
      <c r="L1178" s="375">
        <v>961475386</v>
      </c>
      <c r="M1178" s="630">
        <v>44967</v>
      </c>
      <c r="N1178" s="70">
        <f t="shared" si="64"/>
        <v>2</v>
      </c>
      <c r="O1178" s="70">
        <f t="shared" si="65"/>
        <v>2</v>
      </c>
      <c r="P1178" s="135" t="str">
        <f t="shared" si="66"/>
        <v>Gastos_Gerais</v>
      </c>
    </row>
    <row r="1179" spans="1:16" ht="36" x14ac:dyDescent="0.2">
      <c r="A1179" s="363">
        <v>1176</v>
      </c>
      <c r="B1179" s="348">
        <v>44967</v>
      </c>
      <c r="C1179" s="623">
        <v>44958</v>
      </c>
      <c r="D1179" s="350" t="s">
        <v>107</v>
      </c>
      <c r="E1179" s="350" t="s">
        <v>334</v>
      </c>
      <c r="F1179" s="351">
        <v>60</v>
      </c>
      <c r="G1179" s="352" t="s">
        <v>1819</v>
      </c>
      <c r="H1179" s="350" t="s">
        <v>124</v>
      </c>
      <c r="I1179" s="352" t="s">
        <v>1820</v>
      </c>
      <c r="J1179" s="353" t="s">
        <v>577</v>
      </c>
      <c r="K1179" s="354" t="s">
        <v>578</v>
      </c>
      <c r="L1179" s="353">
        <v>961475386</v>
      </c>
      <c r="M1179" s="379">
        <v>44967</v>
      </c>
      <c r="N1179" s="70">
        <f t="shared" si="64"/>
        <v>2</v>
      </c>
      <c r="O1179" s="70">
        <f t="shared" si="65"/>
        <v>2</v>
      </c>
      <c r="P1179" s="135" t="str">
        <f t="shared" si="66"/>
        <v>Gastos_Gerais</v>
      </c>
    </row>
    <row r="1180" spans="1:16" x14ac:dyDescent="0.2">
      <c r="A1180" s="363">
        <v>1177</v>
      </c>
      <c r="B1180" s="348">
        <v>44970</v>
      </c>
      <c r="C1180" s="623">
        <v>44927</v>
      </c>
      <c r="D1180" s="350" t="s">
        <v>107</v>
      </c>
      <c r="E1180" s="350" t="s">
        <v>222</v>
      </c>
      <c r="F1180" s="351">
        <v>7158.07</v>
      </c>
      <c r="G1180" s="350" t="s">
        <v>222</v>
      </c>
      <c r="H1180" s="350" t="s">
        <v>123</v>
      </c>
      <c r="I1180" s="352" t="s">
        <v>558</v>
      </c>
      <c r="J1180" s="353" t="s">
        <v>554</v>
      </c>
      <c r="K1180" s="354" t="s">
        <v>420</v>
      </c>
      <c r="L1180" s="353">
        <v>1630069</v>
      </c>
      <c r="M1180" s="379">
        <v>44970</v>
      </c>
      <c r="N1180" s="70">
        <f t="shared" si="64"/>
        <v>2</v>
      </c>
      <c r="O1180" s="70">
        <f t="shared" si="65"/>
        <v>1</v>
      </c>
      <c r="P1180" s="135" t="str">
        <f t="shared" si="66"/>
        <v>Gastos_Gerais</v>
      </c>
    </row>
    <row r="1181" spans="1:16" x14ac:dyDescent="0.2">
      <c r="A1181" s="363">
        <v>1178</v>
      </c>
      <c r="B1181" s="348">
        <v>44970</v>
      </c>
      <c r="C1181" s="623">
        <v>44927</v>
      </c>
      <c r="D1181" s="350" t="s">
        <v>107</v>
      </c>
      <c r="E1181" s="350" t="s">
        <v>222</v>
      </c>
      <c r="F1181" s="351">
        <v>738.33</v>
      </c>
      <c r="G1181" s="350" t="s">
        <v>222</v>
      </c>
      <c r="H1181" s="350" t="s">
        <v>122</v>
      </c>
      <c r="I1181" s="352" t="s">
        <v>558</v>
      </c>
      <c r="J1181" s="353" t="s">
        <v>554</v>
      </c>
      <c r="K1181" s="354" t="s">
        <v>420</v>
      </c>
      <c r="L1181" s="353">
        <v>3881136</v>
      </c>
      <c r="M1181" s="379">
        <v>44970</v>
      </c>
      <c r="N1181" s="70">
        <f t="shared" si="64"/>
        <v>2</v>
      </c>
      <c r="O1181" s="70">
        <f t="shared" si="65"/>
        <v>1</v>
      </c>
      <c r="P1181" s="135" t="str">
        <f t="shared" si="66"/>
        <v>Gastos_Gerais</v>
      </c>
    </row>
    <row r="1182" spans="1:16" ht="24" x14ac:dyDescent="0.2">
      <c r="A1182" s="363">
        <v>1179</v>
      </c>
      <c r="B1182" s="359">
        <v>44970</v>
      </c>
      <c r="C1182" s="349">
        <v>44958</v>
      </c>
      <c r="D1182" s="352" t="s">
        <v>107</v>
      </c>
      <c r="E1182" s="352" t="s">
        <v>300</v>
      </c>
      <c r="F1182" s="361">
        <v>1400.7</v>
      </c>
      <c r="G1182" s="350" t="s">
        <v>653</v>
      </c>
      <c r="H1182" s="352" t="s">
        <v>121</v>
      </c>
      <c r="I1182" s="352" t="s">
        <v>1821</v>
      </c>
      <c r="J1182" s="354" t="s">
        <v>554</v>
      </c>
      <c r="K1182" s="354" t="s">
        <v>420</v>
      </c>
      <c r="L1182" s="354">
        <v>36955</v>
      </c>
      <c r="M1182" s="376">
        <v>44966</v>
      </c>
      <c r="N1182" s="70">
        <f t="shared" si="64"/>
        <v>2</v>
      </c>
      <c r="O1182" s="70">
        <f t="shared" si="65"/>
        <v>2</v>
      </c>
      <c r="P1182" s="135" t="str">
        <f t="shared" si="66"/>
        <v>Gastos_Gerais</v>
      </c>
    </row>
    <row r="1183" spans="1:16" ht="24" x14ac:dyDescent="0.2">
      <c r="A1183" s="363">
        <v>1180</v>
      </c>
      <c r="B1183" s="348">
        <v>44970</v>
      </c>
      <c r="C1183" s="623">
        <v>44927</v>
      </c>
      <c r="D1183" s="350" t="s">
        <v>107</v>
      </c>
      <c r="E1183" s="350" t="s">
        <v>294</v>
      </c>
      <c r="F1183" s="351">
        <v>35723.24</v>
      </c>
      <c r="G1183" s="352" t="s">
        <v>758</v>
      </c>
      <c r="H1183" s="350" t="s">
        <v>124</v>
      </c>
      <c r="I1183" s="352" t="s">
        <v>759</v>
      </c>
      <c r="J1183" s="353" t="s">
        <v>554</v>
      </c>
      <c r="K1183" s="354" t="s">
        <v>420</v>
      </c>
      <c r="L1183" s="353">
        <v>31</v>
      </c>
      <c r="M1183" s="379">
        <v>44965</v>
      </c>
      <c r="N1183" s="70">
        <f t="shared" si="64"/>
        <v>2</v>
      </c>
      <c r="O1183" s="70">
        <f t="shared" si="65"/>
        <v>1</v>
      </c>
      <c r="P1183" s="135" t="str">
        <f t="shared" si="66"/>
        <v>Gastos_Gerais</v>
      </c>
    </row>
    <row r="1184" spans="1:16" s="425" customFormat="1" x14ac:dyDescent="0.2">
      <c r="A1184" s="363">
        <v>1181</v>
      </c>
      <c r="B1184" s="421">
        <v>44970</v>
      </c>
      <c r="C1184" s="627">
        <v>44958</v>
      </c>
      <c r="D1184" s="423" t="s">
        <v>107</v>
      </c>
      <c r="E1184" s="423" t="s">
        <v>328</v>
      </c>
      <c r="F1184" s="424">
        <v>2384.65</v>
      </c>
      <c r="G1184" s="423" t="s">
        <v>1822</v>
      </c>
      <c r="H1184" s="423" t="s">
        <v>125</v>
      </c>
      <c r="I1184" s="423" t="s">
        <v>1823</v>
      </c>
      <c r="J1184" s="384" t="s">
        <v>554</v>
      </c>
      <c r="K1184" s="384" t="s">
        <v>420</v>
      </c>
      <c r="L1184" s="384">
        <v>5995</v>
      </c>
      <c r="M1184" s="434">
        <v>44970</v>
      </c>
      <c r="N1184" s="70">
        <f t="shared" si="64"/>
        <v>2</v>
      </c>
      <c r="O1184" s="70">
        <f t="shared" si="65"/>
        <v>2</v>
      </c>
      <c r="P1184" s="135" t="str">
        <f t="shared" si="66"/>
        <v>Gastos_Gerais</v>
      </c>
    </row>
    <row r="1185" spans="1:16" ht="36" x14ac:dyDescent="0.2">
      <c r="A1185" s="363">
        <v>1182</v>
      </c>
      <c r="B1185" s="348">
        <v>44970</v>
      </c>
      <c r="C1185" s="623">
        <v>44958</v>
      </c>
      <c r="D1185" s="350" t="s">
        <v>107</v>
      </c>
      <c r="E1185" s="350" t="s">
        <v>254</v>
      </c>
      <c r="F1185" s="351">
        <v>90</v>
      </c>
      <c r="G1185" s="350" t="s">
        <v>1824</v>
      </c>
      <c r="H1185" s="350" t="s">
        <v>124</v>
      </c>
      <c r="I1185" s="352" t="s">
        <v>1825</v>
      </c>
      <c r="J1185" s="353" t="s">
        <v>577</v>
      </c>
      <c r="K1185" s="354" t="s">
        <v>420</v>
      </c>
      <c r="L1185" s="353">
        <v>20007</v>
      </c>
      <c r="M1185" s="379">
        <v>44967</v>
      </c>
      <c r="N1185" s="70">
        <f t="shared" si="64"/>
        <v>2</v>
      </c>
      <c r="O1185" s="70">
        <f t="shared" si="65"/>
        <v>2</v>
      </c>
      <c r="P1185" s="135" t="str">
        <f t="shared" si="66"/>
        <v>Gastos_Gerais</v>
      </c>
    </row>
    <row r="1186" spans="1:16" ht="24" x14ac:dyDescent="0.2">
      <c r="A1186" s="363">
        <v>1183</v>
      </c>
      <c r="B1186" s="348">
        <v>44970</v>
      </c>
      <c r="C1186" s="623">
        <v>44958</v>
      </c>
      <c r="D1186" s="350" t="s">
        <v>107</v>
      </c>
      <c r="E1186" s="350" t="s">
        <v>358</v>
      </c>
      <c r="F1186" s="351">
        <v>54.9</v>
      </c>
      <c r="G1186" s="350" t="s">
        <v>806</v>
      </c>
      <c r="H1186" s="350" t="s">
        <v>123</v>
      </c>
      <c r="I1186" s="352" t="s">
        <v>1265</v>
      </c>
      <c r="J1186" s="353" t="s">
        <v>577</v>
      </c>
      <c r="K1186" s="354" t="s">
        <v>420</v>
      </c>
      <c r="L1186" s="353">
        <v>269</v>
      </c>
      <c r="M1186" s="379">
        <v>44967</v>
      </c>
      <c r="N1186" s="70">
        <f t="shared" si="64"/>
        <v>2</v>
      </c>
      <c r="O1186" s="70">
        <f t="shared" si="65"/>
        <v>2</v>
      </c>
      <c r="P1186" s="135" t="str">
        <f t="shared" si="66"/>
        <v>Gastos_Gerais</v>
      </c>
    </row>
    <row r="1187" spans="1:16" ht="24" x14ac:dyDescent="0.2">
      <c r="A1187" s="363">
        <v>1184</v>
      </c>
      <c r="B1187" s="348">
        <v>44970</v>
      </c>
      <c r="C1187" s="623">
        <v>44958</v>
      </c>
      <c r="D1187" s="350" t="s">
        <v>107</v>
      </c>
      <c r="E1187" s="350" t="s">
        <v>328</v>
      </c>
      <c r="F1187" s="351">
        <v>475.57</v>
      </c>
      <c r="G1187" s="350" t="s">
        <v>1826</v>
      </c>
      <c r="H1187" s="350" t="s">
        <v>127</v>
      </c>
      <c r="I1187" s="352" t="s">
        <v>1205</v>
      </c>
      <c r="J1187" s="353" t="s">
        <v>577</v>
      </c>
      <c r="K1187" s="354" t="s">
        <v>420</v>
      </c>
      <c r="L1187" s="353">
        <v>9294</v>
      </c>
      <c r="M1187" s="379">
        <v>44967</v>
      </c>
      <c r="N1187" s="70">
        <f t="shared" si="64"/>
        <v>2</v>
      </c>
      <c r="O1187" s="70">
        <f t="shared" si="65"/>
        <v>2</v>
      </c>
      <c r="P1187" s="135" t="str">
        <f t="shared" si="66"/>
        <v>Gastos_Gerais</v>
      </c>
    </row>
    <row r="1188" spans="1:16" ht="24" x14ac:dyDescent="0.2">
      <c r="A1188" s="363">
        <v>1185</v>
      </c>
      <c r="B1188" s="348">
        <v>44970</v>
      </c>
      <c r="C1188" s="623">
        <v>44958</v>
      </c>
      <c r="D1188" s="350" t="s">
        <v>107</v>
      </c>
      <c r="E1188" s="350" t="s">
        <v>328</v>
      </c>
      <c r="F1188" s="351">
        <v>71.760000000000005</v>
      </c>
      <c r="G1188" s="350" t="s">
        <v>1827</v>
      </c>
      <c r="H1188" s="350" t="s">
        <v>127</v>
      </c>
      <c r="I1188" s="352" t="s">
        <v>1205</v>
      </c>
      <c r="J1188" s="353" t="s">
        <v>577</v>
      </c>
      <c r="K1188" s="354" t="s">
        <v>420</v>
      </c>
      <c r="L1188" s="353">
        <v>9294</v>
      </c>
      <c r="M1188" s="379">
        <v>44967</v>
      </c>
      <c r="N1188" s="70">
        <f t="shared" si="64"/>
        <v>2</v>
      </c>
      <c r="O1188" s="70">
        <f t="shared" si="65"/>
        <v>2</v>
      </c>
      <c r="P1188" s="135" t="str">
        <f t="shared" si="66"/>
        <v>Gastos_Gerais</v>
      </c>
    </row>
    <row r="1189" spans="1:16" ht="24" x14ac:dyDescent="0.2">
      <c r="A1189" s="363">
        <v>1186</v>
      </c>
      <c r="B1189" s="348">
        <v>44970</v>
      </c>
      <c r="C1189" s="623">
        <v>44958</v>
      </c>
      <c r="D1189" s="350" t="s">
        <v>107</v>
      </c>
      <c r="E1189" s="350" t="s">
        <v>358</v>
      </c>
      <c r="F1189" s="351">
        <v>310.17</v>
      </c>
      <c r="G1189" s="350" t="s">
        <v>806</v>
      </c>
      <c r="H1189" s="350" t="s">
        <v>125</v>
      </c>
      <c r="I1189" s="352" t="s">
        <v>1532</v>
      </c>
      <c r="J1189" s="353" t="s">
        <v>577</v>
      </c>
      <c r="K1189" s="354" t="s">
        <v>420</v>
      </c>
      <c r="L1189" s="353">
        <v>550</v>
      </c>
      <c r="M1189" s="379">
        <v>44970</v>
      </c>
      <c r="N1189" s="70">
        <f t="shared" si="64"/>
        <v>2</v>
      </c>
      <c r="O1189" s="70">
        <f t="shared" si="65"/>
        <v>2</v>
      </c>
      <c r="P1189" s="135" t="str">
        <f t="shared" si="66"/>
        <v>Gastos_Gerais</v>
      </c>
    </row>
    <row r="1190" spans="1:16" ht="24" x14ac:dyDescent="0.2">
      <c r="A1190" s="363">
        <v>1187</v>
      </c>
      <c r="B1190" s="348">
        <v>44970</v>
      </c>
      <c r="C1190" s="623">
        <v>44958</v>
      </c>
      <c r="D1190" s="350" t="s">
        <v>107</v>
      </c>
      <c r="E1190" s="350" t="s">
        <v>334</v>
      </c>
      <c r="F1190" s="351">
        <v>61.4</v>
      </c>
      <c r="G1190" s="350" t="s">
        <v>1828</v>
      </c>
      <c r="H1190" s="350" t="s">
        <v>120</v>
      </c>
      <c r="I1190" s="352" t="s">
        <v>1489</v>
      </c>
      <c r="J1190" s="353" t="s">
        <v>577</v>
      </c>
      <c r="K1190" s="354" t="s">
        <v>578</v>
      </c>
      <c r="L1190" s="353">
        <v>561817127</v>
      </c>
      <c r="M1190" s="379">
        <v>44970</v>
      </c>
      <c r="N1190" s="70">
        <f t="shared" si="64"/>
        <v>2</v>
      </c>
      <c r="O1190" s="70">
        <f t="shared" si="65"/>
        <v>2</v>
      </c>
      <c r="P1190" s="135" t="str">
        <f t="shared" si="66"/>
        <v>Gastos_Gerais</v>
      </c>
    </row>
    <row r="1191" spans="1:16" x14ac:dyDescent="0.2">
      <c r="A1191" s="363">
        <v>1188</v>
      </c>
      <c r="B1191" s="348">
        <v>44970</v>
      </c>
      <c r="C1191" s="623">
        <v>44958</v>
      </c>
      <c r="D1191" s="350" t="s">
        <v>107</v>
      </c>
      <c r="E1191" s="350" t="s">
        <v>334</v>
      </c>
      <c r="F1191" s="351">
        <v>27.6</v>
      </c>
      <c r="G1191" s="350" t="s">
        <v>1829</v>
      </c>
      <c r="H1191" s="350" t="s">
        <v>131</v>
      </c>
      <c r="I1191" s="352" t="s">
        <v>1544</v>
      </c>
      <c r="J1191" s="353" t="s">
        <v>577</v>
      </c>
      <c r="K1191" s="354" t="s">
        <v>578</v>
      </c>
      <c r="L1191" s="353">
        <v>561817127</v>
      </c>
      <c r="M1191" s="379">
        <v>44970</v>
      </c>
      <c r="N1191" s="70">
        <f t="shared" si="64"/>
        <v>2</v>
      </c>
      <c r="O1191" s="70">
        <f t="shared" si="65"/>
        <v>2</v>
      </c>
      <c r="P1191" s="135" t="str">
        <f t="shared" si="66"/>
        <v>Gastos_Gerais</v>
      </c>
    </row>
    <row r="1192" spans="1:16" ht="24" x14ac:dyDescent="0.2">
      <c r="A1192" s="363">
        <v>1189</v>
      </c>
      <c r="B1192" s="348">
        <v>44970</v>
      </c>
      <c r="C1192" s="623">
        <v>44958</v>
      </c>
      <c r="D1192" s="350" t="s">
        <v>107</v>
      </c>
      <c r="E1192" s="350" t="s">
        <v>334</v>
      </c>
      <c r="F1192" s="351">
        <v>60</v>
      </c>
      <c r="G1192" s="350" t="s">
        <v>1830</v>
      </c>
      <c r="H1192" s="350" t="s">
        <v>131</v>
      </c>
      <c r="I1192" s="352" t="s">
        <v>660</v>
      </c>
      <c r="J1192" s="353" t="s">
        <v>577</v>
      </c>
      <c r="K1192" s="354" t="s">
        <v>578</v>
      </c>
      <c r="L1192" s="353">
        <v>561817127</v>
      </c>
      <c r="M1192" s="379">
        <v>44970</v>
      </c>
      <c r="N1192" s="70">
        <f t="shared" si="64"/>
        <v>2</v>
      </c>
      <c r="O1192" s="70">
        <f t="shared" si="65"/>
        <v>2</v>
      </c>
      <c r="P1192" s="135" t="str">
        <f t="shared" si="66"/>
        <v>Gastos_Gerais</v>
      </c>
    </row>
    <row r="1193" spans="1:16" ht="24" x14ac:dyDescent="0.2">
      <c r="A1193" s="363">
        <v>1190</v>
      </c>
      <c r="B1193" s="348">
        <v>44970</v>
      </c>
      <c r="C1193" s="623">
        <v>44958</v>
      </c>
      <c r="D1193" s="350" t="s">
        <v>107</v>
      </c>
      <c r="E1193" s="350" t="s">
        <v>334</v>
      </c>
      <c r="F1193" s="351">
        <v>60</v>
      </c>
      <c r="G1193" s="350" t="s">
        <v>1831</v>
      </c>
      <c r="H1193" s="350" t="s">
        <v>131</v>
      </c>
      <c r="I1193" s="352" t="s">
        <v>1832</v>
      </c>
      <c r="J1193" s="353" t="s">
        <v>577</v>
      </c>
      <c r="K1193" s="354" t="s">
        <v>578</v>
      </c>
      <c r="L1193" s="353">
        <v>561817127</v>
      </c>
      <c r="M1193" s="379">
        <v>44970</v>
      </c>
      <c r="N1193" s="70">
        <f t="shared" si="64"/>
        <v>2</v>
      </c>
      <c r="O1193" s="70">
        <f t="shared" si="65"/>
        <v>2</v>
      </c>
      <c r="P1193" s="135" t="str">
        <f t="shared" si="66"/>
        <v>Gastos_Gerais</v>
      </c>
    </row>
    <row r="1194" spans="1:16" ht="36" x14ac:dyDescent="0.2">
      <c r="A1194" s="363">
        <v>1191</v>
      </c>
      <c r="B1194" s="348">
        <v>44971</v>
      </c>
      <c r="C1194" s="623">
        <v>44958</v>
      </c>
      <c r="D1194" s="350" t="s">
        <v>107</v>
      </c>
      <c r="E1194" s="350" t="s">
        <v>370</v>
      </c>
      <c r="F1194" s="351">
        <v>70</v>
      </c>
      <c r="G1194" s="350" t="s">
        <v>1833</v>
      </c>
      <c r="H1194" s="350" t="s">
        <v>132</v>
      </c>
      <c r="I1194" s="352" t="s">
        <v>1834</v>
      </c>
      <c r="J1194" s="353" t="s">
        <v>577</v>
      </c>
      <c r="K1194" s="354" t="s">
        <v>420</v>
      </c>
      <c r="L1194" s="353">
        <v>111</v>
      </c>
      <c r="M1194" s="379">
        <v>44970</v>
      </c>
      <c r="N1194" s="70">
        <f t="shared" si="64"/>
        <v>2</v>
      </c>
      <c r="O1194" s="70">
        <f t="shared" si="65"/>
        <v>2</v>
      </c>
      <c r="P1194" s="135" t="str">
        <f t="shared" si="66"/>
        <v>Gastos_Gerais</v>
      </c>
    </row>
    <row r="1195" spans="1:16" ht="24" x14ac:dyDescent="0.2">
      <c r="A1195" s="363">
        <v>1192</v>
      </c>
      <c r="B1195" s="348">
        <v>44971</v>
      </c>
      <c r="C1195" s="623">
        <v>44958</v>
      </c>
      <c r="D1195" s="350" t="s">
        <v>107</v>
      </c>
      <c r="E1195" s="350" t="s">
        <v>358</v>
      </c>
      <c r="F1195" s="351">
        <v>32.049999999999997</v>
      </c>
      <c r="G1195" s="350" t="s">
        <v>806</v>
      </c>
      <c r="H1195" s="350" t="s">
        <v>122</v>
      </c>
      <c r="I1195" s="352" t="s">
        <v>1052</v>
      </c>
      <c r="J1195" s="353" t="s">
        <v>577</v>
      </c>
      <c r="K1195" s="354" t="s">
        <v>420</v>
      </c>
      <c r="L1195" s="353">
        <v>9906</v>
      </c>
      <c r="M1195" s="379">
        <v>44970</v>
      </c>
      <c r="N1195" s="70">
        <f t="shared" si="64"/>
        <v>2</v>
      </c>
      <c r="O1195" s="70">
        <f t="shared" si="65"/>
        <v>2</v>
      </c>
      <c r="P1195" s="135" t="str">
        <f t="shared" si="66"/>
        <v>Gastos_Gerais</v>
      </c>
    </row>
    <row r="1196" spans="1:16" ht="24" x14ac:dyDescent="0.2">
      <c r="A1196" s="363">
        <v>1193</v>
      </c>
      <c r="B1196" s="348">
        <v>44971</v>
      </c>
      <c r="C1196" s="623">
        <v>44927</v>
      </c>
      <c r="D1196" s="350" t="s">
        <v>107</v>
      </c>
      <c r="E1196" s="350" t="s">
        <v>328</v>
      </c>
      <c r="F1196" s="351">
        <v>15</v>
      </c>
      <c r="G1196" s="350" t="s">
        <v>1835</v>
      </c>
      <c r="H1196" s="350" t="s">
        <v>131</v>
      </c>
      <c r="I1196" s="352" t="s">
        <v>1836</v>
      </c>
      <c r="J1196" s="353" t="s">
        <v>577</v>
      </c>
      <c r="K1196" s="354" t="s">
        <v>420</v>
      </c>
      <c r="L1196" s="353">
        <v>1019</v>
      </c>
      <c r="M1196" s="379">
        <v>44942</v>
      </c>
      <c r="N1196" s="70">
        <f t="shared" si="64"/>
        <v>2</v>
      </c>
      <c r="O1196" s="70">
        <f t="shared" si="65"/>
        <v>1</v>
      </c>
      <c r="P1196" s="135" t="str">
        <f t="shared" si="66"/>
        <v>Gastos_Gerais</v>
      </c>
    </row>
    <row r="1197" spans="1:16" ht="24" x14ac:dyDescent="0.2">
      <c r="A1197" s="363">
        <v>1194</v>
      </c>
      <c r="B1197" s="348">
        <v>44971</v>
      </c>
      <c r="C1197" s="623">
        <v>44958</v>
      </c>
      <c r="D1197" s="350" t="s">
        <v>107</v>
      </c>
      <c r="E1197" s="350" t="s">
        <v>358</v>
      </c>
      <c r="F1197" s="367">
        <v>25</v>
      </c>
      <c r="G1197" s="366" t="s">
        <v>806</v>
      </c>
      <c r="H1197" s="350" t="s">
        <v>131</v>
      </c>
      <c r="I1197" s="352" t="s">
        <v>1565</v>
      </c>
      <c r="J1197" s="353" t="s">
        <v>577</v>
      </c>
      <c r="K1197" s="354" t="s">
        <v>420</v>
      </c>
      <c r="L1197" s="353">
        <v>10922</v>
      </c>
      <c r="M1197" s="379">
        <v>44970</v>
      </c>
      <c r="N1197" s="70">
        <f t="shared" si="64"/>
        <v>2</v>
      </c>
      <c r="O1197" s="70">
        <f t="shared" si="65"/>
        <v>2</v>
      </c>
      <c r="P1197" s="135" t="str">
        <f t="shared" si="66"/>
        <v>Gastos_Gerais</v>
      </c>
    </row>
    <row r="1198" spans="1:16" ht="24" x14ac:dyDescent="0.2">
      <c r="A1198" s="363">
        <v>1195</v>
      </c>
      <c r="B1198" s="348">
        <v>44971</v>
      </c>
      <c r="C1198" s="623">
        <v>44958</v>
      </c>
      <c r="D1198" s="350" t="s">
        <v>107</v>
      </c>
      <c r="E1198" s="350" t="s">
        <v>358</v>
      </c>
      <c r="F1198" s="351">
        <v>79.25</v>
      </c>
      <c r="G1198" s="350" t="s">
        <v>806</v>
      </c>
      <c r="H1198" s="350" t="s">
        <v>125</v>
      </c>
      <c r="I1198" s="352" t="s">
        <v>900</v>
      </c>
      <c r="J1198" s="353" t="s">
        <v>577</v>
      </c>
      <c r="K1198" s="354" t="s">
        <v>420</v>
      </c>
      <c r="L1198" s="353">
        <v>75</v>
      </c>
      <c r="M1198" s="379">
        <v>44970</v>
      </c>
      <c r="N1198" s="70">
        <f t="shared" si="64"/>
        <v>2</v>
      </c>
      <c r="O1198" s="70">
        <f t="shared" si="65"/>
        <v>2</v>
      </c>
      <c r="P1198" s="135" t="str">
        <f t="shared" si="66"/>
        <v>Gastos_Gerais</v>
      </c>
    </row>
    <row r="1199" spans="1:16" ht="36" x14ac:dyDescent="0.2">
      <c r="A1199" s="363">
        <v>1196</v>
      </c>
      <c r="B1199" s="348">
        <v>44971</v>
      </c>
      <c r="C1199" s="623">
        <v>44958</v>
      </c>
      <c r="D1199" s="350" t="s">
        <v>96</v>
      </c>
      <c r="E1199" s="350" t="s">
        <v>196</v>
      </c>
      <c r="F1199" s="351">
        <v>152</v>
      </c>
      <c r="G1199" s="350" t="s">
        <v>1722</v>
      </c>
      <c r="H1199" s="350" t="s">
        <v>122</v>
      </c>
      <c r="I1199" s="352" t="s">
        <v>1200</v>
      </c>
      <c r="J1199" s="353" t="s">
        <v>559</v>
      </c>
      <c r="K1199" s="354" t="s">
        <v>420</v>
      </c>
      <c r="L1199" s="353">
        <v>20232097</v>
      </c>
      <c r="M1199" s="379">
        <v>44972</v>
      </c>
      <c r="N1199" s="70">
        <f t="shared" si="64"/>
        <v>2</v>
      </c>
      <c r="O1199" s="70">
        <f t="shared" si="65"/>
        <v>2</v>
      </c>
      <c r="P1199" s="135" t="str">
        <f t="shared" si="66"/>
        <v>Gastos_com_Pessoal</v>
      </c>
    </row>
    <row r="1200" spans="1:16" ht="48" x14ac:dyDescent="0.2">
      <c r="A1200" s="363">
        <v>1197</v>
      </c>
      <c r="B1200" s="348">
        <v>44971</v>
      </c>
      <c r="C1200" s="623">
        <v>44927</v>
      </c>
      <c r="D1200" s="350" t="s">
        <v>107</v>
      </c>
      <c r="E1200" s="350" t="s">
        <v>230</v>
      </c>
      <c r="F1200" s="351">
        <v>215.92</v>
      </c>
      <c r="G1200" s="350" t="s">
        <v>560</v>
      </c>
      <c r="H1200" s="350" t="s">
        <v>119</v>
      </c>
      <c r="I1200" s="352" t="s">
        <v>561</v>
      </c>
      <c r="J1200" s="353" t="s">
        <v>554</v>
      </c>
      <c r="K1200" s="354" t="s">
        <v>555</v>
      </c>
      <c r="L1200" s="353" t="s">
        <v>1837</v>
      </c>
      <c r="M1200" s="379">
        <v>44971</v>
      </c>
      <c r="N1200" s="70">
        <f t="shared" si="64"/>
        <v>2</v>
      </c>
      <c r="O1200" s="70">
        <f t="shared" si="65"/>
        <v>1</v>
      </c>
      <c r="P1200" s="135" t="str">
        <f t="shared" si="66"/>
        <v>Gastos_Gerais</v>
      </c>
    </row>
    <row r="1201" spans="1:16" x14ac:dyDescent="0.2">
      <c r="A1201" s="363">
        <v>1198</v>
      </c>
      <c r="B1201" s="348">
        <v>44971</v>
      </c>
      <c r="C1201" s="623">
        <v>44927</v>
      </c>
      <c r="D1201" s="350" t="s">
        <v>107</v>
      </c>
      <c r="E1201" s="350" t="s">
        <v>228</v>
      </c>
      <c r="F1201" s="351">
        <v>4594.6499999999996</v>
      </c>
      <c r="G1201" s="350" t="s">
        <v>956</v>
      </c>
      <c r="H1201" s="350" t="s">
        <v>119</v>
      </c>
      <c r="I1201" s="352" t="s">
        <v>506</v>
      </c>
      <c r="J1201" s="353" t="s">
        <v>554</v>
      </c>
      <c r="K1201" s="354" t="s">
        <v>555</v>
      </c>
      <c r="L1201" s="353">
        <v>4885303194</v>
      </c>
      <c r="M1201" s="379">
        <v>44971</v>
      </c>
      <c r="N1201" s="70">
        <f t="shared" si="64"/>
        <v>2</v>
      </c>
      <c r="O1201" s="70">
        <f t="shared" si="65"/>
        <v>1</v>
      </c>
      <c r="P1201" s="135" t="str">
        <f t="shared" si="66"/>
        <v>Gastos_Gerais</v>
      </c>
    </row>
    <row r="1202" spans="1:16" ht="24" x14ac:dyDescent="0.2">
      <c r="A1202" s="363">
        <v>1199</v>
      </c>
      <c r="B1202" s="348">
        <v>44971</v>
      </c>
      <c r="C1202" s="623">
        <v>44958</v>
      </c>
      <c r="D1202" s="350" t="s">
        <v>107</v>
      </c>
      <c r="E1202" s="350" t="s">
        <v>300</v>
      </c>
      <c r="F1202" s="351">
        <v>1412.83</v>
      </c>
      <c r="G1202" s="350" t="s">
        <v>653</v>
      </c>
      <c r="H1202" s="350" t="s">
        <v>124</v>
      </c>
      <c r="I1202" s="352" t="s">
        <v>867</v>
      </c>
      <c r="J1202" s="353" t="s">
        <v>554</v>
      </c>
      <c r="K1202" s="354" t="s">
        <v>420</v>
      </c>
      <c r="L1202" s="353">
        <v>35639</v>
      </c>
      <c r="M1202" s="379">
        <v>44971</v>
      </c>
      <c r="N1202" s="70">
        <f t="shared" si="64"/>
        <v>2</v>
      </c>
      <c r="O1202" s="70">
        <f t="shared" si="65"/>
        <v>2</v>
      </c>
      <c r="P1202" s="135" t="str">
        <f t="shared" si="66"/>
        <v>Gastos_Gerais</v>
      </c>
    </row>
    <row r="1203" spans="1:16" ht="24" x14ac:dyDescent="0.2">
      <c r="A1203" s="363">
        <v>1200</v>
      </c>
      <c r="B1203" s="348">
        <v>44971</v>
      </c>
      <c r="C1203" s="623">
        <v>44927</v>
      </c>
      <c r="D1203" s="350" t="s">
        <v>107</v>
      </c>
      <c r="E1203" s="350" t="s">
        <v>234</v>
      </c>
      <c r="F1203" s="351">
        <v>45124.65</v>
      </c>
      <c r="G1203" s="350" t="s">
        <v>497</v>
      </c>
      <c r="H1203" s="350" t="s">
        <v>120</v>
      </c>
      <c r="I1203" s="352" t="s">
        <v>947</v>
      </c>
      <c r="J1203" s="353" t="s">
        <v>554</v>
      </c>
      <c r="K1203" s="354" t="s">
        <v>420</v>
      </c>
      <c r="L1203" s="353">
        <v>202357</v>
      </c>
      <c r="M1203" s="379">
        <v>44958</v>
      </c>
      <c r="N1203" s="70">
        <f t="shared" si="64"/>
        <v>2</v>
      </c>
      <c r="O1203" s="70">
        <f t="shared" si="65"/>
        <v>1</v>
      </c>
      <c r="P1203" s="135" t="str">
        <f t="shared" si="66"/>
        <v>Gastos_Gerais</v>
      </c>
    </row>
    <row r="1204" spans="1:16" ht="24" x14ac:dyDescent="0.2">
      <c r="A1204" s="363">
        <v>1201</v>
      </c>
      <c r="B1204" s="348">
        <v>44971</v>
      </c>
      <c r="C1204" s="623">
        <v>44958</v>
      </c>
      <c r="D1204" s="350" t="s">
        <v>107</v>
      </c>
      <c r="E1204" s="350" t="s">
        <v>260</v>
      </c>
      <c r="F1204" s="351">
        <v>720</v>
      </c>
      <c r="G1204" s="350" t="s">
        <v>954</v>
      </c>
      <c r="H1204" s="350" t="s">
        <v>125</v>
      </c>
      <c r="I1204" s="352" t="s">
        <v>531</v>
      </c>
      <c r="J1204" s="353" t="s">
        <v>554</v>
      </c>
      <c r="K1204" s="354" t="s">
        <v>555</v>
      </c>
      <c r="L1204" s="353">
        <v>12792</v>
      </c>
      <c r="M1204" s="379">
        <v>44971</v>
      </c>
      <c r="N1204" s="70">
        <f t="shared" si="64"/>
        <v>2</v>
      </c>
      <c r="O1204" s="70">
        <f t="shared" si="65"/>
        <v>2</v>
      </c>
      <c r="P1204" s="135" t="str">
        <f t="shared" si="66"/>
        <v>Gastos_Gerais</v>
      </c>
    </row>
    <row r="1205" spans="1:16" ht="24" x14ac:dyDescent="0.2">
      <c r="A1205" s="363">
        <v>1202</v>
      </c>
      <c r="B1205" s="359">
        <v>44971</v>
      </c>
      <c r="C1205" s="349">
        <v>44958</v>
      </c>
      <c r="D1205" s="352" t="s">
        <v>107</v>
      </c>
      <c r="E1205" s="352" t="s">
        <v>334</v>
      </c>
      <c r="F1205" s="361">
        <v>120</v>
      </c>
      <c r="G1205" s="352" t="s">
        <v>1838</v>
      </c>
      <c r="H1205" s="352" t="s">
        <v>122</v>
      </c>
      <c r="I1205" s="352" t="s">
        <v>854</v>
      </c>
      <c r="J1205" s="354" t="s">
        <v>577</v>
      </c>
      <c r="K1205" s="354" t="s">
        <v>578</v>
      </c>
      <c r="L1205" s="354">
        <v>1620005590</v>
      </c>
      <c r="M1205" s="376">
        <v>44971</v>
      </c>
      <c r="N1205" s="70">
        <f t="shared" si="64"/>
        <v>2</v>
      </c>
      <c r="O1205" s="70">
        <f t="shared" si="65"/>
        <v>2</v>
      </c>
      <c r="P1205" s="135" t="str">
        <f t="shared" si="66"/>
        <v>Gastos_Gerais</v>
      </c>
    </row>
    <row r="1206" spans="1:16" ht="24" x14ac:dyDescent="0.2">
      <c r="A1206" s="363">
        <v>1203</v>
      </c>
      <c r="B1206" s="348">
        <v>44971</v>
      </c>
      <c r="C1206" s="623">
        <v>44958</v>
      </c>
      <c r="D1206" s="350" t="s">
        <v>107</v>
      </c>
      <c r="E1206" s="350" t="s">
        <v>334</v>
      </c>
      <c r="F1206" s="351">
        <v>120</v>
      </c>
      <c r="G1206" s="352" t="s">
        <v>1839</v>
      </c>
      <c r="H1206" s="350" t="s">
        <v>122</v>
      </c>
      <c r="I1206" s="352" t="s">
        <v>1054</v>
      </c>
      <c r="J1206" s="354" t="s">
        <v>577</v>
      </c>
      <c r="K1206" s="354" t="s">
        <v>578</v>
      </c>
      <c r="L1206" s="353">
        <v>1620005590</v>
      </c>
      <c r="M1206" s="379">
        <v>44971</v>
      </c>
      <c r="N1206" s="70">
        <f t="shared" si="64"/>
        <v>2</v>
      </c>
      <c r="O1206" s="70">
        <f t="shared" si="65"/>
        <v>2</v>
      </c>
      <c r="P1206" s="135" t="str">
        <f t="shared" si="66"/>
        <v>Gastos_Gerais</v>
      </c>
    </row>
    <row r="1207" spans="1:16" ht="24" x14ac:dyDescent="0.2">
      <c r="A1207" s="363">
        <v>1204</v>
      </c>
      <c r="B1207" s="348">
        <v>44971</v>
      </c>
      <c r="C1207" s="623">
        <v>44958</v>
      </c>
      <c r="D1207" s="350" t="s">
        <v>107</v>
      </c>
      <c r="E1207" s="350" t="s">
        <v>334</v>
      </c>
      <c r="F1207" s="351">
        <v>120</v>
      </c>
      <c r="G1207" s="350" t="s">
        <v>1840</v>
      </c>
      <c r="H1207" s="350" t="s">
        <v>122</v>
      </c>
      <c r="I1207" s="352" t="s">
        <v>1808</v>
      </c>
      <c r="J1207" s="353" t="s">
        <v>577</v>
      </c>
      <c r="K1207" s="354" t="s">
        <v>578</v>
      </c>
      <c r="L1207" s="353">
        <v>1620005590</v>
      </c>
      <c r="M1207" s="379">
        <v>44971</v>
      </c>
      <c r="N1207" s="70">
        <f t="shared" si="64"/>
        <v>2</v>
      </c>
      <c r="O1207" s="70">
        <f t="shared" si="65"/>
        <v>2</v>
      </c>
      <c r="P1207" s="135" t="str">
        <f t="shared" si="66"/>
        <v>Gastos_Gerais</v>
      </c>
    </row>
    <row r="1208" spans="1:16" ht="24" x14ac:dyDescent="0.2">
      <c r="A1208" s="363">
        <v>1205</v>
      </c>
      <c r="B1208" s="348">
        <v>44971</v>
      </c>
      <c r="C1208" s="623">
        <v>44958</v>
      </c>
      <c r="D1208" s="350" t="s">
        <v>107</v>
      </c>
      <c r="E1208" s="350" t="s">
        <v>334</v>
      </c>
      <c r="F1208" s="351">
        <v>18.399999999999999</v>
      </c>
      <c r="G1208" s="352" t="s">
        <v>1841</v>
      </c>
      <c r="H1208" s="350" t="s">
        <v>131</v>
      </c>
      <c r="I1208" s="352" t="s">
        <v>660</v>
      </c>
      <c r="J1208" s="353" t="s">
        <v>577</v>
      </c>
      <c r="K1208" s="354" t="s">
        <v>578</v>
      </c>
      <c r="L1208" s="353">
        <v>1620005590</v>
      </c>
      <c r="M1208" s="379">
        <v>44971</v>
      </c>
      <c r="N1208" s="70">
        <f t="shared" si="64"/>
        <v>2</v>
      </c>
      <c r="O1208" s="70">
        <f t="shared" si="65"/>
        <v>2</v>
      </c>
      <c r="P1208" s="135" t="str">
        <f t="shared" si="66"/>
        <v>Gastos_Gerais</v>
      </c>
    </row>
    <row r="1209" spans="1:16" ht="36" x14ac:dyDescent="0.2">
      <c r="A1209" s="363">
        <v>1206</v>
      </c>
      <c r="B1209" s="348">
        <v>44971</v>
      </c>
      <c r="C1209" s="623">
        <v>44958</v>
      </c>
      <c r="D1209" s="350" t="s">
        <v>107</v>
      </c>
      <c r="E1209" s="350" t="s">
        <v>334</v>
      </c>
      <c r="F1209" s="351">
        <v>49</v>
      </c>
      <c r="G1209" s="352" t="s">
        <v>1842</v>
      </c>
      <c r="H1209" s="350" t="s">
        <v>128</v>
      </c>
      <c r="I1209" s="352" t="s">
        <v>1779</v>
      </c>
      <c r="J1209" s="353" t="s">
        <v>577</v>
      </c>
      <c r="K1209" s="354" t="s">
        <v>578</v>
      </c>
      <c r="L1209" s="353">
        <v>1620005590</v>
      </c>
      <c r="M1209" s="379">
        <v>44971</v>
      </c>
      <c r="N1209" s="70">
        <f t="shared" si="64"/>
        <v>2</v>
      </c>
      <c r="O1209" s="70">
        <f t="shared" si="65"/>
        <v>2</v>
      </c>
      <c r="P1209" s="135" t="str">
        <f t="shared" si="66"/>
        <v>Gastos_Gerais</v>
      </c>
    </row>
    <row r="1210" spans="1:16" ht="25.5" x14ac:dyDescent="0.2">
      <c r="A1210" s="363">
        <v>1207</v>
      </c>
      <c r="B1210" s="348">
        <v>44971</v>
      </c>
      <c r="C1210" s="623">
        <v>44958</v>
      </c>
      <c r="D1210" s="350" t="s">
        <v>96</v>
      </c>
      <c r="E1210" s="350" t="s">
        <v>179</v>
      </c>
      <c r="F1210" s="351">
        <v>371.6</v>
      </c>
      <c r="G1210" s="350" t="s">
        <v>595</v>
      </c>
      <c r="H1210" s="350" t="s">
        <v>128</v>
      </c>
      <c r="I1210" s="352" t="s">
        <v>1843</v>
      </c>
      <c r="J1210" s="353" t="s">
        <v>577</v>
      </c>
      <c r="K1210" s="354" t="s">
        <v>578</v>
      </c>
      <c r="L1210" s="353">
        <v>1620005590</v>
      </c>
      <c r="M1210" s="379">
        <v>44971</v>
      </c>
      <c r="N1210" s="70">
        <f t="shared" si="64"/>
        <v>2</v>
      </c>
      <c r="O1210" s="70">
        <f t="shared" si="65"/>
        <v>2</v>
      </c>
      <c r="P1210" s="135" t="str">
        <f t="shared" si="66"/>
        <v>Gastos_com_Pessoal</v>
      </c>
    </row>
    <row r="1211" spans="1:16" ht="25.5" x14ac:dyDescent="0.2">
      <c r="A1211" s="363">
        <v>1208</v>
      </c>
      <c r="B1211" s="348">
        <v>44971</v>
      </c>
      <c r="C1211" s="623">
        <v>44958</v>
      </c>
      <c r="D1211" s="350" t="s">
        <v>96</v>
      </c>
      <c r="E1211" s="350" t="s">
        <v>181</v>
      </c>
      <c r="F1211" s="351">
        <v>1970.45</v>
      </c>
      <c r="G1211" s="350" t="s">
        <v>597</v>
      </c>
      <c r="H1211" s="350" t="s">
        <v>128</v>
      </c>
      <c r="I1211" s="352" t="s">
        <v>1843</v>
      </c>
      <c r="J1211" s="353" t="s">
        <v>577</v>
      </c>
      <c r="K1211" s="354" t="s">
        <v>578</v>
      </c>
      <c r="L1211" s="353">
        <v>1620005590</v>
      </c>
      <c r="M1211" s="379">
        <v>44971</v>
      </c>
      <c r="N1211" s="70">
        <f t="shared" si="64"/>
        <v>2</v>
      </c>
      <c r="O1211" s="70">
        <f t="shared" si="65"/>
        <v>2</v>
      </c>
      <c r="P1211" s="135" t="str">
        <f t="shared" si="66"/>
        <v>Gastos_com_Pessoal</v>
      </c>
    </row>
    <row r="1212" spans="1:16" ht="25.5" x14ac:dyDescent="0.2">
      <c r="A1212" s="363">
        <v>1209</v>
      </c>
      <c r="B1212" s="359">
        <v>44971</v>
      </c>
      <c r="C1212" s="349">
        <v>44958</v>
      </c>
      <c r="D1212" s="352" t="s">
        <v>96</v>
      </c>
      <c r="E1212" s="350" t="s">
        <v>183</v>
      </c>
      <c r="F1212" s="361">
        <v>656.82</v>
      </c>
      <c r="G1212" s="352" t="s">
        <v>598</v>
      </c>
      <c r="H1212" s="350" t="s">
        <v>128</v>
      </c>
      <c r="I1212" s="352" t="s">
        <v>1843</v>
      </c>
      <c r="J1212" s="353" t="s">
        <v>577</v>
      </c>
      <c r="K1212" s="354" t="s">
        <v>578</v>
      </c>
      <c r="L1212" s="353">
        <v>1620005590</v>
      </c>
      <c r="M1212" s="379">
        <v>44971</v>
      </c>
      <c r="N1212" s="70">
        <f t="shared" si="64"/>
        <v>2</v>
      </c>
      <c r="O1212" s="70">
        <f t="shared" si="65"/>
        <v>2</v>
      </c>
      <c r="P1212" s="135" t="str">
        <f t="shared" si="66"/>
        <v>Gastos_com_Pessoal</v>
      </c>
    </row>
    <row r="1213" spans="1:16" ht="36" x14ac:dyDescent="0.2">
      <c r="A1213" s="363">
        <v>1210</v>
      </c>
      <c r="B1213" s="348">
        <v>44971</v>
      </c>
      <c r="C1213" s="623">
        <v>44958</v>
      </c>
      <c r="D1213" s="350" t="s">
        <v>96</v>
      </c>
      <c r="E1213" s="350" t="s">
        <v>185</v>
      </c>
      <c r="F1213" s="351">
        <v>2764.83</v>
      </c>
      <c r="G1213" s="350" t="s">
        <v>599</v>
      </c>
      <c r="H1213" s="350" t="s">
        <v>128</v>
      </c>
      <c r="I1213" s="352" t="s">
        <v>1843</v>
      </c>
      <c r="J1213" s="353" t="s">
        <v>577</v>
      </c>
      <c r="K1213" s="354" t="s">
        <v>578</v>
      </c>
      <c r="L1213" s="353">
        <v>1620005590</v>
      </c>
      <c r="M1213" s="379">
        <v>44971</v>
      </c>
      <c r="N1213" s="70">
        <f t="shared" si="64"/>
        <v>2</v>
      </c>
      <c r="O1213" s="70">
        <f t="shared" si="65"/>
        <v>2</v>
      </c>
      <c r="P1213" s="135" t="str">
        <f t="shared" si="66"/>
        <v>Gastos_com_Pessoal</v>
      </c>
    </row>
    <row r="1214" spans="1:16" ht="25.5" x14ac:dyDescent="0.2">
      <c r="A1214" s="363">
        <v>1211</v>
      </c>
      <c r="B1214" s="348">
        <v>44971</v>
      </c>
      <c r="C1214" s="623">
        <v>44958</v>
      </c>
      <c r="D1214" s="350" t="s">
        <v>96</v>
      </c>
      <c r="E1214" s="350" t="s">
        <v>179</v>
      </c>
      <c r="F1214" s="351">
        <v>506.92</v>
      </c>
      <c r="G1214" s="350" t="s">
        <v>595</v>
      </c>
      <c r="H1214" s="350" t="s">
        <v>128</v>
      </c>
      <c r="I1214" s="352" t="s">
        <v>1844</v>
      </c>
      <c r="J1214" s="353" t="s">
        <v>577</v>
      </c>
      <c r="K1214" s="354" t="s">
        <v>578</v>
      </c>
      <c r="L1214" s="353">
        <v>1620005590</v>
      </c>
      <c r="M1214" s="379">
        <v>44971</v>
      </c>
      <c r="N1214" s="70">
        <f t="shared" si="64"/>
        <v>2</v>
      </c>
      <c r="O1214" s="70">
        <f t="shared" si="65"/>
        <v>2</v>
      </c>
      <c r="P1214" s="135" t="str">
        <f t="shared" si="66"/>
        <v>Gastos_com_Pessoal</v>
      </c>
    </row>
    <row r="1215" spans="1:16" ht="25.5" x14ac:dyDescent="0.2">
      <c r="A1215" s="363">
        <v>1212</v>
      </c>
      <c r="B1215" s="348">
        <v>44971</v>
      </c>
      <c r="C1215" s="623">
        <v>44958</v>
      </c>
      <c r="D1215" s="350" t="s">
        <v>96</v>
      </c>
      <c r="E1215" s="350" t="s">
        <v>181</v>
      </c>
      <c r="F1215" s="351">
        <v>1129.3</v>
      </c>
      <c r="G1215" s="380" t="s">
        <v>597</v>
      </c>
      <c r="H1215" s="350" t="s">
        <v>128</v>
      </c>
      <c r="I1215" s="352" t="s">
        <v>1844</v>
      </c>
      <c r="J1215" s="353" t="s">
        <v>577</v>
      </c>
      <c r="K1215" s="354" t="s">
        <v>578</v>
      </c>
      <c r="L1215" s="353">
        <v>1620005590</v>
      </c>
      <c r="M1215" s="379">
        <v>44971</v>
      </c>
      <c r="N1215" s="70">
        <f t="shared" si="64"/>
        <v>2</v>
      </c>
      <c r="O1215" s="70">
        <f t="shared" si="65"/>
        <v>2</v>
      </c>
      <c r="P1215" s="135" t="str">
        <f t="shared" si="66"/>
        <v>Gastos_com_Pessoal</v>
      </c>
    </row>
    <row r="1216" spans="1:16" ht="25.5" x14ac:dyDescent="0.2">
      <c r="A1216" s="363">
        <v>1213</v>
      </c>
      <c r="B1216" s="348">
        <v>44971</v>
      </c>
      <c r="C1216" s="623">
        <v>44958</v>
      </c>
      <c r="D1216" s="350" t="s">
        <v>96</v>
      </c>
      <c r="E1216" s="350" t="s">
        <v>183</v>
      </c>
      <c r="F1216" s="351">
        <v>376.43</v>
      </c>
      <c r="G1216" s="352" t="s">
        <v>598</v>
      </c>
      <c r="H1216" s="350" t="s">
        <v>128</v>
      </c>
      <c r="I1216" s="352" t="s">
        <v>1844</v>
      </c>
      <c r="J1216" s="353" t="s">
        <v>577</v>
      </c>
      <c r="K1216" s="354" t="s">
        <v>578</v>
      </c>
      <c r="L1216" s="353">
        <v>1620005590</v>
      </c>
      <c r="M1216" s="379">
        <v>44971</v>
      </c>
      <c r="N1216" s="70">
        <f t="shared" si="64"/>
        <v>2</v>
      </c>
      <c r="O1216" s="70">
        <f t="shared" si="65"/>
        <v>2</v>
      </c>
      <c r="P1216" s="135" t="str">
        <f t="shared" si="66"/>
        <v>Gastos_com_Pessoal</v>
      </c>
    </row>
    <row r="1217" spans="1:16" ht="36" x14ac:dyDescent="0.2">
      <c r="A1217" s="363">
        <v>1214</v>
      </c>
      <c r="B1217" s="348">
        <v>44971</v>
      </c>
      <c r="C1217" s="623">
        <v>44958</v>
      </c>
      <c r="D1217" s="350" t="s">
        <v>96</v>
      </c>
      <c r="E1217" s="350" t="s">
        <v>185</v>
      </c>
      <c r="F1217" s="351">
        <v>3099.39</v>
      </c>
      <c r="G1217" s="352" t="s">
        <v>599</v>
      </c>
      <c r="H1217" s="350" t="s">
        <v>128</v>
      </c>
      <c r="I1217" s="352" t="s">
        <v>1844</v>
      </c>
      <c r="J1217" s="354" t="s">
        <v>577</v>
      </c>
      <c r="K1217" s="354" t="s">
        <v>578</v>
      </c>
      <c r="L1217" s="353">
        <v>1620005590</v>
      </c>
      <c r="M1217" s="379">
        <v>44971</v>
      </c>
      <c r="N1217" s="70">
        <f t="shared" si="64"/>
        <v>2</v>
      </c>
      <c r="O1217" s="70">
        <f t="shared" si="65"/>
        <v>2</v>
      </c>
      <c r="P1217" s="135" t="str">
        <f t="shared" si="66"/>
        <v>Gastos_com_Pessoal</v>
      </c>
    </row>
    <row r="1218" spans="1:16" ht="25.5" x14ac:dyDescent="0.2">
      <c r="A1218" s="363">
        <v>1215</v>
      </c>
      <c r="B1218" s="348">
        <v>44971</v>
      </c>
      <c r="C1218" s="623">
        <v>44958</v>
      </c>
      <c r="D1218" s="350" t="s">
        <v>96</v>
      </c>
      <c r="E1218" s="350" t="s">
        <v>183</v>
      </c>
      <c r="F1218" s="351">
        <v>1609.41</v>
      </c>
      <c r="G1218" s="350" t="s">
        <v>1845</v>
      </c>
      <c r="H1218" s="350" t="s">
        <v>120</v>
      </c>
      <c r="I1218" s="352" t="s">
        <v>1494</v>
      </c>
      <c r="J1218" s="353" t="s">
        <v>577</v>
      </c>
      <c r="K1218" s="354" t="s">
        <v>578</v>
      </c>
      <c r="L1218" s="353">
        <v>1620005590</v>
      </c>
      <c r="M1218" s="379">
        <v>44971</v>
      </c>
      <c r="N1218" s="70">
        <f t="shared" si="64"/>
        <v>2</v>
      </c>
      <c r="O1218" s="70">
        <f t="shared" si="65"/>
        <v>2</v>
      </c>
      <c r="P1218" s="135" t="str">
        <f t="shared" si="66"/>
        <v>Gastos_com_Pessoal</v>
      </c>
    </row>
    <row r="1219" spans="1:16" ht="25.5" x14ac:dyDescent="0.2">
      <c r="A1219" s="363">
        <v>1216</v>
      </c>
      <c r="B1219" s="348">
        <v>44971</v>
      </c>
      <c r="C1219" s="623">
        <v>44958</v>
      </c>
      <c r="D1219" s="350" t="s">
        <v>96</v>
      </c>
      <c r="E1219" s="350" t="s">
        <v>181</v>
      </c>
      <c r="F1219" s="351">
        <v>3927.06</v>
      </c>
      <c r="G1219" s="350" t="s">
        <v>1846</v>
      </c>
      <c r="H1219" s="350" t="s">
        <v>120</v>
      </c>
      <c r="I1219" s="352" t="s">
        <v>1494</v>
      </c>
      <c r="J1219" s="353" t="s">
        <v>577</v>
      </c>
      <c r="K1219" s="354" t="s">
        <v>578</v>
      </c>
      <c r="L1219" s="353">
        <v>1620005590</v>
      </c>
      <c r="M1219" s="379">
        <v>44971</v>
      </c>
      <c r="N1219" s="70">
        <f t="shared" si="64"/>
        <v>2</v>
      </c>
      <c r="O1219" s="70">
        <f t="shared" si="65"/>
        <v>2</v>
      </c>
      <c r="P1219" s="135" t="str">
        <f t="shared" si="66"/>
        <v>Gastos_com_Pessoal</v>
      </c>
    </row>
    <row r="1220" spans="1:16" ht="38.25" x14ac:dyDescent="0.2">
      <c r="A1220" s="363">
        <v>1217</v>
      </c>
      <c r="B1220" s="348">
        <v>44971</v>
      </c>
      <c r="C1220" s="623">
        <v>44958</v>
      </c>
      <c r="D1220" s="350" t="s">
        <v>76</v>
      </c>
      <c r="E1220" s="350" t="s">
        <v>76</v>
      </c>
      <c r="F1220" s="351">
        <v>10907.33</v>
      </c>
      <c r="G1220" s="350" t="s">
        <v>1847</v>
      </c>
      <c r="H1220" s="350" t="s">
        <v>119</v>
      </c>
      <c r="I1220" s="352" t="s">
        <v>513</v>
      </c>
      <c r="J1220" s="353" t="s">
        <v>515</v>
      </c>
      <c r="K1220" s="370" t="s">
        <v>825</v>
      </c>
      <c r="L1220" s="353" t="s">
        <v>515</v>
      </c>
      <c r="M1220" s="379">
        <v>44971</v>
      </c>
      <c r="N1220" s="70">
        <f t="shared" si="64"/>
        <v>2</v>
      </c>
      <c r="O1220" s="70">
        <f t="shared" si="65"/>
        <v>2</v>
      </c>
      <c r="P1220" s="135" t="str">
        <f t="shared" si="66"/>
        <v>Transferência_para_Reserva_de_Recursos</v>
      </c>
    </row>
    <row r="1221" spans="1:16" ht="25.5" x14ac:dyDescent="0.2">
      <c r="A1221" s="363">
        <v>1218</v>
      </c>
      <c r="B1221" s="355">
        <v>44971</v>
      </c>
      <c r="C1221" s="623">
        <v>44958</v>
      </c>
      <c r="D1221" s="350" t="s">
        <v>96</v>
      </c>
      <c r="E1221" s="350" t="s">
        <v>177</v>
      </c>
      <c r="F1221" s="351">
        <v>1907.25</v>
      </c>
      <c r="G1221" s="352" t="s">
        <v>604</v>
      </c>
      <c r="H1221" s="350" t="s">
        <v>128</v>
      </c>
      <c r="I1221" s="352" t="s">
        <v>1843</v>
      </c>
      <c r="J1221" s="353" t="s">
        <v>605</v>
      </c>
      <c r="K1221" s="354" t="s">
        <v>606</v>
      </c>
      <c r="L1221" s="353" t="s">
        <v>1848</v>
      </c>
      <c r="M1221" s="379">
        <v>44971</v>
      </c>
      <c r="N1221" s="70">
        <f t="shared" si="64"/>
        <v>2</v>
      </c>
      <c r="O1221" s="70">
        <f t="shared" si="65"/>
        <v>2</v>
      </c>
      <c r="P1221" s="135" t="str">
        <f t="shared" si="66"/>
        <v>Gastos_com_Pessoal</v>
      </c>
    </row>
    <row r="1222" spans="1:16" ht="25.5" x14ac:dyDescent="0.2">
      <c r="A1222" s="363">
        <v>1219</v>
      </c>
      <c r="B1222" s="355">
        <v>44971</v>
      </c>
      <c r="C1222" s="623">
        <v>44958</v>
      </c>
      <c r="D1222" s="350" t="s">
        <v>96</v>
      </c>
      <c r="E1222" s="350" t="s">
        <v>177</v>
      </c>
      <c r="F1222" s="351">
        <v>1505.15</v>
      </c>
      <c r="G1222" s="352" t="s">
        <v>604</v>
      </c>
      <c r="H1222" s="350" t="s">
        <v>128</v>
      </c>
      <c r="I1222" s="352" t="s">
        <v>1844</v>
      </c>
      <c r="J1222" s="353" t="s">
        <v>605</v>
      </c>
      <c r="K1222" s="354" t="s">
        <v>606</v>
      </c>
      <c r="L1222" s="353" t="s">
        <v>1849</v>
      </c>
      <c r="M1222" s="379">
        <v>44971</v>
      </c>
      <c r="N1222" s="70">
        <f t="shared" si="64"/>
        <v>2</v>
      </c>
      <c r="O1222" s="70">
        <f t="shared" si="65"/>
        <v>2</v>
      </c>
      <c r="P1222" s="135" t="str">
        <f t="shared" si="66"/>
        <v>Gastos_com_Pessoal</v>
      </c>
    </row>
    <row r="1223" spans="1:16" ht="24" x14ac:dyDescent="0.2">
      <c r="A1223" s="363">
        <v>1220</v>
      </c>
      <c r="B1223" s="348">
        <v>44972</v>
      </c>
      <c r="C1223" s="623">
        <v>44958</v>
      </c>
      <c r="D1223" s="350" t="s">
        <v>107</v>
      </c>
      <c r="E1223" s="350" t="s">
        <v>262</v>
      </c>
      <c r="F1223" s="351">
        <v>1080</v>
      </c>
      <c r="G1223" s="352" t="s">
        <v>1850</v>
      </c>
      <c r="H1223" s="350" t="s">
        <v>125</v>
      </c>
      <c r="I1223" s="352" t="s">
        <v>1851</v>
      </c>
      <c r="J1223" s="353" t="s">
        <v>559</v>
      </c>
      <c r="K1223" s="354" t="s">
        <v>420</v>
      </c>
      <c r="L1223" s="353" t="s">
        <v>1852</v>
      </c>
      <c r="M1223" s="379">
        <v>44972</v>
      </c>
      <c r="N1223" s="70">
        <f t="shared" si="64"/>
        <v>2</v>
      </c>
      <c r="O1223" s="70">
        <f t="shared" si="65"/>
        <v>2</v>
      </c>
      <c r="P1223" s="135" t="str">
        <f t="shared" si="66"/>
        <v>Gastos_Gerais</v>
      </c>
    </row>
    <row r="1224" spans="1:16" ht="24" x14ac:dyDescent="0.2">
      <c r="A1224" s="363">
        <v>1221</v>
      </c>
      <c r="B1224" s="348">
        <v>44972</v>
      </c>
      <c r="C1224" s="623">
        <v>44958</v>
      </c>
      <c r="D1224" s="350" t="s">
        <v>107</v>
      </c>
      <c r="E1224" s="350" t="s">
        <v>370</v>
      </c>
      <c r="F1224" s="351">
        <v>155</v>
      </c>
      <c r="G1224" s="350" t="s">
        <v>1853</v>
      </c>
      <c r="H1224" s="350" t="s">
        <v>125</v>
      </c>
      <c r="I1224" s="352" t="s">
        <v>1854</v>
      </c>
      <c r="J1224" s="353" t="s">
        <v>577</v>
      </c>
      <c r="K1224" s="354" t="s">
        <v>420</v>
      </c>
      <c r="L1224" s="353">
        <v>6971</v>
      </c>
      <c r="M1224" s="379">
        <v>44972</v>
      </c>
      <c r="N1224" s="70">
        <f t="shared" si="64"/>
        <v>2</v>
      </c>
      <c r="O1224" s="70">
        <f t="shared" si="65"/>
        <v>2</v>
      </c>
      <c r="P1224" s="135" t="str">
        <f t="shared" si="66"/>
        <v>Gastos_Gerais</v>
      </c>
    </row>
    <row r="1225" spans="1:16" ht="24" x14ac:dyDescent="0.2">
      <c r="A1225" s="363">
        <v>1222</v>
      </c>
      <c r="B1225" s="348">
        <v>44972</v>
      </c>
      <c r="C1225" s="623">
        <v>44958</v>
      </c>
      <c r="D1225" s="350" t="s">
        <v>107</v>
      </c>
      <c r="E1225" s="350" t="s">
        <v>358</v>
      </c>
      <c r="F1225" s="351">
        <v>84.83</v>
      </c>
      <c r="G1225" s="350" t="s">
        <v>806</v>
      </c>
      <c r="H1225" s="350" t="s">
        <v>122</v>
      </c>
      <c r="I1225" s="352" t="s">
        <v>1052</v>
      </c>
      <c r="J1225" s="370" t="s">
        <v>577</v>
      </c>
      <c r="K1225" s="370" t="s">
        <v>420</v>
      </c>
      <c r="L1225" s="375">
        <v>9915</v>
      </c>
      <c r="M1225" s="630">
        <v>44971</v>
      </c>
      <c r="N1225" s="70">
        <f t="shared" si="64"/>
        <v>2</v>
      </c>
      <c r="O1225" s="70">
        <f t="shared" si="65"/>
        <v>2</v>
      </c>
      <c r="P1225" s="135" t="str">
        <f t="shared" si="66"/>
        <v>Gastos_Gerais</v>
      </c>
    </row>
    <row r="1226" spans="1:16" ht="36" x14ac:dyDescent="0.2">
      <c r="A1226" s="363">
        <v>1223</v>
      </c>
      <c r="B1226" s="348">
        <v>44972</v>
      </c>
      <c r="C1226" s="623">
        <v>44958</v>
      </c>
      <c r="D1226" s="350" t="s">
        <v>96</v>
      </c>
      <c r="E1226" s="366" t="s">
        <v>196</v>
      </c>
      <c r="F1226" s="367">
        <v>119</v>
      </c>
      <c r="G1226" s="366" t="s">
        <v>737</v>
      </c>
      <c r="H1226" s="350" t="s">
        <v>124</v>
      </c>
      <c r="I1226" s="352" t="s">
        <v>683</v>
      </c>
      <c r="J1226" s="353" t="s">
        <v>559</v>
      </c>
      <c r="K1226" s="354" t="s">
        <v>420</v>
      </c>
      <c r="L1226" s="353">
        <v>198073</v>
      </c>
      <c r="M1226" s="379">
        <v>44973</v>
      </c>
      <c r="N1226" s="70">
        <f t="shared" si="64"/>
        <v>2</v>
      </c>
      <c r="O1226" s="70">
        <f t="shared" si="65"/>
        <v>2</v>
      </c>
      <c r="P1226" s="135" t="str">
        <f t="shared" si="66"/>
        <v>Gastos_com_Pessoal</v>
      </c>
    </row>
    <row r="1227" spans="1:16" ht="36" x14ac:dyDescent="0.2">
      <c r="A1227" s="363">
        <v>1224</v>
      </c>
      <c r="B1227" s="348">
        <v>44972</v>
      </c>
      <c r="C1227" s="623">
        <v>44958</v>
      </c>
      <c r="D1227" s="350" t="s">
        <v>107</v>
      </c>
      <c r="E1227" s="366" t="s">
        <v>334</v>
      </c>
      <c r="F1227" s="367">
        <v>185</v>
      </c>
      <c r="G1227" s="366" t="s">
        <v>1855</v>
      </c>
      <c r="H1227" s="350" t="s">
        <v>120</v>
      </c>
      <c r="I1227" s="352" t="s">
        <v>1856</v>
      </c>
      <c r="J1227" s="353" t="s">
        <v>559</v>
      </c>
      <c r="K1227" s="354" t="s">
        <v>420</v>
      </c>
      <c r="L1227" s="353">
        <v>5773</v>
      </c>
      <c r="M1227" s="379">
        <v>44964</v>
      </c>
      <c r="N1227" s="70">
        <f t="shared" si="64"/>
        <v>2</v>
      </c>
      <c r="O1227" s="70">
        <f t="shared" si="65"/>
        <v>2</v>
      </c>
      <c r="P1227" s="135" t="str">
        <f t="shared" si="66"/>
        <v>Gastos_Gerais</v>
      </c>
    </row>
    <row r="1228" spans="1:16" ht="36" x14ac:dyDescent="0.2">
      <c r="A1228" s="363">
        <v>1225</v>
      </c>
      <c r="B1228" s="348">
        <v>44972</v>
      </c>
      <c r="C1228" s="623">
        <v>44958</v>
      </c>
      <c r="D1228" s="350" t="s">
        <v>107</v>
      </c>
      <c r="E1228" s="366" t="s">
        <v>334</v>
      </c>
      <c r="F1228" s="367">
        <v>185</v>
      </c>
      <c r="G1228" s="366" t="s">
        <v>1857</v>
      </c>
      <c r="H1228" s="350" t="s">
        <v>120</v>
      </c>
      <c r="I1228" s="352" t="s">
        <v>1856</v>
      </c>
      <c r="J1228" s="353" t="s">
        <v>559</v>
      </c>
      <c r="K1228" s="354" t="s">
        <v>420</v>
      </c>
      <c r="L1228" s="353">
        <v>5772</v>
      </c>
      <c r="M1228" s="379">
        <v>44964</v>
      </c>
      <c r="N1228" s="70">
        <f t="shared" si="64"/>
        <v>2</v>
      </c>
      <c r="O1228" s="70">
        <f t="shared" si="65"/>
        <v>2</v>
      </c>
      <c r="P1228" s="135" t="str">
        <f t="shared" si="66"/>
        <v>Gastos_Gerais</v>
      </c>
    </row>
    <row r="1229" spans="1:16" ht="24" x14ac:dyDescent="0.2">
      <c r="A1229" s="363">
        <v>1226</v>
      </c>
      <c r="B1229" s="348">
        <v>44972</v>
      </c>
      <c r="C1229" s="623">
        <v>44958</v>
      </c>
      <c r="D1229" s="350" t="s">
        <v>107</v>
      </c>
      <c r="E1229" s="366" t="s">
        <v>370</v>
      </c>
      <c r="F1229" s="367">
        <v>3244.25</v>
      </c>
      <c r="G1229" s="366" t="s">
        <v>1858</v>
      </c>
      <c r="H1229" s="350" t="s">
        <v>130</v>
      </c>
      <c r="I1229" s="352" t="s">
        <v>1859</v>
      </c>
      <c r="J1229" s="353" t="s">
        <v>554</v>
      </c>
      <c r="K1229" s="354" t="s">
        <v>420</v>
      </c>
      <c r="L1229" s="353">
        <v>105728</v>
      </c>
      <c r="M1229" s="379">
        <v>44959</v>
      </c>
      <c r="N1229" s="70">
        <f t="shared" si="64"/>
        <v>2</v>
      </c>
      <c r="O1229" s="70">
        <f t="shared" si="65"/>
        <v>2</v>
      </c>
      <c r="P1229" s="135" t="str">
        <f t="shared" si="66"/>
        <v>Gastos_Gerais</v>
      </c>
    </row>
    <row r="1230" spans="1:16" x14ac:dyDescent="0.2">
      <c r="A1230" s="363">
        <v>1227</v>
      </c>
      <c r="B1230" s="364">
        <v>44972</v>
      </c>
      <c r="C1230" s="622">
        <v>44958</v>
      </c>
      <c r="D1230" s="366" t="s">
        <v>107</v>
      </c>
      <c r="E1230" s="366" t="s">
        <v>368</v>
      </c>
      <c r="F1230" s="367">
        <v>1579.03</v>
      </c>
      <c r="G1230" s="366" t="s">
        <v>773</v>
      </c>
      <c r="H1230" s="366" t="s">
        <v>131</v>
      </c>
      <c r="I1230" s="368" t="s">
        <v>774</v>
      </c>
      <c r="J1230" s="369" t="s">
        <v>554</v>
      </c>
      <c r="K1230" s="370" t="s">
        <v>420</v>
      </c>
      <c r="L1230" s="369">
        <v>1468</v>
      </c>
      <c r="M1230" s="630">
        <v>44967</v>
      </c>
      <c r="N1230" s="70">
        <f t="shared" si="64"/>
        <v>2</v>
      </c>
      <c r="O1230" s="70">
        <f t="shared" si="65"/>
        <v>2</v>
      </c>
      <c r="P1230" s="135" t="str">
        <f t="shared" si="66"/>
        <v>Gastos_Gerais</v>
      </c>
    </row>
    <row r="1231" spans="1:16" ht="36" x14ac:dyDescent="0.2">
      <c r="A1231" s="363">
        <v>1228</v>
      </c>
      <c r="B1231" s="348">
        <v>44972</v>
      </c>
      <c r="C1231" s="433">
        <v>44958</v>
      </c>
      <c r="D1231" s="380" t="s">
        <v>109</v>
      </c>
      <c r="E1231" s="350" t="s">
        <v>381</v>
      </c>
      <c r="F1231" s="383">
        <v>5600</v>
      </c>
      <c r="G1231" s="380" t="s">
        <v>1860</v>
      </c>
      <c r="H1231" s="350" t="s">
        <v>127</v>
      </c>
      <c r="I1231" s="352" t="s">
        <v>1861</v>
      </c>
      <c r="J1231" s="353" t="s">
        <v>554</v>
      </c>
      <c r="K1231" s="354" t="s">
        <v>420</v>
      </c>
      <c r="L1231" s="353">
        <v>45646</v>
      </c>
      <c r="M1231" s="379">
        <v>44958</v>
      </c>
      <c r="N1231" s="70">
        <f t="shared" si="64"/>
        <v>2</v>
      </c>
      <c r="O1231" s="70">
        <f t="shared" si="65"/>
        <v>2</v>
      </c>
      <c r="P1231" s="135" t="str">
        <f t="shared" si="66"/>
        <v>Aquisição_de_Bens_Permanentes</v>
      </c>
    </row>
    <row r="1232" spans="1:16" ht="24" x14ac:dyDescent="0.2">
      <c r="A1232" s="363">
        <v>1229</v>
      </c>
      <c r="B1232" s="348">
        <v>44972</v>
      </c>
      <c r="C1232" s="623">
        <v>44958</v>
      </c>
      <c r="D1232" s="350" t="s">
        <v>107</v>
      </c>
      <c r="E1232" s="350" t="s">
        <v>250</v>
      </c>
      <c r="F1232" s="351">
        <v>1550</v>
      </c>
      <c r="G1232" s="350" t="s">
        <v>951</v>
      </c>
      <c r="H1232" s="350" t="s">
        <v>119</v>
      </c>
      <c r="I1232" s="352" t="s">
        <v>952</v>
      </c>
      <c r="J1232" s="353" t="s">
        <v>554</v>
      </c>
      <c r="K1232" s="354" t="s">
        <v>420</v>
      </c>
      <c r="L1232" s="353">
        <v>525363</v>
      </c>
      <c r="M1232" s="379">
        <v>45261</v>
      </c>
      <c r="N1232" s="70">
        <f t="shared" si="64"/>
        <v>2</v>
      </c>
      <c r="O1232" s="70">
        <f t="shared" si="65"/>
        <v>2</v>
      </c>
      <c r="P1232" s="135" t="str">
        <f t="shared" si="66"/>
        <v>Gastos_Gerais</v>
      </c>
    </row>
    <row r="1233" spans="1:16" ht="36" x14ac:dyDescent="0.2">
      <c r="A1233" s="363">
        <v>1230</v>
      </c>
      <c r="B1233" s="348">
        <v>44972</v>
      </c>
      <c r="C1233" s="623">
        <v>44927</v>
      </c>
      <c r="D1233" s="350" t="s">
        <v>109</v>
      </c>
      <c r="E1233" s="350" t="s">
        <v>377</v>
      </c>
      <c r="F1233" s="383">
        <v>1029</v>
      </c>
      <c r="G1233" s="350" t="s">
        <v>1862</v>
      </c>
      <c r="H1233" s="350" t="s">
        <v>127</v>
      </c>
      <c r="I1233" s="352" t="s">
        <v>1863</v>
      </c>
      <c r="J1233" s="353" t="s">
        <v>554</v>
      </c>
      <c r="K1233" s="354" t="s">
        <v>420</v>
      </c>
      <c r="L1233" s="353">
        <v>251895</v>
      </c>
      <c r="M1233" s="379">
        <v>44943</v>
      </c>
      <c r="N1233" s="70">
        <f t="shared" si="64"/>
        <v>2</v>
      </c>
      <c r="O1233" s="70">
        <f t="shared" si="65"/>
        <v>1</v>
      </c>
      <c r="P1233" s="135" t="str">
        <f t="shared" si="66"/>
        <v>Aquisição_de_Bens_Permanentes</v>
      </c>
    </row>
    <row r="1234" spans="1:16" ht="25.5" x14ac:dyDescent="0.2">
      <c r="A1234" s="363">
        <v>1231</v>
      </c>
      <c r="B1234" s="348">
        <v>44972</v>
      </c>
      <c r="C1234" s="623">
        <v>44958</v>
      </c>
      <c r="D1234" s="350" t="s">
        <v>96</v>
      </c>
      <c r="E1234" s="350" t="s">
        <v>179</v>
      </c>
      <c r="F1234" s="351">
        <v>182.44</v>
      </c>
      <c r="G1234" s="352" t="s">
        <v>595</v>
      </c>
      <c r="H1234" s="350" t="s">
        <v>122</v>
      </c>
      <c r="I1234" s="352" t="s">
        <v>1864</v>
      </c>
      <c r="J1234" s="353" t="s">
        <v>577</v>
      </c>
      <c r="K1234" s="354" t="s">
        <v>578</v>
      </c>
      <c r="L1234" s="353">
        <v>362280718</v>
      </c>
      <c r="M1234" s="379">
        <v>44972</v>
      </c>
      <c r="N1234" s="70">
        <f t="shared" si="64"/>
        <v>2</v>
      </c>
      <c r="O1234" s="70">
        <f t="shared" si="65"/>
        <v>2</v>
      </c>
      <c r="P1234" s="135" t="str">
        <f t="shared" si="66"/>
        <v>Gastos_com_Pessoal</v>
      </c>
    </row>
    <row r="1235" spans="1:16" s="319" customFormat="1" ht="25.5" x14ac:dyDescent="0.2">
      <c r="A1235" s="363">
        <v>1232</v>
      </c>
      <c r="B1235" s="359">
        <v>44972</v>
      </c>
      <c r="C1235" s="623">
        <v>44958</v>
      </c>
      <c r="D1235" s="352" t="s">
        <v>96</v>
      </c>
      <c r="E1235" s="352" t="s">
        <v>181</v>
      </c>
      <c r="F1235" s="361">
        <v>2340.29</v>
      </c>
      <c r="G1235" s="352" t="s">
        <v>597</v>
      </c>
      <c r="H1235" s="352" t="s">
        <v>122</v>
      </c>
      <c r="I1235" s="352" t="s">
        <v>1864</v>
      </c>
      <c r="J1235" s="354" t="s">
        <v>577</v>
      </c>
      <c r="K1235" s="354" t="s">
        <v>578</v>
      </c>
      <c r="L1235" s="354">
        <v>362280718</v>
      </c>
      <c r="M1235" s="376">
        <v>44972</v>
      </c>
      <c r="N1235" s="70">
        <f t="shared" si="64"/>
        <v>2</v>
      </c>
      <c r="O1235" s="70">
        <f t="shared" si="65"/>
        <v>2</v>
      </c>
      <c r="P1235" s="135" t="str">
        <f t="shared" si="66"/>
        <v>Gastos_com_Pessoal</v>
      </c>
    </row>
    <row r="1236" spans="1:16" ht="25.5" x14ac:dyDescent="0.2">
      <c r="A1236" s="363">
        <v>1233</v>
      </c>
      <c r="B1236" s="348">
        <v>44972</v>
      </c>
      <c r="C1236" s="623">
        <v>44958</v>
      </c>
      <c r="D1236" s="350" t="s">
        <v>96</v>
      </c>
      <c r="E1236" s="350" t="s">
        <v>183</v>
      </c>
      <c r="F1236" s="351">
        <v>780.09</v>
      </c>
      <c r="G1236" s="350" t="s">
        <v>598</v>
      </c>
      <c r="H1236" s="350" t="s">
        <v>122</v>
      </c>
      <c r="I1236" s="352" t="s">
        <v>1864</v>
      </c>
      <c r="J1236" s="353" t="s">
        <v>577</v>
      </c>
      <c r="K1236" s="354" t="s">
        <v>578</v>
      </c>
      <c r="L1236" s="353">
        <v>362280718</v>
      </c>
      <c r="M1236" s="379">
        <v>44972</v>
      </c>
      <c r="N1236" s="70">
        <f t="shared" si="64"/>
        <v>2</v>
      </c>
      <c r="O1236" s="70">
        <f t="shared" si="65"/>
        <v>2</v>
      </c>
      <c r="P1236" s="135" t="str">
        <f t="shared" si="66"/>
        <v>Gastos_com_Pessoal</v>
      </c>
    </row>
    <row r="1237" spans="1:16" ht="36" x14ac:dyDescent="0.2">
      <c r="A1237" s="363">
        <v>1234</v>
      </c>
      <c r="B1237" s="387">
        <v>44972</v>
      </c>
      <c r="C1237" s="349">
        <v>44958</v>
      </c>
      <c r="D1237" s="368" t="s">
        <v>96</v>
      </c>
      <c r="E1237" s="368" t="s">
        <v>185</v>
      </c>
      <c r="F1237" s="373">
        <v>3237.75</v>
      </c>
      <c r="G1237" s="350" t="s">
        <v>599</v>
      </c>
      <c r="H1237" s="368" t="s">
        <v>122</v>
      </c>
      <c r="I1237" s="368" t="s">
        <v>1864</v>
      </c>
      <c r="J1237" s="369" t="s">
        <v>577</v>
      </c>
      <c r="K1237" s="370" t="s">
        <v>578</v>
      </c>
      <c r="L1237" s="369">
        <v>362280718</v>
      </c>
      <c r="M1237" s="379">
        <v>44972</v>
      </c>
      <c r="N1237" s="70">
        <f t="shared" si="64"/>
        <v>2</v>
      </c>
      <c r="O1237" s="70">
        <f t="shared" si="65"/>
        <v>2</v>
      </c>
      <c r="P1237" s="135" t="str">
        <f t="shared" si="66"/>
        <v>Gastos_com_Pessoal</v>
      </c>
    </row>
    <row r="1238" spans="1:16" ht="25.5" x14ac:dyDescent="0.2">
      <c r="A1238" s="363">
        <v>1235</v>
      </c>
      <c r="B1238" s="348">
        <v>44972</v>
      </c>
      <c r="C1238" s="623">
        <v>44958</v>
      </c>
      <c r="D1238" s="350" t="s">
        <v>96</v>
      </c>
      <c r="E1238" s="350" t="s">
        <v>179</v>
      </c>
      <c r="F1238" s="351">
        <v>903.1</v>
      </c>
      <c r="G1238" s="350" t="s">
        <v>595</v>
      </c>
      <c r="H1238" s="350" t="s">
        <v>127</v>
      </c>
      <c r="I1238" s="352" t="s">
        <v>1865</v>
      </c>
      <c r="J1238" s="353" t="s">
        <v>577</v>
      </c>
      <c r="K1238" s="354" t="s">
        <v>578</v>
      </c>
      <c r="L1238" s="353">
        <v>362280718</v>
      </c>
      <c r="M1238" s="379">
        <v>44972</v>
      </c>
      <c r="N1238" s="70">
        <f t="shared" si="64"/>
        <v>2</v>
      </c>
      <c r="O1238" s="70">
        <f t="shared" si="65"/>
        <v>2</v>
      </c>
      <c r="P1238" s="135" t="str">
        <f t="shared" si="66"/>
        <v>Gastos_com_Pessoal</v>
      </c>
    </row>
    <row r="1239" spans="1:16" ht="25.5" x14ac:dyDescent="0.2">
      <c r="A1239" s="363">
        <v>1236</v>
      </c>
      <c r="B1239" s="364">
        <v>44972</v>
      </c>
      <c r="C1239" s="622">
        <v>44958</v>
      </c>
      <c r="D1239" s="366" t="s">
        <v>96</v>
      </c>
      <c r="E1239" s="366" t="s">
        <v>181</v>
      </c>
      <c r="F1239" s="367">
        <v>3332.8</v>
      </c>
      <c r="G1239" s="366" t="s">
        <v>597</v>
      </c>
      <c r="H1239" s="350" t="s">
        <v>127</v>
      </c>
      <c r="I1239" s="368" t="s">
        <v>1865</v>
      </c>
      <c r="J1239" s="369" t="s">
        <v>577</v>
      </c>
      <c r="K1239" s="370" t="s">
        <v>578</v>
      </c>
      <c r="L1239" s="353">
        <v>362280718</v>
      </c>
      <c r="M1239" s="379">
        <v>44972</v>
      </c>
      <c r="N1239" s="70">
        <f t="shared" si="64"/>
        <v>2</v>
      </c>
      <c r="O1239" s="70">
        <f t="shared" si="65"/>
        <v>2</v>
      </c>
      <c r="P1239" s="135" t="str">
        <f t="shared" si="66"/>
        <v>Gastos_com_Pessoal</v>
      </c>
    </row>
    <row r="1240" spans="1:16" ht="25.5" x14ac:dyDescent="0.2">
      <c r="A1240" s="363">
        <v>1237</v>
      </c>
      <c r="B1240" s="359">
        <v>44972</v>
      </c>
      <c r="C1240" s="349">
        <v>44958</v>
      </c>
      <c r="D1240" s="352" t="s">
        <v>96</v>
      </c>
      <c r="E1240" s="352" t="s">
        <v>183</v>
      </c>
      <c r="F1240" s="361">
        <v>1110.93</v>
      </c>
      <c r="G1240" s="352" t="s">
        <v>598</v>
      </c>
      <c r="H1240" s="350" t="s">
        <v>127</v>
      </c>
      <c r="I1240" s="352" t="s">
        <v>1865</v>
      </c>
      <c r="J1240" s="353" t="s">
        <v>577</v>
      </c>
      <c r="K1240" s="354" t="s">
        <v>578</v>
      </c>
      <c r="L1240" s="353">
        <v>362280718</v>
      </c>
      <c r="M1240" s="379">
        <v>44972</v>
      </c>
      <c r="N1240" s="70">
        <f t="shared" si="64"/>
        <v>2</v>
      </c>
      <c r="O1240" s="70">
        <f t="shared" si="65"/>
        <v>2</v>
      </c>
      <c r="P1240" s="135" t="str">
        <f t="shared" si="66"/>
        <v>Gastos_com_Pessoal</v>
      </c>
    </row>
    <row r="1241" spans="1:16" ht="36" x14ac:dyDescent="0.2">
      <c r="A1241" s="363">
        <v>1238</v>
      </c>
      <c r="B1241" s="348">
        <v>44972</v>
      </c>
      <c r="C1241" s="623">
        <v>44958</v>
      </c>
      <c r="D1241" s="350" t="s">
        <v>96</v>
      </c>
      <c r="E1241" s="350" t="s">
        <v>185</v>
      </c>
      <c r="F1241" s="351">
        <v>4953.66</v>
      </c>
      <c r="G1241" s="350" t="s">
        <v>599</v>
      </c>
      <c r="H1241" s="350" t="s">
        <v>127</v>
      </c>
      <c r="I1241" s="352" t="s">
        <v>1865</v>
      </c>
      <c r="J1241" s="353" t="s">
        <v>577</v>
      </c>
      <c r="K1241" s="354" t="s">
        <v>578</v>
      </c>
      <c r="L1241" s="353">
        <v>362280718</v>
      </c>
      <c r="M1241" s="379">
        <v>44972</v>
      </c>
      <c r="N1241" s="70">
        <f t="shared" si="64"/>
        <v>2</v>
      </c>
      <c r="O1241" s="70">
        <f t="shared" si="65"/>
        <v>2</v>
      </c>
      <c r="P1241" s="135" t="str">
        <f t="shared" si="66"/>
        <v>Gastos_com_Pessoal</v>
      </c>
    </row>
    <row r="1242" spans="1:16" ht="25.5" x14ac:dyDescent="0.2">
      <c r="A1242" s="363">
        <v>1239</v>
      </c>
      <c r="B1242" s="364">
        <v>44972</v>
      </c>
      <c r="C1242" s="622">
        <v>44958</v>
      </c>
      <c r="D1242" s="366" t="s">
        <v>96</v>
      </c>
      <c r="E1242" s="366" t="s">
        <v>179</v>
      </c>
      <c r="F1242" s="367">
        <v>669.04</v>
      </c>
      <c r="G1242" s="366" t="s">
        <v>595</v>
      </c>
      <c r="H1242" s="366" t="s">
        <v>122</v>
      </c>
      <c r="I1242" s="368" t="s">
        <v>1866</v>
      </c>
      <c r="J1242" s="369" t="s">
        <v>577</v>
      </c>
      <c r="K1242" s="354" t="s">
        <v>578</v>
      </c>
      <c r="L1242" s="353">
        <v>362280718</v>
      </c>
      <c r="M1242" s="379">
        <v>44972</v>
      </c>
      <c r="N1242" s="70">
        <f t="shared" si="64"/>
        <v>2</v>
      </c>
      <c r="O1242" s="70">
        <f t="shared" si="65"/>
        <v>2</v>
      </c>
      <c r="P1242" s="135" t="str">
        <f t="shared" si="66"/>
        <v>Gastos_com_Pessoal</v>
      </c>
    </row>
    <row r="1243" spans="1:16" ht="25.5" x14ac:dyDescent="0.2">
      <c r="A1243" s="363">
        <v>1240</v>
      </c>
      <c r="B1243" s="348">
        <v>44972</v>
      </c>
      <c r="C1243" s="623">
        <v>44958</v>
      </c>
      <c r="D1243" s="350" t="s">
        <v>96</v>
      </c>
      <c r="E1243" s="350" t="s">
        <v>181</v>
      </c>
      <c r="F1243" s="351">
        <v>4785.04</v>
      </c>
      <c r="G1243" s="350" t="s">
        <v>597</v>
      </c>
      <c r="H1243" s="366" t="s">
        <v>122</v>
      </c>
      <c r="I1243" s="352" t="s">
        <v>1866</v>
      </c>
      <c r="J1243" s="353" t="s">
        <v>577</v>
      </c>
      <c r="K1243" s="354" t="s">
        <v>578</v>
      </c>
      <c r="L1243" s="353">
        <v>362280718</v>
      </c>
      <c r="M1243" s="379">
        <v>44972</v>
      </c>
      <c r="N1243" s="70">
        <f t="shared" si="64"/>
        <v>2</v>
      </c>
      <c r="O1243" s="70">
        <f t="shared" si="65"/>
        <v>2</v>
      </c>
      <c r="P1243" s="135" t="str">
        <f t="shared" si="66"/>
        <v>Gastos_com_Pessoal</v>
      </c>
    </row>
    <row r="1244" spans="1:16" ht="25.5" x14ac:dyDescent="0.2">
      <c r="A1244" s="363">
        <v>1241</v>
      </c>
      <c r="B1244" s="348">
        <v>44972</v>
      </c>
      <c r="C1244" s="623">
        <v>44958</v>
      </c>
      <c r="D1244" s="350" t="s">
        <v>96</v>
      </c>
      <c r="E1244" s="350" t="s">
        <v>183</v>
      </c>
      <c r="F1244" s="351">
        <v>1595.02</v>
      </c>
      <c r="G1244" s="350" t="s">
        <v>598</v>
      </c>
      <c r="H1244" s="366" t="s">
        <v>122</v>
      </c>
      <c r="I1244" s="352" t="s">
        <v>1866</v>
      </c>
      <c r="J1244" s="353" t="s">
        <v>577</v>
      </c>
      <c r="K1244" s="354" t="s">
        <v>578</v>
      </c>
      <c r="L1244" s="353">
        <v>362280718</v>
      </c>
      <c r="M1244" s="379">
        <v>44972</v>
      </c>
      <c r="N1244" s="70">
        <f t="shared" si="64"/>
        <v>2</v>
      </c>
      <c r="O1244" s="70">
        <f t="shared" si="65"/>
        <v>2</v>
      </c>
      <c r="P1244" s="135" t="str">
        <f t="shared" si="66"/>
        <v>Gastos_com_Pessoal</v>
      </c>
    </row>
    <row r="1245" spans="1:16" ht="36" x14ac:dyDescent="0.2">
      <c r="A1245" s="363">
        <v>1242</v>
      </c>
      <c r="B1245" s="348">
        <v>44972</v>
      </c>
      <c r="C1245" s="623">
        <v>44958</v>
      </c>
      <c r="D1245" s="350" t="s">
        <v>96</v>
      </c>
      <c r="E1245" s="350" t="s">
        <v>185</v>
      </c>
      <c r="F1245" s="383">
        <v>5721.03</v>
      </c>
      <c r="G1245" s="350" t="s">
        <v>599</v>
      </c>
      <c r="H1245" s="366" t="s">
        <v>122</v>
      </c>
      <c r="I1245" s="352" t="s">
        <v>1866</v>
      </c>
      <c r="J1245" s="353" t="s">
        <v>577</v>
      </c>
      <c r="K1245" s="354" t="s">
        <v>578</v>
      </c>
      <c r="L1245" s="353">
        <v>362280718</v>
      </c>
      <c r="M1245" s="379">
        <v>44972</v>
      </c>
      <c r="N1245" s="70">
        <f t="shared" si="64"/>
        <v>2</v>
      </c>
      <c r="O1245" s="70">
        <f t="shared" si="65"/>
        <v>2</v>
      </c>
      <c r="P1245" s="135" t="str">
        <f t="shared" si="66"/>
        <v>Gastos_com_Pessoal</v>
      </c>
    </row>
    <row r="1246" spans="1:16" ht="36" x14ac:dyDescent="0.2">
      <c r="A1246" s="363">
        <v>1243</v>
      </c>
      <c r="B1246" s="348">
        <v>44972</v>
      </c>
      <c r="C1246" s="623">
        <v>44958</v>
      </c>
      <c r="D1246" s="350" t="s">
        <v>96</v>
      </c>
      <c r="E1246" s="350" t="s">
        <v>185</v>
      </c>
      <c r="F1246" s="351">
        <v>2.14</v>
      </c>
      <c r="G1246" s="350" t="s">
        <v>599</v>
      </c>
      <c r="H1246" s="350" t="s">
        <v>125</v>
      </c>
      <c r="I1246" s="352" t="s">
        <v>1867</v>
      </c>
      <c r="J1246" s="353" t="s">
        <v>577</v>
      </c>
      <c r="K1246" s="354" t="s">
        <v>578</v>
      </c>
      <c r="L1246" s="353">
        <v>362280718</v>
      </c>
      <c r="M1246" s="379">
        <v>44972</v>
      </c>
      <c r="N1246" s="70">
        <f t="shared" si="64"/>
        <v>2</v>
      </c>
      <c r="O1246" s="70">
        <f t="shared" si="65"/>
        <v>2</v>
      </c>
      <c r="P1246" s="135" t="str">
        <f t="shared" si="66"/>
        <v>Gastos_com_Pessoal</v>
      </c>
    </row>
    <row r="1247" spans="1:16" ht="25.5" x14ac:dyDescent="0.2">
      <c r="A1247" s="363">
        <v>1244</v>
      </c>
      <c r="B1247" s="348">
        <v>44972</v>
      </c>
      <c r="C1247" s="623">
        <v>44958</v>
      </c>
      <c r="D1247" s="350" t="s">
        <v>96</v>
      </c>
      <c r="E1247" s="350" t="s">
        <v>179</v>
      </c>
      <c r="F1247" s="351">
        <v>514.47</v>
      </c>
      <c r="G1247" s="350" t="s">
        <v>595</v>
      </c>
      <c r="H1247" s="350" t="s">
        <v>120</v>
      </c>
      <c r="I1247" s="352" t="s">
        <v>1868</v>
      </c>
      <c r="J1247" s="353" t="s">
        <v>577</v>
      </c>
      <c r="K1247" s="354" t="s">
        <v>578</v>
      </c>
      <c r="L1247" s="353">
        <v>362280718</v>
      </c>
      <c r="M1247" s="379">
        <v>44972</v>
      </c>
      <c r="N1247" s="70">
        <f t="shared" si="64"/>
        <v>2</v>
      </c>
      <c r="O1247" s="70">
        <f t="shared" si="65"/>
        <v>2</v>
      </c>
      <c r="P1247" s="135" t="str">
        <f t="shared" si="66"/>
        <v>Gastos_com_Pessoal</v>
      </c>
    </row>
    <row r="1248" spans="1:16" ht="25.5" x14ac:dyDescent="0.2">
      <c r="A1248" s="363">
        <v>1245</v>
      </c>
      <c r="B1248" s="348">
        <v>44972</v>
      </c>
      <c r="C1248" s="623">
        <v>44958</v>
      </c>
      <c r="D1248" s="350" t="s">
        <v>96</v>
      </c>
      <c r="E1248" s="350" t="s">
        <v>181</v>
      </c>
      <c r="F1248" s="351">
        <v>2057.86</v>
      </c>
      <c r="G1248" s="350" t="s">
        <v>597</v>
      </c>
      <c r="H1248" s="350" t="s">
        <v>120</v>
      </c>
      <c r="I1248" s="352" t="s">
        <v>1868</v>
      </c>
      <c r="J1248" s="353" t="s">
        <v>577</v>
      </c>
      <c r="K1248" s="354" t="s">
        <v>578</v>
      </c>
      <c r="L1248" s="353">
        <v>362280718</v>
      </c>
      <c r="M1248" s="379">
        <v>44972</v>
      </c>
      <c r="N1248" s="70">
        <f t="shared" si="64"/>
        <v>2</v>
      </c>
      <c r="O1248" s="70">
        <f t="shared" si="65"/>
        <v>2</v>
      </c>
      <c r="P1248" s="135" t="str">
        <f t="shared" si="66"/>
        <v>Gastos_com_Pessoal</v>
      </c>
    </row>
    <row r="1249" spans="1:16" ht="25.5" x14ac:dyDescent="0.2">
      <c r="A1249" s="363">
        <v>1246</v>
      </c>
      <c r="B1249" s="348">
        <v>44972</v>
      </c>
      <c r="C1249" s="623">
        <v>44958</v>
      </c>
      <c r="D1249" s="350" t="s">
        <v>96</v>
      </c>
      <c r="E1249" s="350" t="s">
        <v>183</v>
      </c>
      <c r="F1249" s="351">
        <v>685.95</v>
      </c>
      <c r="G1249" s="350" t="s">
        <v>598</v>
      </c>
      <c r="H1249" s="350" t="s">
        <v>120</v>
      </c>
      <c r="I1249" s="352" t="s">
        <v>1868</v>
      </c>
      <c r="J1249" s="353" t="s">
        <v>577</v>
      </c>
      <c r="K1249" s="354" t="s">
        <v>578</v>
      </c>
      <c r="L1249" s="353">
        <v>362280718</v>
      </c>
      <c r="M1249" s="379">
        <v>44972</v>
      </c>
      <c r="N1249" s="70">
        <f t="shared" si="64"/>
        <v>2</v>
      </c>
      <c r="O1249" s="70">
        <f t="shared" si="65"/>
        <v>2</v>
      </c>
      <c r="P1249" s="135" t="str">
        <f t="shared" si="66"/>
        <v>Gastos_com_Pessoal</v>
      </c>
    </row>
    <row r="1250" spans="1:16" ht="36" x14ac:dyDescent="0.2">
      <c r="A1250" s="363">
        <v>1247</v>
      </c>
      <c r="B1250" s="348">
        <v>44972</v>
      </c>
      <c r="C1250" s="623">
        <v>44958</v>
      </c>
      <c r="D1250" s="350" t="s">
        <v>96</v>
      </c>
      <c r="E1250" s="350" t="s">
        <v>185</v>
      </c>
      <c r="F1250" s="351">
        <v>2780.39</v>
      </c>
      <c r="G1250" s="350" t="s">
        <v>599</v>
      </c>
      <c r="H1250" s="350" t="s">
        <v>120</v>
      </c>
      <c r="I1250" s="352" t="s">
        <v>1868</v>
      </c>
      <c r="J1250" s="353" t="s">
        <v>577</v>
      </c>
      <c r="K1250" s="354" t="s">
        <v>578</v>
      </c>
      <c r="L1250" s="353">
        <v>362280718</v>
      </c>
      <c r="M1250" s="379">
        <v>44972</v>
      </c>
      <c r="N1250" s="70">
        <f t="shared" si="64"/>
        <v>2</v>
      </c>
      <c r="O1250" s="70">
        <f t="shared" si="65"/>
        <v>2</v>
      </c>
      <c r="P1250" s="135" t="str">
        <f t="shared" si="66"/>
        <v>Gastos_com_Pessoal</v>
      </c>
    </row>
    <row r="1251" spans="1:16" ht="25.5" x14ac:dyDescent="0.2">
      <c r="A1251" s="363">
        <v>1248</v>
      </c>
      <c r="B1251" s="348">
        <v>44972</v>
      </c>
      <c r="C1251" s="623">
        <v>44958</v>
      </c>
      <c r="D1251" s="350" t="s">
        <v>96</v>
      </c>
      <c r="E1251" s="350" t="s">
        <v>179</v>
      </c>
      <c r="F1251" s="351">
        <v>167.73</v>
      </c>
      <c r="G1251" s="350" t="s">
        <v>595</v>
      </c>
      <c r="H1251" s="350" t="s">
        <v>127</v>
      </c>
      <c r="I1251" s="352" t="s">
        <v>1869</v>
      </c>
      <c r="J1251" s="353" t="s">
        <v>577</v>
      </c>
      <c r="K1251" s="354" t="s">
        <v>578</v>
      </c>
      <c r="L1251" s="353">
        <v>362280718</v>
      </c>
      <c r="M1251" s="379">
        <v>44972</v>
      </c>
      <c r="N1251" s="70">
        <f t="shared" si="64"/>
        <v>2</v>
      </c>
      <c r="O1251" s="70">
        <f t="shared" si="65"/>
        <v>2</v>
      </c>
      <c r="P1251" s="135" t="str">
        <f t="shared" si="66"/>
        <v>Gastos_com_Pessoal</v>
      </c>
    </row>
    <row r="1252" spans="1:16" ht="25.5" x14ac:dyDescent="0.2">
      <c r="A1252" s="363">
        <v>1249</v>
      </c>
      <c r="B1252" s="348">
        <v>44972</v>
      </c>
      <c r="C1252" s="623">
        <v>44958</v>
      </c>
      <c r="D1252" s="350" t="s">
        <v>96</v>
      </c>
      <c r="E1252" s="350" t="s">
        <v>181</v>
      </c>
      <c r="F1252" s="351">
        <v>1413.7</v>
      </c>
      <c r="G1252" s="350" t="s">
        <v>597</v>
      </c>
      <c r="H1252" s="350" t="s">
        <v>127</v>
      </c>
      <c r="I1252" s="352" t="s">
        <v>1869</v>
      </c>
      <c r="J1252" s="353" t="s">
        <v>577</v>
      </c>
      <c r="K1252" s="354" t="s">
        <v>578</v>
      </c>
      <c r="L1252" s="353">
        <v>362280718</v>
      </c>
      <c r="M1252" s="379">
        <v>44972</v>
      </c>
      <c r="N1252" s="70">
        <f t="shared" si="64"/>
        <v>2</v>
      </c>
      <c r="O1252" s="70">
        <f t="shared" si="65"/>
        <v>2</v>
      </c>
      <c r="P1252" s="135" t="str">
        <f t="shared" si="66"/>
        <v>Gastos_com_Pessoal</v>
      </c>
    </row>
    <row r="1253" spans="1:16" ht="25.5" x14ac:dyDescent="0.2">
      <c r="A1253" s="363">
        <v>1250</v>
      </c>
      <c r="B1253" s="348">
        <v>44972</v>
      </c>
      <c r="C1253" s="623">
        <v>44958</v>
      </c>
      <c r="D1253" s="350" t="s">
        <v>96</v>
      </c>
      <c r="E1253" s="350" t="s">
        <v>183</v>
      </c>
      <c r="F1253" s="383">
        <v>471.23</v>
      </c>
      <c r="G1253" s="350" t="s">
        <v>598</v>
      </c>
      <c r="H1253" s="350" t="s">
        <v>127</v>
      </c>
      <c r="I1253" s="352" t="s">
        <v>1869</v>
      </c>
      <c r="J1253" s="353" t="s">
        <v>577</v>
      </c>
      <c r="K1253" s="354" t="s">
        <v>578</v>
      </c>
      <c r="L1253" s="353">
        <v>362280718</v>
      </c>
      <c r="M1253" s="379">
        <v>44972</v>
      </c>
      <c r="N1253" s="70">
        <f t="shared" si="64"/>
        <v>2</v>
      </c>
      <c r="O1253" s="70">
        <f t="shared" si="65"/>
        <v>2</v>
      </c>
      <c r="P1253" s="135" t="str">
        <f t="shared" si="66"/>
        <v>Gastos_com_Pessoal</v>
      </c>
    </row>
    <row r="1254" spans="1:16" ht="36" x14ac:dyDescent="0.2">
      <c r="A1254" s="363">
        <v>1251</v>
      </c>
      <c r="B1254" s="348">
        <v>44972</v>
      </c>
      <c r="C1254" s="623">
        <v>44958</v>
      </c>
      <c r="D1254" s="350" t="s">
        <v>96</v>
      </c>
      <c r="E1254" s="350" t="s">
        <v>185</v>
      </c>
      <c r="F1254" s="383">
        <v>200.25</v>
      </c>
      <c r="G1254" s="350" t="s">
        <v>599</v>
      </c>
      <c r="H1254" s="350" t="s">
        <v>127</v>
      </c>
      <c r="I1254" s="352" t="s">
        <v>1869</v>
      </c>
      <c r="J1254" s="353" t="s">
        <v>577</v>
      </c>
      <c r="K1254" s="354" t="s">
        <v>578</v>
      </c>
      <c r="L1254" s="353">
        <v>362280718</v>
      </c>
      <c r="M1254" s="379">
        <v>44972</v>
      </c>
      <c r="N1254" s="70">
        <f t="shared" si="64"/>
        <v>2</v>
      </c>
      <c r="O1254" s="70">
        <f t="shared" si="65"/>
        <v>2</v>
      </c>
      <c r="P1254" s="135" t="str">
        <f t="shared" si="66"/>
        <v>Gastos_com_Pessoal</v>
      </c>
    </row>
    <row r="1255" spans="1:16" ht="24" x14ac:dyDescent="0.2">
      <c r="A1255" s="363">
        <v>1252</v>
      </c>
      <c r="B1255" s="348">
        <v>44972</v>
      </c>
      <c r="C1255" s="623">
        <v>44958</v>
      </c>
      <c r="D1255" s="350" t="s">
        <v>107</v>
      </c>
      <c r="E1255" s="350" t="s">
        <v>334</v>
      </c>
      <c r="F1255" s="383">
        <v>120</v>
      </c>
      <c r="G1255" s="350" t="s">
        <v>1870</v>
      </c>
      <c r="H1255" s="350" t="s">
        <v>131</v>
      </c>
      <c r="I1255" s="352" t="s">
        <v>660</v>
      </c>
      <c r="J1255" s="353" t="s">
        <v>577</v>
      </c>
      <c r="K1255" s="354" t="s">
        <v>578</v>
      </c>
      <c r="L1255" s="353">
        <v>362280718</v>
      </c>
      <c r="M1255" s="379">
        <v>44972</v>
      </c>
      <c r="N1255" s="70">
        <f t="shared" si="64"/>
        <v>2</v>
      </c>
      <c r="O1255" s="70">
        <f t="shared" si="65"/>
        <v>2</v>
      </c>
      <c r="P1255" s="135" t="str">
        <f t="shared" si="66"/>
        <v>Gastos_Gerais</v>
      </c>
    </row>
    <row r="1256" spans="1:16" ht="24" x14ac:dyDescent="0.2">
      <c r="A1256" s="363">
        <v>1253</v>
      </c>
      <c r="B1256" s="348">
        <v>44972</v>
      </c>
      <c r="C1256" s="623">
        <v>44958</v>
      </c>
      <c r="D1256" s="350" t="s">
        <v>107</v>
      </c>
      <c r="E1256" s="350" t="s">
        <v>334</v>
      </c>
      <c r="F1256" s="383">
        <v>10.4</v>
      </c>
      <c r="G1256" s="350" t="s">
        <v>1871</v>
      </c>
      <c r="H1256" s="350" t="s">
        <v>132</v>
      </c>
      <c r="I1256" s="352" t="s">
        <v>1872</v>
      </c>
      <c r="J1256" s="353" t="s">
        <v>577</v>
      </c>
      <c r="K1256" s="354" t="s">
        <v>578</v>
      </c>
      <c r="L1256" s="353">
        <v>362280718</v>
      </c>
      <c r="M1256" s="379">
        <v>44972</v>
      </c>
      <c r="N1256" s="70">
        <f t="shared" si="64"/>
        <v>2</v>
      </c>
      <c r="O1256" s="70">
        <f t="shared" si="65"/>
        <v>2</v>
      </c>
      <c r="P1256" s="135" t="str">
        <f t="shared" si="66"/>
        <v>Gastos_Gerais</v>
      </c>
    </row>
    <row r="1257" spans="1:16" ht="24" x14ac:dyDescent="0.2">
      <c r="A1257" s="363">
        <v>1254</v>
      </c>
      <c r="B1257" s="348">
        <v>44972</v>
      </c>
      <c r="C1257" s="623">
        <v>44958</v>
      </c>
      <c r="D1257" s="350" t="s">
        <v>107</v>
      </c>
      <c r="E1257" s="350" t="s">
        <v>334</v>
      </c>
      <c r="F1257" s="383">
        <v>16.8</v>
      </c>
      <c r="G1257" s="350" t="s">
        <v>1873</v>
      </c>
      <c r="H1257" s="350" t="s">
        <v>131</v>
      </c>
      <c r="I1257" s="352" t="s">
        <v>660</v>
      </c>
      <c r="J1257" s="353" t="s">
        <v>577</v>
      </c>
      <c r="K1257" s="354" t="s">
        <v>578</v>
      </c>
      <c r="L1257" s="353">
        <v>362280718</v>
      </c>
      <c r="M1257" s="379">
        <v>44972</v>
      </c>
      <c r="N1257" s="70">
        <f t="shared" si="64"/>
        <v>2</v>
      </c>
      <c r="O1257" s="70">
        <f t="shared" si="65"/>
        <v>2</v>
      </c>
      <c r="P1257" s="135" t="str">
        <f t="shared" si="66"/>
        <v>Gastos_Gerais</v>
      </c>
    </row>
    <row r="1258" spans="1:16" ht="25.5" x14ac:dyDescent="0.2">
      <c r="A1258" s="363">
        <v>1255</v>
      </c>
      <c r="B1258" s="355">
        <v>44972</v>
      </c>
      <c r="C1258" s="623">
        <v>44958</v>
      </c>
      <c r="D1258" s="350" t="s">
        <v>96</v>
      </c>
      <c r="E1258" s="350" t="s">
        <v>177</v>
      </c>
      <c r="F1258" s="383">
        <v>1144.69</v>
      </c>
      <c r="G1258" s="352" t="s">
        <v>604</v>
      </c>
      <c r="H1258" s="350" t="s">
        <v>122</v>
      </c>
      <c r="I1258" s="352" t="s">
        <v>1864</v>
      </c>
      <c r="J1258" s="353" t="s">
        <v>605</v>
      </c>
      <c r="K1258" s="354" t="s">
        <v>606</v>
      </c>
      <c r="L1258" s="353" t="s">
        <v>1874</v>
      </c>
      <c r="M1258" s="379">
        <v>44972</v>
      </c>
      <c r="N1258" s="70">
        <f t="shared" si="64"/>
        <v>2</v>
      </c>
      <c r="O1258" s="70">
        <f t="shared" si="65"/>
        <v>2</v>
      </c>
      <c r="P1258" s="135" t="str">
        <f t="shared" si="66"/>
        <v>Gastos_com_Pessoal</v>
      </c>
    </row>
    <row r="1259" spans="1:16" ht="25.5" x14ac:dyDescent="0.2">
      <c r="A1259" s="363">
        <v>1256</v>
      </c>
      <c r="B1259" s="355">
        <v>44972</v>
      </c>
      <c r="C1259" s="623">
        <v>44958</v>
      </c>
      <c r="D1259" s="350" t="s">
        <v>96</v>
      </c>
      <c r="E1259" s="350" t="s">
        <v>177</v>
      </c>
      <c r="F1259" s="383">
        <v>2208.34</v>
      </c>
      <c r="G1259" s="352" t="s">
        <v>604</v>
      </c>
      <c r="H1259" s="366" t="s">
        <v>122</v>
      </c>
      <c r="I1259" s="352" t="s">
        <v>1866</v>
      </c>
      <c r="J1259" s="353" t="s">
        <v>605</v>
      </c>
      <c r="K1259" s="354" t="s">
        <v>606</v>
      </c>
      <c r="L1259" s="353" t="s">
        <v>1875</v>
      </c>
      <c r="M1259" s="379">
        <v>44972</v>
      </c>
      <c r="N1259" s="70">
        <f t="shared" si="64"/>
        <v>2</v>
      </c>
      <c r="O1259" s="70">
        <f t="shared" si="65"/>
        <v>2</v>
      </c>
      <c r="P1259" s="135" t="str">
        <f t="shared" si="66"/>
        <v>Gastos_com_Pessoal</v>
      </c>
    </row>
    <row r="1260" spans="1:16" ht="25.5" x14ac:dyDescent="0.2">
      <c r="A1260" s="363">
        <v>1257</v>
      </c>
      <c r="B1260" s="625">
        <v>44972</v>
      </c>
      <c r="C1260" s="626">
        <v>44958</v>
      </c>
      <c r="D1260" s="368" t="s">
        <v>96</v>
      </c>
      <c r="E1260" s="368" t="s">
        <v>177</v>
      </c>
      <c r="F1260" s="424">
        <v>1938.04</v>
      </c>
      <c r="G1260" s="352" t="s">
        <v>604</v>
      </c>
      <c r="H1260" s="368" t="s">
        <v>120</v>
      </c>
      <c r="I1260" s="368" t="s">
        <v>1868</v>
      </c>
      <c r="J1260" s="369" t="s">
        <v>605</v>
      </c>
      <c r="K1260" s="370" t="s">
        <v>606</v>
      </c>
      <c r="L1260" s="369" t="s">
        <v>1876</v>
      </c>
      <c r="M1260" s="630">
        <v>44972</v>
      </c>
      <c r="N1260" s="70">
        <f t="shared" si="64"/>
        <v>2</v>
      </c>
      <c r="O1260" s="70">
        <f t="shared" si="65"/>
        <v>2</v>
      </c>
      <c r="P1260" s="135" t="str">
        <f t="shared" si="66"/>
        <v>Gastos_com_Pessoal</v>
      </c>
    </row>
    <row r="1261" spans="1:16" ht="25.5" x14ac:dyDescent="0.2">
      <c r="A1261" s="363">
        <v>1258</v>
      </c>
      <c r="B1261" s="355">
        <v>44972</v>
      </c>
      <c r="C1261" s="623">
        <v>44958</v>
      </c>
      <c r="D1261" s="350" t="s">
        <v>96</v>
      </c>
      <c r="E1261" s="350" t="s">
        <v>177</v>
      </c>
      <c r="F1261" s="351">
        <v>2821.52</v>
      </c>
      <c r="G1261" s="352" t="s">
        <v>604</v>
      </c>
      <c r="H1261" s="350" t="s">
        <v>127</v>
      </c>
      <c r="I1261" s="352" t="s">
        <v>1865</v>
      </c>
      <c r="J1261" s="353" t="s">
        <v>605</v>
      </c>
      <c r="K1261" s="354" t="s">
        <v>606</v>
      </c>
      <c r="L1261" s="353" t="s">
        <v>1877</v>
      </c>
      <c r="M1261" s="379">
        <v>44972</v>
      </c>
      <c r="N1261" s="70">
        <f t="shared" si="64"/>
        <v>2</v>
      </c>
      <c r="O1261" s="70">
        <f t="shared" si="65"/>
        <v>2</v>
      </c>
      <c r="P1261" s="135" t="str">
        <f t="shared" si="66"/>
        <v>Gastos_com_Pessoal</v>
      </c>
    </row>
    <row r="1262" spans="1:16" ht="24" x14ac:dyDescent="0.2">
      <c r="A1262" s="363">
        <v>1259</v>
      </c>
      <c r="B1262" s="348">
        <v>44973</v>
      </c>
      <c r="C1262" s="623">
        <v>44958</v>
      </c>
      <c r="D1262" s="350" t="s">
        <v>107</v>
      </c>
      <c r="E1262" s="350" t="s">
        <v>310</v>
      </c>
      <c r="F1262" s="361">
        <v>919.5</v>
      </c>
      <c r="G1262" s="350" t="s">
        <v>1878</v>
      </c>
      <c r="H1262" s="350" t="s">
        <v>127</v>
      </c>
      <c r="I1262" s="352" t="s">
        <v>1311</v>
      </c>
      <c r="J1262" s="353" t="s">
        <v>554</v>
      </c>
      <c r="K1262" s="354" t="s">
        <v>420</v>
      </c>
      <c r="L1262" s="353">
        <v>684</v>
      </c>
      <c r="M1262" s="379">
        <v>44972</v>
      </c>
      <c r="N1262" s="70">
        <f t="shared" si="64"/>
        <v>2</v>
      </c>
      <c r="O1262" s="70">
        <f t="shared" si="65"/>
        <v>2</v>
      </c>
      <c r="P1262" s="135" t="str">
        <f t="shared" si="66"/>
        <v>Gastos_Gerais</v>
      </c>
    </row>
    <row r="1263" spans="1:16" ht="36" x14ac:dyDescent="0.2">
      <c r="A1263" s="363">
        <v>1260</v>
      </c>
      <c r="B1263" s="348">
        <v>44973</v>
      </c>
      <c r="C1263" s="623">
        <v>44958</v>
      </c>
      <c r="D1263" s="350" t="s">
        <v>109</v>
      </c>
      <c r="E1263" s="350" t="s">
        <v>381</v>
      </c>
      <c r="F1263" s="361">
        <v>747</v>
      </c>
      <c r="G1263" s="350" t="s">
        <v>1879</v>
      </c>
      <c r="H1263" s="350" t="s">
        <v>128</v>
      </c>
      <c r="I1263" s="352" t="s">
        <v>1880</v>
      </c>
      <c r="J1263" s="353" t="s">
        <v>577</v>
      </c>
      <c r="K1263" s="354" t="s">
        <v>420</v>
      </c>
      <c r="L1263" s="353">
        <v>18193</v>
      </c>
      <c r="M1263" s="379">
        <v>44972</v>
      </c>
      <c r="N1263" s="70">
        <f t="shared" si="64"/>
        <v>2</v>
      </c>
      <c r="O1263" s="70">
        <f t="shared" si="65"/>
        <v>2</v>
      </c>
      <c r="P1263" s="135" t="str">
        <f t="shared" si="66"/>
        <v>Aquisição_de_Bens_Permanentes</v>
      </c>
    </row>
    <row r="1264" spans="1:16" ht="25.5" x14ac:dyDescent="0.2">
      <c r="A1264" s="363">
        <v>1261</v>
      </c>
      <c r="B1264" s="348">
        <v>44973</v>
      </c>
      <c r="C1264" s="623">
        <v>44958</v>
      </c>
      <c r="D1264" s="350" t="s">
        <v>96</v>
      </c>
      <c r="E1264" s="350" t="s">
        <v>196</v>
      </c>
      <c r="F1264" s="351">
        <v>28.5</v>
      </c>
      <c r="G1264" s="350" t="s">
        <v>1788</v>
      </c>
      <c r="H1264" s="350" t="s">
        <v>119</v>
      </c>
      <c r="I1264" s="352" t="s">
        <v>745</v>
      </c>
      <c r="J1264" s="353" t="s">
        <v>577</v>
      </c>
      <c r="K1264" s="354" t="s">
        <v>420</v>
      </c>
      <c r="L1264" s="353">
        <v>202342889</v>
      </c>
      <c r="M1264" s="379">
        <v>44981</v>
      </c>
      <c r="N1264" s="70">
        <f t="shared" si="64"/>
        <v>2</v>
      </c>
      <c r="O1264" s="70">
        <f t="shared" si="65"/>
        <v>2</v>
      </c>
      <c r="P1264" s="135" t="str">
        <f t="shared" si="66"/>
        <v>Gastos_com_Pessoal</v>
      </c>
    </row>
    <row r="1265" spans="1:16" x14ac:dyDescent="0.2">
      <c r="A1265" s="363">
        <v>1262</v>
      </c>
      <c r="B1265" s="348">
        <v>44973</v>
      </c>
      <c r="C1265" s="623">
        <v>44958</v>
      </c>
      <c r="D1265" s="350" t="s">
        <v>107</v>
      </c>
      <c r="E1265" s="350" t="s">
        <v>356</v>
      </c>
      <c r="F1265" s="351">
        <v>1576.35</v>
      </c>
      <c r="G1265" s="350" t="s">
        <v>646</v>
      </c>
      <c r="H1265" s="350" t="s">
        <v>121</v>
      </c>
      <c r="I1265" s="352" t="s">
        <v>965</v>
      </c>
      <c r="J1265" s="353" t="s">
        <v>559</v>
      </c>
      <c r="K1265" s="354" t="s">
        <v>420</v>
      </c>
      <c r="L1265" s="353">
        <v>113</v>
      </c>
      <c r="M1265" s="379">
        <v>44971</v>
      </c>
      <c r="N1265" s="70">
        <f t="shared" si="64"/>
        <v>2</v>
      </c>
      <c r="O1265" s="70">
        <f t="shared" si="65"/>
        <v>2</v>
      </c>
      <c r="P1265" s="135" t="str">
        <f t="shared" si="66"/>
        <v>Gastos_Gerais</v>
      </c>
    </row>
    <row r="1266" spans="1:16" ht="24" x14ac:dyDescent="0.2">
      <c r="A1266" s="363">
        <v>1263</v>
      </c>
      <c r="B1266" s="348">
        <v>44973</v>
      </c>
      <c r="C1266" s="623">
        <v>44958</v>
      </c>
      <c r="D1266" s="350" t="s">
        <v>107</v>
      </c>
      <c r="E1266" s="350" t="s">
        <v>358</v>
      </c>
      <c r="F1266" s="351">
        <v>998.89</v>
      </c>
      <c r="G1266" s="350" t="s">
        <v>806</v>
      </c>
      <c r="H1266" s="350" t="s">
        <v>121</v>
      </c>
      <c r="I1266" s="352" t="s">
        <v>965</v>
      </c>
      <c r="J1266" s="353" t="s">
        <v>559</v>
      </c>
      <c r="K1266" s="354" t="s">
        <v>420</v>
      </c>
      <c r="L1266" s="353">
        <v>114</v>
      </c>
      <c r="M1266" s="379">
        <v>44972</v>
      </c>
      <c r="N1266" s="70">
        <f t="shared" si="64"/>
        <v>2</v>
      </c>
      <c r="O1266" s="70">
        <f t="shared" si="65"/>
        <v>2</v>
      </c>
      <c r="P1266" s="135" t="str">
        <f t="shared" si="66"/>
        <v>Gastos_Gerais</v>
      </c>
    </row>
    <row r="1267" spans="1:16" ht="24" x14ac:dyDescent="0.2">
      <c r="A1267" s="363">
        <v>1264</v>
      </c>
      <c r="B1267" s="348">
        <v>44973</v>
      </c>
      <c r="C1267" s="623">
        <v>44958</v>
      </c>
      <c r="D1267" s="350" t="s">
        <v>107</v>
      </c>
      <c r="E1267" s="350" t="s">
        <v>294</v>
      </c>
      <c r="F1267" s="351">
        <v>84.78</v>
      </c>
      <c r="G1267" s="350" t="s">
        <v>1881</v>
      </c>
      <c r="H1267" s="350" t="s">
        <v>122</v>
      </c>
      <c r="I1267" s="352" t="s">
        <v>1882</v>
      </c>
      <c r="J1267" s="353" t="s">
        <v>559</v>
      </c>
      <c r="K1267" s="354" t="s">
        <v>420</v>
      </c>
      <c r="L1267" s="353">
        <v>43</v>
      </c>
      <c r="M1267" s="379">
        <v>44972</v>
      </c>
      <c r="N1267" s="70">
        <f t="shared" si="64"/>
        <v>2</v>
      </c>
      <c r="O1267" s="70">
        <f t="shared" si="65"/>
        <v>2</v>
      </c>
      <c r="P1267" s="135" t="str">
        <f t="shared" si="66"/>
        <v>Gastos_Gerais</v>
      </c>
    </row>
    <row r="1268" spans="1:16" ht="24" x14ac:dyDescent="0.2">
      <c r="A1268" s="363">
        <v>1265</v>
      </c>
      <c r="B1268" s="348">
        <v>44973</v>
      </c>
      <c r="C1268" s="623">
        <v>44927</v>
      </c>
      <c r="D1268" s="350" t="s">
        <v>107</v>
      </c>
      <c r="E1268" s="350" t="s">
        <v>230</v>
      </c>
      <c r="F1268" s="351">
        <v>1144.71</v>
      </c>
      <c r="G1268" s="350" t="s">
        <v>999</v>
      </c>
      <c r="H1268" s="350" t="s">
        <v>120</v>
      </c>
      <c r="I1268" s="352" t="s">
        <v>995</v>
      </c>
      <c r="J1268" s="353" t="s">
        <v>554</v>
      </c>
      <c r="K1268" s="354" t="s">
        <v>555</v>
      </c>
      <c r="L1268" s="353">
        <v>414513156</v>
      </c>
      <c r="M1268" s="379">
        <v>44972</v>
      </c>
      <c r="N1268" s="70">
        <f t="shared" si="64"/>
        <v>2</v>
      </c>
      <c r="O1268" s="70">
        <f t="shared" si="65"/>
        <v>1</v>
      </c>
      <c r="P1268" s="135" t="str">
        <f t="shared" si="66"/>
        <v>Gastos_Gerais</v>
      </c>
    </row>
    <row r="1269" spans="1:16" x14ac:dyDescent="0.2">
      <c r="A1269" s="363">
        <v>1266</v>
      </c>
      <c r="B1269" s="348">
        <v>44973</v>
      </c>
      <c r="C1269" s="623">
        <v>44927</v>
      </c>
      <c r="D1269" s="350" t="s">
        <v>107</v>
      </c>
      <c r="E1269" s="350" t="s">
        <v>226</v>
      </c>
      <c r="F1269" s="351">
        <v>397.43</v>
      </c>
      <c r="G1269" s="350" t="s">
        <v>1068</v>
      </c>
      <c r="H1269" s="350" t="s">
        <v>132</v>
      </c>
      <c r="I1269" s="368" t="s">
        <v>995</v>
      </c>
      <c r="J1269" s="353" t="s">
        <v>554</v>
      </c>
      <c r="K1269" s="354" t="s">
        <v>555</v>
      </c>
      <c r="L1269" s="353">
        <v>414291099</v>
      </c>
      <c r="M1269" s="379">
        <v>44972</v>
      </c>
      <c r="N1269" s="70">
        <f t="shared" si="64"/>
        <v>2</v>
      </c>
      <c r="O1269" s="70">
        <f t="shared" si="65"/>
        <v>1</v>
      </c>
      <c r="P1269" s="135" t="str">
        <f t="shared" si="66"/>
        <v>Gastos_Gerais</v>
      </c>
    </row>
    <row r="1270" spans="1:16" x14ac:dyDescent="0.2">
      <c r="A1270" s="363">
        <v>1267</v>
      </c>
      <c r="B1270" s="348">
        <v>44973</v>
      </c>
      <c r="C1270" s="623">
        <v>44927</v>
      </c>
      <c r="D1270" s="350" t="s">
        <v>107</v>
      </c>
      <c r="E1270" s="350" t="s">
        <v>226</v>
      </c>
      <c r="F1270" s="351">
        <v>449</v>
      </c>
      <c r="G1270" s="350" t="s">
        <v>1068</v>
      </c>
      <c r="H1270" s="350" t="s">
        <v>122</v>
      </c>
      <c r="I1270" s="368" t="s">
        <v>995</v>
      </c>
      <c r="J1270" s="353" t="s">
        <v>554</v>
      </c>
      <c r="K1270" s="354" t="s">
        <v>555</v>
      </c>
      <c r="L1270" s="353">
        <v>414581701</v>
      </c>
      <c r="M1270" s="379">
        <v>44972</v>
      </c>
      <c r="N1270" s="70">
        <f t="shared" si="64"/>
        <v>2</v>
      </c>
      <c r="O1270" s="70">
        <f t="shared" si="65"/>
        <v>1</v>
      </c>
      <c r="P1270" s="135" t="str">
        <f t="shared" si="66"/>
        <v>Gastos_Gerais</v>
      </c>
    </row>
    <row r="1271" spans="1:16" ht="24" x14ac:dyDescent="0.2">
      <c r="A1271" s="363">
        <v>1268</v>
      </c>
      <c r="B1271" s="348">
        <v>44973</v>
      </c>
      <c r="C1271" s="623">
        <v>44927</v>
      </c>
      <c r="D1271" s="350" t="s">
        <v>107</v>
      </c>
      <c r="E1271" s="350" t="s">
        <v>224</v>
      </c>
      <c r="F1271" s="351">
        <v>20274.509999999998</v>
      </c>
      <c r="G1271" s="352" t="s">
        <v>1390</v>
      </c>
      <c r="H1271" s="350" t="s">
        <v>121</v>
      </c>
      <c r="I1271" s="352" t="s">
        <v>957</v>
      </c>
      <c r="J1271" s="353" t="s">
        <v>554</v>
      </c>
      <c r="K1271" s="354" t="s">
        <v>555</v>
      </c>
      <c r="L1271" s="353" t="s">
        <v>1883</v>
      </c>
      <c r="M1271" s="379">
        <v>44972</v>
      </c>
      <c r="N1271" s="70">
        <f t="shared" si="64"/>
        <v>2</v>
      </c>
      <c r="O1271" s="70">
        <f t="shared" si="65"/>
        <v>1</v>
      </c>
      <c r="P1271" s="135" t="str">
        <f t="shared" si="66"/>
        <v>Gastos_Gerais</v>
      </c>
    </row>
    <row r="1272" spans="1:16" ht="24" x14ac:dyDescent="0.2">
      <c r="A1272" s="363">
        <v>1269</v>
      </c>
      <c r="B1272" s="348">
        <v>44973</v>
      </c>
      <c r="C1272" s="623">
        <v>44927</v>
      </c>
      <c r="D1272" s="350" t="s">
        <v>107</v>
      </c>
      <c r="E1272" s="350" t="s">
        <v>230</v>
      </c>
      <c r="F1272" s="351">
        <v>925.98</v>
      </c>
      <c r="G1272" s="352" t="s">
        <v>994</v>
      </c>
      <c r="H1272" s="350" t="s">
        <v>132</v>
      </c>
      <c r="I1272" s="352" t="s">
        <v>995</v>
      </c>
      <c r="J1272" s="353" t="s">
        <v>554</v>
      </c>
      <c r="K1272" s="354" t="s">
        <v>555</v>
      </c>
      <c r="L1272" s="353">
        <v>414348572</v>
      </c>
      <c r="M1272" s="379">
        <v>44972</v>
      </c>
      <c r="N1272" s="70">
        <f t="shared" si="64"/>
        <v>2</v>
      </c>
      <c r="O1272" s="70">
        <f t="shared" si="65"/>
        <v>1</v>
      </c>
      <c r="P1272" s="135" t="str">
        <f t="shared" si="66"/>
        <v>Gastos_Gerais</v>
      </c>
    </row>
    <row r="1273" spans="1:16" ht="24" x14ac:dyDescent="0.2">
      <c r="A1273" s="363">
        <v>1270</v>
      </c>
      <c r="B1273" s="348">
        <v>44973</v>
      </c>
      <c r="C1273" s="623">
        <v>44927</v>
      </c>
      <c r="D1273" s="350" t="s">
        <v>107</v>
      </c>
      <c r="E1273" s="350" t="s">
        <v>230</v>
      </c>
      <c r="F1273" s="351">
        <v>640.16</v>
      </c>
      <c r="G1273" s="352" t="s">
        <v>994</v>
      </c>
      <c r="H1273" s="350" t="s">
        <v>122</v>
      </c>
      <c r="I1273" s="352" t="s">
        <v>995</v>
      </c>
      <c r="J1273" s="353" t="s">
        <v>554</v>
      </c>
      <c r="K1273" s="354" t="s">
        <v>555</v>
      </c>
      <c r="L1273" s="353">
        <v>414266607</v>
      </c>
      <c r="M1273" s="379">
        <v>44972</v>
      </c>
      <c r="N1273" s="70">
        <f t="shared" si="64"/>
        <v>2</v>
      </c>
      <c r="O1273" s="70">
        <f t="shared" si="65"/>
        <v>1</v>
      </c>
      <c r="P1273" s="135" t="str">
        <f t="shared" si="66"/>
        <v>Gastos_Gerais</v>
      </c>
    </row>
    <row r="1274" spans="1:16" x14ac:dyDescent="0.2">
      <c r="A1274" s="363">
        <v>1271</v>
      </c>
      <c r="B1274" s="348">
        <v>44973</v>
      </c>
      <c r="C1274" s="623">
        <v>44958</v>
      </c>
      <c r="D1274" s="350" t="s">
        <v>107</v>
      </c>
      <c r="E1274" s="350" t="s">
        <v>356</v>
      </c>
      <c r="F1274" s="351">
        <v>173.4</v>
      </c>
      <c r="G1274" s="352" t="s">
        <v>646</v>
      </c>
      <c r="H1274" s="350" t="s">
        <v>124</v>
      </c>
      <c r="I1274" s="352" t="s">
        <v>1252</v>
      </c>
      <c r="J1274" s="353" t="s">
        <v>554</v>
      </c>
      <c r="K1274" s="354" t="s">
        <v>420</v>
      </c>
      <c r="L1274" s="353">
        <v>553</v>
      </c>
      <c r="M1274" s="379">
        <v>44967</v>
      </c>
      <c r="N1274" s="70">
        <f t="shared" si="64"/>
        <v>2</v>
      </c>
      <c r="O1274" s="70">
        <f t="shared" si="65"/>
        <v>2</v>
      </c>
      <c r="P1274" s="135" t="str">
        <f t="shared" si="66"/>
        <v>Gastos_Gerais</v>
      </c>
    </row>
    <row r="1275" spans="1:16" ht="24" x14ac:dyDescent="0.2">
      <c r="A1275" s="363">
        <v>1272</v>
      </c>
      <c r="B1275" s="348">
        <v>44973</v>
      </c>
      <c r="C1275" s="623">
        <v>44958</v>
      </c>
      <c r="D1275" s="350" t="s">
        <v>107</v>
      </c>
      <c r="E1275" s="350" t="s">
        <v>370</v>
      </c>
      <c r="F1275" s="351">
        <v>476</v>
      </c>
      <c r="G1275" s="352" t="s">
        <v>1884</v>
      </c>
      <c r="H1275" s="350" t="s">
        <v>119</v>
      </c>
      <c r="I1275" s="352" t="s">
        <v>1885</v>
      </c>
      <c r="J1275" s="353" t="s">
        <v>554</v>
      </c>
      <c r="K1275" s="354" t="s">
        <v>420</v>
      </c>
      <c r="L1275" s="353">
        <v>4440</v>
      </c>
      <c r="M1275" s="379">
        <v>44964</v>
      </c>
      <c r="N1275" s="70">
        <f t="shared" si="64"/>
        <v>2</v>
      </c>
      <c r="O1275" s="70">
        <f t="shared" si="65"/>
        <v>2</v>
      </c>
      <c r="P1275" s="135" t="str">
        <f t="shared" si="66"/>
        <v>Gastos_Gerais</v>
      </c>
    </row>
    <row r="1276" spans="1:16" ht="24" x14ac:dyDescent="0.2">
      <c r="A1276" s="363">
        <v>1273</v>
      </c>
      <c r="B1276" s="348">
        <v>44973</v>
      </c>
      <c r="C1276" s="623">
        <v>44958</v>
      </c>
      <c r="D1276" s="350" t="s">
        <v>107</v>
      </c>
      <c r="E1276" s="350" t="s">
        <v>358</v>
      </c>
      <c r="F1276" s="351">
        <v>19.36</v>
      </c>
      <c r="G1276" s="352" t="s">
        <v>806</v>
      </c>
      <c r="H1276" s="350" t="s">
        <v>127</v>
      </c>
      <c r="I1276" s="352" t="s">
        <v>996</v>
      </c>
      <c r="J1276" s="353" t="s">
        <v>554</v>
      </c>
      <c r="K1276" s="354" t="s">
        <v>420</v>
      </c>
      <c r="L1276" s="353">
        <v>210861</v>
      </c>
      <c r="M1276" s="379">
        <v>44970</v>
      </c>
      <c r="N1276" s="70">
        <f t="shared" si="64"/>
        <v>2</v>
      </c>
      <c r="O1276" s="70">
        <f t="shared" si="65"/>
        <v>2</v>
      </c>
      <c r="P1276" s="135" t="str">
        <f t="shared" si="66"/>
        <v>Gastos_Gerais</v>
      </c>
    </row>
    <row r="1277" spans="1:16" x14ac:dyDescent="0.2">
      <c r="A1277" s="363">
        <v>1274</v>
      </c>
      <c r="B1277" s="348">
        <v>44973</v>
      </c>
      <c r="C1277" s="623">
        <v>44958</v>
      </c>
      <c r="D1277" s="350" t="s">
        <v>107</v>
      </c>
      <c r="E1277" s="350" t="s">
        <v>310</v>
      </c>
      <c r="F1277" s="351">
        <v>38.4</v>
      </c>
      <c r="G1277" s="352" t="s">
        <v>1886</v>
      </c>
      <c r="H1277" s="350" t="s">
        <v>125</v>
      </c>
      <c r="I1277" s="352" t="s">
        <v>1887</v>
      </c>
      <c r="J1277" s="353" t="s">
        <v>554</v>
      </c>
      <c r="K1277" s="354" t="s">
        <v>420</v>
      </c>
      <c r="L1277" s="354">
        <v>4084</v>
      </c>
      <c r="M1277" s="379">
        <v>44965</v>
      </c>
      <c r="N1277" s="70">
        <f t="shared" si="64"/>
        <v>2</v>
      </c>
      <c r="O1277" s="70">
        <f t="shared" si="65"/>
        <v>2</v>
      </c>
      <c r="P1277" s="135" t="str">
        <f t="shared" si="66"/>
        <v>Gastos_Gerais</v>
      </c>
    </row>
    <row r="1278" spans="1:16" ht="25.5" x14ac:dyDescent="0.2">
      <c r="A1278" s="363">
        <v>1275</v>
      </c>
      <c r="B1278" s="348">
        <v>44973</v>
      </c>
      <c r="C1278" s="623">
        <v>44958</v>
      </c>
      <c r="D1278" s="350" t="s">
        <v>96</v>
      </c>
      <c r="E1278" s="350" t="s">
        <v>183</v>
      </c>
      <c r="F1278" s="351">
        <v>976.47</v>
      </c>
      <c r="G1278" s="352" t="s">
        <v>1888</v>
      </c>
      <c r="H1278" s="350" t="s">
        <v>123</v>
      </c>
      <c r="I1278" s="352" t="s">
        <v>1889</v>
      </c>
      <c r="J1278" s="353" t="s">
        <v>577</v>
      </c>
      <c r="K1278" s="354" t="s">
        <v>578</v>
      </c>
      <c r="L1278" s="353">
        <v>562460329</v>
      </c>
      <c r="M1278" s="379">
        <v>44987</v>
      </c>
      <c r="N1278" s="70">
        <f t="shared" si="64"/>
        <v>2</v>
      </c>
      <c r="O1278" s="70">
        <f t="shared" si="65"/>
        <v>2</v>
      </c>
      <c r="P1278" s="135" t="str">
        <f t="shared" si="66"/>
        <v>Gastos_com_Pessoal</v>
      </c>
    </row>
    <row r="1279" spans="1:16" ht="25.5" x14ac:dyDescent="0.2">
      <c r="A1279" s="363">
        <v>1276</v>
      </c>
      <c r="B1279" s="348">
        <v>44973</v>
      </c>
      <c r="C1279" s="623">
        <v>44958</v>
      </c>
      <c r="D1279" s="350" t="s">
        <v>96</v>
      </c>
      <c r="E1279" s="350" t="s">
        <v>181</v>
      </c>
      <c r="F1279" s="351">
        <v>2726.61</v>
      </c>
      <c r="G1279" s="352" t="s">
        <v>1890</v>
      </c>
      <c r="H1279" s="350" t="s">
        <v>123</v>
      </c>
      <c r="I1279" s="352" t="s">
        <v>1889</v>
      </c>
      <c r="J1279" s="353" t="s">
        <v>577</v>
      </c>
      <c r="K1279" s="354" t="s">
        <v>578</v>
      </c>
      <c r="L1279" s="353">
        <v>562460329</v>
      </c>
      <c r="M1279" s="379">
        <v>44987</v>
      </c>
      <c r="N1279" s="70">
        <f t="shared" si="64"/>
        <v>2</v>
      </c>
      <c r="O1279" s="70">
        <f t="shared" si="65"/>
        <v>2</v>
      </c>
      <c r="P1279" s="135" t="str">
        <f t="shared" si="66"/>
        <v>Gastos_com_Pessoal</v>
      </c>
    </row>
    <row r="1280" spans="1:16" ht="25.5" x14ac:dyDescent="0.2">
      <c r="A1280" s="363">
        <v>1277</v>
      </c>
      <c r="B1280" s="348">
        <v>44973</v>
      </c>
      <c r="C1280" s="623">
        <v>44958</v>
      </c>
      <c r="D1280" s="350" t="s">
        <v>96</v>
      </c>
      <c r="E1280" s="350" t="s">
        <v>183</v>
      </c>
      <c r="F1280" s="351">
        <v>1070.19</v>
      </c>
      <c r="G1280" s="352" t="s">
        <v>1891</v>
      </c>
      <c r="H1280" s="350" t="s">
        <v>128</v>
      </c>
      <c r="I1280" s="352" t="s">
        <v>1892</v>
      </c>
      <c r="J1280" s="354" t="s">
        <v>577</v>
      </c>
      <c r="K1280" s="354" t="s">
        <v>578</v>
      </c>
      <c r="L1280" s="354">
        <v>562460329</v>
      </c>
      <c r="M1280" s="376">
        <v>44987</v>
      </c>
      <c r="N1280" s="70">
        <f t="shared" si="64"/>
        <v>2</v>
      </c>
      <c r="O1280" s="70">
        <f t="shared" si="65"/>
        <v>2</v>
      </c>
      <c r="P1280" s="135" t="str">
        <f t="shared" si="66"/>
        <v>Gastos_com_Pessoal</v>
      </c>
    </row>
    <row r="1281" spans="1:16" ht="25.5" x14ac:dyDescent="0.2">
      <c r="A1281" s="363">
        <v>1278</v>
      </c>
      <c r="B1281" s="348">
        <v>44973</v>
      </c>
      <c r="C1281" s="623">
        <v>44958</v>
      </c>
      <c r="D1281" s="350" t="s">
        <v>96</v>
      </c>
      <c r="E1281" s="350" t="s">
        <v>181</v>
      </c>
      <c r="F1281" s="351">
        <v>2968.85</v>
      </c>
      <c r="G1281" s="352" t="s">
        <v>1893</v>
      </c>
      <c r="H1281" s="350" t="s">
        <v>128</v>
      </c>
      <c r="I1281" s="352" t="s">
        <v>1892</v>
      </c>
      <c r="J1281" s="354" t="s">
        <v>577</v>
      </c>
      <c r="K1281" s="354" t="s">
        <v>578</v>
      </c>
      <c r="L1281" s="354">
        <v>562460329</v>
      </c>
      <c r="M1281" s="376">
        <v>44987</v>
      </c>
      <c r="N1281" s="70">
        <f t="shared" si="64"/>
        <v>2</v>
      </c>
      <c r="O1281" s="70">
        <f t="shared" si="65"/>
        <v>2</v>
      </c>
      <c r="P1281" s="135" t="str">
        <f t="shared" si="66"/>
        <v>Gastos_com_Pessoal</v>
      </c>
    </row>
    <row r="1282" spans="1:16" ht="25.5" x14ac:dyDescent="0.2">
      <c r="A1282" s="363">
        <v>1279</v>
      </c>
      <c r="B1282" s="348">
        <v>44973</v>
      </c>
      <c r="C1282" s="623">
        <v>44958</v>
      </c>
      <c r="D1282" s="350" t="s">
        <v>96</v>
      </c>
      <c r="E1282" s="350" t="s">
        <v>183</v>
      </c>
      <c r="F1282" s="351">
        <v>749.62</v>
      </c>
      <c r="G1282" s="352" t="s">
        <v>1894</v>
      </c>
      <c r="H1282" s="350" t="s">
        <v>127</v>
      </c>
      <c r="I1282" s="352" t="s">
        <v>1895</v>
      </c>
      <c r="J1282" s="354" t="s">
        <v>577</v>
      </c>
      <c r="K1282" s="354" t="s">
        <v>578</v>
      </c>
      <c r="L1282" s="354">
        <v>562460329</v>
      </c>
      <c r="M1282" s="376">
        <v>44987</v>
      </c>
      <c r="N1282" s="70">
        <f t="shared" si="64"/>
        <v>2</v>
      </c>
      <c r="O1282" s="70">
        <f t="shared" si="65"/>
        <v>2</v>
      </c>
      <c r="P1282" s="135" t="str">
        <f t="shared" si="66"/>
        <v>Gastos_com_Pessoal</v>
      </c>
    </row>
    <row r="1283" spans="1:16" ht="25.5" x14ac:dyDescent="0.2">
      <c r="A1283" s="363">
        <v>1280</v>
      </c>
      <c r="B1283" s="348">
        <v>44973</v>
      </c>
      <c r="C1283" s="623">
        <v>44958</v>
      </c>
      <c r="D1283" s="350" t="s">
        <v>96</v>
      </c>
      <c r="E1283" s="350" t="s">
        <v>181</v>
      </c>
      <c r="F1283" s="351">
        <v>2153.9299999999998</v>
      </c>
      <c r="G1283" s="352" t="s">
        <v>1896</v>
      </c>
      <c r="H1283" s="350" t="s">
        <v>127</v>
      </c>
      <c r="I1283" s="352" t="s">
        <v>1895</v>
      </c>
      <c r="J1283" s="354" t="s">
        <v>577</v>
      </c>
      <c r="K1283" s="354" t="s">
        <v>578</v>
      </c>
      <c r="L1283" s="354">
        <v>562460329</v>
      </c>
      <c r="M1283" s="376">
        <v>44987</v>
      </c>
      <c r="N1283" s="70">
        <f t="shared" si="64"/>
        <v>2</v>
      </c>
      <c r="O1283" s="70">
        <f t="shared" si="65"/>
        <v>2</v>
      </c>
      <c r="P1283" s="135" t="str">
        <f t="shared" si="66"/>
        <v>Gastos_com_Pessoal</v>
      </c>
    </row>
    <row r="1284" spans="1:16" ht="25.5" x14ac:dyDescent="0.2">
      <c r="A1284" s="363">
        <v>1281</v>
      </c>
      <c r="B1284" s="348">
        <v>44973</v>
      </c>
      <c r="C1284" s="623">
        <v>44958</v>
      </c>
      <c r="D1284" s="350" t="s">
        <v>96</v>
      </c>
      <c r="E1284" s="350" t="s">
        <v>183</v>
      </c>
      <c r="F1284" s="351">
        <v>1004.61</v>
      </c>
      <c r="G1284" s="352" t="s">
        <v>1897</v>
      </c>
      <c r="H1284" s="350" t="s">
        <v>124</v>
      </c>
      <c r="I1284" s="352" t="s">
        <v>1898</v>
      </c>
      <c r="J1284" s="353" t="s">
        <v>577</v>
      </c>
      <c r="K1284" s="354" t="s">
        <v>578</v>
      </c>
      <c r="L1284" s="353">
        <v>562460329</v>
      </c>
      <c r="M1284" s="379">
        <v>44987</v>
      </c>
      <c r="N1284" s="70">
        <f t="shared" si="64"/>
        <v>2</v>
      </c>
      <c r="O1284" s="70">
        <f t="shared" si="65"/>
        <v>2</v>
      </c>
      <c r="P1284" s="135" t="str">
        <f t="shared" si="66"/>
        <v>Gastos_com_Pessoal</v>
      </c>
    </row>
    <row r="1285" spans="1:16" ht="25.5" x14ac:dyDescent="0.2">
      <c r="A1285" s="363">
        <v>1282</v>
      </c>
      <c r="B1285" s="348">
        <v>44973</v>
      </c>
      <c r="C1285" s="623">
        <v>44958</v>
      </c>
      <c r="D1285" s="350" t="s">
        <v>96</v>
      </c>
      <c r="E1285" s="350" t="s">
        <v>181</v>
      </c>
      <c r="F1285" s="351">
        <v>2745.76</v>
      </c>
      <c r="G1285" s="352" t="s">
        <v>1899</v>
      </c>
      <c r="H1285" s="350" t="s">
        <v>124</v>
      </c>
      <c r="I1285" s="352" t="s">
        <v>1898</v>
      </c>
      <c r="J1285" s="353" t="s">
        <v>577</v>
      </c>
      <c r="K1285" s="354" t="s">
        <v>578</v>
      </c>
      <c r="L1285" s="353">
        <v>562460329</v>
      </c>
      <c r="M1285" s="379">
        <v>44987</v>
      </c>
      <c r="N1285" s="70">
        <f t="shared" si="64"/>
        <v>2</v>
      </c>
      <c r="O1285" s="70">
        <f t="shared" si="65"/>
        <v>2</v>
      </c>
      <c r="P1285" s="135" t="str">
        <f t="shared" si="66"/>
        <v>Gastos_com_Pessoal</v>
      </c>
    </row>
    <row r="1286" spans="1:16" ht="25.5" x14ac:dyDescent="0.2">
      <c r="A1286" s="363">
        <v>1283</v>
      </c>
      <c r="B1286" s="348">
        <v>44973</v>
      </c>
      <c r="C1286" s="623">
        <v>44958</v>
      </c>
      <c r="D1286" s="350" t="s">
        <v>96</v>
      </c>
      <c r="E1286" s="350" t="s">
        <v>179</v>
      </c>
      <c r="F1286" s="351">
        <v>67.81</v>
      </c>
      <c r="G1286" s="352" t="s">
        <v>595</v>
      </c>
      <c r="H1286" s="350" t="s">
        <v>125</v>
      </c>
      <c r="I1286" s="352" t="s">
        <v>1900</v>
      </c>
      <c r="J1286" s="353" t="s">
        <v>577</v>
      </c>
      <c r="K1286" s="354" t="s">
        <v>578</v>
      </c>
      <c r="L1286" s="353">
        <v>562460329</v>
      </c>
      <c r="M1286" s="379">
        <v>44987</v>
      </c>
      <c r="N1286" s="70">
        <f t="shared" si="64"/>
        <v>2</v>
      </c>
      <c r="O1286" s="70">
        <f t="shared" si="65"/>
        <v>2</v>
      </c>
      <c r="P1286" s="135" t="str">
        <f t="shared" si="66"/>
        <v>Gastos_com_Pessoal</v>
      </c>
    </row>
    <row r="1287" spans="1:16" ht="25.5" x14ac:dyDescent="0.2">
      <c r="A1287" s="363">
        <v>1284</v>
      </c>
      <c r="B1287" s="348">
        <v>44973</v>
      </c>
      <c r="C1287" s="623">
        <v>44958</v>
      </c>
      <c r="D1287" s="350" t="s">
        <v>96</v>
      </c>
      <c r="E1287" s="350" t="s">
        <v>181</v>
      </c>
      <c r="F1287" s="351">
        <v>577.66</v>
      </c>
      <c r="G1287" s="352" t="s">
        <v>597</v>
      </c>
      <c r="H1287" s="350" t="s">
        <v>125</v>
      </c>
      <c r="I1287" s="352" t="s">
        <v>1900</v>
      </c>
      <c r="J1287" s="353" t="s">
        <v>577</v>
      </c>
      <c r="K1287" s="354" t="s">
        <v>578</v>
      </c>
      <c r="L1287" s="353">
        <v>562460329</v>
      </c>
      <c r="M1287" s="379">
        <v>44987</v>
      </c>
      <c r="N1287" s="70">
        <f t="shared" si="64"/>
        <v>2</v>
      </c>
      <c r="O1287" s="70">
        <f t="shared" si="65"/>
        <v>2</v>
      </c>
      <c r="P1287" s="135" t="str">
        <f t="shared" si="66"/>
        <v>Gastos_com_Pessoal</v>
      </c>
    </row>
    <row r="1288" spans="1:16" ht="25.5" x14ac:dyDescent="0.2">
      <c r="A1288" s="363">
        <v>1285</v>
      </c>
      <c r="B1288" s="348">
        <v>44973</v>
      </c>
      <c r="C1288" s="623">
        <v>44958</v>
      </c>
      <c r="D1288" s="350" t="s">
        <v>96</v>
      </c>
      <c r="E1288" s="350" t="s">
        <v>183</v>
      </c>
      <c r="F1288" s="351">
        <v>192.55</v>
      </c>
      <c r="G1288" s="350" t="s">
        <v>598</v>
      </c>
      <c r="H1288" s="350" t="s">
        <v>125</v>
      </c>
      <c r="I1288" s="352" t="s">
        <v>1900</v>
      </c>
      <c r="J1288" s="370" t="s">
        <v>577</v>
      </c>
      <c r="K1288" s="370" t="s">
        <v>578</v>
      </c>
      <c r="L1288" s="375">
        <v>562460329</v>
      </c>
      <c r="M1288" s="630">
        <v>44987</v>
      </c>
      <c r="N1288" s="70">
        <f t="shared" si="64"/>
        <v>2</v>
      </c>
      <c r="O1288" s="70">
        <f t="shared" si="65"/>
        <v>2</v>
      </c>
      <c r="P1288" s="135" t="str">
        <f t="shared" si="66"/>
        <v>Gastos_com_Pessoal</v>
      </c>
    </row>
    <row r="1289" spans="1:16" ht="36" x14ac:dyDescent="0.2">
      <c r="A1289" s="363">
        <v>1286</v>
      </c>
      <c r="B1289" s="348">
        <v>44973</v>
      </c>
      <c r="C1289" s="623">
        <v>44958</v>
      </c>
      <c r="D1289" s="350" t="s">
        <v>96</v>
      </c>
      <c r="E1289" s="350" t="s">
        <v>185</v>
      </c>
      <c r="F1289" s="351">
        <v>406.85</v>
      </c>
      <c r="G1289" s="352" t="s">
        <v>599</v>
      </c>
      <c r="H1289" s="350" t="s">
        <v>125</v>
      </c>
      <c r="I1289" s="352" t="s">
        <v>1900</v>
      </c>
      <c r="J1289" s="354" t="s">
        <v>577</v>
      </c>
      <c r="K1289" s="354" t="s">
        <v>578</v>
      </c>
      <c r="L1289" s="353">
        <v>562460329</v>
      </c>
      <c r="M1289" s="379">
        <v>44987</v>
      </c>
      <c r="N1289" s="70">
        <f t="shared" si="64"/>
        <v>2</v>
      </c>
      <c r="O1289" s="70">
        <f t="shared" si="65"/>
        <v>2</v>
      </c>
      <c r="P1289" s="135" t="str">
        <f t="shared" si="66"/>
        <v>Gastos_com_Pessoal</v>
      </c>
    </row>
    <row r="1290" spans="1:16" ht="36" x14ac:dyDescent="0.2">
      <c r="A1290" s="363">
        <v>1287</v>
      </c>
      <c r="B1290" s="348">
        <v>44973</v>
      </c>
      <c r="C1290" s="623">
        <v>44958</v>
      </c>
      <c r="D1290" s="350" t="s">
        <v>96</v>
      </c>
      <c r="E1290" s="350" t="s">
        <v>185</v>
      </c>
      <c r="F1290" s="351">
        <v>17.09</v>
      </c>
      <c r="G1290" s="352" t="s">
        <v>599</v>
      </c>
      <c r="H1290" s="350" t="s">
        <v>123</v>
      </c>
      <c r="I1290" s="352" t="s">
        <v>1901</v>
      </c>
      <c r="J1290" s="353" t="s">
        <v>577</v>
      </c>
      <c r="K1290" s="354" t="s">
        <v>578</v>
      </c>
      <c r="L1290" s="353">
        <v>562460329</v>
      </c>
      <c r="M1290" s="379">
        <v>44987</v>
      </c>
      <c r="N1290" s="70">
        <f t="shared" si="64"/>
        <v>2</v>
      </c>
      <c r="O1290" s="70">
        <f t="shared" si="65"/>
        <v>2</v>
      </c>
      <c r="P1290" s="135" t="str">
        <f t="shared" si="66"/>
        <v>Gastos_com_Pessoal</v>
      </c>
    </row>
    <row r="1291" spans="1:16" ht="25.5" x14ac:dyDescent="0.2">
      <c r="A1291" s="363">
        <v>1288</v>
      </c>
      <c r="B1291" s="348">
        <v>44973</v>
      </c>
      <c r="C1291" s="623">
        <v>44958</v>
      </c>
      <c r="D1291" s="350" t="s">
        <v>96</v>
      </c>
      <c r="E1291" s="350" t="s">
        <v>179</v>
      </c>
      <c r="F1291" s="351">
        <v>765.46</v>
      </c>
      <c r="G1291" s="350" t="s">
        <v>595</v>
      </c>
      <c r="H1291" s="350" t="s">
        <v>121</v>
      </c>
      <c r="I1291" s="352" t="s">
        <v>1902</v>
      </c>
      <c r="J1291" s="353" t="s">
        <v>577</v>
      </c>
      <c r="K1291" s="354" t="s">
        <v>578</v>
      </c>
      <c r="L1291" s="353">
        <v>562460329</v>
      </c>
      <c r="M1291" s="379">
        <v>44987</v>
      </c>
      <c r="N1291" s="70">
        <f t="shared" si="64"/>
        <v>2</v>
      </c>
      <c r="O1291" s="70">
        <f t="shared" si="65"/>
        <v>2</v>
      </c>
      <c r="P1291" s="135" t="str">
        <f t="shared" si="66"/>
        <v>Gastos_com_Pessoal</v>
      </c>
    </row>
    <row r="1292" spans="1:16" ht="25.5" x14ac:dyDescent="0.2">
      <c r="A1292" s="363">
        <v>1289</v>
      </c>
      <c r="B1292" s="348">
        <v>44973</v>
      </c>
      <c r="C1292" s="623">
        <v>44958</v>
      </c>
      <c r="D1292" s="350" t="s">
        <v>96</v>
      </c>
      <c r="E1292" s="350" t="s">
        <v>181</v>
      </c>
      <c r="F1292" s="351">
        <v>1232.98</v>
      </c>
      <c r="G1292" s="350" t="s">
        <v>597</v>
      </c>
      <c r="H1292" s="350" t="s">
        <v>121</v>
      </c>
      <c r="I1292" s="352" t="s">
        <v>1902</v>
      </c>
      <c r="J1292" s="353" t="s">
        <v>577</v>
      </c>
      <c r="K1292" s="354" t="s">
        <v>578</v>
      </c>
      <c r="L1292" s="353">
        <v>562460329</v>
      </c>
      <c r="M1292" s="379">
        <v>44987</v>
      </c>
      <c r="N1292" s="70">
        <f t="shared" si="64"/>
        <v>2</v>
      </c>
      <c r="O1292" s="70">
        <f t="shared" si="65"/>
        <v>2</v>
      </c>
      <c r="P1292" s="135" t="str">
        <f t="shared" si="66"/>
        <v>Gastos_com_Pessoal</v>
      </c>
    </row>
    <row r="1293" spans="1:16" ht="25.5" x14ac:dyDescent="0.2">
      <c r="A1293" s="363">
        <v>1290</v>
      </c>
      <c r="B1293" s="348">
        <v>44973</v>
      </c>
      <c r="C1293" s="623">
        <v>44958</v>
      </c>
      <c r="D1293" s="350" t="s">
        <v>96</v>
      </c>
      <c r="E1293" s="350" t="s">
        <v>183</v>
      </c>
      <c r="F1293" s="351">
        <v>410.99</v>
      </c>
      <c r="G1293" s="350" t="s">
        <v>598</v>
      </c>
      <c r="H1293" s="350" t="s">
        <v>121</v>
      </c>
      <c r="I1293" s="352" t="s">
        <v>1902</v>
      </c>
      <c r="J1293" s="353" t="s">
        <v>577</v>
      </c>
      <c r="K1293" s="354" t="s">
        <v>578</v>
      </c>
      <c r="L1293" s="353">
        <v>562460329</v>
      </c>
      <c r="M1293" s="379">
        <v>44987</v>
      </c>
      <c r="N1293" s="70">
        <f t="shared" si="64"/>
        <v>2</v>
      </c>
      <c r="O1293" s="70">
        <f t="shared" si="65"/>
        <v>2</v>
      </c>
      <c r="P1293" s="135" t="str">
        <f t="shared" si="66"/>
        <v>Gastos_com_Pessoal</v>
      </c>
    </row>
    <row r="1294" spans="1:16" ht="36" x14ac:dyDescent="0.2">
      <c r="A1294" s="363">
        <v>1291</v>
      </c>
      <c r="B1294" s="348">
        <v>44973</v>
      </c>
      <c r="C1294" s="623">
        <v>44958</v>
      </c>
      <c r="D1294" s="350" t="s">
        <v>96</v>
      </c>
      <c r="E1294" s="350" t="s">
        <v>185</v>
      </c>
      <c r="F1294" s="351">
        <v>4482.8599999999997</v>
      </c>
      <c r="G1294" s="350" t="s">
        <v>599</v>
      </c>
      <c r="H1294" s="350" t="s">
        <v>121</v>
      </c>
      <c r="I1294" s="352" t="s">
        <v>1902</v>
      </c>
      <c r="J1294" s="353" t="s">
        <v>577</v>
      </c>
      <c r="K1294" s="354" t="s">
        <v>578</v>
      </c>
      <c r="L1294" s="353">
        <v>562460329</v>
      </c>
      <c r="M1294" s="379">
        <v>44987</v>
      </c>
      <c r="N1294" s="70">
        <f t="shared" si="64"/>
        <v>2</v>
      </c>
      <c r="O1294" s="70">
        <f t="shared" si="65"/>
        <v>2</v>
      </c>
      <c r="P1294" s="135" t="str">
        <f t="shared" si="66"/>
        <v>Gastos_com_Pessoal</v>
      </c>
    </row>
    <row r="1295" spans="1:16" ht="36" x14ac:dyDescent="0.2">
      <c r="A1295" s="363">
        <v>1292</v>
      </c>
      <c r="B1295" s="348">
        <v>44973</v>
      </c>
      <c r="C1295" s="623">
        <v>44927</v>
      </c>
      <c r="D1295" s="350" t="s">
        <v>107</v>
      </c>
      <c r="E1295" s="350" t="s">
        <v>282</v>
      </c>
      <c r="F1295" s="351">
        <v>958.62</v>
      </c>
      <c r="G1295" s="350" t="s">
        <v>1903</v>
      </c>
      <c r="H1295" s="350" t="s">
        <v>119</v>
      </c>
      <c r="I1295" s="352" t="s">
        <v>1132</v>
      </c>
      <c r="J1295" s="353" t="s">
        <v>554</v>
      </c>
      <c r="K1295" s="354" t="s">
        <v>1133</v>
      </c>
      <c r="L1295" s="353">
        <v>5952</v>
      </c>
      <c r="M1295" s="379">
        <v>44973</v>
      </c>
      <c r="N1295" s="70">
        <f t="shared" si="64"/>
        <v>2</v>
      </c>
      <c r="O1295" s="70">
        <f t="shared" si="65"/>
        <v>1</v>
      </c>
      <c r="P1295" s="135" t="str">
        <f t="shared" si="66"/>
        <v>Gastos_Gerais</v>
      </c>
    </row>
    <row r="1296" spans="1:16" ht="36" x14ac:dyDescent="0.2">
      <c r="A1296" s="363">
        <v>1293</v>
      </c>
      <c r="B1296" s="348">
        <v>44973</v>
      </c>
      <c r="C1296" s="623">
        <v>44927</v>
      </c>
      <c r="D1296" s="350" t="s">
        <v>107</v>
      </c>
      <c r="E1296" s="350" t="s">
        <v>282</v>
      </c>
      <c r="F1296" s="351">
        <v>309.23</v>
      </c>
      <c r="G1296" s="350" t="s">
        <v>1904</v>
      </c>
      <c r="H1296" s="350" t="s">
        <v>119</v>
      </c>
      <c r="I1296" s="352" t="s">
        <v>1132</v>
      </c>
      <c r="J1296" s="353" t="s">
        <v>554</v>
      </c>
      <c r="K1296" s="354" t="s">
        <v>1133</v>
      </c>
      <c r="L1296" s="353">
        <v>1708</v>
      </c>
      <c r="M1296" s="379">
        <v>44973</v>
      </c>
      <c r="N1296" s="70">
        <f t="shared" si="64"/>
        <v>2</v>
      </c>
      <c r="O1296" s="70">
        <f t="shared" si="65"/>
        <v>1</v>
      </c>
      <c r="P1296" s="135" t="str">
        <f t="shared" si="66"/>
        <v>Gastos_Gerais</v>
      </c>
    </row>
    <row r="1297" spans="1:16" ht="25.5" x14ac:dyDescent="0.2">
      <c r="A1297" s="363">
        <v>1294</v>
      </c>
      <c r="B1297" s="355">
        <v>44973</v>
      </c>
      <c r="C1297" s="623">
        <v>44958</v>
      </c>
      <c r="D1297" s="350" t="s">
        <v>96</v>
      </c>
      <c r="E1297" s="350" t="s">
        <v>177</v>
      </c>
      <c r="F1297" s="351">
        <v>2207.46</v>
      </c>
      <c r="G1297" s="352" t="s">
        <v>604</v>
      </c>
      <c r="H1297" s="350" t="s">
        <v>121</v>
      </c>
      <c r="I1297" s="352" t="s">
        <v>1902</v>
      </c>
      <c r="J1297" s="353" t="s">
        <v>605</v>
      </c>
      <c r="K1297" s="354" t="s">
        <v>606</v>
      </c>
      <c r="L1297" s="353" t="s">
        <v>1905</v>
      </c>
      <c r="M1297" s="379">
        <v>44973</v>
      </c>
      <c r="N1297" s="70">
        <f t="shared" si="64"/>
        <v>2</v>
      </c>
      <c r="O1297" s="70">
        <f t="shared" si="65"/>
        <v>2</v>
      </c>
      <c r="P1297" s="135" t="str">
        <f t="shared" si="66"/>
        <v>Gastos_com_Pessoal</v>
      </c>
    </row>
    <row r="1298" spans="1:16" x14ac:dyDescent="0.2">
      <c r="A1298" s="363">
        <v>1295</v>
      </c>
      <c r="B1298" s="348">
        <v>44974</v>
      </c>
      <c r="C1298" s="433">
        <v>44927</v>
      </c>
      <c r="D1298" s="380" t="s">
        <v>107</v>
      </c>
      <c r="E1298" s="380" t="s">
        <v>222</v>
      </c>
      <c r="F1298" s="383">
        <v>1444.32</v>
      </c>
      <c r="G1298" s="380" t="s">
        <v>557</v>
      </c>
      <c r="H1298" s="380" t="s">
        <v>131</v>
      </c>
      <c r="I1298" s="352" t="s">
        <v>558</v>
      </c>
      <c r="J1298" s="353" t="s">
        <v>554</v>
      </c>
      <c r="K1298" s="354" t="s">
        <v>420</v>
      </c>
      <c r="L1298" s="353">
        <v>95400606</v>
      </c>
      <c r="M1298" s="379">
        <v>44974</v>
      </c>
      <c r="N1298" s="70">
        <f t="shared" si="64"/>
        <v>2</v>
      </c>
      <c r="O1298" s="70">
        <f t="shared" si="65"/>
        <v>1</v>
      </c>
      <c r="P1298" s="135" t="str">
        <f t="shared" si="66"/>
        <v>Gastos_Gerais</v>
      </c>
    </row>
    <row r="1299" spans="1:16" ht="24" x14ac:dyDescent="0.2">
      <c r="A1299" s="363">
        <v>1296</v>
      </c>
      <c r="B1299" s="348">
        <v>44974</v>
      </c>
      <c r="C1299" s="623">
        <v>44927</v>
      </c>
      <c r="D1299" s="350" t="s">
        <v>107</v>
      </c>
      <c r="E1299" s="350" t="s">
        <v>230</v>
      </c>
      <c r="F1299" s="351">
        <v>683.32</v>
      </c>
      <c r="G1299" s="350" t="s">
        <v>994</v>
      </c>
      <c r="H1299" s="350" t="s">
        <v>131</v>
      </c>
      <c r="I1299" s="352" t="s">
        <v>561</v>
      </c>
      <c r="J1299" s="353" t="s">
        <v>554</v>
      </c>
      <c r="K1299" s="354" t="s">
        <v>420</v>
      </c>
      <c r="L1299" s="353" t="s">
        <v>1906</v>
      </c>
      <c r="M1299" s="379">
        <v>44974</v>
      </c>
      <c r="N1299" s="70">
        <f t="shared" si="64"/>
        <v>2</v>
      </c>
      <c r="O1299" s="70">
        <f t="shared" si="65"/>
        <v>1</v>
      </c>
      <c r="P1299" s="135" t="str">
        <f t="shared" si="66"/>
        <v>Gastos_Gerais</v>
      </c>
    </row>
    <row r="1300" spans="1:16" ht="24" x14ac:dyDescent="0.2">
      <c r="A1300" s="363">
        <v>1297</v>
      </c>
      <c r="B1300" s="348">
        <v>44974</v>
      </c>
      <c r="C1300" s="623">
        <v>44927</v>
      </c>
      <c r="D1300" s="350" t="s">
        <v>107</v>
      </c>
      <c r="E1300" s="350" t="s">
        <v>230</v>
      </c>
      <c r="F1300" s="351">
        <v>761.76</v>
      </c>
      <c r="G1300" s="350" t="s">
        <v>994</v>
      </c>
      <c r="H1300" s="350" t="s">
        <v>129</v>
      </c>
      <c r="I1300" s="352" t="s">
        <v>561</v>
      </c>
      <c r="J1300" s="353" t="s">
        <v>554</v>
      </c>
      <c r="K1300" s="354" t="s">
        <v>420</v>
      </c>
      <c r="L1300" s="353" t="s">
        <v>1907</v>
      </c>
      <c r="M1300" s="379">
        <v>44974</v>
      </c>
      <c r="N1300" s="70">
        <f t="shared" si="64"/>
        <v>2</v>
      </c>
      <c r="O1300" s="70">
        <f t="shared" si="65"/>
        <v>1</v>
      </c>
      <c r="P1300" s="135" t="str">
        <f t="shared" si="66"/>
        <v>Gastos_Gerais</v>
      </c>
    </row>
    <row r="1301" spans="1:16" ht="24" x14ac:dyDescent="0.2">
      <c r="A1301" s="363">
        <v>1298</v>
      </c>
      <c r="B1301" s="348">
        <v>44974</v>
      </c>
      <c r="C1301" s="623">
        <v>44927</v>
      </c>
      <c r="D1301" s="350" t="s">
        <v>107</v>
      </c>
      <c r="E1301" s="350" t="s">
        <v>230</v>
      </c>
      <c r="F1301" s="351">
        <v>754.51</v>
      </c>
      <c r="G1301" s="350" t="s">
        <v>1908</v>
      </c>
      <c r="H1301" s="350" t="s">
        <v>123</v>
      </c>
      <c r="I1301" s="352" t="s">
        <v>561</v>
      </c>
      <c r="J1301" s="353" t="s">
        <v>554</v>
      </c>
      <c r="K1301" s="354" t="s">
        <v>420</v>
      </c>
      <c r="L1301" s="353" t="s">
        <v>1909</v>
      </c>
      <c r="M1301" s="379">
        <v>44974</v>
      </c>
      <c r="N1301" s="70">
        <f t="shared" si="64"/>
        <v>2</v>
      </c>
      <c r="O1301" s="70">
        <f t="shared" si="65"/>
        <v>1</v>
      </c>
      <c r="P1301" s="135" t="str">
        <f t="shared" si="66"/>
        <v>Gastos_Gerais</v>
      </c>
    </row>
    <row r="1302" spans="1:16" x14ac:dyDescent="0.2">
      <c r="A1302" s="363">
        <v>1299</v>
      </c>
      <c r="B1302" s="348">
        <v>44974</v>
      </c>
      <c r="C1302" s="623">
        <v>44927</v>
      </c>
      <c r="D1302" s="350" t="s">
        <v>107</v>
      </c>
      <c r="E1302" s="350" t="s">
        <v>226</v>
      </c>
      <c r="F1302" s="351">
        <v>106.03</v>
      </c>
      <c r="G1302" s="352" t="s">
        <v>1068</v>
      </c>
      <c r="H1302" s="350" t="s">
        <v>129</v>
      </c>
      <c r="I1302" s="352" t="s">
        <v>561</v>
      </c>
      <c r="J1302" s="354" t="s">
        <v>554</v>
      </c>
      <c r="K1302" s="354" t="s">
        <v>420</v>
      </c>
      <c r="L1302" s="353" t="s">
        <v>1910</v>
      </c>
      <c r="M1302" s="379">
        <v>44974</v>
      </c>
      <c r="N1302" s="70">
        <f t="shared" si="64"/>
        <v>2</v>
      </c>
      <c r="O1302" s="70">
        <f t="shared" si="65"/>
        <v>1</v>
      </c>
      <c r="P1302" s="135" t="str">
        <f t="shared" si="66"/>
        <v>Gastos_Gerais</v>
      </c>
    </row>
    <row r="1303" spans="1:16" x14ac:dyDescent="0.2">
      <c r="A1303" s="363">
        <v>1300</v>
      </c>
      <c r="B1303" s="348">
        <v>44974</v>
      </c>
      <c r="C1303" s="623">
        <v>44927</v>
      </c>
      <c r="D1303" s="350" t="s">
        <v>107</v>
      </c>
      <c r="E1303" s="350" t="s">
        <v>226</v>
      </c>
      <c r="F1303" s="351">
        <v>106.03</v>
      </c>
      <c r="G1303" s="352" t="s">
        <v>1068</v>
      </c>
      <c r="H1303" s="350" t="s">
        <v>123</v>
      </c>
      <c r="I1303" s="352" t="s">
        <v>561</v>
      </c>
      <c r="J1303" s="354" t="s">
        <v>554</v>
      </c>
      <c r="K1303" s="354" t="s">
        <v>420</v>
      </c>
      <c r="L1303" s="353" t="s">
        <v>1911</v>
      </c>
      <c r="M1303" s="379">
        <v>44974</v>
      </c>
      <c r="N1303" s="70">
        <f t="shared" si="64"/>
        <v>2</v>
      </c>
      <c r="O1303" s="70">
        <f t="shared" si="65"/>
        <v>1</v>
      </c>
      <c r="P1303" s="135" t="str">
        <f t="shared" si="66"/>
        <v>Gastos_Gerais</v>
      </c>
    </row>
    <row r="1304" spans="1:16" x14ac:dyDescent="0.2">
      <c r="A1304" s="363">
        <v>1301</v>
      </c>
      <c r="B1304" s="348">
        <v>44974</v>
      </c>
      <c r="C1304" s="623">
        <v>44927</v>
      </c>
      <c r="D1304" s="350" t="s">
        <v>107</v>
      </c>
      <c r="E1304" s="350" t="s">
        <v>226</v>
      </c>
      <c r="F1304" s="351">
        <v>107.11</v>
      </c>
      <c r="G1304" s="352" t="s">
        <v>1068</v>
      </c>
      <c r="H1304" s="350" t="s">
        <v>131</v>
      </c>
      <c r="I1304" s="352" t="s">
        <v>561</v>
      </c>
      <c r="J1304" s="354" t="s">
        <v>554</v>
      </c>
      <c r="K1304" s="354" t="s">
        <v>420</v>
      </c>
      <c r="L1304" s="353" t="s">
        <v>1911</v>
      </c>
      <c r="M1304" s="379">
        <v>44974</v>
      </c>
      <c r="N1304" s="70">
        <f t="shared" si="64"/>
        <v>2</v>
      </c>
      <c r="O1304" s="70">
        <f t="shared" si="65"/>
        <v>1</v>
      </c>
      <c r="P1304" s="135" t="str">
        <f t="shared" si="66"/>
        <v>Gastos_Gerais</v>
      </c>
    </row>
    <row r="1305" spans="1:16" x14ac:dyDescent="0.2">
      <c r="A1305" s="363">
        <v>1302</v>
      </c>
      <c r="B1305" s="348">
        <v>44974</v>
      </c>
      <c r="C1305" s="623">
        <v>44927</v>
      </c>
      <c r="D1305" s="350" t="s">
        <v>107</v>
      </c>
      <c r="E1305" s="350" t="s">
        <v>226</v>
      </c>
      <c r="F1305" s="351">
        <v>102.07</v>
      </c>
      <c r="G1305" s="350" t="s">
        <v>1073</v>
      </c>
      <c r="H1305" s="350" t="s">
        <v>123</v>
      </c>
      <c r="I1305" s="352" t="s">
        <v>561</v>
      </c>
      <c r="J1305" s="354" t="s">
        <v>554</v>
      </c>
      <c r="K1305" s="354" t="s">
        <v>420</v>
      </c>
      <c r="L1305" s="353" t="s">
        <v>1912</v>
      </c>
      <c r="M1305" s="379">
        <v>44974</v>
      </c>
      <c r="N1305" s="70">
        <f t="shared" si="64"/>
        <v>2</v>
      </c>
      <c r="O1305" s="70">
        <f t="shared" si="65"/>
        <v>1</v>
      </c>
      <c r="P1305" s="135" t="str">
        <f t="shared" si="66"/>
        <v>Gastos_Gerais</v>
      </c>
    </row>
    <row r="1306" spans="1:16" ht="24" x14ac:dyDescent="0.2">
      <c r="A1306" s="363">
        <v>1303</v>
      </c>
      <c r="B1306" s="348">
        <v>44974</v>
      </c>
      <c r="C1306" s="623">
        <v>44927</v>
      </c>
      <c r="D1306" s="350" t="s">
        <v>107</v>
      </c>
      <c r="E1306" s="350" t="s">
        <v>224</v>
      </c>
      <c r="F1306" s="351">
        <v>44.44</v>
      </c>
      <c r="G1306" s="352" t="s">
        <v>552</v>
      </c>
      <c r="H1306" s="350" t="s">
        <v>125</v>
      </c>
      <c r="I1306" s="352" t="s">
        <v>1078</v>
      </c>
      <c r="J1306" s="354" t="s">
        <v>554</v>
      </c>
      <c r="K1306" s="354" t="s">
        <v>554</v>
      </c>
      <c r="L1306" s="353" t="s">
        <v>1913</v>
      </c>
      <c r="M1306" s="379">
        <v>44974</v>
      </c>
      <c r="N1306" s="70">
        <f t="shared" si="64"/>
        <v>2</v>
      </c>
      <c r="O1306" s="70">
        <f t="shared" si="65"/>
        <v>1</v>
      </c>
      <c r="P1306" s="135" t="str">
        <f t="shared" si="66"/>
        <v>Gastos_Gerais</v>
      </c>
    </row>
    <row r="1307" spans="1:16" ht="24" x14ac:dyDescent="0.2">
      <c r="A1307" s="363">
        <v>1304</v>
      </c>
      <c r="B1307" s="348">
        <v>44974</v>
      </c>
      <c r="C1307" s="623">
        <v>44927</v>
      </c>
      <c r="D1307" s="350" t="s">
        <v>107</v>
      </c>
      <c r="E1307" s="350" t="s">
        <v>224</v>
      </c>
      <c r="F1307" s="351">
        <v>10789.03</v>
      </c>
      <c r="G1307" s="352" t="s">
        <v>552</v>
      </c>
      <c r="H1307" s="350" t="s">
        <v>125</v>
      </c>
      <c r="I1307" s="352" t="s">
        <v>1078</v>
      </c>
      <c r="J1307" s="354" t="s">
        <v>554</v>
      </c>
      <c r="K1307" s="354" t="s">
        <v>554</v>
      </c>
      <c r="L1307" s="353" t="s">
        <v>1914</v>
      </c>
      <c r="M1307" s="379">
        <v>44974</v>
      </c>
      <c r="N1307" s="70">
        <f t="shared" si="64"/>
        <v>2</v>
      </c>
      <c r="O1307" s="70">
        <f t="shared" si="65"/>
        <v>1</v>
      </c>
      <c r="P1307" s="135" t="str">
        <f t="shared" si="66"/>
        <v>Gastos_Gerais</v>
      </c>
    </row>
    <row r="1308" spans="1:16" x14ac:dyDescent="0.2">
      <c r="A1308" s="363">
        <v>1305</v>
      </c>
      <c r="B1308" s="348">
        <v>44974</v>
      </c>
      <c r="C1308" s="623">
        <v>44927</v>
      </c>
      <c r="D1308" s="350" t="s">
        <v>107</v>
      </c>
      <c r="E1308" s="350" t="s">
        <v>226</v>
      </c>
      <c r="F1308" s="351">
        <v>134.12</v>
      </c>
      <c r="G1308" s="352" t="s">
        <v>1068</v>
      </c>
      <c r="H1308" s="350" t="s">
        <v>128</v>
      </c>
      <c r="I1308" s="352" t="s">
        <v>1081</v>
      </c>
      <c r="J1308" s="354" t="s">
        <v>554</v>
      </c>
      <c r="K1308" s="354" t="s">
        <v>555</v>
      </c>
      <c r="L1308" s="353" t="s">
        <v>1915</v>
      </c>
      <c r="M1308" s="379">
        <v>44974</v>
      </c>
      <c r="N1308" s="70">
        <f t="shared" si="64"/>
        <v>2</v>
      </c>
      <c r="O1308" s="70">
        <f t="shared" si="65"/>
        <v>1</v>
      </c>
      <c r="P1308" s="135" t="str">
        <f t="shared" si="66"/>
        <v>Gastos_Gerais</v>
      </c>
    </row>
    <row r="1309" spans="1:16" x14ac:dyDescent="0.2">
      <c r="A1309" s="363">
        <v>1306</v>
      </c>
      <c r="B1309" s="348">
        <v>44974</v>
      </c>
      <c r="C1309" s="623">
        <v>44927</v>
      </c>
      <c r="D1309" s="350" t="s">
        <v>107</v>
      </c>
      <c r="E1309" s="350" t="s">
        <v>226</v>
      </c>
      <c r="F1309" s="351">
        <v>200.52</v>
      </c>
      <c r="G1309" s="352" t="s">
        <v>1068</v>
      </c>
      <c r="H1309" s="350" t="s">
        <v>127</v>
      </c>
      <c r="I1309" s="352" t="s">
        <v>1081</v>
      </c>
      <c r="J1309" s="354" t="s">
        <v>554</v>
      </c>
      <c r="K1309" s="354" t="s">
        <v>555</v>
      </c>
      <c r="L1309" s="353" t="s">
        <v>1916</v>
      </c>
      <c r="M1309" s="379">
        <v>44974</v>
      </c>
      <c r="N1309" s="70">
        <f t="shared" si="64"/>
        <v>2</v>
      </c>
      <c r="O1309" s="70">
        <f t="shared" si="65"/>
        <v>1</v>
      </c>
      <c r="P1309" s="135" t="str">
        <f t="shared" si="66"/>
        <v>Gastos_Gerais</v>
      </c>
    </row>
    <row r="1310" spans="1:16" x14ac:dyDescent="0.2">
      <c r="A1310" s="363">
        <v>1307</v>
      </c>
      <c r="B1310" s="348">
        <v>44974</v>
      </c>
      <c r="C1310" s="623">
        <v>44927</v>
      </c>
      <c r="D1310" s="350" t="s">
        <v>107</v>
      </c>
      <c r="E1310" s="350" t="s">
        <v>226</v>
      </c>
      <c r="F1310" s="351">
        <v>33.39</v>
      </c>
      <c r="G1310" s="350" t="s">
        <v>1068</v>
      </c>
      <c r="H1310" s="350" t="s">
        <v>130</v>
      </c>
      <c r="I1310" s="352" t="s">
        <v>1081</v>
      </c>
      <c r="J1310" s="354" t="s">
        <v>554</v>
      </c>
      <c r="K1310" s="354" t="s">
        <v>555</v>
      </c>
      <c r="L1310" s="353" t="s">
        <v>1917</v>
      </c>
      <c r="M1310" s="379">
        <v>44974</v>
      </c>
      <c r="N1310" s="70">
        <f t="shared" si="64"/>
        <v>2</v>
      </c>
      <c r="O1310" s="70">
        <f t="shared" si="65"/>
        <v>1</v>
      </c>
      <c r="P1310" s="135" t="str">
        <f t="shared" si="66"/>
        <v>Gastos_Gerais</v>
      </c>
    </row>
    <row r="1311" spans="1:16" x14ac:dyDescent="0.2">
      <c r="A1311" s="363">
        <v>1308</v>
      </c>
      <c r="B1311" s="348">
        <v>44974</v>
      </c>
      <c r="C1311" s="623">
        <v>44927</v>
      </c>
      <c r="D1311" s="350" t="s">
        <v>107</v>
      </c>
      <c r="E1311" s="350" t="s">
        <v>226</v>
      </c>
      <c r="F1311" s="351">
        <v>160.24</v>
      </c>
      <c r="G1311" s="352" t="s">
        <v>1068</v>
      </c>
      <c r="H1311" s="350" t="s">
        <v>121</v>
      </c>
      <c r="I1311" s="352" t="s">
        <v>1081</v>
      </c>
      <c r="J1311" s="354" t="s">
        <v>554</v>
      </c>
      <c r="K1311" s="354" t="s">
        <v>555</v>
      </c>
      <c r="L1311" s="353" t="s">
        <v>1918</v>
      </c>
      <c r="M1311" s="379">
        <v>44974</v>
      </c>
      <c r="N1311" s="70">
        <f t="shared" si="64"/>
        <v>2</v>
      </c>
      <c r="O1311" s="70">
        <f t="shared" si="65"/>
        <v>1</v>
      </c>
      <c r="P1311" s="135" t="str">
        <f t="shared" si="66"/>
        <v>Gastos_Gerais</v>
      </c>
    </row>
    <row r="1312" spans="1:16" x14ac:dyDescent="0.2">
      <c r="A1312" s="363">
        <v>1309</v>
      </c>
      <c r="B1312" s="348">
        <v>44974</v>
      </c>
      <c r="C1312" s="623">
        <v>44927</v>
      </c>
      <c r="D1312" s="350" t="s">
        <v>107</v>
      </c>
      <c r="E1312" s="350" t="s">
        <v>226</v>
      </c>
      <c r="F1312" s="351">
        <v>234.97</v>
      </c>
      <c r="G1312" s="352" t="s">
        <v>1068</v>
      </c>
      <c r="H1312" s="350" t="s">
        <v>124</v>
      </c>
      <c r="I1312" s="352" t="s">
        <v>1081</v>
      </c>
      <c r="J1312" s="353" t="s">
        <v>554</v>
      </c>
      <c r="K1312" s="354" t="s">
        <v>555</v>
      </c>
      <c r="L1312" s="353" t="s">
        <v>1919</v>
      </c>
      <c r="M1312" s="379">
        <v>44974</v>
      </c>
      <c r="N1312" s="70">
        <f t="shared" si="64"/>
        <v>2</v>
      </c>
      <c r="O1312" s="70">
        <f t="shared" si="65"/>
        <v>1</v>
      </c>
      <c r="P1312" s="135" t="str">
        <f t="shared" si="66"/>
        <v>Gastos_Gerais</v>
      </c>
    </row>
    <row r="1313" spans="1:16" ht="24" x14ac:dyDescent="0.2">
      <c r="A1313" s="363">
        <v>1310</v>
      </c>
      <c r="B1313" s="348">
        <v>44974</v>
      </c>
      <c r="C1313" s="623">
        <v>44958</v>
      </c>
      <c r="D1313" s="350" t="s">
        <v>107</v>
      </c>
      <c r="E1313" s="350" t="s">
        <v>262</v>
      </c>
      <c r="F1313" s="351">
        <v>5850</v>
      </c>
      <c r="G1313" s="352" t="s">
        <v>1920</v>
      </c>
      <c r="H1313" s="350" t="s">
        <v>125</v>
      </c>
      <c r="I1313" s="352" t="s">
        <v>1921</v>
      </c>
      <c r="J1313" s="354" t="s">
        <v>554</v>
      </c>
      <c r="K1313" s="354" t="s">
        <v>420</v>
      </c>
      <c r="L1313" s="353">
        <v>58</v>
      </c>
      <c r="M1313" s="379">
        <v>44974</v>
      </c>
      <c r="N1313" s="70">
        <f t="shared" si="64"/>
        <v>2</v>
      </c>
      <c r="O1313" s="70">
        <f t="shared" si="65"/>
        <v>2</v>
      </c>
      <c r="P1313" s="135" t="str">
        <f t="shared" si="66"/>
        <v>Gastos_Gerais</v>
      </c>
    </row>
    <row r="1314" spans="1:16" ht="24" x14ac:dyDescent="0.2">
      <c r="A1314" s="363">
        <v>1311</v>
      </c>
      <c r="B1314" s="348">
        <v>44974</v>
      </c>
      <c r="C1314" s="623">
        <v>44958</v>
      </c>
      <c r="D1314" s="350" t="s">
        <v>107</v>
      </c>
      <c r="E1314" s="350" t="s">
        <v>262</v>
      </c>
      <c r="F1314" s="351">
        <v>1701</v>
      </c>
      <c r="G1314" s="350" t="s">
        <v>1922</v>
      </c>
      <c r="H1314" s="350" t="s">
        <v>125</v>
      </c>
      <c r="I1314" s="352" t="s">
        <v>1921</v>
      </c>
      <c r="J1314" s="353" t="s">
        <v>554</v>
      </c>
      <c r="K1314" s="354" t="s">
        <v>420</v>
      </c>
      <c r="L1314" s="353">
        <v>991</v>
      </c>
      <c r="M1314" s="348">
        <v>44974</v>
      </c>
      <c r="N1314" s="70">
        <f t="shared" si="64"/>
        <v>2</v>
      </c>
      <c r="O1314" s="70">
        <f t="shared" si="65"/>
        <v>2</v>
      </c>
      <c r="P1314" s="135" t="str">
        <f t="shared" si="66"/>
        <v>Gastos_Gerais</v>
      </c>
    </row>
    <row r="1315" spans="1:16" ht="24" x14ac:dyDescent="0.2">
      <c r="A1315" s="363">
        <v>1312</v>
      </c>
      <c r="B1315" s="348">
        <v>44974</v>
      </c>
      <c r="C1315" s="623">
        <v>44927</v>
      </c>
      <c r="D1315" s="350" t="s">
        <v>107</v>
      </c>
      <c r="E1315" s="350" t="s">
        <v>290</v>
      </c>
      <c r="F1315" s="351">
        <v>2499.75</v>
      </c>
      <c r="G1315" s="352" t="s">
        <v>290</v>
      </c>
      <c r="H1315" s="350" t="s">
        <v>121</v>
      </c>
      <c r="I1315" s="352" t="s">
        <v>619</v>
      </c>
      <c r="J1315" s="353" t="s">
        <v>554</v>
      </c>
      <c r="K1315" s="354" t="s">
        <v>420</v>
      </c>
      <c r="L1315" s="353">
        <v>27103</v>
      </c>
      <c r="M1315" s="379">
        <v>44949</v>
      </c>
      <c r="N1315" s="70">
        <f t="shared" si="64"/>
        <v>2</v>
      </c>
      <c r="O1315" s="70">
        <f t="shared" si="65"/>
        <v>1</v>
      </c>
      <c r="P1315" s="135" t="str">
        <f t="shared" si="66"/>
        <v>Gastos_Gerais</v>
      </c>
    </row>
    <row r="1316" spans="1:16" ht="36" x14ac:dyDescent="0.2">
      <c r="A1316" s="363">
        <v>1313</v>
      </c>
      <c r="B1316" s="348">
        <v>44974</v>
      </c>
      <c r="C1316" s="623">
        <v>44958</v>
      </c>
      <c r="D1316" s="350" t="s">
        <v>107</v>
      </c>
      <c r="E1316" s="350" t="s">
        <v>252</v>
      </c>
      <c r="F1316" s="351">
        <v>6225.05</v>
      </c>
      <c r="G1316" s="350" t="s">
        <v>569</v>
      </c>
      <c r="H1316" s="350" t="s">
        <v>119</v>
      </c>
      <c r="I1316" s="352" t="s">
        <v>570</v>
      </c>
      <c r="J1316" s="370" t="s">
        <v>554</v>
      </c>
      <c r="K1316" s="370" t="s">
        <v>420</v>
      </c>
      <c r="L1316" s="375">
        <v>202320</v>
      </c>
      <c r="M1316" s="630">
        <v>44960</v>
      </c>
      <c r="N1316" s="70">
        <f t="shared" si="64"/>
        <v>2</v>
      </c>
      <c r="O1316" s="70">
        <f t="shared" si="65"/>
        <v>2</v>
      </c>
      <c r="P1316" s="135" t="str">
        <f t="shared" si="66"/>
        <v>Gastos_Gerais</v>
      </c>
    </row>
    <row r="1317" spans="1:16" ht="24" x14ac:dyDescent="0.2">
      <c r="A1317" s="363">
        <v>1314</v>
      </c>
      <c r="B1317" s="348">
        <v>44974</v>
      </c>
      <c r="C1317" s="623">
        <v>44958</v>
      </c>
      <c r="D1317" s="350" t="s">
        <v>107</v>
      </c>
      <c r="E1317" s="350" t="s">
        <v>326</v>
      </c>
      <c r="F1317" s="351">
        <v>316.5</v>
      </c>
      <c r="G1317" s="350" t="s">
        <v>1063</v>
      </c>
      <c r="H1317" s="350" t="s">
        <v>131</v>
      </c>
      <c r="I1317" s="352" t="s">
        <v>1059</v>
      </c>
      <c r="J1317" s="353" t="s">
        <v>554</v>
      </c>
      <c r="K1317" s="354" t="s">
        <v>554</v>
      </c>
      <c r="L1317" s="353">
        <v>542950</v>
      </c>
      <c r="M1317" s="379">
        <v>44974</v>
      </c>
      <c r="N1317" s="70">
        <f t="shared" si="64"/>
        <v>2</v>
      </c>
      <c r="O1317" s="70">
        <f t="shared" si="65"/>
        <v>2</v>
      </c>
      <c r="P1317" s="135" t="str">
        <f t="shared" si="66"/>
        <v>Gastos_Gerais</v>
      </c>
    </row>
    <row r="1318" spans="1:16" ht="24" x14ac:dyDescent="0.2">
      <c r="A1318" s="363">
        <v>1315</v>
      </c>
      <c r="B1318" s="348">
        <v>44974</v>
      </c>
      <c r="C1318" s="623">
        <v>44958</v>
      </c>
      <c r="D1318" s="350" t="s">
        <v>107</v>
      </c>
      <c r="E1318" s="350" t="s">
        <v>326</v>
      </c>
      <c r="F1318" s="351">
        <v>316.5</v>
      </c>
      <c r="G1318" s="350" t="s">
        <v>1923</v>
      </c>
      <c r="H1318" s="350" t="s">
        <v>121</v>
      </c>
      <c r="I1318" s="352" t="s">
        <v>1059</v>
      </c>
      <c r="J1318" s="353" t="s">
        <v>554</v>
      </c>
      <c r="K1318" s="354" t="s">
        <v>554</v>
      </c>
      <c r="L1318" s="353">
        <v>542954</v>
      </c>
      <c r="M1318" s="379">
        <v>44974</v>
      </c>
      <c r="N1318" s="70">
        <f t="shared" si="64"/>
        <v>2</v>
      </c>
      <c r="O1318" s="70">
        <f t="shared" si="65"/>
        <v>2</v>
      </c>
      <c r="P1318" s="135" t="str">
        <f t="shared" si="66"/>
        <v>Gastos_Gerais</v>
      </c>
    </row>
    <row r="1319" spans="1:16" ht="24" x14ac:dyDescent="0.2">
      <c r="A1319" s="363">
        <v>1316</v>
      </c>
      <c r="B1319" s="348">
        <v>44974</v>
      </c>
      <c r="C1319" s="623">
        <v>44958</v>
      </c>
      <c r="D1319" s="350" t="s">
        <v>107</v>
      </c>
      <c r="E1319" s="350" t="s">
        <v>326</v>
      </c>
      <c r="F1319" s="351">
        <v>316.5</v>
      </c>
      <c r="G1319" s="350" t="s">
        <v>1924</v>
      </c>
      <c r="H1319" s="350" t="s">
        <v>121</v>
      </c>
      <c r="I1319" s="352" t="s">
        <v>1059</v>
      </c>
      <c r="J1319" s="353" t="s">
        <v>554</v>
      </c>
      <c r="K1319" s="354" t="s">
        <v>554</v>
      </c>
      <c r="L1319" s="353">
        <v>542946</v>
      </c>
      <c r="M1319" s="379">
        <v>44974</v>
      </c>
      <c r="N1319" s="70">
        <f t="shared" si="64"/>
        <v>2</v>
      </c>
      <c r="O1319" s="70">
        <f t="shared" si="65"/>
        <v>2</v>
      </c>
      <c r="P1319" s="135" t="str">
        <f t="shared" si="66"/>
        <v>Gastos_Gerais</v>
      </c>
    </row>
    <row r="1320" spans="1:16" ht="24" x14ac:dyDescent="0.2">
      <c r="A1320" s="363">
        <v>1317</v>
      </c>
      <c r="B1320" s="348">
        <v>44974</v>
      </c>
      <c r="C1320" s="623">
        <v>44958</v>
      </c>
      <c r="D1320" s="350" t="s">
        <v>107</v>
      </c>
      <c r="E1320" s="350" t="s">
        <v>326</v>
      </c>
      <c r="F1320" s="351">
        <v>316.5</v>
      </c>
      <c r="G1320" s="350" t="s">
        <v>1092</v>
      </c>
      <c r="H1320" s="350" t="s">
        <v>129</v>
      </c>
      <c r="I1320" s="352" t="s">
        <v>1059</v>
      </c>
      <c r="J1320" s="353" t="s">
        <v>554</v>
      </c>
      <c r="K1320" s="354" t="s">
        <v>554</v>
      </c>
      <c r="L1320" s="353" t="s">
        <v>1925</v>
      </c>
      <c r="M1320" s="379">
        <v>44974</v>
      </c>
      <c r="N1320" s="70">
        <f t="shared" si="64"/>
        <v>2</v>
      </c>
      <c r="O1320" s="70">
        <f t="shared" si="65"/>
        <v>2</v>
      </c>
      <c r="P1320" s="135" t="str">
        <f t="shared" si="66"/>
        <v>Gastos_Gerais</v>
      </c>
    </row>
    <row r="1321" spans="1:16" ht="24" x14ac:dyDescent="0.2">
      <c r="A1321" s="363">
        <v>1318</v>
      </c>
      <c r="B1321" s="348">
        <v>44974</v>
      </c>
      <c r="C1321" s="623">
        <v>44958</v>
      </c>
      <c r="D1321" s="350" t="s">
        <v>107</v>
      </c>
      <c r="E1321" s="350" t="s">
        <v>326</v>
      </c>
      <c r="F1321" s="351">
        <v>316.5</v>
      </c>
      <c r="G1321" s="350" t="s">
        <v>1060</v>
      </c>
      <c r="H1321" s="350" t="s">
        <v>123</v>
      </c>
      <c r="I1321" s="352" t="s">
        <v>1059</v>
      </c>
      <c r="J1321" s="353" t="s">
        <v>554</v>
      </c>
      <c r="K1321" s="354" t="s">
        <v>554</v>
      </c>
      <c r="L1321" s="353">
        <v>542947</v>
      </c>
      <c r="M1321" s="379">
        <v>44974</v>
      </c>
      <c r="N1321" s="70">
        <f t="shared" si="64"/>
        <v>2</v>
      </c>
      <c r="O1321" s="70">
        <f t="shared" si="65"/>
        <v>2</v>
      </c>
      <c r="P1321" s="135" t="str">
        <f t="shared" si="66"/>
        <v>Gastos_Gerais</v>
      </c>
    </row>
    <row r="1322" spans="1:16" ht="24" x14ac:dyDescent="0.2">
      <c r="A1322" s="363">
        <v>1319</v>
      </c>
      <c r="B1322" s="348">
        <v>44974</v>
      </c>
      <c r="C1322" s="623">
        <v>44958</v>
      </c>
      <c r="D1322" s="350" t="s">
        <v>107</v>
      </c>
      <c r="E1322" s="350" t="s">
        <v>326</v>
      </c>
      <c r="F1322" s="351">
        <v>316.5</v>
      </c>
      <c r="G1322" s="350" t="s">
        <v>1058</v>
      </c>
      <c r="H1322" s="350" t="s">
        <v>123</v>
      </c>
      <c r="I1322" s="352" t="s">
        <v>1059</v>
      </c>
      <c r="J1322" s="353" t="s">
        <v>554</v>
      </c>
      <c r="K1322" s="354" t="s">
        <v>554</v>
      </c>
      <c r="L1322" s="353">
        <v>542953</v>
      </c>
      <c r="M1322" s="379">
        <v>44974</v>
      </c>
      <c r="N1322" s="70">
        <f t="shared" si="64"/>
        <v>2</v>
      </c>
      <c r="O1322" s="70">
        <f t="shared" si="65"/>
        <v>2</v>
      </c>
      <c r="P1322" s="135" t="str">
        <f t="shared" si="66"/>
        <v>Gastos_Gerais</v>
      </c>
    </row>
    <row r="1323" spans="1:16" ht="24" x14ac:dyDescent="0.2">
      <c r="A1323" s="363">
        <v>1320</v>
      </c>
      <c r="B1323" s="348">
        <v>44974</v>
      </c>
      <c r="C1323" s="623">
        <v>44958</v>
      </c>
      <c r="D1323" s="350" t="s">
        <v>107</v>
      </c>
      <c r="E1323" s="350" t="s">
        <v>326</v>
      </c>
      <c r="F1323" s="351">
        <v>316.5</v>
      </c>
      <c r="G1323" s="352" t="s">
        <v>1926</v>
      </c>
      <c r="H1323" s="350" t="s">
        <v>130</v>
      </c>
      <c r="I1323" s="352" t="s">
        <v>1059</v>
      </c>
      <c r="J1323" s="354" t="s">
        <v>554</v>
      </c>
      <c r="K1323" s="354" t="s">
        <v>554</v>
      </c>
      <c r="L1323" s="353">
        <v>542952</v>
      </c>
      <c r="M1323" s="379">
        <v>44974</v>
      </c>
      <c r="N1323" s="70">
        <f t="shared" si="64"/>
        <v>2</v>
      </c>
      <c r="O1323" s="70">
        <f t="shared" si="65"/>
        <v>2</v>
      </c>
      <c r="P1323" s="135" t="str">
        <f t="shared" si="66"/>
        <v>Gastos_Gerais</v>
      </c>
    </row>
    <row r="1324" spans="1:16" ht="24" x14ac:dyDescent="0.2">
      <c r="A1324" s="363">
        <v>1321</v>
      </c>
      <c r="B1324" s="348">
        <v>44974</v>
      </c>
      <c r="C1324" s="623">
        <v>44958</v>
      </c>
      <c r="D1324" s="350" t="s">
        <v>107</v>
      </c>
      <c r="E1324" s="350" t="s">
        <v>326</v>
      </c>
      <c r="F1324" s="351">
        <v>316.5</v>
      </c>
      <c r="G1324" s="352" t="s">
        <v>1927</v>
      </c>
      <c r="H1324" s="350" t="s">
        <v>128</v>
      </c>
      <c r="I1324" s="352" t="s">
        <v>1059</v>
      </c>
      <c r="J1324" s="354" t="s">
        <v>554</v>
      </c>
      <c r="K1324" s="354" t="s">
        <v>554</v>
      </c>
      <c r="L1324" s="353">
        <v>542955</v>
      </c>
      <c r="M1324" s="379">
        <v>44974</v>
      </c>
      <c r="N1324" s="70">
        <f t="shared" si="64"/>
        <v>2</v>
      </c>
      <c r="O1324" s="70">
        <f t="shared" si="65"/>
        <v>2</v>
      </c>
      <c r="P1324" s="135" t="str">
        <f t="shared" si="66"/>
        <v>Gastos_Gerais</v>
      </c>
    </row>
    <row r="1325" spans="1:16" ht="24" x14ac:dyDescent="0.2">
      <c r="A1325" s="363">
        <v>1322</v>
      </c>
      <c r="B1325" s="364">
        <v>44974</v>
      </c>
      <c r="C1325" s="622">
        <v>44958</v>
      </c>
      <c r="D1325" s="366" t="s">
        <v>107</v>
      </c>
      <c r="E1325" s="366" t="s">
        <v>326</v>
      </c>
      <c r="F1325" s="367">
        <v>316.5</v>
      </c>
      <c r="G1325" s="366" t="s">
        <v>1928</v>
      </c>
      <c r="H1325" s="366" t="s">
        <v>124</v>
      </c>
      <c r="I1325" s="368" t="s">
        <v>1059</v>
      </c>
      <c r="J1325" s="369" t="s">
        <v>554</v>
      </c>
      <c r="K1325" s="354" t="s">
        <v>554</v>
      </c>
      <c r="L1325" s="353">
        <v>542943</v>
      </c>
      <c r="M1325" s="379">
        <v>44974</v>
      </c>
      <c r="N1325" s="70">
        <f t="shared" si="64"/>
        <v>2</v>
      </c>
      <c r="O1325" s="70">
        <f t="shared" si="65"/>
        <v>2</v>
      </c>
      <c r="P1325" s="135" t="str">
        <f t="shared" si="66"/>
        <v>Gastos_Gerais</v>
      </c>
    </row>
    <row r="1326" spans="1:16" ht="24" x14ac:dyDescent="0.2">
      <c r="A1326" s="363">
        <v>1323</v>
      </c>
      <c r="B1326" s="364">
        <v>44974</v>
      </c>
      <c r="C1326" s="622">
        <v>44958</v>
      </c>
      <c r="D1326" s="366" t="s">
        <v>107</v>
      </c>
      <c r="E1326" s="366" t="s">
        <v>326</v>
      </c>
      <c r="F1326" s="367">
        <v>316.5</v>
      </c>
      <c r="G1326" s="366" t="s">
        <v>1062</v>
      </c>
      <c r="H1326" s="366" t="s">
        <v>132</v>
      </c>
      <c r="I1326" s="352" t="s">
        <v>1059</v>
      </c>
      <c r="J1326" s="369" t="s">
        <v>554</v>
      </c>
      <c r="K1326" s="354" t="s">
        <v>554</v>
      </c>
      <c r="L1326" s="353">
        <v>542951</v>
      </c>
      <c r="M1326" s="379">
        <v>44974</v>
      </c>
      <c r="N1326" s="70">
        <f t="shared" si="64"/>
        <v>2</v>
      </c>
      <c r="O1326" s="70">
        <f t="shared" si="65"/>
        <v>2</v>
      </c>
      <c r="P1326" s="135" t="str">
        <f t="shared" si="66"/>
        <v>Gastos_Gerais</v>
      </c>
    </row>
    <row r="1327" spans="1:16" ht="24" x14ac:dyDescent="0.2">
      <c r="A1327" s="363">
        <v>1324</v>
      </c>
      <c r="B1327" s="364">
        <v>44974</v>
      </c>
      <c r="C1327" s="622">
        <v>44958</v>
      </c>
      <c r="D1327" s="366" t="s">
        <v>107</v>
      </c>
      <c r="E1327" s="366" t="s">
        <v>326</v>
      </c>
      <c r="F1327" s="367">
        <v>316.5</v>
      </c>
      <c r="G1327" s="366" t="s">
        <v>1929</v>
      </c>
      <c r="H1327" s="366" t="s">
        <v>122</v>
      </c>
      <c r="I1327" s="368" t="s">
        <v>1059</v>
      </c>
      <c r="J1327" s="369" t="s">
        <v>554</v>
      </c>
      <c r="K1327" s="354" t="s">
        <v>554</v>
      </c>
      <c r="L1327" s="353">
        <v>542944</v>
      </c>
      <c r="M1327" s="379">
        <v>44974</v>
      </c>
      <c r="N1327" s="70">
        <f t="shared" si="64"/>
        <v>2</v>
      </c>
      <c r="O1327" s="70">
        <f t="shared" si="65"/>
        <v>2</v>
      </c>
      <c r="P1327" s="135" t="str">
        <f t="shared" si="66"/>
        <v>Gastos_Gerais</v>
      </c>
    </row>
    <row r="1328" spans="1:16" ht="24" x14ac:dyDescent="0.2">
      <c r="A1328" s="363">
        <v>1325</v>
      </c>
      <c r="B1328" s="364">
        <v>44974</v>
      </c>
      <c r="C1328" s="622">
        <v>44958</v>
      </c>
      <c r="D1328" s="366" t="s">
        <v>107</v>
      </c>
      <c r="E1328" s="366" t="s">
        <v>326</v>
      </c>
      <c r="F1328" s="367">
        <v>316.5</v>
      </c>
      <c r="G1328" s="366" t="s">
        <v>1061</v>
      </c>
      <c r="H1328" s="366" t="s">
        <v>125</v>
      </c>
      <c r="I1328" s="368" t="s">
        <v>1059</v>
      </c>
      <c r="J1328" s="369" t="s">
        <v>554</v>
      </c>
      <c r="K1328" s="354" t="s">
        <v>554</v>
      </c>
      <c r="L1328" s="353">
        <v>542949</v>
      </c>
      <c r="M1328" s="379">
        <v>44974</v>
      </c>
      <c r="N1328" s="70">
        <f t="shared" si="64"/>
        <v>2</v>
      </c>
      <c r="O1328" s="70">
        <f t="shared" si="65"/>
        <v>2</v>
      </c>
      <c r="P1328" s="135" t="str">
        <f t="shared" si="66"/>
        <v>Gastos_Gerais</v>
      </c>
    </row>
    <row r="1329" spans="1:16" ht="24" x14ac:dyDescent="0.2">
      <c r="A1329" s="363">
        <v>1326</v>
      </c>
      <c r="B1329" s="364">
        <v>44974</v>
      </c>
      <c r="C1329" s="622">
        <v>44958</v>
      </c>
      <c r="D1329" s="366" t="s">
        <v>107</v>
      </c>
      <c r="E1329" s="366" t="s">
        <v>326</v>
      </c>
      <c r="F1329" s="367">
        <v>316.5</v>
      </c>
      <c r="G1329" s="366" t="s">
        <v>1930</v>
      </c>
      <c r="H1329" s="366" t="s">
        <v>125</v>
      </c>
      <c r="I1329" s="368" t="s">
        <v>1059</v>
      </c>
      <c r="J1329" s="369" t="s">
        <v>554</v>
      </c>
      <c r="K1329" s="354" t="s">
        <v>554</v>
      </c>
      <c r="L1329" s="353">
        <v>542945</v>
      </c>
      <c r="M1329" s="379">
        <v>44974</v>
      </c>
      <c r="N1329" s="70">
        <f t="shared" si="64"/>
        <v>2</v>
      </c>
      <c r="O1329" s="70">
        <f t="shared" si="65"/>
        <v>2</v>
      </c>
      <c r="P1329" s="135" t="str">
        <f t="shared" si="66"/>
        <v>Gastos_Gerais</v>
      </c>
    </row>
    <row r="1330" spans="1:16" x14ac:dyDescent="0.2">
      <c r="A1330" s="363">
        <v>1327</v>
      </c>
      <c r="B1330" s="364">
        <v>44974</v>
      </c>
      <c r="C1330" s="622">
        <v>44958</v>
      </c>
      <c r="D1330" s="366" t="s">
        <v>107</v>
      </c>
      <c r="E1330" s="366" t="s">
        <v>290</v>
      </c>
      <c r="F1330" s="424">
        <v>1077.3800000000001</v>
      </c>
      <c r="G1330" s="366" t="s">
        <v>290</v>
      </c>
      <c r="H1330" s="366" t="s">
        <v>131</v>
      </c>
      <c r="I1330" s="368" t="s">
        <v>949</v>
      </c>
      <c r="J1330" s="369" t="s">
        <v>554</v>
      </c>
      <c r="K1330" s="370" t="s">
        <v>420</v>
      </c>
      <c r="L1330" s="353">
        <v>2590</v>
      </c>
      <c r="M1330" s="379">
        <v>44970</v>
      </c>
      <c r="N1330" s="70">
        <f t="shared" si="64"/>
        <v>2</v>
      </c>
      <c r="O1330" s="70">
        <f t="shared" si="65"/>
        <v>2</v>
      </c>
      <c r="P1330" s="135" t="str">
        <f t="shared" si="66"/>
        <v>Gastos_Gerais</v>
      </c>
    </row>
    <row r="1331" spans="1:16" ht="24" x14ac:dyDescent="0.2">
      <c r="A1331" s="363">
        <v>1328</v>
      </c>
      <c r="B1331" s="364">
        <v>44974</v>
      </c>
      <c r="C1331" s="622">
        <v>44958</v>
      </c>
      <c r="D1331" s="366" t="s">
        <v>107</v>
      </c>
      <c r="E1331" s="366" t="s">
        <v>298</v>
      </c>
      <c r="F1331" s="367">
        <v>159.6</v>
      </c>
      <c r="G1331" s="366" t="s">
        <v>1931</v>
      </c>
      <c r="H1331" s="366" t="s">
        <v>122</v>
      </c>
      <c r="I1331" s="368" t="s">
        <v>675</v>
      </c>
      <c r="J1331" s="369" t="s">
        <v>554</v>
      </c>
      <c r="K1331" s="370" t="s">
        <v>420</v>
      </c>
      <c r="L1331" s="353">
        <v>6252</v>
      </c>
      <c r="M1331" s="379">
        <v>44966</v>
      </c>
      <c r="N1331" s="70">
        <f t="shared" si="64"/>
        <v>2</v>
      </c>
      <c r="O1331" s="70">
        <f t="shared" si="65"/>
        <v>2</v>
      </c>
      <c r="P1331" s="135" t="str">
        <f t="shared" si="66"/>
        <v>Gastos_Gerais</v>
      </c>
    </row>
    <row r="1332" spans="1:16" ht="24" x14ac:dyDescent="0.2">
      <c r="A1332" s="363">
        <v>1329</v>
      </c>
      <c r="B1332" s="364">
        <v>44974</v>
      </c>
      <c r="C1332" s="622">
        <v>44927</v>
      </c>
      <c r="D1332" s="366" t="s">
        <v>107</v>
      </c>
      <c r="E1332" s="366" t="s">
        <v>360</v>
      </c>
      <c r="F1332" s="367">
        <v>633.80999999999995</v>
      </c>
      <c r="G1332" s="366" t="s">
        <v>1932</v>
      </c>
      <c r="H1332" s="366" t="s">
        <v>121</v>
      </c>
      <c r="I1332" s="368" t="s">
        <v>1933</v>
      </c>
      <c r="J1332" s="369" t="s">
        <v>554</v>
      </c>
      <c r="K1332" s="370" t="s">
        <v>420</v>
      </c>
      <c r="L1332" s="353">
        <v>362633</v>
      </c>
      <c r="M1332" s="379">
        <v>44951</v>
      </c>
      <c r="N1332" s="70">
        <f t="shared" si="64"/>
        <v>2</v>
      </c>
      <c r="O1332" s="70">
        <f t="shared" si="65"/>
        <v>1</v>
      </c>
      <c r="P1332" s="135" t="str">
        <f t="shared" si="66"/>
        <v>Gastos_Gerais</v>
      </c>
    </row>
    <row r="1333" spans="1:16" ht="24" x14ac:dyDescent="0.2">
      <c r="A1333" s="363">
        <v>1330</v>
      </c>
      <c r="B1333" s="364">
        <v>44974</v>
      </c>
      <c r="C1333" s="622">
        <v>44927</v>
      </c>
      <c r="D1333" s="366" t="s">
        <v>107</v>
      </c>
      <c r="E1333" s="366" t="s">
        <v>290</v>
      </c>
      <c r="F1333" s="367">
        <v>2510.5</v>
      </c>
      <c r="G1333" s="366" t="s">
        <v>290</v>
      </c>
      <c r="H1333" s="366" t="s">
        <v>122</v>
      </c>
      <c r="I1333" s="368" t="s">
        <v>1141</v>
      </c>
      <c r="J1333" s="369" t="s">
        <v>554</v>
      </c>
      <c r="K1333" s="370" t="s">
        <v>420</v>
      </c>
      <c r="L1333" s="353">
        <v>46781</v>
      </c>
      <c r="M1333" s="379">
        <v>44950</v>
      </c>
      <c r="N1333" s="70">
        <f t="shared" si="64"/>
        <v>2</v>
      </c>
      <c r="O1333" s="70">
        <f t="shared" si="65"/>
        <v>1</v>
      </c>
      <c r="P1333" s="135" t="str">
        <f t="shared" si="66"/>
        <v>Gastos_Gerais</v>
      </c>
    </row>
    <row r="1334" spans="1:16" ht="36" x14ac:dyDescent="0.2">
      <c r="A1334" s="363">
        <v>1331</v>
      </c>
      <c r="B1334" s="364">
        <v>44974</v>
      </c>
      <c r="C1334" s="622">
        <v>44927</v>
      </c>
      <c r="D1334" s="366" t="s">
        <v>107</v>
      </c>
      <c r="E1334" s="366" t="s">
        <v>366</v>
      </c>
      <c r="F1334" s="367">
        <v>2470</v>
      </c>
      <c r="G1334" s="366" t="s">
        <v>845</v>
      </c>
      <c r="H1334" s="366" t="s">
        <v>123</v>
      </c>
      <c r="I1334" s="368" t="s">
        <v>1067</v>
      </c>
      <c r="J1334" s="369" t="s">
        <v>554</v>
      </c>
      <c r="K1334" s="370" t="s">
        <v>420</v>
      </c>
      <c r="L1334" s="353">
        <v>2757</v>
      </c>
      <c r="M1334" s="379">
        <v>44959</v>
      </c>
      <c r="N1334" s="70">
        <f t="shared" si="64"/>
        <v>2</v>
      </c>
      <c r="O1334" s="70">
        <f t="shared" si="65"/>
        <v>1</v>
      </c>
      <c r="P1334" s="135" t="str">
        <f t="shared" si="66"/>
        <v>Gastos_Gerais</v>
      </c>
    </row>
    <row r="1335" spans="1:16" ht="36" x14ac:dyDescent="0.2">
      <c r="A1335" s="363">
        <v>1332</v>
      </c>
      <c r="B1335" s="387">
        <v>44974</v>
      </c>
      <c r="C1335" s="349">
        <v>44927</v>
      </c>
      <c r="D1335" s="368" t="s">
        <v>107</v>
      </c>
      <c r="E1335" s="368" t="s">
        <v>366</v>
      </c>
      <c r="F1335" s="373">
        <v>1453.5</v>
      </c>
      <c r="G1335" s="368" t="s">
        <v>845</v>
      </c>
      <c r="H1335" s="368" t="s">
        <v>128</v>
      </c>
      <c r="I1335" s="368" t="s">
        <v>1067</v>
      </c>
      <c r="J1335" s="370" t="s">
        <v>554</v>
      </c>
      <c r="K1335" s="370" t="s">
        <v>420</v>
      </c>
      <c r="L1335" s="354">
        <v>2758</v>
      </c>
      <c r="M1335" s="376">
        <v>44959</v>
      </c>
      <c r="N1335" s="70">
        <f t="shared" si="64"/>
        <v>2</v>
      </c>
      <c r="O1335" s="70">
        <f t="shared" si="65"/>
        <v>1</v>
      </c>
      <c r="P1335" s="135" t="str">
        <f t="shared" si="66"/>
        <v>Gastos_Gerais</v>
      </c>
    </row>
    <row r="1336" spans="1:16" ht="36" x14ac:dyDescent="0.2">
      <c r="A1336" s="363">
        <v>1333</v>
      </c>
      <c r="B1336" s="364">
        <v>44974</v>
      </c>
      <c r="C1336" s="623">
        <v>44927</v>
      </c>
      <c r="D1336" s="366" t="s">
        <v>107</v>
      </c>
      <c r="E1336" s="366" t="s">
        <v>366</v>
      </c>
      <c r="F1336" s="367">
        <v>1415.5</v>
      </c>
      <c r="G1336" s="366" t="s">
        <v>845</v>
      </c>
      <c r="H1336" s="366" t="s">
        <v>129</v>
      </c>
      <c r="I1336" s="368" t="s">
        <v>1067</v>
      </c>
      <c r="J1336" s="369" t="s">
        <v>554</v>
      </c>
      <c r="K1336" s="370" t="s">
        <v>420</v>
      </c>
      <c r="L1336" s="353">
        <v>2759</v>
      </c>
      <c r="M1336" s="379">
        <v>44959</v>
      </c>
      <c r="N1336" s="70">
        <f t="shared" si="64"/>
        <v>2</v>
      </c>
      <c r="O1336" s="70">
        <f t="shared" si="65"/>
        <v>1</v>
      </c>
      <c r="P1336" s="135" t="str">
        <f t="shared" si="66"/>
        <v>Gastos_Gerais</v>
      </c>
    </row>
    <row r="1337" spans="1:16" ht="36" x14ac:dyDescent="0.2">
      <c r="A1337" s="363">
        <v>1334</v>
      </c>
      <c r="B1337" s="421">
        <v>44974</v>
      </c>
      <c r="C1337" s="627">
        <v>44927</v>
      </c>
      <c r="D1337" s="423" t="s">
        <v>107</v>
      </c>
      <c r="E1337" s="423" t="s">
        <v>366</v>
      </c>
      <c r="F1337" s="424">
        <v>1510.5</v>
      </c>
      <c r="G1337" s="423" t="s">
        <v>845</v>
      </c>
      <c r="H1337" s="366" t="s">
        <v>127</v>
      </c>
      <c r="I1337" s="368" t="s">
        <v>1067</v>
      </c>
      <c r="J1337" s="369" t="s">
        <v>554</v>
      </c>
      <c r="K1337" s="370" t="s">
        <v>420</v>
      </c>
      <c r="L1337" s="353">
        <v>2760</v>
      </c>
      <c r="M1337" s="379">
        <v>44959</v>
      </c>
      <c r="N1337" s="70">
        <f t="shared" si="64"/>
        <v>2</v>
      </c>
      <c r="O1337" s="70">
        <f t="shared" si="65"/>
        <v>1</v>
      </c>
      <c r="P1337" s="135" t="str">
        <f t="shared" si="66"/>
        <v>Gastos_Gerais</v>
      </c>
    </row>
    <row r="1338" spans="1:16" ht="36" x14ac:dyDescent="0.2">
      <c r="A1338" s="363">
        <v>1335</v>
      </c>
      <c r="B1338" s="359">
        <v>44974</v>
      </c>
      <c r="C1338" s="349">
        <v>44927</v>
      </c>
      <c r="D1338" s="352" t="s">
        <v>107</v>
      </c>
      <c r="E1338" s="352" t="s">
        <v>366</v>
      </c>
      <c r="F1338" s="361">
        <v>1415.5</v>
      </c>
      <c r="G1338" s="352" t="s">
        <v>845</v>
      </c>
      <c r="H1338" s="352" t="s">
        <v>130</v>
      </c>
      <c r="I1338" s="352" t="s">
        <v>1067</v>
      </c>
      <c r="J1338" s="353" t="s">
        <v>554</v>
      </c>
      <c r="K1338" s="354" t="s">
        <v>420</v>
      </c>
      <c r="L1338" s="353">
        <v>2761</v>
      </c>
      <c r="M1338" s="379">
        <v>44959</v>
      </c>
      <c r="N1338" s="70">
        <f t="shared" si="64"/>
        <v>2</v>
      </c>
      <c r="O1338" s="70">
        <f t="shared" si="65"/>
        <v>1</v>
      </c>
      <c r="P1338" s="135" t="str">
        <f t="shared" si="66"/>
        <v>Gastos_Gerais</v>
      </c>
    </row>
    <row r="1339" spans="1:16" ht="24" x14ac:dyDescent="0.2">
      <c r="A1339" s="363">
        <v>1336</v>
      </c>
      <c r="B1339" s="348">
        <v>44974</v>
      </c>
      <c r="C1339" s="623">
        <v>44927</v>
      </c>
      <c r="D1339" s="350" t="s">
        <v>107</v>
      </c>
      <c r="E1339" s="350" t="s">
        <v>364</v>
      </c>
      <c r="F1339" s="351">
        <v>161.5</v>
      </c>
      <c r="G1339" s="352" t="s">
        <v>571</v>
      </c>
      <c r="H1339" s="350" t="s">
        <v>123</v>
      </c>
      <c r="I1339" s="352" t="s">
        <v>1067</v>
      </c>
      <c r="J1339" s="353" t="s">
        <v>554</v>
      </c>
      <c r="K1339" s="354" t="s">
        <v>420</v>
      </c>
      <c r="L1339" s="353">
        <v>2844</v>
      </c>
      <c r="M1339" s="379">
        <v>44971</v>
      </c>
      <c r="N1339" s="70">
        <f t="shared" si="64"/>
        <v>2</v>
      </c>
      <c r="O1339" s="70">
        <f t="shared" si="65"/>
        <v>1</v>
      </c>
      <c r="P1339" s="135" t="str">
        <f t="shared" si="66"/>
        <v>Gastos_Gerais</v>
      </c>
    </row>
    <row r="1340" spans="1:16" ht="24" x14ac:dyDescent="0.2">
      <c r="A1340" s="363">
        <v>1337</v>
      </c>
      <c r="B1340" s="348">
        <v>44974</v>
      </c>
      <c r="C1340" s="623">
        <v>44927</v>
      </c>
      <c r="D1340" s="350" t="s">
        <v>107</v>
      </c>
      <c r="E1340" s="350" t="s">
        <v>364</v>
      </c>
      <c r="F1340" s="351">
        <v>161.5</v>
      </c>
      <c r="G1340" s="368" t="s">
        <v>571</v>
      </c>
      <c r="H1340" s="350" t="s">
        <v>128</v>
      </c>
      <c r="I1340" s="352" t="s">
        <v>1067</v>
      </c>
      <c r="J1340" s="353" t="s">
        <v>554</v>
      </c>
      <c r="K1340" s="354" t="s">
        <v>420</v>
      </c>
      <c r="L1340" s="353">
        <v>2845</v>
      </c>
      <c r="M1340" s="379">
        <v>44971</v>
      </c>
      <c r="N1340" s="70">
        <f t="shared" si="64"/>
        <v>2</v>
      </c>
      <c r="O1340" s="70">
        <f t="shared" si="65"/>
        <v>1</v>
      </c>
      <c r="P1340" s="135" t="str">
        <f t="shared" si="66"/>
        <v>Gastos_Gerais</v>
      </c>
    </row>
    <row r="1341" spans="1:16" ht="24" x14ac:dyDescent="0.2">
      <c r="A1341" s="363">
        <v>1338</v>
      </c>
      <c r="B1341" s="348">
        <v>44974</v>
      </c>
      <c r="C1341" s="623">
        <v>44927</v>
      </c>
      <c r="D1341" s="350" t="s">
        <v>107</v>
      </c>
      <c r="E1341" s="350" t="s">
        <v>364</v>
      </c>
      <c r="F1341" s="351">
        <v>161.5</v>
      </c>
      <c r="G1341" s="350" t="s">
        <v>571</v>
      </c>
      <c r="H1341" s="350" t="s">
        <v>129</v>
      </c>
      <c r="I1341" s="352" t="s">
        <v>1067</v>
      </c>
      <c r="J1341" s="353" t="s">
        <v>554</v>
      </c>
      <c r="K1341" s="354" t="s">
        <v>420</v>
      </c>
      <c r="L1341" s="353">
        <v>2846</v>
      </c>
      <c r="M1341" s="379">
        <v>44971</v>
      </c>
      <c r="N1341" s="70">
        <f t="shared" si="64"/>
        <v>2</v>
      </c>
      <c r="O1341" s="70">
        <f t="shared" si="65"/>
        <v>1</v>
      </c>
      <c r="P1341" s="135" t="str">
        <f t="shared" si="66"/>
        <v>Gastos_Gerais</v>
      </c>
    </row>
    <row r="1342" spans="1:16" ht="24" x14ac:dyDescent="0.2">
      <c r="A1342" s="363">
        <v>1339</v>
      </c>
      <c r="B1342" s="348">
        <v>44974</v>
      </c>
      <c r="C1342" s="623">
        <v>44927</v>
      </c>
      <c r="D1342" s="350" t="s">
        <v>107</v>
      </c>
      <c r="E1342" s="350" t="s">
        <v>364</v>
      </c>
      <c r="F1342" s="351">
        <v>161.5</v>
      </c>
      <c r="G1342" s="378" t="s">
        <v>571</v>
      </c>
      <c r="H1342" s="350" t="s">
        <v>127</v>
      </c>
      <c r="I1342" s="352" t="s">
        <v>1067</v>
      </c>
      <c r="J1342" s="353" t="s">
        <v>554</v>
      </c>
      <c r="K1342" s="354" t="s">
        <v>420</v>
      </c>
      <c r="L1342" s="353">
        <v>2847</v>
      </c>
      <c r="M1342" s="379">
        <v>44971</v>
      </c>
      <c r="N1342" s="70">
        <f t="shared" si="64"/>
        <v>2</v>
      </c>
      <c r="O1342" s="70">
        <f t="shared" si="65"/>
        <v>1</v>
      </c>
      <c r="P1342" s="135" t="str">
        <f t="shared" si="66"/>
        <v>Gastos_Gerais</v>
      </c>
    </row>
    <row r="1343" spans="1:16" ht="24" x14ac:dyDescent="0.2">
      <c r="A1343" s="363">
        <v>1340</v>
      </c>
      <c r="B1343" s="348">
        <v>44974</v>
      </c>
      <c r="C1343" s="623">
        <v>44927</v>
      </c>
      <c r="D1343" s="350" t="s">
        <v>107</v>
      </c>
      <c r="E1343" s="350" t="s">
        <v>364</v>
      </c>
      <c r="F1343" s="351">
        <v>161.5</v>
      </c>
      <c r="G1343" s="350" t="s">
        <v>571</v>
      </c>
      <c r="H1343" s="350" t="s">
        <v>130</v>
      </c>
      <c r="I1343" s="352" t="s">
        <v>1067</v>
      </c>
      <c r="J1343" s="353" t="s">
        <v>554</v>
      </c>
      <c r="K1343" s="354" t="s">
        <v>420</v>
      </c>
      <c r="L1343" s="353">
        <v>2848</v>
      </c>
      <c r="M1343" s="379">
        <v>44971</v>
      </c>
      <c r="N1343" s="70">
        <f t="shared" ref="N1343:N1406" si="67">IF(B1343=0,0,IF(YEAR(B1343)=$O$1,MONTH(B1343)-$N$1+1,(YEAR(B1343)-$O$1)*12-$N$1+1+MONTH(B1343)))</f>
        <v>2</v>
      </c>
      <c r="O1343" s="70">
        <f t="shared" ref="O1343:O1406" si="68">IF(C1343=0,0,IF(YEAR(C1343)=$O$1,MONTH(C1343)-$N$1+1,(YEAR(C1343)-$O$1)*12-$N$1+1+MONTH(C1343)))</f>
        <v>1</v>
      </c>
      <c r="P1343" s="135" t="str">
        <f t="shared" ref="P1343:P1406" si="69">SUBSTITUTE(D1343," ","_")</f>
        <v>Gastos_Gerais</v>
      </c>
    </row>
    <row r="1344" spans="1:16" x14ac:dyDescent="0.2">
      <c r="A1344" s="363">
        <v>1341</v>
      </c>
      <c r="B1344" s="348">
        <v>44974</v>
      </c>
      <c r="C1344" s="623">
        <v>44958</v>
      </c>
      <c r="D1344" s="350" t="s">
        <v>107</v>
      </c>
      <c r="E1344" s="350" t="s">
        <v>290</v>
      </c>
      <c r="F1344" s="351">
        <v>4637.66</v>
      </c>
      <c r="G1344" s="350" t="s">
        <v>290</v>
      </c>
      <c r="H1344" s="350" t="s">
        <v>125</v>
      </c>
      <c r="I1344" s="352" t="s">
        <v>1219</v>
      </c>
      <c r="J1344" s="353" t="s">
        <v>554</v>
      </c>
      <c r="K1344" s="354" t="s">
        <v>420</v>
      </c>
      <c r="L1344" s="353">
        <v>37238431</v>
      </c>
      <c r="M1344" s="379">
        <v>44972</v>
      </c>
      <c r="N1344" s="70">
        <f t="shared" si="67"/>
        <v>2</v>
      </c>
      <c r="O1344" s="70">
        <f t="shared" si="68"/>
        <v>2</v>
      </c>
      <c r="P1344" s="135" t="str">
        <f t="shared" si="69"/>
        <v>Gastos_Gerais</v>
      </c>
    </row>
    <row r="1345" spans="1:16" ht="24" x14ac:dyDescent="0.2">
      <c r="A1345" s="363">
        <v>1342</v>
      </c>
      <c r="B1345" s="348">
        <v>44974</v>
      </c>
      <c r="C1345" s="623">
        <v>44958</v>
      </c>
      <c r="D1345" s="350" t="s">
        <v>107</v>
      </c>
      <c r="E1345" s="350" t="s">
        <v>358</v>
      </c>
      <c r="F1345" s="351">
        <v>47.86</v>
      </c>
      <c r="G1345" s="350" t="s">
        <v>806</v>
      </c>
      <c r="H1345" s="350" t="s">
        <v>127</v>
      </c>
      <c r="I1345" s="352" t="s">
        <v>996</v>
      </c>
      <c r="J1345" s="353" t="s">
        <v>554</v>
      </c>
      <c r="K1345" s="354" t="s">
        <v>420</v>
      </c>
      <c r="L1345" s="353">
        <v>211005</v>
      </c>
      <c r="M1345" s="379">
        <v>44972</v>
      </c>
      <c r="N1345" s="70">
        <f t="shared" si="67"/>
        <v>2</v>
      </c>
      <c r="O1345" s="70">
        <f t="shared" si="68"/>
        <v>2</v>
      </c>
      <c r="P1345" s="135" t="str">
        <f t="shared" si="69"/>
        <v>Gastos_Gerais</v>
      </c>
    </row>
    <row r="1346" spans="1:16" ht="24" x14ac:dyDescent="0.2">
      <c r="A1346" s="363">
        <v>1343</v>
      </c>
      <c r="B1346" s="348">
        <v>44974</v>
      </c>
      <c r="C1346" s="623">
        <v>44958</v>
      </c>
      <c r="D1346" s="350" t="s">
        <v>107</v>
      </c>
      <c r="E1346" s="350" t="s">
        <v>356</v>
      </c>
      <c r="F1346" s="351">
        <v>695.9</v>
      </c>
      <c r="G1346" s="350" t="s">
        <v>646</v>
      </c>
      <c r="H1346" s="350" t="s">
        <v>132</v>
      </c>
      <c r="I1346" s="352" t="s">
        <v>997</v>
      </c>
      <c r="J1346" s="353" t="s">
        <v>554</v>
      </c>
      <c r="K1346" s="354" t="s">
        <v>420</v>
      </c>
      <c r="L1346" s="353">
        <v>24</v>
      </c>
      <c r="M1346" s="379">
        <v>44971</v>
      </c>
      <c r="N1346" s="70">
        <f t="shared" si="67"/>
        <v>2</v>
      </c>
      <c r="O1346" s="70">
        <f t="shared" si="68"/>
        <v>2</v>
      </c>
      <c r="P1346" s="135" t="str">
        <f t="shared" si="69"/>
        <v>Gastos_Gerais</v>
      </c>
    </row>
    <row r="1347" spans="1:16" ht="36" x14ac:dyDescent="0.2">
      <c r="A1347" s="363">
        <v>1344</v>
      </c>
      <c r="B1347" s="348">
        <v>44974</v>
      </c>
      <c r="C1347" s="623">
        <v>44958</v>
      </c>
      <c r="D1347" s="350" t="s">
        <v>107</v>
      </c>
      <c r="E1347" s="350" t="s">
        <v>346</v>
      </c>
      <c r="F1347" s="351">
        <v>66234.78</v>
      </c>
      <c r="G1347" s="350" t="s">
        <v>1934</v>
      </c>
      <c r="H1347" s="350" t="s">
        <v>120</v>
      </c>
      <c r="I1347" s="352" t="s">
        <v>755</v>
      </c>
      <c r="J1347" s="353" t="s">
        <v>554</v>
      </c>
      <c r="K1347" s="354" t="s">
        <v>420</v>
      </c>
      <c r="L1347" s="353">
        <v>202312</v>
      </c>
      <c r="M1347" s="379">
        <v>44972</v>
      </c>
      <c r="N1347" s="70">
        <f t="shared" si="67"/>
        <v>2</v>
      </c>
      <c r="O1347" s="70">
        <f t="shared" si="68"/>
        <v>2</v>
      </c>
      <c r="P1347" s="135" t="str">
        <f t="shared" si="69"/>
        <v>Gastos_Gerais</v>
      </c>
    </row>
    <row r="1348" spans="1:16" ht="24" x14ac:dyDescent="0.2">
      <c r="A1348" s="363">
        <v>1345</v>
      </c>
      <c r="B1348" s="348">
        <v>44974</v>
      </c>
      <c r="C1348" s="623">
        <v>44958</v>
      </c>
      <c r="D1348" s="350" t="s">
        <v>107</v>
      </c>
      <c r="E1348" s="350" t="s">
        <v>346</v>
      </c>
      <c r="F1348" s="351">
        <v>828</v>
      </c>
      <c r="G1348" s="350" t="s">
        <v>1935</v>
      </c>
      <c r="H1348" s="350" t="s">
        <v>125</v>
      </c>
      <c r="I1348" s="352" t="s">
        <v>1936</v>
      </c>
      <c r="J1348" s="353" t="s">
        <v>554</v>
      </c>
      <c r="K1348" s="354" t="s">
        <v>420</v>
      </c>
      <c r="L1348" s="353">
        <v>239</v>
      </c>
      <c r="M1348" s="379">
        <v>44971</v>
      </c>
      <c r="N1348" s="70">
        <f t="shared" si="67"/>
        <v>2</v>
      </c>
      <c r="O1348" s="70">
        <f t="shared" si="68"/>
        <v>2</v>
      </c>
      <c r="P1348" s="135" t="str">
        <f t="shared" si="69"/>
        <v>Gastos_Gerais</v>
      </c>
    </row>
    <row r="1349" spans="1:16" ht="36" x14ac:dyDescent="0.2">
      <c r="A1349" s="363">
        <v>1346</v>
      </c>
      <c r="B1349" s="359">
        <v>44974</v>
      </c>
      <c r="C1349" s="349">
        <v>44958</v>
      </c>
      <c r="D1349" s="352" t="s">
        <v>107</v>
      </c>
      <c r="E1349" s="352" t="s">
        <v>370</v>
      </c>
      <c r="F1349" s="361">
        <v>2373</v>
      </c>
      <c r="G1349" s="352" t="s">
        <v>1937</v>
      </c>
      <c r="H1349" s="352" t="s">
        <v>132</v>
      </c>
      <c r="I1349" s="352" t="s">
        <v>1938</v>
      </c>
      <c r="J1349" s="353" t="s">
        <v>554</v>
      </c>
      <c r="K1349" s="354" t="s">
        <v>420</v>
      </c>
      <c r="L1349" s="353">
        <v>36441</v>
      </c>
      <c r="M1349" s="379">
        <v>44973</v>
      </c>
      <c r="N1349" s="70">
        <f t="shared" si="67"/>
        <v>2</v>
      </c>
      <c r="O1349" s="70">
        <f t="shared" si="68"/>
        <v>2</v>
      </c>
      <c r="P1349" s="135" t="str">
        <f t="shared" si="69"/>
        <v>Gastos_Gerais</v>
      </c>
    </row>
    <row r="1350" spans="1:16" ht="24" x14ac:dyDescent="0.2">
      <c r="A1350" s="363">
        <v>1347</v>
      </c>
      <c r="B1350" s="348">
        <v>44974</v>
      </c>
      <c r="C1350" s="623">
        <v>44958</v>
      </c>
      <c r="D1350" s="350" t="s">
        <v>107</v>
      </c>
      <c r="E1350" s="350" t="s">
        <v>292</v>
      </c>
      <c r="F1350" s="351">
        <v>451</v>
      </c>
      <c r="G1350" s="350" t="s">
        <v>1939</v>
      </c>
      <c r="H1350" s="350" t="s">
        <v>120</v>
      </c>
      <c r="I1350" s="352" t="s">
        <v>1147</v>
      </c>
      <c r="J1350" s="353" t="s">
        <v>554</v>
      </c>
      <c r="K1350" s="354" t="s">
        <v>420</v>
      </c>
      <c r="L1350" s="353">
        <v>24135</v>
      </c>
      <c r="M1350" s="379">
        <v>44963</v>
      </c>
      <c r="N1350" s="70">
        <f t="shared" si="67"/>
        <v>2</v>
      </c>
      <c r="O1350" s="70">
        <f t="shared" si="68"/>
        <v>2</v>
      </c>
      <c r="P1350" s="135" t="str">
        <f t="shared" si="69"/>
        <v>Gastos_Gerais</v>
      </c>
    </row>
    <row r="1351" spans="1:16" ht="36" x14ac:dyDescent="0.2">
      <c r="A1351" s="363">
        <v>1348</v>
      </c>
      <c r="B1351" s="348">
        <v>44974</v>
      </c>
      <c r="C1351" s="623">
        <v>44958</v>
      </c>
      <c r="D1351" s="350" t="s">
        <v>107</v>
      </c>
      <c r="E1351" s="350" t="s">
        <v>352</v>
      </c>
      <c r="F1351" s="351">
        <v>7898.96</v>
      </c>
      <c r="G1351" s="350" t="s">
        <v>1940</v>
      </c>
      <c r="H1351" s="350" t="s">
        <v>124</v>
      </c>
      <c r="I1351" s="352" t="s">
        <v>1708</v>
      </c>
      <c r="J1351" s="353" t="s">
        <v>554</v>
      </c>
      <c r="K1351" s="354" t="s">
        <v>420</v>
      </c>
      <c r="L1351" s="353">
        <v>202330</v>
      </c>
      <c r="M1351" s="379">
        <v>44973</v>
      </c>
      <c r="N1351" s="70">
        <f t="shared" si="67"/>
        <v>2</v>
      </c>
      <c r="O1351" s="70">
        <f t="shared" si="68"/>
        <v>2</v>
      </c>
      <c r="P1351" s="135" t="str">
        <f t="shared" si="69"/>
        <v>Gastos_Gerais</v>
      </c>
    </row>
    <row r="1352" spans="1:16" ht="24" x14ac:dyDescent="0.2">
      <c r="A1352" s="363">
        <v>1349</v>
      </c>
      <c r="B1352" s="348">
        <v>44974</v>
      </c>
      <c r="C1352" s="623">
        <v>44958</v>
      </c>
      <c r="D1352" s="350" t="s">
        <v>107</v>
      </c>
      <c r="E1352" s="350" t="s">
        <v>300</v>
      </c>
      <c r="F1352" s="351">
        <v>815.63</v>
      </c>
      <c r="G1352" s="350" t="s">
        <v>653</v>
      </c>
      <c r="H1352" s="350" t="s">
        <v>124</v>
      </c>
      <c r="I1352" s="352" t="s">
        <v>867</v>
      </c>
      <c r="J1352" s="353" t="s">
        <v>554</v>
      </c>
      <c r="K1352" s="354" t="s">
        <v>420</v>
      </c>
      <c r="L1352" s="353">
        <v>35685</v>
      </c>
      <c r="M1352" s="379">
        <v>44971</v>
      </c>
      <c r="N1352" s="70">
        <f t="shared" si="67"/>
        <v>2</v>
      </c>
      <c r="O1352" s="70">
        <f t="shared" si="68"/>
        <v>2</v>
      </c>
      <c r="P1352" s="135" t="str">
        <f t="shared" si="69"/>
        <v>Gastos_Gerais</v>
      </c>
    </row>
    <row r="1353" spans="1:16" ht="25.5" x14ac:dyDescent="0.2">
      <c r="A1353" s="363">
        <v>1350</v>
      </c>
      <c r="B1353" s="348">
        <v>44974</v>
      </c>
      <c r="C1353" s="623">
        <v>44958</v>
      </c>
      <c r="D1353" s="350" t="s">
        <v>96</v>
      </c>
      <c r="E1353" s="350" t="s">
        <v>204</v>
      </c>
      <c r="F1353" s="351">
        <v>20968.89</v>
      </c>
      <c r="G1353" s="350" t="s">
        <v>1941</v>
      </c>
      <c r="H1353" s="350" t="s">
        <v>119</v>
      </c>
      <c r="I1353" s="352" t="s">
        <v>1094</v>
      </c>
      <c r="J1353" s="353" t="s">
        <v>554</v>
      </c>
      <c r="K1353" s="354" t="s">
        <v>420</v>
      </c>
      <c r="L1353" s="353">
        <v>341971</v>
      </c>
      <c r="M1353" s="379">
        <v>44958</v>
      </c>
      <c r="N1353" s="70">
        <f t="shared" si="67"/>
        <v>2</v>
      </c>
      <c r="O1353" s="70">
        <f t="shared" si="68"/>
        <v>2</v>
      </c>
      <c r="P1353" s="135" t="str">
        <f t="shared" si="69"/>
        <v>Gastos_com_Pessoal</v>
      </c>
    </row>
    <row r="1354" spans="1:16" ht="48" x14ac:dyDescent="0.2">
      <c r="A1354" s="363">
        <v>1351</v>
      </c>
      <c r="B1354" s="348">
        <v>44974</v>
      </c>
      <c r="C1354" s="623">
        <v>44958</v>
      </c>
      <c r="D1354" s="350" t="s">
        <v>107</v>
      </c>
      <c r="E1354" s="350" t="s">
        <v>334</v>
      </c>
      <c r="F1354" s="351">
        <v>180</v>
      </c>
      <c r="G1354" s="350" t="s">
        <v>1488</v>
      </c>
      <c r="H1354" s="350" t="s">
        <v>120</v>
      </c>
      <c r="I1354" s="352" t="s">
        <v>1489</v>
      </c>
      <c r="J1354" s="353" t="s">
        <v>559</v>
      </c>
      <c r="K1354" s="354" t="s">
        <v>559</v>
      </c>
      <c r="L1354" s="353" t="s">
        <v>515</v>
      </c>
      <c r="M1354" s="379">
        <v>44974</v>
      </c>
      <c r="N1354" s="70">
        <f t="shared" si="67"/>
        <v>2</v>
      </c>
      <c r="O1354" s="70">
        <f t="shared" si="68"/>
        <v>2</v>
      </c>
      <c r="P1354" s="135" t="str">
        <f t="shared" si="69"/>
        <v>Gastos_Gerais</v>
      </c>
    </row>
    <row r="1355" spans="1:16" ht="24" x14ac:dyDescent="0.2">
      <c r="A1355" s="363">
        <v>1352</v>
      </c>
      <c r="B1355" s="348">
        <v>44974</v>
      </c>
      <c r="C1355" s="623">
        <v>44958</v>
      </c>
      <c r="D1355" s="350" t="s">
        <v>107</v>
      </c>
      <c r="E1355" s="350" t="s">
        <v>310</v>
      </c>
      <c r="F1355" s="351">
        <v>204.9</v>
      </c>
      <c r="G1355" s="350" t="s">
        <v>1942</v>
      </c>
      <c r="H1355" s="350" t="s">
        <v>130</v>
      </c>
      <c r="I1355" s="352" t="s">
        <v>1943</v>
      </c>
      <c r="J1355" s="353" t="s">
        <v>559</v>
      </c>
      <c r="K1355" s="354" t="s">
        <v>420</v>
      </c>
      <c r="L1355" s="353">
        <v>281</v>
      </c>
      <c r="M1355" s="379">
        <v>44973</v>
      </c>
      <c r="N1355" s="70">
        <f t="shared" si="67"/>
        <v>2</v>
      </c>
      <c r="O1355" s="70">
        <f t="shared" si="68"/>
        <v>2</v>
      </c>
      <c r="P1355" s="135" t="str">
        <f t="shared" si="69"/>
        <v>Gastos_Gerais</v>
      </c>
    </row>
    <row r="1356" spans="1:16" ht="24" x14ac:dyDescent="0.2">
      <c r="A1356" s="363">
        <v>1353</v>
      </c>
      <c r="B1356" s="348">
        <v>44974</v>
      </c>
      <c r="C1356" s="623">
        <v>44958</v>
      </c>
      <c r="D1356" s="350" t="s">
        <v>107</v>
      </c>
      <c r="E1356" s="350" t="s">
        <v>310</v>
      </c>
      <c r="F1356" s="351">
        <v>179.2</v>
      </c>
      <c r="G1356" s="350" t="s">
        <v>1944</v>
      </c>
      <c r="H1356" s="350" t="s">
        <v>124</v>
      </c>
      <c r="I1356" s="352" t="s">
        <v>1945</v>
      </c>
      <c r="J1356" s="353" t="s">
        <v>559</v>
      </c>
      <c r="K1356" s="354" t="s">
        <v>420</v>
      </c>
      <c r="L1356" s="353">
        <v>10326</v>
      </c>
      <c r="M1356" s="379">
        <v>44973</v>
      </c>
      <c r="N1356" s="70">
        <f t="shared" si="67"/>
        <v>2</v>
      </c>
      <c r="O1356" s="70">
        <f t="shared" si="68"/>
        <v>2</v>
      </c>
      <c r="P1356" s="135" t="str">
        <f t="shared" si="69"/>
        <v>Gastos_Gerais</v>
      </c>
    </row>
    <row r="1357" spans="1:16" ht="36" x14ac:dyDescent="0.2">
      <c r="A1357" s="363">
        <v>1354</v>
      </c>
      <c r="B1357" s="348">
        <v>44974</v>
      </c>
      <c r="C1357" s="623">
        <v>44927</v>
      </c>
      <c r="D1357" s="350" t="s">
        <v>107</v>
      </c>
      <c r="E1357" s="350" t="s">
        <v>224</v>
      </c>
      <c r="F1357" s="351">
        <v>2706.2</v>
      </c>
      <c r="G1357" s="350" t="s">
        <v>1390</v>
      </c>
      <c r="H1357" s="350" t="s">
        <v>122</v>
      </c>
      <c r="I1357" s="352" t="s">
        <v>1099</v>
      </c>
      <c r="J1357" s="353" t="s">
        <v>554</v>
      </c>
      <c r="K1357" s="354" t="s">
        <v>555</v>
      </c>
      <c r="L1357" s="353">
        <v>242630</v>
      </c>
      <c r="M1357" s="379">
        <v>44974</v>
      </c>
      <c r="N1357" s="70">
        <f t="shared" si="67"/>
        <v>2</v>
      </c>
      <c r="O1357" s="70">
        <f t="shared" si="68"/>
        <v>1</v>
      </c>
      <c r="P1357" s="135" t="str">
        <f t="shared" si="69"/>
        <v>Gastos_Gerais</v>
      </c>
    </row>
    <row r="1358" spans="1:16" x14ac:dyDescent="0.2">
      <c r="A1358" s="363">
        <v>1355</v>
      </c>
      <c r="B1358" s="348">
        <v>44974</v>
      </c>
      <c r="C1358" s="623">
        <v>44958</v>
      </c>
      <c r="D1358" s="350" t="s">
        <v>107</v>
      </c>
      <c r="E1358" s="350" t="s">
        <v>328</v>
      </c>
      <c r="F1358" s="351">
        <v>76</v>
      </c>
      <c r="G1358" s="350" t="s">
        <v>1946</v>
      </c>
      <c r="H1358" s="350" t="s">
        <v>130</v>
      </c>
      <c r="I1358" s="352" t="s">
        <v>1096</v>
      </c>
      <c r="J1358" s="353" t="s">
        <v>554</v>
      </c>
      <c r="K1358" s="354" t="s">
        <v>420</v>
      </c>
      <c r="L1358" s="353">
        <v>202327</v>
      </c>
      <c r="M1358" s="379">
        <v>44964</v>
      </c>
      <c r="N1358" s="70">
        <f t="shared" si="67"/>
        <v>2</v>
      </c>
      <c r="O1358" s="70">
        <f t="shared" si="68"/>
        <v>2</v>
      </c>
      <c r="P1358" s="135" t="str">
        <f t="shared" si="69"/>
        <v>Gastos_Gerais</v>
      </c>
    </row>
    <row r="1359" spans="1:16" x14ac:dyDescent="0.2">
      <c r="A1359" s="363">
        <v>1356</v>
      </c>
      <c r="B1359" s="359">
        <v>44974</v>
      </c>
      <c r="C1359" s="349">
        <v>44958</v>
      </c>
      <c r="D1359" s="352" t="s">
        <v>107</v>
      </c>
      <c r="E1359" s="352" t="s">
        <v>328</v>
      </c>
      <c r="F1359" s="361">
        <v>76</v>
      </c>
      <c r="G1359" s="350" t="s">
        <v>1946</v>
      </c>
      <c r="H1359" s="352" t="s">
        <v>129</v>
      </c>
      <c r="I1359" s="352" t="s">
        <v>1096</v>
      </c>
      <c r="J1359" s="353" t="s">
        <v>554</v>
      </c>
      <c r="K1359" s="354" t="s">
        <v>420</v>
      </c>
      <c r="L1359" s="353">
        <v>202328</v>
      </c>
      <c r="M1359" s="379">
        <v>44964</v>
      </c>
      <c r="N1359" s="70">
        <f t="shared" si="67"/>
        <v>2</v>
      </c>
      <c r="O1359" s="70">
        <f t="shared" si="68"/>
        <v>2</v>
      </c>
      <c r="P1359" s="135" t="str">
        <f t="shared" si="69"/>
        <v>Gastos_Gerais</v>
      </c>
    </row>
    <row r="1360" spans="1:16" x14ac:dyDescent="0.2">
      <c r="A1360" s="363">
        <v>1357</v>
      </c>
      <c r="B1360" s="364">
        <v>44974</v>
      </c>
      <c r="C1360" s="622">
        <v>44958</v>
      </c>
      <c r="D1360" s="366" t="s">
        <v>107</v>
      </c>
      <c r="E1360" s="366" t="s">
        <v>328</v>
      </c>
      <c r="F1360" s="367">
        <v>76</v>
      </c>
      <c r="G1360" s="352" t="s">
        <v>1946</v>
      </c>
      <c r="H1360" s="350" t="s">
        <v>128</v>
      </c>
      <c r="I1360" s="352" t="s">
        <v>1096</v>
      </c>
      <c r="J1360" s="353" t="s">
        <v>554</v>
      </c>
      <c r="K1360" s="354" t="s">
        <v>420</v>
      </c>
      <c r="L1360" s="353">
        <v>202326</v>
      </c>
      <c r="M1360" s="379">
        <v>44964</v>
      </c>
      <c r="N1360" s="70">
        <f t="shared" si="67"/>
        <v>2</v>
      </c>
      <c r="O1360" s="70">
        <f t="shared" si="68"/>
        <v>2</v>
      </c>
      <c r="P1360" s="135" t="str">
        <f t="shared" si="69"/>
        <v>Gastos_Gerais</v>
      </c>
    </row>
    <row r="1361" spans="1:16" ht="24" x14ac:dyDescent="0.2">
      <c r="A1361" s="363">
        <v>1358</v>
      </c>
      <c r="B1361" s="348">
        <v>44974</v>
      </c>
      <c r="C1361" s="622">
        <v>44927</v>
      </c>
      <c r="D1361" s="350" t="s">
        <v>107</v>
      </c>
      <c r="E1361" s="350" t="s">
        <v>260</v>
      </c>
      <c r="F1361" s="351">
        <v>900</v>
      </c>
      <c r="G1361" s="352" t="s">
        <v>984</v>
      </c>
      <c r="H1361" s="350" t="s">
        <v>121</v>
      </c>
      <c r="I1361" s="352" t="s">
        <v>985</v>
      </c>
      <c r="J1361" s="353" t="s">
        <v>554</v>
      </c>
      <c r="K1361" s="354" t="s">
        <v>420</v>
      </c>
      <c r="L1361" s="353">
        <v>202320</v>
      </c>
      <c r="M1361" s="379">
        <v>44970</v>
      </c>
      <c r="N1361" s="70">
        <f t="shared" si="67"/>
        <v>2</v>
      </c>
      <c r="O1361" s="70">
        <f t="shared" si="68"/>
        <v>1</v>
      </c>
      <c r="P1361" s="135" t="str">
        <f t="shared" si="69"/>
        <v>Gastos_Gerais</v>
      </c>
    </row>
    <row r="1362" spans="1:16" ht="36" x14ac:dyDescent="0.2">
      <c r="A1362" s="363">
        <v>1359</v>
      </c>
      <c r="B1362" s="348">
        <v>44974</v>
      </c>
      <c r="C1362" s="623">
        <v>44958</v>
      </c>
      <c r="D1362" s="350" t="s">
        <v>107</v>
      </c>
      <c r="E1362" s="350" t="s">
        <v>334</v>
      </c>
      <c r="F1362" s="351">
        <v>1251</v>
      </c>
      <c r="G1362" s="350" t="s">
        <v>1947</v>
      </c>
      <c r="H1362" s="350" t="s">
        <v>120</v>
      </c>
      <c r="I1362" s="352" t="s">
        <v>812</v>
      </c>
      <c r="J1362" s="353" t="s">
        <v>554</v>
      </c>
      <c r="K1362" s="354" t="s">
        <v>420</v>
      </c>
      <c r="L1362" s="353">
        <v>2023558</v>
      </c>
      <c r="M1362" s="379">
        <v>44968</v>
      </c>
      <c r="N1362" s="70">
        <f t="shared" si="67"/>
        <v>2</v>
      </c>
      <c r="O1362" s="70">
        <f t="shared" si="68"/>
        <v>2</v>
      </c>
      <c r="P1362" s="135" t="str">
        <f t="shared" si="69"/>
        <v>Gastos_Gerais</v>
      </c>
    </row>
    <row r="1363" spans="1:16" x14ac:dyDescent="0.2">
      <c r="A1363" s="363">
        <v>1360</v>
      </c>
      <c r="B1363" s="348">
        <v>44974</v>
      </c>
      <c r="C1363" s="623">
        <v>44958</v>
      </c>
      <c r="D1363" s="350" t="s">
        <v>107</v>
      </c>
      <c r="E1363" s="350" t="s">
        <v>298</v>
      </c>
      <c r="F1363" s="351">
        <v>501</v>
      </c>
      <c r="G1363" s="368" t="s">
        <v>1948</v>
      </c>
      <c r="H1363" s="350" t="s">
        <v>124</v>
      </c>
      <c r="I1363" s="368" t="s">
        <v>1949</v>
      </c>
      <c r="J1363" s="370" t="s">
        <v>559</v>
      </c>
      <c r="K1363" s="370" t="s">
        <v>420</v>
      </c>
      <c r="L1363" s="353">
        <v>14764</v>
      </c>
      <c r="M1363" s="379">
        <v>44973</v>
      </c>
      <c r="N1363" s="70">
        <f t="shared" si="67"/>
        <v>2</v>
      </c>
      <c r="O1363" s="70">
        <f t="shared" si="68"/>
        <v>2</v>
      </c>
      <c r="P1363" s="135" t="str">
        <f t="shared" si="69"/>
        <v>Gastos_Gerais</v>
      </c>
    </row>
    <row r="1364" spans="1:16" ht="25.5" x14ac:dyDescent="0.2">
      <c r="A1364" s="363">
        <v>1361</v>
      </c>
      <c r="B1364" s="348">
        <v>44974</v>
      </c>
      <c r="C1364" s="623">
        <v>44927</v>
      </c>
      <c r="D1364" s="350" t="s">
        <v>96</v>
      </c>
      <c r="E1364" s="350" t="s">
        <v>98</v>
      </c>
      <c r="F1364" s="351">
        <v>269888.24</v>
      </c>
      <c r="G1364" s="368" t="s">
        <v>1950</v>
      </c>
      <c r="H1364" s="350" t="s">
        <v>119</v>
      </c>
      <c r="I1364" s="368" t="s">
        <v>1129</v>
      </c>
      <c r="J1364" s="370" t="s">
        <v>577</v>
      </c>
      <c r="K1364" s="370" t="s">
        <v>750</v>
      </c>
      <c r="L1364" s="353" t="s">
        <v>515</v>
      </c>
      <c r="M1364" s="379">
        <v>44974</v>
      </c>
      <c r="N1364" s="70">
        <f t="shared" si="67"/>
        <v>2</v>
      </c>
      <c r="O1364" s="70">
        <f t="shared" si="68"/>
        <v>1</v>
      </c>
      <c r="P1364" s="135" t="str">
        <f t="shared" si="69"/>
        <v>Gastos_com_Pessoal</v>
      </c>
    </row>
    <row r="1365" spans="1:16" ht="25.5" x14ac:dyDescent="0.2">
      <c r="A1365" s="363">
        <v>1362</v>
      </c>
      <c r="B1365" s="348">
        <v>44974</v>
      </c>
      <c r="C1365" s="623">
        <v>44927</v>
      </c>
      <c r="D1365" s="350" t="s">
        <v>96</v>
      </c>
      <c r="E1365" s="350" t="s">
        <v>171</v>
      </c>
      <c r="F1365" s="351">
        <v>137240.01</v>
      </c>
      <c r="G1365" s="350" t="s">
        <v>1951</v>
      </c>
      <c r="H1365" s="350" t="s">
        <v>119</v>
      </c>
      <c r="I1365" s="352" t="s">
        <v>1127</v>
      </c>
      <c r="J1365" s="353" t="s">
        <v>577</v>
      </c>
      <c r="K1365" s="354" t="s">
        <v>750</v>
      </c>
      <c r="L1365" s="353" t="s">
        <v>515</v>
      </c>
      <c r="M1365" s="379">
        <v>44974</v>
      </c>
      <c r="N1365" s="70">
        <f t="shared" si="67"/>
        <v>2</v>
      </c>
      <c r="O1365" s="70">
        <f t="shared" si="68"/>
        <v>1</v>
      </c>
      <c r="P1365" s="135" t="str">
        <f t="shared" si="69"/>
        <v>Gastos_com_Pessoal</v>
      </c>
    </row>
    <row r="1366" spans="1:16" ht="25.5" x14ac:dyDescent="0.2">
      <c r="A1366" s="363">
        <v>1363</v>
      </c>
      <c r="B1366" s="348">
        <v>44974</v>
      </c>
      <c r="C1366" s="623">
        <v>44927</v>
      </c>
      <c r="D1366" s="350" t="s">
        <v>96</v>
      </c>
      <c r="E1366" s="350" t="s">
        <v>98</v>
      </c>
      <c r="F1366" s="351">
        <v>93275.83</v>
      </c>
      <c r="G1366" s="350" t="s">
        <v>1952</v>
      </c>
      <c r="H1366" s="350" t="s">
        <v>119</v>
      </c>
      <c r="I1366" s="352" t="s">
        <v>487</v>
      </c>
      <c r="J1366" s="353" t="s">
        <v>577</v>
      </c>
      <c r="K1366" s="354" t="s">
        <v>750</v>
      </c>
      <c r="L1366" s="353" t="s">
        <v>515</v>
      </c>
      <c r="M1366" s="379">
        <v>44974</v>
      </c>
      <c r="N1366" s="70">
        <f t="shared" si="67"/>
        <v>2</v>
      </c>
      <c r="O1366" s="70">
        <f t="shared" si="68"/>
        <v>1</v>
      </c>
      <c r="P1366" s="135" t="str">
        <f t="shared" si="69"/>
        <v>Gastos_com_Pessoal</v>
      </c>
    </row>
    <row r="1367" spans="1:16" ht="24" x14ac:dyDescent="0.2">
      <c r="A1367" s="363">
        <v>1364</v>
      </c>
      <c r="B1367" s="348">
        <v>44974</v>
      </c>
      <c r="C1367" s="623">
        <v>44958</v>
      </c>
      <c r="D1367" s="350" t="s">
        <v>107</v>
      </c>
      <c r="E1367" s="350" t="s">
        <v>360</v>
      </c>
      <c r="F1367" s="351">
        <v>392</v>
      </c>
      <c r="G1367" s="350" t="s">
        <v>1953</v>
      </c>
      <c r="H1367" s="350" t="s">
        <v>132</v>
      </c>
      <c r="I1367" s="352" t="s">
        <v>1954</v>
      </c>
      <c r="J1367" s="353" t="s">
        <v>559</v>
      </c>
      <c r="K1367" s="354" t="s">
        <v>420</v>
      </c>
      <c r="L1367" s="353">
        <v>8</v>
      </c>
      <c r="M1367" s="379">
        <v>44972</v>
      </c>
      <c r="N1367" s="70">
        <f t="shared" si="67"/>
        <v>2</v>
      </c>
      <c r="O1367" s="70">
        <f t="shared" si="68"/>
        <v>2</v>
      </c>
      <c r="P1367" s="135" t="str">
        <f t="shared" si="69"/>
        <v>Gastos_Gerais</v>
      </c>
    </row>
    <row r="1368" spans="1:16" ht="24" x14ac:dyDescent="0.2">
      <c r="A1368" s="363">
        <v>1365</v>
      </c>
      <c r="B1368" s="348">
        <v>44974</v>
      </c>
      <c r="C1368" s="623">
        <v>44958</v>
      </c>
      <c r="D1368" s="350" t="s">
        <v>107</v>
      </c>
      <c r="E1368" s="350" t="s">
        <v>310</v>
      </c>
      <c r="F1368" s="351">
        <v>93.61</v>
      </c>
      <c r="G1368" s="350" t="s">
        <v>1955</v>
      </c>
      <c r="H1368" s="350" t="s">
        <v>128</v>
      </c>
      <c r="I1368" s="352" t="s">
        <v>1956</v>
      </c>
      <c r="J1368" s="353" t="s">
        <v>559</v>
      </c>
      <c r="K1368" s="354" t="s">
        <v>420</v>
      </c>
      <c r="L1368" s="353">
        <v>722</v>
      </c>
      <c r="M1368" s="379">
        <v>44974</v>
      </c>
      <c r="N1368" s="70">
        <f t="shared" si="67"/>
        <v>2</v>
      </c>
      <c r="O1368" s="70">
        <f t="shared" si="68"/>
        <v>2</v>
      </c>
      <c r="P1368" s="135" t="str">
        <f t="shared" si="69"/>
        <v>Gastos_Gerais</v>
      </c>
    </row>
    <row r="1369" spans="1:16" ht="24" x14ac:dyDescent="0.2">
      <c r="A1369" s="363">
        <v>1366</v>
      </c>
      <c r="B1369" s="348">
        <v>44974</v>
      </c>
      <c r="C1369" s="623">
        <v>44958</v>
      </c>
      <c r="D1369" s="350" t="s">
        <v>107</v>
      </c>
      <c r="E1369" s="350" t="s">
        <v>370</v>
      </c>
      <c r="F1369" s="351">
        <v>100</v>
      </c>
      <c r="G1369" s="350" t="s">
        <v>1957</v>
      </c>
      <c r="H1369" s="350" t="s">
        <v>127</v>
      </c>
      <c r="I1369" s="352" t="s">
        <v>1958</v>
      </c>
      <c r="J1369" s="353" t="s">
        <v>559</v>
      </c>
      <c r="K1369" s="354" t="s">
        <v>420</v>
      </c>
      <c r="L1369" s="353">
        <v>90</v>
      </c>
      <c r="M1369" s="379">
        <v>44974</v>
      </c>
      <c r="N1369" s="70">
        <f t="shared" si="67"/>
        <v>2</v>
      </c>
      <c r="O1369" s="70">
        <f t="shared" si="68"/>
        <v>2</v>
      </c>
      <c r="P1369" s="135" t="str">
        <f t="shared" si="69"/>
        <v>Gastos_Gerais</v>
      </c>
    </row>
    <row r="1370" spans="1:16" ht="24" x14ac:dyDescent="0.2">
      <c r="A1370" s="363">
        <v>1367</v>
      </c>
      <c r="B1370" s="348">
        <v>44974</v>
      </c>
      <c r="C1370" s="623">
        <v>44958</v>
      </c>
      <c r="D1370" s="350" t="s">
        <v>107</v>
      </c>
      <c r="E1370" s="350" t="s">
        <v>370</v>
      </c>
      <c r="F1370" s="351">
        <v>100</v>
      </c>
      <c r="G1370" s="350" t="s">
        <v>1957</v>
      </c>
      <c r="H1370" s="350" t="s">
        <v>123</v>
      </c>
      <c r="I1370" s="352" t="s">
        <v>1958</v>
      </c>
      <c r="J1370" s="353" t="s">
        <v>559</v>
      </c>
      <c r="K1370" s="354" t="s">
        <v>420</v>
      </c>
      <c r="L1370" s="353">
        <v>89</v>
      </c>
      <c r="M1370" s="379">
        <v>44974</v>
      </c>
      <c r="N1370" s="70">
        <f t="shared" si="67"/>
        <v>2</v>
      </c>
      <c r="O1370" s="70">
        <f t="shared" si="68"/>
        <v>2</v>
      </c>
      <c r="P1370" s="135" t="str">
        <f t="shared" si="69"/>
        <v>Gastos_Gerais</v>
      </c>
    </row>
    <row r="1371" spans="1:16" ht="24" x14ac:dyDescent="0.2">
      <c r="A1371" s="363">
        <v>1368</v>
      </c>
      <c r="B1371" s="348">
        <v>44974</v>
      </c>
      <c r="C1371" s="623">
        <v>44958</v>
      </c>
      <c r="D1371" s="350" t="s">
        <v>107</v>
      </c>
      <c r="E1371" s="350" t="s">
        <v>370</v>
      </c>
      <c r="F1371" s="351">
        <v>50</v>
      </c>
      <c r="G1371" s="350" t="s">
        <v>1957</v>
      </c>
      <c r="H1371" s="350" t="s">
        <v>128</v>
      </c>
      <c r="I1371" s="352" t="s">
        <v>1958</v>
      </c>
      <c r="J1371" s="353" t="s">
        <v>559</v>
      </c>
      <c r="K1371" s="354" t="s">
        <v>420</v>
      </c>
      <c r="L1371" s="353">
        <v>91</v>
      </c>
      <c r="M1371" s="379">
        <v>44974</v>
      </c>
      <c r="N1371" s="70">
        <f t="shared" si="67"/>
        <v>2</v>
      </c>
      <c r="O1371" s="70">
        <f t="shared" si="68"/>
        <v>2</v>
      </c>
      <c r="P1371" s="135" t="str">
        <f t="shared" si="69"/>
        <v>Gastos_Gerais</v>
      </c>
    </row>
    <row r="1372" spans="1:16" ht="24" x14ac:dyDescent="0.2">
      <c r="A1372" s="363">
        <v>1369</v>
      </c>
      <c r="B1372" s="359">
        <v>44974</v>
      </c>
      <c r="C1372" s="349">
        <v>44958</v>
      </c>
      <c r="D1372" s="352" t="s">
        <v>107</v>
      </c>
      <c r="E1372" s="352" t="s">
        <v>370</v>
      </c>
      <c r="F1372" s="361">
        <v>50</v>
      </c>
      <c r="G1372" s="352" t="s">
        <v>1957</v>
      </c>
      <c r="H1372" s="352" t="s">
        <v>129</v>
      </c>
      <c r="I1372" s="352" t="s">
        <v>1958</v>
      </c>
      <c r="J1372" s="353" t="s">
        <v>559</v>
      </c>
      <c r="K1372" s="354" t="s">
        <v>420</v>
      </c>
      <c r="L1372" s="353">
        <v>92</v>
      </c>
      <c r="M1372" s="379">
        <v>44974</v>
      </c>
      <c r="N1372" s="70">
        <f t="shared" si="67"/>
        <v>2</v>
      </c>
      <c r="O1372" s="70">
        <f t="shared" si="68"/>
        <v>2</v>
      </c>
      <c r="P1372" s="135" t="str">
        <f t="shared" si="69"/>
        <v>Gastos_Gerais</v>
      </c>
    </row>
    <row r="1373" spans="1:16" ht="24" x14ac:dyDescent="0.2">
      <c r="A1373" s="363">
        <v>1370</v>
      </c>
      <c r="B1373" s="359">
        <v>44974</v>
      </c>
      <c r="C1373" s="349">
        <v>44958</v>
      </c>
      <c r="D1373" s="352" t="s">
        <v>107</v>
      </c>
      <c r="E1373" s="352" t="s">
        <v>370</v>
      </c>
      <c r="F1373" s="361">
        <v>50</v>
      </c>
      <c r="G1373" s="352" t="s">
        <v>1957</v>
      </c>
      <c r="H1373" s="352" t="s">
        <v>130</v>
      </c>
      <c r="I1373" s="352" t="s">
        <v>1958</v>
      </c>
      <c r="J1373" s="353" t="s">
        <v>559</v>
      </c>
      <c r="K1373" s="354" t="s">
        <v>420</v>
      </c>
      <c r="L1373" s="353">
        <v>93</v>
      </c>
      <c r="M1373" s="379">
        <v>44974</v>
      </c>
      <c r="N1373" s="70">
        <f t="shared" si="67"/>
        <v>2</v>
      </c>
      <c r="O1373" s="70">
        <f t="shared" si="68"/>
        <v>2</v>
      </c>
      <c r="P1373" s="135" t="str">
        <f t="shared" si="69"/>
        <v>Gastos_Gerais</v>
      </c>
    </row>
    <row r="1374" spans="1:16" ht="24" x14ac:dyDescent="0.2">
      <c r="A1374" s="363">
        <v>1371</v>
      </c>
      <c r="B1374" s="348">
        <v>44974</v>
      </c>
      <c r="C1374" s="623">
        <v>44958</v>
      </c>
      <c r="D1374" s="350" t="s">
        <v>107</v>
      </c>
      <c r="E1374" s="350" t="s">
        <v>370</v>
      </c>
      <c r="F1374" s="351">
        <v>175</v>
      </c>
      <c r="G1374" s="350" t="s">
        <v>1957</v>
      </c>
      <c r="H1374" s="350" t="s">
        <v>120</v>
      </c>
      <c r="I1374" s="352" t="s">
        <v>1958</v>
      </c>
      <c r="J1374" s="353" t="s">
        <v>559</v>
      </c>
      <c r="K1374" s="354" t="s">
        <v>420</v>
      </c>
      <c r="L1374" s="353">
        <v>94</v>
      </c>
      <c r="M1374" s="379">
        <v>44974</v>
      </c>
      <c r="N1374" s="70">
        <f t="shared" si="67"/>
        <v>2</v>
      </c>
      <c r="O1374" s="70">
        <f t="shared" si="68"/>
        <v>2</v>
      </c>
      <c r="P1374" s="135" t="str">
        <f t="shared" si="69"/>
        <v>Gastos_Gerais</v>
      </c>
    </row>
    <row r="1375" spans="1:16" ht="24" x14ac:dyDescent="0.2">
      <c r="A1375" s="363">
        <v>1372</v>
      </c>
      <c r="B1375" s="348">
        <v>44974</v>
      </c>
      <c r="C1375" s="623">
        <v>44958</v>
      </c>
      <c r="D1375" s="350" t="s">
        <v>107</v>
      </c>
      <c r="E1375" s="350" t="s">
        <v>334</v>
      </c>
      <c r="F1375" s="351">
        <v>60</v>
      </c>
      <c r="G1375" s="350" t="s">
        <v>1959</v>
      </c>
      <c r="H1375" s="350" t="s">
        <v>127</v>
      </c>
      <c r="I1375" s="352" t="s">
        <v>1960</v>
      </c>
      <c r="J1375" s="353" t="s">
        <v>577</v>
      </c>
      <c r="K1375" s="370" t="s">
        <v>578</v>
      </c>
      <c r="L1375" s="375">
        <v>762842869</v>
      </c>
      <c r="M1375" s="379">
        <v>44974</v>
      </c>
      <c r="N1375" s="70">
        <f t="shared" si="67"/>
        <v>2</v>
      </c>
      <c r="O1375" s="70">
        <f t="shared" si="68"/>
        <v>2</v>
      </c>
      <c r="P1375" s="135" t="str">
        <f t="shared" si="69"/>
        <v>Gastos_Gerais</v>
      </c>
    </row>
    <row r="1376" spans="1:16" ht="24" x14ac:dyDescent="0.2">
      <c r="A1376" s="363">
        <v>1373</v>
      </c>
      <c r="B1376" s="348">
        <v>44974</v>
      </c>
      <c r="C1376" s="623">
        <v>44958</v>
      </c>
      <c r="D1376" s="350" t="s">
        <v>107</v>
      </c>
      <c r="E1376" s="350" t="s">
        <v>334</v>
      </c>
      <c r="F1376" s="351">
        <v>60</v>
      </c>
      <c r="G1376" s="350" t="s">
        <v>1961</v>
      </c>
      <c r="H1376" s="350" t="s">
        <v>127</v>
      </c>
      <c r="I1376" s="352" t="s">
        <v>1962</v>
      </c>
      <c r="J1376" s="353" t="s">
        <v>577</v>
      </c>
      <c r="K1376" s="370" t="s">
        <v>578</v>
      </c>
      <c r="L1376" s="375">
        <v>762842869</v>
      </c>
      <c r="M1376" s="379">
        <v>44974</v>
      </c>
      <c r="N1376" s="70">
        <f t="shared" si="67"/>
        <v>2</v>
      </c>
      <c r="O1376" s="70">
        <f t="shared" si="68"/>
        <v>2</v>
      </c>
      <c r="P1376" s="135" t="str">
        <f t="shared" si="69"/>
        <v>Gastos_Gerais</v>
      </c>
    </row>
    <row r="1377" spans="1:16" ht="24" x14ac:dyDescent="0.2">
      <c r="A1377" s="363">
        <v>1374</v>
      </c>
      <c r="B1377" s="359">
        <v>44974</v>
      </c>
      <c r="C1377" s="349">
        <v>44958</v>
      </c>
      <c r="D1377" s="352" t="s">
        <v>107</v>
      </c>
      <c r="E1377" s="352" t="s">
        <v>334</v>
      </c>
      <c r="F1377" s="361">
        <v>120</v>
      </c>
      <c r="G1377" s="352" t="s">
        <v>1963</v>
      </c>
      <c r="H1377" s="352" t="s">
        <v>127</v>
      </c>
      <c r="I1377" s="352" t="s">
        <v>1964</v>
      </c>
      <c r="J1377" s="354" t="s">
        <v>577</v>
      </c>
      <c r="K1377" s="370" t="s">
        <v>578</v>
      </c>
      <c r="L1377" s="375">
        <v>762842869</v>
      </c>
      <c r="M1377" s="376">
        <v>44974</v>
      </c>
      <c r="N1377" s="70">
        <f t="shared" si="67"/>
        <v>2</v>
      </c>
      <c r="O1377" s="70">
        <f t="shared" si="68"/>
        <v>2</v>
      </c>
      <c r="P1377" s="135" t="str">
        <f t="shared" si="69"/>
        <v>Gastos_Gerais</v>
      </c>
    </row>
    <row r="1378" spans="1:16" ht="25.5" x14ac:dyDescent="0.2">
      <c r="A1378" s="363">
        <v>1375</v>
      </c>
      <c r="B1378" s="348">
        <v>44974</v>
      </c>
      <c r="C1378" s="623">
        <v>44958</v>
      </c>
      <c r="D1378" s="350" t="s">
        <v>96</v>
      </c>
      <c r="E1378" s="350" t="s">
        <v>183</v>
      </c>
      <c r="F1378" s="351">
        <v>896.37</v>
      </c>
      <c r="G1378" s="350" t="s">
        <v>1965</v>
      </c>
      <c r="H1378" s="350" t="s">
        <v>121</v>
      </c>
      <c r="I1378" s="352" t="s">
        <v>1966</v>
      </c>
      <c r="J1378" s="353" t="s">
        <v>577</v>
      </c>
      <c r="K1378" s="354" t="s">
        <v>578</v>
      </c>
      <c r="L1378" s="375">
        <v>962613473</v>
      </c>
      <c r="M1378" s="379">
        <v>44974</v>
      </c>
      <c r="N1378" s="70">
        <f t="shared" si="67"/>
        <v>2</v>
      </c>
      <c r="O1378" s="70">
        <f t="shared" si="68"/>
        <v>2</v>
      </c>
      <c r="P1378" s="135" t="str">
        <f t="shared" si="69"/>
        <v>Gastos_com_Pessoal</v>
      </c>
    </row>
    <row r="1379" spans="1:16" ht="25.5" x14ac:dyDescent="0.2">
      <c r="A1379" s="363">
        <v>1376</v>
      </c>
      <c r="B1379" s="348">
        <v>44974</v>
      </c>
      <c r="C1379" s="623">
        <v>44958</v>
      </c>
      <c r="D1379" s="350" t="s">
        <v>96</v>
      </c>
      <c r="E1379" s="350" t="s">
        <v>181</v>
      </c>
      <c r="F1379" s="351">
        <v>2534.59</v>
      </c>
      <c r="G1379" s="350" t="s">
        <v>1967</v>
      </c>
      <c r="H1379" s="350" t="s">
        <v>121</v>
      </c>
      <c r="I1379" s="352" t="s">
        <v>1966</v>
      </c>
      <c r="J1379" s="353" t="s">
        <v>577</v>
      </c>
      <c r="K1379" s="354" t="s">
        <v>578</v>
      </c>
      <c r="L1379" s="353">
        <v>962613473</v>
      </c>
      <c r="M1379" s="379">
        <v>44974</v>
      </c>
      <c r="N1379" s="70">
        <f t="shared" si="67"/>
        <v>2</v>
      </c>
      <c r="O1379" s="70">
        <f t="shared" si="68"/>
        <v>2</v>
      </c>
      <c r="P1379" s="135" t="str">
        <f t="shared" si="69"/>
        <v>Gastos_com_Pessoal</v>
      </c>
    </row>
    <row r="1380" spans="1:16" ht="25.5" x14ac:dyDescent="0.2">
      <c r="A1380" s="363">
        <v>1377</v>
      </c>
      <c r="B1380" s="348">
        <v>44974</v>
      </c>
      <c r="C1380" s="623">
        <v>44958</v>
      </c>
      <c r="D1380" s="350" t="s">
        <v>96</v>
      </c>
      <c r="E1380" s="350" t="s">
        <v>183</v>
      </c>
      <c r="F1380" s="351">
        <v>906.58</v>
      </c>
      <c r="G1380" s="350" t="s">
        <v>1968</v>
      </c>
      <c r="H1380" s="350" t="s">
        <v>125</v>
      </c>
      <c r="I1380" s="352" t="s">
        <v>1969</v>
      </c>
      <c r="J1380" s="353" t="s">
        <v>577</v>
      </c>
      <c r="K1380" s="354" t="s">
        <v>578</v>
      </c>
      <c r="L1380" s="353">
        <v>962613473</v>
      </c>
      <c r="M1380" s="379">
        <v>44974</v>
      </c>
      <c r="N1380" s="70">
        <f t="shared" si="67"/>
        <v>2</v>
      </c>
      <c r="O1380" s="70">
        <f t="shared" si="68"/>
        <v>2</v>
      </c>
      <c r="P1380" s="135" t="str">
        <f t="shared" si="69"/>
        <v>Gastos_com_Pessoal</v>
      </c>
    </row>
    <row r="1381" spans="1:16" ht="25.5" x14ac:dyDescent="0.2">
      <c r="A1381" s="363">
        <v>1378</v>
      </c>
      <c r="B1381" s="348">
        <v>44974</v>
      </c>
      <c r="C1381" s="623">
        <v>44958</v>
      </c>
      <c r="D1381" s="350" t="s">
        <v>96</v>
      </c>
      <c r="E1381" s="350" t="s">
        <v>181</v>
      </c>
      <c r="F1381" s="351">
        <v>2530.58</v>
      </c>
      <c r="G1381" s="350" t="s">
        <v>1970</v>
      </c>
      <c r="H1381" s="350" t="s">
        <v>125</v>
      </c>
      <c r="I1381" s="352" t="s">
        <v>1969</v>
      </c>
      <c r="J1381" s="353" t="s">
        <v>577</v>
      </c>
      <c r="K1381" s="354" t="s">
        <v>578</v>
      </c>
      <c r="L1381" s="353">
        <v>962613473</v>
      </c>
      <c r="M1381" s="379">
        <v>44974</v>
      </c>
      <c r="N1381" s="70">
        <f t="shared" si="67"/>
        <v>2</v>
      </c>
      <c r="O1381" s="70">
        <f t="shared" si="68"/>
        <v>2</v>
      </c>
      <c r="P1381" s="135" t="str">
        <f t="shared" si="69"/>
        <v>Gastos_com_Pessoal</v>
      </c>
    </row>
    <row r="1382" spans="1:16" ht="25.5" x14ac:dyDescent="0.2">
      <c r="A1382" s="363">
        <v>1379</v>
      </c>
      <c r="B1382" s="348">
        <v>44974</v>
      </c>
      <c r="C1382" s="623">
        <v>44958</v>
      </c>
      <c r="D1382" s="350" t="s">
        <v>96</v>
      </c>
      <c r="E1382" s="350" t="s">
        <v>183</v>
      </c>
      <c r="F1382" s="351">
        <v>421.9</v>
      </c>
      <c r="G1382" s="352" t="s">
        <v>1971</v>
      </c>
      <c r="H1382" s="350" t="s">
        <v>125</v>
      </c>
      <c r="I1382" s="352" t="s">
        <v>1972</v>
      </c>
      <c r="J1382" s="353" t="s">
        <v>577</v>
      </c>
      <c r="K1382" s="354" t="s">
        <v>578</v>
      </c>
      <c r="L1382" s="353">
        <v>962613473</v>
      </c>
      <c r="M1382" s="379">
        <v>44974</v>
      </c>
      <c r="N1382" s="70">
        <f t="shared" si="67"/>
        <v>2</v>
      </c>
      <c r="O1382" s="70">
        <f t="shared" si="68"/>
        <v>2</v>
      </c>
      <c r="P1382" s="135" t="str">
        <f t="shared" si="69"/>
        <v>Gastos_com_Pessoal</v>
      </c>
    </row>
    <row r="1383" spans="1:16" ht="42.75" customHeight="1" x14ac:dyDescent="0.2">
      <c r="A1383" s="363">
        <v>1380</v>
      </c>
      <c r="B1383" s="348">
        <v>44974</v>
      </c>
      <c r="C1383" s="623">
        <v>44958</v>
      </c>
      <c r="D1383" s="350" t="s">
        <v>96</v>
      </c>
      <c r="E1383" s="366" t="s">
        <v>181</v>
      </c>
      <c r="F1383" s="367">
        <v>1265.6300000000001</v>
      </c>
      <c r="G1383" s="366" t="s">
        <v>1973</v>
      </c>
      <c r="H1383" s="350" t="s">
        <v>125</v>
      </c>
      <c r="I1383" s="352" t="s">
        <v>1972</v>
      </c>
      <c r="J1383" s="353" t="s">
        <v>577</v>
      </c>
      <c r="K1383" s="354" t="s">
        <v>578</v>
      </c>
      <c r="L1383" s="353">
        <v>962613473</v>
      </c>
      <c r="M1383" s="379">
        <v>44974</v>
      </c>
      <c r="N1383" s="70">
        <f t="shared" si="67"/>
        <v>2</v>
      </c>
      <c r="O1383" s="70">
        <f t="shared" si="68"/>
        <v>2</v>
      </c>
      <c r="P1383" s="135" t="str">
        <f t="shared" si="69"/>
        <v>Gastos_com_Pessoal</v>
      </c>
    </row>
    <row r="1384" spans="1:16" ht="43.5" customHeight="1" x14ac:dyDescent="0.2">
      <c r="A1384" s="363">
        <v>1381</v>
      </c>
      <c r="B1384" s="348">
        <v>44974</v>
      </c>
      <c r="C1384" s="623">
        <v>44958</v>
      </c>
      <c r="D1384" s="350" t="s">
        <v>96</v>
      </c>
      <c r="E1384" s="366" t="s">
        <v>183</v>
      </c>
      <c r="F1384" s="367">
        <v>974.48</v>
      </c>
      <c r="G1384" s="368" t="s">
        <v>1974</v>
      </c>
      <c r="H1384" s="350" t="s">
        <v>121</v>
      </c>
      <c r="I1384" s="352" t="s">
        <v>1975</v>
      </c>
      <c r="J1384" s="353" t="s">
        <v>577</v>
      </c>
      <c r="K1384" s="354" t="s">
        <v>578</v>
      </c>
      <c r="L1384" s="353">
        <v>962613473</v>
      </c>
      <c r="M1384" s="379">
        <v>44974</v>
      </c>
      <c r="N1384" s="70">
        <f t="shared" si="67"/>
        <v>2</v>
      </c>
      <c r="O1384" s="70">
        <f t="shared" si="68"/>
        <v>2</v>
      </c>
      <c r="P1384" s="135" t="str">
        <f t="shared" si="69"/>
        <v>Gastos_com_Pessoal</v>
      </c>
    </row>
    <row r="1385" spans="1:16" ht="25.5" x14ac:dyDescent="0.2">
      <c r="A1385" s="363">
        <v>1382</v>
      </c>
      <c r="B1385" s="348">
        <v>44974</v>
      </c>
      <c r="C1385" s="623">
        <v>44958</v>
      </c>
      <c r="D1385" s="350" t="s">
        <v>96</v>
      </c>
      <c r="E1385" s="350" t="s">
        <v>181</v>
      </c>
      <c r="F1385" s="351">
        <v>2682.65</v>
      </c>
      <c r="G1385" s="350" t="s">
        <v>1976</v>
      </c>
      <c r="H1385" s="350" t="s">
        <v>121</v>
      </c>
      <c r="I1385" s="352" t="s">
        <v>1975</v>
      </c>
      <c r="J1385" s="353" t="s">
        <v>577</v>
      </c>
      <c r="K1385" s="354" t="s">
        <v>578</v>
      </c>
      <c r="L1385" s="353">
        <v>962613473</v>
      </c>
      <c r="M1385" s="379">
        <v>44974</v>
      </c>
      <c r="N1385" s="70">
        <f t="shared" si="67"/>
        <v>2</v>
      </c>
      <c r="O1385" s="70">
        <f t="shared" si="68"/>
        <v>2</v>
      </c>
      <c r="P1385" s="135" t="str">
        <f t="shared" si="69"/>
        <v>Gastos_com_Pessoal</v>
      </c>
    </row>
    <row r="1386" spans="1:16" ht="25.5" x14ac:dyDescent="0.2">
      <c r="A1386" s="363">
        <v>1383</v>
      </c>
      <c r="B1386" s="348">
        <v>44974</v>
      </c>
      <c r="C1386" s="623">
        <v>44958</v>
      </c>
      <c r="D1386" s="350" t="s">
        <v>96</v>
      </c>
      <c r="E1386" s="350" t="s">
        <v>183</v>
      </c>
      <c r="F1386" s="351">
        <v>906.58</v>
      </c>
      <c r="G1386" s="350" t="s">
        <v>1977</v>
      </c>
      <c r="H1386" s="350" t="s">
        <v>125</v>
      </c>
      <c r="I1386" s="352" t="s">
        <v>1978</v>
      </c>
      <c r="J1386" s="353" t="s">
        <v>577</v>
      </c>
      <c r="K1386" s="354" t="s">
        <v>578</v>
      </c>
      <c r="L1386" s="353">
        <v>962613473</v>
      </c>
      <c r="M1386" s="379">
        <v>44974</v>
      </c>
      <c r="N1386" s="70">
        <f t="shared" si="67"/>
        <v>2</v>
      </c>
      <c r="O1386" s="70">
        <f t="shared" si="68"/>
        <v>2</v>
      </c>
      <c r="P1386" s="135" t="str">
        <f t="shared" si="69"/>
        <v>Gastos_com_Pessoal</v>
      </c>
    </row>
    <row r="1387" spans="1:16" ht="25.5" x14ac:dyDescent="0.2">
      <c r="A1387" s="363">
        <v>1384</v>
      </c>
      <c r="B1387" s="348">
        <v>44974</v>
      </c>
      <c r="C1387" s="623">
        <v>44958</v>
      </c>
      <c r="D1387" s="350" t="s">
        <v>96</v>
      </c>
      <c r="E1387" s="350" t="s">
        <v>181</v>
      </c>
      <c r="F1387" s="351">
        <v>2530.58</v>
      </c>
      <c r="G1387" s="352" t="s">
        <v>1979</v>
      </c>
      <c r="H1387" s="350" t="s">
        <v>125</v>
      </c>
      <c r="I1387" s="352" t="s">
        <v>1978</v>
      </c>
      <c r="J1387" s="353" t="s">
        <v>577</v>
      </c>
      <c r="K1387" s="354" t="s">
        <v>578</v>
      </c>
      <c r="L1387" s="353">
        <v>962613473</v>
      </c>
      <c r="M1387" s="379">
        <v>44974</v>
      </c>
      <c r="N1387" s="70">
        <f t="shared" si="67"/>
        <v>2</v>
      </c>
      <c r="O1387" s="70">
        <f t="shared" si="68"/>
        <v>2</v>
      </c>
      <c r="P1387" s="135" t="str">
        <f t="shared" si="69"/>
        <v>Gastos_com_Pessoal</v>
      </c>
    </row>
    <row r="1388" spans="1:16" ht="25.5" x14ac:dyDescent="0.2">
      <c r="A1388" s="363">
        <v>1385</v>
      </c>
      <c r="B1388" s="348">
        <v>44974</v>
      </c>
      <c r="C1388" s="623">
        <v>44958</v>
      </c>
      <c r="D1388" s="350" t="s">
        <v>96</v>
      </c>
      <c r="E1388" s="350" t="s">
        <v>183</v>
      </c>
      <c r="F1388" s="351">
        <v>624.89</v>
      </c>
      <c r="G1388" s="352" t="s">
        <v>1980</v>
      </c>
      <c r="H1388" s="350" t="s">
        <v>132</v>
      </c>
      <c r="I1388" s="352" t="s">
        <v>1981</v>
      </c>
      <c r="J1388" s="353" t="s">
        <v>577</v>
      </c>
      <c r="K1388" s="354" t="s">
        <v>578</v>
      </c>
      <c r="L1388" s="353">
        <v>962613473</v>
      </c>
      <c r="M1388" s="379">
        <v>44974</v>
      </c>
      <c r="N1388" s="70">
        <f t="shared" si="67"/>
        <v>2</v>
      </c>
      <c r="O1388" s="70">
        <f t="shared" si="68"/>
        <v>2</v>
      </c>
      <c r="P1388" s="135" t="str">
        <f t="shared" si="69"/>
        <v>Gastos_com_Pessoal</v>
      </c>
    </row>
    <row r="1389" spans="1:16" ht="25.5" x14ac:dyDescent="0.2">
      <c r="A1389" s="363">
        <v>1386</v>
      </c>
      <c r="B1389" s="348">
        <v>44974</v>
      </c>
      <c r="C1389" s="623">
        <v>44958</v>
      </c>
      <c r="D1389" s="350" t="s">
        <v>96</v>
      </c>
      <c r="E1389" s="350" t="s">
        <v>181</v>
      </c>
      <c r="F1389" s="351">
        <v>1830.01</v>
      </c>
      <c r="G1389" s="350" t="s">
        <v>1982</v>
      </c>
      <c r="H1389" s="350" t="s">
        <v>132</v>
      </c>
      <c r="I1389" s="352" t="s">
        <v>1981</v>
      </c>
      <c r="J1389" s="353" t="s">
        <v>577</v>
      </c>
      <c r="K1389" s="354" t="s">
        <v>578</v>
      </c>
      <c r="L1389" s="353">
        <v>962613473</v>
      </c>
      <c r="M1389" s="379">
        <v>44974</v>
      </c>
      <c r="N1389" s="70">
        <f t="shared" si="67"/>
        <v>2</v>
      </c>
      <c r="O1389" s="70">
        <f t="shared" si="68"/>
        <v>2</v>
      </c>
      <c r="P1389" s="135" t="str">
        <f t="shared" si="69"/>
        <v>Gastos_com_Pessoal</v>
      </c>
    </row>
    <row r="1390" spans="1:16" ht="25.5" x14ac:dyDescent="0.2">
      <c r="A1390" s="363">
        <v>1387</v>
      </c>
      <c r="B1390" s="348">
        <v>44974</v>
      </c>
      <c r="C1390" s="623">
        <v>44958</v>
      </c>
      <c r="D1390" s="350" t="s">
        <v>96</v>
      </c>
      <c r="E1390" s="350" t="s">
        <v>183</v>
      </c>
      <c r="F1390" s="351">
        <v>608.70000000000005</v>
      </c>
      <c r="G1390" s="350" t="s">
        <v>1983</v>
      </c>
      <c r="H1390" s="350" t="s">
        <v>125</v>
      </c>
      <c r="I1390" s="352" t="s">
        <v>1984</v>
      </c>
      <c r="J1390" s="353" t="s">
        <v>577</v>
      </c>
      <c r="K1390" s="354" t="s">
        <v>578</v>
      </c>
      <c r="L1390" s="353">
        <v>962613473</v>
      </c>
      <c r="M1390" s="379">
        <v>44974</v>
      </c>
      <c r="N1390" s="70">
        <f t="shared" si="67"/>
        <v>2</v>
      </c>
      <c r="O1390" s="70">
        <f t="shared" si="68"/>
        <v>2</v>
      </c>
      <c r="P1390" s="135" t="str">
        <f t="shared" si="69"/>
        <v>Gastos_com_Pessoal</v>
      </c>
    </row>
    <row r="1391" spans="1:16" ht="25.5" x14ac:dyDescent="0.2">
      <c r="A1391" s="363">
        <v>1388</v>
      </c>
      <c r="B1391" s="348">
        <v>44974</v>
      </c>
      <c r="C1391" s="623">
        <v>44958</v>
      </c>
      <c r="D1391" s="350" t="s">
        <v>96</v>
      </c>
      <c r="E1391" s="350" t="s">
        <v>181</v>
      </c>
      <c r="F1391" s="351">
        <v>1786.25</v>
      </c>
      <c r="G1391" s="350" t="s">
        <v>1985</v>
      </c>
      <c r="H1391" s="350" t="s">
        <v>125</v>
      </c>
      <c r="I1391" s="352" t="s">
        <v>1984</v>
      </c>
      <c r="J1391" s="353" t="s">
        <v>577</v>
      </c>
      <c r="K1391" s="354" t="s">
        <v>578</v>
      </c>
      <c r="L1391" s="353">
        <v>962613473</v>
      </c>
      <c r="M1391" s="379">
        <v>44974</v>
      </c>
      <c r="N1391" s="70">
        <f t="shared" si="67"/>
        <v>2</v>
      </c>
      <c r="O1391" s="70">
        <f t="shared" si="68"/>
        <v>2</v>
      </c>
      <c r="P1391" s="135" t="str">
        <f t="shared" si="69"/>
        <v>Gastos_com_Pessoal</v>
      </c>
    </row>
    <row r="1392" spans="1:16" ht="25.5" x14ac:dyDescent="0.2">
      <c r="A1392" s="363">
        <v>1389</v>
      </c>
      <c r="B1392" s="348">
        <v>44974</v>
      </c>
      <c r="C1392" s="623">
        <v>44958</v>
      </c>
      <c r="D1392" s="350" t="s">
        <v>96</v>
      </c>
      <c r="E1392" s="350" t="s">
        <v>179</v>
      </c>
      <c r="F1392" s="351">
        <v>111.53</v>
      </c>
      <c r="G1392" s="350" t="s">
        <v>595</v>
      </c>
      <c r="H1392" s="350" t="s">
        <v>130</v>
      </c>
      <c r="I1392" s="352" t="s">
        <v>1187</v>
      </c>
      <c r="J1392" s="353" t="s">
        <v>577</v>
      </c>
      <c r="K1392" s="354" t="s">
        <v>578</v>
      </c>
      <c r="L1392" s="353">
        <v>962613473</v>
      </c>
      <c r="M1392" s="379">
        <v>44974</v>
      </c>
      <c r="N1392" s="70">
        <f t="shared" si="67"/>
        <v>2</v>
      </c>
      <c r="O1392" s="70">
        <f t="shared" si="68"/>
        <v>2</v>
      </c>
      <c r="P1392" s="135" t="str">
        <f t="shared" si="69"/>
        <v>Gastos_com_Pessoal</v>
      </c>
    </row>
    <row r="1393" spans="1:16" ht="25.5" x14ac:dyDescent="0.2">
      <c r="A1393" s="363">
        <v>1390</v>
      </c>
      <c r="B1393" s="359">
        <v>44974</v>
      </c>
      <c r="C1393" s="349">
        <v>44958</v>
      </c>
      <c r="D1393" s="352" t="s">
        <v>96</v>
      </c>
      <c r="E1393" s="352" t="s">
        <v>181</v>
      </c>
      <c r="F1393" s="361">
        <v>1226.83</v>
      </c>
      <c r="G1393" s="352" t="s">
        <v>597</v>
      </c>
      <c r="H1393" s="350" t="s">
        <v>130</v>
      </c>
      <c r="I1393" s="352" t="s">
        <v>1187</v>
      </c>
      <c r="J1393" s="354" t="s">
        <v>577</v>
      </c>
      <c r="K1393" s="354" t="s">
        <v>578</v>
      </c>
      <c r="L1393" s="354">
        <v>962613473</v>
      </c>
      <c r="M1393" s="376">
        <v>44974</v>
      </c>
      <c r="N1393" s="70">
        <f t="shared" si="67"/>
        <v>2</v>
      </c>
      <c r="O1393" s="70">
        <f t="shared" si="68"/>
        <v>2</v>
      </c>
      <c r="P1393" s="135" t="str">
        <f t="shared" si="69"/>
        <v>Gastos_com_Pessoal</v>
      </c>
    </row>
    <row r="1394" spans="1:16" ht="25.5" x14ac:dyDescent="0.2">
      <c r="A1394" s="363">
        <v>1391</v>
      </c>
      <c r="B1394" s="348">
        <v>44974</v>
      </c>
      <c r="C1394" s="623">
        <v>44958</v>
      </c>
      <c r="D1394" s="350" t="s">
        <v>96</v>
      </c>
      <c r="E1394" s="366" t="s">
        <v>183</v>
      </c>
      <c r="F1394" s="367">
        <v>408.85</v>
      </c>
      <c r="G1394" s="366" t="s">
        <v>598</v>
      </c>
      <c r="H1394" s="350" t="s">
        <v>130</v>
      </c>
      <c r="I1394" s="352" t="s">
        <v>1187</v>
      </c>
      <c r="J1394" s="353" t="s">
        <v>577</v>
      </c>
      <c r="K1394" s="354" t="s">
        <v>578</v>
      </c>
      <c r="L1394" s="353">
        <v>962613473</v>
      </c>
      <c r="M1394" s="379">
        <v>44974</v>
      </c>
      <c r="N1394" s="70">
        <f t="shared" si="67"/>
        <v>2</v>
      </c>
      <c r="O1394" s="70">
        <f t="shared" si="68"/>
        <v>2</v>
      </c>
      <c r="P1394" s="135" t="str">
        <f t="shared" si="69"/>
        <v>Gastos_com_Pessoal</v>
      </c>
    </row>
    <row r="1395" spans="1:16" ht="36" x14ac:dyDescent="0.2">
      <c r="A1395" s="363">
        <v>1392</v>
      </c>
      <c r="B1395" s="348">
        <v>44974</v>
      </c>
      <c r="C1395" s="623">
        <v>44958</v>
      </c>
      <c r="D1395" s="350" t="s">
        <v>96</v>
      </c>
      <c r="E1395" s="350" t="s">
        <v>185</v>
      </c>
      <c r="F1395" s="351">
        <v>770</v>
      </c>
      <c r="G1395" s="352" t="s">
        <v>599</v>
      </c>
      <c r="H1395" s="350" t="s">
        <v>130</v>
      </c>
      <c r="I1395" s="352" t="s">
        <v>1187</v>
      </c>
      <c r="J1395" s="353" t="s">
        <v>577</v>
      </c>
      <c r="K1395" s="354" t="s">
        <v>578</v>
      </c>
      <c r="L1395" s="353">
        <v>962613473</v>
      </c>
      <c r="M1395" s="379">
        <v>44974</v>
      </c>
      <c r="N1395" s="70">
        <f t="shared" si="67"/>
        <v>2</v>
      </c>
      <c r="O1395" s="70">
        <f t="shared" si="68"/>
        <v>2</v>
      </c>
      <c r="P1395" s="135" t="str">
        <f t="shared" si="69"/>
        <v>Gastos_com_Pessoal</v>
      </c>
    </row>
    <row r="1396" spans="1:16" ht="24" x14ac:dyDescent="0.2">
      <c r="A1396" s="363">
        <v>1393</v>
      </c>
      <c r="B1396" s="348">
        <v>44974</v>
      </c>
      <c r="C1396" s="623">
        <v>44958</v>
      </c>
      <c r="D1396" s="350" t="s">
        <v>107</v>
      </c>
      <c r="E1396" s="350" t="s">
        <v>334</v>
      </c>
      <c r="F1396" s="351">
        <v>120</v>
      </c>
      <c r="G1396" s="352" t="s">
        <v>1986</v>
      </c>
      <c r="H1396" s="350" t="s">
        <v>127</v>
      </c>
      <c r="I1396" s="352" t="s">
        <v>1987</v>
      </c>
      <c r="J1396" s="353" t="s">
        <v>577</v>
      </c>
      <c r="K1396" s="354" t="s">
        <v>578</v>
      </c>
      <c r="L1396" s="353">
        <v>962613473</v>
      </c>
      <c r="M1396" s="379">
        <v>44974</v>
      </c>
      <c r="N1396" s="70">
        <f t="shared" si="67"/>
        <v>2</v>
      </c>
      <c r="O1396" s="70">
        <f t="shared" si="68"/>
        <v>2</v>
      </c>
      <c r="P1396" s="135" t="str">
        <f t="shared" si="69"/>
        <v>Gastos_Gerais</v>
      </c>
    </row>
    <row r="1397" spans="1:16" ht="36" x14ac:dyDescent="0.2">
      <c r="A1397" s="363">
        <v>1394</v>
      </c>
      <c r="B1397" s="348">
        <v>44974</v>
      </c>
      <c r="C1397" s="623">
        <v>44958</v>
      </c>
      <c r="D1397" s="350" t="s">
        <v>107</v>
      </c>
      <c r="E1397" s="366" t="s">
        <v>334</v>
      </c>
      <c r="F1397" s="367">
        <v>180</v>
      </c>
      <c r="G1397" s="368" t="s">
        <v>1493</v>
      </c>
      <c r="H1397" s="350" t="s">
        <v>120</v>
      </c>
      <c r="I1397" s="352" t="s">
        <v>1494</v>
      </c>
      <c r="J1397" s="353" t="s">
        <v>577</v>
      </c>
      <c r="K1397" s="354" t="s">
        <v>578</v>
      </c>
      <c r="L1397" s="353">
        <v>962613473</v>
      </c>
      <c r="M1397" s="379">
        <v>44974</v>
      </c>
      <c r="N1397" s="70">
        <f t="shared" si="67"/>
        <v>2</v>
      </c>
      <c r="O1397" s="70">
        <f t="shared" si="68"/>
        <v>2</v>
      </c>
      <c r="P1397" s="135" t="str">
        <f t="shared" si="69"/>
        <v>Gastos_Gerais</v>
      </c>
    </row>
    <row r="1398" spans="1:16" ht="24" x14ac:dyDescent="0.2">
      <c r="A1398" s="363">
        <v>1395</v>
      </c>
      <c r="B1398" s="348">
        <v>44974</v>
      </c>
      <c r="C1398" s="623">
        <v>44958</v>
      </c>
      <c r="D1398" s="350" t="s">
        <v>107</v>
      </c>
      <c r="E1398" s="366" t="s">
        <v>334</v>
      </c>
      <c r="F1398" s="367">
        <v>120</v>
      </c>
      <c r="G1398" s="350" t="s">
        <v>1280</v>
      </c>
      <c r="H1398" s="350" t="s">
        <v>127</v>
      </c>
      <c r="I1398" s="352" t="s">
        <v>1281</v>
      </c>
      <c r="J1398" s="353" t="s">
        <v>577</v>
      </c>
      <c r="K1398" s="354" t="s">
        <v>578</v>
      </c>
      <c r="L1398" s="353">
        <v>962613473</v>
      </c>
      <c r="M1398" s="379">
        <v>44974</v>
      </c>
      <c r="N1398" s="70">
        <f t="shared" si="67"/>
        <v>2</v>
      </c>
      <c r="O1398" s="70">
        <f t="shared" si="68"/>
        <v>2</v>
      </c>
      <c r="P1398" s="135" t="str">
        <f t="shared" si="69"/>
        <v>Gastos_Gerais</v>
      </c>
    </row>
    <row r="1399" spans="1:16" ht="36" x14ac:dyDescent="0.2">
      <c r="A1399" s="363">
        <v>1396</v>
      </c>
      <c r="B1399" s="348">
        <v>44974</v>
      </c>
      <c r="C1399" s="623">
        <v>44958</v>
      </c>
      <c r="D1399" s="350" t="s">
        <v>107</v>
      </c>
      <c r="E1399" s="350" t="s">
        <v>334</v>
      </c>
      <c r="F1399" s="351">
        <v>180</v>
      </c>
      <c r="G1399" s="350" t="s">
        <v>1988</v>
      </c>
      <c r="H1399" s="350" t="s">
        <v>120</v>
      </c>
      <c r="I1399" s="352" t="s">
        <v>1475</v>
      </c>
      <c r="J1399" s="353" t="s">
        <v>577</v>
      </c>
      <c r="K1399" s="354" t="s">
        <v>578</v>
      </c>
      <c r="L1399" s="353">
        <v>962613473</v>
      </c>
      <c r="M1399" s="379">
        <v>44974</v>
      </c>
      <c r="N1399" s="70">
        <f t="shared" si="67"/>
        <v>2</v>
      </c>
      <c r="O1399" s="70">
        <f t="shared" si="68"/>
        <v>2</v>
      </c>
      <c r="P1399" s="135" t="str">
        <f t="shared" si="69"/>
        <v>Gastos_Gerais</v>
      </c>
    </row>
    <row r="1400" spans="1:16" ht="24" x14ac:dyDescent="0.2">
      <c r="A1400" s="363">
        <v>1397</v>
      </c>
      <c r="B1400" s="348">
        <v>44980</v>
      </c>
      <c r="C1400" s="623">
        <v>44959</v>
      </c>
      <c r="D1400" s="350" t="s">
        <v>107</v>
      </c>
      <c r="E1400" s="350" t="s">
        <v>310</v>
      </c>
      <c r="F1400" s="383">
        <v>1213.5999999999999</v>
      </c>
      <c r="G1400" s="350" t="s">
        <v>894</v>
      </c>
      <c r="H1400" s="350" t="s">
        <v>128</v>
      </c>
      <c r="I1400" s="352" t="s">
        <v>711</v>
      </c>
      <c r="J1400" s="353" t="s">
        <v>554</v>
      </c>
      <c r="K1400" s="354" t="s">
        <v>420</v>
      </c>
      <c r="L1400" s="353">
        <v>289</v>
      </c>
      <c r="M1400" s="379">
        <v>44972</v>
      </c>
      <c r="N1400" s="70">
        <f t="shared" si="67"/>
        <v>2</v>
      </c>
      <c r="O1400" s="70">
        <f t="shared" si="68"/>
        <v>2</v>
      </c>
      <c r="P1400" s="135" t="str">
        <f t="shared" si="69"/>
        <v>Gastos_Gerais</v>
      </c>
    </row>
    <row r="1401" spans="1:16" ht="24" x14ac:dyDescent="0.2">
      <c r="A1401" s="363">
        <v>1398</v>
      </c>
      <c r="B1401" s="348">
        <v>44980</v>
      </c>
      <c r="C1401" s="623">
        <v>44959</v>
      </c>
      <c r="D1401" s="350" t="s">
        <v>107</v>
      </c>
      <c r="E1401" s="350" t="s">
        <v>310</v>
      </c>
      <c r="F1401" s="351">
        <v>951</v>
      </c>
      <c r="G1401" s="350" t="s">
        <v>894</v>
      </c>
      <c r="H1401" s="350" t="s">
        <v>128</v>
      </c>
      <c r="I1401" s="352" t="s">
        <v>711</v>
      </c>
      <c r="J1401" s="353" t="s">
        <v>554</v>
      </c>
      <c r="K1401" s="354" t="s">
        <v>420</v>
      </c>
      <c r="L1401" s="353">
        <v>288</v>
      </c>
      <c r="M1401" s="379">
        <v>44972</v>
      </c>
      <c r="N1401" s="70">
        <f t="shared" si="67"/>
        <v>2</v>
      </c>
      <c r="O1401" s="70">
        <f t="shared" si="68"/>
        <v>2</v>
      </c>
      <c r="P1401" s="135" t="str">
        <f t="shared" si="69"/>
        <v>Gastos_Gerais</v>
      </c>
    </row>
    <row r="1402" spans="1:16" ht="24" x14ac:dyDescent="0.2">
      <c r="A1402" s="363">
        <v>1399</v>
      </c>
      <c r="B1402" s="348">
        <v>44980</v>
      </c>
      <c r="C1402" s="623">
        <v>44959</v>
      </c>
      <c r="D1402" s="350" t="s">
        <v>107</v>
      </c>
      <c r="E1402" s="350" t="s">
        <v>310</v>
      </c>
      <c r="F1402" s="351">
        <v>158.49</v>
      </c>
      <c r="G1402" s="350" t="s">
        <v>1989</v>
      </c>
      <c r="H1402" s="350" t="s">
        <v>129</v>
      </c>
      <c r="I1402" s="352" t="s">
        <v>1389</v>
      </c>
      <c r="J1402" s="353" t="s">
        <v>554</v>
      </c>
      <c r="K1402" s="354" t="s">
        <v>420</v>
      </c>
      <c r="L1402" s="353">
        <v>67925</v>
      </c>
      <c r="M1402" s="379">
        <v>44974</v>
      </c>
      <c r="N1402" s="70">
        <f t="shared" si="67"/>
        <v>2</v>
      </c>
      <c r="O1402" s="70">
        <f t="shared" si="68"/>
        <v>2</v>
      </c>
      <c r="P1402" s="135" t="str">
        <f t="shared" si="69"/>
        <v>Gastos_Gerais</v>
      </c>
    </row>
    <row r="1403" spans="1:16" ht="36" x14ac:dyDescent="0.2">
      <c r="A1403" s="363">
        <v>1400</v>
      </c>
      <c r="B1403" s="348">
        <v>44980</v>
      </c>
      <c r="C1403" s="623">
        <v>44959</v>
      </c>
      <c r="D1403" s="350" t="s">
        <v>107</v>
      </c>
      <c r="E1403" s="350" t="s">
        <v>310</v>
      </c>
      <c r="F1403" s="351">
        <v>582.55999999999995</v>
      </c>
      <c r="G1403" s="350" t="s">
        <v>1990</v>
      </c>
      <c r="H1403" s="350" t="s">
        <v>128</v>
      </c>
      <c r="I1403" s="352" t="s">
        <v>1389</v>
      </c>
      <c r="J1403" s="353" t="s">
        <v>554</v>
      </c>
      <c r="K1403" s="354" t="s">
        <v>420</v>
      </c>
      <c r="L1403" s="353">
        <v>67900</v>
      </c>
      <c r="M1403" s="379">
        <v>44974</v>
      </c>
      <c r="N1403" s="70">
        <f t="shared" si="67"/>
        <v>2</v>
      </c>
      <c r="O1403" s="70">
        <f t="shared" si="68"/>
        <v>2</v>
      </c>
      <c r="P1403" s="135" t="str">
        <f t="shared" si="69"/>
        <v>Gastos_Gerais</v>
      </c>
    </row>
    <row r="1404" spans="1:16" ht="24" x14ac:dyDescent="0.2">
      <c r="A1404" s="363">
        <v>1401</v>
      </c>
      <c r="B1404" s="364">
        <v>44980</v>
      </c>
      <c r="C1404" s="623">
        <v>44959</v>
      </c>
      <c r="D1404" s="366" t="s">
        <v>107</v>
      </c>
      <c r="E1404" s="366" t="s">
        <v>290</v>
      </c>
      <c r="F1404" s="424">
        <v>459.33</v>
      </c>
      <c r="G1404" s="366" t="s">
        <v>290</v>
      </c>
      <c r="H1404" s="366" t="s">
        <v>124</v>
      </c>
      <c r="I1404" s="368" t="s">
        <v>619</v>
      </c>
      <c r="J1404" s="353" t="s">
        <v>554</v>
      </c>
      <c r="K1404" s="354" t="s">
        <v>420</v>
      </c>
      <c r="L1404" s="353">
        <v>27247</v>
      </c>
      <c r="M1404" s="379">
        <v>44967</v>
      </c>
      <c r="N1404" s="70">
        <f t="shared" si="67"/>
        <v>2</v>
      </c>
      <c r="O1404" s="70">
        <f t="shared" si="68"/>
        <v>2</v>
      </c>
      <c r="P1404" s="135" t="str">
        <f t="shared" si="69"/>
        <v>Gastos_Gerais</v>
      </c>
    </row>
    <row r="1405" spans="1:16" ht="24" x14ac:dyDescent="0.2">
      <c r="A1405" s="363">
        <v>1402</v>
      </c>
      <c r="B1405" s="348">
        <v>44980</v>
      </c>
      <c r="C1405" s="623">
        <v>44959</v>
      </c>
      <c r="D1405" s="350" t="s">
        <v>107</v>
      </c>
      <c r="E1405" s="350" t="s">
        <v>360</v>
      </c>
      <c r="F1405" s="351">
        <v>1457.5</v>
      </c>
      <c r="G1405" s="350" t="s">
        <v>1991</v>
      </c>
      <c r="H1405" s="350" t="s">
        <v>132</v>
      </c>
      <c r="I1405" s="352" t="s">
        <v>1992</v>
      </c>
      <c r="J1405" s="353" t="s">
        <v>554</v>
      </c>
      <c r="K1405" s="354" t="s">
        <v>420</v>
      </c>
      <c r="L1405" s="353">
        <v>1307</v>
      </c>
      <c r="M1405" s="379">
        <v>44973</v>
      </c>
      <c r="N1405" s="70">
        <f t="shared" si="67"/>
        <v>2</v>
      </c>
      <c r="O1405" s="70">
        <f t="shared" si="68"/>
        <v>2</v>
      </c>
      <c r="P1405" s="135" t="str">
        <f t="shared" si="69"/>
        <v>Gastos_Gerais</v>
      </c>
    </row>
    <row r="1406" spans="1:16" ht="48" x14ac:dyDescent="0.2">
      <c r="A1406" s="363">
        <v>1403</v>
      </c>
      <c r="B1406" s="364">
        <v>44980</v>
      </c>
      <c r="C1406" s="623">
        <v>44959</v>
      </c>
      <c r="D1406" s="366" t="s">
        <v>107</v>
      </c>
      <c r="E1406" s="366" t="s">
        <v>334</v>
      </c>
      <c r="F1406" s="367">
        <v>170</v>
      </c>
      <c r="G1406" s="366" t="s">
        <v>1993</v>
      </c>
      <c r="H1406" s="366" t="s">
        <v>128</v>
      </c>
      <c r="I1406" s="368" t="s">
        <v>1994</v>
      </c>
      <c r="J1406" s="369" t="s">
        <v>554</v>
      </c>
      <c r="K1406" s="370" t="s">
        <v>420</v>
      </c>
      <c r="L1406" s="369">
        <v>39787</v>
      </c>
      <c r="M1406" s="379">
        <v>44962</v>
      </c>
      <c r="N1406" s="70">
        <f t="shared" si="67"/>
        <v>2</v>
      </c>
      <c r="O1406" s="70">
        <f t="shared" si="68"/>
        <v>2</v>
      </c>
      <c r="P1406" s="135" t="str">
        <f t="shared" si="69"/>
        <v>Gastos_Gerais</v>
      </c>
    </row>
    <row r="1407" spans="1:16" ht="36" x14ac:dyDescent="0.2">
      <c r="A1407" s="363">
        <v>1404</v>
      </c>
      <c r="B1407" s="364">
        <v>44980</v>
      </c>
      <c r="C1407" s="623">
        <v>44959</v>
      </c>
      <c r="D1407" s="366" t="s">
        <v>107</v>
      </c>
      <c r="E1407" s="366" t="s">
        <v>334</v>
      </c>
      <c r="F1407" s="367">
        <v>170</v>
      </c>
      <c r="G1407" s="366" t="s">
        <v>1995</v>
      </c>
      <c r="H1407" s="366" t="s">
        <v>128</v>
      </c>
      <c r="I1407" s="368" t="s">
        <v>1994</v>
      </c>
      <c r="J1407" s="369" t="s">
        <v>554</v>
      </c>
      <c r="K1407" s="354" t="s">
        <v>420</v>
      </c>
      <c r="L1407" s="353">
        <v>39775</v>
      </c>
      <c r="M1407" s="379">
        <v>44961</v>
      </c>
      <c r="N1407" s="70">
        <f t="shared" ref="N1407:N1470" si="70">IF(B1407=0,0,IF(YEAR(B1407)=$O$1,MONTH(B1407)-$N$1+1,(YEAR(B1407)-$O$1)*12-$N$1+1+MONTH(B1407)))</f>
        <v>2</v>
      </c>
      <c r="O1407" s="70">
        <f t="shared" ref="O1407:O1470" si="71">IF(C1407=0,0,IF(YEAR(C1407)=$O$1,MONTH(C1407)-$N$1+1,(YEAR(C1407)-$O$1)*12-$N$1+1+MONTH(C1407)))</f>
        <v>2</v>
      </c>
      <c r="P1407" s="135" t="str">
        <f t="shared" ref="P1407:P1470" si="72">SUBSTITUTE(D1407," ","_")</f>
        <v>Gastos_Gerais</v>
      </c>
    </row>
    <row r="1408" spans="1:16" ht="24" x14ac:dyDescent="0.2">
      <c r="A1408" s="363">
        <v>1405</v>
      </c>
      <c r="B1408" s="364">
        <v>44980</v>
      </c>
      <c r="C1408" s="623">
        <v>44959</v>
      </c>
      <c r="D1408" s="366" t="s">
        <v>107</v>
      </c>
      <c r="E1408" s="366" t="s">
        <v>360</v>
      </c>
      <c r="F1408" s="367">
        <v>496.8</v>
      </c>
      <c r="G1408" s="366" t="s">
        <v>1996</v>
      </c>
      <c r="H1408" s="366" t="s">
        <v>127</v>
      </c>
      <c r="I1408" s="368" t="s">
        <v>1997</v>
      </c>
      <c r="J1408" s="369" t="s">
        <v>554</v>
      </c>
      <c r="K1408" s="370" t="s">
        <v>420</v>
      </c>
      <c r="L1408" s="369">
        <v>220147</v>
      </c>
      <c r="M1408" s="630">
        <v>44970</v>
      </c>
      <c r="N1408" s="70">
        <f t="shared" si="70"/>
        <v>2</v>
      </c>
      <c r="O1408" s="70">
        <f t="shared" si="71"/>
        <v>2</v>
      </c>
      <c r="P1408" s="135" t="str">
        <f t="shared" si="72"/>
        <v>Gastos_Gerais</v>
      </c>
    </row>
    <row r="1409" spans="1:16" ht="25.5" x14ac:dyDescent="0.2">
      <c r="A1409" s="363">
        <v>1406</v>
      </c>
      <c r="B1409" s="364">
        <v>44980</v>
      </c>
      <c r="C1409" s="623">
        <v>44986</v>
      </c>
      <c r="D1409" s="366" t="s">
        <v>96</v>
      </c>
      <c r="E1409" s="366" t="s">
        <v>198</v>
      </c>
      <c r="F1409" s="367">
        <v>18083.88</v>
      </c>
      <c r="G1409" s="366" t="s">
        <v>1998</v>
      </c>
      <c r="H1409" s="366" t="s">
        <v>120</v>
      </c>
      <c r="I1409" s="368" t="s">
        <v>615</v>
      </c>
      <c r="J1409" s="369" t="s">
        <v>554</v>
      </c>
      <c r="K1409" s="370" t="s">
        <v>420</v>
      </c>
      <c r="L1409" s="353">
        <v>2972123</v>
      </c>
      <c r="M1409" s="379">
        <v>44983</v>
      </c>
      <c r="N1409" s="70">
        <f t="shared" si="70"/>
        <v>2</v>
      </c>
      <c r="O1409" s="70">
        <f t="shared" si="71"/>
        <v>3</v>
      </c>
      <c r="P1409" s="135" t="str">
        <f t="shared" si="72"/>
        <v>Gastos_com_Pessoal</v>
      </c>
    </row>
    <row r="1410" spans="1:16" ht="36" x14ac:dyDescent="0.2">
      <c r="A1410" s="363">
        <v>1407</v>
      </c>
      <c r="B1410" s="348">
        <v>44980</v>
      </c>
      <c r="C1410" s="623">
        <v>44958</v>
      </c>
      <c r="D1410" s="350" t="s">
        <v>107</v>
      </c>
      <c r="E1410" s="350" t="s">
        <v>310</v>
      </c>
      <c r="F1410" s="351">
        <v>550.5</v>
      </c>
      <c r="G1410" s="350" t="s">
        <v>1999</v>
      </c>
      <c r="H1410" s="350" t="s">
        <v>123</v>
      </c>
      <c r="I1410" s="352" t="s">
        <v>1311</v>
      </c>
      <c r="J1410" s="354" t="s">
        <v>554</v>
      </c>
      <c r="K1410" s="354" t="s">
        <v>420</v>
      </c>
      <c r="L1410" s="353">
        <v>685</v>
      </c>
      <c r="M1410" s="379">
        <v>44973</v>
      </c>
      <c r="N1410" s="70">
        <f t="shared" si="70"/>
        <v>2</v>
      </c>
      <c r="O1410" s="70">
        <f t="shared" si="71"/>
        <v>2</v>
      </c>
      <c r="P1410" s="135" t="str">
        <f t="shared" si="72"/>
        <v>Gastos_Gerais</v>
      </c>
    </row>
    <row r="1411" spans="1:16" ht="24" x14ac:dyDescent="0.2">
      <c r="A1411" s="363">
        <v>1408</v>
      </c>
      <c r="B1411" s="348">
        <v>44980</v>
      </c>
      <c r="C1411" s="623">
        <v>44958</v>
      </c>
      <c r="D1411" s="350" t="s">
        <v>107</v>
      </c>
      <c r="E1411" s="350" t="s">
        <v>294</v>
      </c>
      <c r="F1411" s="351">
        <v>937</v>
      </c>
      <c r="G1411" s="350" t="s">
        <v>1562</v>
      </c>
      <c r="H1411" s="350" t="s">
        <v>120</v>
      </c>
      <c r="I1411" s="352" t="s">
        <v>1311</v>
      </c>
      <c r="J1411" s="354" t="s">
        <v>554</v>
      </c>
      <c r="K1411" s="354" t="s">
        <v>420</v>
      </c>
      <c r="L1411" s="353">
        <v>687</v>
      </c>
      <c r="M1411" s="379">
        <v>44974</v>
      </c>
      <c r="N1411" s="70">
        <f t="shared" si="70"/>
        <v>2</v>
      </c>
      <c r="O1411" s="70">
        <f t="shared" si="71"/>
        <v>2</v>
      </c>
      <c r="P1411" s="135" t="str">
        <f t="shared" si="72"/>
        <v>Gastos_Gerais</v>
      </c>
    </row>
    <row r="1412" spans="1:16" ht="24" x14ac:dyDescent="0.2">
      <c r="A1412" s="363">
        <v>1409</v>
      </c>
      <c r="B1412" s="348">
        <v>44980</v>
      </c>
      <c r="C1412" s="623">
        <v>44958</v>
      </c>
      <c r="D1412" s="350" t="s">
        <v>107</v>
      </c>
      <c r="E1412" s="350" t="s">
        <v>310</v>
      </c>
      <c r="F1412" s="351">
        <v>990.5</v>
      </c>
      <c r="G1412" s="350" t="s">
        <v>2000</v>
      </c>
      <c r="H1412" s="350" t="s">
        <v>128</v>
      </c>
      <c r="I1412" s="352" t="s">
        <v>1311</v>
      </c>
      <c r="J1412" s="354" t="s">
        <v>554</v>
      </c>
      <c r="K1412" s="354" t="s">
        <v>420</v>
      </c>
      <c r="L1412" s="353">
        <v>688</v>
      </c>
      <c r="M1412" s="379">
        <v>44974</v>
      </c>
      <c r="N1412" s="70">
        <f t="shared" si="70"/>
        <v>2</v>
      </c>
      <c r="O1412" s="70">
        <f t="shared" si="71"/>
        <v>2</v>
      </c>
      <c r="P1412" s="135" t="str">
        <f t="shared" si="72"/>
        <v>Gastos_Gerais</v>
      </c>
    </row>
    <row r="1413" spans="1:16" ht="24" x14ac:dyDescent="0.2">
      <c r="A1413" s="363">
        <v>1410</v>
      </c>
      <c r="B1413" s="348">
        <v>44980</v>
      </c>
      <c r="C1413" s="623">
        <v>44958</v>
      </c>
      <c r="D1413" s="350" t="s">
        <v>107</v>
      </c>
      <c r="E1413" s="350" t="s">
        <v>358</v>
      </c>
      <c r="F1413" s="383">
        <v>44.72</v>
      </c>
      <c r="G1413" s="350" t="s">
        <v>806</v>
      </c>
      <c r="H1413" s="350" t="s">
        <v>128</v>
      </c>
      <c r="I1413" s="352" t="s">
        <v>1265</v>
      </c>
      <c r="J1413" s="353" t="s">
        <v>554</v>
      </c>
      <c r="K1413" s="354" t="s">
        <v>420</v>
      </c>
      <c r="L1413" s="353">
        <v>271</v>
      </c>
      <c r="M1413" s="379">
        <v>44974</v>
      </c>
      <c r="N1413" s="70">
        <f t="shared" si="70"/>
        <v>2</v>
      </c>
      <c r="O1413" s="70">
        <f t="shared" si="71"/>
        <v>2</v>
      </c>
      <c r="P1413" s="135" t="str">
        <f t="shared" si="72"/>
        <v>Gastos_Gerais</v>
      </c>
    </row>
    <row r="1414" spans="1:16" ht="24" x14ac:dyDescent="0.2">
      <c r="A1414" s="363">
        <v>1411</v>
      </c>
      <c r="B1414" s="348">
        <v>44980</v>
      </c>
      <c r="C1414" s="623">
        <v>44958</v>
      </c>
      <c r="D1414" s="350" t="s">
        <v>107</v>
      </c>
      <c r="E1414" s="350" t="s">
        <v>358</v>
      </c>
      <c r="F1414" s="351">
        <v>27.8</v>
      </c>
      <c r="G1414" s="350" t="s">
        <v>806</v>
      </c>
      <c r="H1414" s="350" t="s">
        <v>123</v>
      </c>
      <c r="I1414" s="352" t="s">
        <v>1265</v>
      </c>
      <c r="J1414" s="353" t="s">
        <v>554</v>
      </c>
      <c r="K1414" s="354" t="s">
        <v>420</v>
      </c>
      <c r="L1414" s="353">
        <v>272</v>
      </c>
      <c r="M1414" s="379">
        <v>44974</v>
      </c>
      <c r="N1414" s="70">
        <f t="shared" si="70"/>
        <v>2</v>
      </c>
      <c r="O1414" s="70">
        <f t="shared" si="71"/>
        <v>2</v>
      </c>
      <c r="P1414" s="135" t="str">
        <f t="shared" si="72"/>
        <v>Gastos_Gerais</v>
      </c>
    </row>
    <row r="1415" spans="1:16" ht="25.5" x14ac:dyDescent="0.2">
      <c r="A1415" s="363">
        <v>1412</v>
      </c>
      <c r="B1415" s="348">
        <v>44980</v>
      </c>
      <c r="C1415" s="623">
        <v>44958</v>
      </c>
      <c r="D1415" s="350" t="s">
        <v>96</v>
      </c>
      <c r="E1415" s="350" t="s">
        <v>183</v>
      </c>
      <c r="F1415" s="351">
        <v>910.74</v>
      </c>
      <c r="G1415" s="350" t="s">
        <v>2001</v>
      </c>
      <c r="H1415" s="350" t="s">
        <v>128</v>
      </c>
      <c r="I1415" s="352" t="s">
        <v>2002</v>
      </c>
      <c r="J1415" s="353" t="s">
        <v>577</v>
      </c>
      <c r="K1415" s="354" t="s">
        <v>578</v>
      </c>
      <c r="L1415" s="353">
        <v>363329726</v>
      </c>
      <c r="M1415" s="379">
        <v>44980</v>
      </c>
      <c r="N1415" s="70">
        <f t="shared" si="70"/>
        <v>2</v>
      </c>
      <c r="O1415" s="70">
        <f t="shared" si="71"/>
        <v>2</v>
      </c>
      <c r="P1415" s="135" t="str">
        <f t="shared" si="72"/>
        <v>Gastos_com_Pessoal</v>
      </c>
    </row>
    <row r="1416" spans="1:16" ht="25.5" x14ac:dyDescent="0.2">
      <c r="A1416" s="363">
        <v>1413</v>
      </c>
      <c r="B1416" s="359">
        <v>44980</v>
      </c>
      <c r="C1416" s="349">
        <v>44958</v>
      </c>
      <c r="D1416" s="352" t="s">
        <v>96</v>
      </c>
      <c r="E1416" s="352" t="s">
        <v>181</v>
      </c>
      <c r="F1416" s="361">
        <v>2540.5500000000002</v>
      </c>
      <c r="G1416" s="352" t="s">
        <v>2003</v>
      </c>
      <c r="H1416" s="352" t="s">
        <v>128</v>
      </c>
      <c r="I1416" s="352" t="s">
        <v>2002</v>
      </c>
      <c r="J1416" s="353" t="s">
        <v>577</v>
      </c>
      <c r="K1416" s="354" t="s">
        <v>578</v>
      </c>
      <c r="L1416" s="353">
        <v>363329726</v>
      </c>
      <c r="M1416" s="379">
        <v>44980</v>
      </c>
      <c r="N1416" s="70">
        <f t="shared" si="70"/>
        <v>2</v>
      </c>
      <c r="O1416" s="70">
        <f t="shared" si="71"/>
        <v>2</v>
      </c>
      <c r="P1416" s="135" t="str">
        <f t="shared" si="72"/>
        <v>Gastos_com_Pessoal</v>
      </c>
    </row>
    <row r="1417" spans="1:16" ht="41.25" customHeight="1" x14ac:dyDescent="0.2">
      <c r="A1417" s="363">
        <v>1414</v>
      </c>
      <c r="B1417" s="348">
        <v>44980</v>
      </c>
      <c r="C1417" s="623">
        <v>44958</v>
      </c>
      <c r="D1417" s="350" t="s">
        <v>96</v>
      </c>
      <c r="E1417" s="366" t="s">
        <v>183</v>
      </c>
      <c r="F1417" s="367">
        <v>964.38</v>
      </c>
      <c r="G1417" s="366" t="s">
        <v>2004</v>
      </c>
      <c r="H1417" s="350" t="s">
        <v>123</v>
      </c>
      <c r="I1417" s="352" t="s">
        <v>2005</v>
      </c>
      <c r="J1417" s="353" t="s">
        <v>577</v>
      </c>
      <c r="K1417" s="354" t="s">
        <v>578</v>
      </c>
      <c r="L1417" s="353">
        <v>363329726</v>
      </c>
      <c r="M1417" s="379">
        <v>44980</v>
      </c>
      <c r="N1417" s="70">
        <f t="shared" si="70"/>
        <v>2</v>
      </c>
      <c r="O1417" s="70">
        <f t="shared" si="71"/>
        <v>2</v>
      </c>
      <c r="P1417" s="135" t="str">
        <f t="shared" si="72"/>
        <v>Gastos_com_Pessoal</v>
      </c>
    </row>
    <row r="1418" spans="1:16" ht="25.5" x14ac:dyDescent="0.2">
      <c r="A1418" s="363">
        <v>1415</v>
      </c>
      <c r="B1418" s="348">
        <v>44980</v>
      </c>
      <c r="C1418" s="623">
        <v>44958</v>
      </c>
      <c r="D1418" s="350" t="s">
        <v>96</v>
      </c>
      <c r="E1418" s="366" t="s">
        <v>181</v>
      </c>
      <c r="F1418" s="367">
        <v>2661.28</v>
      </c>
      <c r="G1418" s="366" t="s">
        <v>2006</v>
      </c>
      <c r="H1418" s="350" t="s">
        <v>123</v>
      </c>
      <c r="I1418" s="352" t="s">
        <v>2005</v>
      </c>
      <c r="J1418" s="353" t="s">
        <v>577</v>
      </c>
      <c r="K1418" s="354" t="s">
        <v>578</v>
      </c>
      <c r="L1418" s="353">
        <v>363329726</v>
      </c>
      <c r="M1418" s="379">
        <v>44980</v>
      </c>
      <c r="N1418" s="70">
        <f t="shared" si="70"/>
        <v>2</v>
      </c>
      <c r="O1418" s="70">
        <f t="shared" si="71"/>
        <v>2</v>
      </c>
      <c r="P1418" s="135" t="str">
        <f t="shared" si="72"/>
        <v>Gastos_com_Pessoal</v>
      </c>
    </row>
    <row r="1419" spans="1:16" ht="25.5" x14ac:dyDescent="0.2">
      <c r="A1419" s="363">
        <v>1416</v>
      </c>
      <c r="B1419" s="348">
        <v>44980</v>
      </c>
      <c r="C1419" s="623">
        <v>44958</v>
      </c>
      <c r="D1419" s="350" t="s">
        <v>96</v>
      </c>
      <c r="E1419" s="350" t="s">
        <v>183</v>
      </c>
      <c r="F1419" s="351">
        <v>910.74</v>
      </c>
      <c r="G1419" s="350" t="s">
        <v>2007</v>
      </c>
      <c r="H1419" s="350" t="s">
        <v>123</v>
      </c>
      <c r="I1419" s="352" t="s">
        <v>2008</v>
      </c>
      <c r="J1419" s="353" t="s">
        <v>577</v>
      </c>
      <c r="K1419" s="354" t="s">
        <v>578</v>
      </c>
      <c r="L1419" s="353">
        <v>363329726</v>
      </c>
      <c r="M1419" s="379">
        <v>44980</v>
      </c>
      <c r="N1419" s="70">
        <f t="shared" si="70"/>
        <v>2</v>
      </c>
      <c r="O1419" s="70">
        <f t="shared" si="71"/>
        <v>2</v>
      </c>
      <c r="P1419" s="135" t="str">
        <f t="shared" si="72"/>
        <v>Gastos_com_Pessoal</v>
      </c>
    </row>
    <row r="1420" spans="1:16" ht="25.5" x14ac:dyDescent="0.2">
      <c r="A1420" s="363">
        <v>1417</v>
      </c>
      <c r="B1420" s="348">
        <v>44980</v>
      </c>
      <c r="C1420" s="623">
        <v>44958</v>
      </c>
      <c r="D1420" s="350" t="s">
        <v>96</v>
      </c>
      <c r="E1420" s="350" t="s">
        <v>181</v>
      </c>
      <c r="F1420" s="351">
        <v>2540.5500000000002</v>
      </c>
      <c r="G1420" s="350" t="s">
        <v>2009</v>
      </c>
      <c r="H1420" s="350" t="s">
        <v>123</v>
      </c>
      <c r="I1420" s="352" t="s">
        <v>2008</v>
      </c>
      <c r="J1420" s="353" t="s">
        <v>577</v>
      </c>
      <c r="K1420" s="354" t="s">
        <v>578</v>
      </c>
      <c r="L1420" s="353">
        <v>363329726</v>
      </c>
      <c r="M1420" s="379">
        <v>44980</v>
      </c>
      <c r="N1420" s="70">
        <f t="shared" si="70"/>
        <v>2</v>
      </c>
      <c r="O1420" s="70">
        <f t="shared" si="71"/>
        <v>2</v>
      </c>
      <c r="P1420" s="135" t="str">
        <f t="shared" si="72"/>
        <v>Gastos_com_Pessoal</v>
      </c>
    </row>
    <row r="1421" spans="1:16" ht="25.5" x14ac:dyDescent="0.2">
      <c r="A1421" s="363">
        <v>1418</v>
      </c>
      <c r="B1421" s="348">
        <v>44980</v>
      </c>
      <c r="C1421" s="623">
        <v>44958</v>
      </c>
      <c r="D1421" s="350" t="s">
        <v>96</v>
      </c>
      <c r="E1421" s="350" t="s">
        <v>183</v>
      </c>
      <c r="F1421" s="351">
        <v>891.57</v>
      </c>
      <c r="G1421" s="350" t="s">
        <v>2010</v>
      </c>
      <c r="H1421" s="350" t="s">
        <v>123</v>
      </c>
      <c r="I1421" s="352" t="s">
        <v>2011</v>
      </c>
      <c r="J1421" s="353" t="s">
        <v>577</v>
      </c>
      <c r="K1421" s="354" t="s">
        <v>578</v>
      </c>
      <c r="L1421" s="353">
        <v>363329726</v>
      </c>
      <c r="M1421" s="379">
        <v>44980</v>
      </c>
      <c r="N1421" s="70">
        <f t="shared" si="70"/>
        <v>2</v>
      </c>
      <c r="O1421" s="70">
        <f t="shared" si="71"/>
        <v>2</v>
      </c>
      <c r="P1421" s="135" t="str">
        <f t="shared" si="72"/>
        <v>Gastos_com_Pessoal</v>
      </c>
    </row>
    <row r="1422" spans="1:16" ht="25.5" x14ac:dyDescent="0.2">
      <c r="A1422" s="363">
        <v>1419</v>
      </c>
      <c r="B1422" s="348">
        <v>44980</v>
      </c>
      <c r="C1422" s="623">
        <v>44958</v>
      </c>
      <c r="D1422" s="350" t="s">
        <v>96</v>
      </c>
      <c r="E1422" s="350" t="s">
        <v>181</v>
      </c>
      <c r="F1422" s="351">
        <v>2494.4699999999998</v>
      </c>
      <c r="G1422" s="350" t="s">
        <v>2012</v>
      </c>
      <c r="H1422" s="350" t="s">
        <v>123</v>
      </c>
      <c r="I1422" s="352" t="s">
        <v>2011</v>
      </c>
      <c r="J1422" s="353" t="s">
        <v>577</v>
      </c>
      <c r="K1422" s="354" t="s">
        <v>578</v>
      </c>
      <c r="L1422" s="353">
        <v>363329726</v>
      </c>
      <c r="M1422" s="379">
        <v>44980</v>
      </c>
      <c r="N1422" s="70">
        <f t="shared" si="70"/>
        <v>2</v>
      </c>
      <c r="O1422" s="70">
        <f t="shared" si="71"/>
        <v>2</v>
      </c>
      <c r="P1422" s="135" t="str">
        <f t="shared" si="72"/>
        <v>Gastos_com_Pessoal</v>
      </c>
    </row>
    <row r="1423" spans="1:16" ht="25.5" x14ac:dyDescent="0.2">
      <c r="A1423" s="363">
        <v>1420</v>
      </c>
      <c r="B1423" s="348">
        <v>44980</v>
      </c>
      <c r="C1423" s="623">
        <v>44958</v>
      </c>
      <c r="D1423" s="350" t="s">
        <v>96</v>
      </c>
      <c r="E1423" s="366" t="s">
        <v>183</v>
      </c>
      <c r="F1423" s="367">
        <v>975.32</v>
      </c>
      <c r="G1423" s="366" t="s">
        <v>2013</v>
      </c>
      <c r="H1423" s="350" t="s">
        <v>127</v>
      </c>
      <c r="I1423" s="352" t="s">
        <v>2014</v>
      </c>
      <c r="J1423" s="353" t="s">
        <v>577</v>
      </c>
      <c r="K1423" s="354" t="s">
        <v>578</v>
      </c>
      <c r="L1423" s="353">
        <v>363329726</v>
      </c>
      <c r="M1423" s="379">
        <v>44980</v>
      </c>
      <c r="N1423" s="70">
        <f t="shared" si="70"/>
        <v>2</v>
      </c>
      <c r="O1423" s="70">
        <f t="shared" si="71"/>
        <v>2</v>
      </c>
      <c r="P1423" s="135" t="str">
        <f t="shared" si="72"/>
        <v>Gastos_com_Pessoal</v>
      </c>
    </row>
    <row r="1424" spans="1:16" ht="25.5" x14ac:dyDescent="0.2">
      <c r="A1424" s="363">
        <v>1421</v>
      </c>
      <c r="B1424" s="348">
        <v>44980</v>
      </c>
      <c r="C1424" s="623">
        <v>44958</v>
      </c>
      <c r="D1424" s="350" t="s">
        <v>96</v>
      </c>
      <c r="E1424" s="350" t="s">
        <v>181</v>
      </c>
      <c r="F1424" s="351">
        <v>2684.33</v>
      </c>
      <c r="G1424" s="350" t="s">
        <v>2015</v>
      </c>
      <c r="H1424" s="350" t="s">
        <v>127</v>
      </c>
      <c r="I1424" s="352" t="s">
        <v>2014</v>
      </c>
      <c r="J1424" s="353" t="s">
        <v>577</v>
      </c>
      <c r="K1424" s="354" t="s">
        <v>578</v>
      </c>
      <c r="L1424" s="353">
        <v>363329726</v>
      </c>
      <c r="M1424" s="379">
        <v>44980</v>
      </c>
      <c r="N1424" s="70">
        <f t="shared" si="70"/>
        <v>2</v>
      </c>
      <c r="O1424" s="70">
        <f t="shared" si="71"/>
        <v>2</v>
      </c>
      <c r="P1424" s="135" t="str">
        <f t="shared" si="72"/>
        <v>Gastos_com_Pessoal</v>
      </c>
    </row>
    <row r="1425" spans="1:16" ht="24" x14ac:dyDescent="0.2">
      <c r="A1425" s="363">
        <v>1422</v>
      </c>
      <c r="B1425" s="348">
        <v>44980</v>
      </c>
      <c r="C1425" s="623">
        <v>44958</v>
      </c>
      <c r="D1425" s="350" t="s">
        <v>107</v>
      </c>
      <c r="E1425" s="350" t="s">
        <v>334</v>
      </c>
      <c r="F1425" s="351">
        <v>10.4</v>
      </c>
      <c r="G1425" s="350" t="s">
        <v>2016</v>
      </c>
      <c r="H1425" s="350" t="s">
        <v>132</v>
      </c>
      <c r="I1425" s="352" t="s">
        <v>1872</v>
      </c>
      <c r="J1425" s="353" t="s">
        <v>577</v>
      </c>
      <c r="K1425" s="354" t="s">
        <v>578</v>
      </c>
      <c r="L1425" s="353">
        <v>363329726</v>
      </c>
      <c r="M1425" s="379">
        <v>44980</v>
      </c>
      <c r="N1425" s="70">
        <f t="shared" si="70"/>
        <v>2</v>
      </c>
      <c r="O1425" s="70">
        <f t="shared" si="71"/>
        <v>2</v>
      </c>
      <c r="P1425" s="135" t="str">
        <f t="shared" si="72"/>
        <v>Gastos_Gerais</v>
      </c>
    </row>
    <row r="1426" spans="1:16" ht="24" x14ac:dyDescent="0.2">
      <c r="A1426" s="363">
        <v>1423</v>
      </c>
      <c r="B1426" s="348">
        <v>44980</v>
      </c>
      <c r="C1426" s="623">
        <v>44958</v>
      </c>
      <c r="D1426" s="350" t="s">
        <v>107</v>
      </c>
      <c r="E1426" s="350" t="s">
        <v>334</v>
      </c>
      <c r="F1426" s="351">
        <v>120</v>
      </c>
      <c r="G1426" s="350" t="s">
        <v>2017</v>
      </c>
      <c r="H1426" s="350" t="s">
        <v>127</v>
      </c>
      <c r="I1426" s="352" t="s">
        <v>2018</v>
      </c>
      <c r="J1426" s="353" t="s">
        <v>577</v>
      </c>
      <c r="K1426" s="354" t="s">
        <v>578</v>
      </c>
      <c r="L1426" s="353">
        <v>363329726</v>
      </c>
      <c r="M1426" s="379">
        <v>44980</v>
      </c>
      <c r="N1426" s="70">
        <f t="shared" si="70"/>
        <v>2</v>
      </c>
      <c r="O1426" s="70">
        <f t="shared" si="71"/>
        <v>2</v>
      </c>
      <c r="P1426" s="135" t="str">
        <f t="shared" si="72"/>
        <v>Gastos_Gerais</v>
      </c>
    </row>
    <row r="1427" spans="1:16" x14ac:dyDescent="0.2">
      <c r="A1427" s="363">
        <v>1424</v>
      </c>
      <c r="B1427" s="348">
        <v>44981</v>
      </c>
      <c r="C1427" s="623">
        <v>44958</v>
      </c>
      <c r="D1427" s="350" t="s">
        <v>107</v>
      </c>
      <c r="E1427" s="350" t="s">
        <v>294</v>
      </c>
      <c r="F1427" s="351">
        <v>15277.87</v>
      </c>
      <c r="G1427" s="350" t="s">
        <v>706</v>
      </c>
      <c r="H1427" s="350" t="s">
        <v>131</v>
      </c>
      <c r="I1427" s="352" t="s">
        <v>707</v>
      </c>
      <c r="J1427" s="353" t="s">
        <v>554</v>
      </c>
      <c r="K1427" s="354" t="s">
        <v>420</v>
      </c>
      <c r="L1427" s="353">
        <v>77</v>
      </c>
      <c r="M1427" s="379">
        <v>44973</v>
      </c>
      <c r="N1427" s="70">
        <f t="shared" si="70"/>
        <v>2</v>
      </c>
      <c r="O1427" s="70">
        <f t="shared" si="71"/>
        <v>2</v>
      </c>
      <c r="P1427" s="135" t="str">
        <f t="shared" si="72"/>
        <v>Gastos_Gerais</v>
      </c>
    </row>
    <row r="1428" spans="1:16" x14ac:dyDescent="0.2">
      <c r="A1428" s="363">
        <v>1425</v>
      </c>
      <c r="B1428" s="348">
        <v>44981</v>
      </c>
      <c r="C1428" s="623">
        <v>44958</v>
      </c>
      <c r="D1428" s="350" t="s">
        <v>107</v>
      </c>
      <c r="E1428" s="350" t="s">
        <v>294</v>
      </c>
      <c r="F1428" s="351">
        <v>45213.97</v>
      </c>
      <c r="G1428" s="423" t="s">
        <v>1224</v>
      </c>
      <c r="H1428" s="350" t="s">
        <v>121</v>
      </c>
      <c r="I1428" s="352" t="s">
        <v>707</v>
      </c>
      <c r="J1428" s="353" t="s">
        <v>559</v>
      </c>
      <c r="K1428" s="354" t="s">
        <v>420</v>
      </c>
      <c r="L1428" s="353">
        <v>76</v>
      </c>
      <c r="M1428" s="379">
        <v>44973</v>
      </c>
      <c r="N1428" s="70">
        <f t="shared" si="70"/>
        <v>2</v>
      </c>
      <c r="O1428" s="70">
        <f t="shared" si="71"/>
        <v>2</v>
      </c>
      <c r="P1428" s="135" t="str">
        <f t="shared" si="72"/>
        <v>Gastos_Gerais</v>
      </c>
    </row>
    <row r="1429" spans="1:16" x14ac:dyDescent="0.2">
      <c r="A1429" s="363">
        <v>1426</v>
      </c>
      <c r="B1429" s="348">
        <v>44981</v>
      </c>
      <c r="C1429" s="623">
        <v>44927</v>
      </c>
      <c r="D1429" s="350" t="s">
        <v>107</v>
      </c>
      <c r="E1429" s="350" t="s">
        <v>222</v>
      </c>
      <c r="F1429" s="351">
        <v>1131.48</v>
      </c>
      <c r="G1429" s="366" t="s">
        <v>1225</v>
      </c>
      <c r="H1429" s="350" t="s">
        <v>127</v>
      </c>
      <c r="I1429" s="352" t="s">
        <v>1226</v>
      </c>
      <c r="J1429" s="353" t="s">
        <v>554</v>
      </c>
      <c r="K1429" s="354" t="s">
        <v>554</v>
      </c>
      <c r="L1429" s="353">
        <v>29527642</v>
      </c>
      <c r="M1429" s="379">
        <v>44981</v>
      </c>
      <c r="N1429" s="70">
        <f t="shared" si="70"/>
        <v>2</v>
      </c>
      <c r="O1429" s="70">
        <f t="shared" si="71"/>
        <v>1</v>
      </c>
      <c r="P1429" s="135" t="str">
        <f t="shared" si="72"/>
        <v>Gastos_Gerais</v>
      </c>
    </row>
    <row r="1430" spans="1:16" x14ac:dyDescent="0.2">
      <c r="A1430" s="363">
        <v>1427</v>
      </c>
      <c r="B1430" s="348">
        <v>44981</v>
      </c>
      <c r="C1430" s="623">
        <v>44927</v>
      </c>
      <c r="D1430" s="350" t="s">
        <v>107</v>
      </c>
      <c r="E1430" s="350" t="s">
        <v>222</v>
      </c>
      <c r="F1430" s="351">
        <v>2631.42</v>
      </c>
      <c r="G1430" s="352" t="s">
        <v>1225</v>
      </c>
      <c r="H1430" s="350" t="s">
        <v>121</v>
      </c>
      <c r="I1430" s="352" t="s">
        <v>1226</v>
      </c>
      <c r="J1430" s="353" t="s">
        <v>554</v>
      </c>
      <c r="K1430" s="354" t="s">
        <v>554</v>
      </c>
      <c r="L1430" s="353">
        <v>29596247</v>
      </c>
      <c r="M1430" s="379">
        <v>44981</v>
      </c>
      <c r="N1430" s="70">
        <f t="shared" si="70"/>
        <v>2</v>
      </c>
      <c r="O1430" s="70">
        <f t="shared" si="71"/>
        <v>1</v>
      </c>
      <c r="P1430" s="135" t="str">
        <f t="shared" si="72"/>
        <v>Gastos_Gerais</v>
      </c>
    </row>
    <row r="1431" spans="1:16" x14ac:dyDescent="0.2">
      <c r="A1431" s="363">
        <v>1428</v>
      </c>
      <c r="B1431" s="348">
        <v>44981</v>
      </c>
      <c r="C1431" s="623">
        <v>44927</v>
      </c>
      <c r="D1431" s="350" t="s">
        <v>107</v>
      </c>
      <c r="E1431" s="350" t="s">
        <v>222</v>
      </c>
      <c r="F1431" s="351">
        <v>534.58000000000004</v>
      </c>
      <c r="G1431" s="352" t="s">
        <v>1225</v>
      </c>
      <c r="H1431" s="350" t="s">
        <v>124</v>
      </c>
      <c r="I1431" s="352" t="s">
        <v>1226</v>
      </c>
      <c r="J1431" s="353" t="s">
        <v>554</v>
      </c>
      <c r="K1431" s="354" t="s">
        <v>554</v>
      </c>
      <c r="L1431" s="353">
        <v>29487078</v>
      </c>
      <c r="M1431" s="379">
        <v>44981</v>
      </c>
      <c r="N1431" s="70">
        <f t="shared" si="70"/>
        <v>2</v>
      </c>
      <c r="O1431" s="70">
        <f t="shared" si="71"/>
        <v>1</v>
      </c>
      <c r="P1431" s="135" t="str">
        <f t="shared" si="72"/>
        <v>Gastos_Gerais</v>
      </c>
    </row>
    <row r="1432" spans="1:16" x14ac:dyDescent="0.2">
      <c r="A1432" s="363">
        <v>1429</v>
      </c>
      <c r="B1432" s="348">
        <v>44981</v>
      </c>
      <c r="C1432" s="623">
        <v>44927</v>
      </c>
      <c r="D1432" s="350" t="s">
        <v>107</v>
      </c>
      <c r="E1432" s="350" t="s">
        <v>222</v>
      </c>
      <c r="F1432" s="351">
        <v>1739.98</v>
      </c>
      <c r="G1432" s="352" t="s">
        <v>1225</v>
      </c>
      <c r="H1432" s="350" t="s">
        <v>130</v>
      </c>
      <c r="I1432" s="352" t="s">
        <v>1226</v>
      </c>
      <c r="J1432" s="353" t="s">
        <v>554</v>
      </c>
      <c r="K1432" s="354" t="s">
        <v>554</v>
      </c>
      <c r="L1432" s="353">
        <v>29542588</v>
      </c>
      <c r="M1432" s="379">
        <v>44981</v>
      </c>
      <c r="N1432" s="70">
        <f t="shared" si="70"/>
        <v>2</v>
      </c>
      <c r="O1432" s="70">
        <f t="shared" si="71"/>
        <v>1</v>
      </c>
      <c r="P1432" s="135" t="str">
        <f t="shared" si="72"/>
        <v>Gastos_Gerais</v>
      </c>
    </row>
    <row r="1433" spans="1:16" x14ac:dyDescent="0.2">
      <c r="A1433" s="363">
        <v>1430</v>
      </c>
      <c r="B1433" s="348">
        <v>44981</v>
      </c>
      <c r="C1433" s="623">
        <v>44927</v>
      </c>
      <c r="D1433" s="350" t="s">
        <v>107</v>
      </c>
      <c r="E1433" s="350" t="s">
        <v>222</v>
      </c>
      <c r="F1433" s="351">
        <v>810.82</v>
      </c>
      <c r="G1433" s="350" t="s">
        <v>1225</v>
      </c>
      <c r="H1433" s="350" t="s">
        <v>129</v>
      </c>
      <c r="I1433" s="352" t="s">
        <v>1226</v>
      </c>
      <c r="J1433" s="353" t="s">
        <v>554</v>
      </c>
      <c r="K1433" s="354" t="s">
        <v>554</v>
      </c>
      <c r="L1433" s="353">
        <v>29527646</v>
      </c>
      <c r="M1433" s="379">
        <v>44981</v>
      </c>
      <c r="N1433" s="70">
        <f t="shared" si="70"/>
        <v>2</v>
      </c>
      <c r="O1433" s="70">
        <f t="shared" si="71"/>
        <v>1</v>
      </c>
      <c r="P1433" s="135" t="str">
        <f t="shared" si="72"/>
        <v>Gastos_Gerais</v>
      </c>
    </row>
    <row r="1434" spans="1:16" x14ac:dyDescent="0.2">
      <c r="A1434" s="363">
        <v>1431</v>
      </c>
      <c r="B1434" s="348">
        <v>44981</v>
      </c>
      <c r="C1434" s="623">
        <v>44927</v>
      </c>
      <c r="D1434" s="350" t="s">
        <v>107</v>
      </c>
      <c r="E1434" s="350" t="s">
        <v>222</v>
      </c>
      <c r="F1434" s="351">
        <v>1309.72</v>
      </c>
      <c r="G1434" s="350" t="s">
        <v>1225</v>
      </c>
      <c r="H1434" s="350" t="s">
        <v>128</v>
      </c>
      <c r="I1434" s="352" t="s">
        <v>1226</v>
      </c>
      <c r="J1434" s="353" t="s">
        <v>554</v>
      </c>
      <c r="K1434" s="354" t="s">
        <v>554</v>
      </c>
      <c r="L1434" s="353">
        <v>29542578</v>
      </c>
      <c r="M1434" s="379">
        <v>44981</v>
      </c>
      <c r="N1434" s="70">
        <f t="shared" si="70"/>
        <v>2</v>
      </c>
      <c r="O1434" s="70">
        <f t="shared" si="71"/>
        <v>1</v>
      </c>
      <c r="P1434" s="135" t="str">
        <f t="shared" si="72"/>
        <v>Gastos_Gerais</v>
      </c>
    </row>
    <row r="1435" spans="1:16" x14ac:dyDescent="0.2">
      <c r="A1435" s="363">
        <v>1432</v>
      </c>
      <c r="B1435" s="348">
        <v>44981</v>
      </c>
      <c r="C1435" s="623">
        <v>44927</v>
      </c>
      <c r="D1435" s="350" t="s">
        <v>107</v>
      </c>
      <c r="E1435" s="350" t="s">
        <v>222</v>
      </c>
      <c r="F1435" s="351">
        <v>1616.66</v>
      </c>
      <c r="G1435" s="350" t="s">
        <v>1225</v>
      </c>
      <c r="H1435" s="350" t="s">
        <v>132</v>
      </c>
      <c r="I1435" s="352" t="s">
        <v>1226</v>
      </c>
      <c r="J1435" s="353" t="s">
        <v>554</v>
      </c>
      <c r="K1435" s="354" t="s">
        <v>554</v>
      </c>
      <c r="L1435" s="353">
        <v>29596474</v>
      </c>
      <c r="M1435" s="379">
        <v>44981</v>
      </c>
      <c r="N1435" s="70">
        <f t="shared" si="70"/>
        <v>2</v>
      </c>
      <c r="O1435" s="70">
        <f t="shared" si="71"/>
        <v>1</v>
      </c>
      <c r="P1435" s="135" t="str">
        <f t="shared" si="72"/>
        <v>Gastos_Gerais</v>
      </c>
    </row>
    <row r="1436" spans="1:16" x14ac:dyDescent="0.2">
      <c r="A1436" s="363">
        <v>1433</v>
      </c>
      <c r="B1436" s="359">
        <v>44981</v>
      </c>
      <c r="C1436" s="349">
        <v>44927</v>
      </c>
      <c r="D1436" s="352" t="s">
        <v>107</v>
      </c>
      <c r="E1436" s="352" t="s">
        <v>222</v>
      </c>
      <c r="F1436" s="361">
        <v>7342.68</v>
      </c>
      <c r="G1436" s="352" t="s">
        <v>2019</v>
      </c>
      <c r="H1436" s="352" t="s">
        <v>125</v>
      </c>
      <c r="I1436" s="352" t="s">
        <v>558</v>
      </c>
      <c r="J1436" s="354" t="s">
        <v>554</v>
      </c>
      <c r="K1436" s="354" t="s">
        <v>420</v>
      </c>
      <c r="L1436" s="392">
        <v>1630070</v>
      </c>
      <c r="M1436" s="376">
        <v>44981</v>
      </c>
      <c r="N1436" s="70">
        <f t="shared" si="70"/>
        <v>2</v>
      </c>
      <c r="O1436" s="70">
        <f t="shared" si="71"/>
        <v>1</v>
      </c>
      <c r="P1436" s="135" t="str">
        <f t="shared" si="72"/>
        <v>Gastos_Gerais</v>
      </c>
    </row>
    <row r="1437" spans="1:16" ht="24" x14ac:dyDescent="0.2">
      <c r="A1437" s="363">
        <v>1434</v>
      </c>
      <c r="B1437" s="359">
        <v>44981</v>
      </c>
      <c r="C1437" s="349">
        <v>44958</v>
      </c>
      <c r="D1437" s="352" t="s">
        <v>107</v>
      </c>
      <c r="E1437" s="352" t="s">
        <v>224</v>
      </c>
      <c r="F1437" s="361">
        <v>1443.22</v>
      </c>
      <c r="G1437" s="352" t="s">
        <v>552</v>
      </c>
      <c r="H1437" s="350" t="s">
        <v>131</v>
      </c>
      <c r="I1437" s="352" t="s">
        <v>957</v>
      </c>
      <c r="J1437" s="353" t="s">
        <v>554</v>
      </c>
      <c r="K1437" s="354" t="s">
        <v>555</v>
      </c>
      <c r="L1437" s="354" t="s">
        <v>2020</v>
      </c>
      <c r="M1437" s="376">
        <v>44981</v>
      </c>
      <c r="N1437" s="70">
        <f t="shared" si="70"/>
        <v>2</v>
      </c>
      <c r="O1437" s="70">
        <f t="shared" si="71"/>
        <v>2</v>
      </c>
      <c r="P1437" s="135" t="str">
        <f t="shared" si="72"/>
        <v>Gastos_Gerais</v>
      </c>
    </row>
    <row r="1438" spans="1:16" ht="24" x14ac:dyDescent="0.2">
      <c r="A1438" s="363">
        <v>1435</v>
      </c>
      <c r="B1438" s="348">
        <v>44981</v>
      </c>
      <c r="C1438" s="623">
        <v>44958</v>
      </c>
      <c r="D1438" s="350" t="s">
        <v>107</v>
      </c>
      <c r="E1438" s="350" t="s">
        <v>224</v>
      </c>
      <c r="F1438" s="351">
        <v>120.33</v>
      </c>
      <c r="G1438" s="350" t="s">
        <v>552</v>
      </c>
      <c r="H1438" s="350" t="s">
        <v>131</v>
      </c>
      <c r="I1438" s="352" t="s">
        <v>957</v>
      </c>
      <c r="J1438" s="353" t="s">
        <v>554</v>
      </c>
      <c r="K1438" s="354" t="s">
        <v>555</v>
      </c>
      <c r="L1438" s="353" t="s">
        <v>2021</v>
      </c>
      <c r="M1438" s="379">
        <v>44981</v>
      </c>
      <c r="N1438" s="70">
        <f t="shared" si="70"/>
        <v>2</v>
      </c>
      <c r="O1438" s="70">
        <f t="shared" si="71"/>
        <v>2</v>
      </c>
      <c r="P1438" s="135" t="str">
        <f t="shared" si="72"/>
        <v>Gastos_Gerais</v>
      </c>
    </row>
    <row r="1439" spans="1:16" ht="24" x14ac:dyDescent="0.2">
      <c r="A1439" s="363">
        <v>1436</v>
      </c>
      <c r="B1439" s="348">
        <v>44981</v>
      </c>
      <c r="C1439" s="623">
        <v>44958</v>
      </c>
      <c r="D1439" s="350" t="s">
        <v>107</v>
      </c>
      <c r="E1439" s="350" t="s">
        <v>224</v>
      </c>
      <c r="F1439" s="351">
        <v>11423.03</v>
      </c>
      <c r="G1439" s="350" t="s">
        <v>552</v>
      </c>
      <c r="H1439" s="350" t="s">
        <v>123</v>
      </c>
      <c r="I1439" s="352" t="s">
        <v>957</v>
      </c>
      <c r="J1439" s="353" t="s">
        <v>554</v>
      </c>
      <c r="K1439" s="354" t="s">
        <v>555</v>
      </c>
      <c r="L1439" s="353" t="s">
        <v>2022</v>
      </c>
      <c r="M1439" s="379">
        <v>44981</v>
      </c>
      <c r="N1439" s="70">
        <f t="shared" si="70"/>
        <v>2</v>
      </c>
      <c r="O1439" s="70">
        <f t="shared" si="71"/>
        <v>2</v>
      </c>
      <c r="P1439" s="135" t="str">
        <f t="shared" si="72"/>
        <v>Gastos_Gerais</v>
      </c>
    </row>
    <row r="1440" spans="1:16" ht="24" x14ac:dyDescent="0.2">
      <c r="A1440" s="363">
        <v>1437</v>
      </c>
      <c r="B1440" s="348">
        <v>44981</v>
      </c>
      <c r="C1440" s="623">
        <v>44958</v>
      </c>
      <c r="D1440" s="350" t="s">
        <v>107</v>
      </c>
      <c r="E1440" s="350" t="s">
        <v>224</v>
      </c>
      <c r="F1440" s="351">
        <v>1119.8499999999999</v>
      </c>
      <c r="G1440" s="350" t="s">
        <v>552</v>
      </c>
      <c r="H1440" s="350" t="s">
        <v>129</v>
      </c>
      <c r="I1440" s="352" t="s">
        <v>957</v>
      </c>
      <c r="J1440" s="353" t="s">
        <v>554</v>
      </c>
      <c r="K1440" s="354" t="s">
        <v>555</v>
      </c>
      <c r="L1440" s="353" t="s">
        <v>2023</v>
      </c>
      <c r="M1440" s="379">
        <v>44981</v>
      </c>
      <c r="N1440" s="70">
        <f t="shared" si="70"/>
        <v>2</v>
      </c>
      <c r="O1440" s="70">
        <f t="shared" si="71"/>
        <v>2</v>
      </c>
      <c r="P1440" s="135" t="str">
        <f t="shared" si="72"/>
        <v>Gastos_Gerais</v>
      </c>
    </row>
    <row r="1441" spans="1:16" ht="25.5" x14ac:dyDescent="0.2">
      <c r="A1441" s="363">
        <v>1438</v>
      </c>
      <c r="B1441" s="348">
        <v>44981</v>
      </c>
      <c r="C1441" s="623">
        <v>44986</v>
      </c>
      <c r="D1441" s="350" t="s">
        <v>96</v>
      </c>
      <c r="E1441" s="350" t="s">
        <v>196</v>
      </c>
      <c r="F1441" s="351">
        <v>201.6</v>
      </c>
      <c r="G1441" s="350" t="s">
        <v>2024</v>
      </c>
      <c r="H1441" s="350" t="s">
        <v>121</v>
      </c>
      <c r="I1441" s="352" t="s">
        <v>1264</v>
      </c>
      <c r="J1441" s="353" t="s">
        <v>559</v>
      </c>
      <c r="K1441" s="354" t="s">
        <v>736</v>
      </c>
      <c r="L1441" s="353">
        <v>147852</v>
      </c>
      <c r="M1441" s="379">
        <v>44981</v>
      </c>
      <c r="N1441" s="70">
        <f t="shared" si="70"/>
        <v>2</v>
      </c>
      <c r="O1441" s="70">
        <f t="shared" si="71"/>
        <v>3</v>
      </c>
      <c r="P1441" s="135" t="str">
        <f t="shared" si="72"/>
        <v>Gastos_com_Pessoal</v>
      </c>
    </row>
    <row r="1442" spans="1:16" ht="24" x14ac:dyDescent="0.2">
      <c r="A1442" s="363">
        <v>1439</v>
      </c>
      <c r="B1442" s="348">
        <v>44981</v>
      </c>
      <c r="C1442" s="623">
        <v>44927</v>
      </c>
      <c r="D1442" s="350" t="s">
        <v>107</v>
      </c>
      <c r="E1442" s="350" t="s">
        <v>364</v>
      </c>
      <c r="F1442" s="351">
        <v>172.8</v>
      </c>
      <c r="G1442" s="350" t="s">
        <v>571</v>
      </c>
      <c r="H1442" s="350" t="s">
        <v>434</v>
      </c>
      <c r="I1442" s="352" t="s">
        <v>572</v>
      </c>
      <c r="J1442" s="353" t="s">
        <v>554</v>
      </c>
      <c r="K1442" s="354" t="s">
        <v>420</v>
      </c>
      <c r="L1442" s="353">
        <v>111118</v>
      </c>
      <c r="M1442" s="379">
        <v>44952</v>
      </c>
      <c r="N1442" s="70">
        <f t="shared" si="70"/>
        <v>2</v>
      </c>
      <c r="O1442" s="70">
        <f t="shared" si="71"/>
        <v>1</v>
      </c>
      <c r="P1442" s="135" t="str">
        <f t="shared" si="72"/>
        <v>Gastos_Gerais</v>
      </c>
    </row>
    <row r="1443" spans="1:16" ht="24" x14ac:dyDescent="0.2">
      <c r="A1443" s="363">
        <v>1440</v>
      </c>
      <c r="B1443" s="348">
        <v>44981</v>
      </c>
      <c r="C1443" s="623">
        <v>44958</v>
      </c>
      <c r="D1443" s="350" t="s">
        <v>107</v>
      </c>
      <c r="E1443" s="350" t="s">
        <v>298</v>
      </c>
      <c r="F1443" s="351">
        <v>1598.5</v>
      </c>
      <c r="G1443" s="350" t="s">
        <v>2025</v>
      </c>
      <c r="H1443" s="350" t="s">
        <v>121</v>
      </c>
      <c r="I1443" s="352" t="s">
        <v>424</v>
      </c>
      <c r="J1443" s="353" t="s">
        <v>554</v>
      </c>
      <c r="K1443" s="354" t="s">
        <v>420</v>
      </c>
      <c r="L1443" s="353">
        <v>26</v>
      </c>
      <c r="M1443" s="379">
        <v>44973</v>
      </c>
      <c r="N1443" s="70">
        <f t="shared" si="70"/>
        <v>2</v>
      </c>
      <c r="O1443" s="70">
        <f t="shared" si="71"/>
        <v>2</v>
      </c>
      <c r="P1443" s="135" t="str">
        <f t="shared" si="72"/>
        <v>Gastos_Gerais</v>
      </c>
    </row>
    <row r="1444" spans="1:16" ht="36" x14ac:dyDescent="0.2">
      <c r="A1444" s="363">
        <v>1441</v>
      </c>
      <c r="B1444" s="348">
        <v>44981</v>
      </c>
      <c r="C1444" s="623">
        <v>44958</v>
      </c>
      <c r="D1444" s="350" t="s">
        <v>109</v>
      </c>
      <c r="E1444" s="350" t="s">
        <v>377</v>
      </c>
      <c r="F1444" s="351">
        <v>25480.84</v>
      </c>
      <c r="G1444" s="352" t="s">
        <v>2026</v>
      </c>
      <c r="H1444" s="350" t="s">
        <v>121</v>
      </c>
      <c r="I1444" s="352" t="s">
        <v>424</v>
      </c>
      <c r="J1444" s="353" t="s">
        <v>554</v>
      </c>
      <c r="K1444" s="354" t="s">
        <v>420</v>
      </c>
      <c r="L1444" s="353">
        <v>26</v>
      </c>
      <c r="M1444" s="379">
        <v>44973</v>
      </c>
      <c r="N1444" s="70">
        <f t="shared" si="70"/>
        <v>2</v>
      </c>
      <c r="O1444" s="70">
        <f t="shared" si="71"/>
        <v>2</v>
      </c>
      <c r="P1444" s="135" t="str">
        <f t="shared" si="72"/>
        <v>Aquisição_de_Bens_Permanentes</v>
      </c>
    </row>
    <row r="1445" spans="1:16" ht="25.5" x14ac:dyDescent="0.2">
      <c r="A1445" s="363">
        <v>1442</v>
      </c>
      <c r="B1445" s="348">
        <v>44981</v>
      </c>
      <c r="C1445" s="623">
        <v>44986</v>
      </c>
      <c r="D1445" s="350" t="s">
        <v>96</v>
      </c>
      <c r="E1445" s="350" t="s">
        <v>196</v>
      </c>
      <c r="F1445" s="351">
        <v>2492.8000000000002</v>
      </c>
      <c r="G1445" s="352" t="s">
        <v>2027</v>
      </c>
      <c r="H1445" s="350" t="s">
        <v>121</v>
      </c>
      <c r="I1445" s="352" t="s">
        <v>869</v>
      </c>
      <c r="J1445" s="353" t="s">
        <v>554</v>
      </c>
      <c r="K1445" s="354" t="s">
        <v>420</v>
      </c>
      <c r="L1445" s="353">
        <v>20233605</v>
      </c>
      <c r="M1445" s="379">
        <v>44985</v>
      </c>
      <c r="N1445" s="70">
        <f t="shared" si="70"/>
        <v>2</v>
      </c>
      <c r="O1445" s="70">
        <f t="shared" si="71"/>
        <v>3</v>
      </c>
      <c r="P1445" s="135" t="str">
        <f t="shared" si="72"/>
        <v>Gastos_com_Pessoal</v>
      </c>
    </row>
    <row r="1446" spans="1:16" ht="25.5" x14ac:dyDescent="0.2">
      <c r="A1446" s="363">
        <v>1443</v>
      </c>
      <c r="B1446" s="348">
        <v>44981</v>
      </c>
      <c r="C1446" s="623">
        <v>44986</v>
      </c>
      <c r="D1446" s="350" t="s">
        <v>96</v>
      </c>
      <c r="E1446" s="350" t="s">
        <v>196</v>
      </c>
      <c r="F1446" s="351">
        <v>128</v>
      </c>
      <c r="G1446" s="352" t="s">
        <v>2028</v>
      </c>
      <c r="H1446" s="350" t="s">
        <v>121</v>
      </c>
      <c r="I1446" s="352" t="s">
        <v>869</v>
      </c>
      <c r="J1446" s="353" t="s">
        <v>554</v>
      </c>
      <c r="K1446" s="354" t="s">
        <v>420</v>
      </c>
      <c r="L1446" s="353">
        <v>20233604</v>
      </c>
      <c r="M1446" s="379">
        <v>44985</v>
      </c>
      <c r="N1446" s="70">
        <f t="shared" si="70"/>
        <v>2</v>
      </c>
      <c r="O1446" s="70">
        <f t="shared" si="71"/>
        <v>3</v>
      </c>
      <c r="P1446" s="135" t="str">
        <f t="shared" si="72"/>
        <v>Gastos_com_Pessoal</v>
      </c>
    </row>
    <row r="1447" spans="1:16" ht="25.5" x14ac:dyDescent="0.2">
      <c r="A1447" s="363">
        <v>1444</v>
      </c>
      <c r="B1447" s="364">
        <v>44981</v>
      </c>
      <c r="C1447" s="622">
        <v>44986</v>
      </c>
      <c r="D1447" s="366" t="s">
        <v>96</v>
      </c>
      <c r="E1447" s="366" t="s">
        <v>196</v>
      </c>
      <c r="F1447" s="367">
        <v>96.15</v>
      </c>
      <c r="G1447" s="366" t="s">
        <v>2028</v>
      </c>
      <c r="H1447" s="350" t="s">
        <v>119</v>
      </c>
      <c r="I1447" s="352" t="s">
        <v>1214</v>
      </c>
      <c r="J1447" s="353" t="s">
        <v>554</v>
      </c>
      <c r="K1447" s="354" t="s">
        <v>554</v>
      </c>
      <c r="L1447" s="369">
        <v>1000255711</v>
      </c>
      <c r="M1447" s="630">
        <v>44981</v>
      </c>
      <c r="N1447" s="70">
        <f t="shared" si="70"/>
        <v>2</v>
      </c>
      <c r="O1447" s="70">
        <f t="shared" si="71"/>
        <v>3</v>
      </c>
      <c r="P1447" s="135" t="str">
        <f t="shared" si="72"/>
        <v>Gastos_com_Pessoal</v>
      </c>
    </row>
    <row r="1448" spans="1:16" ht="24" x14ac:dyDescent="0.2">
      <c r="A1448" s="363">
        <v>1445</v>
      </c>
      <c r="B1448" s="348">
        <v>44981</v>
      </c>
      <c r="C1448" s="623">
        <v>44958</v>
      </c>
      <c r="D1448" s="350" t="s">
        <v>107</v>
      </c>
      <c r="E1448" s="350" t="s">
        <v>310</v>
      </c>
      <c r="F1448" s="351">
        <v>110</v>
      </c>
      <c r="G1448" s="352" t="s">
        <v>2029</v>
      </c>
      <c r="H1448" s="350" t="s">
        <v>131</v>
      </c>
      <c r="I1448" s="352" t="s">
        <v>2030</v>
      </c>
      <c r="J1448" s="353" t="s">
        <v>554</v>
      </c>
      <c r="K1448" s="354" t="s">
        <v>420</v>
      </c>
      <c r="L1448" s="353">
        <v>1821</v>
      </c>
      <c r="M1448" s="379">
        <v>44973</v>
      </c>
      <c r="N1448" s="70">
        <f t="shared" si="70"/>
        <v>2</v>
      </c>
      <c r="O1448" s="70">
        <f t="shared" si="71"/>
        <v>2</v>
      </c>
      <c r="P1448" s="135" t="str">
        <f t="shared" si="72"/>
        <v>Gastos_Gerais</v>
      </c>
    </row>
    <row r="1449" spans="1:16" ht="36" x14ac:dyDescent="0.2">
      <c r="A1449" s="363">
        <v>1446</v>
      </c>
      <c r="B1449" s="359">
        <v>44981</v>
      </c>
      <c r="C1449" s="349">
        <v>44986</v>
      </c>
      <c r="D1449" s="352" t="s">
        <v>96</v>
      </c>
      <c r="E1449" s="352" t="s">
        <v>196</v>
      </c>
      <c r="F1449" s="361">
        <v>40639.4</v>
      </c>
      <c r="G1449" s="352" t="s">
        <v>2031</v>
      </c>
      <c r="H1449" s="350" t="s">
        <v>119</v>
      </c>
      <c r="I1449" s="352" t="s">
        <v>735</v>
      </c>
      <c r="J1449" s="353" t="s">
        <v>554</v>
      </c>
      <c r="K1449" s="354" t="s">
        <v>420</v>
      </c>
      <c r="L1449" s="353">
        <v>202363859</v>
      </c>
      <c r="M1449" s="379">
        <v>44985</v>
      </c>
      <c r="N1449" s="70">
        <f t="shared" si="70"/>
        <v>2</v>
      </c>
      <c r="O1449" s="70">
        <f t="shared" si="71"/>
        <v>3</v>
      </c>
      <c r="P1449" s="135" t="str">
        <f t="shared" si="72"/>
        <v>Gastos_com_Pessoal</v>
      </c>
    </row>
    <row r="1450" spans="1:16" ht="25.5" x14ac:dyDescent="0.2">
      <c r="A1450" s="363">
        <v>1447</v>
      </c>
      <c r="B1450" s="348">
        <v>44981</v>
      </c>
      <c r="C1450" s="623">
        <v>44986</v>
      </c>
      <c r="D1450" s="350" t="s">
        <v>96</v>
      </c>
      <c r="E1450" s="350" t="s">
        <v>196</v>
      </c>
      <c r="F1450" s="351">
        <v>45686.080000000002</v>
      </c>
      <c r="G1450" s="352" t="s">
        <v>2032</v>
      </c>
      <c r="H1450" s="350" t="s">
        <v>119</v>
      </c>
      <c r="I1450" s="352" t="s">
        <v>745</v>
      </c>
      <c r="J1450" s="353" t="s">
        <v>554</v>
      </c>
      <c r="K1450" s="354" t="s">
        <v>420</v>
      </c>
      <c r="L1450" s="353">
        <v>202349604</v>
      </c>
      <c r="M1450" s="379">
        <v>44985</v>
      </c>
      <c r="N1450" s="70">
        <f t="shared" si="70"/>
        <v>2</v>
      </c>
      <c r="O1450" s="70">
        <f t="shared" si="71"/>
        <v>3</v>
      </c>
      <c r="P1450" s="135" t="str">
        <f t="shared" si="72"/>
        <v>Gastos_com_Pessoal</v>
      </c>
    </row>
    <row r="1451" spans="1:16" x14ac:dyDescent="0.2">
      <c r="A1451" s="363">
        <v>1448</v>
      </c>
      <c r="B1451" s="348">
        <v>44981</v>
      </c>
      <c r="C1451" s="623">
        <v>44958</v>
      </c>
      <c r="D1451" s="350" t="s">
        <v>107</v>
      </c>
      <c r="E1451" s="350" t="s">
        <v>356</v>
      </c>
      <c r="F1451" s="351">
        <v>670.02</v>
      </c>
      <c r="G1451" s="352" t="s">
        <v>646</v>
      </c>
      <c r="H1451" s="350" t="s">
        <v>131</v>
      </c>
      <c r="I1451" s="352" t="s">
        <v>652</v>
      </c>
      <c r="J1451" s="353" t="s">
        <v>554</v>
      </c>
      <c r="K1451" s="354" t="s">
        <v>420</v>
      </c>
      <c r="L1451" s="353">
        <v>11721</v>
      </c>
      <c r="M1451" s="379">
        <v>44974</v>
      </c>
      <c r="N1451" s="70">
        <f t="shared" si="70"/>
        <v>2</v>
      </c>
      <c r="O1451" s="70">
        <f t="shared" si="71"/>
        <v>2</v>
      </c>
      <c r="P1451" s="135" t="str">
        <f t="shared" si="72"/>
        <v>Gastos_Gerais</v>
      </c>
    </row>
    <row r="1452" spans="1:16" ht="24" x14ac:dyDescent="0.2">
      <c r="A1452" s="363">
        <v>1449</v>
      </c>
      <c r="B1452" s="359">
        <v>44981</v>
      </c>
      <c r="C1452" s="349">
        <v>44958</v>
      </c>
      <c r="D1452" s="352" t="s">
        <v>107</v>
      </c>
      <c r="E1452" s="352" t="s">
        <v>262</v>
      </c>
      <c r="F1452" s="361">
        <v>245</v>
      </c>
      <c r="G1452" s="352" t="s">
        <v>2033</v>
      </c>
      <c r="H1452" s="352" t="s">
        <v>125</v>
      </c>
      <c r="I1452" s="352" t="s">
        <v>2034</v>
      </c>
      <c r="J1452" s="354" t="s">
        <v>554</v>
      </c>
      <c r="K1452" s="354" t="s">
        <v>420</v>
      </c>
      <c r="L1452" s="354">
        <v>290</v>
      </c>
      <c r="M1452" s="376">
        <v>44972</v>
      </c>
      <c r="N1452" s="70">
        <f t="shared" si="70"/>
        <v>2</v>
      </c>
      <c r="O1452" s="70">
        <f t="shared" si="71"/>
        <v>2</v>
      </c>
      <c r="P1452" s="135" t="str">
        <f t="shared" si="72"/>
        <v>Gastos_Gerais</v>
      </c>
    </row>
    <row r="1453" spans="1:16" x14ac:dyDescent="0.2">
      <c r="A1453" s="363">
        <v>1450</v>
      </c>
      <c r="B1453" s="348">
        <v>44981</v>
      </c>
      <c r="C1453" s="623">
        <v>44927</v>
      </c>
      <c r="D1453" s="350" t="s">
        <v>107</v>
      </c>
      <c r="E1453" s="350" t="s">
        <v>368</v>
      </c>
      <c r="F1453" s="351">
        <v>4195.8599999999997</v>
      </c>
      <c r="G1453" s="352" t="s">
        <v>1039</v>
      </c>
      <c r="H1453" s="350" t="s">
        <v>128</v>
      </c>
      <c r="I1453" s="352" t="s">
        <v>2035</v>
      </c>
      <c r="J1453" s="353" t="s">
        <v>554</v>
      </c>
      <c r="K1453" s="354" t="s">
        <v>420</v>
      </c>
      <c r="L1453" s="353">
        <v>202346</v>
      </c>
      <c r="M1453" s="379">
        <v>44973</v>
      </c>
      <c r="N1453" s="70">
        <f t="shared" si="70"/>
        <v>2</v>
      </c>
      <c r="O1453" s="70">
        <f t="shared" si="71"/>
        <v>1</v>
      </c>
      <c r="P1453" s="135" t="str">
        <f t="shared" si="72"/>
        <v>Gastos_Gerais</v>
      </c>
    </row>
    <row r="1454" spans="1:16" x14ac:dyDescent="0.2">
      <c r="A1454" s="363">
        <v>1451</v>
      </c>
      <c r="B1454" s="348">
        <v>44981</v>
      </c>
      <c r="C1454" s="623">
        <v>44927</v>
      </c>
      <c r="D1454" s="350" t="s">
        <v>107</v>
      </c>
      <c r="E1454" s="350" t="s">
        <v>368</v>
      </c>
      <c r="F1454" s="351">
        <v>491.24</v>
      </c>
      <c r="G1454" s="352" t="s">
        <v>1042</v>
      </c>
      <c r="H1454" s="350" t="s">
        <v>130</v>
      </c>
      <c r="I1454" s="352" t="s">
        <v>2035</v>
      </c>
      <c r="J1454" s="353" t="s">
        <v>554</v>
      </c>
      <c r="K1454" s="354" t="s">
        <v>420</v>
      </c>
      <c r="L1454" s="353">
        <v>202347</v>
      </c>
      <c r="M1454" s="379">
        <v>44973</v>
      </c>
      <c r="N1454" s="70">
        <f t="shared" si="70"/>
        <v>2</v>
      </c>
      <c r="O1454" s="70">
        <f t="shared" si="71"/>
        <v>1</v>
      </c>
      <c r="P1454" s="135" t="str">
        <f t="shared" si="72"/>
        <v>Gastos_Gerais</v>
      </c>
    </row>
    <row r="1455" spans="1:16" x14ac:dyDescent="0.2">
      <c r="A1455" s="363">
        <v>1452</v>
      </c>
      <c r="B1455" s="348">
        <v>44981</v>
      </c>
      <c r="C1455" s="623">
        <v>44927</v>
      </c>
      <c r="D1455" s="350" t="s">
        <v>107</v>
      </c>
      <c r="E1455" s="350" t="s">
        <v>368</v>
      </c>
      <c r="F1455" s="351">
        <v>1073.7</v>
      </c>
      <c r="G1455" s="352" t="s">
        <v>1041</v>
      </c>
      <c r="H1455" s="350" t="s">
        <v>129</v>
      </c>
      <c r="I1455" s="352" t="s">
        <v>2035</v>
      </c>
      <c r="J1455" s="353" t="s">
        <v>554</v>
      </c>
      <c r="K1455" s="354" t="s">
        <v>420</v>
      </c>
      <c r="L1455" s="353">
        <v>202348</v>
      </c>
      <c r="M1455" s="379">
        <v>44973</v>
      </c>
      <c r="N1455" s="70">
        <f t="shared" si="70"/>
        <v>2</v>
      </c>
      <c r="O1455" s="70">
        <f t="shared" si="71"/>
        <v>1</v>
      </c>
      <c r="P1455" s="135" t="str">
        <f t="shared" si="72"/>
        <v>Gastos_Gerais</v>
      </c>
    </row>
    <row r="1456" spans="1:16" x14ac:dyDescent="0.2">
      <c r="A1456" s="363">
        <v>1453</v>
      </c>
      <c r="B1456" s="348">
        <v>44981</v>
      </c>
      <c r="C1456" s="623">
        <v>44927</v>
      </c>
      <c r="D1456" s="350" t="s">
        <v>107</v>
      </c>
      <c r="E1456" s="350" t="s">
        <v>368</v>
      </c>
      <c r="F1456" s="351">
        <v>3376.15</v>
      </c>
      <c r="G1456" s="350" t="s">
        <v>2036</v>
      </c>
      <c r="H1456" s="350" t="s">
        <v>123</v>
      </c>
      <c r="I1456" s="352" t="s">
        <v>2035</v>
      </c>
      <c r="J1456" s="353" t="s">
        <v>554</v>
      </c>
      <c r="K1456" s="354" t="s">
        <v>420</v>
      </c>
      <c r="L1456" s="353">
        <v>202352</v>
      </c>
      <c r="M1456" s="379">
        <v>44973</v>
      </c>
      <c r="N1456" s="70">
        <f t="shared" si="70"/>
        <v>2</v>
      </c>
      <c r="O1456" s="70">
        <f t="shared" si="71"/>
        <v>1</v>
      </c>
      <c r="P1456" s="135" t="str">
        <f t="shared" si="72"/>
        <v>Gastos_Gerais</v>
      </c>
    </row>
    <row r="1457" spans="1:16" x14ac:dyDescent="0.2">
      <c r="A1457" s="363">
        <v>1454</v>
      </c>
      <c r="B1457" s="348">
        <v>44981</v>
      </c>
      <c r="C1457" s="623">
        <v>44958</v>
      </c>
      <c r="D1457" s="350" t="s">
        <v>107</v>
      </c>
      <c r="E1457" s="350" t="s">
        <v>356</v>
      </c>
      <c r="F1457" s="351">
        <v>2139.86</v>
      </c>
      <c r="G1457" s="350" t="s">
        <v>646</v>
      </c>
      <c r="H1457" s="350" t="s">
        <v>125</v>
      </c>
      <c r="I1457" s="352" t="s">
        <v>1064</v>
      </c>
      <c r="J1457" s="353" t="s">
        <v>554</v>
      </c>
      <c r="K1457" s="354" t="s">
        <v>420</v>
      </c>
      <c r="L1457" s="353">
        <v>10282</v>
      </c>
      <c r="M1457" s="379">
        <v>44972</v>
      </c>
      <c r="N1457" s="70">
        <f t="shared" si="70"/>
        <v>2</v>
      </c>
      <c r="O1457" s="70">
        <f t="shared" si="71"/>
        <v>2</v>
      </c>
      <c r="P1457" s="135" t="str">
        <f t="shared" si="72"/>
        <v>Gastos_Gerais</v>
      </c>
    </row>
    <row r="1458" spans="1:16" ht="24" x14ac:dyDescent="0.2">
      <c r="A1458" s="363">
        <v>1455</v>
      </c>
      <c r="B1458" s="348">
        <v>44981</v>
      </c>
      <c r="C1458" s="623">
        <v>44958</v>
      </c>
      <c r="D1458" s="350" t="s">
        <v>107</v>
      </c>
      <c r="E1458" s="350" t="s">
        <v>256</v>
      </c>
      <c r="F1458" s="351">
        <v>560</v>
      </c>
      <c r="G1458" s="352" t="s">
        <v>712</v>
      </c>
      <c r="H1458" s="350" t="s">
        <v>127</v>
      </c>
      <c r="I1458" s="352" t="s">
        <v>892</v>
      </c>
      <c r="J1458" s="354" t="s">
        <v>554</v>
      </c>
      <c r="K1458" s="354" t="s">
        <v>420</v>
      </c>
      <c r="L1458" s="353">
        <v>3206</v>
      </c>
      <c r="M1458" s="379">
        <v>44971</v>
      </c>
      <c r="N1458" s="70">
        <f t="shared" si="70"/>
        <v>2</v>
      </c>
      <c r="O1458" s="70">
        <f t="shared" si="71"/>
        <v>2</v>
      </c>
      <c r="P1458" s="135" t="str">
        <f t="shared" si="72"/>
        <v>Gastos_Gerais</v>
      </c>
    </row>
    <row r="1459" spans="1:16" ht="24" x14ac:dyDescent="0.2">
      <c r="A1459" s="363">
        <v>1456</v>
      </c>
      <c r="B1459" s="348">
        <v>44981</v>
      </c>
      <c r="C1459" s="623">
        <v>44958</v>
      </c>
      <c r="D1459" s="350" t="s">
        <v>107</v>
      </c>
      <c r="E1459" s="350" t="s">
        <v>256</v>
      </c>
      <c r="F1459" s="351">
        <v>980</v>
      </c>
      <c r="G1459" s="350" t="s">
        <v>712</v>
      </c>
      <c r="H1459" s="350" t="s">
        <v>120</v>
      </c>
      <c r="I1459" s="352" t="s">
        <v>892</v>
      </c>
      <c r="J1459" s="354" t="s">
        <v>554</v>
      </c>
      <c r="K1459" s="354" t="s">
        <v>420</v>
      </c>
      <c r="L1459" s="353">
        <v>3208</v>
      </c>
      <c r="M1459" s="379">
        <v>44971</v>
      </c>
      <c r="N1459" s="70">
        <f t="shared" si="70"/>
        <v>2</v>
      </c>
      <c r="O1459" s="70">
        <f t="shared" si="71"/>
        <v>2</v>
      </c>
      <c r="P1459" s="135" t="str">
        <f t="shared" si="72"/>
        <v>Gastos_Gerais</v>
      </c>
    </row>
    <row r="1460" spans="1:16" ht="24" x14ac:dyDescent="0.2">
      <c r="A1460" s="363">
        <v>1457</v>
      </c>
      <c r="B1460" s="348">
        <v>44981</v>
      </c>
      <c r="C1460" s="623">
        <v>44958</v>
      </c>
      <c r="D1460" s="350" t="s">
        <v>107</v>
      </c>
      <c r="E1460" s="350" t="s">
        <v>256</v>
      </c>
      <c r="F1460" s="351">
        <v>140</v>
      </c>
      <c r="G1460" s="350" t="s">
        <v>712</v>
      </c>
      <c r="H1460" s="350" t="s">
        <v>129</v>
      </c>
      <c r="I1460" s="352" t="s">
        <v>892</v>
      </c>
      <c r="J1460" s="354" t="s">
        <v>554</v>
      </c>
      <c r="K1460" s="354" t="s">
        <v>420</v>
      </c>
      <c r="L1460" s="353">
        <v>3209</v>
      </c>
      <c r="M1460" s="379">
        <v>44971</v>
      </c>
      <c r="N1460" s="70">
        <f t="shared" si="70"/>
        <v>2</v>
      </c>
      <c r="O1460" s="70">
        <f t="shared" si="71"/>
        <v>2</v>
      </c>
      <c r="P1460" s="135" t="str">
        <f t="shared" si="72"/>
        <v>Gastos_Gerais</v>
      </c>
    </row>
    <row r="1461" spans="1:16" ht="24" x14ac:dyDescent="0.2">
      <c r="A1461" s="363">
        <v>1458</v>
      </c>
      <c r="B1461" s="359">
        <v>44981</v>
      </c>
      <c r="C1461" s="349">
        <v>44958</v>
      </c>
      <c r="D1461" s="352" t="s">
        <v>107</v>
      </c>
      <c r="E1461" s="352" t="s">
        <v>256</v>
      </c>
      <c r="F1461" s="361">
        <v>280</v>
      </c>
      <c r="G1461" s="352" t="s">
        <v>712</v>
      </c>
      <c r="H1461" s="352" t="s">
        <v>130</v>
      </c>
      <c r="I1461" s="352" t="s">
        <v>892</v>
      </c>
      <c r="J1461" s="354" t="s">
        <v>554</v>
      </c>
      <c r="K1461" s="354" t="s">
        <v>420</v>
      </c>
      <c r="L1461" s="354">
        <v>3210</v>
      </c>
      <c r="M1461" s="376">
        <v>44971</v>
      </c>
      <c r="N1461" s="70">
        <f t="shared" si="70"/>
        <v>2</v>
      </c>
      <c r="O1461" s="70">
        <f t="shared" si="71"/>
        <v>2</v>
      </c>
      <c r="P1461" s="135" t="str">
        <f t="shared" si="72"/>
        <v>Gastos_Gerais</v>
      </c>
    </row>
    <row r="1462" spans="1:16" ht="24" x14ac:dyDescent="0.2">
      <c r="A1462" s="363">
        <v>1459</v>
      </c>
      <c r="B1462" s="348">
        <v>44981</v>
      </c>
      <c r="C1462" s="623">
        <v>44958</v>
      </c>
      <c r="D1462" s="350" t="s">
        <v>107</v>
      </c>
      <c r="E1462" s="350" t="s">
        <v>256</v>
      </c>
      <c r="F1462" s="351">
        <v>980</v>
      </c>
      <c r="G1462" s="350" t="s">
        <v>712</v>
      </c>
      <c r="H1462" s="350" t="s">
        <v>123</v>
      </c>
      <c r="I1462" s="352" t="s">
        <v>892</v>
      </c>
      <c r="J1462" s="354" t="s">
        <v>554</v>
      </c>
      <c r="K1462" s="354" t="s">
        <v>420</v>
      </c>
      <c r="L1462" s="353">
        <v>3211</v>
      </c>
      <c r="M1462" s="379">
        <v>44971</v>
      </c>
      <c r="N1462" s="70">
        <f t="shared" si="70"/>
        <v>2</v>
      </c>
      <c r="O1462" s="70">
        <f t="shared" si="71"/>
        <v>2</v>
      </c>
      <c r="P1462" s="135" t="str">
        <f t="shared" si="72"/>
        <v>Gastos_Gerais</v>
      </c>
    </row>
    <row r="1463" spans="1:16" ht="24" x14ac:dyDescent="0.2">
      <c r="A1463" s="363">
        <v>1460</v>
      </c>
      <c r="B1463" s="348">
        <v>44981</v>
      </c>
      <c r="C1463" s="623">
        <v>44958</v>
      </c>
      <c r="D1463" s="350" t="s">
        <v>107</v>
      </c>
      <c r="E1463" s="350" t="s">
        <v>256</v>
      </c>
      <c r="F1463" s="351">
        <v>280</v>
      </c>
      <c r="G1463" s="350" t="s">
        <v>712</v>
      </c>
      <c r="H1463" s="350" t="s">
        <v>128</v>
      </c>
      <c r="I1463" s="352" t="s">
        <v>892</v>
      </c>
      <c r="J1463" s="354" t="s">
        <v>554</v>
      </c>
      <c r="K1463" s="354" t="s">
        <v>420</v>
      </c>
      <c r="L1463" s="353">
        <v>3212</v>
      </c>
      <c r="M1463" s="379">
        <v>44971</v>
      </c>
      <c r="N1463" s="70">
        <f t="shared" si="70"/>
        <v>2</v>
      </c>
      <c r="O1463" s="70">
        <f t="shared" si="71"/>
        <v>2</v>
      </c>
      <c r="P1463" s="135" t="str">
        <f t="shared" si="72"/>
        <v>Gastos_Gerais</v>
      </c>
    </row>
    <row r="1464" spans="1:16" ht="36" x14ac:dyDescent="0.2">
      <c r="A1464" s="363">
        <v>1461</v>
      </c>
      <c r="B1464" s="348">
        <v>44981</v>
      </c>
      <c r="C1464" s="623">
        <v>44958</v>
      </c>
      <c r="D1464" s="350" t="s">
        <v>107</v>
      </c>
      <c r="E1464" s="350" t="s">
        <v>310</v>
      </c>
      <c r="F1464" s="351">
        <v>505.12</v>
      </c>
      <c r="G1464" s="350" t="s">
        <v>2037</v>
      </c>
      <c r="H1464" s="350" t="s">
        <v>121</v>
      </c>
      <c r="I1464" s="352" t="s">
        <v>2038</v>
      </c>
      <c r="J1464" s="354" t="s">
        <v>554</v>
      </c>
      <c r="K1464" s="354" t="s">
        <v>420</v>
      </c>
      <c r="L1464" s="353">
        <v>2764</v>
      </c>
      <c r="M1464" s="379">
        <v>44973</v>
      </c>
      <c r="N1464" s="70">
        <f t="shared" si="70"/>
        <v>2</v>
      </c>
      <c r="O1464" s="70">
        <f t="shared" si="71"/>
        <v>2</v>
      </c>
      <c r="P1464" s="135" t="str">
        <f t="shared" si="72"/>
        <v>Gastos_Gerais</v>
      </c>
    </row>
    <row r="1465" spans="1:16" x14ac:dyDescent="0.2">
      <c r="A1465" s="363">
        <v>1462</v>
      </c>
      <c r="B1465" s="348">
        <v>44981</v>
      </c>
      <c r="C1465" s="623">
        <v>44958</v>
      </c>
      <c r="D1465" s="350" t="s">
        <v>107</v>
      </c>
      <c r="E1465" s="350" t="s">
        <v>294</v>
      </c>
      <c r="F1465" s="351">
        <v>72304.23</v>
      </c>
      <c r="G1465" s="350" t="s">
        <v>703</v>
      </c>
      <c r="H1465" s="350" t="s">
        <v>127</v>
      </c>
      <c r="I1465" s="352" t="s">
        <v>679</v>
      </c>
      <c r="J1465" s="354" t="s">
        <v>554</v>
      </c>
      <c r="K1465" s="354" t="s">
        <v>420</v>
      </c>
      <c r="L1465" s="353">
        <v>228</v>
      </c>
      <c r="M1465" s="379">
        <v>44973</v>
      </c>
      <c r="N1465" s="70">
        <f t="shared" si="70"/>
        <v>2</v>
      </c>
      <c r="O1465" s="70">
        <f t="shared" si="71"/>
        <v>2</v>
      </c>
      <c r="P1465" s="135" t="str">
        <f t="shared" si="72"/>
        <v>Gastos_Gerais</v>
      </c>
    </row>
    <row r="1466" spans="1:16" x14ac:dyDescent="0.2">
      <c r="A1466" s="363">
        <v>1463</v>
      </c>
      <c r="B1466" s="348">
        <v>44981</v>
      </c>
      <c r="C1466" s="623">
        <v>44958</v>
      </c>
      <c r="D1466" s="350" t="s">
        <v>107</v>
      </c>
      <c r="E1466" s="350" t="s">
        <v>294</v>
      </c>
      <c r="F1466" s="351">
        <v>56039.09</v>
      </c>
      <c r="G1466" s="350" t="s">
        <v>678</v>
      </c>
      <c r="H1466" s="350" t="s">
        <v>123</v>
      </c>
      <c r="I1466" s="380" t="s">
        <v>679</v>
      </c>
      <c r="J1466" s="354" t="s">
        <v>554</v>
      </c>
      <c r="K1466" s="354" t="s">
        <v>420</v>
      </c>
      <c r="L1466" s="353">
        <v>227</v>
      </c>
      <c r="M1466" s="379">
        <v>44973</v>
      </c>
      <c r="N1466" s="70">
        <f t="shared" si="70"/>
        <v>2</v>
      </c>
      <c r="O1466" s="70">
        <f t="shared" si="71"/>
        <v>2</v>
      </c>
      <c r="P1466" s="135" t="str">
        <f t="shared" si="72"/>
        <v>Gastos_Gerais</v>
      </c>
    </row>
    <row r="1467" spans="1:16" x14ac:dyDescent="0.2">
      <c r="A1467" s="363">
        <v>1464</v>
      </c>
      <c r="B1467" s="348">
        <v>44981</v>
      </c>
      <c r="C1467" s="623">
        <v>44958</v>
      </c>
      <c r="D1467" s="350" t="s">
        <v>107</v>
      </c>
      <c r="E1467" s="350" t="s">
        <v>294</v>
      </c>
      <c r="F1467" s="351">
        <v>15408.91</v>
      </c>
      <c r="G1467" s="350" t="s">
        <v>709</v>
      </c>
      <c r="H1467" s="350" t="s">
        <v>132</v>
      </c>
      <c r="I1467" s="352" t="s">
        <v>679</v>
      </c>
      <c r="J1467" s="354" t="s">
        <v>554</v>
      </c>
      <c r="K1467" s="354" t="s">
        <v>420</v>
      </c>
      <c r="L1467" s="353">
        <v>226</v>
      </c>
      <c r="M1467" s="379">
        <v>44964</v>
      </c>
      <c r="N1467" s="70">
        <f t="shared" si="70"/>
        <v>2</v>
      </c>
      <c r="O1467" s="70">
        <f t="shared" si="71"/>
        <v>2</v>
      </c>
      <c r="P1467" s="135" t="str">
        <f t="shared" si="72"/>
        <v>Gastos_Gerais</v>
      </c>
    </row>
    <row r="1468" spans="1:16" ht="36" x14ac:dyDescent="0.2">
      <c r="A1468" s="363">
        <v>1465</v>
      </c>
      <c r="B1468" s="348">
        <v>44981</v>
      </c>
      <c r="C1468" s="623">
        <v>44958</v>
      </c>
      <c r="D1468" s="350" t="s">
        <v>107</v>
      </c>
      <c r="E1468" s="350" t="s">
        <v>254</v>
      </c>
      <c r="F1468" s="351">
        <v>110</v>
      </c>
      <c r="G1468" s="352" t="s">
        <v>2039</v>
      </c>
      <c r="H1468" s="350" t="s">
        <v>121</v>
      </c>
      <c r="I1468" s="352" t="s">
        <v>2040</v>
      </c>
      <c r="J1468" s="354" t="s">
        <v>554</v>
      </c>
      <c r="K1468" s="354" t="s">
        <v>420</v>
      </c>
      <c r="L1468" s="353">
        <v>20136</v>
      </c>
      <c r="M1468" s="379">
        <v>44980</v>
      </c>
      <c r="N1468" s="70">
        <f t="shared" si="70"/>
        <v>2</v>
      </c>
      <c r="O1468" s="70">
        <f t="shared" si="71"/>
        <v>2</v>
      </c>
      <c r="P1468" s="135" t="str">
        <f t="shared" si="72"/>
        <v>Gastos_Gerais</v>
      </c>
    </row>
    <row r="1469" spans="1:16" ht="36" x14ac:dyDescent="0.2">
      <c r="A1469" s="363">
        <v>1466</v>
      </c>
      <c r="B1469" s="348">
        <v>44981</v>
      </c>
      <c r="C1469" s="623">
        <v>44958</v>
      </c>
      <c r="D1469" s="350" t="s">
        <v>107</v>
      </c>
      <c r="E1469" s="350" t="s">
        <v>346</v>
      </c>
      <c r="F1469" s="351">
        <v>21996.03</v>
      </c>
      <c r="G1469" s="352" t="s">
        <v>2041</v>
      </c>
      <c r="H1469" s="350" t="s">
        <v>130</v>
      </c>
      <c r="I1469" s="352" t="s">
        <v>755</v>
      </c>
      <c r="J1469" s="353" t="s">
        <v>554</v>
      </c>
      <c r="K1469" s="354" t="s">
        <v>420</v>
      </c>
      <c r="L1469" s="353">
        <v>202313</v>
      </c>
      <c r="M1469" s="379">
        <v>44973</v>
      </c>
      <c r="N1469" s="70">
        <f t="shared" si="70"/>
        <v>2</v>
      </c>
      <c r="O1469" s="70">
        <f t="shared" si="71"/>
        <v>2</v>
      </c>
      <c r="P1469" s="135" t="str">
        <f t="shared" si="72"/>
        <v>Gastos_Gerais</v>
      </c>
    </row>
    <row r="1470" spans="1:16" ht="25.5" x14ac:dyDescent="0.2">
      <c r="A1470" s="363">
        <v>1467</v>
      </c>
      <c r="B1470" s="348">
        <v>44981</v>
      </c>
      <c r="C1470" s="623">
        <v>44986</v>
      </c>
      <c r="D1470" s="350" t="s">
        <v>96</v>
      </c>
      <c r="E1470" s="350" t="s">
        <v>196</v>
      </c>
      <c r="F1470" s="383">
        <v>2582.1</v>
      </c>
      <c r="G1470" s="350" t="s">
        <v>2042</v>
      </c>
      <c r="H1470" s="350" t="s">
        <v>121</v>
      </c>
      <c r="I1470" s="352" t="s">
        <v>1223</v>
      </c>
      <c r="J1470" s="353" t="s">
        <v>554</v>
      </c>
      <c r="K1470" s="354" t="s">
        <v>736</v>
      </c>
      <c r="L1470" s="353">
        <v>70013</v>
      </c>
      <c r="M1470" s="379">
        <v>44984</v>
      </c>
      <c r="N1470" s="70">
        <f t="shared" si="70"/>
        <v>2</v>
      </c>
      <c r="O1470" s="70">
        <f t="shared" si="71"/>
        <v>3</v>
      </c>
      <c r="P1470" s="135" t="str">
        <f t="shared" si="72"/>
        <v>Gastos_com_Pessoal</v>
      </c>
    </row>
    <row r="1471" spans="1:16" x14ac:dyDescent="0.2">
      <c r="A1471" s="363">
        <v>1468</v>
      </c>
      <c r="B1471" s="348">
        <v>44981</v>
      </c>
      <c r="C1471" s="623">
        <v>44927</v>
      </c>
      <c r="D1471" s="350" t="s">
        <v>107</v>
      </c>
      <c r="E1471" s="350" t="s">
        <v>222</v>
      </c>
      <c r="F1471" s="351">
        <v>1808.62</v>
      </c>
      <c r="G1471" s="350" t="s">
        <v>1225</v>
      </c>
      <c r="H1471" s="350" t="s">
        <v>122</v>
      </c>
      <c r="I1471" s="352" t="s">
        <v>1226</v>
      </c>
      <c r="J1471" s="353" t="s">
        <v>554</v>
      </c>
      <c r="K1471" s="354" t="s">
        <v>554</v>
      </c>
      <c r="L1471" s="353">
        <v>29864277</v>
      </c>
      <c r="M1471" s="379">
        <v>44981</v>
      </c>
      <c r="N1471" s="70">
        <f t="shared" ref="N1471:N1534" si="73">IF(B1471=0,0,IF(YEAR(B1471)=$O$1,MONTH(B1471)-$N$1+1,(YEAR(B1471)-$O$1)*12-$N$1+1+MONTH(B1471)))</f>
        <v>2</v>
      </c>
      <c r="O1471" s="70">
        <f t="shared" ref="O1471:O1534" si="74">IF(C1471=0,0,IF(YEAR(C1471)=$O$1,MONTH(C1471)-$N$1+1,(YEAR(C1471)-$O$1)*12-$N$1+1+MONTH(C1471)))</f>
        <v>1</v>
      </c>
      <c r="P1471" s="135" t="str">
        <f t="shared" ref="P1471:P1534" si="75">SUBSTITUTE(D1471," ","_")</f>
        <v>Gastos_Gerais</v>
      </c>
    </row>
    <row r="1472" spans="1:16" ht="36" x14ac:dyDescent="0.2">
      <c r="A1472" s="363">
        <v>1469</v>
      </c>
      <c r="B1472" s="348">
        <v>44981</v>
      </c>
      <c r="C1472" s="623">
        <v>44958</v>
      </c>
      <c r="D1472" s="350" t="s">
        <v>96</v>
      </c>
      <c r="E1472" s="350" t="s">
        <v>196</v>
      </c>
      <c r="F1472" s="351">
        <v>1615</v>
      </c>
      <c r="G1472" s="350" t="s">
        <v>2043</v>
      </c>
      <c r="H1472" s="350" t="s">
        <v>122</v>
      </c>
      <c r="I1472" s="352" t="s">
        <v>1200</v>
      </c>
      <c r="J1472" s="353" t="s">
        <v>559</v>
      </c>
      <c r="K1472" s="354" t="s">
        <v>420</v>
      </c>
      <c r="L1472" s="353">
        <v>20232415</v>
      </c>
      <c r="M1472" s="379">
        <v>44984</v>
      </c>
      <c r="N1472" s="70">
        <f t="shared" si="73"/>
        <v>2</v>
      </c>
      <c r="O1472" s="70">
        <f t="shared" si="74"/>
        <v>2</v>
      </c>
      <c r="P1472" s="135" t="str">
        <f t="shared" si="75"/>
        <v>Gastos_com_Pessoal</v>
      </c>
    </row>
    <row r="1473" spans="1:16" ht="25.5" x14ac:dyDescent="0.2">
      <c r="A1473" s="363">
        <v>1470</v>
      </c>
      <c r="B1473" s="348">
        <v>44981</v>
      </c>
      <c r="C1473" s="623">
        <v>44958</v>
      </c>
      <c r="D1473" s="350" t="s">
        <v>96</v>
      </c>
      <c r="E1473" s="350" t="s">
        <v>196</v>
      </c>
      <c r="F1473" s="351">
        <v>2467.9</v>
      </c>
      <c r="G1473" s="350" t="s">
        <v>1201</v>
      </c>
      <c r="H1473" s="350" t="s">
        <v>124</v>
      </c>
      <c r="I1473" s="352" t="s">
        <v>738</v>
      </c>
      <c r="J1473" s="353" t="s">
        <v>577</v>
      </c>
      <c r="K1473" s="354" t="s">
        <v>555</v>
      </c>
      <c r="L1473" s="353" t="s">
        <v>2044</v>
      </c>
      <c r="M1473" s="379">
        <v>44981</v>
      </c>
      <c r="N1473" s="70">
        <f t="shared" si="73"/>
        <v>2</v>
      </c>
      <c r="O1473" s="70">
        <f t="shared" si="74"/>
        <v>2</v>
      </c>
      <c r="P1473" s="135" t="str">
        <f t="shared" si="75"/>
        <v>Gastos_com_Pessoal</v>
      </c>
    </row>
    <row r="1474" spans="1:16" ht="24" x14ac:dyDescent="0.2">
      <c r="A1474" s="363">
        <v>1471</v>
      </c>
      <c r="B1474" s="348">
        <v>44981</v>
      </c>
      <c r="C1474" s="623">
        <v>44958</v>
      </c>
      <c r="D1474" s="350" t="s">
        <v>107</v>
      </c>
      <c r="E1474" s="350" t="s">
        <v>310</v>
      </c>
      <c r="F1474" s="351">
        <v>108.64</v>
      </c>
      <c r="G1474" s="350" t="s">
        <v>2045</v>
      </c>
      <c r="H1474" s="350" t="s">
        <v>129</v>
      </c>
      <c r="I1474" s="352" t="s">
        <v>2046</v>
      </c>
      <c r="J1474" s="353" t="s">
        <v>577</v>
      </c>
      <c r="K1474" s="354" t="s">
        <v>420</v>
      </c>
      <c r="L1474" s="353">
        <v>12934</v>
      </c>
      <c r="M1474" s="379">
        <v>44981</v>
      </c>
      <c r="N1474" s="70">
        <f t="shared" si="73"/>
        <v>2</v>
      </c>
      <c r="O1474" s="70">
        <f t="shared" si="74"/>
        <v>2</v>
      </c>
      <c r="P1474" s="135" t="str">
        <f t="shared" si="75"/>
        <v>Gastos_Gerais</v>
      </c>
    </row>
    <row r="1475" spans="1:16" ht="36" x14ac:dyDescent="0.2">
      <c r="A1475" s="363">
        <v>1472</v>
      </c>
      <c r="B1475" s="348">
        <v>44981</v>
      </c>
      <c r="C1475" s="623">
        <v>44958</v>
      </c>
      <c r="D1475" s="350" t="s">
        <v>96</v>
      </c>
      <c r="E1475" s="350" t="s">
        <v>181</v>
      </c>
      <c r="F1475" s="351">
        <v>1523.35</v>
      </c>
      <c r="G1475" s="350" t="s">
        <v>2047</v>
      </c>
      <c r="H1475" s="350" t="s">
        <v>124</v>
      </c>
      <c r="I1475" s="352" t="s">
        <v>716</v>
      </c>
      <c r="J1475" s="353" t="s">
        <v>577</v>
      </c>
      <c r="K1475" s="354" t="s">
        <v>559</v>
      </c>
      <c r="L1475" s="353" t="s">
        <v>515</v>
      </c>
      <c r="M1475" s="379">
        <v>44981</v>
      </c>
      <c r="N1475" s="70">
        <f t="shared" si="73"/>
        <v>2</v>
      </c>
      <c r="O1475" s="70">
        <f t="shared" si="74"/>
        <v>2</v>
      </c>
      <c r="P1475" s="135" t="str">
        <f t="shared" si="75"/>
        <v>Gastos_com_Pessoal</v>
      </c>
    </row>
    <row r="1476" spans="1:16" ht="24" x14ac:dyDescent="0.2">
      <c r="A1476" s="363">
        <v>1473</v>
      </c>
      <c r="B1476" s="348">
        <v>44981</v>
      </c>
      <c r="C1476" s="623">
        <v>44958</v>
      </c>
      <c r="D1476" s="350" t="s">
        <v>107</v>
      </c>
      <c r="E1476" s="350" t="s">
        <v>358</v>
      </c>
      <c r="F1476" s="351">
        <v>41.8</v>
      </c>
      <c r="G1476" s="350" t="s">
        <v>806</v>
      </c>
      <c r="H1476" s="350" t="s">
        <v>128</v>
      </c>
      <c r="I1476" s="352" t="s">
        <v>807</v>
      </c>
      <c r="J1476" s="353" t="s">
        <v>577</v>
      </c>
      <c r="K1476" s="354" t="s">
        <v>420</v>
      </c>
      <c r="L1476" s="353">
        <v>899</v>
      </c>
      <c r="M1476" s="379">
        <v>44980</v>
      </c>
      <c r="N1476" s="70">
        <f t="shared" si="73"/>
        <v>2</v>
      </c>
      <c r="O1476" s="70">
        <f t="shared" si="74"/>
        <v>2</v>
      </c>
      <c r="P1476" s="135" t="str">
        <f t="shared" si="75"/>
        <v>Gastos_Gerais</v>
      </c>
    </row>
    <row r="1477" spans="1:16" ht="24" x14ac:dyDescent="0.2">
      <c r="A1477" s="363">
        <v>1474</v>
      </c>
      <c r="B1477" s="348">
        <v>44981</v>
      </c>
      <c r="C1477" s="623">
        <v>44927</v>
      </c>
      <c r="D1477" s="350" t="s">
        <v>107</v>
      </c>
      <c r="E1477" s="350" t="s">
        <v>370</v>
      </c>
      <c r="F1477" s="351">
        <v>200.96</v>
      </c>
      <c r="G1477" s="350" t="s">
        <v>2048</v>
      </c>
      <c r="H1477" s="350" t="s">
        <v>132</v>
      </c>
      <c r="I1477" s="352" t="s">
        <v>2049</v>
      </c>
      <c r="J1477" s="353" t="s">
        <v>559</v>
      </c>
      <c r="K1477" s="354" t="s">
        <v>420</v>
      </c>
      <c r="L1477" s="353">
        <v>1138</v>
      </c>
      <c r="M1477" s="379">
        <v>44953</v>
      </c>
      <c r="N1477" s="70">
        <f t="shared" si="73"/>
        <v>2</v>
      </c>
      <c r="O1477" s="70">
        <f t="shared" si="74"/>
        <v>1</v>
      </c>
      <c r="P1477" s="135" t="str">
        <f t="shared" si="75"/>
        <v>Gastos_Gerais</v>
      </c>
    </row>
    <row r="1478" spans="1:16" ht="36" x14ac:dyDescent="0.2">
      <c r="A1478" s="363">
        <v>1475</v>
      </c>
      <c r="B1478" s="348">
        <v>44981</v>
      </c>
      <c r="C1478" s="623">
        <v>44986</v>
      </c>
      <c r="D1478" s="350" t="s">
        <v>96</v>
      </c>
      <c r="E1478" s="350" t="s">
        <v>196</v>
      </c>
      <c r="F1478" s="351">
        <v>1606.5</v>
      </c>
      <c r="G1478" s="350" t="s">
        <v>2050</v>
      </c>
      <c r="H1478" s="350" t="s">
        <v>124</v>
      </c>
      <c r="I1478" s="352" t="s">
        <v>683</v>
      </c>
      <c r="J1478" s="353" t="s">
        <v>554</v>
      </c>
      <c r="K1478" s="354" t="s">
        <v>420</v>
      </c>
      <c r="L1478" s="353">
        <v>198427</v>
      </c>
      <c r="M1478" s="379">
        <v>44984</v>
      </c>
      <c r="N1478" s="70">
        <f t="shared" si="73"/>
        <v>2</v>
      </c>
      <c r="O1478" s="70">
        <f t="shared" si="74"/>
        <v>3</v>
      </c>
      <c r="P1478" s="135" t="str">
        <f t="shared" si="75"/>
        <v>Gastos_com_Pessoal</v>
      </c>
    </row>
    <row r="1479" spans="1:16" ht="25.5" x14ac:dyDescent="0.2">
      <c r="A1479" s="363">
        <v>1476</v>
      </c>
      <c r="B1479" s="348">
        <v>44981</v>
      </c>
      <c r="C1479" s="623">
        <v>44986</v>
      </c>
      <c r="D1479" s="350" t="s">
        <v>96</v>
      </c>
      <c r="E1479" s="350" t="s">
        <v>196</v>
      </c>
      <c r="F1479" s="351">
        <v>564.79999999999995</v>
      </c>
      <c r="G1479" s="350" t="s">
        <v>2051</v>
      </c>
      <c r="H1479" s="350" t="s">
        <v>131</v>
      </c>
      <c r="I1479" s="352" t="s">
        <v>1209</v>
      </c>
      <c r="J1479" s="353" t="s">
        <v>554</v>
      </c>
      <c r="K1479" s="354" t="s">
        <v>420</v>
      </c>
      <c r="L1479" s="353">
        <v>65697</v>
      </c>
      <c r="M1479" s="379">
        <v>44984</v>
      </c>
      <c r="N1479" s="70">
        <f t="shared" si="73"/>
        <v>2</v>
      </c>
      <c r="O1479" s="70">
        <f t="shared" si="74"/>
        <v>3</v>
      </c>
      <c r="P1479" s="135" t="str">
        <f t="shared" si="75"/>
        <v>Gastos_com_Pessoal</v>
      </c>
    </row>
    <row r="1480" spans="1:16" ht="25.5" x14ac:dyDescent="0.2">
      <c r="A1480" s="363">
        <v>1477</v>
      </c>
      <c r="B1480" s="348">
        <v>44981</v>
      </c>
      <c r="C1480" s="623">
        <v>44958</v>
      </c>
      <c r="D1480" s="350" t="s">
        <v>96</v>
      </c>
      <c r="E1480" s="350" t="s">
        <v>183</v>
      </c>
      <c r="F1480" s="351">
        <v>1783.41</v>
      </c>
      <c r="G1480" s="350" t="s">
        <v>2052</v>
      </c>
      <c r="H1480" s="350" t="s">
        <v>124</v>
      </c>
      <c r="I1480" s="352" t="s">
        <v>2053</v>
      </c>
      <c r="J1480" s="353" t="s">
        <v>577</v>
      </c>
      <c r="K1480" s="354" t="s">
        <v>578</v>
      </c>
      <c r="L1480" s="353">
        <v>163559230</v>
      </c>
      <c r="M1480" s="379">
        <v>44981</v>
      </c>
      <c r="N1480" s="70">
        <f t="shared" si="73"/>
        <v>2</v>
      </c>
      <c r="O1480" s="70">
        <f t="shared" si="74"/>
        <v>2</v>
      </c>
      <c r="P1480" s="135" t="str">
        <f t="shared" si="75"/>
        <v>Gastos_com_Pessoal</v>
      </c>
    </row>
    <row r="1481" spans="1:16" ht="25.5" x14ac:dyDescent="0.2">
      <c r="A1481" s="363">
        <v>1478</v>
      </c>
      <c r="B1481" s="348">
        <v>44981</v>
      </c>
      <c r="C1481" s="623">
        <v>44958</v>
      </c>
      <c r="D1481" s="350" t="s">
        <v>96</v>
      </c>
      <c r="E1481" s="350" t="s">
        <v>181</v>
      </c>
      <c r="F1481" s="351">
        <v>2786.62</v>
      </c>
      <c r="G1481" s="350" t="s">
        <v>2054</v>
      </c>
      <c r="H1481" s="350" t="s">
        <v>124</v>
      </c>
      <c r="I1481" s="352" t="s">
        <v>2053</v>
      </c>
      <c r="J1481" s="353" t="s">
        <v>577</v>
      </c>
      <c r="K1481" s="354" t="s">
        <v>578</v>
      </c>
      <c r="L1481" s="353">
        <v>163559230</v>
      </c>
      <c r="M1481" s="379">
        <v>44981</v>
      </c>
      <c r="N1481" s="70">
        <f t="shared" si="73"/>
        <v>2</v>
      </c>
      <c r="O1481" s="70">
        <f t="shared" si="74"/>
        <v>2</v>
      </c>
      <c r="P1481" s="135" t="str">
        <f t="shared" si="75"/>
        <v>Gastos_com_Pessoal</v>
      </c>
    </row>
    <row r="1482" spans="1:16" ht="25.5" x14ac:dyDescent="0.2">
      <c r="A1482" s="363">
        <v>1479</v>
      </c>
      <c r="B1482" s="348">
        <v>44981</v>
      </c>
      <c r="C1482" s="623">
        <v>44958</v>
      </c>
      <c r="D1482" s="350" t="s">
        <v>96</v>
      </c>
      <c r="E1482" s="350" t="s">
        <v>183</v>
      </c>
      <c r="F1482" s="383">
        <v>617.9</v>
      </c>
      <c r="G1482" s="350" t="s">
        <v>2055</v>
      </c>
      <c r="H1482" s="350" t="s">
        <v>121</v>
      </c>
      <c r="I1482" s="352" t="s">
        <v>2056</v>
      </c>
      <c r="J1482" s="353" t="s">
        <v>577</v>
      </c>
      <c r="K1482" s="354" t="s">
        <v>578</v>
      </c>
      <c r="L1482" s="353">
        <v>163559230</v>
      </c>
      <c r="M1482" s="379">
        <v>44981</v>
      </c>
      <c r="N1482" s="70">
        <f t="shared" si="73"/>
        <v>2</v>
      </c>
      <c r="O1482" s="70">
        <f t="shared" si="74"/>
        <v>2</v>
      </c>
      <c r="P1482" s="135" t="str">
        <f t="shared" si="75"/>
        <v>Gastos_com_Pessoal</v>
      </c>
    </row>
    <row r="1483" spans="1:16" ht="25.5" x14ac:dyDescent="0.2">
      <c r="A1483" s="363">
        <v>1480</v>
      </c>
      <c r="B1483" s="387">
        <v>44981</v>
      </c>
      <c r="C1483" s="626">
        <v>44958</v>
      </c>
      <c r="D1483" s="368" t="s">
        <v>96</v>
      </c>
      <c r="E1483" s="368" t="s">
        <v>181</v>
      </c>
      <c r="F1483" s="373">
        <v>1811.2</v>
      </c>
      <c r="G1483" s="368" t="s">
        <v>2057</v>
      </c>
      <c r="H1483" s="368" t="s">
        <v>121</v>
      </c>
      <c r="I1483" s="368" t="s">
        <v>2056</v>
      </c>
      <c r="J1483" s="369" t="s">
        <v>577</v>
      </c>
      <c r="K1483" s="370" t="s">
        <v>578</v>
      </c>
      <c r="L1483" s="353">
        <v>163559230</v>
      </c>
      <c r="M1483" s="379">
        <v>44981</v>
      </c>
      <c r="N1483" s="70">
        <f t="shared" si="73"/>
        <v>2</v>
      </c>
      <c r="O1483" s="70">
        <f t="shared" si="74"/>
        <v>2</v>
      </c>
      <c r="P1483" s="135" t="str">
        <f t="shared" si="75"/>
        <v>Gastos_com_Pessoal</v>
      </c>
    </row>
    <row r="1484" spans="1:16" ht="25.5" x14ac:dyDescent="0.2">
      <c r="A1484" s="363">
        <v>1481</v>
      </c>
      <c r="B1484" s="364">
        <v>44981</v>
      </c>
      <c r="C1484" s="622">
        <v>44958</v>
      </c>
      <c r="D1484" s="366" t="s">
        <v>96</v>
      </c>
      <c r="E1484" s="366" t="s">
        <v>183</v>
      </c>
      <c r="F1484" s="367">
        <v>631.55999999999995</v>
      </c>
      <c r="G1484" s="366" t="s">
        <v>2058</v>
      </c>
      <c r="H1484" s="366" t="s">
        <v>129</v>
      </c>
      <c r="I1484" s="368" t="s">
        <v>2059</v>
      </c>
      <c r="J1484" s="369" t="s">
        <v>577</v>
      </c>
      <c r="K1484" s="370" t="s">
        <v>578</v>
      </c>
      <c r="L1484" s="353">
        <v>163559230</v>
      </c>
      <c r="M1484" s="379">
        <v>44981</v>
      </c>
      <c r="N1484" s="70">
        <f t="shared" si="73"/>
        <v>2</v>
      </c>
      <c r="O1484" s="70">
        <f t="shared" si="74"/>
        <v>2</v>
      </c>
      <c r="P1484" s="135" t="str">
        <f t="shared" si="75"/>
        <v>Gastos_com_Pessoal</v>
      </c>
    </row>
    <row r="1485" spans="1:16" ht="25.5" x14ac:dyDescent="0.2">
      <c r="A1485" s="363">
        <v>1482</v>
      </c>
      <c r="B1485" s="364">
        <v>44981</v>
      </c>
      <c r="C1485" s="622">
        <v>44958</v>
      </c>
      <c r="D1485" s="366" t="s">
        <v>96</v>
      </c>
      <c r="E1485" s="366" t="s">
        <v>181</v>
      </c>
      <c r="F1485" s="367">
        <v>1848.07</v>
      </c>
      <c r="G1485" s="350" t="s">
        <v>2060</v>
      </c>
      <c r="H1485" s="366" t="s">
        <v>129</v>
      </c>
      <c r="I1485" s="368" t="s">
        <v>2059</v>
      </c>
      <c r="J1485" s="369" t="s">
        <v>577</v>
      </c>
      <c r="K1485" s="370" t="s">
        <v>578</v>
      </c>
      <c r="L1485" s="353">
        <v>163559230</v>
      </c>
      <c r="M1485" s="379">
        <v>44981</v>
      </c>
      <c r="N1485" s="70">
        <f t="shared" si="73"/>
        <v>2</v>
      </c>
      <c r="O1485" s="70">
        <f t="shared" si="74"/>
        <v>2</v>
      </c>
      <c r="P1485" s="135" t="str">
        <f t="shared" si="75"/>
        <v>Gastos_com_Pessoal</v>
      </c>
    </row>
    <row r="1486" spans="1:16" ht="25.5" x14ac:dyDescent="0.2">
      <c r="A1486" s="363">
        <v>1483</v>
      </c>
      <c r="B1486" s="387">
        <v>44981</v>
      </c>
      <c r="C1486" s="626">
        <v>44958</v>
      </c>
      <c r="D1486" s="368" t="s">
        <v>96</v>
      </c>
      <c r="E1486" s="352" t="s">
        <v>183</v>
      </c>
      <c r="F1486" s="373">
        <v>580.19000000000005</v>
      </c>
      <c r="G1486" s="368" t="s">
        <v>2061</v>
      </c>
      <c r="H1486" s="368" t="s">
        <v>127</v>
      </c>
      <c r="I1486" s="352" t="s">
        <v>1285</v>
      </c>
      <c r="J1486" s="369" t="s">
        <v>577</v>
      </c>
      <c r="K1486" s="370" t="s">
        <v>578</v>
      </c>
      <c r="L1486" s="353">
        <v>163559230</v>
      </c>
      <c r="M1486" s="379">
        <v>44981</v>
      </c>
      <c r="N1486" s="70">
        <f t="shared" si="73"/>
        <v>2</v>
      </c>
      <c r="O1486" s="70">
        <f t="shared" si="74"/>
        <v>2</v>
      </c>
      <c r="P1486" s="135" t="str">
        <f t="shared" si="75"/>
        <v>Gastos_com_Pessoal</v>
      </c>
    </row>
    <row r="1487" spans="1:16" ht="25.5" x14ac:dyDescent="0.2">
      <c r="A1487" s="363">
        <v>1484</v>
      </c>
      <c r="B1487" s="364">
        <v>44981</v>
      </c>
      <c r="C1487" s="622">
        <v>44958</v>
      </c>
      <c r="D1487" s="366" t="s">
        <v>96</v>
      </c>
      <c r="E1487" s="366" t="s">
        <v>181</v>
      </c>
      <c r="F1487" s="367">
        <v>1740.62</v>
      </c>
      <c r="G1487" s="366" t="s">
        <v>2062</v>
      </c>
      <c r="H1487" s="366" t="s">
        <v>127</v>
      </c>
      <c r="I1487" s="352" t="s">
        <v>1285</v>
      </c>
      <c r="J1487" s="369" t="s">
        <v>577</v>
      </c>
      <c r="K1487" s="370" t="s">
        <v>578</v>
      </c>
      <c r="L1487" s="353">
        <v>163559230</v>
      </c>
      <c r="M1487" s="379">
        <v>44981</v>
      </c>
      <c r="N1487" s="70">
        <f t="shared" si="73"/>
        <v>2</v>
      </c>
      <c r="O1487" s="70">
        <f t="shared" si="74"/>
        <v>2</v>
      </c>
      <c r="P1487" s="135" t="str">
        <f t="shared" si="75"/>
        <v>Gastos_com_Pessoal</v>
      </c>
    </row>
    <row r="1488" spans="1:16" ht="25.5" x14ac:dyDescent="0.2">
      <c r="A1488" s="363">
        <v>1485</v>
      </c>
      <c r="B1488" s="364">
        <v>44981</v>
      </c>
      <c r="C1488" s="622">
        <v>44958</v>
      </c>
      <c r="D1488" s="366" t="s">
        <v>96</v>
      </c>
      <c r="E1488" s="366" t="s">
        <v>183</v>
      </c>
      <c r="F1488" s="367">
        <v>1128.74</v>
      </c>
      <c r="G1488" s="366" t="s">
        <v>2063</v>
      </c>
      <c r="H1488" s="366" t="s">
        <v>124</v>
      </c>
      <c r="I1488" s="368" t="s">
        <v>2064</v>
      </c>
      <c r="J1488" s="369" t="s">
        <v>577</v>
      </c>
      <c r="K1488" s="370" t="s">
        <v>578</v>
      </c>
      <c r="L1488" s="353">
        <v>163559230</v>
      </c>
      <c r="M1488" s="379">
        <v>44981</v>
      </c>
      <c r="N1488" s="70">
        <f t="shared" si="73"/>
        <v>2</v>
      </c>
      <c r="O1488" s="70">
        <f t="shared" si="74"/>
        <v>2</v>
      </c>
      <c r="P1488" s="135" t="str">
        <f t="shared" si="75"/>
        <v>Gastos_com_Pessoal</v>
      </c>
    </row>
    <row r="1489" spans="1:16" ht="25.5" x14ac:dyDescent="0.2">
      <c r="A1489" s="363">
        <v>1486</v>
      </c>
      <c r="B1489" s="364">
        <v>44981</v>
      </c>
      <c r="C1489" s="622">
        <v>44958</v>
      </c>
      <c r="D1489" s="366" t="s">
        <v>96</v>
      </c>
      <c r="E1489" s="366" t="s">
        <v>181</v>
      </c>
      <c r="F1489" s="367">
        <v>3006.63</v>
      </c>
      <c r="G1489" s="366" t="s">
        <v>2065</v>
      </c>
      <c r="H1489" s="366" t="s">
        <v>124</v>
      </c>
      <c r="I1489" s="368" t="s">
        <v>2064</v>
      </c>
      <c r="J1489" s="369" t="s">
        <v>577</v>
      </c>
      <c r="K1489" s="370" t="s">
        <v>578</v>
      </c>
      <c r="L1489" s="353">
        <v>163559230</v>
      </c>
      <c r="M1489" s="379">
        <v>44981</v>
      </c>
      <c r="N1489" s="70">
        <f t="shared" si="73"/>
        <v>2</v>
      </c>
      <c r="O1489" s="70">
        <f t="shared" si="74"/>
        <v>2</v>
      </c>
      <c r="P1489" s="135" t="str">
        <f t="shared" si="75"/>
        <v>Gastos_com_Pessoal</v>
      </c>
    </row>
    <row r="1490" spans="1:16" ht="25.5" x14ac:dyDescent="0.2">
      <c r="A1490" s="363">
        <v>1487</v>
      </c>
      <c r="B1490" s="364">
        <v>44981</v>
      </c>
      <c r="C1490" s="622">
        <v>44958</v>
      </c>
      <c r="D1490" s="366" t="s">
        <v>96</v>
      </c>
      <c r="E1490" s="366" t="s">
        <v>183</v>
      </c>
      <c r="F1490" s="367">
        <v>920.22</v>
      </c>
      <c r="G1490" s="366" t="s">
        <v>2066</v>
      </c>
      <c r="H1490" s="366" t="s">
        <v>121</v>
      </c>
      <c r="I1490" s="368" t="s">
        <v>2067</v>
      </c>
      <c r="J1490" s="369" t="s">
        <v>577</v>
      </c>
      <c r="K1490" s="370" t="s">
        <v>578</v>
      </c>
      <c r="L1490" s="353">
        <v>163559230</v>
      </c>
      <c r="M1490" s="379">
        <v>44981</v>
      </c>
      <c r="N1490" s="70">
        <f t="shared" si="73"/>
        <v>2</v>
      </c>
      <c r="O1490" s="70">
        <f t="shared" si="74"/>
        <v>2</v>
      </c>
      <c r="P1490" s="135" t="str">
        <f t="shared" si="75"/>
        <v>Gastos_com_Pessoal</v>
      </c>
    </row>
    <row r="1491" spans="1:16" ht="25.5" x14ac:dyDescent="0.2">
      <c r="A1491" s="363">
        <v>1488</v>
      </c>
      <c r="B1491" s="364">
        <v>44981</v>
      </c>
      <c r="C1491" s="622">
        <v>44958</v>
      </c>
      <c r="D1491" s="366" t="s">
        <v>96</v>
      </c>
      <c r="E1491" s="366" t="s">
        <v>181</v>
      </c>
      <c r="F1491" s="367">
        <v>2563.4</v>
      </c>
      <c r="G1491" s="366" t="s">
        <v>2068</v>
      </c>
      <c r="H1491" s="366" t="s">
        <v>121</v>
      </c>
      <c r="I1491" s="368" t="s">
        <v>2067</v>
      </c>
      <c r="J1491" s="369" t="s">
        <v>577</v>
      </c>
      <c r="K1491" s="370" t="s">
        <v>578</v>
      </c>
      <c r="L1491" s="353">
        <v>163559230</v>
      </c>
      <c r="M1491" s="379">
        <v>44981</v>
      </c>
      <c r="N1491" s="70">
        <f t="shared" si="73"/>
        <v>2</v>
      </c>
      <c r="O1491" s="70">
        <f t="shared" si="74"/>
        <v>2</v>
      </c>
      <c r="P1491" s="135" t="str">
        <f t="shared" si="75"/>
        <v>Gastos_com_Pessoal</v>
      </c>
    </row>
    <row r="1492" spans="1:16" ht="25.5" x14ac:dyDescent="0.2">
      <c r="A1492" s="363">
        <v>1489</v>
      </c>
      <c r="B1492" s="364">
        <v>44981</v>
      </c>
      <c r="C1492" s="622">
        <v>44958</v>
      </c>
      <c r="D1492" s="366" t="s">
        <v>96</v>
      </c>
      <c r="E1492" s="366" t="s">
        <v>183</v>
      </c>
      <c r="F1492" s="367">
        <v>654.38</v>
      </c>
      <c r="G1492" s="366" t="s">
        <v>2069</v>
      </c>
      <c r="H1492" s="366" t="s">
        <v>124</v>
      </c>
      <c r="I1492" s="368" t="s">
        <v>2070</v>
      </c>
      <c r="J1492" s="369" t="s">
        <v>577</v>
      </c>
      <c r="K1492" s="370" t="s">
        <v>578</v>
      </c>
      <c r="L1492" s="353">
        <v>163559230</v>
      </c>
      <c r="M1492" s="379">
        <v>44981</v>
      </c>
      <c r="N1492" s="70">
        <f t="shared" si="73"/>
        <v>2</v>
      </c>
      <c r="O1492" s="70">
        <f t="shared" si="74"/>
        <v>2</v>
      </c>
      <c r="P1492" s="135" t="str">
        <f t="shared" si="75"/>
        <v>Gastos_com_Pessoal</v>
      </c>
    </row>
    <row r="1493" spans="1:16" ht="25.5" x14ac:dyDescent="0.2">
      <c r="A1493" s="363">
        <v>1490</v>
      </c>
      <c r="B1493" s="364">
        <v>44981</v>
      </c>
      <c r="C1493" s="622">
        <v>44958</v>
      </c>
      <c r="D1493" s="366" t="s">
        <v>96</v>
      </c>
      <c r="E1493" s="366" t="s">
        <v>181</v>
      </c>
      <c r="F1493" s="367">
        <v>1909.5</v>
      </c>
      <c r="G1493" s="366" t="s">
        <v>2071</v>
      </c>
      <c r="H1493" s="366" t="s">
        <v>124</v>
      </c>
      <c r="I1493" s="368" t="s">
        <v>2070</v>
      </c>
      <c r="J1493" s="369" t="s">
        <v>577</v>
      </c>
      <c r="K1493" s="370" t="s">
        <v>578</v>
      </c>
      <c r="L1493" s="353">
        <v>163559230</v>
      </c>
      <c r="M1493" s="379">
        <v>44981</v>
      </c>
      <c r="N1493" s="70">
        <f t="shared" si="73"/>
        <v>2</v>
      </c>
      <c r="O1493" s="70">
        <f t="shared" si="74"/>
        <v>2</v>
      </c>
      <c r="P1493" s="135" t="str">
        <f t="shared" si="75"/>
        <v>Gastos_com_Pessoal</v>
      </c>
    </row>
    <row r="1494" spans="1:16" ht="25.5" x14ac:dyDescent="0.2">
      <c r="A1494" s="363">
        <v>1491</v>
      </c>
      <c r="B1494" s="348">
        <v>44981</v>
      </c>
      <c r="C1494" s="623">
        <v>44958</v>
      </c>
      <c r="D1494" s="350" t="s">
        <v>96</v>
      </c>
      <c r="E1494" s="350" t="s">
        <v>183</v>
      </c>
      <c r="F1494" s="351">
        <v>584.33000000000004</v>
      </c>
      <c r="G1494" s="350" t="s">
        <v>2072</v>
      </c>
      <c r="H1494" s="350" t="s">
        <v>121</v>
      </c>
      <c r="I1494" s="352" t="s">
        <v>2073</v>
      </c>
      <c r="J1494" s="353" t="s">
        <v>577</v>
      </c>
      <c r="K1494" s="354" t="s">
        <v>578</v>
      </c>
      <c r="L1494" s="353">
        <v>163559230</v>
      </c>
      <c r="M1494" s="379">
        <v>44981</v>
      </c>
      <c r="N1494" s="70">
        <f t="shared" si="73"/>
        <v>2</v>
      </c>
      <c r="O1494" s="70">
        <f t="shared" si="74"/>
        <v>2</v>
      </c>
      <c r="P1494" s="135" t="str">
        <f t="shared" si="75"/>
        <v>Gastos_com_Pessoal</v>
      </c>
    </row>
    <row r="1495" spans="1:16" ht="25.5" x14ac:dyDescent="0.2">
      <c r="A1495" s="363">
        <v>1492</v>
      </c>
      <c r="B1495" s="348">
        <v>44981</v>
      </c>
      <c r="C1495" s="623">
        <v>44958</v>
      </c>
      <c r="D1495" s="350" t="s">
        <v>96</v>
      </c>
      <c r="E1495" s="350" t="s">
        <v>181</v>
      </c>
      <c r="F1495" s="351">
        <v>1720.42</v>
      </c>
      <c r="G1495" s="350" t="s">
        <v>2074</v>
      </c>
      <c r="H1495" s="350" t="s">
        <v>121</v>
      </c>
      <c r="I1495" s="352" t="s">
        <v>2073</v>
      </c>
      <c r="J1495" s="353" t="s">
        <v>577</v>
      </c>
      <c r="K1495" s="354" t="s">
        <v>578</v>
      </c>
      <c r="L1495" s="353">
        <v>163559230</v>
      </c>
      <c r="M1495" s="379">
        <v>44981</v>
      </c>
      <c r="N1495" s="70">
        <f t="shared" si="73"/>
        <v>2</v>
      </c>
      <c r="O1495" s="70">
        <f t="shared" si="74"/>
        <v>2</v>
      </c>
      <c r="P1495" s="135" t="str">
        <f t="shared" si="75"/>
        <v>Gastos_com_Pessoal</v>
      </c>
    </row>
    <row r="1496" spans="1:16" ht="24" x14ac:dyDescent="0.2">
      <c r="A1496" s="363">
        <v>1493</v>
      </c>
      <c r="B1496" s="348">
        <v>44981</v>
      </c>
      <c r="C1496" s="623">
        <v>44958</v>
      </c>
      <c r="D1496" s="350" t="s">
        <v>107</v>
      </c>
      <c r="E1496" s="350" t="s">
        <v>334</v>
      </c>
      <c r="F1496" s="351">
        <v>120</v>
      </c>
      <c r="G1496" s="350" t="s">
        <v>1543</v>
      </c>
      <c r="H1496" s="350" t="s">
        <v>131</v>
      </c>
      <c r="I1496" s="352" t="s">
        <v>1544</v>
      </c>
      <c r="J1496" s="353" t="s">
        <v>577</v>
      </c>
      <c r="K1496" s="354" t="s">
        <v>578</v>
      </c>
      <c r="L1496" s="353">
        <v>163559230</v>
      </c>
      <c r="M1496" s="379">
        <v>44981</v>
      </c>
      <c r="N1496" s="70">
        <f t="shared" si="73"/>
        <v>2</v>
      </c>
      <c r="O1496" s="70">
        <f t="shared" si="74"/>
        <v>2</v>
      </c>
      <c r="P1496" s="135" t="str">
        <f t="shared" si="75"/>
        <v>Gastos_Gerais</v>
      </c>
    </row>
    <row r="1497" spans="1:16" ht="24" x14ac:dyDescent="0.2">
      <c r="A1497" s="363">
        <v>1494</v>
      </c>
      <c r="B1497" s="348">
        <v>44981</v>
      </c>
      <c r="C1497" s="623">
        <v>44958</v>
      </c>
      <c r="D1497" s="350" t="s">
        <v>107</v>
      </c>
      <c r="E1497" s="350" t="s">
        <v>334</v>
      </c>
      <c r="F1497" s="351">
        <v>120</v>
      </c>
      <c r="G1497" s="350" t="s">
        <v>2075</v>
      </c>
      <c r="H1497" s="350" t="s">
        <v>131</v>
      </c>
      <c r="I1497" s="352" t="s">
        <v>660</v>
      </c>
      <c r="J1497" s="353" t="s">
        <v>577</v>
      </c>
      <c r="K1497" s="354" t="s">
        <v>578</v>
      </c>
      <c r="L1497" s="353">
        <v>163559230</v>
      </c>
      <c r="M1497" s="379">
        <v>44981</v>
      </c>
      <c r="N1497" s="70">
        <f t="shared" si="73"/>
        <v>2</v>
      </c>
      <c r="O1497" s="70">
        <f t="shared" si="74"/>
        <v>2</v>
      </c>
      <c r="P1497" s="135" t="str">
        <f t="shared" si="75"/>
        <v>Gastos_Gerais</v>
      </c>
    </row>
    <row r="1498" spans="1:16" ht="24" x14ac:dyDescent="0.2">
      <c r="A1498" s="363">
        <v>1495</v>
      </c>
      <c r="B1498" s="348">
        <v>44981</v>
      </c>
      <c r="C1498" s="623">
        <v>44958</v>
      </c>
      <c r="D1498" s="350" t="s">
        <v>107</v>
      </c>
      <c r="E1498" s="350" t="s">
        <v>334</v>
      </c>
      <c r="F1498" s="351">
        <v>60</v>
      </c>
      <c r="G1498" s="350" t="s">
        <v>2076</v>
      </c>
      <c r="H1498" s="350" t="s">
        <v>129</v>
      </c>
      <c r="I1498" s="352" t="s">
        <v>2077</v>
      </c>
      <c r="J1498" s="353" t="s">
        <v>577</v>
      </c>
      <c r="K1498" s="354" t="s">
        <v>578</v>
      </c>
      <c r="L1498" s="353">
        <v>163559230</v>
      </c>
      <c r="M1498" s="379">
        <v>44981</v>
      </c>
      <c r="N1498" s="70">
        <f t="shared" si="73"/>
        <v>2</v>
      </c>
      <c r="O1498" s="70">
        <f t="shared" si="74"/>
        <v>2</v>
      </c>
      <c r="P1498" s="135" t="str">
        <f t="shared" si="75"/>
        <v>Gastos_Gerais</v>
      </c>
    </row>
    <row r="1499" spans="1:16" ht="24" x14ac:dyDescent="0.2">
      <c r="A1499" s="363">
        <v>1496</v>
      </c>
      <c r="B1499" s="348">
        <v>44981</v>
      </c>
      <c r="C1499" s="623">
        <v>44958</v>
      </c>
      <c r="D1499" s="350" t="s">
        <v>107</v>
      </c>
      <c r="E1499" s="350" t="s">
        <v>334</v>
      </c>
      <c r="F1499" s="351">
        <v>60</v>
      </c>
      <c r="G1499" s="350" t="s">
        <v>2078</v>
      </c>
      <c r="H1499" s="350" t="s">
        <v>129</v>
      </c>
      <c r="I1499" s="352" t="s">
        <v>2079</v>
      </c>
      <c r="J1499" s="353" t="s">
        <v>577</v>
      </c>
      <c r="K1499" s="354" t="s">
        <v>578</v>
      </c>
      <c r="L1499" s="353">
        <v>163559230</v>
      </c>
      <c r="M1499" s="379">
        <v>44981</v>
      </c>
      <c r="N1499" s="70">
        <f t="shared" si="73"/>
        <v>2</v>
      </c>
      <c r="O1499" s="70">
        <f t="shared" si="74"/>
        <v>2</v>
      </c>
      <c r="P1499" s="135" t="str">
        <f t="shared" si="75"/>
        <v>Gastos_Gerais</v>
      </c>
    </row>
    <row r="1500" spans="1:16" ht="24" x14ac:dyDescent="0.2">
      <c r="A1500" s="363">
        <v>1497</v>
      </c>
      <c r="B1500" s="348">
        <v>44981</v>
      </c>
      <c r="C1500" s="623">
        <v>44958</v>
      </c>
      <c r="D1500" s="350" t="s">
        <v>107</v>
      </c>
      <c r="E1500" s="350" t="s">
        <v>334</v>
      </c>
      <c r="F1500" s="351">
        <v>60</v>
      </c>
      <c r="G1500" s="350" t="s">
        <v>1963</v>
      </c>
      <c r="H1500" s="350" t="s">
        <v>127</v>
      </c>
      <c r="I1500" s="352" t="s">
        <v>1964</v>
      </c>
      <c r="J1500" s="353" t="s">
        <v>577</v>
      </c>
      <c r="K1500" s="354" t="s">
        <v>578</v>
      </c>
      <c r="L1500" s="353">
        <v>163559230</v>
      </c>
      <c r="M1500" s="379">
        <v>44981</v>
      </c>
      <c r="N1500" s="70">
        <f t="shared" si="73"/>
        <v>2</v>
      </c>
      <c r="O1500" s="70">
        <f t="shared" si="74"/>
        <v>2</v>
      </c>
      <c r="P1500" s="135" t="str">
        <f t="shared" si="75"/>
        <v>Gastos_Gerais</v>
      </c>
    </row>
    <row r="1501" spans="1:16" ht="24" x14ac:dyDescent="0.2">
      <c r="A1501" s="363">
        <v>1498</v>
      </c>
      <c r="B1501" s="348">
        <v>44981</v>
      </c>
      <c r="C1501" s="623">
        <v>44958</v>
      </c>
      <c r="D1501" s="350" t="s">
        <v>107</v>
      </c>
      <c r="E1501" s="350" t="s">
        <v>334</v>
      </c>
      <c r="F1501" s="351">
        <v>20.5</v>
      </c>
      <c r="G1501" s="350" t="s">
        <v>2080</v>
      </c>
      <c r="H1501" s="350" t="s">
        <v>127</v>
      </c>
      <c r="I1501" s="352" t="s">
        <v>2081</v>
      </c>
      <c r="J1501" s="353" t="s">
        <v>577</v>
      </c>
      <c r="K1501" s="354" t="s">
        <v>578</v>
      </c>
      <c r="L1501" s="353">
        <v>163559230</v>
      </c>
      <c r="M1501" s="379">
        <v>44981</v>
      </c>
      <c r="N1501" s="70">
        <f t="shared" si="73"/>
        <v>2</v>
      </c>
      <c r="O1501" s="70">
        <f t="shared" si="74"/>
        <v>2</v>
      </c>
      <c r="P1501" s="135" t="str">
        <f t="shared" si="75"/>
        <v>Gastos_Gerais</v>
      </c>
    </row>
    <row r="1502" spans="1:16" ht="24" x14ac:dyDescent="0.2">
      <c r="A1502" s="363">
        <v>1499</v>
      </c>
      <c r="B1502" s="348">
        <v>44981</v>
      </c>
      <c r="C1502" s="623">
        <v>44958</v>
      </c>
      <c r="D1502" s="350" t="s">
        <v>107</v>
      </c>
      <c r="E1502" s="350" t="s">
        <v>334</v>
      </c>
      <c r="F1502" s="351">
        <v>134</v>
      </c>
      <c r="G1502" s="350" t="s">
        <v>2082</v>
      </c>
      <c r="H1502" s="350" t="s">
        <v>122</v>
      </c>
      <c r="I1502" s="352" t="s">
        <v>854</v>
      </c>
      <c r="J1502" s="353" t="s">
        <v>577</v>
      </c>
      <c r="K1502" s="354" t="s">
        <v>578</v>
      </c>
      <c r="L1502" s="353">
        <v>163559230</v>
      </c>
      <c r="M1502" s="379">
        <v>44981</v>
      </c>
      <c r="N1502" s="70">
        <f t="shared" si="73"/>
        <v>2</v>
      </c>
      <c r="O1502" s="70">
        <f t="shared" si="74"/>
        <v>2</v>
      </c>
      <c r="P1502" s="135" t="str">
        <f t="shared" si="75"/>
        <v>Gastos_Gerais</v>
      </c>
    </row>
    <row r="1503" spans="1:16" ht="25.5" x14ac:dyDescent="0.2">
      <c r="A1503" s="363">
        <v>1500</v>
      </c>
      <c r="B1503" s="348">
        <v>44981</v>
      </c>
      <c r="C1503" s="623">
        <v>44958</v>
      </c>
      <c r="D1503" s="350" t="s">
        <v>96</v>
      </c>
      <c r="E1503" s="350" t="s">
        <v>179</v>
      </c>
      <c r="F1503" s="351">
        <v>101.93</v>
      </c>
      <c r="G1503" s="350" t="s">
        <v>595</v>
      </c>
      <c r="H1503" s="350" t="s">
        <v>129</v>
      </c>
      <c r="I1503" s="352" t="s">
        <v>928</v>
      </c>
      <c r="J1503" s="353" t="s">
        <v>577</v>
      </c>
      <c r="K1503" s="354" t="s">
        <v>578</v>
      </c>
      <c r="L1503" s="353">
        <v>163559230</v>
      </c>
      <c r="M1503" s="379">
        <v>44981</v>
      </c>
      <c r="N1503" s="70">
        <f t="shared" si="73"/>
        <v>2</v>
      </c>
      <c r="O1503" s="70">
        <f t="shared" si="74"/>
        <v>2</v>
      </c>
      <c r="P1503" s="135" t="str">
        <f t="shared" si="75"/>
        <v>Gastos_com_Pessoal</v>
      </c>
    </row>
    <row r="1504" spans="1:16" ht="25.5" x14ac:dyDescent="0.2">
      <c r="A1504" s="363">
        <v>1501</v>
      </c>
      <c r="B1504" s="348">
        <v>44981</v>
      </c>
      <c r="C1504" s="623">
        <v>44958</v>
      </c>
      <c r="D1504" s="350" t="s">
        <v>96</v>
      </c>
      <c r="E1504" s="350" t="s">
        <v>181</v>
      </c>
      <c r="F1504" s="351">
        <v>560.61</v>
      </c>
      <c r="G1504" s="350" t="s">
        <v>597</v>
      </c>
      <c r="H1504" s="350" t="s">
        <v>129</v>
      </c>
      <c r="I1504" s="352" t="s">
        <v>928</v>
      </c>
      <c r="J1504" s="353" t="s">
        <v>577</v>
      </c>
      <c r="K1504" s="354" t="s">
        <v>578</v>
      </c>
      <c r="L1504" s="353">
        <v>163559230</v>
      </c>
      <c r="M1504" s="379">
        <v>44981</v>
      </c>
      <c r="N1504" s="70">
        <f t="shared" si="73"/>
        <v>2</v>
      </c>
      <c r="O1504" s="70">
        <f t="shared" si="74"/>
        <v>2</v>
      </c>
      <c r="P1504" s="135" t="str">
        <f t="shared" si="75"/>
        <v>Gastos_com_Pessoal</v>
      </c>
    </row>
    <row r="1505" spans="1:16" ht="25.5" x14ac:dyDescent="0.2">
      <c r="A1505" s="363">
        <v>1502</v>
      </c>
      <c r="B1505" s="348">
        <v>44981</v>
      </c>
      <c r="C1505" s="623">
        <v>44958</v>
      </c>
      <c r="D1505" s="350" t="s">
        <v>96</v>
      </c>
      <c r="E1505" s="350" t="s">
        <v>183</v>
      </c>
      <c r="F1505" s="351">
        <v>186.87</v>
      </c>
      <c r="G1505" s="350" t="s">
        <v>598</v>
      </c>
      <c r="H1505" s="350" t="s">
        <v>129</v>
      </c>
      <c r="I1505" s="352" t="s">
        <v>928</v>
      </c>
      <c r="J1505" s="353" t="s">
        <v>577</v>
      </c>
      <c r="K1505" s="354" t="s">
        <v>578</v>
      </c>
      <c r="L1505" s="353">
        <v>163559230</v>
      </c>
      <c r="M1505" s="379">
        <v>44981</v>
      </c>
      <c r="N1505" s="70">
        <f t="shared" si="73"/>
        <v>2</v>
      </c>
      <c r="O1505" s="70">
        <f t="shared" si="74"/>
        <v>2</v>
      </c>
      <c r="P1505" s="135" t="str">
        <f t="shared" si="75"/>
        <v>Gastos_com_Pessoal</v>
      </c>
    </row>
    <row r="1506" spans="1:16" ht="36" x14ac:dyDescent="0.2">
      <c r="A1506" s="363">
        <v>1503</v>
      </c>
      <c r="B1506" s="348">
        <v>44981</v>
      </c>
      <c r="C1506" s="623">
        <v>44958</v>
      </c>
      <c r="D1506" s="350" t="s">
        <v>96</v>
      </c>
      <c r="E1506" s="350" t="s">
        <v>185</v>
      </c>
      <c r="F1506" s="351">
        <v>534.73</v>
      </c>
      <c r="G1506" s="350" t="s">
        <v>599</v>
      </c>
      <c r="H1506" s="350" t="s">
        <v>129</v>
      </c>
      <c r="I1506" s="352" t="s">
        <v>928</v>
      </c>
      <c r="J1506" s="353" t="s">
        <v>577</v>
      </c>
      <c r="K1506" s="354" t="s">
        <v>578</v>
      </c>
      <c r="L1506" s="353">
        <v>163559230</v>
      </c>
      <c r="M1506" s="379">
        <v>44981</v>
      </c>
      <c r="N1506" s="70">
        <f t="shared" si="73"/>
        <v>2</v>
      </c>
      <c r="O1506" s="70">
        <f t="shared" si="74"/>
        <v>2</v>
      </c>
      <c r="P1506" s="135" t="str">
        <f t="shared" si="75"/>
        <v>Gastos_com_Pessoal</v>
      </c>
    </row>
    <row r="1507" spans="1:16" x14ac:dyDescent="0.2">
      <c r="A1507" s="363">
        <v>1504</v>
      </c>
      <c r="B1507" s="348">
        <v>44984</v>
      </c>
      <c r="C1507" s="623">
        <v>44958</v>
      </c>
      <c r="D1507" s="350" t="s">
        <v>107</v>
      </c>
      <c r="E1507" s="350" t="s">
        <v>228</v>
      </c>
      <c r="F1507" s="351">
        <v>197.47</v>
      </c>
      <c r="G1507" s="350" t="s">
        <v>1296</v>
      </c>
      <c r="H1507" s="350" t="s">
        <v>125</v>
      </c>
      <c r="I1507" s="352" t="s">
        <v>1081</v>
      </c>
      <c r="J1507" s="353" t="s">
        <v>554</v>
      </c>
      <c r="K1507" s="354" t="s">
        <v>555</v>
      </c>
      <c r="L1507" s="353">
        <v>423809182</v>
      </c>
      <c r="M1507" s="379">
        <v>44984</v>
      </c>
      <c r="N1507" s="70">
        <f t="shared" si="73"/>
        <v>2</v>
      </c>
      <c r="O1507" s="70">
        <f t="shared" si="74"/>
        <v>2</v>
      </c>
      <c r="P1507" s="135" t="str">
        <f t="shared" si="75"/>
        <v>Gastos_Gerais</v>
      </c>
    </row>
    <row r="1508" spans="1:16" x14ac:dyDescent="0.2">
      <c r="A1508" s="363">
        <v>1505</v>
      </c>
      <c r="B1508" s="348">
        <v>44984</v>
      </c>
      <c r="C1508" s="623">
        <v>44958</v>
      </c>
      <c r="D1508" s="350" t="s">
        <v>107</v>
      </c>
      <c r="E1508" s="350" t="s">
        <v>294</v>
      </c>
      <c r="F1508" s="351">
        <v>28303.19</v>
      </c>
      <c r="G1508" s="350" t="s">
        <v>849</v>
      </c>
      <c r="H1508" s="350" t="s">
        <v>122</v>
      </c>
      <c r="I1508" s="352" t="s">
        <v>707</v>
      </c>
      <c r="J1508" s="353" t="s">
        <v>554</v>
      </c>
      <c r="K1508" s="354" t="s">
        <v>420</v>
      </c>
      <c r="L1508" s="353">
        <v>78</v>
      </c>
      <c r="M1508" s="379">
        <v>44974</v>
      </c>
      <c r="N1508" s="70">
        <f t="shared" si="73"/>
        <v>2</v>
      </c>
      <c r="O1508" s="70">
        <f t="shared" si="74"/>
        <v>2</v>
      </c>
      <c r="P1508" s="135" t="str">
        <f t="shared" si="75"/>
        <v>Gastos_Gerais</v>
      </c>
    </row>
    <row r="1509" spans="1:16" ht="36" x14ac:dyDescent="0.2">
      <c r="A1509" s="363">
        <v>1506</v>
      </c>
      <c r="B1509" s="359">
        <v>44984</v>
      </c>
      <c r="C1509" s="349">
        <v>44958</v>
      </c>
      <c r="D1509" s="352" t="s">
        <v>107</v>
      </c>
      <c r="E1509" s="352" t="s">
        <v>370</v>
      </c>
      <c r="F1509" s="361">
        <v>240</v>
      </c>
      <c r="G1509" s="350" t="s">
        <v>2083</v>
      </c>
      <c r="H1509" s="352" t="s">
        <v>124</v>
      </c>
      <c r="I1509" s="352" t="s">
        <v>1552</v>
      </c>
      <c r="J1509" s="353" t="s">
        <v>554</v>
      </c>
      <c r="K1509" s="354" t="s">
        <v>420</v>
      </c>
      <c r="L1509" s="353">
        <v>16079</v>
      </c>
      <c r="M1509" s="379">
        <v>44970</v>
      </c>
      <c r="N1509" s="70">
        <f t="shared" si="73"/>
        <v>2</v>
      </c>
      <c r="O1509" s="70">
        <f t="shared" si="74"/>
        <v>2</v>
      </c>
      <c r="P1509" s="135" t="str">
        <f t="shared" si="75"/>
        <v>Gastos_Gerais</v>
      </c>
    </row>
    <row r="1510" spans="1:16" ht="24" x14ac:dyDescent="0.2">
      <c r="A1510" s="363">
        <v>1507</v>
      </c>
      <c r="B1510" s="348">
        <v>44984</v>
      </c>
      <c r="C1510" s="623">
        <v>44958</v>
      </c>
      <c r="D1510" s="350" t="s">
        <v>107</v>
      </c>
      <c r="E1510" s="350" t="s">
        <v>310</v>
      </c>
      <c r="F1510" s="351">
        <v>80.8</v>
      </c>
      <c r="G1510" s="350" t="s">
        <v>1299</v>
      </c>
      <c r="H1510" s="350" t="s">
        <v>122</v>
      </c>
      <c r="I1510" s="352" t="s">
        <v>1729</v>
      </c>
      <c r="J1510" s="353" t="s">
        <v>554</v>
      </c>
      <c r="K1510" s="354" t="s">
        <v>420</v>
      </c>
      <c r="L1510" s="353">
        <v>6128</v>
      </c>
      <c r="M1510" s="379">
        <v>44973</v>
      </c>
      <c r="N1510" s="70">
        <f t="shared" si="73"/>
        <v>2</v>
      </c>
      <c r="O1510" s="70">
        <f t="shared" si="74"/>
        <v>2</v>
      </c>
      <c r="P1510" s="135" t="str">
        <f t="shared" si="75"/>
        <v>Gastos_Gerais</v>
      </c>
    </row>
    <row r="1511" spans="1:16" ht="24" x14ac:dyDescent="0.2">
      <c r="A1511" s="363">
        <v>1508</v>
      </c>
      <c r="B1511" s="348">
        <v>44984</v>
      </c>
      <c r="C1511" s="623">
        <v>44958</v>
      </c>
      <c r="D1511" s="350" t="s">
        <v>107</v>
      </c>
      <c r="E1511" s="350" t="s">
        <v>264</v>
      </c>
      <c r="F1511" s="351">
        <v>4402.2</v>
      </c>
      <c r="G1511" s="350" t="s">
        <v>2084</v>
      </c>
      <c r="H1511" s="350" t="s">
        <v>130</v>
      </c>
      <c r="I1511" s="352" t="s">
        <v>2085</v>
      </c>
      <c r="J1511" s="353" t="s">
        <v>554</v>
      </c>
      <c r="K1511" s="354" t="s">
        <v>420</v>
      </c>
      <c r="L1511" s="353">
        <v>1455</v>
      </c>
      <c r="M1511" s="379">
        <v>44980</v>
      </c>
      <c r="N1511" s="70">
        <f t="shared" si="73"/>
        <v>2</v>
      </c>
      <c r="O1511" s="70">
        <f t="shared" si="74"/>
        <v>2</v>
      </c>
      <c r="P1511" s="135" t="str">
        <f t="shared" si="75"/>
        <v>Gastos_Gerais</v>
      </c>
    </row>
    <row r="1512" spans="1:16" ht="24" x14ac:dyDescent="0.2">
      <c r="A1512" s="363">
        <v>1509</v>
      </c>
      <c r="B1512" s="348">
        <v>44984</v>
      </c>
      <c r="C1512" s="623">
        <v>44958</v>
      </c>
      <c r="D1512" s="350" t="s">
        <v>107</v>
      </c>
      <c r="E1512" s="350" t="s">
        <v>310</v>
      </c>
      <c r="F1512" s="351">
        <v>215</v>
      </c>
      <c r="G1512" s="350" t="s">
        <v>2086</v>
      </c>
      <c r="H1512" s="350" t="s">
        <v>122</v>
      </c>
      <c r="I1512" s="352" t="s">
        <v>1741</v>
      </c>
      <c r="J1512" s="353" t="s">
        <v>554</v>
      </c>
      <c r="K1512" s="354" t="s">
        <v>420</v>
      </c>
      <c r="L1512" s="353">
        <v>8465</v>
      </c>
      <c r="M1512" s="379">
        <v>44974</v>
      </c>
      <c r="N1512" s="70">
        <f t="shared" si="73"/>
        <v>2</v>
      </c>
      <c r="O1512" s="70">
        <f t="shared" si="74"/>
        <v>2</v>
      </c>
      <c r="P1512" s="135" t="str">
        <f t="shared" si="75"/>
        <v>Gastos_Gerais</v>
      </c>
    </row>
    <row r="1513" spans="1:16" ht="24" x14ac:dyDescent="0.2">
      <c r="A1513" s="363">
        <v>1510</v>
      </c>
      <c r="B1513" s="348">
        <v>44984</v>
      </c>
      <c r="C1513" s="623">
        <v>44958</v>
      </c>
      <c r="D1513" s="350" t="s">
        <v>107</v>
      </c>
      <c r="E1513" s="350" t="s">
        <v>262</v>
      </c>
      <c r="F1513" s="351">
        <v>95</v>
      </c>
      <c r="G1513" s="380" t="s">
        <v>2087</v>
      </c>
      <c r="H1513" s="350" t="s">
        <v>123</v>
      </c>
      <c r="I1513" s="352" t="s">
        <v>2088</v>
      </c>
      <c r="J1513" s="353" t="s">
        <v>559</v>
      </c>
      <c r="K1513" s="354" t="s">
        <v>420</v>
      </c>
      <c r="L1513" s="353">
        <v>2023162</v>
      </c>
      <c r="M1513" s="379">
        <v>44980</v>
      </c>
      <c r="N1513" s="70">
        <f t="shared" si="73"/>
        <v>2</v>
      </c>
      <c r="O1513" s="70">
        <f t="shared" si="74"/>
        <v>2</v>
      </c>
      <c r="P1513" s="135" t="str">
        <f t="shared" si="75"/>
        <v>Gastos_Gerais</v>
      </c>
    </row>
    <row r="1514" spans="1:16" ht="24" x14ac:dyDescent="0.2">
      <c r="A1514" s="363">
        <v>1511</v>
      </c>
      <c r="B1514" s="348">
        <v>44984</v>
      </c>
      <c r="C1514" s="623">
        <v>44958</v>
      </c>
      <c r="D1514" s="350" t="s">
        <v>107</v>
      </c>
      <c r="E1514" s="350" t="s">
        <v>262</v>
      </c>
      <c r="F1514" s="351">
        <v>104</v>
      </c>
      <c r="G1514" s="350" t="s">
        <v>2089</v>
      </c>
      <c r="H1514" s="350" t="s">
        <v>123</v>
      </c>
      <c r="I1514" s="352" t="s">
        <v>2088</v>
      </c>
      <c r="J1514" s="353" t="s">
        <v>559</v>
      </c>
      <c r="K1514" s="354" t="s">
        <v>420</v>
      </c>
      <c r="L1514" s="353">
        <v>60759</v>
      </c>
      <c r="M1514" s="379">
        <v>44980</v>
      </c>
      <c r="N1514" s="70">
        <f t="shared" si="73"/>
        <v>2</v>
      </c>
      <c r="O1514" s="70">
        <f t="shared" si="74"/>
        <v>2</v>
      </c>
      <c r="P1514" s="135" t="str">
        <f t="shared" si="75"/>
        <v>Gastos_Gerais</v>
      </c>
    </row>
    <row r="1515" spans="1:16" ht="24" x14ac:dyDescent="0.2">
      <c r="A1515" s="363">
        <v>1512</v>
      </c>
      <c r="B1515" s="348">
        <v>44984</v>
      </c>
      <c r="C1515" s="623">
        <v>44958</v>
      </c>
      <c r="D1515" s="350" t="s">
        <v>107</v>
      </c>
      <c r="E1515" s="350" t="s">
        <v>262</v>
      </c>
      <c r="F1515" s="351">
        <v>95</v>
      </c>
      <c r="G1515" s="350" t="s">
        <v>2087</v>
      </c>
      <c r="H1515" s="350" t="s">
        <v>123</v>
      </c>
      <c r="I1515" s="352" t="s">
        <v>2088</v>
      </c>
      <c r="J1515" s="353" t="s">
        <v>559</v>
      </c>
      <c r="K1515" s="354" t="s">
        <v>420</v>
      </c>
      <c r="L1515" s="353">
        <v>2023163</v>
      </c>
      <c r="M1515" s="379">
        <v>44980</v>
      </c>
      <c r="N1515" s="70">
        <f t="shared" si="73"/>
        <v>2</v>
      </c>
      <c r="O1515" s="70">
        <f t="shared" si="74"/>
        <v>2</v>
      </c>
      <c r="P1515" s="135" t="str">
        <f t="shared" si="75"/>
        <v>Gastos_Gerais</v>
      </c>
    </row>
    <row r="1516" spans="1:16" ht="24" x14ac:dyDescent="0.2">
      <c r="A1516" s="363">
        <v>1513</v>
      </c>
      <c r="B1516" s="348">
        <v>44984</v>
      </c>
      <c r="C1516" s="623">
        <v>44958</v>
      </c>
      <c r="D1516" s="350" t="s">
        <v>107</v>
      </c>
      <c r="E1516" s="350" t="s">
        <v>262</v>
      </c>
      <c r="F1516" s="351">
        <v>129</v>
      </c>
      <c r="G1516" s="350" t="s">
        <v>2089</v>
      </c>
      <c r="H1516" s="350" t="s">
        <v>123</v>
      </c>
      <c r="I1516" s="352" t="s">
        <v>2088</v>
      </c>
      <c r="J1516" s="353" t="s">
        <v>559</v>
      </c>
      <c r="K1516" s="354" t="s">
        <v>420</v>
      </c>
      <c r="L1516" s="353">
        <v>60760</v>
      </c>
      <c r="M1516" s="379">
        <v>44980</v>
      </c>
      <c r="N1516" s="70">
        <f t="shared" si="73"/>
        <v>2</v>
      </c>
      <c r="O1516" s="70">
        <f t="shared" si="74"/>
        <v>2</v>
      </c>
      <c r="P1516" s="135" t="str">
        <f t="shared" si="75"/>
        <v>Gastos_Gerais</v>
      </c>
    </row>
    <row r="1517" spans="1:16" ht="24" x14ac:dyDescent="0.2">
      <c r="A1517" s="363">
        <v>1514</v>
      </c>
      <c r="B1517" s="348">
        <v>44984</v>
      </c>
      <c r="C1517" s="623">
        <v>44958</v>
      </c>
      <c r="D1517" s="350" t="s">
        <v>107</v>
      </c>
      <c r="E1517" s="350" t="s">
        <v>318</v>
      </c>
      <c r="F1517" s="351">
        <v>2000</v>
      </c>
      <c r="G1517" s="350" t="s">
        <v>2090</v>
      </c>
      <c r="H1517" s="350" t="s">
        <v>120</v>
      </c>
      <c r="I1517" s="352" t="s">
        <v>2091</v>
      </c>
      <c r="J1517" s="353" t="s">
        <v>559</v>
      </c>
      <c r="K1517" s="354" t="s">
        <v>2092</v>
      </c>
      <c r="L1517" s="353">
        <v>18977</v>
      </c>
      <c r="M1517" s="379">
        <v>44981</v>
      </c>
      <c r="N1517" s="70">
        <f t="shared" si="73"/>
        <v>2</v>
      </c>
      <c r="O1517" s="70">
        <f t="shared" si="74"/>
        <v>2</v>
      </c>
      <c r="P1517" s="135" t="str">
        <f t="shared" si="75"/>
        <v>Gastos_Gerais</v>
      </c>
    </row>
    <row r="1518" spans="1:16" ht="24" x14ac:dyDescent="0.2">
      <c r="A1518" s="363">
        <v>1515</v>
      </c>
      <c r="B1518" s="348">
        <v>44984</v>
      </c>
      <c r="C1518" s="623">
        <v>44958</v>
      </c>
      <c r="D1518" s="350" t="s">
        <v>107</v>
      </c>
      <c r="E1518" s="352" t="s">
        <v>264</v>
      </c>
      <c r="F1518" s="383">
        <v>1948</v>
      </c>
      <c r="G1518" s="350" t="s">
        <v>2093</v>
      </c>
      <c r="H1518" s="350" t="s">
        <v>128</v>
      </c>
      <c r="I1518" s="352" t="s">
        <v>2094</v>
      </c>
      <c r="J1518" s="353" t="s">
        <v>559</v>
      </c>
      <c r="K1518" s="354" t="s">
        <v>420</v>
      </c>
      <c r="L1518" s="353">
        <v>4130</v>
      </c>
      <c r="M1518" s="379">
        <v>44981</v>
      </c>
      <c r="N1518" s="70">
        <f t="shared" si="73"/>
        <v>2</v>
      </c>
      <c r="O1518" s="70">
        <f t="shared" si="74"/>
        <v>2</v>
      </c>
      <c r="P1518" s="135" t="str">
        <f t="shared" si="75"/>
        <v>Gastos_Gerais</v>
      </c>
    </row>
    <row r="1519" spans="1:16" ht="24" x14ac:dyDescent="0.2">
      <c r="A1519" s="363">
        <v>1516</v>
      </c>
      <c r="B1519" s="348">
        <v>44984</v>
      </c>
      <c r="C1519" s="623">
        <v>44958</v>
      </c>
      <c r="D1519" s="350" t="s">
        <v>107</v>
      </c>
      <c r="E1519" s="350" t="s">
        <v>358</v>
      </c>
      <c r="F1519" s="351">
        <v>132.80000000000001</v>
      </c>
      <c r="G1519" s="350" t="s">
        <v>806</v>
      </c>
      <c r="H1519" s="350" t="s">
        <v>127</v>
      </c>
      <c r="I1519" s="352" t="s">
        <v>807</v>
      </c>
      <c r="J1519" s="353" t="s">
        <v>559</v>
      </c>
      <c r="K1519" s="354" t="s">
        <v>420</v>
      </c>
      <c r="L1519" s="353">
        <v>903</v>
      </c>
      <c r="M1519" s="379">
        <v>44984</v>
      </c>
      <c r="N1519" s="70">
        <f t="shared" si="73"/>
        <v>2</v>
      </c>
      <c r="O1519" s="70">
        <f t="shared" si="74"/>
        <v>2</v>
      </c>
      <c r="P1519" s="135" t="str">
        <f t="shared" si="75"/>
        <v>Gastos_Gerais</v>
      </c>
    </row>
    <row r="1520" spans="1:16" ht="24" x14ac:dyDescent="0.2">
      <c r="A1520" s="363">
        <v>1517</v>
      </c>
      <c r="B1520" s="348">
        <v>44984</v>
      </c>
      <c r="C1520" s="623">
        <v>44958</v>
      </c>
      <c r="D1520" s="350" t="s">
        <v>107</v>
      </c>
      <c r="E1520" s="350" t="s">
        <v>362</v>
      </c>
      <c r="F1520" s="351">
        <v>34.770000000000003</v>
      </c>
      <c r="G1520" s="350" t="s">
        <v>2095</v>
      </c>
      <c r="H1520" s="350" t="s">
        <v>127</v>
      </c>
      <c r="I1520" s="352" t="s">
        <v>1275</v>
      </c>
      <c r="J1520" s="353" t="s">
        <v>559</v>
      </c>
      <c r="K1520" s="354" t="s">
        <v>420</v>
      </c>
      <c r="L1520" s="353">
        <v>2023229</v>
      </c>
      <c r="M1520" s="379">
        <v>44981</v>
      </c>
      <c r="N1520" s="70">
        <f t="shared" si="73"/>
        <v>2</v>
      </c>
      <c r="O1520" s="70">
        <f t="shared" si="74"/>
        <v>2</v>
      </c>
      <c r="P1520" s="135" t="str">
        <f t="shared" si="75"/>
        <v>Gastos_Gerais</v>
      </c>
    </row>
    <row r="1521" spans="1:16" ht="24" x14ac:dyDescent="0.2">
      <c r="A1521" s="363">
        <v>1518</v>
      </c>
      <c r="B1521" s="348">
        <v>44984</v>
      </c>
      <c r="C1521" s="623">
        <v>44958</v>
      </c>
      <c r="D1521" s="350" t="s">
        <v>107</v>
      </c>
      <c r="E1521" s="350" t="s">
        <v>346</v>
      </c>
      <c r="F1521" s="351">
        <v>456.75</v>
      </c>
      <c r="G1521" s="350" t="s">
        <v>2096</v>
      </c>
      <c r="H1521" s="350" t="s">
        <v>128</v>
      </c>
      <c r="I1521" s="352" t="s">
        <v>1374</v>
      </c>
      <c r="J1521" s="353" t="s">
        <v>559</v>
      </c>
      <c r="K1521" s="354" t="s">
        <v>420</v>
      </c>
      <c r="L1521" s="353">
        <v>20236</v>
      </c>
      <c r="M1521" s="379">
        <v>44973</v>
      </c>
      <c r="N1521" s="70">
        <f t="shared" si="73"/>
        <v>2</v>
      </c>
      <c r="O1521" s="70">
        <f t="shared" si="74"/>
        <v>2</v>
      </c>
      <c r="P1521" s="135" t="str">
        <f t="shared" si="75"/>
        <v>Gastos_Gerais</v>
      </c>
    </row>
    <row r="1522" spans="1:16" ht="24" x14ac:dyDescent="0.2">
      <c r="A1522" s="363">
        <v>1519</v>
      </c>
      <c r="B1522" s="348">
        <v>44984</v>
      </c>
      <c r="C1522" s="623">
        <v>44958</v>
      </c>
      <c r="D1522" s="350" t="s">
        <v>107</v>
      </c>
      <c r="E1522" s="350" t="s">
        <v>346</v>
      </c>
      <c r="F1522" s="351">
        <v>1191.8900000000001</v>
      </c>
      <c r="G1522" s="350" t="s">
        <v>2097</v>
      </c>
      <c r="H1522" s="350" t="s">
        <v>128</v>
      </c>
      <c r="I1522" s="352" t="s">
        <v>1374</v>
      </c>
      <c r="J1522" s="353" t="s">
        <v>559</v>
      </c>
      <c r="K1522" s="354" t="s">
        <v>420</v>
      </c>
      <c r="L1522" s="353">
        <v>36969130</v>
      </c>
      <c r="M1522" s="379">
        <v>44953</v>
      </c>
      <c r="N1522" s="70">
        <f t="shared" si="73"/>
        <v>2</v>
      </c>
      <c r="O1522" s="70">
        <f t="shared" si="74"/>
        <v>2</v>
      </c>
      <c r="P1522" s="135" t="str">
        <f t="shared" si="75"/>
        <v>Gastos_Gerais</v>
      </c>
    </row>
    <row r="1523" spans="1:16" ht="48" x14ac:dyDescent="0.2">
      <c r="A1523" s="363">
        <v>1520</v>
      </c>
      <c r="B1523" s="348">
        <v>44984</v>
      </c>
      <c r="C1523" s="623">
        <v>44958</v>
      </c>
      <c r="D1523" s="350" t="s">
        <v>96</v>
      </c>
      <c r="E1523" s="350" t="s">
        <v>187</v>
      </c>
      <c r="F1523" s="351">
        <v>4471.46</v>
      </c>
      <c r="G1523" s="350" t="s">
        <v>1320</v>
      </c>
      <c r="H1523" s="350" t="s">
        <v>119</v>
      </c>
      <c r="I1523" s="352" t="s">
        <v>489</v>
      </c>
      <c r="J1523" s="353" t="s">
        <v>554</v>
      </c>
      <c r="K1523" s="354" t="s">
        <v>420</v>
      </c>
      <c r="L1523" s="353">
        <v>2023379</v>
      </c>
      <c r="M1523" s="379">
        <v>44963</v>
      </c>
      <c r="N1523" s="70">
        <f t="shared" si="73"/>
        <v>2</v>
      </c>
      <c r="O1523" s="70">
        <f t="shared" si="74"/>
        <v>2</v>
      </c>
      <c r="P1523" s="135" t="str">
        <f t="shared" si="75"/>
        <v>Gastos_com_Pessoal</v>
      </c>
    </row>
    <row r="1524" spans="1:16" ht="48" x14ac:dyDescent="0.2">
      <c r="A1524" s="363">
        <v>1521</v>
      </c>
      <c r="B1524" s="348">
        <v>44984</v>
      </c>
      <c r="C1524" s="623">
        <v>44958</v>
      </c>
      <c r="D1524" s="350" t="s">
        <v>96</v>
      </c>
      <c r="E1524" s="350" t="s">
        <v>187</v>
      </c>
      <c r="F1524" s="351">
        <v>2964.65</v>
      </c>
      <c r="G1524" s="350" t="s">
        <v>2098</v>
      </c>
      <c r="H1524" s="350" t="s">
        <v>119</v>
      </c>
      <c r="I1524" s="352" t="s">
        <v>489</v>
      </c>
      <c r="J1524" s="353" t="s">
        <v>554</v>
      </c>
      <c r="K1524" s="354" t="s">
        <v>420</v>
      </c>
      <c r="L1524" s="353">
        <v>2023380</v>
      </c>
      <c r="M1524" s="379">
        <v>44963</v>
      </c>
      <c r="N1524" s="70">
        <f t="shared" si="73"/>
        <v>2</v>
      </c>
      <c r="O1524" s="70">
        <f t="shared" si="74"/>
        <v>2</v>
      </c>
      <c r="P1524" s="135" t="str">
        <f t="shared" si="75"/>
        <v>Gastos_com_Pessoal</v>
      </c>
    </row>
    <row r="1525" spans="1:16" x14ac:dyDescent="0.2">
      <c r="A1525" s="363">
        <v>1522</v>
      </c>
      <c r="B1525" s="348">
        <v>44984</v>
      </c>
      <c r="C1525" s="623">
        <v>44958</v>
      </c>
      <c r="D1525" s="350" t="s">
        <v>107</v>
      </c>
      <c r="E1525" s="350" t="s">
        <v>294</v>
      </c>
      <c r="F1525" s="351">
        <v>23343.85</v>
      </c>
      <c r="G1525" s="350" t="s">
        <v>1229</v>
      </c>
      <c r="H1525" s="350" t="s">
        <v>128</v>
      </c>
      <c r="I1525" s="352" t="s">
        <v>679</v>
      </c>
      <c r="J1525" s="353" t="s">
        <v>554</v>
      </c>
      <c r="K1525" s="354" t="s">
        <v>420</v>
      </c>
      <c r="L1525" s="353">
        <v>229</v>
      </c>
      <c r="M1525" s="379">
        <v>44964</v>
      </c>
      <c r="N1525" s="70">
        <f t="shared" si="73"/>
        <v>2</v>
      </c>
      <c r="O1525" s="70">
        <f t="shared" si="74"/>
        <v>2</v>
      </c>
      <c r="P1525" s="135" t="str">
        <f t="shared" si="75"/>
        <v>Gastos_Gerais</v>
      </c>
    </row>
    <row r="1526" spans="1:16" ht="24" x14ac:dyDescent="0.2">
      <c r="A1526" s="363">
        <v>1523</v>
      </c>
      <c r="B1526" s="348">
        <v>44984</v>
      </c>
      <c r="C1526" s="623">
        <v>44958</v>
      </c>
      <c r="D1526" s="350" t="s">
        <v>107</v>
      </c>
      <c r="E1526" s="350" t="s">
        <v>334</v>
      </c>
      <c r="F1526" s="351">
        <v>13.8</v>
      </c>
      <c r="G1526" s="350" t="s">
        <v>2099</v>
      </c>
      <c r="H1526" s="350" t="s">
        <v>131</v>
      </c>
      <c r="I1526" s="352" t="s">
        <v>660</v>
      </c>
      <c r="J1526" s="353" t="s">
        <v>577</v>
      </c>
      <c r="K1526" s="354" t="s">
        <v>578</v>
      </c>
      <c r="L1526" s="353">
        <v>563819997</v>
      </c>
      <c r="M1526" s="379">
        <v>44984</v>
      </c>
      <c r="N1526" s="70">
        <f t="shared" si="73"/>
        <v>2</v>
      </c>
      <c r="O1526" s="70">
        <f t="shared" si="74"/>
        <v>2</v>
      </c>
      <c r="P1526" s="135" t="str">
        <f t="shared" si="75"/>
        <v>Gastos_Gerais</v>
      </c>
    </row>
    <row r="1527" spans="1:16" ht="36" x14ac:dyDescent="0.2">
      <c r="A1527" s="363">
        <v>1524</v>
      </c>
      <c r="B1527" s="348">
        <v>44984</v>
      </c>
      <c r="C1527" s="623">
        <v>44958</v>
      </c>
      <c r="D1527" s="350" t="s">
        <v>107</v>
      </c>
      <c r="E1527" s="350" t="s">
        <v>334</v>
      </c>
      <c r="F1527" s="351">
        <v>360</v>
      </c>
      <c r="G1527" s="350" t="s">
        <v>2100</v>
      </c>
      <c r="H1527" s="350" t="s">
        <v>128</v>
      </c>
      <c r="I1527" s="352" t="s">
        <v>2101</v>
      </c>
      <c r="J1527" s="353" t="s">
        <v>577</v>
      </c>
      <c r="K1527" s="354" t="s">
        <v>578</v>
      </c>
      <c r="L1527" s="353">
        <v>563819997</v>
      </c>
      <c r="M1527" s="379">
        <v>44984</v>
      </c>
      <c r="N1527" s="70">
        <f t="shared" si="73"/>
        <v>2</v>
      </c>
      <c r="O1527" s="70">
        <f t="shared" si="74"/>
        <v>2</v>
      </c>
      <c r="P1527" s="135" t="str">
        <f t="shared" si="75"/>
        <v>Gastos_Gerais</v>
      </c>
    </row>
    <row r="1528" spans="1:16" ht="24" x14ac:dyDescent="0.2">
      <c r="A1528" s="363">
        <v>1525</v>
      </c>
      <c r="B1528" s="348">
        <v>44984</v>
      </c>
      <c r="C1528" s="623">
        <v>44958</v>
      </c>
      <c r="D1528" s="350" t="s">
        <v>107</v>
      </c>
      <c r="E1528" s="350" t="s">
        <v>334</v>
      </c>
      <c r="F1528" s="351">
        <v>100</v>
      </c>
      <c r="G1528" s="350" t="s">
        <v>2102</v>
      </c>
      <c r="H1528" s="350" t="s">
        <v>130</v>
      </c>
      <c r="I1528" s="352" t="s">
        <v>1540</v>
      </c>
      <c r="J1528" s="353" t="s">
        <v>577</v>
      </c>
      <c r="K1528" s="354" t="s">
        <v>578</v>
      </c>
      <c r="L1528" s="353">
        <v>563819997</v>
      </c>
      <c r="M1528" s="379">
        <v>44984</v>
      </c>
      <c r="N1528" s="70">
        <f t="shared" si="73"/>
        <v>2</v>
      </c>
      <c r="O1528" s="70">
        <f t="shared" si="74"/>
        <v>2</v>
      </c>
      <c r="P1528" s="135" t="str">
        <f t="shared" si="75"/>
        <v>Gastos_Gerais</v>
      </c>
    </row>
    <row r="1529" spans="1:16" ht="36" x14ac:dyDescent="0.2">
      <c r="A1529" s="363">
        <v>1526</v>
      </c>
      <c r="B1529" s="348">
        <v>44984</v>
      </c>
      <c r="C1529" s="623">
        <v>44958</v>
      </c>
      <c r="D1529" s="350" t="s">
        <v>107</v>
      </c>
      <c r="E1529" s="350" t="s">
        <v>334</v>
      </c>
      <c r="F1529" s="351">
        <v>360</v>
      </c>
      <c r="G1529" s="350" t="s">
        <v>2103</v>
      </c>
      <c r="H1529" s="350" t="s">
        <v>128</v>
      </c>
      <c r="I1529" s="352" t="s">
        <v>2104</v>
      </c>
      <c r="J1529" s="353" t="s">
        <v>577</v>
      </c>
      <c r="K1529" s="354" t="s">
        <v>578</v>
      </c>
      <c r="L1529" s="353">
        <v>563819997</v>
      </c>
      <c r="M1529" s="379">
        <v>44984</v>
      </c>
      <c r="N1529" s="70">
        <f t="shared" si="73"/>
        <v>2</v>
      </c>
      <c r="O1529" s="70">
        <f t="shared" si="74"/>
        <v>2</v>
      </c>
      <c r="P1529" s="135" t="str">
        <f t="shared" si="75"/>
        <v>Gastos_Gerais</v>
      </c>
    </row>
    <row r="1530" spans="1:16" ht="36" x14ac:dyDescent="0.2">
      <c r="A1530" s="363">
        <v>1527</v>
      </c>
      <c r="B1530" s="348">
        <v>44984</v>
      </c>
      <c r="C1530" s="623">
        <v>44958</v>
      </c>
      <c r="D1530" s="350" t="s">
        <v>107</v>
      </c>
      <c r="E1530" s="350" t="s">
        <v>334</v>
      </c>
      <c r="F1530" s="351">
        <v>360</v>
      </c>
      <c r="G1530" s="350" t="s">
        <v>2105</v>
      </c>
      <c r="H1530" s="350" t="s">
        <v>128</v>
      </c>
      <c r="I1530" s="352" t="s">
        <v>974</v>
      </c>
      <c r="J1530" s="353" t="s">
        <v>577</v>
      </c>
      <c r="K1530" s="354" t="s">
        <v>578</v>
      </c>
      <c r="L1530" s="353">
        <v>563819997</v>
      </c>
      <c r="M1530" s="379">
        <v>44984</v>
      </c>
      <c r="N1530" s="70">
        <f t="shared" si="73"/>
        <v>2</v>
      </c>
      <c r="O1530" s="70">
        <f t="shared" si="74"/>
        <v>2</v>
      </c>
      <c r="P1530" s="135" t="str">
        <f t="shared" si="75"/>
        <v>Gastos_Gerais</v>
      </c>
    </row>
    <row r="1531" spans="1:16" ht="36" x14ac:dyDescent="0.2">
      <c r="A1531" s="363">
        <v>1528</v>
      </c>
      <c r="B1531" s="348">
        <v>44984</v>
      </c>
      <c r="C1531" s="623">
        <v>44958</v>
      </c>
      <c r="D1531" s="350" t="s">
        <v>107</v>
      </c>
      <c r="E1531" s="350" t="s">
        <v>332</v>
      </c>
      <c r="F1531" s="351">
        <v>120</v>
      </c>
      <c r="G1531" s="350" t="s">
        <v>2106</v>
      </c>
      <c r="H1531" s="350" t="s">
        <v>122</v>
      </c>
      <c r="I1531" s="352" t="s">
        <v>2107</v>
      </c>
      <c r="J1531" s="353" t="s">
        <v>577</v>
      </c>
      <c r="K1531" s="354" t="s">
        <v>578</v>
      </c>
      <c r="L1531" s="353">
        <v>563819997</v>
      </c>
      <c r="M1531" s="379">
        <v>44984</v>
      </c>
      <c r="N1531" s="70">
        <f t="shared" si="73"/>
        <v>2</v>
      </c>
      <c r="O1531" s="70">
        <f t="shared" si="74"/>
        <v>2</v>
      </c>
      <c r="P1531" s="135" t="str">
        <f t="shared" si="75"/>
        <v>Gastos_Gerais</v>
      </c>
    </row>
    <row r="1532" spans="1:16" ht="25.5" x14ac:dyDescent="0.2">
      <c r="A1532" s="363">
        <v>1529</v>
      </c>
      <c r="B1532" s="348">
        <v>44984</v>
      </c>
      <c r="C1532" s="623">
        <v>44958</v>
      </c>
      <c r="D1532" s="350" t="s">
        <v>96</v>
      </c>
      <c r="E1532" s="350" t="s">
        <v>183</v>
      </c>
      <c r="F1532" s="351">
        <v>3370.95</v>
      </c>
      <c r="G1532" s="350" t="s">
        <v>2108</v>
      </c>
      <c r="H1532" s="350" t="s">
        <v>120</v>
      </c>
      <c r="I1532" s="352" t="s">
        <v>1475</v>
      </c>
      <c r="J1532" s="353" t="s">
        <v>577</v>
      </c>
      <c r="K1532" s="354" t="s">
        <v>578</v>
      </c>
      <c r="L1532" s="353">
        <v>563819997</v>
      </c>
      <c r="M1532" s="379">
        <v>44984</v>
      </c>
      <c r="N1532" s="70">
        <f t="shared" si="73"/>
        <v>2</v>
      </c>
      <c r="O1532" s="70">
        <f t="shared" si="74"/>
        <v>2</v>
      </c>
      <c r="P1532" s="135" t="str">
        <f t="shared" si="75"/>
        <v>Gastos_com_Pessoal</v>
      </c>
    </row>
    <row r="1533" spans="1:16" ht="25.5" x14ac:dyDescent="0.2">
      <c r="A1533" s="363">
        <v>1530</v>
      </c>
      <c r="B1533" s="348">
        <v>44984</v>
      </c>
      <c r="C1533" s="623">
        <v>44958</v>
      </c>
      <c r="D1533" s="350" t="s">
        <v>96</v>
      </c>
      <c r="E1533" s="350" t="s">
        <v>181</v>
      </c>
      <c r="F1533" s="351">
        <v>7326.5</v>
      </c>
      <c r="G1533" s="350" t="s">
        <v>2109</v>
      </c>
      <c r="H1533" s="350" t="s">
        <v>120</v>
      </c>
      <c r="I1533" s="352" t="s">
        <v>1475</v>
      </c>
      <c r="J1533" s="353" t="s">
        <v>577</v>
      </c>
      <c r="K1533" s="354" t="s">
        <v>578</v>
      </c>
      <c r="L1533" s="353">
        <v>563819997</v>
      </c>
      <c r="M1533" s="379">
        <v>44984</v>
      </c>
      <c r="N1533" s="70">
        <f t="shared" si="73"/>
        <v>2</v>
      </c>
      <c r="O1533" s="70">
        <f t="shared" si="74"/>
        <v>2</v>
      </c>
      <c r="P1533" s="135" t="str">
        <f t="shared" si="75"/>
        <v>Gastos_com_Pessoal</v>
      </c>
    </row>
    <row r="1534" spans="1:16" ht="25.5" x14ac:dyDescent="0.2">
      <c r="A1534" s="363">
        <v>1531</v>
      </c>
      <c r="B1534" s="348">
        <v>44984</v>
      </c>
      <c r="C1534" s="623">
        <v>44958</v>
      </c>
      <c r="D1534" s="350" t="s">
        <v>96</v>
      </c>
      <c r="E1534" s="350" t="s">
        <v>183</v>
      </c>
      <c r="F1534" s="351">
        <v>925.52</v>
      </c>
      <c r="G1534" s="350" t="s">
        <v>2110</v>
      </c>
      <c r="H1534" s="350" t="s">
        <v>127</v>
      </c>
      <c r="I1534" s="352" t="s">
        <v>2111</v>
      </c>
      <c r="J1534" s="353" t="s">
        <v>577</v>
      </c>
      <c r="K1534" s="354" t="s">
        <v>578</v>
      </c>
      <c r="L1534" s="353">
        <v>563819997</v>
      </c>
      <c r="M1534" s="379">
        <v>44984</v>
      </c>
      <c r="N1534" s="70">
        <f t="shared" si="73"/>
        <v>2</v>
      </c>
      <c r="O1534" s="70">
        <f t="shared" si="74"/>
        <v>2</v>
      </c>
      <c r="P1534" s="135" t="str">
        <f t="shared" si="75"/>
        <v>Gastos_com_Pessoal</v>
      </c>
    </row>
    <row r="1535" spans="1:16" ht="25.5" x14ac:dyDescent="0.2">
      <c r="A1535" s="363">
        <v>1532</v>
      </c>
      <c r="B1535" s="348">
        <v>44984</v>
      </c>
      <c r="C1535" s="623">
        <v>44958</v>
      </c>
      <c r="D1535" s="350" t="s">
        <v>96</v>
      </c>
      <c r="E1535" s="350" t="s">
        <v>181</v>
      </c>
      <c r="F1535" s="351">
        <v>2632.82</v>
      </c>
      <c r="G1535" s="350" t="s">
        <v>2112</v>
      </c>
      <c r="H1535" s="350" t="s">
        <v>127</v>
      </c>
      <c r="I1535" s="352" t="s">
        <v>2111</v>
      </c>
      <c r="J1535" s="353" t="s">
        <v>577</v>
      </c>
      <c r="K1535" s="354" t="s">
        <v>578</v>
      </c>
      <c r="L1535" s="353">
        <v>563819997</v>
      </c>
      <c r="M1535" s="379">
        <v>44984</v>
      </c>
      <c r="N1535" s="70">
        <f t="shared" ref="N1535:N1599" si="76">IF(B1535=0,0,IF(YEAR(B1535)=$O$1,MONTH(B1535)-$N$1+1,(YEAR(B1535)-$O$1)*12-$N$1+1+MONTH(B1535)))</f>
        <v>2</v>
      </c>
      <c r="O1535" s="70">
        <f t="shared" ref="O1535:O1599" si="77">IF(C1535=0,0,IF(YEAR(C1535)=$O$1,MONTH(C1535)-$N$1+1,(YEAR(C1535)-$O$1)*12-$N$1+1+MONTH(C1535)))</f>
        <v>2</v>
      </c>
      <c r="P1535" s="135" t="str">
        <f t="shared" ref="P1535:P1599" si="78">SUBSTITUTE(D1535," ","_")</f>
        <v>Gastos_com_Pessoal</v>
      </c>
    </row>
    <row r="1536" spans="1:16" ht="25.5" x14ac:dyDescent="0.2">
      <c r="A1536" s="363">
        <v>1533</v>
      </c>
      <c r="B1536" s="348">
        <v>44984</v>
      </c>
      <c r="C1536" s="623">
        <v>44958</v>
      </c>
      <c r="D1536" s="350" t="s">
        <v>96</v>
      </c>
      <c r="E1536" s="350" t="s">
        <v>183</v>
      </c>
      <c r="F1536" s="383">
        <v>895.71</v>
      </c>
      <c r="G1536" s="350" t="s">
        <v>2113</v>
      </c>
      <c r="H1536" s="350" t="s">
        <v>128</v>
      </c>
      <c r="I1536" s="352" t="s">
        <v>2114</v>
      </c>
      <c r="J1536" s="353" t="s">
        <v>577</v>
      </c>
      <c r="K1536" s="354" t="s">
        <v>578</v>
      </c>
      <c r="L1536" s="353">
        <v>563819997</v>
      </c>
      <c r="M1536" s="379">
        <v>44984</v>
      </c>
      <c r="N1536" s="70">
        <f t="shared" si="76"/>
        <v>2</v>
      </c>
      <c r="O1536" s="70">
        <f t="shared" si="77"/>
        <v>2</v>
      </c>
      <c r="P1536" s="135" t="str">
        <f t="shared" si="78"/>
        <v>Gastos_com_Pessoal</v>
      </c>
    </row>
    <row r="1537" spans="1:16" ht="25.5" x14ac:dyDescent="0.2">
      <c r="A1537" s="363">
        <v>1534</v>
      </c>
      <c r="B1537" s="348">
        <v>44984</v>
      </c>
      <c r="C1537" s="623">
        <v>44958</v>
      </c>
      <c r="D1537" s="350" t="s">
        <v>96</v>
      </c>
      <c r="E1537" s="350" t="s">
        <v>181</v>
      </c>
      <c r="F1537" s="351">
        <v>2504.67</v>
      </c>
      <c r="G1537" s="350" t="s">
        <v>2115</v>
      </c>
      <c r="H1537" s="350" t="s">
        <v>128</v>
      </c>
      <c r="I1537" s="352" t="s">
        <v>2114</v>
      </c>
      <c r="J1537" s="353" t="s">
        <v>577</v>
      </c>
      <c r="K1537" s="354" t="s">
        <v>578</v>
      </c>
      <c r="L1537" s="353">
        <v>563819997</v>
      </c>
      <c r="M1537" s="379">
        <v>44984</v>
      </c>
      <c r="N1537" s="70">
        <f t="shared" si="76"/>
        <v>2</v>
      </c>
      <c r="O1537" s="70">
        <f t="shared" si="77"/>
        <v>2</v>
      </c>
      <c r="P1537" s="135" t="str">
        <f t="shared" si="78"/>
        <v>Gastos_com_Pessoal</v>
      </c>
    </row>
    <row r="1538" spans="1:16" s="320" customFormat="1" ht="25.5" x14ac:dyDescent="0.2">
      <c r="A1538" s="363">
        <v>1535</v>
      </c>
      <c r="B1538" s="381">
        <v>44984</v>
      </c>
      <c r="C1538" s="623">
        <v>44958</v>
      </c>
      <c r="D1538" s="380" t="s">
        <v>96</v>
      </c>
      <c r="E1538" s="380" t="s">
        <v>183</v>
      </c>
      <c r="F1538" s="383">
        <v>948.33</v>
      </c>
      <c r="G1538" s="350" t="s">
        <v>2116</v>
      </c>
      <c r="H1538" s="380" t="s">
        <v>127</v>
      </c>
      <c r="I1538" s="352" t="s">
        <v>2117</v>
      </c>
      <c r="J1538" s="353" t="s">
        <v>577</v>
      </c>
      <c r="K1538" s="354" t="s">
        <v>578</v>
      </c>
      <c r="L1538" s="353">
        <v>563819997</v>
      </c>
      <c r="M1538" s="379">
        <v>44984</v>
      </c>
      <c r="N1538" s="70">
        <f t="shared" si="76"/>
        <v>2</v>
      </c>
      <c r="O1538" s="70">
        <f t="shared" si="77"/>
        <v>2</v>
      </c>
      <c r="P1538" s="135" t="str">
        <f t="shared" si="78"/>
        <v>Gastos_com_Pessoal</v>
      </c>
    </row>
    <row r="1539" spans="1:16" ht="25.5" x14ac:dyDescent="0.2">
      <c r="A1539" s="363">
        <v>1536</v>
      </c>
      <c r="B1539" s="364">
        <v>44984</v>
      </c>
      <c r="C1539" s="623">
        <v>44958</v>
      </c>
      <c r="D1539" s="366" t="s">
        <v>96</v>
      </c>
      <c r="E1539" s="366" t="s">
        <v>181</v>
      </c>
      <c r="F1539" s="367">
        <v>2659.24</v>
      </c>
      <c r="G1539" s="368" t="s">
        <v>2118</v>
      </c>
      <c r="H1539" s="366" t="s">
        <v>127</v>
      </c>
      <c r="I1539" s="368" t="s">
        <v>2117</v>
      </c>
      <c r="J1539" s="369" t="s">
        <v>577</v>
      </c>
      <c r="K1539" s="370" t="s">
        <v>578</v>
      </c>
      <c r="L1539" s="369">
        <v>563819997</v>
      </c>
      <c r="M1539" s="630">
        <v>44984</v>
      </c>
      <c r="N1539" s="70">
        <f t="shared" si="76"/>
        <v>2</v>
      </c>
      <c r="O1539" s="70">
        <f t="shared" si="77"/>
        <v>2</v>
      </c>
      <c r="P1539" s="135" t="str">
        <f t="shared" si="78"/>
        <v>Gastos_com_Pessoal</v>
      </c>
    </row>
    <row r="1540" spans="1:16" ht="24" x14ac:dyDescent="0.2">
      <c r="A1540" s="363">
        <v>1537</v>
      </c>
      <c r="B1540" s="348">
        <v>44985</v>
      </c>
      <c r="C1540" s="623">
        <v>44958</v>
      </c>
      <c r="D1540" s="350" t="s">
        <v>107</v>
      </c>
      <c r="E1540" s="350" t="s">
        <v>224</v>
      </c>
      <c r="F1540" s="351">
        <v>20609.66</v>
      </c>
      <c r="G1540" s="352" t="s">
        <v>552</v>
      </c>
      <c r="H1540" s="350" t="s">
        <v>127</v>
      </c>
      <c r="I1540" s="352" t="s">
        <v>957</v>
      </c>
      <c r="J1540" s="354" t="s">
        <v>577</v>
      </c>
      <c r="K1540" s="354" t="s">
        <v>578</v>
      </c>
      <c r="L1540" s="353">
        <v>563819997</v>
      </c>
      <c r="M1540" s="379">
        <v>44984</v>
      </c>
      <c r="N1540" s="70">
        <f t="shared" si="76"/>
        <v>2</v>
      </c>
      <c r="O1540" s="70">
        <f t="shared" si="77"/>
        <v>2</v>
      </c>
      <c r="P1540" s="135" t="str">
        <f t="shared" si="78"/>
        <v>Gastos_Gerais</v>
      </c>
    </row>
    <row r="1541" spans="1:16" ht="25.5" x14ac:dyDescent="0.2">
      <c r="A1541" s="363">
        <v>1538</v>
      </c>
      <c r="B1541" s="348">
        <v>44985</v>
      </c>
      <c r="C1541" s="623">
        <v>44986</v>
      </c>
      <c r="D1541" s="350" t="s">
        <v>96</v>
      </c>
      <c r="E1541" s="350" t="s">
        <v>196</v>
      </c>
      <c r="F1541" s="351">
        <v>128</v>
      </c>
      <c r="G1541" s="350" t="s">
        <v>868</v>
      </c>
      <c r="H1541" s="350" t="s">
        <v>121</v>
      </c>
      <c r="I1541" s="352" t="s">
        <v>869</v>
      </c>
      <c r="J1541" s="353" t="s">
        <v>554</v>
      </c>
      <c r="K1541" s="354" t="s">
        <v>420</v>
      </c>
      <c r="L1541" s="353">
        <v>20234031</v>
      </c>
      <c r="M1541" s="379">
        <v>44986</v>
      </c>
      <c r="N1541" s="70">
        <f t="shared" si="76"/>
        <v>2</v>
      </c>
      <c r="O1541" s="70">
        <f t="shared" si="77"/>
        <v>3</v>
      </c>
      <c r="P1541" s="135" t="str">
        <f t="shared" si="78"/>
        <v>Gastos_com_Pessoal</v>
      </c>
    </row>
    <row r="1542" spans="1:16" ht="24" x14ac:dyDescent="0.2">
      <c r="A1542" s="363">
        <v>1539</v>
      </c>
      <c r="B1542" s="348">
        <v>44985</v>
      </c>
      <c r="C1542" s="623">
        <v>44958</v>
      </c>
      <c r="D1542" s="350" t="s">
        <v>107</v>
      </c>
      <c r="E1542" s="350" t="s">
        <v>290</v>
      </c>
      <c r="F1542" s="351">
        <v>1945.4</v>
      </c>
      <c r="G1542" s="350" t="s">
        <v>290</v>
      </c>
      <c r="H1542" s="350" t="s">
        <v>132</v>
      </c>
      <c r="I1542" s="352" t="s">
        <v>619</v>
      </c>
      <c r="J1542" s="353" t="s">
        <v>554</v>
      </c>
      <c r="K1542" s="354" t="s">
        <v>420</v>
      </c>
      <c r="L1542" s="353">
        <v>27283</v>
      </c>
      <c r="M1542" s="379">
        <v>44972</v>
      </c>
      <c r="N1542" s="70">
        <f t="shared" si="76"/>
        <v>2</v>
      </c>
      <c r="O1542" s="70">
        <f t="shared" si="77"/>
        <v>2</v>
      </c>
      <c r="P1542" s="135" t="str">
        <f t="shared" si="78"/>
        <v>Gastos_Gerais</v>
      </c>
    </row>
    <row r="1543" spans="1:16" ht="36" x14ac:dyDescent="0.2">
      <c r="A1543" s="363">
        <v>1540</v>
      </c>
      <c r="B1543" s="348">
        <v>44985</v>
      </c>
      <c r="C1543" s="623">
        <v>44958</v>
      </c>
      <c r="D1543" s="350" t="s">
        <v>107</v>
      </c>
      <c r="E1543" s="350" t="s">
        <v>334</v>
      </c>
      <c r="F1543" s="351">
        <v>250</v>
      </c>
      <c r="G1543" s="350" t="s">
        <v>2119</v>
      </c>
      <c r="H1543" s="350" t="s">
        <v>131</v>
      </c>
      <c r="I1543" s="352" t="s">
        <v>2120</v>
      </c>
      <c r="J1543" s="353" t="s">
        <v>554</v>
      </c>
      <c r="K1543" s="354" t="s">
        <v>420</v>
      </c>
      <c r="L1543" s="353">
        <v>2023181</v>
      </c>
      <c r="M1543" s="379">
        <v>44965</v>
      </c>
      <c r="N1543" s="70">
        <f t="shared" si="76"/>
        <v>2</v>
      </c>
      <c r="O1543" s="70">
        <f t="shared" si="77"/>
        <v>2</v>
      </c>
      <c r="P1543" s="135" t="str">
        <f t="shared" si="78"/>
        <v>Gastos_Gerais</v>
      </c>
    </row>
    <row r="1544" spans="1:16" ht="24" x14ac:dyDescent="0.2">
      <c r="A1544" s="363">
        <v>1541</v>
      </c>
      <c r="B1544" s="387">
        <v>44985</v>
      </c>
      <c r="C1544" s="626">
        <v>44958</v>
      </c>
      <c r="D1544" s="368" t="s">
        <v>107</v>
      </c>
      <c r="E1544" s="368" t="s">
        <v>360</v>
      </c>
      <c r="F1544" s="373">
        <v>2558.67</v>
      </c>
      <c r="G1544" s="368" t="s">
        <v>2121</v>
      </c>
      <c r="H1544" s="352" t="s">
        <v>127</v>
      </c>
      <c r="I1544" s="352" t="s">
        <v>2122</v>
      </c>
      <c r="J1544" s="353" t="s">
        <v>554</v>
      </c>
      <c r="K1544" s="354" t="s">
        <v>420</v>
      </c>
      <c r="L1544" s="353">
        <v>1239395</v>
      </c>
      <c r="M1544" s="379">
        <v>44958</v>
      </c>
      <c r="N1544" s="70">
        <f t="shared" si="76"/>
        <v>2</v>
      </c>
      <c r="O1544" s="70">
        <f t="shared" si="77"/>
        <v>2</v>
      </c>
      <c r="P1544" s="135" t="str">
        <f t="shared" si="78"/>
        <v>Gastos_Gerais</v>
      </c>
    </row>
    <row r="1545" spans="1:16" ht="24" x14ac:dyDescent="0.2">
      <c r="A1545" s="363">
        <v>1542</v>
      </c>
      <c r="B1545" s="348">
        <v>44985</v>
      </c>
      <c r="C1545" s="623">
        <v>44958</v>
      </c>
      <c r="D1545" s="350" t="s">
        <v>107</v>
      </c>
      <c r="E1545" s="350" t="s">
        <v>360</v>
      </c>
      <c r="F1545" s="351">
        <v>9.64</v>
      </c>
      <c r="G1545" s="350" t="s">
        <v>2123</v>
      </c>
      <c r="H1545" s="350" t="s">
        <v>127</v>
      </c>
      <c r="I1545" s="352" t="s">
        <v>2122</v>
      </c>
      <c r="J1545" s="353" t="s">
        <v>554</v>
      </c>
      <c r="K1545" s="354" t="s">
        <v>420</v>
      </c>
      <c r="L1545" s="353">
        <v>1239394</v>
      </c>
      <c r="M1545" s="379">
        <v>44958</v>
      </c>
      <c r="N1545" s="70">
        <f t="shared" si="76"/>
        <v>2</v>
      </c>
      <c r="O1545" s="70">
        <f t="shared" si="77"/>
        <v>2</v>
      </c>
      <c r="P1545" s="135" t="str">
        <f t="shared" si="78"/>
        <v>Gastos_Gerais</v>
      </c>
    </row>
    <row r="1546" spans="1:16" ht="24" x14ac:dyDescent="0.2">
      <c r="A1546" s="363">
        <v>1543</v>
      </c>
      <c r="B1546" s="348">
        <v>44985</v>
      </c>
      <c r="C1546" s="623">
        <v>44958</v>
      </c>
      <c r="D1546" s="350" t="s">
        <v>107</v>
      </c>
      <c r="E1546" s="350" t="s">
        <v>358</v>
      </c>
      <c r="F1546" s="351">
        <v>69.8</v>
      </c>
      <c r="G1546" s="350" t="s">
        <v>806</v>
      </c>
      <c r="H1546" s="350" t="s">
        <v>127</v>
      </c>
      <c r="I1546" s="352" t="s">
        <v>996</v>
      </c>
      <c r="J1546" s="353" t="s">
        <v>554</v>
      </c>
      <c r="K1546" s="354" t="s">
        <v>420</v>
      </c>
      <c r="L1546" s="353">
        <v>211355</v>
      </c>
      <c r="M1546" s="379">
        <v>44981</v>
      </c>
      <c r="N1546" s="70">
        <f t="shared" si="76"/>
        <v>2</v>
      </c>
      <c r="O1546" s="70">
        <f t="shared" si="77"/>
        <v>2</v>
      </c>
      <c r="P1546" s="135" t="str">
        <f t="shared" si="78"/>
        <v>Gastos_Gerais</v>
      </c>
    </row>
    <row r="1547" spans="1:16" ht="25.5" x14ac:dyDescent="0.2">
      <c r="A1547" s="363">
        <v>1544</v>
      </c>
      <c r="B1547" s="359">
        <v>44985</v>
      </c>
      <c r="C1547" s="349">
        <v>44986</v>
      </c>
      <c r="D1547" s="352" t="s">
        <v>96</v>
      </c>
      <c r="E1547" s="352" t="s">
        <v>196</v>
      </c>
      <c r="F1547" s="361">
        <v>1125.2</v>
      </c>
      <c r="G1547" s="352" t="s">
        <v>2124</v>
      </c>
      <c r="H1547" s="350" t="s">
        <v>119</v>
      </c>
      <c r="I1547" s="352" t="s">
        <v>745</v>
      </c>
      <c r="J1547" s="353" t="s">
        <v>559</v>
      </c>
      <c r="K1547" s="354" t="s">
        <v>736</v>
      </c>
      <c r="L1547" s="353">
        <v>5376</v>
      </c>
      <c r="M1547" s="624">
        <v>44985</v>
      </c>
      <c r="N1547" s="70">
        <f t="shared" si="76"/>
        <v>2</v>
      </c>
      <c r="O1547" s="70">
        <f t="shared" si="77"/>
        <v>3</v>
      </c>
      <c r="P1547" s="135" t="str">
        <f t="shared" si="78"/>
        <v>Gastos_com_Pessoal</v>
      </c>
    </row>
    <row r="1548" spans="1:16" ht="36" x14ac:dyDescent="0.2">
      <c r="A1548" s="363">
        <v>1545</v>
      </c>
      <c r="B1548" s="348">
        <v>44985</v>
      </c>
      <c r="C1548" s="623">
        <v>44986</v>
      </c>
      <c r="D1548" s="350" t="s">
        <v>96</v>
      </c>
      <c r="E1548" s="350" t="s">
        <v>196</v>
      </c>
      <c r="F1548" s="351">
        <v>1215</v>
      </c>
      <c r="G1548" s="350" t="s">
        <v>2125</v>
      </c>
      <c r="H1548" s="350" t="s">
        <v>119</v>
      </c>
      <c r="I1548" s="352" t="s">
        <v>735</v>
      </c>
      <c r="J1548" s="353" t="s">
        <v>559</v>
      </c>
      <c r="K1548" s="354" t="s">
        <v>736</v>
      </c>
      <c r="L1548" s="353">
        <v>88582</v>
      </c>
      <c r="M1548" s="379">
        <v>44987</v>
      </c>
      <c r="N1548" s="70">
        <f t="shared" si="76"/>
        <v>2</v>
      </c>
      <c r="O1548" s="70">
        <f t="shared" si="77"/>
        <v>3</v>
      </c>
      <c r="P1548" s="135" t="str">
        <f t="shared" si="78"/>
        <v>Gastos_com_Pessoal</v>
      </c>
    </row>
    <row r="1549" spans="1:16" ht="36" x14ac:dyDescent="0.2">
      <c r="A1549" s="363">
        <v>1546</v>
      </c>
      <c r="B1549" s="381">
        <v>44985</v>
      </c>
      <c r="C1549" s="433">
        <v>44958</v>
      </c>
      <c r="D1549" s="380" t="s">
        <v>109</v>
      </c>
      <c r="E1549" s="352" t="s">
        <v>401</v>
      </c>
      <c r="F1549" s="383">
        <v>250</v>
      </c>
      <c r="G1549" s="380" t="s">
        <v>2126</v>
      </c>
      <c r="H1549" s="380" t="s">
        <v>123</v>
      </c>
      <c r="I1549" s="380" t="s">
        <v>2127</v>
      </c>
      <c r="J1549" s="384" t="s">
        <v>559</v>
      </c>
      <c r="K1549" s="384" t="s">
        <v>420</v>
      </c>
      <c r="L1549" s="384">
        <v>290</v>
      </c>
      <c r="M1549" s="434">
        <v>44985</v>
      </c>
      <c r="N1549" s="70">
        <f t="shared" si="76"/>
        <v>2</v>
      </c>
      <c r="O1549" s="70">
        <f t="shared" si="77"/>
        <v>2</v>
      </c>
      <c r="P1549" s="135" t="str">
        <f t="shared" si="78"/>
        <v>Aquisição_de_Bens_Permanentes</v>
      </c>
    </row>
    <row r="1550" spans="1:16" ht="36" x14ac:dyDescent="0.2">
      <c r="A1550" s="363">
        <v>1547</v>
      </c>
      <c r="B1550" s="381">
        <v>44985</v>
      </c>
      <c r="C1550" s="433">
        <v>44958</v>
      </c>
      <c r="D1550" s="380" t="s">
        <v>107</v>
      </c>
      <c r="E1550" s="380" t="s">
        <v>346</v>
      </c>
      <c r="F1550" s="383">
        <v>44</v>
      </c>
      <c r="G1550" s="380" t="s">
        <v>2128</v>
      </c>
      <c r="H1550" s="380" t="s">
        <v>123</v>
      </c>
      <c r="I1550" s="380" t="s">
        <v>2127</v>
      </c>
      <c r="J1550" s="384" t="s">
        <v>559</v>
      </c>
      <c r="K1550" s="384" t="s">
        <v>420</v>
      </c>
      <c r="L1550" s="384">
        <v>290</v>
      </c>
      <c r="M1550" s="434">
        <v>44985</v>
      </c>
      <c r="N1550" s="70">
        <f t="shared" ref="N1550" si="79">IF(B1550=0,0,IF(YEAR(B1550)=$O$1,MONTH(B1550)-$N$1+1,(YEAR(B1550)-$O$1)*12-$N$1+1+MONTH(B1550)))</f>
        <v>2</v>
      </c>
      <c r="O1550" s="70">
        <f t="shared" ref="O1550" si="80">IF(C1550=0,0,IF(YEAR(C1550)=$O$1,MONTH(C1550)-$N$1+1,(YEAR(C1550)-$O$1)*12-$N$1+1+MONTH(C1550)))</f>
        <v>2</v>
      </c>
      <c r="P1550" s="135" t="str">
        <f t="shared" ref="P1550" si="81">SUBSTITUTE(D1550," ","_")</f>
        <v>Gastos_Gerais</v>
      </c>
    </row>
    <row r="1551" spans="1:16" ht="36" x14ac:dyDescent="0.2">
      <c r="A1551" s="363">
        <v>1548</v>
      </c>
      <c r="B1551" s="348">
        <v>44985</v>
      </c>
      <c r="C1551" s="623">
        <v>44958</v>
      </c>
      <c r="D1551" s="350" t="s">
        <v>96</v>
      </c>
      <c r="E1551" s="350" t="s">
        <v>185</v>
      </c>
      <c r="F1551" s="351">
        <v>137.80000000000001</v>
      </c>
      <c r="G1551" s="350" t="s">
        <v>599</v>
      </c>
      <c r="H1551" s="350" t="s">
        <v>130</v>
      </c>
      <c r="I1551" s="352" t="s">
        <v>1187</v>
      </c>
      <c r="J1551" s="353" t="s">
        <v>559</v>
      </c>
      <c r="K1551" s="354" t="s">
        <v>578</v>
      </c>
      <c r="L1551" s="353">
        <v>164003177</v>
      </c>
      <c r="M1551" s="379">
        <v>44985</v>
      </c>
      <c r="N1551" s="70">
        <f t="shared" si="76"/>
        <v>2</v>
      </c>
      <c r="O1551" s="70">
        <f t="shared" si="77"/>
        <v>2</v>
      </c>
      <c r="P1551" s="135" t="str">
        <f t="shared" si="78"/>
        <v>Gastos_com_Pessoal</v>
      </c>
    </row>
    <row r="1552" spans="1:16" ht="36" x14ac:dyDescent="0.2">
      <c r="A1552" s="363">
        <v>1549</v>
      </c>
      <c r="B1552" s="348">
        <v>44985</v>
      </c>
      <c r="C1552" s="623">
        <v>44958</v>
      </c>
      <c r="D1552" s="350" t="s">
        <v>107</v>
      </c>
      <c r="E1552" s="350" t="s">
        <v>334</v>
      </c>
      <c r="F1552" s="351">
        <v>40</v>
      </c>
      <c r="G1552" s="350" t="s">
        <v>2129</v>
      </c>
      <c r="H1552" s="350" t="s">
        <v>120</v>
      </c>
      <c r="I1552" s="352" t="s">
        <v>2130</v>
      </c>
      <c r="J1552" s="353" t="s">
        <v>559</v>
      </c>
      <c r="K1552" s="354" t="s">
        <v>559</v>
      </c>
      <c r="L1552" s="353" t="s">
        <v>515</v>
      </c>
      <c r="M1552" s="379">
        <v>44985</v>
      </c>
      <c r="N1552" s="70">
        <f t="shared" si="76"/>
        <v>2</v>
      </c>
      <c r="O1552" s="70">
        <f t="shared" si="77"/>
        <v>2</v>
      </c>
      <c r="P1552" s="135" t="str">
        <f t="shared" si="78"/>
        <v>Gastos_Gerais</v>
      </c>
    </row>
    <row r="1553" spans="1:16" ht="36" x14ac:dyDescent="0.2">
      <c r="A1553" s="363">
        <v>1550</v>
      </c>
      <c r="B1553" s="355">
        <v>44985</v>
      </c>
      <c r="C1553" s="623">
        <v>44958</v>
      </c>
      <c r="D1553" s="350" t="s">
        <v>93</v>
      </c>
      <c r="E1553" s="350" t="s">
        <v>93</v>
      </c>
      <c r="F1553" s="351">
        <v>185406.27</v>
      </c>
      <c r="G1553" s="350" t="s">
        <v>1413</v>
      </c>
      <c r="H1553" s="350" t="s">
        <v>119</v>
      </c>
      <c r="I1553" s="352" t="s">
        <v>513</v>
      </c>
      <c r="J1553" s="353" t="s">
        <v>515</v>
      </c>
      <c r="K1553" s="370" t="s">
        <v>825</v>
      </c>
      <c r="L1553" s="353" t="s">
        <v>515</v>
      </c>
      <c r="M1553" s="379">
        <v>44985</v>
      </c>
      <c r="N1553" s="70">
        <f t="shared" si="76"/>
        <v>2</v>
      </c>
      <c r="O1553" s="70">
        <f t="shared" si="77"/>
        <v>2</v>
      </c>
      <c r="P1553" s="135" t="str">
        <f t="shared" si="78"/>
        <v>Rendimentos_de_Aplicações_Fin.</v>
      </c>
    </row>
    <row r="1554" spans="1:16" ht="36" x14ac:dyDescent="0.2">
      <c r="A1554" s="363">
        <v>1551</v>
      </c>
      <c r="B1554" s="348">
        <v>44986</v>
      </c>
      <c r="C1554" s="623">
        <v>44986</v>
      </c>
      <c r="D1554" s="350" t="s">
        <v>109</v>
      </c>
      <c r="E1554" s="350" t="s">
        <v>377</v>
      </c>
      <c r="F1554" s="351">
        <v>328</v>
      </c>
      <c r="G1554" s="350" t="s">
        <v>2131</v>
      </c>
      <c r="H1554" s="350" t="s">
        <v>123</v>
      </c>
      <c r="I1554" s="352" t="s">
        <v>1418</v>
      </c>
      <c r="J1554" s="353" t="s">
        <v>554</v>
      </c>
      <c r="K1554" s="354" t="s">
        <v>420</v>
      </c>
      <c r="L1554" s="353">
        <v>354</v>
      </c>
      <c r="M1554" s="379">
        <v>44986</v>
      </c>
      <c r="N1554" s="70">
        <f t="shared" si="76"/>
        <v>3</v>
      </c>
      <c r="O1554" s="70">
        <f t="shared" si="77"/>
        <v>3</v>
      </c>
      <c r="P1554" s="135" t="str">
        <f t="shared" si="78"/>
        <v>Aquisição_de_Bens_Permanentes</v>
      </c>
    </row>
    <row r="1555" spans="1:16" ht="24" x14ac:dyDescent="0.2">
      <c r="A1555" s="363">
        <v>1552</v>
      </c>
      <c r="B1555" s="348">
        <v>44986</v>
      </c>
      <c r="C1555" s="623">
        <v>44986</v>
      </c>
      <c r="D1555" s="350" t="s">
        <v>107</v>
      </c>
      <c r="E1555" s="350" t="s">
        <v>358</v>
      </c>
      <c r="F1555" s="351">
        <v>79.599999999999994</v>
      </c>
      <c r="G1555" s="350" t="s">
        <v>2132</v>
      </c>
      <c r="H1555" s="350" t="s">
        <v>122</v>
      </c>
      <c r="I1555" s="352" t="s">
        <v>1052</v>
      </c>
      <c r="J1555" s="353" t="s">
        <v>554</v>
      </c>
      <c r="K1555" s="354" t="s">
        <v>420</v>
      </c>
      <c r="L1555" s="353">
        <v>10029</v>
      </c>
      <c r="M1555" s="379">
        <v>44986</v>
      </c>
      <c r="N1555" s="70">
        <f t="shared" si="76"/>
        <v>3</v>
      </c>
      <c r="O1555" s="70">
        <f t="shared" si="77"/>
        <v>3</v>
      </c>
      <c r="P1555" s="135" t="str">
        <f t="shared" si="78"/>
        <v>Gastos_Gerais</v>
      </c>
    </row>
    <row r="1556" spans="1:16" ht="24" x14ac:dyDescent="0.2">
      <c r="A1556" s="363">
        <v>1553</v>
      </c>
      <c r="B1556" s="348">
        <v>44986</v>
      </c>
      <c r="C1556" s="623">
        <v>44958</v>
      </c>
      <c r="D1556" s="350" t="s">
        <v>107</v>
      </c>
      <c r="E1556" s="350" t="s">
        <v>358</v>
      </c>
      <c r="F1556" s="351">
        <v>28.48</v>
      </c>
      <c r="G1556" s="350" t="s">
        <v>806</v>
      </c>
      <c r="H1556" s="350" t="s">
        <v>127</v>
      </c>
      <c r="I1556" s="352" t="s">
        <v>807</v>
      </c>
      <c r="J1556" s="353" t="s">
        <v>554</v>
      </c>
      <c r="K1556" s="354" t="s">
        <v>420</v>
      </c>
      <c r="L1556" s="353">
        <v>904</v>
      </c>
      <c r="M1556" s="379">
        <v>44984</v>
      </c>
      <c r="N1556" s="70">
        <f t="shared" si="76"/>
        <v>3</v>
      </c>
      <c r="O1556" s="70">
        <f t="shared" si="77"/>
        <v>2</v>
      </c>
      <c r="P1556" s="135" t="str">
        <f t="shared" si="78"/>
        <v>Gastos_Gerais</v>
      </c>
    </row>
    <row r="1557" spans="1:16" ht="24" x14ac:dyDescent="0.2">
      <c r="A1557" s="363">
        <v>1554</v>
      </c>
      <c r="B1557" s="348">
        <v>44986</v>
      </c>
      <c r="C1557" s="623">
        <v>44958</v>
      </c>
      <c r="D1557" s="350" t="s">
        <v>107</v>
      </c>
      <c r="E1557" s="350" t="s">
        <v>358</v>
      </c>
      <c r="F1557" s="351">
        <v>18.899999999999999</v>
      </c>
      <c r="G1557" s="350" t="s">
        <v>806</v>
      </c>
      <c r="H1557" s="350" t="s">
        <v>129</v>
      </c>
      <c r="I1557" s="352" t="s">
        <v>807</v>
      </c>
      <c r="J1557" s="353" t="s">
        <v>554</v>
      </c>
      <c r="K1557" s="354" t="s">
        <v>420</v>
      </c>
      <c r="L1557" s="353">
        <v>18.899999999999999</v>
      </c>
      <c r="M1557" s="379">
        <v>44984</v>
      </c>
      <c r="N1557" s="70">
        <f t="shared" si="76"/>
        <v>3</v>
      </c>
      <c r="O1557" s="70">
        <f t="shared" si="77"/>
        <v>2</v>
      </c>
      <c r="P1557" s="135" t="str">
        <f t="shared" si="78"/>
        <v>Gastos_Gerais</v>
      </c>
    </row>
    <row r="1558" spans="1:16" x14ac:dyDescent="0.2">
      <c r="A1558" s="363">
        <v>1555</v>
      </c>
      <c r="B1558" s="348">
        <v>44986</v>
      </c>
      <c r="C1558" s="623">
        <v>44958</v>
      </c>
      <c r="D1558" s="350" t="s">
        <v>107</v>
      </c>
      <c r="E1558" s="366" t="s">
        <v>222</v>
      </c>
      <c r="F1558" s="383">
        <v>248.06</v>
      </c>
      <c r="G1558" s="350" t="s">
        <v>557</v>
      </c>
      <c r="H1558" s="350" t="s">
        <v>132</v>
      </c>
      <c r="I1558" s="352" t="s">
        <v>558</v>
      </c>
      <c r="J1558" s="353" t="s">
        <v>554</v>
      </c>
      <c r="K1558" s="354" t="s">
        <v>420</v>
      </c>
      <c r="L1558" s="353">
        <v>9169634</v>
      </c>
      <c r="M1558" s="355">
        <v>44986</v>
      </c>
      <c r="N1558" s="70">
        <f t="shared" si="76"/>
        <v>3</v>
      </c>
      <c r="O1558" s="70">
        <f t="shared" si="77"/>
        <v>2</v>
      </c>
      <c r="P1558" s="135" t="str">
        <f t="shared" si="78"/>
        <v>Gastos_Gerais</v>
      </c>
    </row>
    <row r="1559" spans="1:16" ht="24" x14ac:dyDescent="0.2">
      <c r="A1559" s="363">
        <v>1556</v>
      </c>
      <c r="B1559" s="348">
        <v>44986</v>
      </c>
      <c r="C1559" s="623">
        <v>44986</v>
      </c>
      <c r="D1559" s="350" t="s">
        <v>107</v>
      </c>
      <c r="E1559" s="350" t="s">
        <v>334</v>
      </c>
      <c r="F1559" s="351">
        <v>240</v>
      </c>
      <c r="G1559" s="350" t="s">
        <v>2133</v>
      </c>
      <c r="H1559" s="350" t="s">
        <v>127</v>
      </c>
      <c r="I1559" s="352" t="s">
        <v>2134</v>
      </c>
      <c r="J1559" s="353" t="s">
        <v>577</v>
      </c>
      <c r="K1559" s="354" t="s">
        <v>578</v>
      </c>
      <c r="L1559" s="353">
        <v>164197209</v>
      </c>
      <c r="M1559" s="379">
        <v>44986</v>
      </c>
      <c r="N1559" s="70">
        <f t="shared" si="76"/>
        <v>3</v>
      </c>
      <c r="O1559" s="70">
        <f t="shared" si="77"/>
        <v>3</v>
      </c>
      <c r="P1559" s="135" t="str">
        <f t="shared" si="78"/>
        <v>Gastos_Gerais</v>
      </c>
    </row>
    <row r="1560" spans="1:16" ht="24" x14ac:dyDescent="0.2">
      <c r="A1560" s="363">
        <v>1557</v>
      </c>
      <c r="B1560" s="348">
        <v>44986</v>
      </c>
      <c r="C1560" s="623">
        <v>44986</v>
      </c>
      <c r="D1560" s="350" t="s">
        <v>107</v>
      </c>
      <c r="E1560" s="350" t="s">
        <v>334</v>
      </c>
      <c r="F1560" s="351">
        <v>240</v>
      </c>
      <c r="G1560" s="350" t="s">
        <v>2135</v>
      </c>
      <c r="H1560" s="350" t="s">
        <v>127</v>
      </c>
      <c r="I1560" s="352" t="s">
        <v>1584</v>
      </c>
      <c r="J1560" s="353" t="s">
        <v>577</v>
      </c>
      <c r="K1560" s="354" t="s">
        <v>578</v>
      </c>
      <c r="L1560" s="353">
        <v>164197209</v>
      </c>
      <c r="M1560" s="379">
        <v>44986</v>
      </c>
      <c r="N1560" s="70">
        <f t="shared" si="76"/>
        <v>3</v>
      </c>
      <c r="O1560" s="70">
        <f t="shared" si="77"/>
        <v>3</v>
      </c>
      <c r="P1560" s="135" t="str">
        <f t="shared" si="78"/>
        <v>Gastos_Gerais</v>
      </c>
    </row>
    <row r="1561" spans="1:16" ht="24" x14ac:dyDescent="0.2">
      <c r="A1561" s="363">
        <v>1558</v>
      </c>
      <c r="B1561" s="348">
        <v>44986</v>
      </c>
      <c r="C1561" s="623">
        <v>44986</v>
      </c>
      <c r="D1561" s="350" t="s">
        <v>107</v>
      </c>
      <c r="E1561" s="350" t="s">
        <v>334</v>
      </c>
      <c r="F1561" s="351">
        <v>240</v>
      </c>
      <c r="G1561" s="350" t="s">
        <v>1590</v>
      </c>
      <c r="H1561" s="350" t="s">
        <v>127</v>
      </c>
      <c r="I1561" s="352" t="s">
        <v>2136</v>
      </c>
      <c r="J1561" s="353" t="s">
        <v>577</v>
      </c>
      <c r="K1561" s="354" t="s">
        <v>578</v>
      </c>
      <c r="L1561" s="353">
        <v>164197209</v>
      </c>
      <c r="M1561" s="379">
        <v>44986</v>
      </c>
      <c r="N1561" s="70">
        <f t="shared" si="76"/>
        <v>3</v>
      </c>
      <c r="O1561" s="70">
        <f t="shared" si="77"/>
        <v>3</v>
      </c>
      <c r="P1561" s="135" t="str">
        <f t="shared" si="78"/>
        <v>Gastos_Gerais</v>
      </c>
    </row>
    <row r="1562" spans="1:16" ht="25.5" x14ac:dyDescent="0.2">
      <c r="A1562" s="363">
        <v>1559</v>
      </c>
      <c r="B1562" s="348">
        <v>44986</v>
      </c>
      <c r="C1562" s="623">
        <v>44986</v>
      </c>
      <c r="D1562" s="350" t="s">
        <v>96</v>
      </c>
      <c r="E1562" s="350" t="s">
        <v>179</v>
      </c>
      <c r="F1562" s="351">
        <v>783.86</v>
      </c>
      <c r="G1562" s="350" t="s">
        <v>595</v>
      </c>
      <c r="H1562" s="350" t="s">
        <v>132</v>
      </c>
      <c r="I1562" s="352" t="s">
        <v>2137</v>
      </c>
      <c r="J1562" s="353" t="s">
        <v>577</v>
      </c>
      <c r="K1562" s="354" t="s">
        <v>578</v>
      </c>
      <c r="L1562" s="353">
        <v>964260178</v>
      </c>
      <c r="M1562" s="379">
        <v>44986</v>
      </c>
      <c r="N1562" s="70">
        <f t="shared" si="76"/>
        <v>3</v>
      </c>
      <c r="O1562" s="70">
        <f t="shared" si="77"/>
        <v>3</v>
      </c>
      <c r="P1562" s="135" t="str">
        <f t="shared" si="78"/>
        <v>Gastos_com_Pessoal</v>
      </c>
    </row>
    <row r="1563" spans="1:16" ht="25.5" x14ac:dyDescent="0.2">
      <c r="A1563" s="363">
        <v>1560</v>
      </c>
      <c r="B1563" s="348">
        <v>44986</v>
      </c>
      <c r="C1563" s="623">
        <v>44986</v>
      </c>
      <c r="D1563" s="350" t="s">
        <v>96</v>
      </c>
      <c r="E1563" s="350" t="s">
        <v>181</v>
      </c>
      <c r="F1563" s="351">
        <v>1994.06</v>
      </c>
      <c r="G1563" s="350" t="s">
        <v>597</v>
      </c>
      <c r="H1563" s="350" t="s">
        <v>132</v>
      </c>
      <c r="I1563" s="352" t="s">
        <v>2137</v>
      </c>
      <c r="J1563" s="353" t="s">
        <v>577</v>
      </c>
      <c r="K1563" s="354" t="s">
        <v>578</v>
      </c>
      <c r="L1563" s="353">
        <v>964260178</v>
      </c>
      <c r="M1563" s="379">
        <v>44986</v>
      </c>
      <c r="N1563" s="70">
        <f t="shared" si="76"/>
        <v>3</v>
      </c>
      <c r="O1563" s="70">
        <f t="shared" si="77"/>
        <v>3</v>
      </c>
      <c r="P1563" s="135" t="str">
        <f t="shared" si="78"/>
        <v>Gastos_com_Pessoal</v>
      </c>
    </row>
    <row r="1564" spans="1:16" ht="25.5" x14ac:dyDescent="0.2">
      <c r="A1564" s="363">
        <v>1561</v>
      </c>
      <c r="B1564" s="348">
        <v>44986</v>
      </c>
      <c r="C1564" s="623">
        <v>44986</v>
      </c>
      <c r="D1564" s="350" t="s">
        <v>96</v>
      </c>
      <c r="E1564" s="350" t="s">
        <v>183</v>
      </c>
      <c r="F1564" s="351">
        <v>664.69</v>
      </c>
      <c r="G1564" s="350" t="s">
        <v>598</v>
      </c>
      <c r="H1564" s="350" t="s">
        <v>132</v>
      </c>
      <c r="I1564" s="352" t="s">
        <v>2137</v>
      </c>
      <c r="J1564" s="353" t="s">
        <v>577</v>
      </c>
      <c r="K1564" s="354" t="s">
        <v>578</v>
      </c>
      <c r="L1564" s="353">
        <v>964260178</v>
      </c>
      <c r="M1564" s="379">
        <v>44986</v>
      </c>
      <c r="N1564" s="70">
        <f t="shared" si="76"/>
        <v>3</v>
      </c>
      <c r="O1564" s="70">
        <f t="shared" si="77"/>
        <v>3</v>
      </c>
      <c r="P1564" s="135" t="str">
        <f t="shared" si="78"/>
        <v>Gastos_com_Pessoal</v>
      </c>
    </row>
    <row r="1565" spans="1:16" ht="36" x14ac:dyDescent="0.2">
      <c r="A1565" s="363">
        <v>1562</v>
      </c>
      <c r="B1565" s="348">
        <v>44986</v>
      </c>
      <c r="C1565" s="623">
        <v>44986</v>
      </c>
      <c r="D1565" s="350" t="s">
        <v>96</v>
      </c>
      <c r="E1565" s="350" t="s">
        <v>185</v>
      </c>
      <c r="F1565" s="351">
        <v>5424.14</v>
      </c>
      <c r="G1565" s="350" t="s">
        <v>599</v>
      </c>
      <c r="H1565" s="350" t="s">
        <v>132</v>
      </c>
      <c r="I1565" s="352" t="s">
        <v>2137</v>
      </c>
      <c r="J1565" s="353" t="s">
        <v>577</v>
      </c>
      <c r="K1565" s="354" t="s">
        <v>578</v>
      </c>
      <c r="L1565" s="353">
        <v>964260178</v>
      </c>
      <c r="M1565" s="379">
        <v>44986</v>
      </c>
      <c r="N1565" s="70">
        <f t="shared" si="76"/>
        <v>3</v>
      </c>
      <c r="O1565" s="70">
        <f t="shared" si="77"/>
        <v>3</v>
      </c>
      <c r="P1565" s="135" t="str">
        <f t="shared" si="78"/>
        <v>Gastos_com_Pessoal</v>
      </c>
    </row>
    <row r="1566" spans="1:16" ht="24" x14ac:dyDescent="0.2">
      <c r="A1566" s="363">
        <v>1563</v>
      </c>
      <c r="B1566" s="348">
        <v>44986</v>
      </c>
      <c r="C1566" s="623">
        <v>44986</v>
      </c>
      <c r="D1566" s="350" t="s">
        <v>107</v>
      </c>
      <c r="E1566" s="350" t="s">
        <v>334</v>
      </c>
      <c r="F1566" s="351">
        <v>180</v>
      </c>
      <c r="G1566" s="350" t="s">
        <v>2138</v>
      </c>
      <c r="H1566" s="350" t="s">
        <v>130</v>
      </c>
      <c r="I1566" s="352" t="s">
        <v>2139</v>
      </c>
      <c r="J1566" s="353" t="s">
        <v>577</v>
      </c>
      <c r="K1566" s="354" t="s">
        <v>578</v>
      </c>
      <c r="L1566" s="353">
        <v>964260178</v>
      </c>
      <c r="M1566" s="379">
        <v>44986</v>
      </c>
      <c r="N1566" s="70">
        <f t="shared" si="76"/>
        <v>3</v>
      </c>
      <c r="O1566" s="70">
        <f t="shared" si="77"/>
        <v>3</v>
      </c>
      <c r="P1566" s="135" t="str">
        <f t="shared" si="78"/>
        <v>Gastos_Gerais</v>
      </c>
    </row>
    <row r="1567" spans="1:16" ht="24" x14ac:dyDescent="0.2">
      <c r="A1567" s="363">
        <v>1564</v>
      </c>
      <c r="B1567" s="348">
        <v>44986</v>
      </c>
      <c r="C1567" s="623">
        <v>44986</v>
      </c>
      <c r="D1567" s="350" t="s">
        <v>107</v>
      </c>
      <c r="E1567" s="350" t="s">
        <v>334</v>
      </c>
      <c r="F1567" s="351">
        <v>60</v>
      </c>
      <c r="G1567" s="350" t="s">
        <v>1537</v>
      </c>
      <c r="H1567" s="350" t="s">
        <v>123</v>
      </c>
      <c r="I1567" s="352" t="s">
        <v>1538</v>
      </c>
      <c r="J1567" s="353" t="s">
        <v>577</v>
      </c>
      <c r="K1567" s="354" t="s">
        <v>578</v>
      </c>
      <c r="L1567" s="353">
        <v>964260178</v>
      </c>
      <c r="M1567" s="379">
        <v>44986</v>
      </c>
      <c r="N1567" s="70">
        <f t="shared" si="76"/>
        <v>3</v>
      </c>
      <c r="O1567" s="70">
        <f t="shared" si="77"/>
        <v>3</v>
      </c>
      <c r="P1567" s="135" t="str">
        <f t="shared" si="78"/>
        <v>Gastos_Gerais</v>
      </c>
    </row>
    <row r="1568" spans="1:16" ht="24" x14ac:dyDescent="0.2">
      <c r="A1568" s="363">
        <v>1565</v>
      </c>
      <c r="B1568" s="348">
        <v>44986</v>
      </c>
      <c r="C1568" s="623">
        <v>44986</v>
      </c>
      <c r="D1568" s="350" t="s">
        <v>107</v>
      </c>
      <c r="E1568" s="350" t="s">
        <v>334</v>
      </c>
      <c r="F1568" s="351">
        <v>60</v>
      </c>
      <c r="G1568" s="350" t="s">
        <v>2140</v>
      </c>
      <c r="H1568" s="350" t="s">
        <v>123</v>
      </c>
      <c r="I1568" s="352" t="s">
        <v>2141</v>
      </c>
      <c r="J1568" s="353" t="s">
        <v>577</v>
      </c>
      <c r="K1568" s="354" t="s">
        <v>578</v>
      </c>
      <c r="L1568" s="353">
        <v>964260178</v>
      </c>
      <c r="M1568" s="379">
        <v>44986</v>
      </c>
      <c r="N1568" s="70">
        <f t="shared" si="76"/>
        <v>3</v>
      </c>
      <c r="O1568" s="70">
        <f t="shared" si="77"/>
        <v>3</v>
      </c>
      <c r="P1568" s="135" t="str">
        <f t="shared" si="78"/>
        <v>Gastos_Gerais</v>
      </c>
    </row>
    <row r="1569" spans="1:16" ht="24" x14ac:dyDescent="0.2">
      <c r="A1569" s="363">
        <v>1566</v>
      </c>
      <c r="B1569" s="348">
        <v>44986</v>
      </c>
      <c r="C1569" s="623">
        <v>44986</v>
      </c>
      <c r="D1569" s="350" t="s">
        <v>107</v>
      </c>
      <c r="E1569" s="350" t="s">
        <v>334</v>
      </c>
      <c r="F1569" s="351">
        <v>180</v>
      </c>
      <c r="G1569" s="350" t="s">
        <v>2142</v>
      </c>
      <c r="H1569" s="350" t="s">
        <v>130</v>
      </c>
      <c r="I1569" s="352" t="s">
        <v>2143</v>
      </c>
      <c r="J1569" s="353" t="s">
        <v>577</v>
      </c>
      <c r="K1569" s="354" t="s">
        <v>578</v>
      </c>
      <c r="L1569" s="353">
        <v>964260178</v>
      </c>
      <c r="M1569" s="379">
        <v>44986</v>
      </c>
      <c r="N1569" s="70">
        <f t="shared" si="76"/>
        <v>3</v>
      </c>
      <c r="O1569" s="70">
        <f t="shared" si="77"/>
        <v>3</v>
      </c>
      <c r="P1569" s="135" t="str">
        <f t="shared" si="78"/>
        <v>Gastos_Gerais</v>
      </c>
    </row>
    <row r="1570" spans="1:16" ht="24" x14ac:dyDescent="0.2">
      <c r="A1570" s="363">
        <v>1567</v>
      </c>
      <c r="B1570" s="348">
        <v>44986</v>
      </c>
      <c r="C1570" s="623">
        <v>44986</v>
      </c>
      <c r="D1570" s="350" t="s">
        <v>107</v>
      </c>
      <c r="E1570" s="350" t="s">
        <v>334</v>
      </c>
      <c r="F1570" s="351">
        <v>180</v>
      </c>
      <c r="G1570" s="350" t="s">
        <v>2144</v>
      </c>
      <c r="H1570" s="350" t="s">
        <v>130</v>
      </c>
      <c r="I1570" s="352" t="s">
        <v>1771</v>
      </c>
      <c r="J1570" s="353" t="s">
        <v>577</v>
      </c>
      <c r="K1570" s="354" t="s">
        <v>578</v>
      </c>
      <c r="L1570" s="353">
        <v>964260178</v>
      </c>
      <c r="M1570" s="379">
        <v>44986</v>
      </c>
      <c r="N1570" s="70">
        <f t="shared" si="76"/>
        <v>3</v>
      </c>
      <c r="O1570" s="70">
        <f t="shared" si="77"/>
        <v>3</v>
      </c>
      <c r="P1570" s="135" t="str">
        <f t="shared" si="78"/>
        <v>Gastos_Gerais</v>
      </c>
    </row>
    <row r="1571" spans="1:16" ht="36" x14ac:dyDescent="0.2">
      <c r="A1571" s="363">
        <v>1568</v>
      </c>
      <c r="B1571" s="348">
        <v>44986</v>
      </c>
      <c r="C1571" s="623">
        <v>44986</v>
      </c>
      <c r="D1571" s="350" t="s">
        <v>107</v>
      </c>
      <c r="E1571" s="350" t="s">
        <v>334</v>
      </c>
      <c r="F1571" s="351">
        <v>60</v>
      </c>
      <c r="G1571" s="350" t="s">
        <v>2145</v>
      </c>
      <c r="H1571" s="350" t="s">
        <v>121</v>
      </c>
      <c r="I1571" s="352" t="s">
        <v>2146</v>
      </c>
      <c r="J1571" s="353" t="s">
        <v>577</v>
      </c>
      <c r="K1571" s="354" t="s">
        <v>578</v>
      </c>
      <c r="L1571" s="353">
        <v>964260178</v>
      </c>
      <c r="M1571" s="379">
        <v>44986</v>
      </c>
      <c r="N1571" s="70">
        <f t="shared" si="76"/>
        <v>3</v>
      </c>
      <c r="O1571" s="70">
        <f t="shared" si="77"/>
        <v>3</v>
      </c>
      <c r="P1571" s="135" t="str">
        <f t="shared" si="78"/>
        <v>Gastos_Gerais</v>
      </c>
    </row>
    <row r="1572" spans="1:16" ht="24" x14ac:dyDescent="0.2">
      <c r="A1572" s="363">
        <v>1569</v>
      </c>
      <c r="B1572" s="348">
        <v>44986</v>
      </c>
      <c r="C1572" s="623">
        <v>44986</v>
      </c>
      <c r="D1572" s="350" t="s">
        <v>107</v>
      </c>
      <c r="E1572" s="350" t="s">
        <v>334</v>
      </c>
      <c r="F1572" s="351">
        <v>60</v>
      </c>
      <c r="G1572" s="350" t="s">
        <v>2147</v>
      </c>
      <c r="H1572" s="350" t="s">
        <v>121</v>
      </c>
      <c r="I1572" s="352" t="s">
        <v>2148</v>
      </c>
      <c r="J1572" s="353" t="s">
        <v>577</v>
      </c>
      <c r="K1572" s="354" t="s">
        <v>578</v>
      </c>
      <c r="L1572" s="353">
        <v>964260178</v>
      </c>
      <c r="M1572" s="379">
        <v>44986</v>
      </c>
      <c r="N1572" s="70">
        <f t="shared" si="76"/>
        <v>3</v>
      </c>
      <c r="O1572" s="70">
        <f t="shared" si="77"/>
        <v>3</v>
      </c>
      <c r="P1572" s="135" t="str">
        <f t="shared" si="78"/>
        <v>Gastos_Gerais</v>
      </c>
    </row>
    <row r="1573" spans="1:16" ht="25.5" x14ac:dyDescent="0.2">
      <c r="A1573" s="363">
        <v>1570</v>
      </c>
      <c r="B1573" s="355">
        <v>44986</v>
      </c>
      <c r="C1573" s="623">
        <v>44986</v>
      </c>
      <c r="D1573" s="350" t="s">
        <v>96</v>
      </c>
      <c r="E1573" s="350" t="s">
        <v>177</v>
      </c>
      <c r="F1573" s="351">
        <v>1335.07</v>
      </c>
      <c r="G1573" s="352" t="s">
        <v>604</v>
      </c>
      <c r="H1573" s="350" t="s">
        <v>132</v>
      </c>
      <c r="I1573" s="352" t="s">
        <v>2137</v>
      </c>
      <c r="J1573" s="353" t="s">
        <v>605</v>
      </c>
      <c r="K1573" s="354" t="s">
        <v>606</v>
      </c>
      <c r="L1573" s="353" t="s">
        <v>2149</v>
      </c>
      <c r="M1573" s="379">
        <v>44986</v>
      </c>
      <c r="N1573" s="70">
        <f t="shared" si="76"/>
        <v>3</v>
      </c>
      <c r="O1573" s="70">
        <f t="shared" si="77"/>
        <v>3</v>
      </c>
      <c r="P1573" s="135" t="str">
        <f t="shared" si="78"/>
        <v>Gastos_com_Pessoal</v>
      </c>
    </row>
    <row r="1574" spans="1:16" x14ac:dyDescent="0.2">
      <c r="A1574" s="363">
        <v>1571</v>
      </c>
      <c r="B1574" s="348">
        <v>44987</v>
      </c>
      <c r="C1574" s="623">
        <v>44958</v>
      </c>
      <c r="D1574" s="350" t="s">
        <v>107</v>
      </c>
      <c r="E1574" s="350" t="s">
        <v>310</v>
      </c>
      <c r="F1574" s="383">
        <v>894</v>
      </c>
      <c r="G1574" s="350" t="s">
        <v>2150</v>
      </c>
      <c r="H1574" s="350" t="s">
        <v>131</v>
      </c>
      <c r="I1574" s="352" t="s">
        <v>2151</v>
      </c>
      <c r="J1574" s="353" t="s">
        <v>559</v>
      </c>
      <c r="K1574" s="354" t="s">
        <v>420</v>
      </c>
      <c r="L1574" s="353">
        <v>588</v>
      </c>
      <c r="M1574" s="379">
        <v>44984</v>
      </c>
      <c r="N1574" s="70">
        <f t="shared" si="76"/>
        <v>3</v>
      </c>
      <c r="O1574" s="70">
        <f t="shared" si="77"/>
        <v>2</v>
      </c>
      <c r="P1574" s="135" t="str">
        <f t="shared" si="78"/>
        <v>Gastos_Gerais</v>
      </c>
    </row>
    <row r="1575" spans="1:16" ht="36" x14ac:dyDescent="0.2">
      <c r="A1575" s="363">
        <v>1572</v>
      </c>
      <c r="B1575" s="348">
        <v>44987</v>
      </c>
      <c r="C1575" s="623">
        <v>44986</v>
      </c>
      <c r="D1575" s="350" t="s">
        <v>107</v>
      </c>
      <c r="E1575" s="350" t="s">
        <v>310</v>
      </c>
      <c r="F1575" s="351">
        <v>328</v>
      </c>
      <c r="G1575" s="350" t="s">
        <v>2152</v>
      </c>
      <c r="H1575" s="350" t="s">
        <v>125</v>
      </c>
      <c r="I1575" s="352" t="s">
        <v>1724</v>
      </c>
      <c r="J1575" s="353" t="s">
        <v>559</v>
      </c>
      <c r="K1575" s="354" t="s">
        <v>420</v>
      </c>
      <c r="L1575" s="353">
        <v>164</v>
      </c>
      <c r="M1575" s="379">
        <v>44987</v>
      </c>
      <c r="N1575" s="70">
        <f t="shared" si="76"/>
        <v>3</v>
      </c>
      <c r="O1575" s="70">
        <f t="shared" si="77"/>
        <v>3</v>
      </c>
      <c r="P1575" s="135" t="str">
        <f t="shared" si="78"/>
        <v>Gastos_Gerais</v>
      </c>
    </row>
    <row r="1576" spans="1:16" ht="60" x14ac:dyDescent="0.2">
      <c r="A1576" s="363">
        <v>1573</v>
      </c>
      <c r="B1576" s="348">
        <v>44987</v>
      </c>
      <c r="C1576" s="623">
        <v>44958</v>
      </c>
      <c r="D1576" s="350" t="s">
        <v>107</v>
      </c>
      <c r="E1576" s="350" t="s">
        <v>370</v>
      </c>
      <c r="F1576" s="383">
        <v>309</v>
      </c>
      <c r="G1576" s="350" t="s">
        <v>2153</v>
      </c>
      <c r="H1576" s="350" t="s">
        <v>125</v>
      </c>
      <c r="I1576" s="352" t="s">
        <v>1136</v>
      </c>
      <c r="J1576" s="353" t="s">
        <v>554</v>
      </c>
      <c r="K1576" s="354" t="s">
        <v>420</v>
      </c>
      <c r="L1576" s="353">
        <v>36633</v>
      </c>
      <c r="M1576" s="379">
        <v>44980</v>
      </c>
      <c r="N1576" s="70">
        <f t="shared" si="76"/>
        <v>3</v>
      </c>
      <c r="O1576" s="70">
        <f t="shared" si="77"/>
        <v>2</v>
      </c>
      <c r="P1576" s="135" t="str">
        <f t="shared" si="78"/>
        <v>Gastos_Gerais</v>
      </c>
    </row>
    <row r="1577" spans="1:16" ht="25.5" x14ac:dyDescent="0.2">
      <c r="A1577" s="363">
        <v>1574</v>
      </c>
      <c r="B1577" s="348">
        <v>44987</v>
      </c>
      <c r="C1577" s="623">
        <v>44986</v>
      </c>
      <c r="D1577" s="350" t="s">
        <v>96</v>
      </c>
      <c r="E1577" s="350" t="s">
        <v>196</v>
      </c>
      <c r="F1577" s="351">
        <v>128</v>
      </c>
      <c r="G1577" s="352" t="s">
        <v>868</v>
      </c>
      <c r="H1577" s="350" t="s">
        <v>121</v>
      </c>
      <c r="I1577" s="352" t="s">
        <v>869</v>
      </c>
      <c r="J1577" s="353" t="s">
        <v>554</v>
      </c>
      <c r="K1577" s="354" t="s">
        <v>420</v>
      </c>
      <c r="L1577" s="353">
        <v>20234694</v>
      </c>
      <c r="M1577" s="379">
        <v>44995</v>
      </c>
      <c r="N1577" s="70">
        <f t="shared" si="76"/>
        <v>3</v>
      </c>
      <c r="O1577" s="70">
        <f t="shared" si="77"/>
        <v>3</v>
      </c>
      <c r="P1577" s="135" t="str">
        <f t="shared" si="78"/>
        <v>Gastos_com_Pessoal</v>
      </c>
    </row>
    <row r="1578" spans="1:16" ht="24" x14ac:dyDescent="0.2">
      <c r="A1578" s="363">
        <v>1575</v>
      </c>
      <c r="B1578" s="348">
        <v>44987</v>
      </c>
      <c r="C1578" s="623">
        <v>44958</v>
      </c>
      <c r="D1578" s="350" t="s">
        <v>107</v>
      </c>
      <c r="E1578" s="350" t="s">
        <v>252</v>
      </c>
      <c r="F1578" s="351">
        <v>1100</v>
      </c>
      <c r="G1578" s="350" t="s">
        <v>2154</v>
      </c>
      <c r="H1578" s="350" t="s">
        <v>124</v>
      </c>
      <c r="I1578" s="352" t="s">
        <v>461</v>
      </c>
      <c r="J1578" s="353" t="s">
        <v>554</v>
      </c>
      <c r="K1578" s="354" t="s">
        <v>420</v>
      </c>
      <c r="L1578" s="353">
        <v>20185</v>
      </c>
      <c r="M1578" s="379">
        <v>44985</v>
      </c>
      <c r="N1578" s="70">
        <f t="shared" si="76"/>
        <v>3</v>
      </c>
      <c r="O1578" s="70">
        <f t="shared" si="77"/>
        <v>2</v>
      </c>
      <c r="P1578" s="135" t="str">
        <f t="shared" si="78"/>
        <v>Gastos_Gerais</v>
      </c>
    </row>
    <row r="1579" spans="1:16" ht="24" x14ac:dyDescent="0.2">
      <c r="A1579" s="363">
        <v>1576</v>
      </c>
      <c r="B1579" s="348">
        <v>44987</v>
      </c>
      <c r="C1579" s="623">
        <v>44958</v>
      </c>
      <c r="D1579" s="350" t="s">
        <v>107</v>
      </c>
      <c r="E1579" s="350" t="s">
        <v>298</v>
      </c>
      <c r="F1579" s="351">
        <v>570</v>
      </c>
      <c r="G1579" s="350" t="s">
        <v>2155</v>
      </c>
      <c r="H1579" s="350" t="s">
        <v>132</v>
      </c>
      <c r="I1579" s="352" t="s">
        <v>1139</v>
      </c>
      <c r="J1579" s="353" t="s">
        <v>554</v>
      </c>
      <c r="K1579" s="354" t="s">
        <v>420</v>
      </c>
      <c r="L1579" s="353">
        <v>37375516</v>
      </c>
      <c r="M1579" s="379">
        <v>44981</v>
      </c>
      <c r="N1579" s="70">
        <f t="shared" si="76"/>
        <v>3</v>
      </c>
      <c r="O1579" s="70">
        <f t="shared" si="77"/>
        <v>2</v>
      </c>
      <c r="P1579" s="135" t="str">
        <f t="shared" si="78"/>
        <v>Gastos_Gerais</v>
      </c>
    </row>
    <row r="1580" spans="1:16" ht="24" x14ac:dyDescent="0.2">
      <c r="A1580" s="363">
        <v>1577</v>
      </c>
      <c r="B1580" s="348">
        <v>44987</v>
      </c>
      <c r="C1580" s="623">
        <v>44958</v>
      </c>
      <c r="D1580" s="350" t="s">
        <v>107</v>
      </c>
      <c r="E1580" s="350" t="s">
        <v>346</v>
      </c>
      <c r="F1580" s="351">
        <v>439</v>
      </c>
      <c r="G1580" s="350" t="s">
        <v>2156</v>
      </c>
      <c r="H1580" s="350" t="s">
        <v>131</v>
      </c>
      <c r="I1580" s="352" t="s">
        <v>2157</v>
      </c>
      <c r="J1580" s="353" t="s">
        <v>554</v>
      </c>
      <c r="K1580" s="354" t="s">
        <v>420</v>
      </c>
      <c r="L1580" s="353">
        <v>607</v>
      </c>
      <c r="M1580" s="379">
        <v>44981</v>
      </c>
      <c r="N1580" s="70">
        <f t="shared" si="76"/>
        <v>3</v>
      </c>
      <c r="O1580" s="70">
        <f t="shared" si="77"/>
        <v>2</v>
      </c>
      <c r="P1580" s="135" t="str">
        <f t="shared" si="78"/>
        <v>Gastos_Gerais</v>
      </c>
    </row>
    <row r="1581" spans="1:16" ht="24" x14ac:dyDescent="0.2">
      <c r="A1581" s="363">
        <v>1578</v>
      </c>
      <c r="B1581" s="348">
        <v>44987</v>
      </c>
      <c r="C1581" s="623">
        <v>44958</v>
      </c>
      <c r="D1581" s="350" t="s">
        <v>107</v>
      </c>
      <c r="E1581" s="350" t="s">
        <v>290</v>
      </c>
      <c r="F1581" s="383">
        <v>672.3</v>
      </c>
      <c r="G1581" s="350" t="s">
        <v>290</v>
      </c>
      <c r="H1581" s="350" t="s">
        <v>124</v>
      </c>
      <c r="I1581" s="352" t="s">
        <v>619</v>
      </c>
      <c r="J1581" s="353" t="s">
        <v>554</v>
      </c>
      <c r="K1581" s="354" t="s">
        <v>420</v>
      </c>
      <c r="L1581" s="353">
        <v>27295</v>
      </c>
      <c r="M1581" s="379">
        <v>44974</v>
      </c>
      <c r="N1581" s="70">
        <f t="shared" si="76"/>
        <v>3</v>
      </c>
      <c r="O1581" s="70">
        <f t="shared" si="77"/>
        <v>2</v>
      </c>
      <c r="P1581" s="135" t="str">
        <f t="shared" si="78"/>
        <v>Gastos_Gerais</v>
      </c>
    </row>
    <row r="1582" spans="1:16" ht="36" x14ac:dyDescent="0.2">
      <c r="A1582" s="363">
        <v>1579</v>
      </c>
      <c r="B1582" s="348">
        <v>44987</v>
      </c>
      <c r="C1582" s="623">
        <v>44958</v>
      </c>
      <c r="D1582" s="350" t="s">
        <v>109</v>
      </c>
      <c r="E1582" s="350" t="s">
        <v>377</v>
      </c>
      <c r="F1582" s="351">
        <v>2073.4499999999998</v>
      </c>
      <c r="G1582" s="350" t="s">
        <v>2158</v>
      </c>
      <c r="H1582" s="350" t="s">
        <v>124</v>
      </c>
      <c r="I1582" s="352" t="s">
        <v>461</v>
      </c>
      <c r="J1582" s="353" t="s">
        <v>554</v>
      </c>
      <c r="K1582" s="354" t="s">
        <v>420</v>
      </c>
      <c r="L1582" s="353">
        <v>100157</v>
      </c>
      <c r="M1582" s="379">
        <v>44983</v>
      </c>
      <c r="N1582" s="70">
        <f t="shared" si="76"/>
        <v>3</v>
      </c>
      <c r="O1582" s="70">
        <f t="shared" si="77"/>
        <v>2</v>
      </c>
      <c r="P1582" s="135" t="str">
        <f t="shared" si="78"/>
        <v>Aquisição_de_Bens_Permanentes</v>
      </c>
    </row>
    <row r="1583" spans="1:16" ht="25.5" x14ac:dyDescent="0.2">
      <c r="A1583" s="363">
        <v>1580</v>
      </c>
      <c r="B1583" s="348">
        <v>44987</v>
      </c>
      <c r="C1583" s="623">
        <v>44986</v>
      </c>
      <c r="D1583" s="350" t="s">
        <v>96</v>
      </c>
      <c r="E1583" s="350" t="s">
        <v>183</v>
      </c>
      <c r="F1583" s="351">
        <v>609.53</v>
      </c>
      <c r="G1583" s="350" t="s">
        <v>2159</v>
      </c>
      <c r="H1583" s="350" t="s">
        <v>120</v>
      </c>
      <c r="I1583" s="352" t="s">
        <v>2160</v>
      </c>
      <c r="J1583" s="353" t="s">
        <v>577</v>
      </c>
      <c r="K1583" s="354" t="s">
        <v>578</v>
      </c>
      <c r="L1583" s="353">
        <v>364476798</v>
      </c>
      <c r="M1583" s="379">
        <v>44987</v>
      </c>
      <c r="N1583" s="70">
        <f t="shared" si="76"/>
        <v>3</v>
      </c>
      <c r="O1583" s="70">
        <f t="shared" si="77"/>
        <v>3</v>
      </c>
      <c r="P1583" s="135" t="str">
        <f t="shared" si="78"/>
        <v>Gastos_com_Pessoal</v>
      </c>
    </row>
    <row r="1584" spans="1:16" ht="25.5" x14ac:dyDescent="0.2">
      <c r="A1584" s="363">
        <v>1581</v>
      </c>
      <c r="B1584" s="348">
        <v>44987</v>
      </c>
      <c r="C1584" s="623">
        <v>44986</v>
      </c>
      <c r="D1584" s="350" t="s">
        <v>96</v>
      </c>
      <c r="E1584" s="350" t="s">
        <v>181</v>
      </c>
      <c r="F1584" s="351">
        <v>1788.63</v>
      </c>
      <c r="G1584" s="350" t="s">
        <v>2161</v>
      </c>
      <c r="H1584" s="350" t="s">
        <v>120</v>
      </c>
      <c r="I1584" s="352" t="s">
        <v>2160</v>
      </c>
      <c r="J1584" s="353" t="s">
        <v>577</v>
      </c>
      <c r="K1584" s="354" t="s">
        <v>578</v>
      </c>
      <c r="L1584" s="353">
        <v>364476798</v>
      </c>
      <c r="M1584" s="379">
        <v>44987</v>
      </c>
      <c r="N1584" s="70">
        <f t="shared" si="76"/>
        <v>3</v>
      </c>
      <c r="O1584" s="70">
        <f t="shared" si="77"/>
        <v>3</v>
      </c>
      <c r="P1584" s="135" t="str">
        <f t="shared" si="78"/>
        <v>Gastos_com_Pessoal</v>
      </c>
    </row>
    <row r="1585" spans="1:16" ht="25.5" x14ac:dyDescent="0.2">
      <c r="A1585" s="363">
        <v>1582</v>
      </c>
      <c r="B1585" s="348">
        <v>44987</v>
      </c>
      <c r="C1585" s="623">
        <v>44986</v>
      </c>
      <c r="D1585" s="350" t="s">
        <v>96</v>
      </c>
      <c r="E1585" s="350" t="s">
        <v>183</v>
      </c>
      <c r="F1585" s="351">
        <v>727.31</v>
      </c>
      <c r="G1585" s="350" t="s">
        <v>2162</v>
      </c>
      <c r="H1585" s="350" t="s">
        <v>122</v>
      </c>
      <c r="I1585" s="352" t="s">
        <v>2163</v>
      </c>
      <c r="J1585" s="353" t="s">
        <v>577</v>
      </c>
      <c r="K1585" s="354" t="s">
        <v>578</v>
      </c>
      <c r="L1585" s="353">
        <v>364476798</v>
      </c>
      <c r="M1585" s="379">
        <v>44987</v>
      </c>
      <c r="N1585" s="70">
        <f t="shared" si="76"/>
        <v>3</v>
      </c>
      <c r="O1585" s="70">
        <f t="shared" si="77"/>
        <v>3</v>
      </c>
      <c r="P1585" s="135" t="str">
        <f t="shared" si="78"/>
        <v>Gastos_com_Pessoal</v>
      </c>
    </row>
    <row r="1586" spans="1:16" ht="25.5" x14ac:dyDescent="0.2">
      <c r="A1586" s="363">
        <v>1583</v>
      </c>
      <c r="B1586" s="348">
        <v>44987</v>
      </c>
      <c r="C1586" s="623">
        <v>44986</v>
      </c>
      <c r="D1586" s="350" t="s">
        <v>96</v>
      </c>
      <c r="E1586" s="350" t="s">
        <v>181</v>
      </c>
      <c r="F1586" s="351">
        <v>2100.48</v>
      </c>
      <c r="G1586" s="350" t="s">
        <v>2164</v>
      </c>
      <c r="H1586" s="350" t="s">
        <v>122</v>
      </c>
      <c r="I1586" s="352" t="s">
        <v>2163</v>
      </c>
      <c r="J1586" s="353" t="s">
        <v>577</v>
      </c>
      <c r="K1586" s="354" t="s">
        <v>578</v>
      </c>
      <c r="L1586" s="353">
        <v>364476798</v>
      </c>
      <c r="M1586" s="379">
        <v>44987</v>
      </c>
      <c r="N1586" s="70">
        <f t="shared" si="76"/>
        <v>3</v>
      </c>
      <c r="O1586" s="70">
        <f t="shared" si="77"/>
        <v>3</v>
      </c>
      <c r="P1586" s="135" t="str">
        <f t="shared" si="78"/>
        <v>Gastos_com_Pessoal</v>
      </c>
    </row>
    <row r="1587" spans="1:16" ht="25.5" x14ac:dyDescent="0.2">
      <c r="A1587" s="363">
        <v>1584</v>
      </c>
      <c r="B1587" s="348">
        <v>44987</v>
      </c>
      <c r="C1587" s="623">
        <v>44986</v>
      </c>
      <c r="D1587" s="350" t="s">
        <v>96</v>
      </c>
      <c r="E1587" s="350" t="s">
        <v>183</v>
      </c>
      <c r="F1587" s="351">
        <v>1023</v>
      </c>
      <c r="G1587" s="350" t="s">
        <v>2165</v>
      </c>
      <c r="H1587" s="350" t="s">
        <v>121</v>
      </c>
      <c r="I1587" s="352" t="s">
        <v>2166</v>
      </c>
      <c r="J1587" s="353" t="s">
        <v>577</v>
      </c>
      <c r="K1587" s="354" t="s">
        <v>578</v>
      </c>
      <c r="L1587" s="353">
        <v>364476798</v>
      </c>
      <c r="M1587" s="379">
        <v>44987</v>
      </c>
      <c r="N1587" s="70">
        <f t="shared" si="76"/>
        <v>3</v>
      </c>
      <c r="O1587" s="70">
        <f t="shared" si="77"/>
        <v>3</v>
      </c>
      <c r="P1587" s="135" t="str">
        <f t="shared" si="78"/>
        <v>Gastos_com_Pessoal</v>
      </c>
    </row>
    <row r="1588" spans="1:16" ht="25.5" x14ac:dyDescent="0.2">
      <c r="A1588" s="363">
        <v>1585</v>
      </c>
      <c r="B1588" s="348">
        <v>44987</v>
      </c>
      <c r="C1588" s="623">
        <v>44986</v>
      </c>
      <c r="D1588" s="350" t="s">
        <v>96</v>
      </c>
      <c r="E1588" s="350" t="s">
        <v>181</v>
      </c>
      <c r="F1588" s="351">
        <v>2784.28</v>
      </c>
      <c r="G1588" s="350" t="s">
        <v>2167</v>
      </c>
      <c r="H1588" s="350" t="s">
        <v>121</v>
      </c>
      <c r="I1588" s="352" t="s">
        <v>2166</v>
      </c>
      <c r="J1588" s="353" t="s">
        <v>577</v>
      </c>
      <c r="K1588" s="354" t="s">
        <v>578</v>
      </c>
      <c r="L1588" s="353">
        <v>364476798</v>
      </c>
      <c r="M1588" s="379">
        <v>44987</v>
      </c>
      <c r="N1588" s="70">
        <f t="shared" si="76"/>
        <v>3</v>
      </c>
      <c r="O1588" s="70">
        <f t="shared" si="77"/>
        <v>3</v>
      </c>
      <c r="P1588" s="135" t="str">
        <f t="shared" si="78"/>
        <v>Gastos_com_Pessoal</v>
      </c>
    </row>
    <row r="1589" spans="1:16" ht="25.5" x14ac:dyDescent="0.2">
      <c r="A1589" s="363">
        <v>1586</v>
      </c>
      <c r="B1589" s="348">
        <v>44987</v>
      </c>
      <c r="C1589" s="623">
        <v>44986</v>
      </c>
      <c r="D1589" s="350" t="s">
        <v>96</v>
      </c>
      <c r="E1589" s="350" t="s">
        <v>183</v>
      </c>
      <c r="F1589" s="351">
        <v>609.53</v>
      </c>
      <c r="G1589" s="350" t="s">
        <v>2168</v>
      </c>
      <c r="H1589" s="350" t="s">
        <v>120</v>
      </c>
      <c r="I1589" s="352" t="s">
        <v>2169</v>
      </c>
      <c r="J1589" s="353" t="s">
        <v>577</v>
      </c>
      <c r="K1589" s="354" t="s">
        <v>578</v>
      </c>
      <c r="L1589" s="353">
        <v>364476798</v>
      </c>
      <c r="M1589" s="379">
        <v>44987</v>
      </c>
      <c r="N1589" s="70">
        <f t="shared" si="76"/>
        <v>3</v>
      </c>
      <c r="O1589" s="70">
        <f t="shared" si="77"/>
        <v>3</v>
      </c>
      <c r="P1589" s="135" t="str">
        <f t="shared" si="78"/>
        <v>Gastos_com_Pessoal</v>
      </c>
    </row>
    <row r="1590" spans="1:16" ht="25.5" x14ac:dyDescent="0.2">
      <c r="A1590" s="363">
        <v>1587</v>
      </c>
      <c r="B1590" s="348">
        <v>44987</v>
      </c>
      <c r="C1590" s="623">
        <v>44986</v>
      </c>
      <c r="D1590" s="350" t="s">
        <v>96</v>
      </c>
      <c r="E1590" s="350" t="s">
        <v>181</v>
      </c>
      <c r="F1590" s="351">
        <v>1788.63</v>
      </c>
      <c r="G1590" s="350" t="s">
        <v>2170</v>
      </c>
      <c r="H1590" s="350" t="s">
        <v>120</v>
      </c>
      <c r="I1590" s="352" t="s">
        <v>2169</v>
      </c>
      <c r="J1590" s="353" t="s">
        <v>577</v>
      </c>
      <c r="K1590" s="354" t="s">
        <v>578</v>
      </c>
      <c r="L1590" s="353">
        <v>364476798</v>
      </c>
      <c r="M1590" s="379">
        <v>44987</v>
      </c>
      <c r="N1590" s="70">
        <f t="shared" si="76"/>
        <v>3</v>
      </c>
      <c r="O1590" s="70">
        <f t="shared" si="77"/>
        <v>3</v>
      </c>
      <c r="P1590" s="135" t="str">
        <f t="shared" si="78"/>
        <v>Gastos_com_Pessoal</v>
      </c>
    </row>
    <row r="1591" spans="1:16" ht="25.5" x14ac:dyDescent="0.2">
      <c r="A1591" s="363">
        <v>1588</v>
      </c>
      <c r="B1591" s="348">
        <v>44987</v>
      </c>
      <c r="C1591" s="623">
        <v>44986</v>
      </c>
      <c r="D1591" s="350" t="s">
        <v>96</v>
      </c>
      <c r="E1591" s="350" t="s">
        <v>183</v>
      </c>
      <c r="F1591" s="351">
        <v>970.27</v>
      </c>
      <c r="G1591" s="350" t="s">
        <v>2171</v>
      </c>
      <c r="H1591" s="350" t="s">
        <v>129</v>
      </c>
      <c r="I1591" s="352" t="s">
        <v>2172</v>
      </c>
      <c r="J1591" s="353" t="s">
        <v>577</v>
      </c>
      <c r="K1591" s="354" t="s">
        <v>578</v>
      </c>
      <c r="L1591" s="353">
        <v>364476798</v>
      </c>
      <c r="M1591" s="379">
        <v>44987</v>
      </c>
      <c r="N1591" s="70">
        <f t="shared" si="76"/>
        <v>3</v>
      </c>
      <c r="O1591" s="70">
        <f t="shared" si="77"/>
        <v>3</v>
      </c>
      <c r="P1591" s="135" t="str">
        <f t="shared" si="78"/>
        <v>Gastos_com_Pessoal</v>
      </c>
    </row>
    <row r="1592" spans="1:16" ht="25.5" x14ac:dyDescent="0.2">
      <c r="A1592" s="363">
        <v>1589</v>
      </c>
      <c r="B1592" s="359">
        <v>44987</v>
      </c>
      <c r="C1592" s="349">
        <v>44986</v>
      </c>
      <c r="D1592" s="352" t="s">
        <v>96</v>
      </c>
      <c r="E1592" s="352" t="s">
        <v>181</v>
      </c>
      <c r="F1592" s="361">
        <v>2673.77</v>
      </c>
      <c r="G1592" s="352" t="s">
        <v>2173</v>
      </c>
      <c r="H1592" s="352" t="s">
        <v>129</v>
      </c>
      <c r="I1592" s="352" t="s">
        <v>2172</v>
      </c>
      <c r="J1592" s="354" t="s">
        <v>577</v>
      </c>
      <c r="K1592" s="354" t="s">
        <v>578</v>
      </c>
      <c r="L1592" s="354">
        <v>364476798</v>
      </c>
      <c r="M1592" s="379">
        <v>44987</v>
      </c>
      <c r="N1592" s="70">
        <f t="shared" si="76"/>
        <v>3</v>
      </c>
      <c r="O1592" s="70">
        <f t="shared" si="77"/>
        <v>3</v>
      </c>
      <c r="P1592" s="135" t="str">
        <f t="shared" si="78"/>
        <v>Gastos_com_Pessoal</v>
      </c>
    </row>
    <row r="1593" spans="1:16" ht="25.5" x14ac:dyDescent="0.2">
      <c r="A1593" s="363">
        <v>1590</v>
      </c>
      <c r="B1593" s="387">
        <v>44987</v>
      </c>
      <c r="C1593" s="626">
        <v>44986</v>
      </c>
      <c r="D1593" s="368" t="s">
        <v>96</v>
      </c>
      <c r="E1593" s="368" t="s">
        <v>183</v>
      </c>
      <c r="F1593" s="373">
        <v>763.42</v>
      </c>
      <c r="G1593" s="368" t="s">
        <v>2174</v>
      </c>
      <c r="H1593" s="368" t="s">
        <v>122</v>
      </c>
      <c r="I1593" s="368" t="s">
        <v>2175</v>
      </c>
      <c r="J1593" s="370" t="s">
        <v>577</v>
      </c>
      <c r="K1593" s="370" t="s">
        <v>578</v>
      </c>
      <c r="L1593" s="370">
        <v>364476798</v>
      </c>
      <c r="M1593" s="630">
        <v>44987</v>
      </c>
      <c r="N1593" s="70">
        <f t="shared" si="76"/>
        <v>3</v>
      </c>
      <c r="O1593" s="70">
        <f t="shared" si="77"/>
        <v>3</v>
      </c>
      <c r="P1593" s="135" t="str">
        <f t="shared" si="78"/>
        <v>Gastos_com_Pessoal</v>
      </c>
    </row>
    <row r="1594" spans="1:16" ht="25.5" x14ac:dyDescent="0.2">
      <c r="A1594" s="363">
        <v>1591</v>
      </c>
      <c r="B1594" s="359">
        <v>44987</v>
      </c>
      <c r="C1594" s="349">
        <v>44986</v>
      </c>
      <c r="D1594" s="352" t="s">
        <v>96</v>
      </c>
      <c r="E1594" s="352" t="s">
        <v>181</v>
      </c>
      <c r="F1594" s="361">
        <v>2246.61</v>
      </c>
      <c r="G1594" s="350" t="s">
        <v>2176</v>
      </c>
      <c r="H1594" s="352" t="s">
        <v>122</v>
      </c>
      <c r="I1594" s="352" t="s">
        <v>2175</v>
      </c>
      <c r="J1594" s="354" t="s">
        <v>577</v>
      </c>
      <c r="K1594" s="354" t="s">
        <v>578</v>
      </c>
      <c r="L1594" s="354">
        <v>364476798</v>
      </c>
      <c r="M1594" s="376">
        <v>44987</v>
      </c>
      <c r="N1594" s="70">
        <f t="shared" si="76"/>
        <v>3</v>
      </c>
      <c r="O1594" s="70">
        <f t="shared" si="77"/>
        <v>3</v>
      </c>
      <c r="P1594" s="135" t="str">
        <f t="shared" si="78"/>
        <v>Gastos_com_Pessoal</v>
      </c>
    </row>
    <row r="1595" spans="1:16" ht="25.5" x14ac:dyDescent="0.2">
      <c r="A1595" s="363">
        <v>1592</v>
      </c>
      <c r="B1595" s="348">
        <v>44987</v>
      </c>
      <c r="C1595" s="623">
        <v>44986</v>
      </c>
      <c r="D1595" s="350" t="s">
        <v>96</v>
      </c>
      <c r="E1595" s="350" t="s">
        <v>183</v>
      </c>
      <c r="F1595" s="351">
        <v>642.54</v>
      </c>
      <c r="G1595" s="350" t="s">
        <v>2177</v>
      </c>
      <c r="H1595" s="350" t="s">
        <v>123</v>
      </c>
      <c r="I1595" s="352" t="s">
        <v>2178</v>
      </c>
      <c r="J1595" s="353" t="s">
        <v>577</v>
      </c>
      <c r="K1595" s="354" t="s">
        <v>578</v>
      </c>
      <c r="L1595" s="353">
        <v>364476798</v>
      </c>
      <c r="M1595" s="379">
        <v>44987</v>
      </c>
      <c r="N1595" s="70">
        <f t="shared" si="76"/>
        <v>3</v>
      </c>
      <c r="O1595" s="70">
        <f t="shared" si="77"/>
        <v>3</v>
      </c>
      <c r="P1595" s="135" t="str">
        <f t="shared" si="78"/>
        <v>Gastos_com_Pessoal</v>
      </c>
    </row>
    <row r="1596" spans="1:16" ht="25.5" x14ac:dyDescent="0.2">
      <c r="A1596" s="363">
        <v>1593</v>
      </c>
      <c r="B1596" s="359">
        <v>44987</v>
      </c>
      <c r="C1596" s="349">
        <v>44986</v>
      </c>
      <c r="D1596" s="352" t="s">
        <v>96</v>
      </c>
      <c r="E1596" s="352" t="s">
        <v>181</v>
      </c>
      <c r="F1596" s="361">
        <v>1877.66</v>
      </c>
      <c r="G1596" s="352" t="s">
        <v>2179</v>
      </c>
      <c r="H1596" s="352" t="s">
        <v>123</v>
      </c>
      <c r="I1596" s="352" t="s">
        <v>2178</v>
      </c>
      <c r="J1596" s="354" t="s">
        <v>577</v>
      </c>
      <c r="K1596" s="354" t="s">
        <v>578</v>
      </c>
      <c r="L1596" s="354">
        <v>364476798</v>
      </c>
      <c r="M1596" s="379">
        <v>44987</v>
      </c>
      <c r="N1596" s="70">
        <f t="shared" si="76"/>
        <v>3</v>
      </c>
      <c r="O1596" s="70">
        <f t="shared" si="77"/>
        <v>3</v>
      </c>
      <c r="P1596" s="135" t="str">
        <f t="shared" si="78"/>
        <v>Gastos_com_Pessoal</v>
      </c>
    </row>
    <row r="1597" spans="1:16" ht="25.5" x14ac:dyDescent="0.2">
      <c r="A1597" s="363">
        <v>1594</v>
      </c>
      <c r="B1597" s="348">
        <v>44987</v>
      </c>
      <c r="C1597" s="623">
        <v>44986</v>
      </c>
      <c r="D1597" s="350" t="s">
        <v>96</v>
      </c>
      <c r="E1597" s="350" t="s">
        <v>183</v>
      </c>
      <c r="F1597" s="351">
        <v>995.87</v>
      </c>
      <c r="G1597" s="350" t="s">
        <v>2180</v>
      </c>
      <c r="H1597" s="350" t="s">
        <v>130</v>
      </c>
      <c r="I1597" s="352" t="s">
        <v>2181</v>
      </c>
      <c r="J1597" s="353" t="s">
        <v>577</v>
      </c>
      <c r="K1597" s="354" t="s">
        <v>578</v>
      </c>
      <c r="L1597" s="353">
        <v>364476798</v>
      </c>
      <c r="M1597" s="379">
        <v>44987</v>
      </c>
      <c r="N1597" s="70">
        <f t="shared" si="76"/>
        <v>3</v>
      </c>
      <c r="O1597" s="70">
        <f t="shared" si="77"/>
        <v>3</v>
      </c>
      <c r="P1597" s="135" t="str">
        <f t="shared" si="78"/>
        <v>Gastos_com_Pessoal</v>
      </c>
    </row>
    <row r="1598" spans="1:16" ht="25.5" x14ac:dyDescent="0.2">
      <c r="A1598" s="363">
        <v>1595</v>
      </c>
      <c r="B1598" s="348">
        <v>44987</v>
      </c>
      <c r="C1598" s="623">
        <v>44986</v>
      </c>
      <c r="D1598" s="350" t="s">
        <v>96</v>
      </c>
      <c r="E1598" s="350" t="s">
        <v>181</v>
      </c>
      <c r="F1598" s="351">
        <v>2830.36</v>
      </c>
      <c r="G1598" s="350" t="s">
        <v>2182</v>
      </c>
      <c r="H1598" s="350" t="s">
        <v>130</v>
      </c>
      <c r="I1598" s="352" t="s">
        <v>2181</v>
      </c>
      <c r="J1598" s="353" t="s">
        <v>577</v>
      </c>
      <c r="K1598" s="354" t="s">
        <v>578</v>
      </c>
      <c r="L1598" s="353">
        <v>364476798</v>
      </c>
      <c r="M1598" s="379">
        <v>44987</v>
      </c>
      <c r="N1598" s="70">
        <f t="shared" si="76"/>
        <v>3</v>
      </c>
      <c r="O1598" s="70">
        <f t="shared" si="77"/>
        <v>3</v>
      </c>
      <c r="P1598" s="135" t="str">
        <f t="shared" si="78"/>
        <v>Gastos_com_Pessoal</v>
      </c>
    </row>
    <row r="1599" spans="1:16" ht="25.5" x14ac:dyDescent="0.2">
      <c r="A1599" s="363">
        <v>1596</v>
      </c>
      <c r="B1599" s="348">
        <v>44987</v>
      </c>
      <c r="C1599" s="623">
        <v>44986</v>
      </c>
      <c r="D1599" s="350" t="s">
        <v>96</v>
      </c>
      <c r="E1599" s="350" t="s">
        <v>183</v>
      </c>
      <c r="F1599" s="351">
        <v>853.48</v>
      </c>
      <c r="G1599" s="350" t="s">
        <v>2183</v>
      </c>
      <c r="H1599" s="350" t="s">
        <v>132</v>
      </c>
      <c r="I1599" s="352" t="s">
        <v>2184</v>
      </c>
      <c r="J1599" s="353" t="s">
        <v>577</v>
      </c>
      <c r="K1599" s="354" t="s">
        <v>578</v>
      </c>
      <c r="L1599" s="353">
        <v>364476798</v>
      </c>
      <c r="M1599" s="379">
        <v>44987</v>
      </c>
      <c r="N1599" s="70">
        <f t="shared" si="76"/>
        <v>3</v>
      </c>
      <c r="O1599" s="70">
        <f t="shared" si="77"/>
        <v>3</v>
      </c>
      <c r="P1599" s="135" t="str">
        <f t="shared" si="78"/>
        <v>Gastos_com_Pessoal</v>
      </c>
    </row>
    <row r="1600" spans="1:16" ht="25.5" x14ac:dyDescent="0.2">
      <c r="A1600" s="363">
        <v>1597</v>
      </c>
      <c r="B1600" s="348">
        <v>44987</v>
      </c>
      <c r="C1600" s="623">
        <v>44986</v>
      </c>
      <c r="D1600" s="350" t="s">
        <v>96</v>
      </c>
      <c r="E1600" s="350" t="s">
        <v>181</v>
      </c>
      <c r="F1600" s="351">
        <v>2585.0300000000002</v>
      </c>
      <c r="G1600" s="350" t="s">
        <v>2185</v>
      </c>
      <c r="H1600" s="350" t="s">
        <v>132</v>
      </c>
      <c r="I1600" s="352" t="s">
        <v>2184</v>
      </c>
      <c r="J1600" s="353" t="s">
        <v>577</v>
      </c>
      <c r="K1600" s="354" t="s">
        <v>578</v>
      </c>
      <c r="L1600" s="353">
        <v>364476798</v>
      </c>
      <c r="M1600" s="379">
        <v>44987</v>
      </c>
      <c r="N1600" s="70">
        <f t="shared" ref="N1600:N1663" si="82">IF(B1600=0,0,IF(YEAR(B1600)=$O$1,MONTH(B1600)-$N$1+1,(YEAR(B1600)-$O$1)*12-$N$1+1+MONTH(B1600)))</f>
        <v>3</v>
      </c>
      <c r="O1600" s="70">
        <f t="shared" ref="O1600:O1663" si="83">IF(C1600=0,0,IF(YEAR(C1600)=$O$1,MONTH(C1600)-$N$1+1,(YEAR(C1600)-$O$1)*12-$N$1+1+MONTH(C1600)))</f>
        <v>3</v>
      </c>
      <c r="P1600" s="135" t="str">
        <f t="shared" ref="P1600:P1663" si="84">SUBSTITUTE(D1600," ","_")</f>
        <v>Gastos_com_Pessoal</v>
      </c>
    </row>
    <row r="1601" spans="1:16" ht="25.5" x14ac:dyDescent="0.2">
      <c r="A1601" s="363">
        <v>1598</v>
      </c>
      <c r="B1601" s="348">
        <v>44987</v>
      </c>
      <c r="C1601" s="623">
        <v>44986</v>
      </c>
      <c r="D1601" s="350" t="s">
        <v>96</v>
      </c>
      <c r="E1601" s="350" t="s">
        <v>183</v>
      </c>
      <c r="F1601" s="351">
        <v>942.48</v>
      </c>
      <c r="G1601" s="350" t="s">
        <v>2186</v>
      </c>
      <c r="H1601" s="350" t="s">
        <v>122</v>
      </c>
      <c r="I1601" s="352" t="s">
        <v>2187</v>
      </c>
      <c r="J1601" s="353" t="s">
        <v>577</v>
      </c>
      <c r="K1601" s="354" t="s">
        <v>578</v>
      </c>
      <c r="L1601" s="353">
        <v>364476798</v>
      </c>
      <c r="M1601" s="379">
        <v>44987</v>
      </c>
      <c r="N1601" s="70">
        <f t="shared" si="82"/>
        <v>3</v>
      </c>
      <c r="O1601" s="70">
        <f t="shared" si="83"/>
        <v>3</v>
      </c>
      <c r="P1601" s="135" t="str">
        <f t="shared" si="84"/>
        <v>Gastos_com_Pessoal</v>
      </c>
    </row>
    <row r="1602" spans="1:16" ht="25.5" x14ac:dyDescent="0.2">
      <c r="A1602" s="363">
        <v>1599</v>
      </c>
      <c r="B1602" s="348">
        <v>44987</v>
      </c>
      <c r="C1602" s="623">
        <v>44986</v>
      </c>
      <c r="D1602" s="350" t="s">
        <v>96</v>
      </c>
      <c r="E1602" s="350" t="s">
        <v>181</v>
      </c>
      <c r="F1602" s="351">
        <v>2615.2399999999998</v>
      </c>
      <c r="G1602" s="350" t="s">
        <v>2188</v>
      </c>
      <c r="H1602" s="350" t="s">
        <v>122</v>
      </c>
      <c r="I1602" s="352" t="s">
        <v>2187</v>
      </c>
      <c r="J1602" s="353" t="s">
        <v>577</v>
      </c>
      <c r="K1602" s="354" t="s">
        <v>578</v>
      </c>
      <c r="L1602" s="353">
        <v>364476798</v>
      </c>
      <c r="M1602" s="379">
        <v>44987</v>
      </c>
      <c r="N1602" s="70">
        <f t="shared" si="82"/>
        <v>3</v>
      </c>
      <c r="O1602" s="70">
        <f t="shared" si="83"/>
        <v>3</v>
      </c>
      <c r="P1602" s="135" t="str">
        <f t="shared" si="84"/>
        <v>Gastos_com_Pessoal</v>
      </c>
    </row>
    <row r="1603" spans="1:16" ht="25.5" x14ac:dyDescent="0.2">
      <c r="A1603" s="363">
        <v>1600</v>
      </c>
      <c r="B1603" s="348">
        <v>44987</v>
      </c>
      <c r="C1603" s="623">
        <v>44986</v>
      </c>
      <c r="D1603" s="350" t="s">
        <v>96</v>
      </c>
      <c r="E1603" s="350" t="s">
        <v>183</v>
      </c>
      <c r="F1603" s="351">
        <v>785.87</v>
      </c>
      <c r="G1603" s="350" t="s">
        <v>2189</v>
      </c>
      <c r="H1603" s="350" t="s">
        <v>122</v>
      </c>
      <c r="I1603" s="352" t="s">
        <v>2190</v>
      </c>
      <c r="J1603" s="353" t="s">
        <v>577</v>
      </c>
      <c r="K1603" s="354" t="s">
        <v>578</v>
      </c>
      <c r="L1603" s="353">
        <v>364476798</v>
      </c>
      <c r="M1603" s="379">
        <v>44987</v>
      </c>
      <c r="N1603" s="70">
        <f t="shared" si="82"/>
        <v>3</v>
      </c>
      <c r="O1603" s="70">
        <f t="shared" si="83"/>
        <v>3</v>
      </c>
      <c r="P1603" s="135" t="str">
        <f t="shared" si="84"/>
        <v>Gastos_com_Pessoal</v>
      </c>
    </row>
    <row r="1604" spans="1:16" ht="25.5" x14ac:dyDescent="0.2">
      <c r="A1604" s="363">
        <v>1601</v>
      </c>
      <c r="B1604" s="348">
        <v>44987</v>
      </c>
      <c r="C1604" s="623">
        <v>44986</v>
      </c>
      <c r="D1604" s="350" t="s">
        <v>96</v>
      </c>
      <c r="E1604" s="350" t="s">
        <v>181</v>
      </c>
      <c r="F1604" s="351">
        <v>2240.96</v>
      </c>
      <c r="G1604" s="350" t="s">
        <v>2191</v>
      </c>
      <c r="H1604" s="350" t="s">
        <v>122</v>
      </c>
      <c r="I1604" s="352" t="s">
        <v>2190</v>
      </c>
      <c r="J1604" s="353" t="s">
        <v>577</v>
      </c>
      <c r="K1604" s="354" t="s">
        <v>578</v>
      </c>
      <c r="L1604" s="353">
        <v>364476798</v>
      </c>
      <c r="M1604" s="379">
        <v>44987</v>
      </c>
      <c r="N1604" s="70">
        <f t="shared" si="82"/>
        <v>3</v>
      </c>
      <c r="O1604" s="70">
        <f t="shared" si="83"/>
        <v>3</v>
      </c>
      <c r="P1604" s="135" t="str">
        <f t="shared" si="84"/>
        <v>Gastos_com_Pessoal</v>
      </c>
    </row>
    <row r="1605" spans="1:16" ht="25.5" x14ac:dyDescent="0.2">
      <c r="A1605" s="363">
        <v>1602</v>
      </c>
      <c r="B1605" s="348">
        <v>44987</v>
      </c>
      <c r="C1605" s="623">
        <v>44986</v>
      </c>
      <c r="D1605" s="350" t="s">
        <v>96</v>
      </c>
      <c r="E1605" s="350" t="s">
        <v>183</v>
      </c>
      <c r="F1605" s="351">
        <v>514.47</v>
      </c>
      <c r="G1605" s="350" t="s">
        <v>2192</v>
      </c>
      <c r="H1605" s="350" t="s">
        <v>123</v>
      </c>
      <c r="I1605" s="352" t="s">
        <v>2193</v>
      </c>
      <c r="J1605" s="353" t="s">
        <v>577</v>
      </c>
      <c r="K1605" s="354" t="s">
        <v>578</v>
      </c>
      <c r="L1605" s="353">
        <v>364476798</v>
      </c>
      <c r="M1605" s="379">
        <v>44987</v>
      </c>
      <c r="N1605" s="70">
        <f t="shared" si="82"/>
        <v>3</v>
      </c>
      <c r="O1605" s="70">
        <f t="shared" si="83"/>
        <v>3</v>
      </c>
      <c r="P1605" s="135" t="str">
        <f t="shared" si="84"/>
        <v>Gastos_com_Pessoal</v>
      </c>
    </row>
    <row r="1606" spans="1:16" ht="25.5" x14ac:dyDescent="0.2">
      <c r="A1606" s="363">
        <v>1603</v>
      </c>
      <c r="B1606" s="348">
        <v>44987</v>
      </c>
      <c r="C1606" s="623">
        <v>44986</v>
      </c>
      <c r="D1606" s="350" t="s">
        <v>96</v>
      </c>
      <c r="E1606" s="350" t="s">
        <v>181</v>
      </c>
      <c r="F1606" s="351">
        <v>1531.92</v>
      </c>
      <c r="G1606" s="350" t="s">
        <v>2194</v>
      </c>
      <c r="H1606" s="350" t="s">
        <v>123</v>
      </c>
      <c r="I1606" s="352" t="s">
        <v>2193</v>
      </c>
      <c r="J1606" s="353" t="s">
        <v>577</v>
      </c>
      <c r="K1606" s="354" t="s">
        <v>578</v>
      </c>
      <c r="L1606" s="353">
        <v>364476798</v>
      </c>
      <c r="M1606" s="379">
        <v>44987</v>
      </c>
      <c r="N1606" s="70">
        <f t="shared" si="82"/>
        <v>3</v>
      </c>
      <c r="O1606" s="70">
        <f t="shared" si="83"/>
        <v>3</v>
      </c>
      <c r="P1606" s="135" t="str">
        <f t="shared" si="84"/>
        <v>Gastos_com_Pessoal</v>
      </c>
    </row>
    <row r="1607" spans="1:16" ht="25.5" x14ac:dyDescent="0.2">
      <c r="A1607" s="363">
        <v>1604</v>
      </c>
      <c r="B1607" s="348">
        <v>44987</v>
      </c>
      <c r="C1607" s="623">
        <v>44986</v>
      </c>
      <c r="D1607" s="350" t="s">
        <v>96</v>
      </c>
      <c r="E1607" s="350" t="s">
        <v>183</v>
      </c>
      <c r="F1607" s="351">
        <v>980.37</v>
      </c>
      <c r="G1607" s="350" t="s">
        <v>2195</v>
      </c>
      <c r="H1607" s="350" t="s">
        <v>123</v>
      </c>
      <c r="I1607" s="352" t="s">
        <v>2196</v>
      </c>
      <c r="J1607" s="353" t="s">
        <v>577</v>
      </c>
      <c r="K1607" s="354" t="s">
        <v>578</v>
      </c>
      <c r="L1607" s="353">
        <v>364476798</v>
      </c>
      <c r="M1607" s="379">
        <v>44987</v>
      </c>
      <c r="N1607" s="70">
        <f t="shared" si="82"/>
        <v>3</v>
      </c>
      <c r="O1607" s="70">
        <f t="shared" si="83"/>
        <v>3</v>
      </c>
      <c r="P1607" s="135" t="str">
        <f t="shared" si="84"/>
        <v>Gastos_com_Pessoal</v>
      </c>
    </row>
    <row r="1608" spans="1:16" ht="25.5" x14ac:dyDescent="0.2">
      <c r="A1608" s="363">
        <v>1605</v>
      </c>
      <c r="B1608" s="348">
        <v>44987</v>
      </c>
      <c r="C1608" s="623">
        <v>44986</v>
      </c>
      <c r="D1608" s="350" t="s">
        <v>96</v>
      </c>
      <c r="E1608" s="350" t="s">
        <v>181</v>
      </c>
      <c r="F1608" s="351">
        <v>2694.86</v>
      </c>
      <c r="G1608" s="350" t="s">
        <v>2197</v>
      </c>
      <c r="H1608" s="350" t="s">
        <v>123</v>
      </c>
      <c r="I1608" s="352" t="s">
        <v>2196</v>
      </c>
      <c r="J1608" s="353" t="s">
        <v>577</v>
      </c>
      <c r="K1608" s="354" t="s">
        <v>578</v>
      </c>
      <c r="L1608" s="353">
        <v>364476798</v>
      </c>
      <c r="M1608" s="379">
        <v>44987</v>
      </c>
      <c r="N1608" s="70">
        <f t="shared" si="82"/>
        <v>3</v>
      </c>
      <c r="O1608" s="70">
        <f t="shared" si="83"/>
        <v>3</v>
      </c>
      <c r="P1608" s="135" t="str">
        <f t="shared" si="84"/>
        <v>Gastos_com_Pessoal</v>
      </c>
    </row>
    <row r="1609" spans="1:16" s="319" customFormat="1" ht="25.5" x14ac:dyDescent="0.2">
      <c r="A1609" s="363">
        <v>1606</v>
      </c>
      <c r="B1609" s="348">
        <v>44987</v>
      </c>
      <c r="C1609" s="623">
        <v>44986</v>
      </c>
      <c r="D1609" s="350" t="s">
        <v>96</v>
      </c>
      <c r="E1609" s="350" t="s">
        <v>183</v>
      </c>
      <c r="F1609" s="351">
        <v>859.09</v>
      </c>
      <c r="G1609" s="350" t="s">
        <v>2198</v>
      </c>
      <c r="H1609" s="380" t="s">
        <v>121</v>
      </c>
      <c r="I1609" s="352" t="s">
        <v>2199</v>
      </c>
      <c r="J1609" s="353" t="s">
        <v>577</v>
      </c>
      <c r="K1609" s="354" t="s">
        <v>578</v>
      </c>
      <c r="L1609" s="384">
        <v>364476798</v>
      </c>
      <c r="M1609" s="434">
        <v>44987</v>
      </c>
      <c r="N1609" s="70">
        <f t="shared" si="82"/>
        <v>3</v>
      </c>
      <c r="O1609" s="70">
        <f t="shared" si="83"/>
        <v>3</v>
      </c>
      <c r="P1609" s="135" t="str">
        <f t="shared" si="84"/>
        <v>Gastos_com_Pessoal</v>
      </c>
    </row>
    <row r="1610" spans="1:16" s="319" customFormat="1" ht="25.5" x14ac:dyDescent="0.2">
      <c r="A1610" s="363">
        <v>1607</v>
      </c>
      <c r="B1610" s="381">
        <v>44987</v>
      </c>
      <c r="C1610" s="433">
        <v>44986</v>
      </c>
      <c r="D1610" s="380" t="s">
        <v>96</v>
      </c>
      <c r="E1610" s="380" t="s">
        <v>181</v>
      </c>
      <c r="F1610" s="383">
        <v>2444.9699999999998</v>
      </c>
      <c r="G1610" s="350" t="s">
        <v>2200</v>
      </c>
      <c r="H1610" s="380" t="s">
        <v>121</v>
      </c>
      <c r="I1610" s="352" t="s">
        <v>2199</v>
      </c>
      <c r="J1610" s="353" t="s">
        <v>577</v>
      </c>
      <c r="K1610" s="354" t="s">
        <v>578</v>
      </c>
      <c r="L1610" s="384">
        <v>364476798</v>
      </c>
      <c r="M1610" s="434">
        <v>44987</v>
      </c>
      <c r="N1610" s="70">
        <f t="shared" si="82"/>
        <v>3</v>
      </c>
      <c r="O1610" s="70">
        <f t="shared" si="83"/>
        <v>3</v>
      </c>
      <c r="P1610" s="135" t="str">
        <f t="shared" si="84"/>
        <v>Gastos_com_Pessoal</v>
      </c>
    </row>
    <row r="1611" spans="1:16" ht="25.5" x14ac:dyDescent="0.2">
      <c r="A1611" s="363">
        <v>1608</v>
      </c>
      <c r="B1611" s="381">
        <v>44987</v>
      </c>
      <c r="C1611" s="433">
        <v>44986</v>
      </c>
      <c r="D1611" s="380" t="s">
        <v>96</v>
      </c>
      <c r="E1611" s="380" t="s">
        <v>183</v>
      </c>
      <c r="F1611" s="383">
        <v>503.94</v>
      </c>
      <c r="G1611" s="350" t="s">
        <v>2201</v>
      </c>
      <c r="H1611" s="350" t="s">
        <v>121</v>
      </c>
      <c r="I1611" s="352" t="s">
        <v>2202</v>
      </c>
      <c r="J1611" s="353" t="s">
        <v>577</v>
      </c>
      <c r="K1611" s="354" t="s">
        <v>578</v>
      </c>
      <c r="L1611" s="384">
        <v>364476798</v>
      </c>
      <c r="M1611" s="434">
        <v>44987</v>
      </c>
      <c r="N1611" s="70">
        <f t="shared" si="82"/>
        <v>3</v>
      </c>
      <c r="O1611" s="70">
        <f t="shared" si="83"/>
        <v>3</v>
      </c>
      <c r="P1611" s="135" t="str">
        <f t="shared" si="84"/>
        <v>Gastos_com_Pessoal</v>
      </c>
    </row>
    <row r="1612" spans="1:16" ht="25.5" x14ac:dyDescent="0.2">
      <c r="A1612" s="363">
        <v>1609</v>
      </c>
      <c r="B1612" s="348">
        <v>44987</v>
      </c>
      <c r="C1612" s="623">
        <v>44986</v>
      </c>
      <c r="D1612" s="350" t="s">
        <v>96</v>
      </c>
      <c r="E1612" s="350" t="s">
        <v>181</v>
      </c>
      <c r="F1612" s="351">
        <v>1511.85</v>
      </c>
      <c r="G1612" s="350" t="s">
        <v>2203</v>
      </c>
      <c r="H1612" s="350" t="s">
        <v>121</v>
      </c>
      <c r="I1612" s="352" t="s">
        <v>2202</v>
      </c>
      <c r="J1612" s="353" t="s">
        <v>577</v>
      </c>
      <c r="K1612" s="354" t="s">
        <v>578</v>
      </c>
      <c r="L1612" s="353">
        <v>364476798</v>
      </c>
      <c r="M1612" s="379">
        <v>44987</v>
      </c>
      <c r="N1612" s="70">
        <f t="shared" si="82"/>
        <v>3</v>
      </c>
      <c r="O1612" s="70">
        <f t="shared" si="83"/>
        <v>3</v>
      </c>
      <c r="P1612" s="135" t="str">
        <f t="shared" si="84"/>
        <v>Gastos_com_Pessoal</v>
      </c>
    </row>
    <row r="1613" spans="1:16" ht="25.5" x14ac:dyDescent="0.2">
      <c r="A1613" s="363">
        <v>1610</v>
      </c>
      <c r="B1613" s="348">
        <v>44987</v>
      </c>
      <c r="C1613" s="623">
        <v>44986</v>
      </c>
      <c r="D1613" s="350" t="s">
        <v>96</v>
      </c>
      <c r="E1613" s="350" t="s">
        <v>183</v>
      </c>
      <c r="F1613" s="351">
        <v>886.96</v>
      </c>
      <c r="G1613" s="350" t="s">
        <v>2204</v>
      </c>
      <c r="H1613" s="350" t="s">
        <v>124</v>
      </c>
      <c r="I1613" s="352" t="s">
        <v>2205</v>
      </c>
      <c r="J1613" s="353" t="s">
        <v>577</v>
      </c>
      <c r="K1613" s="354" t="s">
        <v>578</v>
      </c>
      <c r="L1613" s="353">
        <v>364476798</v>
      </c>
      <c r="M1613" s="379">
        <v>44987</v>
      </c>
      <c r="N1613" s="70">
        <f t="shared" si="82"/>
        <v>3</v>
      </c>
      <c r="O1613" s="70">
        <f t="shared" si="83"/>
        <v>3</v>
      </c>
      <c r="P1613" s="135" t="str">
        <f t="shared" si="84"/>
        <v>Gastos_com_Pessoal</v>
      </c>
    </row>
    <row r="1614" spans="1:16" ht="25.5" x14ac:dyDescent="0.2">
      <c r="A1614" s="363">
        <v>1611</v>
      </c>
      <c r="B1614" s="348">
        <v>44987</v>
      </c>
      <c r="C1614" s="623">
        <v>44986</v>
      </c>
      <c r="D1614" s="350" t="s">
        <v>96</v>
      </c>
      <c r="E1614" s="350" t="s">
        <v>181</v>
      </c>
      <c r="F1614" s="351">
        <v>2511.9899999999998</v>
      </c>
      <c r="G1614" s="350" t="s">
        <v>2206</v>
      </c>
      <c r="H1614" s="350" t="s">
        <v>124</v>
      </c>
      <c r="I1614" s="352" t="s">
        <v>2205</v>
      </c>
      <c r="J1614" s="353" t="s">
        <v>577</v>
      </c>
      <c r="K1614" s="354" t="s">
        <v>578</v>
      </c>
      <c r="L1614" s="353">
        <v>364476798</v>
      </c>
      <c r="M1614" s="379">
        <v>44987</v>
      </c>
      <c r="N1614" s="70">
        <f t="shared" si="82"/>
        <v>3</v>
      </c>
      <c r="O1614" s="70">
        <f t="shared" si="83"/>
        <v>3</v>
      </c>
      <c r="P1614" s="135" t="str">
        <f t="shared" si="84"/>
        <v>Gastos_com_Pessoal</v>
      </c>
    </row>
    <row r="1615" spans="1:16" ht="25.5" x14ac:dyDescent="0.2">
      <c r="A1615" s="363">
        <v>1612</v>
      </c>
      <c r="B1615" s="348">
        <v>44987</v>
      </c>
      <c r="C1615" s="623">
        <v>44986</v>
      </c>
      <c r="D1615" s="350" t="s">
        <v>96</v>
      </c>
      <c r="E1615" s="350" t="s">
        <v>183</v>
      </c>
      <c r="F1615" s="351">
        <v>1011.26</v>
      </c>
      <c r="G1615" s="350" t="s">
        <v>2207</v>
      </c>
      <c r="H1615" s="350" t="s">
        <v>130</v>
      </c>
      <c r="I1615" s="352" t="s">
        <v>2208</v>
      </c>
      <c r="J1615" s="353" t="s">
        <v>577</v>
      </c>
      <c r="K1615" s="354" t="s">
        <v>578</v>
      </c>
      <c r="L1615" s="353">
        <v>364476798</v>
      </c>
      <c r="M1615" s="379">
        <v>44987</v>
      </c>
      <c r="N1615" s="70">
        <f t="shared" si="82"/>
        <v>3</v>
      </c>
      <c r="O1615" s="70">
        <f t="shared" si="83"/>
        <v>3</v>
      </c>
      <c r="P1615" s="135" t="str">
        <f t="shared" si="84"/>
        <v>Gastos_com_Pessoal</v>
      </c>
    </row>
    <row r="1616" spans="1:16" ht="25.5" x14ac:dyDescent="0.2">
      <c r="A1616" s="363">
        <v>1613</v>
      </c>
      <c r="B1616" s="348">
        <v>44987</v>
      </c>
      <c r="C1616" s="623">
        <v>44986</v>
      </c>
      <c r="D1616" s="350" t="s">
        <v>96</v>
      </c>
      <c r="E1616" s="350" t="s">
        <v>181</v>
      </c>
      <c r="F1616" s="351">
        <v>2759.83</v>
      </c>
      <c r="G1616" s="352" t="s">
        <v>2209</v>
      </c>
      <c r="H1616" s="350" t="s">
        <v>130</v>
      </c>
      <c r="I1616" s="352" t="s">
        <v>2208</v>
      </c>
      <c r="J1616" s="353" t="s">
        <v>577</v>
      </c>
      <c r="K1616" s="354" t="s">
        <v>578</v>
      </c>
      <c r="L1616" s="353">
        <v>364476798</v>
      </c>
      <c r="M1616" s="379">
        <v>44987</v>
      </c>
      <c r="N1616" s="70">
        <f t="shared" si="82"/>
        <v>3</v>
      </c>
      <c r="O1616" s="70">
        <f t="shared" si="83"/>
        <v>3</v>
      </c>
      <c r="P1616" s="135" t="str">
        <f t="shared" si="84"/>
        <v>Gastos_com_Pessoal</v>
      </c>
    </row>
    <row r="1617" spans="1:16" ht="25.5" x14ac:dyDescent="0.2">
      <c r="A1617" s="363">
        <v>1614</v>
      </c>
      <c r="B1617" s="348">
        <v>44987</v>
      </c>
      <c r="C1617" s="623">
        <v>44986</v>
      </c>
      <c r="D1617" s="350" t="s">
        <v>96</v>
      </c>
      <c r="E1617" s="350" t="s">
        <v>183</v>
      </c>
      <c r="F1617" s="351">
        <v>717.13</v>
      </c>
      <c r="G1617" s="350" t="s">
        <v>2210</v>
      </c>
      <c r="H1617" s="350" t="s">
        <v>132</v>
      </c>
      <c r="I1617" s="352" t="s">
        <v>2211</v>
      </c>
      <c r="J1617" s="353" t="s">
        <v>577</v>
      </c>
      <c r="K1617" s="354" t="s">
        <v>578</v>
      </c>
      <c r="L1617" s="353">
        <v>364476798</v>
      </c>
      <c r="M1617" s="379">
        <v>44987</v>
      </c>
      <c r="N1617" s="70">
        <f t="shared" si="82"/>
        <v>3</v>
      </c>
      <c r="O1617" s="70">
        <f t="shared" si="83"/>
        <v>3</v>
      </c>
      <c r="P1617" s="135" t="str">
        <f t="shared" si="84"/>
        <v>Gastos_com_Pessoal</v>
      </c>
    </row>
    <row r="1618" spans="1:16" ht="25.5" x14ac:dyDescent="0.2">
      <c r="A1618" s="363">
        <v>1615</v>
      </c>
      <c r="B1618" s="348">
        <v>44987</v>
      </c>
      <c r="C1618" s="623">
        <v>44986</v>
      </c>
      <c r="D1618" s="350" t="s">
        <v>96</v>
      </c>
      <c r="E1618" s="350" t="s">
        <v>181</v>
      </c>
      <c r="F1618" s="351">
        <v>2076.63</v>
      </c>
      <c r="G1618" s="350" t="s">
        <v>2212</v>
      </c>
      <c r="H1618" s="350" t="s">
        <v>132</v>
      </c>
      <c r="I1618" s="352" t="s">
        <v>2211</v>
      </c>
      <c r="J1618" s="353" t="s">
        <v>577</v>
      </c>
      <c r="K1618" s="354" t="s">
        <v>578</v>
      </c>
      <c r="L1618" s="353">
        <v>364476798</v>
      </c>
      <c r="M1618" s="379">
        <v>44987</v>
      </c>
      <c r="N1618" s="70">
        <f t="shared" si="82"/>
        <v>3</v>
      </c>
      <c r="O1618" s="70">
        <f t="shared" si="83"/>
        <v>3</v>
      </c>
      <c r="P1618" s="135" t="str">
        <f t="shared" si="84"/>
        <v>Gastos_com_Pessoal</v>
      </c>
    </row>
    <row r="1619" spans="1:16" s="425" customFormat="1" ht="25.5" x14ac:dyDescent="0.2">
      <c r="A1619" s="363">
        <v>1616</v>
      </c>
      <c r="B1619" s="381">
        <v>44987</v>
      </c>
      <c r="C1619" s="433">
        <v>44986</v>
      </c>
      <c r="D1619" s="380" t="s">
        <v>96</v>
      </c>
      <c r="E1619" s="380" t="s">
        <v>183</v>
      </c>
      <c r="F1619" s="383">
        <v>898.51</v>
      </c>
      <c r="G1619" s="380" t="s">
        <v>2213</v>
      </c>
      <c r="H1619" s="380" t="s">
        <v>122</v>
      </c>
      <c r="I1619" s="380" t="s">
        <v>2214</v>
      </c>
      <c r="J1619" s="384" t="s">
        <v>577</v>
      </c>
      <c r="K1619" s="384" t="s">
        <v>578</v>
      </c>
      <c r="L1619" s="384">
        <v>364476798</v>
      </c>
      <c r="M1619" s="434">
        <v>44987</v>
      </c>
      <c r="N1619" s="70">
        <f t="shared" si="82"/>
        <v>3</v>
      </c>
      <c r="O1619" s="70">
        <f t="shared" si="83"/>
        <v>3</v>
      </c>
      <c r="P1619" s="440" t="str">
        <f t="shared" si="84"/>
        <v>Gastos_com_Pessoal</v>
      </c>
    </row>
    <row r="1620" spans="1:16" ht="25.5" x14ac:dyDescent="0.2">
      <c r="A1620" s="363">
        <v>1617</v>
      </c>
      <c r="B1620" s="348">
        <v>44987</v>
      </c>
      <c r="C1620" s="623">
        <v>44986</v>
      </c>
      <c r="D1620" s="350" t="s">
        <v>96</v>
      </c>
      <c r="E1620" s="350" t="s">
        <v>181</v>
      </c>
      <c r="F1620" s="351">
        <v>2539.69</v>
      </c>
      <c r="G1620" s="350" t="s">
        <v>2215</v>
      </c>
      <c r="H1620" s="350" t="s">
        <v>122</v>
      </c>
      <c r="I1620" s="352" t="s">
        <v>2214</v>
      </c>
      <c r="J1620" s="353" t="s">
        <v>577</v>
      </c>
      <c r="K1620" s="354" t="s">
        <v>578</v>
      </c>
      <c r="L1620" s="353">
        <v>364476798</v>
      </c>
      <c r="M1620" s="379">
        <v>44987</v>
      </c>
      <c r="N1620" s="70">
        <f t="shared" si="82"/>
        <v>3</v>
      </c>
      <c r="O1620" s="70">
        <f t="shared" si="83"/>
        <v>3</v>
      </c>
      <c r="P1620" s="135" t="str">
        <f t="shared" si="84"/>
        <v>Gastos_com_Pessoal</v>
      </c>
    </row>
    <row r="1621" spans="1:16" ht="25.5" x14ac:dyDescent="0.2">
      <c r="A1621" s="363">
        <v>1618</v>
      </c>
      <c r="B1621" s="348">
        <v>44987</v>
      </c>
      <c r="C1621" s="623">
        <v>44986</v>
      </c>
      <c r="D1621" s="350" t="s">
        <v>96</v>
      </c>
      <c r="E1621" s="350" t="s">
        <v>183</v>
      </c>
      <c r="F1621" s="351">
        <v>980.48</v>
      </c>
      <c r="G1621" s="352" t="s">
        <v>2216</v>
      </c>
      <c r="H1621" s="350" t="s">
        <v>122</v>
      </c>
      <c r="I1621" s="368" t="s">
        <v>2217</v>
      </c>
      <c r="J1621" s="369" t="s">
        <v>577</v>
      </c>
      <c r="K1621" s="370" t="s">
        <v>578</v>
      </c>
      <c r="L1621" s="369">
        <v>364476798</v>
      </c>
      <c r="M1621" s="379">
        <v>44987</v>
      </c>
      <c r="N1621" s="70">
        <f t="shared" si="82"/>
        <v>3</v>
      </c>
      <c r="O1621" s="70">
        <f t="shared" si="83"/>
        <v>3</v>
      </c>
      <c r="P1621" s="135" t="str">
        <f t="shared" si="84"/>
        <v>Gastos_com_Pessoal</v>
      </c>
    </row>
    <row r="1622" spans="1:16" ht="25.5" x14ac:dyDescent="0.2">
      <c r="A1622" s="363">
        <v>1619</v>
      </c>
      <c r="B1622" s="348">
        <v>44987</v>
      </c>
      <c r="C1622" s="623">
        <v>44986</v>
      </c>
      <c r="D1622" s="350" t="s">
        <v>96</v>
      </c>
      <c r="E1622" s="350" t="s">
        <v>181</v>
      </c>
      <c r="F1622" s="351">
        <v>2764.77</v>
      </c>
      <c r="G1622" s="366" t="s">
        <v>2218</v>
      </c>
      <c r="H1622" s="350" t="s">
        <v>122</v>
      </c>
      <c r="I1622" s="368" t="s">
        <v>2217</v>
      </c>
      <c r="J1622" s="369" t="s">
        <v>577</v>
      </c>
      <c r="K1622" s="370" t="s">
        <v>578</v>
      </c>
      <c r="L1622" s="369">
        <v>364476798</v>
      </c>
      <c r="M1622" s="379">
        <v>44987</v>
      </c>
      <c r="N1622" s="70">
        <f t="shared" si="82"/>
        <v>3</v>
      </c>
      <c r="O1622" s="70">
        <f t="shared" si="83"/>
        <v>3</v>
      </c>
      <c r="P1622" s="135" t="str">
        <f t="shared" si="84"/>
        <v>Gastos_com_Pessoal</v>
      </c>
    </row>
    <row r="1623" spans="1:16" ht="25.5" x14ac:dyDescent="0.2">
      <c r="A1623" s="363">
        <v>1620</v>
      </c>
      <c r="B1623" s="348">
        <v>44987</v>
      </c>
      <c r="C1623" s="623">
        <v>44986</v>
      </c>
      <c r="D1623" s="350" t="s">
        <v>96</v>
      </c>
      <c r="E1623" s="350" t="s">
        <v>183</v>
      </c>
      <c r="F1623" s="351">
        <v>1013.91</v>
      </c>
      <c r="G1623" s="352" t="s">
        <v>2219</v>
      </c>
      <c r="H1623" s="350" t="s">
        <v>132</v>
      </c>
      <c r="I1623" s="368" t="s">
        <v>2220</v>
      </c>
      <c r="J1623" s="369" t="s">
        <v>577</v>
      </c>
      <c r="K1623" s="370" t="s">
        <v>578</v>
      </c>
      <c r="L1623" s="369">
        <v>364476798</v>
      </c>
      <c r="M1623" s="379">
        <v>44987</v>
      </c>
      <c r="N1623" s="70">
        <f t="shared" si="82"/>
        <v>3</v>
      </c>
      <c r="O1623" s="70">
        <f t="shared" si="83"/>
        <v>3</v>
      </c>
      <c r="P1623" s="135" t="str">
        <f t="shared" si="84"/>
        <v>Gastos_com_Pessoal</v>
      </c>
    </row>
    <row r="1624" spans="1:16" ht="25.5" x14ac:dyDescent="0.2">
      <c r="A1624" s="363">
        <v>1621</v>
      </c>
      <c r="B1624" s="364">
        <v>44987</v>
      </c>
      <c r="C1624" s="622">
        <v>44986</v>
      </c>
      <c r="D1624" s="366" t="s">
        <v>96</v>
      </c>
      <c r="E1624" s="366" t="s">
        <v>181</v>
      </c>
      <c r="F1624" s="367">
        <v>2765.38</v>
      </c>
      <c r="G1624" s="366" t="s">
        <v>2221</v>
      </c>
      <c r="H1624" s="366" t="s">
        <v>132</v>
      </c>
      <c r="I1624" s="366" t="s">
        <v>2220</v>
      </c>
      <c r="J1624" s="369" t="s">
        <v>577</v>
      </c>
      <c r="K1624" s="370" t="s">
        <v>578</v>
      </c>
      <c r="L1624" s="353">
        <v>364476798</v>
      </c>
      <c r="M1624" s="379">
        <v>44987</v>
      </c>
      <c r="N1624" s="70">
        <f t="shared" si="82"/>
        <v>3</v>
      </c>
      <c r="O1624" s="70">
        <f t="shared" si="83"/>
        <v>3</v>
      </c>
      <c r="P1624" s="135" t="str">
        <f t="shared" si="84"/>
        <v>Gastos_com_Pessoal</v>
      </c>
    </row>
    <row r="1625" spans="1:16" ht="25.5" x14ac:dyDescent="0.2">
      <c r="A1625" s="363">
        <v>1622</v>
      </c>
      <c r="B1625" s="364">
        <v>44987</v>
      </c>
      <c r="C1625" s="622">
        <v>44986</v>
      </c>
      <c r="D1625" s="366" t="s">
        <v>96</v>
      </c>
      <c r="E1625" s="366" t="s">
        <v>183</v>
      </c>
      <c r="F1625" s="367">
        <v>987.81</v>
      </c>
      <c r="G1625" s="366" t="s">
        <v>2222</v>
      </c>
      <c r="H1625" s="366" t="s">
        <v>121</v>
      </c>
      <c r="I1625" s="368" t="s">
        <v>2223</v>
      </c>
      <c r="J1625" s="369" t="s">
        <v>577</v>
      </c>
      <c r="K1625" s="354" t="s">
        <v>578</v>
      </c>
      <c r="L1625" s="353">
        <v>364476798</v>
      </c>
      <c r="M1625" s="379">
        <v>44987</v>
      </c>
      <c r="N1625" s="70">
        <f t="shared" si="82"/>
        <v>3</v>
      </c>
      <c r="O1625" s="70">
        <f t="shared" si="83"/>
        <v>3</v>
      </c>
      <c r="P1625" s="135" t="str">
        <f t="shared" si="84"/>
        <v>Gastos_com_Pessoal</v>
      </c>
    </row>
    <row r="1626" spans="1:16" ht="25.5" x14ac:dyDescent="0.2">
      <c r="A1626" s="363">
        <v>1623</v>
      </c>
      <c r="B1626" s="348">
        <v>44987</v>
      </c>
      <c r="C1626" s="623">
        <v>44986</v>
      </c>
      <c r="D1626" s="350" t="s">
        <v>96</v>
      </c>
      <c r="E1626" s="350" t="s">
        <v>181</v>
      </c>
      <c r="F1626" s="351">
        <v>2839.2</v>
      </c>
      <c r="G1626" s="350" t="s">
        <v>2224</v>
      </c>
      <c r="H1626" s="350" t="s">
        <v>121</v>
      </c>
      <c r="I1626" s="352" t="s">
        <v>2223</v>
      </c>
      <c r="J1626" s="353" t="s">
        <v>577</v>
      </c>
      <c r="K1626" s="354" t="s">
        <v>578</v>
      </c>
      <c r="L1626" s="353">
        <v>364476798</v>
      </c>
      <c r="M1626" s="379">
        <v>44987</v>
      </c>
      <c r="N1626" s="70">
        <f t="shared" si="82"/>
        <v>3</v>
      </c>
      <c r="O1626" s="70">
        <f t="shared" si="83"/>
        <v>3</v>
      </c>
      <c r="P1626" s="135" t="str">
        <f t="shared" si="84"/>
        <v>Gastos_com_Pessoal</v>
      </c>
    </row>
    <row r="1627" spans="1:16" ht="24" x14ac:dyDescent="0.2">
      <c r="A1627" s="363">
        <v>1624</v>
      </c>
      <c r="B1627" s="348">
        <v>44987</v>
      </c>
      <c r="C1627" s="623">
        <v>44986</v>
      </c>
      <c r="D1627" s="350" t="s">
        <v>107</v>
      </c>
      <c r="E1627" s="350" t="s">
        <v>334</v>
      </c>
      <c r="F1627" s="351">
        <v>120</v>
      </c>
      <c r="G1627" s="350" t="s">
        <v>2225</v>
      </c>
      <c r="H1627" s="350" t="s">
        <v>125</v>
      </c>
      <c r="I1627" s="352" t="s">
        <v>2226</v>
      </c>
      <c r="J1627" s="353" t="s">
        <v>577</v>
      </c>
      <c r="K1627" s="354" t="s">
        <v>578</v>
      </c>
      <c r="L1627" s="353">
        <v>364476798</v>
      </c>
      <c r="M1627" s="379">
        <v>44987</v>
      </c>
      <c r="N1627" s="70">
        <f t="shared" si="82"/>
        <v>3</v>
      </c>
      <c r="O1627" s="70">
        <f t="shared" si="83"/>
        <v>3</v>
      </c>
      <c r="P1627" s="135" t="str">
        <f t="shared" si="84"/>
        <v>Gastos_Gerais</v>
      </c>
    </row>
    <row r="1628" spans="1:16" ht="24" x14ac:dyDescent="0.2">
      <c r="A1628" s="363">
        <v>1625</v>
      </c>
      <c r="B1628" s="364">
        <v>44987</v>
      </c>
      <c r="C1628" s="622">
        <v>44986</v>
      </c>
      <c r="D1628" s="366" t="s">
        <v>107</v>
      </c>
      <c r="E1628" s="366" t="s">
        <v>334</v>
      </c>
      <c r="F1628" s="367">
        <v>120</v>
      </c>
      <c r="G1628" s="366" t="s">
        <v>2227</v>
      </c>
      <c r="H1628" s="366" t="s">
        <v>125</v>
      </c>
      <c r="I1628" s="368" t="s">
        <v>2228</v>
      </c>
      <c r="J1628" s="369" t="s">
        <v>577</v>
      </c>
      <c r="K1628" s="370" t="s">
        <v>578</v>
      </c>
      <c r="L1628" s="369">
        <v>364476798</v>
      </c>
      <c r="M1628" s="379">
        <v>44987</v>
      </c>
      <c r="N1628" s="70">
        <f t="shared" si="82"/>
        <v>3</v>
      </c>
      <c r="O1628" s="70">
        <f t="shared" si="83"/>
        <v>3</v>
      </c>
      <c r="P1628" s="135" t="str">
        <f t="shared" si="84"/>
        <v>Gastos_Gerais</v>
      </c>
    </row>
    <row r="1629" spans="1:16" ht="25.5" x14ac:dyDescent="0.2">
      <c r="A1629" s="363">
        <v>1626</v>
      </c>
      <c r="B1629" s="364">
        <v>44987</v>
      </c>
      <c r="C1629" s="622">
        <v>44986</v>
      </c>
      <c r="D1629" s="366" t="s">
        <v>96</v>
      </c>
      <c r="E1629" s="366" t="s">
        <v>179</v>
      </c>
      <c r="F1629" s="367">
        <v>922.69</v>
      </c>
      <c r="G1629" s="366" t="s">
        <v>595</v>
      </c>
      <c r="H1629" s="366" t="s">
        <v>122</v>
      </c>
      <c r="I1629" s="368" t="s">
        <v>2229</v>
      </c>
      <c r="J1629" s="369" t="s">
        <v>577</v>
      </c>
      <c r="K1629" s="370" t="s">
        <v>578</v>
      </c>
      <c r="L1629" s="369">
        <v>364476798</v>
      </c>
      <c r="M1629" s="630">
        <v>44987</v>
      </c>
      <c r="N1629" s="70">
        <f t="shared" si="82"/>
        <v>3</v>
      </c>
      <c r="O1629" s="70">
        <f t="shared" si="83"/>
        <v>3</v>
      </c>
      <c r="P1629" s="135" t="str">
        <f t="shared" si="84"/>
        <v>Gastos_com_Pessoal</v>
      </c>
    </row>
    <row r="1630" spans="1:16" ht="25.5" x14ac:dyDescent="0.2">
      <c r="A1630" s="363">
        <v>1627</v>
      </c>
      <c r="B1630" s="364">
        <v>44987</v>
      </c>
      <c r="C1630" s="622">
        <v>44986</v>
      </c>
      <c r="D1630" s="366" t="s">
        <v>96</v>
      </c>
      <c r="E1630" s="366" t="s">
        <v>181</v>
      </c>
      <c r="F1630" s="367">
        <v>2847.41</v>
      </c>
      <c r="G1630" s="366" t="s">
        <v>597</v>
      </c>
      <c r="H1630" s="366" t="s">
        <v>122</v>
      </c>
      <c r="I1630" s="368" t="s">
        <v>2229</v>
      </c>
      <c r="J1630" s="369" t="s">
        <v>577</v>
      </c>
      <c r="K1630" s="354" t="s">
        <v>578</v>
      </c>
      <c r="L1630" s="353">
        <v>364476798</v>
      </c>
      <c r="M1630" s="379">
        <v>44987</v>
      </c>
      <c r="N1630" s="70">
        <f t="shared" si="82"/>
        <v>3</v>
      </c>
      <c r="O1630" s="70">
        <f t="shared" si="83"/>
        <v>3</v>
      </c>
      <c r="P1630" s="135" t="str">
        <f t="shared" si="84"/>
        <v>Gastos_com_Pessoal</v>
      </c>
    </row>
    <row r="1631" spans="1:16" ht="25.5" x14ac:dyDescent="0.2">
      <c r="A1631" s="363">
        <v>1628</v>
      </c>
      <c r="B1631" s="364">
        <v>44987</v>
      </c>
      <c r="C1631" s="622">
        <v>44986</v>
      </c>
      <c r="D1631" s="366" t="s">
        <v>96</v>
      </c>
      <c r="E1631" s="366" t="s">
        <v>183</v>
      </c>
      <c r="F1631" s="367">
        <v>949.13</v>
      </c>
      <c r="G1631" s="366" t="s">
        <v>598</v>
      </c>
      <c r="H1631" s="366" t="s">
        <v>122</v>
      </c>
      <c r="I1631" s="368" t="s">
        <v>2229</v>
      </c>
      <c r="J1631" s="369" t="s">
        <v>577</v>
      </c>
      <c r="K1631" s="354" t="s">
        <v>578</v>
      </c>
      <c r="L1631" s="353">
        <v>364476798</v>
      </c>
      <c r="M1631" s="379">
        <v>44987</v>
      </c>
      <c r="N1631" s="70">
        <f t="shared" si="82"/>
        <v>3</v>
      </c>
      <c r="O1631" s="70">
        <f t="shared" si="83"/>
        <v>3</v>
      </c>
      <c r="P1631" s="135" t="str">
        <f t="shared" si="84"/>
        <v>Gastos_com_Pessoal</v>
      </c>
    </row>
    <row r="1632" spans="1:16" ht="36" x14ac:dyDescent="0.2">
      <c r="A1632" s="363">
        <v>1629</v>
      </c>
      <c r="B1632" s="348">
        <v>44987</v>
      </c>
      <c r="C1632" s="623">
        <v>44986</v>
      </c>
      <c r="D1632" s="350" t="s">
        <v>96</v>
      </c>
      <c r="E1632" s="350" t="s">
        <v>185</v>
      </c>
      <c r="F1632" s="351">
        <v>5813.12</v>
      </c>
      <c r="G1632" s="350" t="s">
        <v>599</v>
      </c>
      <c r="H1632" s="350" t="s">
        <v>122</v>
      </c>
      <c r="I1632" s="352" t="s">
        <v>2229</v>
      </c>
      <c r="J1632" s="353" t="s">
        <v>577</v>
      </c>
      <c r="K1632" s="354" t="s">
        <v>578</v>
      </c>
      <c r="L1632" s="353">
        <v>364476798</v>
      </c>
      <c r="M1632" s="379">
        <v>44987</v>
      </c>
      <c r="N1632" s="70">
        <f t="shared" si="82"/>
        <v>3</v>
      </c>
      <c r="O1632" s="70">
        <f t="shared" si="83"/>
        <v>3</v>
      </c>
      <c r="P1632" s="135" t="str">
        <f t="shared" si="84"/>
        <v>Gastos_com_Pessoal</v>
      </c>
    </row>
    <row r="1633" spans="1:16" ht="25.5" x14ac:dyDescent="0.2">
      <c r="A1633" s="363">
        <v>1630</v>
      </c>
      <c r="B1633" s="348">
        <v>44987</v>
      </c>
      <c r="C1633" s="623">
        <v>44986</v>
      </c>
      <c r="D1633" s="350" t="s">
        <v>96</v>
      </c>
      <c r="E1633" s="350" t="s">
        <v>179</v>
      </c>
      <c r="F1633" s="351">
        <v>910.7</v>
      </c>
      <c r="G1633" s="350" t="s">
        <v>595</v>
      </c>
      <c r="H1633" s="350" t="s">
        <v>122</v>
      </c>
      <c r="I1633" s="352" t="s">
        <v>2230</v>
      </c>
      <c r="J1633" s="353" t="s">
        <v>577</v>
      </c>
      <c r="K1633" s="354" t="s">
        <v>578</v>
      </c>
      <c r="L1633" s="353">
        <v>364476798</v>
      </c>
      <c r="M1633" s="379">
        <v>44987</v>
      </c>
      <c r="N1633" s="70">
        <f t="shared" si="82"/>
        <v>3</v>
      </c>
      <c r="O1633" s="70">
        <f t="shared" si="83"/>
        <v>3</v>
      </c>
      <c r="P1633" s="135" t="str">
        <f t="shared" si="84"/>
        <v>Gastos_com_Pessoal</v>
      </c>
    </row>
    <row r="1634" spans="1:16" ht="25.5" x14ac:dyDescent="0.2">
      <c r="A1634" s="363">
        <v>1631</v>
      </c>
      <c r="B1634" s="348">
        <v>44987</v>
      </c>
      <c r="C1634" s="623">
        <v>44986</v>
      </c>
      <c r="D1634" s="350" t="s">
        <v>96</v>
      </c>
      <c r="E1634" s="350" t="s">
        <v>181</v>
      </c>
      <c r="F1634" s="351">
        <v>1553.15</v>
      </c>
      <c r="G1634" s="350" t="s">
        <v>597</v>
      </c>
      <c r="H1634" s="350" t="s">
        <v>122</v>
      </c>
      <c r="I1634" s="352" t="s">
        <v>2230</v>
      </c>
      <c r="J1634" s="353" t="s">
        <v>577</v>
      </c>
      <c r="K1634" s="354" t="s">
        <v>578</v>
      </c>
      <c r="L1634" s="353">
        <v>364476798</v>
      </c>
      <c r="M1634" s="379">
        <v>44987</v>
      </c>
      <c r="N1634" s="70">
        <f t="shared" si="82"/>
        <v>3</v>
      </c>
      <c r="O1634" s="70">
        <f t="shared" si="83"/>
        <v>3</v>
      </c>
      <c r="P1634" s="135" t="str">
        <f t="shared" si="84"/>
        <v>Gastos_com_Pessoal</v>
      </c>
    </row>
    <row r="1635" spans="1:16" ht="25.5" x14ac:dyDescent="0.2">
      <c r="A1635" s="363">
        <v>1632</v>
      </c>
      <c r="B1635" s="348">
        <v>44987</v>
      </c>
      <c r="C1635" s="623">
        <v>44986</v>
      </c>
      <c r="D1635" s="350" t="s">
        <v>96</v>
      </c>
      <c r="E1635" s="350" t="s">
        <v>183</v>
      </c>
      <c r="F1635" s="351">
        <v>517.72</v>
      </c>
      <c r="G1635" s="350" t="s">
        <v>598</v>
      </c>
      <c r="H1635" s="350" t="s">
        <v>122</v>
      </c>
      <c r="I1635" s="352" t="s">
        <v>2230</v>
      </c>
      <c r="J1635" s="353" t="s">
        <v>577</v>
      </c>
      <c r="K1635" s="354" t="s">
        <v>578</v>
      </c>
      <c r="L1635" s="353">
        <v>364476798</v>
      </c>
      <c r="M1635" s="379">
        <v>44987</v>
      </c>
      <c r="N1635" s="70">
        <f t="shared" si="82"/>
        <v>3</v>
      </c>
      <c r="O1635" s="70">
        <f t="shared" si="83"/>
        <v>3</v>
      </c>
      <c r="P1635" s="135" t="str">
        <f t="shared" si="84"/>
        <v>Gastos_com_Pessoal</v>
      </c>
    </row>
    <row r="1636" spans="1:16" ht="36" x14ac:dyDescent="0.2">
      <c r="A1636" s="363">
        <v>1633</v>
      </c>
      <c r="B1636" s="348">
        <v>44987</v>
      </c>
      <c r="C1636" s="623">
        <v>44986</v>
      </c>
      <c r="D1636" s="350" t="s">
        <v>96</v>
      </c>
      <c r="E1636" s="350" t="s">
        <v>185</v>
      </c>
      <c r="F1636" s="351">
        <v>5263.14</v>
      </c>
      <c r="G1636" s="350" t="s">
        <v>599</v>
      </c>
      <c r="H1636" s="350" t="s">
        <v>122</v>
      </c>
      <c r="I1636" s="352" t="s">
        <v>2230</v>
      </c>
      <c r="J1636" s="353" t="s">
        <v>577</v>
      </c>
      <c r="K1636" s="354" t="s">
        <v>578</v>
      </c>
      <c r="L1636" s="353">
        <v>364476798</v>
      </c>
      <c r="M1636" s="379">
        <v>44987</v>
      </c>
      <c r="N1636" s="70">
        <f t="shared" si="82"/>
        <v>3</v>
      </c>
      <c r="O1636" s="70">
        <f t="shared" si="83"/>
        <v>3</v>
      </c>
      <c r="P1636" s="135" t="str">
        <f t="shared" si="84"/>
        <v>Gastos_com_Pessoal</v>
      </c>
    </row>
    <row r="1637" spans="1:16" ht="25.5" x14ac:dyDescent="0.2">
      <c r="A1637" s="363">
        <v>1634</v>
      </c>
      <c r="B1637" s="355">
        <v>44987</v>
      </c>
      <c r="C1637" s="623">
        <v>44986</v>
      </c>
      <c r="D1637" s="350" t="s">
        <v>96</v>
      </c>
      <c r="E1637" s="350" t="s">
        <v>177</v>
      </c>
      <c r="F1637" s="351">
        <v>1795.22</v>
      </c>
      <c r="G1637" s="352" t="s">
        <v>604</v>
      </c>
      <c r="H1637" s="350" t="s">
        <v>122</v>
      </c>
      <c r="I1637" s="352" t="s">
        <v>2229</v>
      </c>
      <c r="J1637" s="353" t="s">
        <v>605</v>
      </c>
      <c r="K1637" s="354" t="s">
        <v>606</v>
      </c>
      <c r="L1637" s="353" t="s">
        <v>2231</v>
      </c>
      <c r="M1637" s="379">
        <v>44987</v>
      </c>
      <c r="N1637" s="70">
        <f t="shared" si="82"/>
        <v>3</v>
      </c>
      <c r="O1637" s="70">
        <f t="shared" si="83"/>
        <v>3</v>
      </c>
      <c r="P1637" s="135" t="str">
        <f t="shared" si="84"/>
        <v>Gastos_com_Pessoal</v>
      </c>
    </row>
    <row r="1638" spans="1:16" ht="25.5" x14ac:dyDescent="0.2">
      <c r="A1638" s="363">
        <v>1635</v>
      </c>
      <c r="B1638" s="355">
        <v>44987</v>
      </c>
      <c r="C1638" s="623">
        <v>44986</v>
      </c>
      <c r="D1638" s="350" t="s">
        <v>96</v>
      </c>
      <c r="E1638" s="350" t="s">
        <v>177</v>
      </c>
      <c r="F1638" s="351">
        <v>1207.3800000000001</v>
      </c>
      <c r="G1638" s="352" t="s">
        <v>604</v>
      </c>
      <c r="H1638" s="350" t="s">
        <v>122</v>
      </c>
      <c r="I1638" s="352" t="s">
        <v>2230</v>
      </c>
      <c r="J1638" s="353" t="s">
        <v>605</v>
      </c>
      <c r="K1638" s="354" t="s">
        <v>606</v>
      </c>
      <c r="L1638" s="353" t="s">
        <v>2232</v>
      </c>
      <c r="M1638" s="379">
        <v>44987</v>
      </c>
      <c r="N1638" s="70">
        <f t="shared" si="82"/>
        <v>3</v>
      </c>
      <c r="O1638" s="70">
        <f t="shared" si="83"/>
        <v>3</v>
      </c>
      <c r="P1638" s="135" t="str">
        <f t="shared" si="84"/>
        <v>Gastos_com_Pessoal</v>
      </c>
    </row>
    <row r="1639" spans="1:16" x14ac:dyDescent="0.2">
      <c r="A1639" s="363">
        <v>1636</v>
      </c>
      <c r="B1639" s="364">
        <v>44987</v>
      </c>
      <c r="C1639" s="622">
        <v>44986</v>
      </c>
      <c r="D1639" s="366" t="s">
        <v>107</v>
      </c>
      <c r="E1639" s="366" t="s">
        <v>278</v>
      </c>
      <c r="F1639" s="367">
        <v>72.8</v>
      </c>
      <c r="G1639" s="366" t="s">
        <v>2233</v>
      </c>
      <c r="H1639" s="366" t="s">
        <v>119</v>
      </c>
      <c r="I1639" s="368" t="s">
        <v>632</v>
      </c>
      <c r="J1639" s="369" t="s">
        <v>633</v>
      </c>
      <c r="K1639" s="354" t="s">
        <v>634</v>
      </c>
      <c r="L1639" s="369" t="s">
        <v>515</v>
      </c>
      <c r="M1639" s="630">
        <v>44987</v>
      </c>
      <c r="N1639" s="70">
        <f t="shared" si="82"/>
        <v>3</v>
      </c>
      <c r="O1639" s="70">
        <f t="shared" si="83"/>
        <v>3</v>
      </c>
      <c r="P1639" s="135" t="str">
        <f t="shared" si="84"/>
        <v>Gastos_Gerais</v>
      </c>
    </row>
    <row r="1640" spans="1:16" x14ac:dyDescent="0.2">
      <c r="A1640" s="363">
        <v>1637</v>
      </c>
      <c r="B1640" s="348">
        <v>44988</v>
      </c>
      <c r="C1640" s="623">
        <v>44958</v>
      </c>
      <c r="D1640" s="350" t="s">
        <v>107</v>
      </c>
      <c r="E1640" s="350" t="s">
        <v>368</v>
      </c>
      <c r="F1640" s="351">
        <v>1262.74</v>
      </c>
      <c r="G1640" s="350" t="s">
        <v>610</v>
      </c>
      <c r="H1640" s="350" t="s">
        <v>124</v>
      </c>
      <c r="I1640" s="352" t="s">
        <v>523</v>
      </c>
      <c r="J1640" s="353" t="s">
        <v>559</v>
      </c>
      <c r="K1640" s="354" t="s">
        <v>420</v>
      </c>
      <c r="L1640" s="353">
        <v>27884</v>
      </c>
      <c r="M1640" s="379">
        <v>44977</v>
      </c>
      <c r="N1640" s="70">
        <f t="shared" si="82"/>
        <v>3</v>
      </c>
      <c r="O1640" s="70">
        <f t="shared" si="83"/>
        <v>2</v>
      </c>
      <c r="P1640" s="135" t="str">
        <f t="shared" si="84"/>
        <v>Gastos_Gerais</v>
      </c>
    </row>
    <row r="1641" spans="1:16" ht="24" x14ac:dyDescent="0.2">
      <c r="A1641" s="363">
        <v>1638</v>
      </c>
      <c r="B1641" s="348">
        <v>44988</v>
      </c>
      <c r="C1641" s="623">
        <v>44958</v>
      </c>
      <c r="D1641" s="350" t="s">
        <v>107</v>
      </c>
      <c r="E1641" s="350" t="s">
        <v>356</v>
      </c>
      <c r="F1641" s="351">
        <v>412.8</v>
      </c>
      <c r="G1641" s="350" t="s">
        <v>646</v>
      </c>
      <c r="H1641" s="350" t="s">
        <v>122</v>
      </c>
      <c r="I1641" s="352" t="s">
        <v>647</v>
      </c>
      <c r="J1641" s="353" t="s">
        <v>554</v>
      </c>
      <c r="K1641" s="354" t="s">
        <v>420</v>
      </c>
      <c r="L1641" s="353">
        <v>236</v>
      </c>
      <c r="M1641" s="379">
        <v>44984</v>
      </c>
      <c r="N1641" s="70">
        <f t="shared" si="82"/>
        <v>3</v>
      </c>
      <c r="O1641" s="70">
        <f t="shared" si="83"/>
        <v>2</v>
      </c>
      <c r="P1641" s="135" t="str">
        <f t="shared" si="84"/>
        <v>Gastos_Gerais</v>
      </c>
    </row>
    <row r="1642" spans="1:16" ht="24" x14ac:dyDescent="0.2">
      <c r="A1642" s="363">
        <v>1639</v>
      </c>
      <c r="B1642" s="348">
        <v>44988</v>
      </c>
      <c r="C1642" s="623">
        <v>44958</v>
      </c>
      <c r="D1642" s="350" t="s">
        <v>107</v>
      </c>
      <c r="E1642" s="350" t="s">
        <v>300</v>
      </c>
      <c r="F1642" s="351">
        <v>577.29999999999995</v>
      </c>
      <c r="G1642" s="350" t="s">
        <v>653</v>
      </c>
      <c r="H1642" s="350" t="s">
        <v>132</v>
      </c>
      <c r="I1642" s="352" t="s">
        <v>1211</v>
      </c>
      <c r="J1642" s="353" t="s">
        <v>554</v>
      </c>
      <c r="K1642" s="354" t="s">
        <v>420</v>
      </c>
      <c r="L1642" s="353">
        <v>642</v>
      </c>
      <c r="M1642" s="379">
        <v>44984</v>
      </c>
      <c r="N1642" s="70">
        <f t="shared" si="82"/>
        <v>3</v>
      </c>
      <c r="O1642" s="70">
        <f t="shared" si="83"/>
        <v>2</v>
      </c>
      <c r="P1642" s="135" t="str">
        <f t="shared" si="84"/>
        <v>Gastos_Gerais</v>
      </c>
    </row>
    <row r="1643" spans="1:16" ht="48" x14ac:dyDescent="0.2">
      <c r="A1643" s="363">
        <v>1640</v>
      </c>
      <c r="B1643" s="348">
        <v>44988</v>
      </c>
      <c r="C1643" s="642">
        <v>44958</v>
      </c>
      <c r="D1643" s="612" t="s">
        <v>96</v>
      </c>
      <c r="E1643" s="612" t="s">
        <v>187</v>
      </c>
      <c r="F1643" s="383">
        <v>674.35</v>
      </c>
      <c r="G1643" s="380" t="s">
        <v>648</v>
      </c>
      <c r="H1643" s="350" t="s">
        <v>119</v>
      </c>
      <c r="I1643" s="352" t="s">
        <v>489</v>
      </c>
      <c r="J1643" s="615" t="s">
        <v>554</v>
      </c>
      <c r="K1643" s="614" t="s">
        <v>420</v>
      </c>
      <c r="L1643" s="353">
        <v>2023364</v>
      </c>
      <c r="M1643" s="379">
        <v>44963</v>
      </c>
      <c r="N1643" s="70">
        <f t="shared" si="82"/>
        <v>3</v>
      </c>
      <c r="O1643" s="70">
        <f t="shared" si="83"/>
        <v>2</v>
      </c>
      <c r="P1643" s="135" t="str">
        <f t="shared" si="84"/>
        <v>Gastos_com_Pessoal</v>
      </c>
    </row>
    <row r="1644" spans="1:16" ht="24" x14ac:dyDescent="0.2">
      <c r="A1644" s="363">
        <v>1641</v>
      </c>
      <c r="B1644" s="348">
        <v>44988</v>
      </c>
      <c r="C1644" s="623">
        <v>44958</v>
      </c>
      <c r="D1644" s="350" t="s">
        <v>107</v>
      </c>
      <c r="E1644" s="350" t="s">
        <v>224</v>
      </c>
      <c r="F1644" s="351">
        <v>1720.13</v>
      </c>
      <c r="G1644" s="350" t="s">
        <v>1390</v>
      </c>
      <c r="H1644" s="350" t="s">
        <v>124</v>
      </c>
      <c r="I1644" s="352" t="s">
        <v>635</v>
      </c>
      <c r="J1644" s="353" t="s">
        <v>554</v>
      </c>
      <c r="K1644" s="354" t="s">
        <v>555</v>
      </c>
      <c r="L1644" s="353" t="s">
        <v>2234</v>
      </c>
      <c r="M1644" s="379">
        <v>44988</v>
      </c>
      <c r="N1644" s="70">
        <f t="shared" si="82"/>
        <v>3</v>
      </c>
      <c r="O1644" s="70">
        <f t="shared" si="83"/>
        <v>2</v>
      </c>
      <c r="P1644" s="135" t="str">
        <f t="shared" si="84"/>
        <v>Gastos_Gerais</v>
      </c>
    </row>
    <row r="1645" spans="1:16" ht="24" x14ac:dyDescent="0.2">
      <c r="A1645" s="363">
        <v>1642</v>
      </c>
      <c r="B1645" s="348">
        <v>44988</v>
      </c>
      <c r="C1645" s="623">
        <v>44958</v>
      </c>
      <c r="D1645" s="350" t="s">
        <v>107</v>
      </c>
      <c r="E1645" s="350" t="s">
        <v>328</v>
      </c>
      <c r="F1645" s="351">
        <v>397.9</v>
      </c>
      <c r="G1645" s="350" t="s">
        <v>2235</v>
      </c>
      <c r="H1645" s="350" t="s">
        <v>127</v>
      </c>
      <c r="I1645" s="352" t="s">
        <v>2236</v>
      </c>
      <c r="J1645" s="353" t="s">
        <v>554</v>
      </c>
      <c r="K1645" s="354" t="s">
        <v>420</v>
      </c>
      <c r="L1645" s="353">
        <v>20231224</v>
      </c>
      <c r="M1645" s="379">
        <v>44963</v>
      </c>
      <c r="N1645" s="70">
        <f t="shared" si="82"/>
        <v>3</v>
      </c>
      <c r="O1645" s="70">
        <f t="shared" si="83"/>
        <v>2</v>
      </c>
      <c r="P1645" s="135" t="str">
        <f t="shared" si="84"/>
        <v>Gastos_Gerais</v>
      </c>
    </row>
    <row r="1646" spans="1:16" ht="24" x14ac:dyDescent="0.2">
      <c r="A1646" s="363">
        <v>1643</v>
      </c>
      <c r="B1646" s="348">
        <v>44988</v>
      </c>
      <c r="C1646" s="623">
        <v>44958</v>
      </c>
      <c r="D1646" s="350" t="s">
        <v>107</v>
      </c>
      <c r="E1646" s="350" t="s">
        <v>328</v>
      </c>
      <c r="F1646" s="351">
        <v>348.24</v>
      </c>
      <c r="G1646" s="350" t="s">
        <v>2237</v>
      </c>
      <c r="H1646" s="350" t="s">
        <v>127</v>
      </c>
      <c r="I1646" s="352" t="s">
        <v>2236</v>
      </c>
      <c r="J1646" s="353" t="s">
        <v>554</v>
      </c>
      <c r="K1646" s="354" t="s">
        <v>420</v>
      </c>
      <c r="L1646" s="353">
        <v>222865</v>
      </c>
      <c r="M1646" s="379">
        <v>44963</v>
      </c>
      <c r="N1646" s="70">
        <f t="shared" si="82"/>
        <v>3</v>
      </c>
      <c r="O1646" s="70">
        <f t="shared" si="83"/>
        <v>2</v>
      </c>
      <c r="P1646" s="135" t="str">
        <f t="shared" si="84"/>
        <v>Gastos_Gerais</v>
      </c>
    </row>
    <row r="1647" spans="1:16" ht="24" x14ac:dyDescent="0.2">
      <c r="A1647" s="363">
        <v>1644</v>
      </c>
      <c r="B1647" s="348">
        <v>44988</v>
      </c>
      <c r="C1647" s="623">
        <v>44986</v>
      </c>
      <c r="D1647" s="350" t="s">
        <v>107</v>
      </c>
      <c r="E1647" s="350" t="s">
        <v>360</v>
      </c>
      <c r="F1647" s="351">
        <v>5354</v>
      </c>
      <c r="G1647" s="350" t="s">
        <v>1991</v>
      </c>
      <c r="H1647" s="350" t="s">
        <v>125</v>
      </c>
      <c r="I1647" s="352" t="s">
        <v>1921</v>
      </c>
      <c r="J1647" s="353" t="s">
        <v>554</v>
      </c>
      <c r="K1647" s="354" t="s">
        <v>420</v>
      </c>
      <c r="L1647" s="353">
        <v>1011</v>
      </c>
      <c r="M1647" s="379">
        <v>44986</v>
      </c>
      <c r="N1647" s="70">
        <f t="shared" si="82"/>
        <v>3</v>
      </c>
      <c r="O1647" s="70">
        <f t="shared" si="83"/>
        <v>3</v>
      </c>
      <c r="P1647" s="135" t="str">
        <f t="shared" si="84"/>
        <v>Gastos_Gerais</v>
      </c>
    </row>
    <row r="1648" spans="1:16" ht="24" x14ac:dyDescent="0.2">
      <c r="A1648" s="363">
        <v>1645</v>
      </c>
      <c r="B1648" s="348">
        <v>44988</v>
      </c>
      <c r="C1648" s="623">
        <v>44986</v>
      </c>
      <c r="D1648" s="350" t="s">
        <v>107</v>
      </c>
      <c r="E1648" s="350" t="s">
        <v>320</v>
      </c>
      <c r="F1648" s="351">
        <v>2600</v>
      </c>
      <c r="G1648" s="350" t="s">
        <v>1512</v>
      </c>
      <c r="H1648" s="350" t="s">
        <v>130</v>
      </c>
      <c r="I1648" s="352" t="s">
        <v>658</v>
      </c>
      <c r="J1648" s="353" t="s">
        <v>554</v>
      </c>
      <c r="K1648" s="354" t="s">
        <v>420</v>
      </c>
      <c r="L1648" s="353">
        <v>2061780</v>
      </c>
      <c r="M1648" s="379">
        <v>44990</v>
      </c>
      <c r="N1648" s="70">
        <f t="shared" si="82"/>
        <v>3</v>
      </c>
      <c r="O1648" s="70">
        <f t="shared" si="83"/>
        <v>3</v>
      </c>
      <c r="P1648" s="135" t="str">
        <f t="shared" si="84"/>
        <v>Gastos_Gerais</v>
      </c>
    </row>
    <row r="1649" spans="1:16" ht="24" x14ac:dyDescent="0.2">
      <c r="A1649" s="363">
        <v>1646</v>
      </c>
      <c r="B1649" s="348">
        <v>44988</v>
      </c>
      <c r="C1649" s="623">
        <v>44958</v>
      </c>
      <c r="D1649" s="350" t="s">
        <v>107</v>
      </c>
      <c r="E1649" s="350" t="s">
        <v>262</v>
      </c>
      <c r="F1649" s="351">
        <v>90</v>
      </c>
      <c r="G1649" s="350" t="s">
        <v>2238</v>
      </c>
      <c r="H1649" s="350" t="s">
        <v>132</v>
      </c>
      <c r="I1649" s="352" t="s">
        <v>2239</v>
      </c>
      <c r="J1649" s="353" t="s">
        <v>554</v>
      </c>
      <c r="K1649" s="354" t="s">
        <v>420</v>
      </c>
      <c r="L1649" s="353">
        <v>8616</v>
      </c>
      <c r="M1649" s="379">
        <v>44985</v>
      </c>
      <c r="N1649" s="70">
        <f t="shared" si="82"/>
        <v>3</v>
      </c>
      <c r="O1649" s="70">
        <f t="shared" si="83"/>
        <v>2</v>
      </c>
      <c r="P1649" s="135" t="str">
        <f t="shared" si="84"/>
        <v>Gastos_Gerais</v>
      </c>
    </row>
    <row r="1650" spans="1:16" ht="36" x14ac:dyDescent="0.2">
      <c r="A1650" s="363">
        <v>1647</v>
      </c>
      <c r="B1650" s="348">
        <v>44988</v>
      </c>
      <c r="C1650" s="623">
        <v>44986</v>
      </c>
      <c r="D1650" s="350" t="s">
        <v>107</v>
      </c>
      <c r="E1650" s="350" t="s">
        <v>346</v>
      </c>
      <c r="F1650" s="351">
        <v>45548.69</v>
      </c>
      <c r="G1650" s="350" t="s">
        <v>2240</v>
      </c>
      <c r="H1650" s="350" t="s">
        <v>127</v>
      </c>
      <c r="I1650" s="352" t="s">
        <v>755</v>
      </c>
      <c r="J1650" s="353" t="s">
        <v>554</v>
      </c>
      <c r="K1650" s="354" t="s">
        <v>420</v>
      </c>
      <c r="L1650" s="353">
        <v>202315</v>
      </c>
      <c r="M1650" s="379">
        <v>44986</v>
      </c>
      <c r="N1650" s="70">
        <f t="shared" si="82"/>
        <v>3</v>
      </c>
      <c r="O1650" s="70">
        <f t="shared" si="83"/>
        <v>3</v>
      </c>
      <c r="P1650" s="135" t="str">
        <f t="shared" si="84"/>
        <v>Gastos_Gerais</v>
      </c>
    </row>
    <row r="1651" spans="1:16" ht="24" x14ac:dyDescent="0.2">
      <c r="A1651" s="363">
        <v>1648</v>
      </c>
      <c r="B1651" s="348">
        <v>44988</v>
      </c>
      <c r="C1651" s="623">
        <v>44986</v>
      </c>
      <c r="D1651" s="350" t="s">
        <v>107</v>
      </c>
      <c r="E1651" s="350" t="s">
        <v>320</v>
      </c>
      <c r="F1651" s="351">
        <v>4300</v>
      </c>
      <c r="G1651" s="350" t="s">
        <v>2241</v>
      </c>
      <c r="H1651" s="350" t="s">
        <v>125</v>
      </c>
      <c r="I1651" s="352" t="s">
        <v>658</v>
      </c>
      <c r="J1651" s="353" t="s">
        <v>554</v>
      </c>
      <c r="K1651" s="354" t="s">
        <v>420</v>
      </c>
      <c r="L1651" s="353">
        <v>2061738</v>
      </c>
      <c r="M1651" s="379">
        <v>44990</v>
      </c>
      <c r="N1651" s="70">
        <f t="shared" si="82"/>
        <v>3</v>
      </c>
      <c r="O1651" s="70">
        <f t="shared" si="83"/>
        <v>3</v>
      </c>
      <c r="P1651" s="135" t="str">
        <f t="shared" si="84"/>
        <v>Gastos_Gerais</v>
      </c>
    </row>
    <row r="1652" spans="1:16" ht="24" x14ac:dyDescent="0.2">
      <c r="A1652" s="363">
        <v>1649</v>
      </c>
      <c r="B1652" s="348">
        <v>44988</v>
      </c>
      <c r="C1652" s="623">
        <v>44986</v>
      </c>
      <c r="D1652" s="350" t="s">
        <v>107</v>
      </c>
      <c r="E1652" s="350" t="s">
        <v>310</v>
      </c>
      <c r="F1652" s="351">
        <v>276.5</v>
      </c>
      <c r="G1652" s="350" t="s">
        <v>2242</v>
      </c>
      <c r="H1652" s="350" t="s">
        <v>130</v>
      </c>
      <c r="I1652" s="352" t="s">
        <v>1311</v>
      </c>
      <c r="J1652" s="353" t="s">
        <v>559</v>
      </c>
      <c r="K1652" s="354" t="s">
        <v>420</v>
      </c>
      <c r="L1652" s="353">
        <v>692</v>
      </c>
      <c r="M1652" s="379">
        <v>44987</v>
      </c>
      <c r="N1652" s="70">
        <f t="shared" si="82"/>
        <v>3</v>
      </c>
      <c r="O1652" s="70">
        <f t="shared" si="83"/>
        <v>3</v>
      </c>
      <c r="P1652" s="135" t="str">
        <f t="shared" si="84"/>
        <v>Gastos_Gerais</v>
      </c>
    </row>
    <row r="1653" spans="1:16" ht="24" x14ac:dyDescent="0.2">
      <c r="A1653" s="363">
        <v>1650</v>
      </c>
      <c r="B1653" s="348">
        <v>44988</v>
      </c>
      <c r="C1653" s="623">
        <v>44986</v>
      </c>
      <c r="D1653" s="350" t="s">
        <v>107</v>
      </c>
      <c r="E1653" s="350" t="s">
        <v>360</v>
      </c>
      <c r="F1653" s="351">
        <v>340</v>
      </c>
      <c r="G1653" s="350" t="s">
        <v>2243</v>
      </c>
      <c r="H1653" s="350" t="s">
        <v>131</v>
      </c>
      <c r="I1653" s="352" t="s">
        <v>1468</v>
      </c>
      <c r="J1653" s="353" t="s">
        <v>559</v>
      </c>
      <c r="K1653" s="354" t="s">
        <v>420</v>
      </c>
      <c r="L1653" s="353">
        <v>69</v>
      </c>
      <c r="M1653" s="379">
        <v>44988</v>
      </c>
      <c r="N1653" s="70">
        <f t="shared" si="82"/>
        <v>3</v>
      </c>
      <c r="O1653" s="70">
        <f t="shared" si="83"/>
        <v>3</v>
      </c>
      <c r="P1653" s="135" t="str">
        <f t="shared" si="84"/>
        <v>Gastos_Gerais</v>
      </c>
    </row>
    <row r="1654" spans="1:16" ht="24" x14ac:dyDescent="0.2">
      <c r="A1654" s="363">
        <v>1651</v>
      </c>
      <c r="B1654" s="348">
        <v>44988</v>
      </c>
      <c r="C1654" s="623">
        <v>44986</v>
      </c>
      <c r="D1654" s="350" t="s">
        <v>107</v>
      </c>
      <c r="E1654" s="350" t="s">
        <v>346</v>
      </c>
      <c r="F1654" s="351">
        <v>250</v>
      </c>
      <c r="G1654" s="350" t="s">
        <v>2244</v>
      </c>
      <c r="H1654" s="350" t="s">
        <v>131</v>
      </c>
      <c r="I1654" s="352" t="s">
        <v>1468</v>
      </c>
      <c r="J1654" s="353" t="s">
        <v>559</v>
      </c>
      <c r="K1654" s="354" t="s">
        <v>420</v>
      </c>
      <c r="L1654" s="353">
        <v>70</v>
      </c>
      <c r="M1654" s="379">
        <v>44988</v>
      </c>
      <c r="N1654" s="70">
        <f t="shared" si="82"/>
        <v>3</v>
      </c>
      <c r="O1654" s="70">
        <f t="shared" si="83"/>
        <v>3</v>
      </c>
      <c r="P1654" s="135" t="str">
        <f t="shared" si="84"/>
        <v>Gastos_Gerais</v>
      </c>
    </row>
    <row r="1655" spans="1:16" ht="24" x14ac:dyDescent="0.2">
      <c r="A1655" s="363">
        <v>1652</v>
      </c>
      <c r="B1655" s="348">
        <v>44988</v>
      </c>
      <c r="C1655" s="623">
        <v>44986</v>
      </c>
      <c r="D1655" s="350" t="s">
        <v>107</v>
      </c>
      <c r="E1655" s="350" t="s">
        <v>346</v>
      </c>
      <c r="F1655" s="351">
        <v>100</v>
      </c>
      <c r="G1655" s="350" t="s">
        <v>2245</v>
      </c>
      <c r="H1655" s="350" t="s">
        <v>131</v>
      </c>
      <c r="I1655" s="352" t="s">
        <v>1468</v>
      </c>
      <c r="J1655" s="353" t="s">
        <v>559</v>
      </c>
      <c r="K1655" s="354" t="s">
        <v>420</v>
      </c>
      <c r="L1655" s="353">
        <v>71</v>
      </c>
      <c r="M1655" s="379">
        <v>44988</v>
      </c>
      <c r="N1655" s="70">
        <f t="shared" si="82"/>
        <v>3</v>
      </c>
      <c r="O1655" s="70">
        <f t="shared" si="83"/>
        <v>3</v>
      </c>
      <c r="P1655" s="135" t="str">
        <f t="shared" si="84"/>
        <v>Gastos_Gerais</v>
      </c>
    </row>
    <row r="1656" spans="1:16" ht="24" x14ac:dyDescent="0.2">
      <c r="A1656" s="363">
        <v>1653</v>
      </c>
      <c r="B1656" s="348">
        <v>44988</v>
      </c>
      <c r="C1656" s="623">
        <v>44986</v>
      </c>
      <c r="D1656" s="350" t="s">
        <v>107</v>
      </c>
      <c r="E1656" s="350" t="s">
        <v>328</v>
      </c>
      <c r="F1656" s="351">
        <v>140</v>
      </c>
      <c r="G1656" s="350" t="s">
        <v>644</v>
      </c>
      <c r="H1656" s="350" t="s">
        <v>131</v>
      </c>
      <c r="I1656" s="352" t="s">
        <v>645</v>
      </c>
      <c r="J1656" s="353" t="s">
        <v>559</v>
      </c>
      <c r="K1656" s="354" t="s">
        <v>420</v>
      </c>
      <c r="L1656" s="353">
        <v>324</v>
      </c>
      <c r="M1656" s="379">
        <v>44986</v>
      </c>
      <c r="N1656" s="70">
        <f t="shared" si="82"/>
        <v>3</v>
      </c>
      <c r="O1656" s="70">
        <f t="shared" si="83"/>
        <v>3</v>
      </c>
      <c r="P1656" s="135" t="str">
        <f t="shared" si="84"/>
        <v>Gastos_Gerais</v>
      </c>
    </row>
    <row r="1657" spans="1:16" ht="48" x14ac:dyDescent="0.2">
      <c r="A1657" s="363">
        <v>1654</v>
      </c>
      <c r="B1657" s="348">
        <v>44988</v>
      </c>
      <c r="C1657" s="623">
        <v>44958</v>
      </c>
      <c r="D1657" s="350" t="s">
        <v>96</v>
      </c>
      <c r="E1657" s="350" t="s">
        <v>187</v>
      </c>
      <c r="F1657" s="351">
        <v>2661.88</v>
      </c>
      <c r="G1657" s="350" t="s">
        <v>2098</v>
      </c>
      <c r="H1657" s="350" t="s">
        <v>119</v>
      </c>
      <c r="I1657" s="352" t="s">
        <v>489</v>
      </c>
      <c r="J1657" s="353" t="s">
        <v>554</v>
      </c>
      <c r="K1657" s="354" t="s">
        <v>420</v>
      </c>
      <c r="L1657" s="353">
        <v>2023569</v>
      </c>
      <c r="M1657" s="379">
        <v>44963</v>
      </c>
      <c r="N1657" s="70">
        <f t="shared" si="82"/>
        <v>3</v>
      </c>
      <c r="O1657" s="70">
        <f t="shared" si="83"/>
        <v>2</v>
      </c>
      <c r="P1657" s="135" t="str">
        <f t="shared" si="84"/>
        <v>Gastos_com_Pessoal</v>
      </c>
    </row>
    <row r="1658" spans="1:16" x14ac:dyDescent="0.2">
      <c r="A1658" s="363">
        <v>1655</v>
      </c>
      <c r="B1658" s="348">
        <v>44988</v>
      </c>
      <c r="C1658" s="623">
        <v>44958</v>
      </c>
      <c r="D1658" s="350" t="s">
        <v>107</v>
      </c>
      <c r="E1658" s="350" t="s">
        <v>328</v>
      </c>
      <c r="F1658" s="351">
        <v>433.2</v>
      </c>
      <c r="G1658" s="350" t="s">
        <v>1204</v>
      </c>
      <c r="H1658" s="350" t="s">
        <v>130</v>
      </c>
      <c r="I1658" s="352" t="s">
        <v>2246</v>
      </c>
      <c r="J1658" s="353" t="s">
        <v>554</v>
      </c>
      <c r="K1658" s="354" t="s">
        <v>420</v>
      </c>
      <c r="L1658" s="353">
        <v>20231689</v>
      </c>
      <c r="M1658" s="379">
        <v>44960</v>
      </c>
      <c r="N1658" s="70">
        <f t="shared" si="82"/>
        <v>3</v>
      </c>
      <c r="O1658" s="70">
        <f t="shared" si="83"/>
        <v>2</v>
      </c>
      <c r="P1658" s="135" t="str">
        <f t="shared" si="84"/>
        <v>Gastos_Gerais</v>
      </c>
    </row>
    <row r="1659" spans="1:16" x14ac:dyDescent="0.2">
      <c r="A1659" s="363">
        <v>1656</v>
      </c>
      <c r="B1659" s="348">
        <v>44988</v>
      </c>
      <c r="C1659" s="623">
        <v>44958</v>
      </c>
      <c r="D1659" s="350" t="s">
        <v>107</v>
      </c>
      <c r="E1659" s="350" t="s">
        <v>328</v>
      </c>
      <c r="F1659" s="351">
        <v>408.88</v>
      </c>
      <c r="G1659" s="350" t="s">
        <v>2247</v>
      </c>
      <c r="H1659" s="350" t="s">
        <v>130</v>
      </c>
      <c r="I1659" s="352" t="s">
        <v>2246</v>
      </c>
      <c r="J1659" s="353" t="s">
        <v>554</v>
      </c>
      <c r="K1659" s="354" t="s">
        <v>420</v>
      </c>
      <c r="L1659" s="353">
        <v>1275655</v>
      </c>
      <c r="M1659" s="379">
        <v>44960</v>
      </c>
      <c r="N1659" s="70">
        <f t="shared" si="82"/>
        <v>3</v>
      </c>
      <c r="O1659" s="70">
        <f t="shared" si="83"/>
        <v>2</v>
      </c>
      <c r="P1659" s="135" t="str">
        <f t="shared" si="84"/>
        <v>Gastos_Gerais</v>
      </c>
    </row>
    <row r="1660" spans="1:16" ht="24" x14ac:dyDescent="0.2">
      <c r="A1660" s="363">
        <v>1657</v>
      </c>
      <c r="B1660" s="348">
        <v>44988</v>
      </c>
      <c r="C1660" s="623">
        <v>44986</v>
      </c>
      <c r="D1660" s="350" t="s">
        <v>107</v>
      </c>
      <c r="E1660" s="350" t="s">
        <v>320</v>
      </c>
      <c r="F1660" s="351">
        <v>2500</v>
      </c>
      <c r="G1660" s="350" t="s">
        <v>1517</v>
      </c>
      <c r="H1660" s="350" t="s">
        <v>127</v>
      </c>
      <c r="I1660" s="352" t="s">
        <v>658</v>
      </c>
      <c r="J1660" s="353" t="s">
        <v>554</v>
      </c>
      <c r="K1660" s="354" t="s">
        <v>420</v>
      </c>
      <c r="L1660" s="353">
        <v>2061829</v>
      </c>
      <c r="M1660" s="379">
        <v>44990</v>
      </c>
      <c r="N1660" s="70">
        <f t="shared" si="82"/>
        <v>3</v>
      </c>
      <c r="O1660" s="70">
        <f t="shared" si="83"/>
        <v>3</v>
      </c>
      <c r="P1660" s="135" t="str">
        <f t="shared" si="84"/>
        <v>Gastos_Gerais</v>
      </c>
    </row>
    <row r="1661" spans="1:16" ht="24" x14ac:dyDescent="0.2">
      <c r="A1661" s="363">
        <v>1658</v>
      </c>
      <c r="B1661" s="348">
        <v>44988</v>
      </c>
      <c r="C1661" s="623">
        <v>44986</v>
      </c>
      <c r="D1661" s="350" t="s">
        <v>107</v>
      </c>
      <c r="E1661" s="350" t="s">
        <v>320</v>
      </c>
      <c r="F1661" s="351">
        <v>3900</v>
      </c>
      <c r="G1661" s="350" t="s">
        <v>1514</v>
      </c>
      <c r="H1661" s="350" t="s">
        <v>128</v>
      </c>
      <c r="I1661" s="352" t="s">
        <v>658</v>
      </c>
      <c r="J1661" s="353" t="s">
        <v>554</v>
      </c>
      <c r="K1661" s="354" t="s">
        <v>420</v>
      </c>
      <c r="L1661" s="353">
        <v>2061790</v>
      </c>
      <c r="M1661" s="379">
        <v>44990</v>
      </c>
      <c r="N1661" s="70">
        <f t="shared" si="82"/>
        <v>3</v>
      </c>
      <c r="O1661" s="70">
        <f t="shared" si="83"/>
        <v>3</v>
      </c>
      <c r="P1661" s="135" t="str">
        <f t="shared" si="84"/>
        <v>Gastos_Gerais</v>
      </c>
    </row>
    <row r="1662" spans="1:16" x14ac:dyDescent="0.2">
      <c r="A1662" s="363">
        <v>1659</v>
      </c>
      <c r="B1662" s="348">
        <v>44988</v>
      </c>
      <c r="C1662" s="623">
        <v>44958</v>
      </c>
      <c r="D1662" s="350" t="s">
        <v>107</v>
      </c>
      <c r="E1662" s="350" t="s">
        <v>328</v>
      </c>
      <c r="F1662" s="351">
        <v>592.79999999999995</v>
      </c>
      <c r="G1662" s="350" t="s">
        <v>2248</v>
      </c>
      <c r="H1662" s="350" t="s">
        <v>123</v>
      </c>
      <c r="I1662" s="352" t="s">
        <v>2246</v>
      </c>
      <c r="J1662" s="353" t="s">
        <v>554</v>
      </c>
      <c r="K1662" s="354" t="s">
        <v>420</v>
      </c>
      <c r="L1662" s="353">
        <v>20231683</v>
      </c>
      <c r="M1662" s="379">
        <v>44960</v>
      </c>
      <c r="N1662" s="70">
        <f t="shared" si="82"/>
        <v>3</v>
      </c>
      <c r="O1662" s="70">
        <f t="shared" si="83"/>
        <v>2</v>
      </c>
      <c r="P1662" s="135" t="str">
        <f t="shared" si="84"/>
        <v>Gastos_Gerais</v>
      </c>
    </row>
    <row r="1663" spans="1:16" x14ac:dyDescent="0.2">
      <c r="A1663" s="363">
        <v>1660</v>
      </c>
      <c r="B1663" s="348">
        <v>44988</v>
      </c>
      <c r="C1663" s="623">
        <v>44958</v>
      </c>
      <c r="D1663" s="350" t="s">
        <v>107</v>
      </c>
      <c r="E1663" s="350" t="s">
        <v>328</v>
      </c>
      <c r="F1663" s="351">
        <v>751.21</v>
      </c>
      <c r="G1663" s="350" t="s">
        <v>2247</v>
      </c>
      <c r="H1663" s="350" t="s">
        <v>123</v>
      </c>
      <c r="I1663" s="352" t="s">
        <v>2246</v>
      </c>
      <c r="J1663" s="353" t="s">
        <v>554</v>
      </c>
      <c r="K1663" s="354" t="s">
        <v>420</v>
      </c>
      <c r="L1663" s="353">
        <v>1275642</v>
      </c>
      <c r="M1663" s="379">
        <v>44960</v>
      </c>
      <c r="N1663" s="70">
        <f t="shared" si="82"/>
        <v>3</v>
      </c>
      <c r="O1663" s="70">
        <f t="shared" si="83"/>
        <v>2</v>
      </c>
      <c r="P1663" s="135" t="str">
        <f t="shared" si="84"/>
        <v>Gastos_Gerais</v>
      </c>
    </row>
    <row r="1664" spans="1:16" ht="36" x14ac:dyDescent="0.2">
      <c r="A1664" s="363">
        <v>1661</v>
      </c>
      <c r="B1664" s="348">
        <v>44988</v>
      </c>
      <c r="C1664" s="623">
        <v>44958</v>
      </c>
      <c r="D1664" s="350" t="s">
        <v>107</v>
      </c>
      <c r="E1664" s="350" t="s">
        <v>254</v>
      </c>
      <c r="F1664" s="351">
        <v>267.95999999999998</v>
      </c>
      <c r="G1664" s="350" t="s">
        <v>2249</v>
      </c>
      <c r="H1664" s="350" t="s">
        <v>127</v>
      </c>
      <c r="I1664" s="352" t="s">
        <v>656</v>
      </c>
      <c r="J1664" s="353" t="s">
        <v>554</v>
      </c>
      <c r="K1664" s="354" t="s">
        <v>420</v>
      </c>
      <c r="L1664" s="353">
        <v>124</v>
      </c>
      <c r="M1664" s="379">
        <v>44981</v>
      </c>
      <c r="N1664" s="70">
        <f t="shared" ref="N1664:N1727" si="85">IF(B1664=0,0,IF(YEAR(B1664)=$O$1,MONTH(B1664)-$N$1+1,(YEAR(B1664)-$O$1)*12-$N$1+1+MONTH(B1664)))</f>
        <v>3</v>
      </c>
      <c r="O1664" s="70">
        <f t="shared" ref="O1664:O1727" si="86">IF(C1664=0,0,IF(YEAR(C1664)=$O$1,MONTH(C1664)-$N$1+1,(YEAR(C1664)-$O$1)*12-$N$1+1+MONTH(C1664)))</f>
        <v>2</v>
      </c>
      <c r="P1664" s="135" t="str">
        <f t="shared" ref="P1664:P1727" si="87">SUBSTITUTE(D1664," ","_")</f>
        <v>Gastos_Gerais</v>
      </c>
    </row>
    <row r="1665" spans="1:16" ht="24" x14ac:dyDescent="0.2">
      <c r="A1665" s="363">
        <v>1662</v>
      </c>
      <c r="B1665" s="348">
        <v>44988</v>
      </c>
      <c r="C1665" s="623">
        <v>44986</v>
      </c>
      <c r="D1665" s="350" t="s">
        <v>107</v>
      </c>
      <c r="E1665" s="350" t="s">
        <v>320</v>
      </c>
      <c r="F1665" s="351">
        <v>500</v>
      </c>
      <c r="G1665" s="350" t="s">
        <v>1515</v>
      </c>
      <c r="H1665" s="350" t="s">
        <v>131</v>
      </c>
      <c r="I1665" s="352" t="s">
        <v>658</v>
      </c>
      <c r="J1665" s="353" t="s">
        <v>554</v>
      </c>
      <c r="K1665" s="354" t="s">
        <v>420</v>
      </c>
      <c r="L1665" s="353">
        <v>2061810</v>
      </c>
      <c r="M1665" s="379">
        <v>44990</v>
      </c>
      <c r="N1665" s="70">
        <f t="shared" si="85"/>
        <v>3</v>
      </c>
      <c r="O1665" s="70">
        <f t="shared" si="86"/>
        <v>3</v>
      </c>
      <c r="P1665" s="135" t="str">
        <f t="shared" si="87"/>
        <v>Gastos_Gerais</v>
      </c>
    </row>
    <row r="1666" spans="1:16" ht="24" x14ac:dyDescent="0.2">
      <c r="A1666" s="363">
        <v>1663</v>
      </c>
      <c r="B1666" s="348">
        <v>44988</v>
      </c>
      <c r="C1666" s="623">
        <v>44986</v>
      </c>
      <c r="D1666" s="350" t="s">
        <v>107</v>
      </c>
      <c r="E1666" s="350" t="s">
        <v>320</v>
      </c>
      <c r="F1666" s="351">
        <v>300</v>
      </c>
      <c r="G1666" s="350" t="s">
        <v>1511</v>
      </c>
      <c r="H1666" s="350" t="s">
        <v>124</v>
      </c>
      <c r="I1666" s="352" t="s">
        <v>658</v>
      </c>
      <c r="J1666" s="353" t="s">
        <v>554</v>
      </c>
      <c r="K1666" s="354" t="s">
        <v>420</v>
      </c>
      <c r="L1666" s="353">
        <v>2061768</v>
      </c>
      <c r="M1666" s="379">
        <v>44990</v>
      </c>
      <c r="N1666" s="70">
        <f t="shared" si="85"/>
        <v>3</v>
      </c>
      <c r="O1666" s="70">
        <f t="shared" si="86"/>
        <v>3</v>
      </c>
      <c r="P1666" s="135" t="str">
        <f t="shared" si="87"/>
        <v>Gastos_Gerais</v>
      </c>
    </row>
    <row r="1667" spans="1:16" ht="24" x14ac:dyDescent="0.2">
      <c r="A1667" s="363">
        <v>1664</v>
      </c>
      <c r="B1667" s="364">
        <v>44988</v>
      </c>
      <c r="C1667" s="622">
        <v>44986</v>
      </c>
      <c r="D1667" s="366" t="s">
        <v>107</v>
      </c>
      <c r="E1667" s="366" t="s">
        <v>320</v>
      </c>
      <c r="F1667" s="367">
        <v>260</v>
      </c>
      <c r="G1667" s="366" t="s">
        <v>2250</v>
      </c>
      <c r="H1667" s="366" t="s">
        <v>122</v>
      </c>
      <c r="I1667" s="368" t="s">
        <v>658</v>
      </c>
      <c r="J1667" s="369" t="s">
        <v>554</v>
      </c>
      <c r="K1667" s="354" t="s">
        <v>420</v>
      </c>
      <c r="L1667" s="369">
        <v>2061749</v>
      </c>
      <c r="M1667" s="379">
        <v>44990</v>
      </c>
      <c r="N1667" s="70">
        <f t="shared" si="85"/>
        <v>3</v>
      </c>
      <c r="O1667" s="70">
        <f t="shared" si="86"/>
        <v>3</v>
      </c>
      <c r="P1667" s="135" t="str">
        <f t="shared" si="87"/>
        <v>Gastos_Gerais</v>
      </c>
    </row>
    <row r="1668" spans="1:16" ht="24" x14ac:dyDescent="0.2">
      <c r="A1668" s="363">
        <v>1665</v>
      </c>
      <c r="B1668" s="348">
        <v>44988</v>
      </c>
      <c r="C1668" s="623">
        <v>44986</v>
      </c>
      <c r="D1668" s="350" t="s">
        <v>107</v>
      </c>
      <c r="E1668" s="350" t="s">
        <v>320</v>
      </c>
      <c r="F1668" s="351">
        <v>5000</v>
      </c>
      <c r="G1668" s="350" t="s">
        <v>1510</v>
      </c>
      <c r="H1668" s="350" t="s">
        <v>123</v>
      </c>
      <c r="I1668" s="352" t="s">
        <v>658</v>
      </c>
      <c r="J1668" s="353" t="s">
        <v>554</v>
      </c>
      <c r="K1668" s="354" t="s">
        <v>420</v>
      </c>
      <c r="L1668" s="353">
        <v>2061758</v>
      </c>
      <c r="M1668" s="379">
        <v>44990</v>
      </c>
      <c r="N1668" s="70">
        <f t="shared" si="85"/>
        <v>3</v>
      </c>
      <c r="O1668" s="70">
        <f t="shared" si="86"/>
        <v>3</v>
      </c>
      <c r="P1668" s="135" t="str">
        <f t="shared" si="87"/>
        <v>Gastos_Gerais</v>
      </c>
    </row>
    <row r="1669" spans="1:16" ht="24" x14ac:dyDescent="0.2">
      <c r="A1669" s="363">
        <v>1666</v>
      </c>
      <c r="B1669" s="364">
        <v>44988</v>
      </c>
      <c r="C1669" s="622">
        <v>44986</v>
      </c>
      <c r="D1669" s="366" t="s">
        <v>107</v>
      </c>
      <c r="E1669" s="366" t="s">
        <v>320</v>
      </c>
      <c r="F1669" s="367">
        <v>1400</v>
      </c>
      <c r="G1669" s="352" t="s">
        <v>2251</v>
      </c>
      <c r="H1669" s="366" t="s">
        <v>120</v>
      </c>
      <c r="I1669" s="352" t="s">
        <v>658</v>
      </c>
      <c r="J1669" s="353" t="s">
        <v>554</v>
      </c>
      <c r="K1669" s="354" t="s">
        <v>420</v>
      </c>
      <c r="L1669" s="353">
        <v>2061820</v>
      </c>
      <c r="M1669" s="379">
        <v>44990</v>
      </c>
      <c r="N1669" s="70">
        <f t="shared" si="85"/>
        <v>3</v>
      </c>
      <c r="O1669" s="70">
        <f t="shared" si="86"/>
        <v>3</v>
      </c>
      <c r="P1669" s="135" t="str">
        <f t="shared" si="87"/>
        <v>Gastos_Gerais</v>
      </c>
    </row>
    <row r="1670" spans="1:16" ht="25.5" x14ac:dyDescent="0.2">
      <c r="A1670" s="363">
        <v>1667</v>
      </c>
      <c r="B1670" s="348">
        <v>44988</v>
      </c>
      <c r="C1670" s="623">
        <v>44986</v>
      </c>
      <c r="D1670" s="350" t="s">
        <v>96</v>
      </c>
      <c r="E1670" s="350" t="s">
        <v>183</v>
      </c>
      <c r="F1670" s="351">
        <v>609.53</v>
      </c>
      <c r="G1670" s="350" t="s">
        <v>2252</v>
      </c>
      <c r="H1670" s="350" t="s">
        <v>128</v>
      </c>
      <c r="I1670" s="352" t="s">
        <v>2253</v>
      </c>
      <c r="J1670" s="353" t="s">
        <v>577</v>
      </c>
      <c r="K1670" s="354" t="s">
        <v>578</v>
      </c>
      <c r="L1670" s="353">
        <v>164707556</v>
      </c>
      <c r="M1670" s="379">
        <v>44988</v>
      </c>
      <c r="N1670" s="70">
        <f t="shared" si="85"/>
        <v>3</v>
      </c>
      <c r="O1670" s="70">
        <f t="shared" si="86"/>
        <v>3</v>
      </c>
      <c r="P1670" s="135" t="str">
        <f t="shared" si="87"/>
        <v>Gastos_com_Pessoal</v>
      </c>
    </row>
    <row r="1671" spans="1:16" ht="25.5" x14ac:dyDescent="0.2">
      <c r="A1671" s="363">
        <v>1668</v>
      </c>
      <c r="B1671" s="348">
        <v>44988</v>
      </c>
      <c r="C1671" s="623">
        <v>44986</v>
      </c>
      <c r="D1671" s="350" t="s">
        <v>96</v>
      </c>
      <c r="E1671" s="350" t="s">
        <v>181</v>
      </c>
      <c r="F1671" s="351">
        <v>1788.63</v>
      </c>
      <c r="G1671" s="350" t="s">
        <v>2254</v>
      </c>
      <c r="H1671" s="350" t="s">
        <v>128</v>
      </c>
      <c r="I1671" s="352" t="s">
        <v>2253</v>
      </c>
      <c r="J1671" s="353" t="s">
        <v>577</v>
      </c>
      <c r="K1671" s="354" t="s">
        <v>578</v>
      </c>
      <c r="L1671" s="353">
        <v>164707556</v>
      </c>
      <c r="M1671" s="379">
        <v>44988</v>
      </c>
      <c r="N1671" s="70">
        <f t="shared" si="85"/>
        <v>3</v>
      </c>
      <c r="O1671" s="70">
        <f t="shared" si="86"/>
        <v>3</v>
      </c>
      <c r="P1671" s="135" t="str">
        <f t="shared" si="87"/>
        <v>Gastos_com_Pessoal</v>
      </c>
    </row>
    <row r="1672" spans="1:16" ht="25.5" x14ac:dyDescent="0.2">
      <c r="A1672" s="363">
        <v>1669</v>
      </c>
      <c r="B1672" s="348">
        <v>44988</v>
      </c>
      <c r="C1672" s="623">
        <v>44986</v>
      </c>
      <c r="D1672" s="350" t="s">
        <v>96</v>
      </c>
      <c r="E1672" s="350" t="s">
        <v>183</v>
      </c>
      <c r="F1672" s="351">
        <v>1017.18</v>
      </c>
      <c r="G1672" s="350" t="s">
        <v>2255</v>
      </c>
      <c r="H1672" s="350" t="s">
        <v>128</v>
      </c>
      <c r="I1672" s="352" t="s">
        <v>2256</v>
      </c>
      <c r="J1672" s="353" t="s">
        <v>577</v>
      </c>
      <c r="K1672" s="354" t="s">
        <v>578</v>
      </c>
      <c r="L1672" s="353">
        <v>164707556</v>
      </c>
      <c r="M1672" s="379">
        <v>44988</v>
      </c>
      <c r="N1672" s="70">
        <f t="shared" si="85"/>
        <v>3</v>
      </c>
      <c r="O1672" s="70">
        <f t="shared" si="86"/>
        <v>3</v>
      </c>
      <c r="P1672" s="135" t="str">
        <f t="shared" si="87"/>
        <v>Gastos_com_Pessoal</v>
      </c>
    </row>
    <row r="1673" spans="1:16" ht="25.5" x14ac:dyDescent="0.2">
      <c r="A1673" s="363">
        <v>1670</v>
      </c>
      <c r="B1673" s="348">
        <v>44988</v>
      </c>
      <c r="C1673" s="623">
        <v>44986</v>
      </c>
      <c r="D1673" s="350" t="s">
        <v>96</v>
      </c>
      <c r="E1673" s="350" t="s">
        <v>181</v>
      </c>
      <c r="F1673" s="351">
        <v>2772.14</v>
      </c>
      <c r="G1673" s="350" t="s">
        <v>2257</v>
      </c>
      <c r="H1673" s="350" t="s">
        <v>128</v>
      </c>
      <c r="I1673" s="352" t="s">
        <v>2256</v>
      </c>
      <c r="J1673" s="353" t="s">
        <v>577</v>
      </c>
      <c r="K1673" s="354" t="s">
        <v>578</v>
      </c>
      <c r="L1673" s="353">
        <v>164707556</v>
      </c>
      <c r="M1673" s="379">
        <v>44988</v>
      </c>
      <c r="N1673" s="70">
        <f t="shared" si="85"/>
        <v>3</v>
      </c>
      <c r="O1673" s="70">
        <f t="shared" si="86"/>
        <v>3</v>
      </c>
      <c r="P1673" s="135" t="str">
        <f t="shared" si="87"/>
        <v>Gastos_com_Pessoal</v>
      </c>
    </row>
    <row r="1674" spans="1:16" ht="24" x14ac:dyDescent="0.2">
      <c r="A1674" s="363">
        <v>1671</v>
      </c>
      <c r="B1674" s="348">
        <v>44988</v>
      </c>
      <c r="C1674" s="623">
        <v>44986</v>
      </c>
      <c r="D1674" s="350" t="s">
        <v>107</v>
      </c>
      <c r="E1674" s="350" t="s">
        <v>334</v>
      </c>
      <c r="F1674" s="351">
        <v>60</v>
      </c>
      <c r="G1674" s="350" t="s">
        <v>2258</v>
      </c>
      <c r="H1674" s="350" t="s">
        <v>124</v>
      </c>
      <c r="I1674" s="352" t="s">
        <v>1820</v>
      </c>
      <c r="J1674" s="353" t="s">
        <v>577</v>
      </c>
      <c r="K1674" s="354" t="s">
        <v>578</v>
      </c>
      <c r="L1674" s="353">
        <v>164707556</v>
      </c>
      <c r="M1674" s="379">
        <v>44988</v>
      </c>
      <c r="N1674" s="70">
        <f t="shared" si="85"/>
        <v>3</v>
      </c>
      <c r="O1674" s="70">
        <f t="shared" si="86"/>
        <v>3</v>
      </c>
      <c r="P1674" s="135" t="str">
        <f t="shared" si="87"/>
        <v>Gastos_Gerais</v>
      </c>
    </row>
    <row r="1675" spans="1:16" ht="36" x14ac:dyDescent="0.2">
      <c r="A1675" s="363">
        <v>1672</v>
      </c>
      <c r="B1675" s="348">
        <v>44988</v>
      </c>
      <c r="C1675" s="623">
        <v>44986</v>
      </c>
      <c r="D1675" s="350" t="s">
        <v>107</v>
      </c>
      <c r="E1675" s="350" t="s">
        <v>334</v>
      </c>
      <c r="F1675" s="351">
        <v>60</v>
      </c>
      <c r="G1675" s="350" t="s">
        <v>2259</v>
      </c>
      <c r="H1675" s="350" t="s">
        <v>124</v>
      </c>
      <c r="I1675" s="352" t="s">
        <v>2260</v>
      </c>
      <c r="J1675" s="353" t="s">
        <v>577</v>
      </c>
      <c r="K1675" s="354" t="s">
        <v>578</v>
      </c>
      <c r="L1675" s="353">
        <v>164707556</v>
      </c>
      <c r="M1675" s="379">
        <v>44988</v>
      </c>
      <c r="N1675" s="70">
        <f t="shared" si="85"/>
        <v>3</v>
      </c>
      <c r="O1675" s="70">
        <f t="shared" si="86"/>
        <v>3</v>
      </c>
      <c r="P1675" s="135" t="str">
        <f t="shared" si="87"/>
        <v>Gastos_Gerais</v>
      </c>
    </row>
    <row r="1676" spans="1:16" ht="108" x14ac:dyDescent="0.2">
      <c r="A1676" s="363">
        <v>1673</v>
      </c>
      <c r="B1676" s="348">
        <v>44988</v>
      </c>
      <c r="C1676" s="623">
        <v>44958</v>
      </c>
      <c r="D1676" s="350" t="s">
        <v>96</v>
      </c>
      <c r="E1676" s="350" t="s">
        <v>98</v>
      </c>
      <c r="F1676" s="351">
        <v>2309402</v>
      </c>
      <c r="G1676" s="350" t="s">
        <v>2261</v>
      </c>
      <c r="H1676" s="350" t="s">
        <v>119</v>
      </c>
      <c r="I1676" s="352" t="s">
        <v>515</v>
      </c>
      <c r="J1676" s="353" t="s">
        <v>577</v>
      </c>
      <c r="K1676" s="354" t="s">
        <v>578</v>
      </c>
      <c r="L1676" s="353">
        <v>355574853</v>
      </c>
      <c r="M1676" s="379">
        <v>44929</v>
      </c>
      <c r="N1676" s="70">
        <f t="shared" si="85"/>
        <v>3</v>
      </c>
      <c r="O1676" s="70">
        <f t="shared" si="86"/>
        <v>2</v>
      </c>
      <c r="P1676" s="135" t="str">
        <f t="shared" si="87"/>
        <v>Gastos_com_Pessoal</v>
      </c>
    </row>
    <row r="1677" spans="1:16" ht="24" x14ac:dyDescent="0.2">
      <c r="A1677" s="363">
        <v>1674</v>
      </c>
      <c r="B1677" s="348">
        <v>44988</v>
      </c>
      <c r="C1677" s="623">
        <v>44958</v>
      </c>
      <c r="D1677" s="350" t="s">
        <v>107</v>
      </c>
      <c r="E1677" s="350" t="s">
        <v>282</v>
      </c>
      <c r="F1677" s="351">
        <v>128.79</v>
      </c>
      <c r="G1677" s="350" t="s">
        <v>2262</v>
      </c>
      <c r="H1677" s="350" t="s">
        <v>124</v>
      </c>
      <c r="I1677" s="352" t="s">
        <v>671</v>
      </c>
      <c r="J1677" s="353" t="s">
        <v>605</v>
      </c>
      <c r="K1677" s="354" t="s">
        <v>605</v>
      </c>
      <c r="L1677" s="353" t="s">
        <v>515</v>
      </c>
      <c r="M1677" s="379">
        <v>44988</v>
      </c>
      <c r="N1677" s="70">
        <f t="shared" si="85"/>
        <v>3</v>
      </c>
      <c r="O1677" s="70">
        <f t="shared" si="86"/>
        <v>2</v>
      </c>
      <c r="P1677" s="135" t="str">
        <f t="shared" si="87"/>
        <v>Gastos_Gerais</v>
      </c>
    </row>
    <row r="1678" spans="1:16" ht="36" x14ac:dyDescent="0.2">
      <c r="A1678" s="363">
        <v>1675</v>
      </c>
      <c r="B1678" s="348">
        <v>44991</v>
      </c>
      <c r="C1678" s="623">
        <v>44958</v>
      </c>
      <c r="D1678" s="350" t="s">
        <v>96</v>
      </c>
      <c r="E1678" s="350" t="s">
        <v>98</v>
      </c>
      <c r="F1678" s="351">
        <v>515.48</v>
      </c>
      <c r="G1678" s="350" t="s">
        <v>2263</v>
      </c>
      <c r="H1678" s="350" t="s">
        <v>130</v>
      </c>
      <c r="I1678" s="352" t="s">
        <v>720</v>
      </c>
      <c r="J1678" s="353" t="s">
        <v>577</v>
      </c>
      <c r="K1678" s="354" t="s">
        <v>559</v>
      </c>
      <c r="L1678" s="353" t="s">
        <v>515</v>
      </c>
      <c r="M1678" s="379">
        <v>44991</v>
      </c>
      <c r="N1678" s="70">
        <f t="shared" si="85"/>
        <v>3</v>
      </c>
      <c r="O1678" s="70">
        <f t="shared" si="86"/>
        <v>2</v>
      </c>
      <c r="P1678" s="135" t="str">
        <f t="shared" si="87"/>
        <v>Gastos_com_Pessoal</v>
      </c>
    </row>
    <row r="1679" spans="1:16" ht="36" x14ac:dyDescent="0.2">
      <c r="A1679" s="363">
        <v>1676</v>
      </c>
      <c r="B1679" s="348">
        <v>44991</v>
      </c>
      <c r="C1679" s="623">
        <v>44958</v>
      </c>
      <c r="D1679" s="350" t="s">
        <v>96</v>
      </c>
      <c r="E1679" s="350" t="s">
        <v>98</v>
      </c>
      <c r="F1679" s="351">
        <v>780.34</v>
      </c>
      <c r="G1679" s="350" t="s">
        <v>2264</v>
      </c>
      <c r="H1679" s="350" t="s">
        <v>123</v>
      </c>
      <c r="I1679" s="352" t="s">
        <v>731</v>
      </c>
      <c r="J1679" s="353" t="s">
        <v>577</v>
      </c>
      <c r="K1679" s="354" t="s">
        <v>559</v>
      </c>
      <c r="L1679" s="353" t="s">
        <v>515</v>
      </c>
      <c r="M1679" s="379">
        <v>44991</v>
      </c>
      <c r="N1679" s="70">
        <f t="shared" si="85"/>
        <v>3</v>
      </c>
      <c r="O1679" s="70">
        <f t="shared" si="86"/>
        <v>2</v>
      </c>
      <c r="P1679" s="135" t="str">
        <f t="shared" si="87"/>
        <v>Gastos_com_Pessoal</v>
      </c>
    </row>
    <row r="1680" spans="1:16" ht="24" x14ac:dyDescent="0.2">
      <c r="A1680" s="363">
        <v>1677</v>
      </c>
      <c r="B1680" s="348">
        <v>44991</v>
      </c>
      <c r="C1680" s="623">
        <v>44958</v>
      </c>
      <c r="D1680" s="350" t="s">
        <v>107</v>
      </c>
      <c r="E1680" s="350" t="s">
        <v>310</v>
      </c>
      <c r="F1680" s="351">
        <v>81.2</v>
      </c>
      <c r="G1680" s="350" t="s">
        <v>2265</v>
      </c>
      <c r="H1680" s="350" t="s">
        <v>131</v>
      </c>
      <c r="I1680" s="352" t="s">
        <v>963</v>
      </c>
      <c r="J1680" s="353" t="s">
        <v>554</v>
      </c>
      <c r="K1680" s="354" t="s">
        <v>420</v>
      </c>
      <c r="L1680" s="386">
        <v>27612</v>
      </c>
      <c r="M1680" s="379">
        <v>44964</v>
      </c>
      <c r="N1680" s="70">
        <f t="shared" si="85"/>
        <v>3</v>
      </c>
      <c r="O1680" s="70">
        <f t="shared" si="86"/>
        <v>2</v>
      </c>
      <c r="P1680" s="135" t="str">
        <f t="shared" si="87"/>
        <v>Gastos_Gerais</v>
      </c>
    </row>
    <row r="1681" spans="1:16" ht="36" x14ac:dyDescent="0.2">
      <c r="A1681" s="363">
        <v>1678</v>
      </c>
      <c r="B1681" s="348">
        <v>44991</v>
      </c>
      <c r="C1681" s="623">
        <v>44958</v>
      </c>
      <c r="D1681" s="350" t="s">
        <v>96</v>
      </c>
      <c r="E1681" s="350" t="s">
        <v>98</v>
      </c>
      <c r="F1681" s="351">
        <v>1562.4</v>
      </c>
      <c r="G1681" s="352" t="s">
        <v>2266</v>
      </c>
      <c r="H1681" s="350" t="s">
        <v>129</v>
      </c>
      <c r="I1681" s="352" t="s">
        <v>722</v>
      </c>
      <c r="J1681" s="353" t="s">
        <v>577</v>
      </c>
      <c r="K1681" s="354" t="s">
        <v>559</v>
      </c>
      <c r="L1681" s="353" t="s">
        <v>515</v>
      </c>
      <c r="M1681" s="379">
        <v>44991</v>
      </c>
      <c r="N1681" s="70">
        <f t="shared" si="85"/>
        <v>3</v>
      </c>
      <c r="O1681" s="70">
        <f t="shared" si="86"/>
        <v>2</v>
      </c>
      <c r="P1681" s="135" t="str">
        <f t="shared" si="87"/>
        <v>Gastos_com_Pessoal</v>
      </c>
    </row>
    <row r="1682" spans="1:16" ht="24" x14ac:dyDescent="0.2">
      <c r="A1682" s="363">
        <v>1679</v>
      </c>
      <c r="B1682" s="348">
        <v>44991</v>
      </c>
      <c r="C1682" s="623">
        <v>44986</v>
      </c>
      <c r="D1682" s="350" t="s">
        <v>107</v>
      </c>
      <c r="E1682" s="350" t="s">
        <v>358</v>
      </c>
      <c r="F1682" s="351">
        <v>49.6</v>
      </c>
      <c r="G1682" s="350" t="s">
        <v>806</v>
      </c>
      <c r="H1682" s="350" t="s">
        <v>125</v>
      </c>
      <c r="I1682" s="352" t="s">
        <v>2267</v>
      </c>
      <c r="J1682" s="353" t="s">
        <v>559</v>
      </c>
      <c r="K1682" s="354" t="s">
        <v>420</v>
      </c>
      <c r="L1682" s="353">
        <v>84</v>
      </c>
      <c r="M1682" s="379">
        <v>44986</v>
      </c>
      <c r="N1682" s="70">
        <f t="shared" si="85"/>
        <v>3</v>
      </c>
      <c r="O1682" s="70">
        <f t="shared" si="86"/>
        <v>3</v>
      </c>
      <c r="P1682" s="135" t="str">
        <f t="shared" si="87"/>
        <v>Gastos_Gerais</v>
      </c>
    </row>
    <row r="1683" spans="1:16" s="432" customFormat="1" ht="24" x14ac:dyDescent="0.2">
      <c r="A1683" s="363">
        <v>1680</v>
      </c>
      <c r="B1683" s="421">
        <v>44991</v>
      </c>
      <c r="C1683" s="627">
        <v>44986</v>
      </c>
      <c r="D1683" s="423" t="s">
        <v>107</v>
      </c>
      <c r="E1683" s="423" t="s">
        <v>358</v>
      </c>
      <c r="F1683" s="424">
        <v>181.54</v>
      </c>
      <c r="G1683" s="423" t="s">
        <v>806</v>
      </c>
      <c r="H1683" s="423" t="s">
        <v>123</v>
      </c>
      <c r="I1683" s="423" t="s">
        <v>1265</v>
      </c>
      <c r="J1683" s="426" t="s">
        <v>559</v>
      </c>
      <c r="K1683" s="426" t="s">
        <v>420</v>
      </c>
      <c r="L1683" s="426">
        <v>274</v>
      </c>
      <c r="M1683" s="629">
        <v>44991</v>
      </c>
      <c r="N1683" s="431">
        <f t="shared" si="85"/>
        <v>3</v>
      </c>
      <c r="O1683" s="431">
        <f t="shared" si="86"/>
        <v>3</v>
      </c>
      <c r="P1683" s="135" t="str">
        <f t="shared" si="87"/>
        <v>Gastos_Gerais</v>
      </c>
    </row>
    <row r="1684" spans="1:16" ht="24" x14ac:dyDescent="0.2">
      <c r="A1684" s="363">
        <v>1681</v>
      </c>
      <c r="B1684" s="348">
        <v>44991</v>
      </c>
      <c r="C1684" s="623">
        <v>44986</v>
      </c>
      <c r="D1684" s="350" t="s">
        <v>107</v>
      </c>
      <c r="E1684" s="350" t="s">
        <v>358</v>
      </c>
      <c r="F1684" s="351">
        <v>63</v>
      </c>
      <c r="G1684" s="350" t="s">
        <v>806</v>
      </c>
      <c r="H1684" s="350" t="s">
        <v>132</v>
      </c>
      <c r="I1684" s="352" t="s">
        <v>986</v>
      </c>
      <c r="J1684" s="353" t="s">
        <v>559</v>
      </c>
      <c r="K1684" s="354" t="s">
        <v>420</v>
      </c>
      <c r="L1684" s="353">
        <v>11589</v>
      </c>
      <c r="M1684" s="379">
        <v>44986</v>
      </c>
      <c r="N1684" s="70">
        <f t="shared" si="85"/>
        <v>3</v>
      </c>
      <c r="O1684" s="70">
        <f t="shared" si="86"/>
        <v>3</v>
      </c>
      <c r="P1684" s="135" t="str">
        <f t="shared" si="87"/>
        <v>Gastos_Gerais</v>
      </c>
    </row>
    <row r="1685" spans="1:16" ht="25.5" x14ac:dyDescent="0.2">
      <c r="A1685" s="363">
        <v>1682</v>
      </c>
      <c r="B1685" s="348">
        <v>44991</v>
      </c>
      <c r="C1685" s="623">
        <v>44958</v>
      </c>
      <c r="D1685" s="350" t="s">
        <v>96</v>
      </c>
      <c r="E1685" s="350" t="s">
        <v>98</v>
      </c>
      <c r="F1685" s="351">
        <v>1406</v>
      </c>
      <c r="G1685" s="350" t="s">
        <v>2268</v>
      </c>
      <c r="H1685" s="350" t="s">
        <v>121</v>
      </c>
      <c r="I1685" s="352" t="s">
        <v>2269</v>
      </c>
      <c r="J1685" s="353" t="s">
        <v>559</v>
      </c>
      <c r="K1685" s="354" t="s">
        <v>559</v>
      </c>
      <c r="L1685" s="353" t="s">
        <v>515</v>
      </c>
      <c r="M1685" s="379">
        <v>44991</v>
      </c>
      <c r="N1685" s="70">
        <f t="shared" si="85"/>
        <v>3</v>
      </c>
      <c r="O1685" s="70">
        <f t="shared" si="86"/>
        <v>2</v>
      </c>
      <c r="P1685" s="135" t="str">
        <f t="shared" si="87"/>
        <v>Gastos_com_Pessoal</v>
      </c>
    </row>
    <row r="1686" spans="1:16" ht="36" x14ac:dyDescent="0.2">
      <c r="A1686" s="363">
        <v>1683</v>
      </c>
      <c r="B1686" s="348">
        <v>44991</v>
      </c>
      <c r="C1686" s="623">
        <v>44958</v>
      </c>
      <c r="D1686" s="350" t="s">
        <v>96</v>
      </c>
      <c r="E1686" s="350" t="s">
        <v>98</v>
      </c>
      <c r="F1686" s="351">
        <v>780.34</v>
      </c>
      <c r="G1686" s="350" t="s">
        <v>2270</v>
      </c>
      <c r="H1686" s="350" t="s">
        <v>123</v>
      </c>
      <c r="I1686" s="352" t="s">
        <v>726</v>
      </c>
      <c r="J1686" s="353" t="s">
        <v>577</v>
      </c>
      <c r="K1686" s="354" t="s">
        <v>559</v>
      </c>
      <c r="L1686" s="353" t="s">
        <v>515</v>
      </c>
      <c r="M1686" s="379">
        <v>44991</v>
      </c>
      <c r="N1686" s="70">
        <f t="shared" si="85"/>
        <v>3</v>
      </c>
      <c r="O1686" s="70">
        <f t="shared" si="86"/>
        <v>2</v>
      </c>
      <c r="P1686" s="135" t="str">
        <f t="shared" si="87"/>
        <v>Gastos_com_Pessoal</v>
      </c>
    </row>
    <row r="1687" spans="1:16" s="319" customFormat="1" ht="36" x14ac:dyDescent="0.2">
      <c r="A1687" s="363">
        <v>1684</v>
      </c>
      <c r="B1687" s="348">
        <v>44991</v>
      </c>
      <c r="C1687" s="623">
        <v>44958</v>
      </c>
      <c r="D1687" s="350" t="s">
        <v>96</v>
      </c>
      <c r="E1687" s="350" t="s">
        <v>98</v>
      </c>
      <c r="F1687" s="351">
        <v>525.99</v>
      </c>
      <c r="G1687" s="350" t="s">
        <v>2271</v>
      </c>
      <c r="H1687" s="350" t="s">
        <v>130</v>
      </c>
      <c r="I1687" s="352" t="s">
        <v>733</v>
      </c>
      <c r="J1687" s="353" t="s">
        <v>577</v>
      </c>
      <c r="K1687" s="354" t="s">
        <v>559</v>
      </c>
      <c r="L1687" s="353" t="s">
        <v>515</v>
      </c>
      <c r="M1687" s="379">
        <v>44991</v>
      </c>
      <c r="N1687" s="70">
        <f t="shared" si="85"/>
        <v>3</v>
      </c>
      <c r="O1687" s="70">
        <f t="shared" si="86"/>
        <v>2</v>
      </c>
      <c r="P1687" s="135" t="str">
        <f t="shared" si="87"/>
        <v>Gastos_com_Pessoal</v>
      </c>
    </row>
    <row r="1688" spans="1:16" ht="36" x14ac:dyDescent="0.2">
      <c r="A1688" s="363">
        <v>1685</v>
      </c>
      <c r="B1688" s="359">
        <v>44991</v>
      </c>
      <c r="C1688" s="349">
        <v>44958</v>
      </c>
      <c r="D1688" s="352" t="s">
        <v>96</v>
      </c>
      <c r="E1688" s="352" t="s">
        <v>98</v>
      </c>
      <c r="F1688" s="361">
        <v>747.33</v>
      </c>
      <c r="G1688" s="350" t="s">
        <v>2272</v>
      </c>
      <c r="H1688" s="352" t="s">
        <v>125</v>
      </c>
      <c r="I1688" s="352" t="s">
        <v>724</v>
      </c>
      <c r="J1688" s="354" t="s">
        <v>577</v>
      </c>
      <c r="K1688" s="354" t="s">
        <v>559</v>
      </c>
      <c r="L1688" s="354" t="s">
        <v>515</v>
      </c>
      <c r="M1688" s="376">
        <v>44991</v>
      </c>
      <c r="N1688" s="70">
        <f t="shared" si="85"/>
        <v>3</v>
      </c>
      <c r="O1688" s="70">
        <f t="shared" si="86"/>
        <v>2</v>
      </c>
      <c r="P1688" s="135" t="str">
        <f t="shared" si="87"/>
        <v>Gastos_com_Pessoal</v>
      </c>
    </row>
    <row r="1689" spans="1:16" ht="36" x14ac:dyDescent="0.2">
      <c r="A1689" s="363">
        <v>1686</v>
      </c>
      <c r="B1689" s="348">
        <v>44991</v>
      </c>
      <c r="C1689" s="623">
        <v>44958</v>
      </c>
      <c r="D1689" s="350" t="s">
        <v>96</v>
      </c>
      <c r="E1689" s="350" t="s">
        <v>98</v>
      </c>
      <c r="F1689" s="351">
        <v>1219.52</v>
      </c>
      <c r="G1689" s="350" t="s">
        <v>2273</v>
      </c>
      <c r="H1689" s="350" t="s">
        <v>124</v>
      </c>
      <c r="I1689" s="352" t="s">
        <v>716</v>
      </c>
      <c r="J1689" s="353" t="s">
        <v>577</v>
      </c>
      <c r="K1689" s="354" t="s">
        <v>559</v>
      </c>
      <c r="L1689" s="353" t="s">
        <v>515</v>
      </c>
      <c r="M1689" s="379">
        <v>44991</v>
      </c>
      <c r="N1689" s="70">
        <f t="shared" si="85"/>
        <v>3</v>
      </c>
      <c r="O1689" s="70">
        <f t="shared" si="86"/>
        <v>2</v>
      </c>
      <c r="P1689" s="135" t="str">
        <f t="shared" si="87"/>
        <v>Gastos_com_Pessoal</v>
      </c>
    </row>
    <row r="1690" spans="1:16" ht="24" x14ac:dyDescent="0.2">
      <c r="A1690" s="363">
        <v>1687</v>
      </c>
      <c r="B1690" s="364">
        <v>44991</v>
      </c>
      <c r="C1690" s="622">
        <v>44988</v>
      </c>
      <c r="D1690" s="366" t="s">
        <v>107</v>
      </c>
      <c r="E1690" s="366" t="s">
        <v>358</v>
      </c>
      <c r="F1690" s="367">
        <v>162.80000000000001</v>
      </c>
      <c r="G1690" s="366" t="s">
        <v>806</v>
      </c>
      <c r="H1690" s="366" t="s">
        <v>127</v>
      </c>
      <c r="I1690" s="368" t="s">
        <v>807</v>
      </c>
      <c r="J1690" s="369" t="s">
        <v>559</v>
      </c>
      <c r="K1690" s="370" t="s">
        <v>420</v>
      </c>
      <c r="L1690" s="369">
        <v>910</v>
      </c>
      <c r="M1690" s="630">
        <v>44988</v>
      </c>
      <c r="N1690" s="70">
        <f t="shared" si="85"/>
        <v>3</v>
      </c>
      <c r="O1690" s="70">
        <f t="shared" si="86"/>
        <v>3</v>
      </c>
      <c r="P1690" s="135" t="str">
        <f t="shared" si="87"/>
        <v>Gastos_Gerais</v>
      </c>
    </row>
    <row r="1691" spans="1:16" ht="24" x14ac:dyDescent="0.2">
      <c r="A1691" s="363">
        <v>1688</v>
      </c>
      <c r="B1691" s="421">
        <v>44991</v>
      </c>
      <c r="C1691" s="627">
        <v>44988</v>
      </c>
      <c r="D1691" s="423" t="s">
        <v>107</v>
      </c>
      <c r="E1691" s="423" t="s">
        <v>358</v>
      </c>
      <c r="F1691" s="424">
        <v>36.799999999999997</v>
      </c>
      <c r="G1691" s="423" t="s">
        <v>806</v>
      </c>
      <c r="H1691" s="366" t="s">
        <v>130</v>
      </c>
      <c r="I1691" s="368" t="s">
        <v>807</v>
      </c>
      <c r="J1691" s="353" t="s">
        <v>559</v>
      </c>
      <c r="K1691" s="354" t="s">
        <v>420</v>
      </c>
      <c r="L1691" s="369">
        <v>909</v>
      </c>
      <c r="M1691" s="630">
        <v>44988</v>
      </c>
      <c r="N1691" s="70">
        <f t="shared" si="85"/>
        <v>3</v>
      </c>
      <c r="O1691" s="70">
        <f t="shared" si="86"/>
        <v>3</v>
      </c>
      <c r="P1691" s="135" t="str">
        <f t="shared" si="87"/>
        <v>Gastos_Gerais</v>
      </c>
    </row>
    <row r="1692" spans="1:16" ht="36" x14ac:dyDescent="0.2">
      <c r="A1692" s="363">
        <v>1689</v>
      </c>
      <c r="B1692" s="421">
        <v>44991</v>
      </c>
      <c r="C1692" s="627">
        <v>44958</v>
      </c>
      <c r="D1692" s="423" t="s">
        <v>96</v>
      </c>
      <c r="E1692" s="423" t="s">
        <v>98</v>
      </c>
      <c r="F1692" s="424">
        <v>864.26</v>
      </c>
      <c r="G1692" s="423" t="s">
        <v>2274</v>
      </c>
      <c r="H1692" s="366" t="s">
        <v>130</v>
      </c>
      <c r="I1692" s="368" t="s">
        <v>730</v>
      </c>
      <c r="J1692" s="353" t="s">
        <v>577</v>
      </c>
      <c r="K1692" s="354" t="s">
        <v>559</v>
      </c>
      <c r="L1692" s="369" t="s">
        <v>515</v>
      </c>
      <c r="M1692" s="630">
        <v>44991</v>
      </c>
      <c r="N1692" s="70">
        <f t="shared" si="85"/>
        <v>3</v>
      </c>
      <c r="O1692" s="70">
        <f t="shared" si="86"/>
        <v>2</v>
      </c>
      <c r="P1692" s="135" t="str">
        <f t="shared" si="87"/>
        <v>Gastos_com_Pessoal</v>
      </c>
    </row>
    <row r="1693" spans="1:16" ht="36" x14ac:dyDescent="0.2">
      <c r="A1693" s="363">
        <v>1690</v>
      </c>
      <c r="B1693" s="348">
        <v>44991</v>
      </c>
      <c r="C1693" s="623">
        <v>44958</v>
      </c>
      <c r="D1693" s="350" t="s">
        <v>96</v>
      </c>
      <c r="E1693" s="350" t="s">
        <v>98</v>
      </c>
      <c r="F1693" s="351">
        <v>859.32</v>
      </c>
      <c r="G1693" s="350" t="s">
        <v>2275</v>
      </c>
      <c r="H1693" s="350" t="s">
        <v>130</v>
      </c>
      <c r="I1693" s="352" t="s">
        <v>728</v>
      </c>
      <c r="J1693" s="353" t="s">
        <v>577</v>
      </c>
      <c r="K1693" s="354" t="s">
        <v>559</v>
      </c>
      <c r="L1693" s="353" t="s">
        <v>515</v>
      </c>
      <c r="M1693" s="379">
        <v>44991</v>
      </c>
      <c r="N1693" s="70">
        <f t="shared" si="85"/>
        <v>3</v>
      </c>
      <c r="O1693" s="70">
        <f t="shared" si="86"/>
        <v>2</v>
      </c>
      <c r="P1693" s="135" t="str">
        <f t="shared" si="87"/>
        <v>Gastos_com_Pessoal</v>
      </c>
    </row>
    <row r="1694" spans="1:16" s="321" customFormat="1" ht="36" x14ac:dyDescent="0.2">
      <c r="A1694" s="363">
        <v>1691</v>
      </c>
      <c r="B1694" s="359">
        <v>44991</v>
      </c>
      <c r="C1694" s="349">
        <v>44958</v>
      </c>
      <c r="D1694" s="352" t="s">
        <v>96</v>
      </c>
      <c r="E1694" s="352" t="s">
        <v>98</v>
      </c>
      <c r="F1694" s="361">
        <v>1185.06</v>
      </c>
      <c r="G1694" s="352" t="s">
        <v>2276</v>
      </c>
      <c r="H1694" s="352" t="s">
        <v>123</v>
      </c>
      <c r="I1694" s="352" t="s">
        <v>718</v>
      </c>
      <c r="J1694" s="354" t="s">
        <v>577</v>
      </c>
      <c r="K1694" s="354" t="s">
        <v>559</v>
      </c>
      <c r="L1694" s="354" t="s">
        <v>515</v>
      </c>
      <c r="M1694" s="376">
        <v>44991</v>
      </c>
      <c r="N1694" s="70">
        <f t="shared" si="85"/>
        <v>3</v>
      </c>
      <c r="O1694" s="70">
        <f t="shared" si="86"/>
        <v>2</v>
      </c>
      <c r="P1694" s="135" t="str">
        <f t="shared" si="87"/>
        <v>Gastos_com_Pessoal</v>
      </c>
    </row>
    <row r="1695" spans="1:16" s="321" customFormat="1" ht="24" x14ac:dyDescent="0.2">
      <c r="A1695" s="363">
        <v>1692</v>
      </c>
      <c r="B1695" s="359">
        <v>44991</v>
      </c>
      <c r="C1695" s="349">
        <v>44958</v>
      </c>
      <c r="D1695" s="352" t="s">
        <v>107</v>
      </c>
      <c r="E1695" s="352" t="s">
        <v>214</v>
      </c>
      <c r="F1695" s="361">
        <v>6300</v>
      </c>
      <c r="G1695" s="350" t="s">
        <v>699</v>
      </c>
      <c r="H1695" s="352" t="s">
        <v>120</v>
      </c>
      <c r="I1695" s="352" t="s">
        <v>700</v>
      </c>
      <c r="J1695" s="354" t="s">
        <v>554</v>
      </c>
      <c r="K1695" s="354" t="s">
        <v>554</v>
      </c>
      <c r="L1695" s="354">
        <v>24299</v>
      </c>
      <c r="M1695" s="376">
        <v>44991</v>
      </c>
      <c r="N1695" s="70">
        <f t="shared" si="85"/>
        <v>3</v>
      </c>
      <c r="O1695" s="70">
        <f t="shared" si="86"/>
        <v>2</v>
      </c>
      <c r="P1695" s="135" t="str">
        <f t="shared" si="87"/>
        <v>Gastos_Gerais</v>
      </c>
    </row>
    <row r="1696" spans="1:16" ht="24" x14ac:dyDescent="0.2">
      <c r="A1696" s="363">
        <v>1693</v>
      </c>
      <c r="B1696" s="348">
        <v>44991</v>
      </c>
      <c r="C1696" s="623">
        <v>44958</v>
      </c>
      <c r="D1696" s="350" t="s">
        <v>107</v>
      </c>
      <c r="E1696" s="350" t="s">
        <v>216</v>
      </c>
      <c r="F1696" s="351">
        <v>1187.92</v>
      </c>
      <c r="G1696" s="350" t="s">
        <v>701</v>
      </c>
      <c r="H1696" s="350" t="s">
        <v>120</v>
      </c>
      <c r="I1696" s="352" t="s">
        <v>700</v>
      </c>
      <c r="J1696" s="353" t="s">
        <v>554</v>
      </c>
      <c r="K1696" s="354" t="s">
        <v>554</v>
      </c>
      <c r="L1696" s="353">
        <v>24299</v>
      </c>
      <c r="M1696" s="379">
        <v>44991</v>
      </c>
      <c r="N1696" s="70">
        <f t="shared" si="85"/>
        <v>3</v>
      </c>
      <c r="O1696" s="70">
        <f t="shared" si="86"/>
        <v>2</v>
      </c>
      <c r="P1696" s="135" t="str">
        <f t="shared" si="87"/>
        <v>Gastos_Gerais</v>
      </c>
    </row>
    <row r="1697" spans="1:16" ht="24" x14ac:dyDescent="0.2">
      <c r="A1697" s="363">
        <v>1694</v>
      </c>
      <c r="B1697" s="348">
        <v>44991</v>
      </c>
      <c r="C1697" s="623">
        <v>44958</v>
      </c>
      <c r="D1697" s="350" t="s">
        <v>107</v>
      </c>
      <c r="E1697" s="350" t="s">
        <v>220</v>
      </c>
      <c r="F1697" s="351">
        <v>555.97</v>
      </c>
      <c r="G1697" s="350" t="s">
        <v>2277</v>
      </c>
      <c r="H1697" s="350" t="s">
        <v>120</v>
      </c>
      <c r="I1697" s="352" t="s">
        <v>700</v>
      </c>
      <c r="J1697" s="353" t="s">
        <v>554</v>
      </c>
      <c r="K1697" s="354" t="s">
        <v>554</v>
      </c>
      <c r="L1697" s="353">
        <v>24299</v>
      </c>
      <c r="M1697" s="379">
        <v>44991</v>
      </c>
      <c r="N1697" s="70">
        <f t="shared" si="85"/>
        <v>3</v>
      </c>
      <c r="O1697" s="70">
        <f t="shared" si="86"/>
        <v>2</v>
      </c>
      <c r="P1697" s="135" t="str">
        <f t="shared" si="87"/>
        <v>Gastos_Gerais</v>
      </c>
    </row>
    <row r="1698" spans="1:16" ht="24" x14ac:dyDescent="0.2">
      <c r="A1698" s="363">
        <v>1695</v>
      </c>
      <c r="B1698" s="348">
        <v>44991</v>
      </c>
      <c r="C1698" s="623">
        <v>44958</v>
      </c>
      <c r="D1698" s="350" t="s">
        <v>107</v>
      </c>
      <c r="E1698" s="350" t="s">
        <v>218</v>
      </c>
      <c r="F1698" s="351">
        <v>881.93</v>
      </c>
      <c r="G1698" s="350" t="s">
        <v>2278</v>
      </c>
      <c r="H1698" s="350" t="s">
        <v>120</v>
      </c>
      <c r="I1698" s="352" t="s">
        <v>700</v>
      </c>
      <c r="J1698" s="353" t="s">
        <v>554</v>
      </c>
      <c r="K1698" s="354" t="s">
        <v>554</v>
      </c>
      <c r="L1698" s="353">
        <v>24299</v>
      </c>
      <c r="M1698" s="379">
        <v>44991</v>
      </c>
      <c r="N1698" s="70">
        <f t="shared" si="85"/>
        <v>3</v>
      </c>
      <c r="O1698" s="70">
        <f t="shared" si="86"/>
        <v>2</v>
      </c>
      <c r="P1698" s="135" t="str">
        <f t="shared" si="87"/>
        <v>Gastos_Gerais</v>
      </c>
    </row>
    <row r="1699" spans="1:16" ht="36" x14ac:dyDescent="0.2">
      <c r="A1699" s="363">
        <v>1696</v>
      </c>
      <c r="B1699" s="348">
        <v>44991</v>
      </c>
      <c r="C1699" s="623">
        <v>44986</v>
      </c>
      <c r="D1699" s="350" t="s">
        <v>107</v>
      </c>
      <c r="E1699" s="350" t="s">
        <v>346</v>
      </c>
      <c r="F1699" s="351">
        <v>5456.38</v>
      </c>
      <c r="G1699" s="350" t="s">
        <v>2279</v>
      </c>
      <c r="H1699" s="350" t="s">
        <v>127</v>
      </c>
      <c r="I1699" s="352" t="s">
        <v>755</v>
      </c>
      <c r="J1699" s="353" t="s">
        <v>554</v>
      </c>
      <c r="K1699" s="354" t="s">
        <v>420</v>
      </c>
      <c r="L1699" s="353">
        <v>202316</v>
      </c>
      <c r="M1699" s="379">
        <v>44986</v>
      </c>
      <c r="N1699" s="70">
        <f t="shared" si="85"/>
        <v>3</v>
      </c>
      <c r="O1699" s="70">
        <f t="shared" si="86"/>
        <v>3</v>
      </c>
      <c r="P1699" s="135" t="str">
        <f t="shared" si="87"/>
        <v>Gastos_Gerais</v>
      </c>
    </row>
    <row r="1700" spans="1:16" ht="48" x14ac:dyDescent="0.2">
      <c r="A1700" s="363">
        <v>1697</v>
      </c>
      <c r="B1700" s="348">
        <v>44991</v>
      </c>
      <c r="C1700" s="623">
        <v>44958</v>
      </c>
      <c r="D1700" s="350" t="s">
        <v>107</v>
      </c>
      <c r="E1700" s="350" t="s">
        <v>344</v>
      </c>
      <c r="F1700" s="351">
        <v>569.6</v>
      </c>
      <c r="G1700" s="350" t="s">
        <v>2280</v>
      </c>
      <c r="H1700" s="350" t="s">
        <v>132</v>
      </c>
      <c r="I1700" s="352" t="s">
        <v>1554</v>
      </c>
      <c r="J1700" s="353" t="s">
        <v>554</v>
      </c>
      <c r="K1700" s="354" t="s">
        <v>420</v>
      </c>
      <c r="L1700" s="353">
        <v>1077</v>
      </c>
      <c r="M1700" s="379">
        <v>44985</v>
      </c>
      <c r="N1700" s="70">
        <f t="shared" si="85"/>
        <v>3</v>
      </c>
      <c r="O1700" s="70">
        <f t="shared" si="86"/>
        <v>2</v>
      </c>
      <c r="P1700" s="135" t="str">
        <f t="shared" si="87"/>
        <v>Gastos_Gerais</v>
      </c>
    </row>
    <row r="1701" spans="1:16" ht="36" x14ac:dyDescent="0.2">
      <c r="A1701" s="363">
        <v>1698</v>
      </c>
      <c r="B1701" s="348">
        <v>44991</v>
      </c>
      <c r="C1701" s="623">
        <v>44986</v>
      </c>
      <c r="D1701" s="350" t="s">
        <v>107</v>
      </c>
      <c r="E1701" s="350" t="s">
        <v>310</v>
      </c>
      <c r="F1701" s="351">
        <v>1384.74</v>
      </c>
      <c r="G1701" s="350" t="s">
        <v>2281</v>
      </c>
      <c r="H1701" s="350" t="s">
        <v>123</v>
      </c>
      <c r="I1701" s="352" t="s">
        <v>2282</v>
      </c>
      <c r="J1701" s="353" t="s">
        <v>554</v>
      </c>
      <c r="K1701" s="354" t="s">
        <v>420</v>
      </c>
      <c r="L1701" s="353">
        <v>878</v>
      </c>
      <c r="M1701" s="379">
        <v>44988</v>
      </c>
      <c r="N1701" s="70">
        <f t="shared" si="85"/>
        <v>3</v>
      </c>
      <c r="O1701" s="70">
        <f t="shared" si="86"/>
        <v>3</v>
      </c>
      <c r="P1701" s="135" t="str">
        <f t="shared" si="87"/>
        <v>Gastos_Gerais</v>
      </c>
    </row>
    <row r="1702" spans="1:16" ht="25.5" x14ac:dyDescent="0.2">
      <c r="A1702" s="363">
        <v>1699</v>
      </c>
      <c r="B1702" s="348">
        <v>44991</v>
      </c>
      <c r="C1702" s="623">
        <v>44986</v>
      </c>
      <c r="D1702" s="350" t="s">
        <v>96</v>
      </c>
      <c r="E1702" s="350" t="s">
        <v>183</v>
      </c>
      <c r="F1702" s="351">
        <v>944.58</v>
      </c>
      <c r="G1702" s="350" t="s">
        <v>2283</v>
      </c>
      <c r="H1702" s="350" t="s">
        <v>125</v>
      </c>
      <c r="I1702" s="352" t="s">
        <v>2284</v>
      </c>
      <c r="J1702" s="353" t="s">
        <v>577</v>
      </c>
      <c r="K1702" s="354" t="s">
        <v>578</v>
      </c>
      <c r="L1702" s="353">
        <v>565023251</v>
      </c>
      <c r="M1702" s="379">
        <v>44991</v>
      </c>
      <c r="N1702" s="70">
        <f t="shared" si="85"/>
        <v>3</v>
      </c>
      <c r="O1702" s="70">
        <f t="shared" si="86"/>
        <v>3</v>
      </c>
      <c r="P1702" s="135" t="str">
        <f t="shared" si="87"/>
        <v>Gastos_com_Pessoal</v>
      </c>
    </row>
    <row r="1703" spans="1:16" ht="25.5" x14ac:dyDescent="0.2">
      <c r="A1703" s="363">
        <v>1700</v>
      </c>
      <c r="B1703" s="348">
        <v>44991</v>
      </c>
      <c r="C1703" s="623">
        <v>44986</v>
      </c>
      <c r="D1703" s="350" t="s">
        <v>96</v>
      </c>
      <c r="E1703" s="350" t="s">
        <v>181</v>
      </c>
      <c r="F1703" s="351">
        <v>2650.15</v>
      </c>
      <c r="G1703" s="350" t="s">
        <v>2285</v>
      </c>
      <c r="H1703" s="350" t="s">
        <v>125</v>
      </c>
      <c r="I1703" s="352" t="s">
        <v>2284</v>
      </c>
      <c r="J1703" s="353" t="s">
        <v>577</v>
      </c>
      <c r="K1703" s="354" t="s">
        <v>578</v>
      </c>
      <c r="L1703" s="353">
        <v>565023251</v>
      </c>
      <c r="M1703" s="379">
        <v>44991</v>
      </c>
      <c r="N1703" s="70">
        <f t="shared" si="85"/>
        <v>3</v>
      </c>
      <c r="O1703" s="70">
        <f t="shared" si="86"/>
        <v>3</v>
      </c>
      <c r="P1703" s="135" t="str">
        <f t="shared" si="87"/>
        <v>Gastos_com_Pessoal</v>
      </c>
    </row>
    <row r="1704" spans="1:16" ht="25.5" x14ac:dyDescent="0.2">
      <c r="A1704" s="363">
        <v>1701</v>
      </c>
      <c r="B1704" s="348">
        <v>44991</v>
      </c>
      <c r="C1704" s="623">
        <v>44986</v>
      </c>
      <c r="D1704" s="350" t="s">
        <v>96</v>
      </c>
      <c r="E1704" s="350" t="s">
        <v>183</v>
      </c>
      <c r="F1704" s="351">
        <v>895.77</v>
      </c>
      <c r="G1704" s="350" t="s">
        <v>2286</v>
      </c>
      <c r="H1704" s="350" t="s">
        <v>125</v>
      </c>
      <c r="I1704" s="352" t="s">
        <v>2287</v>
      </c>
      <c r="J1704" s="353" t="s">
        <v>577</v>
      </c>
      <c r="K1704" s="354" t="s">
        <v>578</v>
      </c>
      <c r="L1704" s="353">
        <v>565023251</v>
      </c>
      <c r="M1704" s="379">
        <v>44991</v>
      </c>
      <c r="N1704" s="70">
        <f t="shared" si="85"/>
        <v>3</v>
      </c>
      <c r="O1704" s="70">
        <f t="shared" si="86"/>
        <v>3</v>
      </c>
      <c r="P1704" s="135" t="str">
        <f t="shared" si="87"/>
        <v>Gastos_com_Pessoal</v>
      </c>
    </row>
    <row r="1705" spans="1:16" ht="25.5" x14ac:dyDescent="0.2">
      <c r="A1705" s="363">
        <v>1702</v>
      </c>
      <c r="B1705" s="348">
        <v>44991</v>
      </c>
      <c r="C1705" s="623">
        <v>44986</v>
      </c>
      <c r="D1705" s="350" t="s">
        <v>96</v>
      </c>
      <c r="E1705" s="350" t="s">
        <v>181</v>
      </c>
      <c r="F1705" s="351">
        <v>2504.8200000000002</v>
      </c>
      <c r="G1705" s="350" t="s">
        <v>2288</v>
      </c>
      <c r="H1705" s="350" t="s">
        <v>125</v>
      </c>
      <c r="I1705" s="352" t="s">
        <v>2287</v>
      </c>
      <c r="J1705" s="353" t="s">
        <v>577</v>
      </c>
      <c r="K1705" s="354" t="s">
        <v>578</v>
      </c>
      <c r="L1705" s="353">
        <v>565023251</v>
      </c>
      <c r="M1705" s="379">
        <v>44991</v>
      </c>
      <c r="N1705" s="70">
        <f t="shared" si="85"/>
        <v>3</v>
      </c>
      <c r="O1705" s="70">
        <f t="shared" si="86"/>
        <v>3</v>
      </c>
      <c r="P1705" s="135" t="str">
        <f t="shared" si="87"/>
        <v>Gastos_com_Pessoal</v>
      </c>
    </row>
    <row r="1706" spans="1:16" ht="25.5" x14ac:dyDescent="0.2">
      <c r="A1706" s="363">
        <v>1703</v>
      </c>
      <c r="B1706" s="348">
        <v>44991</v>
      </c>
      <c r="C1706" s="623">
        <v>44986</v>
      </c>
      <c r="D1706" s="350" t="s">
        <v>96</v>
      </c>
      <c r="E1706" s="350" t="s">
        <v>183</v>
      </c>
      <c r="F1706" s="351">
        <v>655.69</v>
      </c>
      <c r="G1706" s="350" t="s">
        <v>2289</v>
      </c>
      <c r="H1706" s="350" t="s">
        <v>125</v>
      </c>
      <c r="I1706" s="352" t="s">
        <v>2290</v>
      </c>
      <c r="J1706" s="353" t="s">
        <v>577</v>
      </c>
      <c r="K1706" s="354" t="s">
        <v>578</v>
      </c>
      <c r="L1706" s="353">
        <v>565023251</v>
      </c>
      <c r="M1706" s="379">
        <v>44991</v>
      </c>
      <c r="N1706" s="70">
        <f t="shared" si="85"/>
        <v>3</v>
      </c>
      <c r="O1706" s="70">
        <f t="shared" si="86"/>
        <v>3</v>
      </c>
      <c r="P1706" s="135" t="str">
        <f t="shared" si="87"/>
        <v>Gastos_com_Pessoal</v>
      </c>
    </row>
    <row r="1707" spans="1:16" ht="25.5" x14ac:dyDescent="0.2">
      <c r="A1707" s="363">
        <v>1704</v>
      </c>
      <c r="B1707" s="348">
        <v>44991</v>
      </c>
      <c r="C1707" s="623">
        <v>44986</v>
      </c>
      <c r="D1707" s="350" t="s">
        <v>96</v>
      </c>
      <c r="E1707" s="350" t="s">
        <v>181</v>
      </c>
      <c r="F1707" s="351">
        <v>1913.11</v>
      </c>
      <c r="G1707" s="350" t="s">
        <v>2291</v>
      </c>
      <c r="H1707" s="350" t="s">
        <v>125</v>
      </c>
      <c r="I1707" s="352" t="s">
        <v>2290</v>
      </c>
      <c r="J1707" s="353" t="s">
        <v>577</v>
      </c>
      <c r="K1707" s="354" t="s">
        <v>578</v>
      </c>
      <c r="L1707" s="353">
        <v>565023251</v>
      </c>
      <c r="M1707" s="379">
        <v>44991</v>
      </c>
      <c r="N1707" s="70">
        <f t="shared" si="85"/>
        <v>3</v>
      </c>
      <c r="O1707" s="70">
        <f t="shared" si="86"/>
        <v>3</v>
      </c>
      <c r="P1707" s="135" t="str">
        <f t="shared" si="87"/>
        <v>Gastos_com_Pessoal</v>
      </c>
    </row>
    <row r="1708" spans="1:16" ht="25.5" x14ac:dyDescent="0.2">
      <c r="A1708" s="363">
        <v>1705</v>
      </c>
      <c r="B1708" s="348">
        <v>44991</v>
      </c>
      <c r="C1708" s="623">
        <v>44986</v>
      </c>
      <c r="D1708" s="350" t="s">
        <v>96</v>
      </c>
      <c r="E1708" s="350" t="s">
        <v>183</v>
      </c>
      <c r="F1708" s="351">
        <v>920.05</v>
      </c>
      <c r="G1708" s="350" t="s">
        <v>2292</v>
      </c>
      <c r="H1708" s="350" t="s">
        <v>125</v>
      </c>
      <c r="I1708" s="352" t="s">
        <v>2293</v>
      </c>
      <c r="J1708" s="353" t="s">
        <v>577</v>
      </c>
      <c r="K1708" s="354" t="s">
        <v>578</v>
      </c>
      <c r="L1708" s="353">
        <v>565023251</v>
      </c>
      <c r="M1708" s="379">
        <v>44991</v>
      </c>
      <c r="N1708" s="70">
        <f t="shared" si="85"/>
        <v>3</v>
      </c>
      <c r="O1708" s="70">
        <f t="shared" si="86"/>
        <v>3</v>
      </c>
      <c r="P1708" s="135" t="str">
        <f t="shared" si="87"/>
        <v>Gastos_com_Pessoal</v>
      </c>
    </row>
    <row r="1709" spans="1:16" ht="25.5" x14ac:dyDescent="0.2">
      <c r="A1709" s="363">
        <v>1706</v>
      </c>
      <c r="B1709" s="348">
        <v>44991</v>
      </c>
      <c r="C1709" s="623">
        <v>44986</v>
      </c>
      <c r="D1709" s="350" t="s">
        <v>96</v>
      </c>
      <c r="E1709" s="350" t="s">
        <v>181</v>
      </c>
      <c r="F1709" s="351">
        <v>2563.0300000000002</v>
      </c>
      <c r="G1709" s="350" t="s">
        <v>2294</v>
      </c>
      <c r="H1709" s="350" t="s">
        <v>125</v>
      </c>
      <c r="I1709" s="352" t="s">
        <v>2293</v>
      </c>
      <c r="J1709" s="353" t="s">
        <v>577</v>
      </c>
      <c r="K1709" s="354" t="s">
        <v>578</v>
      </c>
      <c r="L1709" s="353">
        <v>565023251</v>
      </c>
      <c r="M1709" s="379">
        <v>44991</v>
      </c>
      <c r="N1709" s="70">
        <f t="shared" si="85"/>
        <v>3</v>
      </c>
      <c r="O1709" s="70">
        <f t="shared" si="86"/>
        <v>3</v>
      </c>
      <c r="P1709" s="135" t="str">
        <f t="shared" si="87"/>
        <v>Gastos_com_Pessoal</v>
      </c>
    </row>
    <row r="1710" spans="1:16" ht="25.5" x14ac:dyDescent="0.2">
      <c r="A1710" s="363">
        <v>1707</v>
      </c>
      <c r="B1710" s="348">
        <v>44991</v>
      </c>
      <c r="C1710" s="623">
        <v>44986</v>
      </c>
      <c r="D1710" s="350" t="s">
        <v>96</v>
      </c>
      <c r="E1710" s="350" t="s">
        <v>183</v>
      </c>
      <c r="F1710" s="351">
        <v>895.77</v>
      </c>
      <c r="G1710" s="350" t="s">
        <v>2295</v>
      </c>
      <c r="H1710" s="350" t="s">
        <v>132</v>
      </c>
      <c r="I1710" s="352" t="s">
        <v>2296</v>
      </c>
      <c r="J1710" s="353" t="s">
        <v>577</v>
      </c>
      <c r="K1710" s="354" t="s">
        <v>578</v>
      </c>
      <c r="L1710" s="353">
        <v>565023251</v>
      </c>
      <c r="M1710" s="379">
        <v>44991</v>
      </c>
      <c r="N1710" s="70">
        <f t="shared" si="85"/>
        <v>3</v>
      </c>
      <c r="O1710" s="70">
        <f t="shared" si="86"/>
        <v>3</v>
      </c>
      <c r="P1710" s="135" t="str">
        <f t="shared" si="87"/>
        <v>Gastos_com_Pessoal</v>
      </c>
    </row>
    <row r="1711" spans="1:16" ht="25.5" x14ac:dyDescent="0.2">
      <c r="A1711" s="363">
        <v>1708</v>
      </c>
      <c r="B1711" s="348">
        <v>44991</v>
      </c>
      <c r="C1711" s="623">
        <v>44986</v>
      </c>
      <c r="D1711" s="350" t="s">
        <v>96</v>
      </c>
      <c r="E1711" s="350" t="s">
        <v>181</v>
      </c>
      <c r="F1711" s="351">
        <v>2504.8200000000002</v>
      </c>
      <c r="G1711" s="350" t="s">
        <v>2297</v>
      </c>
      <c r="H1711" s="350" t="s">
        <v>132</v>
      </c>
      <c r="I1711" s="352" t="s">
        <v>2296</v>
      </c>
      <c r="J1711" s="353" t="s">
        <v>577</v>
      </c>
      <c r="K1711" s="354" t="s">
        <v>578</v>
      </c>
      <c r="L1711" s="353">
        <v>565023251</v>
      </c>
      <c r="M1711" s="379">
        <v>44991</v>
      </c>
      <c r="N1711" s="70">
        <f t="shared" si="85"/>
        <v>3</v>
      </c>
      <c r="O1711" s="70">
        <f t="shared" si="86"/>
        <v>3</v>
      </c>
      <c r="P1711" s="135" t="str">
        <f t="shared" si="87"/>
        <v>Gastos_com_Pessoal</v>
      </c>
    </row>
    <row r="1712" spans="1:16" ht="25.5" x14ac:dyDescent="0.2">
      <c r="A1712" s="363">
        <v>1709</v>
      </c>
      <c r="B1712" s="348">
        <v>44991</v>
      </c>
      <c r="C1712" s="623">
        <v>44986</v>
      </c>
      <c r="D1712" s="350" t="s">
        <v>96</v>
      </c>
      <c r="E1712" s="350" t="s">
        <v>183</v>
      </c>
      <c r="F1712" s="351">
        <v>628.55999999999995</v>
      </c>
      <c r="G1712" s="350" t="s">
        <v>2298</v>
      </c>
      <c r="H1712" s="350" t="s">
        <v>121</v>
      </c>
      <c r="I1712" s="352" t="s">
        <v>2299</v>
      </c>
      <c r="J1712" s="353" t="s">
        <v>577</v>
      </c>
      <c r="K1712" s="354" t="s">
        <v>578</v>
      </c>
      <c r="L1712" s="353">
        <v>565023251</v>
      </c>
      <c r="M1712" s="379">
        <v>44991</v>
      </c>
      <c r="N1712" s="70">
        <f t="shared" si="85"/>
        <v>3</v>
      </c>
      <c r="O1712" s="70">
        <f t="shared" si="86"/>
        <v>3</v>
      </c>
      <c r="P1712" s="135" t="str">
        <f t="shared" si="87"/>
        <v>Gastos_com_Pessoal</v>
      </c>
    </row>
    <row r="1713" spans="1:16" ht="25.5" x14ac:dyDescent="0.2">
      <c r="A1713" s="363">
        <v>1710</v>
      </c>
      <c r="B1713" s="348">
        <v>44991</v>
      </c>
      <c r="C1713" s="623">
        <v>44986</v>
      </c>
      <c r="D1713" s="350" t="s">
        <v>96</v>
      </c>
      <c r="E1713" s="350" t="s">
        <v>181</v>
      </c>
      <c r="F1713" s="351">
        <v>1839.89</v>
      </c>
      <c r="G1713" s="350" t="s">
        <v>2300</v>
      </c>
      <c r="H1713" s="350" t="s">
        <v>121</v>
      </c>
      <c r="I1713" s="352" t="s">
        <v>2299</v>
      </c>
      <c r="J1713" s="353" t="s">
        <v>577</v>
      </c>
      <c r="K1713" s="354" t="s">
        <v>578</v>
      </c>
      <c r="L1713" s="353">
        <v>565023251</v>
      </c>
      <c r="M1713" s="379">
        <v>44991</v>
      </c>
      <c r="N1713" s="70">
        <f t="shared" si="85"/>
        <v>3</v>
      </c>
      <c r="O1713" s="70">
        <f t="shared" si="86"/>
        <v>3</v>
      </c>
      <c r="P1713" s="135" t="str">
        <f t="shared" si="87"/>
        <v>Gastos_com_Pessoal</v>
      </c>
    </row>
    <row r="1714" spans="1:16" ht="36" x14ac:dyDescent="0.2">
      <c r="A1714" s="363">
        <v>1711</v>
      </c>
      <c r="B1714" s="348">
        <v>44991</v>
      </c>
      <c r="C1714" s="623">
        <v>44986</v>
      </c>
      <c r="D1714" s="350" t="s">
        <v>107</v>
      </c>
      <c r="E1714" s="350" t="s">
        <v>334</v>
      </c>
      <c r="F1714" s="351">
        <v>360</v>
      </c>
      <c r="G1714" s="350" t="s">
        <v>1988</v>
      </c>
      <c r="H1714" s="350" t="s">
        <v>120</v>
      </c>
      <c r="I1714" s="352" t="s">
        <v>1475</v>
      </c>
      <c r="J1714" s="353" t="s">
        <v>577</v>
      </c>
      <c r="K1714" s="354" t="s">
        <v>578</v>
      </c>
      <c r="L1714" s="353">
        <v>565023251</v>
      </c>
      <c r="M1714" s="379">
        <v>44991</v>
      </c>
      <c r="N1714" s="70">
        <f t="shared" si="85"/>
        <v>3</v>
      </c>
      <c r="O1714" s="70">
        <f t="shared" si="86"/>
        <v>3</v>
      </c>
      <c r="P1714" s="135" t="str">
        <f t="shared" si="87"/>
        <v>Gastos_Gerais</v>
      </c>
    </row>
    <row r="1715" spans="1:16" ht="36" x14ac:dyDescent="0.2">
      <c r="A1715" s="363">
        <v>1712</v>
      </c>
      <c r="B1715" s="348">
        <v>44991</v>
      </c>
      <c r="C1715" s="623">
        <v>44986</v>
      </c>
      <c r="D1715" s="350" t="s">
        <v>107</v>
      </c>
      <c r="E1715" s="350" t="s">
        <v>334</v>
      </c>
      <c r="F1715" s="351">
        <v>360</v>
      </c>
      <c r="G1715" s="350" t="s">
        <v>2301</v>
      </c>
      <c r="H1715" s="350" t="s">
        <v>120</v>
      </c>
      <c r="I1715" s="352" t="s">
        <v>1489</v>
      </c>
      <c r="J1715" s="353" t="s">
        <v>577</v>
      </c>
      <c r="K1715" s="354" t="s">
        <v>578</v>
      </c>
      <c r="L1715" s="353">
        <v>565023251</v>
      </c>
      <c r="M1715" s="379">
        <v>44991</v>
      </c>
      <c r="N1715" s="70">
        <f t="shared" si="85"/>
        <v>3</v>
      </c>
      <c r="O1715" s="70">
        <f t="shared" si="86"/>
        <v>3</v>
      </c>
      <c r="P1715" s="135" t="str">
        <f t="shared" si="87"/>
        <v>Gastos_Gerais</v>
      </c>
    </row>
    <row r="1716" spans="1:16" ht="25.5" x14ac:dyDescent="0.2">
      <c r="A1716" s="363">
        <v>1713</v>
      </c>
      <c r="B1716" s="348">
        <v>44991</v>
      </c>
      <c r="C1716" s="623">
        <v>44986</v>
      </c>
      <c r="D1716" s="350" t="s">
        <v>96</v>
      </c>
      <c r="E1716" s="350" t="s">
        <v>179</v>
      </c>
      <c r="F1716" s="351">
        <v>69.5</v>
      </c>
      <c r="G1716" s="350" t="s">
        <v>595</v>
      </c>
      <c r="H1716" s="350" t="s">
        <v>132</v>
      </c>
      <c r="I1716" s="352" t="s">
        <v>2302</v>
      </c>
      <c r="J1716" s="353" t="s">
        <v>577</v>
      </c>
      <c r="K1716" s="354" t="s">
        <v>578</v>
      </c>
      <c r="L1716" s="353">
        <v>764896939</v>
      </c>
      <c r="M1716" s="379">
        <v>44991</v>
      </c>
      <c r="N1716" s="70">
        <f t="shared" si="85"/>
        <v>3</v>
      </c>
      <c r="O1716" s="70">
        <f t="shared" si="86"/>
        <v>3</v>
      </c>
      <c r="P1716" s="135" t="str">
        <f t="shared" si="87"/>
        <v>Gastos_com_Pessoal</v>
      </c>
    </row>
    <row r="1717" spans="1:16" ht="25.5" x14ac:dyDescent="0.2">
      <c r="A1717" s="363">
        <v>1714</v>
      </c>
      <c r="B1717" s="348">
        <v>44991</v>
      </c>
      <c r="C1717" s="623">
        <v>44986</v>
      </c>
      <c r="D1717" s="350" t="s">
        <v>96</v>
      </c>
      <c r="E1717" s="350" t="s">
        <v>181</v>
      </c>
      <c r="F1717" s="351">
        <v>139</v>
      </c>
      <c r="G1717" s="350" t="s">
        <v>597</v>
      </c>
      <c r="H1717" s="350" t="s">
        <v>132</v>
      </c>
      <c r="I1717" s="352" t="s">
        <v>2302</v>
      </c>
      <c r="J1717" s="353" t="s">
        <v>577</v>
      </c>
      <c r="K1717" s="354" t="s">
        <v>578</v>
      </c>
      <c r="L1717" s="353">
        <v>764896939</v>
      </c>
      <c r="M1717" s="379">
        <v>44991</v>
      </c>
      <c r="N1717" s="70">
        <f t="shared" si="85"/>
        <v>3</v>
      </c>
      <c r="O1717" s="70">
        <f t="shared" si="86"/>
        <v>3</v>
      </c>
      <c r="P1717" s="135" t="str">
        <f t="shared" si="87"/>
        <v>Gastos_com_Pessoal</v>
      </c>
    </row>
    <row r="1718" spans="1:16" ht="25.5" x14ac:dyDescent="0.2">
      <c r="A1718" s="363">
        <v>1715</v>
      </c>
      <c r="B1718" s="348">
        <v>44991</v>
      </c>
      <c r="C1718" s="623">
        <v>44986</v>
      </c>
      <c r="D1718" s="350" t="s">
        <v>96</v>
      </c>
      <c r="E1718" s="350" t="s">
        <v>183</v>
      </c>
      <c r="F1718" s="351">
        <v>46.33</v>
      </c>
      <c r="G1718" s="350" t="s">
        <v>598</v>
      </c>
      <c r="H1718" s="350" t="s">
        <v>132</v>
      </c>
      <c r="I1718" s="352" t="s">
        <v>2302</v>
      </c>
      <c r="J1718" s="353" t="s">
        <v>577</v>
      </c>
      <c r="K1718" s="354" t="s">
        <v>578</v>
      </c>
      <c r="L1718" s="353">
        <v>764896939</v>
      </c>
      <c r="M1718" s="379">
        <v>44991</v>
      </c>
      <c r="N1718" s="70">
        <f t="shared" si="85"/>
        <v>3</v>
      </c>
      <c r="O1718" s="70">
        <f t="shared" si="86"/>
        <v>3</v>
      </c>
      <c r="P1718" s="135" t="str">
        <f t="shared" si="87"/>
        <v>Gastos_com_Pessoal</v>
      </c>
    </row>
    <row r="1719" spans="1:16" ht="36" x14ac:dyDescent="0.2">
      <c r="A1719" s="363">
        <v>1716</v>
      </c>
      <c r="B1719" s="348">
        <v>44991</v>
      </c>
      <c r="C1719" s="623">
        <v>44986</v>
      </c>
      <c r="D1719" s="350" t="s">
        <v>96</v>
      </c>
      <c r="E1719" s="350" t="s">
        <v>185</v>
      </c>
      <c r="F1719" s="351">
        <v>431.44</v>
      </c>
      <c r="G1719" s="350" t="s">
        <v>599</v>
      </c>
      <c r="H1719" s="350" t="s">
        <v>132</v>
      </c>
      <c r="I1719" s="352" t="s">
        <v>2302</v>
      </c>
      <c r="J1719" s="353" t="s">
        <v>577</v>
      </c>
      <c r="K1719" s="354" t="s">
        <v>578</v>
      </c>
      <c r="L1719" s="353">
        <v>764896939</v>
      </c>
      <c r="M1719" s="379">
        <v>44991</v>
      </c>
      <c r="N1719" s="70">
        <f t="shared" si="85"/>
        <v>3</v>
      </c>
      <c r="O1719" s="70">
        <f t="shared" si="86"/>
        <v>3</v>
      </c>
      <c r="P1719" s="135" t="str">
        <f t="shared" si="87"/>
        <v>Gastos_com_Pessoal</v>
      </c>
    </row>
    <row r="1720" spans="1:16" ht="25.5" x14ac:dyDescent="0.2">
      <c r="A1720" s="363">
        <v>1717</v>
      </c>
      <c r="B1720" s="348">
        <v>44991</v>
      </c>
      <c r="C1720" s="623">
        <v>44986</v>
      </c>
      <c r="D1720" s="350" t="s">
        <v>96</v>
      </c>
      <c r="E1720" s="350" t="s">
        <v>181</v>
      </c>
      <c r="F1720" s="351">
        <v>751.29</v>
      </c>
      <c r="G1720" s="350" t="s">
        <v>597</v>
      </c>
      <c r="H1720" s="350" t="s">
        <v>121</v>
      </c>
      <c r="I1720" s="352" t="s">
        <v>2303</v>
      </c>
      <c r="J1720" s="353" t="s">
        <v>577</v>
      </c>
      <c r="K1720" s="354" t="s">
        <v>578</v>
      </c>
      <c r="L1720" s="353">
        <v>764896939</v>
      </c>
      <c r="M1720" s="379">
        <v>44991</v>
      </c>
      <c r="N1720" s="70">
        <f t="shared" si="85"/>
        <v>3</v>
      </c>
      <c r="O1720" s="70">
        <f t="shared" si="86"/>
        <v>3</v>
      </c>
      <c r="P1720" s="135" t="str">
        <f t="shared" si="87"/>
        <v>Gastos_com_Pessoal</v>
      </c>
    </row>
    <row r="1721" spans="1:16" s="321" customFormat="1" ht="25.5" x14ac:dyDescent="0.2">
      <c r="A1721" s="363">
        <v>1718</v>
      </c>
      <c r="B1721" s="359">
        <v>44991</v>
      </c>
      <c r="C1721" s="349">
        <v>44986</v>
      </c>
      <c r="D1721" s="352" t="s">
        <v>96</v>
      </c>
      <c r="E1721" s="352" t="s">
        <v>183</v>
      </c>
      <c r="F1721" s="361">
        <v>250.43</v>
      </c>
      <c r="G1721" s="350" t="s">
        <v>598</v>
      </c>
      <c r="H1721" s="352" t="s">
        <v>121</v>
      </c>
      <c r="I1721" s="352" t="s">
        <v>2303</v>
      </c>
      <c r="J1721" s="354" t="s">
        <v>577</v>
      </c>
      <c r="K1721" s="354" t="s">
        <v>578</v>
      </c>
      <c r="L1721" s="354">
        <v>764896939</v>
      </c>
      <c r="M1721" s="376">
        <v>44991</v>
      </c>
      <c r="N1721" s="70">
        <f t="shared" si="85"/>
        <v>3</v>
      </c>
      <c r="O1721" s="70">
        <f t="shared" si="86"/>
        <v>3</v>
      </c>
      <c r="P1721" s="135" t="str">
        <f t="shared" si="87"/>
        <v>Gastos_com_Pessoal</v>
      </c>
    </row>
    <row r="1722" spans="1:16" s="321" customFormat="1" ht="36" x14ac:dyDescent="0.2">
      <c r="A1722" s="363">
        <v>1719</v>
      </c>
      <c r="B1722" s="359">
        <v>44991</v>
      </c>
      <c r="C1722" s="349">
        <v>44986</v>
      </c>
      <c r="D1722" s="352" t="s">
        <v>96</v>
      </c>
      <c r="E1722" s="352" t="s">
        <v>185</v>
      </c>
      <c r="F1722" s="361">
        <v>707.33</v>
      </c>
      <c r="G1722" s="350" t="s">
        <v>599</v>
      </c>
      <c r="H1722" s="352" t="s">
        <v>121</v>
      </c>
      <c r="I1722" s="352" t="s">
        <v>2303</v>
      </c>
      <c r="J1722" s="354" t="s">
        <v>577</v>
      </c>
      <c r="K1722" s="354" t="s">
        <v>578</v>
      </c>
      <c r="L1722" s="354">
        <v>764896939</v>
      </c>
      <c r="M1722" s="376">
        <v>44991</v>
      </c>
      <c r="N1722" s="70">
        <f t="shared" si="85"/>
        <v>3</v>
      </c>
      <c r="O1722" s="70">
        <f t="shared" si="86"/>
        <v>3</v>
      </c>
      <c r="P1722" s="135" t="str">
        <f t="shared" si="87"/>
        <v>Gastos_com_Pessoal</v>
      </c>
    </row>
    <row r="1723" spans="1:16" ht="25.5" x14ac:dyDescent="0.2">
      <c r="A1723" s="363">
        <v>1720</v>
      </c>
      <c r="B1723" s="348">
        <v>44991</v>
      </c>
      <c r="C1723" s="623">
        <v>44986</v>
      </c>
      <c r="D1723" s="350" t="s">
        <v>96</v>
      </c>
      <c r="E1723" s="350" t="s">
        <v>179</v>
      </c>
      <c r="F1723" s="383">
        <v>17.8</v>
      </c>
      <c r="G1723" s="350" t="s">
        <v>595</v>
      </c>
      <c r="H1723" s="350" t="s">
        <v>129</v>
      </c>
      <c r="I1723" s="352" t="s">
        <v>1121</v>
      </c>
      <c r="J1723" s="353" t="s">
        <v>577</v>
      </c>
      <c r="K1723" s="354" t="s">
        <v>578</v>
      </c>
      <c r="L1723" s="353">
        <v>764896939</v>
      </c>
      <c r="M1723" s="379">
        <v>44991</v>
      </c>
      <c r="N1723" s="70">
        <f t="shared" si="85"/>
        <v>3</v>
      </c>
      <c r="O1723" s="70">
        <f t="shared" si="86"/>
        <v>3</v>
      </c>
      <c r="P1723" s="135" t="str">
        <f t="shared" si="87"/>
        <v>Gastos_com_Pessoal</v>
      </c>
    </row>
    <row r="1724" spans="1:16" ht="25.5" x14ac:dyDescent="0.2">
      <c r="A1724" s="363">
        <v>1721</v>
      </c>
      <c r="B1724" s="348">
        <v>44991</v>
      </c>
      <c r="C1724" s="623">
        <v>44986</v>
      </c>
      <c r="D1724" s="350" t="s">
        <v>96</v>
      </c>
      <c r="E1724" s="350" t="s">
        <v>181</v>
      </c>
      <c r="F1724" s="351">
        <v>33.43</v>
      </c>
      <c r="G1724" s="350" t="s">
        <v>597</v>
      </c>
      <c r="H1724" s="350" t="s">
        <v>129</v>
      </c>
      <c r="I1724" s="352" t="s">
        <v>1121</v>
      </c>
      <c r="J1724" s="353" t="s">
        <v>577</v>
      </c>
      <c r="K1724" s="354" t="s">
        <v>578</v>
      </c>
      <c r="L1724" s="353">
        <v>764896939</v>
      </c>
      <c r="M1724" s="379">
        <v>44991</v>
      </c>
      <c r="N1724" s="70">
        <f t="shared" si="85"/>
        <v>3</v>
      </c>
      <c r="O1724" s="70">
        <f t="shared" si="86"/>
        <v>3</v>
      </c>
      <c r="P1724" s="135" t="str">
        <f t="shared" si="87"/>
        <v>Gastos_com_Pessoal</v>
      </c>
    </row>
    <row r="1725" spans="1:16" ht="25.5" x14ac:dyDescent="0.2">
      <c r="A1725" s="363">
        <v>1722</v>
      </c>
      <c r="B1725" s="348">
        <v>44991</v>
      </c>
      <c r="C1725" s="623">
        <v>44986</v>
      </c>
      <c r="D1725" s="350" t="s">
        <v>96</v>
      </c>
      <c r="E1725" s="350" t="s">
        <v>183</v>
      </c>
      <c r="F1725" s="351">
        <v>11.14</v>
      </c>
      <c r="G1725" s="350" t="s">
        <v>598</v>
      </c>
      <c r="H1725" s="350" t="s">
        <v>129</v>
      </c>
      <c r="I1725" s="352" t="s">
        <v>1121</v>
      </c>
      <c r="J1725" s="353" t="s">
        <v>577</v>
      </c>
      <c r="K1725" s="354" t="s">
        <v>578</v>
      </c>
      <c r="L1725" s="353">
        <v>764896939</v>
      </c>
      <c r="M1725" s="379">
        <v>44991</v>
      </c>
      <c r="N1725" s="70">
        <f t="shared" si="85"/>
        <v>3</v>
      </c>
      <c r="O1725" s="70">
        <f t="shared" si="86"/>
        <v>3</v>
      </c>
      <c r="P1725" s="135" t="str">
        <f t="shared" si="87"/>
        <v>Gastos_com_Pessoal</v>
      </c>
    </row>
    <row r="1726" spans="1:16" ht="36" x14ac:dyDescent="0.2">
      <c r="A1726" s="363">
        <v>1723</v>
      </c>
      <c r="B1726" s="348">
        <v>44991</v>
      </c>
      <c r="C1726" s="623">
        <v>44986</v>
      </c>
      <c r="D1726" s="350" t="s">
        <v>96</v>
      </c>
      <c r="E1726" s="350" t="s">
        <v>185</v>
      </c>
      <c r="F1726" s="351">
        <v>136.32</v>
      </c>
      <c r="G1726" s="350" t="s">
        <v>599</v>
      </c>
      <c r="H1726" s="350" t="s">
        <v>129</v>
      </c>
      <c r="I1726" s="352" t="s">
        <v>1121</v>
      </c>
      <c r="J1726" s="353" t="s">
        <v>577</v>
      </c>
      <c r="K1726" s="354" t="s">
        <v>578</v>
      </c>
      <c r="L1726" s="353">
        <v>764896939</v>
      </c>
      <c r="M1726" s="379">
        <v>44991</v>
      </c>
      <c r="N1726" s="70">
        <f t="shared" si="85"/>
        <v>3</v>
      </c>
      <c r="O1726" s="70">
        <f t="shared" si="86"/>
        <v>3</v>
      </c>
      <c r="P1726" s="135" t="str">
        <f t="shared" si="87"/>
        <v>Gastos_com_Pessoal</v>
      </c>
    </row>
    <row r="1727" spans="1:16" ht="38.25" x14ac:dyDescent="0.2">
      <c r="A1727" s="363">
        <v>1724</v>
      </c>
      <c r="B1727" s="348">
        <v>44991</v>
      </c>
      <c r="C1727" s="623">
        <v>44986</v>
      </c>
      <c r="D1727" s="350" t="s">
        <v>76</v>
      </c>
      <c r="E1727" s="350" t="s">
        <v>76</v>
      </c>
      <c r="F1727" s="351">
        <v>185406.27</v>
      </c>
      <c r="G1727" s="350" t="s">
        <v>2304</v>
      </c>
      <c r="H1727" s="350" t="s">
        <v>119</v>
      </c>
      <c r="I1727" s="352" t="s">
        <v>513</v>
      </c>
      <c r="J1727" s="353" t="s">
        <v>515</v>
      </c>
      <c r="K1727" s="370" t="s">
        <v>825</v>
      </c>
      <c r="L1727" s="353" t="s">
        <v>515</v>
      </c>
      <c r="M1727" s="379">
        <v>44991</v>
      </c>
      <c r="N1727" s="70">
        <f t="shared" si="85"/>
        <v>3</v>
      </c>
      <c r="O1727" s="70">
        <f t="shared" si="86"/>
        <v>3</v>
      </c>
      <c r="P1727" s="135" t="str">
        <f t="shared" si="87"/>
        <v>Transferência_para_Reserva_de_Recursos</v>
      </c>
    </row>
    <row r="1728" spans="1:16" ht="25.5" x14ac:dyDescent="0.2">
      <c r="A1728" s="363">
        <v>1725</v>
      </c>
      <c r="B1728" s="624">
        <v>44991</v>
      </c>
      <c r="C1728" s="349">
        <v>44958</v>
      </c>
      <c r="D1728" s="352" t="s">
        <v>96</v>
      </c>
      <c r="E1728" s="352" t="s">
        <v>175</v>
      </c>
      <c r="F1728" s="361">
        <v>225140.45</v>
      </c>
      <c r="G1728" s="352" t="s">
        <v>2305</v>
      </c>
      <c r="H1728" s="352" t="s">
        <v>119</v>
      </c>
      <c r="I1728" s="352" t="s">
        <v>749</v>
      </c>
      <c r="J1728" s="353" t="s">
        <v>577</v>
      </c>
      <c r="K1728" s="354" t="s">
        <v>750</v>
      </c>
      <c r="L1728" s="353" t="s">
        <v>515</v>
      </c>
      <c r="M1728" s="379">
        <v>44991</v>
      </c>
      <c r="N1728" s="70">
        <f t="shared" ref="N1728:N1791" si="88">IF(B1728=0,0,IF(YEAR(B1728)=$O$1,MONTH(B1728)-$N$1+1,(YEAR(B1728)-$O$1)*12-$N$1+1+MONTH(B1728)))</f>
        <v>3</v>
      </c>
      <c r="O1728" s="70">
        <f t="shared" ref="O1728:O1791" si="89">IF(C1728=0,0,IF(YEAR(C1728)=$O$1,MONTH(C1728)-$N$1+1,(YEAR(C1728)-$O$1)*12-$N$1+1+MONTH(C1728)))</f>
        <v>2</v>
      </c>
      <c r="P1728" s="135" t="str">
        <f t="shared" ref="P1728:P1791" si="90">SUBSTITUTE(D1728," ","_")</f>
        <v>Gastos_com_Pessoal</v>
      </c>
    </row>
    <row r="1729" spans="1:16" ht="36" x14ac:dyDescent="0.2">
      <c r="A1729" s="363">
        <v>1726</v>
      </c>
      <c r="B1729" s="348">
        <v>44992</v>
      </c>
      <c r="C1729" s="623">
        <v>44986</v>
      </c>
      <c r="D1729" s="350" t="s">
        <v>107</v>
      </c>
      <c r="E1729" s="350" t="s">
        <v>264</v>
      </c>
      <c r="F1729" s="351">
        <v>363.2</v>
      </c>
      <c r="G1729" s="350" t="s">
        <v>2306</v>
      </c>
      <c r="H1729" s="350" t="s">
        <v>129</v>
      </c>
      <c r="I1729" s="352" t="s">
        <v>2085</v>
      </c>
      <c r="J1729" s="353" t="s">
        <v>554</v>
      </c>
      <c r="K1729" s="354" t="s">
        <v>420</v>
      </c>
      <c r="L1729" s="353">
        <v>1465</v>
      </c>
      <c r="M1729" s="379">
        <v>44987</v>
      </c>
      <c r="N1729" s="70">
        <f t="shared" si="88"/>
        <v>3</v>
      </c>
      <c r="O1729" s="70">
        <f t="shared" si="89"/>
        <v>3</v>
      </c>
      <c r="P1729" s="135" t="str">
        <f t="shared" si="90"/>
        <v>Gastos_Gerais</v>
      </c>
    </row>
    <row r="1730" spans="1:16" ht="24" x14ac:dyDescent="0.2">
      <c r="A1730" s="363">
        <v>1727</v>
      </c>
      <c r="B1730" s="348">
        <v>44992</v>
      </c>
      <c r="C1730" s="623">
        <v>44958</v>
      </c>
      <c r="D1730" s="350" t="s">
        <v>107</v>
      </c>
      <c r="E1730" s="350" t="s">
        <v>328</v>
      </c>
      <c r="F1730" s="351">
        <v>545</v>
      </c>
      <c r="G1730" s="350" t="s">
        <v>2307</v>
      </c>
      <c r="H1730" s="350" t="s">
        <v>130</v>
      </c>
      <c r="I1730" s="352" t="s">
        <v>2308</v>
      </c>
      <c r="J1730" s="353" t="s">
        <v>554</v>
      </c>
      <c r="K1730" s="354" t="s">
        <v>420</v>
      </c>
      <c r="L1730" s="353">
        <v>81851</v>
      </c>
      <c r="M1730" s="379">
        <v>44963</v>
      </c>
      <c r="N1730" s="70">
        <f t="shared" si="88"/>
        <v>3</v>
      </c>
      <c r="O1730" s="70">
        <f t="shared" si="89"/>
        <v>2</v>
      </c>
      <c r="P1730" s="135" t="str">
        <f t="shared" si="90"/>
        <v>Gastos_Gerais</v>
      </c>
    </row>
    <row r="1731" spans="1:16" ht="36" x14ac:dyDescent="0.2">
      <c r="A1731" s="363">
        <v>1728</v>
      </c>
      <c r="B1731" s="348">
        <v>44992</v>
      </c>
      <c r="C1731" s="623">
        <v>44986</v>
      </c>
      <c r="D1731" s="350" t="s">
        <v>107</v>
      </c>
      <c r="E1731" s="350" t="s">
        <v>264</v>
      </c>
      <c r="F1731" s="351">
        <v>4481.3999999999996</v>
      </c>
      <c r="G1731" s="350" t="s">
        <v>2309</v>
      </c>
      <c r="H1731" s="350" t="s">
        <v>123</v>
      </c>
      <c r="I1731" s="352" t="s">
        <v>2085</v>
      </c>
      <c r="J1731" s="353" t="s">
        <v>554</v>
      </c>
      <c r="K1731" s="354" t="s">
        <v>420</v>
      </c>
      <c r="L1731" s="353">
        <v>1468</v>
      </c>
      <c r="M1731" s="379">
        <v>44987</v>
      </c>
      <c r="N1731" s="70">
        <f t="shared" si="88"/>
        <v>3</v>
      </c>
      <c r="O1731" s="70">
        <f t="shared" si="89"/>
        <v>3</v>
      </c>
      <c r="P1731" s="135" t="str">
        <f t="shared" si="90"/>
        <v>Gastos_Gerais</v>
      </c>
    </row>
    <row r="1732" spans="1:16" ht="24" x14ac:dyDescent="0.2">
      <c r="A1732" s="363">
        <v>1729</v>
      </c>
      <c r="B1732" s="348">
        <v>44992</v>
      </c>
      <c r="C1732" s="623">
        <v>44986</v>
      </c>
      <c r="D1732" s="350" t="s">
        <v>107</v>
      </c>
      <c r="E1732" s="350" t="s">
        <v>264</v>
      </c>
      <c r="F1732" s="351">
        <v>8230.9</v>
      </c>
      <c r="G1732" s="350" t="s">
        <v>2310</v>
      </c>
      <c r="H1732" s="350" t="s">
        <v>123</v>
      </c>
      <c r="I1732" s="352" t="s">
        <v>2085</v>
      </c>
      <c r="J1732" s="353" t="s">
        <v>554</v>
      </c>
      <c r="K1732" s="354" t="s">
        <v>420</v>
      </c>
      <c r="L1732" s="353">
        <v>1470</v>
      </c>
      <c r="M1732" s="379">
        <v>44987</v>
      </c>
      <c r="N1732" s="70">
        <f t="shared" si="88"/>
        <v>3</v>
      </c>
      <c r="O1732" s="70">
        <f t="shared" si="89"/>
        <v>3</v>
      </c>
      <c r="P1732" s="135" t="str">
        <f t="shared" si="90"/>
        <v>Gastos_Gerais</v>
      </c>
    </row>
    <row r="1733" spans="1:16" ht="24" x14ac:dyDescent="0.2">
      <c r="A1733" s="363">
        <v>1730</v>
      </c>
      <c r="B1733" s="348">
        <v>44992</v>
      </c>
      <c r="C1733" s="623">
        <v>44986</v>
      </c>
      <c r="D1733" s="350" t="s">
        <v>107</v>
      </c>
      <c r="E1733" s="350" t="s">
        <v>264</v>
      </c>
      <c r="F1733" s="351">
        <v>4014.75</v>
      </c>
      <c r="G1733" s="350" t="s">
        <v>2311</v>
      </c>
      <c r="H1733" s="350" t="s">
        <v>129</v>
      </c>
      <c r="I1733" s="352" t="s">
        <v>2085</v>
      </c>
      <c r="J1733" s="353" t="s">
        <v>554</v>
      </c>
      <c r="K1733" s="354" t="s">
        <v>420</v>
      </c>
      <c r="L1733" s="353">
        <v>1466</v>
      </c>
      <c r="M1733" s="379">
        <v>44987</v>
      </c>
      <c r="N1733" s="70">
        <f t="shared" si="88"/>
        <v>3</v>
      </c>
      <c r="O1733" s="70">
        <f t="shared" si="89"/>
        <v>3</v>
      </c>
      <c r="P1733" s="135" t="str">
        <f t="shared" si="90"/>
        <v>Gastos_Gerais</v>
      </c>
    </row>
    <row r="1734" spans="1:16" ht="24" x14ac:dyDescent="0.2">
      <c r="A1734" s="363">
        <v>1731</v>
      </c>
      <c r="B1734" s="348">
        <v>44992</v>
      </c>
      <c r="C1734" s="623">
        <v>44986</v>
      </c>
      <c r="D1734" s="350" t="s">
        <v>107</v>
      </c>
      <c r="E1734" s="380" t="s">
        <v>346</v>
      </c>
      <c r="F1734" s="351">
        <v>223.81</v>
      </c>
      <c r="G1734" s="350" t="s">
        <v>2312</v>
      </c>
      <c r="H1734" s="350" t="s">
        <v>128</v>
      </c>
      <c r="I1734" s="352" t="s">
        <v>2313</v>
      </c>
      <c r="J1734" s="353" t="s">
        <v>554</v>
      </c>
      <c r="K1734" s="354" t="s">
        <v>420</v>
      </c>
      <c r="L1734" s="353">
        <v>37537823</v>
      </c>
      <c r="M1734" s="379">
        <v>44992</v>
      </c>
      <c r="N1734" s="70">
        <f t="shared" si="88"/>
        <v>3</v>
      </c>
      <c r="O1734" s="70">
        <f t="shared" si="89"/>
        <v>3</v>
      </c>
      <c r="P1734" s="135" t="str">
        <f t="shared" si="90"/>
        <v>Gastos_Gerais</v>
      </c>
    </row>
    <row r="1735" spans="1:16" ht="24" x14ac:dyDescent="0.2">
      <c r="A1735" s="363">
        <v>1732</v>
      </c>
      <c r="B1735" s="348">
        <v>44992</v>
      </c>
      <c r="C1735" s="623">
        <v>44986</v>
      </c>
      <c r="D1735" s="350" t="s">
        <v>107</v>
      </c>
      <c r="E1735" s="380" t="s">
        <v>346</v>
      </c>
      <c r="F1735" s="351">
        <v>395</v>
      </c>
      <c r="G1735" s="350" t="s">
        <v>2314</v>
      </c>
      <c r="H1735" s="350" t="s">
        <v>128</v>
      </c>
      <c r="I1735" s="352" t="s">
        <v>2313</v>
      </c>
      <c r="J1735" s="353" t="s">
        <v>554</v>
      </c>
      <c r="K1735" s="354" t="s">
        <v>420</v>
      </c>
      <c r="L1735" s="353">
        <v>15</v>
      </c>
      <c r="M1735" s="379">
        <v>44988</v>
      </c>
      <c r="N1735" s="70">
        <f t="shared" si="88"/>
        <v>3</v>
      </c>
      <c r="O1735" s="70">
        <f t="shared" si="89"/>
        <v>3</v>
      </c>
      <c r="P1735" s="135" t="str">
        <f t="shared" si="90"/>
        <v>Gastos_Gerais</v>
      </c>
    </row>
    <row r="1736" spans="1:16" ht="24" x14ac:dyDescent="0.2">
      <c r="A1736" s="363">
        <v>1733</v>
      </c>
      <c r="B1736" s="348">
        <v>44992</v>
      </c>
      <c r="C1736" s="623">
        <v>44958</v>
      </c>
      <c r="D1736" s="350" t="s">
        <v>107</v>
      </c>
      <c r="E1736" s="350" t="s">
        <v>328</v>
      </c>
      <c r="F1736" s="351">
        <v>212</v>
      </c>
      <c r="G1736" s="350" t="s">
        <v>644</v>
      </c>
      <c r="H1736" s="350" t="s">
        <v>121</v>
      </c>
      <c r="I1736" s="352" t="s">
        <v>2315</v>
      </c>
      <c r="J1736" s="353" t="s">
        <v>559</v>
      </c>
      <c r="K1736" s="354" t="s">
        <v>420</v>
      </c>
      <c r="L1736" s="353">
        <v>202313</v>
      </c>
      <c r="M1736" s="379">
        <v>44991</v>
      </c>
      <c r="N1736" s="70">
        <f t="shared" si="88"/>
        <v>3</v>
      </c>
      <c r="O1736" s="70">
        <f t="shared" si="89"/>
        <v>2</v>
      </c>
      <c r="P1736" s="135" t="str">
        <f t="shared" si="90"/>
        <v>Gastos_Gerais</v>
      </c>
    </row>
    <row r="1737" spans="1:16" ht="24" x14ac:dyDescent="0.2">
      <c r="A1737" s="363">
        <v>1734</v>
      </c>
      <c r="B1737" s="348">
        <v>44992</v>
      </c>
      <c r="C1737" s="623">
        <v>44986</v>
      </c>
      <c r="D1737" s="350" t="s">
        <v>107</v>
      </c>
      <c r="E1737" s="350" t="s">
        <v>358</v>
      </c>
      <c r="F1737" s="351">
        <v>41.8</v>
      </c>
      <c r="G1737" s="350" t="s">
        <v>806</v>
      </c>
      <c r="H1737" s="350" t="s">
        <v>130</v>
      </c>
      <c r="I1737" s="352" t="s">
        <v>807</v>
      </c>
      <c r="J1737" s="353" t="s">
        <v>559</v>
      </c>
      <c r="K1737" s="354" t="s">
        <v>420</v>
      </c>
      <c r="L1737" s="353">
        <v>912</v>
      </c>
      <c r="M1737" s="379">
        <v>44991</v>
      </c>
      <c r="N1737" s="70">
        <f t="shared" si="88"/>
        <v>3</v>
      </c>
      <c r="O1737" s="70">
        <f t="shared" si="89"/>
        <v>3</v>
      </c>
      <c r="P1737" s="135" t="str">
        <f t="shared" si="90"/>
        <v>Gastos_Gerais</v>
      </c>
    </row>
    <row r="1738" spans="1:16" ht="24" x14ac:dyDescent="0.2">
      <c r="A1738" s="363">
        <v>1735</v>
      </c>
      <c r="B1738" s="348">
        <v>44992</v>
      </c>
      <c r="C1738" s="623">
        <v>44986</v>
      </c>
      <c r="D1738" s="350" t="s">
        <v>107</v>
      </c>
      <c r="E1738" s="350" t="s">
        <v>264</v>
      </c>
      <c r="F1738" s="351">
        <v>6928.95</v>
      </c>
      <c r="G1738" s="350" t="s">
        <v>2316</v>
      </c>
      <c r="H1738" s="350" t="s">
        <v>127</v>
      </c>
      <c r="I1738" s="352" t="s">
        <v>2085</v>
      </c>
      <c r="J1738" s="353" t="s">
        <v>554</v>
      </c>
      <c r="K1738" s="354" t="s">
        <v>420</v>
      </c>
      <c r="L1738" s="353">
        <v>1464</v>
      </c>
      <c r="M1738" s="379">
        <v>44987</v>
      </c>
      <c r="N1738" s="70">
        <f t="shared" si="88"/>
        <v>3</v>
      </c>
      <c r="O1738" s="70">
        <f t="shared" si="89"/>
        <v>3</v>
      </c>
      <c r="P1738" s="135" t="str">
        <f t="shared" si="90"/>
        <v>Gastos_Gerais</v>
      </c>
    </row>
    <row r="1739" spans="1:16" ht="24" x14ac:dyDescent="0.2">
      <c r="A1739" s="363">
        <v>1736</v>
      </c>
      <c r="B1739" s="348">
        <v>44992</v>
      </c>
      <c r="C1739" s="623">
        <v>44986</v>
      </c>
      <c r="D1739" s="350" t="s">
        <v>107</v>
      </c>
      <c r="E1739" s="350" t="s">
        <v>264</v>
      </c>
      <c r="F1739" s="351">
        <v>2640.15</v>
      </c>
      <c r="G1739" s="350" t="s">
        <v>2317</v>
      </c>
      <c r="H1739" s="350" t="s">
        <v>130</v>
      </c>
      <c r="I1739" s="352" t="s">
        <v>2085</v>
      </c>
      <c r="J1739" s="353" t="s">
        <v>554</v>
      </c>
      <c r="K1739" s="354" t="s">
        <v>420</v>
      </c>
      <c r="L1739" s="353">
        <v>1472</v>
      </c>
      <c r="M1739" s="379">
        <v>44987</v>
      </c>
      <c r="N1739" s="70">
        <f t="shared" si="88"/>
        <v>3</v>
      </c>
      <c r="O1739" s="70">
        <f t="shared" si="89"/>
        <v>3</v>
      </c>
      <c r="P1739" s="135" t="str">
        <f t="shared" si="90"/>
        <v>Gastos_Gerais</v>
      </c>
    </row>
    <row r="1740" spans="1:16" ht="24" x14ac:dyDescent="0.2">
      <c r="A1740" s="363">
        <v>1737</v>
      </c>
      <c r="B1740" s="348">
        <v>44992</v>
      </c>
      <c r="C1740" s="623">
        <v>44958</v>
      </c>
      <c r="D1740" s="350" t="s">
        <v>107</v>
      </c>
      <c r="E1740" s="350" t="s">
        <v>224</v>
      </c>
      <c r="F1740" s="351">
        <v>1011.47</v>
      </c>
      <c r="G1740" s="350" t="s">
        <v>552</v>
      </c>
      <c r="H1740" s="350" t="s">
        <v>132</v>
      </c>
      <c r="I1740" s="352" t="s">
        <v>697</v>
      </c>
      <c r="J1740" s="353" t="s">
        <v>554</v>
      </c>
      <c r="K1740" s="354" t="s">
        <v>555</v>
      </c>
      <c r="L1740" s="353" t="s">
        <v>2318</v>
      </c>
      <c r="M1740" s="379">
        <v>44992</v>
      </c>
      <c r="N1740" s="70">
        <f t="shared" si="88"/>
        <v>3</v>
      </c>
      <c r="O1740" s="70">
        <f t="shared" si="89"/>
        <v>2</v>
      </c>
      <c r="P1740" s="135" t="str">
        <f t="shared" si="90"/>
        <v>Gastos_Gerais</v>
      </c>
    </row>
    <row r="1741" spans="1:16" ht="36" x14ac:dyDescent="0.2">
      <c r="A1741" s="363">
        <v>1738</v>
      </c>
      <c r="B1741" s="348">
        <v>44992</v>
      </c>
      <c r="C1741" s="623">
        <v>44986</v>
      </c>
      <c r="D1741" s="350" t="s">
        <v>107</v>
      </c>
      <c r="E1741" s="350" t="s">
        <v>264</v>
      </c>
      <c r="F1741" s="351">
        <v>14946.6</v>
      </c>
      <c r="G1741" s="350" t="s">
        <v>2319</v>
      </c>
      <c r="H1741" s="350" t="s">
        <v>127</v>
      </c>
      <c r="I1741" s="352" t="s">
        <v>2085</v>
      </c>
      <c r="J1741" s="353" t="s">
        <v>554</v>
      </c>
      <c r="K1741" s="354" t="s">
        <v>420</v>
      </c>
      <c r="L1741" s="353">
        <v>1463</v>
      </c>
      <c r="M1741" s="379">
        <v>44987</v>
      </c>
      <c r="N1741" s="70">
        <f t="shared" si="88"/>
        <v>3</v>
      </c>
      <c r="O1741" s="70">
        <f t="shared" si="89"/>
        <v>3</v>
      </c>
      <c r="P1741" s="135" t="str">
        <f t="shared" si="90"/>
        <v>Gastos_Gerais</v>
      </c>
    </row>
    <row r="1742" spans="1:16" ht="24" x14ac:dyDescent="0.2">
      <c r="A1742" s="363">
        <v>1739</v>
      </c>
      <c r="B1742" s="348">
        <v>44992</v>
      </c>
      <c r="C1742" s="623">
        <v>44986</v>
      </c>
      <c r="D1742" s="350" t="s">
        <v>107</v>
      </c>
      <c r="E1742" s="350" t="s">
        <v>264</v>
      </c>
      <c r="F1742" s="351">
        <v>1620</v>
      </c>
      <c r="G1742" s="350" t="s">
        <v>2320</v>
      </c>
      <c r="H1742" s="350" t="s">
        <v>130</v>
      </c>
      <c r="I1742" s="352" t="s">
        <v>2085</v>
      </c>
      <c r="J1742" s="353" t="s">
        <v>554</v>
      </c>
      <c r="K1742" s="354" t="s">
        <v>420</v>
      </c>
      <c r="L1742" s="353">
        <v>1471</v>
      </c>
      <c r="M1742" s="379">
        <v>44987</v>
      </c>
      <c r="N1742" s="70">
        <f t="shared" si="88"/>
        <v>3</v>
      </c>
      <c r="O1742" s="70">
        <f t="shared" si="89"/>
        <v>3</v>
      </c>
      <c r="P1742" s="135" t="str">
        <f t="shared" si="90"/>
        <v>Gastos_Gerais</v>
      </c>
    </row>
    <row r="1743" spans="1:16" ht="36" x14ac:dyDescent="0.2">
      <c r="A1743" s="363">
        <v>1740</v>
      </c>
      <c r="B1743" s="348">
        <v>44992</v>
      </c>
      <c r="C1743" s="623">
        <v>44986</v>
      </c>
      <c r="D1743" s="350" t="s">
        <v>107</v>
      </c>
      <c r="E1743" s="350" t="s">
        <v>264</v>
      </c>
      <c r="F1743" s="351">
        <v>6995</v>
      </c>
      <c r="G1743" s="350" t="s">
        <v>2321</v>
      </c>
      <c r="H1743" s="350" t="s">
        <v>128</v>
      </c>
      <c r="I1743" s="352" t="s">
        <v>2085</v>
      </c>
      <c r="J1743" s="353" t="s">
        <v>554</v>
      </c>
      <c r="K1743" s="354" t="s">
        <v>420</v>
      </c>
      <c r="L1743" s="353">
        <v>1473</v>
      </c>
      <c r="M1743" s="379">
        <v>44987</v>
      </c>
      <c r="N1743" s="70">
        <f t="shared" si="88"/>
        <v>3</v>
      </c>
      <c r="O1743" s="70">
        <f t="shared" si="89"/>
        <v>3</v>
      </c>
      <c r="P1743" s="135" t="str">
        <f t="shared" si="90"/>
        <v>Gastos_Gerais</v>
      </c>
    </row>
    <row r="1744" spans="1:16" ht="24" x14ac:dyDescent="0.2">
      <c r="A1744" s="363">
        <v>1741</v>
      </c>
      <c r="B1744" s="348">
        <v>44992</v>
      </c>
      <c r="C1744" s="623">
        <v>44986</v>
      </c>
      <c r="D1744" s="350" t="s">
        <v>107</v>
      </c>
      <c r="E1744" s="350" t="s">
        <v>264</v>
      </c>
      <c r="F1744" s="351">
        <v>5966.45</v>
      </c>
      <c r="G1744" s="350" t="s">
        <v>2322</v>
      </c>
      <c r="H1744" s="350" t="s">
        <v>128</v>
      </c>
      <c r="I1744" s="352" t="s">
        <v>2085</v>
      </c>
      <c r="J1744" s="353" t="s">
        <v>554</v>
      </c>
      <c r="K1744" s="354" t="s">
        <v>420</v>
      </c>
      <c r="L1744" s="353">
        <v>1474</v>
      </c>
      <c r="M1744" s="379">
        <v>44987</v>
      </c>
      <c r="N1744" s="70">
        <f t="shared" si="88"/>
        <v>3</v>
      </c>
      <c r="O1744" s="70">
        <f t="shared" si="89"/>
        <v>3</v>
      </c>
      <c r="P1744" s="135" t="str">
        <f t="shared" si="90"/>
        <v>Gastos_Gerais</v>
      </c>
    </row>
    <row r="1745" spans="1:16" ht="24" x14ac:dyDescent="0.2">
      <c r="A1745" s="363">
        <v>1742</v>
      </c>
      <c r="B1745" s="348">
        <v>44992</v>
      </c>
      <c r="C1745" s="623">
        <v>44986</v>
      </c>
      <c r="D1745" s="350" t="s">
        <v>107</v>
      </c>
      <c r="E1745" s="350" t="s">
        <v>334</v>
      </c>
      <c r="F1745" s="351">
        <v>60</v>
      </c>
      <c r="G1745" s="350" t="s">
        <v>2323</v>
      </c>
      <c r="H1745" s="350" t="s">
        <v>132</v>
      </c>
      <c r="I1745" s="352" t="s">
        <v>1872</v>
      </c>
      <c r="J1745" s="353" t="s">
        <v>577</v>
      </c>
      <c r="K1745" s="354" t="s">
        <v>578</v>
      </c>
      <c r="L1745" s="353">
        <v>565287747</v>
      </c>
      <c r="M1745" s="379">
        <v>44992</v>
      </c>
      <c r="N1745" s="70">
        <f t="shared" si="88"/>
        <v>3</v>
      </c>
      <c r="O1745" s="70">
        <f t="shared" si="89"/>
        <v>3</v>
      </c>
      <c r="P1745" s="135" t="str">
        <f t="shared" si="90"/>
        <v>Gastos_Gerais</v>
      </c>
    </row>
    <row r="1746" spans="1:16" ht="24" x14ac:dyDescent="0.2">
      <c r="A1746" s="363">
        <v>1743</v>
      </c>
      <c r="B1746" s="348">
        <v>44992</v>
      </c>
      <c r="C1746" s="623">
        <v>44986</v>
      </c>
      <c r="D1746" s="350" t="s">
        <v>107</v>
      </c>
      <c r="E1746" s="350" t="s">
        <v>334</v>
      </c>
      <c r="F1746" s="351">
        <v>60</v>
      </c>
      <c r="G1746" s="350" t="s">
        <v>2324</v>
      </c>
      <c r="H1746" s="350" t="s">
        <v>132</v>
      </c>
      <c r="I1746" s="352" t="s">
        <v>2325</v>
      </c>
      <c r="J1746" s="353" t="s">
        <v>577</v>
      </c>
      <c r="K1746" s="354" t="s">
        <v>578</v>
      </c>
      <c r="L1746" s="353">
        <v>565287747</v>
      </c>
      <c r="M1746" s="379">
        <v>44992</v>
      </c>
      <c r="N1746" s="70">
        <f t="shared" si="88"/>
        <v>3</v>
      </c>
      <c r="O1746" s="70">
        <f t="shared" si="89"/>
        <v>3</v>
      </c>
      <c r="P1746" s="135" t="str">
        <f t="shared" si="90"/>
        <v>Gastos_Gerais</v>
      </c>
    </row>
    <row r="1747" spans="1:16" ht="36" x14ac:dyDescent="0.2">
      <c r="A1747" s="363">
        <v>1744</v>
      </c>
      <c r="B1747" s="348">
        <v>44992</v>
      </c>
      <c r="C1747" s="623">
        <v>44986</v>
      </c>
      <c r="D1747" s="350" t="s">
        <v>107</v>
      </c>
      <c r="E1747" s="350" t="s">
        <v>334</v>
      </c>
      <c r="F1747" s="351">
        <v>60</v>
      </c>
      <c r="G1747" s="350" t="s">
        <v>2326</v>
      </c>
      <c r="H1747" s="350" t="s">
        <v>132</v>
      </c>
      <c r="I1747" s="352" t="s">
        <v>2327</v>
      </c>
      <c r="J1747" s="353" t="s">
        <v>577</v>
      </c>
      <c r="K1747" s="354" t="s">
        <v>578</v>
      </c>
      <c r="L1747" s="353">
        <v>565287747</v>
      </c>
      <c r="M1747" s="379">
        <v>44992</v>
      </c>
      <c r="N1747" s="70">
        <f t="shared" si="88"/>
        <v>3</v>
      </c>
      <c r="O1747" s="70">
        <f t="shared" si="89"/>
        <v>3</v>
      </c>
      <c r="P1747" s="135" t="str">
        <f t="shared" si="90"/>
        <v>Gastos_Gerais</v>
      </c>
    </row>
    <row r="1748" spans="1:16" ht="24" x14ac:dyDescent="0.2">
      <c r="A1748" s="363">
        <v>1745</v>
      </c>
      <c r="B1748" s="348">
        <v>44992</v>
      </c>
      <c r="C1748" s="623">
        <v>44986</v>
      </c>
      <c r="D1748" s="350" t="s">
        <v>107</v>
      </c>
      <c r="E1748" s="350" t="s">
        <v>334</v>
      </c>
      <c r="F1748" s="351">
        <v>10.8</v>
      </c>
      <c r="G1748" s="350" t="s">
        <v>1871</v>
      </c>
      <c r="H1748" s="350" t="s">
        <v>132</v>
      </c>
      <c r="I1748" s="352" t="s">
        <v>1872</v>
      </c>
      <c r="J1748" s="353" t="s">
        <v>577</v>
      </c>
      <c r="K1748" s="354" t="s">
        <v>578</v>
      </c>
      <c r="L1748" s="353">
        <v>565287747</v>
      </c>
      <c r="M1748" s="379">
        <v>44992</v>
      </c>
      <c r="N1748" s="70">
        <f t="shared" si="88"/>
        <v>3</v>
      </c>
      <c r="O1748" s="70">
        <f t="shared" si="89"/>
        <v>3</v>
      </c>
      <c r="P1748" s="135" t="str">
        <f t="shared" si="90"/>
        <v>Gastos_Gerais</v>
      </c>
    </row>
    <row r="1749" spans="1:16" ht="24" x14ac:dyDescent="0.2">
      <c r="A1749" s="363">
        <v>1746</v>
      </c>
      <c r="B1749" s="348">
        <v>44992</v>
      </c>
      <c r="C1749" s="623">
        <v>44986</v>
      </c>
      <c r="D1749" s="350" t="s">
        <v>107</v>
      </c>
      <c r="E1749" s="350" t="s">
        <v>334</v>
      </c>
      <c r="F1749" s="351">
        <v>120</v>
      </c>
      <c r="G1749" s="350" t="s">
        <v>1155</v>
      </c>
      <c r="H1749" s="350" t="s">
        <v>127</v>
      </c>
      <c r="I1749" s="352" t="s">
        <v>1156</v>
      </c>
      <c r="J1749" s="353" t="s">
        <v>577</v>
      </c>
      <c r="K1749" s="354" t="s">
        <v>578</v>
      </c>
      <c r="L1749" s="353">
        <v>565287747</v>
      </c>
      <c r="M1749" s="379">
        <v>44992</v>
      </c>
      <c r="N1749" s="70">
        <f t="shared" si="88"/>
        <v>3</v>
      </c>
      <c r="O1749" s="70">
        <f t="shared" si="89"/>
        <v>3</v>
      </c>
      <c r="P1749" s="135" t="str">
        <f t="shared" si="90"/>
        <v>Gastos_Gerais</v>
      </c>
    </row>
    <row r="1750" spans="1:16" ht="24" x14ac:dyDescent="0.2">
      <c r="A1750" s="363">
        <v>1747</v>
      </c>
      <c r="B1750" s="348">
        <v>44992</v>
      </c>
      <c r="C1750" s="623">
        <v>44986</v>
      </c>
      <c r="D1750" s="350" t="s">
        <v>107</v>
      </c>
      <c r="E1750" s="350" t="s">
        <v>334</v>
      </c>
      <c r="F1750" s="351">
        <v>120</v>
      </c>
      <c r="G1750" s="350" t="s">
        <v>1282</v>
      </c>
      <c r="H1750" s="350" t="s">
        <v>127</v>
      </c>
      <c r="I1750" s="352" t="s">
        <v>1283</v>
      </c>
      <c r="J1750" s="353" t="s">
        <v>577</v>
      </c>
      <c r="K1750" s="354" t="s">
        <v>578</v>
      </c>
      <c r="L1750" s="353">
        <v>565287747</v>
      </c>
      <c r="M1750" s="379">
        <v>44992</v>
      </c>
      <c r="N1750" s="70">
        <f t="shared" si="88"/>
        <v>3</v>
      </c>
      <c r="O1750" s="70">
        <f t="shared" si="89"/>
        <v>3</v>
      </c>
      <c r="P1750" s="135" t="str">
        <f t="shared" si="90"/>
        <v>Gastos_Gerais</v>
      </c>
    </row>
    <row r="1751" spans="1:16" x14ac:dyDescent="0.2">
      <c r="A1751" s="363">
        <v>1748</v>
      </c>
      <c r="B1751" s="348">
        <v>44993</v>
      </c>
      <c r="C1751" s="623">
        <v>44958</v>
      </c>
      <c r="D1751" s="350" t="s">
        <v>107</v>
      </c>
      <c r="E1751" s="350" t="s">
        <v>222</v>
      </c>
      <c r="F1751" s="351">
        <v>178.21</v>
      </c>
      <c r="G1751" s="350" t="s">
        <v>557</v>
      </c>
      <c r="H1751" s="350" t="s">
        <v>129</v>
      </c>
      <c r="I1751" s="352" t="s">
        <v>558</v>
      </c>
      <c r="J1751" s="353" t="s">
        <v>554</v>
      </c>
      <c r="K1751" s="354" t="s">
        <v>420</v>
      </c>
      <c r="L1751" s="353">
        <v>9162199</v>
      </c>
      <c r="M1751" s="379">
        <v>44987</v>
      </c>
      <c r="N1751" s="70">
        <f t="shared" si="88"/>
        <v>3</v>
      </c>
      <c r="O1751" s="70">
        <f t="shared" si="89"/>
        <v>2</v>
      </c>
      <c r="P1751" s="135" t="str">
        <f t="shared" si="90"/>
        <v>Gastos_Gerais</v>
      </c>
    </row>
    <row r="1752" spans="1:16" ht="24" x14ac:dyDescent="0.2">
      <c r="A1752" s="363">
        <v>1749</v>
      </c>
      <c r="B1752" s="348">
        <v>44993</v>
      </c>
      <c r="C1752" s="623">
        <v>44986</v>
      </c>
      <c r="D1752" s="350" t="s">
        <v>107</v>
      </c>
      <c r="E1752" s="350" t="s">
        <v>310</v>
      </c>
      <c r="F1752" s="351">
        <v>93.8</v>
      </c>
      <c r="G1752" s="350" t="s">
        <v>2328</v>
      </c>
      <c r="H1752" s="350" t="s">
        <v>128</v>
      </c>
      <c r="I1752" s="352" t="s">
        <v>1389</v>
      </c>
      <c r="J1752" s="353" t="s">
        <v>554</v>
      </c>
      <c r="K1752" s="354" t="s">
        <v>420</v>
      </c>
      <c r="L1752" s="353">
        <v>68236</v>
      </c>
      <c r="M1752" s="379">
        <v>44987</v>
      </c>
      <c r="N1752" s="70">
        <f t="shared" si="88"/>
        <v>3</v>
      </c>
      <c r="O1752" s="70">
        <f t="shared" si="89"/>
        <v>3</v>
      </c>
      <c r="P1752" s="135" t="str">
        <f t="shared" si="90"/>
        <v>Gastos_Gerais</v>
      </c>
    </row>
    <row r="1753" spans="1:16" x14ac:dyDescent="0.2">
      <c r="A1753" s="363">
        <v>1750</v>
      </c>
      <c r="B1753" s="348">
        <v>44993</v>
      </c>
      <c r="C1753" s="623">
        <v>44958</v>
      </c>
      <c r="D1753" s="350" t="s">
        <v>107</v>
      </c>
      <c r="E1753" s="350" t="s">
        <v>222</v>
      </c>
      <c r="F1753" s="351">
        <v>191.75</v>
      </c>
      <c r="G1753" s="350" t="s">
        <v>557</v>
      </c>
      <c r="H1753" s="350" t="s">
        <v>130</v>
      </c>
      <c r="I1753" s="352" t="s">
        <v>558</v>
      </c>
      <c r="J1753" s="353" t="s">
        <v>554</v>
      </c>
      <c r="K1753" s="354" t="s">
        <v>420</v>
      </c>
      <c r="L1753" s="353">
        <v>9140915</v>
      </c>
      <c r="M1753" s="379">
        <v>44987</v>
      </c>
      <c r="N1753" s="70">
        <f t="shared" si="88"/>
        <v>3</v>
      </c>
      <c r="O1753" s="70">
        <f t="shared" si="89"/>
        <v>2</v>
      </c>
      <c r="P1753" s="135" t="str">
        <f t="shared" si="90"/>
        <v>Gastos_Gerais</v>
      </c>
    </row>
    <row r="1754" spans="1:16" x14ac:dyDescent="0.2">
      <c r="A1754" s="363">
        <v>1751</v>
      </c>
      <c r="B1754" s="348">
        <v>44993</v>
      </c>
      <c r="C1754" s="623">
        <v>44958</v>
      </c>
      <c r="D1754" s="350" t="s">
        <v>107</v>
      </c>
      <c r="E1754" s="350" t="s">
        <v>222</v>
      </c>
      <c r="F1754" s="351">
        <v>401.06</v>
      </c>
      <c r="G1754" s="350" t="s">
        <v>557</v>
      </c>
      <c r="H1754" s="350" t="s">
        <v>128</v>
      </c>
      <c r="I1754" s="352" t="s">
        <v>558</v>
      </c>
      <c r="J1754" s="353" t="s">
        <v>554</v>
      </c>
      <c r="K1754" s="354" t="s">
        <v>420</v>
      </c>
      <c r="L1754" s="353">
        <v>9172337</v>
      </c>
      <c r="M1754" s="379">
        <v>44987</v>
      </c>
      <c r="N1754" s="70">
        <f t="shared" si="88"/>
        <v>3</v>
      </c>
      <c r="O1754" s="70">
        <f t="shared" si="89"/>
        <v>2</v>
      </c>
      <c r="P1754" s="135" t="str">
        <f t="shared" si="90"/>
        <v>Gastos_Gerais</v>
      </c>
    </row>
    <row r="1755" spans="1:16" ht="24" x14ac:dyDescent="0.2">
      <c r="A1755" s="363">
        <v>1752</v>
      </c>
      <c r="B1755" s="348">
        <v>44993</v>
      </c>
      <c r="C1755" s="623">
        <v>44958</v>
      </c>
      <c r="D1755" s="350" t="s">
        <v>107</v>
      </c>
      <c r="E1755" s="350" t="s">
        <v>310</v>
      </c>
      <c r="F1755" s="351">
        <v>484.9</v>
      </c>
      <c r="G1755" s="350" t="s">
        <v>2329</v>
      </c>
      <c r="H1755" s="350" t="s">
        <v>124</v>
      </c>
      <c r="I1755" s="352" t="s">
        <v>2330</v>
      </c>
      <c r="J1755" s="353" t="s">
        <v>554</v>
      </c>
      <c r="K1755" s="354" t="s">
        <v>420</v>
      </c>
      <c r="L1755" s="353">
        <v>152</v>
      </c>
      <c r="M1755" s="379">
        <v>44985</v>
      </c>
      <c r="N1755" s="70">
        <f t="shared" si="88"/>
        <v>3</v>
      </c>
      <c r="O1755" s="70">
        <f t="shared" si="89"/>
        <v>2</v>
      </c>
      <c r="P1755" s="135" t="str">
        <f t="shared" si="90"/>
        <v>Gastos_Gerais</v>
      </c>
    </row>
    <row r="1756" spans="1:16" ht="24" x14ac:dyDescent="0.2">
      <c r="A1756" s="363">
        <v>1753</v>
      </c>
      <c r="B1756" s="348">
        <v>44993</v>
      </c>
      <c r="C1756" s="623">
        <v>44986</v>
      </c>
      <c r="D1756" s="350" t="s">
        <v>107</v>
      </c>
      <c r="E1756" s="350" t="s">
        <v>358</v>
      </c>
      <c r="F1756" s="351">
        <v>9.9</v>
      </c>
      <c r="G1756" s="350" t="s">
        <v>806</v>
      </c>
      <c r="H1756" s="350" t="s">
        <v>123</v>
      </c>
      <c r="I1756" s="352" t="s">
        <v>807</v>
      </c>
      <c r="J1756" s="353" t="s">
        <v>559</v>
      </c>
      <c r="K1756" s="354" t="s">
        <v>420</v>
      </c>
      <c r="L1756" s="353">
        <v>917</v>
      </c>
      <c r="M1756" s="379">
        <v>44992</v>
      </c>
      <c r="N1756" s="70">
        <f t="shared" si="88"/>
        <v>3</v>
      </c>
      <c r="O1756" s="70">
        <f t="shared" si="89"/>
        <v>3</v>
      </c>
      <c r="P1756" s="135" t="str">
        <f t="shared" si="90"/>
        <v>Gastos_Gerais</v>
      </c>
    </row>
    <row r="1757" spans="1:16" ht="36" x14ac:dyDescent="0.2">
      <c r="A1757" s="363">
        <v>1754</v>
      </c>
      <c r="B1757" s="348">
        <v>44993</v>
      </c>
      <c r="C1757" s="623">
        <v>44986</v>
      </c>
      <c r="D1757" s="350" t="s">
        <v>96</v>
      </c>
      <c r="E1757" s="350" t="s">
        <v>196</v>
      </c>
      <c r="F1757" s="351">
        <v>185.25</v>
      </c>
      <c r="G1757" s="350" t="s">
        <v>2331</v>
      </c>
      <c r="H1757" s="350" t="s">
        <v>119</v>
      </c>
      <c r="I1757" s="352" t="s">
        <v>735</v>
      </c>
      <c r="J1757" s="353" t="s">
        <v>559</v>
      </c>
      <c r="K1757" s="354" t="s">
        <v>420</v>
      </c>
      <c r="L1757" s="353">
        <v>202383459</v>
      </c>
      <c r="M1757" s="379">
        <v>44998</v>
      </c>
      <c r="N1757" s="70">
        <f t="shared" si="88"/>
        <v>3</v>
      </c>
      <c r="O1757" s="70">
        <f t="shared" si="89"/>
        <v>3</v>
      </c>
      <c r="P1757" s="135" t="str">
        <f t="shared" si="90"/>
        <v>Gastos_com_Pessoal</v>
      </c>
    </row>
    <row r="1758" spans="1:16" ht="24" x14ac:dyDescent="0.2">
      <c r="A1758" s="363">
        <v>1755</v>
      </c>
      <c r="B1758" s="348">
        <v>44993</v>
      </c>
      <c r="C1758" s="623">
        <v>44986</v>
      </c>
      <c r="D1758" s="350" t="s">
        <v>107</v>
      </c>
      <c r="E1758" s="350" t="s">
        <v>358</v>
      </c>
      <c r="F1758" s="351">
        <v>229.56</v>
      </c>
      <c r="G1758" s="350" t="s">
        <v>806</v>
      </c>
      <c r="H1758" s="350" t="s">
        <v>125</v>
      </c>
      <c r="I1758" s="352" t="s">
        <v>1532</v>
      </c>
      <c r="J1758" s="353" t="s">
        <v>559</v>
      </c>
      <c r="K1758" s="354" t="s">
        <v>420</v>
      </c>
      <c r="L1758" s="353">
        <v>625</v>
      </c>
      <c r="M1758" s="379">
        <v>44993</v>
      </c>
      <c r="N1758" s="70">
        <f t="shared" si="88"/>
        <v>3</v>
      </c>
      <c r="O1758" s="70">
        <f t="shared" si="89"/>
        <v>3</v>
      </c>
      <c r="P1758" s="135" t="str">
        <f t="shared" si="90"/>
        <v>Gastos_Gerais</v>
      </c>
    </row>
    <row r="1759" spans="1:16" ht="24" x14ac:dyDescent="0.2">
      <c r="A1759" s="363">
        <v>1756</v>
      </c>
      <c r="B1759" s="348">
        <v>44993</v>
      </c>
      <c r="C1759" s="623">
        <v>44986</v>
      </c>
      <c r="D1759" s="350" t="s">
        <v>107</v>
      </c>
      <c r="E1759" s="350" t="s">
        <v>358</v>
      </c>
      <c r="F1759" s="351">
        <v>79.95</v>
      </c>
      <c r="G1759" s="350" t="s">
        <v>806</v>
      </c>
      <c r="H1759" s="350" t="s">
        <v>125</v>
      </c>
      <c r="I1759" s="352" t="s">
        <v>1532</v>
      </c>
      <c r="J1759" s="353" t="s">
        <v>559</v>
      </c>
      <c r="K1759" s="354" t="s">
        <v>420</v>
      </c>
      <c r="L1759" s="353">
        <v>622</v>
      </c>
      <c r="M1759" s="379">
        <v>44626</v>
      </c>
      <c r="N1759" s="70">
        <f t="shared" si="88"/>
        <v>3</v>
      </c>
      <c r="O1759" s="70">
        <f t="shared" si="89"/>
        <v>3</v>
      </c>
      <c r="P1759" s="135" t="str">
        <f t="shared" si="90"/>
        <v>Gastos_Gerais</v>
      </c>
    </row>
    <row r="1760" spans="1:16" ht="24" x14ac:dyDescent="0.2">
      <c r="A1760" s="363">
        <v>1757</v>
      </c>
      <c r="B1760" s="348">
        <v>44993</v>
      </c>
      <c r="C1760" s="623">
        <v>44958</v>
      </c>
      <c r="D1760" s="350" t="s">
        <v>107</v>
      </c>
      <c r="E1760" s="350" t="s">
        <v>328</v>
      </c>
      <c r="F1760" s="351">
        <v>336.06</v>
      </c>
      <c r="G1760" s="350" t="s">
        <v>1204</v>
      </c>
      <c r="H1760" s="350" t="s">
        <v>124</v>
      </c>
      <c r="I1760" s="352" t="s">
        <v>2236</v>
      </c>
      <c r="J1760" s="353" t="s">
        <v>554</v>
      </c>
      <c r="K1760" s="354" t="s">
        <v>420</v>
      </c>
      <c r="L1760" s="353">
        <v>2023410</v>
      </c>
      <c r="M1760" s="379">
        <v>44966</v>
      </c>
      <c r="N1760" s="70">
        <f t="shared" si="88"/>
        <v>3</v>
      </c>
      <c r="O1760" s="70">
        <f t="shared" si="89"/>
        <v>2</v>
      </c>
      <c r="P1760" s="135" t="str">
        <f t="shared" si="90"/>
        <v>Gastos_Gerais</v>
      </c>
    </row>
    <row r="1761" spans="1:16" ht="24" x14ac:dyDescent="0.2">
      <c r="A1761" s="363">
        <v>1758</v>
      </c>
      <c r="B1761" s="348">
        <v>44993</v>
      </c>
      <c r="C1761" s="623">
        <v>44958</v>
      </c>
      <c r="D1761" s="350" t="s">
        <v>107</v>
      </c>
      <c r="E1761" s="350" t="s">
        <v>328</v>
      </c>
      <c r="F1761" s="351">
        <v>391.53</v>
      </c>
      <c r="G1761" s="350" t="s">
        <v>626</v>
      </c>
      <c r="H1761" s="350" t="s">
        <v>124</v>
      </c>
      <c r="I1761" s="352" t="s">
        <v>2236</v>
      </c>
      <c r="J1761" s="353" t="s">
        <v>554</v>
      </c>
      <c r="K1761" s="354" t="s">
        <v>420</v>
      </c>
      <c r="L1761" s="353">
        <v>568055</v>
      </c>
      <c r="M1761" s="379">
        <v>44966</v>
      </c>
      <c r="N1761" s="70">
        <f t="shared" si="88"/>
        <v>3</v>
      </c>
      <c r="O1761" s="70">
        <f t="shared" si="89"/>
        <v>2</v>
      </c>
      <c r="P1761" s="135" t="str">
        <f t="shared" si="90"/>
        <v>Gastos_Gerais</v>
      </c>
    </row>
    <row r="1762" spans="1:16" ht="24" x14ac:dyDescent="0.2">
      <c r="A1762" s="363">
        <v>1759</v>
      </c>
      <c r="B1762" s="348">
        <v>44993</v>
      </c>
      <c r="C1762" s="623">
        <v>44986</v>
      </c>
      <c r="D1762" s="350" t="s">
        <v>107</v>
      </c>
      <c r="E1762" s="350" t="s">
        <v>334</v>
      </c>
      <c r="F1762" s="351">
        <v>120</v>
      </c>
      <c r="G1762" s="350" t="s">
        <v>1811</v>
      </c>
      <c r="H1762" s="350" t="s">
        <v>128</v>
      </c>
      <c r="I1762" s="352" t="s">
        <v>2332</v>
      </c>
      <c r="J1762" s="353" t="s">
        <v>577</v>
      </c>
      <c r="K1762" s="354" t="s">
        <v>578</v>
      </c>
      <c r="L1762" s="353">
        <v>765498716</v>
      </c>
      <c r="M1762" s="379">
        <v>44993</v>
      </c>
      <c r="N1762" s="70">
        <f t="shared" si="88"/>
        <v>3</v>
      </c>
      <c r="O1762" s="70">
        <f t="shared" si="89"/>
        <v>3</v>
      </c>
      <c r="P1762" s="135" t="str">
        <f t="shared" si="90"/>
        <v>Gastos_Gerais</v>
      </c>
    </row>
    <row r="1763" spans="1:16" ht="24" x14ac:dyDescent="0.2">
      <c r="A1763" s="363">
        <v>1760</v>
      </c>
      <c r="B1763" s="348">
        <v>44993</v>
      </c>
      <c r="C1763" s="623">
        <v>44986</v>
      </c>
      <c r="D1763" s="350" t="s">
        <v>107</v>
      </c>
      <c r="E1763" s="350" t="s">
        <v>334</v>
      </c>
      <c r="F1763" s="351">
        <v>120</v>
      </c>
      <c r="G1763" s="350" t="s">
        <v>2333</v>
      </c>
      <c r="H1763" s="350" t="s">
        <v>128</v>
      </c>
      <c r="I1763" s="352" t="s">
        <v>1449</v>
      </c>
      <c r="J1763" s="353" t="s">
        <v>577</v>
      </c>
      <c r="K1763" s="354" t="s">
        <v>578</v>
      </c>
      <c r="L1763" s="353">
        <v>765498716</v>
      </c>
      <c r="M1763" s="379">
        <v>44993</v>
      </c>
      <c r="N1763" s="70">
        <f t="shared" si="88"/>
        <v>3</v>
      </c>
      <c r="O1763" s="70">
        <f t="shared" si="89"/>
        <v>3</v>
      </c>
      <c r="P1763" s="135" t="str">
        <f t="shared" si="90"/>
        <v>Gastos_Gerais</v>
      </c>
    </row>
    <row r="1764" spans="1:16" ht="24" x14ac:dyDescent="0.2">
      <c r="A1764" s="363">
        <v>1761</v>
      </c>
      <c r="B1764" s="348">
        <v>44993</v>
      </c>
      <c r="C1764" s="623">
        <v>44986</v>
      </c>
      <c r="D1764" s="350" t="s">
        <v>107</v>
      </c>
      <c r="E1764" s="350" t="s">
        <v>334</v>
      </c>
      <c r="F1764" s="351">
        <v>120</v>
      </c>
      <c r="G1764" s="350" t="s">
        <v>2334</v>
      </c>
      <c r="H1764" s="350" t="s">
        <v>128</v>
      </c>
      <c r="I1764" s="352" t="s">
        <v>2335</v>
      </c>
      <c r="J1764" s="353" t="s">
        <v>577</v>
      </c>
      <c r="K1764" s="354" t="s">
        <v>578</v>
      </c>
      <c r="L1764" s="353">
        <v>765498716</v>
      </c>
      <c r="M1764" s="379">
        <v>44993</v>
      </c>
      <c r="N1764" s="70">
        <f t="shared" si="88"/>
        <v>3</v>
      </c>
      <c r="O1764" s="70">
        <f t="shared" si="89"/>
        <v>3</v>
      </c>
      <c r="P1764" s="135" t="str">
        <f t="shared" si="90"/>
        <v>Gastos_Gerais</v>
      </c>
    </row>
    <row r="1765" spans="1:16" ht="24" x14ac:dyDescent="0.2">
      <c r="A1765" s="363">
        <v>1762</v>
      </c>
      <c r="B1765" s="348">
        <v>44993</v>
      </c>
      <c r="C1765" s="623">
        <v>44986</v>
      </c>
      <c r="D1765" s="350" t="s">
        <v>107</v>
      </c>
      <c r="E1765" s="350" t="s">
        <v>334</v>
      </c>
      <c r="F1765" s="351">
        <v>120</v>
      </c>
      <c r="G1765" s="350" t="s">
        <v>2336</v>
      </c>
      <c r="H1765" s="350" t="s">
        <v>124</v>
      </c>
      <c r="I1765" s="352" t="s">
        <v>1162</v>
      </c>
      <c r="J1765" s="353" t="s">
        <v>577</v>
      </c>
      <c r="K1765" s="354" t="s">
        <v>578</v>
      </c>
      <c r="L1765" s="353">
        <v>765498716</v>
      </c>
      <c r="M1765" s="379">
        <v>44993</v>
      </c>
      <c r="N1765" s="70">
        <f t="shared" si="88"/>
        <v>3</v>
      </c>
      <c r="O1765" s="70">
        <f t="shared" si="89"/>
        <v>3</v>
      </c>
      <c r="P1765" s="135" t="str">
        <f t="shared" si="90"/>
        <v>Gastos_Gerais</v>
      </c>
    </row>
    <row r="1766" spans="1:16" ht="25.5" x14ac:dyDescent="0.2">
      <c r="A1766" s="363">
        <v>1763</v>
      </c>
      <c r="B1766" s="348">
        <v>44993</v>
      </c>
      <c r="C1766" s="623">
        <v>44986</v>
      </c>
      <c r="D1766" s="350" t="s">
        <v>96</v>
      </c>
      <c r="E1766" s="350" t="s">
        <v>179</v>
      </c>
      <c r="F1766" s="351">
        <v>727.35</v>
      </c>
      <c r="G1766" s="350" t="s">
        <v>595</v>
      </c>
      <c r="H1766" s="350" t="s">
        <v>122</v>
      </c>
      <c r="I1766" s="352" t="s">
        <v>2337</v>
      </c>
      <c r="J1766" s="353" t="s">
        <v>577</v>
      </c>
      <c r="K1766" s="354" t="s">
        <v>578</v>
      </c>
      <c r="L1766" s="353">
        <v>765498716</v>
      </c>
      <c r="M1766" s="379">
        <v>44993</v>
      </c>
      <c r="N1766" s="70">
        <f t="shared" si="88"/>
        <v>3</v>
      </c>
      <c r="O1766" s="70">
        <f t="shared" si="89"/>
        <v>3</v>
      </c>
      <c r="P1766" s="135" t="str">
        <f t="shared" si="90"/>
        <v>Gastos_com_Pessoal</v>
      </c>
    </row>
    <row r="1767" spans="1:16" ht="25.5" x14ac:dyDescent="0.2">
      <c r="A1767" s="363">
        <v>1764</v>
      </c>
      <c r="B1767" s="348">
        <v>44993</v>
      </c>
      <c r="C1767" s="623">
        <v>44986</v>
      </c>
      <c r="D1767" s="350" t="s">
        <v>96</v>
      </c>
      <c r="E1767" s="350" t="s">
        <v>181</v>
      </c>
      <c r="F1767" s="351">
        <v>1163.1300000000001</v>
      </c>
      <c r="G1767" s="350" t="s">
        <v>597</v>
      </c>
      <c r="H1767" s="350" t="s">
        <v>122</v>
      </c>
      <c r="I1767" s="352" t="s">
        <v>2337</v>
      </c>
      <c r="J1767" s="353" t="s">
        <v>577</v>
      </c>
      <c r="K1767" s="354" t="s">
        <v>578</v>
      </c>
      <c r="L1767" s="353">
        <v>765498716</v>
      </c>
      <c r="M1767" s="379">
        <v>44993</v>
      </c>
      <c r="N1767" s="70">
        <f t="shared" si="88"/>
        <v>3</v>
      </c>
      <c r="O1767" s="70">
        <f t="shared" si="89"/>
        <v>3</v>
      </c>
      <c r="P1767" s="135" t="str">
        <f t="shared" si="90"/>
        <v>Gastos_com_Pessoal</v>
      </c>
    </row>
    <row r="1768" spans="1:16" ht="25.5" x14ac:dyDescent="0.2">
      <c r="A1768" s="363">
        <v>1765</v>
      </c>
      <c r="B1768" s="348">
        <v>44993</v>
      </c>
      <c r="C1768" s="623">
        <v>44986</v>
      </c>
      <c r="D1768" s="350" t="s">
        <v>96</v>
      </c>
      <c r="E1768" s="350" t="s">
        <v>183</v>
      </c>
      <c r="F1768" s="351">
        <v>387.71</v>
      </c>
      <c r="G1768" s="350" t="s">
        <v>598</v>
      </c>
      <c r="H1768" s="350" t="s">
        <v>122</v>
      </c>
      <c r="I1768" s="352" t="s">
        <v>2337</v>
      </c>
      <c r="J1768" s="353" t="s">
        <v>577</v>
      </c>
      <c r="K1768" s="354" t="s">
        <v>578</v>
      </c>
      <c r="L1768" s="353">
        <v>765498716</v>
      </c>
      <c r="M1768" s="379">
        <v>44993</v>
      </c>
      <c r="N1768" s="70">
        <f t="shared" si="88"/>
        <v>3</v>
      </c>
      <c r="O1768" s="70">
        <f t="shared" si="89"/>
        <v>3</v>
      </c>
      <c r="P1768" s="135" t="str">
        <f t="shared" si="90"/>
        <v>Gastos_com_Pessoal</v>
      </c>
    </row>
    <row r="1769" spans="1:16" ht="36" x14ac:dyDescent="0.2">
      <c r="A1769" s="363">
        <v>1766</v>
      </c>
      <c r="B1769" s="348">
        <v>44993</v>
      </c>
      <c r="C1769" s="623">
        <v>44986</v>
      </c>
      <c r="D1769" s="350" t="s">
        <v>96</v>
      </c>
      <c r="E1769" s="350" t="s">
        <v>185</v>
      </c>
      <c r="F1769" s="351">
        <v>2660.32</v>
      </c>
      <c r="G1769" s="350" t="s">
        <v>599</v>
      </c>
      <c r="H1769" s="350" t="s">
        <v>122</v>
      </c>
      <c r="I1769" s="352" t="s">
        <v>2337</v>
      </c>
      <c r="J1769" s="353" t="s">
        <v>577</v>
      </c>
      <c r="K1769" s="354" t="s">
        <v>578</v>
      </c>
      <c r="L1769" s="353">
        <v>765498716</v>
      </c>
      <c r="M1769" s="379">
        <v>44993</v>
      </c>
      <c r="N1769" s="70">
        <f t="shared" si="88"/>
        <v>3</v>
      </c>
      <c r="O1769" s="70">
        <f t="shared" si="89"/>
        <v>3</v>
      </c>
      <c r="P1769" s="135" t="str">
        <f t="shared" si="90"/>
        <v>Gastos_com_Pessoal</v>
      </c>
    </row>
    <row r="1770" spans="1:16" ht="25.5" x14ac:dyDescent="0.2">
      <c r="A1770" s="363">
        <v>1767</v>
      </c>
      <c r="B1770" s="348">
        <v>44993</v>
      </c>
      <c r="C1770" s="623">
        <v>44986</v>
      </c>
      <c r="D1770" s="350" t="s">
        <v>96</v>
      </c>
      <c r="E1770" s="350" t="s">
        <v>179</v>
      </c>
      <c r="F1770" s="351">
        <v>742.37</v>
      </c>
      <c r="G1770" s="350" t="s">
        <v>595</v>
      </c>
      <c r="H1770" s="350" t="s">
        <v>121</v>
      </c>
      <c r="I1770" s="352" t="s">
        <v>2338</v>
      </c>
      <c r="J1770" s="353" t="s">
        <v>577</v>
      </c>
      <c r="K1770" s="354" t="s">
        <v>578</v>
      </c>
      <c r="L1770" s="353">
        <v>765498716</v>
      </c>
      <c r="M1770" s="379">
        <v>44993</v>
      </c>
      <c r="N1770" s="70">
        <f t="shared" si="88"/>
        <v>3</v>
      </c>
      <c r="O1770" s="70">
        <f t="shared" si="89"/>
        <v>3</v>
      </c>
      <c r="P1770" s="135" t="str">
        <f t="shared" si="90"/>
        <v>Gastos_com_Pessoal</v>
      </c>
    </row>
    <row r="1771" spans="1:16" ht="25.5" x14ac:dyDescent="0.2">
      <c r="A1771" s="363">
        <v>1768</v>
      </c>
      <c r="B1771" s="348">
        <v>44993</v>
      </c>
      <c r="C1771" s="623">
        <v>44986</v>
      </c>
      <c r="D1771" s="350" t="s">
        <v>96</v>
      </c>
      <c r="E1771" s="350" t="s">
        <v>181</v>
      </c>
      <c r="F1771" s="351">
        <v>3515.59</v>
      </c>
      <c r="G1771" s="350" t="s">
        <v>597</v>
      </c>
      <c r="H1771" s="350" t="s">
        <v>121</v>
      </c>
      <c r="I1771" s="352" t="s">
        <v>2338</v>
      </c>
      <c r="J1771" s="353" t="s">
        <v>577</v>
      </c>
      <c r="K1771" s="354" t="s">
        <v>578</v>
      </c>
      <c r="L1771" s="353">
        <v>765498716</v>
      </c>
      <c r="M1771" s="379">
        <v>44993</v>
      </c>
      <c r="N1771" s="70">
        <f t="shared" si="88"/>
        <v>3</v>
      </c>
      <c r="O1771" s="70">
        <f t="shared" si="89"/>
        <v>3</v>
      </c>
      <c r="P1771" s="135" t="str">
        <f t="shared" si="90"/>
        <v>Gastos_com_Pessoal</v>
      </c>
    </row>
    <row r="1772" spans="1:16" ht="25.5" x14ac:dyDescent="0.2">
      <c r="A1772" s="363">
        <v>1769</v>
      </c>
      <c r="B1772" s="348">
        <v>44993</v>
      </c>
      <c r="C1772" s="623">
        <v>44986</v>
      </c>
      <c r="D1772" s="350" t="s">
        <v>96</v>
      </c>
      <c r="E1772" s="350" t="s">
        <v>183</v>
      </c>
      <c r="F1772" s="351">
        <v>1171.8599999999999</v>
      </c>
      <c r="G1772" s="350" t="s">
        <v>598</v>
      </c>
      <c r="H1772" s="350" t="s">
        <v>121</v>
      </c>
      <c r="I1772" s="352" t="s">
        <v>2338</v>
      </c>
      <c r="J1772" s="353" t="s">
        <v>577</v>
      </c>
      <c r="K1772" s="354" t="s">
        <v>578</v>
      </c>
      <c r="L1772" s="353">
        <v>765498716</v>
      </c>
      <c r="M1772" s="379">
        <v>44993</v>
      </c>
      <c r="N1772" s="70">
        <f t="shared" si="88"/>
        <v>3</v>
      </c>
      <c r="O1772" s="70">
        <f t="shared" si="89"/>
        <v>3</v>
      </c>
      <c r="P1772" s="135" t="str">
        <f t="shared" si="90"/>
        <v>Gastos_com_Pessoal</v>
      </c>
    </row>
    <row r="1773" spans="1:16" ht="36" x14ac:dyDescent="0.2">
      <c r="A1773" s="363">
        <v>1770</v>
      </c>
      <c r="B1773" s="348">
        <v>44993</v>
      </c>
      <c r="C1773" s="623">
        <v>44986</v>
      </c>
      <c r="D1773" s="350" t="s">
        <v>96</v>
      </c>
      <c r="E1773" s="350" t="s">
        <v>185</v>
      </c>
      <c r="F1773" s="351">
        <v>3505.52</v>
      </c>
      <c r="G1773" s="350" t="s">
        <v>599</v>
      </c>
      <c r="H1773" s="350" t="s">
        <v>121</v>
      </c>
      <c r="I1773" s="352" t="s">
        <v>2338</v>
      </c>
      <c r="J1773" s="353" t="s">
        <v>577</v>
      </c>
      <c r="K1773" s="354" t="s">
        <v>578</v>
      </c>
      <c r="L1773" s="353">
        <v>765498716</v>
      </c>
      <c r="M1773" s="379">
        <v>44993</v>
      </c>
      <c r="N1773" s="70">
        <f t="shared" si="88"/>
        <v>3</v>
      </c>
      <c r="O1773" s="70">
        <f t="shared" si="89"/>
        <v>3</v>
      </c>
      <c r="P1773" s="135" t="str">
        <f t="shared" si="90"/>
        <v>Gastos_com_Pessoal</v>
      </c>
    </row>
    <row r="1774" spans="1:16" ht="25.5" x14ac:dyDescent="0.2">
      <c r="A1774" s="363">
        <v>1771</v>
      </c>
      <c r="B1774" s="348">
        <v>44993</v>
      </c>
      <c r="C1774" s="623">
        <v>44986</v>
      </c>
      <c r="D1774" s="350" t="s">
        <v>96</v>
      </c>
      <c r="E1774" s="350" t="s">
        <v>179</v>
      </c>
      <c r="F1774" s="351">
        <v>288.06</v>
      </c>
      <c r="G1774" s="350" t="s">
        <v>595</v>
      </c>
      <c r="H1774" s="350" t="s">
        <v>130</v>
      </c>
      <c r="I1774" s="352" t="s">
        <v>2339</v>
      </c>
      <c r="J1774" s="353" t="s">
        <v>577</v>
      </c>
      <c r="K1774" s="354" t="s">
        <v>578</v>
      </c>
      <c r="L1774" s="353">
        <v>765498716</v>
      </c>
      <c r="M1774" s="379">
        <v>44993</v>
      </c>
      <c r="N1774" s="70">
        <f t="shared" si="88"/>
        <v>3</v>
      </c>
      <c r="O1774" s="70">
        <f t="shared" si="89"/>
        <v>3</v>
      </c>
      <c r="P1774" s="135" t="str">
        <f t="shared" si="90"/>
        <v>Gastos_com_Pessoal</v>
      </c>
    </row>
    <row r="1775" spans="1:16" ht="25.5" x14ac:dyDescent="0.2">
      <c r="A1775" s="363">
        <v>1772</v>
      </c>
      <c r="B1775" s="348">
        <v>44993</v>
      </c>
      <c r="C1775" s="623">
        <v>44986</v>
      </c>
      <c r="D1775" s="350" t="s">
        <v>96</v>
      </c>
      <c r="E1775" s="350" t="s">
        <v>181</v>
      </c>
      <c r="F1775" s="351">
        <v>144.03</v>
      </c>
      <c r="G1775" s="350" t="s">
        <v>597</v>
      </c>
      <c r="H1775" s="350" t="s">
        <v>130</v>
      </c>
      <c r="I1775" s="352" t="s">
        <v>2339</v>
      </c>
      <c r="J1775" s="353" t="s">
        <v>577</v>
      </c>
      <c r="K1775" s="354" t="s">
        <v>578</v>
      </c>
      <c r="L1775" s="353">
        <v>765498716</v>
      </c>
      <c r="M1775" s="379">
        <v>44993</v>
      </c>
      <c r="N1775" s="70">
        <f t="shared" si="88"/>
        <v>3</v>
      </c>
      <c r="O1775" s="70">
        <f t="shared" si="89"/>
        <v>3</v>
      </c>
      <c r="P1775" s="135" t="str">
        <f t="shared" si="90"/>
        <v>Gastos_com_Pessoal</v>
      </c>
    </row>
    <row r="1776" spans="1:16" ht="25.5" x14ac:dyDescent="0.2">
      <c r="A1776" s="363">
        <v>1773</v>
      </c>
      <c r="B1776" s="348">
        <v>44993</v>
      </c>
      <c r="C1776" s="623">
        <v>44986</v>
      </c>
      <c r="D1776" s="350" t="s">
        <v>96</v>
      </c>
      <c r="E1776" s="350" t="s">
        <v>183</v>
      </c>
      <c r="F1776" s="383">
        <v>48.01</v>
      </c>
      <c r="G1776" s="350" t="s">
        <v>598</v>
      </c>
      <c r="H1776" s="350" t="s">
        <v>130</v>
      </c>
      <c r="I1776" s="352" t="s">
        <v>2339</v>
      </c>
      <c r="J1776" s="353" t="s">
        <v>577</v>
      </c>
      <c r="K1776" s="354" t="s">
        <v>578</v>
      </c>
      <c r="L1776" s="353">
        <v>765498716</v>
      </c>
      <c r="M1776" s="379">
        <v>44993</v>
      </c>
      <c r="N1776" s="70">
        <f t="shared" si="88"/>
        <v>3</v>
      </c>
      <c r="O1776" s="70">
        <f t="shared" si="89"/>
        <v>3</v>
      </c>
      <c r="P1776" s="135" t="str">
        <f t="shared" si="90"/>
        <v>Gastos_com_Pessoal</v>
      </c>
    </row>
    <row r="1777" spans="1:16" ht="36" x14ac:dyDescent="0.2">
      <c r="A1777" s="363">
        <v>1774</v>
      </c>
      <c r="B1777" s="348">
        <v>44993</v>
      </c>
      <c r="C1777" s="623">
        <v>44986</v>
      </c>
      <c r="D1777" s="350" t="s">
        <v>96</v>
      </c>
      <c r="E1777" s="350" t="s">
        <v>185</v>
      </c>
      <c r="F1777" s="383">
        <v>45.72</v>
      </c>
      <c r="G1777" s="350" t="s">
        <v>599</v>
      </c>
      <c r="H1777" s="350" t="s">
        <v>130</v>
      </c>
      <c r="I1777" s="352" t="s">
        <v>2339</v>
      </c>
      <c r="J1777" s="353" t="s">
        <v>577</v>
      </c>
      <c r="K1777" s="354" t="s">
        <v>578</v>
      </c>
      <c r="L1777" s="353">
        <v>765498716</v>
      </c>
      <c r="M1777" s="379">
        <v>44993</v>
      </c>
      <c r="N1777" s="70">
        <f t="shared" si="88"/>
        <v>3</v>
      </c>
      <c r="O1777" s="70">
        <f t="shared" si="89"/>
        <v>3</v>
      </c>
      <c r="P1777" s="135" t="str">
        <f t="shared" si="90"/>
        <v>Gastos_com_Pessoal</v>
      </c>
    </row>
    <row r="1778" spans="1:16" ht="25.5" x14ac:dyDescent="0.2">
      <c r="A1778" s="363">
        <v>1775</v>
      </c>
      <c r="B1778" s="348">
        <v>44993</v>
      </c>
      <c r="C1778" s="623">
        <v>44986</v>
      </c>
      <c r="D1778" s="350" t="s">
        <v>96</v>
      </c>
      <c r="E1778" s="350" t="s">
        <v>179</v>
      </c>
      <c r="F1778" s="351">
        <v>706.21</v>
      </c>
      <c r="G1778" s="350" t="s">
        <v>595</v>
      </c>
      <c r="H1778" s="350" t="s">
        <v>130</v>
      </c>
      <c r="I1778" s="352" t="s">
        <v>2340</v>
      </c>
      <c r="J1778" s="353" t="s">
        <v>577</v>
      </c>
      <c r="K1778" s="354" t="s">
        <v>578</v>
      </c>
      <c r="L1778" s="353">
        <v>765498716</v>
      </c>
      <c r="M1778" s="379">
        <v>44993</v>
      </c>
      <c r="N1778" s="70">
        <f t="shared" si="88"/>
        <v>3</v>
      </c>
      <c r="O1778" s="70">
        <f t="shared" si="89"/>
        <v>3</v>
      </c>
      <c r="P1778" s="135" t="str">
        <f t="shared" si="90"/>
        <v>Gastos_com_Pessoal</v>
      </c>
    </row>
    <row r="1779" spans="1:16" ht="25.5" x14ac:dyDescent="0.2">
      <c r="A1779" s="363">
        <v>1776</v>
      </c>
      <c r="B1779" s="348">
        <v>44993</v>
      </c>
      <c r="C1779" s="623">
        <v>44986</v>
      </c>
      <c r="D1779" s="350" t="s">
        <v>96</v>
      </c>
      <c r="E1779" s="350" t="s">
        <v>181</v>
      </c>
      <c r="F1779" s="351">
        <v>1841.9</v>
      </c>
      <c r="G1779" s="350" t="s">
        <v>597</v>
      </c>
      <c r="H1779" s="350" t="s">
        <v>130</v>
      </c>
      <c r="I1779" s="352" t="s">
        <v>2340</v>
      </c>
      <c r="J1779" s="353" t="s">
        <v>577</v>
      </c>
      <c r="K1779" s="354" t="s">
        <v>578</v>
      </c>
      <c r="L1779" s="353">
        <v>765498716</v>
      </c>
      <c r="M1779" s="379">
        <v>44993</v>
      </c>
      <c r="N1779" s="70">
        <f t="shared" si="88"/>
        <v>3</v>
      </c>
      <c r="O1779" s="70">
        <f t="shared" si="89"/>
        <v>3</v>
      </c>
      <c r="P1779" s="135" t="str">
        <f t="shared" si="90"/>
        <v>Gastos_com_Pessoal</v>
      </c>
    </row>
    <row r="1780" spans="1:16" ht="25.5" x14ac:dyDescent="0.2">
      <c r="A1780" s="363">
        <v>1777</v>
      </c>
      <c r="B1780" s="348">
        <v>44993</v>
      </c>
      <c r="C1780" s="623">
        <v>44986</v>
      </c>
      <c r="D1780" s="350" t="s">
        <v>96</v>
      </c>
      <c r="E1780" s="350" t="s">
        <v>183</v>
      </c>
      <c r="F1780" s="351">
        <v>613.97</v>
      </c>
      <c r="G1780" s="350" t="s">
        <v>598</v>
      </c>
      <c r="H1780" s="350" t="s">
        <v>130</v>
      </c>
      <c r="I1780" s="352" t="s">
        <v>2340</v>
      </c>
      <c r="J1780" s="353" t="s">
        <v>577</v>
      </c>
      <c r="K1780" s="354" t="s">
        <v>578</v>
      </c>
      <c r="L1780" s="353">
        <v>765498716</v>
      </c>
      <c r="M1780" s="379">
        <v>44993</v>
      </c>
      <c r="N1780" s="70">
        <f t="shared" si="88"/>
        <v>3</v>
      </c>
      <c r="O1780" s="70">
        <f t="shared" si="89"/>
        <v>3</v>
      </c>
      <c r="P1780" s="135" t="str">
        <f t="shared" si="90"/>
        <v>Gastos_com_Pessoal</v>
      </c>
    </row>
    <row r="1781" spans="1:16" ht="36" x14ac:dyDescent="0.2">
      <c r="A1781" s="363">
        <v>1778</v>
      </c>
      <c r="B1781" s="348">
        <v>44993</v>
      </c>
      <c r="C1781" s="623">
        <v>44986</v>
      </c>
      <c r="D1781" s="350" t="s">
        <v>96</v>
      </c>
      <c r="E1781" s="350" t="s">
        <v>185</v>
      </c>
      <c r="F1781" s="351">
        <v>2773.66</v>
      </c>
      <c r="G1781" s="350" t="s">
        <v>599</v>
      </c>
      <c r="H1781" s="350" t="s">
        <v>130</v>
      </c>
      <c r="I1781" s="352" t="s">
        <v>2340</v>
      </c>
      <c r="J1781" s="353" t="s">
        <v>577</v>
      </c>
      <c r="K1781" s="354" t="s">
        <v>578</v>
      </c>
      <c r="L1781" s="353">
        <v>765498716</v>
      </c>
      <c r="M1781" s="379">
        <v>44993</v>
      </c>
      <c r="N1781" s="70">
        <f t="shared" si="88"/>
        <v>3</v>
      </c>
      <c r="O1781" s="70">
        <f t="shared" si="89"/>
        <v>3</v>
      </c>
      <c r="P1781" s="135" t="str">
        <f t="shared" si="90"/>
        <v>Gastos_com_Pessoal</v>
      </c>
    </row>
    <row r="1782" spans="1:16" s="319" customFormat="1" ht="25.5" x14ac:dyDescent="0.2">
      <c r="A1782" s="363">
        <v>1779</v>
      </c>
      <c r="B1782" s="387">
        <v>44993</v>
      </c>
      <c r="C1782" s="626">
        <v>44986</v>
      </c>
      <c r="D1782" s="368" t="s">
        <v>96</v>
      </c>
      <c r="E1782" s="368" t="s">
        <v>179</v>
      </c>
      <c r="F1782" s="373">
        <v>819.14</v>
      </c>
      <c r="G1782" s="352" t="s">
        <v>595</v>
      </c>
      <c r="H1782" s="368" t="s">
        <v>121</v>
      </c>
      <c r="I1782" s="352" t="s">
        <v>2341</v>
      </c>
      <c r="J1782" s="370" t="s">
        <v>577</v>
      </c>
      <c r="K1782" s="370" t="s">
        <v>578</v>
      </c>
      <c r="L1782" s="370">
        <v>765498716</v>
      </c>
      <c r="M1782" s="631">
        <v>44993</v>
      </c>
      <c r="N1782" s="70">
        <f t="shared" si="88"/>
        <v>3</v>
      </c>
      <c r="O1782" s="70">
        <f t="shared" si="89"/>
        <v>3</v>
      </c>
      <c r="P1782" s="135" t="str">
        <f t="shared" si="90"/>
        <v>Gastos_com_Pessoal</v>
      </c>
    </row>
    <row r="1783" spans="1:16" ht="25.5" x14ac:dyDescent="0.2">
      <c r="A1783" s="363">
        <v>1780</v>
      </c>
      <c r="B1783" s="348">
        <v>44993</v>
      </c>
      <c r="C1783" s="623">
        <v>44986</v>
      </c>
      <c r="D1783" s="350" t="s">
        <v>96</v>
      </c>
      <c r="E1783" s="350" t="s">
        <v>181</v>
      </c>
      <c r="F1783" s="351">
        <v>3327.45</v>
      </c>
      <c r="G1783" s="350" t="s">
        <v>597</v>
      </c>
      <c r="H1783" s="350" t="s">
        <v>121</v>
      </c>
      <c r="I1783" s="352" t="s">
        <v>2341</v>
      </c>
      <c r="J1783" s="353" t="s">
        <v>577</v>
      </c>
      <c r="K1783" s="354" t="s">
        <v>578</v>
      </c>
      <c r="L1783" s="353">
        <v>765498716</v>
      </c>
      <c r="M1783" s="379">
        <v>44993</v>
      </c>
      <c r="N1783" s="70">
        <f t="shared" si="88"/>
        <v>3</v>
      </c>
      <c r="O1783" s="70">
        <f t="shared" si="89"/>
        <v>3</v>
      </c>
      <c r="P1783" s="135" t="str">
        <f t="shared" si="90"/>
        <v>Gastos_com_Pessoal</v>
      </c>
    </row>
    <row r="1784" spans="1:16" s="322" customFormat="1" ht="25.5" x14ac:dyDescent="0.2">
      <c r="A1784" s="363">
        <v>1781</v>
      </c>
      <c r="B1784" s="359">
        <v>44993</v>
      </c>
      <c r="C1784" s="349">
        <v>44986</v>
      </c>
      <c r="D1784" s="352" t="s">
        <v>96</v>
      </c>
      <c r="E1784" s="352" t="s">
        <v>183</v>
      </c>
      <c r="F1784" s="361">
        <v>1109.1500000000001</v>
      </c>
      <c r="G1784" s="352" t="s">
        <v>598</v>
      </c>
      <c r="H1784" s="352" t="s">
        <v>121</v>
      </c>
      <c r="I1784" s="352" t="s">
        <v>2341</v>
      </c>
      <c r="J1784" s="354" t="s">
        <v>577</v>
      </c>
      <c r="K1784" s="354" t="s">
        <v>578</v>
      </c>
      <c r="L1784" s="354">
        <v>765498716</v>
      </c>
      <c r="M1784" s="376">
        <v>44993</v>
      </c>
      <c r="N1784" s="70">
        <f t="shared" si="88"/>
        <v>3</v>
      </c>
      <c r="O1784" s="70">
        <f t="shared" si="89"/>
        <v>3</v>
      </c>
      <c r="P1784" s="135" t="str">
        <f t="shared" si="90"/>
        <v>Gastos_com_Pessoal</v>
      </c>
    </row>
    <row r="1785" spans="1:16" ht="36" x14ac:dyDescent="0.2">
      <c r="A1785" s="363">
        <v>1782</v>
      </c>
      <c r="B1785" s="348">
        <v>44993</v>
      </c>
      <c r="C1785" s="623">
        <v>44986</v>
      </c>
      <c r="D1785" s="350" t="s">
        <v>96</v>
      </c>
      <c r="E1785" s="350" t="s">
        <v>185</v>
      </c>
      <c r="F1785" s="351">
        <v>3574.58</v>
      </c>
      <c r="G1785" s="350" t="s">
        <v>599</v>
      </c>
      <c r="H1785" s="350" t="s">
        <v>121</v>
      </c>
      <c r="I1785" s="352" t="s">
        <v>2341</v>
      </c>
      <c r="J1785" s="353" t="s">
        <v>577</v>
      </c>
      <c r="K1785" s="354" t="s">
        <v>578</v>
      </c>
      <c r="L1785" s="353">
        <v>765498716</v>
      </c>
      <c r="M1785" s="379">
        <v>44993</v>
      </c>
      <c r="N1785" s="70">
        <f t="shared" si="88"/>
        <v>3</v>
      </c>
      <c r="O1785" s="70">
        <f t="shared" si="89"/>
        <v>3</v>
      </c>
      <c r="P1785" s="135" t="str">
        <f t="shared" si="90"/>
        <v>Gastos_com_Pessoal</v>
      </c>
    </row>
    <row r="1786" spans="1:16" ht="25.5" x14ac:dyDescent="0.2">
      <c r="A1786" s="363">
        <v>1783</v>
      </c>
      <c r="B1786" s="355">
        <v>44993</v>
      </c>
      <c r="C1786" s="623">
        <v>44986</v>
      </c>
      <c r="D1786" s="350" t="s">
        <v>96</v>
      </c>
      <c r="E1786" s="350" t="s">
        <v>177</v>
      </c>
      <c r="F1786" s="351">
        <v>29.16</v>
      </c>
      <c r="G1786" s="352" t="s">
        <v>604</v>
      </c>
      <c r="H1786" s="350" t="s">
        <v>130</v>
      </c>
      <c r="I1786" s="352" t="s">
        <v>2339</v>
      </c>
      <c r="J1786" s="353" t="s">
        <v>605</v>
      </c>
      <c r="K1786" s="354" t="s">
        <v>606</v>
      </c>
      <c r="L1786" s="353" t="s">
        <v>2342</v>
      </c>
      <c r="M1786" s="379">
        <v>44993</v>
      </c>
      <c r="N1786" s="70">
        <f t="shared" si="88"/>
        <v>3</v>
      </c>
      <c r="O1786" s="70">
        <f t="shared" si="89"/>
        <v>3</v>
      </c>
      <c r="P1786" s="135" t="str">
        <f t="shared" si="90"/>
        <v>Gastos_com_Pessoal</v>
      </c>
    </row>
    <row r="1787" spans="1:16" ht="25.5" x14ac:dyDescent="0.2">
      <c r="A1787" s="363">
        <v>1784</v>
      </c>
      <c r="B1787" s="355">
        <v>44993</v>
      </c>
      <c r="C1787" s="623">
        <v>44986</v>
      </c>
      <c r="D1787" s="350" t="s">
        <v>96</v>
      </c>
      <c r="E1787" s="350" t="s">
        <v>177</v>
      </c>
      <c r="F1787" s="351">
        <v>2936</v>
      </c>
      <c r="G1787" s="352" t="s">
        <v>604</v>
      </c>
      <c r="H1787" s="350" t="s">
        <v>121</v>
      </c>
      <c r="I1787" s="352" t="s">
        <v>2338</v>
      </c>
      <c r="J1787" s="353" t="s">
        <v>605</v>
      </c>
      <c r="K1787" s="354" t="s">
        <v>606</v>
      </c>
      <c r="L1787" s="353" t="s">
        <v>2343</v>
      </c>
      <c r="M1787" s="379">
        <v>44993</v>
      </c>
      <c r="N1787" s="70">
        <f t="shared" si="88"/>
        <v>3</v>
      </c>
      <c r="O1787" s="70">
        <f t="shared" si="89"/>
        <v>3</v>
      </c>
      <c r="P1787" s="135" t="str">
        <f t="shared" si="90"/>
        <v>Gastos_com_Pessoal</v>
      </c>
    </row>
    <row r="1788" spans="1:16" ht="25.5" x14ac:dyDescent="0.2">
      <c r="A1788" s="363">
        <v>1785</v>
      </c>
      <c r="B1788" s="355">
        <v>44993</v>
      </c>
      <c r="C1788" s="623">
        <v>44986</v>
      </c>
      <c r="D1788" s="350" t="s">
        <v>96</v>
      </c>
      <c r="E1788" s="350" t="s">
        <v>177</v>
      </c>
      <c r="F1788" s="351">
        <v>1093.08</v>
      </c>
      <c r="G1788" s="352" t="s">
        <v>604</v>
      </c>
      <c r="H1788" s="350" t="s">
        <v>130</v>
      </c>
      <c r="I1788" s="352" t="s">
        <v>2340</v>
      </c>
      <c r="J1788" s="353" t="s">
        <v>605</v>
      </c>
      <c r="K1788" s="354" t="s">
        <v>606</v>
      </c>
      <c r="L1788" s="353" t="s">
        <v>2344</v>
      </c>
      <c r="M1788" s="379">
        <v>44993</v>
      </c>
      <c r="N1788" s="70">
        <f t="shared" si="88"/>
        <v>3</v>
      </c>
      <c r="O1788" s="70">
        <f t="shared" si="89"/>
        <v>3</v>
      </c>
      <c r="P1788" s="135" t="str">
        <f t="shared" si="90"/>
        <v>Gastos_com_Pessoal</v>
      </c>
    </row>
    <row r="1789" spans="1:16" ht="25.5" x14ac:dyDescent="0.2">
      <c r="A1789" s="363">
        <v>1786</v>
      </c>
      <c r="B1789" s="355">
        <v>44993</v>
      </c>
      <c r="C1789" s="623">
        <v>44986</v>
      </c>
      <c r="D1789" s="350" t="s">
        <v>96</v>
      </c>
      <c r="E1789" s="350" t="s">
        <v>177</v>
      </c>
      <c r="F1789" s="351">
        <v>2738.53</v>
      </c>
      <c r="G1789" s="352" t="s">
        <v>604</v>
      </c>
      <c r="H1789" s="350" t="s">
        <v>121</v>
      </c>
      <c r="I1789" s="352" t="s">
        <v>2341</v>
      </c>
      <c r="J1789" s="353" t="s">
        <v>605</v>
      </c>
      <c r="K1789" s="354" t="s">
        <v>606</v>
      </c>
      <c r="L1789" s="353" t="s">
        <v>2345</v>
      </c>
      <c r="M1789" s="379">
        <v>44993</v>
      </c>
      <c r="N1789" s="70">
        <f t="shared" si="88"/>
        <v>3</v>
      </c>
      <c r="O1789" s="70">
        <f t="shared" si="89"/>
        <v>3</v>
      </c>
      <c r="P1789" s="135" t="str">
        <f t="shared" si="90"/>
        <v>Gastos_com_Pessoal</v>
      </c>
    </row>
    <row r="1790" spans="1:16" ht="25.5" x14ac:dyDescent="0.2">
      <c r="A1790" s="363">
        <v>1787</v>
      </c>
      <c r="B1790" s="355">
        <v>44993</v>
      </c>
      <c r="C1790" s="623">
        <v>44986</v>
      </c>
      <c r="D1790" s="350" t="s">
        <v>96</v>
      </c>
      <c r="E1790" s="350" t="s">
        <v>177</v>
      </c>
      <c r="F1790" s="351">
        <v>908.83</v>
      </c>
      <c r="G1790" s="352" t="s">
        <v>604</v>
      </c>
      <c r="H1790" s="350" t="s">
        <v>122</v>
      </c>
      <c r="I1790" s="352" t="s">
        <v>2337</v>
      </c>
      <c r="J1790" s="353" t="s">
        <v>605</v>
      </c>
      <c r="K1790" s="354" t="s">
        <v>606</v>
      </c>
      <c r="L1790" s="353" t="s">
        <v>2346</v>
      </c>
      <c r="M1790" s="379">
        <v>44993</v>
      </c>
      <c r="N1790" s="70">
        <f t="shared" si="88"/>
        <v>3</v>
      </c>
      <c r="O1790" s="70">
        <f t="shared" si="89"/>
        <v>3</v>
      </c>
      <c r="P1790" s="135" t="str">
        <f t="shared" si="90"/>
        <v>Gastos_com_Pessoal</v>
      </c>
    </row>
    <row r="1791" spans="1:16" ht="48" x14ac:dyDescent="0.2">
      <c r="A1791" s="363">
        <v>1788</v>
      </c>
      <c r="B1791" s="359">
        <v>44993</v>
      </c>
      <c r="C1791" s="349">
        <v>44958</v>
      </c>
      <c r="D1791" s="352" t="s">
        <v>107</v>
      </c>
      <c r="E1791" s="352" t="s">
        <v>282</v>
      </c>
      <c r="F1791" s="361">
        <v>5641.75</v>
      </c>
      <c r="G1791" s="352" t="s">
        <v>2262</v>
      </c>
      <c r="H1791" s="350" t="s">
        <v>119</v>
      </c>
      <c r="I1791" s="352" t="s">
        <v>532</v>
      </c>
      <c r="J1791" s="353" t="s">
        <v>554</v>
      </c>
      <c r="K1791" s="354" t="s">
        <v>752</v>
      </c>
      <c r="L1791" s="353" t="s">
        <v>2347</v>
      </c>
      <c r="M1791" s="379">
        <v>44993</v>
      </c>
      <c r="N1791" s="70">
        <f t="shared" si="88"/>
        <v>3</v>
      </c>
      <c r="O1791" s="70">
        <f t="shared" si="89"/>
        <v>2</v>
      </c>
      <c r="P1791" s="135" t="str">
        <f t="shared" si="90"/>
        <v>Gastos_Gerais</v>
      </c>
    </row>
    <row r="1792" spans="1:16" x14ac:dyDescent="0.2">
      <c r="A1792" s="363">
        <v>1789</v>
      </c>
      <c r="B1792" s="348">
        <v>44994</v>
      </c>
      <c r="C1792" s="623">
        <v>44958</v>
      </c>
      <c r="D1792" s="350" t="s">
        <v>107</v>
      </c>
      <c r="E1792" s="350" t="s">
        <v>294</v>
      </c>
      <c r="F1792" s="351">
        <v>55567.51</v>
      </c>
      <c r="G1792" s="350" t="s">
        <v>703</v>
      </c>
      <c r="H1792" s="350" t="s">
        <v>127</v>
      </c>
      <c r="I1792" s="352" t="s">
        <v>679</v>
      </c>
      <c r="J1792" s="353" t="s">
        <v>554</v>
      </c>
      <c r="K1792" s="354" t="s">
        <v>420</v>
      </c>
      <c r="L1792" s="353">
        <v>232</v>
      </c>
      <c r="M1792" s="379">
        <v>44960</v>
      </c>
      <c r="N1792" s="70">
        <f t="shared" ref="N1792:N1855" si="91">IF(B1792=0,0,IF(YEAR(B1792)=$O$1,MONTH(B1792)-$N$1+1,(YEAR(B1792)-$O$1)*12-$N$1+1+MONTH(B1792)))</f>
        <v>3</v>
      </c>
      <c r="O1792" s="70">
        <f t="shared" ref="O1792:O1855" si="92">IF(C1792=0,0,IF(YEAR(C1792)=$O$1,MONTH(C1792)-$N$1+1,(YEAR(C1792)-$O$1)*12-$N$1+1+MONTH(C1792)))</f>
        <v>2</v>
      </c>
      <c r="P1792" s="135" t="str">
        <f t="shared" ref="P1792:P1855" si="93">SUBSTITUTE(D1792," ","_")</f>
        <v>Gastos_Gerais</v>
      </c>
    </row>
    <row r="1793" spans="1:16" ht="25.5" x14ac:dyDescent="0.2">
      <c r="A1793" s="363">
        <v>1790</v>
      </c>
      <c r="B1793" s="348">
        <v>44994</v>
      </c>
      <c r="C1793" s="623">
        <v>44958</v>
      </c>
      <c r="D1793" s="350" t="s">
        <v>96</v>
      </c>
      <c r="E1793" s="350" t="s">
        <v>208</v>
      </c>
      <c r="F1793" s="351">
        <v>22538.45</v>
      </c>
      <c r="G1793" s="350" t="s">
        <v>2348</v>
      </c>
      <c r="H1793" s="350" t="s">
        <v>119</v>
      </c>
      <c r="I1793" s="352" t="s">
        <v>484</v>
      </c>
      <c r="J1793" s="353" t="s">
        <v>554</v>
      </c>
      <c r="K1793" s="354" t="s">
        <v>554</v>
      </c>
      <c r="L1793" s="353">
        <v>620541</v>
      </c>
      <c r="M1793" s="379">
        <v>44993</v>
      </c>
      <c r="N1793" s="70">
        <f t="shared" si="91"/>
        <v>3</v>
      </c>
      <c r="O1793" s="70">
        <f t="shared" si="92"/>
        <v>2</v>
      </c>
      <c r="P1793" s="135" t="str">
        <f t="shared" si="93"/>
        <v>Gastos_com_Pessoal</v>
      </c>
    </row>
    <row r="1794" spans="1:16" ht="48" x14ac:dyDescent="0.2">
      <c r="A1794" s="363">
        <v>1791</v>
      </c>
      <c r="B1794" s="348">
        <v>44994</v>
      </c>
      <c r="C1794" s="623">
        <v>44958</v>
      </c>
      <c r="D1794" s="350" t="s">
        <v>96</v>
      </c>
      <c r="E1794" s="350" t="s">
        <v>191</v>
      </c>
      <c r="F1794" s="351">
        <v>25940.49</v>
      </c>
      <c r="G1794" s="350" t="s">
        <v>797</v>
      </c>
      <c r="H1794" s="350" t="s">
        <v>119</v>
      </c>
      <c r="I1794" s="352" t="s">
        <v>485</v>
      </c>
      <c r="J1794" s="353" t="s">
        <v>554</v>
      </c>
      <c r="K1794" s="354" t="s">
        <v>554</v>
      </c>
      <c r="L1794" s="353">
        <v>12947</v>
      </c>
      <c r="M1794" s="379">
        <v>44993</v>
      </c>
      <c r="N1794" s="70">
        <f t="shared" si="91"/>
        <v>3</v>
      </c>
      <c r="O1794" s="70">
        <f t="shared" si="92"/>
        <v>2</v>
      </c>
      <c r="P1794" s="135" t="str">
        <f t="shared" si="93"/>
        <v>Gastos_com_Pessoal</v>
      </c>
    </row>
    <row r="1795" spans="1:16" ht="24" x14ac:dyDescent="0.2">
      <c r="A1795" s="363">
        <v>1792</v>
      </c>
      <c r="B1795" s="348">
        <v>44994</v>
      </c>
      <c r="C1795" s="623">
        <v>44958</v>
      </c>
      <c r="D1795" s="350" t="s">
        <v>107</v>
      </c>
      <c r="E1795" s="350" t="s">
        <v>262</v>
      </c>
      <c r="F1795" s="351">
        <v>844.17</v>
      </c>
      <c r="G1795" s="350" t="s">
        <v>2349</v>
      </c>
      <c r="H1795" s="350" t="s">
        <v>121</v>
      </c>
      <c r="I1795" s="352" t="s">
        <v>763</v>
      </c>
      <c r="J1795" s="353" t="s">
        <v>554</v>
      </c>
      <c r="K1795" s="354" t="s">
        <v>420</v>
      </c>
      <c r="L1795" s="353">
        <v>2023129</v>
      </c>
      <c r="M1795" s="379">
        <v>44980</v>
      </c>
      <c r="N1795" s="70">
        <f t="shared" si="91"/>
        <v>3</v>
      </c>
      <c r="O1795" s="70">
        <f t="shared" si="92"/>
        <v>2</v>
      </c>
      <c r="P1795" s="135" t="str">
        <f t="shared" si="93"/>
        <v>Gastos_Gerais</v>
      </c>
    </row>
    <row r="1796" spans="1:16" x14ac:dyDescent="0.2">
      <c r="A1796" s="363">
        <v>1793</v>
      </c>
      <c r="B1796" s="348">
        <v>44994</v>
      </c>
      <c r="C1796" s="623">
        <v>44958</v>
      </c>
      <c r="D1796" s="350" t="s">
        <v>107</v>
      </c>
      <c r="E1796" s="350" t="s">
        <v>294</v>
      </c>
      <c r="F1796" s="351">
        <v>19670.650000000001</v>
      </c>
      <c r="G1796" s="350" t="s">
        <v>1229</v>
      </c>
      <c r="H1796" s="350" t="s">
        <v>128</v>
      </c>
      <c r="I1796" s="352" t="s">
        <v>679</v>
      </c>
      <c r="J1796" s="353" t="s">
        <v>554</v>
      </c>
      <c r="K1796" s="354" t="s">
        <v>420</v>
      </c>
      <c r="L1796" s="353">
        <v>233</v>
      </c>
      <c r="M1796" s="379">
        <v>44991</v>
      </c>
      <c r="N1796" s="70">
        <f t="shared" si="91"/>
        <v>3</v>
      </c>
      <c r="O1796" s="70">
        <f t="shared" si="92"/>
        <v>2</v>
      </c>
      <c r="P1796" s="135" t="str">
        <f t="shared" si="93"/>
        <v>Gastos_Gerais</v>
      </c>
    </row>
    <row r="1797" spans="1:16" x14ac:dyDescent="0.2">
      <c r="A1797" s="363">
        <v>1794</v>
      </c>
      <c r="B1797" s="348">
        <v>44994</v>
      </c>
      <c r="C1797" s="623">
        <v>44958</v>
      </c>
      <c r="D1797" s="350" t="s">
        <v>107</v>
      </c>
      <c r="E1797" s="350" t="s">
        <v>222</v>
      </c>
      <c r="F1797" s="351">
        <v>4165.84</v>
      </c>
      <c r="G1797" s="350" t="s">
        <v>557</v>
      </c>
      <c r="H1797" s="350" t="s">
        <v>122</v>
      </c>
      <c r="I1797" s="352" t="s">
        <v>558</v>
      </c>
      <c r="J1797" s="353" t="s">
        <v>554</v>
      </c>
      <c r="K1797" s="354" t="s">
        <v>420</v>
      </c>
      <c r="L1797" s="353">
        <v>10841138</v>
      </c>
      <c r="M1797" s="379">
        <v>44994</v>
      </c>
      <c r="N1797" s="70">
        <f t="shared" si="91"/>
        <v>3</v>
      </c>
      <c r="O1797" s="70">
        <f t="shared" si="92"/>
        <v>2</v>
      </c>
      <c r="P1797" s="135" t="str">
        <f t="shared" si="93"/>
        <v>Gastos_Gerais</v>
      </c>
    </row>
    <row r="1798" spans="1:16" ht="24" x14ac:dyDescent="0.2">
      <c r="A1798" s="363">
        <v>1795</v>
      </c>
      <c r="B1798" s="348">
        <v>44994</v>
      </c>
      <c r="C1798" s="623">
        <v>44986</v>
      </c>
      <c r="D1798" s="350" t="s">
        <v>107</v>
      </c>
      <c r="E1798" s="380" t="s">
        <v>346</v>
      </c>
      <c r="F1798" s="351">
        <v>547</v>
      </c>
      <c r="G1798" s="350" t="s">
        <v>2350</v>
      </c>
      <c r="H1798" s="350" t="s">
        <v>132</v>
      </c>
      <c r="I1798" s="352" t="s">
        <v>2351</v>
      </c>
      <c r="J1798" s="353" t="s">
        <v>554</v>
      </c>
      <c r="K1798" s="354" t="s">
        <v>420</v>
      </c>
      <c r="L1798" s="353">
        <v>1393</v>
      </c>
      <c r="M1798" s="379">
        <v>44993</v>
      </c>
      <c r="N1798" s="70">
        <f t="shared" si="91"/>
        <v>3</v>
      </c>
      <c r="O1798" s="70">
        <f t="shared" si="92"/>
        <v>3</v>
      </c>
      <c r="P1798" s="135" t="str">
        <f t="shared" si="93"/>
        <v>Gastos_Gerais</v>
      </c>
    </row>
    <row r="1799" spans="1:16" ht="24" x14ac:dyDescent="0.2">
      <c r="A1799" s="363">
        <v>1796</v>
      </c>
      <c r="B1799" s="348">
        <v>44994</v>
      </c>
      <c r="C1799" s="623">
        <v>44986</v>
      </c>
      <c r="D1799" s="350" t="s">
        <v>107</v>
      </c>
      <c r="E1799" s="350" t="s">
        <v>358</v>
      </c>
      <c r="F1799" s="351">
        <v>131.19</v>
      </c>
      <c r="G1799" s="350" t="s">
        <v>806</v>
      </c>
      <c r="H1799" s="350" t="s">
        <v>128</v>
      </c>
      <c r="I1799" s="352" t="s">
        <v>1265</v>
      </c>
      <c r="J1799" s="353" t="s">
        <v>559</v>
      </c>
      <c r="K1799" s="354" t="s">
        <v>420</v>
      </c>
      <c r="L1799" s="353">
        <v>276</v>
      </c>
      <c r="M1799" s="379">
        <v>44991</v>
      </c>
      <c r="N1799" s="70">
        <f t="shared" si="91"/>
        <v>3</v>
      </c>
      <c r="O1799" s="70">
        <f t="shared" si="92"/>
        <v>3</v>
      </c>
      <c r="P1799" s="135" t="str">
        <f t="shared" si="93"/>
        <v>Gastos_Gerais</v>
      </c>
    </row>
    <row r="1800" spans="1:16" ht="24" x14ac:dyDescent="0.2">
      <c r="A1800" s="363">
        <v>1797</v>
      </c>
      <c r="B1800" s="348">
        <v>44994</v>
      </c>
      <c r="C1800" s="623">
        <v>44986</v>
      </c>
      <c r="D1800" s="350" t="s">
        <v>107</v>
      </c>
      <c r="E1800" s="350" t="s">
        <v>358</v>
      </c>
      <c r="F1800" s="351">
        <v>464.14</v>
      </c>
      <c r="G1800" s="350" t="s">
        <v>806</v>
      </c>
      <c r="H1800" s="350" t="s">
        <v>128</v>
      </c>
      <c r="I1800" s="352" t="s">
        <v>1265</v>
      </c>
      <c r="J1800" s="353" t="s">
        <v>559</v>
      </c>
      <c r="K1800" s="354" t="s">
        <v>420</v>
      </c>
      <c r="L1800" s="353">
        <v>277</v>
      </c>
      <c r="M1800" s="379">
        <v>44991</v>
      </c>
      <c r="N1800" s="70">
        <f t="shared" si="91"/>
        <v>3</v>
      </c>
      <c r="O1800" s="70">
        <f t="shared" si="92"/>
        <v>3</v>
      </c>
      <c r="P1800" s="135" t="str">
        <f t="shared" si="93"/>
        <v>Gastos_Gerais</v>
      </c>
    </row>
    <row r="1801" spans="1:16" ht="24" x14ac:dyDescent="0.2">
      <c r="A1801" s="363">
        <v>1798</v>
      </c>
      <c r="B1801" s="348">
        <v>44994</v>
      </c>
      <c r="C1801" s="623">
        <v>44986</v>
      </c>
      <c r="D1801" s="350" t="s">
        <v>107</v>
      </c>
      <c r="E1801" s="350" t="s">
        <v>358</v>
      </c>
      <c r="F1801" s="351">
        <v>34.85</v>
      </c>
      <c r="G1801" s="350" t="s">
        <v>806</v>
      </c>
      <c r="H1801" s="350" t="s">
        <v>128</v>
      </c>
      <c r="I1801" s="352" t="s">
        <v>1265</v>
      </c>
      <c r="J1801" s="353" t="s">
        <v>559</v>
      </c>
      <c r="K1801" s="354" t="s">
        <v>420</v>
      </c>
      <c r="L1801" s="353">
        <v>275</v>
      </c>
      <c r="M1801" s="379">
        <v>44991</v>
      </c>
      <c r="N1801" s="70">
        <f t="shared" si="91"/>
        <v>3</v>
      </c>
      <c r="O1801" s="70">
        <f t="shared" si="92"/>
        <v>3</v>
      </c>
      <c r="P1801" s="135" t="str">
        <f t="shared" si="93"/>
        <v>Gastos_Gerais</v>
      </c>
    </row>
    <row r="1802" spans="1:16" ht="24" x14ac:dyDescent="0.2">
      <c r="A1802" s="363">
        <v>1799</v>
      </c>
      <c r="B1802" s="348">
        <v>44994</v>
      </c>
      <c r="C1802" s="623">
        <v>44986</v>
      </c>
      <c r="D1802" s="350" t="s">
        <v>107</v>
      </c>
      <c r="E1802" s="350" t="s">
        <v>358</v>
      </c>
      <c r="F1802" s="351">
        <v>17.78</v>
      </c>
      <c r="G1802" s="350" t="s">
        <v>806</v>
      </c>
      <c r="H1802" s="350" t="s">
        <v>130</v>
      </c>
      <c r="I1802" s="352" t="s">
        <v>1265</v>
      </c>
      <c r="J1802" s="353" t="s">
        <v>559</v>
      </c>
      <c r="K1802" s="354" t="s">
        <v>420</v>
      </c>
      <c r="L1802" s="353">
        <v>278</v>
      </c>
      <c r="M1802" s="379">
        <v>44992</v>
      </c>
      <c r="N1802" s="70">
        <f t="shared" si="91"/>
        <v>3</v>
      </c>
      <c r="O1802" s="70">
        <f t="shared" si="92"/>
        <v>3</v>
      </c>
      <c r="P1802" s="135" t="str">
        <f t="shared" si="93"/>
        <v>Gastos_Gerais</v>
      </c>
    </row>
    <row r="1803" spans="1:16" ht="24" x14ac:dyDescent="0.2">
      <c r="A1803" s="363">
        <v>1800</v>
      </c>
      <c r="B1803" s="348">
        <v>44994</v>
      </c>
      <c r="C1803" s="623">
        <v>44986</v>
      </c>
      <c r="D1803" s="350" t="s">
        <v>107</v>
      </c>
      <c r="E1803" s="350" t="s">
        <v>298</v>
      </c>
      <c r="F1803" s="351">
        <v>78</v>
      </c>
      <c r="G1803" s="350" t="s">
        <v>2352</v>
      </c>
      <c r="H1803" s="350" t="s">
        <v>130</v>
      </c>
      <c r="I1803" s="352" t="s">
        <v>2353</v>
      </c>
      <c r="J1803" s="353" t="s">
        <v>559</v>
      </c>
      <c r="K1803" s="354" t="s">
        <v>420</v>
      </c>
      <c r="L1803" s="353">
        <v>13044</v>
      </c>
      <c r="M1803" s="379">
        <v>44994</v>
      </c>
      <c r="N1803" s="70">
        <f t="shared" si="91"/>
        <v>3</v>
      </c>
      <c r="O1803" s="70">
        <f t="shared" si="92"/>
        <v>3</v>
      </c>
      <c r="P1803" s="135" t="str">
        <f t="shared" si="93"/>
        <v>Gastos_Gerais</v>
      </c>
    </row>
    <row r="1804" spans="1:16" ht="36" x14ac:dyDescent="0.2">
      <c r="A1804" s="363">
        <v>1801</v>
      </c>
      <c r="B1804" s="348">
        <v>44994</v>
      </c>
      <c r="C1804" s="623">
        <v>44986</v>
      </c>
      <c r="D1804" s="350" t="s">
        <v>107</v>
      </c>
      <c r="E1804" s="350" t="s">
        <v>310</v>
      </c>
      <c r="F1804" s="351">
        <v>106.79</v>
      </c>
      <c r="G1804" s="350" t="s">
        <v>2354</v>
      </c>
      <c r="H1804" s="350" t="s">
        <v>122</v>
      </c>
      <c r="I1804" s="352" t="s">
        <v>2355</v>
      </c>
      <c r="J1804" s="353" t="s">
        <v>559</v>
      </c>
      <c r="K1804" s="354" t="s">
        <v>420</v>
      </c>
      <c r="L1804" s="353">
        <v>576</v>
      </c>
      <c r="M1804" s="379">
        <v>44993</v>
      </c>
      <c r="N1804" s="70">
        <f t="shared" si="91"/>
        <v>3</v>
      </c>
      <c r="O1804" s="70">
        <f t="shared" si="92"/>
        <v>3</v>
      </c>
      <c r="P1804" s="135" t="str">
        <f t="shared" si="93"/>
        <v>Gastos_Gerais</v>
      </c>
    </row>
    <row r="1805" spans="1:16" ht="24" x14ac:dyDescent="0.2">
      <c r="A1805" s="363">
        <v>1802</v>
      </c>
      <c r="B1805" s="348">
        <v>44994</v>
      </c>
      <c r="C1805" s="623">
        <v>44986</v>
      </c>
      <c r="D1805" s="350" t="s">
        <v>107</v>
      </c>
      <c r="E1805" s="350" t="s">
        <v>310</v>
      </c>
      <c r="F1805" s="351">
        <v>83.78</v>
      </c>
      <c r="G1805" s="350" t="s">
        <v>2328</v>
      </c>
      <c r="H1805" s="350" t="s">
        <v>121</v>
      </c>
      <c r="I1805" s="352" t="s">
        <v>2356</v>
      </c>
      <c r="J1805" s="353" t="s">
        <v>559</v>
      </c>
      <c r="K1805" s="354" t="s">
        <v>420</v>
      </c>
      <c r="L1805" s="353">
        <v>6209</v>
      </c>
      <c r="M1805" s="379">
        <v>44993</v>
      </c>
      <c r="N1805" s="70">
        <f t="shared" si="91"/>
        <v>3</v>
      </c>
      <c r="O1805" s="70">
        <f t="shared" si="92"/>
        <v>3</v>
      </c>
      <c r="P1805" s="135" t="str">
        <f t="shared" si="93"/>
        <v>Gastos_Gerais</v>
      </c>
    </row>
    <row r="1806" spans="1:16" ht="24" x14ac:dyDescent="0.2">
      <c r="A1806" s="363">
        <v>1803</v>
      </c>
      <c r="B1806" s="348">
        <v>44994</v>
      </c>
      <c r="C1806" s="623">
        <v>44958</v>
      </c>
      <c r="D1806" s="350" t="s">
        <v>107</v>
      </c>
      <c r="E1806" s="350" t="s">
        <v>262</v>
      </c>
      <c r="F1806" s="351">
        <v>8488.75</v>
      </c>
      <c r="G1806" s="350" t="s">
        <v>2349</v>
      </c>
      <c r="H1806" s="350" t="s">
        <v>125</v>
      </c>
      <c r="I1806" s="352" t="s">
        <v>763</v>
      </c>
      <c r="J1806" s="353" t="s">
        <v>554</v>
      </c>
      <c r="K1806" s="354" t="s">
        <v>420</v>
      </c>
      <c r="L1806" s="353">
        <v>2023132</v>
      </c>
      <c r="M1806" s="379">
        <v>44981</v>
      </c>
      <c r="N1806" s="70">
        <f t="shared" si="91"/>
        <v>3</v>
      </c>
      <c r="O1806" s="70">
        <f t="shared" si="92"/>
        <v>2</v>
      </c>
      <c r="P1806" s="135" t="str">
        <f t="shared" si="93"/>
        <v>Gastos_Gerais</v>
      </c>
    </row>
    <row r="1807" spans="1:16" ht="36" x14ac:dyDescent="0.2">
      <c r="A1807" s="363">
        <v>1804</v>
      </c>
      <c r="B1807" s="348">
        <v>44994</v>
      </c>
      <c r="C1807" s="623">
        <v>44958</v>
      </c>
      <c r="D1807" s="350" t="s">
        <v>109</v>
      </c>
      <c r="E1807" s="350" t="s">
        <v>381</v>
      </c>
      <c r="F1807" s="351">
        <v>750</v>
      </c>
      <c r="G1807" s="350" t="s">
        <v>2357</v>
      </c>
      <c r="H1807" s="350" t="s">
        <v>125</v>
      </c>
      <c r="I1807" s="352" t="s">
        <v>763</v>
      </c>
      <c r="J1807" s="353" t="s">
        <v>554</v>
      </c>
      <c r="K1807" s="354" t="s">
        <v>420</v>
      </c>
      <c r="L1807" s="353">
        <v>10520</v>
      </c>
      <c r="M1807" s="379">
        <v>44980</v>
      </c>
      <c r="N1807" s="70">
        <f t="shared" si="91"/>
        <v>3</v>
      </c>
      <c r="O1807" s="70">
        <f t="shared" si="92"/>
        <v>2</v>
      </c>
      <c r="P1807" s="135" t="str">
        <f t="shared" si="93"/>
        <v>Aquisição_de_Bens_Permanentes</v>
      </c>
    </row>
    <row r="1808" spans="1:16" ht="36" x14ac:dyDescent="0.2">
      <c r="A1808" s="363">
        <v>1805</v>
      </c>
      <c r="B1808" s="348">
        <v>44994</v>
      </c>
      <c r="C1808" s="623">
        <v>44958</v>
      </c>
      <c r="D1808" s="350" t="s">
        <v>109</v>
      </c>
      <c r="E1808" s="350" t="s">
        <v>298</v>
      </c>
      <c r="F1808" s="351">
        <v>750</v>
      </c>
      <c r="G1808" s="350" t="s">
        <v>2358</v>
      </c>
      <c r="H1808" s="350" t="s">
        <v>125</v>
      </c>
      <c r="I1808" s="352" t="s">
        <v>763</v>
      </c>
      <c r="J1808" s="353" t="s">
        <v>554</v>
      </c>
      <c r="K1808" s="354" t="s">
        <v>420</v>
      </c>
      <c r="L1808" s="353">
        <v>10520</v>
      </c>
      <c r="M1808" s="379">
        <v>44980</v>
      </c>
      <c r="N1808" s="70">
        <f t="shared" si="91"/>
        <v>3</v>
      </c>
      <c r="O1808" s="70">
        <f t="shared" si="92"/>
        <v>2</v>
      </c>
      <c r="P1808" s="135" t="str">
        <f t="shared" si="93"/>
        <v>Aquisição_de_Bens_Permanentes</v>
      </c>
    </row>
    <row r="1809" spans="1:16" ht="36" x14ac:dyDescent="0.2">
      <c r="A1809" s="363">
        <v>1806</v>
      </c>
      <c r="B1809" s="348">
        <v>44994</v>
      </c>
      <c r="C1809" s="623">
        <v>44958</v>
      </c>
      <c r="D1809" s="350" t="s">
        <v>107</v>
      </c>
      <c r="E1809" s="350" t="s">
        <v>298</v>
      </c>
      <c r="F1809" s="351">
        <v>1875</v>
      </c>
      <c r="G1809" s="350" t="s">
        <v>2359</v>
      </c>
      <c r="H1809" s="350" t="s">
        <v>125</v>
      </c>
      <c r="I1809" s="352" t="s">
        <v>763</v>
      </c>
      <c r="J1809" s="353" t="s">
        <v>554</v>
      </c>
      <c r="K1809" s="354" t="s">
        <v>420</v>
      </c>
      <c r="L1809" s="353">
        <v>10520</v>
      </c>
      <c r="M1809" s="379">
        <v>44980</v>
      </c>
      <c r="N1809" s="70">
        <f t="shared" si="91"/>
        <v>3</v>
      </c>
      <c r="O1809" s="70">
        <f t="shared" si="92"/>
        <v>2</v>
      </c>
      <c r="P1809" s="135" t="str">
        <f t="shared" si="93"/>
        <v>Gastos_Gerais</v>
      </c>
    </row>
    <row r="1810" spans="1:16" ht="24" x14ac:dyDescent="0.2">
      <c r="A1810" s="363">
        <v>1807</v>
      </c>
      <c r="B1810" s="348">
        <v>44994</v>
      </c>
      <c r="C1810" s="623">
        <v>44986</v>
      </c>
      <c r="D1810" s="350" t="s">
        <v>107</v>
      </c>
      <c r="E1810" s="350" t="s">
        <v>252</v>
      </c>
      <c r="F1810" s="351">
        <v>600</v>
      </c>
      <c r="G1810" s="350" t="s">
        <v>780</v>
      </c>
      <c r="H1810" s="350" t="s">
        <v>121</v>
      </c>
      <c r="I1810" s="352" t="s">
        <v>781</v>
      </c>
      <c r="J1810" s="353" t="s">
        <v>554</v>
      </c>
      <c r="K1810" s="354" t="s">
        <v>420</v>
      </c>
      <c r="L1810" s="353">
        <v>2023106</v>
      </c>
      <c r="M1810" s="379">
        <v>44988</v>
      </c>
      <c r="N1810" s="70">
        <f t="shared" si="91"/>
        <v>3</v>
      </c>
      <c r="O1810" s="70">
        <f t="shared" si="92"/>
        <v>3</v>
      </c>
      <c r="P1810" s="135" t="str">
        <f t="shared" si="93"/>
        <v>Gastos_Gerais</v>
      </c>
    </row>
    <row r="1811" spans="1:16" x14ac:dyDescent="0.2">
      <c r="A1811" s="363">
        <v>1808</v>
      </c>
      <c r="B1811" s="348">
        <v>44994</v>
      </c>
      <c r="C1811" s="623">
        <v>44986</v>
      </c>
      <c r="D1811" s="350" t="s">
        <v>107</v>
      </c>
      <c r="E1811" s="350" t="s">
        <v>298</v>
      </c>
      <c r="F1811" s="351">
        <v>170</v>
      </c>
      <c r="G1811" s="350" t="s">
        <v>2360</v>
      </c>
      <c r="H1811" s="350" t="s">
        <v>122</v>
      </c>
      <c r="I1811" s="352" t="s">
        <v>2361</v>
      </c>
      <c r="J1811" s="353" t="s">
        <v>554</v>
      </c>
      <c r="K1811" s="354" t="s">
        <v>420</v>
      </c>
      <c r="L1811" s="353">
        <v>7748</v>
      </c>
      <c r="M1811" s="379">
        <v>44988</v>
      </c>
      <c r="N1811" s="70">
        <f t="shared" si="91"/>
        <v>3</v>
      </c>
      <c r="O1811" s="70">
        <f t="shared" si="92"/>
        <v>3</v>
      </c>
      <c r="P1811" s="135" t="str">
        <f t="shared" si="93"/>
        <v>Gastos_Gerais</v>
      </c>
    </row>
    <row r="1812" spans="1:16" ht="48" x14ac:dyDescent="0.2">
      <c r="A1812" s="363">
        <v>1809</v>
      </c>
      <c r="B1812" s="348">
        <v>44994</v>
      </c>
      <c r="C1812" s="623">
        <v>44958</v>
      </c>
      <c r="D1812" s="368" t="s">
        <v>96</v>
      </c>
      <c r="E1812" s="368" t="s">
        <v>191</v>
      </c>
      <c r="F1812" s="373">
        <v>6028.45</v>
      </c>
      <c r="G1812" s="350" t="s">
        <v>2362</v>
      </c>
      <c r="H1812" s="350" t="s">
        <v>119</v>
      </c>
      <c r="I1812" s="352" t="s">
        <v>485</v>
      </c>
      <c r="J1812" s="353" t="s">
        <v>554</v>
      </c>
      <c r="K1812" s="354" t="s">
        <v>554</v>
      </c>
      <c r="L1812" s="353">
        <v>13917</v>
      </c>
      <c r="M1812" s="379">
        <v>44994</v>
      </c>
      <c r="N1812" s="70">
        <f t="shared" si="91"/>
        <v>3</v>
      </c>
      <c r="O1812" s="70">
        <f t="shared" si="92"/>
        <v>2</v>
      </c>
      <c r="P1812" s="135" t="str">
        <f t="shared" si="93"/>
        <v>Gastos_com_Pessoal</v>
      </c>
    </row>
    <row r="1813" spans="1:16" ht="48" x14ac:dyDescent="0.2">
      <c r="A1813" s="363">
        <v>1810</v>
      </c>
      <c r="B1813" s="348">
        <v>44994</v>
      </c>
      <c r="C1813" s="623">
        <v>44958</v>
      </c>
      <c r="D1813" s="350" t="s">
        <v>96</v>
      </c>
      <c r="E1813" s="350" t="s">
        <v>191</v>
      </c>
      <c r="F1813" s="351">
        <v>12380.4</v>
      </c>
      <c r="G1813" s="350" t="s">
        <v>2363</v>
      </c>
      <c r="H1813" s="350" t="s">
        <v>119</v>
      </c>
      <c r="I1813" s="352" t="s">
        <v>485</v>
      </c>
      <c r="J1813" s="353" t="s">
        <v>554</v>
      </c>
      <c r="K1813" s="354" t="s">
        <v>554</v>
      </c>
      <c r="L1813" s="353">
        <v>15709</v>
      </c>
      <c r="M1813" s="379">
        <v>44994</v>
      </c>
      <c r="N1813" s="70">
        <f t="shared" si="91"/>
        <v>3</v>
      </c>
      <c r="O1813" s="70">
        <f t="shared" si="92"/>
        <v>2</v>
      </c>
      <c r="P1813" s="135" t="str">
        <f t="shared" si="93"/>
        <v>Gastos_com_Pessoal</v>
      </c>
    </row>
    <row r="1814" spans="1:16" ht="24" x14ac:dyDescent="0.2">
      <c r="A1814" s="363">
        <v>1811</v>
      </c>
      <c r="B1814" s="348">
        <v>44994</v>
      </c>
      <c r="C1814" s="623">
        <v>44958</v>
      </c>
      <c r="D1814" s="350" t="s">
        <v>107</v>
      </c>
      <c r="E1814" s="350" t="s">
        <v>294</v>
      </c>
      <c r="F1814" s="351">
        <v>39921.58</v>
      </c>
      <c r="G1814" s="352" t="s">
        <v>758</v>
      </c>
      <c r="H1814" s="350" t="s">
        <v>124</v>
      </c>
      <c r="I1814" s="352" t="s">
        <v>759</v>
      </c>
      <c r="J1814" s="353" t="s">
        <v>554</v>
      </c>
      <c r="K1814" s="354" t="s">
        <v>420</v>
      </c>
      <c r="L1814" s="353">
        <v>33</v>
      </c>
      <c r="M1814" s="379">
        <v>44992</v>
      </c>
      <c r="N1814" s="70">
        <f t="shared" si="91"/>
        <v>3</v>
      </c>
      <c r="O1814" s="70">
        <f t="shared" si="92"/>
        <v>2</v>
      </c>
      <c r="P1814" s="135" t="str">
        <f t="shared" si="93"/>
        <v>Gastos_Gerais</v>
      </c>
    </row>
    <row r="1815" spans="1:16" ht="48" x14ac:dyDescent="0.2">
      <c r="A1815" s="363">
        <v>1812</v>
      </c>
      <c r="B1815" s="348">
        <v>44994</v>
      </c>
      <c r="C1815" s="623">
        <v>44958</v>
      </c>
      <c r="D1815" s="350" t="s">
        <v>96</v>
      </c>
      <c r="E1815" s="350" t="s">
        <v>191</v>
      </c>
      <c r="F1815" s="351">
        <v>6209.12</v>
      </c>
      <c r="G1815" s="350" t="s">
        <v>769</v>
      </c>
      <c r="H1815" s="350" t="s">
        <v>119</v>
      </c>
      <c r="I1815" s="352" t="s">
        <v>485</v>
      </c>
      <c r="J1815" s="353" t="s">
        <v>554</v>
      </c>
      <c r="K1815" s="354" t="s">
        <v>554</v>
      </c>
      <c r="L1815" s="353">
        <v>11279</v>
      </c>
      <c r="M1815" s="379">
        <v>44993</v>
      </c>
      <c r="N1815" s="70">
        <f t="shared" si="91"/>
        <v>3</v>
      </c>
      <c r="O1815" s="70">
        <f t="shared" si="92"/>
        <v>2</v>
      </c>
      <c r="P1815" s="135" t="str">
        <f t="shared" si="93"/>
        <v>Gastos_com_Pessoal</v>
      </c>
    </row>
    <row r="1816" spans="1:16" x14ac:dyDescent="0.2">
      <c r="A1816" s="363">
        <v>1813</v>
      </c>
      <c r="B1816" s="348">
        <v>44994</v>
      </c>
      <c r="C1816" s="623">
        <v>44958</v>
      </c>
      <c r="D1816" s="350" t="s">
        <v>107</v>
      </c>
      <c r="E1816" s="350" t="s">
        <v>294</v>
      </c>
      <c r="F1816" s="351">
        <v>21335.200000000001</v>
      </c>
      <c r="G1816" s="350" t="s">
        <v>849</v>
      </c>
      <c r="H1816" s="350" t="s">
        <v>122</v>
      </c>
      <c r="I1816" s="352" t="s">
        <v>707</v>
      </c>
      <c r="J1816" s="353" t="s">
        <v>554</v>
      </c>
      <c r="K1816" s="354" t="s">
        <v>420</v>
      </c>
      <c r="L1816" s="353">
        <v>79</v>
      </c>
      <c r="M1816" s="379">
        <v>44987</v>
      </c>
      <c r="N1816" s="70">
        <f t="shared" si="91"/>
        <v>3</v>
      </c>
      <c r="O1816" s="70">
        <f t="shared" si="92"/>
        <v>2</v>
      </c>
      <c r="P1816" s="135" t="str">
        <f t="shared" si="93"/>
        <v>Gastos_Gerais</v>
      </c>
    </row>
    <row r="1817" spans="1:16" x14ac:dyDescent="0.2">
      <c r="A1817" s="363">
        <v>1814</v>
      </c>
      <c r="B1817" s="348">
        <v>44994</v>
      </c>
      <c r="C1817" s="623">
        <v>44958</v>
      </c>
      <c r="D1817" s="350" t="s">
        <v>107</v>
      </c>
      <c r="E1817" s="350" t="s">
        <v>294</v>
      </c>
      <c r="F1817" s="351">
        <v>36361.35</v>
      </c>
      <c r="G1817" s="423" t="s">
        <v>1224</v>
      </c>
      <c r="H1817" s="350" t="s">
        <v>121</v>
      </c>
      <c r="I1817" s="352" t="s">
        <v>707</v>
      </c>
      <c r="J1817" s="353" t="s">
        <v>554</v>
      </c>
      <c r="K1817" s="354" t="s">
        <v>420</v>
      </c>
      <c r="L1817" s="353">
        <v>80</v>
      </c>
      <c r="M1817" s="379">
        <v>44987</v>
      </c>
      <c r="N1817" s="70">
        <f t="shared" si="91"/>
        <v>3</v>
      </c>
      <c r="O1817" s="70">
        <f t="shared" si="92"/>
        <v>2</v>
      </c>
      <c r="P1817" s="135" t="str">
        <f t="shared" si="93"/>
        <v>Gastos_Gerais</v>
      </c>
    </row>
    <row r="1818" spans="1:16" ht="25.5" x14ac:dyDescent="0.2">
      <c r="A1818" s="363">
        <v>1815</v>
      </c>
      <c r="B1818" s="348">
        <v>44994</v>
      </c>
      <c r="C1818" s="623">
        <v>44958</v>
      </c>
      <c r="D1818" s="350" t="s">
        <v>96</v>
      </c>
      <c r="E1818" s="350" t="s">
        <v>202</v>
      </c>
      <c r="F1818" s="351">
        <v>9644.36</v>
      </c>
      <c r="G1818" s="350" t="s">
        <v>2364</v>
      </c>
      <c r="H1818" s="350" t="s">
        <v>119</v>
      </c>
      <c r="I1818" s="352" t="s">
        <v>768</v>
      </c>
      <c r="J1818" s="353" t="s">
        <v>554</v>
      </c>
      <c r="K1818" s="354" t="s">
        <v>554</v>
      </c>
      <c r="L1818" s="353">
        <v>620659</v>
      </c>
      <c r="M1818" s="379">
        <v>44993</v>
      </c>
      <c r="N1818" s="70">
        <f t="shared" si="91"/>
        <v>3</v>
      </c>
      <c r="O1818" s="70">
        <f t="shared" si="92"/>
        <v>2</v>
      </c>
      <c r="P1818" s="135" t="str">
        <f t="shared" si="93"/>
        <v>Gastos_com_Pessoal</v>
      </c>
    </row>
    <row r="1819" spans="1:16" ht="36" x14ac:dyDescent="0.2">
      <c r="A1819" s="363">
        <v>1816</v>
      </c>
      <c r="B1819" s="348">
        <v>44994</v>
      </c>
      <c r="C1819" s="623">
        <v>44958</v>
      </c>
      <c r="D1819" s="350" t="s">
        <v>109</v>
      </c>
      <c r="E1819" s="350" t="s">
        <v>381</v>
      </c>
      <c r="F1819" s="351">
        <v>1469.5</v>
      </c>
      <c r="G1819" s="350" t="s">
        <v>2365</v>
      </c>
      <c r="H1819" s="350" t="s">
        <v>121</v>
      </c>
      <c r="I1819" s="352" t="s">
        <v>1933</v>
      </c>
      <c r="J1819" s="353" t="s">
        <v>554</v>
      </c>
      <c r="K1819" s="354" t="s">
        <v>420</v>
      </c>
      <c r="L1819" s="353">
        <v>364779</v>
      </c>
      <c r="M1819" s="379">
        <v>44967</v>
      </c>
      <c r="N1819" s="70">
        <f t="shared" si="91"/>
        <v>3</v>
      </c>
      <c r="O1819" s="70">
        <f t="shared" si="92"/>
        <v>2</v>
      </c>
      <c r="P1819" s="135" t="str">
        <f t="shared" si="93"/>
        <v>Aquisição_de_Bens_Permanentes</v>
      </c>
    </row>
    <row r="1820" spans="1:16" x14ac:dyDescent="0.2">
      <c r="A1820" s="363">
        <v>1817</v>
      </c>
      <c r="B1820" s="348">
        <v>44994</v>
      </c>
      <c r="C1820" s="623">
        <v>44958</v>
      </c>
      <c r="D1820" s="350" t="s">
        <v>107</v>
      </c>
      <c r="E1820" s="350" t="s">
        <v>294</v>
      </c>
      <c r="F1820" s="351">
        <v>11784.35</v>
      </c>
      <c r="G1820" s="350" t="s">
        <v>706</v>
      </c>
      <c r="H1820" s="350" t="s">
        <v>131</v>
      </c>
      <c r="I1820" s="352" t="s">
        <v>707</v>
      </c>
      <c r="J1820" s="353" t="s">
        <v>554</v>
      </c>
      <c r="K1820" s="354" t="s">
        <v>420</v>
      </c>
      <c r="L1820" s="353">
        <v>82</v>
      </c>
      <c r="M1820" s="379">
        <v>44991</v>
      </c>
      <c r="N1820" s="70">
        <f t="shared" si="91"/>
        <v>3</v>
      </c>
      <c r="O1820" s="70">
        <f t="shared" si="92"/>
        <v>2</v>
      </c>
      <c r="P1820" s="135" t="str">
        <f t="shared" si="93"/>
        <v>Gastos_Gerais</v>
      </c>
    </row>
    <row r="1821" spans="1:16" ht="24" x14ac:dyDescent="0.2">
      <c r="A1821" s="363">
        <v>1818</v>
      </c>
      <c r="B1821" s="348">
        <v>44994</v>
      </c>
      <c r="C1821" s="623">
        <v>44986</v>
      </c>
      <c r="D1821" s="350" t="s">
        <v>107</v>
      </c>
      <c r="E1821" s="350" t="s">
        <v>292</v>
      </c>
      <c r="F1821" s="351">
        <v>342.2</v>
      </c>
      <c r="G1821" s="350" t="s">
        <v>2366</v>
      </c>
      <c r="H1821" s="350" t="s">
        <v>120</v>
      </c>
      <c r="I1821" s="352" t="s">
        <v>1147</v>
      </c>
      <c r="J1821" s="353" t="s">
        <v>554</v>
      </c>
      <c r="K1821" s="354" t="s">
        <v>420</v>
      </c>
      <c r="L1821" s="353">
        <v>24220</v>
      </c>
      <c r="M1821" s="379">
        <v>44986</v>
      </c>
      <c r="N1821" s="70">
        <f t="shared" si="91"/>
        <v>3</v>
      </c>
      <c r="O1821" s="70">
        <f t="shared" si="92"/>
        <v>3</v>
      </c>
      <c r="P1821" s="135" t="str">
        <f t="shared" si="93"/>
        <v>Gastos_Gerais</v>
      </c>
    </row>
    <row r="1822" spans="1:16" ht="36" x14ac:dyDescent="0.2">
      <c r="A1822" s="363">
        <v>1819</v>
      </c>
      <c r="B1822" s="348">
        <v>44994</v>
      </c>
      <c r="C1822" s="623">
        <v>44958</v>
      </c>
      <c r="D1822" s="350" t="s">
        <v>107</v>
      </c>
      <c r="E1822" s="350" t="s">
        <v>260</v>
      </c>
      <c r="F1822" s="351">
        <v>330</v>
      </c>
      <c r="G1822" s="350" t="s">
        <v>1556</v>
      </c>
      <c r="H1822" s="350" t="s">
        <v>122</v>
      </c>
      <c r="I1822" s="352" t="s">
        <v>1557</v>
      </c>
      <c r="J1822" s="353" t="s">
        <v>554</v>
      </c>
      <c r="K1822" s="354" t="s">
        <v>420</v>
      </c>
      <c r="L1822" s="353">
        <v>202320</v>
      </c>
      <c r="M1822" s="379">
        <v>44985</v>
      </c>
      <c r="N1822" s="70">
        <f t="shared" si="91"/>
        <v>3</v>
      </c>
      <c r="O1822" s="70">
        <f t="shared" si="92"/>
        <v>2</v>
      </c>
      <c r="P1822" s="135" t="str">
        <f t="shared" si="93"/>
        <v>Gastos_Gerais</v>
      </c>
    </row>
    <row r="1823" spans="1:16" ht="24" x14ac:dyDescent="0.2">
      <c r="A1823" s="363">
        <v>1820</v>
      </c>
      <c r="B1823" s="348">
        <v>44994</v>
      </c>
      <c r="C1823" s="623">
        <v>44986</v>
      </c>
      <c r="D1823" s="350" t="s">
        <v>107</v>
      </c>
      <c r="E1823" s="350" t="s">
        <v>370</v>
      </c>
      <c r="F1823" s="351">
        <v>64.8</v>
      </c>
      <c r="G1823" s="350" t="s">
        <v>2367</v>
      </c>
      <c r="H1823" s="350" t="s">
        <v>130</v>
      </c>
      <c r="I1823" s="352" t="s">
        <v>866</v>
      </c>
      <c r="J1823" s="353" t="s">
        <v>554</v>
      </c>
      <c r="K1823" s="354" t="s">
        <v>420</v>
      </c>
      <c r="L1823" s="353">
        <v>4563</v>
      </c>
      <c r="M1823" s="379">
        <v>44988</v>
      </c>
      <c r="N1823" s="70">
        <f t="shared" si="91"/>
        <v>3</v>
      </c>
      <c r="O1823" s="70">
        <f t="shared" si="92"/>
        <v>3</v>
      </c>
      <c r="P1823" s="135" t="str">
        <f t="shared" si="93"/>
        <v>Gastos_Gerais</v>
      </c>
    </row>
    <row r="1824" spans="1:16" x14ac:dyDescent="0.2">
      <c r="A1824" s="363">
        <v>1821</v>
      </c>
      <c r="B1824" s="348">
        <v>44994</v>
      </c>
      <c r="C1824" s="623">
        <v>44958</v>
      </c>
      <c r="D1824" s="350" t="s">
        <v>107</v>
      </c>
      <c r="E1824" s="350" t="s">
        <v>294</v>
      </c>
      <c r="F1824" s="351">
        <v>45294.99</v>
      </c>
      <c r="G1824" s="350" t="s">
        <v>678</v>
      </c>
      <c r="H1824" s="350" t="s">
        <v>123</v>
      </c>
      <c r="I1824" s="380" t="s">
        <v>679</v>
      </c>
      <c r="J1824" s="353" t="s">
        <v>554</v>
      </c>
      <c r="K1824" s="354" t="s">
        <v>420</v>
      </c>
      <c r="L1824" s="353">
        <v>230</v>
      </c>
      <c r="M1824" s="379">
        <v>44987</v>
      </c>
      <c r="N1824" s="70">
        <f t="shared" si="91"/>
        <v>3</v>
      </c>
      <c r="O1824" s="70">
        <f t="shared" si="92"/>
        <v>2</v>
      </c>
      <c r="P1824" s="135" t="str">
        <f t="shared" si="93"/>
        <v>Gastos_Gerais</v>
      </c>
    </row>
    <row r="1825" spans="1:16" ht="60" x14ac:dyDescent="0.2">
      <c r="A1825" s="363">
        <v>1822</v>
      </c>
      <c r="B1825" s="348">
        <v>44994</v>
      </c>
      <c r="C1825" s="623">
        <v>44958</v>
      </c>
      <c r="D1825" s="350" t="s">
        <v>107</v>
      </c>
      <c r="E1825" s="350" t="s">
        <v>332</v>
      </c>
      <c r="F1825" s="351">
        <v>12620.16</v>
      </c>
      <c r="G1825" s="350" t="s">
        <v>2368</v>
      </c>
      <c r="H1825" s="350" t="s">
        <v>119</v>
      </c>
      <c r="I1825" s="352" t="s">
        <v>851</v>
      </c>
      <c r="J1825" s="353" t="s">
        <v>554</v>
      </c>
      <c r="K1825" s="354" t="s">
        <v>555</v>
      </c>
      <c r="L1825" s="353">
        <v>16</v>
      </c>
      <c r="M1825" s="379">
        <v>44994</v>
      </c>
      <c r="N1825" s="70">
        <f t="shared" si="91"/>
        <v>3</v>
      </c>
      <c r="O1825" s="70">
        <f t="shared" si="92"/>
        <v>2</v>
      </c>
      <c r="P1825" s="135" t="str">
        <f t="shared" si="93"/>
        <v>Gastos_Gerais</v>
      </c>
    </row>
    <row r="1826" spans="1:16" ht="24" x14ac:dyDescent="0.2">
      <c r="A1826" s="363">
        <v>1823</v>
      </c>
      <c r="B1826" s="348">
        <v>44994</v>
      </c>
      <c r="C1826" s="623">
        <v>44958</v>
      </c>
      <c r="D1826" s="350" t="s">
        <v>107</v>
      </c>
      <c r="E1826" s="350" t="s">
        <v>298</v>
      </c>
      <c r="F1826" s="351">
        <v>150</v>
      </c>
      <c r="G1826" s="350" t="s">
        <v>2369</v>
      </c>
      <c r="H1826" s="350" t="s">
        <v>121</v>
      </c>
      <c r="I1826" s="352" t="s">
        <v>763</v>
      </c>
      <c r="J1826" s="353" t="s">
        <v>554</v>
      </c>
      <c r="K1826" s="354" t="s">
        <v>420</v>
      </c>
      <c r="L1826" s="353">
        <v>10521</v>
      </c>
      <c r="M1826" s="379">
        <v>44980</v>
      </c>
      <c r="N1826" s="70">
        <f t="shared" si="91"/>
        <v>3</v>
      </c>
      <c r="O1826" s="70">
        <f t="shared" si="92"/>
        <v>2</v>
      </c>
      <c r="P1826" s="135" t="str">
        <f t="shared" si="93"/>
        <v>Gastos_Gerais</v>
      </c>
    </row>
    <row r="1827" spans="1:16" ht="36" x14ac:dyDescent="0.2">
      <c r="A1827" s="363">
        <v>1824</v>
      </c>
      <c r="B1827" s="348">
        <v>44994</v>
      </c>
      <c r="C1827" s="623">
        <v>44958</v>
      </c>
      <c r="D1827" s="350" t="s">
        <v>109</v>
      </c>
      <c r="E1827" s="350" t="s">
        <v>377</v>
      </c>
      <c r="F1827" s="351">
        <v>250</v>
      </c>
      <c r="G1827" s="350" t="s">
        <v>2370</v>
      </c>
      <c r="H1827" s="350" t="s">
        <v>121</v>
      </c>
      <c r="I1827" s="352" t="s">
        <v>763</v>
      </c>
      <c r="J1827" s="353" t="s">
        <v>554</v>
      </c>
      <c r="K1827" s="354" t="s">
        <v>420</v>
      </c>
      <c r="L1827" s="353">
        <v>10521</v>
      </c>
      <c r="M1827" s="379">
        <v>44980</v>
      </c>
      <c r="N1827" s="70">
        <f t="shared" si="91"/>
        <v>3</v>
      </c>
      <c r="O1827" s="70">
        <f t="shared" si="92"/>
        <v>2</v>
      </c>
      <c r="P1827" s="135" t="str">
        <f t="shared" si="93"/>
        <v>Aquisição_de_Bens_Permanentes</v>
      </c>
    </row>
    <row r="1828" spans="1:16" ht="24" x14ac:dyDescent="0.2">
      <c r="A1828" s="363">
        <v>1825</v>
      </c>
      <c r="B1828" s="348">
        <v>44994</v>
      </c>
      <c r="C1828" s="623">
        <v>44958</v>
      </c>
      <c r="D1828" s="350" t="s">
        <v>107</v>
      </c>
      <c r="E1828" s="350" t="s">
        <v>328</v>
      </c>
      <c r="F1828" s="351">
        <v>334.78</v>
      </c>
      <c r="G1828" s="350" t="s">
        <v>626</v>
      </c>
      <c r="H1828" s="350" t="s">
        <v>131</v>
      </c>
      <c r="I1828" s="352" t="s">
        <v>2371</v>
      </c>
      <c r="J1828" s="353" t="s">
        <v>554</v>
      </c>
      <c r="K1828" s="354" t="s">
        <v>420</v>
      </c>
      <c r="L1828" s="353">
        <v>105760</v>
      </c>
      <c r="M1828" s="379">
        <v>44985</v>
      </c>
      <c r="N1828" s="70">
        <f t="shared" si="91"/>
        <v>3</v>
      </c>
      <c r="O1828" s="70">
        <f t="shared" si="92"/>
        <v>2</v>
      </c>
      <c r="P1828" s="135" t="str">
        <f t="shared" si="93"/>
        <v>Gastos_Gerais</v>
      </c>
    </row>
    <row r="1829" spans="1:16" x14ac:dyDescent="0.2">
      <c r="A1829" s="363">
        <v>1826</v>
      </c>
      <c r="B1829" s="348">
        <v>44994</v>
      </c>
      <c r="C1829" s="623">
        <v>44958</v>
      </c>
      <c r="D1829" s="350" t="s">
        <v>107</v>
      </c>
      <c r="E1829" s="350" t="s">
        <v>328</v>
      </c>
      <c r="F1829" s="351">
        <v>450</v>
      </c>
      <c r="G1829" s="350" t="s">
        <v>1578</v>
      </c>
      <c r="H1829" s="350" t="s">
        <v>131</v>
      </c>
      <c r="I1829" s="352" t="s">
        <v>2371</v>
      </c>
      <c r="J1829" s="353" t="s">
        <v>554</v>
      </c>
      <c r="K1829" s="354" t="s">
        <v>420</v>
      </c>
      <c r="L1829" s="353">
        <v>42978</v>
      </c>
      <c r="M1829" s="379">
        <v>44985</v>
      </c>
      <c r="N1829" s="70">
        <f t="shared" si="91"/>
        <v>3</v>
      </c>
      <c r="O1829" s="70">
        <f t="shared" si="92"/>
        <v>2</v>
      </c>
      <c r="P1829" s="135" t="str">
        <f t="shared" si="93"/>
        <v>Gastos_Gerais</v>
      </c>
    </row>
    <row r="1830" spans="1:16" x14ac:dyDescent="0.2">
      <c r="A1830" s="363">
        <v>1827</v>
      </c>
      <c r="B1830" s="348">
        <v>44994</v>
      </c>
      <c r="C1830" s="623">
        <v>44958</v>
      </c>
      <c r="D1830" s="350" t="s">
        <v>107</v>
      </c>
      <c r="E1830" s="350" t="s">
        <v>294</v>
      </c>
      <c r="F1830" s="351">
        <v>12002.76</v>
      </c>
      <c r="G1830" s="350" t="s">
        <v>709</v>
      </c>
      <c r="H1830" s="350" t="s">
        <v>132</v>
      </c>
      <c r="I1830" s="352" t="s">
        <v>679</v>
      </c>
      <c r="J1830" s="353" t="s">
        <v>554</v>
      </c>
      <c r="K1830" s="354" t="s">
        <v>420</v>
      </c>
      <c r="L1830" s="353">
        <v>234</v>
      </c>
      <c r="M1830" s="379">
        <v>44992</v>
      </c>
      <c r="N1830" s="70">
        <f t="shared" si="91"/>
        <v>3</v>
      </c>
      <c r="O1830" s="70">
        <f t="shared" si="92"/>
        <v>2</v>
      </c>
      <c r="P1830" s="135" t="str">
        <f t="shared" si="93"/>
        <v>Gastos_Gerais</v>
      </c>
    </row>
    <row r="1831" spans="1:16" ht="24" x14ac:dyDescent="0.2">
      <c r="A1831" s="363">
        <v>1828</v>
      </c>
      <c r="B1831" s="348">
        <v>44994</v>
      </c>
      <c r="C1831" s="623">
        <v>44986</v>
      </c>
      <c r="D1831" s="350" t="s">
        <v>107</v>
      </c>
      <c r="E1831" s="350" t="s">
        <v>334</v>
      </c>
      <c r="F1831" s="351">
        <v>60</v>
      </c>
      <c r="G1831" s="350" t="s">
        <v>2372</v>
      </c>
      <c r="H1831" s="350" t="s">
        <v>125</v>
      </c>
      <c r="I1831" s="352" t="s">
        <v>2373</v>
      </c>
      <c r="J1831" s="353" t="s">
        <v>577</v>
      </c>
      <c r="K1831" s="354" t="s">
        <v>578</v>
      </c>
      <c r="L1831" s="353">
        <v>565700069</v>
      </c>
      <c r="M1831" s="379">
        <v>44994</v>
      </c>
      <c r="N1831" s="70">
        <f t="shared" si="91"/>
        <v>3</v>
      </c>
      <c r="O1831" s="70">
        <f t="shared" si="92"/>
        <v>3</v>
      </c>
      <c r="P1831" s="135" t="str">
        <f t="shared" si="93"/>
        <v>Gastos_Gerais</v>
      </c>
    </row>
    <row r="1832" spans="1:16" ht="24" x14ac:dyDescent="0.2">
      <c r="A1832" s="363">
        <v>1829</v>
      </c>
      <c r="B1832" s="348">
        <v>44994</v>
      </c>
      <c r="C1832" s="623">
        <v>44986</v>
      </c>
      <c r="D1832" s="350" t="s">
        <v>107</v>
      </c>
      <c r="E1832" s="350" t="s">
        <v>334</v>
      </c>
      <c r="F1832" s="351">
        <v>60</v>
      </c>
      <c r="G1832" s="350" t="s">
        <v>2374</v>
      </c>
      <c r="H1832" s="350" t="s">
        <v>125</v>
      </c>
      <c r="I1832" s="352" t="s">
        <v>2375</v>
      </c>
      <c r="J1832" s="353" t="s">
        <v>577</v>
      </c>
      <c r="K1832" s="354" t="s">
        <v>578</v>
      </c>
      <c r="L1832" s="353">
        <v>565700069</v>
      </c>
      <c r="M1832" s="379">
        <v>44994</v>
      </c>
      <c r="N1832" s="70">
        <f t="shared" si="91"/>
        <v>3</v>
      </c>
      <c r="O1832" s="70">
        <f t="shared" si="92"/>
        <v>3</v>
      </c>
      <c r="P1832" s="135" t="str">
        <f t="shared" si="93"/>
        <v>Gastos_Gerais</v>
      </c>
    </row>
    <row r="1833" spans="1:16" ht="24" x14ac:dyDescent="0.2">
      <c r="A1833" s="363">
        <v>1830</v>
      </c>
      <c r="B1833" s="348">
        <v>44994</v>
      </c>
      <c r="C1833" s="623">
        <v>44986</v>
      </c>
      <c r="D1833" s="350" t="s">
        <v>107</v>
      </c>
      <c r="E1833" s="350" t="s">
        <v>334</v>
      </c>
      <c r="F1833" s="351">
        <v>60</v>
      </c>
      <c r="G1833" s="350" t="s">
        <v>2376</v>
      </c>
      <c r="H1833" s="350" t="s">
        <v>125</v>
      </c>
      <c r="I1833" s="352" t="s">
        <v>2287</v>
      </c>
      <c r="J1833" s="353" t="s">
        <v>577</v>
      </c>
      <c r="K1833" s="354" t="s">
        <v>578</v>
      </c>
      <c r="L1833" s="353">
        <v>565700069</v>
      </c>
      <c r="M1833" s="379">
        <v>44994</v>
      </c>
      <c r="N1833" s="70">
        <f t="shared" si="91"/>
        <v>3</v>
      </c>
      <c r="O1833" s="70">
        <f t="shared" si="92"/>
        <v>3</v>
      </c>
      <c r="P1833" s="135" t="str">
        <f t="shared" si="93"/>
        <v>Gastos_Gerais</v>
      </c>
    </row>
    <row r="1834" spans="1:16" ht="24" x14ac:dyDescent="0.2">
      <c r="A1834" s="363">
        <v>1831</v>
      </c>
      <c r="B1834" s="348">
        <v>44994</v>
      </c>
      <c r="C1834" s="623">
        <v>44986</v>
      </c>
      <c r="D1834" s="350" t="s">
        <v>107</v>
      </c>
      <c r="E1834" s="350" t="s">
        <v>334</v>
      </c>
      <c r="F1834" s="351">
        <v>60</v>
      </c>
      <c r="G1834" s="350" t="s">
        <v>2377</v>
      </c>
      <c r="H1834" s="350" t="s">
        <v>125</v>
      </c>
      <c r="I1834" s="352" t="s">
        <v>2378</v>
      </c>
      <c r="J1834" s="353" t="s">
        <v>577</v>
      </c>
      <c r="K1834" s="354" t="s">
        <v>578</v>
      </c>
      <c r="L1834" s="353">
        <v>565700069</v>
      </c>
      <c r="M1834" s="379">
        <v>44994</v>
      </c>
      <c r="N1834" s="70">
        <f t="shared" si="91"/>
        <v>3</v>
      </c>
      <c r="O1834" s="70">
        <f t="shared" si="92"/>
        <v>3</v>
      </c>
      <c r="P1834" s="135" t="str">
        <f t="shared" si="93"/>
        <v>Gastos_Gerais</v>
      </c>
    </row>
    <row r="1835" spans="1:16" ht="24" x14ac:dyDescent="0.2">
      <c r="A1835" s="363">
        <v>1832</v>
      </c>
      <c r="B1835" s="348">
        <v>44994</v>
      </c>
      <c r="C1835" s="623">
        <v>44986</v>
      </c>
      <c r="D1835" s="350" t="s">
        <v>107</v>
      </c>
      <c r="E1835" s="350" t="s">
        <v>334</v>
      </c>
      <c r="F1835" s="351">
        <v>139.05000000000001</v>
      </c>
      <c r="G1835" s="350" t="s">
        <v>2379</v>
      </c>
      <c r="H1835" s="350" t="s">
        <v>130</v>
      </c>
      <c r="I1835" s="352" t="s">
        <v>1771</v>
      </c>
      <c r="J1835" s="353" t="s">
        <v>577</v>
      </c>
      <c r="K1835" s="354" t="s">
        <v>578</v>
      </c>
      <c r="L1835" s="353">
        <v>565700069</v>
      </c>
      <c r="M1835" s="379">
        <v>44994</v>
      </c>
      <c r="N1835" s="70">
        <f t="shared" si="91"/>
        <v>3</v>
      </c>
      <c r="O1835" s="70">
        <f t="shared" si="92"/>
        <v>3</v>
      </c>
      <c r="P1835" s="135" t="str">
        <f t="shared" si="93"/>
        <v>Gastos_Gerais</v>
      </c>
    </row>
    <row r="1836" spans="1:16" x14ac:dyDescent="0.2">
      <c r="A1836" s="363">
        <v>1833</v>
      </c>
      <c r="B1836" s="348">
        <v>44994</v>
      </c>
      <c r="C1836" s="623">
        <v>44986</v>
      </c>
      <c r="D1836" s="350" t="s">
        <v>107</v>
      </c>
      <c r="E1836" s="350" t="s">
        <v>334</v>
      </c>
      <c r="F1836" s="351">
        <v>139.05000000000001</v>
      </c>
      <c r="G1836" s="350" t="s">
        <v>2380</v>
      </c>
      <c r="H1836" s="350" t="s">
        <v>130</v>
      </c>
      <c r="I1836" s="352" t="s">
        <v>2381</v>
      </c>
      <c r="J1836" s="353" t="s">
        <v>577</v>
      </c>
      <c r="K1836" s="354" t="s">
        <v>578</v>
      </c>
      <c r="L1836" s="353">
        <v>565700069</v>
      </c>
      <c r="M1836" s="379">
        <v>44994</v>
      </c>
      <c r="N1836" s="70">
        <f t="shared" si="91"/>
        <v>3</v>
      </c>
      <c r="O1836" s="70">
        <f t="shared" si="92"/>
        <v>3</v>
      </c>
      <c r="P1836" s="135" t="str">
        <f t="shared" si="93"/>
        <v>Gastos_Gerais</v>
      </c>
    </row>
    <row r="1837" spans="1:16" ht="24" x14ac:dyDescent="0.2">
      <c r="A1837" s="363">
        <v>1834</v>
      </c>
      <c r="B1837" s="348">
        <v>44994</v>
      </c>
      <c r="C1837" s="623">
        <v>44986</v>
      </c>
      <c r="D1837" s="350" t="s">
        <v>107</v>
      </c>
      <c r="E1837" s="350" t="s">
        <v>334</v>
      </c>
      <c r="F1837" s="351">
        <v>139.05000000000001</v>
      </c>
      <c r="G1837" s="350" t="s">
        <v>2382</v>
      </c>
      <c r="H1837" s="350" t="s">
        <v>130</v>
      </c>
      <c r="I1837" s="352" t="s">
        <v>2383</v>
      </c>
      <c r="J1837" s="353" t="s">
        <v>577</v>
      </c>
      <c r="K1837" s="354" t="s">
        <v>578</v>
      </c>
      <c r="L1837" s="353">
        <v>565700069</v>
      </c>
      <c r="M1837" s="379">
        <v>44994</v>
      </c>
      <c r="N1837" s="70">
        <f t="shared" si="91"/>
        <v>3</v>
      </c>
      <c r="O1837" s="70">
        <f t="shared" si="92"/>
        <v>3</v>
      </c>
      <c r="P1837" s="135" t="str">
        <f t="shared" si="93"/>
        <v>Gastos_Gerais</v>
      </c>
    </row>
    <row r="1838" spans="1:16" ht="24" x14ac:dyDescent="0.2">
      <c r="A1838" s="363">
        <v>1835</v>
      </c>
      <c r="B1838" s="348">
        <v>44994</v>
      </c>
      <c r="C1838" s="623">
        <v>44986</v>
      </c>
      <c r="D1838" s="350" t="s">
        <v>107</v>
      </c>
      <c r="E1838" s="350" t="s">
        <v>334</v>
      </c>
      <c r="F1838" s="351">
        <v>300</v>
      </c>
      <c r="G1838" s="350" t="s">
        <v>2384</v>
      </c>
      <c r="H1838" s="350" t="s">
        <v>122</v>
      </c>
      <c r="I1838" s="352" t="s">
        <v>2385</v>
      </c>
      <c r="J1838" s="353" t="s">
        <v>577</v>
      </c>
      <c r="K1838" s="354" t="s">
        <v>578</v>
      </c>
      <c r="L1838" s="353">
        <v>565700069</v>
      </c>
      <c r="M1838" s="379">
        <v>44994</v>
      </c>
      <c r="N1838" s="70">
        <f t="shared" si="91"/>
        <v>3</v>
      </c>
      <c r="O1838" s="70">
        <f t="shared" si="92"/>
        <v>3</v>
      </c>
      <c r="P1838" s="135" t="str">
        <f t="shared" si="93"/>
        <v>Gastos_Gerais</v>
      </c>
    </row>
    <row r="1839" spans="1:16" ht="24" x14ac:dyDescent="0.2">
      <c r="A1839" s="363">
        <v>1836</v>
      </c>
      <c r="B1839" s="348">
        <v>44994</v>
      </c>
      <c r="C1839" s="623">
        <v>44986</v>
      </c>
      <c r="D1839" s="350" t="s">
        <v>107</v>
      </c>
      <c r="E1839" s="350" t="s">
        <v>334</v>
      </c>
      <c r="F1839" s="351">
        <v>300</v>
      </c>
      <c r="G1839" s="350" t="s">
        <v>2386</v>
      </c>
      <c r="H1839" s="350" t="s">
        <v>122</v>
      </c>
      <c r="I1839" s="352" t="s">
        <v>2387</v>
      </c>
      <c r="J1839" s="353" t="s">
        <v>577</v>
      </c>
      <c r="K1839" s="354" t="s">
        <v>578</v>
      </c>
      <c r="L1839" s="353">
        <v>565700069</v>
      </c>
      <c r="M1839" s="379">
        <v>44994</v>
      </c>
      <c r="N1839" s="70">
        <f t="shared" si="91"/>
        <v>3</v>
      </c>
      <c r="O1839" s="70">
        <f t="shared" si="92"/>
        <v>3</v>
      </c>
      <c r="P1839" s="135" t="str">
        <f t="shared" si="93"/>
        <v>Gastos_Gerais</v>
      </c>
    </row>
    <row r="1840" spans="1:16" ht="24" x14ac:dyDescent="0.2">
      <c r="A1840" s="363">
        <v>1837</v>
      </c>
      <c r="B1840" s="348">
        <v>44994</v>
      </c>
      <c r="C1840" s="623">
        <v>44986</v>
      </c>
      <c r="D1840" s="350" t="s">
        <v>107</v>
      </c>
      <c r="E1840" s="350" t="s">
        <v>332</v>
      </c>
      <c r="F1840" s="351">
        <v>438.49</v>
      </c>
      <c r="G1840" s="350" t="s">
        <v>2388</v>
      </c>
      <c r="H1840" s="350" t="s">
        <v>122</v>
      </c>
      <c r="I1840" s="352" t="s">
        <v>2385</v>
      </c>
      <c r="J1840" s="353" t="s">
        <v>577</v>
      </c>
      <c r="K1840" s="354" t="s">
        <v>578</v>
      </c>
      <c r="L1840" s="353">
        <v>565700069</v>
      </c>
      <c r="M1840" s="379">
        <v>44994</v>
      </c>
      <c r="N1840" s="70">
        <f t="shared" si="91"/>
        <v>3</v>
      </c>
      <c r="O1840" s="70">
        <f t="shared" si="92"/>
        <v>3</v>
      </c>
      <c r="P1840" s="135" t="str">
        <f t="shared" si="93"/>
        <v>Gastos_Gerais</v>
      </c>
    </row>
    <row r="1841" spans="1:16" ht="24" x14ac:dyDescent="0.2">
      <c r="A1841" s="363">
        <v>1838</v>
      </c>
      <c r="B1841" s="348">
        <v>44994</v>
      </c>
      <c r="C1841" s="623">
        <v>44986</v>
      </c>
      <c r="D1841" s="350" t="s">
        <v>107</v>
      </c>
      <c r="E1841" s="350" t="s">
        <v>332</v>
      </c>
      <c r="F1841" s="351">
        <v>438.49</v>
      </c>
      <c r="G1841" s="350" t="s">
        <v>2389</v>
      </c>
      <c r="H1841" s="350" t="s">
        <v>122</v>
      </c>
      <c r="I1841" s="352" t="s">
        <v>2387</v>
      </c>
      <c r="J1841" s="353" t="s">
        <v>577</v>
      </c>
      <c r="K1841" s="354" t="s">
        <v>578</v>
      </c>
      <c r="L1841" s="353">
        <v>565700069</v>
      </c>
      <c r="M1841" s="379">
        <v>44994</v>
      </c>
      <c r="N1841" s="70">
        <f t="shared" si="91"/>
        <v>3</v>
      </c>
      <c r="O1841" s="70">
        <f t="shared" si="92"/>
        <v>3</v>
      </c>
      <c r="P1841" s="135" t="str">
        <f t="shared" si="93"/>
        <v>Gastos_Gerais</v>
      </c>
    </row>
    <row r="1842" spans="1:16" ht="24" x14ac:dyDescent="0.2">
      <c r="A1842" s="363">
        <v>1839</v>
      </c>
      <c r="B1842" s="348">
        <v>44994</v>
      </c>
      <c r="C1842" s="623">
        <v>44986</v>
      </c>
      <c r="D1842" s="350" t="s">
        <v>107</v>
      </c>
      <c r="E1842" s="350" t="s">
        <v>334</v>
      </c>
      <c r="F1842" s="351">
        <v>120</v>
      </c>
      <c r="G1842" s="350" t="s">
        <v>2390</v>
      </c>
      <c r="H1842" s="350" t="s">
        <v>125</v>
      </c>
      <c r="I1842" s="352" t="s">
        <v>2391</v>
      </c>
      <c r="J1842" s="353" t="s">
        <v>577</v>
      </c>
      <c r="K1842" s="354" t="s">
        <v>578</v>
      </c>
      <c r="L1842" s="353">
        <v>565700069</v>
      </c>
      <c r="M1842" s="379">
        <v>44994</v>
      </c>
      <c r="N1842" s="70">
        <f t="shared" si="91"/>
        <v>3</v>
      </c>
      <c r="O1842" s="70">
        <f t="shared" si="92"/>
        <v>3</v>
      </c>
      <c r="P1842" s="135" t="str">
        <f t="shared" si="93"/>
        <v>Gastos_Gerais</v>
      </c>
    </row>
    <row r="1843" spans="1:16" ht="24" x14ac:dyDescent="0.2">
      <c r="A1843" s="363">
        <v>1840</v>
      </c>
      <c r="B1843" s="348">
        <v>44994</v>
      </c>
      <c r="C1843" s="623">
        <v>44986</v>
      </c>
      <c r="D1843" s="350" t="s">
        <v>107</v>
      </c>
      <c r="E1843" s="350" t="s">
        <v>334</v>
      </c>
      <c r="F1843" s="351">
        <v>120</v>
      </c>
      <c r="G1843" s="350" t="s">
        <v>2392</v>
      </c>
      <c r="H1843" s="350" t="s">
        <v>125</v>
      </c>
      <c r="I1843" s="352" t="s">
        <v>2391</v>
      </c>
      <c r="J1843" s="353" t="s">
        <v>577</v>
      </c>
      <c r="K1843" s="354" t="s">
        <v>578</v>
      </c>
      <c r="L1843" s="353">
        <v>565700069</v>
      </c>
      <c r="M1843" s="379">
        <v>44994</v>
      </c>
      <c r="N1843" s="70">
        <f t="shared" si="91"/>
        <v>3</v>
      </c>
      <c r="O1843" s="70">
        <f t="shared" si="92"/>
        <v>3</v>
      </c>
      <c r="P1843" s="135" t="str">
        <f t="shared" si="93"/>
        <v>Gastos_Gerais</v>
      </c>
    </row>
    <row r="1844" spans="1:16" ht="24" x14ac:dyDescent="0.2">
      <c r="A1844" s="363">
        <v>1841</v>
      </c>
      <c r="B1844" s="348">
        <v>44994</v>
      </c>
      <c r="C1844" s="623">
        <v>44986</v>
      </c>
      <c r="D1844" s="350" t="s">
        <v>107</v>
      </c>
      <c r="E1844" s="350" t="s">
        <v>334</v>
      </c>
      <c r="F1844" s="351">
        <v>120</v>
      </c>
      <c r="G1844" s="350" t="s">
        <v>2393</v>
      </c>
      <c r="H1844" s="350" t="s">
        <v>125</v>
      </c>
      <c r="I1844" s="352" t="s">
        <v>2394</v>
      </c>
      <c r="J1844" s="353" t="s">
        <v>577</v>
      </c>
      <c r="K1844" s="354" t="s">
        <v>578</v>
      </c>
      <c r="L1844" s="353">
        <v>565700069</v>
      </c>
      <c r="M1844" s="379">
        <v>44994</v>
      </c>
      <c r="N1844" s="70">
        <f t="shared" si="91"/>
        <v>3</v>
      </c>
      <c r="O1844" s="70">
        <f t="shared" si="92"/>
        <v>3</v>
      </c>
      <c r="P1844" s="135" t="str">
        <f t="shared" si="93"/>
        <v>Gastos_Gerais</v>
      </c>
    </row>
    <row r="1845" spans="1:16" ht="25.5" x14ac:dyDescent="0.2">
      <c r="A1845" s="363">
        <v>1842</v>
      </c>
      <c r="B1845" s="348">
        <v>44994</v>
      </c>
      <c r="C1845" s="623">
        <v>44986</v>
      </c>
      <c r="D1845" s="350" t="s">
        <v>96</v>
      </c>
      <c r="E1845" s="350" t="s">
        <v>183</v>
      </c>
      <c r="F1845" s="351">
        <v>1154.07</v>
      </c>
      <c r="G1845" s="350" t="s">
        <v>2395</v>
      </c>
      <c r="H1845" s="350" t="s">
        <v>123</v>
      </c>
      <c r="I1845" s="352" t="s">
        <v>2396</v>
      </c>
      <c r="J1845" s="353" t="s">
        <v>577</v>
      </c>
      <c r="K1845" s="354" t="s">
        <v>578</v>
      </c>
      <c r="L1845" s="353">
        <v>565700069</v>
      </c>
      <c r="M1845" s="379">
        <v>44994</v>
      </c>
      <c r="N1845" s="70">
        <f t="shared" si="91"/>
        <v>3</v>
      </c>
      <c r="O1845" s="70">
        <f t="shared" si="92"/>
        <v>3</v>
      </c>
      <c r="P1845" s="135" t="str">
        <f t="shared" si="93"/>
        <v>Gastos_com_Pessoal</v>
      </c>
    </row>
    <row r="1846" spans="1:16" ht="25.5" x14ac:dyDescent="0.2">
      <c r="A1846" s="363">
        <v>1843</v>
      </c>
      <c r="B1846" s="348">
        <v>44994</v>
      </c>
      <c r="C1846" s="623">
        <v>44986</v>
      </c>
      <c r="D1846" s="350" t="s">
        <v>96</v>
      </c>
      <c r="E1846" s="350" t="s">
        <v>181</v>
      </c>
      <c r="F1846" s="351">
        <v>3144.81</v>
      </c>
      <c r="G1846" s="350" t="s">
        <v>2397</v>
      </c>
      <c r="H1846" s="350" t="s">
        <v>123</v>
      </c>
      <c r="I1846" s="352" t="s">
        <v>2396</v>
      </c>
      <c r="J1846" s="353" t="s">
        <v>577</v>
      </c>
      <c r="K1846" s="354" t="s">
        <v>578</v>
      </c>
      <c r="L1846" s="353">
        <v>565700069</v>
      </c>
      <c r="M1846" s="379">
        <v>44994</v>
      </c>
      <c r="N1846" s="70">
        <f t="shared" si="91"/>
        <v>3</v>
      </c>
      <c r="O1846" s="70">
        <f t="shared" si="92"/>
        <v>3</v>
      </c>
      <c r="P1846" s="135" t="str">
        <f t="shared" si="93"/>
        <v>Gastos_com_Pessoal</v>
      </c>
    </row>
    <row r="1847" spans="1:16" ht="25.5" x14ac:dyDescent="0.2">
      <c r="A1847" s="363">
        <v>1844</v>
      </c>
      <c r="B1847" s="348">
        <v>44994</v>
      </c>
      <c r="C1847" s="623">
        <v>44986</v>
      </c>
      <c r="D1847" s="350" t="s">
        <v>96</v>
      </c>
      <c r="E1847" s="350" t="s">
        <v>183</v>
      </c>
      <c r="F1847" s="351">
        <v>895.77</v>
      </c>
      <c r="G1847" s="350" t="s">
        <v>2398</v>
      </c>
      <c r="H1847" s="350" t="s">
        <v>130</v>
      </c>
      <c r="I1847" s="352" t="s">
        <v>2399</v>
      </c>
      <c r="J1847" s="353" t="s">
        <v>577</v>
      </c>
      <c r="K1847" s="354" t="s">
        <v>578</v>
      </c>
      <c r="L1847" s="353">
        <v>565700069</v>
      </c>
      <c r="M1847" s="379">
        <v>44994</v>
      </c>
      <c r="N1847" s="70">
        <f t="shared" si="91"/>
        <v>3</v>
      </c>
      <c r="O1847" s="70">
        <f t="shared" si="92"/>
        <v>3</v>
      </c>
      <c r="P1847" s="135" t="str">
        <f t="shared" si="93"/>
        <v>Gastos_com_Pessoal</v>
      </c>
    </row>
    <row r="1848" spans="1:16" ht="25.5" x14ac:dyDescent="0.2">
      <c r="A1848" s="363">
        <v>1845</v>
      </c>
      <c r="B1848" s="348">
        <v>44994</v>
      </c>
      <c r="C1848" s="623">
        <v>44986</v>
      </c>
      <c r="D1848" s="350" t="s">
        <v>96</v>
      </c>
      <c r="E1848" s="350" t="s">
        <v>181</v>
      </c>
      <c r="F1848" s="351">
        <v>2504.8200000000002</v>
      </c>
      <c r="G1848" s="350" t="s">
        <v>2400</v>
      </c>
      <c r="H1848" s="350" t="s">
        <v>130</v>
      </c>
      <c r="I1848" s="352" t="s">
        <v>2399</v>
      </c>
      <c r="J1848" s="353" t="s">
        <v>577</v>
      </c>
      <c r="K1848" s="354" t="s">
        <v>578</v>
      </c>
      <c r="L1848" s="353">
        <v>565700069</v>
      </c>
      <c r="M1848" s="379">
        <v>44994</v>
      </c>
      <c r="N1848" s="70">
        <f t="shared" si="91"/>
        <v>3</v>
      </c>
      <c r="O1848" s="70">
        <f t="shared" si="92"/>
        <v>3</v>
      </c>
      <c r="P1848" s="135" t="str">
        <f t="shared" si="93"/>
        <v>Gastos_com_Pessoal</v>
      </c>
    </row>
    <row r="1849" spans="1:16" ht="25.5" x14ac:dyDescent="0.2">
      <c r="A1849" s="363">
        <v>1846</v>
      </c>
      <c r="B1849" s="348">
        <v>44994</v>
      </c>
      <c r="C1849" s="623">
        <v>44986</v>
      </c>
      <c r="D1849" s="350" t="s">
        <v>96</v>
      </c>
      <c r="E1849" s="350" t="s">
        <v>183</v>
      </c>
      <c r="F1849" s="351">
        <v>921</v>
      </c>
      <c r="G1849" s="350" t="s">
        <v>2401</v>
      </c>
      <c r="H1849" s="350" t="s">
        <v>123</v>
      </c>
      <c r="I1849" s="352" t="s">
        <v>2402</v>
      </c>
      <c r="J1849" s="353" t="s">
        <v>577</v>
      </c>
      <c r="K1849" s="354" t="s">
        <v>578</v>
      </c>
      <c r="L1849" s="353">
        <v>565700069</v>
      </c>
      <c r="M1849" s="379">
        <v>44994</v>
      </c>
      <c r="N1849" s="70">
        <f t="shared" si="91"/>
        <v>3</v>
      </c>
      <c r="O1849" s="70">
        <f t="shared" si="92"/>
        <v>3</v>
      </c>
      <c r="P1849" s="135" t="str">
        <f t="shared" si="93"/>
        <v>Gastos_com_Pessoal</v>
      </c>
    </row>
    <row r="1850" spans="1:16" ht="25.5" x14ac:dyDescent="0.2">
      <c r="A1850" s="363">
        <v>1847</v>
      </c>
      <c r="B1850" s="348">
        <v>44994</v>
      </c>
      <c r="C1850" s="623">
        <v>44986</v>
      </c>
      <c r="D1850" s="350" t="s">
        <v>96</v>
      </c>
      <c r="E1850" s="350" t="s">
        <v>181</v>
      </c>
      <c r="F1850" s="351">
        <v>2565.17</v>
      </c>
      <c r="G1850" s="350" t="s">
        <v>2403</v>
      </c>
      <c r="H1850" s="350" t="s">
        <v>123</v>
      </c>
      <c r="I1850" s="352" t="s">
        <v>2402</v>
      </c>
      <c r="J1850" s="353" t="s">
        <v>577</v>
      </c>
      <c r="K1850" s="354" t="s">
        <v>578</v>
      </c>
      <c r="L1850" s="353">
        <v>565700069</v>
      </c>
      <c r="M1850" s="379">
        <v>44994</v>
      </c>
      <c r="N1850" s="70">
        <f t="shared" si="91"/>
        <v>3</v>
      </c>
      <c r="O1850" s="70">
        <f t="shared" si="92"/>
        <v>3</v>
      </c>
      <c r="P1850" s="135" t="str">
        <f t="shared" si="93"/>
        <v>Gastos_com_Pessoal</v>
      </c>
    </row>
    <row r="1851" spans="1:16" ht="25.5" x14ac:dyDescent="0.2">
      <c r="A1851" s="363">
        <v>1848</v>
      </c>
      <c r="B1851" s="348">
        <v>44994</v>
      </c>
      <c r="C1851" s="623">
        <v>44986</v>
      </c>
      <c r="D1851" s="350" t="s">
        <v>96</v>
      </c>
      <c r="E1851" s="350" t="s">
        <v>183</v>
      </c>
      <c r="F1851" s="383">
        <v>910.76</v>
      </c>
      <c r="G1851" s="350" t="s">
        <v>2404</v>
      </c>
      <c r="H1851" s="350" t="s">
        <v>127</v>
      </c>
      <c r="I1851" s="352" t="s">
        <v>1283</v>
      </c>
      <c r="J1851" s="353" t="s">
        <v>577</v>
      </c>
      <c r="K1851" s="354" t="s">
        <v>578</v>
      </c>
      <c r="L1851" s="353">
        <v>565700069</v>
      </c>
      <c r="M1851" s="379">
        <v>44994</v>
      </c>
      <c r="N1851" s="70">
        <f t="shared" si="91"/>
        <v>3</v>
      </c>
      <c r="O1851" s="70">
        <f t="shared" si="92"/>
        <v>3</v>
      </c>
      <c r="P1851" s="135" t="str">
        <f t="shared" si="93"/>
        <v>Gastos_com_Pessoal</v>
      </c>
    </row>
    <row r="1852" spans="1:16" ht="25.5" x14ac:dyDescent="0.2">
      <c r="A1852" s="363">
        <v>1849</v>
      </c>
      <c r="B1852" s="348">
        <v>44994</v>
      </c>
      <c r="C1852" s="623">
        <v>44986</v>
      </c>
      <c r="D1852" s="350" t="s">
        <v>96</v>
      </c>
      <c r="E1852" s="350" t="s">
        <v>181</v>
      </c>
      <c r="F1852" s="351">
        <v>2540.59</v>
      </c>
      <c r="G1852" s="350" t="s">
        <v>2405</v>
      </c>
      <c r="H1852" s="350" t="s">
        <v>127</v>
      </c>
      <c r="I1852" s="352" t="s">
        <v>1283</v>
      </c>
      <c r="J1852" s="353" t="s">
        <v>577</v>
      </c>
      <c r="K1852" s="354" t="s">
        <v>578</v>
      </c>
      <c r="L1852" s="353">
        <v>565700069</v>
      </c>
      <c r="M1852" s="379">
        <v>44994</v>
      </c>
      <c r="N1852" s="70">
        <f t="shared" si="91"/>
        <v>3</v>
      </c>
      <c r="O1852" s="70">
        <f t="shared" si="92"/>
        <v>3</v>
      </c>
      <c r="P1852" s="135" t="str">
        <f t="shared" si="93"/>
        <v>Gastos_com_Pessoal</v>
      </c>
    </row>
    <row r="1853" spans="1:16" ht="25.5" x14ac:dyDescent="0.2">
      <c r="A1853" s="363">
        <v>1850</v>
      </c>
      <c r="B1853" s="348">
        <v>44994</v>
      </c>
      <c r="C1853" s="623">
        <v>44986</v>
      </c>
      <c r="D1853" s="350" t="s">
        <v>96</v>
      </c>
      <c r="E1853" s="350" t="s">
        <v>183</v>
      </c>
      <c r="F1853" s="351">
        <v>895.77</v>
      </c>
      <c r="G1853" s="350" t="s">
        <v>2406</v>
      </c>
      <c r="H1853" s="350" t="s">
        <v>129</v>
      </c>
      <c r="I1853" s="352" t="s">
        <v>2407</v>
      </c>
      <c r="J1853" s="353" t="s">
        <v>577</v>
      </c>
      <c r="K1853" s="354" t="s">
        <v>578</v>
      </c>
      <c r="L1853" s="353">
        <v>565700069</v>
      </c>
      <c r="M1853" s="379">
        <v>44994</v>
      </c>
      <c r="N1853" s="70">
        <f t="shared" si="91"/>
        <v>3</v>
      </c>
      <c r="O1853" s="70">
        <f t="shared" si="92"/>
        <v>3</v>
      </c>
      <c r="P1853" s="135" t="str">
        <f t="shared" si="93"/>
        <v>Gastos_com_Pessoal</v>
      </c>
    </row>
    <row r="1854" spans="1:16" ht="25.5" x14ac:dyDescent="0.2">
      <c r="A1854" s="363">
        <v>1851</v>
      </c>
      <c r="B1854" s="348">
        <v>44994</v>
      </c>
      <c r="C1854" s="623">
        <v>44986</v>
      </c>
      <c r="D1854" s="350" t="s">
        <v>96</v>
      </c>
      <c r="E1854" s="350" t="s">
        <v>181</v>
      </c>
      <c r="F1854" s="351">
        <v>2504.8200000000002</v>
      </c>
      <c r="G1854" s="350" t="s">
        <v>2297</v>
      </c>
      <c r="H1854" s="350" t="s">
        <v>129</v>
      </c>
      <c r="I1854" s="352" t="s">
        <v>2407</v>
      </c>
      <c r="J1854" s="353" t="s">
        <v>577</v>
      </c>
      <c r="K1854" s="354" t="s">
        <v>578</v>
      </c>
      <c r="L1854" s="353">
        <v>565700069</v>
      </c>
      <c r="M1854" s="379">
        <v>44994</v>
      </c>
      <c r="N1854" s="70">
        <f t="shared" si="91"/>
        <v>3</v>
      </c>
      <c r="O1854" s="70">
        <f t="shared" si="92"/>
        <v>3</v>
      </c>
      <c r="P1854" s="135" t="str">
        <f t="shared" si="93"/>
        <v>Gastos_com_Pessoal</v>
      </c>
    </row>
    <row r="1855" spans="1:16" ht="25.5" x14ac:dyDescent="0.2">
      <c r="A1855" s="363">
        <v>1852</v>
      </c>
      <c r="B1855" s="348">
        <v>44994</v>
      </c>
      <c r="C1855" s="623">
        <v>44986</v>
      </c>
      <c r="D1855" s="350" t="s">
        <v>96</v>
      </c>
      <c r="E1855" s="350" t="s">
        <v>183</v>
      </c>
      <c r="F1855" s="351">
        <v>971.48</v>
      </c>
      <c r="G1855" s="350" t="s">
        <v>2408</v>
      </c>
      <c r="H1855" s="350" t="s">
        <v>125</v>
      </c>
      <c r="I1855" s="352" t="s">
        <v>2409</v>
      </c>
      <c r="J1855" s="353" t="s">
        <v>577</v>
      </c>
      <c r="K1855" s="354" t="s">
        <v>578</v>
      </c>
      <c r="L1855" s="353">
        <v>565700069</v>
      </c>
      <c r="M1855" s="379">
        <v>44994</v>
      </c>
      <c r="N1855" s="70">
        <f t="shared" si="91"/>
        <v>3</v>
      </c>
      <c r="O1855" s="70">
        <f t="shared" si="92"/>
        <v>3</v>
      </c>
      <c r="P1855" s="135" t="str">
        <f t="shared" si="93"/>
        <v>Gastos_com_Pessoal</v>
      </c>
    </row>
    <row r="1856" spans="1:16" ht="25.5" x14ac:dyDescent="0.2">
      <c r="A1856" s="363">
        <v>1853</v>
      </c>
      <c r="B1856" s="348">
        <v>44994</v>
      </c>
      <c r="C1856" s="623">
        <v>44986</v>
      </c>
      <c r="D1856" s="350" t="s">
        <v>96</v>
      </c>
      <c r="E1856" s="350" t="s">
        <v>181</v>
      </c>
      <c r="F1856" s="351">
        <v>2676.14</v>
      </c>
      <c r="G1856" s="350" t="s">
        <v>2410</v>
      </c>
      <c r="H1856" s="350" t="s">
        <v>125</v>
      </c>
      <c r="I1856" s="352" t="s">
        <v>2409</v>
      </c>
      <c r="J1856" s="353" t="s">
        <v>577</v>
      </c>
      <c r="K1856" s="354" t="s">
        <v>578</v>
      </c>
      <c r="L1856" s="353">
        <v>565700069</v>
      </c>
      <c r="M1856" s="379">
        <v>44994</v>
      </c>
      <c r="N1856" s="70">
        <f t="shared" ref="N1856:N1919" si="94">IF(B1856=0,0,IF(YEAR(B1856)=$O$1,MONTH(B1856)-$N$1+1,(YEAR(B1856)-$O$1)*12-$N$1+1+MONTH(B1856)))</f>
        <v>3</v>
      </c>
      <c r="O1856" s="70">
        <f t="shared" ref="O1856:O1919" si="95">IF(C1856=0,0,IF(YEAR(C1856)=$O$1,MONTH(C1856)-$N$1+1,(YEAR(C1856)-$O$1)*12-$N$1+1+MONTH(C1856)))</f>
        <v>3</v>
      </c>
      <c r="P1856" s="135" t="str">
        <f t="shared" ref="P1856:P1919" si="96">SUBSTITUTE(D1856," ","_")</f>
        <v>Gastos_com_Pessoal</v>
      </c>
    </row>
    <row r="1857" spans="1:16" ht="25.5" x14ac:dyDescent="0.2">
      <c r="A1857" s="363">
        <v>1854</v>
      </c>
      <c r="B1857" s="348">
        <v>44994</v>
      </c>
      <c r="C1857" s="623">
        <v>44986</v>
      </c>
      <c r="D1857" s="350" t="s">
        <v>96</v>
      </c>
      <c r="E1857" s="350" t="s">
        <v>183</v>
      </c>
      <c r="F1857" s="351">
        <v>906.06</v>
      </c>
      <c r="G1857" s="350" t="s">
        <v>2411</v>
      </c>
      <c r="H1857" s="350" t="s">
        <v>125</v>
      </c>
      <c r="I1857" s="352" t="s">
        <v>2412</v>
      </c>
      <c r="J1857" s="353" t="s">
        <v>577</v>
      </c>
      <c r="K1857" s="354" t="s">
        <v>578</v>
      </c>
      <c r="L1857" s="353">
        <v>565700069</v>
      </c>
      <c r="M1857" s="379">
        <v>44994</v>
      </c>
      <c r="N1857" s="70">
        <f t="shared" si="94"/>
        <v>3</v>
      </c>
      <c r="O1857" s="70">
        <f t="shared" si="95"/>
        <v>3</v>
      </c>
      <c r="P1857" s="135" t="str">
        <f t="shared" si="96"/>
        <v>Gastos_com_Pessoal</v>
      </c>
    </row>
    <row r="1858" spans="1:16" ht="25.5" x14ac:dyDescent="0.2">
      <c r="A1858" s="363">
        <v>1855</v>
      </c>
      <c r="B1858" s="348">
        <v>44994</v>
      </c>
      <c r="C1858" s="623">
        <v>44986</v>
      </c>
      <c r="D1858" s="350" t="s">
        <v>96</v>
      </c>
      <c r="E1858" s="350" t="s">
        <v>181</v>
      </c>
      <c r="F1858" s="351">
        <v>2529.41</v>
      </c>
      <c r="G1858" s="350" t="s">
        <v>2297</v>
      </c>
      <c r="H1858" s="350" t="s">
        <v>125</v>
      </c>
      <c r="I1858" s="352" t="s">
        <v>2412</v>
      </c>
      <c r="J1858" s="353" t="s">
        <v>577</v>
      </c>
      <c r="K1858" s="354" t="s">
        <v>578</v>
      </c>
      <c r="L1858" s="353">
        <v>565700069</v>
      </c>
      <c r="M1858" s="379">
        <v>44994</v>
      </c>
      <c r="N1858" s="70">
        <f t="shared" si="94"/>
        <v>3</v>
      </c>
      <c r="O1858" s="70">
        <f t="shared" si="95"/>
        <v>3</v>
      </c>
      <c r="P1858" s="135" t="str">
        <f t="shared" si="96"/>
        <v>Gastos_com_Pessoal</v>
      </c>
    </row>
    <row r="1859" spans="1:16" ht="25.5" x14ac:dyDescent="0.2">
      <c r="A1859" s="363">
        <v>1856</v>
      </c>
      <c r="B1859" s="348">
        <v>44994</v>
      </c>
      <c r="C1859" s="623">
        <v>44986</v>
      </c>
      <c r="D1859" s="350" t="s">
        <v>96</v>
      </c>
      <c r="E1859" s="350" t="s">
        <v>183</v>
      </c>
      <c r="F1859" s="351">
        <v>899.33</v>
      </c>
      <c r="G1859" s="350" t="s">
        <v>2413</v>
      </c>
      <c r="H1859" s="350" t="s">
        <v>127</v>
      </c>
      <c r="I1859" s="352" t="s">
        <v>2414</v>
      </c>
      <c r="J1859" s="353" t="s">
        <v>577</v>
      </c>
      <c r="K1859" s="354" t="s">
        <v>578</v>
      </c>
      <c r="L1859" s="353">
        <v>565700069</v>
      </c>
      <c r="M1859" s="379">
        <v>44994</v>
      </c>
      <c r="N1859" s="70">
        <f t="shared" si="94"/>
        <v>3</v>
      </c>
      <c r="O1859" s="70">
        <f t="shared" si="95"/>
        <v>3</v>
      </c>
      <c r="P1859" s="135" t="str">
        <f t="shared" si="96"/>
        <v>Gastos_com_Pessoal</v>
      </c>
    </row>
    <row r="1860" spans="1:16" ht="25.5" x14ac:dyDescent="0.2">
      <c r="A1860" s="363">
        <v>1857</v>
      </c>
      <c r="B1860" s="348">
        <v>44994</v>
      </c>
      <c r="C1860" s="623">
        <v>44986</v>
      </c>
      <c r="D1860" s="350" t="s">
        <v>96</v>
      </c>
      <c r="E1860" s="350" t="s">
        <v>181</v>
      </c>
      <c r="F1860" s="351">
        <v>2513.08</v>
      </c>
      <c r="G1860" s="350" t="s">
        <v>2415</v>
      </c>
      <c r="H1860" s="350" t="s">
        <v>127</v>
      </c>
      <c r="I1860" s="352" t="s">
        <v>2414</v>
      </c>
      <c r="J1860" s="353" t="s">
        <v>577</v>
      </c>
      <c r="K1860" s="354" t="s">
        <v>578</v>
      </c>
      <c r="L1860" s="353">
        <v>565700069</v>
      </c>
      <c r="M1860" s="379">
        <v>44994</v>
      </c>
      <c r="N1860" s="70">
        <f t="shared" si="94"/>
        <v>3</v>
      </c>
      <c r="O1860" s="70">
        <f t="shared" si="95"/>
        <v>3</v>
      </c>
      <c r="P1860" s="135" t="str">
        <f t="shared" si="96"/>
        <v>Gastos_com_Pessoal</v>
      </c>
    </row>
    <row r="1861" spans="1:16" ht="25.5" x14ac:dyDescent="0.2">
      <c r="A1861" s="363">
        <v>1858</v>
      </c>
      <c r="B1861" s="348">
        <v>44994</v>
      </c>
      <c r="C1861" s="623">
        <v>44986</v>
      </c>
      <c r="D1861" s="350" t="s">
        <v>96</v>
      </c>
      <c r="E1861" s="350" t="s">
        <v>183</v>
      </c>
      <c r="F1861" s="351">
        <v>887.76</v>
      </c>
      <c r="G1861" s="350" t="s">
        <v>2416</v>
      </c>
      <c r="H1861" s="350" t="s">
        <v>123</v>
      </c>
      <c r="I1861" s="352" t="s">
        <v>2417</v>
      </c>
      <c r="J1861" s="353" t="s">
        <v>577</v>
      </c>
      <c r="K1861" s="354" t="s">
        <v>578</v>
      </c>
      <c r="L1861" s="353">
        <v>565700069</v>
      </c>
      <c r="M1861" s="379">
        <v>44994</v>
      </c>
      <c r="N1861" s="70">
        <f t="shared" si="94"/>
        <v>3</v>
      </c>
      <c r="O1861" s="70">
        <f t="shared" si="95"/>
        <v>3</v>
      </c>
      <c r="P1861" s="135" t="str">
        <f t="shared" si="96"/>
        <v>Gastos_com_Pessoal</v>
      </c>
    </row>
    <row r="1862" spans="1:16" ht="25.5" x14ac:dyDescent="0.2">
      <c r="A1862" s="363">
        <v>1859</v>
      </c>
      <c r="B1862" s="348">
        <v>44994</v>
      </c>
      <c r="C1862" s="623">
        <v>44986</v>
      </c>
      <c r="D1862" s="350" t="s">
        <v>96</v>
      </c>
      <c r="E1862" s="350" t="s">
        <v>181</v>
      </c>
      <c r="F1862" s="351">
        <v>2485.3000000000002</v>
      </c>
      <c r="G1862" s="350" t="s">
        <v>2418</v>
      </c>
      <c r="H1862" s="350" t="s">
        <v>123</v>
      </c>
      <c r="I1862" s="352" t="s">
        <v>2417</v>
      </c>
      <c r="J1862" s="353" t="s">
        <v>577</v>
      </c>
      <c r="K1862" s="354" t="s">
        <v>578</v>
      </c>
      <c r="L1862" s="353">
        <v>565700069</v>
      </c>
      <c r="M1862" s="379">
        <v>44994</v>
      </c>
      <c r="N1862" s="70">
        <f t="shared" si="94"/>
        <v>3</v>
      </c>
      <c r="O1862" s="70">
        <f t="shared" si="95"/>
        <v>3</v>
      </c>
      <c r="P1862" s="135" t="str">
        <f t="shared" si="96"/>
        <v>Gastos_com_Pessoal</v>
      </c>
    </row>
    <row r="1863" spans="1:16" ht="25.5" x14ac:dyDescent="0.2">
      <c r="A1863" s="363">
        <v>1860</v>
      </c>
      <c r="B1863" s="348">
        <v>44994</v>
      </c>
      <c r="C1863" s="623">
        <v>44986</v>
      </c>
      <c r="D1863" s="350" t="s">
        <v>96</v>
      </c>
      <c r="E1863" s="350" t="s">
        <v>183</v>
      </c>
      <c r="F1863" s="351">
        <v>779.43</v>
      </c>
      <c r="G1863" s="350" t="s">
        <v>2419</v>
      </c>
      <c r="H1863" s="350" t="s">
        <v>129</v>
      </c>
      <c r="I1863" s="352" t="s">
        <v>2420</v>
      </c>
      <c r="J1863" s="353" t="s">
        <v>577</v>
      </c>
      <c r="K1863" s="354" t="s">
        <v>578</v>
      </c>
      <c r="L1863" s="353">
        <v>565700069</v>
      </c>
      <c r="M1863" s="379">
        <v>44994</v>
      </c>
      <c r="N1863" s="70">
        <f t="shared" si="94"/>
        <v>3</v>
      </c>
      <c r="O1863" s="70">
        <f t="shared" si="95"/>
        <v>3</v>
      </c>
      <c r="P1863" s="135" t="str">
        <f t="shared" si="96"/>
        <v>Gastos_com_Pessoal</v>
      </c>
    </row>
    <row r="1864" spans="1:16" ht="25.5" x14ac:dyDescent="0.2">
      <c r="A1864" s="363">
        <v>1861</v>
      </c>
      <c r="B1864" s="348">
        <v>44994</v>
      </c>
      <c r="C1864" s="623">
        <v>44986</v>
      </c>
      <c r="D1864" s="350" t="s">
        <v>96</v>
      </c>
      <c r="E1864" s="350" t="s">
        <v>181</v>
      </c>
      <c r="F1864" s="351">
        <v>2225.3000000000002</v>
      </c>
      <c r="G1864" s="350" t="s">
        <v>2297</v>
      </c>
      <c r="H1864" s="350" t="s">
        <v>129</v>
      </c>
      <c r="I1864" s="352" t="s">
        <v>2420</v>
      </c>
      <c r="J1864" s="353" t="s">
        <v>577</v>
      </c>
      <c r="K1864" s="354" t="s">
        <v>578</v>
      </c>
      <c r="L1864" s="353">
        <v>565700069</v>
      </c>
      <c r="M1864" s="379">
        <v>44994</v>
      </c>
      <c r="N1864" s="70">
        <f t="shared" si="94"/>
        <v>3</v>
      </c>
      <c r="O1864" s="70">
        <f t="shared" si="95"/>
        <v>3</v>
      </c>
      <c r="P1864" s="135" t="str">
        <f t="shared" si="96"/>
        <v>Gastos_com_Pessoal</v>
      </c>
    </row>
    <row r="1865" spans="1:16" ht="25.5" x14ac:dyDescent="0.2">
      <c r="A1865" s="363">
        <v>1862</v>
      </c>
      <c r="B1865" s="348">
        <v>44994</v>
      </c>
      <c r="C1865" s="623">
        <v>44986</v>
      </c>
      <c r="D1865" s="350" t="s">
        <v>96</v>
      </c>
      <c r="E1865" s="350" t="s">
        <v>183</v>
      </c>
      <c r="F1865" s="351">
        <v>945.88</v>
      </c>
      <c r="G1865" s="350" t="s">
        <v>2421</v>
      </c>
      <c r="H1865" s="350" t="s">
        <v>130</v>
      </c>
      <c r="I1865" s="352" t="s">
        <v>2422</v>
      </c>
      <c r="J1865" s="353" t="s">
        <v>577</v>
      </c>
      <c r="K1865" s="354" t="s">
        <v>578</v>
      </c>
      <c r="L1865" s="353">
        <v>565700069</v>
      </c>
      <c r="M1865" s="379">
        <v>44994</v>
      </c>
      <c r="N1865" s="70">
        <f t="shared" si="94"/>
        <v>3</v>
      </c>
      <c r="O1865" s="70">
        <f t="shared" si="95"/>
        <v>3</v>
      </c>
      <c r="P1865" s="135" t="str">
        <f t="shared" si="96"/>
        <v>Gastos_com_Pessoal</v>
      </c>
    </row>
    <row r="1866" spans="1:16" ht="25.5" x14ac:dyDescent="0.2">
      <c r="A1866" s="363">
        <v>1863</v>
      </c>
      <c r="B1866" s="348">
        <v>44994</v>
      </c>
      <c r="C1866" s="623">
        <v>44986</v>
      </c>
      <c r="D1866" s="350" t="s">
        <v>96</v>
      </c>
      <c r="E1866" s="350" t="s">
        <v>181</v>
      </c>
      <c r="F1866" s="351">
        <v>2622.5</v>
      </c>
      <c r="G1866" s="350" t="s">
        <v>2423</v>
      </c>
      <c r="H1866" s="350" t="s">
        <v>130</v>
      </c>
      <c r="I1866" s="352" t="s">
        <v>2422</v>
      </c>
      <c r="J1866" s="353" t="s">
        <v>577</v>
      </c>
      <c r="K1866" s="354" t="s">
        <v>578</v>
      </c>
      <c r="L1866" s="353">
        <v>565700069</v>
      </c>
      <c r="M1866" s="379">
        <v>44994</v>
      </c>
      <c r="N1866" s="70">
        <f t="shared" si="94"/>
        <v>3</v>
      </c>
      <c r="O1866" s="70">
        <f t="shared" si="95"/>
        <v>3</v>
      </c>
      <c r="P1866" s="135" t="str">
        <f t="shared" si="96"/>
        <v>Gastos_com_Pessoal</v>
      </c>
    </row>
    <row r="1867" spans="1:16" ht="25.5" x14ac:dyDescent="0.2">
      <c r="A1867" s="363">
        <v>1864</v>
      </c>
      <c r="B1867" s="348">
        <v>44994</v>
      </c>
      <c r="C1867" s="623">
        <v>44986</v>
      </c>
      <c r="D1867" s="350" t="s">
        <v>96</v>
      </c>
      <c r="E1867" s="350" t="s">
        <v>183</v>
      </c>
      <c r="F1867" s="351">
        <v>925.41</v>
      </c>
      <c r="G1867" s="350" t="s">
        <v>2424</v>
      </c>
      <c r="H1867" s="350" t="s">
        <v>123</v>
      </c>
      <c r="I1867" s="352" t="s">
        <v>2425</v>
      </c>
      <c r="J1867" s="353" t="s">
        <v>577</v>
      </c>
      <c r="K1867" s="354" t="s">
        <v>578</v>
      </c>
      <c r="L1867" s="353">
        <v>565700069</v>
      </c>
      <c r="M1867" s="379">
        <v>44994</v>
      </c>
      <c r="N1867" s="70">
        <f t="shared" si="94"/>
        <v>3</v>
      </c>
      <c r="O1867" s="70">
        <f t="shared" si="95"/>
        <v>3</v>
      </c>
      <c r="P1867" s="135" t="str">
        <f t="shared" si="96"/>
        <v>Gastos_com_Pessoal</v>
      </c>
    </row>
    <row r="1868" spans="1:16" ht="25.5" x14ac:dyDescent="0.2">
      <c r="A1868" s="363">
        <v>1865</v>
      </c>
      <c r="B1868" s="348">
        <v>44994</v>
      </c>
      <c r="C1868" s="623">
        <v>44986</v>
      </c>
      <c r="D1868" s="350" t="s">
        <v>96</v>
      </c>
      <c r="E1868" s="350" t="s">
        <v>181</v>
      </c>
      <c r="F1868" s="351">
        <v>2575.71</v>
      </c>
      <c r="G1868" s="350" t="s">
        <v>2426</v>
      </c>
      <c r="H1868" s="350" t="s">
        <v>123</v>
      </c>
      <c r="I1868" s="352" t="s">
        <v>2425</v>
      </c>
      <c r="J1868" s="353" t="s">
        <v>577</v>
      </c>
      <c r="K1868" s="354" t="s">
        <v>578</v>
      </c>
      <c r="L1868" s="353">
        <v>565700069</v>
      </c>
      <c r="M1868" s="379">
        <v>44994</v>
      </c>
      <c r="N1868" s="70">
        <f t="shared" si="94"/>
        <v>3</v>
      </c>
      <c r="O1868" s="70">
        <f t="shared" si="95"/>
        <v>3</v>
      </c>
      <c r="P1868" s="135" t="str">
        <f t="shared" si="96"/>
        <v>Gastos_com_Pessoal</v>
      </c>
    </row>
    <row r="1869" spans="1:16" ht="24" x14ac:dyDescent="0.2">
      <c r="A1869" s="363">
        <v>1866</v>
      </c>
      <c r="B1869" s="348">
        <v>44994</v>
      </c>
      <c r="C1869" s="623">
        <v>44986</v>
      </c>
      <c r="D1869" s="350" t="s">
        <v>107</v>
      </c>
      <c r="E1869" s="350" t="s">
        <v>250</v>
      </c>
      <c r="F1869" s="351">
        <v>232.31</v>
      </c>
      <c r="G1869" s="350" t="s">
        <v>2427</v>
      </c>
      <c r="H1869" s="350" t="s">
        <v>119</v>
      </c>
      <c r="I1869" s="352" t="s">
        <v>2428</v>
      </c>
      <c r="J1869" s="353" t="s">
        <v>554</v>
      </c>
      <c r="K1869" s="354" t="s">
        <v>420</v>
      </c>
      <c r="L1869" s="353">
        <v>20235464</v>
      </c>
      <c r="M1869" s="379">
        <v>44986</v>
      </c>
      <c r="N1869" s="70">
        <f t="shared" si="94"/>
        <v>3</v>
      </c>
      <c r="O1869" s="70">
        <f t="shared" si="95"/>
        <v>3</v>
      </c>
      <c r="P1869" s="135" t="str">
        <f t="shared" si="96"/>
        <v>Gastos_Gerais</v>
      </c>
    </row>
    <row r="1870" spans="1:16" ht="24" x14ac:dyDescent="0.2">
      <c r="A1870" s="363">
        <v>1867</v>
      </c>
      <c r="B1870" s="355">
        <v>44994</v>
      </c>
      <c r="C1870" s="623">
        <v>44896</v>
      </c>
      <c r="D1870" s="350" t="s">
        <v>85</v>
      </c>
      <c r="E1870" s="350" t="s">
        <v>87</v>
      </c>
      <c r="F1870" s="351">
        <v>4012000.7</v>
      </c>
      <c r="G1870" s="621" t="s">
        <v>2429</v>
      </c>
      <c r="H1870" s="350" t="s">
        <v>119</v>
      </c>
      <c r="I1870" s="352" t="s">
        <v>513</v>
      </c>
      <c r="J1870" s="353" t="s">
        <v>1198</v>
      </c>
      <c r="K1870" s="354" t="s">
        <v>634</v>
      </c>
      <c r="L1870" s="353" t="s">
        <v>515</v>
      </c>
      <c r="M1870" s="379">
        <v>44995</v>
      </c>
      <c r="N1870" s="70">
        <f t="shared" si="94"/>
        <v>3</v>
      </c>
      <c r="O1870" s="70">
        <f t="shared" si="95"/>
        <v>0</v>
      </c>
      <c r="P1870" s="135" t="str">
        <f t="shared" si="96"/>
        <v>Receitas</v>
      </c>
    </row>
    <row r="1871" spans="1:16" ht="36" x14ac:dyDescent="0.2">
      <c r="A1871" s="363">
        <v>1868</v>
      </c>
      <c r="B1871" s="348">
        <v>44995</v>
      </c>
      <c r="C1871" s="623">
        <v>44986</v>
      </c>
      <c r="D1871" s="350" t="s">
        <v>107</v>
      </c>
      <c r="E1871" s="350" t="s">
        <v>264</v>
      </c>
      <c r="F1871" s="351">
        <v>3755</v>
      </c>
      <c r="G1871" s="350" t="s">
        <v>2430</v>
      </c>
      <c r="H1871" s="350" t="s">
        <v>122</v>
      </c>
      <c r="I1871" s="352" t="s">
        <v>2085</v>
      </c>
      <c r="J1871" s="353" t="s">
        <v>554</v>
      </c>
      <c r="K1871" s="354" t="s">
        <v>420</v>
      </c>
      <c r="L1871" s="353">
        <v>1477</v>
      </c>
      <c r="M1871" s="379">
        <v>44992</v>
      </c>
      <c r="N1871" s="70">
        <f t="shared" si="94"/>
        <v>3</v>
      </c>
      <c r="O1871" s="70">
        <f t="shared" si="95"/>
        <v>3</v>
      </c>
      <c r="P1871" s="135" t="str">
        <f t="shared" si="96"/>
        <v>Gastos_Gerais</v>
      </c>
    </row>
    <row r="1872" spans="1:16" ht="24" x14ac:dyDescent="0.2">
      <c r="A1872" s="363">
        <v>1869</v>
      </c>
      <c r="B1872" s="348">
        <v>44995</v>
      </c>
      <c r="C1872" s="623">
        <v>44958</v>
      </c>
      <c r="D1872" s="350" t="s">
        <v>107</v>
      </c>
      <c r="E1872" s="350" t="s">
        <v>294</v>
      </c>
      <c r="F1872" s="351">
        <v>21146.799999999999</v>
      </c>
      <c r="G1872" s="350" t="s">
        <v>1016</v>
      </c>
      <c r="H1872" s="350" t="s">
        <v>129</v>
      </c>
      <c r="I1872" s="352" t="s">
        <v>759</v>
      </c>
      <c r="J1872" s="353" t="s">
        <v>554</v>
      </c>
      <c r="K1872" s="354" t="s">
        <v>420</v>
      </c>
      <c r="L1872" s="353">
        <v>34</v>
      </c>
      <c r="M1872" s="379">
        <v>44992</v>
      </c>
      <c r="N1872" s="70">
        <f t="shared" si="94"/>
        <v>3</v>
      </c>
      <c r="O1872" s="70">
        <f t="shared" si="95"/>
        <v>2</v>
      </c>
      <c r="P1872" s="135" t="str">
        <f t="shared" si="96"/>
        <v>Gastos_Gerais</v>
      </c>
    </row>
    <row r="1873" spans="1:16" ht="24" x14ac:dyDescent="0.2">
      <c r="A1873" s="363">
        <v>1870</v>
      </c>
      <c r="B1873" s="348">
        <v>44995</v>
      </c>
      <c r="C1873" s="623">
        <v>44986</v>
      </c>
      <c r="D1873" s="350" t="s">
        <v>107</v>
      </c>
      <c r="E1873" s="350" t="s">
        <v>300</v>
      </c>
      <c r="F1873" s="351">
        <v>1213.45</v>
      </c>
      <c r="G1873" s="350" t="s">
        <v>653</v>
      </c>
      <c r="H1873" s="350" t="s">
        <v>131</v>
      </c>
      <c r="I1873" s="352" t="s">
        <v>1382</v>
      </c>
      <c r="J1873" s="353" t="s">
        <v>554</v>
      </c>
      <c r="K1873" s="354" t="s">
        <v>420</v>
      </c>
      <c r="L1873" s="353">
        <v>5094</v>
      </c>
      <c r="M1873" s="379">
        <v>44994</v>
      </c>
      <c r="N1873" s="70">
        <f t="shared" si="94"/>
        <v>3</v>
      </c>
      <c r="O1873" s="70">
        <f t="shared" si="95"/>
        <v>3</v>
      </c>
      <c r="P1873" s="135" t="str">
        <f t="shared" si="96"/>
        <v>Gastos_Gerais</v>
      </c>
    </row>
    <row r="1874" spans="1:16" ht="24" x14ac:dyDescent="0.2">
      <c r="A1874" s="363">
        <v>1871</v>
      </c>
      <c r="B1874" s="348">
        <v>44995</v>
      </c>
      <c r="C1874" s="623">
        <v>44958</v>
      </c>
      <c r="D1874" s="350" t="s">
        <v>107</v>
      </c>
      <c r="E1874" s="350" t="s">
        <v>334</v>
      </c>
      <c r="F1874" s="351">
        <v>151.41</v>
      </c>
      <c r="G1874" s="350" t="s">
        <v>2431</v>
      </c>
      <c r="H1874" s="350" t="s">
        <v>120</v>
      </c>
      <c r="I1874" s="352" t="s">
        <v>566</v>
      </c>
      <c r="J1874" s="353" t="s">
        <v>554</v>
      </c>
      <c r="K1874" s="354" t="s">
        <v>420</v>
      </c>
      <c r="L1874" s="353">
        <v>2023639</v>
      </c>
      <c r="M1874" s="379">
        <v>44981</v>
      </c>
      <c r="N1874" s="70">
        <f t="shared" si="94"/>
        <v>3</v>
      </c>
      <c r="O1874" s="70">
        <f t="shared" si="95"/>
        <v>2</v>
      </c>
      <c r="P1874" s="135" t="str">
        <f t="shared" si="96"/>
        <v>Gastos_Gerais</v>
      </c>
    </row>
    <row r="1875" spans="1:16" ht="24" x14ac:dyDescent="0.2">
      <c r="A1875" s="363">
        <v>1872</v>
      </c>
      <c r="B1875" s="348">
        <v>44995</v>
      </c>
      <c r="C1875" s="623">
        <v>44958</v>
      </c>
      <c r="D1875" s="350" t="s">
        <v>107</v>
      </c>
      <c r="E1875" s="350" t="s">
        <v>334</v>
      </c>
      <c r="F1875" s="351">
        <v>151.41</v>
      </c>
      <c r="G1875" s="350" t="s">
        <v>2432</v>
      </c>
      <c r="H1875" s="350" t="s">
        <v>120</v>
      </c>
      <c r="I1875" s="352" t="s">
        <v>566</v>
      </c>
      <c r="J1875" s="353" t="s">
        <v>554</v>
      </c>
      <c r="K1875" s="354" t="s">
        <v>420</v>
      </c>
      <c r="L1875" s="353">
        <v>2023640</v>
      </c>
      <c r="M1875" s="379">
        <v>44981</v>
      </c>
      <c r="N1875" s="70">
        <f t="shared" si="94"/>
        <v>3</v>
      </c>
      <c r="O1875" s="70">
        <f t="shared" si="95"/>
        <v>2</v>
      </c>
      <c r="P1875" s="135" t="str">
        <f t="shared" si="96"/>
        <v>Gastos_Gerais</v>
      </c>
    </row>
    <row r="1876" spans="1:16" s="322" customFormat="1" ht="24" x14ac:dyDescent="0.2">
      <c r="A1876" s="363">
        <v>1873</v>
      </c>
      <c r="B1876" s="359">
        <v>44995</v>
      </c>
      <c r="C1876" s="349">
        <v>44958</v>
      </c>
      <c r="D1876" s="352" t="s">
        <v>107</v>
      </c>
      <c r="E1876" s="352" t="s">
        <v>334</v>
      </c>
      <c r="F1876" s="361">
        <v>151.41</v>
      </c>
      <c r="G1876" s="352" t="s">
        <v>2433</v>
      </c>
      <c r="H1876" s="352" t="s">
        <v>120</v>
      </c>
      <c r="I1876" s="352" t="s">
        <v>566</v>
      </c>
      <c r="J1876" s="354" t="s">
        <v>554</v>
      </c>
      <c r="K1876" s="354" t="s">
        <v>420</v>
      </c>
      <c r="L1876" s="354">
        <v>2023641</v>
      </c>
      <c r="M1876" s="376">
        <v>44981</v>
      </c>
      <c r="N1876" s="70">
        <f t="shared" si="94"/>
        <v>3</v>
      </c>
      <c r="O1876" s="70">
        <f t="shared" si="95"/>
        <v>2</v>
      </c>
      <c r="P1876" s="135" t="str">
        <f t="shared" si="96"/>
        <v>Gastos_Gerais</v>
      </c>
    </row>
    <row r="1877" spans="1:16" ht="24" x14ac:dyDescent="0.2">
      <c r="A1877" s="363">
        <v>1874</v>
      </c>
      <c r="B1877" s="348">
        <v>44995</v>
      </c>
      <c r="C1877" s="623">
        <v>44958</v>
      </c>
      <c r="D1877" s="350" t="s">
        <v>107</v>
      </c>
      <c r="E1877" s="350" t="s">
        <v>230</v>
      </c>
      <c r="F1877" s="351">
        <v>745.02</v>
      </c>
      <c r="G1877" s="350" t="s">
        <v>994</v>
      </c>
      <c r="H1877" s="350" t="s">
        <v>130</v>
      </c>
      <c r="I1877" s="352" t="s">
        <v>561</v>
      </c>
      <c r="J1877" s="353" t="s">
        <v>554</v>
      </c>
      <c r="K1877" s="354" t="s">
        <v>555</v>
      </c>
      <c r="L1877" s="353" t="s">
        <v>2434</v>
      </c>
      <c r="M1877" s="379">
        <v>44995</v>
      </c>
      <c r="N1877" s="70">
        <f t="shared" si="94"/>
        <v>3</v>
      </c>
      <c r="O1877" s="70">
        <f t="shared" si="95"/>
        <v>2</v>
      </c>
      <c r="P1877" s="135" t="str">
        <f t="shared" si="96"/>
        <v>Gastos_Gerais</v>
      </c>
    </row>
    <row r="1878" spans="1:16" ht="24" x14ac:dyDescent="0.2">
      <c r="A1878" s="363">
        <v>1875</v>
      </c>
      <c r="B1878" s="348">
        <v>44995</v>
      </c>
      <c r="C1878" s="623">
        <v>44986</v>
      </c>
      <c r="D1878" s="350" t="s">
        <v>107</v>
      </c>
      <c r="E1878" s="350" t="s">
        <v>264</v>
      </c>
      <c r="F1878" s="351">
        <v>3630.2</v>
      </c>
      <c r="G1878" s="350" t="s">
        <v>2435</v>
      </c>
      <c r="H1878" s="350" t="s">
        <v>124</v>
      </c>
      <c r="I1878" s="352" t="s">
        <v>2085</v>
      </c>
      <c r="J1878" s="353" t="s">
        <v>554</v>
      </c>
      <c r="K1878" s="354" t="s">
        <v>420</v>
      </c>
      <c r="L1878" s="353">
        <v>1482</v>
      </c>
      <c r="M1878" s="379">
        <v>44992</v>
      </c>
      <c r="N1878" s="70">
        <f t="shared" si="94"/>
        <v>3</v>
      </c>
      <c r="O1878" s="70">
        <f t="shared" si="95"/>
        <v>3</v>
      </c>
      <c r="P1878" s="135" t="str">
        <f t="shared" si="96"/>
        <v>Gastos_Gerais</v>
      </c>
    </row>
    <row r="1879" spans="1:16" ht="24" x14ac:dyDescent="0.2">
      <c r="A1879" s="363">
        <v>1876</v>
      </c>
      <c r="B1879" s="348">
        <v>44995</v>
      </c>
      <c r="C1879" s="623">
        <v>44958</v>
      </c>
      <c r="D1879" s="350" t="s">
        <v>107</v>
      </c>
      <c r="E1879" s="350" t="s">
        <v>230</v>
      </c>
      <c r="F1879" s="351">
        <v>739.54</v>
      </c>
      <c r="G1879" s="350" t="s">
        <v>994</v>
      </c>
      <c r="H1879" s="350" t="s">
        <v>124</v>
      </c>
      <c r="I1879" s="352" t="s">
        <v>561</v>
      </c>
      <c r="J1879" s="353" t="s">
        <v>554</v>
      </c>
      <c r="K1879" s="354" t="s">
        <v>555</v>
      </c>
      <c r="L1879" s="353" t="s">
        <v>2436</v>
      </c>
      <c r="M1879" s="379">
        <v>44995</v>
      </c>
      <c r="N1879" s="70">
        <f t="shared" si="94"/>
        <v>3</v>
      </c>
      <c r="O1879" s="70">
        <f t="shared" si="95"/>
        <v>2</v>
      </c>
      <c r="P1879" s="135" t="str">
        <f t="shared" si="96"/>
        <v>Gastos_Gerais</v>
      </c>
    </row>
    <row r="1880" spans="1:16" ht="48" x14ac:dyDescent="0.2">
      <c r="A1880" s="363">
        <v>1877</v>
      </c>
      <c r="B1880" s="348">
        <v>44995</v>
      </c>
      <c r="C1880" s="623">
        <v>44986</v>
      </c>
      <c r="D1880" s="350" t="s">
        <v>107</v>
      </c>
      <c r="E1880" s="350" t="s">
        <v>344</v>
      </c>
      <c r="F1880" s="351">
        <v>467.25</v>
      </c>
      <c r="G1880" s="350" t="s">
        <v>2437</v>
      </c>
      <c r="H1880" s="350" t="s">
        <v>124</v>
      </c>
      <c r="I1880" s="352" t="s">
        <v>2438</v>
      </c>
      <c r="J1880" s="353" t="s">
        <v>554</v>
      </c>
      <c r="K1880" s="354" t="s">
        <v>420</v>
      </c>
      <c r="L1880" s="353">
        <v>20171</v>
      </c>
      <c r="M1880" s="379">
        <v>44994</v>
      </c>
      <c r="N1880" s="70">
        <f t="shared" si="94"/>
        <v>3</v>
      </c>
      <c r="O1880" s="70">
        <f t="shared" si="95"/>
        <v>3</v>
      </c>
      <c r="P1880" s="135" t="str">
        <f t="shared" si="96"/>
        <v>Gastos_Gerais</v>
      </c>
    </row>
    <row r="1881" spans="1:16" ht="36" x14ac:dyDescent="0.2">
      <c r="A1881" s="363">
        <v>1878</v>
      </c>
      <c r="B1881" s="348">
        <v>44995</v>
      </c>
      <c r="C1881" s="623">
        <v>44986</v>
      </c>
      <c r="D1881" s="350" t="s">
        <v>107</v>
      </c>
      <c r="E1881" s="350" t="s">
        <v>264</v>
      </c>
      <c r="F1881" s="351">
        <v>3863</v>
      </c>
      <c r="G1881" s="350" t="s">
        <v>2439</v>
      </c>
      <c r="H1881" s="350" t="s">
        <v>125</v>
      </c>
      <c r="I1881" s="352" t="s">
        <v>2085</v>
      </c>
      <c r="J1881" s="353" t="s">
        <v>554</v>
      </c>
      <c r="K1881" s="354" t="s">
        <v>420</v>
      </c>
      <c r="L1881" s="353">
        <v>1475</v>
      </c>
      <c r="M1881" s="379">
        <v>44992</v>
      </c>
      <c r="N1881" s="70">
        <f t="shared" si="94"/>
        <v>3</v>
      </c>
      <c r="O1881" s="70">
        <f t="shared" si="95"/>
        <v>3</v>
      </c>
      <c r="P1881" s="135" t="str">
        <f t="shared" si="96"/>
        <v>Gastos_Gerais</v>
      </c>
    </row>
    <row r="1882" spans="1:16" ht="24" x14ac:dyDescent="0.2">
      <c r="A1882" s="363">
        <v>1879</v>
      </c>
      <c r="B1882" s="348">
        <v>44995</v>
      </c>
      <c r="C1882" s="623">
        <v>44958</v>
      </c>
      <c r="D1882" s="350" t="s">
        <v>107</v>
      </c>
      <c r="E1882" s="350" t="s">
        <v>230</v>
      </c>
      <c r="F1882" s="351">
        <v>745.02</v>
      </c>
      <c r="G1882" s="350" t="s">
        <v>994</v>
      </c>
      <c r="H1882" s="350" t="s">
        <v>123</v>
      </c>
      <c r="I1882" s="352" t="s">
        <v>561</v>
      </c>
      <c r="J1882" s="353" t="s">
        <v>554</v>
      </c>
      <c r="K1882" s="354" t="s">
        <v>555</v>
      </c>
      <c r="L1882" s="353" t="s">
        <v>2440</v>
      </c>
      <c r="M1882" s="379">
        <v>44995</v>
      </c>
      <c r="N1882" s="70">
        <f t="shared" si="94"/>
        <v>3</v>
      </c>
      <c r="O1882" s="70">
        <f t="shared" si="95"/>
        <v>2</v>
      </c>
      <c r="P1882" s="135" t="str">
        <f t="shared" si="96"/>
        <v>Gastos_Gerais</v>
      </c>
    </row>
    <row r="1883" spans="1:16" ht="24" x14ac:dyDescent="0.2">
      <c r="A1883" s="363">
        <v>1880</v>
      </c>
      <c r="B1883" s="348">
        <v>44995</v>
      </c>
      <c r="C1883" s="623">
        <v>44958</v>
      </c>
      <c r="D1883" s="350" t="s">
        <v>107</v>
      </c>
      <c r="E1883" s="350" t="s">
        <v>230</v>
      </c>
      <c r="F1883" s="351">
        <v>739.55</v>
      </c>
      <c r="G1883" s="350" t="s">
        <v>994</v>
      </c>
      <c r="H1883" s="350" t="s">
        <v>128</v>
      </c>
      <c r="I1883" s="352" t="s">
        <v>561</v>
      </c>
      <c r="J1883" s="353" t="s">
        <v>554</v>
      </c>
      <c r="K1883" s="354" t="s">
        <v>555</v>
      </c>
      <c r="L1883" s="353" t="s">
        <v>2441</v>
      </c>
      <c r="M1883" s="379">
        <v>44995</v>
      </c>
      <c r="N1883" s="70">
        <f t="shared" si="94"/>
        <v>3</v>
      </c>
      <c r="O1883" s="70">
        <f t="shared" si="95"/>
        <v>2</v>
      </c>
      <c r="P1883" s="135" t="str">
        <f t="shared" si="96"/>
        <v>Gastos_Gerais</v>
      </c>
    </row>
    <row r="1884" spans="1:16" ht="24" x14ac:dyDescent="0.2">
      <c r="A1884" s="363">
        <v>1881</v>
      </c>
      <c r="B1884" s="348">
        <v>44995</v>
      </c>
      <c r="C1884" s="623">
        <v>44986</v>
      </c>
      <c r="D1884" s="350" t="s">
        <v>107</v>
      </c>
      <c r="E1884" s="350" t="s">
        <v>358</v>
      </c>
      <c r="F1884" s="351">
        <v>396</v>
      </c>
      <c r="G1884" s="350" t="s">
        <v>806</v>
      </c>
      <c r="H1884" s="350" t="s">
        <v>128</v>
      </c>
      <c r="I1884" s="352" t="s">
        <v>1265</v>
      </c>
      <c r="J1884" s="353" t="s">
        <v>554</v>
      </c>
      <c r="K1884" s="354" t="s">
        <v>420</v>
      </c>
      <c r="L1884" s="353">
        <v>280</v>
      </c>
      <c r="M1884" s="379">
        <v>44995</v>
      </c>
      <c r="N1884" s="70">
        <f t="shared" si="94"/>
        <v>3</v>
      </c>
      <c r="O1884" s="70">
        <f t="shared" si="95"/>
        <v>3</v>
      </c>
      <c r="P1884" s="135" t="str">
        <f t="shared" si="96"/>
        <v>Gastos_Gerais</v>
      </c>
    </row>
    <row r="1885" spans="1:16" ht="24" x14ac:dyDescent="0.2">
      <c r="A1885" s="363">
        <v>1882</v>
      </c>
      <c r="B1885" s="348">
        <v>44995</v>
      </c>
      <c r="C1885" s="623">
        <v>44986</v>
      </c>
      <c r="D1885" s="350" t="s">
        <v>107</v>
      </c>
      <c r="E1885" s="350" t="s">
        <v>358</v>
      </c>
      <c r="F1885" s="351">
        <v>15.95</v>
      </c>
      <c r="G1885" s="350" t="s">
        <v>806</v>
      </c>
      <c r="H1885" s="350" t="s">
        <v>123</v>
      </c>
      <c r="I1885" s="352" t="s">
        <v>1265</v>
      </c>
      <c r="J1885" s="353" t="s">
        <v>554</v>
      </c>
      <c r="K1885" s="354" t="s">
        <v>420</v>
      </c>
      <c r="L1885" s="353">
        <v>279</v>
      </c>
      <c r="M1885" s="379">
        <v>44994</v>
      </c>
      <c r="N1885" s="70">
        <f t="shared" si="94"/>
        <v>3</v>
      </c>
      <c r="O1885" s="70">
        <f t="shared" si="95"/>
        <v>3</v>
      </c>
      <c r="P1885" s="135" t="str">
        <f t="shared" si="96"/>
        <v>Gastos_Gerais</v>
      </c>
    </row>
    <row r="1886" spans="1:16" ht="24" x14ac:dyDescent="0.2">
      <c r="A1886" s="363">
        <v>1883</v>
      </c>
      <c r="B1886" s="348">
        <v>44995</v>
      </c>
      <c r="C1886" s="623">
        <v>44986</v>
      </c>
      <c r="D1886" s="350" t="s">
        <v>107</v>
      </c>
      <c r="E1886" s="350" t="s">
        <v>358</v>
      </c>
      <c r="F1886" s="351">
        <v>41.8</v>
      </c>
      <c r="G1886" s="350" t="s">
        <v>806</v>
      </c>
      <c r="H1886" s="350" t="s">
        <v>128</v>
      </c>
      <c r="I1886" s="352" t="s">
        <v>807</v>
      </c>
      <c r="J1886" s="353" t="s">
        <v>554</v>
      </c>
      <c r="K1886" s="354" t="s">
        <v>420</v>
      </c>
      <c r="L1886" s="353">
        <v>919</v>
      </c>
      <c r="M1886" s="379">
        <v>44995</v>
      </c>
      <c r="N1886" s="70">
        <f t="shared" si="94"/>
        <v>3</v>
      </c>
      <c r="O1886" s="70">
        <f t="shared" si="95"/>
        <v>3</v>
      </c>
      <c r="P1886" s="135" t="str">
        <f t="shared" si="96"/>
        <v>Gastos_Gerais</v>
      </c>
    </row>
    <row r="1887" spans="1:16" ht="24" x14ac:dyDescent="0.2">
      <c r="A1887" s="363">
        <v>1884</v>
      </c>
      <c r="B1887" s="348">
        <v>44995</v>
      </c>
      <c r="C1887" s="623">
        <v>44986</v>
      </c>
      <c r="D1887" s="350" t="s">
        <v>107</v>
      </c>
      <c r="E1887" s="350" t="s">
        <v>298</v>
      </c>
      <c r="F1887" s="351">
        <v>328</v>
      </c>
      <c r="G1887" s="350" t="s">
        <v>2360</v>
      </c>
      <c r="H1887" s="350" t="s">
        <v>132</v>
      </c>
      <c r="I1887" s="352" t="s">
        <v>2442</v>
      </c>
      <c r="J1887" s="353" t="s">
        <v>554</v>
      </c>
      <c r="K1887" s="354" t="s">
        <v>420</v>
      </c>
      <c r="L1887" s="353">
        <v>4702</v>
      </c>
      <c r="M1887" s="379">
        <v>44993</v>
      </c>
      <c r="N1887" s="70">
        <f t="shared" si="94"/>
        <v>3</v>
      </c>
      <c r="O1887" s="70">
        <f t="shared" si="95"/>
        <v>3</v>
      </c>
      <c r="P1887" s="135" t="str">
        <f t="shared" si="96"/>
        <v>Gastos_Gerais</v>
      </c>
    </row>
    <row r="1888" spans="1:16" ht="24" x14ac:dyDescent="0.2">
      <c r="A1888" s="363">
        <v>1885</v>
      </c>
      <c r="B1888" s="381">
        <v>44995</v>
      </c>
      <c r="C1888" s="433">
        <v>44986</v>
      </c>
      <c r="D1888" s="380" t="s">
        <v>107</v>
      </c>
      <c r="E1888" s="380" t="s">
        <v>332</v>
      </c>
      <c r="F1888" s="383">
        <v>66.14</v>
      </c>
      <c r="G1888" s="380" t="s">
        <v>2443</v>
      </c>
      <c r="H1888" s="380" t="s">
        <v>125</v>
      </c>
      <c r="I1888" s="380" t="s">
        <v>2444</v>
      </c>
      <c r="J1888" s="384" t="s">
        <v>559</v>
      </c>
      <c r="K1888" s="384" t="s">
        <v>2445</v>
      </c>
      <c r="L1888" s="384">
        <v>24507103</v>
      </c>
      <c r="M1888" s="434">
        <v>44995</v>
      </c>
      <c r="N1888" s="70">
        <f t="shared" si="94"/>
        <v>3</v>
      </c>
      <c r="O1888" s="70">
        <f t="shared" si="95"/>
        <v>3</v>
      </c>
      <c r="P1888" s="135" t="str">
        <f t="shared" si="96"/>
        <v>Gastos_Gerais</v>
      </c>
    </row>
    <row r="1889" spans="1:16" x14ac:dyDescent="0.2">
      <c r="A1889" s="363">
        <v>1886</v>
      </c>
      <c r="B1889" s="348">
        <v>44995</v>
      </c>
      <c r="C1889" s="623">
        <v>44986</v>
      </c>
      <c r="D1889" s="350" t="s">
        <v>107</v>
      </c>
      <c r="E1889" s="350" t="s">
        <v>310</v>
      </c>
      <c r="F1889" s="351">
        <v>1661</v>
      </c>
      <c r="G1889" s="350" t="s">
        <v>2150</v>
      </c>
      <c r="H1889" s="350" t="s">
        <v>125</v>
      </c>
      <c r="I1889" s="352" t="s">
        <v>2446</v>
      </c>
      <c r="J1889" s="353" t="s">
        <v>554</v>
      </c>
      <c r="K1889" s="354" t="s">
        <v>420</v>
      </c>
      <c r="L1889" s="353">
        <v>380</v>
      </c>
      <c r="M1889" s="379">
        <v>44994</v>
      </c>
      <c r="N1889" s="70">
        <f t="shared" si="94"/>
        <v>3</v>
      </c>
      <c r="O1889" s="70">
        <f t="shared" si="95"/>
        <v>3</v>
      </c>
      <c r="P1889" s="135" t="str">
        <f t="shared" si="96"/>
        <v>Gastos_Gerais</v>
      </c>
    </row>
    <row r="1890" spans="1:16" ht="48" x14ac:dyDescent="0.2">
      <c r="A1890" s="363">
        <v>1887</v>
      </c>
      <c r="B1890" s="348">
        <v>44995</v>
      </c>
      <c r="C1890" s="623">
        <v>44958</v>
      </c>
      <c r="D1890" s="350" t="s">
        <v>107</v>
      </c>
      <c r="E1890" s="350" t="s">
        <v>274</v>
      </c>
      <c r="F1890" s="351">
        <v>2882.35</v>
      </c>
      <c r="G1890" s="350" t="s">
        <v>503</v>
      </c>
      <c r="H1890" s="350" t="s">
        <v>120</v>
      </c>
      <c r="I1890" s="352" t="s">
        <v>502</v>
      </c>
      <c r="J1890" s="353" t="s">
        <v>554</v>
      </c>
      <c r="K1890" s="354" t="s">
        <v>554</v>
      </c>
      <c r="L1890" s="353">
        <v>1743273</v>
      </c>
      <c r="M1890" s="379">
        <v>44995</v>
      </c>
      <c r="N1890" s="70">
        <f t="shared" si="94"/>
        <v>3</v>
      </c>
      <c r="O1890" s="70">
        <f t="shared" si="95"/>
        <v>2</v>
      </c>
      <c r="P1890" s="135" t="str">
        <f t="shared" si="96"/>
        <v>Gastos_Gerais</v>
      </c>
    </row>
    <row r="1891" spans="1:16" ht="24" x14ac:dyDescent="0.2">
      <c r="A1891" s="363">
        <v>1888</v>
      </c>
      <c r="B1891" s="348">
        <v>44995</v>
      </c>
      <c r="C1891" s="623">
        <v>44986</v>
      </c>
      <c r="D1891" s="350" t="s">
        <v>107</v>
      </c>
      <c r="E1891" s="350" t="s">
        <v>264</v>
      </c>
      <c r="F1891" s="351">
        <v>2970.55</v>
      </c>
      <c r="G1891" s="350" t="s">
        <v>2447</v>
      </c>
      <c r="H1891" s="350" t="s">
        <v>131</v>
      </c>
      <c r="I1891" s="352" t="s">
        <v>2085</v>
      </c>
      <c r="J1891" s="353" t="s">
        <v>554</v>
      </c>
      <c r="K1891" s="354" t="s">
        <v>420</v>
      </c>
      <c r="L1891" s="353">
        <v>1486</v>
      </c>
      <c r="M1891" s="379">
        <v>44992</v>
      </c>
      <c r="N1891" s="70">
        <f t="shared" si="94"/>
        <v>3</v>
      </c>
      <c r="O1891" s="70">
        <f t="shared" si="95"/>
        <v>3</v>
      </c>
      <c r="P1891" s="135" t="str">
        <f t="shared" si="96"/>
        <v>Gastos_Gerais</v>
      </c>
    </row>
    <row r="1892" spans="1:16" ht="36" x14ac:dyDescent="0.2">
      <c r="A1892" s="363">
        <v>1889</v>
      </c>
      <c r="B1892" s="348">
        <v>44995</v>
      </c>
      <c r="C1892" s="623">
        <v>44986</v>
      </c>
      <c r="D1892" s="350" t="s">
        <v>107</v>
      </c>
      <c r="E1892" s="350" t="s">
        <v>264</v>
      </c>
      <c r="F1892" s="351">
        <v>4074</v>
      </c>
      <c r="G1892" s="350" t="s">
        <v>2448</v>
      </c>
      <c r="H1892" s="350" t="s">
        <v>121</v>
      </c>
      <c r="I1892" s="352" t="s">
        <v>2085</v>
      </c>
      <c r="J1892" s="353" t="s">
        <v>554</v>
      </c>
      <c r="K1892" s="354" t="s">
        <v>420</v>
      </c>
      <c r="L1892" s="353">
        <v>1483</v>
      </c>
      <c r="M1892" s="379">
        <v>44992</v>
      </c>
      <c r="N1892" s="70">
        <f t="shared" si="94"/>
        <v>3</v>
      </c>
      <c r="O1892" s="70">
        <f t="shared" si="95"/>
        <v>3</v>
      </c>
      <c r="P1892" s="135" t="str">
        <f t="shared" si="96"/>
        <v>Gastos_Gerais</v>
      </c>
    </row>
    <row r="1893" spans="1:16" ht="24" x14ac:dyDescent="0.2">
      <c r="A1893" s="363">
        <v>1890</v>
      </c>
      <c r="B1893" s="348">
        <v>44995</v>
      </c>
      <c r="C1893" s="623">
        <v>44986</v>
      </c>
      <c r="D1893" s="350" t="s">
        <v>107</v>
      </c>
      <c r="E1893" s="350" t="s">
        <v>360</v>
      </c>
      <c r="F1893" s="351">
        <v>349.8</v>
      </c>
      <c r="G1893" s="350" t="s">
        <v>2449</v>
      </c>
      <c r="H1893" s="350" t="s">
        <v>130</v>
      </c>
      <c r="I1893" s="352" t="s">
        <v>2450</v>
      </c>
      <c r="J1893" s="353" t="s">
        <v>554</v>
      </c>
      <c r="K1893" s="354" t="s">
        <v>420</v>
      </c>
      <c r="L1893" s="353">
        <v>4716</v>
      </c>
      <c r="M1893" s="379">
        <v>44991</v>
      </c>
      <c r="N1893" s="70">
        <f t="shared" si="94"/>
        <v>3</v>
      </c>
      <c r="O1893" s="70">
        <f t="shared" si="95"/>
        <v>3</v>
      </c>
      <c r="P1893" s="135" t="str">
        <f t="shared" si="96"/>
        <v>Gastos_Gerais</v>
      </c>
    </row>
    <row r="1894" spans="1:16" x14ac:dyDescent="0.2">
      <c r="A1894" s="363">
        <v>1891</v>
      </c>
      <c r="B1894" s="348">
        <v>44995</v>
      </c>
      <c r="C1894" s="623">
        <v>44986</v>
      </c>
      <c r="D1894" s="350" t="s">
        <v>107</v>
      </c>
      <c r="E1894" s="350" t="s">
        <v>368</v>
      </c>
      <c r="F1894" s="351">
        <v>1628.78</v>
      </c>
      <c r="G1894" s="350" t="s">
        <v>773</v>
      </c>
      <c r="H1894" s="350" t="s">
        <v>131</v>
      </c>
      <c r="I1894" s="352" t="s">
        <v>774</v>
      </c>
      <c r="J1894" s="353" t="s">
        <v>554</v>
      </c>
      <c r="K1894" s="354" t="s">
        <v>420</v>
      </c>
      <c r="L1894" s="353">
        <v>1506</v>
      </c>
      <c r="M1894" s="379">
        <v>44994</v>
      </c>
      <c r="N1894" s="70">
        <f t="shared" si="94"/>
        <v>3</v>
      </c>
      <c r="O1894" s="70">
        <f t="shared" si="95"/>
        <v>3</v>
      </c>
      <c r="P1894" s="135" t="str">
        <f t="shared" si="96"/>
        <v>Gastos_Gerais</v>
      </c>
    </row>
    <row r="1895" spans="1:16" ht="24" x14ac:dyDescent="0.2">
      <c r="A1895" s="363">
        <v>1892</v>
      </c>
      <c r="B1895" s="348">
        <v>44995</v>
      </c>
      <c r="C1895" s="623">
        <v>44986</v>
      </c>
      <c r="D1895" s="350" t="s">
        <v>107</v>
      </c>
      <c r="E1895" s="350" t="s">
        <v>264</v>
      </c>
      <c r="F1895" s="351">
        <v>11235.95</v>
      </c>
      <c r="G1895" s="350" t="s">
        <v>2451</v>
      </c>
      <c r="H1895" s="350" t="s">
        <v>121</v>
      </c>
      <c r="I1895" s="352" t="s">
        <v>2085</v>
      </c>
      <c r="J1895" s="353" t="s">
        <v>554</v>
      </c>
      <c r="K1895" s="354" t="s">
        <v>420</v>
      </c>
      <c r="L1895" s="353">
        <v>1484</v>
      </c>
      <c r="M1895" s="379">
        <v>44992</v>
      </c>
      <c r="N1895" s="70">
        <f t="shared" si="94"/>
        <v>3</v>
      </c>
      <c r="O1895" s="70">
        <f t="shared" si="95"/>
        <v>3</v>
      </c>
      <c r="P1895" s="135" t="str">
        <f t="shared" si="96"/>
        <v>Gastos_Gerais</v>
      </c>
    </row>
    <row r="1896" spans="1:16" ht="24" x14ac:dyDescent="0.2">
      <c r="A1896" s="363">
        <v>1893</v>
      </c>
      <c r="B1896" s="348">
        <v>44995</v>
      </c>
      <c r="C1896" s="623">
        <v>44958</v>
      </c>
      <c r="D1896" s="350" t="s">
        <v>107</v>
      </c>
      <c r="E1896" s="350" t="s">
        <v>230</v>
      </c>
      <c r="F1896" s="351">
        <v>754.51</v>
      </c>
      <c r="G1896" s="350" t="s">
        <v>994</v>
      </c>
      <c r="H1896" s="350" t="s">
        <v>121</v>
      </c>
      <c r="I1896" s="352" t="s">
        <v>561</v>
      </c>
      <c r="J1896" s="353" t="s">
        <v>554</v>
      </c>
      <c r="K1896" s="354" t="s">
        <v>555</v>
      </c>
      <c r="L1896" s="353" t="s">
        <v>2452</v>
      </c>
      <c r="M1896" s="379">
        <v>44995</v>
      </c>
      <c r="N1896" s="70">
        <f t="shared" si="94"/>
        <v>3</v>
      </c>
      <c r="O1896" s="70">
        <f t="shared" si="95"/>
        <v>2</v>
      </c>
      <c r="P1896" s="135" t="str">
        <f t="shared" si="96"/>
        <v>Gastos_Gerais</v>
      </c>
    </row>
    <row r="1897" spans="1:16" ht="36" x14ac:dyDescent="0.2">
      <c r="A1897" s="363">
        <v>1894</v>
      </c>
      <c r="B1897" s="348">
        <v>44995</v>
      </c>
      <c r="C1897" s="623">
        <v>44986</v>
      </c>
      <c r="D1897" s="350" t="s">
        <v>107</v>
      </c>
      <c r="E1897" s="350" t="s">
        <v>264</v>
      </c>
      <c r="F1897" s="351">
        <v>3259.2</v>
      </c>
      <c r="G1897" s="350" t="s">
        <v>2453</v>
      </c>
      <c r="H1897" s="350" t="s">
        <v>132</v>
      </c>
      <c r="I1897" s="352" t="s">
        <v>2085</v>
      </c>
      <c r="J1897" s="353" t="s">
        <v>554</v>
      </c>
      <c r="K1897" s="354" t="s">
        <v>420</v>
      </c>
      <c r="L1897" s="353">
        <v>1479</v>
      </c>
      <c r="M1897" s="379">
        <v>44992</v>
      </c>
      <c r="N1897" s="70">
        <f t="shared" si="94"/>
        <v>3</v>
      </c>
      <c r="O1897" s="70">
        <f t="shared" si="95"/>
        <v>3</v>
      </c>
      <c r="P1897" s="135" t="str">
        <f t="shared" si="96"/>
        <v>Gastos_Gerais</v>
      </c>
    </row>
    <row r="1898" spans="1:16" ht="24" x14ac:dyDescent="0.2">
      <c r="A1898" s="363">
        <v>1895</v>
      </c>
      <c r="B1898" s="348">
        <v>44995</v>
      </c>
      <c r="C1898" s="623">
        <v>44986</v>
      </c>
      <c r="D1898" s="350" t="s">
        <v>107</v>
      </c>
      <c r="E1898" s="350" t="s">
        <v>264</v>
      </c>
      <c r="F1898" s="351">
        <v>4981.7</v>
      </c>
      <c r="G1898" s="350" t="s">
        <v>2454</v>
      </c>
      <c r="H1898" s="350" t="s">
        <v>125</v>
      </c>
      <c r="I1898" s="352" t="s">
        <v>2085</v>
      </c>
      <c r="J1898" s="353" t="s">
        <v>554</v>
      </c>
      <c r="K1898" s="354" t="s">
        <v>420</v>
      </c>
      <c r="L1898" s="353">
        <v>1489</v>
      </c>
      <c r="M1898" s="379">
        <v>44993</v>
      </c>
      <c r="N1898" s="70">
        <f t="shared" si="94"/>
        <v>3</v>
      </c>
      <c r="O1898" s="70">
        <f t="shared" si="95"/>
        <v>3</v>
      </c>
      <c r="P1898" s="135" t="str">
        <f t="shared" si="96"/>
        <v>Gastos_Gerais</v>
      </c>
    </row>
    <row r="1899" spans="1:16" ht="24" x14ac:dyDescent="0.2">
      <c r="A1899" s="363">
        <v>1896</v>
      </c>
      <c r="B1899" s="348">
        <v>44995</v>
      </c>
      <c r="C1899" s="623">
        <v>44958</v>
      </c>
      <c r="D1899" s="350" t="s">
        <v>107</v>
      </c>
      <c r="E1899" s="350" t="s">
        <v>230</v>
      </c>
      <c r="F1899" s="351">
        <v>998.94</v>
      </c>
      <c r="G1899" s="350" t="s">
        <v>828</v>
      </c>
      <c r="H1899" s="350" t="s">
        <v>119</v>
      </c>
      <c r="I1899" s="352" t="s">
        <v>506</v>
      </c>
      <c r="J1899" s="353" t="s">
        <v>554</v>
      </c>
      <c r="K1899" s="354" t="s">
        <v>555</v>
      </c>
      <c r="L1899" s="353" t="s">
        <v>2455</v>
      </c>
      <c r="M1899" s="379">
        <v>44995</v>
      </c>
      <c r="N1899" s="70">
        <f t="shared" si="94"/>
        <v>3</v>
      </c>
      <c r="O1899" s="70">
        <f t="shared" si="95"/>
        <v>2</v>
      </c>
      <c r="P1899" s="135" t="str">
        <f t="shared" si="96"/>
        <v>Gastos_Gerais</v>
      </c>
    </row>
    <row r="1900" spans="1:16" ht="24" x14ac:dyDescent="0.2">
      <c r="A1900" s="363">
        <v>1897</v>
      </c>
      <c r="B1900" s="348">
        <v>44995</v>
      </c>
      <c r="C1900" s="623">
        <v>44986</v>
      </c>
      <c r="D1900" s="350" t="s">
        <v>107</v>
      </c>
      <c r="E1900" s="350" t="s">
        <v>264</v>
      </c>
      <c r="F1900" s="351">
        <v>5655.2</v>
      </c>
      <c r="G1900" s="350" t="s">
        <v>2456</v>
      </c>
      <c r="H1900" s="350" t="s">
        <v>132</v>
      </c>
      <c r="I1900" s="352" t="s">
        <v>2085</v>
      </c>
      <c r="J1900" s="353" t="s">
        <v>554</v>
      </c>
      <c r="K1900" s="354" t="s">
        <v>420</v>
      </c>
      <c r="L1900" s="353">
        <v>1480</v>
      </c>
      <c r="M1900" s="379">
        <v>44992</v>
      </c>
      <c r="N1900" s="70">
        <f t="shared" si="94"/>
        <v>3</v>
      </c>
      <c r="O1900" s="70">
        <f t="shared" si="95"/>
        <v>3</v>
      </c>
      <c r="P1900" s="135" t="str">
        <f t="shared" si="96"/>
        <v>Gastos_Gerais</v>
      </c>
    </row>
    <row r="1901" spans="1:16" ht="36" x14ac:dyDescent="0.2">
      <c r="A1901" s="363">
        <v>1898</v>
      </c>
      <c r="B1901" s="348">
        <v>44995</v>
      </c>
      <c r="C1901" s="623">
        <v>44986</v>
      </c>
      <c r="D1901" s="350" t="s">
        <v>107</v>
      </c>
      <c r="E1901" s="350" t="s">
        <v>264</v>
      </c>
      <c r="F1901" s="351">
        <v>7053</v>
      </c>
      <c r="G1901" s="350" t="s">
        <v>2457</v>
      </c>
      <c r="H1901" s="350" t="s">
        <v>124</v>
      </c>
      <c r="I1901" s="352" t="s">
        <v>2085</v>
      </c>
      <c r="J1901" s="353" t="s">
        <v>554</v>
      </c>
      <c r="K1901" s="354" t="s">
        <v>420</v>
      </c>
      <c r="L1901" s="353">
        <v>1481</v>
      </c>
      <c r="M1901" s="379">
        <v>44992</v>
      </c>
      <c r="N1901" s="70">
        <f t="shared" si="94"/>
        <v>3</v>
      </c>
      <c r="O1901" s="70">
        <f t="shared" si="95"/>
        <v>3</v>
      </c>
      <c r="P1901" s="135" t="str">
        <f t="shared" si="96"/>
        <v>Gastos_Gerais</v>
      </c>
    </row>
    <row r="1902" spans="1:16" x14ac:dyDescent="0.2">
      <c r="A1902" s="363">
        <v>1899</v>
      </c>
      <c r="B1902" s="348">
        <v>44995</v>
      </c>
      <c r="C1902" s="623">
        <v>44958</v>
      </c>
      <c r="D1902" s="350" t="s">
        <v>107</v>
      </c>
      <c r="E1902" s="350" t="s">
        <v>230</v>
      </c>
      <c r="F1902" s="351">
        <v>299</v>
      </c>
      <c r="G1902" s="350" t="s">
        <v>230</v>
      </c>
      <c r="H1902" s="350" t="s">
        <v>125</v>
      </c>
      <c r="I1902" s="352" t="s">
        <v>508</v>
      </c>
      <c r="J1902" s="353" t="s">
        <v>554</v>
      </c>
      <c r="K1902" s="354" t="s">
        <v>554</v>
      </c>
      <c r="L1902" s="353" t="s">
        <v>2458</v>
      </c>
      <c r="M1902" s="379">
        <v>44995</v>
      </c>
      <c r="N1902" s="70">
        <f t="shared" si="94"/>
        <v>3</v>
      </c>
      <c r="O1902" s="70">
        <f t="shared" si="95"/>
        <v>2</v>
      </c>
      <c r="P1902" s="135" t="str">
        <f t="shared" si="96"/>
        <v>Gastos_Gerais</v>
      </c>
    </row>
    <row r="1903" spans="1:16" ht="36" x14ac:dyDescent="0.2">
      <c r="A1903" s="363">
        <v>1900</v>
      </c>
      <c r="B1903" s="348">
        <v>44995</v>
      </c>
      <c r="C1903" s="623">
        <v>44986</v>
      </c>
      <c r="D1903" s="350" t="s">
        <v>107</v>
      </c>
      <c r="E1903" s="350" t="s">
        <v>264</v>
      </c>
      <c r="F1903" s="351">
        <v>3416</v>
      </c>
      <c r="G1903" s="350" t="s">
        <v>2459</v>
      </c>
      <c r="H1903" s="350" t="s">
        <v>131</v>
      </c>
      <c r="I1903" s="352" t="s">
        <v>2085</v>
      </c>
      <c r="J1903" s="353" t="s">
        <v>554</v>
      </c>
      <c r="K1903" s="354" t="s">
        <v>420</v>
      </c>
      <c r="L1903" s="353">
        <v>1485</v>
      </c>
      <c r="M1903" s="379">
        <v>44992</v>
      </c>
      <c r="N1903" s="70">
        <f t="shared" si="94"/>
        <v>3</v>
      </c>
      <c r="O1903" s="70">
        <f t="shared" si="95"/>
        <v>3</v>
      </c>
      <c r="P1903" s="135" t="str">
        <f t="shared" si="96"/>
        <v>Gastos_Gerais</v>
      </c>
    </row>
    <row r="1904" spans="1:16" ht="24" x14ac:dyDescent="0.2">
      <c r="A1904" s="363">
        <v>1901</v>
      </c>
      <c r="B1904" s="348">
        <v>44995</v>
      </c>
      <c r="C1904" s="623">
        <v>44958</v>
      </c>
      <c r="D1904" s="350" t="s">
        <v>107</v>
      </c>
      <c r="E1904" s="350" t="s">
        <v>230</v>
      </c>
      <c r="F1904" s="351">
        <v>754.51</v>
      </c>
      <c r="G1904" s="350" t="s">
        <v>994</v>
      </c>
      <c r="H1904" s="350" t="s">
        <v>127</v>
      </c>
      <c r="I1904" s="352" t="s">
        <v>561</v>
      </c>
      <c r="J1904" s="353" t="s">
        <v>554</v>
      </c>
      <c r="K1904" s="354" t="s">
        <v>555</v>
      </c>
      <c r="L1904" s="353" t="s">
        <v>2460</v>
      </c>
      <c r="M1904" s="379">
        <v>44995</v>
      </c>
      <c r="N1904" s="70">
        <f t="shared" si="94"/>
        <v>3</v>
      </c>
      <c r="O1904" s="70">
        <f t="shared" si="95"/>
        <v>2</v>
      </c>
      <c r="P1904" s="135" t="str">
        <f t="shared" si="96"/>
        <v>Gastos_Gerais</v>
      </c>
    </row>
    <row r="1905" spans="1:16" ht="24" x14ac:dyDescent="0.2">
      <c r="A1905" s="363">
        <v>1902</v>
      </c>
      <c r="B1905" s="348">
        <v>44995</v>
      </c>
      <c r="C1905" s="623">
        <v>44958</v>
      </c>
      <c r="D1905" s="350" t="s">
        <v>107</v>
      </c>
      <c r="E1905" s="350" t="s">
        <v>222</v>
      </c>
      <c r="F1905" s="351">
        <v>1774.02</v>
      </c>
      <c r="G1905" s="350" t="s">
        <v>557</v>
      </c>
      <c r="H1905" s="350" t="s">
        <v>120</v>
      </c>
      <c r="I1905" s="352" t="s">
        <v>558</v>
      </c>
      <c r="J1905" s="353" t="s">
        <v>554</v>
      </c>
      <c r="K1905" s="354" t="s">
        <v>420</v>
      </c>
      <c r="L1905" s="353">
        <v>11301888</v>
      </c>
      <c r="M1905" s="379">
        <v>44995</v>
      </c>
      <c r="N1905" s="70">
        <f t="shared" si="94"/>
        <v>3</v>
      </c>
      <c r="O1905" s="70">
        <f t="shared" si="95"/>
        <v>2</v>
      </c>
      <c r="P1905" s="135" t="str">
        <f t="shared" si="96"/>
        <v>Gastos_Gerais</v>
      </c>
    </row>
    <row r="1906" spans="1:16" ht="24" x14ac:dyDescent="0.2">
      <c r="A1906" s="363">
        <v>1903</v>
      </c>
      <c r="B1906" s="348">
        <v>44995</v>
      </c>
      <c r="C1906" s="623">
        <v>44958</v>
      </c>
      <c r="D1906" s="350" t="s">
        <v>107</v>
      </c>
      <c r="E1906" s="350" t="s">
        <v>294</v>
      </c>
      <c r="F1906" s="351">
        <v>47863</v>
      </c>
      <c r="G1906" s="350" t="s">
        <v>1174</v>
      </c>
      <c r="H1906" s="350" t="s">
        <v>130</v>
      </c>
      <c r="I1906" s="352" t="s">
        <v>759</v>
      </c>
      <c r="J1906" s="353" t="s">
        <v>554</v>
      </c>
      <c r="K1906" s="354" t="s">
        <v>420</v>
      </c>
      <c r="L1906" s="353">
        <v>35</v>
      </c>
      <c r="M1906" s="379">
        <v>44992</v>
      </c>
      <c r="N1906" s="70">
        <f t="shared" si="94"/>
        <v>3</v>
      </c>
      <c r="O1906" s="70">
        <f t="shared" si="95"/>
        <v>2</v>
      </c>
      <c r="P1906" s="135" t="str">
        <f t="shared" si="96"/>
        <v>Gastos_Gerais</v>
      </c>
    </row>
    <row r="1907" spans="1:16" ht="36" x14ac:dyDescent="0.2">
      <c r="A1907" s="363">
        <v>1904</v>
      </c>
      <c r="B1907" s="348">
        <v>44995</v>
      </c>
      <c r="C1907" s="623">
        <v>44986</v>
      </c>
      <c r="D1907" s="350" t="s">
        <v>107</v>
      </c>
      <c r="E1907" s="350" t="s">
        <v>352</v>
      </c>
      <c r="F1907" s="351">
        <v>6942.6</v>
      </c>
      <c r="G1907" s="350" t="s">
        <v>2461</v>
      </c>
      <c r="H1907" s="350" t="s">
        <v>122</v>
      </c>
      <c r="I1907" s="352" t="s">
        <v>1708</v>
      </c>
      <c r="J1907" s="353" t="s">
        <v>554</v>
      </c>
      <c r="K1907" s="354" t="s">
        <v>420</v>
      </c>
      <c r="L1907" s="353">
        <v>42</v>
      </c>
      <c r="M1907" s="379">
        <v>44992</v>
      </c>
      <c r="N1907" s="70">
        <f t="shared" si="94"/>
        <v>3</v>
      </c>
      <c r="O1907" s="70">
        <f t="shared" si="95"/>
        <v>3</v>
      </c>
      <c r="P1907" s="135" t="str">
        <f t="shared" si="96"/>
        <v>Gastos_Gerais</v>
      </c>
    </row>
    <row r="1908" spans="1:16" ht="24" x14ac:dyDescent="0.2">
      <c r="A1908" s="363">
        <v>1905</v>
      </c>
      <c r="B1908" s="348">
        <v>44995</v>
      </c>
      <c r="C1908" s="623">
        <v>44986</v>
      </c>
      <c r="D1908" s="350" t="s">
        <v>107</v>
      </c>
      <c r="E1908" s="350" t="s">
        <v>264</v>
      </c>
      <c r="F1908" s="351">
        <v>8925.15</v>
      </c>
      <c r="G1908" s="350" t="s">
        <v>2462</v>
      </c>
      <c r="H1908" s="350" t="s">
        <v>122</v>
      </c>
      <c r="I1908" s="352" t="s">
        <v>2085</v>
      </c>
      <c r="J1908" s="353" t="s">
        <v>554</v>
      </c>
      <c r="K1908" s="354" t="s">
        <v>420</v>
      </c>
      <c r="L1908" s="353">
        <v>1478</v>
      </c>
      <c r="M1908" s="379">
        <v>44992</v>
      </c>
      <c r="N1908" s="70">
        <f t="shared" si="94"/>
        <v>3</v>
      </c>
      <c r="O1908" s="70">
        <f t="shared" si="95"/>
        <v>3</v>
      </c>
      <c r="P1908" s="135" t="str">
        <f t="shared" si="96"/>
        <v>Gastos_Gerais</v>
      </c>
    </row>
    <row r="1909" spans="1:16" ht="24" x14ac:dyDescent="0.2">
      <c r="A1909" s="363">
        <v>1906</v>
      </c>
      <c r="B1909" s="348">
        <v>44995</v>
      </c>
      <c r="C1909" s="623">
        <v>44986</v>
      </c>
      <c r="D1909" s="350" t="s">
        <v>107</v>
      </c>
      <c r="E1909" s="350" t="s">
        <v>310</v>
      </c>
      <c r="F1909" s="351">
        <v>312</v>
      </c>
      <c r="G1909" s="350" t="s">
        <v>2463</v>
      </c>
      <c r="H1909" s="350" t="s">
        <v>125</v>
      </c>
      <c r="I1909" s="352" t="s">
        <v>2464</v>
      </c>
      <c r="J1909" s="353" t="s">
        <v>554</v>
      </c>
      <c r="K1909" s="354" t="s">
        <v>420</v>
      </c>
      <c r="L1909" s="353">
        <v>2965</v>
      </c>
      <c r="M1909" s="379">
        <v>44993</v>
      </c>
      <c r="N1909" s="70">
        <f t="shared" si="94"/>
        <v>3</v>
      </c>
      <c r="O1909" s="70">
        <f t="shared" si="95"/>
        <v>3</v>
      </c>
      <c r="P1909" s="135" t="str">
        <f t="shared" si="96"/>
        <v>Gastos_Gerais</v>
      </c>
    </row>
    <row r="1910" spans="1:16" ht="48" x14ac:dyDescent="0.2">
      <c r="A1910" s="363">
        <v>1907</v>
      </c>
      <c r="B1910" s="348">
        <v>44995</v>
      </c>
      <c r="C1910" s="623">
        <v>44958</v>
      </c>
      <c r="D1910" s="350" t="s">
        <v>96</v>
      </c>
      <c r="E1910" s="350" t="s">
        <v>191</v>
      </c>
      <c r="F1910" s="351">
        <v>38</v>
      </c>
      <c r="G1910" s="350" t="s">
        <v>797</v>
      </c>
      <c r="H1910" s="350" t="s">
        <v>119</v>
      </c>
      <c r="I1910" s="352" t="s">
        <v>485</v>
      </c>
      <c r="J1910" s="353" t="s">
        <v>554</v>
      </c>
      <c r="K1910" s="354" t="s">
        <v>554</v>
      </c>
      <c r="L1910" s="353">
        <v>19857</v>
      </c>
      <c r="M1910" s="379">
        <v>44995</v>
      </c>
      <c r="N1910" s="70">
        <f t="shared" si="94"/>
        <v>3</v>
      </c>
      <c r="O1910" s="70">
        <f t="shared" si="95"/>
        <v>2</v>
      </c>
      <c r="P1910" s="135" t="str">
        <f t="shared" si="96"/>
        <v>Gastos_com_Pessoal</v>
      </c>
    </row>
    <row r="1911" spans="1:16" ht="24" x14ac:dyDescent="0.2">
      <c r="A1911" s="363">
        <v>1908</v>
      </c>
      <c r="B1911" s="348">
        <v>44995</v>
      </c>
      <c r="C1911" s="623">
        <v>44986</v>
      </c>
      <c r="D1911" s="350" t="s">
        <v>107</v>
      </c>
      <c r="E1911" s="350" t="s">
        <v>334</v>
      </c>
      <c r="F1911" s="351">
        <v>180</v>
      </c>
      <c r="G1911" s="350" t="s">
        <v>2465</v>
      </c>
      <c r="H1911" s="350" t="s">
        <v>130</v>
      </c>
      <c r="I1911" s="352" t="s">
        <v>2466</v>
      </c>
      <c r="J1911" s="353" t="s">
        <v>577</v>
      </c>
      <c r="K1911" s="354" t="s">
        <v>578</v>
      </c>
      <c r="L1911" s="353">
        <v>165902928</v>
      </c>
      <c r="M1911" s="379">
        <v>44995</v>
      </c>
      <c r="N1911" s="70">
        <f t="shared" si="94"/>
        <v>3</v>
      </c>
      <c r="O1911" s="70">
        <f t="shared" si="95"/>
        <v>3</v>
      </c>
      <c r="P1911" s="135" t="str">
        <f t="shared" si="96"/>
        <v>Gastos_Gerais</v>
      </c>
    </row>
    <row r="1912" spans="1:16" ht="24" x14ac:dyDescent="0.2">
      <c r="A1912" s="363">
        <v>1909</v>
      </c>
      <c r="B1912" s="348">
        <v>44995</v>
      </c>
      <c r="C1912" s="623">
        <v>44986</v>
      </c>
      <c r="D1912" s="350" t="s">
        <v>107</v>
      </c>
      <c r="E1912" s="350" t="s">
        <v>334</v>
      </c>
      <c r="F1912" s="351">
        <v>180</v>
      </c>
      <c r="G1912" s="350" t="s">
        <v>2467</v>
      </c>
      <c r="H1912" s="350" t="s">
        <v>130</v>
      </c>
      <c r="I1912" s="352" t="s">
        <v>1540</v>
      </c>
      <c r="J1912" s="353" t="s">
        <v>577</v>
      </c>
      <c r="K1912" s="354" t="s">
        <v>578</v>
      </c>
      <c r="L1912" s="353">
        <v>165902928</v>
      </c>
      <c r="M1912" s="379">
        <v>44995</v>
      </c>
      <c r="N1912" s="70">
        <f t="shared" si="94"/>
        <v>3</v>
      </c>
      <c r="O1912" s="70">
        <f t="shared" si="95"/>
        <v>3</v>
      </c>
      <c r="P1912" s="135" t="str">
        <f t="shared" si="96"/>
        <v>Gastos_Gerais</v>
      </c>
    </row>
    <row r="1913" spans="1:16" ht="24" x14ac:dyDescent="0.2">
      <c r="A1913" s="363">
        <v>1910</v>
      </c>
      <c r="B1913" s="348">
        <v>44995</v>
      </c>
      <c r="C1913" s="623">
        <v>44986</v>
      </c>
      <c r="D1913" s="350" t="s">
        <v>107</v>
      </c>
      <c r="E1913" s="350" t="s">
        <v>334</v>
      </c>
      <c r="F1913" s="351">
        <v>180</v>
      </c>
      <c r="G1913" s="350" t="s">
        <v>2468</v>
      </c>
      <c r="H1913" s="350" t="s">
        <v>130</v>
      </c>
      <c r="I1913" s="352" t="s">
        <v>2469</v>
      </c>
      <c r="J1913" s="353" t="s">
        <v>577</v>
      </c>
      <c r="K1913" s="354" t="s">
        <v>578</v>
      </c>
      <c r="L1913" s="353">
        <v>165902928</v>
      </c>
      <c r="M1913" s="379">
        <v>44995</v>
      </c>
      <c r="N1913" s="70">
        <f t="shared" si="94"/>
        <v>3</v>
      </c>
      <c r="O1913" s="70">
        <f t="shared" si="95"/>
        <v>3</v>
      </c>
      <c r="P1913" s="135" t="str">
        <f t="shared" si="96"/>
        <v>Gastos_Gerais</v>
      </c>
    </row>
    <row r="1914" spans="1:16" ht="24" x14ac:dyDescent="0.2">
      <c r="A1914" s="363">
        <v>1911</v>
      </c>
      <c r="B1914" s="348">
        <v>44995</v>
      </c>
      <c r="C1914" s="623">
        <v>44986</v>
      </c>
      <c r="D1914" s="350" t="s">
        <v>107</v>
      </c>
      <c r="E1914" s="350" t="s">
        <v>334</v>
      </c>
      <c r="F1914" s="351">
        <v>10.8</v>
      </c>
      <c r="G1914" s="350" t="s">
        <v>2470</v>
      </c>
      <c r="H1914" s="350" t="s">
        <v>132</v>
      </c>
      <c r="I1914" s="352" t="s">
        <v>1872</v>
      </c>
      <c r="J1914" s="353" t="s">
        <v>577</v>
      </c>
      <c r="K1914" s="354" t="s">
        <v>578</v>
      </c>
      <c r="L1914" s="353">
        <v>165902928</v>
      </c>
      <c r="M1914" s="379">
        <v>44995</v>
      </c>
      <c r="N1914" s="70">
        <f t="shared" si="94"/>
        <v>3</v>
      </c>
      <c r="O1914" s="70">
        <f t="shared" si="95"/>
        <v>3</v>
      </c>
      <c r="P1914" s="135" t="str">
        <f t="shared" si="96"/>
        <v>Gastos_Gerais</v>
      </c>
    </row>
    <row r="1915" spans="1:16" ht="25.5" x14ac:dyDescent="0.2">
      <c r="A1915" s="363">
        <v>1912</v>
      </c>
      <c r="B1915" s="348">
        <v>44995</v>
      </c>
      <c r="C1915" s="623">
        <v>44986</v>
      </c>
      <c r="D1915" s="350" t="s">
        <v>96</v>
      </c>
      <c r="E1915" s="350" t="s">
        <v>183</v>
      </c>
      <c r="F1915" s="351">
        <v>897.65</v>
      </c>
      <c r="G1915" s="350" t="s">
        <v>2471</v>
      </c>
      <c r="H1915" s="350" t="s">
        <v>124</v>
      </c>
      <c r="I1915" s="352" t="s">
        <v>2472</v>
      </c>
      <c r="J1915" s="353" t="s">
        <v>577</v>
      </c>
      <c r="K1915" s="354" t="s">
        <v>578</v>
      </c>
      <c r="L1915" s="353">
        <v>165902928</v>
      </c>
      <c r="M1915" s="379">
        <v>44995</v>
      </c>
      <c r="N1915" s="70">
        <f t="shared" si="94"/>
        <v>3</v>
      </c>
      <c r="O1915" s="70">
        <f t="shared" si="95"/>
        <v>3</v>
      </c>
      <c r="P1915" s="135" t="str">
        <f t="shared" si="96"/>
        <v>Gastos_com_Pessoal</v>
      </c>
    </row>
    <row r="1916" spans="1:16" ht="25.5" x14ac:dyDescent="0.2">
      <c r="A1916" s="363">
        <v>1913</v>
      </c>
      <c r="B1916" s="348">
        <v>44995</v>
      </c>
      <c r="C1916" s="623">
        <v>44986</v>
      </c>
      <c r="D1916" s="350" t="s">
        <v>96</v>
      </c>
      <c r="E1916" s="350" t="s">
        <v>181</v>
      </c>
      <c r="F1916" s="351">
        <v>2509.3000000000002</v>
      </c>
      <c r="G1916" s="350" t="s">
        <v>2473</v>
      </c>
      <c r="H1916" s="350" t="s">
        <v>124</v>
      </c>
      <c r="I1916" s="352" t="s">
        <v>2472</v>
      </c>
      <c r="J1916" s="353" t="s">
        <v>577</v>
      </c>
      <c r="K1916" s="354" t="s">
        <v>578</v>
      </c>
      <c r="L1916" s="353">
        <v>165902928</v>
      </c>
      <c r="M1916" s="379">
        <v>44995</v>
      </c>
      <c r="N1916" s="70">
        <f t="shared" si="94"/>
        <v>3</v>
      </c>
      <c r="O1916" s="70">
        <f t="shared" si="95"/>
        <v>3</v>
      </c>
      <c r="P1916" s="135" t="str">
        <f t="shared" si="96"/>
        <v>Gastos_com_Pessoal</v>
      </c>
    </row>
    <row r="1917" spans="1:16" ht="25.5" x14ac:dyDescent="0.2">
      <c r="A1917" s="363">
        <v>1914</v>
      </c>
      <c r="B1917" s="348">
        <v>44995</v>
      </c>
      <c r="C1917" s="623">
        <v>44986</v>
      </c>
      <c r="D1917" s="350" t="s">
        <v>96</v>
      </c>
      <c r="E1917" s="350" t="s">
        <v>183</v>
      </c>
      <c r="F1917" s="351">
        <v>897.65</v>
      </c>
      <c r="G1917" s="350" t="s">
        <v>2474</v>
      </c>
      <c r="H1917" s="350" t="s">
        <v>123</v>
      </c>
      <c r="I1917" s="352" t="s">
        <v>2475</v>
      </c>
      <c r="J1917" s="353" t="s">
        <v>577</v>
      </c>
      <c r="K1917" s="354" t="s">
        <v>578</v>
      </c>
      <c r="L1917" s="353">
        <v>165902928</v>
      </c>
      <c r="M1917" s="379">
        <v>44995</v>
      </c>
      <c r="N1917" s="70">
        <f t="shared" si="94"/>
        <v>3</v>
      </c>
      <c r="O1917" s="70">
        <f t="shared" si="95"/>
        <v>3</v>
      </c>
      <c r="P1917" s="135" t="str">
        <f t="shared" si="96"/>
        <v>Gastos_com_Pessoal</v>
      </c>
    </row>
    <row r="1918" spans="1:16" ht="25.5" x14ac:dyDescent="0.2">
      <c r="A1918" s="363">
        <v>1915</v>
      </c>
      <c r="B1918" s="348">
        <v>44995</v>
      </c>
      <c r="C1918" s="623">
        <v>44986</v>
      </c>
      <c r="D1918" s="350" t="s">
        <v>96</v>
      </c>
      <c r="E1918" s="350" t="s">
        <v>181</v>
      </c>
      <c r="F1918" s="351">
        <v>2509.3000000000002</v>
      </c>
      <c r="G1918" s="350" t="s">
        <v>2476</v>
      </c>
      <c r="H1918" s="350" t="s">
        <v>123</v>
      </c>
      <c r="I1918" s="352" t="s">
        <v>2475</v>
      </c>
      <c r="J1918" s="353" t="s">
        <v>577</v>
      </c>
      <c r="K1918" s="354" t="s">
        <v>578</v>
      </c>
      <c r="L1918" s="353">
        <v>165902928</v>
      </c>
      <c r="M1918" s="379">
        <v>44995</v>
      </c>
      <c r="N1918" s="70">
        <f t="shared" si="94"/>
        <v>3</v>
      </c>
      <c r="O1918" s="70">
        <f t="shared" si="95"/>
        <v>3</v>
      </c>
      <c r="P1918" s="135" t="str">
        <f t="shared" si="96"/>
        <v>Gastos_com_Pessoal</v>
      </c>
    </row>
    <row r="1919" spans="1:16" ht="25.5" x14ac:dyDescent="0.2">
      <c r="A1919" s="363">
        <v>1916</v>
      </c>
      <c r="B1919" s="348">
        <v>44995</v>
      </c>
      <c r="C1919" s="623">
        <v>44986</v>
      </c>
      <c r="D1919" s="350" t="s">
        <v>96</v>
      </c>
      <c r="E1919" s="350" t="s">
        <v>183</v>
      </c>
      <c r="F1919" s="351">
        <v>952.74</v>
      </c>
      <c r="G1919" s="350" t="s">
        <v>2477</v>
      </c>
      <c r="H1919" s="350" t="s">
        <v>125</v>
      </c>
      <c r="I1919" s="352" t="s">
        <v>2478</v>
      </c>
      <c r="J1919" s="353" t="s">
        <v>577</v>
      </c>
      <c r="K1919" s="354" t="s">
        <v>578</v>
      </c>
      <c r="L1919" s="353">
        <v>165902928</v>
      </c>
      <c r="M1919" s="379">
        <v>44995</v>
      </c>
      <c r="N1919" s="70">
        <f t="shared" si="94"/>
        <v>3</v>
      </c>
      <c r="O1919" s="70">
        <f t="shared" si="95"/>
        <v>3</v>
      </c>
      <c r="P1919" s="135" t="str">
        <f t="shared" si="96"/>
        <v>Gastos_com_Pessoal</v>
      </c>
    </row>
    <row r="1920" spans="1:16" ht="25.5" x14ac:dyDescent="0.2">
      <c r="A1920" s="363">
        <v>1917</v>
      </c>
      <c r="B1920" s="348">
        <v>44995</v>
      </c>
      <c r="C1920" s="623">
        <v>44986</v>
      </c>
      <c r="D1920" s="350" t="s">
        <v>96</v>
      </c>
      <c r="E1920" s="350" t="s">
        <v>181</v>
      </c>
      <c r="F1920" s="351">
        <v>2636.9</v>
      </c>
      <c r="G1920" s="350" t="s">
        <v>2479</v>
      </c>
      <c r="H1920" s="350" t="s">
        <v>125</v>
      </c>
      <c r="I1920" s="352" t="s">
        <v>2478</v>
      </c>
      <c r="J1920" s="353" t="s">
        <v>577</v>
      </c>
      <c r="K1920" s="354" t="s">
        <v>578</v>
      </c>
      <c r="L1920" s="353">
        <v>165902928</v>
      </c>
      <c r="M1920" s="379">
        <v>44995</v>
      </c>
      <c r="N1920" s="70">
        <f t="shared" ref="N1920:N1983" si="97">IF(B1920=0,0,IF(YEAR(B1920)=$O$1,MONTH(B1920)-$N$1+1,(YEAR(B1920)-$O$1)*12-$N$1+1+MONTH(B1920)))</f>
        <v>3</v>
      </c>
      <c r="O1920" s="70">
        <f t="shared" ref="O1920:O1983" si="98">IF(C1920=0,0,IF(YEAR(C1920)=$O$1,MONTH(C1920)-$N$1+1,(YEAR(C1920)-$O$1)*12-$N$1+1+MONTH(C1920)))</f>
        <v>3</v>
      </c>
      <c r="P1920" s="135" t="str">
        <f t="shared" ref="P1920:P1983" si="99">SUBSTITUTE(D1920," ","_")</f>
        <v>Gastos_com_Pessoal</v>
      </c>
    </row>
    <row r="1921" spans="1:16" ht="25.5" x14ac:dyDescent="0.2">
      <c r="A1921" s="363">
        <v>1918</v>
      </c>
      <c r="B1921" s="348">
        <v>44995</v>
      </c>
      <c r="C1921" s="623">
        <v>44986</v>
      </c>
      <c r="D1921" s="350" t="s">
        <v>96</v>
      </c>
      <c r="E1921" s="350" t="s">
        <v>183</v>
      </c>
      <c r="F1921" s="351">
        <v>519.54</v>
      </c>
      <c r="G1921" s="350" t="s">
        <v>2480</v>
      </c>
      <c r="H1921" s="350" t="s">
        <v>121</v>
      </c>
      <c r="I1921" s="352" t="s">
        <v>2481</v>
      </c>
      <c r="J1921" s="353" t="s">
        <v>577</v>
      </c>
      <c r="K1921" s="354" t="s">
        <v>578</v>
      </c>
      <c r="L1921" s="353">
        <v>165902928</v>
      </c>
      <c r="M1921" s="379">
        <v>44995</v>
      </c>
      <c r="N1921" s="70">
        <f t="shared" si="97"/>
        <v>3</v>
      </c>
      <c r="O1921" s="70">
        <f t="shared" si="98"/>
        <v>3</v>
      </c>
      <c r="P1921" s="135" t="str">
        <f t="shared" si="99"/>
        <v>Gastos_com_Pessoal</v>
      </c>
    </row>
    <row r="1922" spans="1:16" ht="25.5" x14ac:dyDescent="0.2">
      <c r="A1922" s="363">
        <v>1919</v>
      </c>
      <c r="B1922" s="348">
        <v>44995</v>
      </c>
      <c r="C1922" s="623">
        <v>44986</v>
      </c>
      <c r="D1922" s="350" t="s">
        <v>96</v>
      </c>
      <c r="E1922" s="350" t="s">
        <v>181</v>
      </c>
      <c r="F1922" s="351">
        <v>1545.64</v>
      </c>
      <c r="G1922" s="350" t="s">
        <v>2482</v>
      </c>
      <c r="H1922" s="350" t="s">
        <v>121</v>
      </c>
      <c r="I1922" s="352" t="s">
        <v>2481</v>
      </c>
      <c r="J1922" s="353" t="s">
        <v>577</v>
      </c>
      <c r="K1922" s="354" t="s">
        <v>578</v>
      </c>
      <c r="L1922" s="353">
        <v>165902928</v>
      </c>
      <c r="M1922" s="379">
        <v>44995</v>
      </c>
      <c r="N1922" s="70">
        <f t="shared" si="97"/>
        <v>3</v>
      </c>
      <c r="O1922" s="70">
        <f t="shared" si="98"/>
        <v>3</v>
      </c>
      <c r="P1922" s="135" t="str">
        <f t="shared" si="99"/>
        <v>Gastos_com_Pessoal</v>
      </c>
    </row>
    <row r="1923" spans="1:16" ht="25.5" x14ac:dyDescent="0.2">
      <c r="A1923" s="363">
        <v>1920</v>
      </c>
      <c r="B1923" s="348">
        <v>44995</v>
      </c>
      <c r="C1923" s="623">
        <v>44986</v>
      </c>
      <c r="D1923" s="350" t="s">
        <v>96</v>
      </c>
      <c r="E1923" s="350" t="s">
        <v>183</v>
      </c>
      <c r="F1923" s="351">
        <v>618.72</v>
      </c>
      <c r="G1923" s="350" t="s">
        <v>2483</v>
      </c>
      <c r="H1923" s="350" t="s">
        <v>127</v>
      </c>
      <c r="I1923" s="352" t="s">
        <v>2484</v>
      </c>
      <c r="J1923" s="353" t="s">
        <v>577</v>
      </c>
      <c r="K1923" s="354" t="s">
        <v>578</v>
      </c>
      <c r="L1923" s="353">
        <v>165902928</v>
      </c>
      <c r="M1923" s="379">
        <v>44995</v>
      </c>
      <c r="N1923" s="70">
        <f t="shared" si="97"/>
        <v>3</v>
      </c>
      <c r="O1923" s="70">
        <f t="shared" si="98"/>
        <v>3</v>
      </c>
      <c r="P1923" s="135" t="str">
        <f t="shared" si="99"/>
        <v>Gastos_com_Pessoal</v>
      </c>
    </row>
    <row r="1924" spans="1:16" ht="25.5" x14ac:dyDescent="0.2">
      <c r="A1924" s="363">
        <v>1921</v>
      </c>
      <c r="B1924" s="348">
        <v>44995</v>
      </c>
      <c r="C1924" s="623">
        <v>44986</v>
      </c>
      <c r="D1924" s="350" t="s">
        <v>96</v>
      </c>
      <c r="E1924" s="350" t="s">
        <v>181</v>
      </c>
      <c r="F1924" s="351">
        <v>1841.75</v>
      </c>
      <c r="G1924" s="350" t="s">
        <v>2485</v>
      </c>
      <c r="H1924" s="350" t="s">
        <v>127</v>
      </c>
      <c r="I1924" s="352" t="s">
        <v>2484</v>
      </c>
      <c r="J1924" s="353" t="s">
        <v>577</v>
      </c>
      <c r="K1924" s="354" t="s">
        <v>578</v>
      </c>
      <c r="L1924" s="353">
        <v>165902928</v>
      </c>
      <c r="M1924" s="379">
        <v>44995</v>
      </c>
      <c r="N1924" s="70">
        <f t="shared" si="97"/>
        <v>3</v>
      </c>
      <c r="O1924" s="70">
        <f t="shared" si="98"/>
        <v>3</v>
      </c>
      <c r="P1924" s="135" t="str">
        <f t="shared" si="99"/>
        <v>Gastos_com_Pessoal</v>
      </c>
    </row>
    <row r="1925" spans="1:16" ht="25.5" x14ac:dyDescent="0.2">
      <c r="A1925" s="363">
        <v>1922</v>
      </c>
      <c r="B1925" s="348">
        <v>44995</v>
      </c>
      <c r="C1925" s="623">
        <v>44986</v>
      </c>
      <c r="D1925" s="350" t="s">
        <v>96</v>
      </c>
      <c r="E1925" s="350" t="s">
        <v>183</v>
      </c>
      <c r="F1925" s="351">
        <v>945.78</v>
      </c>
      <c r="G1925" s="350" t="s">
        <v>2486</v>
      </c>
      <c r="H1925" s="350" t="s">
        <v>127</v>
      </c>
      <c r="I1925" s="352" t="s">
        <v>2487</v>
      </c>
      <c r="J1925" s="353" t="s">
        <v>577</v>
      </c>
      <c r="K1925" s="354" t="s">
        <v>578</v>
      </c>
      <c r="L1925" s="353">
        <v>165902928</v>
      </c>
      <c r="M1925" s="379">
        <v>44995</v>
      </c>
      <c r="N1925" s="70">
        <f t="shared" si="97"/>
        <v>3</v>
      </c>
      <c r="O1925" s="70">
        <f t="shared" si="98"/>
        <v>3</v>
      </c>
      <c r="P1925" s="135" t="str">
        <f t="shared" si="99"/>
        <v>Gastos_com_Pessoal</v>
      </c>
    </row>
    <row r="1926" spans="1:16" ht="25.5" x14ac:dyDescent="0.2">
      <c r="A1926" s="363">
        <v>1923</v>
      </c>
      <c r="B1926" s="348">
        <v>44995</v>
      </c>
      <c r="C1926" s="623">
        <v>44986</v>
      </c>
      <c r="D1926" s="350" t="s">
        <v>96</v>
      </c>
      <c r="E1926" s="350" t="s">
        <v>181</v>
      </c>
      <c r="F1926" s="351">
        <v>2653.2</v>
      </c>
      <c r="G1926" s="350" t="s">
        <v>2488</v>
      </c>
      <c r="H1926" s="350" t="s">
        <v>127</v>
      </c>
      <c r="I1926" s="352" t="s">
        <v>2487</v>
      </c>
      <c r="J1926" s="353" t="s">
        <v>577</v>
      </c>
      <c r="K1926" s="354" t="s">
        <v>578</v>
      </c>
      <c r="L1926" s="353">
        <v>165902928</v>
      </c>
      <c r="M1926" s="379">
        <v>44995</v>
      </c>
      <c r="N1926" s="70">
        <f t="shared" si="97"/>
        <v>3</v>
      </c>
      <c r="O1926" s="70">
        <f t="shared" si="98"/>
        <v>3</v>
      </c>
      <c r="P1926" s="135" t="str">
        <f t="shared" si="99"/>
        <v>Gastos_com_Pessoal</v>
      </c>
    </row>
    <row r="1927" spans="1:16" ht="25.5" x14ac:dyDescent="0.2">
      <c r="A1927" s="363">
        <v>1924</v>
      </c>
      <c r="B1927" s="348">
        <v>44995</v>
      </c>
      <c r="C1927" s="623">
        <v>44986</v>
      </c>
      <c r="D1927" s="350" t="s">
        <v>96</v>
      </c>
      <c r="E1927" s="350" t="s">
        <v>183</v>
      </c>
      <c r="F1927" s="351">
        <v>904.76</v>
      </c>
      <c r="G1927" s="350" t="s">
        <v>2489</v>
      </c>
      <c r="H1927" s="350" t="s">
        <v>131</v>
      </c>
      <c r="I1927" s="352" t="s">
        <v>2490</v>
      </c>
      <c r="J1927" s="353" t="s">
        <v>577</v>
      </c>
      <c r="K1927" s="354" t="s">
        <v>578</v>
      </c>
      <c r="L1927" s="353">
        <v>165902928</v>
      </c>
      <c r="M1927" s="379">
        <v>44995</v>
      </c>
      <c r="N1927" s="70">
        <f t="shared" si="97"/>
        <v>3</v>
      </c>
      <c r="O1927" s="70">
        <f t="shared" si="98"/>
        <v>3</v>
      </c>
      <c r="P1927" s="135" t="str">
        <f t="shared" si="99"/>
        <v>Gastos_com_Pessoal</v>
      </c>
    </row>
    <row r="1928" spans="1:16" ht="25.5" x14ac:dyDescent="0.2">
      <c r="A1928" s="363">
        <v>1925</v>
      </c>
      <c r="B1928" s="348">
        <v>44995</v>
      </c>
      <c r="C1928" s="623">
        <v>44986</v>
      </c>
      <c r="D1928" s="350" t="s">
        <v>96</v>
      </c>
      <c r="E1928" s="350" t="s">
        <v>181</v>
      </c>
      <c r="F1928" s="351">
        <v>2526.19</v>
      </c>
      <c r="G1928" s="350" t="s">
        <v>2491</v>
      </c>
      <c r="H1928" s="350" t="s">
        <v>131</v>
      </c>
      <c r="I1928" s="352" t="s">
        <v>2490</v>
      </c>
      <c r="J1928" s="353" t="s">
        <v>577</v>
      </c>
      <c r="K1928" s="354" t="s">
        <v>578</v>
      </c>
      <c r="L1928" s="353">
        <v>165902928</v>
      </c>
      <c r="M1928" s="379">
        <v>44995</v>
      </c>
      <c r="N1928" s="70">
        <f t="shared" si="97"/>
        <v>3</v>
      </c>
      <c r="O1928" s="70">
        <f t="shared" si="98"/>
        <v>3</v>
      </c>
      <c r="P1928" s="135" t="str">
        <f t="shared" si="99"/>
        <v>Gastos_com_Pessoal</v>
      </c>
    </row>
    <row r="1929" spans="1:16" ht="25.5" x14ac:dyDescent="0.2">
      <c r="A1929" s="363">
        <v>1926</v>
      </c>
      <c r="B1929" s="348">
        <v>44995</v>
      </c>
      <c r="C1929" s="623">
        <v>44986</v>
      </c>
      <c r="D1929" s="350" t="s">
        <v>96</v>
      </c>
      <c r="E1929" s="350" t="s">
        <v>183</v>
      </c>
      <c r="F1929" s="351">
        <v>939.45</v>
      </c>
      <c r="G1929" s="350" t="s">
        <v>2492</v>
      </c>
      <c r="H1929" s="350" t="s">
        <v>128</v>
      </c>
      <c r="I1929" s="352" t="s">
        <v>2493</v>
      </c>
      <c r="J1929" s="353" t="s">
        <v>577</v>
      </c>
      <c r="K1929" s="354" t="s">
        <v>578</v>
      </c>
      <c r="L1929" s="353">
        <v>165902928</v>
      </c>
      <c r="M1929" s="379">
        <v>44995</v>
      </c>
      <c r="N1929" s="70">
        <f t="shared" si="97"/>
        <v>3</v>
      </c>
      <c r="O1929" s="70">
        <f t="shared" si="98"/>
        <v>3</v>
      </c>
      <c r="P1929" s="135" t="str">
        <f t="shared" si="99"/>
        <v>Gastos_com_Pessoal</v>
      </c>
    </row>
    <row r="1930" spans="1:16" ht="25.5" x14ac:dyDescent="0.2">
      <c r="A1930" s="363">
        <v>1927</v>
      </c>
      <c r="B1930" s="348">
        <v>44995</v>
      </c>
      <c r="C1930" s="623">
        <v>44986</v>
      </c>
      <c r="D1930" s="350" t="s">
        <v>96</v>
      </c>
      <c r="E1930" s="350" t="s">
        <v>181</v>
      </c>
      <c r="F1930" s="351">
        <v>2609.0100000000002</v>
      </c>
      <c r="G1930" s="350" t="s">
        <v>2494</v>
      </c>
      <c r="H1930" s="350" t="s">
        <v>128</v>
      </c>
      <c r="I1930" s="352" t="s">
        <v>2493</v>
      </c>
      <c r="J1930" s="353" t="s">
        <v>577</v>
      </c>
      <c r="K1930" s="354" t="s">
        <v>578</v>
      </c>
      <c r="L1930" s="353">
        <v>165902928</v>
      </c>
      <c r="M1930" s="379">
        <v>44995</v>
      </c>
      <c r="N1930" s="70">
        <f t="shared" si="97"/>
        <v>3</v>
      </c>
      <c r="O1930" s="70">
        <f t="shared" si="98"/>
        <v>3</v>
      </c>
      <c r="P1930" s="135" t="str">
        <f t="shared" si="99"/>
        <v>Gastos_com_Pessoal</v>
      </c>
    </row>
    <row r="1931" spans="1:16" ht="25.5" x14ac:dyDescent="0.2">
      <c r="A1931" s="363">
        <v>1928</v>
      </c>
      <c r="B1931" s="348">
        <v>44995</v>
      </c>
      <c r="C1931" s="623">
        <v>44986</v>
      </c>
      <c r="D1931" s="350" t="s">
        <v>96</v>
      </c>
      <c r="E1931" s="350" t="s">
        <v>183</v>
      </c>
      <c r="F1931" s="351">
        <v>892.47</v>
      </c>
      <c r="G1931" s="350" t="s">
        <v>2495</v>
      </c>
      <c r="H1931" s="350" t="s">
        <v>127</v>
      </c>
      <c r="I1931" s="352" t="s">
        <v>2496</v>
      </c>
      <c r="J1931" s="353" t="s">
        <v>577</v>
      </c>
      <c r="K1931" s="354" t="s">
        <v>578</v>
      </c>
      <c r="L1931" s="353">
        <v>165902928</v>
      </c>
      <c r="M1931" s="379">
        <v>44995</v>
      </c>
      <c r="N1931" s="70">
        <f t="shared" si="97"/>
        <v>3</v>
      </c>
      <c r="O1931" s="70">
        <f t="shared" si="98"/>
        <v>3</v>
      </c>
      <c r="P1931" s="135" t="str">
        <f t="shared" si="99"/>
        <v>Gastos_com_Pessoal</v>
      </c>
    </row>
    <row r="1932" spans="1:16" ht="25.5" x14ac:dyDescent="0.2">
      <c r="A1932" s="363">
        <v>1929</v>
      </c>
      <c r="B1932" s="348">
        <v>44995</v>
      </c>
      <c r="C1932" s="623">
        <v>44986</v>
      </c>
      <c r="D1932" s="350" t="s">
        <v>96</v>
      </c>
      <c r="E1932" s="350" t="s">
        <v>181</v>
      </c>
      <c r="F1932" s="351">
        <v>2525.25</v>
      </c>
      <c r="G1932" s="350" t="s">
        <v>2497</v>
      </c>
      <c r="H1932" s="350" t="s">
        <v>127</v>
      </c>
      <c r="I1932" s="352" t="s">
        <v>2496</v>
      </c>
      <c r="J1932" s="353" t="s">
        <v>577</v>
      </c>
      <c r="K1932" s="354" t="s">
        <v>578</v>
      </c>
      <c r="L1932" s="353">
        <v>165902928</v>
      </c>
      <c r="M1932" s="379">
        <v>44995</v>
      </c>
      <c r="N1932" s="70">
        <f t="shared" si="97"/>
        <v>3</v>
      </c>
      <c r="O1932" s="70">
        <f t="shared" si="98"/>
        <v>3</v>
      </c>
      <c r="P1932" s="135" t="str">
        <f t="shared" si="99"/>
        <v>Gastos_com_Pessoal</v>
      </c>
    </row>
    <row r="1933" spans="1:16" ht="24" x14ac:dyDescent="0.2">
      <c r="A1933" s="363">
        <v>1930</v>
      </c>
      <c r="B1933" s="355">
        <v>44995</v>
      </c>
      <c r="C1933" s="623">
        <v>44986</v>
      </c>
      <c r="D1933" s="350" t="s">
        <v>85</v>
      </c>
      <c r="E1933" s="350" t="s">
        <v>89</v>
      </c>
      <c r="F1933" s="351">
        <v>1500</v>
      </c>
      <c r="G1933" s="350" t="s">
        <v>2498</v>
      </c>
      <c r="H1933" s="350" t="s">
        <v>119</v>
      </c>
      <c r="I1933" s="352" t="s">
        <v>513</v>
      </c>
      <c r="J1933" s="353" t="s">
        <v>1198</v>
      </c>
      <c r="K1933" s="354" t="s">
        <v>634</v>
      </c>
      <c r="L1933" s="353" t="s">
        <v>515</v>
      </c>
      <c r="M1933" s="379">
        <v>44995</v>
      </c>
      <c r="N1933" s="70">
        <f t="shared" si="97"/>
        <v>3</v>
      </c>
      <c r="O1933" s="70">
        <f t="shared" si="98"/>
        <v>3</v>
      </c>
      <c r="P1933" s="135" t="str">
        <f t="shared" si="99"/>
        <v>Receitas</v>
      </c>
    </row>
    <row r="1934" spans="1:16" ht="24" x14ac:dyDescent="0.2">
      <c r="A1934" s="363">
        <v>1931</v>
      </c>
      <c r="B1934" s="355">
        <v>44995</v>
      </c>
      <c r="C1934" s="623">
        <v>44986</v>
      </c>
      <c r="D1934" s="350" t="s">
        <v>85</v>
      </c>
      <c r="E1934" s="350" t="s">
        <v>89</v>
      </c>
      <c r="F1934" s="351">
        <v>600</v>
      </c>
      <c r="G1934" s="350" t="s">
        <v>2499</v>
      </c>
      <c r="H1934" s="350" t="s">
        <v>119</v>
      </c>
      <c r="I1934" s="352" t="s">
        <v>513</v>
      </c>
      <c r="J1934" s="353" t="s">
        <v>1198</v>
      </c>
      <c r="K1934" s="354" t="s">
        <v>634</v>
      </c>
      <c r="L1934" s="353" t="s">
        <v>515</v>
      </c>
      <c r="M1934" s="379">
        <v>44995</v>
      </c>
      <c r="N1934" s="70">
        <f t="shared" si="97"/>
        <v>3</v>
      </c>
      <c r="O1934" s="70">
        <f t="shared" si="98"/>
        <v>3</v>
      </c>
      <c r="P1934" s="135" t="str">
        <f t="shared" si="99"/>
        <v>Receitas</v>
      </c>
    </row>
    <row r="1935" spans="1:16" ht="36" x14ac:dyDescent="0.2">
      <c r="A1935" s="363">
        <v>1932</v>
      </c>
      <c r="B1935" s="355">
        <v>44995</v>
      </c>
      <c r="C1935" s="623">
        <v>44986</v>
      </c>
      <c r="D1935" s="350" t="s">
        <v>85</v>
      </c>
      <c r="E1935" s="350" t="s">
        <v>89</v>
      </c>
      <c r="F1935" s="351">
        <v>600</v>
      </c>
      <c r="G1935" s="350" t="s">
        <v>2500</v>
      </c>
      <c r="H1935" s="350" t="s">
        <v>119</v>
      </c>
      <c r="I1935" s="352" t="s">
        <v>513</v>
      </c>
      <c r="J1935" s="353" t="s">
        <v>1198</v>
      </c>
      <c r="K1935" s="354" t="s">
        <v>634</v>
      </c>
      <c r="L1935" s="353" t="s">
        <v>515</v>
      </c>
      <c r="M1935" s="379">
        <v>44995</v>
      </c>
      <c r="N1935" s="70">
        <f t="shared" si="97"/>
        <v>3</v>
      </c>
      <c r="O1935" s="70">
        <f t="shared" si="98"/>
        <v>3</v>
      </c>
      <c r="P1935" s="135" t="str">
        <f t="shared" si="99"/>
        <v>Receitas</v>
      </c>
    </row>
    <row r="1936" spans="1:16" ht="24" x14ac:dyDescent="0.2">
      <c r="A1936" s="363">
        <v>1933</v>
      </c>
      <c r="B1936" s="355">
        <v>44995</v>
      </c>
      <c r="C1936" s="623">
        <v>44986</v>
      </c>
      <c r="D1936" s="350" t="s">
        <v>85</v>
      </c>
      <c r="E1936" s="350" t="s">
        <v>89</v>
      </c>
      <c r="F1936" s="351">
        <v>450</v>
      </c>
      <c r="G1936" s="350" t="s">
        <v>2501</v>
      </c>
      <c r="H1936" s="350" t="s">
        <v>119</v>
      </c>
      <c r="I1936" s="352" t="s">
        <v>513</v>
      </c>
      <c r="J1936" s="353" t="s">
        <v>1198</v>
      </c>
      <c r="K1936" s="354" t="s">
        <v>634</v>
      </c>
      <c r="L1936" s="353" t="s">
        <v>515</v>
      </c>
      <c r="M1936" s="379">
        <v>44995</v>
      </c>
      <c r="N1936" s="70">
        <f t="shared" si="97"/>
        <v>3</v>
      </c>
      <c r="O1936" s="70">
        <f t="shared" si="98"/>
        <v>3</v>
      </c>
      <c r="P1936" s="135" t="str">
        <f t="shared" si="99"/>
        <v>Receitas</v>
      </c>
    </row>
    <row r="1937" spans="1:16" ht="24" x14ac:dyDescent="0.2">
      <c r="A1937" s="363">
        <v>1934</v>
      </c>
      <c r="B1937" s="355">
        <v>44995</v>
      </c>
      <c r="C1937" s="623">
        <v>44986</v>
      </c>
      <c r="D1937" s="350" t="s">
        <v>85</v>
      </c>
      <c r="E1937" s="350" t="s">
        <v>89</v>
      </c>
      <c r="F1937" s="351">
        <v>600</v>
      </c>
      <c r="G1937" s="350" t="s">
        <v>2502</v>
      </c>
      <c r="H1937" s="350" t="s">
        <v>119</v>
      </c>
      <c r="I1937" s="352" t="s">
        <v>513</v>
      </c>
      <c r="J1937" s="353" t="s">
        <v>1198</v>
      </c>
      <c r="K1937" s="354" t="s">
        <v>634</v>
      </c>
      <c r="L1937" s="353" t="s">
        <v>515</v>
      </c>
      <c r="M1937" s="379">
        <v>44995</v>
      </c>
      <c r="N1937" s="70">
        <f t="shared" si="97"/>
        <v>3</v>
      </c>
      <c r="O1937" s="70">
        <f t="shared" si="98"/>
        <v>3</v>
      </c>
      <c r="P1937" s="135" t="str">
        <f t="shared" si="99"/>
        <v>Receitas</v>
      </c>
    </row>
    <row r="1938" spans="1:16" ht="24" x14ac:dyDescent="0.2">
      <c r="A1938" s="363">
        <v>1935</v>
      </c>
      <c r="B1938" s="348">
        <v>44998</v>
      </c>
      <c r="C1938" s="623">
        <v>44986</v>
      </c>
      <c r="D1938" s="350" t="s">
        <v>107</v>
      </c>
      <c r="E1938" s="350" t="s">
        <v>370</v>
      </c>
      <c r="F1938" s="351">
        <v>173.8</v>
      </c>
      <c r="G1938" s="350" t="s">
        <v>2503</v>
      </c>
      <c r="H1938" s="350" t="s">
        <v>132</v>
      </c>
      <c r="I1938" s="352" t="s">
        <v>2504</v>
      </c>
      <c r="J1938" s="353" t="s">
        <v>559</v>
      </c>
      <c r="K1938" s="354" t="s">
        <v>420</v>
      </c>
      <c r="L1938" s="353">
        <v>6140</v>
      </c>
      <c r="M1938" s="379">
        <v>44998</v>
      </c>
      <c r="N1938" s="70">
        <f t="shared" si="97"/>
        <v>3</v>
      </c>
      <c r="O1938" s="70">
        <f t="shared" si="98"/>
        <v>3</v>
      </c>
      <c r="P1938" s="135" t="str">
        <f t="shared" si="99"/>
        <v>Gastos_Gerais</v>
      </c>
    </row>
    <row r="1939" spans="1:16" ht="24" x14ac:dyDescent="0.2">
      <c r="A1939" s="363">
        <v>1936</v>
      </c>
      <c r="B1939" s="348">
        <v>44998</v>
      </c>
      <c r="C1939" s="623">
        <v>44986</v>
      </c>
      <c r="D1939" s="350" t="s">
        <v>107</v>
      </c>
      <c r="E1939" s="350" t="s">
        <v>334</v>
      </c>
      <c r="F1939" s="351">
        <v>340</v>
      </c>
      <c r="G1939" s="350" t="s">
        <v>2505</v>
      </c>
      <c r="H1939" s="350" t="s">
        <v>120</v>
      </c>
      <c r="I1939" s="352" t="s">
        <v>2506</v>
      </c>
      <c r="J1939" s="353" t="s">
        <v>559</v>
      </c>
      <c r="K1939" s="354" t="s">
        <v>420</v>
      </c>
      <c r="L1939" s="353">
        <v>7464</v>
      </c>
      <c r="M1939" s="379">
        <v>44995</v>
      </c>
      <c r="N1939" s="70">
        <f t="shared" si="97"/>
        <v>3</v>
      </c>
      <c r="O1939" s="70">
        <f t="shared" si="98"/>
        <v>3</v>
      </c>
      <c r="P1939" s="135" t="str">
        <f t="shared" si="99"/>
        <v>Gastos_Gerais</v>
      </c>
    </row>
    <row r="1940" spans="1:16" ht="24" x14ac:dyDescent="0.2">
      <c r="A1940" s="363">
        <v>1937</v>
      </c>
      <c r="B1940" s="348">
        <v>44998</v>
      </c>
      <c r="C1940" s="623">
        <v>44986</v>
      </c>
      <c r="D1940" s="350" t="s">
        <v>107</v>
      </c>
      <c r="E1940" s="350" t="s">
        <v>300</v>
      </c>
      <c r="F1940" s="351">
        <v>729.81</v>
      </c>
      <c r="G1940" s="350" t="s">
        <v>653</v>
      </c>
      <c r="H1940" s="350" t="s">
        <v>129</v>
      </c>
      <c r="I1940" s="352" t="s">
        <v>867</v>
      </c>
      <c r="J1940" s="353" t="s">
        <v>554</v>
      </c>
      <c r="K1940" s="354" t="s">
        <v>420</v>
      </c>
      <c r="L1940" s="353">
        <v>36072</v>
      </c>
      <c r="M1940" s="379">
        <v>44991</v>
      </c>
      <c r="N1940" s="70">
        <f t="shared" si="97"/>
        <v>3</v>
      </c>
      <c r="O1940" s="70">
        <f t="shared" si="98"/>
        <v>3</v>
      </c>
      <c r="P1940" s="135" t="str">
        <f t="shared" si="99"/>
        <v>Gastos_Gerais</v>
      </c>
    </row>
    <row r="1941" spans="1:16" ht="24" x14ac:dyDescent="0.2">
      <c r="A1941" s="363">
        <v>1938</v>
      </c>
      <c r="B1941" s="348">
        <v>44998</v>
      </c>
      <c r="C1941" s="623">
        <v>44986</v>
      </c>
      <c r="D1941" s="350" t="s">
        <v>107</v>
      </c>
      <c r="E1941" s="350" t="s">
        <v>262</v>
      </c>
      <c r="F1941" s="351">
        <v>2568.15</v>
      </c>
      <c r="G1941" s="350" t="s">
        <v>2507</v>
      </c>
      <c r="H1941" s="350" t="s">
        <v>123</v>
      </c>
      <c r="I1941" s="352" t="s">
        <v>2508</v>
      </c>
      <c r="J1941" s="353" t="s">
        <v>554</v>
      </c>
      <c r="K1941" s="354" t="s">
        <v>420</v>
      </c>
      <c r="L1941" s="353">
        <v>202318</v>
      </c>
      <c r="M1941" s="379">
        <v>44992</v>
      </c>
      <c r="N1941" s="70">
        <f t="shared" si="97"/>
        <v>3</v>
      </c>
      <c r="O1941" s="70">
        <f t="shared" si="98"/>
        <v>3</v>
      </c>
      <c r="P1941" s="135" t="str">
        <f t="shared" si="99"/>
        <v>Gastos_Gerais</v>
      </c>
    </row>
    <row r="1942" spans="1:16" ht="24" x14ac:dyDescent="0.2">
      <c r="A1942" s="363">
        <v>1939</v>
      </c>
      <c r="B1942" s="348">
        <v>44998</v>
      </c>
      <c r="C1942" s="623">
        <v>44958</v>
      </c>
      <c r="D1942" s="350" t="s">
        <v>107</v>
      </c>
      <c r="E1942" s="350" t="s">
        <v>328</v>
      </c>
      <c r="F1942" s="351">
        <v>436</v>
      </c>
      <c r="G1942" s="350" t="s">
        <v>2509</v>
      </c>
      <c r="H1942" s="350" t="s">
        <v>131</v>
      </c>
      <c r="I1942" s="352" t="s">
        <v>627</v>
      </c>
      <c r="J1942" s="353" t="s">
        <v>554</v>
      </c>
      <c r="K1942" s="354" t="s">
        <v>420</v>
      </c>
      <c r="L1942" s="353">
        <v>2023154</v>
      </c>
      <c r="M1942" s="379">
        <v>44971</v>
      </c>
      <c r="N1942" s="70">
        <f t="shared" si="97"/>
        <v>3</v>
      </c>
      <c r="O1942" s="70">
        <f t="shared" si="98"/>
        <v>2</v>
      </c>
      <c r="P1942" s="135" t="str">
        <f t="shared" si="99"/>
        <v>Gastos_Gerais</v>
      </c>
    </row>
    <row r="1943" spans="1:16" ht="24" x14ac:dyDescent="0.2">
      <c r="A1943" s="363">
        <v>1940</v>
      </c>
      <c r="B1943" s="348">
        <v>44998</v>
      </c>
      <c r="C1943" s="623">
        <v>44986</v>
      </c>
      <c r="D1943" s="350" t="s">
        <v>107</v>
      </c>
      <c r="E1943" s="350" t="s">
        <v>262</v>
      </c>
      <c r="F1943" s="351">
        <v>2567.17</v>
      </c>
      <c r="G1943" s="350" t="s">
        <v>2507</v>
      </c>
      <c r="H1943" s="350" t="s">
        <v>127</v>
      </c>
      <c r="I1943" s="352" t="s">
        <v>2508</v>
      </c>
      <c r="J1943" s="353" t="s">
        <v>554</v>
      </c>
      <c r="K1943" s="354" t="s">
        <v>420</v>
      </c>
      <c r="L1943" s="353">
        <v>202319</v>
      </c>
      <c r="M1943" s="379">
        <v>44992</v>
      </c>
      <c r="N1943" s="70">
        <f t="shared" si="97"/>
        <v>3</v>
      </c>
      <c r="O1943" s="70">
        <f t="shared" si="98"/>
        <v>3</v>
      </c>
      <c r="P1943" s="135" t="str">
        <f t="shared" si="99"/>
        <v>Gastos_Gerais</v>
      </c>
    </row>
    <row r="1944" spans="1:16" ht="24" x14ac:dyDescent="0.2">
      <c r="A1944" s="363">
        <v>1941</v>
      </c>
      <c r="B1944" s="348">
        <v>44998</v>
      </c>
      <c r="C1944" s="623">
        <v>44986</v>
      </c>
      <c r="D1944" s="350" t="s">
        <v>107</v>
      </c>
      <c r="E1944" s="350" t="s">
        <v>300</v>
      </c>
      <c r="F1944" s="351">
        <v>850.67</v>
      </c>
      <c r="G1944" s="350" t="s">
        <v>653</v>
      </c>
      <c r="H1944" s="350" t="s">
        <v>130</v>
      </c>
      <c r="I1944" s="352" t="s">
        <v>867</v>
      </c>
      <c r="J1944" s="353" t="s">
        <v>554</v>
      </c>
      <c r="K1944" s="354" t="s">
        <v>420</v>
      </c>
      <c r="L1944" s="353">
        <v>36071</v>
      </c>
      <c r="M1944" s="379">
        <v>44991</v>
      </c>
      <c r="N1944" s="70">
        <f t="shared" si="97"/>
        <v>3</v>
      </c>
      <c r="O1944" s="70">
        <f t="shared" si="98"/>
        <v>3</v>
      </c>
      <c r="P1944" s="135" t="str">
        <f t="shared" si="99"/>
        <v>Gastos_Gerais</v>
      </c>
    </row>
    <row r="1945" spans="1:16" ht="24" x14ac:dyDescent="0.2">
      <c r="A1945" s="363">
        <v>1942</v>
      </c>
      <c r="B1945" s="348">
        <v>44998</v>
      </c>
      <c r="C1945" s="623">
        <v>44958</v>
      </c>
      <c r="D1945" s="350" t="s">
        <v>107</v>
      </c>
      <c r="E1945" s="350" t="s">
        <v>328</v>
      </c>
      <c r="F1945" s="351">
        <v>391.45</v>
      </c>
      <c r="G1945" s="350" t="s">
        <v>2510</v>
      </c>
      <c r="H1945" s="350" t="s">
        <v>131</v>
      </c>
      <c r="I1945" s="352" t="s">
        <v>627</v>
      </c>
      <c r="J1945" s="353" t="s">
        <v>554</v>
      </c>
      <c r="K1945" s="354" t="s">
        <v>420</v>
      </c>
      <c r="L1945" s="353">
        <v>3816</v>
      </c>
      <c r="M1945" s="379">
        <v>44971</v>
      </c>
      <c r="N1945" s="70">
        <f t="shared" si="97"/>
        <v>3</v>
      </c>
      <c r="O1945" s="70">
        <f t="shared" si="98"/>
        <v>2</v>
      </c>
      <c r="P1945" s="135" t="str">
        <f t="shared" si="99"/>
        <v>Gastos_Gerais</v>
      </c>
    </row>
    <row r="1946" spans="1:16" ht="24" x14ac:dyDescent="0.2">
      <c r="A1946" s="363">
        <v>1943</v>
      </c>
      <c r="B1946" s="348">
        <v>44998</v>
      </c>
      <c r="C1946" s="623">
        <v>44986</v>
      </c>
      <c r="D1946" s="350" t="s">
        <v>107</v>
      </c>
      <c r="E1946" s="350" t="s">
        <v>262</v>
      </c>
      <c r="F1946" s="351">
        <v>880</v>
      </c>
      <c r="G1946" s="350" t="s">
        <v>2511</v>
      </c>
      <c r="H1946" s="350" t="s">
        <v>123</v>
      </c>
      <c r="I1946" s="352" t="s">
        <v>805</v>
      </c>
      <c r="J1946" s="353" t="s">
        <v>554</v>
      </c>
      <c r="K1946" s="354" t="s">
        <v>420</v>
      </c>
      <c r="L1946" s="353">
        <v>20472</v>
      </c>
      <c r="M1946" s="379">
        <v>44992</v>
      </c>
      <c r="N1946" s="70">
        <f t="shared" si="97"/>
        <v>3</v>
      </c>
      <c r="O1946" s="70">
        <f t="shared" si="98"/>
        <v>3</v>
      </c>
      <c r="P1946" s="135" t="str">
        <f t="shared" si="99"/>
        <v>Gastos_Gerais</v>
      </c>
    </row>
    <row r="1947" spans="1:16" ht="24" x14ac:dyDescent="0.2">
      <c r="A1947" s="363">
        <v>1944</v>
      </c>
      <c r="B1947" s="348">
        <v>44998</v>
      </c>
      <c r="C1947" s="623">
        <v>44986</v>
      </c>
      <c r="D1947" s="350" t="s">
        <v>107</v>
      </c>
      <c r="E1947" s="350" t="s">
        <v>262</v>
      </c>
      <c r="F1947" s="351">
        <v>2567.17</v>
      </c>
      <c r="G1947" s="350" t="s">
        <v>2507</v>
      </c>
      <c r="H1947" s="350" t="s">
        <v>129</v>
      </c>
      <c r="I1947" s="352" t="s">
        <v>2508</v>
      </c>
      <c r="J1947" s="353" t="s">
        <v>554</v>
      </c>
      <c r="K1947" s="354" t="s">
        <v>420</v>
      </c>
      <c r="L1947" s="353">
        <v>202319</v>
      </c>
      <c r="M1947" s="379">
        <v>44992</v>
      </c>
      <c r="N1947" s="70">
        <f t="shared" si="97"/>
        <v>3</v>
      </c>
      <c r="O1947" s="70">
        <f t="shared" si="98"/>
        <v>3</v>
      </c>
      <c r="P1947" s="135" t="str">
        <f t="shared" si="99"/>
        <v>Gastos_Gerais</v>
      </c>
    </row>
    <row r="1948" spans="1:16" ht="24" x14ac:dyDescent="0.2">
      <c r="A1948" s="363">
        <v>1945</v>
      </c>
      <c r="B1948" s="348">
        <v>44998</v>
      </c>
      <c r="C1948" s="623">
        <v>44986</v>
      </c>
      <c r="D1948" s="350" t="s">
        <v>107</v>
      </c>
      <c r="E1948" s="350" t="s">
        <v>300</v>
      </c>
      <c r="F1948" s="351">
        <v>1026.79</v>
      </c>
      <c r="G1948" s="350" t="s">
        <v>653</v>
      </c>
      <c r="H1948" s="350" t="s">
        <v>128</v>
      </c>
      <c r="I1948" s="352" t="s">
        <v>867</v>
      </c>
      <c r="J1948" s="353" t="s">
        <v>554</v>
      </c>
      <c r="K1948" s="354" t="s">
        <v>420</v>
      </c>
      <c r="L1948" s="353">
        <v>36070</v>
      </c>
      <c r="M1948" s="379">
        <v>44991</v>
      </c>
      <c r="N1948" s="70">
        <f t="shared" si="97"/>
        <v>3</v>
      </c>
      <c r="O1948" s="70">
        <f t="shared" si="98"/>
        <v>3</v>
      </c>
      <c r="P1948" s="135" t="str">
        <f t="shared" si="99"/>
        <v>Gastos_Gerais</v>
      </c>
    </row>
    <row r="1949" spans="1:16" ht="24" x14ac:dyDescent="0.2">
      <c r="A1949" s="363">
        <v>1946</v>
      </c>
      <c r="B1949" s="348">
        <v>44998</v>
      </c>
      <c r="C1949" s="623">
        <v>44986</v>
      </c>
      <c r="D1949" s="350" t="s">
        <v>107</v>
      </c>
      <c r="E1949" s="350" t="s">
        <v>334</v>
      </c>
      <c r="F1949" s="351">
        <v>40.4</v>
      </c>
      <c r="G1949" s="350" t="s">
        <v>2512</v>
      </c>
      <c r="H1949" s="350" t="s">
        <v>120</v>
      </c>
      <c r="I1949" s="352" t="s">
        <v>1475</v>
      </c>
      <c r="J1949" s="353" t="s">
        <v>577</v>
      </c>
      <c r="K1949" s="354" t="s">
        <v>578</v>
      </c>
      <c r="L1949" s="353">
        <v>166207384</v>
      </c>
      <c r="M1949" s="379">
        <v>44998</v>
      </c>
      <c r="N1949" s="70">
        <f t="shared" si="97"/>
        <v>3</v>
      </c>
      <c r="O1949" s="70">
        <f t="shared" si="98"/>
        <v>3</v>
      </c>
      <c r="P1949" s="135" t="str">
        <f t="shared" si="99"/>
        <v>Gastos_Gerais</v>
      </c>
    </row>
    <row r="1950" spans="1:16" ht="48" x14ac:dyDescent="0.2">
      <c r="A1950" s="363">
        <v>1947</v>
      </c>
      <c r="B1950" s="348">
        <v>44998</v>
      </c>
      <c r="C1950" s="623">
        <v>44986</v>
      </c>
      <c r="D1950" s="350" t="s">
        <v>107</v>
      </c>
      <c r="E1950" s="350" t="s">
        <v>334</v>
      </c>
      <c r="F1950" s="351">
        <v>60</v>
      </c>
      <c r="G1950" s="350" t="s">
        <v>2513</v>
      </c>
      <c r="H1950" s="350" t="s">
        <v>132</v>
      </c>
      <c r="I1950" s="352" t="s">
        <v>1872</v>
      </c>
      <c r="J1950" s="353" t="s">
        <v>577</v>
      </c>
      <c r="K1950" s="354" t="s">
        <v>578</v>
      </c>
      <c r="L1950" s="353">
        <v>166207384</v>
      </c>
      <c r="M1950" s="379">
        <v>44998</v>
      </c>
      <c r="N1950" s="70">
        <f t="shared" si="97"/>
        <v>3</v>
      </c>
      <c r="O1950" s="70">
        <f t="shared" si="98"/>
        <v>3</v>
      </c>
      <c r="P1950" s="135" t="str">
        <f t="shared" si="99"/>
        <v>Gastos_Gerais</v>
      </c>
    </row>
    <row r="1951" spans="1:16" ht="36" x14ac:dyDescent="0.2">
      <c r="A1951" s="363">
        <v>1948</v>
      </c>
      <c r="B1951" s="348">
        <v>44998</v>
      </c>
      <c r="C1951" s="623">
        <v>44986</v>
      </c>
      <c r="D1951" s="350" t="s">
        <v>107</v>
      </c>
      <c r="E1951" s="350" t="s">
        <v>334</v>
      </c>
      <c r="F1951" s="351">
        <v>60</v>
      </c>
      <c r="G1951" s="350" t="s">
        <v>2514</v>
      </c>
      <c r="H1951" s="350" t="s">
        <v>132</v>
      </c>
      <c r="I1951" s="352" t="s">
        <v>2515</v>
      </c>
      <c r="J1951" s="353" t="s">
        <v>577</v>
      </c>
      <c r="K1951" s="354" t="s">
        <v>578</v>
      </c>
      <c r="L1951" s="353">
        <v>166207384</v>
      </c>
      <c r="M1951" s="379">
        <v>44998</v>
      </c>
      <c r="N1951" s="70">
        <f t="shared" si="97"/>
        <v>3</v>
      </c>
      <c r="O1951" s="70">
        <f t="shared" si="98"/>
        <v>3</v>
      </c>
      <c r="P1951" s="135" t="str">
        <f t="shared" si="99"/>
        <v>Gastos_Gerais</v>
      </c>
    </row>
    <row r="1952" spans="1:16" ht="25.5" x14ac:dyDescent="0.2">
      <c r="A1952" s="363">
        <v>1949</v>
      </c>
      <c r="B1952" s="348">
        <v>44998</v>
      </c>
      <c r="C1952" s="623">
        <v>44986</v>
      </c>
      <c r="D1952" s="350" t="s">
        <v>96</v>
      </c>
      <c r="E1952" s="350" t="s">
        <v>179</v>
      </c>
      <c r="F1952" s="351">
        <v>182.44</v>
      </c>
      <c r="G1952" s="350" t="s">
        <v>595</v>
      </c>
      <c r="H1952" s="350" t="s">
        <v>122</v>
      </c>
      <c r="I1952" s="352" t="s">
        <v>2516</v>
      </c>
      <c r="J1952" s="353" t="s">
        <v>577</v>
      </c>
      <c r="K1952" s="354" t="s">
        <v>578</v>
      </c>
      <c r="L1952" s="353">
        <v>966156887</v>
      </c>
      <c r="M1952" s="379">
        <v>44998</v>
      </c>
      <c r="N1952" s="70">
        <f t="shared" si="97"/>
        <v>3</v>
      </c>
      <c r="O1952" s="70">
        <f t="shared" si="98"/>
        <v>3</v>
      </c>
      <c r="P1952" s="135" t="str">
        <f t="shared" si="99"/>
        <v>Gastos_com_Pessoal</v>
      </c>
    </row>
    <row r="1953" spans="1:16" ht="25.5" x14ac:dyDescent="0.2">
      <c r="A1953" s="363">
        <v>1950</v>
      </c>
      <c r="B1953" s="348">
        <v>44998</v>
      </c>
      <c r="C1953" s="623">
        <v>44986</v>
      </c>
      <c r="D1953" s="350" t="s">
        <v>96</v>
      </c>
      <c r="E1953" s="350" t="s">
        <v>181</v>
      </c>
      <c r="F1953" s="351">
        <v>3377.46</v>
      </c>
      <c r="G1953" s="350" t="s">
        <v>597</v>
      </c>
      <c r="H1953" s="350" t="s">
        <v>122</v>
      </c>
      <c r="I1953" s="352" t="s">
        <v>2516</v>
      </c>
      <c r="J1953" s="353" t="s">
        <v>577</v>
      </c>
      <c r="K1953" s="354" t="s">
        <v>578</v>
      </c>
      <c r="L1953" s="353">
        <v>966156887</v>
      </c>
      <c r="M1953" s="379">
        <v>44998</v>
      </c>
      <c r="N1953" s="70">
        <f t="shared" si="97"/>
        <v>3</v>
      </c>
      <c r="O1953" s="70">
        <f t="shared" si="98"/>
        <v>3</v>
      </c>
      <c r="P1953" s="135" t="str">
        <f t="shared" si="99"/>
        <v>Gastos_com_Pessoal</v>
      </c>
    </row>
    <row r="1954" spans="1:16" ht="25.5" x14ac:dyDescent="0.2">
      <c r="A1954" s="363">
        <v>1951</v>
      </c>
      <c r="B1954" s="348">
        <v>44998</v>
      </c>
      <c r="C1954" s="623">
        <v>44986</v>
      </c>
      <c r="D1954" s="350" t="s">
        <v>96</v>
      </c>
      <c r="E1954" s="350" t="s">
        <v>183</v>
      </c>
      <c r="F1954" s="351">
        <v>1125.81</v>
      </c>
      <c r="G1954" s="350" t="s">
        <v>598</v>
      </c>
      <c r="H1954" s="350" t="s">
        <v>122</v>
      </c>
      <c r="I1954" s="352" t="s">
        <v>2516</v>
      </c>
      <c r="J1954" s="353" t="s">
        <v>577</v>
      </c>
      <c r="K1954" s="354" t="s">
        <v>578</v>
      </c>
      <c r="L1954" s="353">
        <v>966156887</v>
      </c>
      <c r="M1954" s="379">
        <v>44998</v>
      </c>
      <c r="N1954" s="70">
        <f t="shared" si="97"/>
        <v>3</v>
      </c>
      <c r="O1954" s="70">
        <f t="shared" si="98"/>
        <v>3</v>
      </c>
      <c r="P1954" s="135" t="str">
        <f t="shared" si="99"/>
        <v>Gastos_com_Pessoal</v>
      </c>
    </row>
    <row r="1955" spans="1:16" ht="36" x14ac:dyDescent="0.2">
      <c r="A1955" s="363">
        <v>1952</v>
      </c>
      <c r="B1955" s="348">
        <v>44998</v>
      </c>
      <c r="C1955" s="623">
        <v>44986</v>
      </c>
      <c r="D1955" s="350" t="s">
        <v>96</v>
      </c>
      <c r="E1955" s="350" t="s">
        <v>185</v>
      </c>
      <c r="F1955" s="351">
        <v>3952.19</v>
      </c>
      <c r="G1955" s="350" t="s">
        <v>599</v>
      </c>
      <c r="H1955" s="350" t="s">
        <v>122</v>
      </c>
      <c r="I1955" s="352" t="s">
        <v>2516</v>
      </c>
      <c r="J1955" s="353" t="s">
        <v>577</v>
      </c>
      <c r="K1955" s="354" t="s">
        <v>578</v>
      </c>
      <c r="L1955" s="353">
        <v>966156887</v>
      </c>
      <c r="M1955" s="379">
        <v>44998</v>
      </c>
      <c r="N1955" s="70">
        <f t="shared" si="97"/>
        <v>3</v>
      </c>
      <c r="O1955" s="70">
        <f t="shared" si="98"/>
        <v>3</v>
      </c>
      <c r="P1955" s="135" t="str">
        <f t="shared" si="99"/>
        <v>Gastos_com_Pessoal</v>
      </c>
    </row>
    <row r="1956" spans="1:16" ht="25.5" x14ac:dyDescent="0.2">
      <c r="A1956" s="363">
        <v>1953</v>
      </c>
      <c r="B1956" s="348">
        <v>44998</v>
      </c>
      <c r="C1956" s="623">
        <v>44986</v>
      </c>
      <c r="D1956" s="350" t="s">
        <v>96</v>
      </c>
      <c r="E1956" s="350" t="s">
        <v>183</v>
      </c>
      <c r="F1956" s="351">
        <v>1129.1600000000001</v>
      </c>
      <c r="G1956" s="350" t="s">
        <v>2517</v>
      </c>
      <c r="H1956" s="350" t="s">
        <v>124</v>
      </c>
      <c r="I1956" s="352" t="s">
        <v>2518</v>
      </c>
      <c r="J1956" s="353" t="s">
        <v>577</v>
      </c>
      <c r="K1956" s="354" t="s">
        <v>578</v>
      </c>
      <c r="L1956" s="353">
        <v>966156887</v>
      </c>
      <c r="M1956" s="379">
        <v>44998</v>
      </c>
      <c r="N1956" s="70">
        <f t="shared" si="97"/>
        <v>3</v>
      </c>
      <c r="O1956" s="70">
        <f t="shared" si="98"/>
        <v>3</v>
      </c>
      <c r="P1956" s="135" t="str">
        <f t="shared" si="99"/>
        <v>Gastos_com_Pessoal</v>
      </c>
    </row>
    <row r="1957" spans="1:16" ht="25.5" x14ac:dyDescent="0.2">
      <c r="A1957" s="363">
        <v>1954</v>
      </c>
      <c r="B1957" s="348">
        <v>44998</v>
      </c>
      <c r="C1957" s="623">
        <v>44986</v>
      </c>
      <c r="D1957" s="350" t="s">
        <v>96</v>
      </c>
      <c r="E1957" s="350" t="s">
        <v>181</v>
      </c>
      <c r="F1957" s="351">
        <v>3092.76</v>
      </c>
      <c r="G1957" s="350" t="s">
        <v>2519</v>
      </c>
      <c r="H1957" s="350" t="s">
        <v>124</v>
      </c>
      <c r="I1957" s="352" t="s">
        <v>2518</v>
      </c>
      <c r="J1957" s="353" t="s">
        <v>577</v>
      </c>
      <c r="K1957" s="354" t="s">
        <v>578</v>
      </c>
      <c r="L1957" s="353">
        <v>966156887</v>
      </c>
      <c r="M1957" s="379">
        <v>44998</v>
      </c>
      <c r="N1957" s="70">
        <f t="shared" si="97"/>
        <v>3</v>
      </c>
      <c r="O1957" s="70">
        <f t="shared" si="98"/>
        <v>3</v>
      </c>
      <c r="P1957" s="135" t="str">
        <f t="shared" si="99"/>
        <v>Gastos_com_Pessoal</v>
      </c>
    </row>
    <row r="1958" spans="1:16" ht="25.5" x14ac:dyDescent="0.2">
      <c r="A1958" s="363">
        <v>1955</v>
      </c>
      <c r="B1958" s="355">
        <v>44998</v>
      </c>
      <c r="C1958" s="623">
        <v>44986</v>
      </c>
      <c r="D1958" s="350" t="s">
        <v>96</v>
      </c>
      <c r="E1958" s="350" t="s">
        <v>177</v>
      </c>
      <c r="F1958" s="351">
        <v>2350.37</v>
      </c>
      <c r="G1958" s="352" t="s">
        <v>604</v>
      </c>
      <c r="H1958" s="350" t="s">
        <v>124</v>
      </c>
      <c r="I1958" s="352" t="s">
        <v>2518</v>
      </c>
      <c r="J1958" s="353" t="s">
        <v>605</v>
      </c>
      <c r="K1958" s="354" t="s">
        <v>606</v>
      </c>
      <c r="L1958" s="353" t="s">
        <v>2520</v>
      </c>
      <c r="M1958" s="379">
        <v>44998</v>
      </c>
      <c r="N1958" s="70">
        <f t="shared" si="97"/>
        <v>3</v>
      </c>
      <c r="O1958" s="70">
        <f t="shared" si="98"/>
        <v>3</v>
      </c>
      <c r="P1958" s="135" t="str">
        <f t="shared" si="99"/>
        <v>Gastos_com_Pessoal</v>
      </c>
    </row>
    <row r="1959" spans="1:16" ht="84" x14ac:dyDescent="0.2">
      <c r="A1959" s="363">
        <v>1956</v>
      </c>
      <c r="B1959" s="355">
        <v>44998</v>
      </c>
      <c r="C1959" s="623">
        <v>44986</v>
      </c>
      <c r="D1959" s="350" t="s">
        <v>85</v>
      </c>
      <c r="E1959" s="350" t="s">
        <v>91</v>
      </c>
      <c r="F1959" s="351">
        <v>1.3</v>
      </c>
      <c r="G1959" s="350" t="s">
        <v>2521</v>
      </c>
      <c r="H1959" s="350" t="s">
        <v>119</v>
      </c>
      <c r="I1959" s="352" t="s">
        <v>513</v>
      </c>
      <c r="J1959" s="353" t="s">
        <v>1198</v>
      </c>
      <c r="K1959" s="354" t="s">
        <v>634</v>
      </c>
      <c r="L1959" s="353" t="s">
        <v>515</v>
      </c>
      <c r="M1959" s="379">
        <v>44995</v>
      </c>
      <c r="N1959" s="70">
        <f t="shared" si="97"/>
        <v>3</v>
      </c>
      <c r="O1959" s="70">
        <f t="shared" si="98"/>
        <v>3</v>
      </c>
      <c r="P1959" s="135" t="str">
        <f t="shared" si="99"/>
        <v>Receitas</v>
      </c>
    </row>
    <row r="1960" spans="1:16" x14ac:dyDescent="0.2">
      <c r="A1960" s="363">
        <v>1957</v>
      </c>
      <c r="B1960" s="348">
        <v>44999</v>
      </c>
      <c r="C1960" s="623">
        <v>44958</v>
      </c>
      <c r="D1960" s="350" t="s">
        <v>107</v>
      </c>
      <c r="E1960" s="350" t="s">
        <v>222</v>
      </c>
      <c r="F1960" s="351">
        <v>6173.27</v>
      </c>
      <c r="G1960" s="350" t="s">
        <v>557</v>
      </c>
      <c r="H1960" s="350" t="s">
        <v>123</v>
      </c>
      <c r="I1960" s="352" t="s">
        <v>558</v>
      </c>
      <c r="J1960" s="353" t="s">
        <v>554</v>
      </c>
      <c r="K1960" s="354" t="s">
        <v>420</v>
      </c>
      <c r="L1960" s="353">
        <v>10286772</v>
      </c>
      <c r="M1960" s="379">
        <v>44999</v>
      </c>
      <c r="N1960" s="70">
        <f t="shared" si="97"/>
        <v>3</v>
      </c>
      <c r="O1960" s="70">
        <f t="shared" si="98"/>
        <v>2</v>
      </c>
      <c r="P1960" s="135" t="str">
        <f t="shared" si="99"/>
        <v>Gastos_Gerais</v>
      </c>
    </row>
    <row r="1961" spans="1:16" ht="24" x14ac:dyDescent="0.2">
      <c r="A1961" s="363">
        <v>1958</v>
      </c>
      <c r="B1961" s="348">
        <v>44999</v>
      </c>
      <c r="C1961" s="623">
        <v>44986</v>
      </c>
      <c r="D1961" s="350" t="s">
        <v>107</v>
      </c>
      <c r="E1961" s="350" t="s">
        <v>310</v>
      </c>
      <c r="F1961" s="351">
        <v>197</v>
      </c>
      <c r="G1961" s="350" t="s">
        <v>2522</v>
      </c>
      <c r="H1961" s="350" t="s">
        <v>125</v>
      </c>
      <c r="I1961" s="352" t="s">
        <v>2523</v>
      </c>
      <c r="J1961" s="353" t="s">
        <v>554</v>
      </c>
      <c r="K1961" s="354" t="s">
        <v>420</v>
      </c>
      <c r="L1961" s="353">
        <v>11281</v>
      </c>
      <c r="M1961" s="379">
        <v>44993</v>
      </c>
      <c r="N1961" s="70">
        <f t="shared" si="97"/>
        <v>3</v>
      </c>
      <c r="O1961" s="70">
        <f t="shared" si="98"/>
        <v>3</v>
      </c>
      <c r="P1961" s="135" t="str">
        <f t="shared" si="99"/>
        <v>Gastos_Gerais</v>
      </c>
    </row>
    <row r="1962" spans="1:16" ht="24" x14ac:dyDescent="0.2">
      <c r="A1962" s="363">
        <v>1959</v>
      </c>
      <c r="B1962" s="348">
        <v>44999</v>
      </c>
      <c r="C1962" s="623">
        <v>44958</v>
      </c>
      <c r="D1962" s="350" t="s">
        <v>107</v>
      </c>
      <c r="E1962" s="350" t="s">
        <v>234</v>
      </c>
      <c r="F1962" s="351">
        <v>45124.65</v>
      </c>
      <c r="G1962" s="350" t="s">
        <v>497</v>
      </c>
      <c r="H1962" s="350" t="s">
        <v>120</v>
      </c>
      <c r="I1962" s="352" t="s">
        <v>947</v>
      </c>
      <c r="J1962" s="353" t="s">
        <v>554</v>
      </c>
      <c r="K1962" s="354" t="s">
        <v>420</v>
      </c>
      <c r="L1962" s="353">
        <v>202399</v>
      </c>
      <c r="M1962" s="379">
        <v>44986</v>
      </c>
      <c r="N1962" s="70">
        <f t="shared" si="97"/>
        <v>3</v>
      </c>
      <c r="O1962" s="70">
        <f t="shared" si="98"/>
        <v>2</v>
      </c>
      <c r="P1962" s="135" t="str">
        <f t="shared" si="99"/>
        <v>Gastos_Gerais</v>
      </c>
    </row>
    <row r="1963" spans="1:16" ht="24" x14ac:dyDescent="0.2">
      <c r="A1963" s="363">
        <v>1960</v>
      </c>
      <c r="B1963" s="348">
        <v>44999</v>
      </c>
      <c r="C1963" s="623">
        <v>44986</v>
      </c>
      <c r="D1963" s="350" t="s">
        <v>107</v>
      </c>
      <c r="E1963" s="350" t="s">
        <v>300</v>
      </c>
      <c r="F1963" s="351">
        <v>888.34</v>
      </c>
      <c r="G1963" s="350" t="s">
        <v>653</v>
      </c>
      <c r="H1963" s="350" t="s">
        <v>120</v>
      </c>
      <c r="I1963" s="352" t="s">
        <v>867</v>
      </c>
      <c r="J1963" s="353" t="s">
        <v>554</v>
      </c>
      <c r="K1963" s="354" t="s">
        <v>420</v>
      </c>
      <c r="L1963" s="353">
        <v>36158</v>
      </c>
      <c r="M1963" s="379">
        <v>44993</v>
      </c>
      <c r="N1963" s="70">
        <f t="shared" si="97"/>
        <v>3</v>
      </c>
      <c r="O1963" s="70">
        <f t="shared" si="98"/>
        <v>3</v>
      </c>
      <c r="P1963" s="135" t="str">
        <f t="shared" si="99"/>
        <v>Gastos_Gerais</v>
      </c>
    </row>
    <row r="1964" spans="1:16" ht="24" x14ac:dyDescent="0.2">
      <c r="A1964" s="363">
        <v>1961</v>
      </c>
      <c r="B1964" s="348">
        <v>44999</v>
      </c>
      <c r="C1964" s="623">
        <v>44958</v>
      </c>
      <c r="D1964" s="350" t="s">
        <v>107</v>
      </c>
      <c r="E1964" s="350" t="s">
        <v>300</v>
      </c>
      <c r="F1964" s="351">
        <v>1550.71</v>
      </c>
      <c r="G1964" s="350" t="s">
        <v>653</v>
      </c>
      <c r="H1964" s="350" t="s">
        <v>125</v>
      </c>
      <c r="I1964" s="352" t="s">
        <v>955</v>
      </c>
      <c r="J1964" s="353" t="s">
        <v>554</v>
      </c>
      <c r="K1964" s="354" t="s">
        <v>420</v>
      </c>
      <c r="L1964" s="353">
        <v>19178</v>
      </c>
      <c r="M1964" s="379">
        <v>44972</v>
      </c>
      <c r="N1964" s="70">
        <f t="shared" si="97"/>
        <v>3</v>
      </c>
      <c r="O1964" s="70">
        <f t="shared" si="98"/>
        <v>2</v>
      </c>
      <c r="P1964" s="135" t="str">
        <f t="shared" si="99"/>
        <v>Gastos_Gerais</v>
      </c>
    </row>
    <row r="1965" spans="1:16" x14ac:dyDescent="0.2">
      <c r="A1965" s="363">
        <v>1962</v>
      </c>
      <c r="B1965" s="348">
        <v>44999</v>
      </c>
      <c r="C1965" s="623">
        <v>44958</v>
      </c>
      <c r="D1965" s="350" t="s">
        <v>107</v>
      </c>
      <c r="E1965" s="350" t="s">
        <v>228</v>
      </c>
      <c r="F1965" s="351">
        <v>4592.78</v>
      </c>
      <c r="G1965" s="350" t="s">
        <v>956</v>
      </c>
      <c r="H1965" s="350" t="s">
        <v>119</v>
      </c>
      <c r="I1965" s="352" t="s">
        <v>506</v>
      </c>
      <c r="J1965" s="353" t="s">
        <v>554</v>
      </c>
      <c r="K1965" s="354" t="s">
        <v>555</v>
      </c>
      <c r="L1965" s="353" t="s">
        <v>2524</v>
      </c>
      <c r="M1965" s="379">
        <v>44999</v>
      </c>
      <c r="N1965" s="70">
        <f t="shared" si="97"/>
        <v>3</v>
      </c>
      <c r="O1965" s="70">
        <f t="shared" si="98"/>
        <v>2</v>
      </c>
      <c r="P1965" s="135" t="str">
        <f t="shared" si="99"/>
        <v>Gastos_Gerais</v>
      </c>
    </row>
    <row r="1966" spans="1:16" ht="36" x14ac:dyDescent="0.2">
      <c r="A1966" s="363">
        <v>1963</v>
      </c>
      <c r="B1966" s="348">
        <v>44999</v>
      </c>
      <c r="C1966" s="623">
        <v>44958</v>
      </c>
      <c r="D1966" s="350" t="s">
        <v>107</v>
      </c>
      <c r="E1966" s="350" t="s">
        <v>260</v>
      </c>
      <c r="F1966" s="351">
        <v>1107.54</v>
      </c>
      <c r="G1966" s="350" t="s">
        <v>775</v>
      </c>
      <c r="H1966" s="350" t="s">
        <v>120</v>
      </c>
      <c r="I1966" s="352" t="s">
        <v>776</v>
      </c>
      <c r="J1966" s="353" t="s">
        <v>554</v>
      </c>
      <c r="K1966" s="354" t="s">
        <v>420</v>
      </c>
      <c r="L1966" s="353" t="s">
        <v>2525</v>
      </c>
      <c r="M1966" s="379">
        <v>44994</v>
      </c>
      <c r="N1966" s="70">
        <f t="shared" si="97"/>
        <v>3</v>
      </c>
      <c r="O1966" s="70">
        <f t="shared" si="98"/>
        <v>2</v>
      </c>
      <c r="P1966" s="135" t="str">
        <f t="shared" si="99"/>
        <v>Gastos_Gerais</v>
      </c>
    </row>
    <row r="1967" spans="1:16" ht="48" x14ac:dyDescent="0.2">
      <c r="A1967" s="363">
        <v>1964</v>
      </c>
      <c r="B1967" s="348">
        <v>44999</v>
      </c>
      <c r="C1967" s="623">
        <v>44986</v>
      </c>
      <c r="D1967" s="350" t="s">
        <v>107</v>
      </c>
      <c r="E1967" s="350" t="s">
        <v>360</v>
      </c>
      <c r="F1967" s="351">
        <v>120</v>
      </c>
      <c r="G1967" s="350" t="s">
        <v>2526</v>
      </c>
      <c r="H1967" s="350" t="s">
        <v>122</v>
      </c>
      <c r="I1967" s="352" t="s">
        <v>2527</v>
      </c>
      <c r="J1967" s="353" t="s">
        <v>554</v>
      </c>
      <c r="K1967" s="354" t="s">
        <v>420</v>
      </c>
      <c r="L1967" s="353">
        <v>1205</v>
      </c>
      <c r="M1967" s="379">
        <v>44994</v>
      </c>
      <c r="N1967" s="70">
        <f t="shared" si="97"/>
        <v>3</v>
      </c>
      <c r="O1967" s="70">
        <f t="shared" si="98"/>
        <v>3</v>
      </c>
      <c r="P1967" s="135" t="str">
        <f t="shared" si="99"/>
        <v>Gastos_Gerais</v>
      </c>
    </row>
    <row r="1968" spans="1:16" x14ac:dyDescent="0.2">
      <c r="A1968" s="363">
        <v>1965</v>
      </c>
      <c r="B1968" s="348">
        <v>44999</v>
      </c>
      <c r="C1968" s="623">
        <v>44958</v>
      </c>
      <c r="D1968" s="350" t="s">
        <v>107</v>
      </c>
      <c r="E1968" s="350" t="s">
        <v>294</v>
      </c>
      <c r="F1968" s="351">
        <v>83386.78</v>
      </c>
      <c r="G1968" s="352" t="s">
        <v>756</v>
      </c>
      <c r="H1968" s="350" t="s">
        <v>125</v>
      </c>
      <c r="I1968" s="352" t="s">
        <v>1789</v>
      </c>
      <c r="J1968" s="353" t="s">
        <v>554</v>
      </c>
      <c r="K1968" s="354" t="s">
        <v>420</v>
      </c>
      <c r="L1968" s="353">
        <v>217</v>
      </c>
      <c r="M1968" s="379">
        <v>44987</v>
      </c>
      <c r="N1968" s="70">
        <f t="shared" si="97"/>
        <v>3</v>
      </c>
      <c r="O1968" s="70">
        <f t="shared" si="98"/>
        <v>2</v>
      </c>
      <c r="P1968" s="135" t="str">
        <f t="shared" si="99"/>
        <v>Gastos_Gerais</v>
      </c>
    </row>
    <row r="1969" spans="1:16" ht="36" x14ac:dyDescent="0.2">
      <c r="A1969" s="363">
        <v>1966</v>
      </c>
      <c r="B1969" s="348">
        <v>44999</v>
      </c>
      <c r="C1969" s="623">
        <v>44958</v>
      </c>
      <c r="D1969" s="350" t="s">
        <v>107</v>
      </c>
      <c r="E1969" s="350" t="s">
        <v>260</v>
      </c>
      <c r="F1969" s="351">
        <v>316.44</v>
      </c>
      <c r="G1969" s="350" t="s">
        <v>790</v>
      </c>
      <c r="H1969" s="350" t="s">
        <v>129</v>
      </c>
      <c r="I1969" s="352" t="s">
        <v>776</v>
      </c>
      <c r="J1969" s="353" t="s">
        <v>554</v>
      </c>
      <c r="K1969" s="354" t="s">
        <v>420</v>
      </c>
      <c r="L1969" s="353" t="s">
        <v>2528</v>
      </c>
      <c r="M1969" s="379">
        <v>44994</v>
      </c>
      <c r="N1969" s="70">
        <f t="shared" si="97"/>
        <v>3</v>
      </c>
      <c r="O1969" s="70">
        <f t="shared" si="98"/>
        <v>2</v>
      </c>
      <c r="P1969" s="135" t="str">
        <f t="shared" si="99"/>
        <v>Gastos_Gerais</v>
      </c>
    </row>
    <row r="1970" spans="1:16" ht="36" x14ac:dyDescent="0.2">
      <c r="A1970" s="363">
        <v>1967</v>
      </c>
      <c r="B1970" s="348">
        <v>44999</v>
      </c>
      <c r="C1970" s="623">
        <v>44958</v>
      </c>
      <c r="D1970" s="350" t="s">
        <v>107</v>
      </c>
      <c r="E1970" s="350" t="s">
        <v>260</v>
      </c>
      <c r="F1970" s="351">
        <v>360</v>
      </c>
      <c r="G1970" s="350" t="s">
        <v>786</v>
      </c>
      <c r="H1970" s="350" t="s">
        <v>124</v>
      </c>
      <c r="I1970" s="352" t="s">
        <v>776</v>
      </c>
      <c r="J1970" s="353" t="s">
        <v>554</v>
      </c>
      <c r="K1970" s="354" t="s">
        <v>420</v>
      </c>
      <c r="L1970" s="353" t="s">
        <v>2529</v>
      </c>
      <c r="M1970" s="379">
        <v>44998</v>
      </c>
      <c r="N1970" s="70">
        <f t="shared" si="97"/>
        <v>3</v>
      </c>
      <c r="O1970" s="70">
        <f t="shared" si="98"/>
        <v>2</v>
      </c>
      <c r="P1970" s="135" t="str">
        <f t="shared" si="99"/>
        <v>Gastos_Gerais</v>
      </c>
    </row>
    <row r="1971" spans="1:16" ht="36" x14ac:dyDescent="0.2">
      <c r="A1971" s="363">
        <v>1968</v>
      </c>
      <c r="B1971" s="348">
        <v>44999</v>
      </c>
      <c r="C1971" s="623">
        <v>44986</v>
      </c>
      <c r="D1971" s="350" t="s">
        <v>107</v>
      </c>
      <c r="E1971" s="350" t="s">
        <v>346</v>
      </c>
      <c r="F1971" s="351">
        <v>153191.78</v>
      </c>
      <c r="G1971" s="350" t="s">
        <v>2530</v>
      </c>
      <c r="H1971" s="350" t="s">
        <v>120</v>
      </c>
      <c r="I1971" s="352" t="s">
        <v>755</v>
      </c>
      <c r="J1971" s="353" t="s">
        <v>554</v>
      </c>
      <c r="K1971" s="354" t="s">
        <v>420</v>
      </c>
      <c r="L1971" s="353">
        <v>202318</v>
      </c>
      <c r="M1971" s="379">
        <v>44995</v>
      </c>
      <c r="N1971" s="70">
        <f t="shared" si="97"/>
        <v>3</v>
      </c>
      <c r="O1971" s="70">
        <f t="shared" si="98"/>
        <v>3</v>
      </c>
      <c r="P1971" s="135" t="str">
        <f t="shared" si="99"/>
        <v>Gastos_Gerais</v>
      </c>
    </row>
    <row r="1972" spans="1:16" ht="36" x14ac:dyDescent="0.2">
      <c r="A1972" s="363">
        <v>1969</v>
      </c>
      <c r="B1972" s="348">
        <v>44999</v>
      </c>
      <c r="C1972" s="623">
        <v>44958</v>
      </c>
      <c r="D1972" s="350" t="s">
        <v>107</v>
      </c>
      <c r="E1972" s="350" t="s">
        <v>260</v>
      </c>
      <c r="F1972" s="351">
        <v>474.66</v>
      </c>
      <c r="G1972" s="350" t="s">
        <v>784</v>
      </c>
      <c r="H1972" s="350" t="s">
        <v>128</v>
      </c>
      <c r="I1972" s="352" t="s">
        <v>776</v>
      </c>
      <c r="J1972" s="353" t="s">
        <v>554</v>
      </c>
      <c r="K1972" s="354" t="s">
        <v>420</v>
      </c>
      <c r="L1972" s="353" t="s">
        <v>2531</v>
      </c>
      <c r="M1972" s="379">
        <v>44994</v>
      </c>
      <c r="N1972" s="70">
        <f t="shared" si="97"/>
        <v>3</v>
      </c>
      <c r="O1972" s="70">
        <f t="shared" si="98"/>
        <v>2</v>
      </c>
      <c r="P1972" s="135" t="str">
        <f t="shared" si="99"/>
        <v>Gastos_Gerais</v>
      </c>
    </row>
    <row r="1973" spans="1:16" ht="36" x14ac:dyDescent="0.2">
      <c r="A1973" s="363">
        <v>1970</v>
      </c>
      <c r="B1973" s="348">
        <v>44999</v>
      </c>
      <c r="C1973" s="623">
        <v>44986</v>
      </c>
      <c r="D1973" s="350" t="s">
        <v>107</v>
      </c>
      <c r="E1973" s="350" t="s">
        <v>262</v>
      </c>
      <c r="F1973" s="351">
        <v>1102.1099999999999</v>
      </c>
      <c r="G1973" s="350" t="s">
        <v>2532</v>
      </c>
      <c r="H1973" s="350" t="s">
        <v>127</v>
      </c>
      <c r="I1973" s="352" t="s">
        <v>2533</v>
      </c>
      <c r="J1973" s="353" t="s">
        <v>559</v>
      </c>
      <c r="K1973" s="354" t="s">
        <v>420</v>
      </c>
      <c r="L1973" s="353">
        <v>14135</v>
      </c>
      <c r="M1973" s="379">
        <v>44991</v>
      </c>
      <c r="N1973" s="70">
        <f t="shared" si="97"/>
        <v>3</v>
      </c>
      <c r="O1973" s="70">
        <f t="shared" si="98"/>
        <v>3</v>
      </c>
      <c r="P1973" s="135" t="str">
        <f t="shared" si="99"/>
        <v>Gastos_Gerais</v>
      </c>
    </row>
    <row r="1974" spans="1:16" ht="36" x14ac:dyDescent="0.2">
      <c r="A1974" s="363">
        <v>1971</v>
      </c>
      <c r="B1974" s="348">
        <v>44999</v>
      </c>
      <c r="C1974" s="623">
        <v>44986</v>
      </c>
      <c r="D1974" s="350" t="s">
        <v>107</v>
      </c>
      <c r="E1974" s="350" t="s">
        <v>262</v>
      </c>
      <c r="F1974" s="351">
        <v>456</v>
      </c>
      <c r="G1974" s="350" t="s">
        <v>2534</v>
      </c>
      <c r="H1974" s="350" t="s">
        <v>127</v>
      </c>
      <c r="I1974" s="352" t="s">
        <v>2533</v>
      </c>
      <c r="J1974" s="353" t="s">
        <v>559</v>
      </c>
      <c r="K1974" s="354" t="s">
        <v>420</v>
      </c>
      <c r="L1974" s="353">
        <v>2023337</v>
      </c>
      <c r="M1974" s="379">
        <v>44992</v>
      </c>
      <c r="N1974" s="70">
        <f t="shared" si="97"/>
        <v>3</v>
      </c>
      <c r="O1974" s="70">
        <f t="shared" si="98"/>
        <v>3</v>
      </c>
      <c r="P1974" s="135" t="str">
        <f t="shared" si="99"/>
        <v>Gastos_Gerais</v>
      </c>
    </row>
    <row r="1975" spans="1:16" ht="24" x14ac:dyDescent="0.2">
      <c r="A1975" s="363">
        <v>1972</v>
      </c>
      <c r="B1975" s="348">
        <v>44999</v>
      </c>
      <c r="C1975" s="623">
        <v>44986</v>
      </c>
      <c r="D1975" s="350" t="s">
        <v>107</v>
      </c>
      <c r="E1975" s="350" t="s">
        <v>358</v>
      </c>
      <c r="F1975" s="351">
        <v>41.54</v>
      </c>
      <c r="G1975" s="350" t="s">
        <v>806</v>
      </c>
      <c r="H1975" s="350" t="s">
        <v>132</v>
      </c>
      <c r="I1975" s="352" t="s">
        <v>986</v>
      </c>
      <c r="J1975" s="353" t="s">
        <v>559</v>
      </c>
      <c r="K1975" s="354" t="s">
        <v>420</v>
      </c>
      <c r="L1975" s="353">
        <v>11645</v>
      </c>
      <c r="M1975" s="379">
        <v>44995</v>
      </c>
      <c r="N1975" s="70">
        <f t="shared" si="97"/>
        <v>3</v>
      </c>
      <c r="O1975" s="70">
        <f t="shared" si="98"/>
        <v>3</v>
      </c>
      <c r="P1975" s="135" t="str">
        <f t="shared" si="99"/>
        <v>Gastos_Gerais</v>
      </c>
    </row>
    <row r="1976" spans="1:16" ht="24" x14ac:dyDescent="0.2">
      <c r="A1976" s="363">
        <v>1973</v>
      </c>
      <c r="B1976" s="348">
        <v>44999</v>
      </c>
      <c r="C1976" s="623">
        <v>44986</v>
      </c>
      <c r="D1976" s="350" t="s">
        <v>107</v>
      </c>
      <c r="E1976" s="350" t="s">
        <v>310</v>
      </c>
      <c r="F1976" s="351">
        <v>35.9</v>
      </c>
      <c r="G1976" s="350" t="s">
        <v>2535</v>
      </c>
      <c r="H1976" s="350" t="s">
        <v>121</v>
      </c>
      <c r="I1976" s="352" t="s">
        <v>2536</v>
      </c>
      <c r="J1976" s="353" t="s">
        <v>559</v>
      </c>
      <c r="K1976" s="354" t="s">
        <v>420</v>
      </c>
      <c r="L1976" s="353">
        <v>10389</v>
      </c>
      <c r="M1976" s="379">
        <v>44999</v>
      </c>
      <c r="N1976" s="70">
        <f t="shared" si="97"/>
        <v>3</v>
      </c>
      <c r="O1976" s="70">
        <f t="shared" si="98"/>
        <v>3</v>
      </c>
      <c r="P1976" s="135" t="str">
        <f t="shared" si="99"/>
        <v>Gastos_Gerais</v>
      </c>
    </row>
    <row r="1977" spans="1:16" ht="36" x14ac:dyDescent="0.2">
      <c r="A1977" s="363">
        <v>1974</v>
      </c>
      <c r="B1977" s="348">
        <v>44999</v>
      </c>
      <c r="C1977" s="623">
        <v>44958</v>
      </c>
      <c r="D1977" s="350" t="s">
        <v>107</v>
      </c>
      <c r="E1977" s="350" t="s">
        <v>260</v>
      </c>
      <c r="F1977" s="351">
        <v>369.18</v>
      </c>
      <c r="G1977" s="350" t="s">
        <v>788</v>
      </c>
      <c r="H1977" s="350" t="s">
        <v>130</v>
      </c>
      <c r="I1977" s="352" t="s">
        <v>776</v>
      </c>
      <c r="J1977" s="353" t="s">
        <v>554</v>
      </c>
      <c r="K1977" s="354" t="s">
        <v>420</v>
      </c>
      <c r="L1977" s="353" t="s">
        <v>2537</v>
      </c>
      <c r="M1977" s="379">
        <v>44994</v>
      </c>
      <c r="N1977" s="70">
        <f t="shared" si="97"/>
        <v>3</v>
      </c>
      <c r="O1977" s="70">
        <f t="shared" si="98"/>
        <v>2</v>
      </c>
      <c r="P1977" s="135" t="str">
        <f t="shared" si="99"/>
        <v>Gastos_Gerais</v>
      </c>
    </row>
    <row r="1978" spans="1:16" ht="24" x14ac:dyDescent="0.2">
      <c r="A1978" s="363">
        <v>1975</v>
      </c>
      <c r="B1978" s="348">
        <v>44999</v>
      </c>
      <c r="C1978" s="623">
        <v>44958</v>
      </c>
      <c r="D1978" s="350" t="s">
        <v>107</v>
      </c>
      <c r="E1978" s="350" t="s">
        <v>300</v>
      </c>
      <c r="F1978" s="351">
        <v>2079.15</v>
      </c>
      <c r="G1978" s="350" t="s">
        <v>653</v>
      </c>
      <c r="H1978" s="350" t="s">
        <v>123</v>
      </c>
      <c r="I1978" s="352" t="s">
        <v>867</v>
      </c>
      <c r="J1978" s="353" t="s">
        <v>554</v>
      </c>
      <c r="K1978" s="354" t="s">
        <v>420</v>
      </c>
      <c r="L1978" s="353">
        <v>36077</v>
      </c>
      <c r="M1978" s="379">
        <v>44992</v>
      </c>
      <c r="N1978" s="70">
        <f t="shared" si="97"/>
        <v>3</v>
      </c>
      <c r="O1978" s="70">
        <f t="shared" si="98"/>
        <v>2</v>
      </c>
      <c r="P1978" s="135" t="str">
        <f t="shared" si="99"/>
        <v>Gastos_Gerais</v>
      </c>
    </row>
    <row r="1979" spans="1:16" ht="24" x14ac:dyDescent="0.2">
      <c r="A1979" s="363">
        <v>1976</v>
      </c>
      <c r="B1979" s="348">
        <v>44999</v>
      </c>
      <c r="C1979" s="623">
        <v>44986</v>
      </c>
      <c r="D1979" s="350" t="s">
        <v>107</v>
      </c>
      <c r="E1979" s="350" t="s">
        <v>260</v>
      </c>
      <c r="F1979" s="351">
        <v>720</v>
      </c>
      <c r="G1979" s="350" t="s">
        <v>2538</v>
      </c>
      <c r="H1979" s="350" t="s">
        <v>125</v>
      </c>
      <c r="I1979" s="352" t="s">
        <v>531</v>
      </c>
      <c r="J1979" s="353" t="s">
        <v>554</v>
      </c>
      <c r="K1979" s="354" t="s">
        <v>555</v>
      </c>
      <c r="L1979" s="353">
        <v>12792</v>
      </c>
      <c r="M1979" s="379">
        <v>44999</v>
      </c>
      <c r="N1979" s="70">
        <f t="shared" si="97"/>
        <v>3</v>
      </c>
      <c r="O1979" s="70">
        <f t="shared" si="98"/>
        <v>3</v>
      </c>
      <c r="P1979" s="135" t="str">
        <f t="shared" si="99"/>
        <v>Gastos_Gerais</v>
      </c>
    </row>
    <row r="1980" spans="1:16" ht="24" x14ac:dyDescent="0.2">
      <c r="A1980" s="363">
        <v>1977</v>
      </c>
      <c r="B1980" s="348">
        <v>44999</v>
      </c>
      <c r="C1980" s="623">
        <v>44958</v>
      </c>
      <c r="D1980" s="350" t="s">
        <v>107</v>
      </c>
      <c r="E1980" s="350" t="s">
        <v>300</v>
      </c>
      <c r="F1980" s="351">
        <v>2283.36</v>
      </c>
      <c r="G1980" s="350" t="s">
        <v>653</v>
      </c>
      <c r="H1980" s="350" t="s">
        <v>127</v>
      </c>
      <c r="I1980" s="352" t="s">
        <v>867</v>
      </c>
      <c r="J1980" s="353" t="s">
        <v>554</v>
      </c>
      <c r="K1980" s="354" t="s">
        <v>420</v>
      </c>
      <c r="L1980" s="353">
        <v>36078</v>
      </c>
      <c r="M1980" s="379">
        <v>44992</v>
      </c>
      <c r="N1980" s="70">
        <f t="shared" si="97"/>
        <v>3</v>
      </c>
      <c r="O1980" s="70">
        <f t="shared" si="98"/>
        <v>2</v>
      </c>
      <c r="P1980" s="135" t="str">
        <f t="shared" si="99"/>
        <v>Gastos_Gerais</v>
      </c>
    </row>
    <row r="1981" spans="1:16" ht="48" x14ac:dyDescent="0.2">
      <c r="A1981" s="363">
        <v>1978</v>
      </c>
      <c r="B1981" s="348">
        <v>44999</v>
      </c>
      <c r="C1981" s="623">
        <v>44958</v>
      </c>
      <c r="D1981" s="350" t="s">
        <v>107</v>
      </c>
      <c r="E1981" s="350" t="s">
        <v>230</v>
      </c>
      <c r="F1981" s="351">
        <v>215.92</v>
      </c>
      <c r="G1981" s="350" t="s">
        <v>560</v>
      </c>
      <c r="H1981" s="350" t="s">
        <v>119</v>
      </c>
      <c r="I1981" s="352" t="s">
        <v>561</v>
      </c>
      <c r="J1981" s="353" t="s">
        <v>554</v>
      </c>
      <c r="K1981" s="354" t="s">
        <v>555</v>
      </c>
      <c r="L1981" s="353" t="s">
        <v>2539</v>
      </c>
      <c r="M1981" s="379">
        <v>44999</v>
      </c>
      <c r="N1981" s="70">
        <f t="shared" si="97"/>
        <v>3</v>
      </c>
      <c r="O1981" s="70">
        <f t="shared" si="98"/>
        <v>2</v>
      </c>
      <c r="P1981" s="135" t="str">
        <f t="shared" si="99"/>
        <v>Gastos_Gerais</v>
      </c>
    </row>
    <row r="1982" spans="1:16" ht="36" x14ac:dyDescent="0.2">
      <c r="A1982" s="363">
        <v>1979</v>
      </c>
      <c r="B1982" s="348">
        <v>44999</v>
      </c>
      <c r="C1982" s="623">
        <v>44958</v>
      </c>
      <c r="D1982" s="350" t="s">
        <v>107</v>
      </c>
      <c r="E1982" s="350" t="s">
        <v>260</v>
      </c>
      <c r="F1982" s="351">
        <v>567.48</v>
      </c>
      <c r="G1982" s="350" t="s">
        <v>782</v>
      </c>
      <c r="H1982" s="350" t="s">
        <v>127</v>
      </c>
      <c r="I1982" s="352" t="s">
        <v>776</v>
      </c>
      <c r="J1982" s="353" t="s">
        <v>554</v>
      </c>
      <c r="K1982" s="354" t="s">
        <v>420</v>
      </c>
      <c r="L1982" s="353" t="s">
        <v>2540</v>
      </c>
      <c r="M1982" s="379">
        <v>44995</v>
      </c>
      <c r="N1982" s="70">
        <f t="shared" si="97"/>
        <v>3</v>
      </c>
      <c r="O1982" s="70">
        <f t="shared" si="98"/>
        <v>2</v>
      </c>
      <c r="P1982" s="135" t="str">
        <f t="shared" si="99"/>
        <v>Gastos_Gerais</v>
      </c>
    </row>
    <row r="1983" spans="1:16" ht="36" x14ac:dyDescent="0.2">
      <c r="A1983" s="363">
        <v>1980</v>
      </c>
      <c r="B1983" s="348">
        <v>44999</v>
      </c>
      <c r="C1983" s="623">
        <v>44958</v>
      </c>
      <c r="D1983" s="350" t="s">
        <v>107</v>
      </c>
      <c r="E1983" s="350" t="s">
        <v>260</v>
      </c>
      <c r="F1983" s="351">
        <v>316.44</v>
      </c>
      <c r="G1983" s="350" t="s">
        <v>792</v>
      </c>
      <c r="H1983" s="350" t="s">
        <v>123</v>
      </c>
      <c r="I1983" s="352" t="s">
        <v>776</v>
      </c>
      <c r="J1983" s="353" t="s">
        <v>554</v>
      </c>
      <c r="K1983" s="354" t="s">
        <v>420</v>
      </c>
      <c r="L1983" s="353" t="s">
        <v>2541</v>
      </c>
      <c r="M1983" s="379">
        <v>44995</v>
      </c>
      <c r="N1983" s="70">
        <f t="shared" si="97"/>
        <v>3</v>
      </c>
      <c r="O1983" s="70">
        <f t="shared" si="98"/>
        <v>2</v>
      </c>
      <c r="P1983" s="135" t="str">
        <f t="shared" si="99"/>
        <v>Gastos_Gerais</v>
      </c>
    </row>
    <row r="1984" spans="1:16" ht="24" x14ac:dyDescent="0.2">
      <c r="A1984" s="363">
        <v>1981</v>
      </c>
      <c r="B1984" s="348">
        <v>44999</v>
      </c>
      <c r="C1984" s="623">
        <v>44986</v>
      </c>
      <c r="D1984" s="350" t="s">
        <v>107</v>
      </c>
      <c r="E1984" s="350" t="s">
        <v>300</v>
      </c>
      <c r="F1984" s="351">
        <v>395.4</v>
      </c>
      <c r="G1984" s="350" t="s">
        <v>653</v>
      </c>
      <c r="H1984" s="350" t="s">
        <v>122</v>
      </c>
      <c r="I1984" s="352" t="s">
        <v>675</v>
      </c>
      <c r="J1984" s="353" t="s">
        <v>554</v>
      </c>
      <c r="K1984" s="354" t="s">
        <v>420</v>
      </c>
      <c r="L1984" s="353">
        <v>6298</v>
      </c>
      <c r="M1984" s="379">
        <v>44992</v>
      </c>
      <c r="N1984" s="70">
        <f t="shared" ref="N1984:N2047" si="100">IF(B1984=0,0,IF(YEAR(B1984)=$O$1,MONTH(B1984)-$N$1+1,(YEAR(B1984)-$O$1)*12-$N$1+1+MONTH(B1984)))</f>
        <v>3</v>
      </c>
      <c r="O1984" s="70">
        <f t="shared" ref="O1984:O2047" si="101">IF(C1984=0,0,IF(YEAR(C1984)=$O$1,MONTH(C1984)-$N$1+1,(YEAR(C1984)-$O$1)*12-$N$1+1+MONTH(C1984)))</f>
        <v>3</v>
      </c>
      <c r="P1984" s="135" t="str">
        <f t="shared" ref="P1984:P2047" si="102">SUBSTITUTE(D1984," ","_")</f>
        <v>Gastos_Gerais</v>
      </c>
    </row>
    <row r="1985" spans="1:16" ht="24" x14ac:dyDescent="0.2">
      <c r="A1985" s="363">
        <v>1982</v>
      </c>
      <c r="B1985" s="348">
        <v>44999</v>
      </c>
      <c r="C1985" s="623">
        <v>44986</v>
      </c>
      <c r="D1985" s="350" t="s">
        <v>107</v>
      </c>
      <c r="E1985" s="350" t="s">
        <v>334</v>
      </c>
      <c r="F1985" s="351">
        <v>120</v>
      </c>
      <c r="G1985" s="350" t="s">
        <v>1590</v>
      </c>
      <c r="H1985" s="350" t="s">
        <v>127</v>
      </c>
      <c r="I1985" s="352" t="s">
        <v>2136</v>
      </c>
      <c r="J1985" s="353" t="s">
        <v>577</v>
      </c>
      <c r="K1985" s="354" t="s">
        <v>578</v>
      </c>
      <c r="L1985" s="353">
        <v>166408548</v>
      </c>
      <c r="M1985" s="379">
        <v>44999</v>
      </c>
      <c r="N1985" s="70">
        <f t="shared" si="100"/>
        <v>3</v>
      </c>
      <c r="O1985" s="70">
        <f t="shared" si="101"/>
        <v>3</v>
      </c>
      <c r="P1985" s="135" t="str">
        <f t="shared" si="102"/>
        <v>Gastos_Gerais</v>
      </c>
    </row>
    <row r="1986" spans="1:16" ht="24" x14ac:dyDescent="0.2">
      <c r="A1986" s="363">
        <v>1983</v>
      </c>
      <c r="B1986" s="348">
        <v>44999</v>
      </c>
      <c r="C1986" s="623">
        <v>44986</v>
      </c>
      <c r="D1986" s="350" t="s">
        <v>107</v>
      </c>
      <c r="E1986" s="350" t="s">
        <v>334</v>
      </c>
      <c r="F1986" s="351">
        <v>120</v>
      </c>
      <c r="G1986" s="350" t="s">
        <v>2542</v>
      </c>
      <c r="H1986" s="350" t="s">
        <v>127</v>
      </c>
      <c r="I1986" s="352" t="s">
        <v>1584</v>
      </c>
      <c r="J1986" s="353" t="s">
        <v>577</v>
      </c>
      <c r="K1986" s="354" t="s">
        <v>578</v>
      </c>
      <c r="L1986" s="353">
        <v>166408548</v>
      </c>
      <c r="M1986" s="379">
        <v>44999</v>
      </c>
      <c r="N1986" s="70">
        <f t="shared" si="100"/>
        <v>3</v>
      </c>
      <c r="O1986" s="70">
        <f t="shared" si="101"/>
        <v>3</v>
      </c>
      <c r="P1986" s="135" t="str">
        <f t="shared" si="102"/>
        <v>Gastos_Gerais</v>
      </c>
    </row>
    <row r="1987" spans="1:16" ht="24" x14ac:dyDescent="0.2">
      <c r="A1987" s="363">
        <v>1984</v>
      </c>
      <c r="B1987" s="348">
        <v>44999</v>
      </c>
      <c r="C1987" s="623">
        <v>44986</v>
      </c>
      <c r="D1987" s="350" t="s">
        <v>107</v>
      </c>
      <c r="E1987" s="350" t="s">
        <v>334</v>
      </c>
      <c r="F1987" s="351">
        <v>120</v>
      </c>
      <c r="G1987" s="350" t="s">
        <v>2543</v>
      </c>
      <c r="H1987" s="350" t="s">
        <v>127</v>
      </c>
      <c r="I1987" s="352" t="s">
        <v>2544</v>
      </c>
      <c r="J1987" s="353" t="s">
        <v>577</v>
      </c>
      <c r="K1987" s="354" t="s">
        <v>578</v>
      </c>
      <c r="L1987" s="353">
        <v>166408548</v>
      </c>
      <c r="M1987" s="379">
        <v>44999</v>
      </c>
      <c r="N1987" s="70">
        <f t="shared" si="100"/>
        <v>3</v>
      </c>
      <c r="O1987" s="70">
        <f t="shared" si="101"/>
        <v>3</v>
      </c>
      <c r="P1987" s="135" t="str">
        <f t="shared" si="102"/>
        <v>Gastos_Gerais</v>
      </c>
    </row>
    <row r="1988" spans="1:16" ht="24" x14ac:dyDescent="0.2">
      <c r="A1988" s="363">
        <v>1985</v>
      </c>
      <c r="B1988" s="355">
        <v>44999</v>
      </c>
      <c r="C1988" s="623">
        <v>44986</v>
      </c>
      <c r="D1988" s="350" t="s">
        <v>85</v>
      </c>
      <c r="E1988" s="350" t="s">
        <v>89</v>
      </c>
      <c r="F1988" s="351">
        <v>450</v>
      </c>
      <c r="G1988" s="350" t="s">
        <v>2545</v>
      </c>
      <c r="H1988" s="350" t="s">
        <v>119</v>
      </c>
      <c r="I1988" s="352" t="s">
        <v>513</v>
      </c>
      <c r="J1988" s="353" t="s">
        <v>1198</v>
      </c>
      <c r="K1988" s="354" t="s">
        <v>634</v>
      </c>
      <c r="L1988" s="353" t="s">
        <v>515</v>
      </c>
      <c r="M1988" s="379">
        <v>44999</v>
      </c>
      <c r="N1988" s="70">
        <f t="shared" si="100"/>
        <v>3</v>
      </c>
      <c r="O1988" s="70">
        <f t="shared" si="101"/>
        <v>3</v>
      </c>
      <c r="P1988" s="135" t="str">
        <f t="shared" si="102"/>
        <v>Receitas</v>
      </c>
    </row>
    <row r="1989" spans="1:16" ht="36" x14ac:dyDescent="0.2">
      <c r="A1989" s="363">
        <v>1986</v>
      </c>
      <c r="B1989" s="348">
        <v>45000</v>
      </c>
      <c r="C1989" s="623">
        <v>44986</v>
      </c>
      <c r="D1989" s="350" t="s">
        <v>107</v>
      </c>
      <c r="E1989" s="350" t="s">
        <v>352</v>
      </c>
      <c r="F1989" s="351">
        <v>57757.63</v>
      </c>
      <c r="G1989" s="350" t="s">
        <v>1707</v>
      </c>
      <c r="H1989" s="350" t="s">
        <v>121</v>
      </c>
      <c r="I1989" s="352" t="s">
        <v>1708</v>
      </c>
      <c r="J1989" s="353" t="s">
        <v>559</v>
      </c>
      <c r="K1989" s="354" t="s">
        <v>420</v>
      </c>
      <c r="L1989" s="353">
        <v>202356</v>
      </c>
      <c r="M1989" s="379">
        <v>44999</v>
      </c>
      <c r="N1989" s="70">
        <f t="shared" si="100"/>
        <v>3</v>
      </c>
      <c r="O1989" s="70">
        <f t="shared" si="101"/>
        <v>3</v>
      </c>
      <c r="P1989" s="135" t="str">
        <f t="shared" si="102"/>
        <v>Gastos_Gerais</v>
      </c>
    </row>
    <row r="1990" spans="1:16" x14ac:dyDescent="0.2">
      <c r="A1990" s="363">
        <v>1987</v>
      </c>
      <c r="B1990" s="348">
        <v>45000</v>
      </c>
      <c r="C1990" s="623">
        <v>44958</v>
      </c>
      <c r="D1990" s="350" t="s">
        <v>107</v>
      </c>
      <c r="E1990" s="350" t="s">
        <v>222</v>
      </c>
      <c r="F1990" s="351">
        <v>89.64</v>
      </c>
      <c r="G1990" s="350" t="s">
        <v>557</v>
      </c>
      <c r="H1990" s="350" t="s">
        <v>124</v>
      </c>
      <c r="I1990" s="352" t="s">
        <v>558</v>
      </c>
      <c r="J1990" s="353" t="s">
        <v>554</v>
      </c>
      <c r="K1990" s="354" t="s">
        <v>420</v>
      </c>
      <c r="L1990" s="353">
        <v>9172336</v>
      </c>
      <c r="M1990" s="379">
        <v>44999</v>
      </c>
      <c r="N1990" s="70">
        <f t="shared" si="100"/>
        <v>3</v>
      </c>
      <c r="O1990" s="70">
        <f t="shared" si="101"/>
        <v>2</v>
      </c>
      <c r="P1990" s="135" t="str">
        <f t="shared" si="102"/>
        <v>Gastos_Gerais</v>
      </c>
    </row>
    <row r="1991" spans="1:16" x14ac:dyDescent="0.2">
      <c r="A1991" s="363">
        <v>1988</v>
      </c>
      <c r="B1991" s="348">
        <v>45000</v>
      </c>
      <c r="C1991" s="623">
        <v>44958</v>
      </c>
      <c r="D1991" s="350" t="s">
        <v>107</v>
      </c>
      <c r="E1991" s="350" t="s">
        <v>222</v>
      </c>
      <c r="F1991" s="351">
        <v>206.45</v>
      </c>
      <c r="G1991" s="350" t="s">
        <v>557</v>
      </c>
      <c r="H1991" s="350" t="s">
        <v>127</v>
      </c>
      <c r="I1991" s="352" t="s">
        <v>558</v>
      </c>
      <c r="J1991" s="353" t="s">
        <v>554</v>
      </c>
      <c r="K1991" s="354" t="s">
        <v>420</v>
      </c>
      <c r="L1991" s="353">
        <v>9172335</v>
      </c>
      <c r="M1991" s="379">
        <v>44999</v>
      </c>
      <c r="N1991" s="70">
        <f t="shared" si="100"/>
        <v>3</v>
      </c>
      <c r="O1991" s="70">
        <f t="shared" si="101"/>
        <v>2</v>
      </c>
      <c r="P1991" s="135" t="str">
        <f t="shared" si="102"/>
        <v>Gastos_Gerais</v>
      </c>
    </row>
    <row r="1992" spans="1:16" x14ac:dyDescent="0.2">
      <c r="A1992" s="363">
        <v>1989</v>
      </c>
      <c r="B1992" s="348">
        <v>45000</v>
      </c>
      <c r="C1992" s="623">
        <v>44986</v>
      </c>
      <c r="D1992" s="350" t="s">
        <v>107</v>
      </c>
      <c r="E1992" s="350" t="s">
        <v>310</v>
      </c>
      <c r="F1992" s="351">
        <v>1306</v>
      </c>
      <c r="G1992" s="350" t="s">
        <v>2546</v>
      </c>
      <c r="H1992" s="350" t="s">
        <v>130</v>
      </c>
      <c r="I1992" s="352" t="s">
        <v>2547</v>
      </c>
      <c r="J1992" s="353" t="s">
        <v>554</v>
      </c>
      <c r="K1992" s="354" t="s">
        <v>420</v>
      </c>
      <c r="L1992" s="353">
        <v>1133</v>
      </c>
      <c r="M1992" s="379">
        <v>44994</v>
      </c>
      <c r="N1992" s="70">
        <f t="shared" si="100"/>
        <v>3</v>
      </c>
      <c r="O1992" s="70">
        <f t="shared" si="101"/>
        <v>3</v>
      </c>
      <c r="P1992" s="135" t="str">
        <f t="shared" si="102"/>
        <v>Gastos_Gerais</v>
      </c>
    </row>
    <row r="1993" spans="1:16" ht="36" x14ac:dyDescent="0.2">
      <c r="A1993" s="363">
        <v>1990</v>
      </c>
      <c r="B1993" s="348">
        <v>45000</v>
      </c>
      <c r="C1993" s="623">
        <v>44986</v>
      </c>
      <c r="D1993" s="350" t="s">
        <v>107</v>
      </c>
      <c r="E1993" s="350" t="s">
        <v>254</v>
      </c>
      <c r="F1993" s="351">
        <v>772.44</v>
      </c>
      <c r="G1993" s="350" t="s">
        <v>2548</v>
      </c>
      <c r="H1993" s="350" t="s">
        <v>127</v>
      </c>
      <c r="I1993" s="352" t="s">
        <v>424</v>
      </c>
      <c r="J1993" s="353" t="s">
        <v>554</v>
      </c>
      <c r="K1993" s="354" t="s">
        <v>420</v>
      </c>
      <c r="L1993" s="353">
        <v>202310</v>
      </c>
      <c r="M1993" s="379">
        <v>44998</v>
      </c>
      <c r="N1993" s="70">
        <f t="shared" si="100"/>
        <v>3</v>
      </c>
      <c r="O1993" s="70">
        <f t="shared" si="101"/>
        <v>3</v>
      </c>
      <c r="P1993" s="135" t="str">
        <f t="shared" si="102"/>
        <v>Gastos_Gerais</v>
      </c>
    </row>
    <row r="1994" spans="1:16" ht="24" x14ac:dyDescent="0.2">
      <c r="A1994" s="363">
        <v>1991</v>
      </c>
      <c r="B1994" s="348">
        <v>45000</v>
      </c>
      <c r="C1994" s="623">
        <v>44958</v>
      </c>
      <c r="D1994" s="350" t="s">
        <v>107</v>
      </c>
      <c r="E1994" s="350" t="s">
        <v>370</v>
      </c>
      <c r="F1994" s="351">
        <v>999</v>
      </c>
      <c r="G1994" s="350" t="s">
        <v>2549</v>
      </c>
      <c r="H1994" s="350" t="s">
        <v>123</v>
      </c>
      <c r="I1994" s="352" t="s">
        <v>2550</v>
      </c>
      <c r="J1994" s="353" t="s">
        <v>554</v>
      </c>
      <c r="K1994" s="354" t="s">
        <v>420</v>
      </c>
      <c r="L1994" s="353">
        <v>1061</v>
      </c>
      <c r="M1994" s="379">
        <v>44971</v>
      </c>
      <c r="N1994" s="70">
        <f t="shared" si="100"/>
        <v>3</v>
      </c>
      <c r="O1994" s="70">
        <f t="shared" si="101"/>
        <v>2</v>
      </c>
      <c r="P1994" s="135" t="str">
        <f t="shared" si="102"/>
        <v>Gastos_Gerais</v>
      </c>
    </row>
    <row r="1995" spans="1:16" ht="24" x14ac:dyDescent="0.2">
      <c r="A1995" s="363">
        <v>1992</v>
      </c>
      <c r="B1995" s="348">
        <v>45000</v>
      </c>
      <c r="C1995" s="623">
        <v>44958</v>
      </c>
      <c r="D1995" s="350" t="s">
        <v>107</v>
      </c>
      <c r="E1995" s="350" t="s">
        <v>370</v>
      </c>
      <c r="F1995" s="351">
        <v>759.6</v>
      </c>
      <c r="G1995" s="350" t="s">
        <v>2551</v>
      </c>
      <c r="H1995" s="350" t="s">
        <v>121</v>
      </c>
      <c r="I1995" s="352" t="s">
        <v>2550</v>
      </c>
      <c r="J1995" s="353" t="s">
        <v>554</v>
      </c>
      <c r="K1995" s="354" t="s">
        <v>420</v>
      </c>
      <c r="L1995" s="353">
        <v>1060</v>
      </c>
      <c r="M1995" s="379">
        <v>44971</v>
      </c>
      <c r="N1995" s="70">
        <f t="shared" si="100"/>
        <v>3</v>
      </c>
      <c r="O1995" s="70">
        <f t="shared" si="101"/>
        <v>2</v>
      </c>
      <c r="P1995" s="135" t="str">
        <f t="shared" si="102"/>
        <v>Gastos_Gerais</v>
      </c>
    </row>
    <row r="1996" spans="1:16" ht="24" x14ac:dyDescent="0.2">
      <c r="A1996" s="363">
        <v>1993</v>
      </c>
      <c r="B1996" s="348">
        <v>45000</v>
      </c>
      <c r="C1996" s="623">
        <v>44986</v>
      </c>
      <c r="D1996" s="350" t="s">
        <v>107</v>
      </c>
      <c r="E1996" s="350" t="s">
        <v>310</v>
      </c>
      <c r="F1996" s="351">
        <v>3795</v>
      </c>
      <c r="G1996" s="350" t="s">
        <v>2552</v>
      </c>
      <c r="H1996" s="350" t="s">
        <v>125</v>
      </c>
      <c r="I1996" s="352" t="s">
        <v>2553</v>
      </c>
      <c r="J1996" s="353" t="s">
        <v>554</v>
      </c>
      <c r="K1996" s="354" t="s">
        <v>420</v>
      </c>
      <c r="L1996" s="353">
        <v>8420</v>
      </c>
      <c r="M1996" s="379">
        <v>44993</v>
      </c>
      <c r="N1996" s="70">
        <f t="shared" si="100"/>
        <v>3</v>
      </c>
      <c r="O1996" s="70">
        <f t="shared" si="101"/>
        <v>3</v>
      </c>
      <c r="P1996" s="135" t="str">
        <f t="shared" si="102"/>
        <v>Gastos_Gerais</v>
      </c>
    </row>
    <row r="1997" spans="1:16" ht="24" x14ac:dyDescent="0.2">
      <c r="A1997" s="363">
        <v>1994</v>
      </c>
      <c r="B1997" s="348">
        <v>45000</v>
      </c>
      <c r="C1997" s="623">
        <v>44986</v>
      </c>
      <c r="D1997" s="350" t="s">
        <v>107</v>
      </c>
      <c r="E1997" s="350" t="s">
        <v>250</v>
      </c>
      <c r="F1997" s="351">
        <v>1550</v>
      </c>
      <c r="G1997" s="350" t="s">
        <v>951</v>
      </c>
      <c r="H1997" s="350" t="s">
        <v>119</v>
      </c>
      <c r="I1997" s="352" t="s">
        <v>952</v>
      </c>
      <c r="J1997" s="353" t="s">
        <v>554</v>
      </c>
      <c r="K1997" s="354" t="s">
        <v>420</v>
      </c>
      <c r="L1997" s="353">
        <v>546177</v>
      </c>
      <c r="M1997" s="379">
        <v>44992</v>
      </c>
      <c r="N1997" s="70">
        <f t="shared" si="100"/>
        <v>3</v>
      </c>
      <c r="O1997" s="70">
        <f t="shared" si="101"/>
        <v>3</v>
      </c>
      <c r="P1997" s="135" t="str">
        <f t="shared" si="102"/>
        <v>Gastos_Gerais</v>
      </c>
    </row>
    <row r="1998" spans="1:16" ht="24" x14ac:dyDescent="0.2">
      <c r="A1998" s="363">
        <v>1995</v>
      </c>
      <c r="B1998" s="348">
        <v>45000</v>
      </c>
      <c r="C1998" s="623">
        <v>44958</v>
      </c>
      <c r="D1998" s="350" t="s">
        <v>107</v>
      </c>
      <c r="E1998" s="350" t="s">
        <v>260</v>
      </c>
      <c r="F1998" s="351">
        <v>900</v>
      </c>
      <c r="G1998" s="350" t="s">
        <v>984</v>
      </c>
      <c r="H1998" s="350" t="s">
        <v>121</v>
      </c>
      <c r="I1998" s="352" t="s">
        <v>985</v>
      </c>
      <c r="J1998" s="353" t="s">
        <v>554</v>
      </c>
      <c r="K1998" s="354" t="s">
        <v>420</v>
      </c>
      <c r="L1998" s="353">
        <v>202381</v>
      </c>
      <c r="M1998" s="379">
        <v>44998</v>
      </c>
      <c r="N1998" s="70">
        <f t="shared" si="100"/>
        <v>3</v>
      </c>
      <c r="O1998" s="70">
        <f t="shared" si="101"/>
        <v>2</v>
      </c>
      <c r="P1998" s="135" t="str">
        <f t="shared" si="102"/>
        <v>Gastos_Gerais</v>
      </c>
    </row>
    <row r="1999" spans="1:16" ht="24" x14ac:dyDescent="0.2">
      <c r="A1999" s="363">
        <v>1996</v>
      </c>
      <c r="B1999" s="348">
        <v>45000</v>
      </c>
      <c r="C1999" s="623">
        <v>44986</v>
      </c>
      <c r="D1999" s="350" t="s">
        <v>107</v>
      </c>
      <c r="E1999" s="350" t="s">
        <v>310</v>
      </c>
      <c r="F1999" s="351">
        <v>320.2</v>
      </c>
      <c r="G1999" s="350" t="s">
        <v>2554</v>
      </c>
      <c r="H1999" s="350" t="s">
        <v>128</v>
      </c>
      <c r="I1999" s="352" t="s">
        <v>2555</v>
      </c>
      <c r="J1999" s="353" t="s">
        <v>554</v>
      </c>
      <c r="K1999" s="354" t="s">
        <v>420</v>
      </c>
      <c r="L1999" s="353">
        <v>51975</v>
      </c>
      <c r="M1999" s="379">
        <v>44999</v>
      </c>
      <c r="N1999" s="70">
        <f t="shared" si="100"/>
        <v>3</v>
      </c>
      <c r="O1999" s="70">
        <f t="shared" si="101"/>
        <v>3</v>
      </c>
      <c r="P1999" s="135" t="str">
        <f t="shared" si="102"/>
        <v>Gastos_Gerais</v>
      </c>
    </row>
    <row r="2000" spans="1:16" ht="24" x14ac:dyDescent="0.2">
      <c r="A2000" s="363">
        <v>1997</v>
      </c>
      <c r="B2000" s="348">
        <v>45000</v>
      </c>
      <c r="C2000" s="623">
        <v>44986</v>
      </c>
      <c r="D2000" s="350" t="s">
        <v>107</v>
      </c>
      <c r="E2000" s="350" t="s">
        <v>292</v>
      </c>
      <c r="F2000" s="351">
        <v>233.76</v>
      </c>
      <c r="G2000" s="350" t="s">
        <v>2556</v>
      </c>
      <c r="H2000" s="350" t="s">
        <v>120</v>
      </c>
      <c r="I2000" s="352" t="s">
        <v>705</v>
      </c>
      <c r="J2000" s="353" t="s">
        <v>554</v>
      </c>
      <c r="K2000" s="354" t="s">
        <v>420</v>
      </c>
      <c r="L2000" s="353">
        <v>2594</v>
      </c>
      <c r="M2000" s="379">
        <v>45000</v>
      </c>
      <c r="N2000" s="70">
        <f t="shared" si="100"/>
        <v>3</v>
      </c>
      <c r="O2000" s="70">
        <f t="shared" si="101"/>
        <v>3</v>
      </c>
      <c r="P2000" s="135" t="str">
        <f t="shared" si="102"/>
        <v>Gastos_Gerais</v>
      </c>
    </row>
    <row r="2001" spans="1:16" ht="24" x14ac:dyDescent="0.2">
      <c r="A2001" s="363">
        <v>1998</v>
      </c>
      <c r="B2001" s="348">
        <v>45000</v>
      </c>
      <c r="C2001" s="623">
        <v>44986</v>
      </c>
      <c r="D2001" s="350" t="s">
        <v>107</v>
      </c>
      <c r="E2001" s="350" t="s">
        <v>370</v>
      </c>
      <c r="F2001" s="351">
        <v>330</v>
      </c>
      <c r="G2001" s="350" t="s">
        <v>2557</v>
      </c>
      <c r="H2001" s="350" t="s">
        <v>128</v>
      </c>
      <c r="I2001" s="352" t="s">
        <v>2558</v>
      </c>
      <c r="J2001" s="353" t="s">
        <v>554</v>
      </c>
      <c r="K2001" s="354" t="s">
        <v>420</v>
      </c>
      <c r="L2001" s="353">
        <v>46</v>
      </c>
      <c r="M2001" s="379">
        <v>44998</v>
      </c>
      <c r="N2001" s="70">
        <f t="shared" si="100"/>
        <v>3</v>
      </c>
      <c r="O2001" s="70">
        <f t="shared" si="101"/>
        <v>3</v>
      </c>
      <c r="P2001" s="135" t="str">
        <f t="shared" si="102"/>
        <v>Gastos_Gerais</v>
      </c>
    </row>
    <row r="2002" spans="1:16" x14ac:dyDescent="0.2">
      <c r="A2002" s="363">
        <v>1999</v>
      </c>
      <c r="B2002" s="348">
        <v>45000</v>
      </c>
      <c r="C2002" s="623">
        <v>44958</v>
      </c>
      <c r="D2002" s="350" t="s">
        <v>107</v>
      </c>
      <c r="E2002" s="350" t="s">
        <v>222</v>
      </c>
      <c r="F2002" s="351">
        <v>323.31</v>
      </c>
      <c r="G2002" s="350" t="s">
        <v>557</v>
      </c>
      <c r="H2002" s="350" t="s">
        <v>121</v>
      </c>
      <c r="I2002" s="352" t="s">
        <v>558</v>
      </c>
      <c r="J2002" s="353" t="s">
        <v>554</v>
      </c>
      <c r="K2002" s="354" t="s">
        <v>420</v>
      </c>
      <c r="L2002" s="353">
        <v>9157024</v>
      </c>
      <c r="M2002" s="379">
        <v>45000</v>
      </c>
      <c r="N2002" s="70">
        <f t="shared" si="100"/>
        <v>3</v>
      </c>
      <c r="O2002" s="70">
        <f t="shared" si="101"/>
        <v>2</v>
      </c>
      <c r="P2002" s="135" t="str">
        <f t="shared" si="102"/>
        <v>Gastos_Gerais</v>
      </c>
    </row>
    <row r="2003" spans="1:16" ht="24" x14ac:dyDescent="0.2">
      <c r="A2003" s="363">
        <v>2000</v>
      </c>
      <c r="B2003" s="348">
        <v>45000</v>
      </c>
      <c r="C2003" s="623">
        <v>44958</v>
      </c>
      <c r="D2003" s="350" t="s">
        <v>107</v>
      </c>
      <c r="E2003" s="350" t="s">
        <v>328</v>
      </c>
      <c r="F2003" s="351">
        <v>86.85</v>
      </c>
      <c r="G2003" s="350" t="s">
        <v>2559</v>
      </c>
      <c r="H2003" s="350" t="s">
        <v>127</v>
      </c>
      <c r="I2003" s="352" t="s">
        <v>2560</v>
      </c>
      <c r="J2003" s="353" t="s">
        <v>554</v>
      </c>
      <c r="K2003" s="354" t="s">
        <v>420</v>
      </c>
      <c r="L2003" s="353">
        <v>202312</v>
      </c>
      <c r="M2003" s="379">
        <v>44973</v>
      </c>
      <c r="N2003" s="70">
        <f t="shared" si="100"/>
        <v>3</v>
      </c>
      <c r="O2003" s="70">
        <f t="shared" si="101"/>
        <v>2</v>
      </c>
      <c r="P2003" s="135" t="str">
        <f t="shared" si="102"/>
        <v>Gastos_Gerais</v>
      </c>
    </row>
    <row r="2004" spans="1:16" ht="24" x14ac:dyDescent="0.2">
      <c r="A2004" s="363">
        <v>2001</v>
      </c>
      <c r="B2004" s="348">
        <v>45000</v>
      </c>
      <c r="C2004" s="623">
        <v>44958</v>
      </c>
      <c r="D2004" s="350" t="s">
        <v>107</v>
      </c>
      <c r="E2004" s="350" t="s">
        <v>328</v>
      </c>
      <c r="F2004" s="351">
        <v>149.9</v>
      </c>
      <c r="G2004" s="350" t="s">
        <v>2561</v>
      </c>
      <c r="H2004" s="350" t="s">
        <v>127</v>
      </c>
      <c r="I2004" s="352" t="s">
        <v>2560</v>
      </c>
      <c r="J2004" s="353" t="s">
        <v>554</v>
      </c>
      <c r="K2004" s="354" t="s">
        <v>420</v>
      </c>
      <c r="L2004" s="353">
        <v>539</v>
      </c>
      <c r="M2004" s="379">
        <v>44973</v>
      </c>
      <c r="N2004" s="70">
        <f t="shared" si="100"/>
        <v>3</v>
      </c>
      <c r="O2004" s="70">
        <f t="shared" si="101"/>
        <v>2</v>
      </c>
      <c r="P2004" s="135" t="str">
        <f t="shared" si="102"/>
        <v>Gastos_Gerais</v>
      </c>
    </row>
    <row r="2005" spans="1:16" ht="25.5" x14ac:dyDescent="0.2">
      <c r="A2005" s="363">
        <v>2002</v>
      </c>
      <c r="B2005" s="348">
        <v>45000</v>
      </c>
      <c r="C2005" s="623">
        <v>44986</v>
      </c>
      <c r="D2005" s="350" t="s">
        <v>96</v>
      </c>
      <c r="E2005" s="350" t="s">
        <v>179</v>
      </c>
      <c r="F2005" s="351">
        <v>505.9</v>
      </c>
      <c r="G2005" s="350" t="s">
        <v>595</v>
      </c>
      <c r="H2005" s="350" t="s">
        <v>128</v>
      </c>
      <c r="I2005" s="352" t="s">
        <v>1775</v>
      </c>
      <c r="J2005" s="353" t="s">
        <v>577</v>
      </c>
      <c r="K2005" s="354" t="s">
        <v>578</v>
      </c>
      <c r="L2005" s="353">
        <v>366657127</v>
      </c>
      <c r="M2005" s="379">
        <v>45000</v>
      </c>
      <c r="N2005" s="70">
        <f t="shared" si="100"/>
        <v>3</v>
      </c>
      <c r="O2005" s="70">
        <f t="shared" si="101"/>
        <v>3</v>
      </c>
      <c r="P2005" s="135" t="str">
        <f t="shared" si="102"/>
        <v>Gastos_com_Pessoal</v>
      </c>
    </row>
    <row r="2006" spans="1:16" ht="25.5" x14ac:dyDescent="0.2">
      <c r="A2006" s="363">
        <v>2003</v>
      </c>
      <c r="B2006" s="348">
        <v>45000</v>
      </c>
      <c r="C2006" s="623">
        <v>44986</v>
      </c>
      <c r="D2006" s="350" t="s">
        <v>96</v>
      </c>
      <c r="E2006" s="350" t="s">
        <v>181</v>
      </c>
      <c r="F2006" s="351">
        <v>2023.58</v>
      </c>
      <c r="G2006" s="350" t="s">
        <v>597</v>
      </c>
      <c r="H2006" s="350" t="s">
        <v>128</v>
      </c>
      <c r="I2006" s="352" t="s">
        <v>1775</v>
      </c>
      <c r="J2006" s="353" t="s">
        <v>577</v>
      </c>
      <c r="K2006" s="354" t="s">
        <v>578</v>
      </c>
      <c r="L2006" s="353">
        <v>366657127</v>
      </c>
      <c r="M2006" s="379">
        <v>45000</v>
      </c>
      <c r="N2006" s="70">
        <f t="shared" si="100"/>
        <v>3</v>
      </c>
      <c r="O2006" s="70">
        <f t="shared" si="101"/>
        <v>3</v>
      </c>
      <c r="P2006" s="135" t="str">
        <f t="shared" si="102"/>
        <v>Gastos_com_Pessoal</v>
      </c>
    </row>
    <row r="2007" spans="1:16" ht="25.5" x14ac:dyDescent="0.2">
      <c r="A2007" s="363">
        <v>2004</v>
      </c>
      <c r="B2007" s="348">
        <v>45000</v>
      </c>
      <c r="C2007" s="623">
        <v>44986</v>
      </c>
      <c r="D2007" s="350" t="s">
        <v>96</v>
      </c>
      <c r="E2007" s="350" t="s">
        <v>183</v>
      </c>
      <c r="F2007" s="351">
        <v>674.53</v>
      </c>
      <c r="G2007" s="350" t="s">
        <v>598</v>
      </c>
      <c r="H2007" s="350" t="s">
        <v>128</v>
      </c>
      <c r="I2007" s="352" t="s">
        <v>1775</v>
      </c>
      <c r="J2007" s="353" t="s">
        <v>577</v>
      </c>
      <c r="K2007" s="354" t="s">
        <v>578</v>
      </c>
      <c r="L2007" s="353">
        <v>366657127</v>
      </c>
      <c r="M2007" s="379">
        <v>45000</v>
      </c>
      <c r="N2007" s="70">
        <f t="shared" si="100"/>
        <v>3</v>
      </c>
      <c r="O2007" s="70">
        <f t="shared" si="101"/>
        <v>3</v>
      </c>
      <c r="P2007" s="135" t="str">
        <f t="shared" si="102"/>
        <v>Gastos_com_Pessoal</v>
      </c>
    </row>
    <row r="2008" spans="1:16" ht="36" x14ac:dyDescent="0.2">
      <c r="A2008" s="363">
        <v>2005</v>
      </c>
      <c r="B2008" s="348">
        <v>45000</v>
      </c>
      <c r="C2008" s="623">
        <v>44986</v>
      </c>
      <c r="D2008" s="350" t="s">
        <v>96</v>
      </c>
      <c r="E2008" s="350" t="s">
        <v>185</v>
      </c>
      <c r="F2008" s="351">
        <v>770.21</v>
      </c>
      <c r="G2008" s="350" t="s">
        <v>599</v>
      </c>
      <c r="H2008" s="350" t="s">
        <v>128</v>
      </c>
      <c r="I2008" s="352" t="s">
        <v>1775</v>
      </c>
      <c r="J2008" s="353" t="s">
        <v>577</v>
      </c>
      <c r="K2008" s="354" t="s">
        <v>578</v>
      </c>
      <c r="L2008" s="353">
        <v>366657127</v>
      </c>
      <c r="M2008" s="379">
        <v>45000</v>
      </c>
      <c r="N2008" s="70">
        <f t="shared" si="100"/>
        <v>3</v>
      </c>
      <c r="O2008" s="70">
        <f t="shared" si="101"/>
        <v>3</v>
      </c>
      <c r="P2008" s="135" t="str">
        <f t="shared" si="102"/>
        <v>Gastos_com_Pessoal</v>
      </c>
    </row>
    <row r="2009" spans="1:16" x14ac:dyDescent="0.2">
      <c r="A2009" s="363">
        <v>2006</v>
      </c>
      <c r="B2009" s="348">
        <v>45000</v>
      </c>
      <c r="C2009" s="623">
        <v>44986</v>
      </c>
      <c r="D2009" s="350" t="s">
        <v>107</v>
      </c>
      <c r="E2009" s="350" t="s">
        <v>334</v>
      </c>
      <c r="F2009" s="351">
        <v>15.2</v>
      </c>
      <c r="G2009" s="350" t="s">
        <v>2562</v>
      </c>
      <c r="H2009" s="350" t="s">
        <v>128</v>
      </c>
      <c r="I2009" s="352" t="s">
        <v>603</v>
      </c>
      <c r="J2009" s="353" t="s">
        <v>577</v>
      </c>
      <c r="K2009" s="354" t="s">
        <v>578</v>
      </c>
      <c r="L2009" s="353">
        <v>366657127</v>
      </c>
      <c r="M2009" s="379">
        <v>45000</v>
      </c>
      <c r="N2009" s="70">
        <f t="shared" si="100"/>
        <v>3</v>
      </c>
      <c r="O2009" s="70">
        <f t="shared" si="101"/>
        <v>3</v>
      </c>
      <c r="P2009" s="135" t="str">
        <f t="shared" si="102"/>
        <v>Gastos_Gerais</v>
      </c>
    </row>
    <row r="2010" spans="1:16" ht="24" x14ac:dyDescent="0.2">
      <c r="A2010" s="363">
        <v>2007</v>
      </c>
      <c r="B2010" s="348">
        <v>45000</v>
      </c>
      <c r="C2010" s="623">
        <v>44986</v>
      </c>
      <c r="D2010" s="350" t="s">
        <v>107</v>
      </c>
      <c r="E2010" s="350" t="s">
        <v>334</v>
      </c>
      <c r="F2010" s="351">
        <v>60</v>
      </c>
      <c r="G2010" s="350" t="s">
        <v>2563</v>
      </c>
      <c r="H2010" s="350" t="s">
        <v>122</v>
      </c>
      <c r="I2010" s="352" t="s">
        <v>1540</v>
      </c>
      <c r="J2010" s="353" t="s">
        <v>577</v>
      </c>
      <c r="K2010" s="354" t="s">
        <v>578</v>
      </c>
      <c r="L2010" s="353">
        <v>366657127</v>
      </c>
      <c r="M2010" s="379">
        <v>45000</v>
      </c>
      <c r="N2010" s="70">
        <f t="shared" si="100"/>
        <v>3</v>
      </c>
      <c r="O2010" s="70">
        <f t="shared" si="101"/>
        <v>3</v>
      </c>
      <c r="P2010" s="135" t="str">
        <f t="shared" si="102"/>
        <v>Gastos_Gerais</v>
      </c>
    </row>
    <row r="2011" spans="1:16" ht="24" x14ac:dyDescent="0.2">
      <c r="A2011" s="363">
        <v>2008</v>
      </c>
      <c r="B2011" s="348">
        <v>45000</v>
      </c>
      <c r="C2011" s="623">
        <v>44986</v>
      </c>
      <c r="D2011" s="350" t="s">
        <v>107</v>
      </c>
      <c r="E2011" s="350" t="s">
        <v>334</v>
      </c>
      <c r="F2011" s="351">
        <v>60</v>
      </c>
      <c r="G2011" s="350" t="s">
        <v>2564</v>
      </c>
      <c r="H2011" s="350" t="s">
        <v>122</v>
      </c>
      <c r="I2011" s="352" t="s">
        <v>2565</v>
      </c>
      <c r="J2011" s="353" t="s">
        <v>577</v>
      </c>
      <c r="K2011" s="354" t="s">
        <v>578</v>
      </c>
      <c r="L2011" s="353">
        <v>366657127</v>
      </c>
      <c r="M2011" s="379">
        <v>45000</v>
      </c>
      <c r="N2011" s="70">
        <f t="shared" si="100"/>
        <v>3</v>
      </c>
      <c r="O2011" s="70">
        <f t="shared" si="101"/>
        <v>3</v>
      </c>
      <c r="P2011" s="135" t="str">
        <f t="shared" si="102"/>
        <v>Gastos_Gerais</v>
      </c>
    </row>
    <row r="2012" spans="1:16" ht="24" x14ac:dyDescent="0.2">
      <c r="A2012" s="363">
        <v>2009</v>
      </c>
      <c r="B2012" s="348">
        <v>45000</v>
      </c>
      <c r="C2012" s="623">
        <v>44986</v>
      </c>
      <c r="D2012" s="350" t="s">
        <v>107</v>
      </c>
      <c r="E2012" s="350" t="s">
        <v>334</v>
      </c>
      <c r="F2012" s="351">
        <v>120</v>
      </c>
      <c r="G2012" s="350" t="s">
        <v>2017</v>
      </c>
      <c r="H2012" s="350" t="s">
        <v>127</v>
      </c>
      <c r="I2012" s="352" t="s">
        <v>2018</v>
      </c>
      <c r="J2012" s="353" t="s">
        <v>577</v>
      </c>
      <c r="K2012" s="354" t="s">
        <v>578</v>
      </c>
      <c r="L2012" s="353">
        <v>366657127</v>
      </c>
      <c r="M2012" s="379">
        <v>45000</v>
      </c>
      <c r="N2012" s="70">
        <f t="shared" si="100"/>
        <v>3</v>
      </c>
      <c r="O2012" s="70">
        <f t="shared" si="101"/>
        <v>3</v>
      </c>
      <c r="P2012" s="135" t="str">
        <f t="shared" si="102"/>
        <v>Gastos_Gerais</v>
      </c>
    </row>
    <row r="2013" spans="1:16" ht="24" x14ac:dyDescent="0.2">
      <c r="A2013" s="363">
        <v>2010</v>
      </c>
      <c r="B2013" s="348">
        <v>45000</v>
      </c>
      <c r="C2013" s="623">
        <v>44986</v>
      </c>
      <c r="D2013" s="350" t="s">
        <v>107</v>
      </c>
      <c r="E2013" s="350" t="s">
        <v>334</v>
      </c>
      <c r="F2013" s="351">
        <v>120</v>
      </c>
      <c r="G2013" s="350" t="s">
        <v>2566</v>
      </c>
      <c r="H2013" s="350" t="s">
        <v>127</v>
      </c>
      <c r="I2013" s="352" t="s">
        <v>916</v>
      </c>
      <c r="J2013" s="353" t="s">
        <v>577</v>
      </c>
      <c r="K2013" s="354" t="s">
        <v>578</v>
      </c>
      <c r="L2013" s="353">
        <v>366657127</v>
      </c>
      <c r="M2013" s="379">
        <v>45000</v>
      </c>
      <c r="N2013" s="70">
        <f t="shared" si="100"/>
        <v>3</v>
      </c>
      <c r="O2013" s="70">
        <f t="shared" si="101"/>
        <v>3</v>
      </c>
      <c r="P2013" s="135" t="str">
        <f t="shared" si="102"/>
        <v>Gastos_Gerais</v>
      </c>
    </row>
    <row r="2014" spans="1:16" x14ac:dyDescent="0.2">
      <c r="A2014" s="363">
        <v>2011</v>
      </c>
      <c r="B2014" s="348">
        <v>45001</v>
      </c>
      <c r="C2014" s="623">
        <v>44958</v>
      </c>
      <c r="D2014" s="350" t="s">
        <v>107</v>
      </c>
      <c r="E2014" s="350" t="s">
        <v>368</v>
      </c>
      <c r="F2014" s="351">
        <v>574.54</v>
      </c>
      <c r="G2014" s="352" t="s">
        <v>1041</v>
      </c>
      <c r="H2014" s="350" t="s">
        <v>129</v>
      </c>
      <c r="I2014" s="352" t="s">
        <v>2035</v>
      </c>
      <c r="J2014" s="353" t="s">
        <v>554</v>
      </c>
      <c r="K2014" s="354" t="s">
        <v>420</v>
      </c>
      <c r="L2014" s="353">
        <v>202389</v>
      </c>
      <c r="M2014" s="379">
        <v>44994</v>
      </c>
      <c r="N2014" s="70">
        <f t="shared" si="100"/>
        <v>3</v>
      </c>
      <c r="O2014" s="70">
        <f t="shared" si="101"/>
        <v>2</v>
      </c>
      <c r="P2014" s="135" t="str">
        <f t="shared" si="102"/>
        <v>Gastos_Gerais</v>
      </c>
    </row>
    <row r="2015" spans="1:16" ht="24" x14ac:dyDescent="0.2">
      <c r="A2015" s="363">
        <v>2012</v>
      </c>
      <c r="B2015" s="348">
        <v>45001</v>
      </c>
      <c r="C2015" s="623">
        <v>44958</v>
      </c>
      <c r="D2015" s="350" t="s">
        <v>107</v>
      </c>
      <c r="E2015" s="350" t="s">
        <v>290</v>
      </c>
      <c r="F2015" s="383">
        <v>824.2</v>
      </c>
      <c r="G2015" s="350" t="s">
        <v>290</v>
      </c>
      <c r="H2015" s="350" t="s">
        <v>122</v>
      </c>
      <c r="I2015" s="352" t="s">
        <v>1141</v>
      </c>
      <c r="J2015" s="353" t="s">
        <v>554</v>
      </c>
      <c r="K2015" s="354" t="s">
        <v>420</v>
      </c>
      <c r="L2015" s="353">
        <v>47219</v>
      </c>
      <c r="M2015" s="379">
        <v>44979</v>
      </c>
      <c r="N2015" s="70">
        <f t="shared" si="100"/>
        <v>3</v>
      </c>
      <c r="O2015" s="70">
        <f t="shared" si="101"/>
        <v>2</v>
      </c>
      <c r="P2015" s="135" t="str">
        <f t="shared" si="102"/>
        <v>Gastos_Gerais</v>
      </c>
    </row>
    <row r="2016" spans="1:16" x14ac:dyDescent="0.2">
      <c r="A2016" s="363">
        <v>2013</v>
      </c>
      <c r="B2016" s="348">
        <v>45001</v>
      </c>
      <c r="C2016" s="623">
        <v>44958</v>
      </c>
      <c r="D2016" s="350" t="s">
        <v>107</v>
      </c>
      <c r="E2016" s="350" t="s">
        <v>226</v>
      </c>
      <c r="F2016" s="351">
        <v>405.61</v>
      </c>
      <c r="G2016" s="350" t="s">
        <v>1068</v>
      </c>
      <c r="H2016" s="350" t="s">
        <v>132</v>
      </c>
      <c r="I2016" s="368" t="s">
        <v>995</v>
      </c>
      <c r="J2016" s="353" t="s">
        <v>554</v>
      </c>
      <c r="K2016" s="354" t="s">
        <v>555</v>
      </c>
      <c r="L2016" s="353">
        <v>417459105</v>
      </c>
      <c r="M2016" s="379">
        <v>45001</v>
      </c>
      <c r="N2016" s="70">
        <f t="shared" si="100"/>
        <v>3</v>
      </c>
      <c r="O2016" s="70">
        <f t="shared" si="101"/>
        <v>2</v>
      </c>
      <c r="P2016" s="135" t="str">
        <f t="shared" si="102"/>
        <v>Gastos_Gerais</v>
      </c>
    </row>
    <row r="2017" spans="1:16" ht="24" x14ac:dyDescent="0.2">
      <c r="A2017" s="363">
        <v>2014</v>
      </c>
      <c r="B2017" s="348">
        <v>45001</v>
      </c>
      <c r="C2017" s="623">
        <v>44986</v>
      </c>
      <c r="D2017" s="350" t="s">
        <v>107</v>
      </c>
      <c r="E2017" s="350" t="s">
        <v>356</v>
      </c>
      <c r="F2017" s="351">
        <v>1924.67</v>
      </c>
      <c r="G2017" s="350" t="s">
        <v>646</v>
      </c>
      <c r="H2017" s="350" t="s">
        <v>127</v>
      </c>
      <c r="I2017" s="352" t="s">
        <v>1055</v>
      </c>
      <c r="J2017" s="353" t="s">
        <v>554</v>
      </c>
      <c r="K2017" s="354" t="s">
        <v>420</v>
      </c>
      <c r="L2017" s="353">
        <v>37757</v>
      </c>
      <c r="M2017" s="379">
        <v>44992</v>
      </c>
      <c r="N2017" s="70">
        <f t="shared" si="100"/>
        <v>3</v>
      </c>
      <c r="O2017" s="70">
        <f t="shared" si="101"/>
        <v>3</v>
      </c>
      <c r="P2017" s="135" t="str">
        <f t="shared" si="102"/>
        <v>Gastos_Gerais</v>
      </c>
    </row>
    <row r="2018" spans="1:16" ht="24" x14ac:dyDescent="0.2">
      <c r="A2018" s="363">
        <v>2015</v>
      </c>
      <c r="B2018" s="348">
        <v>45001</v>
      </c>
      <c r="C2018" s="623">
        <v>44958</v>
      </c>
      <c r="D2018" s="350" t="s">
        <v>107</v>
      </c>
      <c r="E2018" s="350" t="s">
        <v>298</v>
      </c>
      <c r="F2018" s="351">
        <v>2073.4499999999998</v>
      </c>
      <c r="G2018" s="350" t="s">
        <v>2567</v>
      </c>
      <c r="H2018" s="350" t="s">
        <v>124</v>
      </c>
      <c r="I2018" s="352" t="s">
        <v>461</v>
      </c>
      <c r="J2018" s="353" t="s">
        <v>554</v>
      </c>
      <c r="K2018" s="354" t="s">
        <v>420</v>
      </c>
      <c r="L2018" s="353">
        <v>100157</v>
      </c>
      <c r="M2018" s="379">
        <v>44983</v>
      </c>
      <c r="N2018" s="70">
        <f t="shared" si="100"/>
        <v>3</v>
      </c>
      <c r="O2018" s="70">
        <f t="shared" si="101"/>
        <v>2</v>
      </c>
      <c r="P2018" s="135" t="str">
        <f t="shared" si="102"/>
        <v>Gastos_Gerais</v>
      </c>
    </row>
    <row r="2019" spans="1:16" ht="24" x14ac:dyDescent="0.2">
      <c r="A2019" s="363">
        <v>2016</v>
      </c>
      <c r="B2019" s="348">
        <v>45001</v>
      </c>
      <c r="C2019" s="623">
        <v>44986</v>
      </c>
      <c r="D2019" s="350" t="s">
        <v>107</v>
      </c>
      <c r="E2019" s="350" t="s">
        <v>356</v>
      </c>
      <c r="F2019" s="351">
        <v>63.31</v>
      </c>
      <c r="G2019" s="350" t="s">
        <v>646</v>
      </c>
      <c r="H2019" s="350" t="s">
        <v>129</v>
      </c>
      <c r="I2019" s="352" t="s">
        <v>1055</v>
      </c>
      <c r="J2019" s="353" t="s">
        <v>554</v>
      </c>
      <c r="K2019" s="354" t="s">
        <v>420</v>
      </c>
      <c r="L2019" s="353">
        <v>37759</v>
      </c>
      <c r="M2019" s="379">
        <v>44992</v>
      </c>
      <c r="N2019" s="70">
        <f t="shared" si="100"/>
        <v>3</v>
      </c>
      <c r="O2019" s="70">
        <f t="shared" si="101"/>
        <v>3</v>
      </c>
      <c r="P2019" s="135" t="str">
        <f t="shared" si="102"/>
        <v>Gastos_Gerais</v>
      </c>
    </row>
    <row r="2020" spans="1:16" x14ac:dyDescent="0.2">
      <c r="A2020" s="363">
        <v>2017</v>
      </c>
      <c r="B2020" s="348">
        <v>45001</v>
      </c>
      <c r="C2020" s="623">
        <v>44958</v>
      </c>
      <c r="D2020" s="350" t="s">
        <v>107</v>
      </c>
      <c r="E2020" s="350" t="s">
        <v>226</v>
      </c>
      <c r="F2020" s="351">
        <v>453.82</v>
      </c>
      <c r="G2020" s="350" t="s">
        <v>1068</v>
      </c>
      <c r="H2020" s="350" t="s">
        <v>122</v>
      </c>
      <c r="I2020" s="368" t="s">
        <v>995</v>
      </c>
      <c r="J2020" s="353" t="s">
        <v>554</v>
      </c>
      <c r="K2020" s="354" t="s">
        <v>555</v>
      </c>
      <c r="L2020" s="353">
        <v>417204913</v>
      </c>
      <c r="M2020" s="379">
        <v>45001</v>
      </c>
      <c r="N2020" s="70">
        <f t="shared" si="100"/>
        <v>3</v>
      </c>
      <c r="O2020" s="70">
        <f t="shared" si="101"/>
        <v>2</v>
      </c>
      <c r="P2020" s="135" t="str">
        <f t="shared" si="102"/>
        <v>Gastos_Gerais</v>
      </c>
    </row>
    <row r="2021" spans="1:16" x14ac:dyDescent="0.2">
      <c r="A2021" s="363">
        <v>2018</v>
      </c>
      <c r="B2021" s="348">
        <v>45001</v>
      </c>
      <c r="C2021" s="623">
        <v>44958</v>
      </c>
      <c r="D2021" s="350" t="s">
        <v>107</v>
      </c>
      <c r="E2021" s="350" t="s">
        <v>368</v>
      </c>
      <c r="F2021" s="351">
        <v>2044.38</v>
      </c>
      <c r="G2021" s="350" t="s">
        <v>2036</v>
      </c>
      <c r="H2021" s="350" t="s">
        <v>123</v>
      </c>
      <c r="I2021" s="352" t="s">
        <v>2035</v>
      </c>
      <c r="J2021" s="353" t="s">
        <v>554</v>
      </c>
      <c r="K2021" s="354" t="s">
        <v>420</v>
      </c>
      <c r="L2021" s="353">
        <v>202390</v>
      </c>
      <c r="M2021" s="379">
        <v>44994</v>
      </c>
      <c r="N2021" s="70">
        <f t="shared" si="100"/>
        <v>3</v>
      </c>
      <c r="O2021" s="70">
        <f t="shared" si="101"/>
        <v>2</v>
      </c>
      <c r="P2021" s="135" t="str">
        <f t="shared" si="102"/>
        <v>Gastos_Gerais</v>
      </c>
    </row>
    <row r="2022" spans="1:16" ht="24" x14ac:dyDescent="0.2">
      <c r="A2022" s="363">
        <v>2019</v>
      </c>
      <c r="B2022" s="348">
        <v>45001</v>
      </c>
      <c r="C2022" s="623">
        <v>44958</v>
      </c>
      <c r="D2022" s="350" t="s">
        <v>107</v>
      </c>
      <c r="E2022" s="350" t="s">
        <v>230</v>
      </c>
      <c r="F2022" s="351">
        <v>925.98</v>
      </c>
      <c r="G2022" s="350" t="s">
        <v>994</v>
      </c>
      <c r="H2022" s="350" t="s">
        <v>132</v>
      </c>
      <c r="I2022" s="352" t="s">
        <v>995</v>
      </c>
      <c r="J2022" s="353" t="s">
        <v>554</v>
      </c>
      <c r="K2022" s="354" t="s">
        <v>555</v>
      </c>
      <c r="L2022" s="353">
        <v>417110383</v>
      </c>
      <c r="M2022" s="379">
        <v>45001</v>
      </c>
      <c r="N2022" s="70">
        <f t="shared" si="100"/>
        <v>3</v>
      </c>
      <c r="O2022" s="70">
        <f t="shared" si="101"/>
        <v>2</v>
      </c>
      <c r="P2022" s="135" t="str">
        <f t="shared" si="102"/>
        <v>Gastos_Gerais</v>
      </c>
    </row>
    <row r="2023" spans="1:16" x14ac:dyDescent="0.2">
      <c r="A2023" s="363">
        <v>2020</v>
      </c>
      <c r="B2023" s="348">
        <v>45001</v>
      </c>
      <c r="C2023" s="623">
        <v>44986</v>
      </c>
      <c r="D2023" s="350" t="s">
        <v>107</v>
      </c>
      <c r="E2023" s="350" t="s">
        <v>290</v>
      </c>
      <c r="F2023" s="351">
        <v>4047.2</v>
      </c>
      <c r="G2023" s="350" t="s">
        <v>290</v>
      </c>
      <c r="H2023" s="350" t="s">
        <v>125</v>
      </c>
      <c r="I2023" s="352" t="s">
        <v>1219</v>
      </c>
      <c r="J2023" s="353" t="s">
        <v>554</v>
      </c>
      <c r="K2023" s="354" t="s">
        <v>420</v>
      </c>
      <c r="L2023" s="353">
        <v>37625045</v>
      </c>
      <c r="M2023" s="379">
        <v>44998</v>
      </c>
      <c r="N2023" s="70">
        <f t="shared" si="100"/>
        <v>3</v>
      </c>
      <c r="O2023" s="70">
        <f t="shared" si="101"/>
        <v>3</v>
      </c>
      <c r="P2023" s="135" t="str">
        <f t="shared" si="102"/>
        <v>Gastos_Gerais</v>
      </c>
    </row>
    <row r="2024" spans="1:16" ht="24" x14ac:dyDescent="0.2">
      <c r="A2024" s="363">
        <v>2021</v>
      </c>
      <c r="B2024" s="348">
        <v>45001</v>
      </c>
      <c r="C2024" s="623">
        <v>44958</v>
      </c>
      <c r="D2024" s="350" t="s">
        <v>107</v>
      </c>
      <c r="E2024" s="350" t="s">
        <v>230</v>
      </c>
      <c r="F2024" s="351">
        <v>640.16</v>
      </c>
      <c r="G2024" s="350" t="s">
        <v>994</v>
      </c>
      <c r="H2024" s="350" t="s">
        <v>122</v>
      </c>
      <c r="I2024" s="352" t="s">
        <v>995</v>
      </c>
      <c r="J2024" s="353" t="s">
        <v>554</v>
      </c>
      <c r="K2024" s="354" t="s">
        <v>555</v>
      </c>
      <c r="L2024" s="353">
        <v>417395212</v>
      </c>
      <c r="M2024" s="379">
        <v>45001</v>
      </c>
      <c r="N2024" s="70">
        <f t="shared" si="100"/>
        <v>3</v>
      </c>
      <c r="O2024" s="70">
        <f t="shared" si="101"/>
        <v>2</v>
      </c>
      <c r="P2024" s="135" t="str">
        <f t="shared" si="102"/>
        <v>Gastos_Gerais</v>
      </c>
    </row>
    <row r="2025" spans="1:16" ht="24" x14ac:dyDescent="0.2">
      <c r="A2025" s="363">
        <v>2022</v>
      </c>
      <c r="B2025" s="348">
        <v>45001</v>
      </c>
      <c r="C2025" s="623">
        <v>44986</v>
      </c>
      <c r="D2025" s="350" t="s">
        <v>107</v>
      </c>
      <c r="E2025" s="350" t="s">
        <v>356</v>
      </c>
      <c r="F2025" s="351">
        <v>815.95</v>
      </c>
      <c r="G2025" s="350" t="s">
        <v>646</v>
      </c>
      <c r="H2025" s="350" t="s">
        <v>130</v>
      </c>
      <c r="I2025" s="352" t="s">
        <v>1055</v>
      </c>
      <c r="J2025" s="353" t="s">
        <v>554</v>
      </c>
      <c r="K2025" s="354" t="s">
        <v>420</v>
      </c>
      <c r="L2025" s="353">
        <v>37758</v>
      </c>
      <c r="M2025" s="379">
        <v>44992</v>
      </c>
      <c r="N2025" s="70">
        <f t="shared" si="100"/>
        <v>3</v>
      </c>
      <c r="O2025" s="70">
        <f t="shared" si="101"/>
        <v>3</v>
      </c>
      <c r="P2025" s="135" t="str">
        <f t="shared" si="102"/>
        <v>Gastos_Gerais</v>
      </c>
    </row>
    <row r="2026" spans="1:16" x14ac:dyDescent="0.2">
      <c r="A2026" s="363">
        <v>2023</v>
      </c>
      <c r="B2026" s="348">
        <v>45001</v>
      </c>
      <c r="C2026" s="623">
        <v>44958</v>
      </c>
      <c r="D2026" s="350" t="s">
        <v>107</v>
      </c>
      <c r="E2026" s="350" t="s">
        <v>368</v>
      </c>
      <c r="F2026" s="351">
        <v>1612.08</v>
      </c>
      <c r="G2026" s="352" t="s">
        <v>1042</v>
      </c>
      <c r="H2026" s="350" t="s">
        <v>130</v>
      </c>
      <c r="I2026" s="352" t="s">
        <v>2035</v>
      </c>
      <c r="J2026" s="353" t="s">
        <v>554</v>
      </c>
      <c r="K2026" s="354" t="s">
        <v>420</v>
      </c>
      <c r="L2026" s="353">
        <v>202388</v>
      </c>
      <c r="M2026" s="379">
        <v>44994</v>
      </c>
      <c r="N2026" s="70">
        <f t="shared" si="100"/>
        <v>3</v>
      </c>
      <c r="O2026" s="70">
        <f t="shared" si="101"/>
        <v>2</v>
      </c>
      <c r="P2026" s="135" t="str">
        <f t="shared" si="102"/>
        <v>Gastos_Gerais</v>
      </c>
    </row>
    <row r="2027" spans="1:16" ht="36" x14ac:dyDescent="0.2">
      <c r="A2027" s="363">
        <v>2024</v>
      </c>
      <c r="B2027" s="348">
        <v>45001</v>
      </c>
      <c r="C2027" s="623">
        <v>44986</v>
      </c>
      <c r="D2027" s="350" t="s">
        <v>109</v>
      </c>
      <c r="E2027" s="350" t="s">
        <v>377</v>
      </c>
      <c r="F2027" s="351">
        <v>3800</v>
      </c>
      <c r="G2027" s="350" t="s">
        <v>2568</v>
      </c>
      <c r="H2027" s="350" t="s">
        <v>123</v>
      </c>
      <c r="I2027" s="352" t="s">
        <v>570</v>
      </c>
      <c r="J2027" s="353" t="s">
        <v>554</v>
      </c>
      <c r="K2027" s="354" t="s">
        <v>420</v>
      </c>
      <c r="L2027" s="353">
        <v>442</v>
      </c>
      <c r="M2027" s="379">
        <v>45000</v>
      </c>
      <c r="N2027" s="70">
        <f t="shared" si="100"/>
        <v>3</v>
      </c>
      <c r="O2027" s="70">
        <f t="shared" si="101"/>
        <v>3</v>
      </c>
      <c r="P2027" s="135" t="str">
        <f t="shared" si="102"/>
        <v>Aquisição_de_Bens_Permanentes</v>
      </c>
    </row>
    <row r="2028" spans="1:16" ht="36" x14ac:dyDescent="0.2">
      <c r="A2028" s="363">
        <v>2025</v>
      </c>
      <c r="B2028" s="348">
        <v>45001</v>
      </c>
      <c r="C2028" s="623">
        <v>44986</v>
      </c>
      <c r="D2028" s="350" t="s">
        <v>107</v>
      </c>
      <c r="E2028" s="350" t="s">
        <v>310</v>
      </c>
      <c r="F2028" s="351">
        <v>1147.2</v>
      </c>
      <c r="G2028" s="350" t="s">
        <v>2569</v>
      </c>
      <c r="H2028" s="350" t="s">
        <v>130</v>
      </c>
      <c r="I2028" s="352" t="s">
        <v>2570</v>
      </c>
      <c r="J2028" s="353" t="s">
        <v>554</v>
      </c>
      <c r="K2028" s="354" t="s">
        <v>420</v>
      </c>
      <c r="L2028" s="353">
        <v>47863</v>
      </c>
      <c r="M2028" s="379">
        <v>44995</v>
      </c>
      <c r="N2028" s="70">
        <f t="shared" si="100"/>
        <v>3</v>
      </c>
      <c r="O2028" s="70">
        <f t="shared" si="101"/>
        <v>3</v>
      </c>
      <c r="P2028" s="135" t="str">
        <f t="shared" si="102"/>
        <v>Gastos_Gerais</v>
      </c>
    </row>
    <row r="2029" spans="1:16" ht="24" x14ac:dyDescent="0.2">
      <c r="A2029" s="363">
        <v>2026</v>
      </c>
      <c r="B2029" s="348">
        <v>45001</v>
      </c>
      <c r="C2029" s="623">
        <v>44958</v>
      </c>
      <c r="D2029" s="350" t="s">
        <v>107</v>
      </c>
      <c r="E2029" s="350" t="s">
        <v>230</v>
      </c>
      <c r="F2029" s="351">
        <v>1144.71</v>
      </c>
      <c r="G2029" s="350" t="s">
        <v>999</v>
      </c>
      <c r="H2029" s="350" t="s">
        <v>120</v>
      </c>
      <c r="I2029" s="352" t="s">
        <v>995</v>
      </c>
      <c r="J2029" s="353" t="s">
        <v>554</v>
      </c>
      <c r="K2029" s="354" t="s">
        <v>555</v>
      </c>
      <c r="L2029" s="353">
        <v>417317558</v>
      </c>
      <c r="M2029" s="379">
        <v>45001</v>
      </c>
      <c r="N2029" s="70">
        <f t="shared" si="100"/>
        <v>3</v>
      </c>
      <c r="O2029" s="70">
        <f t="shared" si="101"/>
        <v>2</v>
      </c>
      <c r="P2029" s="135" t="str">
        <f t="shared" si="102"/>
        <v>Gastos_Gerais</v>
      </c>
    </row>
    <row r="2030" spans="1:16" ht="24" x14ac:dyDescent="0.2">
      <c r="A2030" s="363">
        <v>2027</v>
      </c>
      <c r="B2030" s="348">
        <v>45001</v>
      </c>
      <c r="C2030" s="623">
        <v>44986</v>
      </c>
      <c r="D2030" s="350" t="s">
        <v>107</v>
      </c>
      <c r="E2030" s="350" t="s">
        <v>300</v>
      </c>
      <c r="F2030" s="351">
        <v>1118.6400000000001</v>
      </c>
      <c r="G2030" s="350" t="s">
        <v>653</v>
      </c>
      <c r="H2030" s="350" t="s">
        <v>124</v>
      </c>
      <c r="I2030" s="352" t="s">
        <v>867</v>
      </c>
      <c r="J2030" s="353" t="s">
        <v>554</v>
      </c>
      <c r="K2030" s="354" t="s">
        <v>420</v>
      </c>
      <c r="L2030" s="353">
        <v>36312</v>
      </c>
      <c r="M2030" s="379">
        <v>44998</v>
      </c>
      <c r="N2030" s="70">
        <f t="shared" si="100"/>
        <v>3</v>
      </c>
      <c r="O2030" s="70">
        <f t="shared" si="101"/>
        <v>3</v>
      </c>
      <c r="P2030" s="135" t="str">
        <f t="shared" si="102"/>
        <v>Gastos_Gerais</v>
      </c>
    </row>
    <row r="2031" spans="1:16" ht="36" x14ac:dyDescent="0.2">
      <c r="A2031" s="363">
        <v>2028</v>
      </c>
      <c r="B2031" s="348">
        <v>45001</v>
      </c>
      <c r="C2031" s="623">
        <v>44986</v>
      </c>
      <c r="D2031" s="350" t="s">
        <v>107</v>
      </c>
      <c r="E2031" s="350" t="s">
        <v>254</v>
      </c>
      <c r="F2031" s="351">
        <v>1365.42</v>
      </c>
      <c r="G2031" s="350" t="s">
        <v>2571</v>
      </c>
      <c r="H2031" s="350" t="s">
        <v>130</v>
      </c>
      <c r="I2031" s="352" t="s">
        <v>424</v>
      </c>
      <c r="J2031" s="353" t="s">
        <v>554</v>
      </c>
      <c r="K2031" s="354" t="s">
        <v>420</v>
      </c>
      <c r="L2031" s="353">
        <v>202311</v>
      </c>
      <c r="M2031" s="379">
        <v>44998</v>
      </c>
      <c r="N2031" s="70">
        <f t="shared" si="100"/>
        <v>3</v>
      </c>
      <c r="O2031" s="70">
        <f t="shared" si="101"/>
        <v>3</v>
      </c>
      <c r="P2031" s="135" t="str">
        <f t="shared" si="102"/>
        <v>Gastos_Gerais</v>
      </c>
    </row>
    <row r="2032" spans="1:16" ht="24" x14ac:dyDescent="0.2">
      <c r="A2032" s="363">
        <v>2029</v>
      </c>
      <c r="B2032" s="348">
        <v>45001</v>
      </c>
      <c r="C2032" s="623">
        <v>44986</v>
      </c>
      <c r="D2032" s="350" t="s">
        <v>107</v>
      </c>
      <c r="E2032" s="350" t="s">
        <v>356</v>
      </c>
      <c r="F2032" s="351">
        <v>511.5</v>
      </c>
      <c r="G2032" s="350" t="s">
        <v>646</v>
      </c>
      <c r="H2032" s="350" t="s">
        <v>132</v>
      </c>
      <c r="I2032" s="352" t="s">
        <v>997</v>
      </c>
      <c r="J2032" s="353" t="s">
        <v>554</v>
      </c>
      <c r="K2032" s="354" t="s">
        <v>420</v>
      </c>
      <c r="L2032" s="353">
        <v>27</v>
      </c>
      <c r="M2032" s="379">
        <v>44996</v>
      </c>
      <c r="N2032" s="70">
        <f t="shared" si="100"/>
        <v>3</v>
      </c>
      <c r="O2032" s="70">
        <f t="shared" si="101"/>
        <v>3</v>
      </c>
      <c r="P2032" s="135" t="str">
        <f t="shared" si="102"/>
        <v>Gastos_Gerais</v>
      </c>
    </row>
    <row r="2033" spans="1:16" ht="36" x14ac:dyDescent="0.2">
      <c r="A2033" s="363">
        <v>2030</v>
      </c>
      <c r="B2033" s="348">
        <v>45001</v>
      </c>
      <c r="C2033" s="623">
        <v>44986</v>
      </c>
      <c r="D2033" s="350" t="s">
        <v>107</v>
      </c>
      <c r="E2033" s="350" t="s">
        <v>352</v>
      </c>
      <c r="F2033" s="351">
        <v>7984.81</v>
      </c>
      <c r="G2033" s="350" t="s">
        <v>1707</v>
      </c>
      <c r="H2033" s="350" t="s">
        <v>124</v>
      </c>
      <c r="I2033" s="352" t="s">
        <v>1708</v>
      </c>
      <c r="J2033" s="353" t="s">
        <v>559</v>
      </c>
      <c r="K2033" s="354" t="s">
        <v>420</v>
      </c>
      <c r="L2033" s="353">
        <v>202354</v>
      </c>
      <c r="M2033" s="379">
        <v>44995</v>
      </c>
      <c r="N2033" s="70">
        <f t="shared" si="100"/>
        <v>3</v>
      </c>
      <c r="O2033" s="70">
        <f t="shared" si="101"/>
        <v>3</v>
      </c>
      <c r="P2033" s="135" t="str">
        <f t="shared" si="102"/>
        <v>Gastos_Gerais</v>
      </c>
    </row>
    <row r="2034" spans="1:16" x14ac:dyDescent="0.2">
      <c r="A2034" s="363">
        <v>2031</v>
      </c>
      <c r="B2034" s="348">
        <v>45001</v>
      </c>
      <c r="C2034" s="623">
        <v>44986</v>
      </c>
      <c r="D2034" s="350" t="s">
        <v>107</v>
      </c>
      <c r="E2034" s="350" t="s">
        <v>368</v>
      </c>
      <c r="F2034" s="351">
        <v>2643.24</v>
      </c>
      <c r="G2034" s="352" t="s">
        <v>1039</v>
      </c>
      <c r="H2034" s="350" t="s">
        <v>128</v>
      </c>
      <c r="I2034" s="352" t="s">
        <v>2035</v>
      </c>
      <c r="J2034" s="353" t="s">
        <v>554</v>
      </c>
      <c r="K2034" s="354" t="s">
        <v>420</v>
      </c>
      <c r="L2034" s="353">
        <v>202387</v>
      </c>
      <c r="M2034" s="379">
        <v>44994</v>
      </c>
      <c r="N2034" s="70">
        <f t="shared" si="100"/>
        <v>3</v>
      </c>
      <c r="O2034" s="70">
        <f t="shared" si="101"/>
        <v>3</v>
      </c>
      <c r="P2034" s="135" t="str">
        <f t="shared" si="102"/>
        <v>Gastos_Gerais</v>
      </c>
    </row>
    <row r="2035" spans="1:16" ht="25.5" x14ac:dyDescent="0.2">
      <c r="A2035" s="363">
        <v>2032</v>
      </c>
      <c r="B2035" s="348">
        <v>45001</v>
      </c>
      <c r="C2035" s="623">
        <v>44986</v>
      </c>
      <c r="D2035" s="350" t="s">
        <v>96</v>
      </c>
      <c r="E2035" s="350" t="s">
        <v>183</v>
      </c>
      <c r="F2035" s="351">
        <v>540.77</v>
      </c>
      <c r="G2035" s="350" t="s">
        <v>2572</v>
      </c>
      <c r="H2035" s="350" t="s">
        <v>128</v>
      </c>
      <c r="I2035" s="352" t="s">
        <v>2573</v>
      </c>
      <c r="J2035" s="353" t="s">
        <v>577</v>
      </c>
      <c r="K2035" s="354" t="s">
        <v>578</v>
      </c>
      <c r="L2035" s="353">
        <v>566761025</v>
      </c>
      <c r="M2035" s="379">
        <v>45001</v>
      </c>
      <c r="N2035" s="70">
        <f t="shared" si="100"/>
        <v>3</v>
      </c>
      <c r="O2035" s="70">
        <f t="shared" si="101"/>
        <v>3</v>
      </c>
      <c r="P2035" s="135" t="str">
        <f t="shared" si="102"/>
        <v>Gastos_com_Pessoal</v>
      </c>
    </row>
    <row r="2036" spans="1:16" ht="25.5" x14ac:dyDescent="0.2">
      <c r="A2036" s="363">
        <v>2033</v>
      </c>
      <c r="B2036" s="348">
        <v>45001</v>
      </c>
      <c r="C2036" s="623">
        <v>44986</v>
      </c>
      <c r="D2036" s="350" t="s">
        <v>96</v>
      </c>
      <c r="E2036" s="350" t="s">
        <v>181</v>
      </c>
      <c r="F2036" s="351">
        <v>1602.86</v>
      </c>
      <c r="G2036" s="350" t="s">
        <v>2574</v>
      </c>
      <c r="H2036" s="350" t="s">
        <v>128</v>
      </c>
      <c r="I2036" s="352" t="s">
        <v>2573</v>
      </c>
      <c r="J2036" s="353" t="s">
        <v>577</v>
      </c>
      <c r="K2036" s="354" t="s">
        <v>578</v>
      </c>
      <c r="L2036" s="353">
        <v>566761025</v>
      </c>
      <c r="M2036" s="379">
        <v>45001</v>
      </c>
      <c r="N2036" s="70">
        <f t="shared" si="100"/>
        <v>3</v>
      </c>
      <c r="O2036" s="70">
        <f t="shared" si="101"/>
        <v>3</v>
      </c>
      <c r="P2036" s="135" t="str">
        <f t="shared" si="102"/>
        <v>Gastos_com_Pessoal</v>
      </c>
    </row>
    <row r="2037" spans="1:16" ht="25.5" x14ac:dyDescent="0.2">
      <c r="A2037" s="363">
        <v>2034</v>
      </c>
      <c r="B2037" s="348">
        <v>45001</v>
      </c>
      <c r="C2037" s="623">
        <v>44986</v>
      </c>
      <c r="D2037" s="350" t="s">
        <v>96</v>
      </c>
      <c r="E2037" s="350" t="s">
        <v>183</v>
      </c>
      <c r="F2037" s="351">
        <v>965.02</v>
      </c>
      <c r="G2037" s="350" t="s">
        <v>2575</v>
      </c>
      <c r="H2037" s="350" t="s">
        <v>132</v>
      </c>
      <c r="I2037" s="352" t="s">
        <v>2576</v>
      </c>
      <c r="J2037" s="353" t="s">
        <v>577</v>
      </c>
      <c r="K2037" s="354" t="s">
        <v>578</v>
      </c>
      <c r="L2037" s="353">
        <v>566761025</v>
      </c>
      <c r="M2037" s="379">
        <v>45001</v>
      </c>
      <c r="N2037" s="70">
        <f t="shared" si="100"/>
        <v>3</v>
      </c>
      <c r="O2037" s="70">
        <f t="shared" si="101"/>
        <v>3</v>
      </c>
      <c r="P2037" s="135" t="str">
        <f t="shared" si="102"/>
        <v>Gastos_com_Pessoal</v>
      </c>
    </row>
    <row r="2038" spans="1:16" ht="25.5" x14ac:dyDescent="0.2">
      <c r="A2038" s="363">
        <v>2035</v>
      </c>
      <c r="B2038" s="348">
        <v>45001</v>
      </c>
      <c r="C2038" s="623">
        <v>44986</v>
      </c>
      <c r="D2038" s="350" t="s">
        <v>96</v>
      </c>
      <c r="E2038" s="350" t="s">
        <v>181</v>
      </c>
      <c r="F2038" s="351">
        <v>2662.52</v>
      </c>
      <c r="G2038" s="350" t="s">
        <v>2577</v>
      </c>
      <c r="H2038" s="350" t="s">
        <v>132</v>
      </c>
      <c r="I2038" s="352" t="s">
        <v>2576</v>
      </c>
      <c r="J2038" s="353" t="s">
        <v>577</v>
      </c>
      <c r="K2038" s="354" t="s">
        <v>578</v>
      </c>
      <c r="L2038" s="353">
        <v>566761025</v>
      </c>
      <c r="M2038" s="379">
        <v>45001</v>
      </c>
      <c r="N2038" s="70">
        <f t="shared" si="100"/>
        <v>3</v>
      </c>
      <c r="O2038" s="70">
        <f t="shared" si="101"/>
        <v>3</v>
      </c>
      <c r="P2038" s="135" t="str">
        <f t="shared" si="102"/>
        <v>Gastos_com_Pessoal</v>
      </c>
    </row>
    <row r="2039" spans="1:16" s="319" customFormat="1" ht="25.5" x14ac:dyDescent="0.2">
      <c r="A2039" s="363">
        <v>2036</v>
      </c>
      <c r="B2039" s="381">
        <v>45001</v>
      </c>
      <c r="C2039" s="433">
        <v>44986</v>
      </c>
      <c r="D2039" s="380" t="s">
        <v>96</v>
      </c>
      <c r="E2039" s="380" t="s">
        <v>183</v>
      </c>
      <c r="F2039" s="383">
        <v>904.19</v>
      </c>
      <c r="G2039" s="380" t="s">
        <v>2578</v>
      </c>
      <c r="H2039" s="380" t="s">
        <v>132</v>
      </c>
      <c r="I2039" s="380" t="s">
        <v>2579</v>
      </c>
      <c r="J2039" s="384" t="s">
        <v>577</v>
      </c>
      <c r="K2039" s="384" t="s">
        <v>578</v>
      </c>
      <c r="L2039" s="384">
        <v>566761025</v>
      </c>
      <c r="M2039" s="434">
        <v>45001</v>
      </c>
      <c r="N2039" s="70">
        <f t="shared" si="100"/>
        <v>3</v>
      </c>
      <c r="O2039" s="70">
        <f t="shared" si="101"/>
        <v>3</v>
      </c>
      <c r="P2039" s="135" t="str">
        <f t="shared" si="102"/>
        <v>Gastos_com_Pessoal</v>
      </c>
    </row>
    <row r="2040" spans="1:16" ht="25.5" x14ac:dyDescent="0.2">
      <c r="A2040" s="363">
        <v>2037</v>
      </c>
      <c r="B2040" s="348">
        <v>45001</v>
      </c>
      <c r="C2040" s="623">
        <v>44986</v>
      </c>
      <c r="D2040" s="350" t="s">
        <v>96</v>
      </c>
      <c r="E2040" s="350" t="s">
        <v>181</v>
      </c>
      <c r="F2040" s="351">
        <v>2553.38</v>
      </c>
      <c r="G2040" s="350" t="s">
        <v>2580</v>
      </c>
      <c r="H2040" s="350" t="s">
        <v>132</v>
      </c>
      <c r="I2040" s="352" t="s">
        <v>2579</v>
      </c>
      <c r="J2040" s="353" t="s">
        <v>577</v>
      </c>
      <c r="K2040" s="354" t="s">
        <v>578</v>
      </c>
      <c r="L2040" s="353">
        <v>566761025</v>
      </c>
      <c r="M2040" s="379">
        <v>45001</v>
      </c>
      <c r="N2040" s="70">
        <f t="shared" si="100"/>
        <v>3</v>
      </c>
      <c r="O2040" s="70">
        <f t="shared" si="101"/>
        <v>3</v>
      </c>
      <c r="P2040" s="135" t="str">
        <f t="shared" si="102"/>
        <v>Gastos_com_Pessoal</v>
      </c>
    </row>
    <row r="2041" spans="1:16" ht="25.5" x14ac:dyDescent="0.2">
      <c r="A2041" s="363">
        <v>2038</v>
      </c>
      <c r="B2041" s="348">
        <v>45001</v>
      </c>
      <c r="C2041" s="623">
        <v>44986</v>
      </c>
      <c r="D2041" s="350" t="s">
        <v>96</v>
      </c>
      <c r="E2041" s="350" t="s">
        <v>183</v>
      </c>
      <c r="F2041" s="351">
        <v>924.09</v>
      </c>
      <c r="G2041" s="350" t="s">
        <v>2581</v>
      </c>
      <c r="H2041" s="350" t="s">
        <v>120</v>
      </c>
      <c r="I2041" s="352" t="s">
        <v>2582</v>
      </c>
      <c r="J2041" s="353" t="s">
        <v>577</v>
      </c>
      <c r="K2041" s="354" t="s">
        <v>578</v>
      </c>
      <c r="L2041" s="353">
        <v>566761025</v>
      </c>
      <c r="M2041" s="379">
        <v>45001</v>
      </c>
      <c r="N2041" s="70">
        <f t="shared" si="100"/>
        <v>3</v>
      </c>
      <c r="O2041" s="70">
        <f t="shared" si="101"/>
        <v>3</v>
      </c>
      <c r="P2041" s="135" t="str">
        <f t="shared" si="102"/>
        <v>Gastos_com_Pessoal</v>
      </c>
    </row>
    <row r="2042" spans="1:16" ht="25.5" x14ac:dyDescent="0.2">
      <c r="A2042" s="363">
        <v>2039</v>
      </c>
      <c r="B2042" s="348">
        <v>45001</v>
      </c>
      <c r="C2042" s="623">
        <v>44986</v>
      </c>
      <c r="D2042" s="350" t="s">
        <v>96</v>
      </c>
      <c r="E2042" s="350" t="s">
        <v>181</v>
      </c>
      <c r="F2042" s="351">
        <v>2572.75</v>
      </c>
      <c r="G2042" s="350" t="s">
        <v>2583</v>
      </c>
      <c r="H2042" s="350" t="s">
        <v>120</v>
      </c>
      <c r="I2042" s="352" t="s">
        <v>2582</v>
      </c>
      <c r="J2042" s="353" t="s">
        <v>577</v>
      </c>
      <c r="K2042" s="354" t="s">
        <v>578</v>
      </c>
      <c r="L2042" s="353">
        <v>566761025</v>
      </c>
      <c r="M2042" s="379">
        <v>45001</v>
      </c>
      <c r="N2042" s="70">
        <f t="shared" si="100"/>
        <v>3</v>
      </c>
      <c r="O2042" s="70">
        <f t="shared" si="101"/>
        <v>3</v>
      </c>
      <c r="P2042" s="135" t="str">
        <f t="shared" si="102"/>
        <v>Gastos_com_Pessoal</v>
      </c>
    </row>
    <row r="2043" spans="1:16" s="319" customFormat="1" ht="25.5" x14ac:dyDescent="0.2">
      <c r="A2043" s="363">
        <v>2040</v>
      </c>
      <c r="B2043" s="381">
        <v>45001</v>
      </c>
      <c r="C2043" s="433">
        <v>44986</v>
      </c>
      <c r="D2043" s="380" t="s">
        <v>96</v>
      </c>
      <c r="E2043" s="380" t="s">
        <v>183</v>
      </c>
      <c r="F2043" s="383">
        <v>1217.55</v>
      </c>
      <c r="G2043" s="380" t="s">
        <v>2584</v>
      </c>
      <c r="H2043" s="380" t="s">
        <v>127</v>
      </c>
      <c r="I2043" s="380" t="s">
        <v>2585</v>
      </c>
      <c r="J2043" s="384" t="s">
        <v>577</v>
      </c>
      <c r="K2043" s="384" t="s">
        <v>578</v>
      </c>
      <c r="L2043" s="384">
        <v>566761025</v>
      </c>
      <c r="M2043" s="434">
        <v>45001</v>
      </c>
      <c r="N2043" s="70">
        <f t="shared" si="100"/>
        <v>3</v>
      </c>
      <c r="O2043" s="70">
        <f t="shared" si="101"/>
        <v>3</v>
      </c>
      <c r="P2043" s="135" t="str">
        <f t="shared" si="102"/>
        <v>Gastos_com_Pessoal</v>
      </c>
    </row>
    <row r="2044" spans="1:16" ht="25.5" x14ac:dyDescent="0.2">
      <c r="A2044" s="363">
        <v>2041</v>
      </c>
      <c r="B2044" s="348">
        <v>45001</v>
      </c>
      <c r="C2044" s="623">
        <v>44986</v>
      </c>
      <c r="D2044" s="350" t="s">
        <v>96</v>
      </c>
      <c r="E2044" s="350" t="s">
        <v>181</v>
      </c>
      <c r="F2044" s="351">
        <v>3182.83</v>
      </c>
      <c r="G2044" s="350" t="s">
        <v>2586</v>
      </c>
      <c r="H2044" s="350" t="s">
        <v>127</v>
      </c>
      <c r="I2044" s="352" t="s">
        <v>2585</v>
      </c>
      <c r="J2044" s="353" t="s">
        <v>577</v>
      </c>
      <c r="K2044" s="354" t="s">
        <v>578</v>
      </c>
      <c r="L2044" s="353">
        <v>566761025</v>
      </c>
      <c r="M2044" s="379">
        <v>45001</v>
      </c>
      <c r="N2044" s="70">
        <f t="shared" si="100"/>
        <v>3</v>
      </c>
      <c r="O2044" s="70">
        <f t="shared" si="101"/>
        <v>3</v>
      </c>
      <c r="P2044" s="135" t="str">
        <f t="shared" si="102"/>
        <v>Gastos_com_Pessoal</v>
      </c>
    </row>
    <row r="2045" spans="1:16" ht="25.5" x14ac:dyDescent="0.2">
      <c r="A2045" s="363">
        <v>2042</v>
      </c>
      <c r="B2045" s="348">
        <v>45001</v>
      </c>
      <c r="C2045" s="623">
        <v>44986</v>
      </c>
      <c r="D2045" s="350" t="s">
        <v>96</v>
      </c>
      <c r="E2045" s="350" t="s">
        <v>183</v>
      </c>
      <c r="F2045" s="351">
        <v>1030.6199999999999</v>
      </c>
      <c r="G2045" s="350" t="s">
        <v>2587</v>
      </c>
      <c r="H2045" s="350" t="s">
        <v>125</v>
      </c>
      <c r="I2045" s="352" t="s">
        <v>2588</v>
      </c>
      <c r="J2045" s="353" t="s">
        <v>577</v>
      </c>
      <c r="K2045" s="354" t="s">
        <v>578</v>
      </c>
      <c r="L2045" s="353">
        <v>566761025</v>
      </c>
      <c r="M2045" s="379">
        <v>45001</v>
      </c>
      <c r="N2045" s="70">
        <f t="shared" si="100"/>
        <v>3</v>
      </c>
      <c r="O2045" s="70">
        <f t="shared" si="101"/>
        <v>3</v>
      </c>
      <c r="P2045" s="135" t="str">
        <f t="shared" si="102"/>
        <v>Gastos_com_Pessoal</v>
      </c>
    </row>
    <row r="2046" spans="1:16" ht="25.5" x14ac:dyDescent="0.2">
      <c r="A2046" s="363">
        <v>2043</v>
      </c>
      <c r="B2046" s="348">
        <v>45001</v>
      </c>
      <c r="C2046" s="623">
        <v>44986</v>
      </c>
      <c r="D2046" s="350" t="s">
        <v>96</v>
      </c>
      <c r="E2046" s="350" t="s">
        <v>181</v>
      </c>
      <c r="F2046" s="351">
        <v>2800.31</v>
      </c>
      <c r="G2046" s="350" t="s">
        <v>2589</v>
      </c>
      <c r="H2046" s="350" t="s">
        <v>125</v>
      </c>
      <c r="I2046" s="352" t="s">
        <v>2588</v>
      </c>
      <c r="J2046" s="353" t="s">
        <v>577</v>
      </c>
      <c r="K2046" s="354" t="s">
        <v>578</v>
      </c>
      <c r="L2046" s="353">
        <v>566761025</v>
      </c>
      <c r="M2046" s="379">
        <v>45001</v>
      </c>
      <c r="N2046" s="70">
        <f t="shared" si="100"/>
        <v>3</v>
      </c>
      <c r="O2046" s="70">
        <f t="shared" si="101"/>
        <v>3</v>
      </c>
      <c r="P2046" s="135" t="str">
        <f t="shared" si="102"/>
        <v>Gastos_com_Pessoal</v>
      </c>
    </row>
    <row r="2047" spans="1:16" ht="25.5" x14ac:dyDescent="0.2">
      <c r="A2047" s="363">
        <v>2044</v>
      </c>
      <c r="B2047" s="348">
        <v>45001</v>
      </c>
      <c r="C2047" s="623">
        <v>44986</v>
      </c>
      <c r="D2047" s="350" t="s">
        <v>96</v>
      </c>
      <c r="E2047" s="350" t="s">
        <v>183</v>
      </c>
      <c r="F2047" s="351">
        <v>889.12</v>
      </c>
      <c r="G2047" s="350" t="s">
        <v>2590</v>
      </c>
      <c r="H2047" s="350" t="s">
        <v>123</v>
      </c>
      <c r="I2047" s="352" t="s">
        <v>2591</v>
      </c>
      <c r="J2047" s="353" t="s">
        <v>577</v>
      </c>
      <c r="K2047" s="354" t="s">
        <v>578</v>
      </c>
      <c r="L2047" s="353">
        <v>566761025</v>
      </c>
      <c r="M2047" s="379">
        <v>45001</v>
      </c>
      <c r="N2047" s="70">
        <f t="shared" si="100"/>
        <v>3</v>
      </c>
      <c r="O2047" s="70">
        <f t="shared" si="101"/>
        <v>3</v>
      </c>
      <c r="P2047" s="135" t="str">
        <f t="shared" si="102"/>
        <v>Gastos_com_Pessoal</v>
      </c>
    </row>
    <row r="2048" spans="1:16" ht="25.5" x14ac:dyDescent="0.2">
      <c r="A2048" s="363">
        <v>2045</v>
      </c>
      <c r="B2048" s="348">
        <v>45001</v>
      </c>
      <c r="C2048" s="623">
        <v>44986</v>
      </c>
      <c r="D2048" s="350" t="s">
        <v>96</v>
      </c>
      <c r="E2048" s="350" t="s">
        <v>181</v>
      </c>
      <c r="F2048" s="351">
        <v>2488.67</v>
      </c>
      <c r="G2048" s="350" t="s">
        <v>2592</v>
      </c>
      <c r="H2048" s="350" t="s">
        <v>123</v>
      </c>
      <c r="I2048" s="352" t="s">
        <v>2591</v>
      </c>
      <c r="J2048" s="353" t="s">
        <v>577</v>
      </c>
      <c r="K2048" s="354" t="s">
        <v>578</v>
      </c>
      <c r="L2048" s="353">
        <v>566761025</v>
      </c>
      <c r="M2048" s="379">
        <v>45001</v>
      </c>
      <c r="N2048" s="70">
        <f t="shared" ref="N2048:N2111" si="103">IF(B2048=0,0,IF(YEAR(B2048)=$O$1,MONTH(B2048)-$N$1+1,(YEAR(B2048)-$O$1)*12-$N$1+1+MONTH(B2048)))</f>
        <v>3</v>
      </c>
      <c r="O2048" s="70">
        <f t="shared" ref="O2048:O2111" si="104">IF(C2048=0,0,IF(YEAR(C2048)=$O$1,MONTH(C2048)-$N$1+1,(YEAR(C2048)-$O$1)*12-$N$1+1+MONTH(C2048)))</f>
        <v>3</v>
      </c>
      <c r="P2048" s="135" t="str">
        <f t="shared" ref="P2048:P2111" si="105">SUBSTITUTE(D2048," ","_")</f>
        <v>Gastos_com_Pessoal</v>
      </c>
    </row>
    <row r="2049" spans="1:16" ht="25.5" x14ac:dyDescent="0.2">
      <c r="A2049" s="363">
        <v>2046</v>
      </c>
      <c r="B2049" s="348">
        <v>45001</v>
      </c>
      <c r="C2049" s="623">
        <v>44986</v>
      </c>
      <c r="D2049" s="350" t="s">
        <v>96</v>
      </c>
      <c r="E2049" s="350" t="s">
        <v>183</v>
      </c>
      <c r="F2049" s="351">
        <v>2122.7199999999998</v>
      </c>
      <c r="G2049" s="350" t="s">
        <v>2593</v>
      </c>
      <c r="H2049" s="350" t="s">
        <v>132</v>
      </c>
      <c r="I2049" s="352" t="s">
        <v>2594</v>
      </c>
      <c r="J2049" s="353" t="s">
        <v>577</v>
      </c>
      <c r="K2049" s="354" t="s">
        <v>578</v>
      </c>
      <c r="L2049" s="353">
        <v>566761025</v>
      </c>
      <c r="M2049" s="379">
        <v>45001</v>
      </c>
      <c r="N2049" s="70">
        <f t="shared" si="103"/>
        <v>3</v>
      </c>
      <c r="O2049" s="70">
        <f t="shared" si="104"/>
        <v>3</v>
      </c>
      <c r="P2049" s="135" t="str">
        <f t="shared" si="105"/>
        <v>Gastos_com_Pessoal</v>
      </c>
    </row>
    <row r="2050" spans="1:16" ht="25.5" x14ac:dyDescent="0.2">
      <c r="A2050" s="363">
        <v>2047</v>
      </c>
      <c r="B2050" s="348">
        <v>45001</v>
      </c>
      <c r="C2050" s="623">
        <v>44986</v>
      </c>
      <c r="D2050" s="350" t="s">
        <v>96</v>
      </c>
      <c r="E2050" s="350" t="s">
        <v>181</v>
      </c>
      <c r="F2050" s="351">
        <v>5110.7700000000004</v>
      </c>
      <c r="G2050" s="350" t="s">
        <v>2595</v>
      </c>
      <c r="H2050" s="350" t="s">
        <v>132</v>
      </c>
      <c r="I2050" s="352" t="s">
        <v>2594</v>
      </c>
      <c r="J2050" s="353" t="s">
        <v>577</v>
      </c>
      <c r="K2050" s="354" t="s">
        <v>578</v>
      </c>
      <c r="L2050" s="353">
        <v>566761025</v>
      </c>
      <c r="M2050" s="379">
        <v>45001</v>
      </c>
      <c r="N2050" s="70">
        <f t="shared" si="103"/>
        <v>3</v>
      </c>
      <c r="O2050" s="70">
        <f t="shared" si="104"/>
        <v>3</v>
      </c>
      <c r="P2050" s="135" t="str">
        <f t="shared" si="105"/>
        <v>Gastos_com_Pessoal</v>
      </c>
    </row>
    <row r="2051" spans="1:16" ht="25.5" x14ac:dyDescent="0.2">
      <c r="A2051" s="363">
        <v>2048</v>
      </c>
      <c r="B2051" s="348">
        <v>45001</v>
      </c>
      <c r="C2051" s="623">
        <v>44986</v>
      </c>
      <c r="D2051" s="350" t="s">
        <v>96</v>
      </c>
      <c r="E2051" s="350" t="s">
        <v>183</v>
      </c>
      <c r="F2051" s="351">
        <v>954.51</v>
      </c>
      <c r="G2051" s="350" t="s">
        <v>2596</v>
      </c>
      <c r="H2051" s="350" t="s">
        <v>131</v>
      </c>
      <c r="I2051" s="352" t="s">
        <v>2597</v>
      </c>
      <c r="J2051" s="353" t="s">
        <v>577</v>
      </c>
      <c r="K2051" s="354" t="s">
        <v>578</v>
      </c>
      <c r="L2051" s="353">
        <v>566761025</v>
      </c>
      <c r="M2051" s="379">
        <v>45001</v>
      </c>
      <c r="N2051" s="70">
        <f t="shared" si="103"/>
        <v>3</v>
      </c>
      <c r="O2051" s="70">
        <f t="shared" si="104"/>
        <v>3</v>
      </c>
      <c r="P2051" s="135" t="str">
        <f t="shared" si="105"/>
        <v>Gastos_com_Pessoal</v>
      </c>
    </row>
    <row r="2052" spans="1:16" ht="25.5" x14ac:dyDescent="0.2">
      <c r="A2052" s="363">
        <v>2049</v>
      </c>
      <c r="B2052" s="348">
        <v>45001</v>
      </c>
      <c r="C2052" s="623">
        <v>44986</v>
      </c>
      <c r="D2052" s="350" t="s">
        <v>96</v>
      </c>
      <c r="E2052" s="350" t="s">
        <v>181</v>
      </c>
      <c r="F2052" s="351">
        <v>2741.01</v>
      </c>
      <c r="G2052" s="350" t="s">
        <v>2598</v>
      </c>
      <c r="H2052" s="350" t="s">
        <v>131</v>
      </c>
      <c r="I2052" s="352" t="s">
        <v>2597</v>
      </c>
      <c r="J2052" s="353" t="s">
        <v>577</v>
      </c>
      <c r="K2052" s="354" t="s">
        <v>578</v>
      </c>
      <c r="L2052" s="353">
        <v>566761025</v>
      </c>
      <c r="M2052" s="379">
        <v>45001</v>
      </c>
      <c r="N2052" s="70">
        <f t="shared" si="103"/>
        <v>3</v>
      </c>
      <c r="O2052" s="70">
        <f t="shared" si="104"/>
        <v>3</v>
      </c>
      <c r="P2052" s="135" t="str">
        <f t="shared" si="105"/>
        <v>Gastos_com_Pessoal</v>
      </c>
    </row>
    <row r="2053" spans="1:16" ht="25.5" x14ac:dyDescent="0.2">
      <c r="A2053" s="363">
        <v>2050</v>
      </c>
      <c r="B2053" s="348">
        <v>45001</v>
      </c>
      <c r="C2053" s="623">
        <v>44986</v>
      </c>
      <c r="D2053" s="350" t="s">
        <v>96</v>
      </c>
      <c r="E2053" s="350" t="s">
        <v>183</v>
      </c>
      <c r="F2053" s="351">
        <v>652.55999999999995</v>
      </c>
      <c r="G2053" s="350" t="s">
        <v>2599</v>
      </c>
      <c r="H2053" s="350" t="s">
        <v>132</v>
      </c>
      <c r="I2053" s="352" t="s">
        <v>2600</v>
      </c>
      <c r="J2053" s="353" t="s">
        <v>577</v>
      </c>
      <c r="K2053" s="354" t="s">
        <v>578</v>
      </c>
      <c r="L2053" s="353">
        <v>566761025</v>
      </c>
      <c r="M2053" s="379">
        <v>45001</v>
      </c>
      <c r="N2053" s="70">
        <f t="shared" si="103"/>
        <v>3</v>
      </c>
      <c r="O2053" s="70">
        <f t="shared" si="104"/>
        <v>3</v>
      </c>
      <c r="P2053" s="135" t="str">
        <f t="shared" si="105"/>
        <v>Gastos_com_Pessoal</v>
      </c>
    </row>
    <row r="2054" spans="1:16" ht="25.5" x14ac:dyDescent="0.2">
      <c r="A2054" s="363">
        <v>2051</v>
      </c>
      <c r="B2054" s="348">
        <v>45001</v>
      </c>
      <c r="C2054" s="623">
        <v>44986</v>
      </c>
      <c r="D2054" s="350" t="s">
        <v>96</v>
      </c>
      <c r="E2054" s="350" t="s">
        <v>181</v>
      </c>
      <c r="F2054" s="351">
        <v>1904.86</v>
      </c>
      <c r="G2054" s="350" t="s">
        <v>2601</v>
      </c>
      <c r="H2054" s="350" t="s">
        <v>132</v>
      </c>
      <c r="I2054" s="352" t="s">
        <v>2600</v>
      </c>
      <c r="J2054" s="353" t="s">
        <v>577</v>
      </c>
      <c r="K2054" s="354" t="s">
        <v>578</v>
      </c>
      <c r="L2054" s="353">
        <v>566761025</v>
      </c>
      <c r="M2054" s="379">
        <v>45001</v>
      </c>
      <c r="N2054" s="70">
        <f t="shared" si="103"/>
        <v>3</v>
      </c>
      <c r="O2054" s="70">
        <f t="shared" si="104"/>
        <v>3</v>
      </c>
      <c r="P2054" s="135" t="str">
        <f t="shared" si="105"/>
        <v>Gastos_com_Pessoal</v>
      </c>
    </row>
    <row r="2055" spans="1:16" ht="25.5" x14ac:dyDescent="0.2">
      <c r="A2055" s="363">
        <v>2052</v>
      </c>
      <c r="B2055" s="348">
        <v>45001</v>
      </c>
      <c r="C2055" s="623">
        <v>44986</v>
      </c>
      <c r="D2055" s="350" t="s">
        <v>96</v>
      </c>
      <c r="E2055" s="350" t="s">
        <v>183</v>
      </c>
      <c r="F2055" s="351">
        <v>857.93</v>
      </c>
      <c r="G2055" s="350" t="s">
        <v>2602</v>
      </c>
      <c r="H2055" s="350" t="s">
        <v>127</v>
      </c>
      <c r="I2055" s="352" t="s">
        <v>2603</v>
      </c>
      <c r="J2055" s="353" t="s">
        <v>577</v>
      </c>
      <c r="K2055" s="354" t="s">
        <v>578</v>
      </c>
      <c r="L2055" s="353">
        <v>566761025</v>
      </c>
      <c r="M2055" s="379">
        <v>45001</v>
      </c>
      <c r="N2055" s="70">
        <f t="shared" si="103"/>
        <v>3</v>
      </c>
      <c r="O2055" s="70">
        <f t="shared" si="104"/>
        <v>3</v>
      </c>
      <c r="P2055" s="135" t="str">
        <f t="shared" si="105"/>
        <v>Gastos_com_Pessoal</v>
      </c>
    </row>
    <row r="2056" spans="1:16" ht="25.5" x14ac:dyDescent="0.2">
      <c r="A2056" s="363">
        <v>2053</v>
      </c>
      <c r="B2056" s="348">
        <v>45001</v>
      </c>
      <c r="C2056" s="623">
        <v>44986</v>
      </c>
      <c r="D2056" s="350" t="s">
        <v>96</v>
      </c>
      <c r="E2056" s="350" t="s">
        <v>181</v>
      </c>
      <c r="F2056" s="351">
        <v>2442.31</v>
      </c>
      <c r="G2056" s="350" t="s">
        <v>2601</v>
      </c>
      <c r="H2056" s="350" t="s">
        <v>127</v>
      </c>
      <c r="I2056" s="352" t="s">
        <v>2603</v>
      </c>
      <c r="J2056" s="353" t="s">
        <v>577</v>
      </c>
      <c r="K2056" s="354" t="s">
        <v>578</v>
      </c>
      <c r="L2056" s="353">
        <v>566761025</v>
      </c>
      <c r="M2056" s="379">
        <v>45001</v>
      </c>
      <c r="N2056" s="70">
        <f t="shared" si="103"/>
        <v>3</v>
      </c>
      <c r="O2056" s="70">
        <f t="shared" si="104"/>
        <v>3</v>
      </c>
      <c r="P2056" s="135" t="str">
        <f t="shared" si="105"/>
        <v>Gastos_com_Pessoal</v>
      </c>
    </row>
    <row r="2057" spans="1:16" ht="25.5" x14ac:dyDescent="0.2">
      <c r="A2057" s="363">
        <v>2054</v>
      </c>
      <c r="B2057" s="348">
        <v>45001</v>
      </c>
      <c r="C2057" s="623">
        <v>44986</v>
      </c>
      <c r="D2057" s="350" t="s">
        <v>96</v>
      </c>
      <c r="E2057" s="350" t="s">
        <v>183</v>
      </c>
      <c r="F2057" s="351">
        <v>659.02</v>
      </c>
      <c r="G2057" s="350" t="s">
        <v>2604</v>
      </c>
      <c r="H2057" s="350" t="s">
        <v>121</v>
      </c>
      <c r="I2057" s="352" t="s">
        <v>2605</v>
      </c>
      <c r="J2057" s="353" t="s">
        <v>577</v>
      </c>
      <c r="K2057" s="354" t="s">
        <v>578</v>
      </c>
      <c r="L2057" s="353">
        <v>566761025</v>
      </c>
      <c r="M2057" s="379">
        <v>45001</v>
      </c>
      <c r="N2057" s="70">
        <f t="shared" si="103"/>
        <v>3</v>
      </c>
      <c r="O2057" s="70">
        <f t="shared" si="104"/>
        <v>3</v>
      </c>
      <c r="P2057" s="135" t="str">
        <f t="shared" si="105"/>
        <v>Gastos_com_Pessoal</v>
      </c>
    </row>
    <row r="2058" spans="1:16" ht="25.5" x14ac:dyDescent="0.2">
      <c r="A2058" s="363">
        <v>2055</v>
      </c>
      <c r="B2058" s="348">
        <v>45001</v>
      </c>
      <c r="C2058" s="623">
        <v>44986</v>
      </c>
      <c r="D2058" s="350" t="s">
        <v>96</v>
      </c>
      <c r="E2058" s="350" t="s">
        <v>181</v>
      </c>
      <c r="F2058" s="351">
        <v>1922.16</v>
      </c>
      <c r="G2058" s="350" t="s">
        <v>2606</v>
      </c>
      <c r="H2058" s="350" t="s">
        <v>121</v>
      </c>
      <c r="I2058" s="352" t="s">
        <v>2605</v>
      </c>
      <c r="J2058" s="353" t="s">
        <v>577</v>
      </c>
      <c r="K2058" s="354" t="s">
        <v>578</v>
      </c>
      <c r="L2058" s="353">
        <v>566761025</v>
      </c>
      <c r="M2058" s="379">
        <v>45001</v>
      </c>
      <c r="N2058" s="70">
        <f t="shared" si="103"/>
        <v>3</v>
      </c>
      <c r="O2058" s="70">
        <f t="shared" si="104"/>
        <v>3</v>
      </c>
      <c r="P2058" s="135" t="str">
        <f t="shared" si="105"/>
        <v>Gastos_com_Pessoal</v>
      </c>
    </row>
    <row r="2059" spans="1:16" ht="24" x14ac:dyDescent="0.2">
      <c r="A2059" s="363">
        <v>2056</v>
      </c>
      <c r="B2059" s="348">
        <v>45001</v>
      </c>
      <c r="C2059" s="623">
        <v>44986</v>
      </c>
      <c r="D2059" s="350" t="s">
        <v>107</v>
      </c>
      <c r="E2059" s="350" t="s">
        <v>334</v>
      </c>
      <c r="F2059" s="351">
        <v>120</v>
      </c>
      <c r="G2059" s="350" t="s">
        <v>1830</v>
      </c>
      <c r="H2059" s="350" t="s">
        <v>131</v>
      </c>
      <c r="I2059" s="352" t="s">
        <v>660</v>
      </c>
      <c r="J2059" s="353" t="s">
        <v>577</v>
      </c>
      <c r="K2059" s="354" t="s">
        <v>578</v>
      </c>
      <c r="L2059" s="353">
        <v>566777551</v>
      </c>
      <c r="M2059" s="379">
        <v>45001</v>
      </c>
      <c r="N2059" s="70">
        <f t="shared" si="103"/>
        <v>3</v>
      </c>
      <c r="O2059" s="70">
        <f t="shared" si="104"/>
        <v>3</v>
      </c>
      <c r="P2059" s="135" t="str">
        <f t="shared" si="105"/>
        <v>Gastos_Gerais</v>
      </c>
    </row>
    <row r="2060" spans="1:16" ht="24" x14ac:dyDescent="0.2">
      <c r="A2060" s="363">
        <v>2057</v>
      </c>
      <c r="B2060" s="348">
        <v>45001</v>
      </c>
      <c r="C2060" s="623">
        <v>44986</v>
      </c>
      <c r="D2060" s="350" t="s">
        <v>107</v>
      </c>
      <c r="E2060" s="350" t="s">
        <v>334</v>
      </c>
      <c r="F2060" s="351">
        <v>120</v>
      </c>
      <c r="G2060" s="350" t="s">
        <v>2607</v>
      </c>
      <c r="H2060" s="350" t="s">
        <v>131</v>
      </c>
      <c r="I2060" s="352" t="s">
        <v>2608</v>
      </c>
      <c r="J2060" s="353" t="s">
        <v>577</v>
      </c>
      <c r="K2060" s="354" t="s">
        <v>578</v>
      </c>
      <c r="L2060" s="353">
        <v>566777551</v>
      </c>
      <c r="M2060" s="379">
        <v>45001</v>
      </c>
      <c r="N2060" s="70">
        <f t="shared" si="103"/>
        <v>3</v>
      </c>
      <c r="O2060" s="70">
        <f t="shared" si="104"/>
        <v>3</v>
      </c>
      <c r="P2060" s="135" t="str">
        <f t="shared" si="105"/>
        <v>Gastos_Gerais</v>
      </c>
    </row>
    <row r="2061" spans="1:16" ht="24" x14ac:dyDescent="0.2">
      <c r="A2061" s="363">
        <v>2058</v>
      </c>
      <c r="B2061" s="348">
        <v>45001</v>
      </c>
      <c r="C2061" s="623">
        <v>44986</v>
      </c>
      <c r="D2061" s="350" t="s">
        <v>107</v>
      </c>
      <c r="E2061" s="350" t="s">
        <v>334</v>
      </c>
      <c r="F2061" s="351">
        <v>120</v>
      </c>
      <c r="G2061" s="350" t="s">
        <v>1246</v>
      </c>
      <c r="H2061" s="350" t="s">
        <v>131</v>
      </c>
      <c r="I2061" s="352" t="s">
        <v>1247</v>
      </c>
      <c r="J2061" s="353" t="s">
        <v>577</v>
      </c>
      <c r="K2061" s="354" t="s">
        <v>578</v>
      </c>
      <c r="L2061" s="353">
        <v>566777551</v>
      </c>
      <c r="M2061" s="379">
        <v>45001</v>
      </c>
      <c r="N2061" s="70">
        <f t="shared" si="103"/>
        <v>3</v>
      </c>
      <c r="O2061" s="70">
        <f t="shared" si="104"/>
        <v>3</v>
      </c>
      <c r="P2061" s="135" t="str">
        <f t="shared" si="105"/>
        <v>Gastos_Gerais</v>
      </c>
    </row>
    <row r="2062" spans="1:16" ht="24" x14ac:dyDescent="0.2">
      <c r="A2062" s="363">
        <v>2059</v>
      </c>
      <c r="B2062" s="348">
        <v>45001</v>
      </c>
      <c r="C2062" s="623">
        <v>44986</v>
      </c>
      <c r="D2062" s="350" t="s">
        <v>107</v>
      </c>
      <c r="E2062" s="350" t="s">
        <v>334</v>
      </c>
      <c r="F2062" s="351">
        <v>60</v>
      </c>
      <c r="G2062" s="350" t="s">
        <v>2609</v>
      </c>
      <c r="H2062" s="350" t="s">
        <v>124</v>
      </c>
      <c r="I2062" s="352" t="s">
        <v>1542</v>
      </c>
      <c r="J2062" s="353" t="s">
        <v>577</v>
      </c>
      <c r="K2062" s="354" t="s">
        <v>578</v>
      </c>
      <c r="L2062" s="353">
        <v>566777551</v>
      </c>
      <c r="M2062" s="379">
        <v>45001</v>
      </c>
      <c r="N2062" s="70">
        <f t="shared" si="103"/>
        <v>3</v>
      </c>
      <c r="O2062" s="70">
        <f t="shared" si="104"/>
        <v>3</v>
      </c>
      <c r="P2062" s="135" t="str">
        <f t="shared" si="105"/>
        <v>Gastos_Gerais</v>
      </c>
    </row>
    <row r="2063" spans="1:16" ht="24" x14ac:dyDescent="0.2">
      <c r="A2063" s="363">
        <v>2060</v>
      </c>
      <c r="B2063" s="348">
        <v>45001</v>
      </c>
      <c r="C2063" s="623">
        <v>44986</v>
      </c>
      <c r="D2063" s="350" t="s">
        <v>107</v>
      </c>
      <c r="E2063" s="350" t="s">
        <v>334</v>
      </c>
      <c r="F2063" s="351">
        <v>60</v>
      </c>
      <c r="G2063" s="350" t="s">
        <v>1031</v>
      </c>
      <c r="H2063" s="350" t="s">
        <v>124</v>
      </c>
      <c r="I2063" s="352" t="s">
        <v>1162</v>
      </c>
      <c r="J2063" s="353" t="s">
        <v>577</v>
      </c>
      <c r="K2063" s="354" t="s">
        <v>578</v>
      </c>
      <c r="L2063" s="353">
        <v>566777551</v>
      </c>
      <c r="M2063" s="379">
        <v>45001</v>
      </c>
      <c r="N2063" s="70">
        <f t="shared" si="103"/>
        <v>3</v>
      </c>
      <c r="O2063" s="70">
        <f t="shared" si="104"/>
        <v>3</v>
      </c>
      <c r="P2063" s="135" t="str">
        <f t="shared" si="105"/>
        <v>Gastos_Gerais</v>
      </c>
    </row>
    <row r="2064" spans="1:16" ht="24" x14ac:dyDescent="0.2">
      <c r="A2064" s="363">
        <v>2061</v>
      </c>
      <c r="B2064" s="348">
        <v>45002</v>
      </c>
      <c r="C2064" s="623">
        <v>44986</v>
      </c>
      <c r="D2064" s="350" t="s">
        <v>107</v>
      </c>
      <c r="E2064" s="350" t="s">
        <v>356</v>
      </c>
      <c r="F2064" s="351">
        <v>1082.6199999999999</v>
      </c>
      <c r="G2064" s="350" t="s">
        <v>646</v>
      </c>
      <c r="H2064" s="350" t="s">
        <v>128</v>
      </c>
      <c r="I2064" s="352" t="s">
        <v>1055</v>
      </c>
      <c r="J2064" s="353" t="s">
        <v>554</v>
      </c>
      <c r="K2064" s="354" t="s">
        <v>420</v>
      </c>
      <c r="L2064" s="353">
        <v>37790</v>
      </c>
      <c r="M2064" s="379">
        <v>44994</v>
      </c>
      <c r="N2064" s="70">
        <f t="shared" si="103"/>
        <v>3</v>
      </c>
      <c r="O2064" s="70">
        <f t="shared" si="104"/>
        <v>3</v>
      </c>
      <c r="P2064" s="135" t="str">
        <f t="shared" si="105"/>
        <v>Gastos_Gerais</v>
      </c>
    </row>
    <row r="2065" spans="1:16" ht="36" x14ac:dyDescent="0.2">
      <c r="A2065" s="363">
        <v>2062</v>
      </c>
      <c r="B2065" s="348">
        <v>45002</v>
      </c>
      <c r="C2065" s="623">
        <v>44958</v>
      </c>
      <c r="D2065" s="350" t="s">
        <v>107</v>
      </c>
      <c r="E2065" s="350" t="s">
        <v>366</v>
      </c>
      <c r="F2065" s="351">
        <v>1453.5</v>
      </c>
      <c r="G2065" s="350" t="s">
        <v>845</v>
      </c>
      <c r="H2065" s="350" t="s">
        <v>128</v>
      </c>
      <c r="I2065" s="352" t="s">
        <v>1067</v>
      </c>
      <c r="J2065" s="353" t="s">
        <v>554</v>
      </c>
      <c r="K2065" s="354" t="s">
        <v>420</v>
      </c>
      <c r="L2065" s="353">
        <v>2889</v>
      </c>
      <c r="M2065" s="379">
        <v>44991</v>
      </c>
      <c r="N2065" s="70">
        <f t="shared" si="103"/>
        <v>3</v>
      </c>
      <c r="O2065" s="70">
        <f t="shared" si="104"/>
        <v>2</v>
      </c>
      <c r="P2065" s="135" t="str">
        <f t="shared" si="105"/>
        <v>Gastos_Gerais</v>
      </c>
    </row>
    <row r="2066" spans="1:16" ht="24" x14ac:dyDescent="0.2">
      <c r="A2066" s="363">
        <v>2063</v>
      </c>
      <c r="B2066" s="348">
        <v>45002</v>
      </c>
      <c r="C2066" s="623">
        <v>44986</v>
      </c>
      <c r="D2066" s="350" t="s">
        <v>107</v>
      </c>
      <c r="E2066" s="350" t="s">
        <v>246</v>
      </c>
      <c r="F2066" s="351">
        <v>288.7</v>
      </c>
      <c r="G2066" s="350" t="s">
        <v>2610</v>
      </c>
      <c r="H2066" s="350" t="s">
        <v>120</v>
      </c>
      <c r="I2066" s="352" t="s">
        <v>2611</v>
      </c>
      <c r="J2066" s="353" t="s">
        <v>554</v>
      </c>
      <c r="K2066" s="354" t="s">
        <v>420</v>
      </c>
      <c r="L2066" s="353">
        <v>202312772</v>
      </c>
      <c r="M2066" s="379">
        <v>45001</v>
      </c>
      <c r="N2066" s="70">
        <f t="shared" si="103"/>
        <v>3</v>
      </c>
      <c r="O2066" s="70">
        <f t="shared" si="104"/>
        <v>3</v>
      </c>
      <c r="P2066" s="135" t="str">
        <f t="shared" si="105"/>
        <v>Gastos_Gerais</v>
      </c>
    </row>
    <row r="2067" spans="1:16" ht="36" x14ac:dyDescent="0.2">
      <c r="A2067" s="363">
        <v>2064</v>
      </c>
      <c r="B2067" s="348">
        <v>45002</v>
      </c>
      <c r="C2067" s="623">
        <v>44958</v>
      </c>
      <c r="D2067" s="350" t="s">
        <v>107</v>
      </c>
      <c r="E2067" s="350" t="s">
        <v>364</v>
      </c>
      <c r="F2067" s="351">
        <v>161.5</v>
      </c>
      <c r="G2067" s="350" t="s">
        <v>2612</v>
      </c>
      <c r="H2067" s="350" t="s">
        <v>129</v>
      </c>
      <c r="I2067" s="352" t="s">
        <v>1067</v>
      </c>
      <c r="J2067" s="353" t="s">
        <v>554</v>
      </c>
      <c r="K2067" s="354" t="s">
        <v>420</v>
      </c>
      <c r="L2067" s="353">
        <v>2957</v>
      </c>
      <c r="M2067" s="379">
        <v>44998</v>
      </c>
      <c r="N2067" s="70">
        <f t="shared" si="103"/>
        <v>3</v>
      </c>
      <c r="O2067" s="70">
        <f t="shared" si="104"/>
        <v>2</v>
      </c>
      <c r="P2067" s="135" t="str">
        <f t="shared" si="105"/>
        <v>Gastos_Gerais</v>
      </c>
    </row>
    <row r="2068" spans="1:16" ht="36" x14ac:dyDescent="0.2">
      <c r="A2068" s="363">
        <v>2065</v>
      </c>
      <c r="B2068" s="348">
        <v>45002</v>
      </c>
      <c r="C2068" s="623">
        <v>44958</v>
      </c>
      <c r="D2068" s="350" t="s">
        <v>107</v>
      </c>
      <c r="E2068" s="350" t="s">
        <v>364</v>
      </c>
      <c r="F2068" s="351">
        <v>161.5</v>
      </c>
      <c r="G2068" s="350" t="s">
        <v>2612</v>
      </c>
      <c r="H2068" s="350" t="s">
        <v>123</v>
      </c>
      <c r="I2068" s="352" t="s">
        <v>1067</v>
      </c>
      <c r="J2068" s="353" t="s">
        <v>554</v>
      </c>
      <c r="K2068" s="354" t="s">
        <v>420</v>
      </c>
      <c r="L2068" s="353">
        <v>2788</v>
      </c>
      <c r="M2068" s="379">
        <v>44998</v>
      </c>
      <c r="N2068" s="70">
        <f t="shared" si="103"/>
        <v>3</v>
      </c>
      <c r="O2068" s="70">
        <f t="shared" si="104"/>
        <v>2</v>
      </c>
      <c r="P2068" s="135" t="str">
        <f t="shared" si="105"/>
        <v>Gastos_Gerais</v>
      </c>
    </row>
    <row r="2069" spans="1:16" ht="24" x14ac:dyDescent="0.2">
      <c r="A2069" s="363">
        <v>2066</v>
      </c>
      <c r="B2069" s="348">
        <v>45002</v>
      </c>
      <c r="C2069" s="623">
        <v>44958</v>
      </c>
      <c r="D2069" s="350" t="s">
        <v>107</v>
      </c>
      <c r="E2069" s="350" t="s">
        <v>224</v>
      </c>
      <c r="F2069" s="351">
        <v>4158.7700000000004</v>
      </c>
      <c r="G2069" s="350" t="s">
        <v>1390</v>
      </c>
      <c r="H2069" s="350" t="s">
        <v>130</v>
      </c>
      <c r="I2069" s="352" t="s">
        <v>957</v>
      </c>
      <c r="J2069" s="353" t="s">
        <v>554</v>
      </c>
      <c r="K2069" s="354" t="s">
        <v>555</v>
      </c>
      <c r="L2069" s="353" t="s">
        <v>2613</v>
      </c>
      <c r="M2069" s="379">
        <v>45002</v>
      </c>
      <c r="N2069" s="70">
        <f t="shared" si="103"/>
        <v>3</v>
      </c>
      <c r="O2069" s="70">
        <f t="shared" si="104"/>
        <v>2</v>
      </c>
      <c r="P2069" s="135" t="str">
        <f t="shared" si="105"/>
        <v>Gastos_Gerais</v>
      </c>
    </row>
    <row r="2070" spans="1:16" ht="24" x14ac:dyDescent="0.2">
      <c r="A2070" s="363">
        <v>2067</v>
      </c>
      <c r="B2070" s="348">
        <v>45002</v>
      </c>
      <c r="C2070" s="623">
        <v>44986</v>
      </c>
      <c r="D2070" s="350" t="s">
        <v>107</v>
      </c>
      <c r="E2070" s="350" t="s">
        <v>356</v>
      </c>
      <c r="F2070" s="351">
        <v>2985.02</v>
      </c>
      <c r="G2070" s="350" t="s">
        <v>646</v>
      </c>
      <c r="H2070" s="350" t="s">
        <v>123</v>
      </c>
      <c r="I2070" s="352" t="s">
        <v>1055</v>
      </c>
      <c r="J2070" s="353" t="s">
        <v>554</v>
      </c>
      <c r="K2070" s="354" t="s">
        <v>420</v>
      </c>
      <c r="L2070" s="353">
        <v>37791</v>
      </c>
      <c r="M2070" s="379">
        <v>44994</v>
      </c>
      <c r="N2070" s="70">
        <f t="shared" si="103"/>
        <v>3</v>
      </c>
      <c r="O2070" s="70">
        <f t="shared" si="104"/>
        <v>3</v>
      </c>
      <c r="P2070" s="135" t="str">
        <f t="shared" si="105"/>
        <v>Gastos_Gerais</v>
      </c>
    </row>
    <row r="2071" spans="1:16" ht="24" x14ac:dyDescent="0.2">
      <c r="A2071" s="363">
        <v>2068</v>
      </c>
      <c r="B2071" s="348">
        <v>45002</v>
      </c>
      <c r="C2071" s="623">
        <v>44986</v>
      </c>
      <c r="D2071" s="350" t="s">
        <v>107</v>
      </c>
      <c r="E2071" s="350" t="s">
        <v>246</v>
      </c>
      <c r="F2071" s="351">
        <v>288.7</v>
      </c>
      <c r="G2071" s="350" t="s">
        <v>2614</v>
      </c>
      <c r="H2071" s="350" t="s">
        <v>120</v>
      </c>
      <c r="I2071" s="352" t="s">
        <v>2611</v>
      </c>
      <c r="J2071" s="353" t="s">
        <v>554</v>
      </c>
      <c r="K2071" s="354" t="s">
        <v>420</v>
      </c>
      <c r="L2071" s="353">
        <v>202312730</v>
      </c>
      <c r="M2071" s="379">
        <v>45001</v>
      </c>
      <c r="N2071" s="70">
        <f t="shared" si="103"/>
        <v>3</v>
      </c>
      <c r="O2071" s="70">
        <f t="shared" si="104"/>
        <v>3</v>
      </c>
      <c r="P2071" s="135" t="str">
        <f t="shared" si="105"/>
        <v>Gastos_Gerais</v>
      </c>
    </row>
    <row r="2072" spans="1:16" ht="36" x14ac:dyDescent="0.2">
      <c r="A2072" s="363">
        <v>2069</v>
      </c>
      <c r="B2072" s="348">
        <v>45002</v>
      </c>
      <c r="C2072" s="623">
        <v>44958</v>
      </c>
      <c r="D2072" s="350" t="s">
        <v>107</v>
      </c>
      <c r="E2072" s="350" t="s">
        <v>364</v>
      </c>
      <c r="F2072" s="351">
        <v>161.5</v>
      </c>
      <c r="G2072" s="350" t="s">
        <v>2612</v>
      </c>
      <c r="H2072" s="350" t="s">
        <v>128</v>
      </c>
      <c r="I2072" s="352" t="s">
        <v>1067</v>
      </c>
      <c r="J2072" s="353" t="s">
        <v>554</v>
      </c>
      <c r="K2072" s="354" t="s">
        <v>420</v>
      </c>
      <c r="L2072" s="353">
        <v>2959</v>
      </c>
      <c r="M2072" s="379">
        <v>44998</v>
      </c>
      <c r="N2072" s="70">
        <f t="shared" si="103"/>
        <v>3</v>
      </c>
      <c r="O2072" s="70">
        <f t="shared" si="104"/>
        <v>2</v>
      </c>
      <c r="P2072" s="135" t="str">
        <f t="shared" si="105"/>
        <v>Gastos_Gerais</v>
      </c>
    </row>
    <row r="2073" spans="1:16" ht="36" x14ac:dyDescent="0.2">
      <c r="A2073" s="363">
        <v>2070</v>
      </c>
      <c r="B2073" s="348">
        <v>45002</v>
      </c>
      <c r="C2073" s="623">
        <v>44958</v>
      </c>
      <c r="D2073" s="350" t="s">
        <v>107</v>
      </c>
      <c r="E2073" s="350" t="s">
        <v>366</v>
      </c>
      <c r="F2073" s="351">
        <v>1415.5</v>
      </c>
      <c r="G2073" s="350" t="s">
        <v>845</v>
      </c>
      <c r="H2073" s="350" t="s">
        <v>129</v>
      </c>
      <c r="I2073" s="352" t="s">
        <v>1067</v>
      </c>
      <c r="J2073" s="353" t="s">
        <v>554</v>
      </c>
      <c r="K2073" s="354" t="s">
        <v>420</v>
      </c>
      <c r="L2073" s="353">
        <v>2888</v>
      </c>
      <c r="M2073" s="379">
        <v>44991</v>
      </c>
      <c r="N2073" s="70">
        <f t="shared" si="103"/>
        <v>3</v>
      </c>
      <c r="O2073" s="70">
        <f t="shared" si="104"/>
        <v>2</v>
      </c>
      <c r="P2073" s="135" t="str">
        <f t="shared" si="105"/>
        <v>Gastos_Gerais</v>
      </c>
    </row>
    <row r="2074" spans="1:16" ht="25.5" x14ac:dyDescent="0.2">
      <c r="A2074" s="363">
        <v>2071</v>
      </c>
      <c r="B2074" s="348">
        <v>45002</v>
      </c>
      <c r="C2074" s="623">
        <v>44986</v>
      </c>
      <c r="D2074" s="350" t="s">
        <v>96</v>
      </c>
      <c r="E2074" s="350" t="s">
        <v>204</v>
      </c>
      <c r="F2074" s="351">
        <v>21259.19</v>
      </c>
      <c r="G2074" s="350" t="s">
        <v>2615</v>
      </c>
      <c r="H2074" s="350" t="s">
        <v>119</v>
      </c>
      <c r="I2074" s="352" t="s">
        <v>1094</v>
      </c>
      <c r="J2074" s="353" t="s">
        <v>554</v>
      </c>
      <c r="K2074" s="354" t="s">
        <v>420</v>
      </c>
      <c r="L2074" s="353">
        <v>345963</v>
      </c>
      <c r="M2074" s="379">
        <v>44988</v>
      </c>
      <c r="N2074" s="70">
        <f t="shared" si="103"/>
        <v>3</v>
      </c>
      <c r="O2074" s="70">
        <f t="shared" si="104"/>
        <v>3</v>
      </c>
      <c r="P2074" s="135" t="str">
        <f t="shared" si="105"/>
        <v>Gastos_com_Pessoal</v>
      </c>
    </row>
    <row r="2075" spans="1:16" ht="24" x14ac:dyDescent="0.2">
      <c r="A2075" s="363">
        <v>2072</v>
      </c>
      <c r="B2075" s="348">
        <v>45002</v>
      </c>
      <c r="C2075" s="623">
        <v>44986</v>
      </c>
      <c r="D2075" s="350" t="s">
        <v>107</v>
      </c>
      <c r="E2075" s="350" t="s">
        <v>310</v>
      </c>
      <c r="F2075" s="351">
        <v>1278.5999999999999</v>
      </c>
      <c r="G2075" s="350" t="s">
        <v>2616</v>
      </c>
      <c r="H2075" s="350" t="s">
        <v>132</v>
      </c>
      <c r="I2075" s="352" t="s">
        <v>2617</v>
      </c>
      <c r="J2075" s="353" t="s">
        <v>554</v>
      </c>
      <c r="K2075" s="354" t="s">
        <v>420</v>
      </c>
      <c r="L2075" s="353">
        <v>31113</v>
      </c>
      <c r="M2075" s="379">
        <v>44994</v>
      </c>
      <c r="N2075" s="70">
        <f t="shared" si="103"/>
        <v>3</v>
      </c>
      <c r="O2075" s="70">
        <f t="shared" si="104"/>
        <v>3</v>
      </c>
      <c r="P2075" s="135" t="str">
        <f t="shared" si="105"/>
        <v>Gastos_Gerais</v>
      </c>
    </row>
    <row r="2076" spans="1:16" ht="24" x14ac:dyDescent="0.2">
      <c r="A2076" s="363">
        <v>2073</v>
      </c>
      <c r="B2076" s="348">
        <v>45002</v>
      </c>
      <c r="C2076" s="623">
        <v>44986</v>
      </c>
      <c r="D2076" s="350" t="s">
        <v>107</v>
      </c>
      <c r="E2076" s="350" t="s">
        <v>296</v>
      </c>
      <c r="F2076" s="351">
        <v>100.3</v>
      </c>
      <c r="G2076" s="350" t="s">
        <v>2618</v>
      </c>
      <c r="H2076" s="350" t="s">
        <v>122</v>
      </c>
      <c r="I2076" s="352" t="s">
        <v>675</v>
      </c>
      <c r="J2076" s="353" t="s">
        <v>554</v>
      </c>
      <c r="K2076" s="354" t="s">
        <v>420</v>
      </c>
      <c r="L2076" s="353">
        <v>202313</v>
      </c>
      <c r="M2076" s="379">
        <v>44989</v>
      </c>
      <c r="N2076" s="70">
        <f t="shared" si="103"/>
        <v>3</v>
      </c>
      <c r="O2076" s="70">
        <f t="shared" si="104"/>
        <v>3</v>
      </c>
      <c r="P2076" s="135" t="str">
        <f t="shared" si="105"/>
        <v>Gastos_Gerais</v>
      </c>
    </row>
    <row r="2077" spans="1:16" ht="24" x14ac:dyDescent="0.2">
      <c r="A2077" s="363">
        <v>2074</v>
      </c>
      <c r="B2077" s="348">
        <v>45002</v>
      </c>
      <c r="C2077" s="623">
        <v>44958</v>
      </c>
      <c r="D2077" s="350" t="s">
        <v>107</v>
      </c>
      <c r="E2077" s="350" t="s">
        <v>348</v>
      </c>
      <c r="F2077" s="351">
        <v>824.3</v>
      </c>
      <c r="G2077" s="350" t="s">
        <v>2619</v>
      </c>
      <c r="H2077" s="350" t="s">
        <v>122</v>
      </c>
      <c r="I2077" s="352" t="s">
        <v>2620</v>
      </c>
      <c r="J2077" s="353" t="s">
        <v>554</v>
      </c>
      <c r="K2077" s="354" t="s">
        <v>420</v>
      </c>
      <c r="L2077" s="353">
        <v>2023159</v>
      </c>
      <c r="M2077" s="379">
        <v>44980</v>
      </c>
      <c r="N2077" s="70">
        <f t="shared" si="103"/>
        <v>3</v>
      </c>
      <c r="O2077" s="70">
        <f t="shared" si="104"/>
        <v>2</v>
      </c>
      <c r="P2077" s="135" t="str">
        <f t="shared" si="105"/>
        <v>Gastos_Gerais</v>
      </c>
    </row>
    <row r="2078" spans="1:16" ht="36" x14ac:dyDescent="0.2">
      <c r="A2078" s="363">
        <v>2075</v>
      </c>
      <c r="B2078" s="348">
        <v>45002</v>
      </c>
      <c r="C2078" s="623">
        <v>44958</v>
      </c>
      <c r="D2078" s="350" t="s">
        <v>107</v>
      </c>
      <c r="E2078" s="350" t="s">
        <v>366</v>
      </c>
      <c r="F2078" s="351">
        <v>1510.5</v>
      </c>
      <c r="G2078" s="350" t="s">
        <v>845</v>
      </c>
      <c r="H2078" s="350" t="s">
        <v>127</v>
      </c>
      <c r="I2078" s="352" t="s">
        <v>1067</v>
      </c>
      <c r="J2078" s="353" t="s">
        <v>554</v>
      </c>
      <c r="K2078" s="354" t="s">
        <v>420</v>
      </c>
      <c r="L2078" s="353">
        <v>2890</v>
      </c>
      <c r="M2078" s="379">
        <v>44991</v>
      </c>
      <c r="N2078" s="70">
        <f t="shared" si="103"/>
        <v>3</v>
      </c>
      <c r="O2078" s="70">
        <f t="shared" si="104"/>
        <v>2</v>
      </c>
      <c r="P2078" s="135" t="str">
        <f t="shared" si="105"/>
        <v>Gastos_Gerais</v>
      </c>
    </row>
    <row r="2079" spans="1:16" ht="36" x14ac:dyDescent="0.2">
      <c r="A2079" s="363">
        <v>2076</v>
      </c>
      <c r="B2079" s="348">
        <v>45002</v>
      </c>
      <c r="C2079" s="623">
        <v>44958</v>
      </c>
      <c r="D2079" s="350" t="s">
        <v>107</v>
      </c>
      <c r="E2079" s="350" t="s">
        <v>366</v>
      </c>
      <c r="F2079" s="351">
        <v>2470</v>
      </c>
      <c r="G2079" s="350" t="s">
        <v>845</v>
      </c>
      <c r="H2079" s="350" t="s">
        <v>123</v>
      </c>
      <c r="I2079" s="352" t="s">
        <v>1067</v>
      </c>
      <c r="J2079" s="353" t="s">
        <v>554</v>
      </c>
      <c r="K2079" s="354" t="s">
        <v>420</v>
      </c>
      <c r="L2079" s="353">
        <v>2887</v>
      </c>
      <c r="M2079" s="379">
        <v>44991</v>
      </c>
      <c r="N2079" s="70">
        <f t="shared" si="103"/>
        <v>3</v>
      </c>
      <c r="O2079" s="70">
        <f t="shared" si="104"/>
        <v>2</v>
      </c>
      <c r="P2079" s="135" t="str">
        <f t="shared" si="105"/>
        <v>Gastos_Gerais</v>
      </c>
    </row>
    <row r="2080" spans="1:16" ht="24" x14ac:dyDescent="0.2">
      <c r="A2080" s="363">
        <v>2077</v>
      </c>
      <c r="B2080" s="348">
        <v>45002</v>
      </c>
      <c r="C2080" s="623">
        <v>44986</v>
      </c>
      <c r="D2080" s="350" t="s">
        <v>107</v>
      </c>
      <c r="E2080" s="350" t="s">
        <v>246</v>
      </c>
      <c r="F2080" s="351">
        <v>188.66</v>
      </c>
      <c r="G2080" s="350" t="s">
        <v>2621</v>
      </c>
      <c r="H2080" s="350" t="s">
        <v>120</v>
      </c>
      <c r="I2080" s="352" t="s">
        <v>2611</v>
      </c>
      <c r="J2080" s="353" t="s">
        <v>554</v>
      </c>
      <c r="K2080" s="354" t="s">
        <v>420</v>
      </c>
      <c r="L2080" s="353">
        <v>202312727</v>
      </c>
      <c r="M2080" s="379">
        <v>45001</v>
      </c>
      <c r="N2080" s="70">
        <f t="shared" si="103"/>
        <v>3</v>
      </c>
      <c r="O2080" s="70">
        <f t="shared" si="104"/>
        <v>3</v>
      </c>
      <c r="P2080" s="135" t="str">
        <f t="shared" si="105"/>
        <v>Gastos_Gerais</v>
      </c>
    </row>
    <row r="2081" spans="1:16" ht="24" x14ac:dyDescent="0.2">
      <c r="A2081" s="363">
        <v>2078</v>
      </c>
      <c r="B2081" s="348">
        <v>45002</v>
      </c>
      <c r="C2081" s="623">
        <v>44986</v>
      </c>
      <c r="D2081" s="350" t="s">
        <v>107</v>
      </c>
      <c r="E2081" s="350" t="s">
        <v>292</v>
      </c>
      <c r="F2081" s="351">
        <v>59.9</v>
      </c>
      <c r="G2081" s="350" t="s">
        <v>2622</v>
      </c>
      <c r="H2081" s="350" t="s">
        <v>120</v>
      </c>
      <c r="I2081" s="352" t="s">
        <v>2623</v>
      </c>
      <c r="J2081" s="353" t="s">
        <v>559</v>
      </c>
      <c r="K2081" s="354" t="s">
        <v>420</v>
      </c>
      <c r="L2081" s="353">
        <v>1131</v>
      </c>
      <c r="M2081" s="379">
        <v>45001</v>
      </c>
      <c r="N2081" s="70">
        <f t="shared" si="103"/>
        <v>3</v>
      </c>
      <c r="O2081" s="70">
        <f t="shared" si="104"/>
        <v>3</v>
      </c>
      <c r="P2081" s="135" t="str">
        <f t="shared" si="105"/>
        <v>Gastos_Gerais</v>
      </c>
    </row>
    <row r="2082" spans="1:16" ht="24" x14ac:dyDescent="0.2">
      <c r="A2082" s="363">
        <v>2079</v>
      </c>
      <c r="B2082" s="348">
        <v>45002</v>
      </c>
      <c r="C2082" s="623">
        <v>44986</v>
      </c>
      <c r="D2082" s="350" t="s">
        <v>107</v>
      </c>
      <c r="E2082" s="350" t="s">
        <v>328</v>
      </c>
      <c r="F2082" s="351">
        <v>42.75</v>
      </c>
      <c r="G2082" s="350" t="s">
        <v>644</v>
      </c>
      <c r="H2082" s="350" t="s">
        <v>127</v>
      </c>
      <c r="I2082" s="352" t="s">
        <v>1096</v>
      </c>
      <c r="J2082" s="353" t="s">
        <v>559</v>
      </c>
      <c r="K2082" s="354" t="s">
        <v>420</v>
      </c>
      <c r="L2082" s="353">
        <v>202343</v>
      </c>
      <c r="M2082" s="379">
        <v>44986</v>
      </c>
      <c r="N2082" s="70">
        <f t="shared" si="103"/>
        <v>3</v>
      </c>
      <c r="O2082" s="70">
        <f t="shared" si="104"/>
        <v>3</v>
      </c>
      <c r="P2082" s="135" t="str">
        <f t="shared" si="105"/>
        <v>Gastos_Gerais</v>
      </c>
    </row>
    <row r="2083" spans="1:16" ht="24" x14ac:dyDescent="0.2">
      <c r="A2083" s="363">
        <v>2080</v>
      </c>
      <c r="B2083" s="348">
        <v>45002</v>
      </c>
      <c r="C2083" s="623">
        <v>44986</v>
      </c>
      <c r="D2083" s="350" t="s">
        <v>107</v>
      </c>
      <c r="E2083" s="350" t="s">
        <v>328</v>
      </c>
      <c r="F2083" s="351">
        <v>76</v>
      </c>
      <c r="G2083" s="350" t="s">
        <v>2624</v>
      </c>
      <c r="H2083" s="350" t="s">
        <v>128</v>
      </c>
      <c r="I2083" s="352" t="s">
        <v>1096</v>
      </c>
      <c r="J2083" s="353" t="s">
        <v>559</v>
      </c>
      <c r="K2083" s="354" t="s">
        <v>420</v>
      </c>
      <c r="L2083" s="353">
        <v>202338</v>
      </c>
      <c r="M2083" s="379">
        <v>44986</v>
      </c>
      <c r="N2083" s="70">
        <f t="shared" si="103"/>
        <v>3</v>
      </c>
      <c r="O2083" s="70">
        <f t="shared" si="104"/>
        <v>3</v>
      </c>
      <c r="P2083" s="135" t="str">
        <f t="shared" si="105"/>
        <v>Gastos_Gerais</v>
      </c>
    </row>
    <row r="2084" spans="1:16" ht="24" x14ac:dyDescent="0.2">
      <c r="A2084" s="363">
        <v>2081</v>
      </c>
      <c r="B2084" s="348">
        <v>45002</v>
      </c>
      <c r="C2084" s="623">
        <v>44986</v>
      </c>
      <c r="D2084" s="350" t="s">
        <v>107</v>
      </c>
      <c r="E2084" s="350" t="s">
        <v>328</v>
      </c>
      <c r="F2084" s="351">
        <v>76</v>
      </c>
      <c r="G2084" s="350" t="s">
        <v>2624</v>
      </c>
      <c r="H2084" s="350" t="s">
        <v>129</v>
      </c>
      <c r="I2084" s="352" t="s">
        <v>1096</v>
      </c>
      <c r="J2084" s="353" t="s">
        <v>559</v>
      </c>
      <c r="K2084" s="354" t="s">
        <v>420</v>
      </c>
      <c r="L2084" s="353">
        <v>202339</v>
      </c>
      <c r="M2084" s="379">
        <v>44986</v>
      </c>
      <c r="N2084" s="70">
        <f t="shared" si="103"/>
        <v>3</v>
      </c>
      <c r="O2084" s="70">
        <f t="shared" si="104"/>
        <v>3</v>
      </c>
      <c r="P2084" s="135" t="str">
        <f t="shared" si="105"/>
        <v>Gastos_Gerais</v>
      </c>
    </row>
    <row r="2085" spans="1:16" ht="24" x14ac:dyDescent="0.2">
      <c r="A2085" s="363">
        <v>2082</v>
      </c>
      <c r="B2085" s="348">
        <v>45002</v>
      </c>
      <c r="C2085" s="623">
        <v>44986</v>
      </c>
      <c r="D2085" s="350" t="s">
        <v>107</v>
      </c>
      <c r="E2085" s="350" t="s">
        <v>328</v>
      </c>
      <c r="F2085" s="351">
        <v>76</v>
      </c>
      <c r="G2085" s="350" t="s">
        <v>2624</v>
      </c>
      <c r="H2085" s="350" t="s">
        <v>130</v>
      </c>
      <c r="I2085" s="352" t="s">
        <v>1096</v>
      </c>
      <c r="J2085" s="353" t="s">
        <v>559</v>
      </c>
      <c r="K2085" s="354" t="s">
        <v>420</v>
      </c>
      <c r="L2085" s="353">
        <v>202340</v>
      </c>
      <c r="M2085" s="379">
        <v>44986</v>
      </c>
      <c r="N2085" s="70">
        <f t="shared" si="103"/>
        <v>3</v>
      </c>
      <c r="O2085" s="70">
        <f t="shared" si="104"/>
        <v>3</v>
      </c>
      <c r="P2085" s="135" t="str">
        <f t="shared" si="105"/>
        <v>Gastos_Gerais</v>
      </c>
    </row>
    <row r="2086" spans="1:16" ht="24" x14ac:dyDescent="0.2">
      <c r="A2086" s="363">
        <v>2083</v>
      </c>
      <c r="B2086" s="348">
        <v>45002</v>
      </c>
      <c r="C2086" s="623">
        <v>44986</v>
      </c>
      <c r="D2086" s="350" t="s">
        <v>107</v>
      </c>
      <c r="E2086" s="350" t="s">
        <v>328</v>
      </c>
      <c r="F2086" s="351">
        <v>76</v>
      </c>
      <c r="G2086" s="350" t="s">
        <v>2624</v>
      </c>
      <c r="H2086" s="350" t="s">
        <v>123</v>
      </c>
      <c r="I2086" s="352" t="s">
        <v>1096</v>
      </c>
      <c r="J2086" s="353" t="s">
        <v>559</v>
      </c>
      <c r="K2086" s="354" t="s">
        <v>420</v>
      </c>
      <c r="L2086" s="353">
        <v>202341</v>
      </c>
      <c r="M2086" s="379">
        <v>44986</v>
      </c>
      <c r="N2086" s="70">
        <f t="shared" si="103"/>
        <v>3</v>
      </c>
      <c r="O2086" s="70">
        <f t="shared" si="104"/>
        <v>3</v>
      </c>
      <c r="P2086" s="135" t="str">
        <f t="shared" si="105"/>
        <v>Gastos_Gerais</v>
      </c>
    </row>
    <row r="2087" spans="1:16" ht="24" x14ac:dyDescent="0.2">
      <c r="A2087" s="363">
        <v>2084</v>
      </c>
      <c r="B2087" s="348">
        <v>45002</v>
      </c>
      <c r="C2087" s="623">
        <v>44986</v>
      </c>
      <c r="D2087" s="350" t="s">
        <v>107</v>
      </c>
      <c r="E2087" s="350" t="s">
        <v>328</v>
      </c>
      <c r="F2087" s="351">
        <v>33.25</v>
      </c>
      <c r="G2087" s="350" t="s">
        <v>644</v>
      </c>
      <c r="H2087" s="350" t="s">
        <v>120</v>
      </c>
      <c r="I2087" s="352" t="s">
        <v>1096</v>
      </c>
      <c r="J2087" s="353" t="s">
        <v>559</v>
      </c>
      <c r="K2087" s="354" t="s">
        <v>420</v>
      </c>
      <c r="L2087" s="353">
        <v>202342</v>
      </c>
      <c r="M2087" s="379">
        <v>44986</v>
      </c>
      <c r="N2087" s="70">
        <f t="shared" si="103"/>
        <v>3</v>
      </c>
      <c r="O2087" s="70">
        <f t="shared" si="104"/>
        <v>3</v>
      </c>
      <c r="P2087" s="135" t="str">
        <f t="shared" si="105"/>
        <v>Gastos_Gerais</v>
      </c>
    </row>
    <row r="2088" spans="1:16" ht="24" x14ac:dyDescent="0.2">
      <c r="A2088" s="363">
        <v>2085</v>
      </c>
      <c r="B2088" s="348">
        <v>45002</v>
      </c>
      <c r="C2088" s="623">
        <v>44986</v>
      </c>
      <c r="D2088" s="350" t="s">
        <v>107</v>
      </c>
      <c r="E2088" s="350" t="s">
        <v>358</v>
      </c>
      <c r="F2088" s="351">
        <v>34.9</v>
      </c>
      <c r="G2088" s="350" t="s">
        <v>806</v>
      </c>
      <c r="H2088" s="350" t="s">
        <v>128</v>
      </c>
      <c r="I2088" s="352" t="s">
        <v>2625</v>
      </c>
      <c r="J2088" s="353" t="s">
        <v>559</v>
      </c>
      <c r="K2088" s="354" t="s">
        <v>420</v>
      </c>
      <c r="L2088" s="353">
        <v>3339</v>
      </c>
      <c r="M2088" s="379">
        <v>45002</v>
      </c>
      <c r="N2088" s="70">
        <f t="shared" si="103"/>
        <v>3</v>
      </c>
      <c r="O2088" s="70">
        <f t="shared" si="104"/>
        <v>3</v>
      </c>
      <c r="P2088" s="135" t="str">
        <f t="shared" si="105"/>
        <v>Gastos_Gerais</v>
      </c>
    </row>
    <row r="2089" spans="1:16" ht="24" x14ac:dyDescent="0.2">
      <c r="A2089" s="363">
        <v>2086</v>
      </c>
      <c r="B2089" s="348">
        <v>45002</v>
      </c>
      <c r="C2089" s="623">
        <v>44986</v>
      </c>
      <c r="D2089" s="350" t="s">
        <v>107</v>
      </c>
      <c r="E2089" s="350" t="s">
        <v>310</v>
      </c>
      <c r="F2089" s="351">
        <v>487.31</v>
      </c>
      <c r="G2089" s="350" t="s">
        <v>2626</v>
      </c>
      <c r="H2089" s="350" t="s">
        <v>122</v>
      </c>
      <c r="I2089" s="352" t="s">
        <v>1882</v>
      </c>
      <c r="J2089" s="353" t="s">
        <v>559</v>
      </c>
      <c r="K2089" s="354" t="s">
        <v>420</v>
      </c>
      <c r="L2089" s="353">
        <v>49</v>
      </c>
      <c r="M2089" s="379">
        <v>44995</v>
      </c>
      <c r="N2089" s="70">
        <f t="shared" si="103"/>
        <v>3</v>
      </c>
      <c r="O2089" s="70">
        <f t="shared" si="104"/>
        <v>3</v>
      </c>
      <c r="P2089" s="135" t="str">
        <f t="shared" si="105"/>
        <v>Gastos_Gerais</v>
      </c>
    </row>
    <row r="2090" spans="1:16" ht="24" x14ac:dyDescent="0.2">
      <c r="A2090" s="363">
        <v>2087</v>
      </c>
      <c r="B2090" s="348">
        <v>45002</v>
      </c>
      <c r="C2090" s="623">
        <v>44986</v>
      </c>
      <c r="D2090" s="350" t="s">
        <v>107</v>
      </c>
      <c r="E2090" s="350" t="s">
        <v>362</v>
      </c>
      <c r="F2090" s="351">
        <v>184.49</v>
      </c>
      <c r="G2090" s="350" t="s">
        <v>2627</v>
      </c>
      <c r="H2090" s="350" t="s">
        <v>127</v>
      </c>
      <c r="I2090" s="352" t="s">
        <v>2628</v>
      </c>
      <c r="J2090" s="353" t="s">
        <v>559</v>
      </c>
      <c r="K2090" s="354" t="s">
        <v>420</v>
      </c>
      <c r="L2090" s="353">
        <v>2023115</v>
      </c>
      <c r="M2090" s="379">
        <v>45001</v>
      </c>
      <c r="N2090" s="70">
        <f t="shared" si="103"/>
        <v>3</v>
      </c>
      <c r="O2090" s="70">
        <f t="shared" si="104"/>
        <v>3</v>
      </c>
      <c r="P2090" s="135" t="str">
        <f t="shared" si="105"/>
        <v>Gastos_Gerais</v>
      </c>
    </row>
    <row r="2091" spans="1:16" ht="24" x14ac:dyDescent="0.2">
      <c r="A2091" s="363">
        <v>2088</v>
      </c>
      <c r="B2091" s="348">
        <v>45002</v>
      </c>
      <c r="C2091" s="623">
        <v>44986</v>
      </c>
      <c r="D2091" s="350" t="s">
        <v>107</v>
      </c>
      <c r="E2091" s="350" t="s">
        <v>310</v>
      </c>
      <c r="F2091" s="351">
        <v>547.48</v>
      </c>
      <c r="G2091" s="350" t="s">
        <v>2629</v>
      </c>
      <c r="H2091" s="350" t="s">
        <v>123</v>
      </c>
      <c r="I2091" s="352" t="s">
        <v>2630</v>
      </c>
      <c r="J2091" s="353" t="s">
        <v>559</v>
      </c>
      <c r="K2091" s="354" t="s">
        <v>420</v>
      </c>
      <c r="L2091" s="353">
        <v>10309</v>
      </c>
      <c r="M2091" s="379">
        <v>45002</v>
      </c>
      <c r="N2091" s="70">
        <f t="shared" si="103"/>
        <v>3</v>
      </c>
      <c r="O2091" s="70">
        <f t="shared" si="104"/>
        <v>3</v>
      </c>
      <c r="P2091" s="135" t="str">
        <f t="shared" si="105"/>
        <v>Gastos_Gerais</v>
      </c>
    </row>
    <row r="2092" spans="1:16" ht="24" x14ac:dyDescent="0.2">
      <c r="A2092" s="363">
        <v>2089</v>
      </c>
      <c r="B2092" s="348">
        <v>45002</v>
      </c>
      <c r="C2092" s="623">
        <v>44986</v>
      </c>
      <c r="D2092" s="350" t="s">
        <v>107</v>
      </c>
      <c r="E2092" s="350" t="s">
        <v>310</v>
      </c>
      <c r="F2092" s="351">
        <v>121.5</v>
      </c>
      <c r="G2092" s="350" t="s">
        <v>2631</v>
      </c>
      <c r="H2092" s="350" t="s">
        <v>124</v>
      </c>
      <c r="I2092" s="352" t="s">
        <v>2632</v>
      </c>
      <c r="J2092" s="353" t="s">
        <v>559</v>
      </c>
      <c r="K2092" s="354" t="s">
        <v>420</v>
      </c>
      <c r="L2092" s="353">
        <v>1632</v>
      </c>
      <c r="M2092" s="379">
        <v>45000</v>
      </c>
      <c r="N2092" s="70">
        <f t="shared" si="103"/>
        <v>3</v>
      </c>
      <c r="O2092" s="70">
        <f t="shared" si="104"/>
        <v>3</v>
      </c>
      <c r="P2092" s="135" t="str">
        <f t="shared" si="105"/>
        <v>Gastos_Gerais</v>
      </c>
    </row>
    <row r="2093" spans="1:16" x14ac:dyDescent="0.2">
      <c r="A2093" s="363">
        <v>2090</v>
      </c>
      <c r="B2093" s="348">
        <v>45002</v>
      </c>
      <c r="C2093" s="623">
        <v>44986</v>
      </c>
      <c r="D2093" s="350" t="s">
        <v>107</v>
      </c>
      <c r="E2093" s="350" t="s">
        <v>328</v>
      </c>
      <c r="F2093" s="383">
        <v>300.14</v>
      </c>
      <c r="G2093" s="350" t="s">
        <v>2633</v>
      </c>
      <c r="H2093" s="350" t="s">
        <v>123</v>
      </c>
      <c r="I2093" s="352" t="s">
        <v>2634</v>
      </c>
      <c r="J2093" s="353" t="s">
        <v>559</v>
      </c>
      <c r="K2093" s="354" t="s">
        <v>420</v>
      </c>
      <c r="L2093" s="353">
        <v>5850</v>
      </c>
      <c r="M2093" s="379">
        <v>45002</v>
      </c>
      <c r="N2093" s="70">
        <f t="shared" si="103"/>
        <v>3</v>
      </c>
      <c r="O2093" s="70">
        <f t="shared" si="104"/>
        <v>3</v>
      </c>
      <c r="P2093" s="135" t="str">
        <f t="shared" si="105"/>
        <v>Gastos_Gerais</v>
      </c>
    </row>
    <row r="2094" spans="1:16" ht="24" x14ac:dyDescent="0.2">
      <c r="A2094" s="363">
        <v>2091</v>
      </c>
      <c r="B2094" s="348">
        <v>45002</v>
      </c>
      <c r="C2094" s="623">
        <v>44986</v>
      </c>
      <c r="D2094" s="350" t="s">
        <v>107</v>
      </c>
      <c r="E2094" s="350" t="s">
        <v>328</v>
      </c>
      <c r="F2094" s="351">
        <v>1234.8900000000001</v>
      </c>
      <c r="G2094" s="350" t="s">
        <v>626</v>
      </c>
      <c r="H2094" s="350" t="s">
        <v>123</v>
      </c>
      <c r="I2094" s="352" t="s">
        <v>2634</v>
      </c>
      <c r="J2094" s="353" t="s">
        <v>559</v>
      </c>
      <c r="K2094" s="354" t="s">
        <v>420</v>
      </c>
      <c r="L2094" s="353">
        <v>9678</v>
      </c>
      <c r="M2094" s="379">
        <v>45002</v>
      </c>
      <c r="N2094" s="70">
        <f t="shared" si="103"/>
        <v>3</v>
      </c>
      <c r="O2094" s="70">
        <f t="shared" si="104"/>
        <v>3</v>
      </c>
      <c r="P2094" s="135" t="str">
        <f t="shared" si="105"/>
        <v>Gastos_Gerais</v>
      </c>
    </row>
    <row r="2095" spans="1:16" ht="24" x14ac:dyDescent="0.2">
      <c r="A2095" s="363">
        <v>2092</v>
      </c>
      <c r="B2095" s="348">
        <v>45002</v>
      </c>
      <c r="C2095" s="623">
        <v>44986</v>
      </c>
      <c r="D2095" s="350" t="s">
        <v>107</v>
      </c>
      <c r="E2095" s="350" t="s">
        <v>310</v>
      </c>
      <c r="F2095" s="351">
        <v>819.39</v>
      </c>
      <c r="G2095" s="350" t="s">
        <v>2635</v>
      </c>
      <c r="H2095" s="350" t="s">
        <v>132</v>
      </c>
      <c r="I2095" s="352" t="s">
        <v>2636</v>
      </c>
      <c r="J2095" s="353" t="s">
        <v>559</v>
      </c>
      <c r="K2095" s="354" t="s">
        <v>420</v>
      </c>
      <c r="L2095" s="353">
        <v>31892</v>
      </c>
      <c r="M2095" s="379">
        <v>44999</v>
      </c>
      <c r="N2095" s="70">
        <f t="shared" si="103"/>
        <v>3</v>
      </c>
      <c r="O2095" s="70">
        <f t="shared" si="104"/>
        <v>3</v>
      </c>
      <c r="P2095" s="135" t="str">
        <f t="shared" si="105"/>
        <v>Gastos_Gerais</v>
      </c>
    </row>
    <row r="2096" spans="1:16" ht="36" x14ac:dyDescent="0.2">
      <c r="A2096" s="363">
        <v>2093</v>
      </c>
      <c r="B2096" s="348">
        <v>45002</v>
      </c>
      <c r="C2096" s="623">
        <v>44958</v>
      </c>
      <c r="D2096" s="350" t="s">
        <v>107</v>
      </c>
      <c r="E2096" s="350" t="s">
        <v>364</v>
      </c>
      <c r="F2096" s="351">
        <v>161.5</v>
      </c>
      <c r="G2096" s="350" t="s">
        <v>2612</v>
      </c>
      <c r="H2096" s="350" t="s">
        <v>130</v>
      </c>
      <c r="I2096" s="352" t="s">
        <v>1067</v>
      </c>
      <c r="J2096" s="353" t="s">
        <v>554</v>
      </c>
      <c r="K2096" s="354" t="s">
        <v>420</v>
      </c>
      <c r="L2096" s="353">
        <v>2961</v>
      </c>
      <c r="M2096" s="379">
        <v>44998</v>
      </c>
      <c r="N2096" s="70">
        <f t="shared" si="103"/>
        <v>3</v>
      </c>
      <c r="O2096" s="70">
        <f t="shared" si="104"/>
        <v>2</v>
      </c>
      <c r="P2096" s="135" t="str">
        <f t="shared" si="105"/>
        <v>Gastos_Gerais</v>
      </c>
    </row>
    <row r="2097" spans="1:16" ht="36" x14ac:dyDescent="0.2">
      <c r="A2097" s="363">
        <v>2094</v>
      </c>
      <c r="B2097" s="348">
        <v>45002</v>
      </c>
      <c r="C2097" s="623">
        <v>44958</v>
      </c>
      <c r="D2097" s="350" t="s">
        <v>107</v>
      </c>
      <c r="E2097" s="350" t="s">
        <v>364</v>
      </c>
      <c r="F2097" s="351">
        <v>161.5</v>
      </c>
      <c r="G2097" s="350" t="s">
        <v>2612</v>
      </c>
      <c r="H2097" s="350" t="s">
        <v>127</v>
      </c>
      <c r="I2097" s="352" t="s">
        <v>1067</v>
      </c>
      <c r="J2097" s="353" t="s">
        <v>554</v>
      </c>
      <c r="K2097" s="354" t="s">
        <v>420</v>
      </c>
      <c r="L2097" s="353">
        <v>2960</v>
      </c>
      <c r="M2097" s="379">
        <v>44998</v>
      </c>
      <c r="N2097" s="70">
        <f t="shared" si="103"/>
        <v>3</v>
      </c>
      <c r="O2097" s="70">
        <f t="shared" si="104"/>
        <v>2</v>
      </c>
      <c r="P2097" s="135" t="str">
        <f t="shared" si="105"/>
        <v>Gastos_Gerais</v>
      </c>
    </row>
    <row r="2098" spans="1:16" ht="24" x14ac:dyDescent="0.2">
      <c r="A2098" s="363">
        <v>2095</v>
      </c>
      <c r="B2098" s="348">
        <v>45002</v>
      </c>
      <c r="C2098" s="623">
        <v>44986</v>
      </c>
      <c r="D2098" s="350" t="s">
        <v>107</v>
      </c>
      <c r="E2098" s="350" t="s">
        <v>334</v>
      </c>
      <c r="F2098" s="351">
        <v>60</v>
      </c>
      <c r="G2098" s="350" t="s">
        <v>2637</v>
      </c>
      <c r="H2098" s="350" t="s">
        <v>125</v>
      </c>
      <c r="I2098" s="352" t="s">
        <v>2375</v>
      </c>
      <c r="J2098" s="353" t="s">
        <v>577</v>
      </c>
      <c r="K2098" s="354" t="s">
        <v>578</v>
      </c>
      <c r="L2098" s="353">
        <v>366918074</v>
      </c>
      <c r="M2098" s="379">
        <v>45002</v>
      </c>
      <c r="N2098" s="70">
        <f t="shared" si="103"/>
        <v>3</v>
      </c>
      <c r="O2098" s="70">
        <f t="shared" si="104"/>
        <v>3</v>
      </c>
      <c r="P2098" s="135" t="str">
        <f t="shared" si="105"/>
        <v>Gastos_Gerais</v>
      </c>
    </row>
    <row r="2099" spans="1:16" ht="24" x14ac:dyDescent="0.2">
      <c r="A2099" s="363">
        <v>2096</v>
      </c>
      <c r="B2099" s="348">
        <v>45002</v>
      </c>
      <c r="C2099" s="623">
        <v>44986</v>
      </c>
      <c r="D2099" s="350" t="s">
        <v>107</v>
      </c>
      <c r="E2099" s="350" t="s">
        <v>334</v>
      </c>
      <c r="F2099" s="351">
        <v>30</v>
      </c>
      <c r="G2099" s="350" t="s">
        <v>2638</v>
      </c>
      <c r="H2099" s="350" t="s">
        <v>125</v>
      </c>
      <c r="I2099" s="352" t="s">
        <v>2375</v>
      </c>
      <c r="J2099" s="353" t="s">
        <v>577</v>
      </c>
      <c r="K2099" s="354" t="s">
        <v>578</v>
      </c>
      <c r="L2099" s="353">
        <v>366918074</v>
      </c>
      <c r="M2099" s="379">
        <v>45002</v>
      </c>
      <c r="N2099" s="70">
        <f t="shared" si="103"/>
        <v>3</v>
      </c>
      <c r="O2099" s="70">
        <f t="shared" si="104"/>
        <v>3</v>
      </c>
      <c r="P2099" s="135" t="str">
        <f t="shared" si="105"/>
        <v>Gastos_Gerais</v>
      </c>
    </row>
    <row r="2100" spans="1:16" ht="24" x14ac:dyDescent="0.2">
      <c r="A2100" s="363">
        <v>2097</v>
      </c>
      <c r="B2100" s="348">
        <v>45002</v>
      </c>
      <c r="C2100" s="623">
        <v>44986</v>
      </c>
      <c r="D2100" s="350" t="s">
        <v>107</v>
      </c>
      <c r="E2100" s="350" t="s">
        <v>334</v>
      </c>
      <c r="F2100" s="351">
        <v>60</v>
      </c>
      <c r="G2100" s="350" t="s">
        <v>2639</v>
      </c>
      <c r="H2100" s="350" t="s">
        <v>125</v>
      </c>
      <c r="I2100" s="352" t="s">
        <v>2287</v>
      </c>
      <c r="J2100" s="353" t="s">
        <v>577</v>
      </c>
      <c r="K2100" s="354" t="s">
        <v>578</v>
      </c>
      <c r="L2100" s="353">
        <v>366918074</v>
      </c>
      <c r="M2100" s="379">
        <v>45002</v>
      </c>
      <c r="N2100" s="70">
        <f t="shared" si="103"/>
        <v>3</v>
      </c>
      <c r="O2100" s="70">
        <f t="shared" si="104"/>
        <v>3</v>
      </c>
      <c r="P2100" s="135" t="str">
        <f t="shared" si="105"/>
        <v>Gastos_Gerais</v>
      </c>
    </row>
    <row r="2101" spans="1:16" ht="24" x14ac:dyDescent="0.2">
      <c r="A2101" s="363">
        <v>2098</v>
      </c>
      <c r="B2101" s="348">
        <v>45002</v>
      </c>
      <c r="C2101" s="623">
        <v>44986</v>
      </c>
      <c r="D2101" s="350" t="s">
        <v>107</v>
      </c>
      <c r="E2101" s="350" t="s">
        <v>334</v>
      </c>
      <c r="F2101" s="351">
        <v>120</v>
      </c>
      <c r="G2101" s="350" t="s">
        <v>2640</v>
      </c>
      <c r="H2101" s="350" t="s">
        <v>121</v>
      </c>
      <c r="I2101" s="352" t="s">
        <v>2641</v>
      </c>
      <c r="J2101" s="353" t="s">
        <v>577</v>
      </c>
      <c r="K2101" s="354" t="s">
        <v>578</v>
      </c>
      <c r="L2101" s="353">
        <v>366918074</v>
      </c>
      <c r="M2101" s="379">
        <v>45002</v>
      </c>
      <c r="N2101" s="70">
        <f t="shared" si="103"/>
        <v>3</v>
      </c>
      <c r="O2101" s="70">
        <f t="shared" si="104"/>
        <v>3</v>
      </c>
      <c r="P2101" s="135" t="str">
        <f t="shared" si="105"/>
        <v>Gastos_Gerais</v>
      </c>
    </row>
    <row r="2102" spans="1:16" ht="24" x14ac:dyDescent="0.2">
      <c r="A2102" s="363">
        <v>2099</v>
      </c>
      <c r="B2102" s="348">
        <v>45002</v>
      </c>
      <c r="C2102" s="623">
        <v>44986</v>
      </c>
      <c r="D2102" s="350" t="s">
        <v>107</v>
      </c>
      <c r="E2102" s="350" t="s">
        <v>334</v>
      </c>
      <c r="F2102" s="351">
        <v>90</v>
      </c>
      <c r="G2102" s="350" t="s">
        <v>2642</v>
      </c>
      <c r="H2102" s="350" t="s">
        <v>130</v>
      </c>
      <c r="I2102" s="352" t="s">
        <v>1540</v>
      </c>
      <c r="J2102" s="353" t="s">
        <v>577</v>
      </c>
      <c r="K2102" s="354" t="s">
        <v>578</v>
      </c>
      <c r="L2102" s="353">
        <v>366918074</v>
      </c>
      <c r="M2102" s="379">
        <v>45002</v>
      </c>
      <c r="N2102" s="70">
        <f t="shared" si="103"/>
        <v>3</v>
      </c>
      <c r="O2102" s="70">
        <f t="shared" si="104"/>
        <v>3</v>
      </c>
      <c r="P2102" s="135" t="str">
        <f t="shared" si="105"/>
        <v>Gastos_Gerais</v>
      </c>
    </row>
    <row r="2103" spans="1:16" ht="24" x14ac:dyDescent="0.2">
      <c r="A2103" s="363">
        <v>2100</v>
      </c>
      <c r="B2103" s="348">
        <v>45002</v>
      </c>
      <c r="C2103" s="623">
        <v>44986</v>
      </c>
      <c r="D2103" s="350" t="s">
        <v>107</v>
      </c>
      <c r="E2103" s="350" t="s">
        <v>334</v>
      </c>
      <c r="F2103" s="351">
        <v>25.4</v>
      </c>
      <c r="G2103" s="350" t="s">
        <v>2643</v>
      </c>
      <c r="H2103" s="350" t="s">
        <v>122</v>
      </c>
      <c r="I2103" s="352" t="s">
        <v>2565</v>
      </c>
      <c r="J2103" s="353" t="s">
        <v>577</v>
      </c>
      <c r="K2103" s="354" t="s">
        <v>578</v>
      </c>
      <c r="L2103" s="353">
        <v>366918074</v>
      </c>
      <c r="M2103" s="379">
        <v>45002</v>
      </c>
      <c r="N2103" s="70">
        <f t="shared" si="103"/>
        <v>3</v>
      </c>
      <c r="O2103" s="70">
        <f t="shared" si="104"/>
        <v>3</v>
      </c>
      <c r="P2103" s="135" t="str">
        <f t="shared" si="105"/>
        <v>Gastos_Gerais</v>
      </c>
    </row>
    <row r="2104" spans="1:16" ht="24" x14ac:dyDescent="0.2">
      <c r="A2104" s="363">
        <v>2101</v>
      </c>
      <c r="B2104" s="348">
        <v>45002</v>
      </c>
      <c r="C2104" s="623">
        <v>44986</v>
      </c>
      <c r="D2104" s="350" t="s">
        <v>107</v>
      </c>
      <c r="E2104" s="350" t="s">
        <v>334</v>
      </c>
      <c r="F2104" s="351">
        <v>10.8</v>
      </c>
      <c r="G2104" s="350" t="s">
        <v>2644</v>
      </c>
      <c r="H2104" s="350" t="s">
        <v>132</v>
      </c>
      <c r="I2104" s="352" t="s">
        <v>1872</v>
      </c>
      <c r="J2104" s="353" t="s">
        <v>577</v>
      </c>
      <c r="K2104" s="354" t="s">
        <v>578</v>
      </c>
      <c r="L2104" s="353">
        <v>366918074</v>
      </c>
      <c r="M2104" s="379">
        <v>45002</v>
      </c>
      <c r="N2104" s="70">
        <f t="shared" si="103"/>
        <v>3</v>
      </c>
      <c r="O2104" s="70">
        <f t="shared" si="104"/>
        <v>3</v>
      </c>
      <c r="P2104" s="135" t="str">
        <f t="shared" si="105"/>
        <v>Gastos_Gerais</v>
      </c>
    </row>
    <row r="2105" spans="1:16" ht="25.5" x14ac:dyDescent="0.2">
      <c r="A2105" s="363">
        <v>2102</v>
      </c>
      <c r="B2105" s="348">
        <v>45002</v>
      </c>
      <c r="C2105" s="623">
        <v>44986</v>
      </c>
      <c r="D2105" s="350" t="s">
        <v>96</v>
      </c>
      <c r="E2105" s="350" t="s">
        <v>183</v>
      </c>
      <c r="F2105" s="351">
        <v>522.39</v>
      </c>
      <c r="G2105" s="350" t="s">
        <v>2645</v>
      </c>
      <c r="H2105" s="350" t="s">
        <v>125</v>
      </c>
      <c r="I2105" s="352" t="s">
        <v>2646</v>
      </c>
      <c r="J2105" s="353" t="s">
        <v>577</v>
      </c>
      <c r="K2105" s="354" t="s">
        <v>578</v>
      </c>
      <c r="L2105" s="353">
        <v>366918074</v>
      </c>
      <c r="M2105" s="379">
        <v>45002</v>
      </c>
      <c r="N2105" s="70">
        <f t="shared" si="103"/>
        <v>3</v>
      </c>
      <c r="O2105" s="70">
        <f t="shared" si="104"/>
        <v>3</v>
      </c>
      <c r="P2105" s="135" t="str">
        <f t="shared" si="105"/>
        <v>Gastos_com_Pessoal</v>
      </c>
    </row>
    <row r="2106" spans="1:16" ht="25.5" x14ac:dyDescent="0.2">
      <c r="A2106" s="363">
        <v>2103</v>
      </c>
      <c r="B2106" s="348">
        <v>45002</v>
      </c>
      <c r="C2106" s="623">
        <v>44986</v>
      </c>
      <c r="D2106" s="350" t="s">
        <v>96</v>
      </c>
      <c r="E2106" s="350" t="s">
        <v>181</v>
      </c>
      <c r="F2106" s="351">
        <v>1553.22</v>
      </c>
      <c r="G2106" s="350" t="s">
        <v>2647</v>
      </c>
      <c r="H2106" s="350" t="s">
        <v>125</v>
      </c>
      <c r="I2106" s="352" t="s">
        <v>2646</v>
      </c>
      <c r="J2106" s="353" t="s">
        <v>577</v>
      </c>
      <c r="K2106" s="354" t="s">
        <v>578</v>
      </c>
      <c r="L2106" s="353">
        <v>366918074</v>
      </c>
      <c r="M2106" s="379">
        <v>45002</v>
      </c>
      <c r="N2106" s="70">
        <f t="shared" si="103"/>
        <v>3</v>
      </c>
      <c r="O2106" s="70">
        <f t="shared" si="104"/>
        <v>3</v>
      </c>
      <c r="P2106" s="135" t="str">
        <f t="shared" si="105"/>
        <v>Gastos_com_Pessoal</v>
      </c>
    </row>
    <row r="2107" spans="1:16" ht="24" x14ac:dyDescent="0.2">
      <c r="A2107" s="363">
        <v>2104</v>
      </c>
      <c r="B2107" s="348">
        <v>45002</v>
      </c>
      <c r="C2107" s="623">
        <v>44986</v>
      </c>
      <c r="D2107" s="350" t="s">
        <v>107</v>
      </c>
      <c r="E2107" s="350" t="s">
        <v>334</v>
      </c>
      <c r="F2107" s="351">
        <v>120</v>
      </c>
      <c r="G2107" s="350" t="s">
        <v>2648</v>
      </c>
      <c r="H2107" s="350" t="s">
        <v>121</v>
      </c>
      <c r="I2107" s="352" t="s">
        <v>2146</v>
      </c>
      <c r="J2107" s="353" t="s">
        <v>577</v>
      </c>
      <c r="K2107" s="354" t="s">
        <v>578</v>
      </c>
      <c r="L2107" s="353">
        <v>366918074</v>
      </c>
      <c r="M2107" s="379">
        <v>45002</v>
      </c>
      <c r="N2107" s="70">
        <f t="shared" si="103"/>
        <v>3</v>
      </c>
      <c r="O2107" s="70">
        <f t="shared" si="104"/>
        <v>3</v>
      </c>
      <c r="P2107" s="135" t="str">
        <f t="shared" si="105"/>
        <v>Gastos_Gerais</v>
      </c>
    </row>
    <row r="2108" spans="1:16" ht="24" x14ac:dyDescent="0.2">
      <c r="A2108" s="363">
        <v>2105</v>
      </c>
      <c r="B2108" s="348">
        <v>45002</v>
      </c>
      <c r="C2108" s="623">
        <v>44986</v>
      </c>
      <c r="D2108" s="350" t="s">
        <v>107</v>
      </c>
      <c r="E2108" s="350" t="s">
        <v>334</v>
      </c>
      <c r="F2108" s="351">
        <v>60</v>
      </c>
      <c r="G2108" s="350" t="s">
        <v>2377</v>
      </c>
      <c r="H2108" s="350" t="s">
        <v>125</v>
      </c>
      <c r="I2108" s="352" t="s">
        <v>2378</v>
      </c>
      <c r="J2108" s="353" t="s">
        <v>577</v>
      </c>
      <c r="K2108" s="354" t="s">
        <v>578</v>
      </c>
      <c r="L2108" s="353">
        <v>366918074</v>
      </c>
      <c r="M2108" s="379">
        <v>45002</v>
      </c>
      <c r="N2108" s="70">
        <f t="shared" si="103"/>
        <v>3</v>
      </c>
      <c r="O2108" s="70">
        <f t="shared" si="104"/>
        <v>3</v>
      </c>
      <c r="P2108" s="135" t="str">
        <f t="shared" si="105"/>
        <v>Gastos_Gerais</v>
      </c>
    </row>
    <row r="2109" spans="1:16" ht="24" x14ac:dyDescent="0.2">
      <c r="A2109" s="363">
        <v>2106</v>
      </c>
      <c r="B2109" s="348">
        <v>45002</v>
      </c>
      <c r="C2109" s="623">
        <v>44986</v>
      </c>
      <c r="D2109" s="350" t="s">
        <v>107</v>
      </c>
      <c r="E2109" s="350" t="s">
        <v>334</v>
      </c>
      <c r="F2109" s="351">
        <v>90</v>
      </c>
      <c r="G2109" s="350" t="s">
        <v>2649</v>
      </c>
      <c r="H2109" s="350" t="s">
        <v>130</v>
      </c>
      <c r="I2109" s="352" t="s">
        <v>2469</v>
      </c>
      <c r="J2109" s="353" t="s">
        <v>577</v>
      </c>
      <c r="K2109" s="354" t="s">
        <v>578</v>
      </c>
      <c r="L2109" s="353">
        <v>366918074</v>
      </c>
      <c r="M2109" s="379">
        <v>45002</v>
      </c>
      <c r="N2109" s="70">
        <f t="shared" si="103"/>
        <v>3</v>
      </c>
      <c r="O2109" s="70">
        <f t="shared" si="104"/>
        <v>3</v>
      </c>
      <c r="P2109" s="135" t="str">
        <f t="shared" si="105"/>
        <v>Gastos_Gerais</v>
      </c>
    </row>
    <row r="2110" spans="1:16" ht="24" x14ac:dyDescent="0.2">
      <c r="A2110" s="363">
        <v>2107</v>
      </c>
      <c r="B2110" s="348">
        <v>45002</v>
      </c>
      <c r="C2110" s="623">
        <v>44986</v>
      </c>
      <c r="D2110" s="350" t="s">
        <v>107</v>
      </c>
      <c r="E2110" s="350" t="s">
        <v>334</v>
      </c>
      <c r="F2110" s="351">
        <v>60</v>
      </c>
      <c r="G2110" s="350" t="s">
        <v>2650</v>
      </c>
      <c r="H2110" s="350" t="s">
        <v>125</v>
      </c>
      <c r="I2110" s="352" t="s">
        <v>2373</v>
      </c>
      <c r="J2110" s="353" t="s">
        <v>577</v>
      </c>
      <c r="K2110" s="354" t="s">
        <v>578</v>
      </c>
      <c r="L2110" s="353">
        <v>366918074</v>
      </c>
      <c r="M2110" s="379">
        <v>45002</v>
      </c>
      <c r="N2110" s="70">
        <f t="shared" si="103"/>
        <v>3</v>
      </c>
      <c r="O2110" s="70">
        <f t="shared" si="104"/>
        <v>3</v>
      </c>
      <c r="P2110" s="135" t="str">
        <f t="shared" si="105"/>
        <v>Gastos_Gerais</v>
      </c>
    </row>
    <row r="2111" spans="1:16" ht="24" x14ac:dyDescent="0.2">
      <c r="A2111" s="363">
        <v>2108</v>
      </c>
      <c r="B2111" s="348">
        <v>45002</v>
      </c>
      <c r="C2111" s="623">
        <v>44986</v>
      </c>
      <c r="D2111" s="350" t="s">
        <v>107</v>
      </c>
      <c r="E2111" s="350" t="s">
        <v>334</v>
      </c>
      <c r="F2111" s="351">
        <v>90</v>
      </c>
      <c r="G2111" s="350" t="s">
        <v>2651</v>
      </c>
      <c r="H2111" s="350" t="s">
        <v>130</v>
      </c>
      <c r="I2111" s="352" t="s">
        <v>2466</v>
      </c>
      <c r="J2111" s="353" t="s">
        <v>577</v>
      </c>
      <c r="K2111" s="354" t="s">
        <v>578</v>
      </c>
      <c r="L2111" s="353">
        <v>366918074</v>
      </c>
      <c r="M2111" s="379">
        <v>45002</v>
      </c>
      <c r="N2111" s="70">
        <f t="shared" si="103"/>
        <v>3</v>
      </c>
      <c r="O2111" s="70">
        <f t="shared" si="104"/>
        <v>3</v>
      </c>
      <c r="P2111" s="135" t="str">
        <f t="shared" si="105"/>
        <v>Gastos_Gerais</v>
      </c>
    </row>
    <row r="2112" spans="1:16" ht="25.5" x14ac:dyDescent="0.2">
      <c r="A2112" s="363">
        <v>2109</v>
      </c>
      <c r="B2112" s="348">
        <v>45002</v>
      </c>
      <c r="C2112" s="623">
        <v>44986</v>
      </c>
      <c r="D2112" s="350" t="s">
        <v>96</v>
      </c>
      <c r="E2112" s="350" t="s">
        <v>183</v>
      </c>
      <c r="F2112" s="351">
        <v>963.12</v>
      </c>
      <c r="G2112" s="350" t="s">
        <v>2652</v>
      </c>
      <c r="H2112" s="350" t="s">
        <v>128</v>
      </c>
      <c r="I2112" s="352" t="s">
        <v>2653</v>
      </c>
      <c r="J2112" s="353" t="s">
        <v>577</v>
      </c>
      <c r="K2112" s="354" t="s">
        <v>578</v>
      </c>
      <c r="L2112" s="353">
        <v>766938311</v>
      </c>
      <c r="M2112" s="379">
        <v>45002</v>
      </c>
      <c r="N2112" s="70">
        <f t="shared" ref="N2112:N2175" si="106">IF(B2112=0,0,IF(YEAR(B2112)=$O$1,MONTH(B2112)-$N$1+1,(YEAR(B2112)-$O$1)*12-$N$1+1+MONTH(B2112)))</f>
        <v>3</v>
      </c>
      <c r="O2112" s="70">
        <f t="shared" ref="O2112:O2175" si="107">IF(C2112=0,0,IF(YEAR(C2112)=$O$1,MONTH(C2112)-$N$1+1,(YEAR(C2112)-$O$1)*12-$N$1+1+MONTH(C2112)))</f>
        <v>3</v>
      </c>
      <c r="P2112" s="135" t="str">
        <f t="shared" ref="P2112:P2175" si="108">SUBSTITUTE(D2112," ","_")</f>
        <v>Gastos_com_Pessoal</v>
      </c>
    </row>
    <row r="2113" spans="1:16" ht="25.5" x14ac:dyDescent="0.2">
      <c r="A2113" s="363">
        <v>2110</v>
      </c>
      <c r="B2113" s="348">
        <v>45002</v>
      </c>
      <c r="C2113" s="623">
        <v>44986</v>
      </c>
      <c r="D2113" s="350" t="s">
        <v>96</v>
      </c>
      <c r="E2113" s="350" t="s">
        <v>181</v>
      </c>
      <c r="F2113" s="351">
        <v>2658.8</v>
      </c>
      <c r="G2113" s="350" t="s">
        <v>2654</v>
      </c>
      <c r="H2113" s="350" t="s">
        <v>128</v>
      </c>
      <c r="I2113" s="352" t="s">
        <v>2653</v>
      </c>
      <c r="J2113" s="353" t="s">
        <v>577</v>
      </c>
      <c r="K2113" s="354" t="s">
        <v>578</v>
      </c>
      <c r="L2113" s="353">
        <v>766938311</v>
      </c>
      <c r="M2113" s="379">
        <v>45002</v>
      </c>
      <c r="N2113" s="70">
        <f t="shared" si="106"/>
        <v>3</v>
      </c>
      <c r="O2113" s="70">
        <f t="shared" si="107"/>
        <v>3</v>
      </c>
      <c r="P2113" s="135" t="str">
        <f t="shared" si="108"/>
        <v>Gastos_com_Pessoal</v>
      </c>
    </row>
    <row r="2114" spans="1:16" ht="25.5" x14ac:dyDescent="0.2">
      <c r="A2114" s="363">
        <v>2111</v>
      </c>
      <c r="B2114" s="348">
        <v>45002</v>
      </c>
      <c r="C2114" s="623">
        <v>44986</v>
      </c>
      <c r="D2114" s="350" t="s">
        <v>96</v>
      </c>
      <c r="E2114" s="350" t="s">
        <v>183</v>
      </c>
      <c r="F2114" s="351">
        <v>603.97</v>
      </c>
      <c r="G2114" s="350" t="s">
        <v>2655</v>
      </c>
      <c r="H2114" s="350" t="s">
        <v>125</v>
      </c>
      <c r="I2114" s="352" t="s">
        <v>2656</v>
      </c>
      <c r="J2114" s="353" t="s">
        <v>577</v>
      </c>
      <c r="K2114" s="354" t="s">
        <v>578</v>
      </c>
      <c r="L2114" s="353">
        <v>766938311</v>
      </c>
      <c r="M2114" s="379">
        <v>45002</v>
      </c>
      <c r="N2114" s="70">
        <f t="shared" si="106"/>
        <v>3</v>
      </c>
      <c r="O2114" s="70">
        <f t="shared" si="107"/>
        <v>3</v>
      </c>
      <c r="P2114" s="135" t="str">
        <f t="shared" si="108"/>
        <v>Gastos_com_Pessoal</v>
      </c>
    </row>
    <row r="2115" spans="1:16" ht="25.5" x14ac:dyDescent="0.2">
      <c r="A2115" s="363">
        <v>2112</v>
      </c>
      <c r="B2115" s="348">
        <v>45002</v>
      </c>
      <c r="C2115" s="623">
        <v>44986</v>
      </c>
      <c r="D2115" s="350" t="s">
        <v>96</v>
      </c>
      <c r="E2115" s="350" t="s">
        <v>181</v>
      </c>
      <c r="F2115" s="351">
        <v>1811.86</v>
      </c>
      <c r="G2115" s="350" t="s">
        <v>2657</v>
      </c>
      <c r="H2115" s="350" t="s">
        <v>125</v>
      </c>
      <c r="I2115" s="352" t="s">
        <v>2656</v>
      </c>
      <c r="J2115" s="353" t="s">
        <v>577</v>
      </c>
      <c r="K2115" s="354" t="s">
        <v>578</v>
      </c>
      <c r="L2115" s="353">
        <v>766938311</v>
      </c>
      <c r="M2115" s="379">
        <v>45002</v>
      </c>
      <c r="N2115" s="70">
        <f t="shared" si="106"/>
        <v>3</v>
      </c>
      <c r="O2115" s="70">
        <f t="shared" si="107"/>
        <v>3</v>
      </c>
      <c r="P2115" s="135" t="str">
        <f t="shared" si="108"/>
        <v>Gastos_com_Pessoal</v>
      </c>
    </row>
    <row r="2116" spans="1:16" ht="25.5" x14ac:dyDescent="0.2">
      <c r="A2116" s="363">
        <v>2113</v>
      </c>
      <c r="B2116" s="348">
        <v>45002</v>
      </c>
      <c r="C2116" s="623">
        <v>44958</v>
      </c>
      <c r="D2116" s="350" t="s">
        <v>96</v>
      </c>
      <c r="E2116" s="350" t="s">
        <v>98</v>
      </c>
      <c r="F2116" s="351">
        <v>239789.38</v>
      </c>
      <c r="G2116" s="368" t="s">
        <v>2658</v>
      </c>
      <c r="H2116" s="350" t="s">
        <v>119</v>
      </c>
      <c r="I2116" s="368" t="s">
        <v>1129</v>
      </c>
      <c r="J2116" s="370" t="s">
        <v>577</v>
      </c>
      <c r="K2116" s="370" t="s">
        <v>750</v>
      </c>
      <c r="L2116" s="353" t="s">
        <v>515</v>
      </c>
      <c r="M2116" s="379">
        <v>45002</v>
      </c>
      <c r="N2116" s="70">
        <f t="shared" si="106"/>
        <v>3</v>
      </c>
      <c r="O2116" s="70">
        <f t="shared" si="107"/>
        <v>2</v>
      </c>
      <c r="P2116" s="135" t="str">
        <f t="shared" si="108"/>
        <v>Gastos_com_Pessoal</v>
      </c>
    </row>
    <row r="2117" spans="1:16" ht="25.5" x14ac:dyDescent="0.2">
      <c r="A2117" s="363">
        <v>2114</v>
      </c>
      <c r="B2117" s="348">
        <v>45002</v>
      </c>
      <c r="C2117" s="623">
        <v>44958</v>
      </c>
      <c r="D2117" s="350" t="s">
        <v>96</v>
      </c>
      <c r="E2117" s="350" t="s">
        <v>171</v>
      </c>
      <c r="F2117" s="383">
        <v>127343.22</v>
      </c>
      <c r="G2117" s="350" t="s">
        <v>2659</v>
      </c>
      <c r="H2117" s="350" t="s">
        <v>119</v>
      </c>
      <c r="I2117" s="352" t="s">
        <v>1127</v>
      </c>
      <c r="J2117" s="353" t="s">
        <v>577</v>
      </c>
      <c r="K2117" s="354" t="s">
        <v>750</v>
      </c>
      <c r="L2117" s="353" t="s">
        <v>515</v>
      </c>
      <c r="M2117" s="355">
        <v>45002</v>
      </c>
      <c r="N2117" s="70">
        <f t="shared" si="106"/>
        <v>3</v>
      </c>
      <c r="O2117" s="70">
        <f t="shared" si="107"/>
        <v>2</v>
      </c>
      <c r="P2117" s="135" t="str">
        <f t="shared" si="108"/>
        <v>Gastos_com_Pessoal</v>
      </c>
    </row>
    <row r="2118" spans="1:16" s="323" customFormat="1" ht="25.5" x14ac:dyDescent="0.2">
      <c r="A2118" s="363">
        <v>2115</v>
      </c>
      <c r="B2118" s="359">
        <v>45002</v>
      </c>
      <c r="C2118" s="349">
        <v>44958</v>
      </c>
      <c r="D2118" s="352" t="s">
        <v>96</v>
      </c>
      <c r="E2118" s="352" t="s">
        <v>98</v>
      </c>
      <c r="F2118" s="361">
        <v>89456.88</v>
      </c>
      <c r="G2118" s="350" t="s">
        <v>2660</v>
      </c>
      <c r="H2118" s="350" t="s">
        <v>119</v>
      </c>
      <c r="I2118" s="352" t="s">
        <v>487</v>
      </c>
      <c r="J2118" s="353" t="s">
        <v>577</v>
      </c>
      <c r="K2118" s="354" t="s">
        <v>750</v>
      </c>
      <c r="L2118" s="353" t="s">
        <v>515</v>
      </c>
      <c r="M2118" s="379">
        <v>44974</v>
      </c>
      <c r="N2118" s="70">
        <f t="shared" si="106"/>
        <v>3</v>
      </c>
      <c r="O2118" s="70">
        <f t="shared" si="107"/>
        <v>2</v>
      </c>
      <c r="P2118" s="135" t="str">
        <f t="shared" si="108"/>
        <v>Gastos_com_Pessoal</v>
      </c>
    </row>
    <row r="2119" spans="1:16" ht="36" x14ac:dyDescent="0.2">
      <c r="A2119" s="363">
        <v>2116</v>
      </c>
      <c r="B2119" s="348">
        <v>45002</v>
      </c>
      <c r="C2119" s="623">
        <v>44958</v>
      </c>
      <c r="D2119" s="350" t="s">
        <v>107</v>
      </c>
      <c r="E2119" s="350" t="s">
        <v>282</v>
      </c>
      <c r="F2119" s="351">
        <v>260.54000000000002</v>
      </c>
      <c r="G2119" s="350" t="s">
        <v>2661</v>
      </c>
      <c r="H2119" s="350" t="s">
        <v>119</v>
      </c>
      <c r="I2119" s="352" t="s">
        <v>1132</v>
      </c>
      <c r="J2119" s="353" t="s">
        <v>554</v>
      </c>
      <c r="K2119" s="354" t="s">
        <v>1133</v>
      </c>
      <c r="L2119" s="353">
        <v>1708</v>
      </c>
      <c r="M2119" s="379">
        <v>45002</v>
      </c>
      <c r="N2119" s="70">
        <f t="shared" si="106"/>
        <v>3</v>
      </c>
      <c r="O2119" s="70">
        <f t="shared" si="107"/>
        <v>2</v>
      </c>
      <c r="P2119" s="135" t="str">
        <f t="shared" si="108"/>
        <v>Gastos_Gerais</v>
      </c>
    </row>
    <row r="2120" spans="1:16" ht="36" x14ac:dyDescent="0.2">
      <c r="A2120" s="363">
        <v>2117</v>
      </c>
      <c r="B2120" s="348">
        <v>45002</v>
      </c>
      <c r="C2120" s="623">
        <v>44958</v>
      </c>
      <c r="D2120" s="350" t="s">
        <v>107</v>
      </c>
      <c r="E2120" s="350" t="s">
        <v>282</v>
      </c>
      <c r="F2120" s="351">
        <v>773.37</v>
      </c>
      <c r="G2120" s="350" t="s">
        <v>2662</v>
      </c>
      <c r="H2120" s="350" t="s">
        <v>119</v>
      </c>
      <c r="I2120" s="352" t="s">
        <v>1132</v>
      </c>
      <c r="J2120" s="353" t="s">
        <v>554</v>
      </c>
      <c r="K2120" s="354" t="s">
        <v>1133</v>
      </c>
      <c r="L2120" s="353">
        <v>5952</v>
      </c>
      <c r="M2120" s="379">
        <v>45002</v>
      </c>
      <c r="N2120" s="70">
        <f t="shared" si="106"/>
        <v>3</v>
      </c>
      <c r="O2120" s="70">
        <f t="shared" si="107"/>
        <v>2</v>
      </c>
      <c r="P2120" s="135" t="str">
        <f t="shared" si="108"/>
        <v>Gastos_Gerais</v>
      </c>
    </row>
    <row r="2121" spans="1:16" ht="36" x14ac:dyDescent="0.2">
      <c r="A2121" s="363">
        <v>2118</v>
      </c>
      <c r="B2121" s="348">
        <v>45005</v>
      </c>
      <c r="C2121" s="623">
        <v>44986</v>
      </c>
      <c r="D2121" s="350" t="s">
        <v>109</v>
      </c>
      <c r="E2121" s="350" t="s">
        <v>381</v>
      </c>
      <c r="F2121" s="351">
        <v>1100</v>
      </c>
      <c r="G2121" s="350" t="s">
        <v>2663</v>
      </c>
      <c r="H2121" s="350" t="s">
        <v>132</v>
      </c>
      <c r="I2121" s="352" t="s">
        <v>472</v>
      </c>
      <c r="J2121" s="353" t="s">
        <v>554</v>
      </c>
      <c r="K2121" s="354" t="s">
        <v>420</v>
      </c>
      <c r="L2121" s="353">
        <v>2150</v>
      </c>
      <c r="M2121" s="379">
        <v>44999</v>
      </c>
      <c r="N2121" s="70">
        <f t="shared" si="106"/>
        <v>3</v>
      </c>
      <c r="O2121" s="70">
        <f t="shared" si="107"/>
        <v>3</v>
      </c>
      <c r="P2121" s="135" t="str">
        <f t="shared" si="108"/>
        <v>Aquisição_de_Bens_Permanentes</v>
      </c>
    </row>
    <row r="2122" spans="1:16" ht="24" x14ac:dyDescent="0.2">
      <c r="A2122" s="363">
        <v>2119</v>
      </c>
      <c r="B2122" s="348">
        <v>45005</v>
      </c>
      <c r="C2122" s="623">
        <v>44986</v>
      </c>
      <c r="D2122" s="350" t="s">
        <v>107</v>
      </c>
      <c r="E2122" s="350" t="s">
        <v>360</v>
      </c>
      <c r="F2122" s="351">
        <v>320</v>
      </c>
      <c r="G2122" s="350" t="s">
        <v>2664</v>
      </c>
      <c r="H2122" s="350" t="s">
        <v>123</v>
      </c>
      <c r="I2122" s="352" t="s">
        <v>2665</v>
      </c>
      <c r="J2122" s="353" t="s">
        <v>554</v>
      </c>
      <c r="K2122" s="354" t="s">
        <v>420</v>
      </c>
      <c r="L2122" s="353">
        <v>37652512</v>
      </c>
      <c r="M2122" s="379">
        <v>44999</v>
      </c>
      <c r="N2122" s="70">
        <f t="shared" si="106"/>
        <v>3</v>
      </c>
      <c r="O2122" s="70">
        <f t="shared" si="107"/>
        <v>3</v>
      </c>
      <c r="P2122" s="135" t="str">
        <f t="shared" si="108"/>
        <v>Gastos_Gerais</v>
      </c>
    </row>
    <row r="2123" spans="1:16" s="319" customFormat="1" x14ac:dyDescent="0.2">
      <c r="A2123" s="363">
        <v>2120</v>
      </c>
      <c r="B2123" s="359">
        <v>45005</v>
      </c>
      <c r="C2123" s="349">
        <v>44986</v>
      </c>
      <c r="D2123" s="352" t="s">
        <v>107</v>
      </c>
      <c r="E2123" s="352" t="s">
        <v>350</v>
      </c>
      <c r="F2123" s="361">
        <v>107</v>
      </c>
      <c r="G2123" s="352" t="s">
        <v>2666</v>
      </c>
      <c r="H2123" s="352" t="s">
        <v>124</v>
      </c>
      <c r="I2123" s="352" t="s">
        <v>2667</v>
      </c>
      <c r="J2123" s="354" t="s">
        <v>554</v>
      </c>
      <c r="K2123" s="354" t="s">
        <v>420</v>
      </c>
      <c r="L2123" s="354">
        <v>20033</v>
      </c>
      <c r="M2123" s="376">
        <v>45000</v>
      </c>
      <c r="N2123" s="70">
        <f t="shared" si="106"/>
        <v>3</v>
      </c>
      <c r="O2123" s="70">
        <f t="shared" si="107"/>
        <v>3</v>
      </c>
      <c r="P2123" s="135" t="str">
        <f t="shared" si="108"/>
        <v>Gastos_Gerais</v>
      </c>
    </row>
    <row r="2124" spans="1:16" ht="24" x14ac:dyDescent="0.2">
      <c r="A2124" s="363">
        <v>2121</v>
      </c>
      <c r="B2124" s="348">
        <v>45005</v>
      </c>
      <c r="C2124" s="623">
        <v>44986</v>
      </c>
      <c r="D2124" s="350" t="s">
        <v>107</v>
      </c>
      <c r="E2124" s="350" t="s">
        <v>334</v>
      </c>
      <c r="F2124" s="351">
        <v>185</v>
      </c>
      <c r="G2124" s="350" t="s">
        <v>2668</v>
      </c>
      <c r="H2124" s="350" t="s">
        <v>120</v>
      </c>
      <c r="I2124" s="352" t="s">
        <v>1856</v>
      </c>
      <c r="J2124" s="353" t="s">
        <v>554</v>
      </c>
      <c r="K2124" s="354" t="s">
        <v>420</v>
      </c>
      <c r="L2124" s="353">
        <v>5991</v>
      </c>
      <c r="M2124" s="379">
        <v>44994</v>
      </c>
      <c r="N2124" s="70">
        <f t="shared" si="106"/>
        <v>3</v>
      </c>
      <c r="O2124" s="70">
        <f t="shared" si="107"/>
        <v>3</v>
      </c>
      <c r="P2124" s="135" t="str">
        <f t="shared" si="108"/>
        <v>Gastos_Gerais</v>
      </c>
    </row>
    <row r="2125" spans="1:16" ht="24" x14ac:dyDescent="0.2">
      <c r="A2125" s="363">
        <v>2122</v>
      </c>
      <c r="B2125" s="348">
        <v>45005</v>
      </c>
      <c r="C2125" s="623">
        <v>44986</v>
      </c>
      <c r="D2125" s="350" t="s">
        <v>107</v>
      </c>
      <c r="E2125" s="350" t="s">
        <v>334</v>
      </c>
      <c r="F2125" s="351">
        <v>185</v>
      </c>
      <c r="G2125" s="350" t="s">
        <v>2669</v>
      </c>
      <c r="H2125" s="350" t="s">
        <v>120</v>
      </c>
      <c r="I2125" s="352" t="s">
        <v>1856</v>
      </c>
      <c r="J2125" s="353" t="s">
        <v>554</v>
      </c>
      <c r="K2125" s="354" t="s">
        <v>420</v>
      </c>
      <c r="L2125" s="353">
        <v>5993</v>
      </c>
      <c r="M2125" s="379">
        <v>44994</v>
      </c>
      <c r="N2125" s="70">
        <f t="shared" si="106"/>
        <v>3</v>
      </c>
      <c r="O2125" s="70">
        <f t="shared" si="107"/>
        <v>3</v>
      </c>
      <c r="P2125" s="135" t="str">
        <f t="shared" si="108"/>
        <v>Gastos_Gerais</v>
      </c>
    </row>
    <row r="2126" spans="1:16" ht="24" x14ac:dyDescent="0.2">
      <c r="A2126" s="363">
        <v>2123</v>
      </c>
      <c r="B2126" s="348">
        <v>45005</v>
      </c>
      <c r="C2126" s="623">
        <v>44986</v>
      </c>
      <c r="D2126" s="350" t="s">
        <v>107</v>
      </c>
      <c r="E2126" s="350" t="s">
        <v>326</v>
      </c>
      <c r="F2126" s="351">
        <v>316.5</v>
      </c>
      <c r="G2126" s="350" t="s">
        <v>1930</v>
      </c>
      <c r="H2126" s="350" t="s">
        <v>125</v>
      </c>
      <c r="I2126" s="352" t="s">
        <v>1059</v>
      </c>
      <c r="J2126" s="353" t="s">
        <v>554</v>
      </c>
      <c r="K2126" s="354" t="s">
        <v>554</v>
      </c>
      <c r="L2126" s="353">
        <v>547052</v>
      </c>
      <c r="M2126" s="379">
        <v>45005</v>
      </c>
      <c r="N2126" s="70">
        <f t="shared" si="106"/>
        <v>3</v>
      </c>
      <c r="O2126" s="70">
        <f t="shared" si="107"/>
        <v>3</v>
      </c>
      <c r="P2126" s="135" t="str">
        <f t="shared" si="108"/>
        <v>Gastos_Gerais</v>
      </c>
    </row>
    <row r="2127" spans="1:16" ht="24" x14ac:dyDescent="0.2">
      <c r="A2127" s="363">
        <v>2124</v>
      </c>
      <c r="B2127" s="348">
        <v>45005</v>
      </c>
      <c r="C2127" s="623">
        <v>44986</v>
      </c>
      <c r="D2127" s="350" t="s">
        <v>107</v>
      </c>
      <c r="E2127" s="350" t="s">
        <v>326</v>
      </c>
      <c r="F2127" s="351">
        <v>316.5</v>
      </c>
      <c r="G2127" s="350" t="s">
        <v>1924</v>
      </c>
      <c r="H2127" s="350" t="s">
        <v>121</v>
      </c>
      <c r="I2127" s="352" t="s">
        <v>1059</v>
      </c>
      <c r="J2127" s="353" t="s">
        <v>554</v>
      </c>
      <c r="K2127" s="354" t="s">
        <v>554</v>
      </c>
      <c r="L2127" s="353">
        <v>547054</v>
      </c>
      <c r="M2127" s="379">
        <v>45005</v>
      </c>
      <c r="N2127" s="70">
        <f t="shared" si="106"/>
        <v>3</v>
      </c>
      <c r="O2127" s="70">
        <f t="shared" si="107"/>
        <v>3</v>
      </c>
      <c r="P2127" s="135" t="str">
        <f t="shared" si="108"/>
        <v>Gastos_Gerais</v>
      </c>
    </row>
    <row r="2128" spans="1:16" ht="24" x14ac:dyDescent="0.2">
      <c r="A2128" s="363">
        <v>2125</v>
      </c>
      <c r="B2128" s="348">
        <v>45005</v>
      </c>
      <c r="C2128" s="623">
        <v>44986</v>
      </c>
      <c r="D2128" s="350" t="s">
        <v>107</v>
      </c>
      <c r="E2128" s="350" t="s">
        <v>326</v>
      </c>
      <c r="F2128" s="351">
        <v>316.5</v>
      </c>
      <c r="G2128" s="350" t="s">
        <v>1923</v>
      </c>
      <c r="H2128" s="350" t="s">
        <v>121</v>
      </c>
      <c r="I2128" s="352" t="s">
        <v>1059</v>
      </c>
      <c r="J2128" s="353" t="s">
        <v>554</v>
      </c>
      <c r="K2128" s="354" t="s">
        <v>554</v>
      </c>
      <c r="L2128" s="353">
        <v>547050</v>
      </c>
      <c r="M2128" s="379">
        <v>45005</v>
      </c>
      <c r="N2128" s="70">
        <f t="shared" si="106"/>
        <v>3</v>
      </c>
      <c r="O2128" s="70">
        <f t="shared" si="107"/>
        <v>3</v>
      </c>
      <c r="P2128" s="135" t="str">
        <f t="shared" si="108"/>
        <v>Gastos_Gerais</v>
      </c>
    </row>
    <row r="2129" spans="1:16" ht="24" x14ac:dyDescent="0.2">
      <c r="A2129" s="363">
        <v>2126</v>
      </c>
      <c r="B2129" s="348">
        <v>45005</v>
      </c>
      <c r="C2129" s="623">
        <v>44986</v>
      </c>
      <c r="D2129" s="350" t="s">
        <v>107</v>
      </c>
      <c r="E2129" s="350" t="s">
        <v>326</v>
      </c>
      <c r="F2129" s="351">
        <v>316.5</v>
      </c>
      <c r="G2129" s="350" t="s">
        <v>1929</v>
      </c>
      <c r="H2129" s="350" t="s">
        <v>122</v>
      </c>
      <c r="I2129" s="352" t="s">
        <v>1059</v>
      </c>
      <c r="J2129" s="353" t="s">
        <v>554</v>
      </c>
      <c r="K2129" s="354" t="s">
        <v>554</v>
      </c>
      <c r="L2129" s="353">
        <v>547063</v>
      </c>
      <c r="M2129" s="379">
        <v>45005</v>
      </c>
      <c r="N2129" s="70">
        <f t="shared" si="106"/>
        <v>3</v>
      </c>
      <c r="O2129" s="70">
        <f t="shared" si="107"/>
        <v>3</v>
      </c>
      <c r="P2129" s="135" t="str">
        <f t="shared" si="108"/>
        <v>Gastos_Gerais</v>
      </c>
    </row>
    <row r="2130" spans="1:16" ht="24" x14ac:dyDescent="0.2">
      <c r="A2130" s="363">
        <v>2127</v>
      </c>
      <c r="B2130" s="348">
        <v>45005</v>
      </c>
      <c r="C2130" s="623">
        <v>44986</v>
      </c>
      <c r="D2130" s="350" t="s">
        <v>107</v>
      </c>
      <c r="E2130" s="350" t="s">
        <v>326</v>
      </c>
      <c r="F2130" s="351">
        <v>316.5</v>
      </c>
      <c r="G2130" s="350" t="s">
        <v>2670</v>
      </c>
      <c r="H2130" s="350" t="s">
        <v>127</v>
      </c>
      <c r="I2130" s="352" t="s">
        <v>1059</v>
      </c>
      <c r="J2130" s="353" t="s">
        <v>554</v>
      </c>
      <c r="K2130" s="354" t="s">
        <v>554</v>
      </c>
      <c r="L2130" s="353">
        <v>547060</v>
      </c>
      <c r="M2130" s="379">
        <v>45005</v>
      </c>
      <c r="N2130" s="70">
        <f t="shared" si="106"/>
        <v>3</v>
      </c>
      <c r="O2130" s="70">
        <f t="shared" si="107"/>
        <v>3</v>
      </c>
      <c r="P2130" s="135" t="str">
        <f t="shared" si="108"/>
        <v>Gastos_Gerais</v>
      </c>
    </row>
    <row r="2131" spans="1:16" ht="24" x14ac:dyDescent="0.2">
      <c r="A2131" s="363">
        <v>2128</v>
      </c>
      <c r="B2131" s="348">
        <v>45005</v>
      </c>
      <c r="C2131" s="623">
        <v>44986</v>
      </c>
      <c r="D2131" s="350" t="s">
        <v>107</v>
      </c>
      <c r="E2131" s="350" t="s">
        <v>326</v>
      </c>
      <c r="F2131" s="351">
        <v>316.5</v>
      </c>
      <c r="G2131" s="350" t="s">
        <v>1926</v>
      </c>
      <c r="H2131" s="350" t="s">
        <v>130</v>
      </c>
      <c r="I2131" s="352" t="s">
        <v>1059</v>
      </c>
      <c r="J2131" s="353" t="s">
        <v>554</v>
      </c>
      <c r="K2131" s="354" t="s">
        <v>554</v>
      </c>
      <c r="L2131" s="353">
        <v>547057</v>
      </c>
      <c r="M2131" s="379">
        <v>45005</v>
      </c>
      <c r="N2131" s="70">
        <f t="shared" si="106"/>
        <v>3</v>
      </c>
      <c r="O2131" s="70">
        <f t="shared" si="107"/>
        <v>3</v>
      </c>
      <c r="P2131" s="135" t="str">
        <f t="shared" si="108"/>
        <v>Gastos_Gerais</v>
      </c>
    </row>
    <row r="2132" spans="1:16" ht="24" x14ac:dyDescent="0.2">
      <c r="A2132" s="363">
        <v>2129</v>
      </c>
      <c r="B2132" s="348">
        <v>45005</v>
      </c>
      <c r="C2132" s="623">
        <v>44986</v>
      </c>
      <c r="D2132" s="350" t="s">
        <v>107</v>
      </c>
      <c r="E2132" s="350" t="s">
        <v>326</v>
      </c>
      <c r="F2132" s="351">
        <v>316.5</v>
      </c>
      <c r="G2132" s="350" t="s">
        <v>1928</v>
      </c>
      <c r="H2132" s="350" t="s">
        <v>124</v>
      </c>
      <c r="I2132" s="352" t="s">
        <v>1059</v>
      </c>
      <c r="J2132" s="353" t="s">
        <v>554</v>
      </c>
      <c r="K2132" s="354" t="s">
        <v>554</v>
      </c>
      <c r="L2132" s="353">
        <v>547061</v>
      </c>
      <c r="M2132" s="379">
        <v>45005</v>
      </c>
      <c r="N2132" s="70">
        <f t="shared" si="106"/>
        <v>3</v>
      </c>
      <c r="O2132" s="70">
        <f t="shared" si="107"/>
        <v>3</v>
      </c>
      <c r="P2132" s="135" t="str">
        <f t="shared" si="108"/>
        <v>Gastos_Gerais</v>
      </c>
    </row>
    <row r="2133" spans="1:16" ht="36" x14ac:dyDescent="0.2">
      <c r="A2133" s="363">
        <v>2130</v>
      </c>
      <c r="B2133" s="348">
        <v>45005</v>
      </c>
      <c r="C2133" s="623">
        <v>44958</v>
      </c>
      <c r="D2133" s="350" t="s">
        <v>107</v>
      </c>
      <c r="E2133" s="350" t="s">
        <v>366</v>
      </c>
      <c r="F2133" s="351">
        <v>1415.5</v>
      </c>
      <c r="G2133" s="350" t="s">
        <v>845</v>
      </c>
      <c r="H2133" s="350" t="s">
        <v>130</v>
      </c>
      <c r="I2133" s="352" t="s">
        <v>1067</v>
      </c>
      <c r="J2133" s="353" t="s">
        <v>554</v>
      </c>
      <c r="K2133" s="354" t="s">
        <v>420</v>
      </c>
      <c r="L2133" s="353">
        <v>2891</v>
      </c>
      <c r="M2133" s="379">
        <v>44991</v>
      </c>
      <c r="N2133" s="70">
        <f t="shared" si="106"/>
        <v>3</v>
      </c>
      <c r="O2133" s="70">
        <f t="shared" si="107"/>
        <v>2</v>
      </c>
      <c r="P2133" s="135" t="str">
        <f t="shared" si="108"/>
        <v>Gastos_Gerais</v>
      </c>
    </row>
    <row r="2134" spans="1:16" ht="36" x14ac:dyDescent="0.2">
      <c r="A2134" s="363">
        <v>2131</v>
      </c>
      <c r="B2134" s="348">
        <v>45005</v>
      </c>
      <c r="C2134" s="623">
        <v>44958</v>
      </c>
      <c r="D2134" s="350" t="s">
        <v>107</v>
      </c>
      <c r="E2134" s="350" t="s">
        <v>364</v>
      </c>
      <c r="F2134" s="351">
        <v>90</v>
      </c>
      <c r="G2134" s="350" t="s">
        <v>796</v>
      </c>
      <c r="H2134" s="350" t="s">
        <v>122</v>
      </c>
      <c r="I2134" s="352" t="s">
        <v>500</v>
      </c>
      <c r="J2134" s="353" t="s">
        <v>554</v>
      </c>
      <c r="K2134" s="354" t="s">
        <v>420</v>
      </c>
      <c r="L2134" s="353">
        <v>2023539</v>
      </c>
      <c r="M2134" s="379">
        <v>44995</v>
      </c>
      <c r="N2134" s="70">
        <f t="shared" si="106"/>
        <v>3</v>
      </c>
      <c r="O2134" s="70">
        <f t="shared" si="107"/>
        <v>2</v>
      </c>
      <c r="P2134" s="135" t="str">
        <f t="shared" si="108"/>
        <v>Gastos_Gerais</v>
      </c>
    </row>
    <row r="2135" spans="1:16" ht="24" x14ac:dyDescent="0.2">
      <c r="A2135" s="363">
        <v>2132</v>
      </c>
      <c r="B2135" s="348">
        <v>45005</v>
      </c>
      <c r="C2135" s="623">
        <v>44986</v>
      </c>
      <c r="D2135" s="350" t="s">
        <v>107</v>
      </c>
      <c r="E2135" s="350" t="s">
        <v>310</v>
      </c>
      <c r="F2135" s="351">
        <v>694.5</v>
      </c>
      <c r="G2135" s="350" t="s">
        <v>2671</v>
      </c>
      <c r="H2135" s="350" t="s">
        <v>128</v>
      </c>
      <c r="I2135" s="352" t="s">
        <v>2672</v>
      </c>
      <c r="J2135" s="353" t="s">
        <v>554</v>
      </c>
      <c r="K2135" s="354" t="s">
        <v>420</v>
      </c>
      <c r="L2135" s="353">
        <v>37670825</v>
      </c>
      <c r="M2135" s="379">
        <v>45000</v>
      </c>
      <c r="N2135" s="70">
        <f t="shared" si="106"/>
        <v>3</v>
      </c>
      <c r="O2135" s="70">
        <f t="shared" si="107"/>
        <v>3</v>
      </c>
      <c r="P2135" s="135" t="str">
        <f t="shared" si="108"/>
        <v>Gastos_Gerais</v>
      </c>
    </row>
    <row r="2136" spans="1:16" ht="24" x14ac:dyDescent="0.2">
      <c r="A2136" s="363">
        <v>2133</v>
      </c>
      <c r="B2136" s="348">
        <v>45005</v>
      </c>
      <c r="C2136" s="623">
        <v>44986</v>
      </c>
      <c r="D2136" s="350" t="s">
        <v>107</v>
      </c>
      <c r="E2136" s="350" t="s">
        <v>310</v>
      </c>
      <c r="F2136" s="351">
        <v>694.5</v>
      </c>
      <c r="G2136" s="350" t="s">
        <v>2673</v>
      </c>
      <c r="H2136" s="350" t="s">
        <v>128</v>
      </c>
      <c r="I2136" s="352" t="s">
        <v>2672</v>
      </c>
      <c r="J2136" s="353" t="s">
        <v>554</v>
      </c>
      <c r="K2136" s="354" t="s">
        <v>420</v>
      </c>
      <c r="L2136" s="353">
        <v>37670825</v>
      </c>
      <c r="M2136" s="379">
        <v>45000</v>
      </c>
      <c r="N2136" s="70">
        <f t="shared" si="106"/>
        <v>3</v>
      </c>
      <c r="O2136" s="70">
        <f t="shared" si="107"/>
        <v>3</v>
      </c>
      <c r="P2136" s="135" t="str">
        <f t="shared" si="108"/>
        <v>Gastos_Gerais</v>
      </c>
    </row>
    <row r="2137" spans="1:16" ht="24" x14ac:dyDescent="0.2">
      <c r="A2137" s="363">
        <v>2134</v>
      </c>
      <c r="B2137" s="348">
        <v>45005</v>
      </c>
      <c r="C2137" s="623">
        <v>44986</v>
      </c>
      <c r="D2137" s="350" t="s">
        <v>107</v>
      </c>
      <c r="E2137" s="350" t="s">
        <v>348</v>
      </c>
      <c r="F2137" s="351">
        <v>645</v>
      </c>
      <c r="G2137" s="350" t="s">
        <v>2674</v>
      </c>
      <c r="H2137" s="350" t="s">
        <v>131</v>
      </c>
      <c r="I2137" s="352" t="s">
        <v>2675</v>
      </c>
      <c r="J2137" s="353" t="s">
        <v>554</v>
      </c>
      <c r="K2137" s="354" t="s">
        <v>420</v>
      </c>
      <c r="L2137" s="353">
        <v>3902</v>
      </c>
      <c r="M2137" s="379">
        <v>44999</v>
      </c>
      <c r="N2137" s="70">
        <f t="shared" si="106"/>
        <v>3</v>
      </c>
      <c r="O2137" s="70">
        <f t="shared" si="107"/>
        <v>3</v>
      </c>
      <c r="P2137" s="135" t="str">
        <f t="shared" si="108"/>
        <v>Gastos_Gerais</v>
      </c>
    </row>
    <row r="2138" spans="1:16" ht="24" x14ac:dyDescent="0.2">
      <c r="A2138" s="363">
        <v>2135</v>
      </c>
      <c r="B2138" s="348">
        <v>45005</v>
      </c>
      <c r="C2138" s="623">
        <v>44986</v>
      </c>
      <c r="D2138" s="350" t="s">
        <v>107</v>
      </c>
      <c r="E2138" s="350" t="s">
        <v>360</v>
      </c>
      <c r="F2138" s="351">
        <v>19.899999999999999</v>
      </c>
      <c r="G2138" s="350" t="s">
        <v>2676</v>
      </c>
      <c r="H2138" s="350" t="s">
        <v>130</v>
      </c>
      <c r="I2138" s="352" t="s">
        <v>2450</v>
      </c>
      <c r="J2138" s="353" t="s">
        <v>554</v>
      </c>
      <c r="K2138" s="354" t="s">
        <v>420</v>
      </c>
      <c r="L2138" s="353">
        <v>4746</v>
      </c>
      <c r="M2138" s="379">
        <v>45001</v>
      </c>
      <c r="N2138" s="70">
        <f t="shared" si="106"/>
        <v>3</v>
      </c>
      <c r="O2138" s="70">
        <f t="shared" si="107"/>
        <v>3</v>
      </c>
      <c r="P2138" s="135" t="str">
        <f t="shared" si="108"/>
        <v>Gastos_Gerais</v>
      </c>
    </row>
    <row r="2139" spans="1:16" ht="24" x14ac:dyDescent="0.2">
      <c r="A2139" s="363">
        <v>2136</v>
      </c>
      <c r="B2139" s="348">
        <v>45005</v>
      </c>
      <c r="C2139" s="623">
        <v>44986</v>
      </c>
      <c r="D2139" s="350" t="s">
        <v>107</v>
      </c>
      <c r="E2139" s="350" t="s">
        <v>300</v>
      </c>
      <c r="F2139" s="351">
        <v>2257.5</v>
      </c>
      <c r="G2139" s="350" t="s">
        <v>653</v>
      </c>
      <c r="H2139" s="350" t="s">
        <v>121</v>
      </c>
      <c r="I2139" s="352" t="s">
        <v>1821</v>
      </c>
      <c r="J2139" s="353" t="s">
        <v>554</v>
      </c>
      <c r="K2139" s="354" t="s">
        <v>420</v>
      </c>
      <c r="L2139" s="353">
        <v>37619</v>
      </c>
      <c r="M2139" s="379">
        <v>45001</v>
      </c>
      <c r="N2139" s="70">
        <f t="shared" si="106"/>
        <v>3</v>
      </c>
      <c r="O2139" s="70">
        <f t="shared" si="107"/>
        <v>3</v>
      </c>
      <c r="P2139" s="135" t="str">
        <f t="shared" si="108"/>
        <v>Gastos_Gerais</v>
      </c>
    </row>
    <row r="2140" spans="1:16" ht="24" x14ac:dyDescent="0.2">
      <c r="A2140" s="363">
        <v>2137</v>
      </c>
      <c r="B2140" s="348">
        <v>45005</v>
      </c>
      <c r="C2140" s="623">
        <v>44958</v>
      </c>
      <c r="D2140" s="350" t="s">
        <v>107</v>
      </c>
      <c r="E2140" s="350" t="s">
        <v>230</v>
      </c>
      <c r="F2140" s="351">
        <v>754.51</v>
      </c>
      <c r="G2140" s="350" t="s">
        <v>1075</v>
      </c>
      <c r="H2140" s="350" t="s">
        <v>123</v>
      </c>
      <c r="I2140" s="352" t="s">
        <v>561</v>
      </c>
      <c r="J2140" s="353" t="s">
        <v>554</v>
      </c>
      <c r="K2140" s="354" t="s">
        <v>555</v>
      </c>
      <c r="L2140" s="353" t="s">
        <v>2677</v>
      </c>
      <c r="M2140" s="379">
        <v>45005</v>
      </c>
      <c r="N2140" s="70">
        <f t="shared" si="106"/>
        <v>3</v>
      </c>
      <c r="O2140" s="70">
        <f t="shared" si="107"/>
        <v>2</v>
      </c>
      <c r="P2140" s="135" t="str">
        <f t="shared" si="108"/>
        <v>Gastos_Gerais</v>
      </c>
    </row>
    <row r="2141" spans="1:16" s="324" customFormat="1" ht="24" x14ac:dyDescent="0.2">
      <c r="A2141" s="363">
        <v>2138</v>
      </c>
      <c r="B2141" s="359">
        <v>45005</v>
      </c>
      <c r="C2141" s="349">
        <v>44958</v>
      </c>
      <c r="D2141" s="352" t="s">
        <v>107</v>
      </c>
      <c r="E2141" s="352" t="s">
        <v>230</v>
      </c>
      <c r="F2141" s="361">
        <v>761.76</v>
      </c>
      <c r="G2141" s="352" t="s">
        <v>994</v>
      </c>
      <c r="H2141" s="352" t="s">
        <v>129</v>
      </c>
      <c r="I2141" s="352" t="s">
        <v>561</v>
      </c>
      <c r="J2141" s="354" t="s">
        <v>554</v>
      </c>
      <c r="K2141" s="354" t="s">
        <v>555</v>
      </c>
      <c r="L2141" s="354" t="s">
        <v>2678</v>
      </c>
      <c r="M2141" s="376">
        <v>45005</v>
      </c>
      <c r="N2141" s="70">
        <f t="shared" si="106"/>
        <v>3</v>
      </c>
      <c r="O2141" s="70">
        <f t="shared" si="107"/>
        <v>2</v>
      </c>
      <c r="P2141" s="135" t="str">
        <f t="shared" si="108"/>
        <v>Gastos_Gerais</v>
      </c>
    </row>
    <row r="2142" spans="1:16" x14ac:dyDescent="0.2">
      <c r="A2142" s="363">
        <v>2139</v>
      </c>
      <c r="B2142" s="348">
        <v>45005</v>
      </c>
      <c r="C2142" s="623">
        <v>44958</v>
      </c>
      <c r="D2142" s="350" t="s">
        <v>107</v>
      </c>
      <c r="E2142" s="350" t="s">
        <v>226</v>
      </c>
      <c r="F2142" s="351">
        <v>100.83</v>
      </c>
      <c r="G2142" s="350" t="s">
        <v>1073</v>
      </c>
      <c r="H2142" s="350" t="s">
        <v>123</v>
      </c>
      <c r="I2142" s="352" t="s">
        <v>561</v>
      </c>
      <c r="J2142" s="353" t="s">
        <v>554</v>
      </c>
      <c r="K2142" s="354" t="s">
        <v>555</v>
      </c>
      <c r="L2142" s="353" t="s">
        <v>2679</v>
      </c>
      <c r="M2142" s="379">
        <v>45005</v>
      </c>
      <c r="N2142" s="70">
        <f t="shared" si="106"/>
        <v>3</v>
      </c>
      <c r="O2142" s="70">
        <f t="shared" si="107"/>
        <v>2</v>
      </c>
      <c r="P2142" s="135" t="str">
        <f t="shared" si="108"/>
        <v>Gastos_Gerais</v>
      </c>
    </row>
    <row r="2143" spans="1:16" x14ac:dyDescent="0.2">
      <c r="A2143" s="363">
        <v>2140</v>
      </c>
      <c r="B2143" s="348">
        <v>45005</v>
      </c>
      <c r="C2143" s="623">
        <v>44958</v>
      </c>
      <c r="D2143" s="350" t="s">
        <v>107</v>
      </c>
      <c r="E2143" s="350" t="s">
        <v>226</v>
      </c>
      <c r="F2143" s="351">
        <v>106.03</v>
      </c>
      <c r="G2143" s="350" t="s">
        <v>1068</v>
      </c>
      <c r="H2143" s="350" t="s">
        <v>131</v>
      </c>
      <c r="I2143" s="352" t="s">
        <v>561</v>
      </c>
      <c r="J2143" s="353" t="s">
        <v>554</v>
      </c>
      <c r="K2143" s="354" t="s">
        <v>555</v>
      </c>
      <c r="L2143" s="353" t="s">
        <v>2680</v>
      </c>
      <c r="M2143" s="379">
        <v>45005</v>
      </c>
      <c r="N2143" s="70">
        <f t="shared" si="106"/>
        <v>3</v>
      </c>
      <c r="O2143" s="70">
        <f t="shared" si="107"/>
        <v>2</v>
      </c>
      <c r="P2143" s="135" t="str">
        <f t="shared" si="108"/>
        <v>Gastos_Gerais</v>
      </c>
    </row>
    <row r="2144" spans="1:16" x14ac:dyDescent="0.2">
      <c r="A2144" s="363">
        <v>2141</v>
      </c>
      <c r="B2144" s="348">
        <v>45005</v>
      </c>
      <c r="C2144" s="623">
        <v>44958</v>
      </c>
      <c r="D2144" s="350" t="s">
        <v>107</v>
      </c>
      <c r="E2144" s="350" t="s">
        <v>226</v>
      </c>
      <c r="F2144" s="351">
        <v>104.39</v>
      </c>
      <c r="G2144" s="350" t="s">
        <v>1068</v>
      </c>
      <c r="H2144" s="350" t="s">
        <v>123</v>
      </c>
      <c r="I2144" s="352" t="s">
        <v>561</v>
      </c>
      <c r="J2144" s="353" t="s">
        <v>554</v>
      </c>
      <c r="K2144" s="354" t="s">
        <v>555</v>
      </c>
      <c r="L2144" s="353" t="s">
        <v>2681</v>
      </c>
      <c r="M2144" s="379">
        <v>45005</v>
      </c>
      <c r="N2144" s="70">
        <f t="shared" si="106"/>
        <v>3</v>
      </c>
      <c r="O2144" s="70">
        <f t="shared" si="107"/>
        <v>2</v>
      </c>
      <c r="P2144" s="135" t="str">
        <f t="shared" si="108"/>
        <v>Gastos_Gerais</v>
      </c>
    </row>
    <row r="2145" spans="1:16" x14ac:dyDescent="0.2">
      <c r="A2145" s="363">
        <v>2142</v>
      </c>
      <c r="B2145" s="348">
        <v>45005</v>
      </c>
      <c r="C2145" s="623">
        <v>44958</v>
      </c>
      <c r="D2145" s="350" t="s">
        <v>107</v>
      </c>
      <c r="E2145" s="350" t="s">
        <v>226</v>
      </c>
      <c r="F2145" s="351">
        <v>106.03</v>
      </c>
      <c r="G2145" s="350" t="s">
        <v>1068</v>
      </c>
      <c r="H2145" s="350" t="s">
        <v>129</v>
      </c>
      <c r="I2145" s="352" t="s">
        <v>561</v>
      </c>
      <c r="J2145" s="353" t="s">
        <v>554</v>
      </c>
      <c r="K2145" s="354" t="s">
        <v>555</v>
      </c>
      <c r="L2145" s="353" t="s">
        <v>2682</v>
      </c>
      <c r="M2145" s="379">
        <v>45005</v>
      </c>
      <c r="N2145" s="70">
        <f t="shared" si="106"/>
        <v>3</v>
      </c>
      <c r="O2145" s="70">
        <f t="shared" si="107"/>
        <v>2</v>
      </c>
      <c r="P2145" s="135" t="str">
        <f t="shared" si="108"/>
        <v>Gastos_Gerais</v>
      </c>
    </row>
    <row r="2146" spans="1:16" ht="24" x14ac:dyDescent="0.2">
      <c r="A2146" s="363">
        <v>2143</v>
      </c>
      <c r="B2146" s="348">
        <v>45005</v>
      </c>
      <c r="C2146" s="623">
        <v>44958</v>
      </c>
      <c r="D2146" s="350" t="s">
        <v>107</v>
      </c>
      <c r="E2146" s="350" t="s">
        <v>230</v>
      </c>
      <c r="F2146" s="351">
        <v>683.32</v>
      </c>
      <c r="G2146" s="350" t="s">
        <v>994</v>
      </c>
      <c r="H2146" s="350" t="s">
        <v>131</v>
      </c>
      <c r="I2146" s="352" t="s">
        <v>561</v>
      </c>
      <c r="J2146" s="353" t="s">
        <v>554</v>
      </c>
      <c r="K2146" s="354" t="s">
        <v>555</v>
      </c>
      <c r="L2146" s="353" t="s">
        <v>2683</v>
      </c>
      <c r="M2146" s="379">
        <v>45005</v>
      </c>
      <c r="N2146" s="70">
        <f t="shared" si="106"/>
        <v>3</v>
      </c>
      <c r="O2146" s="70">
        <f t="shared" si="107"/>
        <v>2</v>
      </c>
      <c r="P2146" s="135" t="str">
        <f t="shared" si="108"/>
        <v>Gastos_Gerais</v>
      </c>
    </row>
    <row r="2147" spans="1:16" ht="24" x14ac:dyDescent="0.2">
      <c r="A2147" s="363">
        <v>2144</v>
      </c>
      <c r="B2147" s="348">
        <v>45005</v>
      </c>
      <c r="C2147" s="623">
        <v>44958</v>
      </c>
      <c r="D2147" s="350" t="s">
        <v>107</v>
      </c>
      <c r="E2147" s="350" t="s">
        <v>224</v>
      </c>
      <c r="F2147" s="351">
        <v>14509.64</v>
      </c>
      <c r="G2147" s="350" t="s">
        <v>1390</v>
      </c>
      <c r="H2147" s="350" t="s">
        <v>125</v>
      </c>
      <c r="I2147" s="352" t="s">
        <v>1078</v>
      </c>
      <c r="J2147" s="353" t="s">
        <v>554</v>
      </c>
      <c r="K2147" s="354" t="s">
        <v>555</v>
      </c>
      <c r="L2147" s="353" t="s">
        <v>2684</v>
      </c>
      <c r="M2147" s="379">
        <v>45005</v>
      </c>
      <c r="N2147" s="70">
        <f t="shared" si="106"/>
        <v>3</v>
      </c>
      <c r="O2147" s="70">
        <f t="shared" si="107"/>
        <v>2</v>
      </c>
      <c r="P2147" s="135" t="str">
        <f t="shared" si="108"/>
        <v>Gastos_Gerais</v>
      </c>
    </row>
    <row r="2148" spans="1:16" ht="24" x14ac:dyDescent="0.2">
      <c r="A2148" s="363">
        <v>2145</v>
      </c>
      <c r="B2148" s="348">
        <v>45005</v>
      </c>
      <c r="C2148" s="623">
        <v>44958</v>
      </c>
      <c r="D2148" s="350" t="s">
        <v>107</v>
      </c>
      <c r="E2148" s="350" t="s">
        <v>224</v>
      </c>
      <c r="F2148" s="351">
        <v>47.02</v>
      </c>
      <c r="G2148" s="350" t="s">
        <v>1390</v>
      </c>
      <c r="H2148" s="350" t="s">
        <v>125</v>
      </c>
      <c r="I2148" s="352" t="s">
        <v>1078</v>
      </c>
      <c r="J2148" s="353" t="s">
        <v>554</v>
      </c>
      <c r="K2148" s="354" t="s">
        <v>555</v>
      </c>
      <c r="L2148" s="353" t="s">
        <v>2685</v>
      </c>
      <c r="M2148" s="379">
        <v>45005</v>
      </c>
      <c r="N2148" s="70">
        <f t="shared" si="106"/>
        <v>3</v>
      </c>
      <c r="O2148" s="70">
        <f t="shared" si="107"/>
        <v>2</v>
      </c>
      <c r="P2148" s="135" t="str">
        <f t="shared" si="108"/>
        <v>Gastos_Gerais</v>
      </c>
    </row>
    <row r="2149" spans="1:16" x14ac:dyDescent="0.2">
      <c r="A2149" s="363">
        <v>2146</v>
      </c>
      <c r="B2149" s="348">
        <v>45005</v>
      </c>
      <c r="C2149" s="623">
        <v>44958</v>
      </c>
      <c r="D2149" s="350" t="s">
        <v>107</v>
      </c>
      <c r="E2149" s="350" t="s">
        <v>226</v>
      </c>
      <c r="F2149" s="351">
        <v>196.18</v>
      </c>
      <c r="G2149" s="350" t="s">
        <v>1068</v>
      </c>
      <c r="H2149" s="350" t="s">
        <v>121</v>
      </c>
      <c r="I2149" s="352" t="s">
        <v>1081</v>
      </c>
      <c r="J2149" s="353" t="s">
        <v>554</v>
      </c>
      <c r="K2149" s="354" t="s">
        <v>555</v>
      </c>
      <c r="L2149" s="353" t="s">
        <v>2686</v>
      </c>
      <c r="M2149" s="379">
        <v>45005</v>
      </c>
      <c r="N2149" s="70">
        <f t="shared" si="106"/>
        <v>3</v>
      </c>
      <c r="O2149" s="70">
        <f t="shared" si="107"/>
        <v>2</v>
      </c>
      <c r="P2149" s="135" t="str">
        <f t="shared" si="108"/>
        <v>Gastos_Gerais</v>
      </c>
    </row>
    <row r="2150" spans="1:16" x14ac:dyDescent="0.2">
      <c r="A2150" s="363">
        <v>2147</v>
      </c>
      <c r="B2150" s="348">
        <v>45005</v>
      </c>
      <c r="C2150" s="623">
        <v>44958</v>
      </c>
      <c r="D2150" s="350" t="s">
        <v>107</v>
      </c>
      <c r="E2150" s="350" t="s">
        <v>226</v>
      </c>
      <c r="F2150" s="351">
        <v>234.97</v>
      </c>
      <c r="G2150" s="350" t="s">
        <v>1068</v>
      </c>
      <c r="H2150" s="350" t="s">
        <v>124</v>
      </c>
      <c r="I2150" s="352" t="s">
        <v>1081</v>
      </c>
      <c r="J2150" s="353" t="s">
        <v>554</v>
      </c>
      <c r="K2150" s="354" t="s">
        <v>555</v>
      </c>
      <c r="L2150" s="353" t="s">
        <v>2687</v>
      </c>
      <c r="M2150" s="379">
        <v>45005</v>
      </c>
      <c r="N2150" s="70">
        <f t="shared" si="106"/>
        <v>3</v>
      </c>
      <c r="O2150" s="70">
        <f t="shared" si="107"/>
        <v>2</v>
      </c>
      <c r="P2150" s="135" t="str">
        <f t="shared" si="108"/>
        <v>Gastos_Gerais</v>
      </c>
    </row>
    <row r="2151" spans="1:16" x14ac:dyDescent="0.2">
      <c r="A2151" s="363">
        <v>2148</v>
      </c>
      <c r="B2151" s="348">
        <v>45005</v>
      </c>
      <c r="C2151" s="623">
        <v>44958</v>
      </c>
      <c r="D2151" s="350" t="s">
        <v>107</v>
      </c>
      <c r="E2151" s="350" t="s">
        <v>226</v>
      </c>
      <c r="F2151" s="351">
        <v>161.06</v>
      </c>
      <c r="G2151" s="350" t="s">
        <v>1068</v>
      </c>
      <c r="H2151" s="350" t="s">
        <v>130</v>
      </c>
      <c r="I2151" s="352" t="s">
        <v>1081</v>
      </c>
      <c r="J2151" s="353" t="s">
        <v>554</v>
      </c>
      <c r="K2151" s="354" t="s">
        <v>555</v>
      </c>
      <c r="L2151" s="353" t="s">
        <v>2688</v>
      </c>
      <c r="M2151" s="379">
        <v>45005</v>
      </c>
      <c r="N2151" s="70">
        <f t="shared" si="106"/>
        <v>3</v>
      </c>
      <c r="O2151" s="70">
        <f t="shared" si="107"/>
        <v>2</v>
      </c>
      <c r="P2151" s="135" t="str">
        <f t="shared" si="108"/>
        <v>Gastos_Gerais</v>
      </c>
    </row>
    <row r="2152" spans="1:16" x14ac:dyDescent="0.2">
      <c r="A2152" s="363">
        <v>2149</v>
      </c>
      <c r="B2152" s="348">
        <v>45005</v>
      </c>
      <c r="C2152" s="623">
        <v>44958</v>
      </c>
      <c r="D2152" s="350" t="s">
        <v>107</v>
      </c>
      <c r="E2152" s="350" t="s">
        <v>226</v>
      </c>
      <c r="F2152" s="351">
        <v>203.05</v>
      </c>
      <c r="G2152" s="350" t="s">
        <v>1068</v>
      </c>
      <c r="H2152" s="350" t="s">
        <v>127</v>
      </c>
      <c r="I2152" s="352" t="s">
        <v>1081</v>
      </c>
      <c r="J2152" s="353" t="s">
        <v>554</v>
      </c>
      <c r="K2152" s="354" t="s">
        <v>555</v>
      </c>
      <c r="L2152" s="353" t="s">
        <v>2689</v>
      </c>
      <c r="M2152" s="379">
        <v>45005</v>
      </c>
      <c r="N2152" s="70">
        <f t="shared" si="106"/>
        <v>3</v>
      </c>
      <c r="O2152" s="70">
        <f t="shared" si="107"/>
        <v>2</v>
      </c>
      <c r="P2152" s="135" t="str">
        <f t="shared" si="108"/>
        <v>Gastos_Gerais</v>
      </c>
    </row>
    <row r="2153" spans="1:16" x14ac:dyDescent="0.2">
      <c r="A2153" s="363">
        <v>2150</v>
      </c>
      <c r="B2153" s="348">
        <v>45005</v>
      </c>
      <c r="C2153" s="623">
        <v>44958</v>
      </c>
      <c r="D2153" s="350" t="s">
        <v>107</v>
      </c>
      <c r="E2153" s="350" t="s">
        <v>226</v>
      </c>
      <c r="F2153" s="351">
        <v>134.12</v>
      </c>
      <c r="G2153" s="350" t="s">
        <v>1068</v>
      </c>
      <c r="H2153" s="350" t="s">
        <v>128</v>
      </c>
      <c r="I2153" s="352" t="s">
        <v>1081</v>
      </c>
      <c r="J2153" s="353" t="s">
        <v>554</v>
      </c>
      <c r="K2153" s="354" t="s">
        <v>555</v>
      </c>
      <c r="L2153" s="353" t="s">
        <v>2690</v>
      </c>
      <c r="M2153" s="379">
        <v>45005</v>
      </c>
      <c r="N2153" s="70">
        <f t="shared" si="106"/>
        <v>3</v>
      </c>
      <c r="O2153" s="70">
        <f t="shared" si="107"/>
        <v>2</v>
      </c>
      <c r="P2153" s="135" t="str">
        <f t="shared" si="108"/>
        <v>Gastos_Gerais</v>
      </c>
    </row>
    <row r="2154" spans="1:16" ht="24" x14ac:dyDescent="0.2">
      <c r="A2154" s="363">
        <v>2151</v>
      </c>
      <c r="B2154" s="348">
        <v>45005</v>
      </c>
      <c r="C2154" s="623">
        <v>44986</v>
      </c>
      <c r="D2154" s="350" t="s">
        <v>107</v>
      </c>
      <c r="E2154" s="350" t="s">
        <v>360</v>
      </c>
      <c r="F2154" s="351">
        <v>171</v>
      </c>
      <c r="G2154" s="350" t="s">
        <v>2691</v>
      </c>
      <c r="H2154" s="350" t="s">
        <v>131</v>
      </c>
      <c r="I2154" s="352" t="s">
        <v>1019</v>
      </c>
      <c r="J2154" s="353" t="s">
        <v>559</v>
      </c>
      <c r="K2154" s="354" t="s">
        <v>420</v>
      </c>
      <c r="L2154" s="353">
        <v>441</v>
      </c>
      <c r="M2154" s="379">
        <v>45002</v>
      </c>
      <c r="N2154" s="70">
        <f t="shared" si="106"/>
        <v>3</v>
      </c>
      <c r="O2154" s="70">
        <f t="shared" si="107"/>
        <v>3</v>
      </c>
      <c r="P2154" s="135" t="str">
        <f t="shared" si="108"/>
        <v>Gastos_Gerais</v>
      </c>
    </row>
    <row r="2155" spans="1:16" ht="25.5" x14ac:dyDescent="0.2">
      <c r="A2155" s="363">
        <v>2152</v>
      </c>
      <c r="B2155" s="348">
        <v>45005</v>
      </c>
      <c r="C2155" s="623">
        <v>44986</v>
      </c>
      <c r="D2155" s="350" t="s">
        <v>96</v>
      </c>
      <c r="E2155" s="350" t="s">
        <v>183</v>
      </c>
      <c r="F2155" s="351">
        <v>1113.6500000000001</v>
      </c>
      <c r="G2155" s="350" t="s">
        <v>2692</v>
      </c>
      <c r="H2155" s="350" t="s">
        <v>124</v>
      </c>
      <c r="I2155" s="352" t="s">
        <v>2693</v>
      </c>
      <c r="J2155" s="353" t="s">
        <v>577</v>
      </c>
      <c r="K2155" s="354" t="s">
        <v>578</v>
      </c>
      <c r="L2155" s="353">
        <v>567384902</v>
      </c>
      <c r="M2155" s="379">
        <v>45005</v>
      </c>
      <c r="N2155" s="70">
        <f t="shared" si="106"/>
        <v>3</v>
      </c>
      <c r="O2155" s="70">
        <f t="shared" si="107"/>
        <v>3</v>
      </c>
      <c r="P2155" s="135" t="str">
        <f t="shared" si="108"/>
        <v>Gastos_com_Pessoal</v>
      </c>
    </row>
    <row r="2156" spans="1:16" ht="25.5" x14ac:dyDescent="0.2">
      <c r="A2156" s="363">
        <v>2153</v>
      </c>
      <c r="B2156" s="348">
        <v>45005</v>
      </c>
      <c r="C2156" s="623">
        <v>44986</v>
      </c>
      <c r="D2156" s="350" t="s">
        <v>96</v>
      </c>
      <c r="E2156" s="350" t="s">
        <v>181</v>
      </c>
      <c r="F2156" s="351">
        <v>3102.84</v>
      </c>
      <c r="G2156" s="350" t="s">
        <v>2692</v>
      </c>
      <c r="H2156" s="350" t="s">
        <v>124</v>
      </c>
      <c r="I2156" s="352" t="s">
        <v>2693</v>
      </c>
      <c r="J2156" s="353" t="s">
        <v>577</v>
      </c>
      <c r="K2156" s="354" t="s">
        <v>578</v>
      </c>
      <c r="L2156" s="353">
        <v>567384902</v>
      </c>
      <c r="M2156" s="379">
        <v>45005</v>
      </c>
      <c r="N2156" s="70">
        <f t="shared" si="106"/>
        <v>3</v>
      </c>
      <c r="O2156" s="70">
        <f t="shared" si="107"/>
        <v>3</v>
      </c>
      <c r="P2156" s="135" t="str">
        <f t="shared" si="108"/>
        <v>Gastos_com_Pessoal</v>
      </c>
    </row>
    <row r="2157" spans="1:16" ht="36" x14ac:dyDescent="0.2">
      <c r="A2157" s="363">
        <v>2154</v>
      </c>
      <c r="B2157" s="348">
        <v>45005</v>
      </c>
      <c r="C2157" s="623">
        <v>44986</v>
      </c>
      <c r="D2157" s="350" t="s">
        <v>107</v>
      </c>
      <c r="E2157" s="350" t="s">
        <v>334</v>
      </c>
      <c r="F2157" s="351">
        <v>240</v>
      </c>
      <c r="G2157" s="350" t="s">
        <v>2694</v>
      </c>
      <c r="H2157" s="350" t="s">
        <v>121</v>
      </c>
      <c r="I2157" s="352" t="s">
        <v>2695</v>
      </c>
      <c r="J2157" s="353" t="s">
        <v>577</v>
      </c>
      <c r="K2157" s="354" t="s">
        <v>578</v>
      </c>
      <c r="L2157" s="353">
        <v>567384902</v>
      </c>
      <c r="M2157" s="379">
        <v>45005</v>
      </c>
      <c r="N2157" s="70">
        <f t="shared" si="106"/>
        <v>3</v>
      </c>
      <c r="O2157" s="70">
        <f t="shared" si="107"/>
        <v>3</v>
      </c>
      <c r="P2157" s="135" t="str">
        <f t="shared" si="108"/>
        <v>Gastos_Gerais</v>
      </c>
    </row>
    <row r="2158" spans="1:16" ht="24" x14ac:dyDescent="0.2">
      <c r="A2158" s="363">
        <v>2155</v>
      </c>
      <c r="B2158" s="359">
        <v>45005</v>
      </c>
      <c r="C2158" s="349">
        <v>44986</v>
      </c>
      <c r="D2158" s="352" t="s">
        <v>107</v>
      </c>
      <c r="E2158" s="352" t="s">
        <v>332</v>
      </c>
      <c r="F2158" s="361">
        <v>100.45</v>
      </c>
      <c r="G2158" s="352" t="s">
        <v>2696</v>
      </c>
      <c r="H2158" s="352" t="s">
        <v>121</v>
      </c>
      <c r="I2158" s="352" t="s">
        <v>2695</v>
      </c>
      <c r="J2158" s="354" t="s">
        <v>577</v>
      </c>
      <c r="K2158" s="354" t="s">
        <v>578</v>
      </c>
      <c r="L2158" s="354">
        <v>567384902</v>
      </c>
      <c r="M2158" s="376">
        <v>45005</v>
      </c>
      <c r="N2158" s="70">
        <f t="shared" si="106"/>
        <v>3</v>
      </c>
      <c r="O2158" s="70">
        <f t="shared" si="107"/>
        <v>3</v>
      </c>
      <c r="P2158" s="135" t="str">
        <f t="shared" si="108"/>
        <v>Gastos_Gerais</v>
      </c>
    </row>
    <row r="2159" spans="1:16" ht="36" x14ac:dyDescent="0.2">
      <c r="A2159" s="363">
        <v>2156</v>
      </c>
      <c r="B2159" s="348">
        <v>45005</v>
      </c>
      <c r="C2159" s="623">
        <v>44986</v>
      </c>
      <c r="D2159" s="350" t="s">
        <v>107</v>
      </c>
      <c r="E2159" s="350" t="s">
        <v>334</v>
      </c>
      <c r="F2159" s="351">
        <v>60</v>
      </c>
      <c r="G2159" s="350" t="s">
        <v>2697</v>
      </c>
      <c r="H2159" s="350" t="s">
        <v>124</v>
      </c>
      <c r="I2159" s="352" t="s">
        <v>2698</v>
      </c>
      <c r="J2159" s="353" t="s">
        <v>577</v>
      </c>
      <c r="K2159" s="354" t="s">
        <v>578</v>
      </c>
      <c r="L2159" s="353">
        <v>567384902</v>
      </c>
      <c r="M2159" s="379">
        <v>45005</v>
      </c>
      <c r="N2159" s="70">
        <f t="shared" si="106"/>
        <v>3</v>
      </c>
      <c r="O2159" s="70">
        <f t="shared" si="107"/>
        <v>3</v>
      </c>
      <c r="P2159" s="135" t="str">
        <f t="shared" si="108"/>
        <v>Gastos_Gerais</v>
      </c>
    </row>
    <row r="2160" spans="1:16" ht="36" x14ac:dyDescent="0.2">
      <c r="A2160" s="363">
        <v>2157</v>
      </c>
      <c r="B2160" s="348">
        <v>45005</v>
      </c>
      <c r="C2160" s="623">
        <v>44986</v>
      </c>
      <c r="D2160" s="350" t="s">
        <v>107</v>
      </c>
      <c r="E2160" s="350" t="s">
        <v>334</v>
      </c>
      <c r="F2160" s="351">
        <v>60</v>
      </c>
      <c r="G2160" s="350" t="s">
        <v>2699</v>
      </c>
      <c r="H2160" s="350" t="s">
        <v>124</v>
      </c>
      <c r="I2160" s="352" t="s">
        <v>2700</v>
      </c>
      <c r="J2160" s="353" t="s">
        <v>577</v>
      </c>
      <c r="K2160" s="354" t="s">
        <v>578</v>
      </c>
      <c r="L2160" s="353">
        <v>567384902</v>
      </c>
      <c r="M2160" s="379">
        <v>45005</v>
      </c>
      <c r="N2160" s="70">
        <f t="shared" si="106"/>
        <v>3</v>
      </c>
      <c r="O2160" s="70">
        <f t="shared" si="107"/>
        <v>3</v>
      </c>
      <c r="P2160" s="135" t="str">
        <f t="shared" si="108"/>
        <v>Gastos_Gerais</v>
      </c>
    </row>
    <row r="2161" spans="1:16" s="320" customFormat="1" ht="24" x14ac:dyDescent="0.2">
      <c r="A2161" s="363">
        <v>2158</v>
      </c>
      <c r="B2161" s="381">
        <v>45005</v>
      </c>
      <c r="C2161" s="433">
        <v>44986</v>
      </c>
      <c r="D2161" s="380" t="s">
        <v>107</v>
      </c>
      <c r="E2161" s="380" t="s">
        <v>334</v>
      </c>
      <c r="F2161" s="383">
        <v>120</v>
      </c>
      <c r="G2161" s="380" t="s">
        <v>2701</v>
      </c>
      <c r="H2161" s="380" t="s">
        <v>128</v>
      </c>
      <c r="I2161" s="380" t="s">
        <v>913</v>
      </c>
      <c r="J2161" s="384" t="s">
        <v>577</v>
      </c>
      <c r="K2161" s="384" t="s">
        <v>578</v>
      </c>
      <c r="L2161" s="384">
        <v>567384902</v>
      </c>
      <c r="M2161" s="434">
        <v>45005</v>
      </c>
      <c r="N2161" s="70">
        <f t="shared" si="106"/>
        <v>3</v>
      </c>
      <c r="O2161" s="70">
        <f t="shared" si="107"/>
        <v>3</v>
      </c>
      <c r="P2161" s="135" t="str">
        <f t="shared" si="108"/>
        <v>Gastos_Gerais</v>
      </c>
    </row>
    <row r="2162" spans="1:16" ht="24" x14ac:dyDescent="0.2">
      <c r="A2162" s="363">
        <v>2159</v>
      </c>
      <c r="B2162" s="348">
        <v>45005</v>
      </c>
      <c r="C2162" s="623">
        <v>44986</v>
      </c>
      <c r="D2162" s="350" t="s">
        <v>107</v>
      </c>
      <c r="E2162" s="350" t="s">
        <v>334</v>
      </c>
      <c r="F2162" s="351">
        <v>60</v>
      </c>
      <c r="G2162" s="350" t="s">
        <v>2702</v>
      </c>
      <c r="H2162" s="350" t="s">
        <v>131</v>
      </c>
      <c r="I2162" s="352" t="s">
        <v>2703</v>
      </c>
      <c r="J2162" s="353" t="s">
        <v>577</v>
      </c>
      <c r="K2162" s="354" t="s">
        <v>578</v>
      </c>
      <c r="L2162" s="353">
        <v>567384902</v>
      </c>
      <c r="M2162" s="379">
        <v>45005</v>
      </c>
      <c r="N2162" s="70">
        <f t="shared" si="106"/>
        <v>3</v>
      </c>
      <c r="O2162" s="70">
        <f t="shared" si="107"/>
        <v>3</v>
      </c>
      <c r="P2162" s="135" t="str">
        <f t="shared" si="108"/>
        <v>Gastos_Gerais</v>
      </c>
    </row>
    <row r="2163" spans="1:16" ht="36" x14ac:dyDescent="0.2">
      <c r="A2163" s="363">
        <v>2160</v>
      </c>
      <c r="B2163" s="348">
        <v>45005</v>
      </c>
      <c r="C2163" s="623">
        <v>44986</v>
      </c>
      <c r="D2163" s="350" t="s">
        <v>107</v>
      </c>
      <c r="E2163" s="350" t="s">
        <v>334</v>
      </c>
      <c r="F2163" s="351">
        <v>60</v>
      </c>
      <c r="G2163" s="350" t="s">
        <v>2704</v>
      </c>
      <c r="H2163" s="350" t="s">
        <v>124</v>
      </c>
      <c r="I2163" s="352" t="s">
        <v>2705</v>
      </c>
      <c r="J2163" s="353" t="s">
        <v>577</v>
      </c>
      <c r="K2163" s="354" t="s">
        <v>578</v>
      </c>
      <c r="L2163" s="353">
        <v>567384902</v>
      </c>
      <c r="M2163" s="379">
        <v>45005</v>
      </c>
      <c r="N2163" s="70">
        <f t="shared" si="106"/>
        <v>3</v>
      </c>
      <c r="O2163" s="70">
        <f t="shared" si="107"/>
        <v>3</v>
      </c>
      <c r="P2163" s="135" t="str">
        <f t="shared" si="108"/>
        <v>Gastos_Gerais</v>
      </c>
    </row>
    <row r="2164" spans="1:16" ht="36" x14ac:dyDescent="0.2">
      <c r="A2164" s="363">
        <v>2161</v>
      </c>
      <c r="B2164" s="348">
        <v>45005</v>
      </c>
      <c r="C2164" s="623">
        <v>44986</v>
      </c>
      <c r="D2164" s="350" t="s">
        <v>107</v>
      </c>
      <c r="E2164" s="350" t="s">
        <v>334</v>
      </c>
      <c r="F2164" s="351">
        <v>60</v>
      </c>
      <c r="G2164" s="350" t="s">
        <v>2706</v>
      </c>
      <c r="H2164" s="350" t="s">
        <v>124</v>
      </c>
      <c r="I2164" s="352" t="s">
        <v>2707</v>
      </c>
      <c r="J2164" s="353" t="s">
        <v>577</v>
      </c>
      <c r="K2164" s="354" t="s">
        <v>578</v>
      </c>
      <c r="L2164" s="353">
        <v>567384902</v>
      </c>
      <c r="M2164" s="379">
        <v>45005</v>
      </c>
      <c r="N2164" s="70">
        <f t="shared" si="106"/>
        <v>3</v>
      </c>
      <c r="O2164" s="70">
        <f t="shared" si="107"/>
        <v>3</v>
      </c>
      <c r="P2164" s="135" t="str">
        <f t="shared" si="108"/>
        <v>Gastos_Gerais</v>
      </c>
    </row>
    <row r="2165" spans="1:16" ht="24" x14ac:dyDescent="0.2">
      <c r="A2165" s="363">
        <v>2162</v>
      </c>
      <c r="B2165" s="348">
        <v>45005</v>
      </c>
      <c r="C2165" s="623">
        <v>44986</v>
      </c>
      <c r="D2165" s="350" t="s">
        <v>107</v>
      </c>
      <c r="E2165" s="350" t="s">
        <v>334</v>
      </c>
      <c r="F2165" s="351">
        <v>120</v>
      </c>
      <c r="G2165" s="350" t="s">
        <v>2708</v>
      </c>
      <c r="H2165" s="350" t="s">
        <v>128</v>
      </c>
      <c r="I2165" s="352" t="s">
        <v>2709</v>
      </c>
      <c r="J2165" s="353" t="s">
        <v>577</v>
      </c>
      <c r="K2165" s="354" t="s">
        <v>578</v>
      </c>
      <c r="L2165" s="353">
        <v>567384902</v>
      </c>
      <c r="M2165" s="379">
        <v>45005</v>
      </c>
      <c r="N2165" s="70">
        <f t="shared" si="106"/>
        <v>3</v>
      </c>
      <c r="O2165" s="70">
        <f t="shared" si="107"/>
        <v>3</v>
      </c>
      <c r="P2165" s="135" t="str">
        <f t="shared" si="108"/>
        <v>Gastos_Gerais</v>
      </c>
    </row>
    <row r="2166" spans="1:16" ht="48" x14ac:dyDescent="0.2">
      <c r="A2166" s="363">
        <v>2163</v>
      </c>
      <c r="B2166" s="348">
        <v>45005</v>
      </c>
      <c r="C2166" s="623">
        <v>44986</v>
      </c>
      <c r="D2166" s="350" t="s">
        <v>107</v>
      </c>
      <c r="E2166" s="350" t="s">
        <v>334</v>
      </c>
      <c r="F2166" s="351">
        <v>60</v>
      </c>
      <c r="G2166" s="350" t="s">
        <v>2710</v>
      </c>
      <c r="H2166" s="350" t="s">
        <v>131</v>
      </c>
      <c r="I2166" s="352" t="s">
        <v>2711</v>
      </c>
      <c r="J2166" s="353" t="s">
        <v>577</v>
      </c>
      <c r="K2166" s="354" t="s">
        <v>578</v>
      </c>
      <c r="L2166" s="353">
        <v>567384902</v>
      </c>
      <c r="M2166" s="379">
        <v>45005</v>
      </c>
      <c r="N2166" s="70">
        <f t="shared" si="106"/>
        <v>3</v>
      </c>
      <c r="O2166" s="70">
        <f t="shared" si="107"/>
        <v>3</v>
      </c>
      <c r="P2166" s="135" t="str">
        <f t="shared" si="108"/>
        <v>Gastos_Gerais</v>
      </c>
    </row>
    <row r="2167" spans="1:16" ht="48" x14ac:dyDescent="0.2">
      <c r="A2167" s="363">
        <v>2164</v>
      </c>
      <c r="B2167" s="348">
        <v>45005</v>
      </c>
      <c r="C2167" s="623">
        <v>44986</v>
      </c>
      <c r="D2167" s="350" t="s">
        <v>107</v>
      </c>
      <c r="E2167" s="350" t="s">
        <v>334</v>
      </c>
      <c r="F2167" s="351">
        <v>60</v>
      </c>
      <c r="G2167" s="350" t="s">
        <v>2712</v>
      </c>
      <c r="H2167" s="350" t="s">
        <v>131</v>
      </c>
      <c r="I2167" s="352" t="s">
        <v>660</v>
      </c>
      <c r="J2167" s="353" t="s">
        <v>577</v>
      </c>
      <c r="K2167" s="354" t="s">
        <v>578</v>
      </c>
      <c r="L2167" s="353">
        <v>567384902</v>
      </c>
      <c r="M2167" s="379">
        <v>45005</v>
      </c>
      <c r="N2167" s="70">
        <f t="shared" si="106"/>
        <v>3</v>
      </c>
      <c r="O2167" s="70">
        <f t="shared" si="107"/>
        <v>3</v>
      </c>
      <c r="P2167" s="135" t="str">
        <f t="shared" si="108"/>
        <v>Gastos_Gerais</v>
      </c>
    </row>
    <row r="2168" spans="1:16" ht="24" x14ac:dyDescent="0.2">
      <c r="A2168" s="363">
        <v>2165</v>
      </c>
      <c r="B2168" s="348">
        <v>45005</v>
      </c>
      <c r="C2168" s="623">
        <v>44986</v>
      </c>
      <c r="D2168" s="350" t="s">
        <v>107</v>
      </c>
      <c r="E2168" s="350" t="s">
        <v>334</v>
      </c>
      <c r="F2168" s="351">
        <v>120</v>
      </c>
      <c r="G2168" s="350" t="s">
        <v>2713</v>
      </c>
      <c r="H2168" s="350" t="s">
        <v>128</v>
      </c>
      <c r="I2168" s="352" t="s">
        <v>2714</v>
      </c>
      <c r="J2168" s="353" t="s">
        <v>577</v>
      </c>
      <c r="K2168" s="354" t="s">
        <v>578</v>
      </c>
      <c r="L2168" s="353">
        <v>567384902</v>
      </c>
      <c r="M2168" s="379">
        <v>45005</v>
      </c>
      <c r="N2168" s="70">
        <f t="shared" si="106"/>
        <v>3</v>
      </c>
      <c r="O2168" s="70">
        <f t="shared" si="107"/>
        <v>3</v>
      </c>
      <c r="P2168" s="135" t="str">
        <f t="shared" si="108"/>
        <v>Gastos_Gerais</v>
      </c>
    </row>
    <row r="2169" spans="1:16" ht="36" x14ac:dyDescent="0.2">
      <c r="A2169" s="363">
        <v>2166</v>
      </c>
      <c r="B2169" s="348">
        <v>45005</v>
      </c>
      <c r="C2169" s="623">
        <v>44986</v>
      </c>
      <c r="D2169" s="350" t="s">
        <v>107</v>
      </c>
      <c r="E2169" s="350" t="s">
        <v>334</v>
      </c>
      <c r="F2169" s="351">
        <v>60</v>
      </c>
      <c r="G2169" s="350" t="s">
        <v>2715</v>
      </c>
      <c r="H2169" s="350" t="s">
        <v>124</v>
      </c>
      <c r="I2169" s="352" t="s">
        <v>2716</v>
      </c>
      <c r="J2169" s="353" t="s">
        <v>577</v>
      </c>
      <c r="K2169" s="354" t="s">
        <v>578</v>
      </c>
      <c r="L2169" s="353">
        <v>567384902</v>
      </c>
      <c r="M2169" s="379">
        <v>45005</v>
      </c>
      <c r="N2169" s="70">
        <f t="shared" si="106"/>
        <v>3</v>
      </c>
      <c r="O2169" s="70">
        <f t="shared" si="107"/>
        <v>3</v>
      </c>
      <c r="P2169" s="135" t="str">
        <f t="shared" si="108"/>
        <v>Gastos_Gerais</v>
      </c>
    </row>
    <row r="2170" spans="1:16" ht="24" x14ac:dyDescent="0.2">
      <c r="A2170" s="363">
        <v>2167</v>
      </c>
      <c r="B2170" s="348">
        <v>45006</v>
      </c>
      <c r="C2170" s="623">
        <v>44986</v>
      </c>
      <c r="D2170" s="350" t="s">
        <v>107</v>
      </c>
      <c r="E2170" s="350" t="s">
        <v>296</v>
      </c>
      <c r="F2170" s="351">
        <v>111.2</v>
      </c>
      <c r="G2170" s="350" t="s">
        <v>2717</v>
      </c>
      <c r="H2170" s="350" t="s">
        <v>132</v>
      </c>
      <c r="I2170" s="352" t="s">
        <v>2718</v>
      </c>
      <c r="J2170" s="353" t="s">
        <v>554</v>
      </c>
      <c r="K2170" s="354" t="s">
        <v>420</v>
      </c>
      <c r="L2170" s="353">
        <v>37</v>
      </c>
      <c r="M2170" s="379">
        <v>45002</v>
      </c>
      <c r="N2170" s="70">
        <f t="shared" si="106"/>
        <v>3</v>
      </c>
      <c r="O2170" s="70">
        <f t="shared" si="107"/>
        <v>3</v>
      </c>
      <c r="P2170" s="135" t="str">
        <f t="shared" si="108"/>
        <v>Gastos_Gerais</v>
      </c>
    </row>
    <row r="2171" spans="1:16" ht="24" x14ac:dyDescent="0.2">
      <c r="A2171" s="363">
        <v>2168</v>
      </c>
      <c r="B2171" s="348">
        <v>45006</v>
      </c>
      <c r="C2171" s="623">
        <v>44958</v>
      </c>
      <c r="D2171" s="350" t="s">
        <v>107</v>
      </c>
      <c r="E2171" s="350" t="s">
        <v>224</v>
      </c>
      <c r="F2171" s="351">
        <v>42181.45</v>
      </c>
      <c r="G2171" s="350" t="s">
        <v>1390</v>
      </c>
      <c r="H2171" s="350" t="s">
        <v>121</v>
      </c>
      <c r="I2171" s="352" t="s">
        <v>957</v>
      </c>
      <c r="J2171" s="353" t="s">
        <v>554</v>
      </c>
      <c r="K2171" s="354" t="s">
        <v>555</v>
      </c>
      <c r="L2171" s="353" t="s">
        <v>2719</v>
      </c>
      <c r="M2171" s="379">
        <v>45006</v>
      </c>
      <c r="N2171" s="70">
        <f t="shared" si="106"/>
        <v>3</v>
      </c>
      <c r="O2171" s="70">
        <f t="shared" si="107"/>
        <v>2</v>
      </c>
      <c r="P2171" s="135" t="str">
        <f t="shared" si="108"/>
        <v>Gastos_Gerais</v>
      </c>
    </row>
    <row r="2172" spans="1:16" x14ac:dyDescent="0.2">
      <c r="A2172" s="363">
        <v>2169</v>
      </c>
      <c r="B2172" s="348">
        <v>45006</v>
      </c>
      <c r="C2172" s="623">
        <v>44986</v>
      </c>
      <c r="D2172" s="350" t="s">
        <v>107</v>
      </c>
      <c r="E2172" s="350" t="s">
        <v>290</v>
      </c>
      <c r="F2172" s="351">
        <v>558.61</v>
      </c>
      <c r="G2172" s="350" t="s">
        <v>290</v>
      </c>
      <c r="H2172" s="350" t="s">
        <v>131</v>
      </c>
      <c r="I2172" s="352" t="s">
        <v>949</v>
      </c>
      <c r="J2172" s="353" t="s">
        <v>554</v>
      </c>
      <c r="K2172" s="354" t="s">
        <v>420</v>
      </c>
      <c r="L2172" s="353">
        <v>2663</v>
      </c>
      <c r="M2172" s="379">
        <v>45000</v>
      </c>
      <c r="N2172" s="70">
        <f t="shared" si="106"/>
        <v>3</v>
      </c>
      <c r="O2172" s="70">
        <f t="shared" si="107"/>
        <v>3</v>
      </c>
      <c r="P2172" s="135" t="str">
        <f t="shared" si="108"/>
        <v>Gastos_Gerais</v>
      </c>
    </row>
    <row r="2173" spans="1:16" ht="60" x14ac:dyDescent="0.2">
      <c r="A2173" s="363">
        <v>2170</v>
      </c>
      <c r="B2173" s="348">
        <v>45006</v>
      </c>
      <c r="C2173" s="623">
        <v>44986</v>
      </c>
      <c r="D2173" s="350" t="s">
        <v>107</v>
      </c>
      <c r="E2173" s="350" t="s">
        <v>370</v>
      </c>
      <c r="F2173" s="351">
        <v>309</v>
      </c>
      <c r="G2173" s="350" t="s">
        <v>2153</v>
      </c>
      <c r="H2173" s="350" t="s">
        <v>125</v>
      </c>
      <c r="I2173" s="352" t="s">
        <v>1136</v>
      </c>
      <c r="J2173" s="353" t="s">
        <v>554</v>
      </c>
      <c r="K2173" s="354" t="s">
        <v>420</v>
      </c>
      <c r="L2173" s="353">
        <v>36864</v>
      </c>
      <c r="M2173" s="379">
        <v>45000</v>
      </c>
      <c r="N2173" s="70">
        <f t="shared" si="106"/>
        <v>3</v>
      </c>
      <c r="O2173" s="70">
        <f t="shared" si="107"/>
        <v>3</v>
      </c>
      <c r="P2173" s="135" t="str">
        <f t="shared" si="108"/>
        <v>Gastos_Gerais</v>
      </c>
    </row>
    <row r="2174" spans="1:16" x14ac:dyDescent="0.2">
      <c r="A2174" s="363">
        <v>2171</v>
      </c>
      <c r="B2174" s="348">
        <v>45006</v>
      </c>
      <c r="C2174" s="623">
        <v>44927</v>
      </c>
      <c r="D2174" s="350" t="s">
        <v>107</v>
      </c>
      <c r="E2174" s="350" t="s">
        <v>222</v>
      </c>
      <c r="F2174" s="351">
        <v>61.66</v>
      </c>
      <c r="G2174" s="350" t="s">
        <v>557</v>
      </c>
      <c r="H2174" s="350" t="s">
        <v>131</v>
      </c>
      <c r="I2174" s="352" t="s">
        <v>558</v>
      </c>
      <c r="J2174" s="353" t="s">
        <v>554</v>
      </c>
      <c r="K2174" s="354" t="s">
        <v>420</v>
      </c>
      <c r="L2174" s="353">
        <v>7671862</v>
      </c>
      <c r="M2174" s="379">
        <v>45006</v>
      </c>
      <c r="N2174" s="70">
        <f t="shared" si="106"/>
        <v>3</v>
      </c>
      <c r="O2174" s="70">
        <f t="shared" si="107"/>
        <v>1</v>
      </c>
      <c r="P2174" s="135" t="str">
        <f t="shared" si="108"/>
        <v>Gastos_Gerais</v>
      </c>
    </row>
    <row r="2175" spans="1:16" ht="24" x14ac:dyDescent="0.2">
      <c r="A2175" s="363">
        <v>2172</v>
      </c>
      <c r="B2175" s="348">
        <v>45006</v>
      </c>
      <c r="C2175" s="623">
        <v>44986</v>
      </c>
      <c r="D2175" s="350" t="s">
        <v>107</v>
      </c>
      <c r="E2175" s="350" t="s">
        <v>290</v>
      </c>
      <c r="F2175" s="383">
        <v>2494.0100000000002</v>
      </c>
      <c r="G2175" s="350" t="s">
        <v>290</v>
      </c>
      <c r="H2175" s="350" t="s">
        <v>128</v>
      </c>
      <c r="I2175" s="352" t="s">
        <v>619</v>
      </c>
      <c r="J2175" s="353" t="s">
        <v>554</v>
      </c>
      <c r="K2175" s="354" t="s">
        <v>420</v>
      </c>
      <c r="L2175" s="353">
        <v>27392</v>
      </c>
      <c r="M2175" s="379">
        <v>44993</v>
      </c>
      <c r="N2175" s="70">
        <f t="shared" si="106"/>
        <v>3</v>
      </c>
      <c r="O2175" s="70">
        <f t="shared" si="107"/>
        <v>3</v>
      </c>
      <c r="P2175" s="135" t="str">
        <f t="shared" si="108"/>
        <v>Gastos_Gerais</v>
      </c>
    </row>
    <row r="2176" spans="1:16" s="319" customFormat="1" ht="36" x14ac:dyDescent="0.2">
      <c r="A2176" s="363">
        <v>2173</v>
      </c>
      <c r="B2176" s="359">
        <v>45006</v>
      </c>
      <c r="C2176" s="349">
        <v>44958</v>
      </c>
      <c r="D2176" s="352" t="s">
        <v>107</v>
      </c>
      <c r="E2176" s="352" t="s">
        <v>224</v>
      </c>
      <c r="F2176" s="361">
        <v>4784.6000000000004</v>
      </c>
      <c r="G2176" s="352" t="s">
        <v>1390</v>
      </c>
      <c r="H2176" s="352" t="s">
        <v>122</v>
      </c>
      <c r="I2176" s="352" t="s">
        <v>2720</v>
      </c>
      <c r="J2176" s="354" t="s">
        <v>554</v>
      </c>
      <c r="K2176" s="354" t="s">
        <v>420</v>
      </c>
      <c r="L2176" s="354">
        <v>402417</v>
      </c>
      <c r="M2176" s="376">
        <v>45006</v>
      </c>
      <c r="N2176" s="70">
        <f t="shared" ref="N2176:N2239" si="109">IF(B2176=0,0,IF(YEAR(B2176)=$O$1,MONTH(B2176)-$N$1+1,(YEAR(B2176)-$O$1)*12-$N$1+1+MONTH(B2176)))</f>
        <v>3</v>
      </c>
      <c r="O2176" s="70">
        <f t="shared" ref="O2176:O2239" si="110">IF(C2176=0,0,IF(YEAR(C2176)=$O$1,MONTH(C2176)-$N$1+1,(YEAR(C2176)-$O$1)*12-$N$1+1+MONTH(C2176)))</f>
        <v>2</v>
      </c>
      <c r="P2176" s="135" t="str">
        <f t="shared" ref="P2176:P2239" si="111">SUBSTITUTE(D2176," ","_")</f>
        <v>Gastos_Gerais</v>
      </c>
    </row>
    <row r="2177" spans="1:16" ht="24" x14ac:dyDescent="0.2">
      <c r="A2177" s="363">
        <v>2174</v>
      </c>
      <c r="B2177" s="348">
        <v>45006</v>
      </c>
      <c r="C2177" s="623">
        <v>44986</v>
      </c>
      <c r="D2177" s="350" t="s">
        <v>107</v>
      </c>
      <c r="E2177" s="380" t="s">
        <v>346</v>
      </c>
      <c r="F2177" s="351">
        <v>23.3</v>
      </c>
      <c r="G2177" s="350" t="s">
        <v>2721</v>
      </c>
      <c r="H2177" s="350" t="s">
        <v>124</v>
      </c>
      <c r="I2177" s="352" t="s">
        <v>2722</v>
      </c>
      <c r="J2177" s="353" t="s">
        <v>554</v>
      </c>
      <c r="K2177" s="354" t="s">
        <v>420</v>
      </c>
      <c r="L2177" s="353">
        <v>18538</v>
      </c>
      <c r="M2177" s="379">
        <v>45000</v>
      </c>
      <c r="N2177" s="70">
        <f t="shared" si="109"/>
        <v>3</v>
      </c>
      <c r="O2177" s="70">
        <f t="shared" si="110"/>
        <v>3</v>
      </c>
      <c r="P2177" s="135" t="str">
        <f t="shared" si="111"/>
        <v>Gastos_Gerais</v>
      </c>
    </row>
    <row r="2178" spans="1:16" ht="24" x14ac:dyDescent="0.2">
      <c r="A2178" s="363">
        <v>2175</v>
      </c>
      <c r="B2178" s="348">
        <v>45006</v>
      </c>
      <c r="C2178" s="623">
        <v>44986</v>
      </c>
      <c r="D2178" s="350" t="s">
        <v>107</v>
      </c>
      <c r="E2178" s="350" t="s">
        <v>358</v>
      </c>
      <c r="F2178" s="351">
        <v>34.5</v>
      </c>
      <c r="G2178" s="350" t="s">
        <v>806</v>
      </c>
      <c r="H2178" s="350" t="s">
        <v>127</v>
      </c>
      <c r="I2178" s="352" t="s">
        <v>807</v>
      </c>
      <c r="J2178" s="353" t="s">
        <v>554</v>
      </c>
      <c r="K2178" s="354" t="s">
        <v>420</v>
      </c>
      <c r="L2178" s="353">
        <v>924</v>
      </c>
      <c r="M2178" s="379">
        <v>45006</v>
      </c>
      <c r="N2178" s="70">
        <f t="shared" si="109"/>
        <v>3</v>
      </c>
      <c r="O2178" s="70">
        <f t="shared" si="110"/>
        <v>3</v>
      </c>
      <c r="P2178" s="135" t="str">
        <f t="shared" si="111"/>
        <v>Gastos_Gerais</v>
      </c>
    </row>
    <row r="2179" spans="1:16" ht="24" x14ac:dyDescent="0.2">
      <c r="A2179" s="363">
        <v>2176</v>
      </c>
      <c r="B2179" s="348">
        <v>45006</v>
      </c>
      <c r="C2179" s="623">
        <v>44986</v>
      </c>
      <c r="D2179" s="350" t="s">
        <v>107</v>
      </c>
      <c r="E2179" s="350" t="s">
        <v>358</v>
      </c>
      <c r="F2179" s="351">
        <v>69</v>
      </c>
      <c r="G2179" s="350" t="s">
        <v>2723</v>
      </c>
      <c r="H2179" s="350" t="s">
        <v>131</v>
      </c>
      <c r="I2179" s="352" t="s">
        <v>2724</v>
      </c>
      <c r="J2179" s="353" t="s">
        <v>554</v>
      </c>
      <c r="K2179" s="354" t="s">
        <v>420</v>
      </c>
      <c r="L2179" s="353">
        <v>641</v>
      </c>
      <c r="M2179" s="379">
        <v>45002</v>
      </c>
      <c r="N2179" s="70">
        <f t="shared" si="109"/>
        <v>3</v>
      </c>
      <c r="O2179" s="70">
        <f t="shared" si="110"/>
        <v>3</v>
      </c>
      <c r="P2179" s="135" t="str">
        <f t="shared" si="111"/>
        <v>Gastos_Gerais</v>
      </c>
    </row>
    <row r="2180" spans="1:16" ht="24" x14ac:dyDescent="0.2">
      <c r="A2180" s="363">
        <v>2177</v>
      </c>
      <c r="B2180" s="348">
        <v>45006</v>
      </c>
      <c r="C2180" s="623">
        <v>44986</v>
      </c>
      <c r="D2180" s="350" t="s">
        <v>107</v>
      </c>
      <c r="E2180" s="350" t="s">
        <v>360</v>
      </c>
      <c r="F2180" s="351">
        <v>139.9</v>
      </c>
      <c r="G2180" s="350" t="s">
        <v>2725</v>
      </c>
      <c r="H2180" s="350" t="s">
        <v>130</v>
      </c>
      <c r="I2180" s="352" t="s">
        <v>2450</v>
      </c>
      <c r="J2180" s="353" t="s">
        <v>554</v>
      </c>
      <c r="K2180" s="354" t="s">
        <v>420</v>
      </c>
      <c r="L2180" s="353">
        <v>4749</v>
      </c>
      <c r="M2180" s="379">
        <v>45002</v>
      </c>
      <c r="N2180" s="70">
        <f t="shared" si="109"/>
        <v>3</v>
      </c>
      <c r="O2180" s="70">
        <f t="shared" si="110"/>
        <v>3</v>
      </c>
      <c r="P2180" s="135" t="str">
        <f t="shared" si="111"/>
        <v>Gastos_Gerais</v>
      </c>
    </row>
    <row r="2181" spans="1:16" ht="24" x14ac:dyDescent="0.2">
      <c r="A2181" s="363">
        <v>2178</v>
      </c>
      <c r="B2181" s="348">
        <v>45006</v>
      </c>
      <c r="C2181" s="623">
        <v>44986</v>
      </c>
      <c r="D2181" s="350" t="s">
        <v>107</v>
      </c>
      <c r="E2181" s="350" t="s">
        <v>290</v>
      </c>
      <c r="F2181" s="383">
        <v>1914.54</v>
      </c>
      <c r="G2181" s="350" t="s">
        <v>290</v>
      </c>
      <c r="H2181" s="350" t="s">
        <v>130</v>
      </c>
      <c r="I2181" s="352" t="s">
        <v>619</v>
      </c>
      <c r="J2181" s="353" t="s">
        <v>554</v>
      </c>
      <c r="K2181" s="354" t="s">
        <v>420</v>
      </c>
      <c r="L2181" s="353">
        <v>27399</v>
      </c>
      <c r="M2181" s="379">
        <v>44993</v>
      </c>
      <c r="N2181" s="70">
        <f t="shared" si="109"/>
        <v>3</v>
      </c>
      <c r="O2181" s="70">
        <f t="shared" si="110"/>
        <v>3</v>
      </c>
      <c r="P2181" s="135" t="str">
        <f t="shared" si="111"/>
        <v>Gastos_Gerais</v>
      </c>
    </row>
    <row r="2182" spans="1:16" x14ac:dyDescent="0.2">
      <c r="A2182" s="363">
        <v>2179</v>
      </c>
      <c r="B2182" s="348">
        <v>45006</v>
      </c>
      <c r="C2182" s="623">
        <v>44958</v>
      </c>
      <c r="D2182" s="350" t="s">
        <v>107</v>
      </c>
      <c r="E2182" s="350" t="s">
        <v>222</v>
      </c>
      <c r="F2182" s="351">
        <v>48.92</v>
      </c>
      <c r="G2182" s="350" t="s">
        <v>557</v>
      </c>
      <c r="H2182" s="350" t="s">
        <v>131</v>
      </c>
      <c r="I2182" s="352" t="s">
        <v>558</v>
      </c>
      <c r="J2182" s="353" t="s">
        <v>554</v>
      </c>
      <c r="K2182" s="354" t="s">
        <v>420</v>
      </c>
      <c r="L2182" s="353">
        <v>7671861</v>
      </c>
      <c r="M2182" s="379">
        <v>45006</v>
      </c>
      <c r="N2182" s="70">
        <f t="shared" si="109"/>
        <v>3</v>
      </c>
      <c r="O2182" s="70">
        <f t="shared" si="110"/>
        <v>2</v>
      </c>
      <c r="P2182" s="135" t="str">
        <f t="shared" si="111"/>
        <v>Gastos_Gerais</v>
      </c>
    </row>
    <row r="2183" spans="1:16" ht="25.5" x14ac:dyDescent="0.2">
      <c r="A2183" s="363">
        <v>2180</v>
      </c>
      <c r="B2183" s="348">
        <v>45006</v>
      </c>
      <c r="C2183" s="623">
        <v>45017</v>
      </c>
      <c r="D2183" s="350" t="s">
        <v>96</v>
      </c>
      <c r="E2183" s="350" t="s">
        <v>198</v>
      </c>
      <c r="F2183" s="351">
        <v>272.45999999999998</v>
      </c>
      <c r="G2183" s="350" t="s">
        <v>614</v>
      </c>
      <c r="H2183" s="350" t="s">
        <v>120</v>
      </c>
      <c r="I2183" s="352" t="s">
        <v>615</v>
      </c>
      <c r="J2183" s="353" t="s">
        <v>554</v>
      </c>
      <c r="K2183" s="354" t="s">
        <v>554</v>
      </c>
      <c r="L2183" s="353">
        <v>13957628</v>
      </c>
      <c r="M2183" s="379">
        <v>45006</v>
      </c>
      <c r="N2183" s="70">
        <f t="shared" si="109"/>
        <v>3</v>
      </c>
      <c r="O2183" s="70">
        <f t="shared" si="110"/>
        <v>4</v>
      </c>
      <c r="P2183" s="135" t="str">
        <f t="shared" si="111"/>
        <v>Gastos_com_Pessoal</v>
      </c>
    </row>
    <row r="2184" spans="1:16" ht="36" x14ac:dyDescent="0.2">
      <c r="A2184" s="363">
        <v>2181</v>
      </c>
      <c r="B2184" s="348">
        <v>45006</v>
      </c>
      <c r="C2184" s="623">
        <v>44986</v>
      </c>
      <c r="D2184" s="350" t="s">
        <v>107</v>
      </c>
      <c r="E2184" s="350" t="s">
        <v>252</v>
      </c>
      <c r="F2184" s="351">
        <v>6225.05</v>
      </c>
      <c r="G2184" s="350" t="s">
        <v>569</v>
      </c>
      <c r="H2184" s="350" t="s">
        <v>119</v>
      </c>
      <c r="I2184" s="352" t="s">
        <v>570</v>
      </c>
      <c r="J2184" s="353" t="s">
        <v>554</v>
      </c>
      <c r="K2184" s="354" t="s">
        <v>420</v>
      </c>
      <c r="L2184" s="353">
        <v>202336</v>
      </c>
      <c r="M2184" s="379">
        <v>44987</v>
      </c>
      <c r="N2184" s="70">
        <f t="shared" si="109"/>
        <v>3</v>
      </c>
      <c r="O2184" s="70">
        <f t="shared" si="110"/>
        <v>3</v>
      </c>
      <c r="P2184" s="135" t="str">
        <f t="shared" si="111"/>
        <v>Gastos_Gerais</v>
      </c>
    </row>
    <row r="2185" spans="1:16" ht="24" x14ac:dyDescent="0.2">
      <c r="A2185" s="363">
        <v>2182</v>
      </c>
      <c r="B2185" s="348">
        <v>45006</v>
      </c>
      <c r="C2185" s="623">
        <v>44986</v>
      </c>
      <c r="D2185" s="350" t="s">
        <v>107</v>
      </c>
      <c r="E2185" s="350" t="s">
        <v>290</v>
      </c>
      <c r="F2185" s="383">
        <v>3994.59</v>
      </c>
      <c r="G2185" s="350" t="s">
        <v>290</v>
      </c>
      <c r="H2185" s="350" t="s">
        <v>127</v>
      </c>
      <c r="I2185" s="352" t="s">
        <v>619</v>
      </c>
      <c r="J2185" s="353" t="s">
        <v>554</v>
      </c>
      <c r="K2185" s="354" t="s">
        <v>420</v>
      </c>
      <c r="L2185" s="353">
        <v>27393</v>
      </c>
      <c r="M2185" s="379">
        <v>44993</v>
      </c>
      <c r="N2185" s="70">
        <f t="shared" si="109"/>
        <v>3</v>
      </c>
      <c r="O2185" s="70">
        <f t="shared" si="110"/>
        <v>3</v>
      </c>
      <c r="P2185" s="135" t="str">
        <f t="shared" si="111"/>
        <v>Gastos_Gerais</v>
      </c>
    </row>
    <row r="2186" spans="1:16" ht="24" x14ac:dyDescent="0.2">
      <c r="A2186" s="363">
        <v>2183</v>
      </c>
      <c r="B2186" s="348">
        <v>45006</v>
      </c>
      <c r="C2186" s="623">
        <v>44986</v>
      </c>
      <c r="D2186" s="350" t="s">
        <v>107</v>
      </c>
      <c r="E2186" s="350" t="s">
        <v>290</v>
      </c>
      <c r="F2186" s="383">
        <v>1853.89</v>
      </c>
      <c r="G2186" s="350" t="s">
        <v>290</v>
      </c>
      <c r="H2186" s="350" t="s">
        <v>129</v>
      </c>
      <c r="I2186" s="352" t="s">
        <v>619</v>
      </c>
      <c r="J2186" s="353" t="s">
        <v>554</v>
      </c>
      <c r="K2186" s="354" t="s">
        <v>420</v>
      </c>
      <c r="L2186" s="353">
        <v>27398</v>
      </c>
      <c r="M2186" s="379">
        <v>44993</v>
      </c>
      <c r="N2186" s="70">
        <f t="shared" si="109"/>
        <v>3</v>
      </c>
      <c r="O2186" s="70">
        <f t="shared" si="110"/>
        <v>3</v>
      </c>
      <c r="P2186" s="135" t="str">
        <f t="shared" si="111"/>
        <v>Gastos_Gerais</v>
      </c>
    </row>
    <row r="2187" spans="1:16" ht="24" x14ac:dyDescent="0.2">
      <c r="A2187" s="363">
        <v>2184</v>
      </c>
      <c r="B2187" s="348">
        <v>45006</v>
      </c>
      <c r="C2187" s="623">
        <v>44986</v>
      </c>
      <c r="D2187" s="350" t="s">
        <v>107</v>
      </c>
      <c r="E2187" s="350" t="s">
        <v>290</v>
      </c>
      <c r="F2187" s="383">
        <v>4348.88</v>
      </c>
      <c r="G2187" s="350" t="s">
        <v>290</v>
      </c>
      <c r="H2187" s="350" t="s">
        <v>123</v>
      </c>
      <c r="I2187" s="352" t="s">
        <v>619</v>
      </c>
      <c r="J2187" s="353" t="s">
        <v>554</v>
      </c>
      <c r="K2187" s="354" t="s">
        <v>420</v>
      </c>
      <c r="L2187" s="353">
        <v>27391</v>
      </c>
      <c r="M2187" s="379">
        <v>44993</v>
      </c>
      <c r="N2187" s="70">
        <f t="shared" si="109"/>
        <v>3</v>
      </c>
      <c r="O2187" s="70">
        <f t="shared" si="110"/>
        <v>3</v>
      </c>
      <c r="P2187" s="135" t="str">
        <f t="shared" si="111"/>
        <v>Gastos_Gerais</v>
      </c>
    </row>
    <row r="2188" spans="1:16" ht="36" x14ac:dyDescent="0.2">
      <c r="A2188" s="363">
        <v>2185</v>
      </c>
      <c r="B2188" s="348">
        <v>45006</v>
      </c>
      <c r="C2188" s="623">
        <v>44986</v>
      </c>
      <c r="D2188" s="350" t="s">
        <v>107</v>
      </c>
      <c r="E2188" s="350" t="s">
        <v>346</v>
      </c>
      <c r="F2188" s="351">
        <v>5456.38</v>
      </c>
      <c r="G2188" s="350" t="s">
        <v>2726</v>
      </c>
      <c r="H2188" s="350" t="s">
        <v>127</v>
      </c>
      <c r="I2188" s="352" t="s">
        <v>755</v>
      </c>
      <c r="J2188" s="353" t="s">
        <v>554</v>
      </c>
      <c r="K2188" s="354" t="s">
        <v>420</v>
      </c>
      <c r="L2188" s="353">
        <v>202319</v>
      </c>
      <c r="M2188" s="379">
        <v>45002</v>
      </c>
      <c r="N2188" s="70">
        <f t="shared" si="109"/>
        <v>3</v>
      </c>
      <c r="O2188" s="70">
        <f t="shared" si="110"/>
        <v>3</v>
      </c>
      <c r="P2188" s="135" t="str">
        <f t="shared" si="111"/>
        <v>Gastos_Gerais</v>
      </c>
    </row>
    <row r="2189" spans="1:16" x14ac:dyDescent="0.2">
      <c r="A2189" s="363">
        <v>2186</v>
      </c>
      <c r="B2189" s="348">
        <v>45006</v>
      </c>
      <c r="C2189" s="623">
        <v>44958</v>
      </c>
      <c r="D2189" s="350" t="s">
        <v>107</v>
      </c>
      <c r="E2189" s="350" t="s">
        <v>222</v>
      </c>
      <c r="F2189" s="351">
        <v>1365.71</v>
      </c>
      <c r="G2189" s="350" t="s">
        <v>557</v>
      </c>
      <c r="H2189" s="350" t="s">
        <v>131</v>
      </c>
      <c r="I2189" s="352" t="s">
        <v>558</v>
      </c>
      <c r="J2189" s="353" t="s">
        <v>554</v>
      </c>
      <c r="K2189" s="354" t="s">
        <v>420</v>
      </c>
      <c r="L2189" s="353">
        <v>4802374</v>
      </c>
      <c r="M2189" s="379">
        <v>45006</v>
      </c>
      <c r="N2189" s="70">
        <f t="shared" si="109"/>
        <v>3</v>
      </c>
      <c r="O2189" s="70">
        <f t="shared" si="110"/>
        <v>2</v>
      </c>
      <c r="P2189" s="135" t="str">
        <f t="shared" si="111"/>
        <v>Gastos_Gerais</v>
      </c>
    </row>
    <row r="2190" spans="1:16" ht="24" x14ac:dyDescent="0.2">
      <c r="A2190" s="363">
        <v>2187</v>
      </c>
      <c r="B2190" s="348">
        <v>45006</v>
      </c>
      <c r="C2190" s="623">
        <v>44986</v>
      </c>
      <c r="D2190" s="350" t="s">
        <v>107</v>
      </c>
      <c r="E2190" s="350" t="s">
        <v>334</v>
      </c>
      <c r="F2190" s="351">
        <v>120</v>
      </c>
      <c r="G2190" s="350" t="s">
        <v>2727</v>
      </c>
      <c r="H2190" s="350" t="s">
        <v>124</v>
      </c>
      <c r="I2190" s="352" t="s">
        <v>2728</v>
      </c>
      <c r="J2190" s="353" t="s">
        <v>577</v>
      </c>
      <c r="K2190" s="354" t="s">
        <v>578</v>
      </c>
      <c r="L2190" s="353">
        <v>367618204</v>
      </c>
      <c r="M2190" s="379">
        <v>45006</v>
      </c>
      <c r="N2190" s="70">
        <f t="shared" si="109"/>
        <v>3</v>
      </c>
      <c r="O2190" s="70">
        <f t="shared" si="110"/>
        <v>3</v>
      </c>
      <c r="P2190" s="135" t="str">
        <f t="shared" si="111"/>
        <v>Gastos_Gerais</v>
      </c>
    </row>
    <row r="2191" spans="1:16" ht="24" x14ac:dyDescent="0.2">
      <c r="A2191" s="363">
        <v>2188</v>
      </c>
      <c r="B2191" s="348">
        <v>45006</v>
      </c>
      <c r="C2191" s="623">
        <v>44986</v>
      </c>
      <c r="D2191" s="350" t="s">
        <v>107</v>
      </c>
      <c r="E2191" s="350" t="s">
        <v>334</v>
      </c>
      <c r="F2191" s="351">
        <v>10.8</v>
      </c>
      <c r="G2191" s="350" t="s">
        <v>2470</v>
      </c>
      <c r="H2191" s="350" t="s">
        <v>132</v>
      </c>
      <c r="I2191" s="352" t="s">
        <v>1872</v>
      </c>
      <c r="J2191" s="353" t="s">
        <v>577</v>
      </c>
      <c r="K2191" s="354" t="s">
        <v>578</v>
      </c>
      <c r="L2191" s="353">
        <v>367618204</v>
      </c>
      <c r="M2191" s="379">
        <v>45006</v>
      </c>
      <c r="N2191" s="70">
        <f t="shared" si="109"/>
        <v>3</v>
      </c>
      <c r="O2191" s="70">
        <f t="shared" si="110"/>
        <v>3</v>
      </c>
      <c r="P2191" s="135" t="str">
        <f t="shared" si="111"/>
        <v>Gastos_Gerais</v>
      </c>
    </row>
    <row r="2192" spans="1:16" ht="24" x14ac:dyDescent="0.2">
      <c r="A2192" s="363">
        <v>2189</v>
      </c>
      <c r="B2192" s="348">
        <v>45007</v>
      </c>
      <c r="C2192" s="623">
        <v>44986</v>
      </c>
      <c r="D2192" s="350" t="s">
        <v>107</v>
      </c>
      <c r="E2192" s="350" t="s">
        <v>316</v>
      </c>
      <c r="F2192" s="351">
        <v>807.5</v>
      </c>
      <c r="G2192" s="350" t="s">
        <v>2729</v>
      </c>
      <c r="H2192" s="350" t="s">
        <v>123</v>
      </c>
      <c r="I2192" s="352" t="s">
        <v>2730</v>
      </c>
      <c r="J2192" s="353" t="s">
        <v>559</v>
      </c>
      <c r="K2192" s="354" t="s">
        <v>420</v>
      </c>
      <c r="L2192" s="353">
        <v>202311</v>
      </c>
      <c r="M2192" s="379">
        <v>45006</v>
      </c>
      <c r="N2192" s="70">
        <f t="shared" si="109"/>
        <v>3</v>
      </c>
      <c r="O2192" s="70">
        <f t="shared" si="110"/>
        <v>3</v>
      </c>
      <c r="P2192" s="135" t="str">
        <f t="shared" si="111"/>
        <v>Gastos_Gerais</v>
      </c>
    </row>
    <row r="2193" spans="1:16" ht="24" x14ac:dyDescent="0.2">
      <c r="A2193" s="363">
        <v>2190</v>
      </c>
      <c r="B2193" s="348">
        <v>45007</v>
      </c>
      <c r="C2193" s="623">
        <v>44986</v>
      </c>
      <c r="D2193" s="350" t="s">
        <v>107</v>
      </c>
      <c r="E2193" s="350" t="s">
        <v>360</v>
      </c>
      <c r="F2193" s="351">
        <v>60</v>
      </c>
      <c r="G2193" s="350" t="s">
        <v>2731</v>
      </c>
      <c r="H2193" s="350" t="s">
        <v>123</v>
      </c>
      <c r="I2193" s="352" t="s">
        <v>1262</v>
      </c>
      <c r="J2193" s="353" t="s">
        <v>559</v>
      </c>
      <c r="K2193" s="354" t="s">
        <v>420</v>
      </c>
      <c r="L2193" s="353">
        <v>1409</v>
      </c>
      <c r="M2193" s="379">
        <v>45007</v>
      </c>
      <c r="N2193" s="70">
        <f t="shared" si="109"/>
        <v>3</v>
      </c>
      <c r="O2193" s="70">
        <f t="shared" si="110"/>
        <v>3</v>
      </c>
      <c r="P2193" s="135" t="str">
        <f t="shared" si="111"/>
        <v>Gastos_Gerais</v>
      </c>
    </row>
    <row r="2194" spans="1:16" ht="24" x14ac:dyDescent="0.2">
      <c r="A2194" s="363">
        <v>2191</v>
      </c>
      <c r="B2194" s="348">
        <v>45007</v>
      </c>
      <c r="C2194" s="623">
        <v>44986</v>
      </c>
      <c r="D2194" s="350" t="s">
        <v>107</v>
      </c>
      <c r="E2194" s="350" t="s">
        <v>358</v>
      </c>
      <c r="F2194" s="351">
        <v>116.88</v>
      </c>
      <c r="G2194" s="350" t="s">
        <v>806</v>
      </c>
      <c r="H2194" s="350" t="s">
        <v>122</v>
      </c>
      <c r="I2194" s="352" t="s">
        <v>2732</v>
      </c>
      <c r="J2194" s="353" t="s">
        <v>559</v>
      </c>
      <c r="K2194" s="354" t="s">
        <v>420</v>
      </c>
      <c r="L2194" s="353">
        <v>10177</v>
      </c>
      <c r="M2194" s="379">
        <v>45007</v>
      </c>
      <c r="N2194" s="70">
        <f t="shared" si="109"/>
        <v>3</v>
      </c>
      <c r="O2194" s="70">
        <f t="shared" si="110"/>
        <v>3</v>
      </c>
      <c r="P2194" s="135" t="str">
        <f t="shared" si="111"/>
        <v>Gastos_Gerais</v>
      </c>
    </row>
    <row r="2195" spans="1:16" ht="24" x14ac:dyDescent="0.2">
      <c r="A2195" s="363">
        <v>2192</v>
      </c>
      <c r="B2195" s="348">
        <v>45007</v>
      </c>
      <c r="C2195" s="623">
        <v>44986</v>
      </c>
      <c r="D2195" s="350" t="s">
        <v>107</v>
      </c>
      <c r="E2195" s="350" t="s">
        <v>326</v>
      </c>
      <c r="F2195" s="351">
        <v>316.5</v>
      </c>
      <c r="G2195" s="350" t="s">
        <v>1061</v>
      </c>
      <c r="H2195" s="350" t="s">
        <v>125</v>
      </c>
      <c r="I2195" s="352" t="s">
        <v>1059</v>
      </c>
      <c r="J2195" s="353" t="s">
        <v>554</v>
      </c>
      <c r="K2195" s="354" t="s">
        <v>554</v>
      </c>
      <c r="L2195" s="353">
        <v>549049</v>
      </c>
      <c r="M2195" s="379">
        <v>45006</v>
      </c>
      <c r="N2195" s="70">
        <f t="shared" si="109"/>
        <v>3</v>
      </c>
      <c r="O2195" s="70">
        <f t="shared" si="110"/>
        <v>3</v>
      </c>
      <c r="P2195" s="135" t="str">
        <f t="shared" si="111"/>
        <v>Gastos_Gerais</v>
      </c>
    </row>
    <row r="2196" spans="1:16" ht="24" x14ac:dyDescent="0.2">
      <c r="A2196" s="363">
        <v>2193</v>
      </c>
      <c r="B2196" s="348">
        <v>45007</v>
      </c>
      <c r="C2196" s="623">
        <v>44986</v>
      </c>
      <c r="D2196" s="350" t="s">
        <v>107</v>
      </c>
      <c r="E2196" s="350" t="s">
        <v>326</v>
      </c>
      <c r="F2196" s="351">
        <v>316.5</v>
      </c>
      <c r="G2196" s="350" t="s">
        <v>1062</v>
      </c>
      <c r="H2196" s="350" t="s">
        <v>132</v>
      </c>
      <c r="I2196" s="352" t="s">
        <v>1059</v>
      </c>
      <c r="J2196" s="353" t="s">
        <v>554</v>
      </c>
      <c r="K2196" s="354" t="s">
        <v>554</v>
      </c>
      <c r="L2196" s="353">
        <v>549054</v>
      </c>
      <c r="M2196" s="379">
        <v>45006</v>
      </c>
      <c r="N2196" s="70">
        <f t="shared" si="109"/>
        <v>3</v>
      </c>
      <c r="O2196" s="70">
        <f t="shared" si="110"/>
        <v>3</v>
      </c>
      <c r="P2196" s="135" t="str">
        <f t="shared" si="111"/>
        <v>Gastos_Gerais</v>
      </c>
    </row>
    <row r="2197" spans="1:16" ht="24" x14ac:dyDescent="0.2">
      <c r="A2197" s="363">
        <v>2194</v>
      </c>
      <c r="B2197" s="348">
        <v>45007</v>
      </c>
      <c r="C2197" s="623">
        <v>44986</v>
      </c>
      <c r="D2197" s="350" t="s">
        <v>107</v>
      </c>
      <c r="E2197" s="350" t="s">
        <v>326</v>
      </c>
      <c r="F2197" s="351">
        <v>316.5</v>
      </c>
      <c r="G2197" s="350" t="s">
        <v>1063</v>
      </c>
      <c r="H2197" s="350" t="s">
        <v>131</v>
      </c>
      <c r="I2197" s="352" t="s">
        <v>1059</v>
      </c>
      <c r="J2197" s="353" t="s">
        <v>554</v>
      </c>
      <c r="K2197" s="354" t="s">
        <v>554</v>
      </c>
      <c r="L2197" s="353">
        <v>549052</v>
      </c>
      <c r="M2197" s="379">
        <v>45006</v>
      </c>
      <c r="N2197" s="70">
        <f t="shared" si="109"/>
        <v>3</v>
      </c>
      <c r="O2197" s="70">
        <f t="shared" si="110"/>
        <v>3</v>
      </c>
      <c r="P2197" s="135" t="str">
        <f t="shared" si="111"/>
        <v>Gastos_Gerais</v>
      </c>
    </row>
    <row r="2198" spans="1:16" ht="24" x14ac:dyDescent="0.2">
      <c r="A2198" s="363">
        <v>2195</v>
      </c>
      <c r="B2198" s="348">
        <v>45007</v>
      </c>
      <c r="C2198" s="623">
        <v>44986</v>
      </c>
      <c r="D2198" s="350" t="s">
        <v>107</v>
      </c>
      <c r="E2198" s="350" t="s">
        <v>326</v>
      </c>
      <c r="F2198" s="351">
        <v>316.5</v>
      </c>
      <c r="G2198" s="350" t="s">
        <v>1092</v>
      </c>
      <c r="H2198" s="350" t="s">
        <v>129</v>
      </c>
      <c r="I2198" s="352" t="s">
        <v>1059</v>
      </c>
      <c r="J2198" s="353" t="s">
        <v>554</v>
      </c>
      <c r="K2198" s="354" t="s">
        <v>554</v>
      </c>
      <c r="L2198" s="353">
        <v>549053</v>
      </c>
      <c r="M2198" s="379">
        <v>45006</v>
      </c>
      <c r="N2198" s="70">
        <f t="shared" si="109"/>
        <v>3</v>
      </c>
      <c r="O2198" s="70">
        <f t="shared" si="110"/>
        <v>3</v>
      </c>
      <c r="P2198" s="135" t="str">
        <f t="shared" si="111"/>
        <v>Gastos_Gerais</v>
      </c>
    </row>
    <row r="2199" spans="1:16" ht="24" x14ac:dyDescent="0.2">
      <c r="A2199" s="363">
        <v>2196</v>
      </c>
      <c r="B2199" s="348">
        <v>45007</v>
      </c>
      <c r="C2199" s="623">
        <v>44986</v>
      </c>
      <c r="D2199" s="350" t="s">
        <v>107</v>
      </c>
      <c r="E2199" s="350" t="s">
        <v>320</v>
      </c>
      <c r="F2199" s="351">
        <v>1000</v>
      </c>
      <c r="G2199" s="350" t="s">
        <v>2733</v>
      </c>
      <c r="H2199" s="350" t="s">
        <v>120</v>
      </c>
      <c r="I2199" s="352" t="s">
        <v>658</v>
      </c>
      <c r="J2199" s="353" t="s">
        <v>554</v>
      </c>
      <c r="K2199" s="354" t="s">
        <v>420</v>
      </c>
      <c r="L2199" s="353">
        <v>2069566</v>
      </c>
      <c r="M2199" s="379">
        <v>45008</v>
      </c>
      <c r="N2199" s="70">
        <f t="shared" si="109"/>
        <v>3</v>
      </c>
      <c r="O2199" s="70">
        <f t="shared" si="110"/>
        <v>3</v>
      </c>
      <c r="P2199" s="135" t="str">
        <f t="shared" si="111"/>
        <v>Gastos_Gerais</v>
      </c>
    </row>
    <row r="2200" spans="1:16" ht="24" x14ac:dyDescent="0.2">
      <c r="A2200" s="363">
        <v>2197</v>
      </c>
      <c r="B2200" s="348">
        <v>45007</v>
      </c>
      <c r="C2200" s="623">
        <v>44986</v>
      </c>
      <c r="D2200" s="350" t="s">
        <v>107</v>
      </c>
      <c r="E2200" s="350" t="s">
        <v>326</v>
      </c>
      <c r="F2200" s="351">
        <v>316.5</v>
      </c>
      <c r="G2200" s="350" t="s">
        <v>1060</v>
      </c>
      <c r="H2200" s="350" t="s">
        <v>123</v>
      </c>
      <c r="I2200" s="352" t="s">
        <v>1059</v>
      </c>
      <c r="J2200" s="353" t="s">
        <v>554</v>
      </c>
      <c r="K2200" s="354" t="s">
        <v>554</v>
      </c>
      <c r="L2200" s="353">
        <v>549050</v>
      </c>
      <c r="M2200" s="379">
        <v>45006</v>
      </c>
      <c r="N2200" s="70">
        <f t="shared" si="109"/>
        <v>3</v>
      </c>
      <c r="O2200" s="70">
        <f t="shared" si="110"/>
        <v>3</v>
      </c>
      <c r="P2200" s="135" t="str">
        <f t="shared" si="111"/>
        <v>Gastos_Gerais</v>
      </c>
    </row>
    <row r="2201" spans="1:16" ht="24" x14ac:dyDescent="0.2">
      <c r="A2201" s="363">
        <v>2198</v>
      </c>
      <c r="B2201" s="348">
        <v>45007</v>
      </c>
      <c r="C2201" s="623">
        <v>44986</v>
      </c>
      <c r="D2201" s="350" t="s">
        <v>107</v>
      </c>
      <c r="E2201" s="350" t="s">
        <v>326</v>
      </c>
      <c r="F2201" s="351">
        <v>316.5</v>
      </c>
      <c r="G2201" s="350" t="s">
        <v>1058</v>
      </c>
      <c r="H2201" s="350" t="s">
        <v>123</v>
      </c>
      <c r="I2201" s="352" t="s">
        <v>1059</v>
      </c>
      <c r="J2201" s="353" t="s">
        <v>554</v>
      </c>
      <c r="K2201" s="354" t="s">
        <v>554</v>
      </c>
      <c r="L2201" s="353">
        <v>549051</v>
      </c>
      <c r="M2201" s="379">
        <v>45006</v>
      </c>
      <c r="N2201" s="70">
        <f t="shared" si="109"/>
        <v>3</v>
      </c>
      <c r="O2201" s="70">
        <f t="shared" si="110"/>
        <v>3</v>
      </c>
      <c r="P2201" s="135" t="str">
        <f t="shared" si="111"/>
        <v>Gastos_Gerais</v>
      </c>
    </row>
    <row r="2202" spans="1:16" ht="24" x14ac:dyDescent="0.2">
      <c r="A2202" s="363">
        <v>2199</v>
      </c>
      <c r="B2202" s="348">
        <v>45007</v>
      </c>
      <c r="C2202" s="623">
        <v>44986</v>
      </c>
      <c r="D2202" s="350" t="s">
        <v>107</v>
      </c>
      <c r="E2202" s="350" t="s">
        <v>326</v>
      </c>
      <c r="F2202" s="351">
        <v>316.5</v>
      </c>
      <c r="G2202" s="350" t="s">
        <v>1927</v>
      </c>
      <c r="H2202" s="350" t="s">
        <v>128</v>
      </c>
      <c r="I2202" s="352" t="s">
        <v>1059</v>
      </c>
      <c r="J2202" s="353" t="s">
        <v>554</v>
      </c>
      <c r="K2202" s="354" t="s">
        <v>554</v>
      </c>
      <c r="L2202" s="353">
        <v>549056</v>
      </c>
      <c r="M2202" s="379">
        <v>45006</v>
      </c>
      <c r="N2202" s="70">
        <f t="shared" si="109"/>
        <v>3</v>
      </c>
      <c r="O2202" s="70">
        <f t="shared" si="110"/>
        <v>3</v>
      </c>
      <c r="P2202" s="135" t="str">
        <f t="shared" si="111"/>
        <v>Gastos_Gerais</v>
      </c>
    </row>
    <row r="2203" spans="1:16" ht="24" x14ac:dyDescent="0.2">
      <c r="A2203" s="363">
        <v>2200</v>
      </c>
      <c r="B2203" s="348">
        <v>45007</v>
      </c>
      <c r="C2203" s="623">
        <v>44958</v>
      </c>
      <c r="D2203" s="350" t="s">
        <v>107</v>
      </c>
      <c r="E2203" s="350" t="s">
        <v>370</v>
      </c>
      <c r="F2203" s="351">
        <v>2338.5</v>
      </c>
      <c r="G2203" s="350" t="s">
        <v>2734</v>
      </c>
      <c r="H2203" s="350" t="s">
        <v>121</v>
      </c>
      <c r="I2203" s="352" t="s">
        <v>2550</v>
      </c>
      <c r="J2203" s="353" t="s">
        <v>554</v>
      </c>
      <c r="K2203" s="354" t="s">
        <v>420</v>
      </c>
      <c r="L2203" s="353">
        <v>1065</v>
      </c>
      <c r="M2203" s="379">
        <v>44980</v>
      </c>
      <c r="N2203" s="70">
        <f t="shared" si="109"/>
        <v>3</v>
      </c>
      <c r="O2203" s="70">
        <f t="shared" si="110"/>
        <v>2</v>
      </c>
      <c r="P2203" s="135" t="str">
        <f t="shared" si="111"/>
        <v>Gastos_Gerais</v>
      </c>
    </row>
    <row r="2204" spans="1:16" ht="24" x14ac:dyDescent="0.2">
      <c r="A2204" s="363">
        <v>2201</v>
      </c>
      <c r="B2204" s="348">
        <v>45007</v>
      </c>
      <c r="C2204" s="623">
        <v>44958</v>
      </c>
      <c r="D2204" s="350" t="s">
        <v>107</v>
      </c>
      <c r="E2204" s="350" t="s">
        <v>290</v>
      </c>
      <c r="F2204" s="351">
        <v>2083.7600000000002</v>
      </c>
      <c r="G2204" s="350" t="s">
        <v>290</v>
      </c>
      <c r="H2204" s="350" t="s">
        <v>121</v>
      </c>
      <c r="I2204" s="352" t="s">
        <v>619</v>
      </c>
      <c r="J2204" s="353" t="s">
        <v>554</v>
      </c>
      <c r="K2204" s="354" t="s">
        <v>420</v>
      </c>
      <c r="L2204" s="353">
        <v>27305</v>
      </c>
      <c r="M2204" s="379">
        <v>44980</v>
      </c>
      <c r="N2204" s="70">
        <f t="shared" si="109"/>
        <v>3</v>
      </c>
      <c r="O2204" s="70">
        <f t="shared" si="110"/>
        <v>2</v>
      </c>
      <c r="P2204" s="135" t="str">
        <f t="shared" si="111"/>
        <v>Gastos_Gerais</v>
      </c>
    </row>
    <row r="2205" spans="1:16" ht="24" x14ac:dyDescent="0.2">
      <c r="A2205" s="363">
        <v>2202</v>
      </c>
      <c r="B2205" s="348">
        <v>45007</v>
      </c>
      <c r="C2205" s="623">
        <v>44986</v>
      </c>
      <c r="D2205" s="350" t="s">
        <v>107</v>
      </c>
      <c r="E2205" s="350" t="s">
        <v>334</v>
      </c>
      <c r="F2205" s="351">
        <v>60</v>
      </c>
      <c r="G2205" s="350" t="s">
        <v>2735</v>
      </c>
      <c r="H2205" s="350" t="s">
        <v>123</v>
      </c>
      <c r="I2205" s="352" t="s">
        <v>2736</v>
      </c>
      <c r="J2205" s="353" t="s">
        <v>577</v>
      </c>
      <c r="K2205" s="354" t="s">
        <v>578</v>
      </c>
      <c r="L2205" s="353">
        <v>567802412</v>
      </c>
      <c r="M2205" s="379">
        <v>45006</v>
      </c>
      <c r="N2205" s="70">
        <f t="shared" si="109"/>
        <v>3</v>
      </c>
      <c r="O2205" s="70">
        <f t="shared" si="110"/>
        <v>3</v>
      </c>
      <c r="P2205" s="135" t="str">
        <f t="shared" si="111"/>
        <v>Gastos_Gerais</v>
      </c>
    </row>
    <row r="2206" spans="1:16" ht="24" x14ac:dyDescent="0.2">
      <c r="A2206" s="363">
        <v>2203</v>
      </c>
      <c r="B2206" s="348">
        <v>45007</v>
      </c>
      <c r="C2206" s="623">
        <v>44986</v>
      </c>
      <c r="D2206" s="350" t="s">
        <v>107</v>
      </c>
      <c r="E2206" s="350" t="s">
        <v>334</v>
      </c>
      <c r="F2206" s="351">
        <v>60</v>
      </c>
      <c r="G2206" s="350" t="s">
        <v>1750</v>
      </c>
      <c r="H2206" s="350" t="s">
        <v>131</v>
      </c>
      <c r="I2206" s="352" t="s">
        <v>1751</v>
      </c>
      <c r="J2206" s="353" t="s">
        <v>577</v>
      </c>
      <c r="K2206" s="354" t="s">
        <v>578</v>
      </c>
      <c r="L2206" s="353">
        <v>567802412</v>
      </c>
      <c r="M2206" s="379">
        <v>45006</v>
      </c>
      <c r="N2206" s="70">
        <f t="shared" si="109"/>
        <v>3</v>
      </c>
      <c r="O2206" s="70">
        <f t="shared" si="110"/>
        <v>3</v>
      </c>
      <c r="P2206" s="135" t="str">
        <f t="shared" si="111"/>
        <v>Gastos_Gerais</v>
      </c>
    </row>
    <row r="2207" spans="1:16" ht="24" x14ac:dyDescent="0.2">
      <c r="A2207" s="363">
        <v>2204</v>
      </c>
      <c r="B2207" s="348">
        <v>45007</v>
      </c>
      <c r="C2207" s="623">
        <v>44986</v>
      </c>
      <c r="D2207" s="350" t="s">
        <v>107</v>
      </c>
      <c r="E2207" s="350" t="s">
        <v>334</v>
      </c>
      <c r="F2207" s="351">
        <v>120</v>
      </c>
      <c r="G2207" s="350" t="s">
        <v>2737</v>
      </c>
      <c r="H2207" s="350" t="s">
        <v>121</v>
      </c>
      <c r="I2207" s="352" t="s">
        <v>2738</v>
      </c>
      <c r="J2207" s="353" t="s">
        <v>577</v>
      </c>
      <c r="K2207" s="354" t="s">
        <v>578</v>
      </c>
      <c r="L2207" s="353">
        <v>567802412</v>
      </c>
      <c r="M2207" s="379">
        <v>45006</v>
      </c>
      <c r="N2207" s="70">
        <f t="shared" si="109"/>
        <v>3</v>
      </c>
      <c r="O2207" s="70">
        <f t="shared" si="110"/>
        <v>3</v>
      </c>
      <c r="P2207" s="135" t="str">
        <f t="shared" si="111"/>
        <v>Gastos_Gerais</v>
      </c>
    </row>
    <row r="2208" spans="1:16" ht="24" x14ac:dyDescent="0.2">
      <c r="A2208" s="363">
        <v>2205</v>
      </c>
      <c r="B2208" s="348">
        <v>45007</v>
      </c>
      <c r="C2208" s="623">
        <v>44986</v>
      </c>
      <c r="D2208" s="350" t="s">
        <v>107</v>
      </c>
      <c r="E2208" s="350" t="s">
        <v>334</v>
      </c>
      <c r="F2208" s="351">
        <v>60</v>
      </c>
      <c r="G2208" s="350" t="s">
        <v>1830</v>
      </c>
      <c r="H2208" s="350" t="s">
        <v>131</v>
      </c>
      <c r="I2208" s="352" t="s">
        <v>660</v>
      </c>
      <c r="J2208" s="353" t="s">
        <v>577</v>
      </c>
      <c r="K2208" s="354" t="s">
        <v>578</v>
      </c>
      <c r="L2208" s="353">
        <v>567802412</v>
      </c>
      <c r="M2208" s="379">
        <v>45006</v>
      </c>
      <c r="N2208" s="70">
        <f t="shared" si="109"/>
        <v>3</v>
      </c>
      <c r="O2208" s="70">
        <f t="shared" si="110"/>
        <v>3</v>
      </c>
      <c r="P2208" s="135" t="str">
        <f t="shared" si="111"/>
        <v>Gastos_Gerais</v>
      </c>
    </row>
    <row r="2209" spans="1:16" s="319" customFormat="1" ht="24" x14ac:dyDescent="0.2">
      <c r="A2209" s="363">
        <v>2206</v>
      </c>
      <c r="B2209" s="387">
        <v>45007</v>
      </c>
      <c r="C2209" s="626">
        <v>44986</v>
      </c>
      <c r="D2209" s="368" t="s">
        <v>107</v>
      </c>
      <c r="E2209" s="368" t="s">
        <v>334</v>
      </c>
      <c r="F2209" s="373">
        <v>120</v>
      </c>
      <c r="G2209" s="352" t="s">
        <v>2648</v>
      </c>
      <c r="H2209" s="368" t="s">
        <v>121</v>
      </c>
      <c r="I2209" s="352" t="s">
        <v>2146</v>
      </c>
      <c r="J2209" s="370" t="s">
        <v>577</v>
      </c>
      <c r="K2209" s="370" t="s">
        <v>578</v>
      </c>
      <c r="L2209" s="370">
        <v>567802412</v>
      </c>
      <c r="M2209" s="631">
        <v>45006</v>
      </c>
      <c r="N2209" s="70">
        <f t="shared" si="109"/>
        <v>3</v>
      </c>
      <c r="O2209" s="70">
        <f t="shared" si="110"/>
        <v>3</v>
      </c>
      <c r="P2209" s="135" t="str">
        <f t="shared" si="111"/>
        <v>Gastos_Gerais</v>
      </c>
    </row>
    <row r="2210" spans="1:16" ht="24" x14ac:dyDescent="0.2">
      <c r="A2210" s="363">
        <v>2207</v>
      </c>
      <c r="B2210" s="348">
        <v>45007</v>
      </c>
      <c r="C2210" s="623">
        <v>44986</v>
      </c>
      <c r="D2210" s="350" t="s">
        <v>107</v>
      </c>
      <c r="E2210" s="350" t="s">
        <v>334</v>
      </c>
      <c r="F2210" s="351">
        <v>60</v>
      </c>
      <c r="G2210" s="350" t="s">
        <v>1831</v>
      </c>
      <c r="H2210" s="350" t="s">
        <v>131</v>
      </c>
      <c r="I2210" s="352" t="s">
        <v>2739</v>
      </c>
      <c r="J2210" s="353" t="s">
        <v>577</v>
      </c>
      <c r="K2210" s="354" t="s">
        <v>578</v>
      </c>
      <c r="L2210" s="353">
        <v>567802412</v>
      </c>
      <c r="M2210" s="379">
        <v>45006</v>
      </c>
      <c r="N2210" s="70">
        <f t="shared" si="109"/>
        <v>3</v>
      </c>
      <c r="O2210" s="70">
        <f t="shared" si="110"/>
        <v>3</v>
      </c>
      <c r="P2210" s="135" t="str">
        <f t="shared" si="111"/>
        <v>Gastos_Gerais</v>
      </c>
    </row>
    <row r="2211" spans="1:16" ht="25.5" x14ac:dyDescent="0.2">
      <c r="A2211" s="363">
        <v>2208</v>
      </c>
      <c r="B2211" s="348">
        <v>45007</v>
      </c>
      <c r="C2211" s="623">
        <v>44986</v>
      </c>
      <c r="D2211" s="350" t="s">
        <v>96</v>
      </c>
      <c r="E2211" s="350" t="s">
        <v>179</v>
      </c>
      <c r="F2211" s="351">
        <v>490.59</v>
      </c>
      <c r="G2211" s="350" t="s">
        <v>595</v>
      </c>
      <c r="H2211" s="350" t="s">
        <v>122</v>
      </c>
      <c r="I2211" s="352" t="s">
        <v>1054</v>
      </c>
      <c r="J2211" s="353" t="s">
        <v>577</v>
      </c>
      <c r="K2211" s="354" t="s">
        <v>578</v>
      </c>
      <c r="L2211" s="353">
        <v>567802412</v>
      </c>
      <c r="M2211" s="379">
        <v>45006</v>
      </c>
      <c r="N2211" s="70">
        <f t="shared" si="109"/>
        <v>3</v>
      </c>
      <c r="O2211" s="70">
        <f t="shared" si="110"/>
        <v>3</v>
      </c>
      <c r="P2211" s="135" t="str">
        <f t="shared" si="111"/>
        <v>Gastos_com_Pessoal</v>
      </c>
    </row>
    <row r="2212" spans="1:16" ht="25.5" x14ac:dyDescent="0.2">
      <c r="A2212" s="363">
        <v>2209</v>
      </c>
      <c r="B2212" s="348">
        <v>45007</v>
      </c>
      <c r="C2212" s="623">
        <v>44986</v>
      </c>
      <c r="D2212" s="350" t="s">
        <v>96</v>
      </c>
      <c r="E2212" s="350" t="s">
        <v>181</v>
      </c>
      <c r="F2212" s="351">
        <v>490.38</v>
      </c>
      <c r="G2212" s="350" t="s">
        <v>597</v>
      </c>
      <c r="H2212" s="350" t="s">
        <v>122</v>
      </c>
      <c r="I2212" s="352" t="s">
        <v>1054</v>
      </c>
      <c r="J2212" s="353" t="s">
        <v>577</v>
      </c>
      <c r="K2212" s="354" t="s">
        <v>578</v>
      </c>
      <c r="L2212" s="353">
        <v>567802412</v>
      </c>
      <c r="M2212" s="379">
        <v>45006</v>
      </c>
      <c r="N2212" s="70">
        <f t="shared" si="109"/>
        <v>3</v>
      </c>
      <c r="O2212" s="70">
        <f t="shared" si="110"/>
        <v>3</v>
      </c>
      <c r="P2212" s="135" t="str">
        <f t="shared" si="111"/>
        <v>Gastos_com_Pessoal</v>
      </c>
    </row>
    <row r="2213" spans="1:16" ht="25.5" x14ac:dyDescent="0.2">
      <c r="A2213" s="363">
        <v>2210</v>
      </c>
      <c r="B2213" s="348">
        <v>45007</v>
      </c>
      <c r="C2213" s="623">
        <v>44986</v>
      </c>
      <c r="D2213" s="350" t="s">
        <v>96</v>
      </c>
      <c r="E2213" s="350" t="s">
        <v>183</v>
      </c>
      <c r="F2213" s="351">
        <v>163.46</v>
      </c>
      <c r="G2213" s="350" t="s">
        <v>598</v>
      </c>
      <c r="H2213" s="350" t="s">
        <v>122</v>
      </c>
      <c r="I2213" s="352" t="s">
        <v>1054</v>
      </c>
      <c r="J2213" s="353" t="s">
        <v>577</v>
      </c>
      <c r="K2213" s="354" t="s">
        <v>578</v>
      </c>
      <c r="L2213" s="353">
        <v>567802412</v>
      </c>
      <c r="M2213" s="379">
        <v>45006</v>
      </c>
      <c r="N2213" s="70">
        <f t="shared" si="109"/>
        <v>3</v>
      </c>
      <c r="O2213" s="70">
        <f t="shared" si="110"/>
        <v>3</v>
      </c>
      <c r="P2213" s="135" t="str">
        <f t="shared" si="111"/>
        <v>Gastos_com_Pessoal</v>
      </c>
    </row>
    <row r="2214" spans="1:16" ht="36" x14ac:dyDescent="0.2">
      <c r="A2214" s="363">
        <v>2211</v>
      </c>
      <c r="B2214" s="348">
        <v>45007</v>
      </c>
      <c r="C2214" s="623">
        <v>44986</v>
      </c>
      <c r="D2214" s="350" t="s">
        <v>96</v>
      </c>
      <c r="E2214" s="350" t="s">
        <v>185</v>
      </c>
      <c r="F2214" s="351">
        <v>1073.8900000000001</v>
      </c>
      <c r="G2214" s="350" t="s">
        <v>599</v>
      </c>
      <c r="H2214" s="350" t="s">
        <v>122</v>
      </c>
      <c r="I2214" s="352" t="s">
        <v>1054</v>
      </c>
      <c r="J2214" s="353" t="s">
        <v>577</v>
      </c>
      <c r="K2214" s="354" t="s">
        <v>578</v>
      </c>
      <c r="L2214" s="353">
        <v>567802412</v>
      </c>
      <c r="M2214" s="379">
        <v>45006</v>
      </c>
      <c r="N2214" s="70">
        <f t="shared" si="109"/>
        <v>3</v>
      </c>
      <c r="O2214" s="70">
        <f t="shared" si="110"/>
        <v>3</v>
      </c>
      <c r="P2214" s="135" t="str">
        <f t="shared" si="111"/>
        <v>Gastos_com_Pessoal</v>
      </c>
    </row>
    <row r="2215" spans="1:16" ht="25.5" x14ac:dyDescent="0.2">
      <c r="A2215" s="363">
        <v>2212</v>
      </c>
      <c r="B2215" s="348">
        <v>45007</v>
      </c>
      <c r="C2215" s="623">
        <v>44986</v>
      </c>
      <c r="D2215" s="350" t="s">
        <v>96</v>
      </c>
      <c r="E2215" s="350" t="s">
        <v>179</v>
      </c>
      <c r="F2215" s="351">
        <v>758.84</v>
      </c>
      <c r="G2215" s="350" t="s">
        <v>595</v>
      </c>
      <c r="H2215" s="350" t="s">
        <v>124</v>
      </c>
      <c r="I2215" s="352" t="s">
        <v>2700</v>
      </c>
      <c r="J2215" s="353" t="s">
        <v>577</v>
      </c>
      <c r="K2215" s="354" t="s">
        <v>578</v>
      </c>
      <c r="L2215" s="353">
        <v>567802412</v>
      </c>
      <c r="M2215" s="379">
        <v>45006</v>
      </c>
      <c r="N2215" s="70">
        <f t="shared" si="109"/>
        <v>3</v>
      </c>
      <c r="O2215" s="70">
        <f t="shared" si="110"/>
        <v>3</v>
      </c>
      <c r="P2215" s="135" t="str">
        <f t="shared" si="111"/>
        <v>Gastos_com_Pessoal</v>
      </c>
    </row>
    <row r="2216" spans="1:16" ht="25.5" x14ac:dyDescent="0.2">
      <c r="A2216" s="363">
        <v>2213</v>
      </c>
      <c r="B2216" s="348">
        <v>45007</v>
      </c>
      <c r="C2216" s="623">
        <v>44986</v>
      </c>
      <c r="D2216" s="350" t="s">
        <v>96</v>
      </c>
      <c r="E2216" s="350" t="s">
        <v>181</v>
      </c>
      <c r="F2216" s="351">
        <v>2782.42</v>
      </c>
      <c r="G2216" s="350" t="s">
        <v>597</v>
      </c>
      <c r="H2216" s="350" t="s">
        <v>124</v>
      </c>
      <c r="I2216" s="352" t="s">
        <v>2700</v>
      </c>
      <c r="J2216" s="353" t="s">
        <v>577</v>
      </c>
      <c r="K2216" s="354" t="s">
        <v>578</v>
      </c>
      <c r="L2216" s="353">
        <v>567802412</v>
      </c>
      <c r="M2216" s="379">
        <v>45006</v>
      </c>
      <c r="N2216" s="70">
        <f t="shared" si="109"/>
        <v>3</v>
      </c>
      <c r="O2216" s="70">
        <f t="shared" si="110"/>
        <v>3</v>
      </c>
      <c r="P2216" s="135" t="str">
        <f t="shared" si="111"/>
        <v>Gastos_com_Pessoal</v>
      </c>
    </row>
    <row r="2217" spans="1:16" ht="25.5" x14ac:dyDescent="0.2">
      <c r="A2217" s="363">
        <v>2214</v>
      </c>
      <c r="B2217" s="348">
        <v>45007</v>
      </c>
      <c r="C2217" s="623">
        <v>44986</v>
      </c>
      <c r="D2217" s="350" t="s">
        <v>96</v>
      </c>
      <c r="E2217" s="350" t="s">
        <v>183</v>
      </c>
      <c r="F2217" s="351">
        <v>927.47</v>
      </c>
      <c r="G2217" s="350" t="s">
        <v>598</v>
      </c>
      <c r="H2217" s="350" t="s">
        <v>124</v>
      </c>
      <c r="I2217" s="352" t="s">
        <v>2700</v>
      </c>
      <c r="J2217" s="353" t="s">
        <v>577</v>
      </c>
      <c r="K2217" s="354" t="s">
        <v>578</v>
      </c>
      <c r="L2217" s="353">
        <v>567802412</v>
      </c>
      <c r="M2217" s="379">
        <v>45006</v>
      </c>
      <c r="N2217" s="70">
        <f t="shared" si="109"/>
        <v>3</v>
      </c>
      <c r="O2217" s="70">
        <f t="shared" si="110"/>
        <v>3</v>
      </c>
      <c r="P2217" s="135" t="str">
        <f t="shared" si="111"/>
        <v>Gastos_com_Pessoal</v>
      </c>
    </row>
    <row r="2218" spans="1:16" ht="36" x14ac:dyDescent="0.2">
      <c r="A2218" s="363">
        <v>2215</v>
      </c>
      <c r="B2218" s="348">
        <v>45007</v>
      </c>
      <c r="C2218" s="623">
        <v>44986</v>
      </c>
      <c r="D2218" s="350" t="s">
        <v>96</v>
      </c>
      <c r="E2218" s="350" t="s">
        <v>185</v>
      </c>
      <c r="F2218" s="351">
        <v>1422.65</v>
      </c>
      <c r="G2218" s="350" t="s">
        <v>599</v>
      </c>
      <c r="H2218" s="350" t="s">
        <v>124</v>
      </c>
      <c r="I2218" s="352" t="s">
        <v>2700</v>
      </c>
      <c r="J2218" s="353" t="s">
        <v>577</v>
      </c>
      <c r="K2218" s="354" t="s">
        <v>578</v>
      </c>
      <c r="L2218" s="353">
        <v>567802412</v>
      </c>
      <c r="M2218" s="379">
        <v>45006</v>
      </c>
      <c r="N2218" s="70">
        <f t="shared" si="109"/>
        <v>3</v>
      </c>
      <c r="O2218" s="70">
        <f t="shared" si="110"/>
        <v>3</v>
      </c>
      <c r="P2218" s="135" t="str">
        <f t="shared" si="111"/>
        <v>Gastos_com_Pessoal</v>
      </c>
    </row>
    <row r="2219" spans="1:16" ht="25.5" x14ac:dyDescent="0.2">
      <c r="A2219" s="363">
        <v>2216</v>
      </c>
      <c r="B2219" s="355">
        <v>45007</v>
      </c>
      <c r="C2219" s="623">
        <v>44986</v>
      </c>
      <c r="D2219" s="350" t="s">
        <v>96</v>
      </c>
      <c r="E2219" s="350" t="s">
        <v>177</v>
      </c>
      <c r="F2219" s="351">
        <v>135.34</v>
      </c>
      <c r="G2219" s="352" t="s">
        <v>604</v>
      </c>
      <c r="H2219" s="350" t="s">
        <v>122</v>
      </c>
      <c r="I2219" s="352" t="s">
        <v>1054</v>
      </c>
      <c r="J2219" s="353" t="s">
        <v>672</v>
      </c>
      <c r="K2219" s="354" t="s">
        <v>606</v>
      </c>
      <c r="L2219" s="353" t="s">
        <v>2740</v>
      </c>
      <c r="M2219" s="379">
        <v>45006</v>
      </c>
      <c r="N2219" s="70">
        <f t="shared" si="109"/>
        <v>3</v>
      </c>
      <c r="O2219" s="70">
        <f t="shared" si="110"/>
        <v>3</v>
      </c>
      <c r="P2219" s="135" t="str">
        <f t="shared" si="111"/>
        <v>Gastos_com_Pessoal</v>
      </c>
    </row>
    <row r="2220" spans="1:16" ht="24" x14ac:dyDescent="0.2">
      <c r="A2220" s="363">
        <v>2217</v>
      </c>
      <c r="B2220" s="348">
        <v>45008</v>
      </c>
      <c r="C2220" s="623">
        <v>44986</v>
      </c>
      <c r="D2220" s="350" t="s">
        <v>107</v>
      </c>
      <c r="E2220" s="350" t="s">
        <v>252</v>
      </c>
      <c r="F2220" s="351">
        <v>1100</v>
      </c>
      <c r="G2220" s="350" t="s">
        <v>2741</v>
      </c>
      <c r="H2220" s="350" t="s">
        <v>124</v>
      </c>
      <c r="I2220" s="352" t="s">
        <v>461</v>
      </c>
      <c r="J2220" s="353" t="s">
        <v>554</v>
      </c>
      <c r="K2220" s="354" t="s">
        <v>420</v>
      </c>
      <c r="L2220" s="353">
        <v>20190</v>
      </c>
      <c r="M2220" s="379">
        <v>45002</v>
      </c>
      <c r="N2220" s="70">
        <f t="shared" si="109"/>
        <v>3</v>
      </c>
      <c r="O2220" s="70">
        <f t="shared" si="110"/>
        <v>3</v>
      </c>
      <c r="P2220" s="135" t="str">
        <f t="shared" si="111"/>
        <v>Gastos_Gerais</v>
      </c>
    </row>
    <row r="2221" spans="1:16" ht="48" x14ac:dyDescent="0.2">
      <c r="A2221" s="363">
        <v>2218</v>
      </c>
      <c r="B2221" s="348">
        <v>45008</v>
      </c>
      <c r="C2221" s="623">
        <v>44986</v>
      </c>
      <c r="D2221" s="350" t="s">
        <v>107</v>
      </c>
      <c r="E2221" s="350" t="s">
        <v>344</v>
      </c>
      <c r="F2221" s="351">
        <v>5785</v>
      </c>
      <c r="G2221" s="350" t="s">
        <v>2742</v>
      </c>
      <c r="H2221" s="350" t="s">
        <v>123</v>
      </c>
      <c r="I2221" s="352" t="s">
        <v>2743</v>
      </c>
      <c r="J2221" s="353" t="s">
        <v>554</v>
      </c>
      <c r="K2221" s="354" t="s">
        <v>420</v>
      </c>
      <c r="L2221" s="353">
        <v>100680</v>
      </c>
      <c r="M2221" s="379">
        <v>45005</v>
      </c>
      <c r="N2221" s="70">
        <f t="shared" si="109"/>
        <v>3</v>
      </c>
      <c r="O2221" s="70">
        <f t="shared" si="110"/>
        <v>3</v>
      </c>
      <c r="P2221" s="135" t="str">
        <f t="shared" si="111"/>
        <v>Gastos_Gerais</v>
      </c>
    </row>
    <row r="2222" spans="1:16" x14ac:dyDescent="0.2">
      <c r="A2222" s="363">
        <v>2219</v>
      </c>
      <c r="B2222" s="348">
        <v>45008</v>
      </c>
      <c r="C2222" s="623">
        <v>44986</v>
      </c>
      <c r="D2222" s="350" t="s">
        <v>107</v>
      </c>
      <c r="E2222" s="350" t="s">
        <v>356</v>
      </c>
      <c r="F2222" s="351">
        <v>752.91</v>
      </c>
      <c r="G2222" s="350" t="s">
        <v>646</v>
      </c>
      <c r="H2222" s="350" t="s">
        <v>131</v>
      </c>
      <c r="I2222" s="352" t="s">
        <v>652</v>
      </c>
      <c r="J2222" s="353" t="s">
        <v>554</v>
      </c>
      <c r="K2222" s="354" t="s">
        <v>420</v>
      </c>
      <c r="L2222" s="353">
        <v>11857</v>
      </c>
      <c r="M2222" s="379">
        <v>45002</v>
      </c>
      <c r="N2222" s="70">
        <f t="shared" si="109"/>
        <v>3</v>
      </c>
      <c r="O2222" s="70">
        <f t="shared" si="110"/>
        <v>3</v>
      </c>
      <c r="P2222" s="135" t="str">
        <f t="shared" si="111"/>
        <v>Gastos_Gerais</v>
      </c>
    </row>
    <row r="2223" spans="1:16" ht="24" x14ac:dyDescent="0.2">
      <c r="A2223" s="363">
        <v>2220</v>
      </c>
      <c r="B2223" s="348">
        <v>45008</v>
      </c>
      <c r="C2223" s="623">
        <v>44986</v>
      </c>
      <c r="D2223" s="350" t="s">
        <v>107</v>
      </c>
      <c r="E2223" s="350" t="s">
        <v>328</v>
      </c>
      <c r="F2223" s="351">
        <v>3351.83</v>
      </c>
      <c r="G2223" s="350" t="s">
        <v>2744</v>
      </c>
      <c r="H2223" s="350" t="s">
        <v>119</v>
      </c>
      <c r="I2223" s="352" t="s">
        <v>2745</v>
      </c>
      <c r="J2223" s="353" t="s">
        <v>554</v>
      </c>
      <c r="K2223" s="354" t="s">
        <v>420</v>
      </c>
      <c r="L2223" s="353">
        <v>22887</v>
      </c>
      <c r="M2223" s="379">
        <v>45002</v>
      </c>
      <c r="N2223" s="70">
        <f t="shared" si="109"/>
        <v>3</v>
      </c>
      <c r="O2223" s="70">
        <f t="shared" si="110"/>
        <v>3</v>
      </c>
      <c r="P2223" s="135" t="str">
        <f t="shared" si="111"/>
        <v>Gastos_Gerais</v>
      </c>
    </row>
    <row r="2224" spans="1:16" ht="24" x14ac:dyDescent="0.2">
      <c r="A2224" s="363">
        <v>2221</v>
      </c>
      <c r="B2224" s="348">
        <v>45008</v>
      </c>
      <c r="C2224" s="623">
        <v>44986</v>
      </c>
      <c r="D2224" s="350" t="s">
        <v>107</v>
      </c>
      <c r="E2224" s="350" t="s">
        <v>298</v>
      </c>
      <c r="F2224" s="351">
        <v>244.5</v>
      </c>
      <c r="G2224" s="350" t="s">
        <v>2746</v>
      </c>
      <c r="H2224" s="350" t="s">
        <v>127</v>
      </c>
      <c r="I2224" s="352" t="s">
        <v>2747</v>
      </c>
      <c r="J2224" s="353" t="s">
        <v>554</v>
      </c>
      <c r="K2224" s="354" t="s">
        <v>420</v>
      </c>
      <c r="L2224" s="353">
        <v>510331</v>
      </c>
      <c r="M2224" s="379">
        <v>44988</v>
      </c>
      <c r="N2224" s="70">
        <f t="shared" si="109"/>
        <v>3</v>
      </c>
      <c r="O2224" s="70">
        <f t="shared" si="110"/>
        <v>3</v>
      </c>
      <c r="P2224" s="135" t="str">
        <f t="shared" si="111"/>
        <v>Gastos_Gerais</v>
      </c>
    </row>
    <row r="2225" spans="1:16" x14ac:dyDescent="0.2">
      <c r="A2225" s="363">
        <v>2222</v>
      </c>
      <c r="B2225" s="348">
        <v>45008</v>
      </c>
      <c r="C2225" s="623">
        <v>44986</v>
      </c>
      <c r="D2225" s="350" t="s">
        <v>107</v>
      </c>
      <c r="E2225" s="350" t="s">
        <v>362</v>
      </c>
      <c r="F2225" s="351">
        <v>15</v>
      </c>
      <c r="G2225" s="350" t="s">
        <v>2748</v>
      </c>
      <c r="H2225" s="350" t="s">
        <v>130</v>
      </c>
      <c r="I2225" s="352" t="s">
        <v>1149</v>
      </c>
      <c r="J2225" s="353" t="s">
        <v>554</v>
      </c>
      <c r="K2225" s="354" t="s">
        <v>420</v>
      </c>
      <c r="L2225" s="353">
        <v>202312</v>
      </c>
      <c r="M2225" s="379">
        <v>45007</v>
      </c>
      <c r="N2225" s="70">
        <f t="shared" si="109"/>
        <v>3</v>
      </c>
      <c r="O2225" s="70">
        <f t="shared" si="110"/>
        <v>3</v>
      </c>
      <c r="P2225" s="135" t="str">
        <f t="shared" si="111"/>
        <v>Gastos_Gerais</v>
      </c>
    </row>
    <row r="2226" spans="1:16" ht="24" x14ac:dyDescent="0.2">
      <c r="A2226" s="363">
        <v>2223</v>
      </c>
      <c r="B2226" s="348">
        <v>45008</v>
      </c>
      <c r="C2226" s="623">
        <v>44986</v>
      </c>
      <c r="D2226" s="350" t="s">
        <v>107</v>
      </c>
      <c r="E2226" s="350" t="s">
        <v>370</v>
      </c>
      <c r="F2226" s="351">
        <v>135</v>
      </c>
      <c r="G2226" s="350" t="s">
        <v>2749</v>
      </c>
      <c r="H2226" s="350" t="s">
        <v>127</v>
      </c>
      <c r="I2226" s="352" t="s">
        <v>2750</v>
      </c>
      <c r="J2226" s="353" t="s">
        <v>559</v>
      </c>
      <c r="K2226" s="354" t="s">
        <v>420</v>
      </c>
      <c r="L2226" s="353">
        <v>459</v>
      </c>
      <c r="M2226" s="379">
        <v>45008</v>
      </c>
      <c r="N2226" s="70">
        <f t="shared" si="109"/>
        <v>3</v>
      </c>
      <c r="O2226" s="70">
        <f t="shared" si="110"/>
        <v>3</v>
      </c>
      <c r="P2226" s="135" t="str">
        <f t="shared" si="111"/>
        <v>Gastos_Gerais</v>
      </c>
    </row>
    <row r="2227" spans="1:16" ht="24" x14ac:dyDescent="0.2">
      <c r="A2227" s="363">
        <v>2224</v>
      </c>
      <c r="B2227" s="348">
        <v>45008</v>
      </c>
      <c r="C2227" s="623">
        <v>44986</v>
      </c>
      <c r="D2227" s="350" t="s">
        <v>107</v>
      </c>
      <c r="E2227" s="350" t="s">
        <v>310</v>
      </c>
      <c r="F2227" s="351">
        <v>1394.4</v>
      </c>
      <c r="G2227" s="350" t="s">
        <v>2751</v>
      </c>
      <c r="H2227" s="350" t="s">
        <v>121</v>
      </c>
      <c r="I2227" s="352" t="s">
        <v>2038</v>
      </c>
      <c r="J2227" s="353" t="s">
        <v>559</v>
      </c>
      <c r="K2227" s="354" t="s">
        <v>420</v>
      </c>
      <c r="L2227" s="353">
        <v>2786</v>
      </c>
      <c r="M2227" s="379">
        <v>45008</v>
      </c>
      <c r="N2227" s="70">
        <f t="shared" si="109"/>
        <v>3</v>
      </c>
      <c r="O2227" s="70">
        <f t="shared" si="110"/>
        <v>3</v>
      </c>
      <c r="P2227" s="135" t="str">
        <f t="shared" si="111"/>
        <v>Gastos_Gerais</v>
      </c>
    </row>
    <row r="2228" spans="1:16" ht="24" x14ac:dyDescent="0.2">
      <c r="A2228" s="363">
        <v>2225</v>
      </c>
      <c r="B2228" s="348">
        <v>45008</v>
      </c>
      <c r="C2228" s="623">
        <v>44986</v>
      </c>
      <c r="D2228" s="350" t="s">
        <v>107</v>
      </c>
      <c r="E2228" s="350" t="s">
        <v>328</v>
      </c>
      <c r="F2228" s="351">
        <v>7820.92</v>
      </c>
      <c r="G2228" s="350" t="s">
        <v>2752</v>
      </c>
      <c r="H2228" s="350" t="s">
        <v>119</v>
      </c>
      <c r="I2228" s="352" t="s">
        <v>2745</v>
      </c>
      <c r="J2228" s="353" t="s">
        <v>554</v>
      </c>
      <c r="K2228" s="354" t="s">
        <v>420</v>
      </c>
      <c r="L2228" s="353">
        <v>21435</v>
      </c>
      <c r="M2228" s="379">
        <v>45002</v>
      </c>
      <c r="N2228" s="70">
        <f t="shared" si="109"/>
        <v>3</v>
      </c>
      <c r="O2228" s="70">
        <f t="shared" si="110"/>
        <v>3</v>
      </c>
      <c r="P2228" s="135" t="str">
        <f t="shared" si="111"/>
        <v>Gastos_Gerais</v>
      </c>
    </row>
    <row r="2229" spans="1:16" x14ac:dyDescent="0.2">
      <c r="A2229" s="363">
        <v>2226</v>
      </c>
      <c r="B2229" s="348">
        <v>45008</v>
      </c>
      <c r="C2229" s="623">
        <v>44986</v>
      </c>
      <c r="D2229" s="350" t="s">
        <v>107</v>
      </c>
      <c r="E2229" s="350" t="s">
        <v>356</v>
      </c>
      <c r="F2229" s="351">
        <v>498.15</v>
      </c>
      <c r="G2229" s="350" t="s">
        <v>646</v>
      </c>
      <c r="H2229" s="350" t="s">
        <v>124</v>
      </c>
      <c r="I2229" s="352" t="s">
        <v>1252</v>
      </c>
      <c r="J2229" s="353" t="s">
        <v>554</v>
      </c>
      <c r="K2229" s="354" t="s">
        <v>420</v>
      </c>
      <c r="L2229" s="353">
        <v>564</v>
      </c>
      <c r="M2229" s="379">
        <v>45001</v>
      </c>
      <c r="N2229" s="70">
        <f t="shared" si="109"/>
        <v>3</v>
      </c>
      <c r="O2229" s="70">
        <f t="shared" si="110"/>
        <v>3</v>
      </c>
      <c r="P2229" s="135" t="str">
        <f t="shared" si="111"/>
        <v>Gastos_Gerais</v>
      </c>
    </row>
    <row r="2230" spans="1:16" ht="24" x14ac:dyDescent="0.2">
      <c r="A2230" s="363">
        <v>2227</v>
      </c>
      <c r="B2230" s="348">
        <v>45008</v>
      </c>
      <c r="C2230" s="623">
        <v>44986</v>
      </c>
      <c r="D2230" s="350" t="s">
        <v>107</v>
      </c>
      <c r="E2230" s="350" t="s">
        <v>298</v>
      </c>
      <c r="F2230" s="351">
        <v>380</v>
      </c>
      <c r="G2230" s="350" t="s">
        <v>1138</v>
      </c>
      <c r="H2230" s="350" t="s">
        <v>132</v>
      </c>
      <c r="I2230" s="352" t="s">
        <v>1139</v>
      </c>
      <c r="J2230" s="353" t="s">
        <v>554</v>
      </c>
      <c r="K2230" s="354" t="s">
        <v>420</v>
      </c>
      <c r="L2230" s="353">
        <v>37716793</v>
      </c>
      <c r="M2230" s="379">
        <v>45002</v>
      </c>
      <c r="N2230" s="70">
        <f t="shared" si="109"/>
        <v>3</v>
      </c>
      <c r="O2230" s="70">
        <f t="shared" si="110"/>
        <v>3</v>
      </c>
      <c r="P2230" s="135" t="str">
        <f t="shared" si="111"/>
        <v>Gastos_Gerais</v>
      </c>
    </row>
    <row r="2231" spans="1:16" ht="36" x14ac:dyDescent="0.2">
      <c r="A2231" s="363">
        <v>2228</v>
      </c>
      <c r="B2231" s="348">
        <v>45008</v>
      </c>
      <c r="C2231" s="623">
        <v>44986</v>
      </c>
      <c r="D2231" s="350" t="s">
        <v>107</v>
      </c>
      <c r="E2231" s="350" t="s">
        <v>334</v>
      </c>
      <c r="F2231" s="351">
        <v>300</v>
      </c>
      <c r="G2231" s="350" t="s">
        <v>2753</v>
      </c>
      <c r="H2231" s="350" t="s">
        <v>120</v>
      </c>
      <c r="I2231" s="352" t="s">
        <v>2754</v>
      </c>
      <c r="J2231" s="353" t="s">
        <v>577</v>
      </c>
      <c r="K2231" s="354" t="s">
        <v>578</v>
      </c>
      <c r="L2231" s="353">
        <v>367959299</v>
      </c>
      <c r="M2231" s="379">
        <v>45008</v>
      </c>
      <c r="N2231" s="70">
        <f t="shared" si="109"/>
        <v>3</v>
      </c>
      <c r="O2231" s="70">
        <f t="shared" si="110"/>
        <v>3</v>
      </c>
      <c r="P2231" s="135" t="str">
        <f t="shared" si="111"/>
        <v>Gastos_Gerais</v>
      </c>
    </row>
    <row r="2232" spans="1:16" ht="36" x14ac:dyDescent="0.2">
      <c r="A2232" s="363">
        <v>2229</v>
      </c>
      <c r="B2232" s="348">
        <v>45008</v>
      </c>
      <c r="C2232" s="623">
        <v>44986</v>
      </c>
      <c r="D2232" s="350" t="s">
        <v>107</v>
      </c>
      <c r="E2232" s="350" t="s">
        <v>334</v>
      </c>
      <c r="F2232" s="351">
        <v>300</v>
      </c>
      <c r="G2232" s="350" t="s">
        <v>2755</v>
      </c>
      <c r="H2232" s="350" t="s">
        <v>120</v>
      </c>
      <c r="I2232" s="352" t="s">
        <v>2756</v>
      </c>
      <c r="J2232" s="353" t="s">
        <v>577</v>
      </c>
      <c r="K2232" s="354" t="s">
        <v>578</v>
      </c>
      <c r="L2232" s="353">
        <v>367959299</v>
      </c>
      <c r="M2232" s="379">
        <v>45008</v>
      </c>
      <c r="N2232" s="70">
        <f t="shared" si="109"/>
        <v>3</v>
      </c>
      <c r="O2232" s="70">
        <f t="shared" si="110"/>
        <v>3</v>
      </c>
      <c r="P2232" s="135" t="str">
        <f t="shared" si="111"/>
        <v>Gastos_Gerais</v>
      </c>
    </row>
    <row r="2233" spans="1:16" ht="24" x14ac:dyDescent="0.2">
      <c r="A2233" s="363">
        <v>2230</v>
      </c>
      <c r="B2233" s="348">
        <v>45008</v>
      </c>
      <c r="C2233" s="623">
        <v>44986</v>
      </c>
      <c r="D2233" s="350" t="s">
        <v>107</v>
      </c>
      <c r="E2233" s="350" t="s">
        <v>334</v>
      </c>
      <c r="F2233" s="351">
        <v>60</v>
      </c>
      <c r="G2233" s="350" t="s">
        <v>2757</v>
      </c>
      <c r="H2233" s="350" t="s">
        <v>132</v>
      </c>
      <c r="I2233" s="352" t="s">
        <v>2758</v>
      </c>
      <c r="J2233" s="353" t="s">
        <v>577</v>
      </c>
      <c r="K2233" s="354" t="s">
        <v>578</v>
      </c>
      <c r="L2233" s="353">
        <v>367959299</v>
      </c>
      <c r="M2233" s="379">
        <v>45008</v>
      </c>
      <c r="N2233" s="70">
        <f t="shared" si="109"/>
        <v>3</v>
      </c>
      <c r="O2233" s="70">
        <f t="shared" si="110"/>
        <v>3</v>
      </c>
      <c r="P2233" s="135" t="str">
        <f t="shared" si="111"/>
        <v>Gastos_Gerais</v>
      </c>
    </row>
    <row r="2234" spans="1:16" ht="24" x14ac:dyDescent="0.2">
      <c r="A2234" s="363">
        <v>2231</v>
      </c>
      <c r="B2234" s="348">
        <v>45008</v>
      </c>
      <c r="C2234" s="623">
        <v>44986</v>
      </c>
      <c r="D2234" s="350" t="s">
        <v>107</v>
      </c>
      <c r="E2234" s="350" t="s">
        <v>334</v>
      </c>
      <c r="F2234" s="351">
        <v>60</v>
      </c>
      <c r="G2234" s="350" t="s">
        <v>2759</v>
      </c>
      <c r="H2234" s="350" t="s">
        <v>124</v>
      </c>
      <c r="I2234" s="352" t="s">
        <v>2760</v>
      </c>
      <c r="J2234" s="353" t="s">
        <v>577</v>
      </c>
      <c r="K2234" s="354" t="s">
        <v>578</v>
      </c>
      <c r="L2234" s="353">
        <v>367959299</v>
      </c>
      <c r="M2234" s="379">
        <v>45008</v>
      </c>
      <c r="N2234" s="70">
        <f t="shared" si="109"/>
        <v>3</v>
      </c>
      <c r="O2234" s="70">
        <f t="shared" si="110"/>
        <v>3</v>
      </c>
      <c r="P2234" s="135" t="str">
        <f t="shared" si="111"/>
        <v>Gastos_Gerais</v>
      </c>
    </row>
    <row r="2235" spans="1:16" ht="36" x14ac:dyDescent="0.2">
      <c r="A2235" s="363">
        <v>2232</v>
      </c>
      <c r="B2235" s="348">
        <v>45008</v>
      </c>
      <c r="C2235" s="623">
        <v>44986</v>
      </c>
      <c r="D2235" s="350" t="s">
        <v>107</v>
      </c>
      <c r="E2235" s="350" t="s">
        <v>334</v>
      </c>
      <c r="F2235" s="351">
        <v>300</v>
      </c>
      <c r="G2235" s="350" t="s">
        <v>2761</v>
      </c>
      <c r="H2235" s="350" t="s">
        <v>120</v>
      </c>
      <c r="I2235" s="352" t="s">
        <v>2762</v>
      </c>
      <c r="J2235" s="353" t="s">
        <v>577</v>
      </c>
      <c r="K2235" s="354" t="s">
        <v>578</v>
      </c>
      <c r="L2235" s="353">
        <v>367959299</v>
      </c>
      <c r="M2235" s="379">
        <v>45008</v>
      </c>
      <c r="N2235" s="70">
        <f t="shared" si="109"/>
        <v>3</v>
      </c>
      <c r="O2235" s="70">
        <f t="shared" si="110"/>
        <v>3</v>
      </c>
      <c r="P2235" s="135" t="str">
        <f t="shared" si="111"/>
        <v>Gastos_Gerais</v>
      </c>
    </row>
    <row r="2236" spans="1:16" ht="36" x14ac:dyDescent="0.2">
      <c r="A2236" s="363">
        <v>2233</v>
      </c>
      <c r="B2236" s="348">
        <v>45008</v>
      </c>
      <c r="C2236" s="623">
        <v>44986</v>
      </c>
      <c r="D2236" s="350" t="s">
        <v>107</v>
      </c>
      <c r="E2236" s="350" t="s">
        <v>334</v>
      </c>
      <c r="F2236" s="351">
        <v>60</v>
      </c>
      <c r="G2236" s="350" t="s">
        <v>2763</v>
      </c>
      <c r="H2236" s="350" t="s">
        <v>124</v>
      </c>
      <c r="I2236" s="352" t="s">
        <v>1872</v>
      </c>
      <c r="J2236" s="353" t="s">
        <v>577</v>
      </c>
      <c r="K2236" s="354" t="s">
        <v>578</v>
      </c>
      <c r="L2236" s="353">
        <v>367959299</v>
      </c>
      <c r="M2236" s="379">
        <v>45008</v>
      </c>
      <c r="N2236" s="70">
        <f t="shared" si="109"/>
        <v>3</v>
      </c>
      <c r="O2236" s="70">
        <f t="shared" si="110"/>
        <v>3</v>
      </c>
      <c r="P2236" s="135" t="str">
        <f t="shared" si="111"/>
        <v>Gastos_Gerais</v>
      </c>
    </row>
    <row r="2237" spans="1:16" ht="36" x14ac:dyDescent="0.2">
      <c r="A2237" s="363">
        <v>2234</v>
      </c>
      <c r="B2237" s="348">
        <v>45008</v>
      </c>
      <c r="C2237" s="623">
        <v>44986</v>
      </c>
      <c r="D2237" s="350" t="s">
        <v>107</v>
      </c>
      <c r="E2237" s="350" t="s">
        <v>334</v>
      </c>
      <c r="F2237" s="351">
        <v>300</v>
      </c>
      <c r="G2237" s="350" t="s">
        <v>2764</v>
      </c>
      <c r="H2237" s="350" t="s">
        <v>120</v>
      </c>
      <c r="I2237" s="352" t="s">
        <v>2765</v>
      </c>
      <c r="J2237" s="353" t="s">
        <v>577</v>
      </c>
      <c r="K2237" s="354" t="s">
        <v>578</v>
      </c>
      <c r="L2237" s="353">
        <v>367959299</v>
      </c>
      <c r="M2237" s="379">
        <v>45008</v>
      </c>
      <c r="N2237" s="70">
        <f t="shared" si="109"/>
        <v>3</v>
      </c>
      <c r="O2237" s="70">
        <f t="shared" si="110"/>
        <v>3</v>
      </c>
      <c r="P2237" s="135" t="str">
        <f t="shared" si="111"/>
        <v>Gastos_Gerais</v>
      </c>
    </row>
    <row r="2238" spans="1:16" ht="36" x14ac:dyDescent="0.2">
      <c r="A2238" s="363">
        <v>2235</v>
      </c>
      <c r="B2238" s="348">
        <v>45008</v>
      </c>
      <c r="C2238" s="623">
        <v>44986</v>
      </c>
      <c r="D2238" s="350" t="s">
        <v>107</v>
      </c>
      <c r="E2238" s="350" t="s">
        <v>334</v>
      </c>
      <c r="F2238" s="351">
        <v>300</v>
      </c>
      <c r="G2238" s="350" t="s">
        <v>2766</v>
      </c>
      <c r="H2238" s="350" t="s">
        <v>120</v>
      </c>
      <c r="I2238" s="352" t="s">
        <v>2767</v>
      </c>
      <c r="J2238" s="353" t="s">
        <v>577</v>
      </c>
      <c r="K2238" s="354" t="s">
        <v>578</v>
      </c>
      <c r="L2238" s="353">
        <v>367959299</v>
      </c>
      <c r="M2238" s="379">
        <v>45008</v>
      </c>
      <c r="N2238" s="70">
        <f t="shared" si="109"/>
        <v>3</v>
      </c>
      <c r="O2238" s="70">
        <f t="shared" si="110"/>
        <v>3</v>
      </c>
      <c r="P2238" s="135" t="str">
        <f t="shared" si="111"/>
        <v>Gastos_Gerais</v>
      </c>
    </row>
    <row r="2239" spans="1:16" ht="36" x14ac:dyDescent="0.2">
      <c r="A2239" s="363">
        <v>2236</v>
      </c>
      <c r="B2239" s="348">
        <v>45008</v>
      </c>
      <c r="C2239" s="623">
        <v>44986</v>
      </c>
      <c r="D2239" s="350" t="s">
        <v>107</v>
      </c>
      <c r="E2239" s="350" t="s">
        <v>332</v>
      </c>
      <c r="F2239" s="351">
        <v>208.79</v>
      </c>
      <c r="G2239" s="350" t="s">
        <v>2768</v>
      </c>
      <c r="H2239" s="350" t="s">
        <v>120</v>
      </c>
      <c r="I2239" s="352" t="s">
        <v>2762</v>
      </c>
      <c r="J2239" s="353" t="s">
        <v>577</v>
      </c>
      <c r="K2239" s="354" t="s">
        <v>578</v>
      </c>
      <c r="L2239" s="353">
        <v>367959299</v>
      </c>
      <c r="M2239" s="379">
        <v>45008</v>
      </c>
      <c r="N2239" s="70">
        <f t="shared" si="109"/>
        <v>3</v>
      </c>
      <c r="O2239" s="70">
        <f t="shared" si="110"/>
        <v>3</v>
      </c>
      <c r="P2239" s="135" t="str">
        <f t="shared" si="111"/>
        <v>Gastos_Gerais</v>
      </c>
    </row>
    <row r="2240" spans="1:16" ht="36" x14ac:dyDescent="0.2">
      <c r="A2240" s="363">
        <v>2237</v>
      </c>
      <c r="B2240" s="348">
        <v>45008</v>
      </c>
      <c r="C2240" s="623">
        <v>44986</v>
      </c>
      <c r="D2240" s="350" t="s">
        <v>107</v>
      </c>
      <c r="E2240" s="350" t="s">
        <v>332</v>
      </c>
      <c r="F2240" s="351">
        <v>208.79</v>
      </c>
      <c r="G2240" s="350" t="s">
        <v>2769</v>
      </c>
      <c r="H2240" s="350" t="s">
        <v>120</v>
      </c>
      <c r="I2240" s="352" t="s">
        <v>2756</v>
      </c>
      <c r="J2240" s="353" t="s">
        <v>577</v>
      </c>
      <c r="K2240" s="354" t="s">
        <v>578</v>
      </c>
      <c r="L2240" s="353">
        <v>367959299</v>
      </c>
      <c r="M2240" s="379">
        <v>45008</v>
      </c>
      <c r="N2240" s="70">
        <f t="shared" ref="N2240:N2285" si="112">IF(B2240=0,0,IF(YEAR(B2240)=$O$1,MONTH(B2240)-$N$1+1,(YEAR(B2240)-$O$1)*12-$N$1+1+MONTH(B2240)))</f>
        <v>3</v>
      </c>
      <c r="O2240" s="70">
        <f t="shared" ref="O2240:O2285" si="113">IF(C2240=0,0,IF(YEAR(C2240)=$O$1,MONTH(C2240)-$N$1+1,(YEAR(C2240)-$O$1)*12-$N$1+1+MONTH(C2240)))</f>
        <v>3</v>
      </c>
      <c r="P2240" s="135" t="str">
        <f t="shared" ref="P2240:P2285" si="114">SUBSTITUTE(D2240," ","_")</f>
        <v>Gastos_Gerais</v>
      </c>
    </row>
    <row r="2241" spans="1:16" ht="36" x14ac:dyDescent="0.2">
      <c r="A2241" s="363">
        <v>2238</v>
      </c>
      <c r="B2241" s="348">
        <v>45008</v>
      </c>
      <c r="C2241" s="623">
        <v>44986</v>
      </c>
      <c r="D2241" s="350" t="s">
        <v>107</v>
      </c>
      <c r="E2241" s="350" t="s">
        <v>332</v>
      </c>
      <c r="F2241" s="351">
        <v>208.79</v>
      </c>
      <c r="G2241" s="350" t="s">
        <v>2770</v>
      </c>
      <c r="H2241" s="350" t="s">
        <v>120</v>
      </c>
      <c r="I2241" s="352" t="s">
        <v>2754</v>
      </c>
      <c r="J2241" s="353" t="s">
        <v>577</v>
      </c>
      <c r="K2241" s="354" t="s">
        <v>578</v>
      </c>
      <c r="L2241" s="353">
        <v>367959299</v>
      </c>
      <c r="M2241" s="379">
        <v>45008</v>
      </c>
      <c r="N2241" s="70">
        <f t="shared" si="112"/>
        <v>3</v>
      </c>
      <c r="O2241" s="70">
        <f t="shared" si="113"/>
        <v>3</v>
      </c>
      <c r="P2241" s="135" t="str">
        <f t="shared" si="114"/>
        <v>Gastos_Gerais</v>
      </c>
    </row>
    <row r="2242" spans="1:16" ht="36" x14ac:dyDescent="0.2">
      <c r="A2242" s="363">
        <v>2239</v>
      </c>
      <c r="B2242" s="348">
        <v>45008</v>
      </c>
      <c r="C2242" s="623">
        <v>44986</v>
      </c>
      <c r="D2242" s="350" t="s">
        <v>107</v>
      </c>
      <c r="E2242" s="350" t="s">
        <v>332</v>
      </c>
      <c r="F2242" s="351">
        <v>208.79</v>
      </c>
      <c r="G2242" s="350" t="s">
        <v>2771</v>
      </c>
      <c r="H2242" s="350" t="s">
        <v>120</v>
      </c>
      <c r="I2242" s="352" t="s">
        <v>2765</v>
      </c>
      <c r="J2242" s="353" t="s">
        <v>577</v>
      </c>
      <c r="K2242" s="354" t="s">
        <v>578</v>
      </c>
      <c r="L2242" s="353">
        <v>367959299</v>
      </c>
      <c r="M2242" s="379">
        <v>45008</v>
      </c>
      <c r="N2242" s="70">
        <f t="shared" si="112"/>
        <v>3</v>
      </c>
      <c r="O2242" s="70">
        <f t="shared" si="113"/>
        <v>3</v>
      </c>
      <c r="P2242" s="135" t="str">
        <f t="shared" si="114"/>
        <v>Gastos_Gerais</v>
      </c>
    </row>
    <row r="2243" spans="1:16" ht="36" x14ac:dyDescent="0.2">
      <c r="A2243" s="363">
        <v>2240</v>
      </c>
      <c r="B2243" s="348">
        <v>45008</v>
      </c>
      <c r="C2243" s="623">
        <v>44986</v>
      </c>
      <c r="D2243" s="350" t="s">
        <v>107</v>
      </c>
      <c r="E2243" s="350" t="s">
        <v>332</v>
      </c>
      <c r="F2243" s="351">
        <v>208.79</v>
      </c>
      <c r="G2243" s="350" t="s">
        <v>2772</v>
      </c>
      <c r="H2243" s="350" t="s">
        <v>120</v>
      </c>
      <c r="I2243" s="352" t="s">
        <v>2767</v>
      </c>
      <c r="J2243" s="353" t="s">
        <v>577</v>
      </c>
      <c r="K2243" s="354" t="s">
        <v>578</v>
      </c>
      <c r="L2243" s="353">
        <v>367959299</v>
      </c>
      <c r="M2243" s="379">
        <v>45008</v>
      </c>
      <c r="N2243" s="70">
        <f t="shared" si="112"/>
        <v>3</v>
      </c>
      <c r="O2243" s="70">
        <f t="shared" si="113"/>
        <v>3</v>
      </c>
      <c r="P2243" s="135" t="str">
        <f t="shared" si="114"/>
        <v>Gastos_Gerais</v>
      </c>
    </row>
    <row r="2244" spans="1:16" x14ac:dyDescent="0.2">
      <c r="A2244" s="363">
        <v>2241</v>
      </c>
      <c r="B2244" s="348">
        <v>45008</v>
      </c>
      <c r="C2244" s="623">
        <v>44986</v>
      </c>
      <c r="D2244" s="350" t="s">
        <v>107</v>
      </c>
      <c r="E2244" s="350" t="s">
        <v>334</v>
      </c>
      <c r="F2244" s="351">
        <v>12.8</v>
      </c>
      <c r="G2244" s="350" t="s">
        <v>2773</v>
      </c>
      <c r="H2244" s="350" t="s">
        <v>123</v>
      </c>
      <c r="I2244" s="352" t="s">
        <v>2736</v>
      </c>
      <c r="J2244" s="353" t="s">
        <v>577</v>
      </c>
      <c r="K2244" s="354" t="s">
        <v>578</v>
      </c>
      <c r="L2244" s="353">
        <v>367959299</v>
      </c>
      <c r="M2244" s="379">
        <v>45008</v>
      </c>
      <c r="N2244" s="70">
        <f t="shared" si="112"/>
        <v>3</v>
      </c>
      <c r="O2244" s="70">
        <f t="shared" si="113"/>
        <v>3</v>
      </c>
      <c r="P2244" s="135" t="str">
        <f t="shared" si="114"/>
        <v>Gastos_Gerais</v>
      </c>
    </row>
    <row r="2245" spans="1:16" ht="36" x14ac:dyDescent="0.2">
      <c r="A2245" s="363">
        <v>2242</v>
      </c>
      <c r="B2245" s="348">
        <v>45008</v>
      </c>
      <c r="C2245" s="623">
        <v>44986</v>
      </c>
      <c r="D2245" s="350" t="s">
        <v>107</v>
      </c>
      <c r="E2245" s="350" t="s">
        <v>334</v>
      </c>
      <c r="F2245" s="351">
        <v>35</v>
      </c>
      <c r="G2245" s="350" t="s">
        <v>2774</v>
      </c>
      <c r="H2245" s="350" t="s">
        <v>120</v>
      </c>
      <c r="I2245" s="352" t="s">
        <v>1475</v>
      </c>
      <c r="J2245" s="353" t="s">
        <v>577</v>
      </c>
      <c r="K2245" s="354" t="s">
        <v>578</v>
      </c>
      <c r="L2245" s="353">
        <v>367959299</v>
      </c>
      <c r="M2245" s="379">
        <v>45008</v>
      </c>
      <c r="N2245" s="70">
        <f t="shared" si="112"/>
        <v>3</v>
      </c>
      <c r="O2245" s="70">
        <f t="shared" si="113"/>
        <v>3</v>
      </c>
      <c r="P2245" s="135" t="str">
        <f t="shared" si="114"/>
        <v>Gastos_Gerais</v>
      </c>
    </row>
    <row r="2246" spans="1:16" ht="36" x14ac:dyDescent="0.2">
      <c r="A2246" s="363">
        <v>2243</v>
      </c>
      <c r="B2246" s="348">
        <v>45009</v>
      </c>
      <c r="C2246" s="623">
        <v>44986</v>
      </c>
      <c r="D2246" s="350" t="s">
        <v>107</v>
      </c>
      <c r="E2246" s="350" t="s">
        <v>256</v>
      </c>
      <c r="F2246" s="351">
        <v>1250</v>
      </c>
      <c r="G2246" s="352" t="s">
        <v>2775</v>
      </c>
      <c r="H2246" s="350" t="s">
        <v>127</v>
      </c>
      <c r="I2246" s="352" t="s">
        <v>892</v>
      </c>
      <c r="J2246" s="353" t="s">
        <v>554</v>
      </c>
      <c r="K2246" s="354" t="s">
        <v>420</v>
      </c>
      <c r="L2246" s="353">
        <v>3334</v>
      </c>
      <c r="M2246" s="379">
        <v>45008</v>
      </c>
      <c r="N2246" s="70">
        <f t="shared" si="112"/>
        <v>3</v>
      </c>
      <c r="O2246" s="70">
        <f t="shared" si="113"/>
        <v>3</v>
      </c>
      <c r="P2246" s="135" t="str">
        <f t="shared" si="114"/>
        <v>Gastos_Gerais</v>
      </c>
    </row>
    <row r="2247" spans="1:16" x14ac:dyDescent="0.2">
      <c r="A2247" s="363">
        <v>2244</v>
      </c>
      <c r="B2247" s="348">
        <v>45009</v>
      </c>
      <c r="C2247" s="623">
        <v>44958</v>
      </c>
      <c r="D2247" s="350" t="s">
        <v>107</v>
      </c>
      <c r="E2247" s="350" t="s">
        <v>222</v>
      </c>
      <c r="F2247" s="351">
        <v>1253.45</v>
      </c>
      <c r="G2247" s="350" t="s">
        <v>1225</v>
      </c>
      <c r="H2247" s="350" t="s">
        <v>129</v>
      </c>
      <c r="I2247" s="352" t="s">
        <v>1226</v>
      </c>
      <c r="J2247" s="353" t="s">
        <v>554</v>
      </c>
      <c r="K2247" s="354" t="s">
        <v>554</v>
      </c>
      <c r="L2247" s="353">
        <v>31017484</v>
      </c>
      <c r="M2247" s="379">
        <v>45009</v>
      </c>
      <c r="N2247" s="70">
        <f t="shared" si="112"/>
        <v>3</v>
      </c>
      <c r="O2247" s="70">
        <f t="shared" si="113"/>
        <v>2</v>
      </c>
      <c r="P2247" s="135" t="str">
        <f t="shared" si="114"/>
        <v>Gastos_Gerais</v>
      </c>
    </row>
    <row r="2248" spans="1:16" x14ac:dyDescent="0.2">
      <c r="A2248" s="363">
        <v>2245</v>
      </c>
      <c r="B2248" s="348">
        <v>45009</v>
      </c>
      <c r="C2248" s="623">
        <v>44986</v>
      </c>
      <c r="D2248" s="350" t="s">
        <v>107</v>
      </c>
      <c r="E2248" s="350" t="s">
        <v>294</v>
      </c>
      <c r="F2248" s="351">
        <v>45213.97</v>
      </c>
      <c r="G2248" s="423" t="s">
        <v>1224</v>
      </c>
      <c r="H2248" s="350" t="s">
        <v>121</v>
      </c>
      <c r="I2248" s="352" t="s">
        <v>707</v>
      </c>
      <c r="J2248" s="353" t="s">
        <v>554</v>
      </c>
      <c r="K2248" s="354" t="s">
        <v>420</v>
      </c>
      <c r="L2248" s="353">
        <v>83</v>
      </c>
      <c r="M2248" s="379">
        <v>45002</v>
      </c>
      <c r="N2248" s="70">
        <f t="shared" si="112"/>
        <v>3</v>
      </c>
      <c r="O2248" s="70">
        <f t="shared" si="113"/>
        <v>3</v>
      </c>
      <c r="P2248" s="135" t="str">
        <f t="shared" si="114"/>
        <v>Gastos_Gerais</v>
      </c>
    </row>
    <row r="2249" spans="1:16" x14ac:dyDescent="0.2">
      <c r="A2249" s="363">
        <v>2246</v>
      </c>
      <c r="B2249" s="348">
        <v>45009</v>
      </c>
      <c r="C2249" s="623">
        <v>44986</v>
      </c>
      <c r="D2249" s="350" t="s">
        <v>107</v>
      </c>
      <c r="E2249" s="350" t="s">
        <v>294</v>
      </c>
      <c r="F2249" s="351">
        <v>74312.55</v>
      </c>
      <c r="G2249" s="350" t="s">
        <v>703</v>
      </c>
      <c r="H2249" s="350" t="s">
        <v>127</v>
      </c>
      <c r="I2249" s="352" t="s">
        <v>679</v>
      </c>
      <c r="J2249" s="353" t="s">
        <v>554</v>
      </c>
      <c r="K2249" s="354" t="s">
        <v>420</v>
      </c>
      <c r="L2249" s="353">
        <v>237</v>
      </c>
      <c r="M2249" s="379">
        <v>45006</v>
      </c>
      <c r="N2249" s="70">
        <f t="shared" si="112"/>
        <v>3</v>
      </c>
      <c r="O2249" s="70">
        <f t="shared" si="113"/>
        <v>3</v>
      </c>
      <c r="P2249" s="135" t="str">
        <f t="shared" si="114"/>
        <v>Gastos_Gerais</v>
      </c>
    </row>
    <row r="2250" spans="1:16" x14ac:dyDescent="0.2">
      <c r="A2250" s="363">
        <v>2247</v>
      </c>
      <c r="B2250" s="348">
        <v>45009</v>
      </c>
      <c r="C2250" s="623">
        <v>44958</v>
      </c>
      <c r="D2250" s="350" t="s">
        <v>107</v>
      </c>
      <c r="E2250" s="350" t="s">
        <v>222</v>
      </c>
      <c r="F2250" s="351">
        <v>1538.39</v>
      </c>
      <c r="G2250" s="350" t="s">
        <v>1225</v>
      </c>
      <c r="H2250" s="350" t="s">
        <v>130</v>
      </c>
      <c r="I2250" s="352" t="s">
        <v>1226</v>
      </c>
      <c r="J2250" s="353" t="s">
        <v>554</v>
      </c>
      <c r="K2250" s="354" t="s">
        <v>554</v>
      </c>
      <c r="L2250" s="353">
        <v>31023260</v>
      </c>
      <c r="M2250" s="379">
        <v>45009</v>
      </c>
      <c r="N2250" s="70">
        <f t="shared" si="112"/>
        <v>3</v>
      </c>
      <c r="O2250" s="70">
        <f t="shared" si="113"/>
        <v>2</v>
      </c>
      <c r="P2250" s="135" t="str">
        <f t="shared" si="114"/>
        <v>Gastos_Gerais</v>
      </c>
    </row>
    <row r="2251" spans="1:16" ht="24" x14ac:dyDescent="0.2">
      <c r="A2251" s="363">
        <v>2248</v>
      </c>
      <c r="B2251" s="348">
        <v>45009</v>
      </c>
      <c r="C2251" s="623">
        <v>44986</v>
      </c>
      <c r="D2251" s="350" t="s">
        <v>107</v>
      </c>
      <c r="E2251" s="350" t="s">
        <v>264</v>
      </c>
      <c r="F2251" s="351">
        <v>4402.2</v>
      </c>
      <c r="G2251" s="350" t="s">
        <v>2776</v>
      </c>
      <c r="H2251" s="350" t="s">
        <v>130</v>
      </c>
      <c r="I2251" s="352" t="s">
        <v>2085</v>
      </c>
      <c r="J2251" s="353" t="s">
        <v>554</v>
      </c>
      <c r="K2251" s="354" t="s">
        <v>420</v>
      </c>
      <c r="L2251" s="353">
        <v>1500</v>
      </c>
      <c r="M2251" s="379">
        <v>45006</v>
      </c>
      <c r="N2251" s="70">
        <f t="shared" si="112"/>
        <v>3</v>
      </c>
      <c r="O2251" s="70">
        <f t="shared" si="113"/>
        <v>3</v>
      </c>
      <c r="P2251" s="135" t="str">
        <f t="shared" si="114"/>
        <v>Gastos_Gerais</v>
      </c>
    </row>
    <row r="2252" spans="1:16" x14ac:dyDescent="0.2">
      <c r="A2252" s="363">
        <v>2249</v>
      </c>
      <c r="B2252" s="348">
        <v>45009</v>
      </c>
      <c r="C2252" s="623">
        <v>44986</v>
      </c>
      <c r="D2252" s="350" t="s">
        <v>107</v>
      </c>
      <c r="E2252" s="350" t="s">
        <v>356</v>
      </c>
      <c r="F2252" s="351">
        <v>2116.8200000000002</v>
      </c>
      <c r="G2252" s="350" t="s">
        <v>646</v>
      </c>
      <c r="H2252" s="350" t="s">
        <v>125</v>
      </c>
      <c r="I2252" s="352" t="s">
        <v>1064</v>
      </c>
      <c r="J2252" s="353" t="s">
        <v>554</v>
      </c>
      <c r="K2252" s="354" t="s">
        <v>420</v>
      </c>
      <c r="L2252" s="353">
        <v>10370</v>
      </c>
      <c r="M2252" s="379">
        <v>44998</v>
      </c>
      <c r="N2252" s="70">
        <f t="shared" si="112"/>
        <v>3</v>
      </c>
      <c r="O2252" s="70">
        <f t="shared" si="113"/>
        <v>3</v>
      </c>
      <c r="P2252" s="135" t="str">
        <f t="shared" si="114"/>
        <v>Gastos_Gerais</v>
      </c>
    </row>
    <row r="2253" spans="1:16" x14ac:dyDescent="0.2">
      <c r="A2253" s="363">
        <v>2250</v>
      </c>
      <c r="B2253" s="348">
        <v>45009</v>
      </c>
      <c r="C2253" s="623">
        <v>44986</v>
      </c>
      <c r="D2253" s="350" t="s">
        <v>107</v>
      </c>
      <c r="E2253" s="350" t="s">
        <v>294</v>
      </c>
      <c r="F2253" s="351">
        <v>17515.16</v>
      </c>
      <c r="G2253" s="350" t="s">
        <v>706</v>
      </c>
      <c r="H2253" s="350" t="s">
        <v>131</v>
      </c>
      <c r="I2253" s="352" t="s">
        <v>707</v>
      </c>
      <c r="J2253" s="353" t="s">
        <v>554</v>
      </c>
      <c r="K2253" s="354" t="s">
        <v>420</v>
      </c>
      <c r="L2253" s="353">
        <v>84</v>
      </c>
      <c r="M2253" s="379">
        <v>45002</v>
      </c>
      <c r="N2253" s="70">
        <f t="shared" si="112"/>
        <v>3</v>
      </c>
      <c r="O2253" s="70">
        <f t="shared" si="113"/>
        <v>3</v>
      </c>
      <c r="P2253" s="135" t="str">
        <f t="shared" si="114"/>
        <v>Gastos_Gerais</v>
      </c>
    </row>
    <row r="2254" spans="1:16" x14ac:dyDescent="0.2">
      <c r="A2254" s="363">
        <v>2251</v>
      </c>
      <c r="B2254" s="348">
        <v>45009</v>
      </c>
      <c r="C2254" s="623">
        <v>44986</v>
      </c>
      <c r="D2254" s="350" t="s">
        <v>107</v>
      </c>
      <c r="E2254" s="350" t="s">
        <v>294</v>
      </c>
      <c r="F2254" s="351">
        <v>26000.52</v>
      </c>
      <c r="G2254" s="350" t="s">
        <v>849</v>
      </c>
      <c r="H2254" s="350" t="s">
        <v>122</v>
      </c>
      <c r="I2254" s="352" t="s">
        <v>707</v>
      </c>
      <c r="J2254" s="353" t="s">
        <v>554</v>
      </c>
      <c r="K2254" s="354" t="s">
        <v>420</v>
      </c>
      <c r="L2254" s="353">
        <v>85</v>
      </c>
      <c r="M2254" s="379">
        <v>45002</v>
      </c>
      <c r="N2254" s="70">
        <f t="shared" si="112"/>
        <v>3</v>
      </c>
      <c r="O2254" s="70">
        <f t="shared" si="113"/>
        <v>3</v>
      </c>
      <c r="P2254" s="135" t="str">
        <f t="shared" si="114"/>
        <v>Gastos_Gerais</v>
      </c>
    </row>
    <row r="2255" spans="1:16" x14ac:dyDescent="0.2">
      <c r="A2255" s="363">
        <v>2252</v>
      </c>
      <c r="B2255" s="348">
        <v>45009</v>
      </c>
      <c r="C2255" s="623">
        <v>44958</v>
      </c>
      <c r="D2255" s="350" t="s">
        <v>107</v>
      </c>
      <c r="E2255" s="350" t="s">
        <v>222</v>
      </c>
      <c r="F2255" s="351">
        <v>1847.88</v>
      </c>
      <c r="G2255" s="350" t="s">
        <v>1225</v>
      </c>
      <c r="H2255" s="350" t="s">
        <v>127</v>
      </c>
      <c r="I2255" s="352" t="s">
        <v>1226</v>
      </c>
      <c r="J2255" s="353" t="s">
        <v>554</v>
      </c>
      <c r="K2255" s="354" t="s">
        <v>554</v>
      </c>
      <c r="L2255" s="353">
        <v>31017471</v>
      </c>
      <c r="M2255" s="379">
        <v>45009</v>
      </c>
      <c r="N2255" s="70">
        <f t="shared" si="112"/>
        <v>3</v>
      </c>
      <c r="O2255" s="70">
        <f t="shared" si="113"/>
        <v>2</v>
      </c>
      <c r="P2255" s="135" t="str">
        <f t="shared" si="114"/>
        <v>Gastos_Gerais</v>
      </c>
    </row>
    <row r="2256" spans="1:16" ht="24" x14ac:dyDescent="0.2">
      <c r="A2256" s="363">
        <v>2253</v>
      </c>
      <c r="B2256" s="348">
        <v>45009</v>
      </c>
      <c r="C2256" s="623">
        <v>44986</v>
      </c>
      <c r="D2256" s="350" t="s">
        <v>107</v>
      </c>
      <c r="E2256" s="350" t="s">
        <v>360</v>
      </c>
      <c r="F2256" s="351">
        <v>330.34</v>
      </c>
      <c r="G2256" s="350" t="s">
        <v>2777</v>
      </c>
      <c r="H2256" s="350" t="s">
        <v>127</v>
      </c>
      <c r="I2256" s="352" t="s">
        <v>424</v>
      </c>
      <c r="J2256" s="353" t="s">
        <v>554</v>
      </c>
      <c r="K2256" s="354" t="s">
        <v>420</v>
      </c>
      <c r="L2256" s="353">
        <v>30</v>
      </c>
      <c r="M2256" s="379">
        <v>45007</v>
      </c>
      <c r="N2256" s="70">
        <f t="shared" si="112"/>
        <v>3</v>
      </c>
      <c r="O2256" s="70">
        <f t="shared" si="113"/>
        <v>3</v>
      </c>
      <c r="P2256" s="135" t="str">
        <f t="shared" si="114"/>
        <v>Gastos_Gerais</v>
      </c>
    </row>
    <row r="2257" spans="1:16" x14ac:dyDescent="0.2">
      <c r="A2257" s="363">
        <v>2254</v>
      </c>
      <c r="B2257" s="348">
        <v>45009</v>
      </c>
      <c r="C2257" s="623">
        <v>44958</v>
      </c>
      <c r="D2257" s="350" t="s">
        <v>107</v>
      </c>
      <c r="E2257" s="350" t="s">
        <v>222</v>
      </c>
      <c r="F2257" s="351">
        <v>2523.06</v>
      </c>
      <c r="G2257" s="350" t="s">
        <v>1225</v>
      </c>
      <c r="H2257" s="350" t="s">
        <v>128</v>
      </c>
      <c r="I2257" s="352" t="s">
        <v>1226</v>
      </c>
      <c r="J2257" s="353" t="s">
        <v>554</v>
      </c>
      <c r="K2257" s="354" t="s">
        <v>554</v>
      </c>
      <c r="L2257" s="353">
        <v>31017471</v>
      </c>
      <c r="M2257" s="379">
        <v>45009</v>
      </c>
      <c r="N2257" s="70">
        <f t="shared" si="112"/>
        <v>3</v>
      </c>
      <c r="O2257" s="70">
        <f t="shared" si="113"/>
        <v>2</v>
      </c>
      <c r="P2257" s="135" t="str">
        <f t="shared" si="114"/>
        <v>Gastos_Gerais</v>
      </c>
    </row>
    <row r="2258" spans="1:16" x14ac:dyDescent="0.2">
      <c r="A2258" s="363">
        <v>2255</v>
      </c>
      <c r="B2258" s="348">
        <v>45009</v>
      </c>
      <c r="C2258" s="623">
        <v>44986</v>
      </c>
      <c r="D2258" s="350" t="s">
        <v>107</v>
      </c>
      <c r="E2258" s="350" t="s">
        <v>294</v>
      </c>
      <c r="F2258" s="351">
        <v>27557.88</v>
      </c>
      <c r="G2258" s="350" t="s">
        <v>1229</v>
      </c>
      <c r="H2258" s="350" t="s">
        <v>128</v>
      </c>
      <c r="I2258" s="352" t="s">
        <v>679</v>
      </c>
      <c r="J2258" s="353" t="s">
        <v>554</v>
      </c>
      <c r="K2258" s="354" t="s">
        <v>420</v>
      </c>
      <c r="L2258" s="353">
        <v>236</v>
      </c>
      <c r="M2258" s="379">
        <v>45005</v>
      </c>
      <c r="N2258" s="70">
        <f t="shared" si="112"/>
        <v>3</v>
      </c>
      <c r="O2258" s="70">
        <f t="shared" si="113"/>
        <v>3</v>
      </c>
      <c r="P2258" s="135" t="str">
        <f t="shared" si="114"/>
        <v>Gastos_Gerais</v>
      </c>
    </row>
    <row r="2259" spans="1:16" ht="24" x14ac:dyDescent="0.2">
      <c r="A2259" s="363">
        <v>2256</v>
      </c>
      <c r="B2259" s="348">
        <v>45009</v>
      </c>
      <c r="C2259" s="623">
        <v>44986</v>
      </c>
      <c r="D2259" s="350" t="s">
        <v>107</v>
      </c>
      <c r="E2259" s="350" t="s">
        <v>310</v>
      </c>
      <c r="F2259" s="351">
        <v>1769</v>
      </c>
      <c r="G2259" s="350" t="s">
        <v>2778</v>
      </c>
      <c r="H2259" s="350" t="s">
        <v>119</v>
      </c>
      <c r="I2259" s="352" t="s">
        <v>2672</v>
      </c>
      <c r="J2259" s="353" t="s">
        <v>554</v>
      </c>
      <c r="K2259" s="354" t="s">
        <v>420</v>
      </c>
      <c r="L2259" s="353">
        <v>37788436</v>
      </c>
      <c r="M2259" s="379">
        <v>45007</v>
      </c>
      <c r="N2259" s="70">
        <f t="shared" si="112"/>
        <v>3</v>
      </c>
      <c r="O2259" s="70">
        <f t="shared" si="113"/>
        <v>3</v>
      </c>
      <c r="P2259" s="135" t="str">
        <f t="shared" si="114"/>
        <v>Gastos_Gerais</v>
      </c>
    </row>
    <row r="2260" spans="1:16" x14ac:dyDescent="0.2">
      <c r="A2260" s="363">
        <v>2257</v>
      </c>
      <c r="B2260" s="348">
        <v>45009</v>
      </c>
      <c r="C2260" s="623">
        <v>44958</v>
      </c>
      <c r="D2260" s="350" t="s">
        <v>107</v>
      </c>
      <c r="E2260" s="350" t="s">
        <v>222</v>
      </c>
      <c r="F2260" s="351">
        <v>9880.89</v>
      </c>
      <c r="G2260" s="350" t="s">
        <v>557</v>
      </c>
      <c r="H2260" s="350" t="s">
        <v>125</v>
      </c>
      <c r="I2260" s="352" t="s">
        <v>558</v>
      </c>
      <c r="J2260" s="353" t="s">
        <v>554</v>
      </c>
      <c r="K2260" s="354" t="s">
        <v>420</v>
      </c>
      <c r="L2260" s="353">
        <v>10287583</v>
      </c>
      <c r="M2260" s="379">
        <v>45009</v>
      </c>
      <c r="N2260" s="70">
        <f t="shared" si="112"/>
        <v>3</v>
      </c>
      <c r="O2260" s="70">
        <f t="shared" si="113"/>
        <v>2</v>
      </c>
      <c r="P2260" s="135" t="str">
        <f t="shared" si="114"/>
        <v>Gastos_Gerais</v>
      </c>
    </row>
    <row r="2261" spans="1:16" x14ac:dyDescent="0.2">
      <c r="A2261" s="363">
        <v>2258</v>
      </c>
      <c r="B2261" s="348">
        <v>45009</v>
      </c>
      <c r="C2261" s="623">
        <v>44986</v>
      </c>
      <c r="D2261" s="350" t="s">
        <v>107</v>
      </c>
      <c r="E2261" s="350" t="s">
        <v>294</v>
      </c>
      <c r="F2261" s="351">
        <v>15636.42</v>
      </c>
      <c r="G2261" s="350" t="s">
        <v>709</v>
      </c>
      <c r="H2261" s="350" t="s">
        <v>132</v>
      </c>
      <c r="I2261" s="352" t="s">
        <v>679</v>
      </c>
      <c r="J2261" s="353" t="s">
        <v>554</v>
      </c>
      <c r="K2261" s="354" t="s">
        <v>420</v>
      </c>
      <c r="L2261" s="353">
        <v>235</v>
      </c>
      <c r="M2261" s="379">
        <v>45005</v>
      </c>
      <c r="N2261" s="70">
        <f t="shared" si="112"/>
        <v>3</v>
      </c>
      <c r="O2261" s="70">
        <f t="shared" si="113"/>
        <v>3</v>
      </c>
      <c r="P2261" s="135" t="str">
        <f t="shared" si="114"/>
        <v>Gastos_Gerais</v>
      </c>
    </row>
    <row r="2262" spans="1:16" ht="24" x14ac:dyDescent="0.2">
      <c r="A2262" s="363">
        <v>2259</v>
      </c>
      <c r="B2262" s="348">
        <v>45009</v>
      </c>
      <c r="C2262" s="623">
        <v>44986</v>
      </c>
      <c r="D2262" s="350" t="s">
        <v>107</v>
      </c>
      <c r="E2262" s="350" t="s">
        <v>298</v>
      </c>
      <c r="F2262" s="351">
        <v>375</v>
      </c>
      <c r="G2262" s="350" t="s">
        <v>2779</v>
      </c>
      <c r="H2262" s="350" t="s">
        <v>131</v>
      </c>
      <c r="I2262" s="352" t="s">
        <v>2780</v>
      </c>
      <c r="J2262" s="353" t="s">
        <v>554</v>
      </c>
      <c r="K2262" s="354" t="s">
        <v>420</v>
      </c>
      <c r="L2262" s="353">
        <v>32263</v>
      </c>
      <c r="M2262" s="379">
        <v>45007</v>
      </c>
      <c r="N2262" s="70">
        <f t="shared" si="112"/>
        <v>3</v>
      </c>
      <c r="O2262" s="70">
        <f t="shared" si="113"/>
        <v>3</v>
      </c>
      <c r="P2262" s="135" t="str">
        <f t="shared" si="114"/>
        <v>Gastos_Gerais</v>
      </c>
    </row>
    <row r="2263" spans="1:16" ht="36" x14ac:dyDescent="0.2">
      <c r="A2263" s="363">
        <v>2260</v>
      </c>
      <c r="B2263" s="348">
        <v>45009</v>
      </c>
      <c r="C2263" s="623">
        <v>45017</v>
      </c>
      <c r="D2263" s="350" t="s">
        <v>96</v>
      </c>
      <c r="E2263" s="350" t="s">
        <v>196</v>
      </c>
      <c r="F2263" s="351">
        <v>1453.5</v>
      </c>
      <c r="G2263" s="350" t="s">
        <v>2043</v>
      </c>
      <c r="H2263" s="350" t="s">
        <v>122</v>
      </c>
      <c r="I2263" s="352" t="s">
        <v>1200</v>
      </c>
      <c r="J2263" s="353" t="s">
        <v>559</v>
      </c>
      <c r="K2263" s="354" t="s">
        <v>420</v>
      </c>
      <c r="L2263" s="353">
        <v>20233819</v>
      </c>
      <c r="M2263" s="379">
        <v>45012</v>
      </c>
      <c r="N2263" s="70">
        <f t="shared" si="112"/>
        <v>3</v>
      </c>
      <c r="O2263" s="70">
        <f t="shared" si="113"/>
        <v>4</v>
      </c>
      <c r="P2263" s="135" t="str">
        <f t="shared" si="114"/>
        <v>Gastos_com_Pessoal</v>
      </c>
    </row>
    <row r="2264" spans="1:16" ht="25.5" x14ac:dyDescent="0.2">
      <c r="A2264" s="363">
        <v>2261</v>
      </c>
      <c r="B2264" s="348">
        <v>45009</v>
      </c>
      <c r="C2264" s="623">
        <v>45017</v>
      </c>
      <c r="D2264" s="350" t="s">
        <v>96</v>
      </c>
      <c r="E2264" s="350" t="s">
        <v>196</v>
      </c>
      <c r="F2264" s="351">
        <v>153.6</v>
      </c>
      <c r="G2264" s="350" t="s">
        <v>2781</v>
      </c>
      <c r="H2264" s="350" t="s">
        <v>121</v>
      </c>
      <c r="I2264" s="352" t="s">
        <v>1264</v>
      </c>
      <c r="J2264" s="353" t="s">
        <v>559</v>
      </c>
      <c r="K2264" s="354" t="s">
        <v>736</v>
      </c>
      <c r="L2264" s="353">
        <v>148150</v>
      </c>
      <c r="M2264" s="379">
        <v>45009</v>
      </c>
      <c r="N2264" s="70">
        <f t="shared" si="112"/>
        <v>3</v>
      </c>
      <c r="O2264" s="70">
        <f t="shared" si="113"/>
        <v>4</v>
      </c>
      <c r="P2264" s="135" t="str">
        <f t="shared" si="114"/>
        <v>Gastos_com_Pessoal</v>
      </c>
    </row>
    <row r="2265" spans="1:16" ht="24" x14ac:dyDescent="0.2">
      <c r="A2265" s="363">
        <v>2262</v>
      </c>
      <c r="B2265" s="348">
        <v>45009</v>
      </c>
      <c r="C2265" s="623">
        <v>44986</v>
      </c>
      <c r="D2265" s="350" t="s">
        <v>107</v>
      </c>
      <c r="E2265" s="350" t="s">
        <v>358</v>
      </c>
      <c r="F2265" s="351">
        <v>50.43</v>
      </c>
      <c r="G2265" s="350" t="s">
        <v>806</v>
      </c>
      <c r="H2265" s="350" t="s">
        <v>131</v>
      </c>
      <c r="I2265" s="352" t="s">
        <v>1565</v>
      </c>
      <c r="J2265" s="353" t="s">
        <v>559</v>
      </c>
      <c r="K2265" s="354" t="s">
        <v>420</v>
      </c>
      <c r="L2265" s="353">
        <v>11101</v>
      </c>
      <c r="M2265" s="379">
        <v>45008</v>
      </c>
      <c r="N2265" s="70">
        <f t="shared" si="112"/>
        <v>3</v>
      </c>
      <c r="O2265" s="70">
        <f t="shared" si="113"/>
        <v>3</v>
      </c>
      <c r="P2265" s="135" t="str">
        <f t="shared" si="114"/>
        <v>Gastos_Gerais</v>
      </c>
    </row>
    <row r="2266" spans="1:16" ht="24" x14ac:dyDescent="0.2">
      <c r="A2266" s="363">
        <v>2263</v>
      </c>
      <c r="B2266" s="348">
        <v>45009</v>
      </c>
      <c r="C2266" s="623">
        <v>44986</v>
      </c>
      <c r="D2266" s="350" t="s">
        <v>107</v>
      </c>
      <c r="E2266" s="350" t="s">
        <v>296</v>
      </c>
      <c r="F2266" s="351">
        <v>300</v>
      </c>
      <c r="G2266" s="350" t="s">
        <v>2782</v>
      </c>
      <c r="H2266" s="350" t="s">
        <v>125</v>
      </c>
      <c r="I2266" s="352" t="s">
        <v>2783</v>
      </c>
      <c r="J2266" s="353" t="s">
        <v>559</v>
      </c>
      <c r="K2266" s="354" t="s">
        <v>420</v>
      </c>
      <c r="L2266" s="353">
        <v>5668</v>
      </c>
      <c r="M2266" s="379">
        <v>45008</v>
      </c>
      <c r="N2266" s="70">
        <f t="shared" si="112"/>
        <v>3</v>
      </c>
      <c r="O2266" s="70">
        <f t="shared" si="113"/>
        <v>3</v>
      </c>
      <c r="P2266" s="135" t="str">
        <f t="shared" si="114"/>
        <v>Gastos_Gerais</v>
      </c>
    </row>
    <row r="2267" spans="1:16" ht="36" x14ac:dyDescent="0.2">
      <c r="A2267" s="363">
        <v>2264</v>
      </c>
      <c r="B2267" s="348">
        <v>45009</v>
      </c>
      <c r="C2267" s="623">
        <v>44986</v>
      </c>
      <c r="D2267" s="350" t="s">
        <v>107</v>
      </c>
      <c r="E2267" s="350" t="s">
        <v>370</v>
      </c>
      <c r="F2267" s="351">
        <v>315</v>
      </c>
      <c r="G2267" s="350" t="s">
        <v>2784</v>
      </c>
      <c r="H2267" s="350" t="s">
        <v>122</v>
      </c>
      <c r="I2267" s="352" t="s">
        <v>2785</v>
      </c>
      <c r="J2267" s="353" t="s">
        <v>559</v>
      </c>
      <c r="K2267" s="354" t="s">
        <v>420</v>
      </c>
      <c r="L2267" s="353">
        <v>18525</v>
      </c>
      <c r="M2267" s="379">
        <v>45009</v>
      </c>
      <c r="N2267" s="70">
        <f t="shared" si="112"/>
        <v>3</v>
      </c>
      <c r="O2267" s="70">
        <f t="shared" si="113"/>
        <v>3</v>
      </c>
      <c r="P2267" s="135" t="str">
        <f t="shared" si="114"/>
        <v>Gastos_Gerais</v>
      </c>
    </row>
    <row r="2268" spans="1:16" ht="24" x14ac:dyDescent="0.2">
      <c r="A2268" s="363">
        <v>2265</v>
      </c>
      <c r="B2268" s="348">
        <v>45009</v>
      </c>
      <c r="C2268" s="623">
        <v>44986</v>
      </c>
      <c r="D2268" s="350" t="s">
        <v>107</v>
      </c>
      <c r="E2268" s="350" t="s">
        <v>358</v>
      </c>
      <c r="F2268" s="351">
        <v>34.9</v>
      </c>
      <c r="G2268" s="350" t="s">
        <v>806</v>
      </c>
      <c r="H2268" s="350" t="s">
        <v>127</v>
      </c>
      <c r="I2268" s="352" t="s">
        <v>807</v>
      </c>
      <c r="J2268" s="353" t="s">
        <v>559</v>
      </c>
      <c r="K2268" s="354" t="s">
        <v>420</v>
      </c>
      <c r="L2268" s="353">
        <v>926</v>
      </c>
      <c r="M2268" s="379">
        <v>45007</v>
      </c>
      <c r="N2268" s="70">
        <f t="shared" si="112"/>
        <v>3</v>
      </c>
      <c r="O2268" s="70">
        <f t="shared" si="113"/>
        <v>3</v>
      </c>
      <c r="P2268" s="135" t="str">
        <f t="shared" si="114"/>
        <v>Gastos_Gerais</v>
      </c>
    </row>
    <row r="2269" spans="1:16" ht="24" x14ac:dyDescent="0.2">
      <c r="A2269" s="363">
        <v>2266</v>
      </c>
      <c r="B2269" s="348">
        <v>45009</v>
      </c>
      <c r="C2269" s="623">
        <v>44986</v>
      </c>
      <c r="D2269" s="350" t="s">
        <v>107</v>
      </c>
      <c r="E2269" s="350" t="s">
        <v>358</v>
      </c>
      <c r="F2269" s="351">
        <v>5</v>
      </c>
      <c r="G2269" s="350" t="s">
        <v>806</v>
      </c>
      <c r="H2269" s="350" t="s">
        <v>127</v>
      </c>
      <c r="I2269" s="352" t="s">
        <v>807</v>
      </c>
      <c r="J2269" s="353" t="s">
        <v>559</v>
      </c>
      <c r="K2269" s="354" t="s">
        <v>420</v>
      </c>
      <c r="L2269" s="353">
        <v>925</v>
      </c>
      <c r="M2269" s="379">
        <v>45007</v>
      </c>
      <c r="N2269" s="70">
        <f t="shared" si="112"/>
        <v>3</v>
      </c>
      <c r="O2269" s="70">
        <f t="shared" si="113"/>
        <v>3</v>
      </c>
      <c r="P2269" s="135" t="str">
        <f t="shared" si="114"/>
        <v>Gastos_Gerais</v>
      </c>
    </row>
    <row r="2270" spans="1:16" ht="36" x14ac:dyDescent="0.2">
      <c r="A2270" s="363">
        <v>2267</v>
      </c>
      <c r="B2270" s="348">
        <v>45009</v>
      </c>
      <c r="C2270" s="623">
        <v>44986</v>
      </c>
      <c r="D2270" s="350" t="s">
        <v>107</v>
      </c>
      <c r="E2270" s="350" t="s">
        <v>254</v>
      </c>
      <c r="F2270" s="351">
        <v>707.4</v>
      </c>
      <c r="G2270" s="350" t="s">
        <v>2786</v>
      </c>
      <c r="H2270" s="350" t="s">
        <v>121</v>
      </c>
      <c r="I2270" s="352" t="s">
        <v>1403</v>
      </c>
      <c r="J2270" s="353" t="s">
        <v>559</v>
      </c>
      <c r="K2270" s="354" t="s">
        <v>420</v>
      </c>
      <c r="L2270" s="353">
        <v>1114</v>
      </c>
      <c r="M2270" s="379">
        <v>45008</v>
      </c>
      <c r="N2270" s="70">
        <f t="shared" si="112"/>
        <v>3</v>
      </c>
      <c r="O2270" s="70">
        <f t="shared" si="113"/>
        <v>3</v>
      </c>
      <c r="P2270" s="135" t="str">
        <f t="shared" si="114"/>
        <v>Gastos_Gerais</v>
      </c>
    </row>
    <row r="2271" spans="1:16" ht="25.5" x14ac:dyDescent="0.2">
      <c r="A2271" s="363">
        <v>2268</v>
      </c>
      <c r="B2271" s="348">
        <v>45009</v>
      </c>
      <c r="C2271" s="623">
        <v>45017</v>
      </c>
      <c r="D2271" s="350" t="s">
        <v>96</v>
      </c>
      <c r="E2271" s="350" t="s">
        <v>196</v>
      </c>
      <c r="F2271" s="351">
        <v>1931.4</v>
      </c>
      <c r="G2271" s="350" t="s">
        <v>2787</v>
      </c>
      <c r="H2271" s="350" t="s">
        <v>124</v>
      </c>
      <c r="I2271" s="352" t="s">
        <v>738</v>
      </c>
      <c r="J2271" s="353" t="s">
        <v>559</v>
      </c>
      <c r="K2271" s="354" t="s">
        <v>555</v>
      </c>
      <c r="L2271" s="353" t="s">
        <v>2788</v>
      </c>
      <c r="M2271" s="379">
        <v>45009</v>
      </c>
      <c r="N2271" s="70">
        <f t="shared" si="112"/>
        <v>3</v>
      </c>
      <c r="O2271" s="70">
        <f t="shared" si="113"/>
        <v>4</v>
      </c>
      <c r="P2271" s="135" t="str">
        <f t="shared" si="114"/>
        <v>Gastos_com_Pessoal</v>
      </c>
    </row>
    <row r="2272" spans="1:16" ht="36" x14ac:dyDescent="0.2">
      <c r="A2272" s="363">
        <v>2269</v>
      </c>
      <c r="B2272" s="348">
        <v>45009</v>
      </c>
      <c r="C2272" s="623">
        <v>45017</v>
      </c>
      <c r="D2272" s="350" t="s">
        <v>96</v>
      </c>
      <c r="E2272" s="350" t="s">
        <v>196</v>
      </c>
      <c r="F2272" s="351">
        <v>1734</v>
      </c>
      <c r="G2272" s="350" t="s">
        <v>2789</v>
      </c>
      <c r="H2272" s="350" t="s">
        <v>124</v>
      </c>
      <c r="I2272" s="352" t="s">
        <v>2790</v>
      </c>
      <c r="J2272" s="353" t="s">
        <v>559</v>
      </c>
      <c r="K2272" s="354" t="s">
        <v>420</v>
      </c>
      <c r="L2272" s="353">
        <v>199966</v>
      </c>
      <c r="M2272" s="379">
        <v>45012</v>
      </c>
      <c r="N2272" s="70">
        <f t="shared" si="112"/>
        <v>3</v>
      </c>
      <c r="O2272" s="70">
        <f t="shared" si="113"/>
        <v>4</v>
      </c>
      <c r="P2272" s="135" t="str">
        <f t="shared" si="114"/>
        <v>Gastos_com_Pessoal</v>
      </c>
    </row>
    <row r="2273" spans="1:16" ht="25.5" x14ac:dyDescent="0.2">
      <c r="A2273" s="363">
        <v>2270</v>
      </c>
      <c r="B2273" s="348">
        <v>45009</v>
      </c>
      <c r="C2273" s="623">
        <v>45017</v>
      </c>
      <c r="D2273" s="350" t="s">
        <v>96</v>
      </c>
      <c r="E2273" s="350" t="s">
        <v>196</v>
      </c>
      <c r="F2273" s="351">
        <v>501</v>
      </c>
      <c r="G2273" s="350" t="s">
        <v>2791</v>
      </c>
      <c r="H2273" s="350" t="s">
        <v>131</v>
      </c>
      <c r="I2273" s="352" t="s">
        <v>1209</v>
      </c>
      <c r="J2273" s="353" t="s">
        <v>559</v>
      </c>
      <c r="K2273" s="354" t="s">
        <v>420</v>
      </c>
      <c r="L2273" s="353">
        <v>66221</v>
      </c>
      <c r="M2273" s="379">
        <v>45012</v>
      </c>
      <c r="N2273" s="70">
        <f t="shared" si="112"/>
        <v>3</v>
      </c>
      <c r="O2273" s="70">
        <f t="shared" si="113"/>
        <v>4</v>
      </c>
      <c r="P2273" s="135" t="str">
        <f t="shared" si="114"/>
        <v>Gastos_com_Pessoal</v>
      </c>
    </row>
    <row r="2274" spans="1:16" x14ac:dyDescent="0.2">
      <c r="A2274" s="363">
        <v>2271</v>
      </c>
      <c r="B2274" s="348">
        <v>45009</v>
      </c>
      <c r="C2274" s="623">
        <v>44958</v>
      </c>
      <c r="D2274" s="350" t="s">
        <v>107</v>
      </c>
      <c r="E2274" s="350" t="s">
        <v>222</v>
      </c>
      <c r="F2274" s="351">
        <v>803.29</v>
      </c>
      <c r="G2274" s="350" t="s">
        <v>1225</v>
      </c>
      <c r="H2274" s="350" t="s">
        <v>124</v>
      </c>
      <c r="I2274" s="352" t="s">
        <v>1226</v>
      </c>
      <c r="J2274" s="353" t="s">
        <v>554</v>
      </c>
      <c r="K2274" s="354" t="s">
        <v>554</v>
      </c>
      <c r="L2274" s="353">
        <v>30922582</v>
      </c>
      <c r="M2274" s="379">
        <v>45009</v>
      </c>
      <c r="N2274" s="70">
        <f t="shared" si="112"/>
        <v>3</v>
      </c>
      <c r="O2274" s="70">
        <f t="shared" si="113"/>
        <v>2</v>
      </c>
      <c r="P2274" s="135" t="str">
        <f t="shared" si="114"/>
        <v>Gastos_Gerais</v>
      </c>
    </row>
    <row r="2275" spans="1:16" ht="25.5" x14ac:dyDescent="0.2">
      <c r="A2275" s="363">
        <v>2272</v>
      </c>
      <c r="B2275" s="348">
        <v>45009</v>
      </c>
      <c r="C2275" s="623">
        <v>45017</v>
      </c>
      <c r="D2275" s="350" t="s">
        <v>96</v>
      </c>
      <c r="E2275" s="350" t="s">
        <v>196</v>
      </c>
      <c r="F2275" s="351">
        <v>2140.8000000000002</v>
      </c>
      <c r="G2275" s="350" t="s">
        <v>2792</v>
      </c>
      <c r="H2275" s="350" t="s">
        <v>121</v>
      </c>
      <c r="I2275" s="352" t="s">
        <v>1223</v>
      </c>
      <c r="J2275" s="353" t="s">
        <v>554</v>
      </c>
      <c r="K2275" s="354" t="s">
        <v>554</v>
      </c>
      <c r="L2275" s="353">
        <v>100106085</v>
      </c>
      <c r="M2275" s="379">
        <v>45009</v>
      </c>
      <c r="N2275" s="70">
        <f t="shared" si="112"/>
        <v>3</v>
      </c>
      <c r="O2275" s="70">
        <f t="shared" si="113"/>
        <v>4</v>
      </c>
      <c r="P2275" s="135" t="str">
        <f t="shared" si="114"/>
        <v>Gastos_com_Pessoal</v>
      </c>
    </row>
    <row r="2276" spans="1:16" x14ac:dyDescent="0.2">
      <c r="A2276" s="363">
        <v>2273</v>
      </c>
      <c r="B2276" s="348">
        <v>45009</v>
      </c>
      <c r="C2276" s="623">
        <v>44958</v>
      </c>
      <c r="D2276" s="350" t="s">
        <v>107</v>
      </c>
      <c r="E2276" s="350" t="s">
        <v>222</v>
      </c>
      <c r="F2276" s="351">
        <v>4550.03</v>
      </c>
      <c r="G2276" s="350" t="s">
        <v>1225</v>
      </c>
      <c r="H2276" s="350" t="s">
        <v>121</v>
      </c>
      <c r="I2276" s="352" t="s">
        <v>1226</v>
      </c>
      <c r="J2276" s="353" t="s">
        <v>554</v>
      </c>
      <c r="K2276" s="354" t="s">
        <v>554</v>
      </c>
      <c r="L2276" s="353">
        <v>31085570</v>
      </c>
      <c r="M2276" s="379">
        <v>45009</v>
      </c>
      <c r="N2276" s="70">
        <f t="shared" si="112"/>
        <v>3</v>
      </c>
      <c r="O2276" s="70">
        <f t="shared" si="113"/>
        <v>2</v>
      </c>
      <c r="P2276" s="135" t="str">
        <f t="shared" si="114"/>
        <v>Gastos_Gerais</v>
      </c>
    </row>
    <row r="2277" spans="1:16" x14ac:dyDescent="0.2">
      <c r="A2277" s="363">
        <v>2274</v>
      </c>
      <c r="B2277" s="348">
        <v>45009</v>
      </c>
      <c r="C2277" s="623">
        <v>44958</v>
      </c>
      <c r="D2277" s="350" t="s">
        <v>107</v>
      </c>
      <c r="E2277" s="350" t="s">
        <v>222</v>
      </c>
      <c r="F2277" s="351">
        <v>2862.75</v>
      </c>
      <c r="G2277" s="350" t="s">
        <v>1225</v>
      </c>
      <c r="H2277" s="350" t="s">
        <v>132</v>
      </c>
      <c r="I2277" s="352" t="s">
        <v>1226</v>
      </c>
      <c r="J2277" s="353" t="s">
        <v>554</v>
      </c>
      <c r="K2277" s="354" t="s">
        <v>554</v>
      </c>
      <c r="L2277" s="353">
        <v>31093553</v>
      </c>
      <c r="M2277" s="379">
        <v>45009</v>
      </c>
      <c r="N2277" s="70">
        <f t="shared" si="112"/>
        <v>3</v>
      </c>
      <c r="O2277" s="70">
        <f t="shared" si="113"/>
        <v>2</v>
      </c>
      <c r="P2277" s="135" t="str">
        <f t="shared" si="114"/>
        <v>Gastos_Gerais</v>
      </c>
    </row>
    <row r="2278" spans="1:16" x14ac:dyDescent="0.2">
      <c r="A2278" s="363">
        <v>2275</v>
      </c>
      <c r="B2278" s="348">
        <v>45009</v>
      </c>
      <c r="C2278" s="623">
        <v>44986</v>
      </c>
      <c r="D2278" s="350" t="s">
        <v>107</v>
      </c>
      <c r="E2278" s="350" t="s">
        <v>294</v>
      </c>
      <c r="F2278" s="351">
        <v>57105.43</v>
      </c>
      <c r="G2278" s="350" t="s">
        <v>678</v>
      </c>
      <c r="H2278" s="350" t="s">
        <v>123</v>
      </c>
      <c r="I2278" s="380" t="s">
        <v>679</v>
      </c>
      <c r="J2278" s="353" t="s">
        <v>554</v>
      </c>
      <c r="K2278" s="354" t="s">
        <v>420</v>
      </c>
      <c r="L2278" s="353">
        <v>240</v>
      </c>
      <c r="M2278" s="379">
        <v>45008</v>
      </c>
      <c r="N2278" s="70">
        <f t="shared" si="112"/>
        <v>3</v>
      </c>
      <c r="O2278" s="70">
        <f t="shared" si="113"/>
        <v>3</v>
      </c>
      <c r="P2278" s="135" t="str">
        <f t="shared" si="114"/>
        <v>Gastos_Gerais</v>
      </c>
    </row>
    <row r="2279" spans="1:16" x14ac:dyDescent="0.2">
      <c r="A2279" s="363">
        <v>2276</v>
      </c>
      <c r="B2279" s="348">
        <v>45009</v>
      </c>
      <c r="C2279" s="623">
        <v>44958</v>
      </c>
      <c r="D2279" s="350" t="s">
        <v>107</v>
      </c>
      <c r="E2279" s="350" t="s">
        <v>222</v>
      </c>
      <c r="F2279" s="351">
        <v>2851.97</v>
      </c>
      <c r="G2279" s="350" t="s">
        <v>1225</v>
      </c>
      <c r="H2279" s="350" t="s">
        <v>122</v>
      </c>
      <c r="I2279" s="352" t="s">
        <v>1226</v>
      </c>
      <c r="J2279" s="353" t="s">
        <v>554</v>
      </c>
      <c r="K2279" s="354" t="s">
        <v>554</v>
      </c>
      <c r="L2279" s="353">
        <v>31093553</v>
      </c>
      <c r="M2279" s="379">
        <v>45009</v>
      </c>
      <c r="N2279" s="70">
        <f t="shared" si="112"/>
        <v>3</v>
      </c>
      <c r="O2279" s="70">
        <f t="shared" si="113"/>
        <v>2</v>
      </c>
      <c r="P2279" s="135" t="str">
        <f t="shared" si="114"/>
        <v>Gastos_Gerais</v>
      </c>
    </row>
    <row r="2280" spans="1:16" ht="25.5" x14ac:dyDescent="0.2">
      <c r="A2280" s="363">
        <v>2277</v>
      </c>
      <c r="B2280" s="348">
        <v>45009</v>
      </c>
      <c r="C2280" s="623">
        <v>44986</v>
      </c>
      <c r="D2280" s="350" t="s">
        <v>96</v>
      </c>
      <c r="E2280" s="350" t="s">
        <v>179</v>
      </c>
      <c r="F2280" s="351">
        <v>432.08</v>
      </c>
      <c r="G2280" s="350" t="s">
        <v>595</v>
      </c>
      <c r="H2280" s="350" t="s">
        <v>130</v>
      </c>
      <c r="I2280" s="352" t="s">
        <v>2793</v>
      </c>
      <c r="J2280" s="353" t="s">
        <v>577</v>
      </c>
      <c r="K2280" s="354" t="s">
        <v>747</v>
      </c>
      <c r="L2280" s="353" t="s">
        <v>515</v>
      </c>
      <c r="M2280" s="379">
        <v>45009</v>
      </c>
      <c r="N2280" s="70">
        <f t="shared" si="112"/>
        <v>3</v>
      </c>
      <c r="O2280" s="70">
        <f t="shared" si="113"/>
        <v>3</v>
      </c>
      <c r="P2280" s="135" t="str">
        <f t="shared" si="114"/>
        <v>Gastos_com_Pessoal</v>
      </c>
    </row>
    <row r="2281" spans="1:16" ht="25.5" x14ac:dyDescent="0.2">
      <c r="A2281" s="363">
        <v>2278</v>
      </c>
      <c r="B2281" s="348">
        <v>45009</v>
      </c>
      <c r="C2281" s="623">
        <v>44986</v>
      </c>
      <c r="D2281" s="350" t="s">
        <v>96</v>
      </c>
      <c r="E2281" s="350" t="s">
        <v>181</v>
      </c>
      <c r="F2281" s="351">
        <v>432.08</v>
      </c>
      <c r="G2281" s="350" t="s">
        <v>597</v>
      </c>
      <c r="H2281" s="350" t="s">
        <v>130</v>
      </c>
      <c r="I2281" s="352" t="s">
        <v>2793</v>
      </c>
      <c r="J2281" s="353" t="s">
        <v>577</v>
      </c>
      <c r="K2281" s="354" t="s">
        <v>747</v>
      </c>
      <c r="L2281" s="353" t="s">
        <v>515</v>
      </c>
      <c r="M2281" s="379">
        <v>45009</v>
      </c>
      <c r="N2281" s="70">
        <f t="shared" si="112"/>
        <v>3</v>
      </c>
      <c r="O2281" s="70">
        <f t="shared" si="113"/>
        <v>3</v>
      </c>
      <c r="P2281" s="135" t="str">
        <f t="shared" si="114"/>
        <v>Gastos_com_Pessoal</v>
      </c>
    </row>
    <row r="2282" spans="1:16" ht="25.5" x14ac:dyDescent="0.2">
      <c r="A2282" s="363">
        <v>2279</v>
      </c>
      <c r="B2282" s="348">
        <v>45009</v>
      </c>
      <c r="C2282" s="623">
        <v>44986</v>
      </c>
      <c r="D2282" s="350" t="s">
        <v>96</v>
      </c>
      <c r="E2282" s="350" t="s">
        <v>183</v>
      </c>
      <c r="F2282" s="351">
        <v>144.03</v>
      </c>
      <c r="G2282" s="350" t="s">
        <v>598</v>
      </c>
      <c r="H2282" s="350" t="s">
        <v>130</v>
      </c>
      <c r="I2282" s="352" t="s">
        <v>2793</v>
      </c>
      <c r="J2282" s="353" t="s">
        <v>577</v>
      </c>
      <c r="K2282" s="354" t="s">
        <v>747</v>
      </c>
      <c r="L2282" s="353" t="s">
        <v>515</v>
      </c>
      <c r="M2282" s="379">
        <v>45009</v>
      </c>
      <c r="N2282" s="70">
        <f t="shared" si="112"/>
        <v>3</v>
      </c>
      <c r="O2282" s="70">
        <f t="shared" si="113"/>
        <v>3</v>
      </c>
      <c r="P2282" s="135" t="str">
        <f t="shared" si="114"/>
        <v>Gastos_com_Pessoal</v>
      </c>
    </row>
    <row r="2283" spans="1:16" ht="36" x14ac:dyDescent="0.2">
      <c r="A2283" s="363">
        <v>2280</v>
      </c>
      <c r="B2283" s="348">
        <v>45009</v>
      </c>
      <c r="C2283" s="623">
        <v>44986</v>
      </c>
      <c r="D2283" s="350" t="s">
        <v>96</v>
      </c>
      <c r="E2283" s="350" t="s">
        <v>185</v>
      </c>
      <c r="F2283" s="351">
        <v>1065.71</v>
      </c>
      <c r="G2283" s="350" t="s">
        <v>599</v>
      </c>
      <c r="H2283" s="350" t="s">
        <v>130</v>
      </c>
      <c r="I2283" s="352" t="s">
        <v>2793</v>
      </c>
      <c r="J2283" s="353" t="s">
        <v>577</v>
      </c>
      <c r="K2283" s="354" t="s">
        <v>747</v>
      </c>
      <c r="L2283" s="353" t="s">
        <v>515</v>
      </c>
      <c r="M2283" s="379">
        <v>45009</v>
      </c>
      <c r="N2283" s="70">
        <f t="shared" si="112"/>
        <v>3</v>
      </c>
      <c r="O2283" s="70">
        <f t="shared" si="113"/>
        <v>3</v>
      </c>
      <c r="P2283" s="135" t="str">
        <f t="shared" si="114"/>
        <v>Gastos_com_Pessoal</v>
      </c>
    </row>
    <row r="2284" spans="1:16" ht="24" x14ac:dyDescent="0.2">
      <c r="A2284" s="363">
        <v>2281</v>
      </c>
      <c r="B2284" s="348">
        <v>45009</v>
      </c>
      <c r="C2284" s="623">
        <v>44986</v>
      </c>
      <c r="D2284" s="350" t="s">
        <v>107</v>
      </c>
      <c r="E2284" s="350" t="s">
        <v>334</v>
      </c>
      <c r="F2284" s="351">
        <v>120</v>
      </c>
      <c r="G2284" s="350" t="s">
        <v>2794</v>
      </c>
      <c r="H2284" s="350" t="s">
        <v>122</v>
      </c>
      <c r="I2284" s="352" t="s">
        <v>2387</v>
      </c>
      <c r="J2284" s="353" t="s">
        <v>577</v>
      </c>
      <c r="K2284" s="354" t="s">
        <v>578</v>
      </c>
      <c r="L2284" s="353">
        <v>568115147</v>
      </c>
      <c r="M2284" s="379">
        <v>45009</v>
      </c>
      <c r="N2284" s="70">
        <f t="shared" si="112"/>
        <v>3</v>
      </c>
      <c r="O2284" s="70">
        <f t="shared" si="113"/>
        <v>3</v>
      </c>
      <c r="P2284" s="135" t="str">
        <f t="shared" si="114"/>
        <v>Gastos_Gerais</v>
      </c>
    </row>
    <row r="2285" spans="1:16" ht="36" x14ac:dyDescent="0.2">
      <c r="A2285" s="363">
        <v>2282</v>
      </c>
      <c r="B2285" s="348">
        <v>45009</v>
      </c>
      <c r="C2285" s="623">
        <v>44986</v>
      </c>
      <c r="D2285" s="350" t="s">
        <v>107</v>
      </c>
      <c r="E2285" s="350" t="s">
        <v>334</v>
      </c>
      <c r="F2285" s="351">
        <v>120</v>
      </c>
      <c r="G2285" s="350" t="s">
        <v>2795</v>
      </c>
      <c r="H2285" s="350" t="s">
        <v>132</v>
      </c>
      <c r="I2285" s="352" t="s">
        <v>2796</v>
      </c>
      <c r="J2285" s="353" t="s">
        <v>577</v>
      </c>
      <c r="K2285" s="354" t="s">
        <v>578</v>
      </c>
      <c r="L2285" s="353">
        <v>568115147</v>
      </c>
      <c r="M2285" s="379">
        <v>45009</v>
      </c>
      <c r="N2285" s="70">
        <f t="shared" si="112"/>
        <v>3</v>
      </c>
      <c r="O2285" s="70">
        <f t="shared" si="113"/>
        <v>3</v>
      </c>
      <c r="P2285" s="135" t="str">
        <f t="shared" si="114"/>
        <v>Gastos_Gerais</v>
      </c>
    </row>
    <row r="2286" spans="1:16" ht="24" x14ac:dyDescent="0.2">
      <c r="A2286" s="363">
        <v>2283</v>
      </c>
      <c r="B2286" s="348">
        <v>45009</v>
      </c>
      <c r="C2286" s="623">
        <v>44986</v>
      </c>
      <c r="D2286" s="350" t="s">
        <v>107</v>
      </c>
      <c r="E2286" s="350" t="s">
        <v>334</v>
      </c>
      <c r="F2286" s="351">
        <v>120</v>
      </c>
      <c r="G2286" s="350" t="s">
        <v>2797</v>
      </c>
      <c r="H2286" s="350" t="s">
        <v>122</v>
      </c>
      <c r="I2286" s="352" t="s">
        <v>873</v>
      </c>
      <c r="J2286" s="353" t="s">
        <v>577</v>
      </c>
      <c r="K2286" s="354" t="s">
        <v>578</v>
      </c>
      <c r="L2286" s="353">
        <v>568115147</v>
      </c>
      <c r="M2286" s="379">
        <v>45009</v>
      </c>
      <c r="N2286" s="70">
        <f t="shared" si="64"/>
        <v>3</v>
      </c>
      <c r="O2286" s="70">
        <f t="shared" si="65"/>
        <v>3</v>
      </c>
      <c r="P2286" s="135" t="str">
        <f t="shared" si="66"/>
        <v>Gastos_Gerais</v>
      </c>
    </row>
    <row r="2287" spans="1:16" ht="24" x14ac:dyDescent="0.2">
      <c r="A2287" s="363">
        <v>2284</v>
      </c>
      <c r="B2287" s="348">
        <v>45009</v>
      </c>
      <c r="C2287" s="623">
        <v>44986</v>
      </c>
      <c r="D2287" s="350" t="s">
        <v>107</v>
      </c>
      <c r="E2287" s="350" t="s">
        <v>334</v>
      </c>
      <c r="F2287" s="351">
        <v>120</v>
      </c>
      <c r="G2287" s="350" t="s">
        <v>2798</v>
      </c>
      <c r="H2287" s="350" t="s">
        <v>122</v>
      </c>
      <c r="I2287" s="352" t="s">
        <v>2799</v>
      </c>
      <c r="J2287" s="353" t="s">
        <v>577</v>
      </c>
      <c r="K2287" s="354" t="s">
        <v>578</v>
      </c>
      <c r="L2287" s="353">
        <v>568115147</v>
      </c>
      <c r="M2287" s="379">
        <v>45009</v>
      </c>
      <c r="N2287" s="70">
        <f t="shared" si="64"/>
        <v>3</v>
      </c>
      <c r="O2287" s="70">
        <f t="shared" si="65"/>
        <v>3</v>
      </c>
      <c r="P2287" s="135" t="str">
        <f t="shared" si="66"/>
        <v>Gastos_Gerais</v>
      </c>
    </row>
    <row r="2288" spans="1:16" ht="24" x14ac:dyDescent="0.2">
      <c r="A2288" s="363">
        <v>2285</v>
      </c>
      <c r="B2288" s="348">
        <v>45009</v>
      </c>
      <c r="C2288" s="623">
        <v>44986</v>
      </c>
      <c r="D2288" s="350" t="s">
        <v>107</v>
      </c>
      <c r="E2288" s="350" t="s">
        <v>334</v>
      </c>
      <c r="F2288" s="351">
        <v>120</v>
      </c>
      <c r="G2288" s="350" t="s">
        <v>2800</v>
      </c>
      <c r="H2288" s="350" t="s">
        <v>128</v>
      </c>
      <c r="I2288" s="352" t="s">
        <v>2801</v>
      </c>
      <c r="J2288" s="353" t="s">
        <v>577</v>
      </c>
      <c r="K2288" s="354" t="s">
        <v>578</v>
      </c>
      <c r="L2288" s="353">
        <v>568115147</v>
      </c>
      <c r="M2288" s="379">
        <v>45009</v>
      </c>
      <c r="N2288" s="70">
        <f t="shared" si="64"/>
        <v>3</v>
      </c>
      <c r="O2288" s="70">
        <f t="shared" si="65"/>
        <v>3</v>
      </c>
      <c r="P2288" s="135" t="str">
        <f t="shared" si="66"/>
        <v>Gastos_Gerais</v>
      </c>
    </row>
    <row r="2289" spans="1:16" ht="24" x14ac:dyDescent="0.2">
      <c r="A2289" s="363">
        <v>2286</v>
      </c>
      <c r="B2289" s="348">
        <v>45009</v>
      </c>
      <c r="C2289" s="623">
        <v>44986</v>
      </c>
      <c r="D2289" s="350" t="s">
        <v>107</v>
      </c>
      <c r="E2289" s="350" t="s">
        <v>334</v>
      </c>
      <c r="F2289" s="351">
        <v>300</v>
      </c>
      <c r="G2289" s="350" t="s">
        <v>2802</v>
      </c>
      <c r="H2289" s="350" t="s">
        <v>128</v>
      </c>
      <c r="I2289" s="352" t="s">
        <v>2803</v>
      </c>
      <c r="J2289" s="353" t="s">
        <v>577</v>
      </c>
      <c r="K2289" s="354" t="s">
        <v>578</v>
      </c>
      <c r="L2289" s="353">
        <v>568115147</v>
      </c>
      <c r="M2289" s="379">
        <v>45009</v>
      </c>
      <c r="N2289" s="70">
        <f t="shared" si="64"/>
        <v>3</v>
      </c>
      <c r="O2289" s="70">
        <f t="shared" si="65"/>
        <v>3</v>
      </c>
      <c r="P2289" s="135" t="str">
        <f t="shared" si="66"/>
        <v>Gastos_Gerais</v>
      </c>
    </row>
    <row r="2290" spans="1:16" ht="36" x14ac:dyDescent="0.2">
      <c r="A2290" s="363">
        <v>2287</v>
      </c>
      <c r="B2290" s="348">
        <v>45009</v>
      </c>
      <c r="C2290" s="623">
        <v>44986</v>
      </c>
      <c r="D2290" s="350" t="s">
        <v>107</v>
      </c>
      <c r="E2290" s="350" t="s">
        <v>334</v>
      </c>
      <c r="F2290" s="351">
        <v>60</v>
      </c>
      <c r="G2290" s="350" t="s">
        <v>2804</v>
      </c>
      <c r="H2290" s="350" t="s">
        <v>132</v>
      </c>
      <c r="I2290" s="352" t="s">
        <v>1872</v>
      </c>
      <c r="J2290" s="353" t="s">
        <v>577</v>
      </c>
      <c r="K2290" s="354" t="s">
        <v>578</v>
      </c>
      <c r="L2290" s="353">
        <v>568115147</v>
      </c>
      <c r="M2290" s="379">
        <v>45009</v>
      </c>
      <c r="N2290" s="70">
        <f t="shared" si="64"/>
        <v>3</v>
      </c>
      <c r="O2290" s="70">
        <f t="shared" si="65"/>
        <v>3</v>
      </c>
      <c r="P2290" s="135" t="str">
        <f t="shared" si="66"/>
        <v>Gastos_Gerais</v>
      </c>
    </row>
    <row r="2291" spans="1:16" ht="24" x14ac:dyDescent="0.2">
      <c r="A2291" s="363">
        <v>2288</v>
      </c>
      <c r="B2291" s="348">
        <v>45009</v>
      </c>
      <c r="C2291" s="623">
        <v>44986</v>
      </c>
      <c r="D2291" s="350" t="s">
        <v>107</v>
      </c>
      <c r="E2291" s="350" t="s">
        <v>334</v>
      </c>
      <c r="F2291" s="351">
        <v>120</v>
      </c>
      <c r="G2291" s="350" t="s">
        <v>2805</v>
      </c>
      <c r="H2291" s="350" t="s">
        <v>128</v>
      </c>
      <c r="I2291" s="352" t="s">
        <v>603</v>
      </c>
      <c r="J2291" s="353" t="s">
        <v>577</v>
      </c>
      <c r="K2291" s="354" t="s">
        <v>578</v>
      </c>
      <c r="L2291" s="353">
        <v>568115147</v>
      </c>
      <c r="M2291" s="379">
        <v>45009</v>
      </c>
      <c r="N2291" s="70">
        <f t="shared" si="64"/>
        <v>3</v>
      </c>
      <c r="O2291" s="70">
        <f t="shared" si="65"/>
        <v>3</v>
      </c>
      <c r="P2291" s="135" t="str">
        <f t="shared" si="66"/>
        <v>Gastos_Gerais</v>
      </c>
    </row>
    <row r="2292" spans="1:16" ht="24" x14ac:dyDescent="0.2">
      <c r="A2292" s="363">
        <v>2289</v>
      </c>
      <c r="B2292" s="348">
        <v>45009</v>
      </c>
      <c r="C2292" s="623">
        <v>44986</v>
      </c>
      <c r="D2292" s="350" t="s">
        <v>107</v>
      </c>
      <c r="E2292" s="350" t="s">
        <v>334</v>
      </c>
      <c r="F2292" s="351">
        <v>120</v>
      </c>
      <c r="G2292" s="350" t="s">
        <v>2806</v>
      </c>
      <c r="H2292" s="350" t="s">
        <v>122</v>
      </c>
      <c r="I2292" s="352" t="s">
        <v>2385</v>
      </c>
      <c r="J2292" s="353" t="s">
        <v>577</v>
      </c>
      <c r="K2292" s="354" t="s">
        <v>578</v>
      </c>
      <c r="L2292" s="353">
        <v>568115147</v>
      </c>
      <c r="M2292" s="379">
        <v>45009</v>
      </c>
      <c r="N2292" s="70">
        <f t="shared" si="64"/>
        <v>3</v>
      </c>
      <c r="O2292" s="70">
        <f t="shared" si="65"/>
        <v>3</v>
      </c>
      <c r="P2292" s="135" t="str">
        <f t="shared" si="66"/>
        <v>Gastos_Gerais</v>
      </c>
    </row>
    <row r="2293" spans="1:16" ht="36" x14ac:dyDescent="0.2">
      <c r="A2293" s="363">
        <v>2290</v>
      </c>
      <c r="B2293" s="348">
        <v>45009</v>
      </c>
      <c r="C2293" s="623">
        <v>44986</v>
      </c>
      <c r="D2293" s="350" t="s">
        <v>107</v>
      </c>
      <c r="E2293" s="350" t="s">
        <v>334</v>
      </c>
      <c r="F2293" s="351">
        <v>120</v>
      </c>
      <c r="G2293" s="350" t="s">
        <v>2807</v>
      </c>
      <c r="H2293" s="350" t="s">
        <v>132</v>
      </c>
      <c r="I2293" s="352" t="s">
        <v>2515</v>
      </c>
      <c r="J2293" s="353" t="s">
        <v>577</v>
      </c>
      <c r="K2293" s="354" t="s">
        <v>578</v>
      </c>
      <c r="L2293" s="353">
        <v>568115147</v>
      </c>
      <c r="M2293" s="379">
        <v>45009</v>
      </c>
      <c r="N2293" s="70">
        <f t="shared" si="64"/>
        <v>3</v>
      </c>
      <c r="O2293" s="70">
        <f t="shared" si="65"/>
        <v>3</v>
      </c>
      <c r="P2293" s="135" t="str">
        <f t="shared" si="66"/>
        <v>Gastos_Gerais</v>
      </c>
    </row>
    <row r="2294" spans="1:16" ht="24" x14ac:dyDescent="0.2">
      <c r="A2294" s="363">
        <v>2291</v>
      </c>
      <c r="B2294" s="348">
        <v>45009</v>
      </c>
      <c r="C2294" s="623">
        <v>44986</v>
      </c>
      <c r="D2294" s="350" t="s">
        <v>107</v>
      </c>
      <c r="E2294" s="350" t="s">
        <v>334</v>
      </c>
      <c r="F2294" s="351">
        <v>120</v>
      </c>
      <c r="G2294" s="350" t="s">
        <v>2808</v>
      </c>
      <c r="H2294" s="350" t="s">
        <v>132</v>
      </c>
      <c r="I2294" s="352" t="s">
        <v>2327</v>
      </c>
      <c r="J2294" s="353" t="s">
        <v>577</v>
      </c>
      <c r="K2294" s="354" t="s">
        <v>578</v>
      </c>
      <c r="L2294" s="353">
        <v>568115147</v>
      </c>
      <c r="M2294" s="379">
        <v>45009</v>
      </c>
      <c r="N2294" s="70">
        <f t="shared" si="64"/>
        <v>3</v>
      </c>
      <c r="O2294" s="70">
        <f t="shared" si="65"/>
        <v>3</v>
      </c>
      <c r="P2294" s="135" t="str">
        <f t="shared" si="66"/>
        <v>Gastos_Gerais</v>
      </c>
    </row>
    <row r="2295" spans="1:16" ht="24" x14ac:dyDescent="0.2">
      <c r="A2295" s="363">
        <v>2292</v>
      </c>
      <c r="B2295" s="348">
        <v>45009</v>
      </c>
      <c r="C2295" s="623">
        <v>44986</v>
      </c>
      <c r="D2295" s="350" t="s">
        <v>107</v>
      </c>
      <c r="E2295" s="350" t="s">
        <v>334</v>
      </c>
      <c r="F2295" s="351">
        <v>120</v>
      </c>
      <c r="G2295" s="350" t="s">
        <v>2809</v>
      </c>
      <c r="H2295" s="350" t="s">
        <v>127</v>
      </c>
      <c r="I2295" s="352" t="s">
        <v>2810</v>
      </c>
      <c r="J2295" s="353" t="s">
        <v>577</v>
      </c>
      <c r="K2295" s="354" t="s">
        <v>747</v>
      </c>
      <c r="L2295" s="353" t="s">
        <v>515</v>
      </c>
      <c r="M2295" s="379">
        <v>45009</v>
      </c>
      <c r="N2295" s="70">
        <f t="shared" si="64"/>
        <v>3</v>
      </c>
      <c r="O2295" s="70">
        <f t="shared" si="65"/>
        <v>3</v>
      </c>
      <c r="P2295" s="135" t="str">
        <f t="shared" si="66"/>
        <v>Gastos_Gerais</v>
      </c>
    </row>
    <row r="2296" spans="1:16" ht="24" x14ac:dyDescent="0.2">
      <c r="A2296" s="363">
        <v>2293</v>
      </c>
      <c r="B2296" s="348">
        <v>45009</v>
      </c>
      <c r="C2296" s="623">
        <v>44986</v>
      </c>
      <c r="D2296" s="350" t="s">
        <v>107</v>
      </c>
      <c r="E2296" s="350" t="s">
        <v>334</v>
      </c>
      <c r="F2296" s="351">
        <v>120</v>
      </c>
      <c r="G2296" s="350" t="s">
        <v>2811</v>
      </c>
      <c r="H2296" s="350" t="s">
        <v>123</v>
      </c>
      <c r="I2296" s="352" t="s">
        <v>1538</v>
      </c>
      <c r="J2296" s="353" t="s">
        <v>577</v>
      </c>
      <c r="K2296" s="354" t="s">
        <v>578</v>
      </c>
      <c r="L2296" s="353">
        <v>968149301</v>
      </c>
      <c r="M2296" s="379">
        <v>45009</v>
      </c>
      <c r="N2296" s="70">
        <f t="shared" si="64"/>
        <v>3</v>
      </c>
      <c r="O2296" s="70">
        <f t="shared" si="65"/>
        <v>3</v>
      </c>
      <c r="P2296" s="135" t="str">
        <f t="shared" si="66"/>
        <v>Gastos_Gerais</v>
      </c>
    </row>
    <row r="2297" spans="1:16" ht="24" x14ac:dyDescent="0.2">
      <c r="A2297" s="363">
        <v>2294</v>
      </c>
      <c r="B2297" s="348">
        <v>45009</v>
      </c>
      <c r="C2297" s="623">
        <v>44986</v>
      </c>
      <c r="D2297" s="350" t="s">
        <v>107</v>
      </c>
      <c r="E2297" s="350" t="s">
        <v>334</v>
      </c>
      <c r="F2297" s="351">
        <v>120</v>
      </c>
      <c r="G2297" s="350" t="s">
        <v>2812</v>
      </c>
      <c r="H2297" s="350" t="s">
        <v>123</v>
      </c>
      <c r="I2297" s="352" t="s">
        <v>2813</v>
      </c>
      <c r="J2297" s="353" t="s">
        <v>577</v>
      </c>
      <c r="K2297" s="354" t="s">
        <v>578</v>
      </c>
      <c r="L2297" s="353">
        <v>968149301</v>
      </c>
      <c r="M2297" s="379">
        <v>45009</v>
      </c>
      <c r="N2297" s="70">
        <f t="shared" si="64"/>
        <v>3</v>
      </c>
      <c r="O2297" s="70">
        <f t="shared" si="65"/>
        <v>3</v>
      </c>
      <c r="P2297" s="135" t="str">
        <f t="shared" si="66"/>
        <v>Gastos_Gerais</v>
      </c>
    </row>
    <row r="2298" spans="1:16" ht="25.5" x14ac:dyDescent="0.2">
      <c r="A2298" s="363">
        <v>2295</v>
      </c>
      <c r="B2298" s="355">
        <v>45009</v>
      </c>
      <c r="C2298" s="623">
        <v>44986</v>
      </c>
      <c r="D2298" s="350" t="s">
        <v>96</v>
      </c>
      <c r="E2298" s="350" t="s">
        <v>177</v>
      </c>
      <c r="F2298" s="351">
        <v>134.44999999999999</v>
      </c>
      <c r="G2298" s="352" t="s">
        <v>604</v>
      </c>
      <c r="H2298" s="350" t="s">
        <v>130</v>
      </c>
      <c r="I2298" s="352" t="s">
        <v>2793</v>
      </c>
      <c r="J2298" s="353" t="s">
        <v>672</v>
      </c>
      <c r="K2298" s="354" t="s">
        <v>606</v>
      </c>
      <c r="L2298" s="353" t="s">
        <v>2814</v>
      </c>
      <c r="M2298" s="379">
        <v>45009</v>
      </c>
      <c r="N2298" s="70">
        <f t="shared" si="64"/>
        <v>3</v>
      </c>
      <c r="O2298" s="70">
        <f t="shared" si="65"/>
        <v>3</v>
      </c>
      <c r="P2298" s="135" t="str">
        <f t="shared" si="66"/>
        <v>Gastos_com_Pessoal</v>
      </c>
    </row>
    <row r="2299" spans="1:16" ht="25.5" x14ac:dyDescent="0.2">
      <c r="A2299" s="363">
        <v>2296</v>
      </c>
      <c r="B2299" s="348">
        <v>45012</v>
      </c>
      <c r="C2299" s="623">
        <v>45017</v>
      </c>
      <c r="D2299" s="350" t="s">
        <v>96</v>
      </c>
      <c r="E2299" s="350" t="s">
        <v>196</v>
      </c>
      <c r="F2299" s="351">
        <v>38453.22</v>
      </c>
      <c r="G2299" s="350" t="s">
        <v>2815</v>
      </c>
      <c r="H2299" s="350" t="s">
        <v>119</v>
      </c>
      <c r="I2299" s="352" t="s">
        <v>745</v>
      </c>
      <c r="J2299" s="353" t="s">
        <v>554</v>
      </c>
      <c r="K2299" s="354" t="s">
        <v>1217</v>
      </c>
      <c r="L2299" s="353" t="s">
        <v>2816</v>
      </c>
      <c r="M2299" s="379">
        <v>45012</v>
      </c>
      <c r="N2299" s="70">
        <f t="shared" si="64"/>
        <v>3</v>
      </c>
      <c r="O2299" s="70">
        <f t="shared" si="65"/>
        <v>4</v>
      </c>
      <c r="P2299" s="135" t="str">
        <f t="shared" si="66"/>
        <v>Gastos_com_Pessoal</v>
      </c>
    </row>
    <row r="2300" spans="1:16" ht="25.5" x14ac:dyDescent="0.2">
      <c r="A2300" s="363">
        <v>2297</v>
      </c>
      <c r="B2300" s="348">
        <v>45012</v>
      </c>
      <c r="C2300" s="623">
        <v>45017</v>
      </c>
      <c r="D2300" s="350" t="s">
        <v>96</v>
      </c>
      <c r="E2300" s="350" t="s">
        <v>196</v>
      </c>
      <c r="F2300" s="351">
        <v>96.15</v>
      </c>
      <c r="G2300" s="350" t="s">
        <v>868</v>
      </c>
      <c r="H2300" s="350" t="s">
        <v>119</v>
      </c>
      <c r="I2300" s="352" t="s">
        <v>1214</v>
      </c>
      <c r="J2300" s="353" t="s">
        <v>554</v>
      </c>
      <c r="K2300" s="354" t="s">
        <v>420</v>
      </c>
      <c r="L2300" s="353">
        <v>152422</v>
      </c>
      <c r="M2300" s="379">
        <v>45013</v>
      </c>
      <c r="N2300" s="70">
        <f t="shared" si="64"/>
        <v>3</v>
      </c>
      <c r="O2300" s="70">
        <f t="shared" si="65"/>
        <v>4</v>
      </c>
      <c r="P2300" s="135" t="str">
        <f t="shared" si="66"/>
        <v>Gastos_com_Pessoal</v>
      </c>
    </row>
    <row r="2301" spans="1:16" ht="48" x14ac:dyDescent="0.2">
      <c r="A2301" s="363">
        <v>2298</v>
      </c>
      <c r="B2301" s="348">
        <v>45012</v>
      </c>
      <c r="C2301" s="623">
        <v>44986</v>
      </c>
      <c r="D2301" s="350" t="s">
        <v>96</v>
      </c>
      <c r="E2301" s="350" t="s">
        <v>187</v>
      </c>
      <c r="F2301" s="351">
        <v>2964.65</v>
      </c>
      <c r="G2301" s="350" t="s">
        <v>2817</v>
      </c>
      <c r="H2301" s="350" t="s">
        <v>119</v>
      </c>
      <c r="I2301" s="352" t="s">
        <v>489</v>
      </c>
      <c r="J2301" s="353" t="s">
        <v>554</v>
      </c>
      <c r="K2301" s="354" t="s">
        <v>420</v>
      </c>
      <c r="L2301" s="353">
        <v>2023562</v>
      </c>
      <c r="M2301" s="379">
        <v>44987</v>
      </c>
      <c r="N2301" s="70">
        <f t="shared" si="64"/>
        <v>3</v>
      </c>
      <c r="O2301" s="70">
        <f t="shared" si="65"/>
        <v>3</v>
      </c>
      <c r="P2301" s="135" t="str">
        <f t="shared" si="66"/>
        <v>Gastos_com_Pessoal</v>
      </c>
    </row>
    <row r="2302" spans="1:16" ht="48" x14ac:dyDescent="0.2">
      <c r="A2302" s="363">
        <v>2299</v>
      </c>
      <c r="B2302" s="348">
        <v>45012</v>
      </c>
      <c r="C2302" s="623">
        <v>44986</v>
      </c>
      <c r="D2302" s="350" t="s">
        <v>107</v>
      </c>
      <c r="E2302" s="350" t="s">
        <v>344</v>
      </c>
      <c r="F2302" s="351">
        <v>1771.1</v>
      </c>
      <c r="G2302" s="350" t="s">
        <v>2818</v>
      </c>
      <c r="H2302" s="350" t="s">
        <v>131</v>
      </c>
      <c r="I2302" s="352" t="s">
        <v>2819</v>
      </c>
      <c r="J2302" s="353" t="s">
        <v>554</v>
      </c>
      <c r="K2302" s="354" t="s">
        <v>420</v>
      </c>
      <c r="L2302" s="353">
        <v>3989</v>
      </c>
      <c r="M2302" s="379">
        <v>45005</v>
      </c>
      <c r="N2302" s="70">
        <f t="shared" si="64"/>
        <v>3</v>
      </c>
      <c r="O2302" s="70">
        <f t="shared" si="65"/>
        <v>3</v>
      </c>
      <c r="P2302" s="135" t="str">
        <f t="shared" si="66"/>
        <v>Gastos_Gerais</v>
      </c>
    </row>
    <row r="2303" spans="1:16" ht="24" x14ac:dyDescent="0.2">
      <c r="A2303" s="363">
        <v>2300</v>
      </c>
      <c r="B2303" s="348">
        <v>45012</v>
      </c>
      <c r="C2303" s="623">
        <v>44986</v>
      </c>
      <c r="D2303" s="350" t="s">
        <v>107</v>
      </c>
      <c r="E2303" s="350" t="s">
        <v>358</v>
      </c>
      <c r="F2303" s="351">
        <v>49.94</v>
      </c>
      <c r="G2303" s="350" t="s">
        <v>806</v>
      </c>
      <c r="H2303" s="350" t="s">
        <v>127</v>
      </c>
      <c r="I2303" s="352" t="s">
        <v>996</v>
      </c>
      <c r="J2303" s="353" t="s">
        <v>554</v>
      </c>
      <c r="K2303" s="354" t="s">
        <v>420</v>
      </c>
      <c r="L2303" s="353">
        <v>212577</v>
      </c>
      <c r="M2303" s="379">
        <v>45008</v>
      </c>
      <c r="N2303" s="70">
        <f t="shared" si="64"/>
        <v>3</v>
      </c>
      <c r="O2303" s="70">
        <f t="shared" si="65"/>
        <v>3</v>
      </c>
      <c r="P2303" s="135" t="str">
        <f t="shared" si="66"/>
        <v>Gastos_Gerais</v>
      </c>
    </row>
    <row r="2304" spans="1:16" ht="48" x14ac:dyDescent="0.2">
      <c r="A2304" s="363">
        <v>2301</v>
      </c>
      <c r="B2304" s="348">
        <v>45012</v>
      </c>
      <c r="C2304" s="623">
        <v>44986</v>
      </c>
      <c r="D2304" s="350" t="s">
        <v>96</v>
      </c>
      <c r="E2304" s="350" t="s">
        <v>187</v>
      </c>
      <c r="F2304" s="351">
        <v>4471.46</v>
      </c>
      <c r="G2304" s="350" t="s">
        <v>2820</v>
      </c>
      <c r="H2304" s="350" t="s">
        <v>119</v>
      </c>
      <c r="I2304" s="352" t="s">
        <v>489</v>
      </c>
      <c r="J2304" s="353" t="s">
        <v>554</v>
      </c>
      <c r="K2304" s="354" t="s">
        <v>420</v>
      </c>
      <c r="L2304" s="353">
        <v>2023561</v>
      </c>
      <c r="M2304" s="379">
        <v>44987</v>
      </c>
      <c r="N2304" s="70">
        <f t="shared" si="64"/>
        <v>3</v>
      </c>
      <c r="O2304" s="70">
        <f t="shared" si="65"/>
        <v>3</v>
      </c>
      <c r="P2304" s="135" t="str">
        <f t="shared" si="66"/>
        <v>Gastos_com_Pessoal</v>
      </c>
    </row>
    <row r="2305" spans="1:16" ht="24" x14ac:dyDescent="0.2">
      <c r="A2305" s="363">
        <v>2302</v>
      </c>
      <c r="B2305" s="348">
        <v>45012</v>
      </c>
      <c r="C2305" s="623">
        <v>44986</v>
      </c>
      <c r="D2305" s="350" t="s">
        <v>107</v>
      </c>
      <c r="E2305" s="350" t="s">
        <v>224</v>
      </c>
      <c r="F2305" s="351">
        <v>1327.22</v>
      </c>
      <c r="G2305" s="350" t="s">
        <v>1390</v>
      </c>
      <c r="H2305" s="350" t="s">
        <v>131</v>
      </c>
      <c r="I2305" s="352" t="s">
        <v>957</v>
      </c>
      <c r="J2305" s="353" t="s">
        <v>554</v>
      </c>
      <c r="K2305" s="354" t="s">
        <v>555</v>
      </c>
      <c r="L2305" s="353" t="s">
        <v>2821</v>
      </c>
      <c r="M2305" s="379">
        <v>45012</v>
      </c>
      <c r="N2305" s="70">
        <f t="shared" si="64"/>
        <v>3</v>
      </c>
      <c r="O2305" s="70">
        <f t="shared" si="65"/>
        <v>3</v>
      </c>
      <c r="P2305" s="135" t="str">
        <f t="shared" si="66"/>
        <v>Gastos_Gerais</v>
      </c>
    </row>
    <row r="2306" spans="1:16" ht="36" x14ac:dyDescent="0.2">
      <c r="A2306" s="363">
        <v>2303</v>
      </c>
      <c r="B2306" s="348">
        <v>45012</v>
      </c>
      <c r="C2306" s="623">
        <v>44986</v>
      </c>
      <c r="D2306" s="350" t="s">
        <v>109</v>
      </c>
      <c r="E2306" s="350" t="s">
        <v>377</v>
      </c>
      <c r="F2306" s="351">
        <v>479.99</v>
      </c>
      <c r="G2306" s="350" t="s">
        <v>2822</v>
      </c>
      <c r="H2306" s="350" t="s">
        <v>127</v>
      </c>
      <c r="I2306" s="352" t="s">
        <v>2747</v>
      </c>
      <c r="J2306" s="353" t="s">
        <v>554</v>
      </c>
      <c r="K2306" s="354" t="s">
        <v>420</v>
      </c>
      <c r="L2306" s="353">
        <v>513061</v>
      </c>
      <c r="M2306" s="379">
        <v>45008</v>
      </c>
      <c r="N2306" s="70">
        <f t="shared" si="64"/>
        <v>3</v>
      </c>
      <c r="O2306" s="70">
        <f t="shared" si="65"/>
        <v>3</v>
      </c>
      <c r="P2306" s="135" t="str">
        <f t="shared" si="66"/>
        <v>Aquisição_de_Bens_Permanentes</v>
      </c>
    </row>
    <row r="2307" spans="1:16" ht="24" x14ac:dyDescent="0.2">
      <c r="A2307" s="363">
        <v>2304</v>
      </c>
      <c r="B2307" s="348">
        <v>45012</v>
      </c>
      <c r="C2307" s="623">
        <v>44986</v>
      </c>
      <c r="D2307" s="350" t="s">
        <v>107</v>
      </c>
      <c r="E2307" s="350" t="s">
        <v>320</v>
      </c>
      <c r="F2307" s="351">
        <v>700</v>
      </c>
      <c r="G2307" s="350" t="s">
        <v>1510</v>
      </c>
      <c r="H2307" s="350" t="s">
        <v>123</v>
      </c>
      <c r="I2307" s="352" t="s">
        <v>658</v>
      </c>
      <c r="J2307" s="353" t="s">
        <v>554</v>
      </c>
      <c r="K2307" s="354" t="s">
        <v>420</v>
      </c>
      <c r="L2307" s="353">
        <v>2071102</v>
      </c>
      <c r="M2307" s="379">
        <v>45013</v>
      </c>
      <c r="N2307" s="70">
        <f t="shared" si="64"/>
        <v>3</v>
      </c>
      <c r="O2307" s="70">
        <f t="shared" si="65"/>
        <v>3</v>
      </c>
      <c r="P2307" s="135" t="str">
        <f t="shared" si="66"/>
        <v>Gastos_Gerais</v>
      </c>
    </row>
    <row r="2308" spans="1:16" ht="24" x14ac:dyDescent="0.2">
      <c r="A2308" s="363">
        <v>2305</v>
      </c>
      <c r="B2308" s="348">
        <v>45012</v>
      </c>
      <c r="C2308" s="623">
        <v>44986</v>
      </c>
      <c r="D2308" s="350" t="s">
        <v>107</v>
      </c>
      <c r="E2308" s="350" t="s">
        <v>310</v>
      </c>
      <c r="F2308" s="351">
        <v>212.84</v>
      </c>
      <c r="G2308" s="350" t="s">
        <v>2823</v>
      </c>
      <c r="H2308" s="350" t="s">
        <v>131</v>
      </c>
      <c r="I2308" s="352" t="s">
        <v>2824</v>
      </c>
      <c r="J2308" s="353" t="s">
        <v>554</v>
      </c>
      <c r="K2308" s="354" t="s">
        <v>420</v>
      </c>
      <c r="L2308" s="353">
        <v>1015</v>
      </c>
      <c r="M2308" s="379">
        <v>45012</v>
      </c>
      <c r="N2308" s="70">
        <f t="shared" si="64"/>
        <v>3</v>
      </c>
      <c r="O2308" s="70">
        <f t="shared" si="65"/>
        <v>3</v>
      </c>
      <c r="P2308" s="135" t="str">
        <f t="shared" si="66"/>
        <v>Gastos_Gerais</v>
      </c>
    </row>
    <row r="2309" spans="1:16" ht="24" x14ac:dyDescent="0.2">
      <c r="A2309" s="363">
        <v>2306</v>
      </c>
      <c r="B2309" s="348">
        <v>45012</v>
      </c>
      <c r="C2309" s="623">
        <v>44986</v>
      </c>
      <c r="D2309" s="350" t="s">
        <v>107</v>
      </c>
      <c r="E2309" s="350" t="s">
        <v>358</v>
      </c>
      <c r="F2309" s="351">
        <v>71.8</v>
      </c>
      <c r="G2309" s="350" t="s">
        <v>806</v>
      </c>
      <c r="H2309" s="350" t="s">
        <v>130</v>
      </c>
      <c r="I2309" s="352" t="s">
        <v>807</v>
      </c>
      <c r="J2309" s="353" t="s">
        <v>559</v>
      </c>
      <c r="K2309" s="354" t="s">
        <v>420</v>
      </c>
      <c r="L2309" s="353">
        <v>15</v>
      </c>
      <c r="M2309" s="379">
        <v>45008</v>
      </c>
      <c r="N2309" s="70">
        <f t="shared" si="64"/>
        <v>3</v>
      </c>
      <c r="O2309" s="70">
        <f t="shared" si="65"/>
        <v>3</v>
      </c>
      <c r="P2309" s="135" t="str">
        <f t="shared" si="66"/>
        <v>Gastos_Gerais</v>
      </c>
    </row>
    <row r="2310" spans="1:16" x14ac:dyDescent="0.2">
      <c r="A2310" s="363">
        <v>2307</v>
      </c>
      <c r="B2310" s="348">
        <v>45012</v>
      </c>
      <c r="C2310" s="623">
        <v>44986</v>
      </c>
      <c r="D2310" s="350" t="s">
        <v>107</v>
      </c>
      <c r="E2310" s="350" t="s">
        <v>356</v>
      </c>
      <c r="F2310" s="351">
        <v>1617.55</v>
      </c>
      <c r="G2310" s="350" t="s">
        <v>646</v>
      </c>
      <c r="H2310" s="350" t="s">
        <v>121</v>
      </c>
      <c r="I2310" s="352" t="s">
        <v>2825</v>
      </c>
      <c r="J2310" s="353" t="s">
        <v>559</v>
      </c>
      <c r="K2310" s="354" t="s">
        <v>420</v>
      </c>
      <c r="L2310" s="353">
        <v>118</v>
      </c>
      <c r="M2310" s="379">
        <v>45007</v>
      </c>
      <c r="N2310" s="70">
        <f t="shared" si="64"/>
        <v>3</v>
      </c>
      <c r="O2310" s="70">
        <f t="shared" si="65"/>
        <v>3</v>
      </c>
      <c r="P2310" s="135" t="str">
        <f t="shared" si="66"/>
        <v>Gastos_Gerais</v>
      </c>
    </row>
    <row r="2311" spans="1:16" ht="24" x14ac:dyDescent="0.2">
      <c r="A2311" s="363">
        <v>2308</v>
      </c>
      <c r="B2311" s="348">
        <v>45012</v>
      </c>
      <c r="C2311" s="623">
        <v>44986</v>
      </c>
      <c r="D2311" s="350" t="s">
        <v>107</v>
      </c>
      <c r="E2311" s="350" t="s">
        <v>334</v>
      </c>
      <c r="F2311" s="351">
        <v>180</v>
      </c>
      <c r="G2311" s="350" t="s">
        <v>2826</v>
      </c>
      <c r="H2311" s="350" t="s">
        <v>127</v>
      </c>
      <c r="I2311" s="352" t="s">
        <v>2827</v>
      </c>
      <c r="J2311" s="353" t="s">
        <v>559</v>
      </c>
      <c r="K2311" s="354" t="s">
        <v>420</v>
      </c>
      <c r="L2311" s="353">
        <v>11339</v>
      </c>
      <c r="M2311" s="379">
        <v>45012</v>
      </c>
      <c r="N2311" s="70">
        <f t="shared" si="64"/>
        <v>3</v>
      </c>
      <c r="O2311" s="70">
        <f t="shared" si="65"/>
        <v>3</v>
      </c>
      <c r="P2311" s="135" t="str">
        <f t="shared" si="66"/>
        <v>Gastos_Gerais</v>
      </c>
    </row>
    <row r="2312" spans="1:16" ht="24" x14ac:dyDescent="0.2">
      <c r="A2312" s="363">
        <v>2309</v>
      </c>
      <c r="B2312" s="359">
        <v>45012</v>
      </c>
      <c r="C2312" s="349">
        <v>44986</v>
      </c>
      <c r="D2312" s="352" t="s">
        <v>107</v>
      </c>
      <c r="E2312" s="352" t="s">
        <v>358</v>
      </c>
      <c r="F2312" s="361">
        <v>939.38</v>
      </c>
      <c r="G2312" s="352" t="s">
        <v>806</v>
      </c>
      <c r="H2312" s="352" t="s">
        <v>121</v>
      </c>
      <c r="I2312" s="352" t="s">
        <v>2825</v>
      </c>
      <c r="J2312" s="354" t="s">
        <v>559</v>
      </c>
      <c r="K2312" s="354" t="s">
        <v>420</v>
      </c>
      <c r="L2312" s="353">
        <v>119</v>
      </c>
      <c r="M2312" s="379">
        <v>45007</v>
      </c>
      <c r="N2312" s="70">
        <f t="shared" si="64"/>
        <v>3</v>
      </c>
      <c r="O2312" s="70">
        <f t="shared" si="65"/>
        <v>3</v>
      </c>
      <c r="P2312" s="135" t="str">
        <f t="shared" si="66"/>
        <v>Gastos_Gerais</v>
      </c>
    </row>
    <row r="2313" spans="1:16" ht="24" x14ac:dyDescent="0.2">
      <c r="A2313" s="363">
        <v>2310</v>
      </c>
      <c r="B2313" s="348">
        <v>45012</v>
      </c>
      <c r="C2313" s="623">
        <v>44986</v>
      </c>
      <c r="D2313" s="350" t="s">
        <v>107</v>
      </c>
      <c r="E2313" s="350" t="s">
        <v>360</v>
      </c>
      <c r="F2313" s="351">
        <v>700</v>
      </c>
      <c r="G2313" s="350" t="s">
        <v>2828</v>
      </c>
      <c r="H2313" s="350" t="s">
        <v>131</v>
      </c>
      <c r="I2313" s="352" t="s">
        <v>1019</v>
      </c>
      <c r="J2313" s="353" t="s">
        <v>559</v>
      </c>
      <c r="K2313" s="354" t="s">
        <v>420</v>
      </c>
      <c r="L2313" s="353">
        <v>450</v>
      </c>
      <c r="M2313" s="379">
        <v>45009</v>
      </c>
      <c r="N2313" s="70">
        <f t="shared" si="64"/>
        <v>3</v>
      </c>
      <c r="O2313" s="70">
        <f t="shared" si="65"/>
        <v>3</v>
      </c>
      <c r="P2313" s="135" t="str">
        <f t="shared" si="66"/>
        <v>Gastos_Gerais</v>
      </c>
    </row>
    <row r="2314" spans="1:16" ht="24" x14ac:dyDescent="0.2">
      <c r="A2314" s="363">
        <v>2311</v>
      </c>
      <c r="B2314" s="348">
        <v>45012</v>
      </c>
      <c r="C2314" s="623">
        <v>44986</v>
      </c>
      <c r="D2314" s="350" t="s">
        <v>107</v>
      </c>
      <c r="E2314" s="350" t="s">
        <v>370</v>
      </c>
      <c r="F2314" s="351">
        <v>160</v>
      </c>
      <c r="G2314" s="350" t="s">
        <v>2829</v>
      </c>
      <c r="H2314" s="350" t="s">
        <v>124</v>
      </c>
      <c r="I2314" s="352" t="s">
        <v>1552</v>
      </c>
      <c r="J2314" s="353" t="s">
        <v>554</v>
      </c>
      <c r="K2314" s="354" t="s">
        <v>420</v>
      </c>
      <c r="L2314" s="353">
        <v>16255</v>
      </c>
      <c r="M2314" s="379">
        <v>44998</v>
      </c>
      <c r="N2314" s="70">
        <f t="shared" si="64"/>
        <v>3</v>
      </c>
      <c r="O2314" s="70">
        <f t="shared" si="65"/>
        <v>3</v>
      </c>
      <c r="P2314" s="135" t="str">
        <f t="shared" si="66"/>
        <v>Gastos_Gerais</v>
      </c>
    </row>
    <row r="2315" spans="1:16" ht="48" x14ac:dyDescent="0.2">
      <c r="A2315" s="363">
        <v>2312</v>
      </c>
      <c r="B2315" s="348">
        <v>45012</v>
      </c>
      <c r="C2315" s="623">
        <v>44986</v>
      </c>
      <c r="D2315" s="350" t="s">
        <v>96</v>
      </c>
      <c r="E2315" s="350" t="s">
        <v>187</v>
      </c>
      <c r="F2315" s="383">
        <v>4081.84</v>
      </c>
      <c r="G2315" s="350" t="s">
        <v>2817</v>
      </c>
      <c r="H2315" s="350" t="s">
        <v>119</v>
      </c>
      <c r="I2315" s="352" t="s">
        <v>489</v>
      </c>
      <c r="J2315" s="353" t="s">
        <v>554</v>
      </c>
      <c r="K2315" s="354" t="s">
        <v>420</v>
      </c>
      <c r="L2315" s="353">
        <v>2023634</v>
      </c>
      <c r="M2315" s="379">
        <v>44999</v>
      </c>
      <c r="N2315" s="70">
        <f t="shared" si="64"/>
        <v>3</v>
      </c>
      <c r="O2315" s="70">
        <f t="shared" si="65"/>
        <v>3</v>
      </c>
      <c r="P2315" s="135" t="str">
        <f t="shared" si="66"/>
        <v>Gastos_com_Pessoal</v>
      </c>
    </row>
    <row r="2316" spans="1:16" ht="24" x14ac:dyDescent="0.2">
      <c r="A2316" s="363">
        <v>2313</v>
      </c>
      <c r="B2316" s="348">
        <v>45012</v>
      </c>
      <c r="C2316" s="623">
        <v>44986</v>
      </c>
      <c r="D2316" s="350" t="s">
        <v>107</v>
      </c>
      <c r="E2316" s="350" t="s">
        <v>252</v>
      </c>
      <c r="F2316" s="351">
        <v>800</v>
      </c>
      <c r="G2316" s="350" t="s">
        <v>2830</v>
      </c>
      <c r="H2316" s="350" t="s">
        <v>124</v>
      </c>
      <c r="I2316" s="352" t="s">
        <v>461</v>
      </c>
      <c r="J2316" s="353" t="s">
        <v>554</v>
      </c>
      <c r="K2316" s="354" t="s">
        <v>420</v>
      </c>
      <c r="L2316" s="353">
        <v>20194</v>
      </c>
      <c r="M2316" s="379">
        <v>45007</v>
      </c>
      <c r="N2316" s="70">
        <f t="shared" ref="N2316:N2356" si="115">IF(B2316=0,0,IF(YEAR(B2316)=$O$1,MONTH(B2316)-$N$1+1,(YEAR(B2316)-$O$1)*12-$N$1+1+MONTH(B2316)))</f>
        <v>3</v>
      </c>
      <c r="O2316" s="70">
        <f t="shared" ref="O2316:O2356" si="116">IF(C2316=0,0,IF(YEAR(C2316)=$O$1,MONTH(C2316)-$N$1+1,(YEAR(C2316)-$O$1)*12-$N$1+1+MONTH(C2316)))</f>
        <v>3</v>
      </c>
      <c r="P2316" s="135" t="str">
        <f t="shared" ref="P2316:P2356" si="117">SUBSTITUTE(D2316," ","_")</f>
        <v>Gastos_Gerais</v>
      </c>
    </row>
    <row r="2317" spans="1:16" ht="25.5" x14ac:dyDescent="0.2">
      <c r="A2317" s="363">
        <v>2314</v>
      </c>
      <c r="B2317" s="348">
        <v>45012</v>
      </c>
      <c r="C2317" s="623">
        <v>45017</v>
      </c>
      <c r="D2317" s="350" t="s">
        <v>96</v>
      </c>
      <c r="E2317" s="350" t="s">
        <v>198</v>
      </c>
      <c r="F2317" s="351">
        <v>15071.46</v>
      </c>
      <c r="G2317" s="350" t="s">
        <v>1307</v>
      </c>
      <c r="H2317" s="350" t="s">
        <v>120</v>
      </c>
      <c r="I2317" s="352" t="s">
        <v>615</v>
      </c>
      <c r="J2317" s="353" t="s">
        <v>554</v>
      </c>
      <c r="K2317" s="354" t="s">
        <v>420</v>
      </c>
      <c r="L2317" s="353">
        <v>29721</v>
      </c>
      <c r="M2317" s="379">
        <v>45015</v>
      </c>
      <c r="N2317" s="70">
        <f t="shared" si="115"/>
        <v>3</v>
      </c>
      <c r="O2317" s="70">
        <f t="shared" si="116"/>
        <v>4</v>
      </c>
      <c r="P2317" s="135" t="str">
        <f t="shared" si="117"/>
        <v>Gastos_com_Pessoal</v>
      </c>
    </row>
    <row r="2318" spans="1:16" x14ac:dyDescent="0.2">
      <c r="A2318" s="363">
        <v>2315</v>
      </c>
      <c r="B2318" s="348">
        <v>45012</v>
      </c>
      <c r="C2318" s="623">
        <v>44958</v>
      </c>
      <c r="D2318" s="350" t="s">
        <v>107</v>
      </c>
      <c r="E2318" s="350" t="s">
        <v>228</v>
      </c>
      <c r="F2318" s="351">
        <v>198.46</v>
      </c>
      <c r="G2318" s="350" t="s">
        <v>1296</v>
      </c>
      <c r="H2318" s="350" t="s">
        <v>125</v>
      </c>
      <c r="I2318" s="352" t="s">
        <v>1081</v>
      </c>
      <c r="J2318" s="353" t="s">
        <v>554</v>
      </c>
      <c r="K2318" s="354" t="s">
        <v>555</v>
      </c>
      <c r="L2318" s="353" t="s">
        <v>2831</v>
      </c>
      <c r="M2318" s="379">
        <v>45012</v>
      </c>
      <c r="N2318" s="70">
        <f t="shared" si="115"/>
        <v>3</v>
      </c>
      <c r="O2318" s="70">
        <f t="shared" si="116"/>
        <v>2</v>
      </c>
      <c r="P2318" s="135" t="str">
        <f t="shared" si="117"/>
        <v>Gastos_Gerais</v>
      </c>
    </row>
    <row r="2319" spans="1:16" ht="36" x14ac:dyDescent="0.2">
      <c r="A2319" s="363">
        <v>2316</v>
      </c>
      <c r="B2319" s="348">
        <v>45012</v>
      </c>
      <c r="C2319" s="623">
        <v>45017</v>
      </c>
      <c r="D2319" s="350" t="s">
        <v>96</v>
      </c>
      <c r="E2319" s="350" t="s">
        <v>196</v>
      </c>
      <c r="F2319" s="351">
        <v>39009.22</v>
      </c>
      <c r="G2319" s="350" t="s">
        <v>2832</v>
      </c>
      <c r="H2319" s="350" t="s">
        <v>119</v>
      </c>
      <c r="I2319" s="352" t="s">
        <v>735</v>
      </c>
      <c r="J2319" s="353" t="s">
        <v>554</v>
      </c>
      <c r="K2319" s="354" t="s">
        <v>420</v>
      </c>
      <c r="L2319" s="353">
        <v>2023101195</v>
      </c>
      <c r="M2319" s="379">
        <v>45012</v>
      </c>
      <c r="N2319" s="70">
        <f t="shared" si="115"/>
        <v>3</v>
      </c>
      <c r="O2319" s="70">
        <f t="shared" si="116"/>
        <v>4</v>
      </c>
      <c r="P2319" s="135" t="str">
        <f t="shared" si="117"/>
        <v>Gastos_com_Pessoal</v>
      </c>
    </row>
    <row r="2320" spans="1:16" ht="24" x14ac:dyDescent="0.2">
      <c r="A2320" s="363">
        <v>2317</v>
      </c>
      <c r="B2320" s="348">
        <v>45012</v>
      </c>
      <c r="C2320" s="623">
        <v>44986</v>
      </c>
      <c r="D2320" s="350" t="s">
        <v>107</v>
      </c>
      <c r="E2320" s="350" t="s">
        <v>224</v>
      </c>
      <c r="F2320" s="351">
        <v>131.62</v>
      </c>
      <c r="G2320" s="350" t="s">
        <v>1390</v>
      </c>
      <c r="H2320" s="350" t="s">
        <v>131</v>
      </c>
      <c r="I2320" s="352" t="s">
        <v>957</v>
      </c>
      <c r="J2320" s="353" t="s">
        <v>554</v>
      </c>
      <c r="K2320" s="354" t="s">
        <v>555</v>
      </c>
      <c r="L2320" s="353" t="s">
        <v>2833</v>
      </c>
      <c r="M2320" s="379">
        <v>45012</v>
      </c>
      <c r="N2320" s="70">
        <f t="shared" si="115"/>
        <v>3</v>
      </c>
      <c r="O2320" s="70">
        <f t="shared" si="116"/>
        <v>3</v>
      </c>
      <c r="P2320" s="135" t="str">
        <f t="shared" si="117"/>
        <v>Gastos_Gerais</v>
      </c>
    </row>
    <row r="2321" spans="1:16" ht="24" x14ac:dyDescent="0.2">
      <c r="A2321" s="363">
        <v>2318</v>
      </c>
      <c r="B2321" s="348">
        <v>45012</v>
      </c>
      <c r="C2321" s="623">
        <v>44986</v>
      </c>
      <c r="D2321" s="350" t="s">
        <v>107</v>
      </c>
      <c r="E2321" s="350" t="s">
        <v>330</v>
      </c>
      <c r="F2321" s="351">
        <v>4829.82</v>
      </c>
      <c r="G2321" s="350" t="s">
        <v>2834</v>
      </c>
      <c r="H2321" s="350" t="s">
        <v>120</v>
      </c>
      <c r="I2321" s="352" t="s">
        <v>2835</v>
      </c>
      <c r="J2321" s="353" t="s">
        <v>577</v>
      </c>
      <c r="K2321" s="354" t="s">
        <v>578</v>
      </c>
      <c r="L2321" s="353">
        <v>968325314</v>
      </c>
      <c r="M2321" s="379">
        <v>45012</v>
      </c>
      <c r="N2321" s="70">
        <f t="shared" si="115"/>
        <v>3</v>
      </c>
      <c r="O2321" s="70">
        <f t="shared" si="116"/>
        <v>3</v>
      </c>
      <c r="P2321" s="135" t="str">
        <f t="shared" si="117"/>
        <v>Gastos_Gerais</v>
      </c>
    </row>
    <row r="2322" spans="1:16" ht="48" x14ac:dyDescent="0.2">
      <c r="A2322" s="363">
        <v>2319</v>
      </c>
      <c r="B2322" s="359">
        <v>45012</v>
      </c>
      <c r="C2322" s="349">
        <v>44986</v>
      </c>
      <c r="D2322" s="352" t="s">
        <v>107</v>
      </c>
      <c r="E2322" s="352" t="s">
        <v>330</v>
      </c>
      <c r="F2322" s="361">
        <v>1368.58</v>
      </c>
      <c r="G2322" s="352" t="s">
        <v>2836</v>
      </c>
      <c r="H2322" s="352" t="s">
        <v>120</v>
      </c>
      <c r="I2322" s="352" t="s">
        <v>2837</v>
      </c>
      <c r="J2322" s="353" t="s">
        <v>577</v>
      </c>
      <c r="K2322" s="354" t="s">
        <v>578</v>
      </c>
      <c r="L2322" s="353">
        <v>968325314</v>
      </c>
      <c r="M2322" s="379">
        <v>45012</v>
      </c>
      <c r="N2322" s="70">
        <f t="shared" si="115"/>
        <v>3</v>
      </c>
      <c r="O2322" s="70">
        <f t="shared" si="116"/>
        <v>3</v>
      </c>
      <c r="P2322" s="135" t="str">
        <f t="shared" si="117"/>
        <v>Gastos_Gerais</v>
      </c>
    </row>
    <row r="2323" spans="1:16" ht="24" x14ac:dyDescent="0.2">
      <c r="A2323" s="363">
        <v>2320</v>
      </c>
      <c r="B2323" s="348">
        <v>45012</v>
      </c>
      <c r="C2323" s="623">
        <v>44986</v>
      </c>
      <c r="D2323" s="350" t="s">
        <v>107</v>
      </c>
      <c r="E2323" s="350" t="s">
        <v>334</v>
      </c>
      <c r="F2323" s="351">
        <v>5.55</v>
      </c>
      <c r="G2323" s="350" t="s">
        <v>2838</v>
      </c>
      <c r="H2323" s="350" t="s">
        <v>130</v>
      </c>
      <c r="I2323" s="352" t="s">
        <v>2839</v>
      </c>
      <c r="J2323" s="353" t="s">
        <v>577</v>
      </c>
      <c r="K2323" s="354" t="s">
        <v>578</v>
      </c>
      <c r="L2323" s="353">
        <v>968325314</v>
      </c>
      <c r="M2323" s="379">
        <v>45012</v>
      </c>
      <c r="N2323" s="70">
        <f t="shared" si="115"/>
        <v>3</v>
      </c>
      <c r="O2323" s="70">
        <f t="shared" si="116"/>
        <v>3</v>
      </c>
      <c r="P2323" s="135" t="str">
        <f t="shared" si="117"/>
        <v>Gastos_Gerais</v>
      </c>
    </row>
    <row r="2324" spans="1:16" ht="24" x14ac:dyDescent="0.2">
      <c r="A2324" s="363">
        <v>2321</v>
      </c>
      <c r="B2324" s="348">
        <v>45012</v>
      </c>
      <c r="C2324" s="623">
        <v>44986</v>
      </c>
      <c r="D2324" s="350" t="s">
        <v>107</v>
      </c>
      <c r="E2324" s="350" t="s">
        <v>334</v>
      </c>
      <c r="F2324" s="351">
        <v>60</v>
      </c>
      <c r="G2324" s="350" t="s">
        <v>2840</v>
      </c>
      <c r="H2324" s="350" t="s">
        <v>124</v>
      </c>
      <c r="I2324" s="352" t="s">
        <v>1162</v>
      </c>
      <c r="J2324" s="353" t="s">
        <v>577</v>
      </c>
      <c r="K2324" s="354" t="s">
        <v>578</v>
      </c>
      <c r="L2324" s="353">
        <v>968325314</v>
      </c>
      <c r="M2324" s="379">
        <v>45012</v>
      </c>
      <c r="N2324" s="70">
        <f t="shared" si="115"/>
        <v>3</v>
      </c>
      <c r="O2324" s="70">
        <f t="shared" si="116"/>
        <v>3</v>
      </c>
      <c r="P2324" s="135" t="str">
        <f t="shared" si="117"/>
        <v>Gastos_Gerais</v>
      </c>
    </row>
    <row r="2325" spans="1:16" ht="36" x14ac:dyDescent="0.2">
      <c r="A2325" s="363">
        <v>2322</v>
      </c>
      <c r="B2325" s="348">
        <v>45012</v>
      </c>
      <c r="C2325" s="623">
        <v>44986</v>
      </c>
      <c r="D2325" s="350" t="s">
        <v>107</v>
      </c>
      <c r="E2325" s="350" t="s">
        <v>334</v>
      </c>
      <c r="F2325" s="351">
        <v>360</v>
      </c>
      <c r="G2325" s="350" t="s">
        <v>1493</v>
      </c>
      <c r="H2325" s="350" t="s">
        <v>120</v>
      </c>
      <c r="I2325" s="352" t="s">
        <v>1494</v>
      </c>
      <c r="J2325" s="353" t="s">
        <v>577</v>
      </c>
      <c r="K2325" s="354" t="s">
        <v>578</v>
      </c>
      <c r="L2325" s="353">
        <v>968325314</v>
      </c>
      <c r="M2325" s="379">
        <v>45012</v>
      </c>
      <c r="N2325" s="70">
        <f t="shared" si="115"/>
        <v>3</v>
      </c>
      <c r="O2325" s="70">
        <f t="shared" si="116"/>
        <v>3</v>
      </c>
      <c r="P2325" s="135" t="str">
        <f t="shared" si="117"/>
        <v>Gastos_Gerais</v>
      </c>
    </row>
    <row r="2326" spans="1:16" ht="36" x14ac:dyDescent="0.2">
      <c r="A2326" s="363">
        <v>2323</v>
      </c>
      <c r="B2326" s="348">
        <v>45012</v>
      </c>
      <c r="C2326" s="623">
        <v>44986</v>
      </c>
      <c r="D2326" s="350" t="s">
        <v>107</v>
      </c>
      <c r="E2326" s="350" t="s">
        <v>334</v>
      </c>
      <c r="F2326" s="351">
        <v>360</v>
      </c>
      <c r="G2326" s="350" t="s">
        <v>2301</v>
      </c>
      <c r="H2326" s="350" t="s">
        <v>120</v>
      </c>
      <c r="I2326" s="352" t="s">
        <v>1489</v>
      </c>
      <c r="J2326" s="353" t="s">
        <v>577</v>
      </c>
      <c r="K2326" s="354" t="s">
        <v>578</v>
      </c>
      <c r="L2326" s="353">
        <v>968325314</v>
      </c>
      <c r="M2326" s="379">
        <v>45012</v>
      </c>
      <c r="N2326" s="70">
        <f t="shared" si="115"/>
        <v>3</v>
      </c>
      <c r="O2326" s="70">
        <f t="shared" si="116"/>
        <v>3</v>
      </c>
      <c r="P2326" s="135" t="str">
        <f t="shared" si="117"/>
        <v>Gastos_Gerais</v>
      </c>
    </row>
    <row r="2327" spans="1:16" ht="24" x14ac:dyDescent="0.2">
      <c r="A2327" s="363">
        <v>2324</v>
      </c>
      <c r="B2327" s="348">
        <v>45012</v>
      </c>
      <c r="C2327" s="623">
        <v>44986</v>
      </c>
      <c r="D2327" s="350" t="s">
        <v>107</v>
      </c>
      <c r="E2327" s="350" t="s">
        <v>334</v>
      </c>
      <c r="F2327" s="351">
        <v>60</v>
      </c>
      <c r="G2327" s="350" t="s">
        <v>2841</v>
      </c>
      <c r="H2327" s="350" t="s">
        <v>124</v>
      </c>
      <c r="I2327" s="352" t="s">
        <v>1028</v>
      </c>
      <c r="J2327" s="353" t="s">
        <v>577</v>
      </c>
      <c r="K2327" s="354" t="s">
        <v>578</v>
      </c>
      <c r="L2327" s="353">
        <v>968325314</v>
      </c>
      <c r="M2327" s="379">
        <v>45012</v>
      </c>
      <c r="N2327" s="70">
        <f t="shared" si="115"/>
        <v>3</v>
      </c>
      <c r="O2327" s="70">
        <f t="shared" si="116"/>
        <v>3</v>
      </c>
      <c r="P2327" s="135" t="str">
        <f t="shared" si="117"/>
        <v>Gastos_Gerais</v>
      </c>
    </row>
    <row r="2328" spans="1:16" ht="24" x14ac:dyDescent="0.2">
      <c r="A2328" s="363">
        <v>2325</v>
      </c>
      <c r="B2328" s="348">
        <v>45012</v>
      </c>
      <c r="C2328" s="623">
        <v>44986</v>
      </c>
      <c r="D2328" s="350" t="s">
        <v>107</v>
      </c>
      <c r="E2328" s="350" t="s">
        <v>334</v>
      </c>
      <c r="F2328" s="383">
        <v>60</v>
      </c>
      <c r="G2328" s="350" t="s">
        <v>2759</v>
      </c>
      <c r="H2328" s="350" t="s">
        <v>124</v>
      </c>
      <c r="I2328" s="352" t="s">
        <v>2760</v>
      </c>
      <c r="J2328" s="353" t="s">
        <v>577</v>
      </c>
      <c r="K2328" s="354" t="s">
        <v>578</v>
      </c>
      <c r="L2328" s="353">
        <v>968325314</v>
      </c>
      <c r="M2328" s="379">
        <v>45012</v>
      </c>
      <c r="N2328" s="70">
        <f t="shared" si="115"/>
        <v>3</v>
      </c>
      <c r="O2328" s="70">
        <f t="shared" si="116"/>
        <v>3</v>
      </c>
      <c r="P2328" s="135" t="str">
        <f t="shared" si="117"/>
        <v>Gastos_Gerais</v>
      </c>
    </row>
    <row r="2329" spans="1:16" ht="24" x14ac:dyDescent="0.2">
      <c r="A2329" s="363">
        <v>2326</v>
      </c>
      <c r="B2329" s="359">
        <v>45012</v>
      </c>
      <c r="C2329" s="349">
        <v>44986</v>
      </c>
      <c r="D2329" s="352" t="s">
        <v>107</v>
      </c>
      <c r="E2329" s="352" t="s">
        <v>334</v>
      </c>
      <c r="F2329" s="361">
        <v>60</v>
      </c>
      <c r="G2329" s="352" t="s">
        <v>2842</v>
      </c>
      <c r="H2329" s="352" t="s">
        <v>124</v>
      </c>
      <c r="I2329" s="352" t="s">
        <v>1542</v>
      </c>
      <c r="J2329" s="354" t="s">
        <v>577</v>
      </c>
      <c r="K2329" s="354" t="s">
        <v>578</v>
      </c>
      <c r="L2329" s="353">
        <v>968325314</v>
      </c>
      <c r="M2329" s="379">
        <v>45012</v>
      </c>
      <c r="N2329" s="70">
        <f t="shared" si="115"/>
        <v>3</v>
      </c>
      <c r="O2329" s="70">
        <f t="shared" si="116"/>
        <v>3</v>
      </c>
      <c r="P2329" s="135" t="str">
        <f t="shared" si="117"/>
        <v>Gastos_Gerais</v>
      </c>
    </row>
    <row r="2330" spans="1:16" ht="24" x14ac:dyDescent="0.2">
      <c r="A2330" s="363">
        <v>2327</v>
      </c>
      <c r="B2330" s="348">
        <v>45012</v>
      </c>
      <c r="C2330" s="623">
        <v>44986</v>
      </c>
      <c r="D2330" s="350" t="s">
        <v>107</v>
      </c>
      <c r="E2330" s="350" t="s">
        <v>334</v>
      </c>
      <c r="F2330" s="351">
        <v>60</v>
      </c>
      <c r="G2330" s="350" t="s">
        <v>2843</v>
      </c>
      <c r="H2330" s="350" t="s">
        <v>124</v>
      </c>
      <c r="I2330" s="352" t="s">
        <v>2844</v>
      </c>
      <c r="J2330" s="353" t="s">
        <v>577</v>
      </c>
      <c r="K2330" s="354" t="s">
        <v>578</v>
      </c>
      <c r="L2330" s="353">
        <v>968325314</v>
      </c>
      <c r="M2330" s="379">
        <v>45012</v>
      </c>
      <c r="N2330" s="70">
        <f t="shared" si="115"/>
        <v>3</v>
      </c>
      <c r="O2330" s="70">
        <f t="shared" si="116"/>
        <v>3</v>
      </c>
      <c r="P2330" s="135" t="str">
        <f t="shared" si="117"/>
        <v>Gastos_Gerais</v>
      </c>
    </row>
    <row r="2331" spans="1:16" ht="24" x14ac:dyDescent="0.2">
      <c r="A2331" s="363">
        <v>2328</v>
      </c>
      <c r="B2331" s="348">
        <v>45012</v>
      </c>
      <c r="C2331" s="623">
        <v>44986</v>
      </c>
      <c r="D2331" s="350" t="s">
        <v>107</v>
      </c>
      <c r="E2331" s="350" t="s">
        <v>334</v>
      </c>
      <c r="F2331" s="351">
        <v>60</v>
      </c>
      <c r="G2331" s="350" t="s">
        <v>2845</v>
      </c>
      <c r="H2331" s="350" t="s">
        <v>124</v>
      </c>
      <c r="I2331" s="352" t="s">
        <v>2846</v>
      </c>
      <c r="J2331" s="353" t="s">
        <v>577</v>
      </c>
      <c r="K2331" s="354" t="s">
        <v>578</v>
      </c>
      <c r="L2331" s="353">
        <v>968325314</v>
      </c>
      <c r="M2331" s="379">
        <v>45012</v>
      </c>
      <c r="N2331" s="70">
        <f t="shared" si="115"/>
        <v>3</v>
      </c>
      <c r="O2331" s="70">
        <f t="shared" si="116"/>
        <v>3</v>
      </c>
      <c r="P2331" s="135" t="str">
        <f t="shared" si="117"/>
        <v>Gastos_Gerais</v>
      </c>
    </row>
    <row r="2332" spans="1:16" ht="36" x14ac:dyDescent="0.2">
      <c r="A2332" s="363">
        <v>2329</v>
      </c>
      <c r="B2332" s="348">
        <v>45012</v>
      </c>
      <c r="C2332" s="623">
        <v>44986</v>
      </c>
      <c r="D2332" s="350" t="s">
        <v>107</v>
      </c>
      <c r="E2332" s="350" t="s">
        <v>334</v>
      </c>
      <c r="F2332" s="351">
        <v>360</v>
      </c>
      <c r="G2332" s="350" t="s">
        <v>1988</v>
      </c>
      <c r="H2332" s="350" t="s">
        <v>120</v>
      </c>
      <c r="I2332" s="352" t="s">
        <v>1475</v>
      </c>
      <c r="J2332" s="353" t="s">
        <v>577</v>
      </c>
      <c r="K2332" s="354" t="s">
        <v>578</v>
      </c>
      <c r="L2332" s="353">
        <v>968325314</v>
      </c>
      <c r="M2332" s="379">
        <v>45012</v>
      </c>
      <c r="N2332" s="70">
        <f t="shared" si="115"/>
        <v>3</v>
      </c>
      <c r="O2332" s="70">
        <f t="shared" si="116"/>
        <v>3</v>
      </c>
      <c r="P2332" s="135" t="str">
        <f t="shared" si="117"/>
        <v>Gastos_Gerais</v>
      </c>
    </row>
    <row r="2333" spans="1:16" ht="24" x14ac:dyDescent="0.2">
      <c r="A2333" s="363">
        <v>2330</v>
      </c>
      <c r="B2333" s="348">
        <v>45012</v>
      </c>
      <c r="C2333" s="623">
        <v>44986</v>
      </c>
      <c r="D2333" s="350" t="s">
        <v>107</v>
      </c>
      <c r="E2333" s="350" t="s">
        <v>334</v>
      </c>
      <c r="F2333" s="351">
        <v>60</v>
      </c>
      <c r="G2333" s="350" t="s">
        <v>2847</v>
      </c>
      <c r="H2333" s="350" t="s">
        <v>124</v>
      </c>
      <c r="I2333" s="352" t="s">
        <v>2848</v>
      </c>
      <c r="J2333" s="353" t="s">
        <v>577</v>
      </c>
      <c r="K2333" s="354" t="s">
        <v>578</v>
      </c>
      <c r="L2333" s="353">
        <v>968325314</v>
      </c>
      <c r="M2333" s="379">
        <v>45012</v>
      </c>
      <c r="N2333" s="70">
        <f t="shared" si="115"/>
        <v>3</v>
      </c>
      <c r="O2333" s="70">
        <f t="shared" si="116"/>
        <v>3</v>
      </c>
      <c r="P2333" s="135" t="str">
        <f t="shared" si="117"/>
        <v>Gastos_Gerais</v>
      </c>
    </row>
    <row r="2334" spans="1:16" ht="25.5" x14ac:dyDescent="0.2">
      <c r="A2334" s="363">
        <v>2331</v>
      </c>
      <c r="B2334" s="359">
        <v>45012</v>
      </c>
      <c r="C2334" s="349">
        <v>44986</v>
      </c>
      <c r="D2334" s="352" t="s">
        <v>96</v>
      </c>
      <c r="E2334" s="352" t="s">
        <v>183</v>
      </c>
      <c r="F2334" s="361">
        <v>1325</v>
      </c>
      <c r="G2334" s="352" t="s">
        <v>2849</v>
      </c>
      <c r="H2334" s="352" t="s">
        <v>128</v>
      </c>
      <c r="I2334" s="352" t="s">
        <v>2850</v>
      </c>
      <c r="J2334" s="353" t="s">
        <v>577</v>
      </c>
      <c r="K2334" s="354" t="s">
        <v>578</v>
      </c>
      <c r="L2334" s="353">
        <v>968325314</v>
      </c>
      <c r="M2334" s="379">
        <v>45012</v>
      </c>
      <c r="N2334" s="70">
        <f t="shared" si="115"/>
        <v>3</v>
      </c>
      <c r="O2334" s="70">
        <f t="shared" si="116"/>
        <v>3</v>
      </c>
      <c r="P2334" s="135" t="str">
        <f t="shared" si="117"/>
        <v>Gastos_com_Pessoal</v>
      </c>
    </row>
    <row r="2335" spans="1:16" ht="25.5" x14ac:dyDescent="0.2">
      <c r="A2335" s="363">
        <v>2332</v>
      </c>
      <c r="B2335" s="348">
        <v>45012</v>
      </c>
      <c r="C2335" s="623">
        <v>44986</v>
      </c>
      <c r="D2335" s="350" t="s">
        <v>96</v>
      </c>
      <c r="E2335" s="350" t="s">
        <v>181</v>
      </c>
      <c r="F2335" s="351">
        <v>2997.98</v>
      </c>
      <c r="G2335" s="350" t="s">
        <v>2851</v>
      </c>
      <c r="H2335" s="350" t="s">
        <v>128</v>
      </c>
      <c r="I2335" s="352" t="s">
        <v>2850</v>
      </c>
      <c r="J2335" s="353" t="s">
        <v>577</v>
      </c>
      <c r="K2335" s="354" t="s">
        <v>578</v>
      </c>
      <c r="L2335" s="353">
        <v>968325314</v>
      </c>
      <c r="M2335" s="379">
        <v>45012</v>
      </c>
      <c r="N2335" s="70">
        <f t="shared" si="115"/>
        <v>3</v>
      </c>
      <c r="O2335" s="70">
        <f t="shared" si="116"/>
        <v>3</v>
      </c>
      <c r="P2335" s="135" t="str">
        <f t="shared" si="117"/>
        <v>Gastos_com_Pessoal</v>
      </c>
    </row>
    <row r="2336" spans="1:16" ht="25.5" x14ac:dyDescent="0.2">
      <c r="A2336" s="363">
        <v>2333</v>
      </c>
      <c r="B2336" s="348">
        <v>45013</v>
      </c>
      <c r="C2336" s="623">
        <v>45017</v>
      </c>
      <c r="D2336" s="350" t="s">
        <v>96</v>
      </c>
      <c r="E2336" s="350" t="s">
        <v>196</v>
      </c>
      <c r="F2336" s="351">
        <v>2160.5</v>
      </c>
      <c r="G2336" s="350" t="s">
        <v>2852</v>
      </c>
      <c r="H2336" s="350" t="s">
        <v>121</v>
      </c>
      <c r="I2336" s="352" t="s">
        <v>869</v>
      </c>
      <c r="J2336" s="353" t="s">
        <v>554</v>
      </c>
      <c r="K2336" s="354" t="s">
        <v>420</v>
      </c>
      <c r="L2336" s="353">
        <v>20235756</v>
      </c>
      <c r="M2336" s="379">
        <v>45014</v>
      </c>
      <c r="N2336" s="70">
        <f t="shared" si="115"/>
        <v>3</v>
      </c>
      <c r="O2336" s="70">
        <f t="shared" si="116"/>
        <v>4</v>
      </c>
      <c r="P2336" s="135" t="str">
        <f t="shared" si="117"/>
        <v>Gastos_com_Pessoal</v>
      </c>
    </row>
    <row r="2337" spans="1:16" ht="24" x14ac:dyDescent="0.2">
      <c r="A2337" s="363">
        <v>2334</v>
      </c>
      <c r="B2337" s="348">
        <v>45013</v>
      </c>
      <c r="C2337" s="623">
        <v>44986</v>
      </c>
      <c r="D2337" s="350" t="s">
        <v>107</v>
      </c>
      <c r="E2337" s="350" t="s">
        <v>256</v>
      </c>
      <c r="F2337" s="351">
        <v>280</v>
      </c>
      <c r="G2337" s="350" t="s">
        <v>712</v>
      </c>
      <c r="H2337" s="350" t="s">
        <v>130</v>
      </c>
      <c r="I2337" s="352" t="s">
        <v>892</v>
      </c>
      <c r="J2337" s="353" t="s">
        <v>554</v>
      </c>
      <c r="K2337" s="354" t="s">
        <v>420</v>
      </c>
      <c r="L2337" s="353">
        <v>3329</v>
      </c>
      <c r="M2337" s="379">
        <v>45007</v>
      </c>
      <c r="N2337" s="70">
        <f t="shared" si="115"/>
        <v>3</v>
      </c>
      <c r="O2337" s="70">
        <f t="shared" si="116"/>
        <v>3</v>
      </c>
      <c r="P2337" s="135" t="str">
        <f t="shared" si="117"/>
        <v>Gastos_Gerais</v>
      </c>
    </row>
    <row r="2338" spans="1:16" ht="24" x14ac:dyDescent="0.2">
      <c r="A2338" s="363">
        <v>2335</v>
      </c>
      <c r="B2338" s="348">
        <v>45013</v>
      </c>
      <c r="C2338" s="623">
        <v>44986</v>
      </c>
      <c r="D2338" s="350" t="s">
        <v>107</v>
      </c>
      <c r="E2338" s="350" t="s">
        <v>224</v>
      </c>
      <c r="F2338" s="351">
        <v>1583.98</v>
      </c>
      <c r="G2338" s="350" t="s">
        <v>1390</v>
      </c>
      <c r="H2338" s="350" t="s">
        <v>129</v>
      </c>
      <c r="I2338" s="352" t="s">
        <v>957</v>
      </c>
      <c r="J2338" s="353" t="s">
        <v>554</v>
      </c>
      <c r="K2338" s="354" t="s">
        <v>555</v>
      </c>
      <c r="L2338" s="353" t="s">
        <v>2853</v>
      </c>
      <c r="M2338" s="379">
        <v>45013</v>
      </c>
      <c r="N2338" s="70">
        <f t="shared" si="115"/>
        <v>3</v>
      </c>
      <c r="O2338" s="70">
        <f t="shared" si="116"/>
        <v>3</v>
      </c>
      <c r="P2338" s="135" t="str">
        <f t="shared" si="117"/>
        <v>Gastos_Gerais</v>
      </c>
    </row>
    <row r="2339" spans="1:16" ht="24" x14ac:dyDescent="0.2">
      <c r="A2339" s="363">
        <v>2336</v>
      </c>
      <c r="B2339" s="348">
        <v>45013</v>
      </c>
      <c r="C2339" s="623">
        <v>44986</v>
      </c>
      <c r="D2339" s="350" t="s">
        <v>107</v>
      </c>
      <c r="E2339" s="350" t="s">
        <v>256</v>
      </c>
      <c r="F2339" s="351">
        <v>980</v>
      </c>
      <c r="G2339" s="350" t="s">
        <v>712</v>
      </c>
      <c r="H2339" s="350" t="s">
        <v>120</v>
      </c>
      <c r="I2339" s="352" t="s">
        <v>892</v>
      </c>
      <c r="J2339" s="353" t="s">
        <v>554</v>
      </c>
      <c r="K2339" s="354" t="s">
        <v>420</v>
      </c>
      <c r="L2339" s="353">
        <v>3330</v>
      </c>
      <c r="M2339" s="379">
        <v>45007</v>
      </c>
      <c r="N2339" s="70">
        <f t="shared" si="115"/>
        <v>3</v>
      </c>
      <c r="O2339" s="70">
        <f t="shared" si="116"/>
        <v>3</v>
      </c>
      <c r="P2339" s="135" t="str">
        <f t="shared" si="117"/>
        <v>Gastos_Gerais</v>
      </c>
    </row>
    <row r="2340" spans="1:16" ht="24" x14ac:dyDescent="0.2">
      <c r="A2340" s="363">
        <v>2337</v>
      </c>
      <c r="B2340" s="348">
        <v>45013</v>
      </c>
      <c r="C2340" s="623">
        <v>44986</v>
      </c>
      <c r="D2340" s="350" t="s">
        <v>107</v>
      </c>
      <c r="E2340" s="350" t="s">
        <v>358</v>
      </c>
      <c r="F2340" s="351">
        <v>135.19999999999999</v>
      </c>
      <c r="G2340" s="350" t="s">
        <v>806</v>
      </c>
      <c r="H2340" s="350" t="s">
        <v>125</v>
      </c>
      <c r="I2340" s="352" t="s">
        <v>2267</v>
      </c>
      <c r="J2340" s="353" t="s">
        <v>559</v>
      </c>
      <c r="K2340" s="354" t="s">
        <v>420</v>
      </c>
      <c r="L2340" s="353">
        <v>95</v>
      </c>
      <c r="M2340" s="379">
        <v>45012</v>
      </c>
      <c r="N2340" s="70">
        <f t="shared" si="115"/>
        <v>3</v>
      </c>
      <c r="O2340" s="70">
        <f t="shared" si="116"/>
        <v>3</v>
      </c>
      <c r="P2340" s="135" t="str">
        <f t="shared" si="117"/>
        <v>Gastos_Gerais</v>
      </c>
    </row>
    <row r="2341" spans="1:16" x14ac:dyDescent="0.2">
      <c r="A2341" s="363">
        <v>2338</v>
      </c>
      <c r="B2341" s="348">
        <v>45013</v>
      </c>
      <c r="C2341" s="623">
        <v>44986</v>
      </c>
      <c r="D2341" s="350" t="s">
        <v>107</v>
      </c>
      <c r="E2341" s="350" t="s">
        <v>328</v>
      </c>
      <c r="F2341" s="351">
        <v>25</v>
      </c>
      <c r="G2341" s="350" t="s">
        <v>2854</v>
      </c>
      <c r="H2341" s="350" t="s">
        <v>132</v>
      </c>
      <c r="I2341" s="352" t="s">
        <v>2855</v>
      </c>
      <c r="J2341" s="353" t="s">
        <v>559</v>
      </c>
      <c r="K2341" s="354" t="s">
        <v>420</v>
      </c>
      <c r="L2341" s="353">
        <v>1199</v>
      </c>
      <c r="M2341" s="379">
        <v>45013</v>
      </c>
      <c r="N2341" s="70">
        <f t="shared" si="115"/>
        <v>3</v>
      </c>
      <c r="O2341" s="70">
        <f t="shared" si="116"/>
        <v>3</v>
      </c>
      <c r="P2341" s="135" t="str">
        <f t="shared" si="117"/>
        <v>Gastos_Gerais</v>
      </c>
    </row>
    <row r="2342" spans="1:16" ht="24" x14ac:dyDescent="0.2">
      <c r="A2342" s="363">
        <v>2339</v>
      </c>
      <c r="B2342" s="348">
        <v>45013</v>
      </c>
      <c r="C2342" s="623">
        <v>44986</v>
      </c>
      <c r="D2342" s="350" t="s">
        <v>107</v>
      </c>
      <c r="E2342" s="350" t="s">
        <v>358</v>
      </c>
      <c r="F2342" s="351">
        <v>20.9</v>
      </c>
      <c r="G2342" s="350" t="s">
        <v>806</v>
      </c>
      <c r="H2342" s="350" t="s">
        <v>128</v>
      </c>
      <c r="I2342" s="352" t="s">
        <v>807</v>
      </c>
      <c r="J2342" s="353" t="s">
        <v>559</v>
      </c>
      <c r="K2342" s="354" t="s">
        <v>420</v>
      </c>
      <c r="L2342" s="353">
        <v>930</v>
      </c>
      <c r="M2342" s="379">
        <v>45013</v>
      </c>
      <c r="N2342" s="70">
        <f t="shared" si="115"/>
        <v>3</v>
      </c>
      <c r="O2342" s="70">
        <f t="shared" si="116"/>
        <v>3</v>
      </c>
      <c r="P2342" s="135" t="str">
        <f t="shared" si="117"/>
        <v>Gastos_Gerais</v>
      </c>
    </row>
    <row r="2343" spans="1:16" ht="24" x14ac:dyDescent="0.2">
      <c r="A2343" s="363">
        <v>2340</v>
      </c>
      <c r="B2343" s="348">
        <v>45013</v>
      </c>
      <c r="C2343" s="623">
        <v>44986</v>
      </c>
      <c r="D2343" s="350" t="s">
        <v>107</v>
      </c>
      <c r="E2343" s="350" t="s">
        <v>310</v>
      </c>
      <c r="F2343" s="351">
        <v>234.4</v>
      </c>
      <c r="G2343" s="350" t="s">
        <v>2856</v>
      </c>
      <c r="H2343" s="350" t="s">
        <v>132</v>
      </c>
      <c r="I2343" s="352" t="s">
        <v>2857</v>
      </c>
      <c r="J2343" s="353" t="s">
        <v>559</v>
      </c>
      <c r="K2343" s="354" t="s">
        <v>420</v>
      </c>
      <c r="L2343" s="353">
        <v>218601</v>
      </c>
      <c r="M2343" s="379">
        <v>45012</v>
      </c>
      <c r="N2343" s="70">
        <f t="shared" si="115"/>
        <v>3</v>
      </c>
      <c r="O2343" s="70">
        <f t="shared" si="116"/>
        <v>3</v>
      </c>
      <c r="P2343" s="135" t="str">
        <f t="shared" si="117"/>
        <v>Gastos_Gerais</v>
      </c>
    </row>
    <row r="2344" spans="1:16" ht="24" x14ac:dyDescent="0.2">
      <c r="A2344" s="363">
        <v>2341</v>
      </c>
      <c r="B2344" s="348">
        <v>45013</v>
      </c>
      <c r="C2344" s="623">
        <v>44986</v>
      </c>
      <c r="D2344" s="350" t="s">
        <v>107</v>
      </c>
      <c r="E2344" s="350" t="s">
        <v>358</v>
      </c>
      <c r="F2344" s="351">
        <v>113.4</v>
      </c>
      <c r="G2344" s="350" t="s">
        <v>806</v>
      </c>
      <c r="H2344" s="350" t="s">
        <v>123</v>
      </c>
      <c r="I2344" s="352" t="s">
        <v>807</v>
      </c>
      <c r="J2344" s="353" t="s">
        <v>559</v>
      </c>
      <c r="K2344" s="354" t="s">
        <v>420</v>
      </c>
      <c r="L2344" s="353">
        <v>927</v>
      </c>
      <c r="M2344" s="379">
        <v>45009</v>
      </c>
      <c r="N2344" s="70">
        <f t="shared" si="115"/>
        <v>3</v>
      </c>
      <c r="O2344" s="70">
        <f t="shared" si="116"/>
        <v>3</v>
      </c>
      <c r="P2344" s="135" t="str">
        <f t="shared" si="117"/>
        <v>Gastos_Gerais</v>
      </c>
    </row>
    <row r="2345" spans="1:16" ht="7.5" customHeight="1" x14ac:dyDescent="0.2">
      <c r="A2345" s="363">
        <v>2342</v>
      </c>
      <c r="B2345" s="348">
        <v>45013</v>
      </c>
      <c r="C2345" s="623">
        <v>44986</v>
      </c>
      <c r="D2345" s="350" t="s">
        <v>107</v>
      </c>
      <c r="E2345" s="350" t="s">
        <v>256</v>
      </c>
      <c r="F2345" s="351">
        <v>140</v>
      </c>
      <c r="G2345" s="350" t="s">
        <v>712</v>
      </c>
      <c r="H2345" s="350" t="s">
        <v>129</v>
      </c>
      <c r="I2345" s="352" t="s">
        <v>892</v>
      </c>
      <c r="J2345" s="353" t="s">
        <v>554</v>
      </c>
      <c r="K2345" s="354" t="s">
        <v>420</v>
      </c>
      <c r="L2345" s="353">
        <v>3326</v>
      </c>
      <c r="M2345" s="379">
        <v>45007</v>
      </c>
      <c r="N2345" s="70">
        <f t="shared" si="115"/>
        <v>3</v>
      </c>
      <c r="O2345" s="70">
        <f t="shared" si="116"/>
        <v>3</v>
      </c>
      <c r="P2345" s="135" t="str">
        <f t="shared" si="117"/>
        <v>Gastos_Gerais</v>
      </c>
    </row>
    <row r="2346" spans="1:16" ht="24" x14ac:dyDescent="0.2">
      <c r="A2346" s="363">
        <v>2343</v>
      </c>
      <c r="B2346" s="348">
        <v>45013</v>
      </c>
      <c r="C2346" s="623">
        <v>44986</v>
      </c>
      <c r="D2346" s="350" t="s">
        <v>107</v>
      </c>
      <c r="E2346" s="350" t="s">
        <v>256</v>
      </c>
      <c r="F2346" s="351">
        <v>560</v>
      </c>
      <c r="G2346" s="350" t="s">
        <v>712</v>
      </c>
      <c r="H2346" s="350" t="s">
        <v>127</v>
      </c>
      <c r="I2346" s="352" t="s">
        <v>892</v>
      </c>
      <c r="J2346" s="353" t="s">
        <v>554</v>
      </c>
      <c r="K2346" s="354" t="s">
        <v>420</v>
      </c>
      <c r="L2346" s="353">
        <v>3325</v>
      </c>
      <c r="M2346" s="379">
        <v>45007</v>
      </c>
      <c r="N2346" s="70">
        <f t="shared" si="115"/>
        <v>3</v>
      </c>
      <c r="O2346" s="70">
        <f t="shared" si="116"/>
        <v>3</v>
      </c>
      <c r="P2346" s="135" t="str">
        <f t="shared" si="117"/>
        <v>Gastos_Gerais</v>
      </c>
    </row>
    <row r="2347" spans="1:16" x14ac:dyDescent="0.2">
      <c r="A2347" s="363">
        <v>2344</v>
      </c>
      <c r="B2347" s="348">
        <v>45013</v>
      </c>
      <c r="C2347" s="623">
        <v>44986</v>
      </c>
      <c r="D2347" s="350" t="s">
        <v>107</v>
      </c>
      <c r="E2347" s="350" t="s">
        <v>310</v>
      </c>
      <c r="F2347" s="351">
        <v>752.35</v>
      </c>
      <c r="G2347" s="350" t="s">
        <v>2858</v>
      </c>
      <c r="H2347" s="350" t="s">
        <v>130</v>
      </c>
      <c r="I2347" s="352" t="s">
        <v>711</v>
      </c>
      <c r="J2347" s="353" t="s">
        <v>554</v>
      </c>
      <c r="K2347" s="354" t="s">
        <v>420</v>
      </c>
      <c r="L2347" s="353">
        <v>302</v>
      </c>
      <c r="M2347" s="379">
        <v>45008</v>
      </c>
      <c r="N2347" s="70">
        <f t="shared" si="115"/>
        <v>3</v>
      </c>
      <c r="O2347" s="70">
        <f t="shared" si="116"/>
        <v>3</v>
      </c>
      <c r="P2347" s="135" t="str">
        <f t="shared" si="117"/>
        <v>Gastos_Gerais</v>
      </c>
    </row>
    <row r="2348" spans="1:16" ht="24" x14ac:dyDescent="0.2">
      <c r="A2348" s="363">
        <v>2345</v>
      </c>
      <c r="B2348" s="348">
        <v>45013</v>
      </c>
      <c r="C2348" s="623">
        <v>44986</v>
      </c>
      <c r="D2348" s="350" t="s">
        <v>107</v>
      </c>
      <c r="E2348" s="350" t="s">
        <v>360</v>
      </c>
      <c r="F2348" s="351">
        <v>878.44</v>
      </c>
      <c r="G2348" s="350" t="s">
        <v>2859</v>
      </c>
      <c r="H2348" s="350" t="s">
        <v>127</v>
      </c>
      <c r="I2348" s="352" t="s">
        <v>424</v>
      </c>
      <c r="J2348" s="353" t="s">
        <v>554</v>
      </c>
      <c r="K2348" s="354" t="s">
        <v>420</v>
      </c>
      <c r="L2348" s="353">
        <v>29</v>
      </c>
      <c r="M2348" s="379">
        <v>45006</v>
      </c>
      <c r="N2348" s="70">
        <f t="shared" si="115"/>
        <v>3</v>
      </c>
      <c r="O2348" s="70">
        <f t="shared" si="116"/>
        <v>3</v>
      </c>
      <c r="P2348" s="135" t="str">
        <f t="shared" si="117"/>
        <v>Gastos_Gerais</v>
      </c>
    </row>
    <row r="2349" spans="1:16" ht="24" x14ac:dyDescent="0.2">
      <c r="A2349" s="363">
        <v>2346</v>
      </c>
      <c r="B2349" s="348">
        <v>45013</v>
      </c>
      <c r="C2349" s="623">
        <v>44986</v>
      </c>
      <c r="D2349" s="350" t="s">
        <v>107</v>
      </c>
      <c r="E2349" s="350" t="s">
        <v>310</v>
      </c>
      <c r="F2349" s="351">
        <v>1417.25</v>
      </c>
      <c r="G2349" s="350" t="s">
        <v>894</v>
      </c>
      <c r="H2349" s="350" t="s">
        <v>130</v>
      </c>
      <c r="I2349" s="352" t="s">
        <v>711</v>
      </c>
      <c r="J2349" s="353" t="s">
        <v>554</v>
      </c>
      <c r="K2349" s="354" t="s">
        <v>420</v>
      </c>
      <c r="L2349" s="353">
        <v>300</v>
      </c>
      <c r="M2349" s="379">
        <v>45008</v>
      </c>
      <c r="N2349" s="70">
        <f t="shared" si="115"/>
        <v>3</v>
      </c>
      <c r="O2349" s="70">
        <f t="shared" si="116"/>
        <v>3</v>
      </c>
      <c r="P2349" s="135" t="str">
        <f t="shared" si="117"/>
        <v>Gastos_Gerais</v>
      </c>
    </row>
    <row r="2350" spans="1:16" ht="24" x14ac:dyDescent="0.2">
      <c r="A2350" s="363">
        <v>2347</v>
      </c>
      <c r="B2350" s="348">
        <v>45013</v>
      </c>
      <c r="C2350" s="623">
        <v>44986</v>
      </c>
      <c r="D2350" s="350" t="s">
        <v>107</v>
      </c>
      <c r="E2350" s="350" t="s">
        <v>256</v>
      </c>
      <c r="F2350" s="351">
        <v>980</v>
      </c>
      <c r="G2350" s="350" t="s">
        <v>712</v>
      </c>
      <c r="H2350" s="350" t="s">
        <v>123</v>
      </c>
      <c r="I2350" s="352" t="s">
        <v>892</v>
      </c>
      <c r="J2350" s="353" t="s">
        <v>554</v>
      </c>
      <c r="K2350" s="354" t="s">
        <v>420</v>
      </c>
      <c r="L2350" s="353">
        <v>3328</v>
      </c>
      <c r="M2350" s="379">
        <v>45007</v>
      </c>
      <c r="N2350" s="70">
        <f t="shared" si="115"/>
        <v>3</v>
      </c>
      <c r="O2350" s="70">
        <f t="shared" si="116"/>
        <v>3</v>
      </c>
      <c r="P2350" s="135" t="str">
        <f t="shared" si="117"/>
        <v>Gastos_Gerais</v>
      </c>
    </row>
    <row r="2351" spans="1:16" ht="24" x14ac:dyDescent="0.2">
      <c r="A2351" s="363">
        <v>2348</v>
      </c>
      <c r="B2351" s="348">
        <v>45013</v>
      </c>
      <c r="C2351" s="623">
        <v>44986</v>
      </c>
      <c r="D2351" s="350" t="s">
        <v>107</v>
      </c>
      <c r="E2351" s="350" t="s">
        <v>256</v>
      </c>
      <c r="F2351" s="351">
        <v>280</v>
      </c>
      <c r="G2351" s="350" t="s">
        <v>712</v>
      </c>
      <c r="H2351" s="350" t="s">
        <v>128</v>
      </c>
      <c r="I2351" s="352" t="s">
        <v>892</v>
      </c>
      <c r="J2351" s="353" t="s">
        <v>554</v>
      </c>
      <c r="K2351" s="354" t="s">
        <v>420</v>
      </c>
      <c r="L2351" s="353">
        <v>3327</v>
      </c>
      <c r="M2351" s="379">
        <v>45007</v>
      </c>
      <c r="N2351" s="70">
        <f t="shared" si="115"/>
        <v>3</v>
      </c>
      <c r="O2351" s="70">
        <f t="shared" si="116"/>
        <v>3</v>
      </c>
      <c r="P2351" s="135" t="str">
        <f t="shared" si="117"/>
        <v>Gastos_Gerais</v>
      </c>
    </row>
    <row r="2352" spans="1:16" ht="24" x14ac:dyDescent="0.2">
      <c r="A2352" s="363">
        <v>2349</v>
      </c>
      <c r="B2352" s="348">
        <v>45013</v>
      </c>
      <c r="C2352" s="623">
        <v>44986</v>
      </c>
      <c r="D2352" s="350" t="s">
        <v>107</v>
      </c>
      <c r="E2352" s="350" t="s">
        <v>334</v>
      </c>
      <c r="F2352" s="351">
        <v>25.2</v>
      </c>
      <c r="G2352" s="350" t="s">
        <v>2860</v>
      </c>
      <c r="H2352" s="350" t="s">
        <v>123</v>
      </c>
      <c r="I2352" s="352" t="s">
        <v>2813</v>
      </c>
      <c r="J2352" s="353" t="s">
        <v>577</v>
      </c>
      <c r="K2352" s="354" t="s">
        <v>578</v>
      </c>
      <c r="L2352" s="353">
        <v>568577006</v>
      </c>
      <c r="M2352" s="379">
        <v>45013</v>
      </c>
      <c r="N2352" s="70">
        <f t="shared" si="115"/>
        <v>3</v>
      </c>
      <c r="O2352" s="70">
        <f t="shared" si="116"/>
        <v>3</v>
      </c>
      <c r="P2352" s="135" t="str">
        <f t="shared" si="117"/>
        <v>Gastos_Gerais</v>
      </c>
    </row>
    <row r="2353" spans="1:16" ht="25.5" x14ac:dyDescent="0.2">
      <c r="A2353" s="363">
        <v>2350</v>
      </c>
      <c r="B2353" s="348">
        <v>45013</v>
      </c>
      <c r="C2353" s="623">
        <v>44986</v>
      </c>
      <c r="D2353" s="350" t="s">
        <v>96</v>
      </c>
      <c r="E2353" s="350" t="s">
        <v>179</v>
      </c>
      <c r="F2353" s="351">
        <v>851.07</v>
      </c>
      <c r="G2353" s="350" t="s">
        <v>595</v>
      </c>
      <c r="H2353" s="350" t="s">
        <v>129</v>
      </c>
      <c r="I2353" s="352" t="s">
        <v>2861</v>
      </c>
      <c r="J2353" s="353" t="s">
        <v>577</v>
      </c>
      <c r="K2353" s="354" t="s">
        <v>578</v>
      </c>
      <c r="L2353" s="353">
        <v>568577006</v>
      </c>
      <c r="M2353" s="379">
        <v>45013</v>
      </c>
      <c r="N2353" s="70">
        <f t="shared" si="115"/>
        <v>3</v>
      </c>
      <c r="O2353" s="70">
        <f t="shared" si="116"/>
        <v>3</v>
      </c>
      <c r="P2353" s="135" t="str">
        <f t="shared" si="117"/>
        <v>Gastos_com_Pessoal</v>
      </c>
    </row>
    <row r="2354" spans="1:16" ht="25.5" x14ac:dyDescent="0.2">
      <c r="A2354" s="363">
        <v>2351</v>
      </c>
      <c r="B2354" s="348">
        <v>45013</v>
      </c>
      <c r="C2354" s="623">
        <v>44986</v>
      </c>
      <c r="D2354" s="350" t="s">
        <v>96</v>
      </c>
      <c r="E2354" s="350" t="s">
        <v>181</v>
      </c>
      <c r="F2354" s="351">
        <v>3527.7</v>
      </c>
      <c r="G2354" s="350" t="s">
        <v>597</v>
      </c>
      <c r="H2354" s="350" t="s">
        <v>129</v>
      </c>
      <c r="I2354" s="352" t="s">
        <v>2861</v>
      </c>
      <c r="J2354" s="353" t="s">
        <v>577</v>
      </c>
      <c r="K2354" s="354" t="s">
        <v>578</v>
      </c>
      <c r="L2354" s="353">
        <v>568577006</v>
      </c>
      <c r="M2354" s="379">
        <v>45013</v>
      </c>
      <c r="N2354" s="70">
        <f t="shared" si="115"/>
        <v>3</v>
      </c>
      <c r="O2354" s="70">
        <f t="shared" si="116"/>
        <v>3</v>
      </c>
      <c r="P2354" s="135" t="str">
        <f t="shared" si="117"/>
        <v>Gastos_com_Pessoal</v>
      </c>
    </row>
    <row r="2355" spans="1:16" ht="25.5" x14ac:dyDescent="0.2">
      <c r="A2355" s="363">
        <v>2352</v>
      </c>
      <c r="B2355" s="348">
        <v>45013</v>
      </c>
      <c r="C2355" s="623">
        <v>44986</v>
      </c>
      <c r="D2355" s="350" t="s">
        <v>96</v>
      </c>
      <c r="E2355" s="350" t="s">
        <v>183</v>
      </c>
      <c r="F2355" s="351">
        <v>1175.9000000000001</v>
      </c>
      <c r="G2355" s="350" t="s">
        <v>598</v>
      </c>
      <c r="H2355" s="350" t="s">
        <v>129</v>
      </c>
      <c r="I2355" s="352" t="s">
        <v>2861</v>
      </c>
      <c r="J2355" s="353" t="s">
        <v>577</v>
      </c>
      <c r="K2355" s="354" t="s">
        <v>578</v>
      </c>
      <c r="L2355" s="353">
        <v>568577006</v>
      </c>
      <c r="M2355" s="379">
        <v>45013</v>
      </c>
      <c r="N2355" s="70">
        <f t="shared" si="115"/>
        <v>3</v>
      </c>
      <c r="O2355" s="70">
        <f t="shared" si="116"/>
        <v>3</v>
      </c>
      <c r="P2355" s="135" t="str">
        <f t="shared" si="117"/>
        <v>Gastos_com_Pessoal</v>
      </c>
    </row>
    <row r="2356" spans="1:16" ht="36" x14ac:dyDescent="0.2">
      <c r="A2356" s="363">
        <v>2353</v>
      </c>
      <c r="B2356" s="348">
        <v>45013</v>
      </c>
      <c r="C2356" s="623">
        <v>44986</v>
      </c>
      <c r="D2356" s="350" t="s">
        <v>96</v>
      </c>
      <c r="E2356" s="350" t="s">
        <v>185</v>
      </c>
      <c r="F2356" s="351">
        <v>1544.16</v>
      </c>
      <c r="G2356" s="350" t="s">
        <v>599</v>
      </c>
      <c r="H2356" s="350" t="s">
        <v>129</v>
      </c>
      <c r="I2356" s="352" t="s">
        <v>2861</v>
      </c>
      <c r="J2356" s="353" t="s">
        <v>577</v>
      </c>
      <c r="K2356" s="354" t="s">
        <v>578</v>
      </c>
      <c r="L2356" s="353">
        <v>568577006</v>
      </c>
      <c r="M2356" s="379">
        <v>45013</v>
      </c>
      <c r="N2356" s="70">
        <f t="shared" si="115"/>
        <v>3</v>
      </c>
      <c r="O2356" s="70">
        <f t="shared" si="116"/>
        <v>3</v>
      </c>
      <c r="P2356" s="135" t="str">
        <f t="shared" si="117"/>
        <v>Gastos_com_Pessoal</v>
      </c>
    </row>
    <row r="2357" spans="1:16" ht="24" x14ac:dyDescent="0.2">
      <c r="A2357" s="363">
        <v>2354</v>
      </c>
      <c r="B2357" s="348">
        <v>45014</v>
      </c>
      <c r="C2357" s="623">
        <v>44986</v>
      </c>
      <c r="D2357" s="350" t="s">
        <v>107</v>
      </c>
      <c r="E2357" s="350" t="s">
        <v>366</v>
      </c>
      <c r="F2357" s="351">
        <v>201.6</v>
      </c>
      <c r="G2357" s="350" t="s">
        <v>571</v>
      </c>
      <c r="H2357" s="350" t="s">
        <v>125</v>
      </c>
      <c r="I2357" s="352" t="s">
        <v>572</v>
      </c>
      <c r="J2357" s="353" t="s">
        <v>554</v>
      </c>
      <c r="K2357" s="354" t="s">
        <v>420</v>
      </c>
      <c r="L2357" s="353">
        <v>115263</v>
      </c>
      <c r="M2357" s="379">
        <v>45008</v>
      </c>
      <c r="N2357" s="70">
        <f t="shared" ref="N2357:N2378" si="118">IF(B2357=0,0,IF(YEAR(B2357)=$O$1,MONTH(B2357)-$N$1+1,(YEAR(B2357)-$O$1)*12-$N$1+1+MONTH(B2357)))</f>
        <v>3</v>
      </c>
      <c r="O2357" s="70">
        <f t="shared" ref="O2357:O2378" si="119">IF(C2357=0,0,IF(YEAR(C2357)=$O$1,MONTH(C2357)-$N$1+1,(YEAR(C2357)-$O$1)*12-$N$1+1+MONTH(C2357)))</f>
        <v>3</v>
      </c>
      <c r="P2357" s="135" t="str">
        <f t="shared" ref="P2357:P2378" si="120">SUBSTITUTE(D2357," ","_")</f>
        <v>Gastos_Gerais</v>
      </c>
    </row>
    <row r="2358" spans="1:16" ht="24" x14ac:dyDescent="0.2">
      <c r="A2358" s="363">
        <v>2355</v>
      </c>
      <c r="B2358" s="348">
        <v>45014</v>
      </c>
      <c r="C2358" s="623">
        <v>44986</v>
      </c>
      <c r="D2358" s="350" t="s">
        <v>107</v>
      </c>
      <c r="E2358" s="350" t="s">
        <v>310</v>
      </c>
      <c r="F2358" s="351">
        <v>1107.6199999999999</v>
      </c>
      <c r="G2358" s="350" t="s">
        <v>2862</v>
      </c>
      <c r="H2358" s="350" t="s">
        <v>123</v>
      </c>
      <c r="I2358" s="352" t="s">
        <v>2630</v>
      </c>
      <c r="J2358" s="353" t="s">
        <v>559</v>
      </c>
      <c r="K2358" s="354" t="s">
        <v>420</v>
      </c>
      <c r="L2358" s="353">
        <v>10363</v>
      </c>
      <c r="M2358" s="379">
        <v>45014</v>
      </c>
      <c r="N2358" s="70">
        <f t="shared" si="118"/>
        <v>3</v>
      </c>
      <c r="O2358" s="70">
        <f t="shared" si="119"/>
        <v>3</v>
      </c>
      <c r="P2358" s="135" t="str">
        <f t="shared" si="120"/>
        <v>Gastos_Gerais</v>
      </c>
    </row>
    <row r="2359" spans="1:16" ht="36" x14ac:dyDescent="0.2">
      <c r="A2359" s="363">
        <v>2356</v>
      </c>
      <c r="B2359" s="348">
        <v>45014</v>
      </c>
      <c r="C2359" s="623">
        <v>44986</v>
      </c>
      <c r="D2359" s="350" t="s">
        <v>96</v>
      </c>
      <c r="E2359" s="350" t="s">
        <v>98</v>
      </c>
      <c r="F2359" s="351">
        <v>967.44</v>
      </c>
      <c r="G2359" s="350" t="s">
        <v>2863</v>
      </c>
      <c r="H2359" s="350" t="s">
        <v>123</v>
      </c>
      <c r="I2359" s="352" t="s">
        <v>726</v>
      </c>
      <c r="J2359" s="353" t="s">
        <v>577</v>
      </c>
      <c r="K2359" s="354" t="s">
        <v>559</v>
      </c>
      <c r="L2359" s="353" t="s">
        <v>515</v>
      </c>
      <c r="M2359" s="379">
        <v>45014</v>
      </c>
      <c r="N2359" s="70">
        <f t="shared" si="118"/>
        <v>3</v>
      </c>
      <c r="O2359" s="70">
        <f t="shared" si="119"/>
        <v>3</v>
      </c>
      <c r="P2359" s="135" t="str">
        <f t="shared" si="120"/>
        <v>Gastos_com_Pessoal</v>
      </c>
    </row>
    <row r="2360" spans="1:16" ht="24" x14ac:dyDescent="0.2">
      <c r="A2360" s="363">
        <v>2357</v>
      </c>
      <c r="B2360" s="348">
        <v>45014</v>
      </c>
      <c r="C2360" s="623">
        <v>44986</v>
      </c>
      <c r="D2360" s="350" t="s">
        <v>107</v>
      </c>
      <c r="E2360" s="350" t="s">
        <v>294</v>
      </c>
      <c r="F2360" s="351">
        <v>1396.5</v>
      </c>
      <c r="G2360" s="350" t="s">
        <v>2864</v>
      </c>
      <c r="H2360" s="350" t="s">
        <v>120</v>
      </c>
      <c r="I2360" s="352" t="s">
        <v>2865</v>
      </c>
      <c r="J2360" s="353" t="s">
        <v>559</v>
      </c>
      <c r="K2360" s="354" t="s">
        <v>420</v>
      </c>
      <c r="L2360" s="353">
        <v>150</v>
      </c>
      <c r="M2360" s="379">
        <v>45014</v>
      </c>
      <c r="N2360" s="70">
        <f t="shared" si="118"/>
        <v>3</v>
      </c>
      <c r="O2360" s="70">
        <f t="shared" si="119"/>
        <v>3</v>
      </c>
      <c r="P2360" s="135" t="str">
        <f t="shared" si="120"/>
        <v>Gastos_Gerais</v>
      </c>
    </row>
    <row r="2361" spans="1:16" ht="24" x14ac:dyDescent="0.2">
      <c r="A2361" s="363">
        <v>2358</v>
      </c>
      <c r="B2361" s="348">
        <v>45014</v>
      </c>
      <c r="C2361" s="623">
        <v>44986</v>
      </c>
      <c r="D2361" s="350" t="s">
        <v>107</v>
      </c>
      <c r="E2361" s="350" t="s">
        <v>360</v>
      </c>
      <c r="F2361" s="351">
        <v>37.6</v>
      </c>
      <c r="G2361" s="350" t="s">
        <v>2866</v>
      </c>
      <c r="H2361" s="350" t="s">
        <v>122</v>
      </c>
      <c r="I2361" s="352" t="s">
        <v>2867</v>
      </c>
      <c r="J2361" s="353" t="s">
        <v>559</v>
      </c>
      <c r="K2361" s="354" t="s">
        <v>420</v>
      </c>
      <c r="L2361" s="353">
        <v>7895</v>
      </c>
      <c r="M2361" s="379">
        <v>45008</v>
      </c>
      <c r="N2361" s="70">
        <f t="shared" si="118"/>
        <v>3</v>
      </c>
      <c r="O2361" s="70">
        <f t="shared" si="119"/>
        <v>3</v>
      </c>
      <c r="P2361" s="135" t="str">
        <f t="shared" si="120"/>
        <v>Gastos_Gerais</v>
      </c>
    </row>
    <row r="2362" spans="1:16" ht="24" x14ac:dyDescent="0.2">
      <c r="A2362" s="363">
        <v>2359</v>
      </c>
      <c r="B2362" s="348">
        <v>45014</v>
      </c>
      <c r="C2362" s="623">
        <v>44986</v>
      </c>
      <c r="D2362" s="350" t="s">
        <v>107</v>
      </c>
      <c r="E2362" s="350" t="s">
        <v>310</v>
      </c>
      <c r="F2362" s="351">
        <v>165.1</v>
      </c>
      <c r="G2362" s="350" t="s">
        <v>714</v>
      </c>
      <c r="H2362" s="350" t="s">
        <v>123</v>
      </c>
      <c r="I2362" s="352" t="s">
        <v>2868</v>
      </c>
      <c r="J2362" s="353" t="s">
        <v>559</v>
      </c>
      <c r="K2362" s="354" t="s">
        <v>420</v>
      </c>
      <c r="L2362" s="353">
        <v>12446</v>
      </c>
      <c r="M2362" s="379">
        <v>45013</v>
      </c>
      <c r="N2362" s="70">
        <f t="shared" si="118"/>
        <v>3</v>
      </c>
      <c r="O2362" s="70">
        <f t="shared" si="119"/>
        <v>3</v>
      </c>
      <c r="P2362" s="135" t="str">
        <f t="shared" si="120"/>
        <v>Gastos_Gerais</v>
      </c>
    </row>
    <row r="2363" spans="1:16" ht="24" x14ac:dyDescent="0.2">
      <c r="A2363" s="363">
        <v>2360</v>
      </c>
      <c r="B2363" s="348">
        <v>45014</v>
      </c>
      <c r="C2363" s="623">
        <v>44986</v>
      </c>
      <c r="D2363" s="350" t="s">
        <v>107</v>
      </c>
      <c r="E2363" s="350" t="s">
        <v>310</v>
      </c>
      <c r="F2363" s="351">
        <v>514.05999999999995</v>
      </c>
      <c r="G2363" s="350" t="s">
        <v>2869</v>
      </c>
      <c r="H2363" s="350" t="s">
        <v>123</v>
      </c>
      <c r="I2363" s="352" t="s">
        <v>1241</v>
      </c>
      <c r="J2363" s="353" t="s">
        <v>559</v>
      </c>
      <c r="K2363" s="354" t="s">
        <v>420</v>
      </c>
      <c r="L2363" s="353">
        <v>190</v>
      </c>
      <c r="M2363" s="379">
        <v>45014</v>
      </c>
      <c r="N2363" s="70">
        <f t="shared" si="118"/>
        <v>3</v>
      </c>
      <c r="O2363" s="70">
        <f t="shared" si="119"/>
        <v>3</v>
      </c>
      <c r="P2363" s="135" t="str">
        <f t="shared" si="120"/>
        <v>Gastos_Gerais</v>
      </c>
    </row>
    <row r="2364" spans="1:16" ht="24" x14ac:dyDescent="0.2">
      <c r="A2364" s="363">
        <v>2361</v>
      </c>
      <c r="B2364" s="348">
        <v>45014</v>
      </c>
      <c r="C2364" s="623">
        <v>44986</v>
      </c>
      <c r="D2364" s="350" t="s">
        <v>107</v>
      </c>
      <c r="E2364" s="350" t="s">
        <v>360</v>
      </c>
      <c r="F2364" s="351">
        <v>38</v>
      </c>
      <c r="G2364" s="350" t="s">
        <v>2870</v>
      </c>
      <c r="H2364" s="350" t="s">
        <v>122</v>
      </c>
      <c r="I2364" s="352" t="s">
        <v>2527</v>
      </c>
      <c r="J2364" s="353" t="s">
        <v>559</v>
      </c>
      <c r="K2364" s="354" t="s">
        <v>420</v>
      </c>
      <c r="L2364" s="353">
        <v>1221</v>
      </c>
      <c r="M2364" s="379">
        <v>45007</v>
      </c>
      <c r="N2364" s="70">
        <f t="shared" si="118"/>
        <v>3</v>
      </c>
      <c r="O2364" s="70">
        <f t="shared" si="119"/>
        <v>3</v>
      </c>
      <c r="P2364" s="135" t="str">
        <f t="shared" si="120"/>
        <v>Gastos_Gerais</v>
      </c>
    </row>
    <row r="2365" spans="1:16" ht="24" x14ac:dyDescent="0.2">
      <c r="A2365" s="363">
        <v>2362</v>
      </c>
      <c r="B2365" s="348">
        <v>45014</v>
      </c>
      <c r="C2365" s="623">
        <v>44986</v>
      </c>
      <c r="D2365" s="350" t="s">
        <v>107</v>
      </c>
      <c r="E2365" s="350" t="s">
        <v>370</v>
      </c>
      <c r="F2365" s="351">
        <v>414.5</v>
      </c>
      <c r="G2365" s="350" t="s">
        <v>2871</v>
      </c>
      <c r="H2365" s="350" t="s">
        <v>123</v>
      </c>
      <c r="I2365" s="352" t="s">
        <v>2872</v>
      </c>
      <c r="J2365" s="353" t="s">
        <v>559</v>
      </c>
      <c r="K2365" s="354" t="s">
        <v>420</v>
      </c>
      <c r="L2365" s="353">
        <v>5853</v>
      </c>
      <c r="M2365" s="379">
        <v>45014</v>
      </c>
      <c r="N2365" s="70">
        <f t="shared" si="118"/>
        <v>3</v>
      </c>
      <c r="O2365" s="70">
        <f t="shared" si="119"/>
        <v>3</v>
      </c>
      <c r="P2365" s="135" t="str">
        <f t="shared" si="120"/>
        <v>Gastos_Gerais</v>
      </c>
    </row>
    <row r="2366" spans="1:16" ht="24" x14ac:dyDescent="0.2">
      <c r="A2366" s="363">
        <v>2363</v>
      </c>
      <c r="B2366" s="348">
        <v>45014</v>
      </c>
      <c r="C2366" s="623">
        <v>44986</v>
      </c>
      <c r="D2366" s="350" t="s">
        <v>107</v>
      </c>
      <c r="E2366" s="350" t="s">
        <v>310</v>
      </c>
      <c r="F2366" s="351">
        <v>1187.4000000000001</v>
      </c>
      <c r="G2366" s="350" t="s">
        <v>2873</v>
      </c>
      <c r="H2366" s="350" t="s">
        <v>130</v>
      </c>
      <c r="I2366" s="352" t="s">
        <v>2874</v>
      </c>
      <c r="J2366" s="353" t="s">
        <v>559</v>
      </c>
      <c r="K2366" s="354" t="s">
        <v>420</v>
      </c>
      <c r="L2366" s="353">
        <v>8175</v>
      </c>
      <c r="M2366" s="379">
        <v>45013</v>
      </c>
      <c r="N2366" s="70">
        <f t="shared" si="118"/>
        <v>3</v>
      </c>
      <c r="O2366" s="70">
        <f t="shared" si="119"/>
        <v>3</v>
      </c>
      <c r="P2366" s="135" t="str">
        <f t="shared" si="120"/>
        <v>Gastos_Gerais</v>
      </c>
    </row>
    <row r="2367" spans="1:16" ht="24" x14ac:dyDescent="0.2">
      <c r="A2367" s="363">
        <v>2364</v>
      </c>
      <c r="B2367" s="348">
        <v>45014</v>
      </c>
      <c r="C2367" s="623">
        <v>44986</v>
      </c>
      <c r="D2367" s="350" t="s">
        <v>107</v>
      </c>
      <c r="E2367" s="350" t="s">
        <v>360</v>
      </c>
      <c r="F2367" s="351">
        <v>731.47</v>
      </c>
      <c r="G2367" s="350" t="s">
        <v>2875</v>
      </c>
      <c r="H2367" s="350" t="s">
        <v>127</v>
      </c>
      <c r="I2367" s="352" t="s">
        <v>424</v>
      </c>
      <c r="J2367" s="353" t="s">
        <v>554</v>
      </c>
      <c r="K2367" s="354" t="s">
        <v>420</v>
      </c>
      <c r="L2367" s="353">
        <v>202313</v>
      </c>
      <c r="M2367" s="379">
        <v>45007</v>
      </c>
      <c r="N2367" s="70">
        <f t="shared" si="118"/>
        <v>3</v>
      </c>
      <c r="O2367" s="70">
        <f t="shared" si="119"/>
        <v>3</v>
      </c>
      <c r="P2367" s="135" t="str">
        <f t="shared" si="120"/>
        <v>Gastos_Gerais</v>
      </c>
    </row>
    <row r="2368" spans="1:16" s="425" customFormat="1" ht="24" x14ac:dyDescent="0.2">
      <c r="A2368" s="363">
        <v>2365</v>
      </c>
      <c r="B2368" s="381">
        <v>45014</v>
      </c>
      <c r="C2368" s="433">
        <v>44986</v>
      </c>
      <c r="D2368" s="380" t="s">
        <v>107</v>
      </c>
      <c r="E2368" s="380" t="s">
        <v>310</v>
      </c>
      <c r="F2368" s="383">
        <v>6186.16</v>
      </c>
      <c r="G2368" s="380" t="s">
        <v>2876</v>
      </c>
      <c r="H2368" s="380" t="s">
        <v>132</v>
      </c>
      <c r="I2368" s="380" t="s">
        <v>2877</v>
      </c>
      <c r="J2368" s="384" t="s">
        <v>554</v>
      </c>
      <c r="K2368" s="384" t="s">
        <v>420</v>
      </c>
      <c r="L2368" s="384">
        <v>49235</v>
      </c>
      <c r="M2368" s="434">
        <v>45007</v>
      </c>
      <c r="N2368" s="70">
        <f t="shared" si="118"/>
        <v>3</v>
      </c>
      <c r="O2368" s="70">
        <f t="shared" si="119"/>
        <v>3</v>
      </c>
      <c r="P2368" s="440" t="str">
        <f t="shared" si="120"/>
        <v>Gastos_Gerais</v>
      </c>
    </row>
    <row r="2369" spans="1:16" ht="25.5" x14ac:dyDescent="0.2">
      <c r="A2369" s="363">
        <v>2366</v>
      </c>
      <c r="B2369" s="348">
        <v>45014</v>
      </c>
      <c r="C2369" s="623">
        <v>44986</v>
      </c>
      <c r="D2369" s="350" t="s">
        <v>96</v>
      </c>
      <c r="E2369" s="350" t="s">
        <v>183</v>
      </c>
      <c r="F2369" s="351">
        <v>1030.07</v>
      </c>
      <c r="G2369" s="350" t="s">
        <v>2878</v>
      </c>
      <c r="H2369" s="350" t="s">
        <v>127</v>
      </c>
      <c r="I2369" s="352" t="s">
        <v>2879</v>
      </c>
      <c r="J2369" s="353" t="s">
        <v>577</v>
      </c>
      <c r="K2369" s="354" t="s">
        <v>578</v>
      </c>
      <c r="L2369" s="353">
        <v>568720543</v>
      </c>
      <c r="M2369" s="379">
        <v>45014</v>
      </c>
      <c r="N2369" s="70">
        <f t="shared" ref="N2369:N2377" si="121">IF(B2369=0,0,IF(YEAR(B2369)=$O$1,MONTH(B2369)-$N$1+1,(YEAR(B2369)-$O$1)*12-$N$1+1+MONTH(B2369)))</f>
        <v>3</v>
      </c>
      <c r="O2369" s="70">
        <f t="shared" ref="O2369:O2377" si="122">IF(C2369=0,0,IF(YEAR(C2369)=$O$1,MONTH(C2369)-$N$1+1,(YEAR(C2369)-$O$1)*12-$N$1+1+MONTH(C2369)))</f>
        <v>3</v>
      </c>
      <c r="P2369" s="135" t="str">
        <f t="shared" ref="P2369:P2377" si="123">SUBSTITUTE(D2369," ","_")</f>
        <v>Gastos_com_Pessoal</v>
      </c>
    </row>
    <row r="2370" spans="1:16" ht="25.5" x14ac:dyDescent="0.2">
      <c r="A2370" s="363">
        <v>2367</v>
      </c>
      <c r="B2370" s="348">
        <v>45014</v>
      </c>
      <c r="C2370" s="623">
        <v>44986</v>
      </c>
      <c r="D2370" s="350" t="s">
        <v>96</v>
      </c>
      <c r="E2370" s="350" t="s">
        <v>181</v>
      </c>
      <c r="F2370" s="351">
        <v>2799.21</v>
      </c>
      <c r="G2370" s="350" t="s">
        <v>2880</v>
      </c>
      <c r="H2370" s="350" t="s">
        <v>127</v>
      </c>
      <c r="I2370" s="352" t="s">
        <v>2879</v>
      </c>
      <c r="J2370" s="353" t="s">
        <v>577</v>
      </c>
      <c r="K2370" s="354" t="s">
        <v>578</v>
      </c>
      <c r="L2370" s="353">
        <v>568720543</v>
      </c>
      <c r="M2370" s="379">
        <v>45014</v>
      </c>
      <c r="N2370" s="70">
        <f t="shared" si="121"/>
        <v>3</v>
      </c>
      <c r="O2370" s="70">
        <f t="shared" si="122"/>
        <v>3</v>
      </c>
      <c r="P2370" s="135" t="str">
        <f t="shared" si="123"/>
        <v>Gastos_com_Pessoal</v>
      </c>
    </row>
    <row r="2371" spans="1:16" ht="25.5" x14ac:dyDescent="0.2">
      <c r="A2371" s="363">
        <v>2368</v>
      </c>
      <c r="B2371" s="348">
        <v>45014</v>
      </c>
      <c r="C2371" s="623">
        <v>44986</v>
      </c>
      <c r="D2371" s="350" t="s">
        <v>96</v>
      </c>
      <c r="E2371" s="350" t="s">
        <v>183</v>
      </c>
      <c r="F2371" s="351">
        <v>1011.22</v>
      </c>
      <c r="G2371" s="350" t="s">
        <v>2881</v>
      </c>
      <c r="H2371" s="350" t="s">
        <v>130</v>
      </c>
      <c r="I2371" s="352" t="s">
        <v>2882</v>
      </c>
      <c r="J2371" s="353" t="s">
        <v>577</v>
      </c>
      <c r="K2371" s="354" t="s">
        <v>578</v>
      </c>
      <c r="L2371" s="353">
        <v>568720543</v>
      </c>
      <c r="M2371" s="379">
        <v>45014</v>
      </c>
      <c r="N2371" s="70">
        <f t="shared" si="121"/>
        <v>3</v>
      </c>
      <c r="O2371" s="70">
        <f t="shared" si="122"/>
        <v>3</v>
      </c>
      <c r="P2371" s="135" t="str">
        <f t="shared" si="123"/>
        <v>Gastos_com_Pessoal</v>
      </c>
    </row>
    <row r="2372" spans="1:16" ht="25.5" x14ac:dyDescent="0.2">
      <c r="A2372" s="363">
        <v>2369</v>
      </c>
      <c r="B2372" s="348">
        <v>45014</v>
      </c>
      <c r="C2372" s="623">
        <v>44986</v>
      </c>
      <c r="D2372" s="350" t="s">
        <v>96</v>
      </c>
      <c r="E2372" s="350" t="s">
        <v>181</v>
      </c>
      <c r="F2372" s="351">
        <v>2867.11</v>
      </c>
      <c r="G2372" s="350" t="s">
        <v>2883</v>
      </c>
      <c r="H2372" s="350" t="s">
        <v>130</v>
      </c>
      <c r="I2372" s="352" t="s">
        <v>2882</v>
      </c>
      <c r="J2372" s="353" t="s">
        <v>577</v>
      </c>
      <c r="K2372" s="354" t="s">
        <v>578</v>
      </c>
      <c r="L2372" s="353">
        <v>568720543</v>
      </c>
      <c r="M2372" s="379">
        <v>45014</v>
      </c>
      <c r="N2372" s="70">
        <f t="shared" si="121"/>
        <v>3</v>
      </c>
      <c r="O2372" s="70">
        <f t="shared" si="122"/>
        <v>3</v>
      </c>
      <c r="P2372" s="135" t="str">
        <f t="shared" si="123"/>
        <v>Gastos_com_Pessoal</v>
      </c>
    </row>
    <row r="2373" spans="1:16" ht="25.5" x14ac:dyDescent="0.2">
      <c r="A2373" s="363">
        <v>2370</v>
      </c>
      <c r="B2373" s="348">
        <v>45014</v>
      </c>
      <c r="C2373" s="623">
        <v>44986</v>
      </c>
      <c r="D2373" s="350" t="s">
        <v>96</v>
      </c>
      <c r="E2373" s="350" t="s">
        <v>183</v>
      </c>
      <c r="F2373" s="351">
        <v>931.57</v>
      </c>
      <c r="G2373" s="350" t="s">
        <v>2884</v>
      </c>
      <c r="H2373" s="350" t="s">
        <v>129</v>
      </c>
      <c r="I2373" s="352" t="s">
        <v>993</v>
      </c>
      <c r="J2373" s="353" t="s">
        <v>577</v>
      </c>
      <c r="K2373" s="354" t="s">
        <v>578</v>
      </c>
      <c r="L2373" s="353">
        <v>568720543</v>
      </c>
      <c r="M2373" s="379">
        <v>45014</v>
      </c>
      <c r="N2373" s="70">
        <f t="shared" si="121"/>
        <v>3</v>
      </c>
      <c r="O2373" s="70">
        <f t="shared" si="122"/>
        <v>3</v>
      </c>
      <c r="P2373" s="135" t="str">
        <f t="shared" si="123"/>
        <v>Gastos_com_Pessoal</v>
      </c>
    </row>
    <row r="2374" spans="1:16" ht="25.5" x14ac:dyDescent="0.2">
      <c r="A2374" s="363">
        <v>2371</v>
      </c>
      <c r="B2374" s="348">
        <v>45014</v>
      </c>
      <c r="C2374" s="623">
        <v>44986</v>
      </c>
      <c r="D2374" s="350" t="s">
        <v>96</v>
      </c>
      <c r="E2374" s="350" t="s">
        <v>181</v>
      </c>
      <c r="F2374" s="351">
        <v>2590.5300000000002</v>
      </c>
      <c r="G2374" s="350" t="s">
        <v>2885</v>
      </c>
      <c r="H2374" s="350" t="s">
        <v>129</v>
      </c>
      <c r="I2374" s="352" t="s">
        <v>993</v>
      </c>
      <c r="J2374" s="353" t="s">
        <v>577</v>
      </c>
      <c r="K2374" s="354" t="s">
        <v>578</v>
      </c>
      <c r="L2374" s="353">
        <v>568720543</v>
      </c>
      <c r="M2374" s="379">
        <v>45014</v>
      </c>
      <c r="N2374" s="70">
        <f t="shared" si="121"/>
        <v>3</v>
      </c>
      <c r="O2374" s="70">
        <f t="shared" si="122"/>
        <v>3</v>
      </c>
      <c r="P2374" s="135" t="str">
        <f t="shared" si="123"/>
        <v>Gastos_com_Pessoal</v>
      </c>
    </row>
    <row r="2375" spans="1:16" ht="25.5" x14ac:dyDescent="0.2">
      <c r="A2375" s="363">
        <v>2372</v>
      </c>
      <c r="B2375" s="348">
        <v>45014</v>
      </c>
      <c r="C2375" s="623">
        <v>44986</v>
      </c>
      <c r="D2375" s="350" t="s">
        <v>96</v>
      </c>
      <c r="E2375" s="350" t="s">
        <v>183</v>
      </c>
      <c r="F2375" s="351">
        <v>823.86</v>
      </c>
      <c r="G2375" s="350" t="s">
        <v>2886</v>
      </c>
      <c r="H2375" s="350" t="s">
        <v>128</v>
      </c>
      <c r="I2375" s="352" t="s">
        <v>2887</v>
      </c>
      <c r="J2375" s="353" t="s">
        <v>577</v>
      </c>
      <c r="K2375" s="354" t="s">
        <v>578</v>
      </c>
      <c r="L2375" s="353">
        <v>568720543</v>
      </c>
      <c r="M2375" s="379">
        <v>45014</v>
      </c>
      <c r="N2375" s="70">
        <f t="shared" si="121"/>
        <v>3</v>
      </c>
      <c r="O2375" s="70">
        <f t="shared" si="122"/>
        <v>3</v>
      </c>
      <c r="P2375" s="135" t="str">
        <f t="shared" si="123"/>
        <v>Gastos_com_Pessoal</v>
      </c>
    </row>
    <row r="2376" spans="1:16" ht="25.5" x14ac:dyDescent="0.2">
      <c r="A2376" s="363">
        <v>2373</v>
      </c>
      <c r="B2376" s="348">
        <v>45014</v>
      </c>
      <c r="C2376" s="623">
        <v>44986</v>
      </c>
      <c r="D2376" s="350" t="s">
        <v>96</v>
      </c>
      <c r="E2376" s="350" t="s">
        <v>181</v>
      </c>
      <c r="F2376" s="351">
        <v>2332.06</v>
      </c>
      <c r="G2376" s="350" t="s">
        <v>2888</v>
      </c>
      <c r="H2376" s="350" t="s">
        <v>128</v>
      </c>
      <c r="I2376" s="352" t="s">
        <v>2887</v>
      </c>
      <c r="J2376" s="353" t="s">
        <v>577</v>
      </c>
      <c r="K2376" s="354" t="s">
        <v>578</v>
      </c>
      <c r="L2376" s="353">
        <v>568720543</v>
      </c>
      <c r="M2376" s="379">
        <v>45014</v>
      </c>
      <c r="N2376" s="70">
        <f t="shared" si="121"/>
        <v>3</v>
      </c>
      <c r="O2376" s="70">
        <f t="shared" si="122"/>
        <v>3</v>
      </c>
      <c r="P2376" s="135" t="str">
        <f t="shared" si="123"/>
        <v>Gastos_com_Pessoal</v>
      </c>
    </row>
    <row r="2377" spans="1:16" ht="25.5" x14ac:dyDescent="0.2">
      <c r="A2377" s="363">
        <v>2374</v>
      </c>
      <c r="B2377" s="348">
        <v>45014</v>
      </c>
      <c r="C2377" s="623">
        <v>44986</v>
      </c>
      <c r="D2377" s="350" t="s">
        <v>96</v>
      </c>
      <c r="E2377" s="350" t="s">
        <v>183</v>
      </c>
      <c r="F2377" s="351">
        <v>629.1</v>
      </c>
      <c r="G2377" s="350" t="s">
        <v>2889</v>
      </c>
      <c r="H2377" s="350" t="s">
        <v>120</v>
      </c>
      <c r="I2377" s="352" t="s">
        <v>2890</v>
      </c>
      <c r="J2377" s="353" t="s">
        <v>577</v>
      </c>
      <c r="K2377" s="354" t="s">
        <v>578</v>
      </c>
      <c r="L2377" s="353">
        <v>568720543</v>
      </c>
      <c r="M2377" s="379">
        <v>45014</v>
      </c>
      <c r="N2377" s="70">
        <f t="shared" si="121"/>
        <v>3</v>
      </c>
      <c r="O2377" s="70">
        <f t="shared" si="122"/>
        <v>3</v>
      </c>
      <c r="P2377" s="135" t="str">
        <f t="shared" si="123"/>
        <v>Gastos_com_Pessoal</v>
      </c>
    </row>
    <row r="2378" spans="1:16" ht="25.5" x14ac:dyDescent="0.2">
      <c r="A2378" s="363">
        <v>2375</v>
      </c>
      <c r="B2378" s="348">
        <v>45014</v>
      </c>
      <c r="C2378" s="623">
        <v>44986</v>
      </c>
      <c r="D2378" s="350" t="s">
        <v>96</v>
      </c>
      <c r="E2378" s="350" t="s">
        <v>181</v>
      </c>
      <c r="F2378" s="351">
        <v>1841.26</v>
      </c>
      <c r="G2378" s="350" t="s">
        <v>2891</v>
      </c>
      <c r="H2378" s="350" t="s">
        <v>120</v>
      </c>
      <c r="I2378" s="352" t="s">
        <v>2890</v>
      </c>
      <c r="J2378" s="353" t="s">
        <v>577</v>
      </c>
      <c r="K2378" s="354" t="s">
        <v>578</v>
      </c>
      <c r="L2378" s="353">
        <v>568720543</v>
      </c>
      <c r="M2378" s="379">
        <v>45014</v>
      </c>
      <c r="N2378" s="70">
        <f t="shared" si="118"/>
        <v>3</v>
      </c>
      <c r="O2378" s="70">
        <f t="shared" si="119"/>
        <v>3</v>
      </c>
      <c r="P2378" s="135" t="str">
        <f t="shared" si="120"/>
        <v>Gastos_com_Pessoal</v>
      </c>
    </row>
    <row r="2379" spans="1:16" ht="25.5" x14ac:dyDescent="0.2">
      <c r="A2379" s="363">
        <v>2376</v>
      </c>
      <c r="B2379" s="348">
        <v>45014</v>
      </c>
      <c r="C2379" s="623">
        <v>44986</v>
      </c>
      <c r="D2379" s="350" t="s">
        <v>96</v>
      </c>
      <c r="E2379" s="350" t="s">
        <v>183</v>
      </c>
      <c r="F2379" s="351">
        <v>620.71</v>
      </c>
      <c r="G2379" s="350" t="s">
        <v>2892</v>
      </c>
      <c r="H2379" s="350" t="s">
        <v>123</v>
      </c>
      <c r="I2379" s="352" t="s">
        <v>2893</v>
      </c>
      <c r="J2379" s="353" t="s">
        <v>577</v>
      </c>
      <c r="K2379" s="354" t="s">
        <v>578</v>
      </c>
      <c r="L2379" s="353">
        <v>568720543</v>
      </c>
      <c r="M2379" s="379">
        <v>45014</v>
      </c>
      <c r="N2379" s="70">
        <f t="shared" ref="N2379:N2423" si="124">IF(B2379=0,0,IF(YEAR(B2379)=$O$1,MONTH(B2379)-$N$1+1,(YEAR(B2379)-$O$1)*12-$N$1+1+MONTH(B2379)))</f>
        <v>3</v>
      </c>
      <c r="O2379" s="70">
        <f t="shared" ref="O2379:O2423" si="125">IF(C2379=0,0,IF(YEAR(C2379)=$O$1,MONTH(C2379)-$N$1+1,(YEAR(C2379)-$O$1)*12-$N$1+1+MONTH(C2379)))</f>
        <v>3</v>
      </c>
      <c r="P2379" s="135" t="str">
        <f t="shared" ref="P2379:P2423" si="126">SUBSTITUTE(D2379," ","_")</f>
        <v>Gastos_com_Pessoal</v>
      </c>
    </row>
    <row r="2380" spans="1:16" ht="25.5" x14ac:dyDescent="0.2">
      <c r="A2380" s="363">
        <v>2377</v>
      </c>
      <c r="B2380" s="348">
        <v>45014</v>
      </c>
      <c r="C2380" s="623">
        <v>44986</v>
      </c>
      <c r="D2380" s="350" t="s">
        <v>96</v>
      </c>
      <c r="E2380" s="350" t="s">
        <v>181</v>
      </c>
      <c r="F2380" s="351">
        <v>2833.95</v>
      </c>
      <c r="G2380" s="350" t="s">
        <v>2894</v>
      </c>
      <c r="H2380" s="350" t="s">
        <v>123</v>
      </c>
      <c r="I2380" s="352" t="s">
        <v>2893</v>
      </c>
      <c r="J2380" s="353" t="s">
        <v>577</v>
      </c>
      <c r="K2380" s="354" t="s">
        <v>578</v>
      </c>
      <c r="L2380" s="353">
        <v>568720543</v>
      </c>
      <c r="M2380" s="379">
        <v>45014</v>
      </c>
      <c r="N2380" s="70">
        <f t="shared" si="124"/>
        <v>3</v>
      </c>
      <c r="O2380" s="70">
        <f t="shared" si="125"/>
        <v>3</v>
      </c>
      <c r="P2380" s="135" t="str">
        <f t="shared" si="126"/>
        <v>Gastos_com_Pessoal</v>
      </c>
    </row>
    <row r="2381" spans="1:16" ht="25.5" x14ac:dyDescent="0.2">
      <c r="A2381" s="363">
        <v>2378</v>
      </c>
      <c r="B2381" s="348">
        <v>45014</v>
      </c>
      <c r="C2381" s="623">
        <v>44986</v>
      </c>
      <c r="D2381" s="350" t="s">
        <v>96</v>
      </c>
      <c r="E2381" s="350" t="s">
        <v>183</v>
      </c>
      <c r="F2381" s="351">
        <v>1002.3</v>
      </c>
      <c r="G2381" s="350" t="s">
        <v>2895</v>
      </c>
      <c r="H2381" s="350" t="s">
        <v>127</v>
      </c>
      <c r="I2381" s="352" t="s">
        <v>2896</v>
      </c>
      <c r="J2381" s="353" t="s">
        <v>577</v>
      </c>
      <c r="K2381" s="354" t="s">
        <v>578</v>
      </c>
      <c r="L2381" s="353">
        <v>568720543</v>
      </c>
      <c r="M2381" s="379">
        <v>45014</v>
      </c>
      <c r="N2381" s="70">
        <f t="shared" si="124"/>
        <v>3</v>
      </c>
      <c r="O2381" s="70">
        <f t="shared" si="125"/>
        <v>3</v>
      </c>
      <c r="P2381" s="135" t="str">
        <f t="shared" si="126"/>
        <v>Gastos_com_Pessoal</v>
      </c>
    </row>
    <row r="2382" spans="1:16" ht="25.5" x14ac:dyDescent="0.2">
      <c r="A2382" s="363">
        <v>2379</v>
      </c>
      <c r="B2382" s="348">
        <v>45014</v>
      </c>
      <c r="C2382" s="623">
        <v>44986</v>
      </c>
      <c r="D2382" s="350" t="s">
        <v>96</v>
      </c>
      <c r="E2382" s="350" t="s">
        <v>181</v>
      </c>
      <c r="F2382" s="351">
        <v>2783.77</v>
      </c>
      <c r="G2382" s="350" t="s">
        <v>2897</v>
      </c>
      <c r="H2382" s="350" t="s">
        <v>127</v>
      </c>
      <c r="I2382" s="352" t="s">
        <v>2896</v>
      </c>
      <c r="J2382" s="353" t="s">
        <v>577</v>
      </c>
      <c r="K2382" s="354" t="s">
        <v>578</v>
      </c>
      <c r="L2382" s="353">
        <v>568720543</v>
      </c>
      <c r="M2382" s="379">
        <v>45014</v>
      </c>
      <c r="N2382" s="70">
        <f t="shared" si="124"/>
        <v>3</v>
      </c>
      <c r="O2382" s="70">
        <f t="shared" si="125"/>
        <v>3</v>
      </c>
      <c r="P2382" s="135" t="str">
        <f t="shared" si="126"/>
        <v>Gastos_com_Pessoal</v>
      </c>
    </row>
    <row r="2383" spans="1:16" ht="25.5" x14ac:dyDescent="0.2">
      <c r="A2383" s="363">
        <v>2380</v>
      </c>
      <c r="B2383" s="348">
        <v>45014</v>
      </c>
      <c r="C2383" s="623">
        <v>44986</v>
      </c>
      <c r="D2383" s="350" t="s">
        <v>96</v>
      </c>
      <c r="E2383" s="350" t="s">
        <v>183</v>
      </c>
      <c r="F2383" s="351">
        <v>934.35</v>
      </c>
      <c r="G2383" s="350" t="s">
        <v>2898</v>
      </c>
      <c r="H2383" s="350" t="s">
        <v>127</v>
      </c>
      <c r="I2383" s="352" t="s">
        <v>2899</v>
      </c>
      <c r="J2383" s="353" t="s">
        <v>577</v>
      </c>
      <c r="K2383" s="354" t="s">
        <v>578</v>
      </c>
      <c r="L2383" s="353">
        <v>568720543</v>
      </c>
      <c r="M2383" s="379">
        <v>45014</v>
      </c>
      <c r="N2383" s="70">
        <f t="shared" si="124"/>
        <v>3</v>
      </c>
      <c r="O2383" s="70">
        <f t="shared" si="125"/>
        <v>3</v>
      </c>
      <c r="P2383" s="135" t="str">
        <f t="shared" si="126"/>
        <v>Gastos_com_Pessoal</v>
      </c>
    </row>
    <row r="2384" spans="1:16" ht="25.5" x14ac:dyDescent="0.2">
      <c r="A2384" s="363">
        <v>2381</v>
      </c>
      <c r="B2384" s="348">
        <v>45014</v>
      </c>
      <c r="C2384" s="623">
        <v>44986</v>
      </c>
      <c r="D2384" s="350" t="s">
        <v>96</v>
      </c>
      <c r="E2384" s="350" t="s">
        <v>181</v>
      </c>
      <c r="F2384" s="351">
        <v>2597.1</v>
      </c>
      <c r="G2384" s="350" t="s">
        <v>2900</v>
      </c>
      <c r="H2384" s="350" t="s">
        <v>127</v>
      </c>
      <c r="I2384" s="352" t="s">
        <v>2899</v>
      </c>
      <c r="J2384" s="353" t="s">
        <v>577</v>
      </c>
      <c r="K2384" s="354" t="s">
        <v>578</v>
      </c>
      <c r="L2384" s="353">
        <v>568720543</v>
      </c>
      <c r="M2384" s="379">
        <v>45014</v>
      </c>
      <c r="N2384" s="70">
        <f t="shared" si="124"/>
        <v>3</v>
      </c>
      <c r="O2384" s="70">
        <f t="shared" si="125"/>
        <v>3</v>
      </c>
      <c r="P2384" s="135" t="str">
        <f t="shared" si="126"/>
        <v>Gastos_com_Pessoal</v>
      </c>
    </row>
    <row r="2385" spans="1:16" ht="25.5" x14ac:dyDescent="0.2">
      <c r="A2385" s="363">
        <v>2382</v>
      </c>
      <c r="B2385" s="348">
        <v>45014</v>
      </c>
      <c r="C2385" s="623">
        <v>44986</v>
      </c>
      <c r="D2385" s="350" t="s">
        <v>96</v>
      </c>
      <c r="E2385" s="350" t="s">
        <v>183</v>
      </c>
      <c r="F2385" s="351">
        <v>1135.08</v>
      </c>
      <c r="G2385" s="350" t="s">
        <v>2901</v>
      </c>
      <c r="H2385" s="350" t="s">
        <v>128</v>
      </c>
      <c r="I2385" s="352" t="s">
        <v>2902</v>
      </c>
      <c r="J2385" s="353" t="s">
        <v>577</v>
      </c>
      <c r="K2385" s="354" t="s">
        <v>578</v>
      </c>
      <c r="L2385" s="353">
        <v>568720543</v>
      </c>
      <c r="M2385" s="379">
        <v>45014</v>
      </c>
      <c r="N2385" s="70">
        <f t="shared" si="124"/>
        <v>3</v>
      </c>
      <c r="O2385" s="70">
        <f t="shared" si="125"/>
        <v>3</v>
      </c>
      <c r="P2385" s="135" t="str">
        <f t="shared" si="126"/>
        <v>Gastos_com_Pessoal</v>
      </c>
    </row>
    <row r="2386" spans="1:16" ht="25.5" x14ac:dyDescent="0.2">
      <c r="A2386" s="363">
        <v>2383</v>
      </c>
      <c r="B2386" s="348">
        <v>45014</v>
      </c>
      <c r="C2386" s="623">
        <v>44986</v>
      </c>
      <c r="D2386" s="350" t="s">
        <v>96</v>
      </c>
      <c r="E2386" s="350" t="s">
        <v>181</v>
      </c>
      <c r="F2386" s="383">
        <v>3019.94</v>
      </c>
      <c r="G2386" s="350" t="s">
        <v>2903</v>
      </c>
      <c r="H2386" s="350" t="s">
        <v>128</v>
      </c>
      <c r="I2386" s="352" t="s">
        <v>2902</v>
      </c>
      <c r="J2386" s="353" t="s">
        <v>577</v>
      </c>
      <c r="K2386" s="354" t="s">
        <v>578</v>
      </c>
      <c r="L2386" s="353">
        <v>568720543</v>
      </c>
      <c r="M2386" s="379">
        <v>45014</v>
      </c>
      <c r="N2386" s="70">
        <f t="shared" si="124"/>
        <v>3</v>
      </c>
      <c r="O2386" s="70">
        <f t="shared" si="125"/>
        <v>3</v>
      </c>
      <c r="P2386" s="135" t="str">
        <f t="shared" si="126"/>
        <v>Gastos_com_Pessoal</v>
      </c>
    </row>
    <row r="2387" spans="1:16" ht="25.5" x14ac:dyDescent="0.2">
      <c r="A2387" s="363">
        <v>2384</v>
      </c>
      <c r="B2387" s="348">
        <v>45014</v>
      </c>
      <c r="C2387" s="623">
        <v>44986</v>
      </c>
      <c r="D2387" s="350" t="s">
        <v>96</v>
      </c>
      <c r="E2387" s="350" t="s">
        <v>183</v>
      </c>
      <c r="F2387" s="351">
        <v>1036.24</v>
      </c>
      <c r="G2387" s="350" t="s">
        <v>2904</v>
      </c>
      <c r="H2387" s="350" t="s">
        <v>127</v>
      </c>
      <c r="I2387" s="352" t="s">
        <v>2905</v>
      </c>
      <c r="J2387" s="353" t="s">
        <v>577</v>
      </c>
      <c r="K2387" s="354" t="s">
        <v>578</v>
      </c>
      <c r="L2387" s="353">
        <v>568720543</v>
      </c>
      <c r="M2387" s="379">
        <v>45014</v>
      </c>
      <c r="N2387" s="70">
        <f t="shared" si="124"/>
        <v>3</v>
      </c>
      <c r="O2387" s="70">
        <f t="shared" si="125"/>
        <v>3</v>
      </c>
      <c r="P2387" s="135" t="str">
        <f t="shared" si="126"/>
        <v>Gastos_com_Pessoal</v>
      </c>
    </row>
    <row r="2388" spans="1:16" ht="25.5" x14ac:dyDescent="0.2">
      <c r="A2388" s="363">
        <v>2385</v>
      </c>
      <c r="B2388" s="348">
        <v>45014</v>
      </c>
      <c r="C2388" s="623">
        <v>44986</v>
      </c>
      <c r="D2388" s="350" t="s">
        <v>96</v>
      </c>
      <c r="E2388" s="350" t="s">
        <v>181</v>
      </c>
      <c r="F2388" s="351">
        <v>2812.41</v>
      </c>
      <c r="G2388" s="350" t="s">
        <v>2906</v>
      </c>
      <c r="H2388" s="350" t="s">
        <v>127</v>
      </c>
      <c r="I2388" s="352" t="s">
        <v>2905</v>
      </c>
      <c r="J2388" s="353" t="s">
        <v>577</v>
      </c>
      <c r="K2388" s="354" t="s">
        <v>578</v>
      </c>
      <c r="L2388" s="353">
        <v>568720543</v>
      </c>
      <c r="M2388" s="379">
        <v>45014</v>
      </c>
      <c r="N2388" s="70">
        <f t="shared" si="124"/>
        <v>3</v>
      </c>
      <c r="O2388" s="70">
        <f t="shared" si="125"/>
        <v>3</v>
      </c>
      <c r="P2388" s="135" t="str">
        <f t="shared" si="126"/>
        <v>Gastos_com_Pessoal</v>
      </c>
    </row>
    <row r="2389" spans="1:16" ht="25.5" x14ac:dyDescent="0.2">
      <c r="A2389" s="363">
        <v>2386</v>
      </c>
      <c r="B2389" s="348">
        <v>45014</v>
      </c>
      <c r="C2389" s="623">
        <v>44986</v>
      </c>
      <c r="D2389" s="350" t="s">
        <v>96</v>
      </c>
      <c r="E2389" s="350" t="s">
        <v>183</v>
      </c>
      <c r="F2389" s="351">
        <v>629.1</v>
      </c>
      <c r="G2389" s="350" t="s">
        <v>2907</v>
      </c>
      <c r="H2389" s="350" t="s">
        <v>120</v>
      </c>
      <c r="I2389" s="352" t="s">
        <v>1118</v>
      </c>
      <c r="J2389" s="353" t="s">
        <v>577</v>
      </c>
      <c r="K2389" s="354" t="s">
        <v>578</v>
      </c>
      <c r="L2389" s="353">
        <v>568720543</v>
      </c>
      <c r="M2389" s="379">
        <v>45014</v>
      </c>
      <c r="N2389" s="70">
        <f t="shared" si="124"/>
        <v>3</v>
      </c>
      <c r="O2389" s="70">
        <f t="shared" si="125"/>
        <v>3</v>
      </c>
      <c r="P2389" s="135" t="str">
        <f t="shared" si="126"/>
        <v>Gastos_com_Pessoal</v>
      </c>
    </row>
    <row r="2390" spans="1:16" ht="25.5" x14ac:dyDescent="0.2">
      <c r="A2390" s="363">
        <v>2387</v>
      </c>
      <c r="B2390" s="348">
        <v>45014</v>
      </c>
      <c r="C2390" s="623">
        <v>44986</v>
      </c>
      <c r="D2390" s="350" t="s">
        <v>96</v>
      </c>
      <c r="E2390" s="350" t="s">
        <v>181</v>
      </c>
      <c r="F2390" s="351">
        <v>1841.26</v>
      </c>
      <c r="G2390" s="350" t="s">
        <v>2908</v>
      </c>
      <c r="H2390" s="350" t="s">
        <v>120</v>
      </c>
      <c r="I2390" s="352" t="s">
        <v>1118</v>
      </c>
      <c r="J2390" s="353" t="s">
        <v>577</v>
      </c>
      <c r="K2390" s="354" t="s">
        <v>578</v>
      </c>
      <c r="L2390" s="353">
        <v>568720543</v>
      </c>
      <c r="M2390" s="379">
        <v>45014</v>
      </c>
      <c r="N2390" s="70">
        <f t="shared" si="124"/>
        <v>3</v>
      </c>
      <c r="O2390" s="70">
        <f t="shared" si="125"/>
        <v>3</v>
      </c>
      <c r="P2390" s="135" t="str">
        <f t="shared" si="126"/>
        <v>Gastos_com_Pessoal</v>
      </c>
    </row>
    <row r="2391" spans="1:16" ht="25.5" x14ac:dyDescent="0.2">
      <c r="A2391" s="363">
        <v>2388</v>
      </c>
      <c r="B2391" s="348">
        <v>45014</v>
      </c>
      <c r="C2391" s="623">
        <v>44986</v>
      </c>
      <c r="D2391" s="350" t="s">
        <v>96</v>
      </c>
      <c r="E2391" s="350" t="s">
        <v>183</v>
      </c>
      <c r="F2391" s="351">
        <v>623.26</v>
      </c>
      <c r="G2391" s="350" t="s">
        <v>2909</v>
      </c>
      <c r="H2391" s="350" t="s">
        <v>123</v>
      </c>
      <c r="I2391" s="352" t="s">
        <v>2910</v>
      </c>
      <c r="J2391" s="353" t="s">
        <v>577</v>
      </c>
      <c r="K2391" s="354" t="s">
        <v>578</v>
      </c>
      <c r="L2391" s="353">
        <v>568720543</v>
      </c>
      <c r="M2391" s="379">
        <v>45014</v>
      </c>
      <c r="N2391" s="70">
        <f t="shared" si="124"/>
        <v>3</v>
      </c>
      <c r="O2391" s="70">
        <f t="shared" si="125"/>
        <v>3</v>
      </c>
      <c r="P2391" s="135" t="str">
        <f t="shared" si="126"/>
        <v>Gastos_com_Pessoal</v>
      </c>
    </row>
    <row r="2392" spans="1:16" ht="25.5" x14ac:dyDescent="0.2">
      <c r="A2392" s="363">
        <v>2389</v>
      </c>
      <c r="B2392" s="348">
        <v>45014</v>
      </c>
      <c r="C2392" s="623">
        <v>44986</v>
      </c>
      <c r="D2392" s="350" t="s">
        <v>96</v>
      </c>
      <c r="E2392" s="350" t="s">
        <v>181</v>
      </c>
      <c r="F2392" s="351">
        <v>1634.09</v>
      </c>
      <c r="G2392" s="350" t="s">
        <v>2911</v>
      </c>
      <c r="H2392" s="350" t="s">
        <v>120</v>
      </c>
      <c r="I2392" s="352" t="s">
        <v>2910</v>
      </c>
      <c r="J2392" s="353" t="s">
        <v>577</v>
      </c>
      <c r="K2392" s="354" t="s">
        <v>578</v>
      </c>
      <c r="L2392" s="353">
        <v>568720543</v>
      </c>
      <c r="M2392" s="379">
        <v>45014</v>
      </c>
      <c r="N2392" s="70">
        <f t="shared" si="124"/>
        <v>3</v>
      </c>
      <c r="O2392" s="70">
        <f t="shared" si="125"/>
        <v>3</v>
      </c>
      <c r="P2392" s="135" t="str">
        <f t="shared" si="126"/>
        <v>Gastos_com_Pessoal</v>
      </c>
    </row>
    <row r="2393" spans="1:16" ht="25.5" x14ac:dyDescent="0.2">
      <c r="A2393" s="363">
        <v>2390</v>
      </c>
      <c r="B2393" s="348">
        <v>45014</v>
      </c>
      <c r="C2393" s="623">
        <v>44986</v>
      </c>
      <c r="D2393" s="350" t="s">
        <v>96</v>
      </c>
      <c r="E2393" s="350" t="s">
        <v>183</v>
      </c>
      <c r="F2393" s="351">
        <v>881.75</v>
      </c>
      <c r="G2393" s="350" t="s">
        <v>2912</v>
      </c>
      <c r="H2393" s="350" t="s">
        <v>127</v>
      </c>
      <c r="I2393" s="352" t="s">
        <v>2018</v>
      </c>
      <c r="J2393" s="353" t="s">
        <v>577</v>
      </c>
      <c r="K2393" s="354" t="s">
        <v>578</v>
      </c>
      <c r="L2393" s="353">
        <v>568720543</v>
      </c>
      <c r="M2393" s="379">
        <v>45014</v>
      </c>
      <c r="N2393" s="70">
        <f t="shared" si="124"/>
        <v>3</v>
      </c>
      <c r="O2393" s="70">
        <f t="shared" si="125"/>
        <v>3</v>
      </c>
      <c r="P2393" s="135" t="str">
        <f t="shared" si="126"/>
        <v>Gastos_com_Pessoal</v>
      </c>
    </row>
    <row r="2394" spans="1:16" ht="25.5" x14ac:dyDescent="0.2">
      <c r="A2394" s="363">
        <v>2391</v>
      </c>
      <c r="B2394" s="348">
        <v>45014</v>
      </c>
      <c r="C2394" s="623">
        <v>44986</v>
      </c>
      <c r="D2394" s="350" t="s">
        <v>96</v>
      </c>
      <c r="E2394" s="350" t="s">
        <v>181</v>
      </c>
      <c r="F2394" s="351">
        <v>2470.9299999999998</v>
      </c>
      <c r="G2394" s="350" t="s">
        <v>2913</v>
      </c>
      <c r="H2394" s="350" t="s">
        <v>127</v>
      </c>
      <c r="I2394" s="352" t="s">
        <v>2018</v>
      </c>
      <c r="J2394" s="353" t="s">
        <v>577</v>
      </c>
      <c r="K2394" s="354" t="s">
        <v>578</v>
      </c>
      <c r="L2394" s="353">
        <v>568720543</v>
      </c>
      <c r="M2394" s="379">
        <v>45014</v>
      </c>
      <c r="N2394" s="70">
        <f t="shared" si="124"/>
        <v>3</v>
      </c>
      <c r="O2394" s="70">
        <f t="shared" si="125"/>
        <v>3</v>
      </c>
      <c r="P2394" s="135" t="str">
        <f t="shared" si="126"/>
        <v>Gastos_com_Pessoal</v>
      </c>
    </row>
    <row r="2395" spans="1:16" ht="25.5" x14ac:dyDescent="0.2">
      <c r="A2395" s="363">
        <v>2392</v>
      </c>
      <c r="B2395" s="348">
        <v>45014</v>
      </c>
      <c r="C2395" s="623">
        <v>44986</v>
      </c>
      <c r="D2395" s="350" t="s">
        <v>96</v>
      </c>
      <c r="E2395" s="350" t="s">
        <v>183</v>
      </c>
      <c r="F2395" s="351">
        <v>1007.36</v>
      </c>
      <c r="G2395" s="350" t="s">
        <v>2914</v>
      </c>
      <c r="H2395" s="350" t="s">
        <v>121</v>
      </c>
      <c r="I2395" s="352" t="s">
        <v>2915</v>
      </c>
      <c r="J2395" s="353" t="s">
        <v>577</v>
      </c>
      <c r="K2395" s="354" t="s">
        <v>578</v>
      </c>
      <c r="L2395" s="353">
        <v>568720543</v>
      </c>
      <c r="M2395" s="379">
        <v>45014</v>
      </c>
      <c r="N2395" s="70">
        <f t="shared" si="124"/>
        <v>3</v>
      </c>
      <c r="O2395" s="70">
        <f t="shared" si="125"/>
        <v>3</v>
      </c>
      <c r="P2395" s="135" t="str">
        <f t="shared" si="126"/>
        <v>Gastos_com_Pessoal</v>
      </c>
    </row>
    <row r="2396" spans="1:16" ht="25.5" x14ac:dyDescent="0.2">
      <c r="A2396" s="363">
        <v>2393</v>
      </c>
      <c r="B2396" s="348">
        <v>45014</v>
      </c>
      <c r="C2396" s="623">
        <v>44986</v>
      </c>
      <c r="D2396" s="350" t="s">
        <v>96</v>
      </c>
      <c r="E2396" s="350" t="s">
        <v>181</v>
      </c>
      <c r="F2396" s="351">
        <v>2732.34</v>
      </c>
      <c r="G2396" s="350" t="s">
        <v>2916</v>
      </c>
      <c r="H2396" s="350" t="s">
        <v>121</v>
      </c>
      <c r="I2396" s="352" t="s">
        <v>2915</v>
      </c>
      <c r="J2396" s="353" t="s">
        <v>577</v>
      </c>
      <c r="K2396" s="354" t="s">
        <v>578</v>
      </c>
      <c r="L2396" s="353">
        <v>568720543</v>
      </c>
      <c r="M2396" s="379">
        <v>45014</v>
      </c>
      <c r="N2396" s="70">
        <f t="shared" si="124"/>
        <v>3</v>
      </c>
      <c r="O2396" s="70">
        <f t="shared" si="125"/>
        <v>3</v>
      </c>
      <c r="P2396" s="135" t="str">
        <f t="shared" si="126"/>
        <v>Gastos_com_Pessoal</v>
      </c>
    </row>
    <row r="2397" spans="1:16" ht="25.5" x14ac:dyDescent="0.2">
      <c r="A2397" s="363">
        <v>2394</v>
      </c>
      <c r="B2397" s="348">
        <v>45014</v>
      </c>
      <c r="C2397" s="623">
        <v>44986</v>
      </c>
      <c r="D2397" s="350" t="s">
        <v>96</v>
      </c>
      <c r="E2397" s="350" t="s">
        <v>183</v>
      </c>
      <c r="F2397" s="351">
        <v>1016.91</v>
      </c>
      <c r="G2397" s="350" t="s">
        <v>2917</v>
      </c>
      <c r="H2397" s="350" t="s">
        <v>125</v>
      </c>
      <c r="I2397" s="352" t="s">
        <v>2918</v>
      </c>
      <c r="J2397" s="353" t="s">
        <v>577</v>
      </c>
      <c r="K2397" s="354" t="s">
        <v>578</v>
      </c>
      <c r="L2397" s="353">
        <v>568720543</v>
      </c>
      <c r="M2397" s="379">
        <v>45014</v>
      </c>
      <c r="N2397" s="70">
        <f t="shared" si="124"/>
        <v>3</v>
      </c>
      <c r="O2397" s="70">
        <f t="shared" si="125"/>
        <v>3</v>
      </c>
      <c r="P2397" s="135" t="str">
        <f t="shared" si="126"/>
        <v>Gastos_com_Pessoal</v>
      </c>
    </row>
    <row r="2398" spans="1:16" ht="25.5" x14ac:dyDescent="0.2">
      <c r="A2398" s="363">
        <v>2395</v>
      </c>
      <c r="B2398" s="348">
        <v>45014</v>
      </c>
      <c r="C2398" s="623">
        <v>44986</v>
      </c>
      <c r="D2398" s="350" t="s">
        <v>96</v>
      </c>
      <c r="E2398" s="350" t="s">
        <v>181</v>
      </c>
      <c r="F2398" s="351">
        <v>1606.3</v>
      </c>
      <c r="G2398" s="350" t="s">
        <v>2919</v>
      </c>
      <c r="H2398" s="350" t="s">
        <v>125</v>
      </c>
      <c r="I2398" s="352" t="s">
        <v>2918</v>
      </c>
      <c r="J2398" s="353" t="s">
        <v>577</v>
      </c>
      <c r="K2398" s="354" t="s">
        <v>578</v>
      </c>
      <c r="L2398" s="353">
        <v>568720543</v>
      </c>
      <c r="M2398" s="379">
        <v>45014</v>
      </c>
      <c r="N2398" s="70">
        <f t="shared" si="124"/>
        <v>3</v>
      </c>
      <c r="O2398" s="70">
        <f t="shared" si="125"/>
        <v>3</v>
      </c>
      <c r="P2398" s="135" t="str">
        <f t="shared" si="126"/>
        <v>Gastos_com_Pessoal</v>
      </c>
    </row>
    <row r="2399" spans="1:16" ht="25.5" x14ac:dyDescent="0.2">
      <c r="A2399" s="363">
        <v>2396</v>
      </c>
      <c r="B2399" s="348">
        <v>45014</v>
      </c>
      <c r="C2399" s="623">
        <v>44986</v>
      </c>
      <c r="D2399" s="350" t="s">
        <v>96</v>
      </c>
      <c r="E2399" s="350" t="s">
        <v>179</v>
      </c>
      <c r="F2399" s="351">
        <v>762.4</v>
      </c>
      <c r="G2399" s="350" t="s">
        <v>595</v>
      </c>
      <c r="H2399" s="350" t="s">
        <v>131</v>
      </c>
      <c r="I2399" s="352" t="s">
        <v>2920</v>
      </c>
      <c r="J2399" s="353" t="s">
        <v>577</v>
      </c>
      <c r="K2399" s="354" t="s">
        <v>578</v>
      </c>
      <c r="L2399" s="353">
        <v>568720543</v>
      </c>
      <c r="M2399" s="379">
        <v>45014</v>
      </c>
      <c r="N2399" s="70">
        <f t="shared" si="124"/>
        <v>3</v>
      </c>
      <c r="O2399" s="70">
        <f t="shared" si="125"/>
        <v>3</v>
      </c>
      <c r="P2399" s="135" t="str">
        <f t="shared" si="126"/>
        <v>Gastos_com_Pessoal</v>
      </c>
    </row>
    <row r="2400" spans="1:16" ht="25.5" x14ac:dyDescent="0.2">
      <c r="A2400" s="363">
        <v>2397</v>
      </c>
      <c r="B2400" s="348">
        <v>45014</v>
      </c>
      <c r="C2400" s="623">
        <v>44986</v>
      </c>
      <c r="D2400" s="350" t="s">
        <v>96</v>
      </c>
      <c r="E2400" s="350" t="s">
        <v>181</v>
      </c>
      <c r="F2400" s="351">
        <v>3328.59</v>
      </c>
      <c r="G2400" s="350" t="s">
        <v>597</v>
      </c>
      <c r="H2400" s="350" t="s">
        <v>131</v>
      </c>
      <c r="I2400" s="352" t="s">
        <v>2920</v>
      </c>
      <c r="J2400" s="353" t="s">
        <v>577</v>
      </c>
      <c r="K2400" s="354" t="s">
        <v>578</v>
      </c>
      <c r="L2400" s="353">
        <v>568720543</v>
      </c>
      <c r="M2400" s="379">
        <v>45014</v>
      </c>
      <c r="N2400" s="70">
        <f t="shared" si="124"/>
        <v>3</v>
      </c>
      <c r="O2400" s="70">
        <f t="shared" si="125"/>
        <v>3</v>
      </c>
      <c r="P2400" s="135" t="str">
        <f t="shared" si="126"/>
        <v>Gastos_com_Pessoal</v>
      </c>
    </row>
    <row r="2401" spans="1:16" ht="25.5" x14ac:dyDescent="0.2">
      <c r="A2401" s="363">
        <v>2398</v>
      </c>
      <c r="B2401" s="348">
        <v>45014</v>
      </c>
      <c r="C2401" s="623">
        <v>44986</v>
      </c>
      <c r="D2401" s="350" t="s">
        <v>96</v>
      </c>
      <c r="E2401" s="350" t="s">
        <v>183</v>
      </c>
      <c r="F2401" s="351">
        <v>1109.53</v>
      </c>
      <c r="G2401" s="350" t="s">
        <v>598</v>
      </c>
      <c r="H2401" s="350" t="s">
        <v>131</v>
      </c>
      <c r="I2401" s="352" t="s">
        <v>2920</v>
      </c>
      <c r="J2401" s="353" t="s">
        <v>577</v>
      </c>
      <c r="K2401" s="354" t="s">
        <v>578</v>
      </c>
      <c r="L2401" s="353">
        <v>568720543</v>
      </c>
      <c r="M2401" s="379">
        <v>45014</v>
      </c>
      <c r="N2401" s="70">
        <f t="shared" si="124"/>
        <v>3</v>
      </c>
      <c r="O2401" s="70">
        <f t="shared" si="125"/>
        <v>3</v>
      </c>
      <c r="P2401" s="135" t="str">
        <f t="shared" si="126"/>
        <v>Gastos_com_Pessoal</v>
      </c>
    </row>
    <row r="2402" spans="1:16" ht="36" x14ac:dyDescent="0.2">
      <c r="A2402" s="363">
        <v>2399</v>
      </c>
      <c r="B2402" s="348">
        <v>45014</v>
      </c>
      <c r="C2402" s="623">
        <v>44986</v>
      </c>
      <c r="D2402" s="350" t="s">
        <v>96</v>
      </c>
      <c r="E2402" s="350" t="s">
        <v>185</v>
      </c>
      <c r="F2402" s="351">
        <v>2273.44</v>
      </c>
      <c r="G2402" s="350" t="s">
        <v>599</v>
      </c>
      <c r="H2402" s="350" t="s">
        <v>131</v>
      </c>
      <c r="I2402" s="352" t="s">
        <v>2920</v>
      </c>
      <c r="J2402" s="353" t="s">
        <v>577</v>
      </c>
      <c r="K2402" s="354" t="s">
        <v>578</v>
      </c>
      <c r="L2402" s="353">
        <v>568720543</v>
      </c>
      <c r="M2402" s="379">
        <v>45014</v>
      </c>
      <c r="N2402" s="70">
        <f t="shared" si="124"/>
        <v>3</v>
      </c>
      <c r="O2402" s="70">
        <f t="shared" si="125"/>
        <v>3</v>
      </c>
      <c r="P2402" s="135" t="str">
        <f t="shared" si="126"/>
        <v>Gastos_com_Pessoal</v>
      </c>
    </row>
    <row r="2403" spans="1:16" ht="25.5" x14ac:dyDescent="0.2">
      <c r="A2403" s="363">
        <v>2400</v>
      </c>
      <c r="B2403" s="348">
        <v>45014</v>
      </c>
      <c r="C2403" s="623">
        <v>44986</v>
      </c>
      <c r="D2403" s="350" t="s">
        <v>96</v>
      </c>
      <c r="E2403" s="350" t="s">
        <v>179</v>
      </c>
      <c r="F2403" s="351">
        <v>2054.8000000000002</v>
      </c>
      <c r="G2403" s="350" t="s">
        <v>595</v>
      </c>
      <c r="H2403" s="350" t="s">
        <v>131</v>
      </c>
      <c r="I2403" s="352" t="s">
        <v>945</v>
      </c>
      <c r="J2403" s="353" t="s">
        <v>577</v>
      </c>
      <c r="K2403" s="354" t="s">
        <v>578</v>
      </c>
      <c r="L2403" s="353">
        <v>568720543</v>
      </c>
      <c r="M2403" s="379">
        <v>45014</v>
      </c>
      <c r="N2403" s="70">
        <f t="shared" si="124"/>
        <v>3</v>
      </c>
      <c r="O2403" s="70">
        <f t="shared" si="125"/>
        <v>3</v>
      </c>
      <c r="P2403" s="135" t="str">
        <f t="shared" si="126"/>
        <v>Gastos_com_Pessoal</v>
      </c>
    </row>
    <row r="2404" spans="1:16" ht="25.5" x14ac:dyDescent="0.2">
      <c r="A2404" s="363">
        <v>2401</v>
      </c>
      <c r="B2404" s="348">
        <v>45014</v>
      </c>
      <c r="C2404" s="623">
        <v>44986</v>
      </c>
      <c r="D2404" s="350" t="s">
        <v>96</v>
      </c>
      <c r="E2404" s="350" t="s">
        <v>181</v>
      </c>
      <c r="F2404" s="351">
        <v>5650.69</v>
      </c>
      <c r="G2404" s="350" t="s">
        <v>597</v>
      </c>
      <c r="H2404" s="350" t="s">
        <v>131</v>
      </c>
      <c r="I2404" s="352" t="s">
        <v>945</v>
      </c>
      <c r="J2404" s="353" t="s">
        <v>577</v>
      </c>
      <c r="K2404" s="354" t="s">
        <v>578</v>
      </c>
      <c r="L2404" s="353">
        <v>568720543</v>
      </c>
      <c r="M2404" s="379">
        <v>45014</v>
      </c>
      <c r="N2404" s="70">
        <f t="shared" si="124"/>
        <v>3</v>
      </c>
      <c r="O2404" s="70">
        <f t="shared" si="125"/>
        <v>3</v>
      </c>
      <c r="P2404" s="135" t="str">
        <f t="shared" si="126"/>
        <v>Gastos_com_Pessoal</v>
      </c>
    </row>
    <row r="2405" spans="1:16" ht="25.5" x14ac:dyDescent="0.2">
      <c r="A2405" s="363">
        <v>2402</v>
      </c>
      <c r="B2405" s="348">
        <v>45014</v>
      </c>
      <c r="C2405" s="623">
        <v>44986</v>
      </c>
      <c r="D2405" s="350" t="s">
        <v>96</v>
      </c>
      <c r="E2405" s="350" t="s">
        <v>183</v>
      </c>
      <c r="F2405" s="351">
        <v>1883.57</v>
      </c>
      <c r="G2405" s="350" t="s">
        <v>598</v>
      </c>
      <c r="H2405" s="350" t="s">
        <v>131</v>
      </c>
      <c r="I2405" s="352" t="s">
        <v>945</v>
      </c>
      <c r="J2405" s="353" t="s">
        <v>577</v>
      </c>
      <c r="K2405" s="354" t="s">
        <v>578</v>
      </c>
      <c r="L2405" s="353">
        <v>568720543</v>
      </c>
      <c r="M2405" s="379">
        <v>45014</v>
      </c>
      <c r="N2405" s="70">
        <f t="shared" si="124"/>
        <v>3</v>
      </c>
      <c r="O2405" s="70">
        <f t="shared" si="125"/>
        <v>3</v>
      </c>
      <c r="P2405" s="135" t="str">
        <f t="shared" si="126"/>
        <v>Gastos_com_Pessoal</v>
      </c>
    </row>
    <row r="2406" spans="1:16" ht="36" x14ac:dyDescent="0.2">
      <c r="A2406" s="363">
        <v>2403</v>
      </c>
      <c r="B2406" s="348">
        <v>45014</v>
      </c>
      <c r="C2406" s="623">
        <v>44986</v>
      </c>
      <c r="D2406" s="350" t="s">
        <v>96</v>
      </c>
      <c r="E2406" s="350" t="s">
        <v>185</v>
      </c>
      <c r="F2406" s="351">
        <v>10307.370000000001</v>
      </c>
      <c r="G2406" s="350" t="s">
        <v>599</v>
      </c>
      <c r="H2406" s="350" t="s">
        <v>131</v>
      </c>
      <c r="I2406" s="352" t="s">
        <v>945</v>
      </c>
      <c r="J2406" s="353" t="s">
        <v>577</v>
      </c>
      <c r="K2406" s="354" t="s">
        <v>578</v>
      </c>
      <c r="L2406" s="353">
        <v>568720543</v>
      </c>
      <c r="M2406" s="379">
        <v>45014</v>
      </c>
      <c r="N2406" s="70">
        <f t="shared" si="124"/>
        <v>3</v>
      </c>
      <c r="O2406" s="70">
        <f t="shared" si="125"/>
        <v>3</v>
      </c>
      <c r="P2406" s="135" t="str">
        <f t="shared" si="126"/>
        <v>Gastos_com_Pessoal</v>
      </c>
    </row>
    <row r="2407" spans="1:16" ht="24" x14ac:dyDescent="0.2">
      <c r="A2407" s="363">
        <v>2404</v>
      </c>
      <c r="B2407" s="348">
        <v>45014</v>
      </c>
      <c r="C2407" s="623">
        <v>44986</v>
      </c>
      <c r="D2407" s="350" t="s">
        <v>107</v>
      </c>
      <c r="E2407" s="350" t="s">
        <v>334</v>
      </c>
      <c r="F2407" s="351">
        <v>240</v>
      </c>
      <c r="G2407" s="350" t="s">
        <v>2921</v>
      </c>
      <c r="H2407" s="350" t="s">
        <v>127</v>
      </c>
      <c r="I2407" s="352" t="s">
        <v>2922</v>
      </c>
      <c r="J2407" s="353" t="s">
        <v>577</v>
      </c>
      <c r="K2407" s="354" t="s">
        <v>578</v>
      </c>
      <c r="L2407" s="353">
        <v>568720543</v>
      </c>
      <c r="M2407" s="379">
        <v>45014</v>
      </c>
      <c r="N2407" s="70">
        <f t="shared" si="124"/>
        <v>3</v>
      </c>
      <c r="O2407" s="70">
        <f t="shared" si="125"/>
        <v>3</v>
      </c>
      <c r="P2407" s="135" t="str">
        <f t="shared" si="126"/>
        <v>Gastos_Gerais</v>
      </c>
    </row>
    <row r="2408" spans="1:16" ht="24" x14ac:dyDescent="0.2">
      <c r="A2408" s="363">
        <v>2405</v>
      </c>
      <c r="B2408" s="348">
        <v>45014</v>
      </c>
      <c r="C2408" s="623">
        <v>44986</v>
      </c>
      <c r="D2408" s="350" t="s">
        <v>107</v>
      </c>
      <c r="E2408" s="350" t="s">
        <v>334</v>
      </c>
      <c r="F2408" s="351">
        <v>240</v>
      </c>
      <c r="G2408" s="350" t="s">
        <v>1583</v>
      </c>
      <c r="H2408" s="350" t="s">
        <v>127</v>
      </c>
      <c r="I2408" s="352" t="s">
        <v>1584</v>
      </c>
      <c r="J2408" s="353" t="s">
        <v>577</v>
      </c>
      <c r="K2408" s="354" t="s">
        <v>578</v>
      </c>
      <c r="L2408" s="353">
        <v>568720543</v>
      </c>
      <c r="M2408" s="379">
        <v>45014</v>
      </c>
      <c r="N2408" s="70">
        <f t="shared" si="124"/>
        <v>3</v>
      </c>
      <c r="O2408" s="70">
        <f t="shared" si="125"/>
        <v>3</v>
      </c>
      <c r="P2408" s="135" t="str">
        <f t="shared" si="126"/>
        <v>Gastos_Gerais</v>
      </c>
    </row>
    <row r="2409" spans="1:16" ht="24" x14ac:dyDescent="0.2">
      <c r="A2409" s="363">
        <v>2406</v>
      </c>
      <c r="B2409" s="348">
        <v>45014</v>
      </c>
      <c r="C2409" s="623">
        <v>44986</v>
      </c>
      <c r="D2409" s="350" t="s">
        <v>107</v>
      </c>
      <c r="E2409" s="350" t="s">
        <v>334</v>
      </c>
      <c r="F2409" s="351">
        <v>240</v>
      </c>
      <c r="G2409" s="350" t="s">
        <v>1286</v>
      </c>
      <c r="H2409" s="350" t="s">
        <v>127</v>
      </c>
      <c r="I2409" s="352" t="s">
        <v>2923</v>
      </c>
      <c r="J2409" s="353" t="s">
        <v>577</v>
      </c>
      <c r="K2409" s="354" t="s">
        <v>578</v>
      </c>
      <c r="L2409" s="353">
        <v>568720543</v>
      </c>
      <c r="M2409" s="379">
        <v>45014</v>
      </c>
      <c r="N2409" s="70">
        <f t="shared" si="124"/>
        <v>3</v>
      </c>
      <c r="O2409" s="70">
        <f t="shared" si="125"/>
        <v>3</v>
      </c>
      <c r="P2409" s="135" t="str">
        <f t="shared" si="126"/>
        <v>Gastos_Gerais</v>
      </c>
    </row>
    <row r="2410" spans="1:16" ht="24" x14ac:dyDescent="0.2">
      <c r="A2410" s="363">
        <v>2407</v>
      </c>
      <c r="B2410" s="348">
        <v>45014</v>
      </c>
      <c r="C2410" s="623">
        <v>44986</v>
      </c>
      <c r="D2410" s="350" t="s">
        <v>107</v>
      </c>
      <c r="E2410" s="350" t="s">
        <v>334</v>
      </c>
      <c r="F2410" s="351">
        <v>17.5</v>
      </c>
      <c r="G2410" s="350" t="s">
        <v>2924</v>
      </c>
      <c r="H2410" s="350" t="s">
        <v>124</v>
      </c>
      <c r="I2410" s="352" t="s">
        <v>1162</v>
      </c>
      <c r="J2410" s="353" t="s">
        <v>577</v>
      </c>
      <c r="K2410" s="354" t="s">
        <v>578</v>
      </c>
      <c r="L2410" s="353">
        <v>568720543</v>
      </c>
      <c r="M2410" s="379">
        <v>45014</v>
      </c>
      <c r="N2410" s="70">
        <f t="shared" si="124"/>
        <v>3</v>
      </c>
      <c r="O2410" s="70">
        <f t="shared" si="125"/>
        <v>3</v>
      </c>
      <c r="P2410" s="135" t="str">
        <f t="shared" si="126"/>
        <v>Gastos_Gerais</v>
      </c>
    </row>
    <row r="2411" spans="1:16" ht="25.5" x14ac:dyDescent="0.2">
      <c r="A2411" s="363">
        <v>2408</v>
      </c>
      <c r="B2411" s="355">
        <v>45014</v>
      </c>
      <c r="C2411" s="623">
        <v>44986</v>
      </c>
      <c r="D2411" s="350" t="s">
        <v>96</v>
      </c>
      <c r="E2411" s="350" t="s">
        <v>177</v>
      </c>
      <c r="F2411" s="351">
        <v>4541.3999999999996</v>
      </c>
      <c r="G2411" s="352" t="s">
        <v>604</v>
      </c>
      <c r="H2411" s="350" t="s">
        <v>131</v>
      </c>
      <c r="I2411" s="352" t="s">
        <v>945</v>
      </c>
      <c r="J2411" s="353" t="s">
        <v>672</v>
      </c>
      <c r="K2411" s="354" t="s">
        <v>606</v>
      </c>
      <c r="L2411" s="353" t="s">
        <v>2925</v>
      </c>
      <c r="M2411" s="379">
        <v>45014</v>
      </c>
      <c r="N2411" s="70">
        <f t="shared" si="124"/>
        <v>3</v>
      </c>
      <c r="O2411" s="70">
        <f t="shared" si="125"/>
        <v>3</v>
      </c>
      <c r="P2411" s="135" t="str">
        <f t="shared" si="126"/>
        <v>Gastos_com_Pessoal</v>
      </c>
    </row>
    <row r="2412" spans="1:16" ht="24" x14ac:dyDescent="0.2">
      <c r="A2412" s="363">
        <v>2409</v>
      </c>
      <c r="B2412" s="348">
        <v>45015</v>
      </c>
      <c r="C2412" s="623">
        <v>44986</v>
      </c>
      <c r="D2412" s="350" t="s">
        <v>107</v>
      </c>
      <c r="E2412" s="350" t="s">
        <v>358</v>
      </c>
      <c r="F2412" s="351">
        <v>30</v>
      </c>
      <c r="G2412" s="350" t="s">
        <v>806</v>
      </c>
      <c r="H2412" s="350" t="s">
        <v>127</v>
      </c>
      <c r="I2412" s="352" t="s">
        <v>1265</v>
      </c>
      <c r="J2412" s="353" t="s">
        <v>559</v>
      </c>
      <c r="K2412" s="354" t="s">
        <v>420</v>
      </c>
      <c r="L2412" s="353">
        <v>281</v>
      </c>
      <c r="M2412" s="379">
        <v>45014</v>
      </c>
      <c r="N2412" s="70">
        <f t="shared" si="124"/>
        <v>3</v>
      </c>
      <c r="O2412" s="70">
        <f t="shared" si="125"/>
        <v>3</v>
      </c>
      <c r="P2412" s="135" t="str">
        <f t="shared" si="126"/>
        <v>Gastos_Gerais</v>
      </c>
    </row>
    <row r="2413" spans="1:16" ht="24" x14ac:dyDescent="0.2">
      <c r="A2413" s="363">
        <v>2410</v>
      </c>
      <c r="B2413" s="348">
        <v>45015</v>
      </c>
      <c r="C2413" s="623">
        <v>44986</v>
      </c>
      <c r="D2413" s="350" t="s">
        <v>107</v>
      </c>
      <c r="E2413" s="350" t="s">
        <v>310</v>
      </c>
      <c r="F2413" s="351">
        <v>864.85</v>
      </c>
      <c r="G2413" s="350" t="s">
        <v>2926</v>
      </c>
      <c r="H2413" s="350" t="s">
        <v>121</v>
      </c>
      <c r="I2413" s="352" t="s">
        <v>2927</v>
      </c>
      <c r="J2413" s="353" t="s">
        <v>554</v>
      </c>
      <c r="K2413" s="354" t="s">
        <v>420</v>
      </c>
      <c r="L2413" s="353">
        <v>720</v>
      </c>
      <c r="M2413" s="379">
        <v>45015</v>
      </c>
      <c r="N2413" s="70">
        <f t="shared" si="124"/>
        <v>3</v>
      </c>
      <c r="O2413" s="70">
        <f t="shared" si="125"/>
        <v>3</v>
      </c>
      <c r="P2413" s="135" t="str">
        <f t="shared" si="126"/>
        <v>Gastos_Gerais</v>
      </c>
    </row>
    <row r="2414" spans="1:16" ht="24" x14ac:dyDescent="0.2">
      <c r="A2414" s="363">
        <v>2411</v>
      </c>
      <c r="B2414" s="348">
        <v>45015</v>
      </c>
      <c r="C2414" s="623">
        <v>44986</v>
      </c>
      <c r="D2414" s="350" t="s">
        <v>107</v>
      </c>
      <c r="E2414" s="350" t="s">
        <v>358</v>
      </c>
      <c r="F2414" s="351">
        <v>18.34</v>
      </c>
      <c r="G2414" s="350" t="s">
        <v>806</v>
      </c>
      <c r="H2414" s="350" t="s">
        <v>130</v>
      </c>
      <c r="I2414" s="352" t="s">
        <v>1207</v>
      </c>
      <c r="J2414" s="353" t="s">
        <v>554</v>
      </c>
      <c r="K2414" s="354" t="s">
        <v>420</v>
      </c>
      <c r="L2414" s="353">
        <v>11163</v>
      </c>
      <c r="M2414" s="379">
        <v>45015</v>
      </c>
      <c r="N2414" s="70">
        <f t="shared" si="124"/>
        <v>3</v>
      </c>
      <c r="O2414" s="70">
        <f t="shared" si="125"/>
        <v>3</v>
      </c>
      <c r="P2414" s="135" t="str">
        <f t="shared" si="126"/>
        <v>Gastos_Gerais</v>
      </c>
    </row>
    <row r="2415" spans="1:16" ht="24" x14ac:dyDescent="0.2">
      <c r="A2415" s="363">
        <v>2412</v>
      </c>
      <c r="B2415" s="348">
        <v>45015</v>
      </c>
      <c r="C2415" s="623">
        <v>44986</v>
      </c>
      <c r="D2415" s="350" t="s">
        <v>107</v>
      </c>
      <c r="E2415" s="350" t="s">
        <v>334</v>
      </c>
      <c r="F2415" s="351">
        <v>60</v>
      </c>
      <c r="G2415" s="350" t="s">
        <v>2840</v>
      </c>
      <c r="H2415" s="350" t="s">
        <v>124</v>
      </c>
      <c r="I2415" s="352" t="s">
        <v>1162</v>
      </c>
      <c r="J2415" s="353" t="s">
        <v>577</v>
      </c>
      <c r="K2415" s="354" t="s">
        <v>578</v>
      </c>
      <c r="L2415" s="353">
        <v>768866530</v>
      </c>
      <c r="M2415" s="379">
        <v>45015</v>
      </c>
      <c r="N2415" s="70">
        <f t="shared" si="124"/>
        <v>3</v>
      </c>
      <c r="O2415" s="70">
        <f t="shared" si="125"/>
        <v>3</v>
      </c>
      <c r="P2415" s="135" t="str">
        <f t="shared" si="126"/>
        <v>Gastos_Gerais</v>
      </c>
    </row>
    <row r="2416" spans="1:16" ht="24" x14ac:dyDescent="0.2">
      <c r="A2416" s="363">
        <v>2413</v>
      </c>
      <c r="B2416" s="348">
        <v>45015</v>
      </c>
      <c r="C2416" s="623">
        <v>44986</v>
      </c>
      <c r="D2416" s="350" t="s">
        <v>107</v>
      </c>
      <c r="E2416" s="350" t="s">
        <v>334</v>
      </c>
      <c r="F2416" s="351">
        <v>24.96</v>
      </c>
      <c r="G2416" s="350" t="s">
        <v>2928</v>
      </c>
      <c r="H2416" s="350" t="s">
        <v>127</v>
      </c>
      <c r="I2416" s="352" t="s">
        <v>2810</v>
      </c>
      <c r="J2416" s="353" t="s">
        <v>577</v>
      </c>
      <c r="K2416" s="354" t="s">
        <v>578</v>
      </c>
      <c r="L2416" s="353">
        <v>768866530</v>
      </c>
      <c r="M2416" s="379">
        <v>45015</v>
      </c>
      <c r="N2416" s="70">
        <f t="shared" si="124"/>
        <v>3</v>
      </c>
      <c r="O2416" s="70">
        <f t="shared" si="125"/>
        <v>3</v>
      </c>
      <c r="P2416" s="135" t="str">
        <f t="shared" si="126"/>
        <v>Gastos_Gerais</v>
      </c>
    </row>
    <row r="2417" spans="1:16" ht="36" x14ac:dyDescent="0.2">
      <c r="A2417" s="363">
        <v>2414</v>
      </c>
      <c r="B2417" s="348">
        <v>45015</v>
      </c>
      <c r="C2417" s="623">
        <v>44986</v>
      </c>
      <c r="D2417" s="350" t="s">
        <v>107</v>
      </c>
      <c r="E2417" s="350" t="s">
        <v>334</v>
      </c>
      <c r="F2417" s="351">
        <v>132</v>
      </c>
      <c r="G2417" s="350" t="s">
        <v>2929</v>
      </c>
      <c r="H2417" s="350" t="s">
        <v>128</v>
      </c>
      <c r="I2417" s="352" t="s">
        <v>2801</v>
      </c>
      <c r="J2417" s="353" t="s">
        <v>577</v>
      </c>
      <c r="K2417" s="354" t="s">
        <v>578</v>
      </c>
      <c r="L2417" s="353">
        <v>768866530</v>
      </c>
      <c r="M2417" s="379">
        <v>45015</v>
      </c>
      <c r="N2417" s="70">
        <f t="shared" si="124"/>
        <v>3</v>
      </c>
      <c r="O2417" s="70">
        <f t="shared" si="125"/>
        <v>3</v>
      </c>
      <c r="P2417" s="135" t="str">
        <f t="shared" si="126"/>
        <v>Gastos_Gerais</v>
      </c>
    </row>
    <row r="2418" spans="1:16" ht="36" x14ac:dyDescent="0.2">
      <c r="A2418" s="363">
        <v>2415</v>
      </c>
      <c r="B2418" s="348">
        <v>45015</v>
      </c>
      <c r="C2418" s="623">
        <v>44986</v>
      </c>
      <c r="D2418" s="350" t="s">
        <v>107</v>
      </c>
      <c r="E2418" s="350" t="s">
        <v>334</v>
      </c>
      <c r="F2418" s="351">
        <v>100</v>
      </c>
      <c r="G2418" s="350" t="s">
        <v>2930</v>
      </c>
      <c r="H2418" s="350" t="s">
        <v>128</v>
      </c>
      <c r="I2418" s="352" t="s">
        <v>603</v>
      </c>
      <c r="J2418" s="353" t="s">
        <v>577</v>
      </c>
      <c r="K2418" s="354" t="s">
        <v>578</v>
      </c>
      <c r="L2418" s="353">
        <v>768866530</v>
      </c>
      <c r="M2418" s="379">
        <v>45015</v>
      </c>
      <c r="N2418" s="70">
        <f t="shared" si="124"/>
        <v>3</v>
      </c>
      <c r="O2418" s="70">
        <f t="shared" si="125"/>
        <v>3</v>
      </c>
      <c r="P2418" s="135" t="str">
        <f t="shared" si="126"/>
        <v>Gastos_Gerais</v>
      </c>
    </row>
    <row r="2419" spans="1:16" ht="36" x14ac:dyDescent="0.2">
      <c r="A2419" s="363">
        <v>2416</v>
      </c>
      <c r="B2419" s="348">
        <v>45016</v>
      </c>
      <c r="C2419" s="623">
        <v>44986</v>
      </c>
      <c r="D2419" s="350" t="s">
        <v>107</v>
      </c>
      <c r="E2419" s="350" t="s">
        <v>370</v>
      </c>
      <c r="F2419" s="351">
        <v>437.25</v>
      </c>
      <c r="G2419" s="350" t="s">
        <v>2931</v>
      </c>
      <c r="H2419" s="350" t="s">
        <v>123</v>
      </c>
      <c r="I2419" s="352" t="s">
        <v>1051</v>
      </c>
      <c r="J2419" s="353" t="s">
        <v>554</v>
      </c>
      <c r="K2419" s="354" t="s">
        <v>2932</v>
      </c>
      <c r="L2419" s="353">
        <v>96888</v>
      </c>
      <c r="M2419" s="379">
        <v>45007</v>
      </c>
      <c r="N2419" s="70">
        <f t="shared" si="124"/>
        <v>3</v>
      </c>
      <c r="O2419" s="70">
        <f t="shared" si="125"/>
        <v>3</v>
      </c>
      <c r="P2419" s="135" t="str">
        <f t="shared" si="126"/>
        <v>Gastos_Gerais</v>
      </c>
    </row>
    <row r="2420" spans="1:16" ht="24" x14ac:dyDescent="0.2">
      <c r="A2420" s="363">
        <v>2417</v>
      </c>
      <c r="B2420" s="348">
        <v>45016</v>
      </c>
      <c r="C2420" s="623">
        <v>44986</v>
      </c>
      <c r="D2420" s="350" t="s">
        <v>107</v>
      </c>
      <c r="E2420" s="350" t="s">
        <v>334</v>
      </c>
      <c r="F2420" s="351">
        <v>447</v>
      </c>
      <c r="G2420" s="350" t="s">
        <v>2933</v>
      </c>
      <c r="H2420" s="350" t="s">
        <v>127</v>
      </c>
      <c r="I2420" s="352" t="s">
        <v>2934</v>
      </c>
      <c r="J2420" s="353" t="s">
        <v>554</v>
      </c>
      <c r="K2420" s="354" t="s">
        <v>2932</v>
      </c>
      <c r="L2420" s="353">
        <v>105267</v>
      </c>
      <c r="M2420" s="379">
        <v>44987</v>
      </c>
      <c r="N2420" s="70">
        <f t="shared" si="124"/>
        <v>3</v>
      </c>
      <c r="O2420" s="70">
        <f t="shared" si="125"/>
        <v>3</v>
      </c>
      <c r="P2420" s="135" t="str">
        <f t="shared" si="126"/>
        <v>Gastos_Gerais</v>
      </c>
    </row>
    <row r="2421" spans="1:16" ht="36" x14ac:dyDescent="0.2">
      <c r="A2421" s="363">
        <v>2418</v>
      </c>
      <c r="B2421" s="348">
        <v>45016</v>
      </c>
      <c r="C2421" s="623">
        <v>44986</v>
      </c>
      <c r="D2421" s="350" t="s">
        <v>107</v>
      </c>
      <c r="E2421" s="350" t="s">
        <v>370</v>
      </c>
      <c r="F2421" s="351">
        <v>466.27</v>
      </c>
      <c r="G2421" s="350" t="s">
        <v>2935</v>
      </c>
      <c r="H2421" s="350" t="s">
        <v>125</v>
      </c>
      <c r="I2421" s="352" t="s">
        <v>1239</v>
      </c>
      <c r="J2421" s="353" t="s">
        <v>554</v>
      </c>
      <c r="K2421" s="354" t="s">
        <v>2932</v>
      </c>
      <c r="L2421" s="353">
        <v>6261</v>
      </c>
      <c r="M2421" s="379">
        <v>45007</v>
      </c>
      <c r="N2421" s="70">
        <f t="shared" si="124"/>
        <v>3</v>
      </c>
      <c r="O2421" s="70">
        <f t="shared" si="125"/>
        <v>3</v>
      </c>
      <c r="P2421" s="135" t="str">
        <f t="shared" si="126"/>
        <v>Gastos_Gerais</v>
      </c>
    </row>
    <row r="2422" spans="1:16" ht="48" x14ac:dyDescent="0.2">
      <c r="A2422" s="363">
        <v>2419</v>
      </c>
      <c r="B2422" s="348">
        <v>45016</v>
      </c>
      <c r="C2422" s="623">
        <v>44986</v>
      </c>
      <c r="D2422" s="350" t="s">
        <v>107</v>
      </c>
      <c r="E2422" s="350" t="s">
        <v>370</v>
      </c>
      <c r="F2422" s="351">
        <v>1529.64</v>
      </c>
      <c r="G2422" s="350" t="s">
        <v>2936</v>
      </c>
      <c r="H2422" s="350" t="s">
        <v>125</v>
      </c>
      <c r="I2422" s="352" t="s">
        <v>1239</v>
      </c>
      <c r="J2422" s="353" t="s">
        <v>554</v>
      </c>
      <c r="K2422" s="354" t="s">
        <v>2932</v>
      </c>
      <c r="L2422" s="353">
        <v>6260</v>
      </c>
      <c r="M2422" s="379">
        <v>45007</v>
      </c>
      <c r="N2422" s="70">
        <f t="shared" si="124"/>
        <v>3</v>
      </c>
      <c r="O2422" s="70">
        <f t="shared" si="125"/>
        <v>3</v>
      </c>
      <c r="P2422" s="135" t="str">
        <f t="shared" si="126"/>
        <v>Gastos_Gerais</v>
      </c>
    </row>
    <row r="2423" spans="1:16" x14ac:dyDescent="0.2">
      <c r="A2423" s="363">
        <v>2420</v>
      </c>
      <c r="B2423" s="348">
        <v>45016</v>
      </c>
      <c r="C2423" s="623">
        <v>44986</v>
      </c>
      <c r="D2423" s="350" t="s">
        <v>107</v>
      </c>
      <c r="E2423" s="350" t="s">
        <v>368</v>
      </c>
      <c r="F2423" s="351">
        <v>1501.95</v>
      </c>
      <c r="G2423" s="350" t="s">
        <v>610</v>
      </c>
      <c r="H2423" s="350" t="s">
        <v>124</v>
      </c>
      <c r="I2423" s="352" t="s">
        <v>523</v>
      </c>
      <c r="J2423" s="353" t="s">
        <v>554</v>
      </c>
      <c r="K2423" s="354" t="s">
        <v>2932</v>
      </c>
      <c r="L2423" s="353">
        <v>27943</v>
      </c>
      <c r="M2423" s="379">
        <v>45005</v>
      </c>
      <c r="N2423" s="70">
        <f t="shared" si="124"/>
        <v>3</v>
      </c>
      <c r="O2423" s="70">
        <f t="shared" si="125"/>
        <v>3</v>
      </c>
      <c r="P2423" s="135" t="str">
        <f t="shared" si="126"/>
        <v>Gastos_Gerais</v>
      </c>
    </row>
    <row r="2424" spans="1:16" ht="36" x14ac:dyDescent="0.2">
      <c r="A2424" s="363">
        <v>2421</v>
      </c>
      <c r="B2424" s="348">
        <v>45016</v>
      </c>
      <c r="C2424" s="433">
        <v>44986</v>
      </c>
      <c r="D2424" s="380" t="s">
        <v>107</v>
      </c>
      <c r="E2424" s="380" t="s">
        <v>346</v>
      </c>
      <c r="F2424" s="383">
        <v>35048.9</v>
      </c>
      <c r="G2424" s="380" t="s">
        <v>2937</v>
      </c>
      <c r="H2424" s="350" t="s">
        <v>131</v>
      </c>
      <c r="I2424" s="352" t="s">
        <v>2938</v>
      </c>
      <c r="J2424" s="353" t="s">
        <v>554</v>
      </c>
      <c r="K2424" s="354" t="s">
        <v>2932</v>
      </c>
      <c r="L2424" s="353">
        <v>31</v>
      </c>
      <c r="M2424" s="379">
        <v>45013</v>
      </c>
      <c r="N2424" s="70">
        <f t="shared" ref="N2424" si="127">IF(B2424=0,0,IF(YEAR(B2424)=$O$1,MONTH(B2424)-$N$1+1,(YEAR(B2424)-$O$1)*12-$N$1+1+MONTH(B2424)))</f>
        <v>3</v>
      </c>
      <c r="O2424" s="70">
        <f t="shared" ref="O2424" si="128">IF(C2424=0,0,IF(YEAR(C2424)=$O$1,MONTH(C2424)-$N$1+1,(YEAR(C2424)-$O$1)*12-$N$1+1+MONTH(C2424)))</f>
        <v>3</v>
      </c>
      <c r="P2424" s="135" t="str">
        <f t="shared" ref="P2424" si="129">SUBSTITUTE(D2424," ","_")</f>
        <v>Gastos_Gerais</v>
      </c>
    </row>
    <row r="2425" spans="1:16" ht="36" x14ac:dyDescent="0.2">
      <c r="A2425" s="363">
        <v>2422</v>
      </c>
      <c r="B2425" s="348">
        <v>45016</v>
      </c>
      <c r="C2425" s="623">
        <v>44986</v>
      </c>
      <c r="D2425" s="350" t="s">
        <v>107</v>
      </c>
      <c r="E2425" s="350" t="s">
        <v>254</v>
      </c>
      <c r="F2425" s="351">
        <v>672</v>
      </c>
      <c r="G2425" s="350" t="s">
        <v>2939</v>
      </c>
      <c r="H2425" s="350" t="s">
        <v>123</v>
      </c>
      <c r="I2425" s="352" t="s">
        <v>2940</v>
      </c>
      <c r="J2425" s="353" t="s">
        <v>554</v>
      </c>
      <c r="K2425" s="354" t="s">
        <v>2932</v>
      </c>
      <c r="L2425" s="353">
        <v>67200</v>
      </c>
      <c r="M2425" s="379">
        <v>44991</v>
      </c>
      <c r="N2425" s="70">
        <f t="shared" ref="N2425:N2445" si="130">IF(B2425=0,0,IF(YEAR(B2425)=$O$1,MONTH(B2425)-$N$1+1,(YEAR(B2425)-$O$1)*12-$N$1+1+MONTH(B2425)))</f>
        <v>3</v>
      </c>
      <c r="O2425" s="70">
        <f t="shared" ref="O2425:O2445" si="131">IF(C2425=0,0,IF(YEAR(C2425)=$O$1,MONTH(C2425)-$N$1+1,(YEAR(C2425)-$O$1)*12-$N$1+1+MONTH(C2425)))</f>
        <v>3</v>
      </c>
      <c r="P2425" s="135" t="str">
        <f t="shared" ref="P2425:P2445" si="132">SUBSTITUTE(D2425," ","_")</f>
        <v>Gastos_Gerais</v>
      </c>
    </row>
    <row r="2426" spans="1:16" ht="24" x14ac:dyDescent="0.2">
      <c r="A2426" s="363">
        <v>2423</v>
      </c>
      <c r="B2426" s="348">
        <v>45016</v>
      </c>
      <c r="C2426" s="623">
        <v>44986</v>
      </c>
      <c r="D2426" s="350" t="s">
        <v>107</v>
      </c>
      <c r="E2426" s="350" t="s">
        <v>310</v>
      </c>
      <c r="F2426" s="351">
        <v>240.35</v>
      </c>
      <c r="G2426" s="350" t="s">
        <v>2873</v>
      </c>
      <c r="H2426" s="350" t="s">
        <v>127</v>
      </c>
      <c r="I2426" s="352" t="s">
        <v>2874</v>
      </c>
      <c r="J2426" s="353" t="s">
        <v>554</v>
      </c>
      <c r="K2426" s="354" t="s">
        <v>2932</v>
      </c>
      <c r="L2426" s="353">
        <v>8174</v>
      </c>
      <c r="M2426" s="379">
        <v>45013</v>
      </c>
      <c r="N2426" s="70">
        <f t="shared" si="130"/>
        <v>3</v>
      </c>
      <c r="O2426" s="70">
        <f t="shared" si="131"/>
        <v>3</v>
      </c>
      <c r="P2426" s="135" t="str">
        <f t="shared" si="132"/>
        <v>Gastos_Gerais</v>
      </c>
    </row>
    <row r="2427" spans="1:16" ht="24" x14ac:dyDescent="0.2">
      <c r="A2427" s="363">
        <v>2424</v>
      </c>
      <c r="B2427" s="348">
        <v>45016</v>
      </c>
      <c r="C2427" s="623">
        <v>44986</v>
      </c>
      <c r="D2427" s="350" t="s">
        <v>107</v>
      </c>
      <c r="E2427" s="350" t="s">
        <v>358</v>
      </c>
      <c r="F2427" s="351">
        <v>140.9</v>
      </c>
      <c r="G2427" s="350" t="s">
        <v>806</v>
      </c>
      <c r="H2427" s="350" t="s">
        <v>132</v>
      </c>
      <c r="I2427" s="352" t="s">
        <v>986</v>
      </c>
      <c r="J2427" s="353" t="s">
        <v>559</v>
      </c>
      <c r="K2427" s="354" t="s">
        <v>2932</v>
      </c>
      <c r="L2427" s="353">
        <v>11768</v>
      </c>
      <c r="M2427" s="379">
        <v>45015</v>
      </c>
      <c r="N2427" s="70">
        <f t="shared" si="130"/>
        <v>3</v>
      </c>
      <c r="O2427" s="70">
        <f t="shared" si="131"/>
        <v>3</v>
      </c>
      <c r="P2427" s="135" t="str">
        <f t="shared" si="132"/>
        <v>Gastos_Gerais</v>
      </c>
    </row>
    <row r="2428" spans="1:16" ht="24" x14ac:dyDescent="0.2">
      <c r="A2428" s="363">
        <v>2425</v>
      </c>
      <c r="B2428" s="348">
        <v>45016</v>
      </c>
      <c r="C2428" s="623">
        <v>44986</v>
      </c>
      <c r="D2428" s="350" t="s">
        <v>107</v>
      </c>
      <c r="E2428" s="350" t="s">
        <v>310</v>
      </c>
      <c r="F2428" s="351">
        <v>173.4</v>
      </c>
      <c r="G2428" s="350" t="s">
        <v>2941</v>
      </c>
      <c r="H2428" s="350" t="s">
        <v>123</v>
      </c>
      <c r="I2428" s="352" t="s">
        <v>2942</v>
      </c>
      <c r="J2428" s="353" t="s">
        <v>559</v>
      </c>
      <c r="K2428" s="354" t="s">
        <v>2932</v>
      </c>
      <c r="L2428" s="353">
        <v>700</v>
      </c>
      <c r="M2428" s="379">
        <v>45016</v>
      </c>
      <c r="N2428" s="70">
        <f t="shared" si="130"/>
        <v>3</v>
      </c>
      <c r="O2428" s="70">
        <f t="shared" si="131"/>
        <v>3</v>
      </c>
      <c r="P2428" s="135" t="str">
        <f t="shared" si="132"/>
        <v>Gastos_Gerais</v>
      </c>
    </row>
    <row r="2429" spans="1:16" x14ac:dyDescent="0.2">
      <c r="A2429" s="363">
        <v>2426</v>
      </c>
      <c r="B2429" s="348">
        <v>45016</v>
      </c>
      <c r="C2429" s="623">
        <v>44986</v>
      </c>
      <c r="D2429" s="350" t="s">
        <v>107</v>
      </c>
      <c r="E2429" s="350" t="s">
        <v>360</v>
      </c>
      <c r="F2429" s="351">
        <v>231</v>
      </c>
      <c r="G2429" s="350" t="s">
        <v>2943</v>
      </c>
      <c r="H2429" s="350" t="s">
        <v>132</v>
      </c>
      <c r="I2429" s="352" t="s">
        <v>1954</v>
      </c>
      <c r="J2429" s="353" t="s">
        <v>559</v>
      </c>
      <c r="K2429" s="354" t="s">
        <v>2932</v>
      </c>
      <c r="L2429" s="353">
        <v>9</v>
      </c>
      <c r="M2429" s="379">
        <v>45015</v>
      </c>
      <c r="N2429" s="70">
        <f t="shared" si="130"/>
        <v>3</v>
      </c>
      <c r="O2429" s="70">
        <f t="shared" si="131"/>
        <v>3</v>
      </c>
      <c r="P2429" s="135" t="str">
        <f t="shared" si="132"/>
        <v>Gastos_Gerais</v>
      </c>
    </row>
    <row r="2430" spans="1:16" ht="36" x14ac:dyDescent="0.2">
      <c r="A2430" s="363">
        <v>2427</v>
      </c>
      <c r="B2430" s="348">
        <v>45016</v>
      </c>
      <c r="C2430" s="623">
        <v>45017</v>
      </c>
      <c r="D2430" s="350" t="s">
        <v>96</v>
      </c>
      <c r="E2430" s="350" t="s">
        <v>196</v>
      </c>
      <c r="F2430" s="351">
        <v>607.5</v>
      </c>
      <c r="G2430" s="350" t="s">
        <v>2944</v>
      </c>
      <c r="H2430" s="350" t="s">
        <v>119</v>
      </c>
      <c r="I2430" s="352" t="s">
        <v>735</v>
      </c>
      <c r="J2430" s="353" t="s">
        <v>559</v>
      </c>
      <c r="K2430" s="354" t="s">
        <v>736</v>
      </c>
      <c r="L2430" s="353">
        <v>88697</v>
      </c>
      <c r="M2430" s="379">
        <v>45020</v>
      </c>
      <c r="N2430" s="70">
        <f t="shared" si="130"/>
        <v>3</v>
      </c>
      <c r="O2430" s="70">
        <f t="shared" si="131"/>
        <v>4</v>
      </c>
      <c r="P2430" s="135" t="str">
        <f t="shared" si="132"/>
        <v>Gastos_com_Pessoal</v>
      </c>
    </row>
    <row r="2431" spans="1:16" ht="25.5" x14ac:dyDescent="0.2">
      <c r="A2431" s="363">
        <v>2428</v>
      </c>
      <c r="B2431" s="348">
        <v>45016</v>
      </c>
      <c r="C2431" s="623">
        <v>45017</v>
      </c>
      <c r="D2431" s="350" t="s">
        <v>96</v>
      </c>
      <c r="E2431" s="350" t="s">
        <v>196</v>
      </c>
      <c r="F2431" s="351">
        <v>1312.6</v>
      </c>
      <c r="G2431" s="350" t="s">
        <v>2945</v>
      </c>
      <c r="H2431" s="350" t="s">
        <v>119</v>
      </c>
      <c r="I2431" s="352" t="s">
        <v>745</v>
      </c>
      <c r="J2431" s="353" t="s">
        <v>559</v>
      </c>
      <c r="K2431" s="354" t="s">
        <v>736</v>
      </c>
      <c r="L2431" s="353">
        <v>5416</v>
      </c>
      <c r="M2431" s="379">
        <v>45020</v>
      </c>
      <c r="N2431" s="70">
        <f t="shared" si="130"/>
        <v>3</v>
      </c>
      <c r="O2431" s="70">
        <f t="shared" si="131"/>
        <v>4</v>
      </c>
      <c r="P2431" s="135" t="str">
        <f t="shared" si="132"/>
        <v>Gastos_com_Pessoal</v>
      </c>
    </row>
    <row r="2432" spans="1:16" ht="24" x14ac:dyDescent="0.2">
      <c r="A2432" s="363">
        <v>2429</v>
      </c>
      <c r="B2432" s="348">
        <v>45016</v>
      </c>
      <c r="C2432" s="623">
        <v>44986</v>
      </c>
      <c r="D2432" s="350" t="s">
        <v>107</v>
      </c>
      <c r="E2432" s="350" t="s">
        <v>358</v>
      </c>
      <c r="F2432" s="351">
        <v>58.2</v>
      </c>
      <c r="G2432" s="350" t="s">
        <v>806</v>
      </c>
      <c r="H2432" s="350" t="s">
        <v>130</v>
      </c>
      <c r="I2432" s="352" t="s">
        <v>807</v>
      </c>
      <c r="J2432" s="353" t="s">
        <v>559</v>
      </c>
      <c r="K2432" s="354" t="s">
        <v>420</v>
      </c>
      <c r="L2432" s="353">
        <v>933</v>
      </c>
      <c r="M2432" s="379">
        <v>45015</v>
      </c>
      <c r="N2432" s="70">
        <f t="shared" si="130"/>
        <v>3</v>
      </c>
      <c r="O2432" s="70">
        <f t="shared" si="131"/>
        <v>3</v>
      </c>
      <c r="P2432" s="135" t="str">
        <f t="shared" si="132"/>
        <v>Gastos_Gerais</v>
      </c>
    </row>
    <row r="2433" spans="1:16" ht="24" x14ac:dyDescent="0.2">
      <c r="A2433" s="363">
        <v>2430</v>
      </c>
      <c r="B2433" s="348">
        <v>45016</v>
      </c>
      <c r="C2433" s="623">
        <v>44986</v>
      </c>
      <c r="D2433" s="350" t="s">
        <v>107</v>
      </c>
      <c r="E2433" s="350" t="s">
        <v>224</v>
      </c>
      <c r="F2433" s="351">
        <v>24701.58</v>
      </c>
      <c r="G2433" s="350" t="s">
        <v>552</v>
      </c>
      <c r="H2433" s="350" t="s">
        <v>127</v>
      </c>
      <c r="I2433" s="352" t="s">
        <v>957</v>
      </c>
      <c r="J2433" s="353" t="s">
        <v>559</v>
      </c>
      <c r="K2433" s="354" t="s">
        <v>555</v>
      </c>
      <c r="L2433" s="353" t="s">
        <v>2946</v>
      </c>
      <c r="M2433" s="379">
        <v>45015</v>
      </c>
      <c r="N2433" s="70">
        <f t="shared" si="130"/>
        <v>3</v>
      </c>
      <c r="O2433" s="70">
        <f t="shared" si="131"/>
        <v>3</v>
      </c>
      <c r="P2433" s="135" t="str">
        <f t="shared" si="132"/>
        <v>Gastos_Gerais</v>
      </c>
    </row>
    <row r="2434" spans="1:16" ht="36" x14ac:dyDescent="0.2">
      <c r="A2434" s="363">
        <v>2431</v>
      </c>
      <c r="B2434" s="348">
        <v>45016</v>
      </c>
      <c r="C2434" s="623">
        <v>44986</v>
      </c>
      <c r="D2434" s="350" t="s">
        <v>107</v>
      </c>
      <c r="E2434" s="350" t="s">
        <v>254</v>
      </c>
      <c r="F2434" s="351">
        <v>320.39999999999998</v>
      </c>
      <c r="G2434" s="350" t="s">
        <v>2947</v>
      </c>
      <c r="H2434" s="350" t="s">
        <v>122</v>
      </c>
      <c r="I2434" s="352" t="s">
        <v>2948</v>
      </c>
      <c r="J2434" s="353" t="s">
        <v>559</v>
      </c>
      <c r="K2434" s="354" t="s">
        <v>420</v>
      </c>
      <c r="L2434" s="353">
        <v>2023530</v>
      </c>
      <c r="M2434" s="379">
        <v>45008</v>
      </c>
      <c r="N2434" s="70">
        <f t="shared" si="130"/>
        <v>3</v>
      </c>
      <c r="O2434" s="70">
        <f t="shared" si="131"/>
        <v>3</v>
      </c>
      <c r="P2434" s="135" t="str">
        <f t="shared" si="132"/>
        <v>Gastos_Gerais</v>
      </c>
    </row>
    <row r="2435" spans="1:16" ht="24" x14ac:dyDescent="0.2">
      <c r="A2435" s="363">
        <v>2432</v>
      </c>
      <c r="B2435" s="348">
        <v>45016</v>
      </c>
      <c r="C2435" s="623">
        <v>44986</v>
      </c>
      <c r="D2435" s="350" t="s">
        <v>107</v>
      </c>
      <c r="E2435" s="350" t="s">
        <v>334</v>
      </c>
      <c r="F2435" s="351">
        <v>524.6</v>
      </c>
      <c r="G2435" s="350" t="s">
        <v>2949</v>
      </c>
      <c r="H2435" s="350" t="s">
        <v>122</v>
      </c>
      <c r="I2435" s="352" t="s">
        <v>2950</v>
      </c>
      <c r="J2435" s="353" t="s">
        <v>559</v>
      </c>
      <c r="K2435" s="354" t="s">
        <v>420</v>
      </c>
      <c r="L2435" s="353">
        <v>20234005</v>
      </c>
      <c r="M2435" s="379">
        <v>45001</v>
      </c>
      <c r="N2435" s="70">
        <f t="shared" si="130"/>
        <v>3</v>
      </c>
      <c r="O2435" s="70">
        <f t="shared" si="131"/>
        <v>3</v>
      </c>
      <c r="P2435" s="135" t="str">
        <f t="shared" si="132"/>
        <v>Gastos_Gerais</v>
      </c>
    </row>
    <row r="2436" spans="1:16" ht="24" x14ac:dyDescent="0.2">
      <c r="A2436" s="363">
        <v>2433</v>
      </c>
      <c r="B2436" s="348">
        <v>45016</v>
      </c>
      <c r="C2436" s="623">
        <v>44986</v>
      </c>
      <c r="D2436" s="350" t="s">
        <v>107</v>
      </c>
      <c r="E2436" s="350" t="s">
        <v>334</v>
      </c>
      <c r="F2436" s="351">
        <v>524.6</v>
      </c>
      <c r="G2436" s="350" t="s">
        <v>2951</v>
      </c>
      <c r="H2436" s="350" t="s">
        <v>122</v>
      </c>
      <c r="I2436" s="352" t="s">
        <v>2950</v>
      </c>
      <c r="J2436" s="353" t="s">
        <v>559</v>
      </c>
      <c r="K2436" s="354" t="s">
        <v>420</v>
      </c>
      <c r="L2436" s="353">
        <v>20234006</v>
      </c>
      <c r="M2436" s="379">
        <v>45001</v>
      </c>
      <c r="N2436" s="70">
        <f t="shared" si="130"/>
        <v>3</v>
      </c>
      <c r="O2436" s="70">
        <f t="shared" si="131"/>
        <v>3</v>
      </c>
      <c r="P2436" s="135" t="str">
        <f t="shared" si="132"/>
        <v>Gastos_Gerais</v>
      </c>
    </row>
    <row r="2437" spans="1:16" ht="24" x14ac:dyDescent="0.2">
      <c r="A2437" s="363">
        <v>2434</v>
      </c>
      <c r="B2437" s="348">
        <v>45016</v>
      </c>
      <c r="C2437" s="623">
        <v>44986</v>
      </c>
      <c r="D2437" s="350" t="s">
        <v>107</v>
      </c>
      <c r="E2437" s="350" t="s">
        <v>334</v>
      </c>
      <c r="F2437" s="351">
        <v>120</v>
      </c>
      <c r="G2437" s="350" t="s">
        <v>2952</v>
      </c>
      <c r="H2437" s="350" t="s">
        <v>130</v>
      </c>
      <c r="I2437" s="352" t="s">
        <v>2953</v>
      </c>
      <c r="J2437" s="353" t="s">
        <v>577</v>
      </c>
      <c r="K2437" s="354" t="s">
        <v>747</v>
      </c>
      <c r="L2437" s="353" t="s">
        <v>515</v>
      </c>
      <c r="M2437" s="379">
        <v>45016</v>
      </c>
      <c r="N2437" s="70">
        <f t="shared" si="130"/>
        <v>3</v>
      </c>
      <c r="O2437" s="70">
        <f t="shared" si="131"/>
        <v>3</v>
      </c>
      <c r="P2437" s="135" t="str">
        <f t="shared" si="132"/>
        <v>Gastos_Gerais</v>
      </c>
    </row>
    <row r="2438" spans="1:16" ht="24" x14ac:dyDescent="0.2">
      <c r="A2438" s="363">
        <v>2435</v>
      </c>
      <c r="B2438" s="348">
        <v>45016</v>
      </c>
      <c r="C2438" s="623">
        <v>44986</v>
      </c>
      <c r="D2438" s="350" t="s">
        <v>107</v>
      </c>
      <c r="E2438" s="350" t="s">
        <v>334</v>
      </c>
      <c r="F2438" s="351">
        <v>360</v>
      </c>
      <c r="G2438" s="350" t="s">
        <v>2954</v>
      </c>
      <c r="H2438" s="350" t="s">
        <v>127</v>
      </c>
      <c r="I2438" s="352" t="s">
        <v>2955</v>
      </c>
      <c r="J2438" s="353" t="s">
        <v>577</v>
      </c>
      <c r="K2438" s="354" t="s">
        <v>578</v>
      </c>
      <c r="L2438" s="353">
        <v>569081426</v>
      </c>
      <c r="M2438" s="379">
        <v>45016</v>
      </c>
      <c r="N2438" s="70">
        <f t="shared" si="130"/>
        <v>3</v>
      </c>
      <c r="O2438" s="70">
        <f t="shared" si="131"/>
        <v>3</v>
      </c>
      <c r="P2438" s="135" t="str">
        <f t="shared" si="132"/>
        <v>Gastos_Gerais</v>
      </c>
    </row>
    <row r="2439" spans="1:16" ht="24" x14ac:dyDescent="0.2">
      <c r="A2439" s="363">
        <v>2436</v>
      </c>
      <c r="B2439" s="348">
        <v>45016</v>
      </c>
      <c r="C2439" s="623">
        <v>44986</v>
      </c>
      <c r="D2439" s="350" t="s">
        <v>107</v>
      </c>
      <c r="E2439" s="350" t="s">
        <v>334</v>
      </c>
      <c r="F2439" s="351">
        <v>360</v>
      </c>
      <c r="G2439" s="350" t="s">
        <v>2956</v>
      </c>
      <c r="H2439" s="350" t="s">
        <v>127</v>
      </c>
      <c r="I2439" s="352" t="s">
        <v>2957</v>
      </c>
      <c r="J2439" s="353" t="s">
        <v>577</v>
      </c>
      <c r="K2439" s="354" t="s">
        <v>578</v>
      </c>
      <c r="L2439" s="353">
        <v>569081426</v>
      </c>
      <c r="M2439" s="379">
        <v>45016</v>
      </c>
      <c r="N2439" s="70">
        <f t="shared" si="130"/>
        <v>3</v>
      </c>
      <c r="O2439" s="70">
        <f t="shared" si="131"/>
        <v>3</v>
      </c>
      <c r="P2439" s="135" t="str">
        <f t="shared" si="132"/>
        <v>Gastos_Gerais</v>
      </c>
    </row>
    <row r="2440" spans="1:16" ht="24" x14ac:dyDescent="0.2">
      <c r="A2440" s="363">
        <v>2437</v>
      </c>
      <c r="B2440" s="348">
        <v>45016</v>
      </c>
      <c r="C2440" s="623">
        <v>44986</v>
      </c>
      <c r="D2440" s="350" t="s">
        <v>107</v>
      </c>
      <c r="E2440" s="350" t="s">
        <v>334</v>
      </c>
      <c r="F2440" s="351">
        <v>360</v>
      </c>
      <c r="G2440" s="350" t="s">
        <v>2958</v>
      </c>
      <c r="H2440" s="350" t="s">
        <v>127</v>
      </c>
      <c r="I2440" s="352" t="s">
        <v>1285</v>
      </c>
      <c r="J2440" s="353" t="s">
        <v>577</v>
      </c>
      <c r="K2440" s="354" t="s">
        <v>578</v>
      </c>
      <c r="L2440" s="353">
        <v>569081426</v>
      </c>
      <c r="M2440" s="379">
        <v>45016</v>
      </c>
      <c r="N2440" s="70">
        <f t="shared" si="130"/>
        <v>3</v>
      </c>
      <c r="O2440" s="70">
        <f t="shared" si="131"/>
        <v>3</v>
      </c>
      <c r="P2440" s="135" t="str">
        <f t="shared" si="132"/>
        <v>Gastos_Gerais</v>
      </c>
    </row>
    <row r="2441" spans="1:16" ht="24" x14ac:dyDescent="0.2">
      <c r="A2441" s="363">
        <v>2438</v>
      </c>
      <c r="B2441" s="348">
        <v>45016</v>
      </c>
      <c r="C2441" s="623">
        <v>44986</v>
      </c>
      <c r="D2441" s="350" t="s">
        <v>107</v>
      </c>
      <c r="E2441" s="350" t="s">
        <v>334</v>
      </c>
      <c r="F2441" s="351">
        <v>360</v>
      </c>
      <c r="G2441" s="350" t="s">
        <v>1590</v>
      </c>
      <c r="H2441" s="350" t="s">
        <v>127</v>
      </c>
      <c r="I2441" s="352" t="s">
        <v>2959</v>
      </c>
      <c r="J2441" s="353" t="s">
        <v>577</v>
      </c>
      <c r="K2441" s="354" t="s">
        <v>578</v>
      </c>
      <c r="L2441" s="353">
        <v>569081426</v>
      </c>
      <c r="M2441" s="379">
        <v>45016</v>
      </c>
      <c r="N2441" s="70">
        <f t="shared" si="130"/>
        <v>3</v>
      </c>
      <c r="O2441" s="70">
        <f t="shared" si="131"/>
        <v>3</v>
      </c>
      <c r="P2441" s="135" t="str">
        <f t="shared" si="132"/>
        <v>Gastos_Gerais</v>
      </c>
    </row>
    <row r="2442" spans="1:16" ht="24" x14ac:dyDescent="0.2">
      <c r="A2442" s="363">
        <v>2439</v>
      </c>
      <c r="B2442" s="348">
        <v>45016</v>
      </c>
      <c r="C2442" s="623">
        <v>44986</v>
      </c>
      <c r="D2442" s="350" t="s">
        <v>107</v>
      </c>
      <c r="E2442" s="350" t="s">
        <v>334</v>
      </c>
      <c r="F2442" s="351">
        <v>60</v>
      </c>
      <c r="G2442" s="350" t="s">
        <v>1246</v>
      </c>
      <c r="H2442" s="350" t="s">
        <v>131</v>
      </c>
      <c r="I2442" s="352" t="s">
        <v>1247</v>
      </c>
      <c r="J2442" s="353" t="s">
        <v>577</v>
      </c>
      <c r="K2442" s="354" t="s">
        <v>578</v>
      </c>
      <c r="L2442" s="353">
        <v>769089877</v>
      </c>
      <c r="M2442" s="379">
        <v>45016</v>
      </c>
      <c r="N2442" s="70">
        <f t="shared" si="130"/>
        <v>3</v>
      </c>
      <c r="O2442" s="70">
        <f t="shared" si="131"/>
        <v>3</v>
      </c>
      <c r="P2442" s="135" t="str">
        <f t="shared" si="132"/>
        <v>Gastos_Gerais</v>
      </c>
    </row>
    <row r="2443" spans="1:16" ht="24" x14ac:dyDescent="0.2">
      <c r="A2443" s="363">
        <v>2440</v>
      </c>
      <c r="B2443" s="348">
        <v>45016</v>
      </c>
      <c r="C2443" s="623">
        <v>44986</v>
      </c>
      <c r="D2443" s="350" t="s">
        <v>107</v>
      </c>
      <c r="E2443" s="350" t="s">
        <v>334</v>
      </c>
      <c r="F2443" s="351">
        <v>60</v>
      </c>
      <c r="G2443" s="350" t="s">
        <v>1249</v>
      </c>
      <c r="H2443" s="350" t="s">
        <v>131</v>
      </c>
      <c r="I2443" s="352" t="s">
        <v>660</v>
      </c>
      <c r="J2443" s="353" t="s">
        <v>577</v>
      </c>
      <c r="K2443" s="354" t="s">
        <v>578</v>
      </c>
      <c r="L2443" s="353">
        <v>769089877</v>
      </c>
      <c r="M2443" s="379">
        <v>45016</v>
      </c>
      <c r="N2443" s="70">
        <f t="shared" si="130"/>
        <v>3</v>
      </c>
      <c r="O2443" s="70">
        <f t="shared" si="131"/>
        <v>3</v>
      </c>
      <c r="P2443" s="135" t="str">
        <f t="shared" si="132"/>
        <v>Gastos_Gerais</v>
      </c>
    </row>
    <row r="2444" spans="1:16" ht="24" x14ac:dyDescent="0.2">
      <c r="A2444" s="363">
        <v>2441</v>
      </c>
      <c r="B2444" s="348">
        <v>45016</v>
      </c>
      <c r="C2444" s="623">
        <v>44986</v>
      </c>
      <c r="D2444" s="350" t="s">
        <v>107</v>
      </c>
      <c r="E2444" s="350" t="s">
        <v>334</v>
      </c>
      <c r="F2444" s="351">
        <v>60</v>
      </c>
      <c r="G2444" s="350" t="s">
        <v>1831</v>
      </c>
      <c r="H2444" s="350" t="s">
        <v>131</v>
      </c>
      <c r="I2444" s="352" t="s">
        <v>2739</v>
      </c>
      <c r="J2444" s="353" t="s">
        <v>577</v>
      </c>
      <c r="K2444" s="354" t="s">
        <v>578</v>
      </c>
      <c r="L2444" s="353">
        <v>769089877</v>
      </c>
      <c r="M2444" s="379">
        <v>45016</v>
      </c>
      <c r="N2444" s="70">
        <f t="shared" si="130"/>
        <v>3</v>
      </c>
      <c r="O2444" s="70">
        <f t="shared" si="131"/>
        <v>3</v>
      </c>
      <c r="P2444" s="135" t="str">
        <f t="shared" si="132"/>
        <v>Gastos_Gerais</v>
      </c>
    </row>
    <row r="2445" spans="1:16" ht="24" x14ac:dyDescent="0.2">
      <c r="A2445" s="363">
        <v>2442</v>
      </c>
      <c r="B2445" s="348">
        <v>45016</v>
      </c>
      <c r="C2445" s="623">
        <v>44986</v>
      </c>
      <c r="D2445" s="350" t="s">
        <v>107</v>
      </c>
      <c r="E2445" s="350" t="s">
        <v>334</v>
      </c>
      <c r="F2445" s="351">
        <v>120</v>
      </c>
      <c r="G2445" s="350" t="s">
        <v>2960</v>
      </c>
      <c r="H2445" s="350" t="s">
        <v>130</v>
      </c>
      <c r="I2445" s="352" t="s">
        <v>2961</v>
      </c>
      <c r="J2445" s="353" t="s">
        <v>577</v>
      </c>
      <c r="K2445" s="354" t="s">
        <v>747</v>
      </c>
      <c r="L2445" s="353" t="s">
        <v>515</v>
      </c>
      <c r="M2445" s="379">
        <v>45016</v>
      </c>
      <c r="N2445" s="70">
        <f t="shared" si="130"/>
        <v>3</v>
      </c>
      <c r="O2445" s="70">
        <f t="shared" si="131"/>
        <v>3</v>
      </c>
      <c r="P2445" s="135" t="str">
        <f t="shared" si="132"/>
        <v>Gastos_Gerais</v>
      </c>
    </row>
    <row r="2446" spans="1:16" ht="36" x14ac:dyDescent="0.2">
      <c r="A2446" s="363">
        <v>2443</v>
      </c>
      <c r="B2446" s="355">
        <v>45016</v>
      </c>
      <c r="C2446" s="623">
        <v>44986</v>
      </c>
      <c r="D2446" s="350" t="s">
        <v>93</v>
      </c>
      <c r="E2446" s="350" t="s">
        <v>93</v>
      </c>
      <c r="F2446" s="351">
        <v>218417.72</v>
      </c>
      <c r="G2446" s="350" t="s">
        <v>1413</v>
      </c>
      <c r="H2446" s="350" t="s">
        <v>119</v>
      </c>
      <c r="I2446" s="352" t="s">
        <v>513</v>
      </c>
      <c r="J2446" s="353" t="s">
        <v>515</v>
      </c>
      <c r="K2446" s="370" t="s">
        <v>825</v>
      </c>
      <c r="L2446" s="353" t="s">
        <v>515</v>
      </c>
      <c r="M2446" s="355">
        <v>45016</v>
      </c>
      <c r="N2446" s="70">
        <f t="shared" ref="N2446:N2509" si="133">IF(B2446=0,0,IF(YEAR(B2446)=$O$1,MONTH(B2446)-$N$1+1,(YEAR(B2446)-$O$1)*12-$N$1+1+MONTH(B2446)))</f>
        <v>3</v>
      </c>
      <c r="O2446" s="70">
        <f t="shared" ref="O2446:O2509" si="134">IF(C2446=0,0,IF(YEAR(C2446)=$O$1,MONTH(C2446)-$N$1+1,(YEAR(C2446)-$O$1)*12-$N$1+1+MONTH(C2446)))</f>
        <v>3</v>
      </c>
      <c r="P2446" s="135" t="str">
        <f t="shared" ref="P2446:P2509" si="135">SUBSTITUTE(D2446," ","_")</f>
        <v>Rendimentos_de_Aplicações_Fin.</v>
      </c>
    </row>
    <row r="2447" spans="1:16" x14ac:dyDescent="0.2">
      <c r="A2447" s="363"/>
      <c r="B2447" s="348"/>
      <c r="C2447" s="623"/>
      <c r="D2447" s="350"/>
      <c r="E2447" s="350"/>
      <c r="F2447" s="351"/>
      <c r="G2447" s="350"/>
      <c r="H2447" s="350"/>
      <c r="I2447" s="352"/>
      <c r="J2447" s="353"/>
      <c r="K2447" s="354"/>
      <c r="L2447" s="353"/>
      <c r="M2447" s="379"/>
      <c r="N2447" s="70">
        <f t="shared" si="133"/>
        <v>0</v>
      </c>
      <c r="O2447" s="70">
        <f t="shared" si="134"/>
        <v>0</v>
      </c>
      <c r="P2447" s="135" t="str">
        <f t="shared" si="135"/>
        <v/>
      </c>
    </row>
    <row r="2448" spans="1:16" x14ac:dyDescent="0.2">
      <c r="A2448" s="363"/>
      <c r="B2448" s="348"/>
      <c r="C2448" s="623"/>
      <c r="D2448" s="350"/>
      <c r="E2448" s="350"/>
      <c r="F2448" s="351"/>
      <c r="G2448" s="350"/>
      <c r="H2448" s="350"/>
      <c r="I2448" s="352"/>
      <c r="J2448" s="353"/>
      <c r="K2448" s="354"/>
      <c r="L2448" s="353"/>
      <c r="M2448" s="379"/>
      <c r="N2448" s="70">
        <f t="shared" si="133"/>
        <v>0</v>
      </c>
      <c r="O2448" s="70">
        <f t="shared" si="134"/>
        <v>0</v>
      </c>
      <c r="P2448" s="135" t="str">
        <f t="shared" si="135"/>
        <v/>
      </c>
    </row>
    <row r="2449" spans="1:16" x14ac:dyDescent="0.2">
      <c r="A2449" s="363"/>
      <c r="B2449" s="348"/>
      <c r="C2449" s="623"/>
      <c r="D2449" s="350"/>
      <c r="E2449" s="350"/>
      <c r="F2449" s="351"/>
      <c r="G2449" s="350"/>
      <c r="H2449" s="350"/>
      <c r="I2449" s="352"/>
      <c r="J2449" s="353"/>
      <c r="K2449" s="354"/>
      <c r="L2449" s="353"/>
      <c r="M2449" s="379"/>
      <c r="N2449" s="70">
        <f t="shared" si="133"/>
        <v>0</v>
      </c>
      <c r="O2449" s="70">
        <f t="shared" si="134"/>
        <v>0</v>
      </c>
      <c r="P2449" s="135" t="str">
        <f t="shared" si="135"/>
        <v/>
      </c>
    </row>
    <row r="2450" spans="1:16" x14ac:dyDescent="0.2">
      <c r="A2450" s="363"/>
      <c r="B2450" s="348"/>
      <c r="C2450" s="623"/>
      <c r="D2450" s="350"/>
      <c r="E2450" s="350"/>
      <c r="F2450" s="351"/>
      <c r="G2450" s="350"/>
      <c r="H2450" s="350"/>
      <c r="I2450" s="352"/>
      <c r="J2450" s="353"/>
      <c r="K2450" s="354"/>
      <c r="L2450" s="353"/>
      <c r="M2450" s="379"/>
      <c r="N2450" s="70">
        <f t="shared" si="133"/>
        <v>0</v>
      </c>
      <c r="O2450" s="70">
        <f t="shared" si="134"/>
        <v>0</v>
      </c>
      <c r="P2450" s="135" t="str">
        <f t="shared" si="135"/>
        <v/>
      </c>
    </row>
    <row r="2451" spans="1:16" x14ac:dyDescent="0.2">
      <c r="A2451" s="363"/>
      <c r="B2451" s="348"/>
      <c r="C2451" s="623"/>
      <c r="D2451" s="350"/>
      <c r="E2451" s="350"/>
      <c r="F2451" s="351"/>
      <c r="G2451" s="350"/>
      <c r="H2451" s="350"/>
      <c r="I2451" s="352"/>
      <c r="J2451" s="353"/>
      <c r="K2451" s="354"/>
      <c r="L2451" s="353"/>
      <c r="M2451" s="379"/>
      <c r="N2451" s="70">
        <f t="shared" si="133"/>
        <v>0</v>
      </c>
      <c r="O2451" s="70">
        <f t="shared" si="134"/>
        <v>0</v>
      </c>
      <c r="P2451" s="135" t="str">
        <f t="shared" si="135"/>
        <v/>
      </c>
    </row>
    <row r="2452" spans="1:16" x14ac:dyDescent="0.2">
      <c r="A2452" s="363"/>
      <c r="B2452" s="348"/>
      <c r="C2452" s="623"/>
      <c r="D2452" s="350"/>
      <c r="E2452" s="350"/>
      <c r="F2452" s="351"/>
      <c r="G2452" s="350"/>
      <c r="H2452" s="350"/>
      <c r="I2452" s="352"/>
      <c r="J2452" s="353"/>
      <c r="K2452" s="354"/>
      <c r="L2452" s="353"/>
      <c r="M2452" s="379"/>
      <c r="N2452" s="70">
        <f t="shared" si="133"/>
        <v>0</v>
      </c>
      <c r="O2452" s="70">
        <f t="shared" si="134"/>
        <v>0</v>
      </c>
      <c r="P2452" s="135" t="str">
        <f t="shared" si="135"/>
        <v/>
      </c>
    </row>
    <row r="2453" spans="1:16" x14ac:dyDescent="0.2">
      <c r="A2453" s="363"/>
      <c r="B2453" s="348"/>
      <c r="C2453" s="623"/>
      <c r="D2453" s="350"/>
      <c r="E2453" s="350"/>
      <c r="F2453" s="351"/>
      <c r="G2453" s="350"/>
      <c r="H2453" s="350"/>
      <c r="I2453" s="352"/>
      <c r="J2453" s="353"/>
      <c r="K2453" s="354"/>
      <c r="L2453" s="353"/>
      <c r="M2453" s="379"/>
      <c r="N2453" s="70">
        <f t="shared" si="133"/>
        <v>0</v>
      </c>
      <c r="O2453" s="70">
        <f t="shared" si="134"/>
        <v>0</v>
      </c>
      <c r="P2453" s="135" t="str">
        <f t="shared" si="135"/>
        <v/>
      </c>
    </row>
    <row r="2454" spans="1:16" x14ac:dyDescent="0.2">
      <c r="A2454" s="363"/>
      <c r="B2454" s="348"/>
      <c r="C2454" s="623"/>
      <c r="D2454" s="350"/>
      <c r="E2454" s="350"/>
      <c r="F2454" s="351"/>
      <c r="G2454" s="350"/>
      <c r="H2454" s="350"/>
      <c r="I2454" s="352"/>
      <c r="J2454" s="353"/>
      <c r="K2454" s="354"/>
      <c r="L2454" s="353"/>
      <c r="M2454" s="379"/>
      <c r="N2454" s="70">
        <f t="shared" si="133"/>
        <v>0</v>
      </c>
      <c r="O2454" s="70">
        <f t="shared" si="134"/>
        <v>0</v>
      </c>
      <c r="P2454" s="135" t="str">
        <f t="shared" si="135"/>
        <v/>
      </c>
    </row>
    <row r="2455" spans="1:16" x14ac:dyDescent="0.2">
      <c r="A2455" s="363"/>
      <c r="B2455" s="348"/>
      <c r="C2455" s="623"/>
      <c r="D2455" s="350"/>
      <c r="E2455" s="350"/>
      <c r="F2455" s="351"/>
      <c r="G2455" s="350"/>
      <c r="H2455" s="350"/>
      <c r="I2455" s="352"/>
      <c r="J2455" s="353"/>
      <c r="K2455" s="354"/>
      <c r="L2455" s="353"/>
      <c r="M2455" s="379"/>
      <c r="N2455" s="70">
        <f t="shared" si="133"/>
        <v>0</v>
      </c>
      <c r="O2455" s="70">
        <f t="shared" si="134"/>
        <v>0</v>
      </c>
      <c r="P2455" s="135" t="str">
        <f t="shared" si="135"/>
        <v/>
      </c>
    </row>
    <row r="2456" spans="1:16" x14ac:dyDescent="0.2">
      <c r="A2456" s="363"/>
      <c r="B2456" s="348"/>
      <c r="C2456" s="623"/>
      <c r="D2456" s="350"/>
      <c r="E2456" s="350"/>
      <c r="F2456" s="351"/>
      <c r="G2456" s="350"/>
      <c r="H2456" s="350"/>
      <c r="I2456" s="352"/>
      <c r="J2456" s="353"/>
      <c r="K2456" s="354"/>
      <c r="L2456" s="353"/>
      <c r="M2456" s="379"/>
      <c r="N2456" s="70">
        <f t="shared" si="133"/>
        <v>0</v>
      </c>
      <c r="O2456" s="70">
        <f t="shared" si="134"/>
        <v>0</v>
      </c>
      <c r="P2456" s="135" t="str">
        <f t="shared" si="135"/>
        <v/>
      </c>
    </row>
    <row r="2457" spans="1:16" x14ac:dyDescent="0.2">
      <c r="A2457" s="363"/>
      <c r="B2457" s="348"/>
      <c r="C2457" s="623"/>
      <c r="D2457" s="350"/>
      <c r="E2457" s="350"/>
      <c r="F2457" s="351"/>
      <c r="G2457" s="350"/>
      <c r="H2457" s="350"/>
      <c r="I2457" s="352"/>
      <c r="J2457" s="353"/>
      <c r="K2457" s="354"/>
      <c r="L2457" s="353"/>
      <c r="M2457" s="379"/>
      <c r="N2457" s="70">
        <f t="shared" si="133"/>
        <v>0</v>
      </c>
      <c r="O2457" s="70">
        <f t="shared" si="134"/>
        <v>0</v>
      </c>
      <c r="P2457" s="135" t="str">
        <f t="shared" si="135"/>
        <v/>
      </c>
    </row>
    <row r="2458" spans="1:16" x14ac:dyDescent="0.2">
      <c r="A2458" s="363"/>
      <c r="B2458" s="348"/>
      <c r="C2458" s="623"/>
      <c r="D2458" s="350"/>
      <c r="E2458" s="350"/>
      <c r="F2458" s="351"/>
      <c r="G2458" s="350"/>
      <c r="H2458" s="350"/>
      <c r="I2458" s="352"/>
      <c r="J2458" s="353"/>
      <c r="K2458" s="354"/>
      <c r="L2458" s="353"/>
      <c r="M2458" s="379"/>
      <c r="N2458" s="70">
        <f t="shared" si="133"/>
        <v>0</v>
      </c>
      <c r="O2458" s="70">
        <f t="shared" si="134"/>
        <v>0</v>
      </c>
      <c r="P2458" s="135" t="str">
        <f t="shared" si="135"/>
        <v/>
      </c>
    </row>
    <row r="2459" spans="1:16" x14ac:dyDescent="0.2">
      <c r="A2459" s="363"/>
      <c r="B2459" s="348"/>
      <c r="C2459" s="623"/>
      <c r="D2459" s="350"/>
      <c r="E2459" s="350"/>
      <c r="F2459" s="351"/>
      <c r="G2459" s="350"/>
      <c r="H2459" s="350"/>
      <c r="I2459" s="352"/>
      <c r="J2459" s="353"/>
      <c r="K2459" s="354"/>
      <c r="L2459" s="353"/>
      <c r="M2459" s="379"/>
      <c r="N2459" s="70">
        <f t="shared" si="133"/>
        <v>0</v>
      </c>
      <c r="O2459" s="70">
        <f t="shared" si="134"/>
        <v>0</v>
      </c>
      <c r="P2459" s="135" t="str">
        <f t="shared" si="135"/>
        <v/>
      </c>
    </row>
    <row r="2460" spans="1:16" x14ac:dyDescent="0.2">
      <c r="A2460" s="363"/>
      <c r="B2460" s="348"/>
      <c r="C2460" s="623"/>
      <c r="D2460" s="350"/>
      <c r="E2460" s="350"/>
      <c r="F2460" s="351"/>
      <c r="G2460" s="350"/>
      <c r="H2460" s="350"/>
      <c r="I2460" s="352"/>
      <c r="J2460" s="353"/>
      <c r="K2460" s="354"/>
      <c r="L2460" s="353"/>
      <c r="M2460" s="379"/>
      <c r="N2460" s="70">
        <f t="shared" si="133"/>
        <v>0</v>
      </c>
      <c r="O2460" s="70">
        <f t="shared" si="134"/>
        <v>0</v>
      </c>
      <c r="P2460" s="135" t="str">
        <f t="shared" si="135"/>
        <v/>
      </c>
    </row>
    <row r="2461" spans="1:16" x14ac:dyDescent="0.2">
      <c r="A2461" s="363"/>
      <c r="B2461" s="348"/>
      <c r="C2461" s="623"/>
      <c r="D2461" s="350"/>
      <c r="E2461" s="350"/>
      <c r="F2461" s="351"/>
      <c r="G2461" s="350"/>
      <c r="H2461" s="350"/>
      <c r="I2461" s="352"/>
      <c r="J2461" s="353"/>
      <c r="K2461" s="354"/>
      <c r="L2461" s="353"/>
      <c r="M2461" s="379"/>
      <c r="N2461" s="70">
        <f t="shared" si="133"/>
        <v>0</v>
      </c>
      <c r="O2461" s="70">
        <f t="shared" si="134"/>
        <v>0</v>
      </c>
      <c r="P2461" s="135" t="str">
        <f t="shared" si="135"/>
        <v/>
      </c>
    </row>
    <row r="2462" spans="1:16" x14ac:dyDescent="0.2">
      <c r="A2462" s="363"/>
      <c r="B2462" s="348"/>
      <c r="C2462" s="623"/>
      <c r="D2462" s="350"/>
      <c r="E2462" s="350"/>
      <c r="F2462" s="351"/>
      <c r="G2462" s="350"/>
      <c r="H2462" s="350"/>
      <c r="I2462" s="352"/>
      <c r="J2462" s="353"/>
      <c r="K2462" s="354"/>
      <c r="L2462" s="353"/>
      <c r="M2462" s="379"/>
      <c r="N2462" s="70">
        <f t="shared" si="133"/>
        <v>0</v>
      </c>
      <c r="O2462" s="70">
        <f t="shared" si="134"/>
        <v>0</v>
      </c>
      <c r="P2462" s="135" t="str">
        <f t="shared" si="135"/>
        <v/>
      </c>
    </row>
    <row r="2463" spans="1:16" x14ac:dyDescent="0.2">
      <c r="A2463" s="363"/>
      <c r="B2463" s="348"/>
      <c r="C2463" s="623"/>
      <c r="D2463" s="350"/>
      <c r="E2463" s="350"/>
      <c r="F2463" s="351"/>
      <c r="G2463" s="350"/>
      <c r="H2463" s="350"/>
      <c r="I2463" s="352"/>
      <c r="J2463" s="353"/>
      <c r="K2463" s="354"/>
      <c r="L2463" s="353"/>
      <c r="M2463" s="379"/>
      <c r="N2463" s="70">
        <f t="shared" si="133"/>
        <v>0</v>
      </c>
      <c r="O2463" s="70">
        <f t="shared" si="134"/>
        <v>0</v>
      </c>
      <c r="P2463" s="135" t="str">
        <f t="shared" si="135"/>
        <v/>
      </c>
    </row>
    <row r="2464" spans="1:16" x14ac:dyDescent="0.2">
      <c r="A2464" s="363"/>
      <c r="B2464" s="348"/>
      <c r="C2464" s="623"/>
      <c r="D2464" s="350"/>
      <c r="E2464" s="350"/>
      <c r="F2464" s="351"/>
      <c r="G2464" s="350"/>
      <c r="H2464" s="350"/>
      <c r="I2464" s="352"/>
      <c r="J2464" s="353"/>
      <c r="K2464" s="354"/>
      <c r="L2464" s="353"/>
      <c r="M2464" s="379"/>
      <c r="N2464" s="70">
        <f t="shared" si="133"/>
        <v>0</v>
      </c>
      <c r="O2464" s="70">
        <f t="shared" si="134"/>
        <v>0</v>
      </c>
      <c r="P2464" s="135" t="str">
        <f t="shared" si="135"/>
        <v/>
      </c>
    </row>
    <row r="2465" spans="1:16" x14ac:dyDescent="0.2">
      <c r="A2465" s="363"/>
      <c r="B2465" s="348"/>
      <c r="C2465" s="623"/>
      <c r="D2465" s="350"/>
      <c r="E2465" s="350"/>
      <c r="F2465" s="351"/>
      <c r="G2465" s="350"/>
      <c r="H2465" s="350"/>
      <c r="I2465" s="352"/>
      <c r="J2465" s="353"/>
      <c r="K2465" s="354"/>
      <c r="L2465" s="353"/>
      <c r="M2465" s="379"/>
      <c r="N2465" s="70">
        <f t="shared" si="133"/>
        <v>0</v>
      </c>
      <c r="O2465" s="70">
        <f t="shared" si="134"/>
        <v>0</v>
      </c>
      <c r="P2465" s="135" t="str">
        <f t="shared" si="135"/>
        <v/>
      </c>
    </row>
    <row r="2466" spans="1:16" x14ac:dyDescent="0.2">
      <c r="A2466" s="363"/>
      <c r="B2466" s="348"/>
      <c r="C2466" s="623"/>
      <c r="D2466" s="350"/>
      <c r="E2466" s="350"/>
      <c r="F2466" s="351"/>
      <c r="G2466" s="350"/>
      <c r="H2466" s="350"/>
      <c r="I2466" s="352"/>
      <c r="J2466" s="353"/>
      <c r="K2466" s="354"/>
      <c r="L2466" s="353"/>
      <c r="M2466" s="379"/>
      <c r="N2466" s="70">
        <f t="shared" si="133"/>
        <v>0</v>
      </c>
      <c r="O2466" s="70">
        <f t="shared" si="134"/>
        <v>0</v>
      </c>
      <c r="P2466" s="135" t="str">
        <f t="shared" si="135"/>
        <v/>
      </c>
    </row>
    <row r="2467" spans="1:16" x14ac:dyDescent="0.2">
      <c r="A2467" s="363"/>
      <c r="B2467" s="348"/>
      <c r="C2467" s="623"/>
      <c r="D2467" s="350"/>
      <c r="E2467" s="350"/>
      <c r="F2467" s="351"/>
      <c r="G2467" s="350"/>
      <c r="H2467" s="350"/>
      <c r="I2467" s="352"/>
      <c r="J2467" s="353"/>
      <c r="K2467" s="354"/>
      <c r="L2467" s="353"/>
      <c r="M2467" s="379"/>
      <c r="N2467" s="70">
        <f t="shared" si="133"/>
        <v>0</v>
      </c>
      <c r="O2467" s="70">
        <f t="shared" si="134"/>
        <v>0</v>
      </c>
      <c r="P2467" s="135" t="str">
        <f t="shared" si="135"/>
        <v/>
      </c>
    </row>
    <row r="2468" spans="1:16" x14ac:dyDescent="0.2">
      <c r="A2468" s="363"/>
      <c r="B2468" s="348"/>
      <c r="C2468" s="623"/>
      <c r="D2468" s="350"/>
      <c r="E2468" s="350"/>
      <c r="F2468" s="351"/>
      <c r="G2468" s="350"/>
      <c r="H2468" s="350"/>
      <c r="I2468" s="352"/>
      <c r="J2468" s="353"/>
      <c r="K2468" s="354"/>
      <c r="L2468" s="353"/>
      <c r="M2468" s="379"/>
      <c r="N2468" s="70">
        <f t="shared" si="133"/>
        <v>0</v>
      </c>
      <c r="O2468" s="70">
        <f t="shared" si="134"/>
        <v>0</v>
      </c>
      <c r="P2468" s="135" t="str">
        <f t="shared" si="135"/>
        <v/>
      </c>
    </row>
    <row r="2469" spans="1:16" x14ac:dyDescent="0.2">
      <c r="A2469" s="363"/>
      <c r="B2469" s="348"/>
      <c r="C2469" s="623"/>
      <c r="D2469" s="350"/>
      <c r="E2469" s="350"/>
      <c r="F2469" s="351"/>
      <c r="G2469" s="350"/>
      <c r="H2469" s="350"/>
      <c r="I2469" s="352"/>
      <c r="J2469" s="353"/>
      <c r="K2469" s="354"/>
      <c r="L2469" s="353"/>
      <c r="M2469" s="379"/>
      <c r="N2469" s="70">
        <f t="shared" si="133"/>
        <v>0</v>
      </c>
      <c r="O2469" s="70">
        <f t="shared" si="134"/>
        <v>0</v>
      </c>
      <c r="P2469" s="135" t="str">
        <f t="shared" si="135"/>
        <v/>
      </c>
    </row>
    <row r="2470" spans="1:16" x14ac:dyDescent="0.2">
      <c r="A2470" s="363"/>
      <c r="B2470" s="348"/>
      <c r="C2470" s="623"/>
      <c r="D2470" s="350"/>
      <c r="E2470" s="350"/>
      <c r="F2470" s="351"/>
      <c r="G2470" s="350"/>
      <c r="H2470" s="350"/>
      <c r="I2470" s="352"/>
      <c r="J2470" s="353"/>
      <c r="K2470" s="354"/>
      <c r="L2470" s="353"/>
      <c r="M2470" s="379"/>
      <c r="N2470" s="70">
        <f t="shared" si="133"/>
        <v>0</v>
      </c>
      <c r="O2470" s="70">
        <f t="shared" si="134"/>
        <v>0</v>
      </c>
      <c r="P2470" s="135" t="str">
        <f t="shared" si="135"/>
        <v/>
      </c>
    </row>
    <row r="2471" spans="1:16" x14ac:dyDescent="0.2">
      <c r="A2471" s="363"/>
      <c r="B2471" s="348"/>
      <c r="C2471" s="623"/>
      <c r="D2471" s="350"/>
      <c r="E2471" s="350"/>
      <c r="F2471" s="351"/>
      <c r="G2471" s="350"/>
      <c r="H2471" s="350"/>
      <c r="I2471" s="352"/>
      <c r="J2471" s="353"/>
      <c r="K2471" s="354"/>
      <c r="L2471" s="353"/>
      <c r="M2471" s="379"/>
      <c r="N2471" s="70">
        <f t="shared" si="133"/>
        <v>0</v>
      </c>
      <c r="O2471" s="70">
        <f t="shared" si="134"/>
        <v>0</v>
      </c>
      <c r="P2471" s="135" t="str">
        <f t="shared" si="135"/>
        <v/>
      </c>
    </row>
    <row r="2472" spans="1:16" x14ac:dyDescent="0.2">
      <c r="A2472" s="363"/>
      <c r="B2472" s="348"/>
      <c r="C2472" s="623"/>
      <c r="D2472" s="350"/>
      <c r="E2472" s="350"/>
      <c r="F2472" s="351"/>
      <c r="G2472" s="350"/>
      <c r="H2472" s="350"/>
      <c r="I2472" s="352"/>
      <c r="J2472" s="353"/>
      <c r="K2472" s="354"/>
      <c r="L2472" s="353"/>
      <c r="M2472" s="379"/>
      <c r="N2472" s="70">
        <f t="shared" si="133"/>
        <v>0</v>
      </c>
      <c r="O2472" s="70">
        <f t="shared" si="134"/>
        <v>0</v>
      </c>
      <c r="P2472" s="135" t="str">
        <f t="shared" si="135"/>
        <v/>
      </c>
    </row>
    <row r="2473" spans="1:16" x14ac:dyDescent="0.2">
      <c r="A2473" s="363"/>
      <c r="B2473" s="348"/>
      <c r="C2473" s="623"/>
      <c r="D2473" s="350"/>
      <c r="E2473" s="350"/>
      <c r="F2473" s="351"/>
      <c r="G2473" s="350"/>
      <c r="H2473" s="350"/>
      <c r="I2473" s="352"/>
      <c r="J2473" s="353"/>
      <c r="K2473" s="354"/>
      <c r="L2473" s="353"/>
      <c r="M2473" s="379"/>
      <c r="N2473" s="70">
        <f t="shared" si="133"/>
        <v>0</v>
      </c>
      <c r="O2473" s="70">
        <f t="shared" si="134"/>
        <v>0</v>
      </c>
      <c r="P2473" s="135" t="str">
        <f t="shared" si="135"/>
        <v/>
      </c>
    </row>
    <row r="2474" spans="1:16" x14ac:dyDescent="0.2">
      <c r="A2474" s="363"/>
      <c r="B2474" s="348"/>
      <c r="C2474" s="623"/>
      <c r="D2474" s="350"/>
      <c r="E2474" s="350"/>
      <c r="F2474" s="351"/>
      <c r="G2474" s="350"/>
      <c r="H2474" s="350"/>
      <c r="I2474" s="352"/>
      <c r="J2474" s="353"/>
      <c r="K2474" s="354"/>
      <c r="L2474" s="353"/>
      <c r="M2474" s="379"/>
      <c r="N2474" s="70">
        <f t="shared" si="133"/>
        <v>0</v>
      </c>
      <c r="O2474" s="70">
        <f t="shared" si="134"/>
        <v>0</v>
      </c>
      <c r="P2474" s="135" t="str">
        <f t="shared" si="135"/>
        <v/>
      </c>
    </row>
    <row r="2475" spans="1:16" x14ac:dyDescent="0.2">
      <c r="A2475" s="363"/>
      <c r="B2475" s="348"/>
      <c r="C2475" s="623"/>
      <c r="D2475" s="350"/>
      <c r="E2475" s="350"/>
      <c r="F2475" s="351"/>
      <c r="G2475" s="350"/>
      <c r="H2475" s="350"/>
      <c r="I2475" s="352"/>
      <c r="J2475" s="353"/>
      <c r="K2475" s="354"/>
      <c r="L2475" s="353"/>
      <c r="M2475" s="379"/>
      <c r="N2475" s="70">
        <f t="shared" si="133"/>
        <v>0</v>
      </c>
      <c r="O2475" s="70">
        <f t="shared" si="134"/>
        <v>0</v>
      </c>
      <c r="P2475" s="135" t="str">
        <f t="shared" si="135"/>
        <v/>
      </c>
    </row>
    <row r="2476" spans="1:16" x14ac:dyDescent="0.2">
      <c r="A2476" s="363"/>
      <c r="B2476" s="348"/>
      <c r="C2476" s="623"/>
      <c r="D2476" s="350"/>
      <c r="E2476" s="350"/>
      <c r="F2476" s="351"/>
      <c r="G2476" s="350"/>
      <c r="H2476" s="350"/>
      <c r="I2476" s="352"/>
      <c r="J2476" s="353"/>
      <c r="K2476" s="354"/>
      <c r="L2476" s="353"/>
      <c r="M2476" s="379"/>
      <c r="N2476" s="70">
        <f t="shared" si="133"/>
        <v>0</v>
      </c>
      <c r="O2476" s="70">
        <f t="shared" si="134"/>
        <v>0</v>
      </c>
      <c r="P2476" s="135" t="str">
        <f t="shared" si="135"/>
        <v/>
      </c>
    </row>
    <row r="2477" spans="1:16" x14ac:dyDescent="0.2">
      <c r="A2477" s="363"/>
      <c r="B2477" s="348"/>
      <c r="C2477" s="623"/>
      <c r="D2477" s="350"/>
      <c r="E2477" s="350"/>
      <c r="F2477" s="351"/>
      <c r="G2477" s="350"/>
      <c r="H2477" s="350"/>
      <c r="I2477" s="352"/>
      <c r="J2477" s="353"/>
      <c r="K2477" s="354"/>
      <c r="L2477" s="353"/>
      <c r="M2477" s="379"/>
      <c r="N2477" s="70">
        <f t="shared" si="133"/>
        <v>0</v>
      </c>
      <c r="O2477" s="70">
        <f t="shared" si="134"/>
        <v>0</v>
      </c>
      <c r="P2477" s="135" t="str">
        <f t="shared" si="135"/>
        <v/>
      </c>
    </row>
    <row r="2478" spans="1:16" x14ac:dyDescent="0.2">
      <c r="A2478" s="363"/>
      <c r="B2478" s="348"/>
      <c r="C2478" s="623"/>
      <c r="D2478" s="350"/>
      <c r="E2478" s="350"/>
      <c r="F2478" s="351"/>
      <c r="G2478" s="350"/>
      <c r="H2478" s="350"/>
      <c r="I2478" s="352"/>
      <c r="J2478" s="353"/>
      <c r="K2478" s="354"/>
      <c r="L2478" s="353"/>
      <c r="M2478" s="379"/>
      <c r="N2478" s="70">
        <f t="shared" si="133"/>
        <v>0</v>
      </c>
      <c r="O2478" s="70">
        <f t="shared" si="134"/>
        <v>0</v>
      </c>
      <c r="P2478" s="135" t="str">
        <f t="shared" si="135"/>
        <v/>
      </c>
    </row>
    <row r="2479" spans="1:16" x14ac:dyDescent="0.2">
      <c r="A2479" s="363"/>
      <c r="B2479" s="348"/>
      <c r="C2479" s="623"/>
      <c r="D2479" s="350"/>
      <c r="E2479" s="350"/>
      <c r="F2479" s="351"/>
      <c r="G2479" s="350"/>
      <c r="H2479" s="350"/>
      <c r="I2479" s="352"/>
      <c r="J2479" s="353"/>
      <c r="K2479" s="354"/>
      <c r="L2479" s="353"/>
      <c r="M2479" s="379"/>
      <c r="N2479" s="70">
        <f t="shared" si="133"/>
        <v>0</v>
      </c>
      <c r="O2479" s="70">
        <f t="shared" si="134"/>
        <v>0</v>
      </c>
      <c r="P2479" s="135" t="str">
        <f t="shared" si="135"/>
        <v/>
      </c>
    </row>
    <row r="2480" spans="1:16" x14ac:dyDescent="0.2">
      <c r="A2480" s="363"/>
      <c r="B2480" s="348"/>
      <c r="C2480" s="623"/>
      <c r="D2480" s="350"/>
      <c r="E2480" s="350"/>
      <c r="F2480" s="351"/>
      <c r="G2480" s="350"/>
      <c r="H2480" s="350"/>
      <c r="I2480" s="352"/>
      <c r="J2480" s="353"/>
      <c r="K2480" s="354"/>
      <c r="L2480" s="353"/>
      <c r="M2480" s="379"/>
      <c r="N2480" s="70">
        <f t="shared" si="133"/>
        <v>0</v>
      </c>
      <c r="O2480" s="70">
        <f t="shared" si="134"/>
        <v>0</v>
      </c>
      <c r="P2480" s="135" t="str">
        <f t="shared" si="135"/>
        <v/>
      </c>
    </row>
    <row r="2481" spans="1:16" x14ac:dyDescent="0.2">
      <c r="A2481" s="363"/>
      <c r="B2481" s="348"/>
      <c r="C2481" s="623"/>
      <c r="D2481" s="350"/>
      <c r="E2481" s="350"/>
      <c r="F2481" s="351"/>
      <c r="G2481" s="350"/>
      <c r="H2481" s="350"/>
      <c r="I2481" s="352"/>
      <c r="J2481" s="353"/>
      <c r="K2481" s="354"/>
      <c r="L2481" s="353"/>
      <c r="M2481" s="379"/>
      <c r="N2481" s="70">
        <f t="shared" si="133"/>
        <v>0</v>
      </c>
      <c r="O2481" s="70">
        <f t="shared" si="134"/>
        <v>0</v>
      </c>
      <c r="P2481" s="135" t="str">
        <f t="shared" si="135"/>
        <v/>
      </c>
    </row>
    <row r="2482" spans="1:16" x14ac:dyDescent="0.2">
      <c r="A2482" s="363"/>
      <c r="B2482" s="348"/>
      <c r="C2482" s="623"/>
      <c r="D2482" s="350"/>
      <c r="E2482" s="350"/>
      <c r="F2482" s="351"/>
      <c r="G2482" s="350"/>
      <c r="H2482" s="350"/>
      <c r="I2482" s="352"/>
      <c r="J2482" s="353"/>
      <c r="K2482" s="354"/>
      <c r="L2482" s="353"/>
      <c r="M2482" s="379"/>
      <c r="N2482" s="70">
        <f t="shared" si="133"/>
        <v>0</v>
      </c>
      <c r="O2482" s="70">
        <f t="shared" si="134"/>
        <v>0</v>
      </c>
      <c r="P2482" s="135" t="str">
        <f t="shared" si="135"/>
        <v/>
      </c>
    </row>
    <row r="2483" spans="1:16" x14ac:dyDescent="0.2">
      <c r="A2483" s="363"/>
      <c r="B2483" s="348"/>
      <c r="C2483" s="623"/>
      <c r="D2483" s="350"/>
      <c r="E2483" s="350"/>
      <c r="F2483" s="351"/>
      <c r="G2483" s="350"/>
      <c r="H2483" s="350"/>
      <c r="I2483" s="352"/>
      <c r="J2483" s="353"/>
      <c r="K2483" s="354"/>
      <c r="L2483" s="353"/>
      <c r="M2483" s="379"/>
      <c r="N2483" s="70">
        <f t="shared" si="133"/>
        <v>0</v>
      </c>
      <c r="O2483" s="70">
        <f t="shared" si="134"/>
        <v>0</v>
      </c>
      <c r="P2483" s="135" t="str">
        <f t="shared" si="135"/>
        <v/>
      </c>
    </row>
    <row r="2484" spans="1:16" x14ac:dyDescent="0.2">
      <c r="A2484" s="363"/>
      <c r="B2484" s="348"/>
      <c r="C2484" s="623"/>
      <c r="D2484" s="350"/>
      <c r="E2484" s="350"/>
      <c r="F2484" s="351"/>
      <c r="G2484" s="350"/>
      <c r="H2484" s="350"/>
      <c r="I2484" s="352"/>
      <c r="J2484" s="353"/>
      <c r="K2484" s="354"/>
      <c r="L2484" s="353"/>
      <c r="M2484" s="379"/>
      <c r="N2484" s="70">
        <f t="shared" si="133"/>
        <v>0</v>
      </c>
      <c r="O2484" s="70">
        <f t="shared" si="134"/>
        <v>0</v>
      </c>
      <c r="P2484" s="135" t="str">
        <f t="shared" si="135"/>
        <v/>
      </c>
    </row>
    <row r="2485" spans="1:16" x14ac:dyDescent="0.2">
      <c r="A2485" s="363"/>
      <c r="B2485" s="348"/>
      <c r="C2485" s="623"/>
      <c r="D2485" s="350"/>
      <c r="E2485" s="350"/>
      <c r="F2485" s="351"/>
      <c r="G2485" s="350"/>
      <c r="H2485" s="350"/>
      <c r="I2485" s="352"/>
      <c r="J2485" s="353"/>
      <c r="K2485" s="354"/>
      <c r="L2485" s="353"/>
      <c r="M2485" s="379"/>
      <c r="N2485" s="70">
        <f t="shared" si="133"/>
        <v>0</v>
      </c>
      <c r="O2485" s="70">
        <f t="shared" si="134"/>
        <v>0</v>
      </c>
      <c r="P2485" s="135" t="str">
        <f t="shared" si="135"/>
        <v/>
      </c>
    </row>
    <row r="2486" spans="1:16" x14ac:dyDescent="0.2">
      <c r="A2486" s="363"/>
      <c r="B2486" s="348"/>
      <c r="C2486" s="623"/>
      <c r="D2486" s="350"/>
      <c r="E2486" s="350"/>
      <c r="F2486" s="351"/>
      <c r="G2486" s="350"/>
      <c r="H2486" s="350"/>
      <c r="I2486" s="352"/>
      <c r="J2486" s="353"/>
      <c r="K2486" s="354"/>
      <c r="L2486" s="353"/>
      <c r="M2486" s="379"/>
      <c r="N2486" s="70">
        <f t="shared" si="133"/>
        <v>0</v>
      </c>
      <c r="O2486" s="70">
        <f t="shared" si="134"/>
        <v>0</v>
      </c>
      <c r="P2486" s="135" t="str">
        <f t="shared" si="135"/>
        <v/>
      </c>
    </row>
    <row r="2487" spans="1:16" x14ac:dyDescent="0.2">
      <c r="A2487" s="363"/>
      <c r="B2487" s="348"/>
      <c r="C2487" s="623"/>
      <c r="D2487" s="350"/>
      <c r="E2487" s="350"/>
      <c r="F2487" s="351"/>
      <c r="G2487" s="350"/>
      <c r="H2487" s="350"/>
      <c r="I2487" s="352"/>
      <c r="J2487" s="353"/>
      <c r="K2487" s="354"/>
      <c r="L2487" s="353"/>
      <c r="M2487" s="379"/>
      <c r="N2487" s="70">
        <f t="shared" si="133"/>
        <v>0</v>
      </c>
      <c r="O2487" s="70">
        <f t="shared" si="134"/>
        <v>0</v>
      </c>
      <c r="P2487" s="135" t="str">
        <f t="shared" si="135"/>
        <v/>
      </c>
    </row>
    <row r="2488" spans="1:16" x14ac:dyDescent="0.2">
      <c r="A2488" s="363"/>
      <c r="B2488" s="348"/>
      <c r="C2488" s="623"/>
      <c r="D2488" s="350"/>
      <c r="E2488" s="350"/>
      <c r="F2488" s="351"/>
      <c r="G2488" s="350"/>
      <c r="H2488" s="350"/>
      <c r="I2488" s="352"/>
      <c r="J2488" s="353"/>
      <c r="K2488" s="354"/>
      <c r="L2488" s="353"/>
      <c r="M2488" s="379"/>
      <c r="N2488" s="70">
        <f t="shared" si="133"/>
        <v>0</v>
      </c>
      <c r="O2488" s="70">
        <f t="shared" si="134"/>
        <v>0</v>
      </c>
      <c r="P2488" s="135" t="str">
        <f t="shared" si="135"/>
        <v/>
      </c>
    </row>
    <row r="2489" spans="1:16" x14ac:dyDescent="0.2">
      <c r="A2489" s="363"/>
      <c r="B2489" s="348"/>
      <c r="C2489" s="623"/>
      <c r="D2489" s="350"/>
      <c r="E2489" s="350"/>
      <c r="F2489" s="351"/>
      <c r="G2489" s="350"/>
      <c r="H2489" s="350"/>
      <c r="I2489" s="352"/>
      <c r="J2489" s="353"/>
      <c r="K2489" s="354"/>
      <c r="L2489" s="353"/>
      <c r="M2489" s="379"/>
      <c r="N2489" s="70">
        <f t="shared" si="133"/>
        <v>0</v>
      </c>
      <c r="O2489" s="70">
        <f t="shared" si="134"/>
        <v>0</v>
      </c>
      <c r="P2489" s="135" t="str">
        <f t="shared" si="135"/>
        <v/>
      </c>
    </row>
    <row r="2490" spans="1:16" x14ac:dyDescent="0.2">
      <c r="A2490" s="363"/>
      <c r="B2490" s="348"/>
      <c r="C2490" s="623"/>
      <c r="D2490" s="350"/>
      <c r="E2490" s="350"/>
      <c r="F2490" s="351"/>
      <c r="G2490" s="350"/>
      <c r="H2490" s="350"/>
      <c r="I2490" s="352"/>
      <c r="J2490" s="353"/>
      <c r="K2490" s="354"/>
      <c r="L2490" s="353"/>
      <c r="M2490" s="379"/>
      <c r="N2490" s="70">
        <f t="shared" si="133"/>
        <v>0</v>
      </c>
      <c r="O2490" s="70">
        <f t="shared" si="134"/>
        <v>0</v>
      </c>
      <c r="P2490" s="135" t="str">
        <f t="shared" si="135"/>
        <v/>
      </c>
    </row>
    <row r="2491" spans="1:16" x14ac:dyDescent="0.2">
      <c r="A2491" s="363"/>
      <c r="B2491" s="348"/>
      <c r="C2491" s="623"/>
      <c r="D2491" s="350"/>
      <c r="E2491" s="350"/>
      <c r="F2491" s="351"/>
      <c r="G2491" s="350"/>
      <c r="H2491" s="350"/>
      <c r="I2491" s="352"/>
      <c r="J2491" s="353"/>
      <c r="K2491" s="354"/>
      <c r="L2491" s="353"/>
      <c r="M2491" s="379"/>
      <c r="N2491" s="70">
        <f t="shared" si="133"/>
        <v>0</v>
      </c>
      <c r="O2491" s="70">
        <f t="shared" si="134"/>
        <v>0</v>
      </c>
      <c r="P2491" s="135" t="str">
        <f t="shared" si="135"/>
        <v/>
      </c>
    </row>
    <row r="2492" spans="1:16" x14ac:dyDescent="0.2">
      <c r="A2492" s="363"/>
      <c r="B2492" s="348"/>
      <c r="C2492" s="623"/>
      <c r="D2492" s="350"/>
      <c r="E2492" s="350"/>
      <c r="F2492" s="351"/>
      <c r="G2492" s="350"/>
      <c r="H2492" s="350"/>
      <c r="I2492" s="352"/>
      <c r="J2492" s="353"/>
      <c r="K2492" s="354"/>
      <c r="L2492" s="353"/>
      <c r="M2492" s="379"/>
      <c r="N2492" s="70">
        <f t="shared" si="133"/>
        <v>0</v>
      </c>
      <c r="O2492" s="70">
        <f t="shared" si="134"/>
        <v>0</v>
      </c>
      <c r="P2492" s="135" t="str">
        <f t="shared" si="135"/>
        <v/>
      </c>
    </row>
    <row r="2493" spans="1:16" x14ac:dyDescent="0.2">
      <c r="A2493" s="363"/>
      <c r="B2493" s="348"/>
      <c r="C2493" s="623"/>
      <c r="D2493" s="350"/>
      <c r="E2493" s="350"/>
      <c r="F2493" s="351"/>
      <c r="G2493" s="350"/>
      <c r="H2493" s="350"/>
      <c r="I2493" s="352"/>
      <c r="J2493" s="353"/>
      <c r="K2493" s="354"/>
      <c r="L2493" s="353"/>
      <c r="M2493" s="379"/>
      <c r="N2493" s="70">
        <f t="shared" si="133"/>
        <v>0</v>
      </c>
      <c r="O2493" s="70">
        <f t="shared" si="134"/>
        <v>0</v>
      </c>
      <c r="P2493" s="135" t="str">
        <f t="shared" si="135"/>
        <v/>
      </c>
    </row>
    <row r="2494" spans="1:16" x14ac:dyDescent="0.2">
      <c r="A2494" s="363"/>
      <c r="B2494" s="348"/>
      <c r="C2494" s="623"/>
      <c r="D2494" s="350"/>
      <c r="E2494" s="350"/>
      <c r="F2494" s="351"/>
      <c r="G2494" s="350"/>
      <c r="H2494" s="350"/>
      <c r="I2494" s="352"/>
      <c r="J2494" s="353"/>
      <c r="K2494" s="354"/>
      <c r="L2494" s="353"/>
      <c r="M2494" s="379"/>
      <c r="N2494" s="70">
        <f t="shared" si="133"/>
        <v>0</v>
      </c>
      <c r="O2494" s="70">
        <f t="shared" si="134"/>
        <v>0</v>
      </c>
      <c r="P2494" s="135" t="str">
        <f t="shared" si="135"/>
        <v/>
      </c>
    </row>
    <row r="2495" spans="1:16" x14ac:dyDescent="0.2">
      <c r="A2495" s="363"/>
      <c r="B2495" s="348"/>
      <c r="C2495" s="623"/>
      <c r="D2495" s="350"/>
      <c r="E2495" s="350"/>
      <c r="F2495" s="351"/>
      <c r="G2495" s="350"/>
      <c r="H2495" s="350"/>
      <c r="I2495" s="352"/>
      <c r="J2495" s="353"/>
      <c r="K2495" s="354"/>
      <c r="L2495" s="353"/>
      <c r="M2495" s="379"/>
      <c r="N2495" s="70">
        <f t="shared" si="133"/>
        <v>0</v>
      </c>
      <c r="O2495" s="70">
        <f t="shared" si="134"/>
        <v>0</v>
      </c>
      <c r="P2495" s="135" t="str">
        <f t="shared" si="135"/>
        <v/>
      </c>
    </row>
    <row r="2496" spans="1:16" x14ac:dyDescent="0.2">
      <c r="A2496" s="363"/>
      <c r="B2496" s="348"/>
      <c r="C2496" s="623"/>
      <c r="D2496" s="350"/>
      <c r="E2496" s="350"/>
      <c r="F2496" s="351"/>
      <c r="G2496" s="350"/>
      <c r="H2496" s="350"/>
      <c r="I2496" s="352"/>
      <c r="J2496" s="353"/>
      <c r="K2496" s="354"/>
      <c r="L2496" s="353"/>
      <c r="M2496" s="379"/>
      <c r="N2496" s="70">
        <f t="shared" si="133"/>
        <v>0</v>
      </c>
      <c r="O2496" s="70">
        <f t="shared" si="134"/>
        <v>0</v>
      </c>
      <c r="P2496" s="135" t="str">
        <f t="shared" si="135"/>
        <v/>
      </c>
    </row>
    <row r="2497" spans="1:16" x14ac:dyDescent="0.2">
      <c r="A2497" s="363"/>
      <c r="B2497" s="348"/>
      <c r="C2497" s="623"/>
      <c r="D2497" s="350"/>
      <c r="E2497" s="350"/>
      <c r="F2497" s="351"/>
      <c r="G2497" s="350"/>
      <c r="H2497" s="350"/>
      <c r="I2497" s="352"/>
      <c r="J2497" s="353"/>
      <c r="K2497" s="354"/>
      <c r="L2497" s="353"/>
      <c r="M2497" s="379"/>
      <c r="N2497" s="70">
        <f t="shared" si="133"/>
        <v>0</v>
      </c>
      <c r="O2497" s="70">
        <f t="shared" si="134"/>
        <v>0</v>
      </c>
      <c r="P2497" s="135" t="str">
        <f t="shared" si="135"/>
        <v/>
      </c>
    </row>
    <row r="2498" spans="1:16" x14ac:dyDescent="0.2">
      <c r="A2498" s="363"/>
      <c r="B2498" s="348"/>
      <c r="C2498" s="623"/>
      <c r="D2498" s="350"/>
      <c r="E2498" s="350"/>
      <c r="F2498" s="351"/>
      <c r="G2498" s="350"/>
      <c r="H2498" s="350"/>
      <c r="I2498" s="352"/>
      <c r="J2498" s="353"/>
      <c r="K2498" s="354"/>
      <c r="L2498" s="353"/>
      <c r="M2498" s="379"/>
      <c r="N2498" s="70">
        <f t="shared" si="133"/>
        <v>0</v>
      </c>
      <c r="O2498" s="70">
        <f t="shared" si="134"/>
        <v>0</v>
      </c>
      <c r="P2498" s="135" t="str">
        <f t="shared" si="135"/>
        <v/>
      </c>
    </row>
    <row r="2499" spans="1:16" x14ac:dyDescent="0.2">
      <c r="A2499" s="363"/>
      <c r="B2499" s="348"/>
      <c r="C2499" s="623"/>
      <c r="D2499" s="350"/>
      <c r="E2499" s="350"/>
      <c r="F2499" s="351"/>
      <c r="G2499" s="350"/>
      <c r="H2499" s="350"/>
      <c r="I2499" s="352"/>
      <c r="J2499" s="353"/>
      <c r="K2499" s="354"/>
      <c r="L2499" s="353"/>
      <c r="M2499" s="379"/>
      <c r="N2499" s="70">
        <f t="shared" si="133"/>
        <v>0</v>
      </c>
      <c r="O2499" s="70">
        <f t="shared" si="134"/>
        <v>0</v>
      </c>
      <c r="P2499" s="135" t="str">
        <f t="shared" si="135"/>
        <v/>
      </c>
    </row>
    <row r="2500" spans="1:16" x14ac:dyDescent="0.2">
      <c r="A2500" s="363"/>
      <c r="B2500" s="348"/>
      <c r="C2500" s="623"/>
      <c r="D2500" s="350"/>
      <c r="E2500" s="350"/>
      <c r="F2500" s="351"/>
      <c r="G2500" s="350"/>
      <c r="H2500" s="350"/>
      <c r="I2500" s="352"/>
      <c r="J2500" s="353"/>
      <c r="K2500" s="354"/>
      <c r="L2500" s="353"/>
      <c r="M2500" s="379"/>
      <c r="N2500" s="70">
        <f t="shared" si="133"/>
        <v>0</v>
      </c>
      <c r="O2500" s="70">
        <f t="shared" si="134"/>
        <v>0</v>
      </c>
      <c r="P2500" s="135" t="str">
        <f t="shared" si="135"/>
        <v/>
      </c>
    </row>
    <row r="2501" spans="1:16" x14ac:dyDescent="0.2">
      <c r="A2501" s="363"/>
      <c r="B2501" s="348"/>
      <c r="C2501" s="623"/>
      <c r="D2501" s="350"/>
      <c r="E2501" s="350"/>
      <c r="F2501" s="351"/>
      <c r="G2501" s="350"/>
      <c r="H2501" s="350"/>
      <c r="I2501" s="352"/>
      <c r="J2501" s="353"/>
      <c r="K2501" s="354"/>
      <c r="L2501" s="353"/>
      <c r="M2501" s="379"/>
      <c r="N2501" s="70">
        <f t="shared" si="133"/>
        <v>0</v>
      </c>
      <c r="O2501" s="70">
        <f t="shared" si="134"/>
        <v>0</v>
      </c>
      <c r="P2501" s="135" t="str">
        <f t="shared" si="135"/>
        <v/>
      </c>
    </row>
    <row r="2502" spans="1:16" x14ac:dyDescent="0.2">
      <c r="A2502" s="363"/>
      <c r="B2502" s="348"/>
      <c r="C2502" s="623"/>
      <c r="D2502" s="350"/>
      <c r="E2502" s="350"/>
      <c r="F2502" s="351"/>
      <c r="G2502" s="350"/>
      <c r="H2502" s="350"/>
      <c r="I2502" s="352"/>
      <c r="J2502" s="353"/>
      <c r="K2502" s="354"/>
      <c r="L2502" s="353"/>
      <c r="M2502" s="379"/>
      <c r="N2502" s="70">
        <f t="shared" si="133"/>
        <v>0</v>
      </c>
      <c r="O2502" s="70">
        <f t="shared" si="134"/>
        <v>0</v>
      </c>
      <c r="P2502" s="135" t="str">
        <f t="shared" si="135"/>
        <v/>
      </c>
    </row>
    <row r="2503" spans="1:16" x14ac:dyDescent="0.2">
      <c r="A2503" s="363"/>
      <c r="B2503" s="348"/>
      <c r="C2503" s="623"/>
      <c r="D2503" s="350"/>
      <c r="E2503" s="350"/>
      <c r="F2503" s="351"/>
      <c r="G2503" s="350"/>
      <c r="H2503" s="350"/>
      <c r="I2503" s="352"/>
      <c r="J2503" s="353"/>
      <c r="K2503" s="354"/>
      <c r="L2503" s="353"/>
      <c r="M2503" s="379"/>
      <c r="N2503" s="70">
        <f t="shared" si="133"/>
        <v>0</v>
      </c>
      <c r="O2503" s="70">
        <f t="shared" si="134"/>
        <v>0</v>
      </c>
      <c r="P2503" s="135" t="str">
        <f t="shared" si="135"/>
        <v/>
      </c>
    </row>
    <row r="2504" spans="1:16" x14ac:dyDescent="0.2">
      <c r="A2504" s="363"/>
      <c r="B2504" s="348"/>
      <c r="C2504" s="623"/>
      <c r="D2504" s="350"/>
      <c r="E2504" s="350"/>
      <c r="F2504" s="351"/>
      <c r="G2504" s="350"/>
      <c r="H2504" s="350"/>
      <c r="I2504" s="352"/>
      <c r="J2504" s="353"/>
      <c r="K2504" s="354"/>
      <c r="L2504" s="353"/>
      <c r="M2504" s="379"/>
      <c r="N2504" s="70">
        <f t="shared" si="133"/>
        <v>0</v>
      </c>
      <c r="O2504" s="70">
        <f t="shared" si="134"/>
        <v>0</v>
      </c>
      <c r="P2504" s="135" t="str">
        <f t="shared" si="135"/>
        <v/>
      </c>
    </row>
    <row r="2505" spans="1:16" x14ac:dyDescent="0.2">
      <c r="A2505" s="363"/>
      <c r="B2505" s="348"/>
      <c r="C2505" s="623"/>
      <c r="D2505" s="350"/>
      <c r="E2505" s="350"/>
      <c r="F2505" s="351"/>
      <c r="G2505" s="350"/>
      <c r="H2505" s="350"/>
      <c r="I2505" s="352"/>
      <c r="J2505" s="353"/>
      <c r="K2505" s="354"/>
      <c r="L2505" s="353"/>
      <c r="M2505" s="379"/>
      <c r="N2505" s="70">
        <f t="shared" si="133"/>
        <v>0</v>
      </c>
      <c r="O2505" s="70">
        <f t="shared" si="134"/>
        <v>0</v>
      </c>
      <c r="P2505" s="135" t="str">
        <f t="shared" si="135"/>
        <v/>
      </c>
    </row>
    <row r="2506" spans="1:16" x14ac:dyDescent="0.2">
      <c r="A2506" s="363"/>
      <c r="B2506" s="348"/>
      <c r="C2506" s="623"/>
      <c r="D2506" s="350"/>
      <c r="E2506" s="350"/>
      <c r="F2506" s="351"/>
      <c r="G2506" s="350"/>
      <c r="H2506" s="350"/>
      <c r="I2506" s="352"/>
      <c r="J2506" s="353"/>
      <c r="K2506" s="354"/>
      <c r="L2506" s="353"/>
      <c r="M2506" s="379"/>
      <c r="N2506" s="70">
        <f t="shared" si="133"/>
        <v>0</v>
      </c>
      <c r="O2506" s="70">
        <f t="shared" si="134"/>
        <v>0</v>
      </c>
      <c r="P2506" s="135" t="str">
        <f t="shared" si="135"/>
        <v/>
      </c>
    </row>
    <row r="2507" spans="1:16" x14ac:dyDescent="0.2">
      <c r="A2507" s="363"/>
      <c r="B2507" s="348"/>
      <c r="C2507" s="623"/>
      <c r="D2507" s="350"/>
      <c r="E2507" s="350"/>
      <c r="F2507" s="351"/>
      <c r="G2507" s="350"/>
      <c r="H2507" s="350"/>
      <c r="I2507" s="352"/>
      <c r="J2507" s="353"/>
      <c r="K2507" s="354"/>
      <c r="L2507" s="353"/>
      <c r="M2507" s="379"/>
      <c r="N2507" s="70">
        <f t="shared" si="133"/>
        <v>0</v>
      </c>
      <c r="O2507" s="70">
        <f t="shared" si="134"/>
        <v>0</v>
      </c>
      <c r="P2507" s="135" t="str">
        <f t="shared" si="135"/>
        <v/>
      </c>
    </row>
    <row r="2508" spans="1:16" x14ac:dyDescent="0.2">
      <c r="A2508" s="363"/>
      <c r="B2508" s="348"/>
      <c r="C2508" s="623"/>
      <c r="D2508" s="350"/>
      <c r="E2508" s="350"/>
      <c r="F2508" s="351"/>
      <c r="G2508" s="350"/>
      <c r="H2508" s="350"/>
      <c r="I2508" s="352"/>
      <c r="J2508" s="353"/>
      <c r="K2508" s="354"/>
      <c r="L2508" s="353"/>
      <c r="M2508" s="379"/>
      <c r="N2508" s="70">
        <f t="shared" si="133"/>
        <v>0</v>
      </c>
      <c r="O2508" s="70">
        <f t="shared" si="134"/>
        <v>0</v>
      </c>
      <c r="P2508" s="135" t="str">
        <f t="shared" si="135"/>
        <v/>
      </c>
    </row>
    <row r="2509" spans="1:16" x14ac:dyDescent="0.2">
      <c r="A2509" s="363"/>
      <c r="B2509" s="348"/>
      <c r="C2509" s="623"/>
      <c r="D2509" s="350"/>
      <c r="E2509" s="350"/>
      <c r="F2509" s="351"/>
      <c r="G2509" s="350"/>
      <c r="H2509" s="350"/>
      <c r="I2509" s="352"/>
      <c r="J2509" s="353"/>
      <c r="K2509" s="354"/>
      <c r="L2509" s="353"/>
      <c r="M2509" s="379"/>
      <c r="N2509" s="70">
        <f t="shared" si="133"/>
        <v>0</v>
      </c>
      <c r="O2509" s="70">
        <f t="shared" si="134"/>
        <v>0</v>
      </c>
      <c r="P2509" s="135" t="str">
        <f t="shared" si="135"/>
        <v/>
      </c>
    </row>
    <row r="2510" spans="1:16" x14ac:dyDescent="0.2">
      <c r="A2510" s="363"/>
      <c r="B2510" s="348"/>
      <c r="C2510" s="623"/>
      <c r="D2510" s="350"/>
      <c r="E2510" s="350"/>
      <c r="F2510" s="351"/>
      <c r="G2510" s="350"/>
      <c r="H2510" s="350"/>
      <c r="I2510" s="352"/>
      <c r="J2510" s="353"/>
      <c r="K2510" s="354"/>
      <c r="L2510" s="353"/>
      <c r="M2510" s="379"/>
      <c r="N2510" s="70">
        <f t="shared" ref="N2510:N2558" si="136">IF(B2510=0,0,IF(YEAR(B2510)=$O$1,MONTH(B2510)-$N$1+1,(YEAR(B2510)-$O$1)*12-$N$1+1+MONTH(B2510)))</f>
        <v>0</v>
      </c>
      <c r="O2510" s="70">
        <f t="shared" ref="O2510:O2558" si="137">IF(C2510=0,0,IF(YEAR(C2510)=$O$1,MONTH(C2510)-$N$1+1,(YEAR(C2510)-$O$1)*12-$N$1+1+MONTH(C2510)))</f>
        <v>0</v>
      </c>
      <c r="P2510" s="135" t="str">
        <f t="shared" ref="P2510:P2558" si="138">SUBSTITUTE(D2510," ","_")</f>
        <v/>
      </c>
    </row>
    <row r="2511" spans="1:16" x14ac:dyDescent="0.2">
      <c r="A2511" s="363"/>
      <c r="B2511" s="348"/>
      <c r="C2511" s="623"/>
      <c r="D2511" s="350"/>
      <c r="E2511" s="350"/>
      <c r="F2511" s="351"/>
      <c r="G2511" s="350"/>
      <c r="H2511" s="350"/>
      <c r="I2511" s="352"/>
      <c r="J2511" s="353"/>
      <c r="K2511" s="354"/>
      <c r="L2511" s="353"/>
      <c r="M2511" s="379"/>
      <c r="N2511" s="70">
        <f t="shared" si="136"/>
        <v>0</v>
      </c>
      <c r="O2511" s="70">
        <f t="shared" si="137"/>
        <v>0</v>
      </c>
      <c r="P2511" s="135" t="str">
        <f t="shared" si="138"/>
        <v/>
      </c>
    </row>
    <row r="2512" spans="1:16" x14ac:dyDescent="0.2">
      <c r="A2512" s="363"/>
      <c r="B2512" s="348"/>
      <c r="C2512" s="623"/>
      <c r="D2512" s="350"/>
      <c r="E2512" s="350"/>
      <c r="F2512" s="351"/>
      <c r="G2512" s="350"/>
      <c r="H2512" s="350"/>
      <c r="I2512" s="352"/>
      <c r="J2512" s="353"/>
      <c r="K2512" s="354"/>
      <c r="L2512" s="353"/>
      <c r="M2512" s="379"/>
      <c r="N2512" s="70">
        <f t="shared" si="136"/>
        <v>0</v>
      </c>
      <c r="O2512" s="70">
        <f t="shared" si="137"/>
        <v>0</v>
      </c>
      <c r="P2512" s="135" t="str">
        <f t="shared" si="138"/>
        <v/>
      </c>
    </row>
    <row r="2513" spans="1:16" x14ac:dyDescent="0.2">
      <c r="A2513" s="363"/>
      <c r="B2513" s="348"/>
      <c r="C2513" s="623"/>
      <c r="D2513" s="350"/>
      <c r="E2513" s="350"/>
      <c r="F2513" s="351"/>
      <c r="G2513" s="350"/>
      <c r="H2513" s="350"/>
      <c r="I2513" s="352"/>
      <c r="J2513" s="353"/>
      <c r="K2513" s="354"/>
      <c r="L2513" s="353"/>
      <c r="M2513" s="379"/>
      <c r="N2513" s="70">
        <f t="shared" si="136"/>
        <v>0</v>
      </c>
      <c r="O2513" s="70">
        <f t="shared" si="137"/>
        <v>0</v>
      </c>
      <c r="P2513" s="135" t="str">
        <f t="shared" si="138"/>
        <v/>
      </c>
    </row>
    <row r="2514" spans="1:16" x14ac:dyDescent="0.2">
      <c r="A2514" s="363"/>
      <c r="B2514" s="348"/>
      <c r="C2514" s="623"/>
      <c r="D2514" s="350"/>
      <c r="E2514" s="350"/>
      <c r="F2514" s="351"/>
      <c r="G2514" s="350"/>
      <c r="H2514" s="350"/>
      <c r="I2514" s="352"/>
      <c r="J2514" s="353"/>
      <c r="K2514" s="354"/>
      <c r="L2514" s="353"/>
      <c r="M2514" s="379"/>
      <c r="N2514" s="70">
        <f t="shared" si="136"/>
        <v>0</v>
      </c>
      <c r="O2514" s="70">
        <f t="shared" si="137"/>
        <v>0</v>
      </c>
      <c r="P2514" s="135" t="str">
        <f t="shared" si="138"/>
        <v/>
      </c>
    </row>
    <row r="2515" spans="1:16" x14ac:dyDescent="0.2">
      <c r="A2515" s="363"/>
      <c r="B2515" s="348"/>
      <c r="C2515" s="623"/>
      <c r="D2515" s="350"/>
      <c r="E2515" s="350"/>
      <c r="F2515" s="351"/>
      <c r="G2515" s="350"/>
      <c r="H2515" s="350"/>
      <c r="I2515" s="352"/>
      <c r="J2515" s="353"/>
      <c r="K2515" s="354"/>
      <c r="L2515" s="353"/>
      <c r="M2515" s="379"/>
      <c r="N2515" s="70">
        <f t="shared" si="136"/>
        <v>0</v>
      </c>
      <c r="O2515" s="70">
        <f t="shared" si="137"/>
        <v>0</v>
      </c>
      <c r="P2515" s="135" t="str">
        <f t="shared" si="138"/>
        <v/>
      </c>
    </row>
    <row r="2516" spans="1:16" x14ac:dyDescent="0.2">
      <c r="A2516" s="363"/>
      <c r="B2516" s="348"/>
      <c r="C2516" s="623"/>
      <c r="D2516" s="350"/>
      <c r="E2516" s="350"/>
      <c r="F2516" s="351"/>
      <c r="G2516" s="350"/>
      <c r="H2516" s="350"/>
      <c r="I2516" s="352"/>
      <c r="J2516" s="353"/>
      <c r="K2516" s="354"/>
      <c r="L2516" s="353"/>
      <c r="M2516" s="379"/>
      <c r="N2516" s="70">
        <f t="shared" si="136"/>
        <v>0</v>
      </c>
      <c r="O2516" s="70">
        <f t="shared" si="137"/>
        <v>0</v>
      </c>
      <c r="P2516" s="135" t="str">
        <f t="shared" si="138"/>
        <v/>
      </c>
    </row>
    <row r="2517" spans="1:16" x14ac:dyDescent="0.2">
      <c r="A2517" s="363"/>
      <c r="B2517" s="348"/>
      <c r="C2517" s="623"/>
      <c r="D2517" s="350"/>
      <c r="E2517" s="350"/>
      <c r="F2517" s="351"/>
      <c r="G2517" s="350"/>
      <c r="H2517" s="350"/>
      <c r="I2517" s="352"/>
      <c r="J2517" s="353"/>
      <c r="K2517" s="354"/>
      <c r="L2517" s="353"/>
      <c r="M2517" s="379"/>
      <c r="N2517" s="70">
        <f t="shared" si="136"/>
        <v>0</v>
      </c>
      <c r="O2517" s="70">
        <f t="shared" si="137"/>
        <v>0</v>
      </c>
      <c r="P2517" s="135" t="str">
        <f t="shared" si="138"/>
        <v/>
      </c>
    </row>
    <row r="2518" spans="1:16" x14ac:dyDescent="0.2">
      <c r="A2518" s="363"/>
      <c r="B2518" s="348"/>
      <c r="C2518" s="623"/>
      <c r="D2518" s="350"/>
      <c r="E2518" s="350"/>
      <c r="F2518" s="351"/>
      <c r="G2518" s="350"/>
      <c r="H2518" s="350"/>
      <c r="I2518" s="352"/>
      <c r="J2518" s="353"/>
      <c r="K2518" s="354"/>
      <c r="L2518" s="353"/>
      <c r="M2518" s="379"/>
      <c r="N2518" s="70">
        <f t="shared" si="136"/>
        <v>0</v>
      </c>
      <c r="O2518" s="70">
        <f t="shared" si="137"/>
        <v>0</v>
      </c>
      <c r="P2518" s="135" t="str">
        <f t="shared" si="138"/>
        <v/>
      </c>
    </row>
    <row r="2519" spans="1:16" x14ac:dyDescent="0.2">
      <c r="A2519" s="363"/>
      <c r="B2519" s="348"/>
      <c r="C2519" s="623"/>
      <c r="D2519" s="350"/>
      <c r="E2519" s="350"/>
      <c r="F2519" s="351"/>
      <c r="G2519" s="350"/>
      <c r="H2519" s="350"/>
      <c r="I2519" s="352"/>
      <c r="J2519" s="353"/>
      <c r="K2519" s="354"/>
      <c r="L2519" s="353"/>
      <c r="M2519" s="379"/>
      <c r="N2519" s="70">
        <f t="shared" si="136"/>
        <v>0</v>
      </c>
      <c r="O2519" s="70">
        <f t="shared" si="137"/>
        <v>0</v>
      </c>
      <c r="P2519" s="135" t="str">
        <f t="shared" si="138"/>
        <v/>
      </c>
    </row>
    <row r="2520" spans="1:16" x14ac:dyDescent="0.2">
      <c r="A2520" s="363"/>
      <c r="B2520" s="348"/>
      <c r="C2520" s="623"/>
      <c r="D2520" s="350"/>
      <c r="E2520" s="350"/>
      <c r="F2520" s="351"/>
      <c r="G2520" s="350"/>
      <c r="H2520" s="350"/>
      <c r="I2520" s="352"/>
      <c r="J2520" s="353"/>
      <c r="K2520" s="354"/>
      <c r="L2520" s="353"/>
      <c r="M2520" s="379"/>
      <c r="N2520" s="70">
        <f t="shared" si="136"/>
        <v>0</v>
      </c>
      <c r="O2520" s="70">
        <f t="shared" si="137"/>
        <v>0</v>
      </c>
      <c r="P2520" s="135" t="str">
        <f t="shared" si="138"/>
        <v/>
      </c>
    </row>
    <row r="2521" spans="1:16" x14ac:dyDescent="0.2">
      <c r="A2521" s="363"/>
      <c r="B2521" s="348"/>
      <c r="C2521" s="623"/>
      <c r="D2521" s="350"/>
      <c r="E2521" s="350"/>
      <c r="F2521" s="351"/>
      <c r="G2521" s="350"/>
      <c r="H2521" s="350"/>
      <c r="I2521" s="352"/>
      <c r="J2521" s="353"/>
      <c r="K2521" s="354"/>
      <c r="L2521" s="353"/>
      <c r="M2521" s="379"/>
      <c r="N2521" s="70">
        <f t="shared" si="136"/>
        <v>0</v>
      </c>
      <c r="O2521" s="70">
        <f t="shared" si="137"/>
        <v>0</v>
      </c>
      <c r="P2521" s="135" t="str">
        <f t="shared" si="138"/>
        <v/>
      </c>
    </row>
    <row r="2522" spans="1:16" x14ac:dyDescent="0.2">
      <c r="A2522" s="363"/>
      <c r="B2522" s="348"/>
      <c r="C2522" s="623"/>
      <c r="D2522" s="350"/>
      <c r="E2522" s="350"/>
      <c r="F2522" s="351"/>
      <c r="G2522" s="350"/>
      <c r="H2522" s="350"/>
      <c r="I2522" s="352"/>
      <c r="J2522" s="353"/>
      <c r="K2522" s="354"/>
      <c r="L2522" s="353"/>
      <c r="M2522" s="379"/>
      <c r="N2522" s="70">
        <f t="shared" si="136"/>
        <v>0</v>
      </c>
      <c r="O2522" s="70">
        <f t="shared" si="137"/>
        <v>0</v>
      </c>
      <c r="P2522" s="135" t="str">
        <f t="shared" si="138"/>
        <v/>
      </c>
    </row>
    <row r="2523" spans="1:16" x14ac:dyDescent="0.2">
      <c r="A2523" s="363"/>
      <c r="B2523" s="348"/>
      <c r="C2523" s="623"/>
      <c r="D2523" s="350"/>
      <c r="E2523" s="350"/>
      <c r="F2523" s="351"/>
      <c r="G2523" s="350"/>
      <c r="H2523" s="350"/>
      <c r="I2523" s="352"/>
      <c r="J2523" s="353"/>
      <c r="K2523" s="354"/>
      <c r="L2523" s="353"/>
      <c r="M2523" s="379"/>
      <c r="N2523" s="70">
        <f t="shared" si="136"/>
        <v>0</v>
      </c>
      <c r="O2523" s="70">
        <f t="shared" si="137"/>
        <v>0</v>
      </c>
      <c r="P2523" s="135" t="str">
        <f t="shared" si="138"/>
        <v/>
      </c>
    </row>
    <row r="2524" spans="1:16" x14ac:dyDescent="0.2">
      <c r="A2524" s="363"/>
      <c r="B2524" s="348"/>
      <c r="C2524" s="623"/>
      <c r="D2524" s="350"/>
      <c r="E2524" s="350"/>
      <c r="F2524" s="351"/>
      <c r="G2524" s="350"/>
      <c r="H2524" s="350"/>
      <c r="I2524" s="352"/>
      <c r="J2524" s="353"/>
      <c r="K2524" s="354"/>
      <c r="L2524" s="353"/>
      <c r="M2524" s="379"/>
      <c r="N2524" s="70">
        <f t="shared" si="136"/>
        <v>0</v>
      </c>
      <c r="O2524" s="70">
        <f t="shared" si="137"/>
        <v>0</v>
      </c>
      <c r="P2524" s="135" t="str">
        <f t="shared" si="138"/>
        <v/>
      </c>
    </row>
    <row r="2525" spans="1:16" x14ac:dyDescent="0.2">
      <c r="A2525" s="363"/>
      <c r="B2525" s="348"/>
      <c r="C2525" s="623"/>
      <c r="D2525" s="350"/>
      <c r="E2525" s="350"/>
      <c r="F2525" s="351"/>
      <c r="G2525" s="350"/>
      <c r="H2525" s="350"/>
      <c r="I2525" s="352"/>
      <c r="J2525" s="353"/>
      <c r="K2525" s="354"/>
      <c r="L2525" s="353"/>
      <c r="M2525" s="379"/>
      <c r="N2525" s="70">
        <f t="shared" si="136"/>
        <v>0</v>
      </c>
      <c r="O2525" s="70">
        <f t="shared" si="137"/>
        <v>0</v>
      </c>
      <c r="P2525" s="135" t="str">
        <f t="shared" si="138"/>
        <v/>
      </c>
    </row>
    <row r="2526" spans="1:16" x14ac:dyDescent="0.2">
      <c r="A2526" s="363"/>
      <c r="B2526" s="348"/>
      <c r="C2526" s="623"/>
      <c r="D2526" s="350"/>
      <c r="E2526" s="350"/>
      <c r="F2526" s="351"/>
      <c r="G2526" s="350"/>
      <c r="H2526" s="350"/>
      <c r="I2526" s="352"/>
      <c r="J2526" s="353"/>
      <c r="K2526" s="354"/>
      <c r="L2526" s="353"/>
      <c r="M2526" s="379"/>
      <c r="N2526" s="70">
        <f t="shared" si="136"/>
        <v>0</v>
      </c>
      <c r="O2526" s="70">
        <f t="shared" si="137"/>
        <v>0</v>
      </c>
      <c r="P2526" s="135" t="str">
        <f t="shared" si="138"/>
        <v/>
      </c>
    </row>
    <row r="2527" spans="1:16" x14ac:dyDescent="0.2">
      <c r="A2527" s="363"/>
      <c r="B2527" s="348"/>
      <c r="C2527" s="623"/>
      <c r="D2527" s="350"/>
      <c r="E2527" s="350"/>
      <c r="F2527" s="351"/>
      <c r="G2527" s="350"/>
      <c r="H2527" s="350"/>
      <c r="I2527" s="352"/>
      <c r="J2527" s="353"/>
      <c r="K2527" s="354"/>
      <c r="L2527" s="353"/>
      <c r="M2527" s="379"/>
      <c r="N2527" s="70">
        <f t="shared" si="136"/>
        <v>0</v>
      </c>
      <c r="O2527" s="70">
        <f t="shared" si="137"/>
        <v>0</v>
      </c>
      <c r="P2527" s="135" t="str">
        <f t="shared" si="138"/>
        <v/>
      </c>
    </row>
    <row r="2528" spans="1:16" x14ac:dyDescent="0.2">
      <c r="A2528" s="363"/>
      <c r="B2528" s="348"/>
      <c r="C2528" s="623"/>
      <c r="D2528" s="350"/>
      <c r="E2528" s="350"/>
      <c r="F2528" s="351"/>
      <c r="G2528" s="350"/>
      <c r="H2528" s="350"/>
      <c r="I2528" s="352"/>
      <c r="J2528" s="353"/>
      <c r="K2528" s="354"/>
      <c r="L2528" s="353"/>
      <c r="M2528" s="379"/>
      <c r="N2528" s="70">
        <f t="shared" si="136"/>
        <v>0</v>
      </c>
      <c r="O2528" s="70">
        <f t="shared" si="137"/>
        <v>0</v>
      </c>
      <c r="P2528" s="135" t="str">
        <f t="shared" si="138"/>
        <v/>
      </c>
    </row>
    <row r="2529" spans="1:16" x14ac:dyDescent="0.2">
      <c r="A2529" s="363"/>
      <c r="B2529" s="348"/>
      <c r="C2529" s="623"/>
      <c r="D2529" s="350"/>
      <c r="E2529" s="350"/>
      <c r="F2529" s="351"/>
      <c r="G2529" s="350"/>
      <c r="H2529" s="350"/>
      <c r="I2529" s="352"/>
      <c r="J2529" s="353"/>
      <c r="K2529" s="354"/>
      <c r="L2529" s="353"/>
      <c r="M2529" s="379"/>
      <c r="N2529" s="70">
        <f t="shared" si="136"/>
        <v>0</v>
      </c>
      <c r="O2529" s="70">
        <f t="shared" si="137"/>
        <v>0</v>
      </c>
      <c r="P2529" s="135" t="str">
        <f t="shared" si="138"/>
        <v/>
      </c>
    </row>
    <row r="2530" spans="1:16" x14ac:dyDescent="0.2">
      <c r="A2530" s="363"/>
      <c r="B2530" s="348"/>
      <c r="C2530" s="623"/>
      <c r="D2530" s="350"/>
      <c r="E2530" s="350"/>
      <c r="F2530" s="351"/>
      <c r="G2530" s="350"/>
      <c r="H2530" s="350"/>
      <c r="I2530" s="352"/>
      <c r="J2530" s="353"/>
      <c r="K2530" s="354"/>
      <c r="L2530" s="353"/>
      <c r="M2530" s="379"/>
      <c r="N2530" s="70">
        <f t="shared" si="136"/>
        <v>0</v>
      </c>
      <c r="O2530" s="70">
        <f t="shared" si="137"/>
        <v>0</v>
      </c>
      <c r="P2530" s="135" t="str">
        <f t="shared" si="138"/>
        <v/>
      </c>
    </row>
    <row r="2531" spans="1:16" x14ac:dyDescent="0.2">
      <c r="A2531" s="363"/>
      <c r="B2531" s="348"/>
      <c r="C2531" s="623"/>
      <c r="D2531" s="350"/>
      <c r="E2531" s="350"/>
      <c r="F2531" s="351"/>
      <c r="G2531" s="350"/>
      <c r="H2531" s="350"/>
      <c r="I2531" s="352"/>
      <c r="J2531" s="353"/>
      <c r="K2531" s="354"/>
      <c r="L2531" s="353"/>
      <c r="M2531" s="379"/>
      <c r="N2531" s="70">
        <f t="shared" si="136"/>
        <v>0</v>
      </c>
      <c r="O2531" s="70">
        <f t="shared" si="137"/>
        <v>0</v>
      </c>
      <c r="P2531" s="135" t="str">
        <f t="shared" si="138"/>
        <v/>
      </c>
    </row>
    <row r="2532" spans="1:16" x14ac:dyDescent="0.2">
      <c r="A2532" s="363"/>
      <c r="B2532" s="348"/>
      <c r="C2532" s="623"/>
      <c r="D2532" s="350"/>
      <c r="E2532" s="350"/>
      <c r="F2532" s="351"/>
      <c r="G2532" s="350"/>
      <c r="H2532" s="350"/>
      <c r="I2532" s="352"/>
      <c r="J2532" s="353"/>
      <c r="K2532" s="354"/>
      <c r="L2532" s="353"/>
      <c r="M2532" s="379"/>
      <c r="N2532" s="70">
        <f t="shared" si="136"/>
        <v>0</v>
      </c>
      <c r="O2532" s="70">
        <f t="shared" si="137"/>
        <v>0</v>
      </c>
      <c r="P2532" s="135" t="str">
        <f t="shared" si="138"/>
        <v/>
      </c>
    </row>
    <row r="2533" spans="1:16" x14ac:dyDescent="0.2">
      <c r="A2533" s="363"/>
      <c r="B2533" s="348"/>
      <c r="C2533" s="623"/>
      <c r="D2533" s="350"/>
      <c r="E2533" s="350"/>
      <c r="F2533" s="351"/>
      <c r="G2533" s="350"/>
      <c r="H2533" s="350"/>
      <c r="I2533" s="352"/>
      <c r="J2533" s="353"/>
      <c r="K2533" s="354"/>
      <c r="L2533" s="353"/>
      <c r="M2533" s="379"/>
      <c r="N2533" s="70">
        <f t="shared" si="136"/>
        <v>0</v>
      </c>
      <c r="O2533" s="70">
        <f t="shared" si="137"/>
        <v>0</v>
      </c>
      <c r="P2533" s="135" t="str">
        <f t="shared" si="138"/>
        <v/>
      </c>
    </row>
    <row r="2534" spans="1:16" x14ac:dyDescent="0.2">
      <c r="A2534" s="363"/>
      <c r="B2534" s="348"/>
      <c r="C2534" s="623"/>
      <c r="D2534" s="350"/>
      <c r="E2534" s="350"/>
      <c r="F2534" s="383"/>
      <c r="G2534" s="350"/>
      <c r="H2534" s="350"/>
      <c r="I2534" s="352"/>
      <c r="J2534" s="353"/>
      <c r="K2534" s="354"/>
      <c r="L2534" s="353"/>
      <c r="M2534" s="379"/>
      <c r="N2534" s="70">
        <f t="shared" si="136"/>
        <v>0</v>
      </c>
      <c r="O2534" s="70">
        <f t="shared" si="137"/>
        <v>0</v>
      </c>
      <c r="P2534" s="135" t="str">
        <f t="shared" si="138"/>
        <v/>
      </c>
    </row>
    <row r="2535" spans="1:16" x14ac:dyDescent="0.2">
      <c r="A2535" s="363"/>
      <c r="B2535" s="348"/>
      <c r="C2535" s="623"/>
      <c r="D2535" s="350"/>
      <c r="E2535" s="350"/>
      <c r="F2535" s="351"/>
      <c r="G2535" s="350"/>
      <c r="H2535" s="350"/>
      <c r="I2535" s="352"/>
      <c r="J2535" s="353"/>
      <c r="K2535" s="354"/>
      <c r="L2535" s="353"/>
      <c r="M2535" s="379"/>
      <c r="N2535" s="70">
        <f t="shared" si="136"/>
        <v>0</v>
      </c>
      <c r="O2535" s="70">
        <f t="shared" si="137"/>
        <v>0</v>
      </c>
      <c r="P2535" s="135" t="str">
        <f t="shared" si="138"/>
        <v/>
      </c>
    </row>
    <row r="2536" spans="1:16" x14ac:dyDescent="0.2">
      <c r="A2536" s="363"/>
      <c r="B2536" s="348"/>
      <c r="C2536" s="623"/>
      <c r="D2536" s="350"/>
      <c r="E2536" s="350"/>
      <c r="F2536" s="383"/>
      <c r="G2536" s="350"/>
      <c r="H2536" s="350"/>
      <c r="I2536" s="352"/>
      <c r="J2536" s="353"/>
      <c r="K2536" s="354"/>
      <c r="L2536" s="353"/>
      <c r="M2536" s="379"/>
      <c r="N2536" s="70">
        <f t="shared" si="136"/>
        <v>0</v>
      </c>
      <c r="O2536" s="70">
        <f t="shared" si="137"/>
        <v>0</v>
      </c>
      <c r="P2536" s="135" t="str">
        <f t="shared" si="138"/>
        <v/>
      </c>
    </row>
    <row r="2537" spans="1:16" x14ac:dyDescent="0.2">
      <c r="A2537" s="363"/>
      <c r="B2537" s="348"/>
      <c r="C2537" s="623"/>
      <c r="D2537" s="350"/>
      <c r="E2537" s="350"/>
      <c r="F2537" s="383"/>
      <c r="G2537" s="350"/>
      <c r="H2537" s="350"/>
      <c r="I2537" s="352"/>
      <c r="J2537" s="353"/>
      <c r="K2537" s="354"/>
      <c r="L2537" s="353"/>
      <c r="M2537" s="379"/>
      <c r="N2537" s="70">
        <f t="shared" si="136"/>
        <v>0</v>
      </c>
      <c r="O2537" s="70">
        <f t="shared" si="137"/>
        <v>0</v>
      </c>
      <c r="P2537" s="135" t="str">
        <f t="shared" si="138"/>
        <v/>
      </c>
    </row>
    <row r="2538" spans="1:16" x14ac:dyDescent="0.2">
      <c r="A2538" s="363"/>
      <c r="B2538" s="348"/>
      <c r="C2538" s="623"/>
      <c r="D2538" s="350"/>
      <c r="E2538" s="350"/>
      <c r="F2538" s="351"/>
      <c r="G2538" s="350"/>
      <c r="H2538" s="350"/>
      <c r="I2538" s="352"/>
      <c r="J2538" s="353"/>
      <c r="K2538" s="354"/>
      <c r="L2538" s="353"/>
      <c r="M2538" s="379"/>
      <c r="N2538" s="70">
        <f t="shared" si="136"/>
        <v>0</v>
      </c>
      <c r="O2538" s="70">
        <f t="shared" si="137"/>
        <v>0</v>
      </c>
      <c r="P2538" s="135" t="str">
        <f t="shared" si="138"/>
        <v/>
      </c>
    </row>
    <row r="2539" spans="1:16" x14ac:dyDescent="0.2">
      <c r="A2539" s="363"/>
      <c r="B2539" s="348"/>
      <c r="C2539" s="623"/>
      <c r="D2539" s="350"/>
      <c r="E2539" s="350"/>
      <c r="F2539" s="351"/>
      <c r="G2539" s="350"/>
      <c r="H2539" s="350"/>
      <c r="I2539" s="352"/>
      <c r="J2539" s="353"/>
      <c r="K2539" s="354"/>
      <c r="L2539" s="353"/>
      <c r="M2539" s="379"/>
      <c r="N2539" s="70">
        <f t="shared" si="136"/>
        <v>0</v>
      </c>
      <c r="O2539" s="70">
        <f t="shared" si="137"/>
        <v>0</v>
      </c>
      <c r="P2539" s="135" t="str">
        <f t="shared" si="138"/>
        <v/>
      </c>
    </row>
    <row r="2540" spans="1:16" x14ac:dyDescent="0.2">
      <c r="A2540" s="363"/>
      <c r="B2540" s="348"/>
      <c r="C2540" s="623"/>
      <c r="D2540" s="350"/>
      <c r="E2540" s="350"/>
      <c r="F2540" s="351"/>
      <c r="G2540" s="350"/>
      <c r="H2540" s="350"/>
      <c r="I2540" s="352"/>
      <c r="J2540" s="353"/>
      <c r="K2540" s="354"/>
      <c r="L2540" s="353"/>
      <c r="M2540" s="379"/>
      <c r="N2540" s="70">
        <f t="shared" si="136"/>
        <v>0</v>
      </c>
      <c r="O2540" s="70">
        <f t="shared" si="137"/>
        <v>0</v>
      </c>
      <c r="P2540" s="135" t="str">
        <f t="shared" si="138"/>
        <v/>
      </c>
    </row>
    <row r="2541" spans="1:16" x14ac:dyDescent="0.2">
      <c r="A2541" s="363"/>
      <c r="B2541" s="348"/>
      <c r="C2541" s="623"/>
      <c r="D2541" s="350"/>
      <c r="E2541" s="350"/>
      <c r="F2541" s="351"/>
      <c r="G2541" s="350"/>
      <c r="H2541" s="350"/>
      <c r="I2541" s="352"/>
      <c r="J2541" s="353"/>
      <c r="K2541" s="354"/>
      <c r="L2541" s="353"/>
      <c r="M2541" s="379"/>
      <c r="N2541" s="70">
        <f t="shared" si="136"/>
        <v>0</v>
      </c>
      <c r="O2541" s="70">
        <f t="shared" si="137"/>
        <v>0</v>
      </c>
      <c r="P2541" s="135" t="str">
        <f t="shared" si="138"/>
        <v/>
      </c>
    </row>
    <row r="2542" spans="1:16" x14ac:dyDescent="0.2">
      <c r="A2542" s="363"/>
      <c r="B2542" s="348"/>
      <c r="C2542" s="623"/>
      <c r="D2542" s="350"/>
      <c r="E2542" s="350"/>
      <c r="F2542" s="351"/>
      <c r="G2542" s="350"/>
      <c r="H2542" s="350"/>
      <c r="I2542" s="352"/>
      <c r="J2542" s="353"/>
      <c r="K2542" s="354"/>
      <c r="L2542" s="353"/>
      <c r="M2542" s="379"/>
      <c r="N2542" s="70">
        <f t="shared" si="136"/>
        <v>0</v>
      </c>
      <c r="O2542" s="70">
        <f t="shared" si="137"/>
        <v>0</v>
      </c>
      <c r="P2542" s="135" t="str">
        <f t="shared" si="138"/>
        <v/>
      </c>
    </row>
    <row r="2543" spans="1:16" x14ac:dyDescent="0.2">
      <c r="A2543" s="363"/>
      <c r="B2543" s="348"/>
      <c r="C2543" s="623"/>
      <c r="D2543" s="350"/>
      <c r="E2543" s="350"/>
      <c r="F2543" s="351"/>
      <c r="G2543" s="350"/>
      <c r="H2543" s="350"/>
      <c r="I2543" s="352"/>
      <c r="J2543" s="353"/>
      <c r="K2543" s="354"/>
      <c r="L2543" s="353"/>
      <c r="M2543" s="379"/>
      <c r="N2543" s="70">
        <f t="shared" si="136"/>
        <v>0</v>
      </c>
      <c r="O2543" s="70">
        <f t="shared" si="137"/>
        <v>0</v>
      </c>
      <c r="P2543" s="135" t="str">
        <f t="shared" si="138"/>
        <v/>
      </c>
    </row>
    <row r="2544" spans="1:16" x14ac:dyDescent="0.2">
      <c r="A2544" s="363"/>
      <c r="B2544" s="348"/>
      <c r="C2544" s="623"/>
      <c r="D2544" s="350"/>
      <c r="E2544" s="350"/>
      <c r="F2544" s="351"/>
      <c r="G2544" s="350"/>
      <c r="H2544" s="350"/>
      <c r="I2544" s="352"/>
      <c r="J2544" s="353"/>
      <c r="K2544" s="354"/>
      <c r="L2544" s="353"/>
      <c r="M2544" s="379"/>
      <c r="N2544" s="70">
        <f t="shared" si="136"/>
        <v>0</v>
      </c>
      <c r="O2544" s="70">
        <f t="shared" si="137"/>
        <v>0</v>
      </c>
      <c r="P2544" s="135" t="str">
        <f t="shared" si="138"/>
        <v/>
      </c>
    </row>
    <row r="2545" spans="1:16" x14ac:dyDescent="0.2">
      <c r="A2545" s="363"/>
      <c r="B2545" s="348"/>
      <c r="C2545" s="623"/>
      <c r="D2545" s="350"/>
      <c r="E2545" s="350"/>
      <c r="F2545" s="351"/>
      <c r="G2545" s="350"/>
      <c r="H2545" s="350"/>
      <c r="I2545" s="352"/>
      <c r="J2545" s="353"/>
      <c r="K2545" s="354"/>
      <c r="L2545" s="353"/>
      <c r="M2545" s="379"/>
      <c r="N2545" s="70">
        <f t="shared" si="136"/>
        <v>0</v>
      </c>
      <c r="O2545" s="70">
        <f t="shared" si="137"/>
        <v>0</v>
      </c>
      <c r="P2545" s="135" t="str">
        <f t="shared" si="138"/>
        <v/>
      </c>
    </row>
    <row r="2546" spans="1:16" x14ac:dyDescent="0.2">
      <c r="A2546" s="363"/>
      <c r="B2546" s="348"/>
      <c r="C2546" s="623"/>
      <c r="D2546" s="350"/>
      <c r="E2546" s="350"/>
      <c r="F2546" s="351"/>
      <c r="G2546" s="350"/>
      <c r="H2546" s="350"/>
      <c r="I2546" s="352"/>
      <c r="J2546" s="353"/>
      <c r="K2546" s="354"/>
      <c r="L2546" s="353"/>
      <c r="M2546" s="379"/>
      <c r="N2546" s="70">
        <f t="shared" si="136"/>
        <v>0</v>
      </c>
      <c r="O2546" s="70">
        <f t="shared" si="137"/>
        <v>0</v>
      </c>
      <c r="P2546" s="135" t="str">
        <f t="shared" si="138"/>
        <v/>
      </c>
    </row>
    <row r="2547" spans="1:16" x14ac:dyDescent="0.2">
      <c r="A2547" s="363"/>
      <c r="B2547" s="348"/>
      <c r="C2547" s="623"/>
      <c r="D2547" s="350"/>
      <c r="E2547" s="350"/>
      <c r="F2547" s="351"/>
      <c r="G2547" s="350"/>
      <c r="H2547" s="350"/>
      <c r="I2547" s="352"/>
      <c r="J2547" s="353"/>
      <c r="K2547" s="354"/>
      <c r="L2547" s="353"/>
      <c r="M2547" s="379"/>
      <c r="N2547" s="70">
        <f t="shared" si="136"/>
        <v>0</v>
      </c>
      <c r="O2547" s="70">
        <f t="shared" si="137"/>
        <v>0</v>
      </c>
      <c r="P2547" s="135" t="str">
        <f t="shared" si="138"/>
        <v/>
      </c>
    </row>
    <row r="2548" spans="1:16" x14ac:dyDescent="0.2">
      <c r="A2548" s="363"/>
      <c r="B2548" s="348"/>
      <c r="C2548" s="623"/>
      <c r="D2548" s="350"/>
      <c r="E2548" s="350"/>
      <c r="F2548" s="351"/>
      <c r="G2548" s="350"/>
      <c r="H2548" s="350"/>
      <c r="I2548" s="352"/>
      <c r="J2548" s="353"/>
      <c r="K2548" s="354"/>
      <c r="L2548" s="353"/>
      <c r="M2548" s="379"/>
      <c r="N2548" s="70">
        <f t="shared" si="136"/>
        <v>0</v>
      </c>
      <c r="O2548" s="70">
        <f t="shared" si="137"/>
        <v>0</v>
      </c>
      <c r="P2548" s="135" t="str">
        <f t="shared" si="138"/>
        <v/>
      </c>
    </row>
    <row r="2549" spans="1:16" x14ac:dyDescent="0.2">
      <c r="A2549" s="363"/>
      <c r="B2549" s="348"/>
      <c r="C2549" s="623"/>
      <c r="D2549" s="350"/>
      <c r="E2549" s="350"/>
      <c r="F2549" s="351"/>
      <c r="G2549" s="350"/>
      <c r="H2549" s="350"/>
      <c r="I2549" s="352"/>
      <c r="J2549" s="353"/>
      <c r="K2549" s="354"/>
      <c r="L2549" s="353"/>
      <c r="M2549" s="379"/>
      <c r="N2549" s="70">
        <f t="shared" si="136"/>
        <v>0</v>
      </c>
      <c r="O2549" s="70">
        <f t="shared" si="137"/>
        <v>0</v>
      </c>
      <c r="P2549" s="135" t="str">
        <f t="shared" si="138"/>
        <v/>
      </c>
    </row>
    <row r="2550" spans="1:16" x14ac:dyDescent="0.2">
      <c r="A2550" s="363"/>
      <c r="B2550" s="348"/>
      <c r="C2550" s="623"/>
      <c r="D2550" s="350"/>
      <c r="E2550" s="350"/>
      <c r="F2550" s="351"/>
      <c r="G2550" s="350"/>
      <c r="H2550" s="350"/>
      <c r="I2550" s="352"/>
      <c r="J2550" s="353"/>
      <c r="K2550" s="354"/>
      <c r="L2550" s="353"/>
      <c r="M2550" s="379"/>
      <c r="N2550" s="70">
        <f t="shared" si="136"/>
        <v>0</v>
      </c>
      <c r="O2550" s="70">
        <f t="shared" si="137"/>
        <v>0</v>
      </c>
      <c r="P2550" s="135" t="str">
        <f t="shared" si="138"/>
        <v/>
      </c>
    </row>
    <row r="2551" spans="1:16" x14ac:dyDescent="0.2">
      <c r="A2551" s="363"/>
      <c r="B2551" s="348"/>
      <c r="C2551" s="623"/>
      <c r="D2551" s="350"/>
      <c r="E2551" s="350"/>
      <c r="F2551" s="351"/>
      <c r="G2551" s="350"/>
      <c r="H2551" s="350"/>
      <c r="I2551" s="352"/>
      <c r="J2551" s="353"/>
      <c r="K2551" s="354"/>
      <c r="L2551" s="353"/>
      <c r="M2551" s="379"/>
      <c r="N2551" s="70">
        <f t="shared" si="136"/>
        <v>0</v>
      </c>
      <c r="O2551" s="70">
        <f t="shared" si="137"/>
        <v>0</v>
      </c>
      <c r="P2551" s="135" t="str">
        <f t="shared" si="138"/>
        <v/>
      </c>
    </row>
    <row r="2552" spans="1:16" x14ac:dyDescent="0.2">
      <c r="A2552" s="363"/>
      <c r="B2552" s="348"/>
      <c r="C2552" s="623"/>
      <c r="D2552" s="350"/>
      <c r="E2552" s="350"/>
      <c r="F2552" s="351"/>
      <c r="G2552" s="350"/>
      <c r="H2552" s="350"/>
      <c r="I2552" s="352"/>
      <c r="J2552" s="353"/>
      <c r="K2552" s="354"/>
      <c r="L2552" s="353"/>
      <c r="M2552" s="379"/>
      <c r="N2552" s="70">
        <f t="shared" si="136"/>
        <v>0</v>
      </c>
      <c r="O2552" s="70">
        <f t="shared" si="137"/>
        <v>0</v>
      </c>
      <c r="P2552" s="135" t="str">
        <f t="shared" si="138"/>
        <v/>
      </c>
    </row>
    <row r="2553" spans="1:16" x14ac:dyDescent="0.2">
      <c r="A2553" s="363"/>
      <c r="B2553" s="348"/>
      <c r="C2553" s="623"/>
      <c r="D2553" s="350"/>
      <c r="E2553" s="350"/>
      <c r="F2553" s="351"/>
      <c r="G2553" s="350"/>
      <c r="H2553" s="350"/>
      <c r="I2553" s="352"/>
      <c r="J2553" s="353"/>
      <c r="K2553" s="354"/>
      <c r="L2553" s="353"/>
      <c r="M2553" s="379"/>
      <c r="N2553" s="70">
        <f t="shared" si="136"/>
        <v>0</v>
      </c>
      <c r="O2553" s="70">
        <f t="shared" si="137"/>
        <v>0</v>
      </c>
      <c r="P2553" s="135" t="str">
        <f t="shared" si="138"/>
        <v/>
      </c>
    </row>
    <row r="2554" spans="1:16" x14ac:dyDescent="0.2">
      <c r="A2554" s="363"/>
      <c r="B2554" s="348"/>
      <c r="C2554" s="623"/>
      <c r="D2554" s="350"/>
      <c r="E2554" s="350"/>
      <c r="F2554" s="351"/>
      <c r="G2554" s="350"/>
      <c r="H2554" s="350"/>
      <c r="I2554" s="352"/>
      <c r="J2554" s="353"/>
      <c r="K2554" s="354"/>
      <c r="L2554" s="353"/>
      <c r="M2554" s="379"/>
      <c r="N2554" s="70">
        <f t="shared" si="136"/>
        <v>0</v>
      </c>
      <c r="O2554" s="70">
        <f t="shared" si="137"/>
        <v>0</v>
      </c>
      <c r="P2554" s="135" t="str">
        <f t="shared" si="138"/>
        <v/>
      </c>
    </row>
    <row r="2555" spans="1:16" x14ac:dyDescent="0.2">
      <c r="A2555" s="363"/>
      <c r="B2555" s="348"/>
      <c r="C2555" s="623"/>
      <c r="D2555" s="350"/>
      <c r="E2555" s="350"/>
      <c r="F2555" s="351"/>
      <c r="G2555" s="350"/>
      <c r="H2555" s="350"/>
      <c r="I2555" s="352"/>
      <c r="J2555" s="353"/>
      <c r="K2555" s="354"/>
      <c r="L2555" s="353"/>
      <c r="M2555" s="379"/>
      <c r="N2555" s="70">
        <f t="shared" si="136"/>
        <v>0</v>
      </c>
      <c r="O2555" s="70">
        <f t="shared" si="137"/>
        <v>0</v>
      </c>
      <c r="P2555" s="135" t="str">
        <f t="shared" si="138"/>
        <v/>
      </c>
    </row>
    <row r="2556" spans="1:16" x14ac:dyDescent="0.2">
      <c r="A2556" s="363"/>
      <c r="B2556" s="348"/>
      <c r="C2556" s="623"/>
      <c r="D2556" s="350"/>
      <c r="E2556" s="350"/>
      <c r="F2556" s="351"/>
      <c r="G2556" s="350"/>
      <c r="H2556" s="350"/>
      <c r="I2556" s="352"/>
      <c r="J2556" s="353"/>
      <c r="K2556" s="354"/>
      <c r="L2556" s="353"/>
      <c r="M2556" s="379"/>
      <c r="N2556" s="70">
        <f t="shared" si="136"/>
        <v>0</v>
      </c>
      <c r="O2556" s="70">
        <f t="shared" si="137"/>
        <v>0</v>
      </c>
      <c r="P2556" s="135" t="str">
        <f t="shared" si="138"/>
        <v/>
      </c>
    </row>
    <row r="2557" spans="1:16" x14ac:dyDescent="0.2">
      <c r="A2557" s="363"/>
      <c r="B2557" s="348"/>
      <c r="C2557" s="623"/>
      <c r="D2557" s="350"/>
      <c r="E2557" s="350"/>
      <c r="F2557" s="351"/>
      <c r="G2557" s="350"/>
      <c r="H2557" s="350"/>
      <c r="I2557" s="352"/>
      <c r="J2557" s="353"/>
      <c r="K2557" s="354"/>
      <c r="L2557" s="353"/>
      <c r="M2557" s="379"/>
      <c r="N2557" s="70">
        <f t="shared" si="136"/>
        <v>0</v>
      </c>
      <c r="O2557" s="70">
        <f t="shared" si="137"/>
        <v>0</v>
      </c>
      <c r="P2557" s="135" t="str">
        <f t="shared" si="138"/>
        <v/>
      </c>
    </row>
    <row r="2558" spans="1:16" x14ac:dyDescent="0.2">
      <c r="A2558" s="363"/>
      <c r="B2558" s="348"/>
      <c r="C2558" s="623"/>
      <c r="D2558" s="350"/>
      <c r="E2558" s="350"/>
      <c r="F2558" s="351"/>
      <c r="G2558" s="350"/>
      <c r="H2558" s="350"/>
      <c r="I2558" s="352"/>
      <c r="J2558" s="353"/>
      <c r="K2558" s="354"/>
      <c r="L2558" s="353"/>
      <c r="M2558" s="379"/>
      <c r="N2558" s="70">
        <f t="shared" si="136"/>
        <v>0</v>
      </c>
      <c r="O2558" s="70">
        <f t="shared" si="137"/>
        <v>0</v>
      </c>
      <c r="P2558" s="135" t="str">
        <f t="shared" si="138"/>
        <v/>
      </c>
    </row>
    <row r="2559" spans="1:16" x14ac:dyDescent="0.2">
      <c r="A2559" s="363"/>
      <c r="B2559" s="348"/>
      <c r="C2559" s="623"/>
      <c r="D2559" s="350"/>
      <c r="E2559" s="350"/>
      <c r="F2559" s="351"/>
      <c r="G2559" s="350"/>
      <c r="H2559" s="350"/>
      <c r="I2559" s="352"/>
      <c r="J2559" s="353"/>
      <c r="K2559" s="354"/>
      <c r="L2559" s="353"/>
      <c r="M2559" s="379"/>
      <c r="N2559" s="70">
        <f t="shared" ref="N2559:N2622" si="139">IF(B2559=0,0,IF(YEAR(B2559)=$O$1,MONTH(B2559)-$N$1+1,(YEAR(B2559)-$O$1)*12-$N$1+1+MONTH(B2559)))</f>
        <v>0</v>
      </c>
      <c r="O2559" s="70">
        <f t="shared" ref="O2559:O2622" si="140">IF(C2559=0,0,IF(YEAR(C2559)=$O$1,MONTH(C2559)-$N$1+1,(YEAR(C2559)-$O$1)*12-$N$1+1+MONTH(C2559)))</f>
        <v>0</v>
      </c>
      <c r="P2559" s="135" t="str">
        <f t="shared" ref="P2559:P2622" si="141">SUBSTITUTE(D2559," ","_")</f>
        <v/>
      </c>
    </row>
    <row r="2560" spans="1:16" x14ac:dyDescent="0.2">
      <c r="A2560" s="363"/>
      <c r="B2560" s="348"/>
      <c r="C2560" s="623"/>
      <c r="D2560" s="350"/>
      <c r="E2560" s="350"/>
      <c r="F2560" s="351"/>
      <c r="G2560" s="350"/>
      <c r="H2560" s="350"/>
      <c r="I2560" s="352"/>
      <c r="J2560" s="353"/>
      <c r="K2560" s="354"/>
      <c r="L2560" s="353"/>
      <c r="M2560" s="379"/>
      <c r="N2560" s="70">
        <f t="shared" si="139"/>
        <v>0</v>
      </c>
      <c r="O2560" s="70">
        <f t="shared" si="140"/>
        <v>0</v>
      </c>
      <c r="P2560" s="135" t="str">
        <f t="shared" si="141"/>
        <v/>
      </c>
    </row>
    <row r="2561" spans="1:16" x14ac:dyDescent="0.2">
      <c r="A2561" s="363"/>
      <c r="B2561" s="348"/>
      <c r="C2561" s="623"/>
      <c r="D2561" s="350"/>
      <c r="E2561" s="350"/>
      <c r="F2561" s="351"/>
      <c r="G2561" s="350"/>
      <c r="H2561" s="350"/>
      <c r="I2561" s="352"/>
      <c r="J2561" s="353"/>
      <c r="K2561" s="354"/>
      <c r="L2561" s="353"/>
      <c r="M2561" s="379"/>
      <c r="N2561" s="70">
        <f t="shared" si="139"/>
        <v>0</v>
      </c>
      <c r="O2561" s="70">
        <f t="shared" si="140"/>
        <v>0</v>
      </c>
      <c r="P2561" s="135" t="str">
        <f t="shared" si="141"/>
        <v/>
      </c>
    </row>
    <row r="2562" spans="1:16" x14ac:dyDescent="0.2">
      <c r="A2562" s="363"/>
      <c r="B2562" s="348"/>
      <c r="C2562" s="623"/>
      <c r="D2562" s="350"/>
      <c r="E2562" s="350"/>
      <c r="F2562" s="351"/>
      <c r="G2562" s="350"/>
      <c r="H2562" s="350"/>
      <c r="I2562" s="352"/>
      <c r="J2562" s="353"/>
      <c r="K2562" s="354"/>
      <c r="L2562" s="353"/>
      <c r="M2562" s="379"/>
      <c r="N2562" s="70">
        <f t="shared" si="139"/>
        <v>0</v>
      </c>
      <c r="O2562" s="70">
        <f t="shared" si="140"/>
        <v>0</v>
      </c>
      <c r="P2562" s="135" t="str">
        <f t="shared" si="141"/>
        <v/>
      </c>
    </row>
    <row r="2563" spans="1:16" x14ac:dyDescent="0.2">
      <c r="A2563" s="363"/>
      <c r="B2563" s="348"/>
      <c r="C2563" s="623"/>
      <c r="D2563" s="350"/>
      <c r="E2563" s="350"/>
      <c r="F2563" s="351"/>
      <c r="G2563" s="350"/>
      <c r="H2563" s="350"/>
      <c r="I2563" s="352"/>
      <c r="J2563" s="353"/>
      <c r="K2563" s="354"/>
      <c r="L2563" s="353"/>
      <c r="M2563" s="379"/>
      <c r="N2563" s="70">
        <f t="shared" si="139"/>
        <v>0</v>
      </c>
      <c r="O2563" s="70">
        <f t="shared" si="140"/>
        <v>0</v>
      </c>
      <c r="P2563" s="135" t="str">
        <f t="shared" si="141"/>
        <v/>
      </c>
    </row>
    <row r="2564" spans="1:16" x14ac:dyDescent="0.2">
      <c r="A2564" s="363"/>
      <c r="B2564" s="348"/>
      <c r="C2564" s="623"/>
      <c r="D2564" s="350"/>
      <c r="E2564" s="350"/>
      <c r="F2564" s="351"/>
      <c r="G2564" s="350"/>
      <c r="H2564" s="350"/>
      <c r="I2564" s="352"/>
      <c r="J2564" s="353"/>
      <c r="K2564" s="354"/>
      <c r="L2564" s="353"/>
      <c r="M2564" s="379"/>
      <c r="N2564" s="70">
        <f t="shared" si="139"/>
        <v>0</v>
      </c>
      <c r="O2564" s="70">
        <f t="shared" si="140"/>
        <v>0</v>
      </c>
      <c r="P2564" s="135" t="str">
        <f t="shared" si="141"/>
        <v/>
      </c>
    </row>
    <row r="2565" spans="1:16" x14ac:dyDescent="0.2">
      <c r="A2565" s="363"/>
      <c r="B2565" s="348"/>
      <c r="C2565" s="623"/>
      <c r="D2565" s="350"/>
      <c r="E2565" s="350"/>
      <c r="F2565" s="351"/>
      <c r="G2565" s="350"/>
      <c r="H2565" s="350"/>
      <c r="I2565" s="352"/>
      <c r="J2565" s="353"/>
      <c r="K2565" s="354"/>
      <c r="L2565" s="353"/>
      <c r="M2565" s="379"/>
      <c r="N2565" s="70">
        <f t="shared" si="139"/>
        <v>0</v>
      </c>
      <c r="O2565" s="70">
        <f t="shared" si="140"/>
        <v>0</v>
      </c>
      <c r="P2565" s="135" t="str">
        <f t="shared" si="141"/>
        <v/>
      </c>
    </row>
    <row r="2566" spans="1:16" x14ac:dyDescent="0.2">
      <c r="A2566" s="363"/>
      <c r="B2566" s="348"/>
      <c r="C2566" s="623"/>
      <c r="D2566" s="350"/>
      <c r="E2566" s="350"/>
      <c r="F2566" s="351"/>
      <c r="G2566" s="350"/>
      <c r="H2566" s="350"/>
      <c r="I2566" s="352"/>
      <c r="J2566" s="353"/>
      <c r="K2566" s="354"/>
      <c r="L2566" s="353"/>
      <c r="M2566" s="379"/>
      <c r="N2566" s="70">
        <f t="shared" si="139"/>
        <v>0</v>
      </c>
      <c r="O2566" s="70">
        <f t="shared" si="140"/>
        <v>0</v>
      </c>
      <c r="P2566" s="135" t="str">
        <f t="shared" si="141"/>
        <v/>
      </c>
    </row>
    <row r="2567" spans="1:16" x14ac:dyDescent="0.2">
      <c r="A2567" s="363"/>
      <c r="B2567" s="348"/>
      <c r="C2567" s="623"/>
      <c r="D2567" s="350"/>
      <c r="E2567" s="350"/>
      <c r="F2567" s="351"/>
      <c r="G2567" s="350"/>
      <c r="H2567" s="350"/>
      <c r="I2567" s="352"/>
      <c r="J2567" s="353"/>
      <c r="K2567" s="354"/>
      <c r="L2567" s="353"/>
      <c r="M2567" s="379"/>
      <c r="N2567" s="70">
        <f t="shared" si="139"/>
        <v>0</v>
      </c>
      <c r="O2567" s="70">
        <f t="shared" si="140"/>
        <v>0</v>
      </c>
      <c r="P2567" s="135" t="str">
        <f t="shared" si="141"/>
        <v/>
      </c>
    </row>
    <row r="2568" spans="1:16" x14ac:dyDescent="0.2">
      <c r="A2568" s="363"/>
      <c r="B2568" s="348"/>
      <c r="C2568" s="623"/>
      <c r="D2568" s="350"/>
      <c r="E2568" s="350"/>
      <c r="F2568" s="351"/>
      <c r="G2568" s="350"/>
      <c r="H2568" s="350"/>
      <c r="I2568" s="352"/>
      <c r="J2568" s="353"/>
      <c r="K2568" s="354"/>
      <c r="L2568" s="353"/>
      <c r="M2568" s="379"/>
      <c r="N2568" s="70">
        <f t="shared" si="139"/>
        <v>0</v>
      </c>
      <c r="O2568" s="70">
        <f t="shared" si="140"/>
        <v>0</v>
      </c>
      <c r="P2568" s="135" t="str">
        <f t="shared" si="141"/>
        <v/>
      </c>
    </row>
    <row r="2569" spans="1:16" x14ac:dyDescent="0.2">
      <c r="A2569" s="363"/>
      <c r="B2569" s="348"/>
      <c r="C2569" s="623"/>
      <c r="D2569" s="350"/>
      <c r="E2569" s="350"/>
      <c r="F2569" s="351"/>
      <c r="G2569" s="350"/>
      <c r="H2569" s="350"/>
      <c r="I2569" s="352"/>
      <c r="J2569" s="353"/>
      <c r="K2569" s="354"/>
      <c r="L2569" s="353"/>
      <c r="M2569" s="379"/>
      <c r="N2569" s="70">
        <f t="shared" si="139"/>
        <v>0</v>
      </c>
      <c r="O2569" s="70">
        <f t="shared" si="140"/>
        <v>0</v>
      </c>
      <c r="P2569" s="135" t="str">
        <f t="shared" si="141"/>
        <v/>
      </c>
    </row>
    <row r="2570" spans="1:16" x14ac:dyDescent="0.2">
      <c r="A2570" s="363"/>
      <c r="B2570" s="348"/>
      <c r="C2570" s="623"/>
      <c r="D2570" s="350"/>
      <c r="E2570" s="350"/>
      <c r="F2570" s="351"/>
      <c r="G2570" s="350"/>
      <c r="H2570" s="350"/>
      <c r="I2570" s="352"/>
      <c r="J2570" s="353"/>
      <c r="K2570" s="354"/>
      <c r="L2570" s="353"/>
      <c r="M2570" s="379"/>
      <c r="N2570" s="70">
        <f t="shared" si="139"/>
        <v>0</v>
      </c>
      <c r="O2570" s="70">
        <f t="shared" si="140"/>
        <v>0</v>
      </c>
      <c r="P2570" s="135" t="str">
        <f t="shared" si="141"/>
        <v/>
      </c>
    </row>
    <row r="2571" spans="1:16" x14ac:dyDescent="0.2">
      <c r="A2571" s="363"/>
      <c r="B2571" s="348"/>
      <c r="C2571" s="623"/>
      <c r="D2571" s="350"/>
      <c r="E2571" s="350"/>
      <c r="F2571" s="351"/>
      <c r="G2571" s="350"/>
      <c r="H2571" s="350"/>
      <c r="I2571" s="352"/>
      <c r="J2571" s="353"/>
      <c r="K2571" s="354"/>
      <c r="L2571" s="353"/>
      <c r="M2571" s="379"/>
      <c r="N2571" s="70">
        <f t="shared" si="139"/>
        <v>0</v>
      </c>
      <c r="O2571" s="70">
        <f t="shared" si="140"/>
        <v>0</v>
      </c>
      <c r="P2571" s="135" t="str">
        <f t="shared" si="141"/>
        <v/>
      </c>
    </row>
    <row r="2572" spans="1:16" x14ac:dyDescent="0.2">
      <c r="A2572" s="363"/>
      <c r="B2572" s="348"/>
      <c r="C2572" s="623"/>
      <c r="D2572" s="350"/>
      <c r="E2572" s="350"/>
      <c r="F2572" s="351"/>
      <c r="G2572" s="350"/>
      <c r="H2572" s="350"/>
      <c r="I2572" s="352"/>
      <c r="J2572" s="353"/>
      <c r="K2572" s="354"/>
      <c r="L2572" s="353"/>
      <c r="M2572" s="379"/>
      <c r="N2572" s="70">
        <f t="shared" si="139"/>
        <v>0</v>
      </c>
      <c r="O2572" s="70">
        <f t="shared" si="140"/>
        <v>0</v>
      </c>
      <c r="P2572" s="135" t="str">
        <f t="shared" si="141"/>
        <v/>
      </c>
    </row>
    <row r="2573" spans="1:16" x14ac:dyDescent="0.2">
      <c r="A2573" s="363"/>
      <c r="B2573" s="348"/>
      <c r="C2573" s="623"/>
      <c r="D2573" s="350"/>
      <c r="E2573" s="350"/>
      <c r="F2573" s="351"/>
      <c r="G2573" s="350"/>
      <c r="H2573" s="350"/>
      <c r="I2573" s="352"/>
      <c r="J2573" s="353"/>
      <c r="K2573" s="354"/>
      <c r="L2573" s="353"/>
      <c r="M2573" s="379"/>
      <c r="N2573" s="70">
        <f t="shared" si="139"/>
        <v>0</v>
      </c>
      <c r="O2573" s="70">
        <f t="shared" si="140"/>
        <v>0</v>
      </c>
      <c r="P2573" s="135" t="str">
        <f t="shared" si="141"/>
        <v/>
      </c>
    </row>
    <row r="2574" spans="1:16" x14ac:dyDescent="0.2">
      <c r="A2574" s="363"/>
      <c r="B2574" s="348"/>
      <c r="C2574" s="623"/>
      <c r="D2574" s="350"/>
      <c r="E2574" s="350"/>
      <c r="F2574" s="351"/>
      <c r="G2574" s="350"/>
      <c r="H2574" s="350"/>
      <c r="I2574" s="352"/>
      <c r="J2574" s="353"/>
      <c r="K2574" s="354"/>
      <c r="L2574" s="353"/>
      <c r="M2574" s="379"/>
      <c r="N2574" s="70">
        <f t="shared" si="139"/>
        <v>0</v>
      </c>
      <c r="O2574" s="70">
        <f t="shared" si="140"/>
        <v>0</v>
      </c>
      <c r="P2574" s="135" t="str">
        <f t="shared" si="141"/>
        <v/>
      </c>
    </row>
    <row r="2575" spans="1:16" x14ac:dyDescent="0.2">
      <c r="A2575" s="363"/>
      <c r="B2575" s="348"/>
      <c r="C2575" s="623"/>
      <c r="D2575" s="350"/>
      <c r="E2575" s="350"/>
      <c r="F2575" s="351"/>
      <c r="G2575" s="350"/>
      <c r="H2575" s="350"/>
      <c r="I2575" s="352"/>
      <c r="J2575" s="353"/>
      <c r="K2575" s="354"/>
      <c r="L2575" s="353"/>
      <c r="M2575" s="379"/>
      <c r="N2575" s="70">
        <f t="shared" si="139"/>
        <v>0</v>
      </c>
      <c r="O2575" s="70">
        <f t="shared" si="140"/>
        <v>0</v>
      </c>
      <c r="P2575" s="135" t="str">
        <f t="shared" si="141"/>
        <v/>
      </c>
    </row>
    <row r="2576" spans="1:16" x14ac:dyDescent="0.2">
      <c r="A2576" s="363"/>
      <c r="B2576" s="348"/>
      <c r="C2576" s="623"/>
      <c r="D2576" s="350"/>
      <c r="E2576" s="350"/>
      <c r="F2576" s="351"/>
      <c r="G2576" s="350"/>
      <c r="H2576" s="350"/>
      <c r="I2576" s="352"/>
      <c r="J2576" s="353"/>
      <c r="K2576" s="354"/>
      <c r="L2576" s="353"/>
      <c r="M2576" s="379"/>
      <c r="N2576" s="70">
        <f t="shared" si="139"/>
        <v>0</v>
      </c>
      <c r="O2576" s="70">
        <f t="shared" si="140"/>
        <v>0</v>
      </c>
      <c r="P2576" s="135" t="str">
        <f t="shared" si="141"/>
        <v/>
      </c>
    </row>
    <row r="2577" spans="1:16" x14ac:dyDescent="0.2">
      <c r="A2577" s="363"/>
      <c r="B2577" s="348"/>
      <c r="C2577" s="623"/>
      <c r="D2577" s="350"/>
      <c r="E2577" s="350"/>
      <c r="F2577" s="351"/>
      <c r="G2577" s="350"/>
      <c r="H2577" s="350"/>
      <c r="I2577" s="352"/>
      <c r="J2577" s="353"/>
      <c r="K2577" s="354"/>
      <c r="L2577" s="353"/>
      <c r="M2577" s="379"/>
      <c r="N2577" s="70">
        <f t="shared" si="139"/>
        <v>0</v>
      </c>
      <c r="O2577" s="70">
        <f t="shared" si="140"/>
        <v>0</v>
      </c>
      <c r="P2577" s="135" t="str">
        <f t="shared" si="141"/>
        <v/>
      </c>
    </row>
    <row r="2578" spans="1:16" x14ac:dyDescent="0.2">
      <c r="A2578" s="363"/>
      <c r="B2578" s="348"/>
      <c r="C2578" s="623"/>
      <c r="D2578" s="350"/>
      <c r="E2578" s="350"/>
      <c r="F2578" s="351"/>
      <c r="G2578" s="350"/>
      <c r="H2578" s="350"/>
      <c r="I2578" s="352"/>
      <c r="J2578" s="353"/>
      <c r="K2578" s="354"/>
      <c r="L2578" s="353"/>
      <c r="M2578" s="379"/>
      <c r="N2578" s="70">
        <f t="shared" si="139"/>
        <v>0</v>
      </c>
      <c r="O2578" s="70">
        <f t="shared" si="140"/>
        <v>0</v>
      </c>
      <c r="P2578" s="135" t="str">
        <f t="shared" si="141"/>
        <v/>
      </c>
    </row>
    <row r="2579" spans="1:16" x14ac:dyDescent="0.2">
      <c r="A2579" s="363"/>
      <c r="B2579" s="348"/>
      <c r="C2579" s="623"/>
      <c r="D2579" s="350"/>
      <c r="E2579" s="350"/>
      <c r="F2579" s="351"/>
      <c r="G2579" s="350"/>
      <c r="H2579" s="350"/>
      <c r="I2579" s="352"/>
      <c r="J2579" s="353"/>
      <c r="K2579" s="354"/>
      <c r="L2579" s="353"/>
      <c r="M2579" s="379"/>
      <c r="N2579" s="70">
        <f t="shared" si="139"/>
        <v>0</v>
      </c>
      <c r="O2579" s="70">
        <f t="shared" si="140"/>
        <v>0</v>
      </c>
      <c r="P2579" s="135" t="str">
        <f t="shared" si="141"/>
        <v/>
      </c>
    </row>
    <row r="2580" spans="1:16" x14ac:dyDescent="0.2">
      <c r="A2580" s="363"/>
      <c r="B2580" s="348"/>
      <c r="C2580" s="623"/>
      <c r="D2580" s="350"/>
      <c r="E2580" s="350"/>
      <c r="F2580" s="351"/>
      <c r="G2580" s="350"/>
      <c r="H2580" s="350"/>
      <c r="I2580" s="352"/>
      <c r="J2580" s="353"/>
      <c r="K2580" s="354"/>
      <c r="L2580" s="353"/>
      <c r="M2580" s="379"/>
      <c r="N2580" s="70">
        <f t="shared" si="139"/>
        <v>0</v>
      </c>
      <c r="O2580" s="70">
        <f t="shared" si="140"/>
        <v>0</v>
      </c>
      <c r="P2580" s="135" t="str">
        <f t="shared" si="141"/>
        <v/>
      </c>
    </row>
    <row r="2581" spans="1:16" x14ac:dyDescent="0.2">
      <c r="A2581" s="363"/>
      <c r="B2581" s="348"/>
      <c r="C2581" s="623"/>
      <c r="D2581" s="350"/>
      <c r="E2581" s="350"/>
      <c r="F2581" s="351"/>
      <c r="G2581" s="350"/>
      <c r="H2581" s="350"/>
      <c r="I2581" s="352"/>
      <c r="J2581" s="353"/>
      <c r="K2581" s="354"/>
      <c r="L2581" s="353"/>
      <c r="M2581" s="379"/>
      <c r="N2581" s="70">
        <f t="shared" si="139"/>
        <v>0</v>
      </c>
      <c r="O2581" s="70">
        <f t="shared" si="140"/>
        <v>0</v>
      </c>
      <c r="P2581" s="135" t="str">
        <f t="shared" si="141"/>
        <v/>
      </c>
    </row>
    <row r="2582" spans="1:16" x14ac:dyDescent="0.2">
      <c r="A2582" s="363"/>
      <c r="B2582" s="348"/>
      <c r="C2582" s="623"/>
      <c r="D2582" s="350"/>
      <c r="E2582" s="350"/>
      <c r="F2582" s="351"/>
      <c r="G2582" s="350"/>
      <c r="H2582" s="350"/>
      <c r="I2582" s="352"/>
      <c r="J2582" s="353"/>
      <c r="K2582" s="354"/>
      <c r="L2582" s="353"/>
      <c r="M2582" s="379"/>
      <c r="N2582" s="70">
        <f t="shared" si="139"/>
        <v>0</v>
      </c>
      <c r="O2582" s="70">
        <f t="shared" si="140"/>
        <v>0</v>
      </c>
      <c r="P2582" s="135" t="str">
        <f t="shared" si="141"/>
        <v/>
      </c>
    </row>
    <row r="2583" spans="1:16" x14ac:dyDescent="0.2">
      <c r="A2583" s="363"/>
      <c r="B2583" s="348"/>
      <c r="C2583" s="623"/>
      <c r="D2583" s="350"/>
      <c r="E2583" s="350"/>
      <c r="F2583" s="351"/>
      <c r="G2583" s="350"/>
      <c r="H2583" s="350"/>
      <c r="I2583" s="352"/>
      <c r="J2583" s="353"/>
      <c r="K2583" s="354"/>
      <c r="L2583" s="353"/>
      <c r="M2583" s="379"/>
      <c r="N2583" s="70">
        <f t="shared" si="139"/>
        <v>0</v>
      </c>
      <c r="O2583" s="70">
        <f t="shared" si="140"/>
        <v>0</v>
      </c>
      <c r="P2583" s="135" t="str">
        <f t="shared" si="141"/>
        <v/>
      </c>
    </row>
    <row r="2584" spans="1:16" x14ac:dyDescent="0.2">
      <c r="A2584" s="363"/>
      <c r="B2584" s="348"/>
      <c r="C2584" s="623"/>
      <c r="D2584" s="350"/>
      <c r="E2584" s="350"/>
      <c r="F2584" s="351"/>
      <c r="G2584" s="350"/>
      <c r="H2584" s="350"/>
      <c r="I2584" s="352"/>
      <c r="J2584" s="353"/>
      <c r="K2584" s="354"/>
      <c r="L2584" s="353"/>
      <c r="M2584" s="379"/>
      <c r="N2584" s="70">
        <f t="shared" si="139"/>
        <v>0</v>
      </c>
      <c r="O2584" s="70">
        <f t="shared" si="140"/>
        <v>0</v>
      </c>
      <c r="P2584" s="135" t="str">
        <f t="shared" si="141"/>
        <v/>
      </c>
    </row>
    <row r="2585" spans="1:16" x14ac:dyDescent="0.2">
      <c r="A2585" s="363"/>
      <c r="B2585" s="348"/>
      <c r="C2585" s="623"/>
      <c r="D2585" s="350"/>
      <c r="E2585" s="350"/>
      <c r="F2585" s="351"/>
      <c r="G2585" s="350"/>
      <c r="H2585" s="350"/>
      <c r="I2585" s="352"/>
      <c r="J2585" s="353"/>
      <c r="K2585" s="354"/>
      <c r="L2585" s="353"/>
      <c r="M2585" s="379"/>
      <c r="N2585" s="70">
        <f t="shared" si="139"/>
        <v>0</v>
      </c>
      <c r="O2585" s="70">
        <f t="shared" si="140"/>
        <v>0</v>
      </c>
      <c r="P2585" s="135" t="str">
        <f t="shared" si="141"/>
        <v/>
      </c>
    </row>
    <row r="2586" spans="1:16" x14ac:dyDescent="0.2">
      <c r="A2586" s="363"/>
      <c r="B2586" s="348"/>
      <c r="C2586" s="623"/>
      <c r="D2586" s="350"/>
      <c r="E2586" s="350"/>
      <c r="F2586" s="351"/>
      <c r="G2586" s="350"/>
      <c r="H2586" s="350"/>
      <c r="I2586" s="352"/>
      <c r="J2586" s="353"/>
      <c r="K2586" s="354"/>
      <c r="L2586" s="353"/>
      <c r="M2586" s="379"/>
      <c r="N2586" s="70">
        <f t="shared" si="139"/>
        <v>0</v>
      </c>
      <c r="O2586" s="70">
        <f t="shared" si="140"/>
        <v>0</v>
      </c>
      <c r="P2586" s="135" t="str">
        <f t="shared" si="141"/>
        <v/>
      </c>
    </row>
    <row r="2587" spans="1:16" x14ac:dyDescent="0.2">
      <c r="A2587" s="363"/>
      <c r="B2587" s="348"/>
      <c r="C2587" s="623"/>
      <c r="D2587" s="350"/>
      <c r="E2587" s="350"/>
      <c r="F2587" s="351"/>
      <c r="G2587" s="350"/>
      <c r="H2587" s="350"/>
      <c r="I2587" s="352"/>
      <c r="J2587" s="353"/>
      <c r="K2587" s="354"/>
      <c r="L2587" s="353"/>
      <c r="M2587" s="379"/>
      <c r="N2587" s="70">
        <f t="shared" si="139"/>
        <v>0</v>
      </c>
      <c r="O2587" s="70">
        <f t="shared" si="140"/>
        <v>0</v>
      </c>
      <c r="P2587" s="135" t="str">
        <f t="shared" si="141"/>
        <v/>
      </c>
    </row>
    <row r="2588" spans="1:16" x14ac:dyDescent="0.2">
      <c r="A2588" s="363"/>
      <c r="B2588" s="348"/>
      <c r="C2588" s="623"/>
      <c r="D2588" s="350"/>
      <c r="E2588" s="350"/>
      <c r="F2588" s="351"/>
      <c r="G2588" s="350"/>
      <c r="H2588" s="350"/>
      <c r="I2588" s="352"/>
      <c r="J2588" s="353"/>
      <c r="K2588" s="354"/>
      <c r="L2588" s="353"/>
      <c r="M2588" s="379"/>
      <c r="N2588" s="70">
        <f t="shared" si="139"/>
        <v>0</v>
      </c>
      <c r="O2588" s="70">
        <f t="shared" si="140"/>
        <v>0</v>
      </c>
      <c r="P2588" s="135" t="str">
        <f t="shared" si="141"/>
        <v/>
      </c>
    </row>
    <row r="2589" spans="1:16" x14ac:dyDescent="0.2">
      <c r="A2589" s="363"/>
      <c r="B2589" s="348"/>
      <c r="C2589" s="623"/>
      <c r="D2589" s="350"/>
      <c r="E2589" s="350"/>
      <c r="F2589" s="351"/>
      <c r="G2589" s="350"/>
      <c r="H2589" s="350"/>
      <c r="I2589" s="352"/>
      <c r="J2589" s="353"/>
      <c r="K2589" s="354"/>
      <c r="L2589" s="353"/>
      <c r="M2589" s="379"/>
      <c r="N2589" s="70">
        <f t="shared" si="139"/>
        <v>0</v>
      </c>
      <c r="O2589" s="70">
        <f t="shared" si="140"/>
        <v>0</v>
      </c>
      <c r="P2589" s="135" t="str">
        <f t="shared" si="141"/>
        <v/>
      </c>
    </row>
    <row r="2590" spans="1:16" x14ac:dyDescent="0.2">
      <c r="A2590" s="363"/>
      <c r="B2590" s="348"/>
      <c r="C2590" s="623"/>
      <c r="D2590" s="350"/>
      <c r="E2590" s="350"/>
      <c r="F2590" s="351"/>
      <c r="G2590" s="350"/>
      <c r="H2590" s="350"/>
      <c r="I2590" s="352"/>
      <c r="J2590" s="353"/>
      <c r="K2590" s="354"/>
      <c r="L2590" s="353"/>
      <c r="M2590" s="379"/>
      <c r="N2590" s="70">
        <f t="shared" si="139"/>
        <v>0</v>
      </c>
      <c r="O2590" s="70">
        <f t="shared" si="140"/>
        <v>0</v>
      </c>
      <c r="P2590" s="135" t="str">
        <f t="shared" si="141"/>
        <v/>
      </c>
    </row>
    <row r="2591" spans="1:16" x14ac:dyDescent="0.2">
      <c r="A2591" s="363"/>
      <c r="B2591" s="348"/>
      <c r="C2591" s="623"/>
      <c r="D2591" s="350"/>
      <c r="E2591" s="350"/>
      <c r="F2591" s="351"/>
      <c r="G2591" s="350"/>
      <c r="H2591" s="350"/>
      <c r="I2591" s="352"/>
      <c r="J2591" s="353"/>
      <c r="K2591" s="354"/>
      <c r="L2591" s="353"/>
      <c r="M2591" s="379"/>
      <c r="N2591" s="70">
        <f t="shared" si="139"/>
        <v>0</v>
      </c>
      <c r="O2591" s="70">
        <f t="shared" si="140"/>
        <v>0</v>
      </c>
      <c r="P2591" s="135" t="str">
        <f t="shared" si="141"/>
        <v/>
      </c>
    </row>
    <row r="2592" spans="1:16" x14ac:dyDescent="0.2">
      <c r="A2592" s="363"/>
      <c r="B2592" s="348"/>
      <c r="C2592" s="623"/>
      <c r="D2592" s="350"/>
      <c r="E2592" s="350"/>
      <c r="F2592" s="351"/>
      <c r="G2592" s="350"/>
      <c r="H2592" s="350"/>
      <c r="I2592" s="352"/>
      <c r="J2592" s="353"/>
      <c r="K2592" s="354"/>
      <c r="L2592" s="353"/>
      <c r="M2592" s="379"/>
      <c r="N2592" s="70">
        <f t="shared" si="139"/>
        <v>0</v>
      </c>
      <c r="O2592" s="70">
        <f t="shared" si="140"/>
        <v>0</v>
      </c>
      <c r="P2592" s="135" t="str">
        <f t="shared" si="141"/>
        <v/>
      </c>
    </row>
    <row r="2593" spans="1:16" x14ac:dyDescent="0.2">
      <c r="A2593" s="363"/>
      <c r="B2593" s="348"/>
      <c r="C2593" s="623"/>
      <c r="D2593" s="350"/>
      <c r="E2593" s="350"/>
      <c r="F2593" s="351"/>
      <c r="G2593" s="350"/>
      <c r="H2593" s="350"/>
      <c r="I2593" s="352"/>
      <c r="J2593" s="353"/>
      <c r="K2593" s="354"/>
      <c r="L2593" s="353"/>
      <c r="M2593" s="379"/>
      <c r="N2593" s="70">
        <f t="shared" si="139"/>
        <v>0</v>
      </c>
      <c r="O2593" s="70">
        <f t="shared" si="140"/>
        <v>0</v>
      </c>
      <c r="P2593" s="135" t="str">
        <f t="shared" si="141"/>
        <v/>
      </c>
    </row>
    <row r="2594" spans="1:16" x14ac:dyDescent="0.2">
      <c r="A2594" s="363"/>
      <c r="B2594" s="348"/>
      <c r="C2594" s="623"/>
      <c r="D2594" s="350"/>
      <c r="E2594" s="350"/>
      <c r="F2594" s="351"/>
      <c r="G2594" s="350"/>
      <c r="H2594" s="350"/>
      <c r="I2594" s="352"/>
      <c r="J2594" s="353"/>
      <c r="K2594" s="354"/>
      <c r="L2594" s="353"/>
      <c r="M2594" s="379"/>
      <c r="N2594" s="70">
        <f t="shared" si="139"/>
        <v>0</v>
      </c>
      <c r="O2594" s="70">
        <f t="shared" si="140"/>
        <v>0</v>
      </c>
      <c r="P2594" s="135" t="str">
        <f t="shared" si="141"/>
        <v/>
      </c>
    </row>
    <row r="2595" spans="1:16" x14ac:dyDescent="0.2">
      <c r="A2595" s="363"/>
      <c r="B2595" s="348"/>
      <c r="C2595" s="623"/>
      <c r="D2595" s="350"/>
      <c r="E2595" s="350"/>
      <c r="F2595" s="351"/>
      <c r="G2595" s="350"/>
      <c r="H2595" s="350"/>
      <c r="I2595" s="352"/>
      <c r="J2595" s="353"/>
      <c r="K2595" s="354"/>
      <c r="L2595" s="353"/>
      <c r="M2595" s="379"/>
      <c r="N2595" s="70">
        <f t="shared" si="139"/>
        <v>0</v>
      </c>
      <c r="O2595" s="70">
        <f t="shared" si="140"/>
        <v>0</v>
      </c>
      <c r="P2595" s="135" t="str">
        <f t="shared" si="141"/>
        <v/>
      </c>
    </row>
    <row r="2596" spans="1:16" x14ac:dyDescent="0.2">
      <c r="A2596" s="363"/>
      <c r="B2596" s="348"/>
      <c r="C2596" s="623"/>
      <c r="D2596" s="350"/>
      <c r="E2596" s="350"/>
      <c r="F2596" s="351"/>
      <c r="G2596" s="350"/>
      <c r="H2596" s="350"/>
      <c r="I2596" s="352"/>
      <c r="J2596" s="353"/>
      <c r="K2596" s="354"/>
      <c r="L2596" s="353"/>
      <c r="M2596" s="379"/>
      <c r="N2596" s="70">
        <f t="shared" si="139"/>
        <v>0</v>
      </c>
      <c r="O2596" s="70">
        <f t="shared" si="140"/>
        <v>0</v>
      </c>
      <c r="P2596" s="135" t="str">
        <f t="shared" si="141"/>
        <v/>
      </c>
    </row>
    <row r="2597" spans="1:16" x14ac:dyDescent="0.2">
      <c r="A2597" s="363"/>
      <c r="B2597" s="348"/>
      <c r="C2597" s="623"/>
      <c r="D2597" s="350"/>
      <c r="E2597" s="350"/>
      <c r="F2597" s="351"/>
      <c r="G2597" s="350"/>
      <c r="H2597" s="350"/>
      <c r="I2597" s="352"/>
      <c r="J2597" s="353"/>
      <c r="K2597" s="354"/>
      <c r="L2597" s="353"/>
      <c r="M2597" s="379"/>
      <c r="N2597" s="70">
        <f t="shared" si="139"/>
        <v>0</v>
      </c>
      <c r="O2597" s="70">
        <f t="shared" si="140"/>
        <v>0</v>
      </c>
      <c r="P2597" s="135" t="str">
        <f t="shared" si="141"/>
        <v/>
      </c>
    </row>
    <row r="2598" spans="1:16" x14ac:dyDescent="0.2">
      <c r="A2598" s="363"/>
      <c r="B2598" s="348"/>
      <c r="C2598" s="623"/>
      <c r="D2598" s="350"/>
      <c r="E2598" s="350"/>
      <c r="F2598" s="351"/>
      <c r="G2598" s="350"/>
      <c r="H2598" s="350"/>
      <c r="I2598" s="352"/>
      <c r="J2598" s="353"/>
      <c r="K2598" s="354"/>
      <c r="L2598" s="353"/>
      <c r="M2598" s="379"/>
      <c r="N2598" s="70">
        <f t="shared" si="139"/>
        <v>0</v>
      </c>
      <c r="O2598" s="70">
        <f t="shared" si="140"/>
        <v>0</v>
      </c>
      <c r="P2598" s="135" t="str">
        <f t="shared" si="141"/>
        <v/>
      </c>
    </row>
    <row r="2599" spans="1:16" x14ac:dyDescent="0.2">
      <c r="A2599" s="363"/>
      <c r="B2599" s="348"/>
      <c r="C2599" s="623"/>
      <c r="D2599" s="350"/>
      <c r="E2599" s="350"/>
      <c r="F2599" s="351"/>
      <c r="G2599" s="350"/>
      <c r="H2599" s="350"/>
      <c r="I2599" s="352"/>
      <c r="J2599" s="353"/>
      <c r="K2599" s="354"/>
      <c r="L2599" s="353"/>
      <c r="M2599" s="379"/>
      <c r="N2599" s="70">
        <f t="shared" si="139"/>
        <v>0</v>
      </c>
      <c r="O2599" s="70">
        <f t="shared" si="140"/>
        <v>0</v>
      </c>
      <c r="P2599" s="135" t="str">
        <f t="shared" si="141"/>
        <v/>
      </c>
    </row>
    <row r="2600" spans="1:16" x14ac:dyDescent="0.2">
      <c r="A2600" s="363"/>
      <c r="B2600" s="348"/>
      <c r="C2600" s="623"/>
      <c r="D2600" s="350"/>
      <c r="E2600" s="350"/>
      <c r="F2600" s="351"/>
      <c r="G2600" s="350"/>
      <c r="H2600" s="350"/>
      <c r="I2600" s="352"/>
      <c r="J2600" s="353"/>
      <c r="K2600" s="354"/>
      <c r="L2600" s="353"/>
      <c r="M2600" s="379"/>
      <c r="N2600" s="70">
        <f t="shared" si="139"/>
        <v>0</v>
      </c>
      <c r="O2600" s="70">
        <f t="shared" si="140"/>
        <v>0</v>
      </c>
      <c r="P2600" s="135" t="str">
        <f t="shared" si="141"/>
        <v/>
      </c>
    </row>
    <row r="2601" spans="1:16" x14ac:dyDescent="0.2">
      <c r="A2601" s="363"/>
      <c r="B2601" s="348"/>
      <c r="C2601" s="623"/>
      <c r="D2601" s="350"/>
      <c r="E2601" s="350"/>
      <c r="F2601" s="351"/>
      <c r="G2601" s="350"/>
      <c r="H2601" s="350"/>
      <c r="I2601" s="352"/>
      <c r="J2601" s="353"/>
      <c r="K2601" s="354"/>
      <c r="L2601" s="353"/>
      <c r="M2601" s="379"/>
      <c r="N2601" s="70">
        <f t="shared" si="139"/>
        <v>0</v>
      </c>
      <c r="O2601" s="70">
        <f t="shared" si="140"/>
        <v>0</v>
      </c>
      <c r="P2601" s="135" t="str">
        <f t="shared" si="141"/>
        <v/>
      </c>
    </row>
    <row r="2602" spans="1:16" x14ac:dyDescent="0.2">
      <c r="A2602" s="363"/>
      <c r="B2602" s="348"/>
      <c r="C2602" s="623"/>
      <c r="D2602" s="350"/>
      <c r="E2602" s="350"/>
      <c r="F2602" s="351"/>
      <c r="G2602" s="350"/>
      <c r="H2602" s="350"/>
      <c r="I2602" s="352"/>
      <c r="J2602" s="353"/>
      <c r="K2602" s="354"/>
      <c r="L2602" s="353"/>
      <c r="M2602" s="379"/>
      <c r="N2602" s="70">
        <f t="shared" si="139"/>
        <v>0</v>
      </c>
      <c r="O2602" s="70">
        <f t="shared" si="140"/>
        <v>0</v>
      </c>
      <c r="P2602" s="135" t="str">
        <f t="shared" si="141"/>
        <v/>
      </c>
    </row>
    <row r="2603" spans="1:16" x14ac:dyDescent="0.2">
      <c r="A2603" s="363"/>
      <c r="B2603" s="348"/>
      <c r="C2603" s="623"/>
      <c r="D2603" s="350"/>
      <c r="E2603" s="350"/>
      <c r="F2603" s="351"/>
      <c r="G2603" s="350"/>
      <c r="H2603" s="350"/>
      <c r="I2603" s="352"/>
      <c r="J2603" s="353"/>
      <c r="K2603" s="354"/>
      <c r="L2603" s="353"/>
      <c r="M2603" s="379"/>
      <c r="N2603" s="70">
        <f t="shared" si="139"/>
        <v>0</v>
      </c>
      <c r="O2603" s="70">
        <f t="shared" si="140"/>
        <v>0</v>
      </c>
      <c r="P2603" s="135" t="str">
        <f t="shared" si="141"/>
        <v/>
      </c>
    </row>
    <row r="2604" spans="1:16" x14ac:dyDescent="0.2">
      <c r="A2604" s="363"/>
      <c r="B2604" s="348"/>
      <c r="C2604" s="623"/>
      <c r="D2604" s="350"/>
      <c r="E2604" s="350"/>
      <c r="F2604" s="351"/>
      <c r="G2604" s="350"/>
      <c r="H2604" s="350"/>
      <c r="I2604" s="352"/>
      <c r="J2604" s="353"/>
      <c r="K2604" s="354"/>
      <c r="L2604" s="353"/>
      <c r="M2604" s="379"/>
      <c r="N2604" s="70">
        <f t="shared" si="139"/>
        <v>0</v>
      </c>
      <c r="O2604" s="70">
        <f t="shared" si="140"/>
        <v>0</v>
      </c>
      <c r="P2604" s="135" t="str">
        <f t="shared" si="141"/>
        <v/>
      </c>
    </row>
    <row r="2605" spans="1:16" x14ac:dyDescent="0.2">
      <c r="A2605" s="363"/>
      <c r="B2605" s="348"/>
      <c r="C2605" s="623"/>
      <c r="D2605" s="350"/>
      <c r="E2605" s="350"/>
      <c r="F2605" s="351"/>
      <c r="G2605" s="350"/>
      <c r="H2605" s="350"/>
      <c r="I2605" s="352"/>
      <c r="J2605" s="353"/>
      <c r="K2605" s="354"/>
      <c r="L2605" s="353"/>
      <c r="M2605" s="379"/>
      <c r="N2605" s="70">
        <f t="shared" si="139"/>
        <v>0</v>
      </c>
      <c r="O2605" s="70">
        <f t="shared" si="140"/>
        <v>0</v>
      </c>
      <c r="P2605" s="135" t="str">
        <f t="shared" si="141"/>
        <v/>
      </c>
    </row>
    <row r="2606" spans="1:16" x14ac:dyDescent="0.2">
      <c r="A2606" s="363"/>
      <c r="B2606" s="348"/>
      <c r="C2606" s="623"/>
      <c r="D2606" s="350"/>
      <c r="E2606" s="350"/>
      <c r="F2606" s="351"/>
      <c r="G2606" s="350"/>
      <c r="H2606" s="350"/>
      <c r="I2606" s="352"/>
      <c r="J2606" s="353"/>
      <c r="K2606" s="354"/>
      <c r="L2606" s="353"/>
      <c r="M2606" s="379"/>
      <c r="N2606" s="70">
        <f t="shared" si="139"/>
        <v>0</v>
      </c>
      <c r="O2606" s="70">
        <f t="shared" si="140"/>
        <v>0</v>
      </c>
      <c r="P2606" s="135" t="str">
        <f t="shared" si="141"/>
        <v/>
      </c>
    </row>
    <row r="2607" spans="1:16" x14ac:dyDescent="0.2">
      <c r="A2607" s="363"/>
      <c r="B2607" s="348"/>
      <c r="C2607" s="623"/>
      <c r="D2607" s="350"/>
      <c r="E2607" s="350"/>
      <c r="F2607" s="351"/>
      <c r="G2607" s="350"/>
      <c r="H2607" s="350"/>
      <c r="I2607" s="352"/>
      <c r="J2607" s="353"/>
      <c r="K2607" s="354"/>
      <c r="L2607" s="353"/>
      <c r="M2607" s="379"/>
      <c r="N2607" s="70">
        <f t="shared" si="139"/>
        <v>0</v>
      </c>
      <c r="O2607" s="70">
        <f t="shared" si="140"/>
        <v>0</v>
      </c>
      <c r="P2607" s="135" t="str">
        <f t="shared" si="141"/>
        <v/>
      </c>
    </row>
    <row r="2608" spans="1:16" x14ac:dyDescent="0.2">
      <c r="A2608" s="363"/>
      <c r="B2608" s="348"/>
      <c r="C2608" s="623"/>
      <c r="D2608" s="350"/>
      <c r="E2608" s="350"/>
      <c r="F2608" s="351"/>
      <c r="G2608" s="350"/>
      <c r="H2608" s="350"/>
      <c r="I2608" s="352"/>
      <c r="J2608" s="353"/>
      <c r="K2608" s="354"/>
      <c r="L2608" s="353"/>
      <c r="M2608" s="379"/>
      <c r="N2608" s="70">
        <f t="shared" si="139"/>
        <v>0</v>
      </c>
      <c r="O2608" s="70">
        <f t="shared" si="140"/>
        <v>0</v>
      </c>
      <c r="P2608" s="135" t="str">
        <f t="shared" si="141"/>
        <v/>
      </c>
    </row>
    <row r="2609" spans="1:16" x14ac:dyDescent="0.2">
      <c r="A2609" s="363"/>
      <c r="B2609" s="348"/>
      <c r="C2609" s="623"/>
      <c r="D2609" s="350"/>
      <c r="E2609" s="350"/>
      <c r="F2609" s="351"/>
      <c r="G2609" s="350"/>
      <c r="H2609" s="350"/>
      <c r="I2609" s="352"/>
      <c r="J2609" s="353"/>
      <c r="K2609" s="354"/>
      <c r="L2609" s="353"/>
      <c r="M2609" s="379"/>
      <c r="N2609" s="70">
        <f t="shared" si="139"/>
        <v>0</v>
      </c>
      <c r="O2609" s="70">
        <f t="shared" si="140"/>
        <v>0</v>
      </c>
      <c r="P2609" s="135" t="str">
        <f t="shared" si="141"/>
        <v/>
      </c>
    </row>
    <row r="2610" spans="1:16" x14ac:dyDescent="0.2">
      <c r="A2610" s="363"/>
      <c r="B2610" s="348"/>
      <c r="C2610" s="623"/>
      <c r="D2610" s="350"/>
      <c r="E2610" s="350"/>
      <c r="F2610" s="351"/>
      <c r="G2610" s="350"/>
      <c r="H2610" s="350"/>
      <c r="I2610" s="352"/>
      <c r="J2610" s="353"/>
      <c r="K2610" s="354"/>
      <c r="L2610" s="353"/>
      <c r="M2610" s="379"/>
      <c r="N2610" s="70">
        <f t="shared" si="139"/>
        <v>0</v>
      </c>
      <c r="O2610" s="70">
        <f t="shared" si="140"/>
        <v>0</v>
      </c>
      <c r="P2610" s="135" t="str">
        <f t="shared" si="141"/>
        <v/>
      </c>
    </row>
    <row r="2611" spans="1:16" x14ac:dyDescent="0.2">
      <c r="A2611" s="363"/>
      <c r="B2611" s="348"/>
      <c r="C2611" s="623"/>
      <c r="D2611" s="350"/>
      <c r="E2611" s="350"/>
      <c r="F2611" s="351"/>
      <c r="G2611" s="350"/>
      <c r="H2611" s="350"/>
      <c r="I2611" s="352"/>
      <c r="J2611" s="353"/>
      <c r="K2611" s="354"/>
      <c r="L2611" s="353"/>
      <c r="M2611" s="379"/>
      <c r="N2611" s="70">
        <f t="shared" si="139"/>
        <v>0</v>
      </c>
      <c r="O2611" s="70">
        <f t="shared" si="140"/>
        <v>0</v>
      </c>
      <c r="P2611" s="135" t="str">
        <f t="shared" si="141"/>
        <v/>
      </c>
    </row>
    <row r="2612" spans="1:16" x14ac:dyDescent="0.2">
      <c r="A2612" s="363"/>
      <c r="B2612" s="348"/>
      <c r="C2612" s="623"/>
      <c r="D2612" s="350"/>
      <c r="E2612" s="350"/>
      <c r="F2612" s="351"/>
      <c r="G2612" s="350"/>
      <c r="H2612" s="350"/>
      <c r="I2612" s="352"/>
      <c r="J2612" s="353"/>
      <c r="K2612" s="354"/>
      <c r="L2612" s="353"/>
      <c r="M2612" s="379"/>
      <c r="N2612" s="70">
        <f t="shared" si="139"/>
        <v>0</v>
      </c>
      <c r="O2612" s="70">
        <f t="shared" si="140"/>
        <v>0</v>
      </c>
      <c r="P2612" s="135" t="str">
        <f t="shared" si="141"/>
        <v/>
      </c>
    </row>
    <row r="2613" spans="1:16" x14ac:dyDescent="0.2">
      <c r="A2613" s="363"/>
      <c r="B2613" s="348"/>
      <c r="C2613" s="623"/>
      <c r="D2613" s="350"/>
      <c r="E2613" s="350"/>
      <c r="F2613" s="351"/>
      <c r="G2613" s="350"/>
      <c r="H2613" s="350"/>
      <c r="I2613" s="352"/>
      <c r="J2613" s="353"/>
      <c r="K2613" s="354"/>
      <c r="L2613" s="353"/>
      <c r="M2613" s="379"/>
      <c r="N2613" s="70">
        <f t="shared" si="139"/>
        <v>0</v>
      </c>
      <c r="O2613" s="70">
        <f t="shared" si="140"/>
        <v>0</v>
      </c>
      <c r="P2613" s="135" t="str">
        <f t="shared" si="141"/>
        <v/>
      </c>
    </row>
    <row r="2614" spans="1:16" x14ac:dyDescent="0.2">
      <c r="A2614" s="363"/>
      <c r="B2614" s="348"/>
      <c r="C2614" s="623"/>
      <c r="D2614" s="350"/>
      <c r="E2614" s="350"/>
      <c r="F2614" s="351"/>
      <c r="G2614" s="350"/>
      <c r="H2614" s="350"/>
      <c r="I2614" s="352"/>
      <c r="J2614" s="353"/>
      <c r="K2614" s="354"/>
      <c r="L2614" s="353"/>
      <c r="M2614" s="379"/>
      <c r="N2614" s="70">
        <f t="shared" si="139"/>
        <v>0</v>
      </c>
      <c r="O2614" s="70">
        <f t="shared" si="140"/>
        <v>0</v>
      </c>
      <c r="P2614" s="135" t="str">
        <f t="shared" si="141"/>
        <v/>
      </c>
    </row>
    <row r="2615" spans="1:16" x14ac:dyDescent="0.2">
      <c r="A2615" s="363"/>
      <c r="B2615" s="348"/>
      <c r="C2615" s="623"/>
      <c r="D2615" s="350"/>
      <c r="E2615" s="350"/>
      <c r="F2615" s="351"/>
      <c r="G2615" s="350"/>
      <c r="H2615" s="350"/>
      <c r="I2615" s="352"/>
      <c r="J2615" s="353"/>
      <c r="K2615" s="354"/>
      <c r="L2615" s="353"/>
      <c r="M2615" s="379"/>
      <c r="N2615" s="70">
        <f t="shared" si="139"/>
        <v>0</v>
      </c>
      <c r="O2615" s="70">
        <f t="shared" si="140"/>
        <v>0</v>
      </c>
      <c r="P2615" s="135" t="str">
        <f t="shared" si="141"/>
        <v/>
      </c>
    </row>
    <row r="2616" spans="1:16" x14ac:dyDescent="0.2">
      <c r="A2616" s="363"/>
      <c r="B2616" s="348"/>
      <c r="C2616" s="623"/>
      <c r="D2616" s="350"/>
      <c r="E2616" s="350"/>
      <c r="F2616" s="351"/>
      <c r="G2616" s="350"/>
      <c r="H2616" s="350"/>
      <c r="I2616" s="352"/>
      <c r="J2616" s="353"/>
      <c r="K2616" s="354"/>
      <c r="L2616" s="353"/>
      <c r="M2616" s="379"/>
      <c r="N2616" s="70">
        <f t="shared" si="139"/>
        <v>0</v>
      </c>
      <c r="O2616" s="70">
        <f t="shared" si="140"/>
        <v>0</v>
      </c>
      <c r="P2616" s="135" t="str">
        <f t="shared" si="141"/>
        <v/>
      </c>
    </row>
    <row r="2617" spans="1:16" x14ac:dyDescent="0.2">
      <c r="A2617" s="363"/>
      <c r="B2617" s="348"/>
      <c r="C2617" s="623"/>
      <c r="D2617" s="350"/>
      <c r="E2617" s="350"/>
      <c r="F2617" s="351"/>
      <c r="G2617" s="350"/>
      <c r="H2617" s="350"/>
      <c r="I2617" s="352"/>
      <c r="J2617" s="353"/>
      <c r="K2617" s="354"/>
      <c r="L2617" s="353"/>
      <c r="M2617" s="379"/>
      <c r="N2617" s="70">
        <f t="shared" si="139"/>
        <v>0</v>
      </c>
      <c r="O2617" s="70">
        <f t="shared" si="140"/>
        <v>0</v>
      </c>
      <c r="P2617" s="135" t="str">
        <f t="shared" si="141"/>
        <v/>
      </c>
    </row>
    <row r="2618" spans="1:16" x14ac:dyDescent="0.2">
      <c r="A2618" s="363"/>
      <c r="B2618" s="348"/>
      <c r="C2618" s="623"/>
      <c r="D2618" s="350"/>
      <c r="E2618" s="350"/>
      <c r="F2618" s="351"/>
      <c r="G2618" s="350"/>
      <c r="H2618" s="350"/>
      <c r="I2618" s="352"/>
      <c r="J2618" s="353"/>
      <c r="K2618" s="354"/>
      <c r="L2618" s="353"/>
      <c r="M2618" s="379"/>
      <c r="N2618" s="70">
        <f t="shared" si="139"/>
        <v>0</v>
      </c>
      <c r="O2618" s="70">
        <f t="shared" si="140"/>
        <v>0</v>
      </c>
      <c r="P2618" s="135" t="str">
        <f t="shared" si="141"/>
        <v/>
      </c>
    </row>
    <row r="2619" spans="1:16" x14ac:dyDescent="0.2">
      <c r="A2619" s="363"/>
      <c r="B2619" s="348"/>
      <c r="C2619" s="623"/>
      <c r="D2619" s="350"/>
      <c r="E2619" s="350"/>
      <c r="F2619" s="351"/>
      <c r="G2619" s="350"/>
      <c r="H2619" s="350"/>
      <c r="I2619" s="352"/>
      <c r="J2619" s="353"/>
      <c r="K2619" s="354"/>
      <c r="L2619" s="353"/>
      <c r="M2619" s="379"/>
      <c r="N2619" s="70">
        <f t="shared" si="139"/>
        <v>0</v>
      </c>
      <c r="O2619" s="70">
        <f t="shared" si="140"/>
        <v>0</v>
      </c>
      <c r="P2619" s="135" t="str">
        <f t="shared" si="141"/>
        <v/>
      </c>
    </row>
    <row r="2620" spans="1:16" x14ac:dyDescent="0.2">
      <c r="A2620" s="363"/>
      <c r="B2620" s="348"/>
      <c r="C2620" s="623"/>
      <c r="D2620" s="350"/>
      <c r="E2620" s="350"/>
      <c r="F2620" s="351"/>
      <c r="G2620" s="350"/>
      <c r="H2620" s="350"/>
      <c r="I2620" s="352"/>
      <c r="J2620" s="353"/>
      <c r="K2620" s="354"/>
      <c r="L2620" s="353"/>
      <c r="M2620" s="379"/>
      <c r="N2620" s="70">
        <f t="shared" si="139"/>
        <v>0</v>
      </c>
      <c r="O2620" s="70">
        <f t="shared" si="140"/>
        <v>0</v>
      </c>
      <c r="P2620" s="135" t="str">
        <f t="shared" si="141"/>
        <v/>
      </c>
    </row>
    <row r="2621" spans="1:16" x14ac:dyDescent="0.2">
      <c r="A2621" s="363"/>
      <c r="B2621" s="348"/>
      <c r="C2621" s="623"/>
      <c r="D2621" s="350"/>
      <c r="E2621" s="350"/>
      <c r="F2621" s="351"/>
      <c r="G2621" s="350"/>
      <c r="H2621" s="350"/>
      <c r="I2621" s="352"/>
      <c r="J2621" s="353"/>
      <c r="K2621" s="354"/>
      <c r="L2621" s="353"/>
      <c r="M2621" s="379"/>
      <c r="N2621" s="70">
        <f t="shared" si="139"/>
        <v>0</v>
      </c>
      <c r="O2621" s="70">
        <f t="shared" si="140"/>
        <v>0</v>
      </c>
      <c r="P2621" s="135" t="str">
        <f t="shared" si="141"/>
        <v/>
      </c>
    </row>
    <row r="2622" spans="1:16" x14ac:dyDescent="0.2">
      <c r="A2622" s="363"/>
      <c r="B2622" s="348"/>
      <c r="C2622" s="623"/>
      <c r="D2622" s="350"/>
      <c r="E2622" s="350"/>
      <c r="F2622" s="351"/>
      <c r="G2622" s="350"/>
      <c r="H2622" s="350"/>
      <c r="I2622" s="352"/>
      <c r="J2622" s="353"/>
      <c r="K2622" s="354"/>
      <c r="L2622" s="353"/>
      <c r="M2622" s="379"/>
      <c r="N2622" s="70">
        <f t="shared" si="139"/>
        <v>0</v>
      </c>
      <c r="O2622" s="70">
        <f t="shared" si="140"/>
        <v>0</v>
      </c>
      <c r="P2622" s="135" t="str">
        <f t="shared" si="141"/>
        <v/>
      </c>
    </row>
    <row r="2623" spans="1:16" x14ac:dyDescent="0.2">
      <c r="A2623" s="363"/>
      <c r="B2623" s="348"/>
      <c r="C2623" s="623"/>
      <c r="D2623" s="350"/>
      <c r="E2623" s="350"/>
      <c r="F2623" s="351"/>
      <c r="G2623" s="350"/>
      <c r="H2623" s="350"/>
      <c r="I2623" s="352"/>
      <c r="J2623" s="353"/>
      <c r="K2623" s="354"/>
      <c r="L2623" s="353"/>
      <c r="M2623" s="379"/>
      <c r="N2623" s="70">
        <f t="shared" ref="N2623:N2681" si="142">IF(B2623=0,0,IF(YEAR(B2623)=$O$1,MONTH(B2623)-$N$1+1,(YEAR(B2623)-$O$1)*12-$N$1+1+MONTH(B2623)))</f>
        <v>0</v>
      </c>
      <c r="O2623" s="70">
        <f t="shared" ref="O2623:O2681" si="143">IF(C2623=0,0,IF(YEAR(C2623)=$O$1,MONTH(C2623)-$N$1+1,(YEAR(C2623)-$O$1)*12-$N$1+1+MONTH(C2623)))</f>
        <v>0</v>
      </c>
      <c r="P2623" s="135" t="str">
        <f t="shared" ref="P2623:P2681" si="144">SUBSTITUTE(D2623," ","_")</f>
        <v/>
      </c>
    </row>
    <row r="2624" spans="1:16" x14ac:dyDescent="0.2">
      <c r="A2624" s="363"/>
      <c r="B2624" s="348"/>
      <c r="C2624" s="623"/>
      <c r="D2624" s="350"/>
      <c r="E2624" s="350"/>
      <c r="F2624" s="351"/>
      <c r="G2624" s="350"/>
      <c r="H2624" s="350"/>
      <c r="I2624" s="352"/>
      <c r="J2624" s="353"/>
      <c r="K2624" s="354"/>
      <c r="L2624" s="353"/>
      <c r="M2624" s="379"/>
      <c r="N2624" s="70">
        <f t="shared" si="142"/>
        <v>0</v>
      </c>
      <c r="O2624" s="70">
        <f t="shared" si="143"/>
        <v>0</v>
      </c>
      <c r="P2624" s="135" t="str">
        <f t="shared" si="144"/>
        <v/>
      </c>
    </row>
    <row r="2625" spans="1:16" x14ac:dyDescent="0.2">
      <c r="A2625" s="363"/>
      <c r="B2625" s="348"/>
      <c r="C2625" s="623"/>
      <c r="D2625" s="350"/>
      <c r="E2625" s="350"/>
      <c r="F2625" s="351"/>
      <c r="G2625" s="350"/>
      <c r="H2625" s="350"/>
      <c r="I2625" s="352"/>
      <c r="J2625" s="353"/>
      <c r="K2625" s="354"/>
      <c r="L2625" s="353"/>
      <c r="M2625" s="379"/>
      <c r="N2625" s="70">
        <f t="shared" si="142"/>
        <v>0</v>
      </c>
      <c r="O2625" s="70">
        <f t="shared" si="143"/>
        <v>0</v>
      </c>
      <c r="P2625" s="135" t="str">
        <f t="shared" si="144"/>
        <v/>
      </c>
    </row>
    <row r="2626" spans="1:16" x14ac:dyDescent="0.2">
      <c r="A2626" s="363"/>
      <c r="B2626" s="348"/>
      <c r="C2626" s="623"/>
      <c r="D2626" s="350"/>
      <c r="E2626" s="350"/>
      <c r="F2626" s="351"/>
      <c r="G2626" s="350"/>
      <c r="H2626" s="350"/>
      <c r="I2626" s="352"/>
      <c r="J2626" s="353"/>
      <c r="K2626" s="354"/>
      <c r="L2626" s="353"/>
      <c r="M2626" s="379"/>
      <c r="N2626" s="70">
        <f t="shared" si="142"/>
        <v>0</v>
      </c>
      <c r="O2626" s="70">
        <f t="shared" si="143"/>
        <v>0</v>
      </c>
      <c r="P2626" s="135" t="str">
        <f t="shared" si="144"/>
        <v/>
      </c>
    </row>
    <row r="2627" spans="1:16" x14ac:dyDescent="0.2">
      <c r="A2627" s="363"/>
      <c r="B2627" s="348"/>
      <c r="C2627" s="623"/>
      <c r="D2627" s="350"/>
      <c r="E2627" s="350"/>
      <c r="F2627" s="351"/>
      <c r="G2627" s="350"/>
      <c r="H2627" s="350"/>
      <c r="I2627" s="352"/>
      <c r="J2627" s="353"/>
      <c r="K2627" s="354"/>
      <c r="L2627" s="353"/>
      <c r="M2627" s="379"/>
      <c r="N2627" s="70">
        <f t="shared" si="142"/>
        <v>0</v>
      </c>
      <c r="O2627" s="70">
        <f t="shared" si="143"/>
        <v>0</v>
      </c>
      <c r="P2627" s="135" t="str">
        <f t="shared" si="144"/>
        <v/>
      </c>
    </row>
    <row r="2628" spans="1:16" x14ac:dyDescent="0.2">
      <c r="A2628" s="363"/>
      <c r="B2628" s="348"/>
      <c r="C2628" s="623"/>
      <c r="D2628" s="350"/>
      <c r="E2628" s="350"/>
      <c r="F2628" s="351"/>
      <c r="G2628" s="350"/>
      <c r="H2628" s="350"/>
      <c r="I2628" s="352"/>
      <c r="J2628" s="353"/>
      <c r="K2628" s="354"/>
      <c r="L2628" s="353"/>
      <c r="M2628" s="379"/>
      <c r="N2628" s="70">
        <f t="shared" si="142"/>
        <v>0</v>
      </c>
      <c r="O2628" s="70">
        <f t="shared" si="143"/>
        <v>0</v>
      </c>
      <c r="P2628" s="135" t="str">
        <f t="shared" si="144"/>
        <v/>
      </c>
    </row>
    <row r="2629" spans="1:16" x14ac:dyDescent="0.2">
      <c r="A2629" s="363"/>
      <c r="B2629" s="348"/>
      <c r="C2629" s="623"/>
      <c r="D2629" s="350"/>
      <c r="E2629" s="350"/>
      <c r="F2629" s="351"/>
      <c r="G2629" s="350"/>
      <c r="H2629" s="350"/>
      <c r="I2629" s="352"/>
      <c r="J2629" s="353"/>
      <c r="K2629" s="354"/>
      <c r="L2629" s="353"/>
      <c r="M2629" s="379"/>
      <c r="N2629" s="70">
        <f t="shared" si="142"/>
        <v>0</v>
      </c>
      <c r="O2629" s="70">
        <f t="shared" si="143"/>
        <v>0</v>
      </c>
      <c r="P2629" s="135" t="str">
        <f t="shared" si="144"/>
        <v/>
      </c>
    </row>
    <row r="2630" spans="1:16" x14ac:dyDescent="0.2">
      <c r="A2630" s="363"/>
      <c r="B2630" s="348"/>
      <c r="C2630" s="623"/>
      <c r="D2630" s="350"/>
      <c r="E2630" s="350"/>
      <c r="F2630" s="351"/>
      <c r="G2630" s="350"/>
      <c r="H2630" s="350"/>
      <c r="I2630" s="352"/>
      <c r="J2630" s="353"/>
      <c r="K2630" s="354"/>
      <c r="L2630" s="353"/>
      <c r="M2630" s="379"/>
      <c r="N2630" s="70">
        <f t="shared" si="142"/>
        <v>0</v>
      </c>
      <c r="O2630" s="70">
        <f t="shared" si="143"/>
        <v>0</v>
      </c>
      <c r="P2630" s="135" t="str">
        <f t="shared" si="144"/>
        <v/>
      </c>
    </row>
    <row r="2631" spans="1:16" x14ac:dyDescent="0.2">
      <c r="A2631" s="363"/>
      <c r="B2631" s="348"/>
      <c r="C2631" s="623"/>
      <c r="D2631" s="350"/>
      <c r="E2631" s="350"/>
      <c r="F2631" s="351"/>
      <c r="G2631" s="350"/>
      <c r="H2631" s="350"/>
      <c r="I2631" s="352"/>
      <c r="J2631" s="353"/>
      <c r="K2631" s="354"/>
      <c r="L2631" s="353"/>
      <c r="M2631" s="379"/>
      <c r="N2631" s="70">
        <f t="shared" si="142"/>
        <v>0</v>
      </c>
      <c r="O2631" s="70">
        <f t="shared" si="143"/>
        <v>0</v>
      </c>
      <c r="P2631" s="135" t="str">
        <f t="shared" si="144"/>
        <v/>
      </c>
    </row>
    <row r="2632" spans="1:16" x14ac:dyDescent="0.2">
      <c r="A2632" s="363"/>
      <c r="B2632" s="348"/>
      <c r="C2632" s="623"/>
      <c r="D2632" s="350"/>
      <c r="E2632" s="350"/>
      <c r="F2632" s="351"/>
      <c r="G2632" s="350"/>
      <c r="H2632" s="350"/>
      <c r="I2632" s="352"/>
      <c r="J2632" s="353"/>
      <c r="K2632" s="354"/>
      <c r="L2632" s="353"/>
      <c r="M2632" s="379"/>
      <c r="N2632" s="70">
        <f t="shared" si="142"/>
        <v>0</v>
      </c>
      <c r="O2632" s="70">
        <f t="shared" si="143"/>
        <v>0</v>
      </c>
      <c r="P2632" s="135" t="str">
        <f t="shared" si="144"/>
        <v/>
      </c>
    </row>
    <row r="2633" spans="1:16" x14ac:dyDescent="0.2">
      <c r="A2633" s="363"/>
      <c r="B2633" s="348"/>
      <c r="C2633" s="623"/>
      <c r="D2633" s="350"/>
      <c r="E2633" s="350"/>
      <c r="F2633" s="351"/>
      <c r="G2633" s="350"/>
      <c r="H2633" s="350"/>
      <c r="I2633" s="352"/>
      <c r="J2633" s="353"/>
      <c r="K2633" s="354"/>
      <c r="L2633" s="353"/>
      <c r="M2633" s="379"/>
      <c r="N2633" s="70">
        <f t="shared" si="142"/>
        <v>0</v>
      </c>
      <c r="O2633" s="70">
        <f t="shared" si="143"/>
        <v>0</v>
      </c>
      <c r="P2633" s="135" t="str">
        <f t="shared" si="144"/>
        <v/>
      </c>
    </row>
    <row r="2634" spans="1:16" x14ac:dyDescent="0.2">
      <c r="A2634" s="363"/>
      <c r="B2634" s="348"/>
      <c r="C2634" s="623"/>
      <c r="D2634" s="350"/>
      <c r="E2634" s="350"/>
      <c r="F2634" s="351"/>
      <c r="G2634" s="350"/>
      <c r="H2634" s="350"/>
      <c r="I2634" s="352"/>
      <c r="J2634" s="353"/>
      <c r="K2634" s="354"/>
      <c r="L2634" s="353"/>
      <c r="M2634" s="379"/>
      <c r="N2634" s="70">
        <f t="shared" si="142"/>
        <v>0</v>
      </c>
      <c r="O2634" s="70">
        <f t="shared" si="143"/>
        <v>0</v>
      </c>
      <c r="P2634" s="135" t="str">
        <f t="shared" si="144"/>
        <v/>
      </c>
    </row>
    <row r="2635" spans="1:16" x14ac:dyDescent="0.2">
      <c r="A2635" s="363"/>
      <c r="B2635" s="348"/>
      <c r="C2635" s="623"/>
      <c r="D2635" s="350"/>
      <c r="E2635" s="350"/>
      <c r="F2635" s="351"/>
      <c r="G2635" s="350"/>
      <c r="H2635" s="350"/>
      <c r="I2635" s="352"/>
      <c r="J2635" s="353"/>
      <c r="K2635" s="354"/>
      <c r="L2635" s="353"/>
      <c r="M2635" s="379"/>
      <c r="N2635" s="70">
        <f t="shared" si="142"/>
        <v>0</v>
      </c>
      <c r="O2635" s="70">
        <f t="shared" si="143"/>
        <v>0</v>
      </c>
      <c r="P2635" s="135" t="str">
        <f t="shared" si="144"/>
        <v/>
      </c>
    </row>
    <row r="2636" spans="1:16" x14ac:dyDescent="0.2">
      <c r="A2636" s="363"/>
      <c r="B2636" s="348"/>
      <c r="C2636" s="623"/>
      <c r="D2636" s="350"/>
      <c r="E2636" s="350"/>
      <c r="F2636" s="351"/>
      <c r="G2636" s="350"/>
      <c r="H2636" s="350"/>
      <c r="I2636" s="352"/>
      <c r="J2636" s="353"/>
      <c r="K2636" s="354"/>
      <c r="L2636" s="353"/>
      <c r="M2636" s="379"/>
      <c r="N2636" s="70">
        <f t="shared" si="142"/>
        <v>0</v>
      </c>
      <c r="O2636" s="70">
        <f t="shared" si="143"/>
        <v>0</v>
      </c>
      <c r="P2636" s="135" t="str">
        <f t="shared" si="144"/>
        <v/>
      </c>
    </row>
    <row r="2637" spans="1:16" x14ac:dyDescent="0.2">
      <c r="A2637" s="363"/>
      <c r="B2637" s="348"/>
      <c r="C2637" s="623"/>
      <c r="D2637" s="350"/>
      <c r="E2637" s="350"/>
      <c r="F2637" s="351"/>
      <c r="G2637" s="350"/>
      <c r="H2637" s="350"/>
      <c r="I2637" s="352"/>
      <c r="J2637" s="353"/>
      <c r="K2637" s="354"/>
      <c r="L2637" s="353"/>
      <c r="M2637" s="379"/>
      <c r="N2637" s="70">
        <f t="shared" si="142"/>
        <v>0</v>
      </c>
      <c r="O2637" s="70">
        <f t="shared" si="143"/>
        <v>0</v>
      </c>
      <c r="P2637" s="135" t="str">
        <f t="shared" si="144"/>
        <v/>
      </c>
    </row>
    <row r="2638" spans="1:16" x14ac:dyDescent="0.2">
      <c r="A2638" s="363"/>
      <c r="B2638" s="348"/>
      <c r="C2638" s="623"/>
      <c r="D2638" s="350"/>
      <c r="E2638" s="350"/>
      <c r="F2638" s="351"/>
      <c r="G2638" s="350"/>
      <c r="H2638" s="350"/>
      <c r="I2638" s="352"/>
      <c r="J2638" s="353"/>
      <c r="K2638" s="354"/>
      <c r="L2638" s="353"/>
      <c r="M2638" s="379"/>
      <c r="N2638" s="70">
        <f t="shared" si="142"/>
        <v>0</v>
      </c>
      <c r="O2638" s="70">
        <f t="shared" si="143"/>
        <v>0</v>
      </c>
      <c r="P2638" s="135" t="str">
        <f t="shared" si="144"/>
        <v/>
      </c>
    </row>
    <row r="2639" spans="1:16" x14ac:dyDescent="0.2">
      <c r="A2639" s="363"/>
      <c r="B2639" s="348"/>
      <c r="C2639" s="623"/>
      <c r="D2639" s="350"/>
      <c r="E2639" s="350"/>
      <c r="F2639" s="351"/>
      <c r="G2639" s="350"/>
      <c r="H2639" s="350"/>
      <c r="I2639" s="352"/>
      <c r="J2639" s="353"/>
      <c r="K2639" s="354"/>
      <c r="L2639" s="353"/>
      <c r="M2639" s="379"/>
      <c r="N2639" s="70">
        <f t="shared" si="142"/>
        <v>0</v>
      </c>
      <c r="O2639" s="70">
        <f t="shared" si="143"/>
        <v>0</v>
      </c>
      <c r="P2639" s="135" t="str">
        <f t="shared" si="144"/>
        <v/>
      </c>
    </row>
    <row r="2640" spans="1:16" x14ac:dyDescent="0.2">
      <c r="A2640" s="363"/>
      <c r="B2640" s="348"/>
      <c r="C2640" s="623"/>
      <c r="D2640" s="350"/>
      <c r="E2640" s="350"/>
      <c r="F2640" s="351"/>
      <c r="G2640" s="350"/>
      <c r="H2640" s="350"/>
      <c r="I2640" s="352"/>
      <c r="J2640" s="353"/>
      <c r="K2640" s="354"/>
      <c r="L2640" s="353"/>
      <c r="M2640" s="379"/>
      <c r="N2640" s="70">
        <f t="shared" si="142"/>
        <v>0</v>
      </c>
      <c r="O2640" s="70">
        <f t="shared" si="143"/>
        <v>0</v>
      </c>
      <c r="P2640" s="135" t="str">
        <f t="shared" si="144"/>
        <v/>
      </c>
    </row>
    <row r="2641" spans="1:16" x14ac:dyDescent="0.2">
      <c r="A2641" s="363"/>
      <c r="B2641" s="348"/>
      <c r="C2641" s="623"/>
      <c r="D2641" s="350"/>
      <c r="E2641" s="350"/>
      <c r="F2641" s="351"/>
      <c r="G2641" s="350"/>
      <c r="H2641" s="350"/>
      <c r="I2641" s="352"/>
      <c r="J2641" s="353"/>
      <c r="K2641" s="354"/>
      <c r="L2641" s="353"/>
      <c r="M2641" s="379"/>
      <c r="N2641" s="70">
        <f t="shared" si="142"/>
        <v>0</v>
      </c>
      <c r="O2641" s="70">
        <f t="shared" si="143"/>
        <v>0</v>
      </c>
      <c r="P2641" s="135" t="str">
        <f t="shared" si="144"/>
        <v/>
      </c>
    </row>
    <row r="2642" spans="1:16" x14ac:dyDescent="0.2">
      <c r="A2642" s="363"/>
      <c r="B2642" s="348"/>
      <c r="C2642" s="623"/>
      <c r="D2642" s="350"/>
      <c r="E2642" s="350"/>
      <c r="F2642" s="351"/>
      <c r="G2642" s="350"/>
      <c r="H2642" s="350"/>
      <c r="I2642" s="352"/>
      <c r="J2642" s="353"/>
      <c r="K2642" s="354"/>
      <c r="L2642" s="353"/>
      <c r="M2642" s="379"/>
      <c r="N2642" s="70">
        <f t="shared" si="142"/>
        <v>0</v>
      </c>
      <c r="O2642" s="70">
        <f t="shared" si="143"/>
        <v>0</v>
      </c>
      <c r="P2642" s="135" t="str">
        <f t="shared" si="144"/>
        <v/>
      </c>
    </row>
    <row r="2643" spans="1:16" x14ac:dyDescent="0.2">
      <c r="A2643" s="363"/>
      <c r="B2643" s="348"/>
      <c r="C2643" s="623"/>
      <c r="D2643" s="350"/>
      <c r="E2643" s="350"/>
      <c r="F2643" s="351"/>
      <c r="G2643" s="350"/>
      <c r="H2643" s="350"/>
      <c r="I2643" s="352"/>
      <c r="J2643" s="353"/>
      <c r="K2643" s="354"/>
      <c r="L2643" s="353"/>
      <c r="M2643" s="379"/>
      <c r="N2643" s="70">
        <f t="shared" si="142"/>
        <v>0</v>
      </c>
      <c r="O2643" s="70">
        <f t="shared" si="143"/>
        <v>0</v>
      </c>
      <c r="P2643" s="135" t="str">
        <f t="shared" si="144"/>
        <v/>
      </c>
    </row>
    <row r="2644" spans="1:16" x14ac:dyDescent="0.2">
      <c r="A2644" s="363"/>
      <c r="B2644" s="348"/>
      <c r="C2644" s="623"/>
      <c r="D2644" s="350"/>
      <c r="E2644" s="350"/>
      <c r="F2644" s="351"/>
      <c r="G2644" s="350"/>
      <c r="H2644" s="350"/>
      <c r="I2644" s="352"/>
      <c r="J2644" s="353"/>
      <c r="K2644" s="354"/>
      <c r="L2644" s="353"/>
      <c r="M2644" s="379"/>
      <c r="N2644" s="70">
        <f t="shared" si="142"/>
        <v>0</v>
      </c>
      <c r="O2644" s="70">
        <f t="shared" si="143"/>
        <v>0</v>
      </c>
      <c r="P2644" s="135" t="str">
        <f t="shared" si="144"/>
        <v/>
      </c>
    </row>
    <row r="2645" spans="1:16" x14ac:dyDescent="0.2">
      <c r="A2645" s="363"/>
      <c r="B2645" s="348"/>
      <c r="C2645" s="623"/>
      <c r="D2645" s="350"/>
      <c r="E2645" s="350"/>
      <c r="F2645" s="351"/>
      <c r="G2645" s="350"/>
      <c r="H2645" s="350"/>
      <c r="I2645" s="352"/>
      <c r="J2645" s="353"/>
      <c r="K2645" s="354"/>
      <c r="L2645" s="353"/>
      <c r="M2645" s="379"/>
      <c r="N2645" s="70">
        <f t="shared" si="142"/>
        <v>0</v>
      </c>
      <c r="O2645" s="70">
        <f t="shared" si="143"/>
        <v>0</v>
      </c>
      <c r="P2645" s="135" t="str">
        <f t="shared" si="144"/>
        <v/>
      </c>
    </row>
    <row r="2646" spans="1:16" x14ac:dyDescent="0.2">
      <c r="A2646" s="363"/>
      <c r="B2646" s="348"/>
      <c r="C2646" s="623"/>
      <c r="D2646" s="350"/>
      <c r="E2646" s="350"/>
      <c r="F2646" s="351"/>
      <c r="G2646" s="350"/>
      <c r="H2646" s="350"/>
      <c r="I2646" s="352"/>
      <c r="J2646" s="353"/>
      <c r="K2646" s="354"/>
      <c r="L2646" s="353"/>
      <c r="M2646" s="379"/>
      <c r="N2646" s="70">
        <f t="shared" si="142"/>
        <v>0</v>
      </c>
      <c r="O2646" s="70">
        <f t="shared" si="143"/>
        <v>0</v>
      </c>
      <c r="P2646" s="135" t="str">
        <f t="shared" si="144"/>
        <v/>
      </c>
    </row>
    <row r="2647" spans="1:16" x14ac:dyDescent="0.2">
      <c r="A2647" s="363"/>
      <c r="B2647" s="348"/>
      <c r="C2647" s="623"/>
      <c r="D2647" s="350"/>
      <c r="E2647" s="350"/>
      <c r="F2647" s="351"/>
      <c r="G2647" s="350"/>
      <c r="H2647" s="350"/>
      <c r="I2647" s="352"/>
      <c r="J2647" s="353"/>
      <c r="K2647" s="354"/>
      <c r="L2647" s="353"/>
      <c r="M2647" s="379"/>
      <c r="N2647" s="70">
        <f t="shared" si="142"/>
        <v>0</v>
      </c>
      <c r="O2647" s="70">
        <f t="shared" si="143"/>
        <v>0</v>
      </c>
      <c r="P2647" s="135" t="str">
        <f t="shared" si="144"/>
        <v/>
      </c>
    </row>
    <row r="2648" spans="1:16" x14ac:dyDescent="0.2">
      <c r="A2648" s="363"/>
      <c r="B2648" s="348"/>
      <c r="C2648" s="623"/>
      <c r="D2648" s="350"/>
      <c r="E2648" s="350"/>
      <c r="F2648" s="351"/>
      <c r="G2648" s="350"/>
      <c r="H2648" s="350"/>
      <c r="I2648" s="352"/>
      <c r="J2648" s="353"/>
      <c r="K2648" s="354"/>
      <c r="L2648" s="353"/>
      <c r="M2648" s="379"/>
      <c r="N2648" s="70">
        <f t="shared" si="142"/>
        <v>0</v>
      </c>
      <c r="O2648" s="70">
        <f t="shared" si="143"/>
        <v>0</v>
      </c>
      <c r="P2648" s="135" t="str">
        <f t="shared" si="144"/>
        <v/>
      </c>
    </row>
    <row r="2649" spans="1:16" x14ac:dyDescent="0.2">
      <c r="A2649" s="363"/>
      <c r="B2649" s="348"/>
      <c r="C2649" s="623"/>
      <c r="D2649" s="350"/>
      <c r="E2649" s="350"/>
      <c r="F2649" s="351"/>
      <c r="G2649" s="350"/>
      <c r="H2649" s="350"/>
      <c r="I2649" s="352"/>
      <c r="J2649" s="353"/>
      <c r="K2649" s="354"/>
      <c r="L2649" s="353"/>
      <c r="M2649" s="379"/>
      <c r="N2649" s="70">
        <f t="shared" si="142"/>
        <v>0</v>
      </c>
      <c r="O2649" s="70">
        <f t="shared" si="143"/>
        <v>0</v>
      </c>
      <c r="P2649" s="135" t="str">
        <f t="shared" si="144"/>
        <v/>
      </c>
    </row>
    <row r="2650" spans="1:16" x14ac:dyDescent="0.2">
      <c r="A2650" s="363"/>
      <c r="B2650" s="348"/>
      <c r="C2650" s="623"/>
      <c r="D2650" s="350"/>
      <c r="E2650" s="350"/>
      <c r="F2650" s="351"/>
      <c r="G2650" s="350"/>
      <c r="H2650" s="350"/>
      <c r="I2650" s="352"/>
      <c r="J2650" s="353"/>
      <c r="K2650" s="354"/>
      <c r="L2650" s="353"/>
      <c r="M2650" s="379"/>
      <c r="N2650" s="70">
        <f t="shared" si="142"/>
        <v>0</v>
      </c>
      <c r="O2650" s="70">
        <f t="shared" si="143"/>
        <v>0</v>
      </c>
      <c r="P2650" s="135" t="str">
        <f t="shared" si="144"/>
        <v/>
      </c>
    </row>
    <row r="2651" spans="1:16" x14ac:dyDescent="0.2">
      <c r="A2651" s="363"/>
      <c r="B2651" s="348"/>
      <c r="C2651" s="623"/>
      <c r="D2651" s="350"/>
      <c r="E2651" s="350"/>
      <c r="F2651" s="351"/>
      <c r="G2651" s="350"/>
      <c r="H2651" s="350"/>
      <c r="I2651" s="352"/>
      <c r="J2651" s="353"/>
      <c r="K2651" s="354"/>
      <c r="L2651" s="353"/>
      <c r="M2651" s="379"/>
      <c r="N2651" s="70">
        <f t="shared" si="142"/>
        <v>0</v>
      </c>
      <c r="O2651" s="70">
        <f t="shared" si="143"/>
        <v>0</v>
      </c>
      <c r="P2651" s="135" t="str">
        <f t="shared" si="144"/>
        <v/>
      </c>
    </row>
    <row r="2652" spans="1:16" x14ac:dyDescent="0.2">
      <c r="A2652" s="363"/>
      <c r="B2652" s="348"/>
      <c r="C2652" s="623"/>
      <c r="D2652" s="350"/>
      <c r="E2652" s="350"/>
      <c r="F2652" s="351"/>
      <c r="G2652" s="350"/>
      <c r="H2652" s="350"/>
      <c r="I2652" s="352"/>
      <c r="J2652" s="353"/>
      <c r="K2652" s="354"/>
      <c r="L2652" s="353"/>
      <c r="M2652" s="379"/>
      <c r="N2652" s="70">
        <f t="shared" si="142"/>
        <v>0</v>
      </c>
      <c r="O2652" s="70">
        <f t="shared" si="143"/>
        <v>0</v>
      </c>
      <c r="P2652" s="135" t="str">
        <f t="shared" si="144"/>
        <v/>
      </c>
    </row>
    <row r="2653" spans="1:16" x14ac:dyDescent="0.2">
      <c r="A2653" s="363"/>
      <c r="B2653" s="348"/>
      <c r="C2653" s="623"/>
      <c r="D2653" s="350"/>
      <c r="E2653" s="350"/>
      <c r="F2653" s="351"/>
      <c r="G2653" s="350"/>
      <c r="H2653" s="350"/>
      <c r="I2653" s="352"/>
      <c r="J2653" s="353"/>
      <c r="K2653" s="354"/>
      <c r="L2653" s="353"/>
      <c r="M2653" s="379"/>
      <c r="N2653" s="70">
        <f t="shared" si="142"/>
        <v>0</v>
      </c>
      <c r="O2653" s="70">
        <f t="shared" si="143"/>
        <v>0</v>
      </c>
      <c r="P2653" s="135" t="str">
        <f t="shared" si="144"/>
        <v/>
      </c>
    </row>
    <row r="2654" spans="1:16" x14ac:dyDescent="0.2">
      <c r="A2654" s="363"/>
      <c r="B2654" s="348"/>
      <c r="C2654" s="623"/>
      <c r="D2654" s="350"/>
      <c r="E2654" s="350"/>
      <c r="F2654" s="351"/>
      <c r="G2654" s="350"/>
      <c r="H2654" s="350"/>
      <c r="I2654" s="352"/>
      <c r="J2654" s="353"/>
      <c r="K2654" s="354"/>
      <c r="L2654" s="353"/>
      <c r="M2654" s="379"/>
      <c r="N2654" s="70">
        <f t="shared" si="142"/>
        <v>0</v>
      </c>
      <c r="O2654" s="70">
        <f t="shared" si="143"/>
        <v>0</v>
      </c>
      <c r="P2654" s="135" t="str">
        <f t="shared" si="144"/>
        <v/>
      </c>
    </row>
    <row r="2655" spans="1:16" x14ac:dyDescent="0.2">
      <c r="A2655" s="363"/>
      <c r="B2655" s="348"/>
      <c r="C2655" s="623"/>
      <c r="D2655" s="350"/>
      <c r="E2655" s="350"/>
      <c r="F2655" s="351"/>
      <c r="G2655" s="350"/>
      <c r="H2655" s="350"/>
      <c r="I2655" s="352"/>
      <c r="J2655" s="353"/>
      <c r="K2655" s="354"/>
      <c r="L2655" s="353"/>
      <c r="M2655" s="379"/>
      <c r="N2655" s="70">
        <f t="shared" si="142"/>
        <v>0</v>
      </c>
      <c r="O2655" s="70">
        <f t="shared" si="143"/>
        <v>0</v>
      </c>
      <c r="P2655" s="135" t="str">
        <f t="shared" si="144"/>
        <v/>
      </c>
    </row>
    <row r="2656" spans="1:16" x14ac:dyDescent="0.2">
      <c r="A2656" s="363"/>
      <c r="B2656" s="348"/>
      <c r="C2656" s="623"/>
      <c r="D2656" s="350"/>
      <c r="E2656" s="350"/>
      <c r="F2656" s="351"/>
      <c r="G2656" s="350"/>
      <c r="H2656" s="350"/>
      <c r="I2656" s="352"/>
      <c r="J2656" s="353"/>
      <c r="K2656" s="354"/>
      <c r="L2656" s="353"/>
      <c r="M2656" s="379"/>
      <c r="N2656" s="70">
        <f t="shared" si="142"/>
        <v>0</v>
      </c>
      <c r="O2656" s="70">
        <f t="shared" si="143"/>
        <v>0</v>
      </c>
      <c r="P2656" s="135" t="str">
        <f t="shared" si="144"/>
        <v/>
      </c>
    </row>
    <row r="2657" spans="1:16" x14ac:dyDescent="0.2">
      <c r="A2657" s="363"/>
      <c r="B2657" s="348"/>
      <c r="C2657" s="623"/>
      <c r="D2657" s="350"/>
      <c r="E2657" s="350"/>
      <c r="F2657" s="351"/>
      <c r="G2657" s="350"/>
      <c r="H2657" s="350"/>
      <c r="I2657" s="352"/>
      <c r="J2657" s="353"/>
      <c r="K2657" s="354"/>
      <c r="L2657" s="353"/>
      <c r="M2657" s="379"/>
      <c r="N2657" s="70">
        <f t="shared" si="142"/>
        <v>0</v>
      </c>
      <c r="O2657" s="70">
        <f t="shared" si="143"/>
        <v>0</v>
      </c>
      <c r="P2657" s="135" t="str">
        <f t="shared" si="144"/>
        <v/>
      </c>
    </row>
    <row r="2658" spans="1:16" x14ac:dyDescent="0.2">
      <c r="A2658" s="363"/>
      <c r="B2658" s="348"/>
      <c r="C2658" s="623"/>
      <c r="D2658" s="350"/>
      <c r="E2658" s="350"/>
      <c r="F2658" s="351"/>
      <c r="G2658" s="350"/>
      <c r="H2658" s="350"/>
      <c r="I2658" s="352"/>
      <c r="J2658" s="353"/>
      <c r="K2658" s="354"/>
      <c r="L2658" s="353"/>
      <c r="M2658" s="379"/>
      <c r="N2658" s="70">
        <f t="shared" si="142"/>
        <v>0</v>
      </c>
      <c r="O2658" s="70">
        <f t="shared" si="143"/>
        <v>0</v>
      </c>
      <c r="P2658" s="135" t="str">
        <f t="shared" si="144"/>
        <v/>
      </c>
    </row>
    <row r="2659" spans="1:16" x14ac:dyDescent="0.2">
      <c r="A2659" s="363"/>
      <c r="B2659" s="348"/>
      <c r="C2659" s="623"/>
      <c r="D2659" s="350"/>
      <c r="E2659" s="350"/>
      <c r="F2659" s="351"/>
      <c r="G2659" s="350"/>
      <c r="H2659" s="350"/>
      <c r="I2659" s="352"/>
      <c r="J2659" s="353"/>
      <c r="K2659" s="354"/>
      <c r="L2659" s="353"/>
      <c r="M2659" s="379"/>
      <c r="N2659" s="70">
        <f t="shared" si="142"/>
        <v>0</v>
      </c>
      <c r="O2659" s="70">
        <f t="shared" si="143"/>
        <v>0</v>
      </c>
      <c r="P2659" s="135" t="str">
        <f t="shared" si="144"/>
        <v/>
      </c>
    </row>
    <row r="2660" spans="1:16" x14ac:dyDescent="0.2">
      <c r="A2660" s="363"/>
      <c r="B2660" s="348"/>
      <c r="C2660" s="623"/>
      <c r="D2660" s="350"/>
      <c r="E2660" s="350"/>
      <c r="F2660" s="351"/>
      <c r="G2660" s="350"/>
      <c r="H2660" s="350"/>
      <c r="I2660" s="352"/>
      <c r="J2660" s="353"/>
      <c r="K2660" s="354"/>
      <c r="L2660" s="353"/>
      <c r="M2660" s="379"/>
      <c r="N2660" s="70">
        <f t="shared" si="142"/>
        <v>0</v>
      </c>
      <c r="O2660" s="70">
        <f t="shared" si="143"/>
        <v>0</v>
      </c>
      <c r="P2660" s="135" t="str">
        <f t="shared" si="144"/>
        <v/>
      </c>
    </row>
    <row r="2661" spans="1:16" x14ac:dyDescent="0.2">
      <c r="A2661" s="363"/>
      <c r="B2661" s="348"/>
      <c r="C2661" s="623"/>
      <c r="D2661" s="350"/>
      <c r="E2661" s="352"/>
      <c r="F2661" s="351"/>
      <c r="G2661" s="350"/>
      <c r="H2661" s="350"/>
      <c r="I2661" s="352"/>
      <c r="J2661" s="353"/>
      <c r="K2661" s="354"/>
      <c r="L2661" s="353"/>
      <c r="M2661" s="379"/>
      <c r="N2661" s="70">
        <f t="shared" si="142"/>
        <v>0</v>
      </c>
      <c r="O2661" s="70">
        <f t="shared" si="143"/>
        <v>0</v>
      </c>
      <c r="P2661" s="135" t="str">
        <f t="shared" si="144"/>
        <v/>
      </c>
    </row>
    <row r="2662" spans="1:16" x14ac:dyDescent="0.2">
      <c r="A2662" s="363"/>
      <c r="B2662" s="348"/>
      <c r="C2662" s="623"/>
      <c r="D2662" s="350"/>
      <c r="E2662" s="350"/>
      <c r="F2662" s="351"/>
      <c r="G2662" s="350"/>
      <c r="H2662" s="350"/>
      <c r="I2662" s="352"/>
      <c r="J2662" s="353"/>
      <c r="K2662" s="354"/>
      <c r="L2662" s="353"/>
      <c r="M2662" s="379"/>
      <c r="N2662" s="70">
        <f t="shared" si="142"/>
        <v>0</v>
      </c>
      <c r="O2662" s="70">
        <f t="shared" si="143"/>
        <v>0</v>
      </c>
      <c r="P2662" s="135" t="str">
        <f t="shared" si="144"/>
        <v/>
      </c>
    </row>
    <row r="2663" spans="1:16" x14ac:dyDescent="0.2">
      <c r="A2663" s="363"/>
      <c r="B2663" s="348"/>
      <c r="C2663" s="623"/>
      <c r="D2663" s="350"/>
      <c r="E2663" s="350"/>
      <c r="F2663" s="351"/>
      <c r="G2663" s="350"/>
      <c r="H2663" s="350"/>
      <c r="I2663" s="352"/>
      <c r="J2663" s="353"/>
      <c r="K2663" s="354"/>
      <c r="L2663" s="353"/>
      <c r="M2663" s="379"/>
      <c r="N2663" s="70">
        <f t="shared" si="142"/>
        <v>0</v>
      </c>
      <c r="O2663" s="70">
        <f t="shared" si="143"/>
        <v>0</v>
      </c>
      <c r="P2663" s="135" t="str">
        <f t="shared" si="144"/>
        <v/>
      </c>
    </row>
    <row r="2664" spans="1:16" x14ac:dyDescent="0.2">
      <c r="A2664" s="363"/>
      <c r="B2664" s="348"/>
      <c r="C2664" s="623"/>
      <c r="D2664" s="350"/>
      <c r="E2664" s="350"/>
      <c r="F2664" s="351"/>
      <c r="G2664" s="350"/>
      <c r="H2664" s="350"/>
      <c r="I2664" s="352"/>
      <c r="J2664" s="353"/>
      <c r="K2664" s="354"/>
      <c r="L2664" s="353"/>
      <c r="M2664" s="379"/>
      <c r="N2664" s="70">
        <f t="shared" si="142"/>
        <v>0</v>
      </c>
      <c r="O2664" s="70">
        <f t="shared" si="143"/>
        <v>0</v>
      </c>
      <c r="P2664" s="135" t="str">
        <f t="shared" si="144"/>
        <v/>
      </c>
    </row>
    <row r="2665" spans="1:16" x14ac:dyDescent="0.2">
      <c r="A2665" s="363"/>
      <c r="B2665" s="348"/>
      <c r="C2665" s="623"/>
      <c r="D2665" s="350"/>
      <c r="E2665" s="350"/>
      <c r="F2665" s="351"/>
      <c r="G2665" s="350"/>
      <c r="H2665" s="350"/>
      <c r="I2665" s="352"/>
      <c r="J2665" s="353"/>
      <c r="K2665" s="354"/>
      <c r="L2665" s="353"/>
      <c r="M2665" s="379"/>
      <c r="N2665" s="70">
        <f t="shared" si="142"/>
        <v>0</v>
      </c>
      <c r="O2665" s="70">
        <f t="shared" si="143"/>
        <v>0</v>
      </c>
      <c r="P2665" s="135" t="str">
        <f t="shared" si="144"/>
        <v/>
      </c>
    </row>
    <row r="2666" spans="1:16" x14ac:dyDescent="0.2">
      <c r="A2666" s="363"/>
      <c r="B2666" s="348"/>
      <c r="C2666" s="623"/>
      <c r="D2666" s="350"/>
      <c r="E2666" s="350"/>
      <c r="F2666" s="351"/>
      <c r="G2666" s="350"/>
      <c r="H2666" s="350"/>
      <c r="I2666" s="352"/>
      <c r="J2666" s="353"/>
      <c r="K2666" s="354"/>
      <c r="L2666" s="353"/>
      <c r="M2666" s="379"/>
      <c r="N2666" s="70">
        <f t="shared" si="142"/>
        <v>0</v>
      </c>
      <c r="O2666" s="70">
        <f t="shared" si="143"/>
        <v>0</v>
      </c>
      <c r="P2666" s="135" t="str">
        <f t="shared" si="144"/>
        <v/>
      </c>
    </row>
    <row r="2667" spans="1:16" x14ac:dyDescent="0.2">
      <c r="A2667" s="363"/>
      <c r="B2667" s="348"/>
      <c r="C2667" s="623"/>
      <c r="D2667" s="350"/>
      <c r="E2667" s="350"/>
      <c r="F2667" s="351"/>
      <c r="G2667" s="350"/>
      <c r="H2667" s="350"/>
      <c r="I2667" s="352"/>
      <c r="J2667" s="353"/>
      <c r="K2667" s="354"/>
      <c r="L2667" s="353"/>
      <c r="M2667" s="379"/>
      <c r="N2667" s="70">
        <f t="shared" si="142"/>
        <v>0</v>
      </c>
      <c r="O2667" s="70">
        <f t="shared" si="143"/>
        <v>0</v>
      </c>
      <c r="P2667" s="135" t="str">
        <f t="shared" si="144"/>
        <v/>
      </c>
    </row>
    <row r="2668" spans="1:16" x14ac:dyDescent="0.2">
      <c r="A2668" s="363"/>
      <c r="B2668" s="348"/>
      <c r="C2668" s="623"/>
      <c r="D2668" s="350"/>
      <c r="E2668" s="350"/>
      <c r="F2668" s="351"/>
      <c r="G2668" s="350"/>
      <c r="H2668" s="350"/>
      <c r="I2668" s="352"/>
      <c r="J2668" s="353"/>
      <c r="K2668" s="354"/>
      <c r="L2668" s="353"/>
      <c r="M2668" s="379"/>
      <c r="N2668" s="70">
        <f t="shared" si="142"/>
        <v>0</v>
      </c>
      <c r="O2668" s="70">
        <f t="shared" si="143"/>
        <v>0</v>
      </c>
      <c r="P2668" s="135" t="str">
        <f t="shared" si="144"/>
        <v/>
      </c>
    </row>
    <row r="2669" spans="1:16" x14ac:dyDescent="0.2">
      <c r="A2669" s="363"/>
      <c r="B2669" s="348"/>
      <c r="C2669" s="623"/>
      <c r="D2669" s="350"/>
      <c r="E2669" s="350"/>
      <c r="F2669" s="351"/>
      <c r="G2669" s="350"/>
      <c r="H2669" s="350"/>
      <c r="I2669" s="352"/>
      <c r="J2669" s="353"/>
      <c r="K2669" s="354"/>
      <c r="L2669" s="353"/>
      <c r="M2669" s="379"/>
      <c r="N2669" s="70">
        <f t="shared" si="142"/>
        <v>0</v>
      </c>
      <c r="O2669" s="70">
        <f t="shared" si="143"/>
        <v>0</v>
      </c>
      <c r="P2669" s="135" t="str">
        <f t="shared" si="144"/>
        <v/>
      </c>
    </row>
    <row r="2670" spans="1:16" x14ac:dyDescent="0.2">
      <c r="A2670" s="363"/>
      <c r="B2670" s="348"/>
      <c r="C2670" s="623"/>
      <c r="D2670" s="350"/>
      <c r="E2670" s="350"/>
      <c r="F2670" s="351"/>
      <c r="G2670" s="350"/>
      <c r="H2670" s="350"/>
      <c r="I2670" s="352"/>
      <c r="J2670" s="353"/>
      <c r="K2670" s="354"/>
      <c r="L2670" s="353"/>
      <c r="M2670" s="379"/>
      <c r="N2670" s="70">
        <f t="shared" si="142"/>
        <v>0</v>
      </c>
      <c r="O2670" s="70">
        <f t="shared" si="143"/>
        <v>0</v>
      </c>
      <c r="P2670" s="135" t="str">
        <f t="shared" si="144"/>
        <v/>
      </c>
    </row>
    <row r="2671" spans="1:16" x14ac:dyDescent="0.2">
      <c r="A2671" s="363"/>
      <c r="B2671" s="348"/>
      <c r="C2671" s="623"/>
      <c r="D2671" s="350"/>
      <c r="E2671" s="350"/>
      <c r="F2671" s="351"/>
      <c r="G2671" s="350"/>
      <c r="H2671" s="350"/>
      <c r="I2671" s="352"/>
      <c r="J2671" s="353"/>
      <c r="K2671" s="354"/>
      <c r="L2671" s="353"/>
      <c r="M2671" s="379"/>
      <c r="N2671" s="70">
        <f t="shared" si="142"/>
        <v>0</v>
      </c>
      <c r="O2671" s="70">
        <f t="shared" si="143"/>
        <v>0</v>
      </c>
      <c r="P2671" s="135" t="str">
        <f t="shared" si="144"/>
        <v/>
      </c>
    </row>
    <row r="2672" spans="1:16" x14ac:dyDescent="0.2">
      <c r="A2672" s="363"/>
      <c r="B2672" s="348"/>
      <c r="C2672" s="623"/>
      <c r="D2672" s="350"/>
      <c r="E2672" s="350"/>
      <c r="F2672" s="351"/>
      <c r="G2672" s="350"/>
      <c r="H2672" s="350"/>
      <c r="I2672" s="352"/>
      <c r="J2672" s="353"/>
      <c r="K2672" s="354"/>
      <c r="L2672" s="353"/>
      <c r="M2672" s="379"/>
      <c r="N2672" s="70">
        <f t="shared" si="142"/>
        <v>0</v>
      </c>
      <c r="O2672" s="70">
        <f t="shared" si="143"/>
        <v>0</v>
      </c>
      <c r="P2672" s="135" t="str">
        <f t="shared" si="144"/>
        <v/>
      </c>
    </row>
    <row r="2673" spans="1:16" x14ac:dyDescent="0.2">
      <c r="A2673" s="363"/>
      <c r="B2673" s="348"/>
      <c r="C2673" s="623"/>
      <c r="D2673" s="350"/>
      <c r="E2673" s="350"/>
      <c r="F2673" s="351"/>
      <c r="G2673" s="350"/>
      <c r="H2673" s="350"/>
      <c r="I2673" s="352"/>
      <c r="J2673" s="353"/>
      <c r="K2673" s="354"/>
      <c r="L2673" s="353"/>
      <c r="M2673" s="379"/>
      <c r="N2673" s="70">
        <f t="shared" si="142"/>
        <v>0</v>
      </c>
      <c r="O2673" s="70">
        <f t="shared" si="143"/>
        <v>0</v>
      </c>
      <c r="P2673" s="135" t="str">
        <f t="shared" si="144"/>
        <v/>
      </c>
    </row>
    <row r="2674" spans="1:16" x14ac:dyDescent="0.2">
      <c r="A2674" s="363"/>
      <c r="B2674" s="348"/>
      <c r="C2674" s="623"/>
      <c r="D2674" s="350"/>
      <c r="E2674" s="350"/>
      <c r="F2674" s="351"/>
      <c r="G2674" s="350"/>
      <c r="H2674" s="350"/>
      <c r="I2674" s="352"/>
      <c r="J2674" s="353"/>
      <c r="K2674" s="354"/>
      <c r="L2674" s="353"/>
      <c r="M2674" s="379"/>
      <c r="N2674" s="70">
        <f t="shared" si="142"/>
        <v>0</v>
      </c>
      <c r="O2674" s="70">
        <f t="shared" si="143"/>
        <v>0</v>
      </c>
      <c r="P2674" s="135" t="str">
        <f t="shared" si="144"/>
        <v/>
      </c>
    </row>
    <row r="2675" spans="1:16" x14ac:dyDescent="0.2">
      <c r="A2675" s="363"/>
      <c r="B2675" s="348"/>
      <c r="C2675" s="623"/>
      <c r="D2675" s="350"/>
      <c r="E2675" s="350"/>
      <c r="F2675" s="351"/>
      <c r="G2675" s="350"/>
      <c r="H2675" s="350"/>
      <c r="I2675" s="352"/>
      <c r="J2675" s="353"/>
      <c r="K2675" s="354"/>
      <c r="L2675" s="353"/>
      <c r="M2675" s="379"/>
      <c r="N2675" s="70">
        <f t="shared" si="142"/>
        <v>0</v>
      </c>
      <c r="O2675" s="70">
        <f t="shared" si="143"/>
        <v>0</v>
      </c>
      <c r="P2675" s="135" t="str">
        <f t="shared" si="144"/>
        <v/>
      </c>
    </row>
    <row r="2676" spans="1:16" x14ac:dyDescent="0.2">
      <c r="A2676" s="363"/>
      <c r="B2676" s="348"/>
      <c r="C2676" s="623"/>
      <c r="D2676" s="350"/>
      <c r="E2676" s="350"/>
      <c r="F2676" s="351"/>
      <c r="G2676" s="350"/>
      <c r="H2676" s="350"/>
      <c r="I2676" s="352"/>
      <c r="J2676" s="353"/>
      <c r="K2676" s="354"/>
      <c r="L2676" s="353"/>
      <c r="M2676" s="379"/>
      <c r="N2676" s="70">
        <f t="shared" si="142"/>
        <v>0</v>
      </c>
      <c r="O2676" s="70">
        <f t="shared" si="143"/>
        <v>0</v>
      </c>
      <c r="P2676" s="135" t="str">
        <f t="shared" si="144"/>
        <v/>
      </c>
    </row>
    <row r="2677" spans="1:16" x14ac:dyDescent="0.2">
      <c r="A2677" s="363"/>
      <c r="B2677" s="348"/>
      <c r="C2677" s="623"/>
      <c r="D2677" s="350"/>
      <c r="E2677" s="350"/>
      <c r="F2677" s="351"/>
      <c r="G2677" s="350"/>
      <c r="H2677" s="350"/>
      <c r="I2677" s="352"/>
      <c r="J2677" s="353"/>
      <c r="K2677" s="354"/>
      <c r="L2677" s="353"/>
      <c r="M2677" s="379"/>
      <c r="N2677" s="70">
        <f t="shared" si="142"/>
        <v>0</v>
      </c>
      <c r="O2677" s="70">
        <f t="shared" si="143"/>
        <v>0</v>
      </c>
      <c r="P2677" s="135" t="str">
        <f t="shared" si="144"/>
        <v/>
      </c>
    </row>
    <row r="2678" spans="1:16" x14ac:dyDescent="0.2">
      <c r="A2678" s="363"/>
      <c r="B2678" s="348"/>
      <c r="C2678" s="623"/>
      <c r="D2678" s="350"/>
      <c r="E2678" s="350"/>
      <c r="F2678" s="351"/>
      <c r="G2678" s="350"/>
      <c r="H2678" s="350"/>
      <c r="I2678" s="352"/>
      <c r="J2678" s="353"/>
      <c r="K2678" s="354"/>
      <c r="L2678" s="353"/>
      <c r="M2678" s="379"/>
      <c r="N2678" s="70">
        <f t="shared" si="142"/>
        <v>0</v>
      </c>
      <c r="O2678" s="70">
        <f t="shared" si="143"/>
        <v>0</v>
      </c>
      <c r="P2678" s="135" t="str">
        <f t="shared" si="144"/>
        <v/>
      </c>
    </row>
    <row r="2679" spans="1:16" x14ac:dyDescent="0.2">
      <c r="A2679" s="363"/>
      <c r="B2679" s="348"/>
      <c r="C2679" s="623"/>
      <c r="D2679" s="350"/>
      <c r="E2679" s="350"/>
      <c r="F2679" s="351"/>
      <c r="G2679" s="350"/>
      <c r="H2679" s="350"/>
      <c r="I2679" s="352"/>
      <c r="J2679" s="353"/>
      <c r="K2679" s="354"/>
      <c r="L2679" s="353"/>
      <c r="M2679" s="379"/>
      <c r="N2679" s="70">
        <f t="shared" si="142"/>
        <v>0</v>
      </c>
      <c r="O2679" s="70">
        <f t="shared" si="143"/>
        <v>0</v>
      </c>
      <c r="P2679" s="135" t="str">
        <f t="shared" si="144"/>
        <v/>
      </c>
    </row>
    <row r="2680" spans="1:16" x14ac:dyDescent="0.2">
      <c r="A2680" s="363"/>
      <c r="B2680" s="348"/>
      <c r="C2680" s="623"/>
      <c r="D2680" s="350"/>
      <c r="E2680" s="350"/>
      <c r="F2680" s="351"/>
      <c r="G2680" s="350"/>
      <c r="H2680" s="350"/>
      <c r="I2680" s="352"/>
      <c r="J2680" s="353"/>
      <c r="K2680" s="354"/>
      <c r="L2680" s="353"/>
      <c r="M2680" s="379"/>
      <c r="N2680" s="70">
        <f t="shared" si="142"/>
        <v>0</v>
      </c>
      <c r="O2680" s="70">
        <f t="shared" si="143"/>
        <v>0</v>
      </c>
      <c r="P2680" s="135" t="str">
        <f t="shared" si="144"/>
        <v/>
      </c>
    </row>
    <row r="2681" spans="1:16" x14ac:dyDescent="0.2">
      <c r="A2681" s="363"/>
      <c r="B2681" s="348"/>
      <c r="C2681" s="623"/>
      <c r="D2681" s="350"/>
      <c r="E2681" s="350"/>
      <c r="F2681" s="351"/>
      <c r="G2681" s="350"/>
      <c r="H2681" s="350"/>
      <c r="I2681" s="352"/>
      <c r="J2681" s="353"/>
      <c r="K2681" s="354"/>
      <c r="L2681" s="353"/>
      <c r="M2681" s="379"/>
      <c r="N2681" s="70">
        <f t="shared" si="142"/>
        <v>0</v>
      </c>
      <c r="O2681" s="70">
        <f t="shared" si="143"/>
        <v>0</v>
      </c>
      <c r="P2681" s="135" t="str">
        <f t="shared" si="144"/>
        <v/>
      </c>
    </row>
    <row r="2682" spans="1:16" x14ac:dyDescent="0.2">
      <c r="A2682" s="363"/>
      <c r="B2682" s="348"/>
      <c r="C2682" s="623"/>
      <c r="D2682" s="350"/>
      <c r="E2682" s="350"/>
      <c r="F2682" s="351"/>
      <c r="G2682" s="350"/>
      <c r="H2682" s="350"/>
      <c r="I2682" s="352"/>
      <c r="J2682" s="353"/>
      <c r="K2682" s="354"/>
      <c r="L2682" s="353"/>
      <c r="M2682" s="379"/>
      <c r="N2682" s="70">
        <f t="shared" ref="N2682:N2745" si="145">IF(B2682=0,0,IF(YEAR(B2682)=$O$1,MONTH(B2682)-$N$1+1,(YEAR(B2682)-$O$1)*12-$N$1+1+MONTH(B2682)))</f>
        <v>0</v>
      </c>
      <c r="O2682" s="70">
        <f t="shared" ref="O2682:O2745" si="146">IF(C2682=0,0,IF(YEAR(C2682)=$O$1,MONTH(C2682)-$N$1+1,(YEAR(C2682)-$O$1)*12-$N$1+1+MONTH(C2682)))</f>
        <v>0</v>
      </c>
      <c r="P2682" s="135" t="str">
        <f t="shared" ref="P2682:P2745" si="147">SUBSTITUTE(D2682," ","_")</f>
        <v/>
      </c>
    </row>
    <row r="2683" spans="1:16" x14ac:dyDescent="0.2">
      <c r="A2683" s="363"/>
      <c r="B2683" s="348"/>
      <c r="C2683" s="623"/>
      <c r="D2683" s="350"/>
      <c r="E2683" s="350"/>
      <c r="F2683" s="351"/>
      <c r="G2683" s="350"/>
      <c r="H2683" s="350"/>
      <c r="I2683" s="352"/>
      <c r="J2683" s="353"/>
      <c r="K2683" s="354"/>
      <c r="L2683" s="353"/>
      <c r="M2683" s="379"/>
      <c r="N2683" s="70">
        <f t="shared" si="145"/>
        <v>0</v>
      </c>
      <c r="O2683" s="70">
        <f t="shared" si="146"/>
        <v>0</v>
      </c>
      <c r="P2683" s="135" t="str">
        <f t="shared" si="147"/>
        <v/>
      </c>
    </row>
    <row r="2684" spans="1:16" x14ac:dyDescent="0.2">
      <c r="A2684" s="363"/>
      <c r="B2684" s="348"/>
      <c r="C2684" s="623"/>
      <c r="D2684" s="350"/>
      <c r="E2684" s="350"/>
      <c r="F2684" s="351"/>
      <c r="G2684" s="350"/>
      <c r="H2684" s="350"/>
      <c r="I2684" s="352"/>
      <c r="J2684" s="353"/>
      <c r="K2684" s="354"/>
      <c r="L2684" s="353"/>
      <c r="M2684" s="379"/>
      <c r="N2684" s="70">
        <f t="shared" si="145"/>
        <v>0</v>
      </c>
      <c r="O2684" s="70">
        <f t="shared" si="146"/>
        <v>0</v>
      </c>
      <c r="P2684" s="135" t="str">
        <f t="shared" si="147"/>
        <v/>
      </c>
    </row>
    <row r="2685" spans="1:16" x14ac:dyDescent="0.2">
      <c r="A2685" s="363"/>
      <c r="B2685" s="348"/>
      <c r="C2685" s="623"/>
      <c r="D2685" s="350"/>
      <c r="E2685" s="350"/>
      <c r="F2685" s="351"/>
      <c r="G2685" s="350"/>
      <c r="H2685" s="350"/>
      <c r="I2685" s="352"/>
      <c r="J2685" s="353"/>
      <c r="K2685" s="354"/>
      <c r="L2685" s="353"/>
      <c r="M2685" s="379"/>
      <c r="N2685" s="70">
        <f t="shared" si="145"/>
        <v>0</v>
      </c>
      <c r="O2685" s="70">
        <f t="shared" si="146"/>
        <v>0</v>
      </c>
      <c r="P2685" s="135" t="str">
        <f t="shared" si="147"/>
        <v/>
      </c>
    </row>
    <row r="2686" spans="1:16" x14ac:dyDescent="0.2">
      <c r="A2686" s="363"/>
      <c r="B2686" s="348"/>
      <c r="C2686" s="623"/>
      <c r="D2686" s="350"/>
      <c r="E2686" s="350"/>
      <c r="F2686" s="351"/>
      <c r="G2686" s="350"/>
      <c r="H2686" s="350"/>
      <c r="I2686" s="352"/>
      <c r="J2686" s="353"/>
      <c r="K2686" s="354"/>
      <c r="L2686" s="353"/>
      <c r="M2686" s="379"/>
      <c r="N2686" s="70">
        <f t="shared" si="145"/>
        <v>0</v>
      </c>
      <c r="O2686" s="70">
        <f t="shared" si="146"/>
        <v>0</v>
      </c>
      <c r="P2686" s="135" t="str">
        <f t="shared" si="147"/>
        <v/>
      </c>
    </row>
    <row r="2687" spans="1:16" x14ac:dyDescent="0.2">
      <c r="A2687" s="363"/>
      <c r="B2687" s="348"/>
      <c r="C2687" s="623"/>
      <c r="D2687" s="350"/>
      <c r="E2687" s="350"/>
      <c r="F2687" s="351"/>
      <c r="G2687" s="350"/>
      <c r="H2687" s="350"/>
      <c r="I2687" s="352"/>
      <c r="J2687" s="353"/>
      <c r="K2687" s="354"/>
      <c r="L2687" s="353"/>
      <c r="M2687" s="379"/>
      <c r="N2687" s="70">
        <f t="shared" si="145"/>
        <v>0</v>
      </c>
      <c r="O2687" s="70">
        <f t="shared" si="146"/>
        <v>0</v>
      </c>
      <c r="P2687" s="135" t="str">
        <f t="shared" si="147"/>
        <v/>
      </c>
    </row>
    <row r="2688" spans="1:16" x14ac:dyDescent="0.2">
      <c r="A2688" s="363"/>
      <c r="B2688" s="348"/>
      <c r="C2688" s="623"/>
      <c r="D2688" s="350"/>
      <c r="E2688" s="350"/>
      <c r="F2688" s="351"/>
      <c r="G2688" s="350"/>
      <c r="H2688" s="350"/>
      <c r="I2688" s="352"/>
      <c r="J2688" s="353"/>
      <c r="K2688" s="354"/>
      <c r="L2688" s="353"/>
      <c r="M2688" s="379"/>
      <c r="N2688" s="70">
        <f t="shared" si="145"/>
        <v>0</v>
      </c>
      <c r="O2688" s="70">
        <f t="shared" si="146"/>
        <v>0</v>
      </c>
      <c r="P2688" s="135" t="str">
        <f t="shared" si="147"/>
        <v/>
      </c>
    </row>
    <row r="2689" spans="1:16" x14ac:dyDescent="0.2">
      <c r="A2689" s="363"/>
      <c r="B2689" s="348"/>
      <c r="C2689" s="623"/>
      <c r="D2689" s="350"/>
      <c r="E2689" s="350"/>
      <c r="F2689" s="351"/>
      <c r="G2689" s="350"/>
      <c r="H2689" s="350"/>
      <c r="I2689" s="352"/>
      <c r="J2689" s="353"/>
      <c r="K2689" s="354"/>
      <c r="L2689" s="353"/>
      <c r="M2689" s="379"/>
      <c r="N2689" s="70">
        <f t="shared" si="145"/>
        <v>0</v>
      </c>
      <c r="O2689" s="70">
        <f t="shared" si="146"/>
        <v>0</v>
      </c>
      <c r="P2689" s="135" t="str">
        <f t="shared" si="147"/>
        <v/>
      </c>
    </row>
    <row r="2690" spans="1:16" x14ac:dyDescent="0.2">
      <c r="A2690" s="363"/>
      <c r="B2690" s="348"/>
      <c r="C2690" s="623"/>
      <c r="D2690" s="350"/>
      <c r="E2690" s="350"/>
      <c r="F2690" s="351"/>
      <c r="G2690" s="350"/>
      <c r="H2690" s="350"/>
      <c r="I2690" s="352"/>
      <c r="J2690" s="353"/>
      <c r="K2690" s="354"/>
      <c r="L2690" s="353"/>
      <c r="M2690" s="379"/>
      <c r="N2690" s="70">
        <f t="shared" si="145"/>
        <v>0</v>
      </c>
      <c r="O2690" s="70">
        <f t="shared" si="146"/>
        <v>0</v>
      </c>
      <c r="P2690" s="135" t="str">
        <f t="shared" si="147"/>
        <v/>
      </c>
    </row>
    <row r="2691" spans="1:16" x14ac:dyDescent="0.2">
      <c r="A2691" s="363"/>
      <c r="B2691" s="348"/>
      <c r="C2691" s="623"/>
      <c r="D2691" s="350"/>
      <c r="E2691" s="350"/>
      <c r="F2691" s="351"/>
      <c r="G2691" s="350"/>
      <c r="H2691" s="350"/>
      <c r="I2691" s="352"/>
      <c r="J2691" s="353"/>
      <c r="K2691" s="354"/>
      <c r="L2691" s="353"/>
      <c r="M2691" s="379"/>
      <c r="N2691" s="70">
        <f t="shared" si="145"/>
        <v>0</v>
      </c>
      <c r="O2691" s="70">
        <f t="shared" si="146"/>
        <v>0</v>
      </c>
      <c r="P2691" s="135" t="str">
        <f t="shared" si="147"/>
        <v/>
      </c>
    </row>
    <row r="2692" spans="1:16" x14ac:dyDescent="0.2">
      <c r="A2692" s="363"/>
      <c r="B2692" s="348"/>
      <c r="C2692" s="623"/>
      <c r="D2692" s="350"/>
      <c r="E2692" s="350"/>
      <c r="F2692" s="351"/>
      <c r="G2692" s="350"/>
      <c r="H2692" s="350"/>
      <c r="I2692" s="352"/>
      <c r="J2692" s="353"/>
      <c r="K2692" s="354"/>
      <c r="L2692" s="353"/>
      <c r="M2692" s="379"/>
      <c r="N2692" s="70">
        <f t="shared" si="145"/>
        <v>0</v>
      </c>
      <c r="O2692" s="70">
        <f t="shared" si="146"/>
        <v>0</v>
      </c>
      <c r="P2692" s="135" t="str">
        <f t="shared" si="147"/>
        <v/>
      </c>
    </row>
    <row r="2693" spans="1:16" x14ac:dyDescent="0.2">
      <c r="A2693" s="363"/>
      <c r="B2693" s="348"/>
      <c r="C2693" s="623"/>
      <c r="D2693" s="350"/>
      <c r="E2693" s="350"/>
      <c r="F2693" s="351"/>
      <c r="G2693" s="350"/>
      <c r="H2693" s="350"/>
      <c r="I2693" s="352"/>
      <c r="J2693" s="353"/>
      <c r="K2693" s="354"/>
      <c r="L2693" s="353"/>
      <c r="M2693" s="379"/>
      <c r="N2693" s="70">
        <f t="shared" si="145"/>
        <v>0</v>
      </c>
      <c r="O2693" s="70">
        <f t="shared" si="146"/>
        <v>0</v>
      </c>
      <c r="P2693" s="135" t="str">
        <f t="shared" si="147"/>
        <v/>
      </c>
    </row>
    <row r="2694" spans="1:16" x14ac:dyDescent="0.2">
      <c r="A2694" s="363"/>
      <c r="B2694" s="348"/>
      <c r="C2694" s="623"/>
      <c r="D2694" s="350"/>
      <c r="E2694" s="350"/>
      <c r="F2694" s="351"/>
      <c r="G2694" s="350"/>
      <c r="H2694" s="350"/>
      <c r="I2694" s="352"/>
      <c r="J2694" s="353"/>
      <c r="K2694" s="354"/>
      <c r="L2694" s="353"/>
      <c r="M2694" s="379"/>
      <c r="N2694" s="70">
        <f t="shared" si="145"/>
        <v>0</v>
      </c>
      <c r="O2694" s="70">
        <f t="shared" si="146"/>
        <v>0</v>
      </c>
      <c r="P2694" s="135" t="str">
        <f t="shared" si="147"/>
        <v/>
      </c>
    </row>
    <row r="2695" spans="1:16" x14ac:dyDescent="0.2">
      <c r="A2695" s="363"/>
      <c r="B2695" s="348"/>
      <c r="C2695" s="623"/>
      <c r="D2695" s="350"/>
      <c r="E2695" s="350"/>
      <c r="F2695" s="351"/>
      <c r="G2695" s="350"/>
      <c r="H2695" s="350"/>
      <c r="I2695" s="352"/>
      <c r="J2695" s="353"/>
      <c r="K2695" s="354"/>
      <c r="L2695" s="353"/>
      <c r="M2695" s="379"/>
      <c r="N2695" s="70">
        <f t="shared" si="145"/>
        <v>0</v>
      </c>
      <c r="O2695" s="70">
        <f t="shared" si="146"/>
        <v>0</v>
      </c>
      <c r="P2695" s="135" t="str">
        <f t="shared" si="147"/>
        <v/>
      </c>
    </row>
    <row r="2696" spans="1:16" x14ac:dyDescent="0.2">
      <c r="A2696" s="363"/>
      <c r="B2696" s="348"/>
      <c r="C2696" s="623"/>
      <c r="D2696" s="350"/>
      <c r="E2696" s="350"/>
      <c r="F2696" s="351"/>
      <c r="G2696" s="350"/>
      <c r="H2696" s="350"/>
      <c r="I2696" s="352"/>
      <c r="J2696" s="353"/>
      <c r="K2696" s="354"/>
      <c r="L2696" s="353"/>
      <c r="M2696" s="379"/>
      <c r="N2696" s="70">
        <f t="shared" si="145"/>
        <v>0</v>
      </c>
      <c r="O2696" s="70">
        <f t="shared" si="146"/>
        <v>0</v>
      </c>
      <c r="P2696" s="135" t="str">
        <f t="shared" si="147"/>
        <v/>
      </c>
    </row>
    <row r="2697" spans="1:16" x14ac:dyDescent="0.2">
      <c r="A2697" s="363"/>
      <c r="B2697" s="348"/>
      <c r="C2697" s="623"/>
      <c r="D2697" s="350"/>
      <c r="E2697" s="350"/>
      <c r="F2697" s="351"/>
      <c r="G2697" s="350"/>
      <c r="H2697" s="350"/>
      <c r="I2697" s="352"/>
      <c r="J2697" s="353"/>
      <c r="K2697" s="354"/>
      <c r="L2697" s="353"/>
      <c r="M2697" s="379"/>
      <c r="N2697" s="70">
        <f t="shared" si="145"/>
        <v>0</v>
      </c>
      <c r="O2697" s="70">
        <f t="shared" si="146"/>
        <v>0</v>
      </c>
      <c r="P2697" s="135" t="str">
        <f t="shared" si="147"/>
        <v/>
      </c>
    </row>
    <row r="2698" spans="1:16" x14ac:dyDescent="0.2">
      <c r="A2698" s="363"/>
      <c r="B2698" s="348"/>
      <c r="C2698" s="623"/>
      <c r="D2698" s="350"/>
      <c r="E2698" s="350"/>
      <c r="F2698" s="351"/>
      <c r="G2698" s="350"/>
      <c r="H2698" s="350"/>
      <c r="I2698" s="352"/>
      <c r="J2698" s="353"/>
      <c r="K2698" s="354"/>
      <c r="L2698" s="353"/>
      <c r="M2698" s="379"/>
      <c r="N2698" s="70">
        <f t="shared" si="145"/>
        <v>0</v>
      </c>
      <c r="O2698" s="70">
        <f t="shared" si="146"/>
        <v>0</v>
      </c>
      <c r="P2698" s="135" t="str">
        <f t="shared" si="147"/>
        <v/>
      </c>
    </row>
    <row r="2699" spans="1:16" x14ac:dyDescent="0.2">
      <c r="A2699" s="363"/>
      <c r="B2699" s="348"/>
      <c r="C2699" s="623"/>
      <c r="D2699" s="350"/>
      <c r="E2699" s="350"/>
      <c r="F2699" s="351"/>
      <c r="G2699" s="350"/>
      <c r="H2699" s="350"/>
      <c r="I2699" s="352"/>
      <c r="J2699" s="353"/>
      <c r="K2699" s="354"/>
      <c r="L2699" s="353"/>
      <c r="M2699" s="379"/>
      <c r="N2699" s="70">
        <f t="shared" si="145"/>
        <v>0</v>
      </c>
      <c r="O2699" s="70">
        <f t="shared" si="146"/>
        <v>0</v>
      </c>
      <c r="P2699" s="135" t="str">
        <f t="shared" si="147"/>
        <v/>
      </c>
    </row>
    <row r="2700" spans="1:16" x14ac:dyDescent="0.2">
      <c r="A2700" s="363"/>
      <c r="B2700" s="348"/>
      <c r="C2700" s="623"/>
      <c r="D2700" s="350"/>
      <c r="E2700" s="350"/>
      <c r="F2700" s="351"/>
      <c r="G2700" s="350"/>
      <c r="H2700" s="350"/>
      <c r="I2700" s="352"/>
      <c r="J2700" s="353"/>
      <c r="K2700" s="354"/>
      <c r="L2700" s="353"/>
      <c r="M2700" s="379"/>
      <c r="N2700" s="70">
        <f t="shared" si="145"/>
        <v>0</v>
      </c>
      <c r="O2700" s="70">
        <f t="shared" si="146"/>
        <v>0</v>
      </c>
      <c r="P2700" s="135" t="str">
        <f t="shared" si="147"/>
        <v/>
      </c>
    </row>
    <row r="2701" spans="1:16" x14ac:dyDescent="0.2">
      <c r="A2701" s="363"/>
      <c r="B2701" s="348"/>
      <c r="C2701" s="623"/>
      <c r="D2701" s="350"/>
      <c r="E2701" s="350"/>
      <c r="F2701" s="351"/>
      <c r="G2701" s="350"/>
      <c r="H2701" s="350"/>
      <c r="I2701" s="352"/>
      <c r="J2701" s="353"/>
      <c r="K2701" s="354"/>
      <c r="L2701" s="353"/>
      <c r="M2701" s="379"/>
      <c r="N2701" s="70">
        <f t="shared" si="145"/>
        <v>0</v>
      </c>
      <c r="O2701" s="70">
        <f t="shared" si="146"/>
        <v>0</v>
      </c>
      <c r="P2701" s="135" t="str">
        <f t="shared" si="147"/>
        <v/>
      </c>
    </row>
    <row r="2702" spans="1:16" x14ac:dyDescent="0.2">
      <c r="A2702" s="363"/>
      <c r="B2702" s="348"/>
      <c r="C2702" s="623"/>
      <c r="D2702" s="350"/>
      <c r="E2702" s="350"/>
      <c r="F2702" s="351"/>
      <c r="G2702" s="350"/>
      <c r="H2702" s="350"/>
      <c r="I2702" s="352"/>
      <c r="J2702" s="353"/>
      <c r="K2702" s="354"/>
      <c r="L2702" s="353"/>
      <c r="M2702" s="379"/>
      <c r="N2702" s="70">
        <f t="shared" si="145"/>
        <v>0</v>
      </c>
      <c r="O2702" s="70">
        <f t="shared" si="146"/>
        <v>0</v>
      </c>
      <c r="P2702" s="135" t="str">
        <f t="shared" si="147"/>
        <v/>
      </c>
    </row>
    <row r="2703" spans="1:16" x14ac:dyDescent="0.2">
      <c r="A2703" s="363"/>
      <c r="B2703" s="348"/>
      <c r="C2703" s="623"/>
      <c r="D2703" s="350"/>
      <c r="E2703" s="350"/>
      <c r="F2703" s="351"/>
      <c r="G2703" s="350"/>
      <c r="H2703" s="350"/>
      <c r="I2703" s="352"/>
      <c r="J2703" s="353"/>
      <c r="K2703" s="354"/>
      <c r="L2703" s="353"/>
      <c r="M2703" s="379"/>
      <c r="N2703" s="70">
        <f t="shared" si="145"/>
        <v>0</v>
      </c>
      <c r="O2703" s="70">
        <f t="shared" si="146"/>
        <v>0</v>
      </c>
      <c r="P2703" s="135" t="str">
        <f t="shared" si="147"/>
        <v/>
      </c>
    </row>
    <row r="2704" spans="1:16" x14ac:dyDescent="0.2">
      <c r="A2704" s="363"/>
      <c r="B2704" s="348"/>
      <c r="C2704" s="623"/>
      <c r="D2704" s="350"/>
      <c r="E2704" s="350"/>
      <c r="F2704" s="351"/>
      <c r="G2704" s="350"/>
      <c r="H2704" s="350"/>
      <c r="I2704" s="352"/>
      <c r="J2704" s="353"/>
      <c r="K2704" s="354"/>
      <c r="L2704" s="353"/>
      <c r="M2704" s="379"/>
      <c r="N2704" s="70">
        <f t="shared" si="145"/>
        <v>0</v>
      </c>
      <c r="O2704" s="70">
        <f t="shared" si="146"/>
        <v>0</v>
      </c>
      <c r="P2704" s="135" t="str">
        <f t="shared" si="147"/>
        <v/>
      </c>
    </row>
    <row r="2705" spans="1:16" x14ac:dyDescent="0.2">
      <c r="A2705" s="363"/>
      <c r="B2705" s="348"/>
      <c r="C2705" s="623"/>
      <c r="D2705" s="350"/>
      <c r="E2705" s="350"/>
      <c r="F2705" s="351"/>
      <c r="G2705" s="350"/>
      <c r="H2705" s="350"/>
      <c r="I2705" s="352"/>
      <c r="J2705" s="353"/>
      <c r="K2705" s="354"/>
      <c r="L2705" s="353"/>
      <c r="M2705" s="379"/>
      <c r="N2705" s="70">
        <f t="shared" si="145"/>
        <v>0</v>
      </c>
      <c r="O2705" s="70">
        <f t="shared" si="146"/>
        <v>0</v>
      </c>
      <c r="P2705" s="135" t="str">
        <f t="shared" si="147"/>
        <v/>
      </c>
    </row>
    <row r="2706" spans="1:16" x14ac:dyDescent="0.2">
      <c r="A2706" s="363"/>
      <c r="B2706" s="348"/>
      <c r="C2706" s="623"/>
      <c r="D2706" s="350"/>
      <c r="E2706" s="350"/>
      <c r="F2706" s="351"/>
      <c r="G2706" s="350"/>
      <c r="H2706" s="350"/>
      <c r="I2706" s="352"/>
      <c r="J2706" s="353"/>
      <c r="K2706" s="354"/>
      <c r="L2706" s="353"/>
      <c r="M2706" s="379"/>
      <c r="N2706" s="70">
        <f t="shared" si="145"/>
        <v>0</v>
      </c>
      <c r="O2706" s="70">
        <f t="shared" si="146"/>
        <v>0</v>
      </c>
      <c r="P2706" s="135" t="str">
        <f t="shared" si="147"/>
        <v/>
      </c>
    </row>
    <row r="2707" spans="1:16" x14ac:dyDescent="0.2">
      <c r="A2707" s="363"/>
      <c r="B2707" s="348"/>
      <c r="C2707" s="623"/>
      <c r="D2707" s="350"/>
      <c r="E2707" s="350"/>
      <c r="F2707" s="351"/>
      <c r="G2707" s="350"/>
      <c r="H2707" s="350"/>
      <c r="I2707" s="352"/>
      <c r="J2707" s="353"/>
      <c r="K2707" s="354"/>
      <c r="L2707" s="353"/>
      <c r="M2707" s="379"/>
      <c r="N2707" s="70">
        <f t="shared" si="145"/>
        <v>0</v>
      </c>
      <c r="O2707" s="70">
        <f t="shared" si="146"/>
        <v>0</v>
      </c>
      <c r="P2707" s="135" t="str">
        <f t="shared" si="147"/>
        <v/>
      </c>
    </row>
    <row r="2708" spans="1:16" x14ac:dyDescent="0.2">
      <c r="A2708" s="363"/>
      <c r="B2708" s="348"/>
      <c r="C2708" s="623"/>
      <c r="D2708" s="350"/>
      <c r="E2708" s="350"/>
      <c r="F2708" s="351"/>
      <c r="G2708" s="350"/>
      <c r="H2708" s="350"/>
      <c r="I2708" s="352"/>
      <c r="J2708" s="353"/>
      <c r="K2708" s="354"/>
      <c r="L2708" s="353"/>
      <c r="M2708" s="379"/>
      <c r="N2708" s="70">
        <f t="shared" si="145"/>
        <v>0</v>
      </c>
      <c r="O2708" s="70">
        <f t="shared" si="146"/>
        <v>0</v>
      </c>
      <c r="P2708" s="135" t="str">
        <f t="shared" si="147"/>
        <v/>
      </c>
    </row>
    <row r="2709" spans="1:16" x14ac:dyDescent="0.2">
      <c r="A2709" s="363"/>
      <c r="B2709" s="348"/>
      <c r="C2709" s="623"/>
      <c r="D2709" s="350"/>
      <c r="E2709" s="350"/>
      <c r="F2709" s="351"/>
      <c r="G2709" s="350"/>
      <c r="H2709" s="350"/>
      <c r="I2709" s="352"/>
      <c r="J2709" s="353"/>
      <c r="K2709" s="354"/>
      <c r="L2709" s="353"/>
      <c r="M2709" s="379"/>
      <c r="N2709" s="70">
        <f t="shared" si="145"/>
        <v>0</v>
      </c>
      <c r="O2709" s="70">
        <f t="shared" si="146"/>
        <v>0</v>
      </c>
      <c r="P2709" s="135" t="str">
        <f t="shared" si="147"/>
        <v/>
      </c>
    </row>
    <row r="2710" spans="1:16" x14ac:dyDescent="0.2">
      <c r="A2710" s="363"/>
      <c r="B2710" s="348"/>
      <c r="C2710" s="623"/>
      <c r="D2710" s="350"/>
      <c r="E2710" s="350"/>
      <c r="F2710" s="351"/>
      <c r="G2710" s="350"/>
      <c r="H2710" s="350"/>
      <c r="I2710" s="352"/>
      <c r="J2710" s="353"/>
      <c r="K2710" s="354"/>
      <c r="L2710" s="353"/>
      <c r="M2710" s="379"/>
      <c r="N2710" s="70">
        <f t="shared" si="145"/>
        <v>0</v>
      </c>
      <c r="O2710" s="70">
        <f t="shared" si="146"/>
        <v>0</v>
      </c>
      <c r="P2710" s="135" t="str">
        <f t="shared" si="147"/>
        <v/>
      </c>
    </row>
    <row r="2711" spans="1:16" x14ac:dyDescent="0.2">
      <c r="A2711" s="363"/>
      <c r="B2711" s="348"/>
      <c r="C2711" s="623"/>
      <c r="D2711" s="350"/>
      <c r="E2711" s="350"/>
      <c r="F2711" s="351"/>
      <c r="G2711" s="350"/>
      <c r="H2711" s="350"/>
      <c r="I2711" s="352"/>
      <c r="J2711" s="353"/>
      <c r="K2711" s="354"/>
      <c r="L2711" s="353"/>
      <c r="M2711" s="379"/>
      <c r="N2711" s="70">
        <f t="shared" si="145"/>
        <v>0</v>
      </c>
      <c r="O2711" s="70">
        <f t="shared" si="146"/>
        <v>0</v>
      </c>
      <c r="P2711" s="135" t="str">
        <f t="shared" si="147"/>
        <v/>
      </c>
    </row>
    <row r="2712" spans="1:16" x14ac:dyDescent="0.2">
      <c r="A2712" s="363"/>
      <c r="B2712" s="348"/>
      <c r="C2712" s="623"/>
      <c r="D2712" s="350"/>
      <c r="E2712" s="350"/>
      <c r="F2712" s="351"/>
      <c r="G2712" s="350"/>
      <c r="H2712" s="350"/>
      <c r="I2712" s="352"/>
      <c r="J2712" s="353"/>
      <c r="K2712" s="354"/>
      <c r="L2712" s="353"/>
      <c r="M2712" s="379"/>
      <c r="N2712" s="70">
        <f t="shared" si="145"/>
        <v>0</v>
      </c>
      <c r="O2712" s="70">
        <f t="shared" si="146"/>
        <v>0</v>
      </c>
      <c r="P2712" s="135" t="str">
        <f t="shared" si="147"/>
        <v/>
      </c>
    </row>
    <row r="2713" spans="1:16" x14ac:dyDescent="0.2">
      <c r="A2713" s="363"/>
      <c r="B2713" s="348"/>
      <c r="C2713" s="623"/>
      <c r="D2713" s="350"/>
      <c r="E2713" s="350"/>
      <c r="F2713" s="351"/>
      <c r="G2713" s="350"/>
      <c r="H2713" s="350"/>
      <c r="I2713" s="352"/>
      <c r="J2713" s="353"/>
      <c r="K2713" s="354"/>
      <c r="L2713" s="353"/>
      <c r="M2713" s="379"/>
      <c r="N2713" s="70">
        <f t="shared" si="145"/>
        <v>0</v>
      </c>
      <c r="O2713" s="70">
        <f t="shared" si="146"/>
        <v>0</v>
      </c>
      <c r="P2713" s="135" t="str">
        <f t="shared" si="147"/>
        <v/>
      </c>
    </row>
    <row r="2714" spans="1:16" x14ac:dyDescent="0.2">
      <c r="A2714" s="363"/>
      <c r="B2714" s="348"/>
      <c r="C2714" s="623"/>
      <c r="D2714" s="350"/>
      <c r="E2714" s="350"/>
      <c r="F2714" s="351"/>
      <c r="G2714" s="350"/>
      <c r="H2714" s="350"/>
      <c r="I2714" s="352"/>
      <c r="J2714" s="353"/>
      <c r="K2714" s="354"/>
      <c r="L2714" s="353"/>
      <c r="M2714" s="379"/>
      <c r="N2714" s="70">
        <f t="shared" si="145"/>
        <v>0</v>
      </c>
      <c r="O2714" s="70">
        <f t="shared" si="146"/>
        <v>0</v>
      </c>
      <c r="P2714" s="135" t="str">
        <f t="shared" si="147"/>
        <v/>
      </c>
    </row>
    <row r="2715" spans="1:16" x14ac:dyDescent="0.2">
      <c r="A2715" s="363"/>
      <c r="B2715" s="348"/>
      <c r="C2715" s="623"/>
      <c r="D2715" s="350"/>
      <c r="E2715" s="350"/>
      <c r="F2715" s="351"/>
      <c r="G2715" s="350"/>
      <c r="H2715" s="350"/>
      <c r="I2715" s="352"/>
      <c r="J2715" s="353"/>
      <c r="K2715" s="354"/>
      <c r="L2715" s="353"/>
      <c r="M2715" s="379"/>
      <c r="N2715" s="70">
        <f t="shared" si="145"/>
        <v>0</v>
      </c>
      <c r="O2715" s="70">
        <f t="shared" si="146"/>
        <v>0</v>
      </c>
      <c r="P2715" s="135" t="str">
        <f t="shared" si="147"/>
        <v/>
      </c>
    </row>
    <row r="2716" spans="1:16" x14ac:dyDescent="0.2">
      <c r="A2716" s="363"/>
      <c r="B2716" s="348"/>
      <c r="C2716" s="623"/>
      <c r="D2716" s="350"/>
      <c r="E2716" s="350"/>
      <c r="F2716" s="351"/>
      <c r="G2716" s="350"/>
      <c r="H2716" s="350"/>
      <c r="I2716" s="352"/>
      <c r="J2716" s="353"/>
      <c r="K2716" s="354"/>
      <c r="L2716" s="353"/>
      <c r="M2716" s="379"/>
      <c r="N2716" s="70">
        <f t="shared" si="145"/>
        <v>0</v>
      </c>
      <c r="O2716" s="70">
        <f t="shared" si="146"/>
        <v>0</v>
      </c>
      <c r="P2716" s="135" t="str">
        <f t="shared" si="147"/>
        <v/>
      </c>
    </row>
    <row r="2717" spans="1:16" x14ac:dyDescent="0.2">
      <c r="A2717" s="363"/>
      <c r="B2717" s="348"/>
      <c r="C2717" s="623"/>
      <c r="D2717" s="350"/>
      <c r="E2717" s="350"/>
      <c r="F2717" s="351"/>
      <c r="G2717" s="350"/>
      <c r="H2717" s="350"/>
      <c r="I2717" s="352"/>
      <c r="J2717" s="353"/>
      <c r="K2717" s="354"/>
      <c r="L2717" s="353"/>
      <c r="M2717" s="379"/>
      <c r="N2717" s="70">
        <f t="shared" si="145"/>
        <v>0</v>
      </c>
      <c r="O2717" s="70">
        <f t="shared" si="146"/>
        <v>0</v>
      </c>
      <c r="P2717" s="135" t="str">
        <f t="shared" si="147"/>
        <v/>
      </c>
    </row>
    <row r="2718" spans="1:16" x14ac:dyDescent="0.2">
      <c r="A2718" s="363"/>
      <c r="B2718" s="348"/>
      <c r="C2718" s="623"/>
      <c r="D2718" s="350"/>
      <c r="E2718" s="350"/>
      <c r="F2718" s="351"/>
      <c r="G2718" s="350"/>
      <c r="H2718" s="350"/>
      <c r="I2718" s="352"/>
      <c r="J2718" s="353"/>
      <c r="K2718" s="354"/>
      <c r="L2718" s="353"/>
      <c r="M2718" s="379"/>
      <c r="N2718" s="70">
        <f t="shared" si="145"/>
        <v>0</v>
      </c>
      <c r="O2718" s="70">
        <f t="shared" si="146"/>
        <v>0</v>
      </c>
      <c r="P2718" s="135" t="str">
        <f t="shared" si="147"/>
        <v/>
      </c>
    </row>
    <row r="2719" spans="1:16" x14ac:dyDescent="0.2">
      <c r="A2719" s="363"/>
      <c r="B2719" s="348"/>
      <c r="C2719" s="623"/>
      <c r="D2719" s="350"/>
      <c r="E2719" s="350"/>
      <c r="F2719" s="351"/>
      <c r="G2719" s="350"/>
      <c r="H2719" s="350"/>
      <c r="I2719" s="352"/>
      <c r="J2719" s="353"/>
      <c r="K2719" s="354"/>
      <c r="L2719" s="353"/>
      <c r="M2719" s="379"/>
      <c r="N2719" s="70">
        <f t="shared" si="145"/>
        <v>0</v>
      </c>
      <c r="O2719" s="70">
        <f t="shared" si="146"/>
        <v>0</v>
      </c>
      <c r="P2719" s="135" t="str">
        <f t="shared" si="147"/>
        <v/>
      </c>
    </row>
    <row r="2720" spans="1:16" x14ac:dyDescent="0.2">
      <c r="A2720" s="363"/>
      <c r="B2720" s="348"/>
      <c r="C2720" s="623"/>
      <c r="D2720" s="350"/>
      <c r="E2720" s="350"/>
      <c r="F2720" s="351"/>
      <c r="G2720" s="350"/>
      <c r="H2720" s="350"/>
      <c r="I2720" s="352"/>
      <c r="J2720" s="353"/>
      <c r="K2720" s="354"/>
      <c r="L2720" s="353"/>
      <c r="M2720" s="379"/>
      <c r="N2720" s="70">
        <f t="shared" si="145"/>
        <v>0</v>
      </c>
      <c r="O2720" s="70">
        <f t="shared" si="146"/>
        <v>0</v>
      </c>
      <c r="P2720" s="135" t="str">
        <f t="shared" si="147"/>
        <v/>
      </c>
    </row>
    <row r="2721" spans="1:16" x14ac:dyDescent="0.2">
      <c r="A2721" s="363"/>
      <c r="B2721" s="348"/>
      <c r="C2721" s="623"/>
      <c r="D2721" s="350"/>
      <c r="E2721" s="350"/>
      <c r="F2721" s="351"/>
      <c r="G2721" s="350"/>
      <c r="H2721" s="350"/>
      <c r="I2721" s="352"/>
      <c r="J2721" s="353"/>
      <c r="K2721" s="354"/>
      <c r="L2721" s="353"/>
      <c r="M2721" s="379"/>
      <c r="N2721" s="70">
        <f t="shared" si="145"/>
        <v>0</v>
      </c>
      <c r="O2721" s="70">
        <f t="shared" si="146"/>
        <v>0</v>
      </c>
      <c r="P2721" s="135" t="str">
        <f t="shared" si="147"/>
        <v/>
      </c>
    </row>
    <row r="2722" spans="1:16" x14ac:dyDescent="0.2">
      <c r="A2722" s="363"/>
      <c r="B2722" s="348"/>
      <c r="C2722" s="623"/>
      <c r="D2722" s="350"/>
      <c r="E2722" s="350"/>
      <c r="F2722" s="351"/>
      <c r="G2722" s="350"/>
      <c r="H2722" s="350"/>
      <c r="I2722" s="352"/>
      <c r="J2722" s="353"/>
      <c r="K2722" s="354"/>
      <c r="L2722" s="353"/>
      <c r="M2722" s="379"/>
      <c r="N2722" s="70">
        <f t="shared" si="145"/>
        <v>0</v>
      </c>
      <c r="O2722" s="70">
        <f t="shared" si="146"/>
        <v>0</v>
      </c>
      <c r="P2722" s="135" t="str">
        <f t="shared" si="147"/>
        <v/>
      </c>
    </row>
    <row r="2723" spans="1:16" x14ac:dyDescent="0.2">
      <c r="A2723" s="363"/>
      <c r="B2723" s="348"/>
      <c r="C2723" s="623"/>
      <c r="D2723" s="350"/>
      <c r="E2723" s="350"/>
      <c r="F2723" s="351"/>
      <c r="G2723" s="350"/>
      <c r="H2723" s="350"/>
      <c r="I2723" s="352"/>
      <c r="J2723" s="353"/>
      <c r="K2723" s="354"/>
      <c r="L2723" s="353"/>
      <c r="M2723" s="379"/>
      <c r="N2723" s="70">
        <f t="shared" si="145"/>
        <v>0</v>
      </c>
      <c r="O2723" s="70">
        <f t="shared" si="146"/>
        <v>0</v>
      </c>
      <c r="P2723" s="135" t="str">
        <f t="shared" si="147"/>
        <v/>
      </c>
    </row>
    <row r="2724" spans="1:16" x14ac:dyDescent="0.2">
      <c r="A2724" s="363"/>
      <c r="B2724" s="348"/>
      <c r="C2724" s="623"/>
      <c r="D2724" s="350"/>
      <c r="E2724" s="350"/>
      <c r="F2724" s="351"/>
      <c r="G2724" s="350"/>
      <c r="H2724" s="350"/>
      <c r="I2724" s="352"/>
      <c r="J2724" s="353"/>
      <c r="K2724" s="354"/>
      <c r="L2724" s="353"/>
      <c r="M2724" s="379"/>
      <c r="N2724" s="70">
        <f t="shared" si="145"/>
        <v>0</v>
      </c>
      <c r="O2724" s="70">
        <f t="shared" si="146"/>
        <v>0</v>
      </c>
      <c r="P2724" s="135" t="str">
        <f t="shared" si="147"/>
        <v/>
      </c>
    </row>
    <row r="2725" spans="1:16" x14ac:dyDescent="0.2">
      <c r="A2725" s="363"/>
      <c r="B2725" s="348"/>
      <c r="C2725" s="623"/>
      <c r="D2725" s="350"/>
      <c r="E2725" s="350"/>
      <c r="F2725" s="351"/>
      <c r="G2725" s="350"/>
      <c r="H2725" s="350"/>
      <c r="I2725" s="352"/>
      <c r="J2725" s="353"/>
      <c r="K2725" s="354"/>
      <c r="L2725" s="353"/>
      <c r="M2725" s="379"/>
      <c r="N2725" s="70">
        <f t="shared" si="145"/>
        <v>0</v>
      </c>
      <c r="O2725" s="70">
        <f t="shared" si="146"/>
        <v>0</v>
      </c>
      <c r="P2725" s="135" t="str">
        <f t="shared" si="147"/>
        <v/>
      </c>
    </row>
    <row r="2726" spans="1:16" x14ac:dyDescent="0.2">
      <c r="A2726" s="363"/>
      <c r="B2726" s="348"/>
      <c r="C2726" s="623"/>
      <c r="D2726" s="350"/>
      <c r="E2726" s="350"/>
      <c r="F2726" s="351"/>
      <c r="G2726" s="350"/>
      <c r="H2726" s="350"/>
      <c r="I2726" s="352"/>
      <c r="J2726" s="353"/>
      <c r="K2726" s="354"/>
      <c r="L2726" s="353"/>
      <c r="M2726" s="379"/>
      <c r="N2726" s="70">
        <f t="shared" si="145"/>
        <v>0</v>
      </c>
      <c r="O2726" s="70">
        <f t="shared" si="146"/>
        <v>0</v>
      </c>
      <c r="P2726" s="135" t="str">
        <f t="shared" si="147"/>
        <v/>
      </c>
    </row>
    <row r="2727" spans="1:16" x14ac:dyDescent="0.2">
      <c r="A2727" s="363"/>
      <c r="B2727" s="348"/>
      <c r="C2727" s="623"/>
      <c r="D2727" s="350"/>
      <c r="E2727" s="350"/>
      <c r="F2727" s="351"/>
      <c r="G2727" s="350"/>
      <c r="H2727" s="350"/>
      <c r="I2727" s="352"/>
      <c r="J2727" s="353"/>
      <c r="K2727" s="354"/>
      <c r="L2727" s="353"/>
      <c r="M2727" s="379"/>
      <c r="N2727" s="70">
        <f t="shared" si="145"/>
        <v>0</v>
      </c>
      <c r="O2727" s="70">
        <f t="shared" si="146"/>
        <v>0</v>
      </c>
      <c r="P2727" s="135" t="str">
        <f t="shared" si="147"/>
        <v/>
      </c>
    </row>
    <row r="2728" spans="1:16" x14ac:dyDescent="0.2">
      <c r="A2728" s="363"/>
      <c r="B2728" s="348"/>
      <c r="C2728" s="623"/>
      <c r="D2728" s="350"/>
      <c r="E2728" s="350"/>
      <c r="F2728" s="351"/>
      <c r="G2728" s="350"/>
      <c r="H2728" s="350"/>
      <c r="I2728" s="352"/>
      <c r="J2728" s="353"/>
      <c r="K2728" s="354"/>
      <c r="L2728" s="353"/>
      <c r="M2728" s="379"/>
      <c r="N2728" s="70">
        <f t="shared" si="145"/>
        <v>0</v>
      </c>
      <c r="O2728" s="70">
        <f t="shared" si="146"/>
        <v>0</v>
      </c>
      <c r="P2728" s="135" t="str">
        <f t="shared" si="147"/>
        <v/>
      </c>
    </row>
    <row r="2729" spans="1:16" x14ac:dyDescent="0.2">
      <c r="A2729" s="363"/>
      <c r="B2729" s="348"/>
      <c r="C2729" s="623"/>
      <c r="D2729" s="350"/>
      <c r="E2729" s="350"/>
      <c r="F2729" s="351"/>
      <c r="G2729" s="350"/>
      <c r="H2729" s="350"/>
      <c r="I2729" s="352"/>
      <c r="J2729" s="353"/>
      <c r="K2729" s="354"/>
      <c r="L2729" s="353"/>
      <c r="M2729" s="379"/>
      <c r="N2729" s="70">
        <f t="shared" si="145"/>
        <v>0</v>
      </c>
      <c r="O2729" s="70">
        <f t="shared" si="146"/>
        <v>0</v>
      </c>
      <c r="P2729" s="135" t="str">
        <f t="shared" si="147"/>
        <v/>
      </c>
    </row>
    <row r="2730" spans="1:16" x14ac:dyDescent="0.2">
      <c r="A2730" s="363"/>
      <c r="B2730" s="348"/>
      <c r="C2730" s="623"/>
      <c r="D2730" s="350"/>
      <c r="E2730" s="350"/>
      <c r="F2730" s="351"/>
      <c r="G2730" s="350"/>
      <c r="H2730" s="350"/>
      <c r="I2730" s="352"/>
      <c r="J2730" s="353"/>
      <c r="K2730" s="354"/>
      <c r="L2730" s="353"/>
      <c r="M2730" s="379"/>
      <c r="N2730" s="70">
        <f t="shared" si="145"/>
        <v>0</v>
      </c>
      <c r="O2730" s="70">
        <f t="shared" si="146"/>
        <v>0</v>
      </c>
      <c r="P2730" s="135" t="str">
        <f t="shared" si="147"/>
        <v/>
      </c>
    </row>
    <row r="2731" spans="1:16" x14ac:dyDescent="0.2">
      <c r="A2731" s="363"/>
      <c r="B2731" s="348"/>
      <c r="C2731" s="623"/>
      <c r="D2731" s="350"/>
      <c r="E2731" s="350"/>
      <c r="F2731" s="351"/>
      <c r="G2731" s="350"/>
      <c r="H2731" s="350"/>
      <c r="I2731" s="352"/>
      <c r="J2731" s="353"/>
      <c r="K2731" s="354"/>
      <c r="L2731" s="353"/>
      <c r="M2731" s="379"/>
      <c r="N2731" s="70">
        <f t="shared" si="145"/>
        <v>0</v>
      </c>
      <c r="O2731" s="70">
        <f t="shared" si="146"/>
        <v>0</v>
      </c>
      <c r="P2731" s="135" t="str">
        <f t="shared" si="147"/>
        <v/>
      </c>
    </row>
    <row r="2732" spans="1:16" x14ac:dyDescent="0.2">
      <c r="A2732" s="363"/>
      <c r="B2732" s="348"/>
      <c r="C2732" s="623"/>
      <c r="D2732" s="350"/>
      <c r="E2732" s="350"/>
      <c r="F2732" s="351"/>
      <c r="G2732" s="350"/>
      <c r="H2732" s="350"/>
      <c r="I2732" s="352"/>
      <c r="J2732" s="353"/>
      <c r="K2732" s="354"/>
      <c r="L2732" s="353"/>
      <c r="M2732" s="379"/>
      <c r="N2732" s="70">
        <f t="shared" si="145"/>
        <v>0</v>
      </c>
      <c r="O2732" s="70">
        <f t="shared" si="146"/>
        <v>0</v>
      </c>
      <c r="P2732" s="135" t="str">
        <f t="shared" si="147"/>
        <v/>
      </c>
    </row>
    <row r="2733" spans="1:16" x14ac:dyDescent="0.2">
      <c r="A2733" s="363"/>
      <c r="B2733" s="348"/>
      <c r="C2733" s="623"/>
      <c r="D2733" s="350"/>
      <c r="E2733" s="350"/>
      <c r="F2733" s="351"/>
      <c r="G2733" s="350"/>
      <c r="H2733" s="350"/>
      <c r="I2733" s="352"/>
      <c r="J2733" s="353"/>
      <c r="K2733" s="354"/>
      <c r="L2733" s="353"/>
      <c r="M2733" s="379"/>
      <c r="N2733" s="70">
        <f t="shared" si="145"/>
        <v>0</v>
      </c>
      <c r="O2733" s="70">
        <f t="shared" si="146"/>
        <v>0</v>
      </c>
      <c r="P2733" s="135" t="str">
        <f t="shared" si="147"/>
        <v/>
      </c>
    </row>
    <row r="2734" spans="1:16" x14ac:dyDescent="0.2">
      <c r="A2734" s="363"/>
      <c r="B2734" s="348"/>
      <c r="C2734" s="623"/>
      <c r="D2734" s="350"/>
      <c r="E2734" s="350"/>
      <c r="F2734" s="351"/>
      <c r="G2734" s="350"/>
      <c r="H2734" s="350"/>
      <c r="I2734" s="352"/>
      <c r="J2734" s="353"/>
      <c r="K2734" s="354"/>
      <c r="L2734" s="353"/>
      <c r="M2734" s="379"/>
      <c r="N2734" s="70">
        <f t="shared" si="145"/>
        <v>0</v>
      </c>
      <c r="O2734" s="70">
        <f t="shared" si="146"/>
        <v>0</v>
      </c>
      <c r="P2734" s="135" t="str">
        <f t="shared" si="147"/>
        <v/>
      </c>
    </row>
    <row r="2735" spans="1:16" x14ac:dyDescent="0.2">
      <c r="A2735" s="363"/>
      <c r="B2735" s="348"/>
      <c r="C2735" s="623"/>
      <c r="D2735" s="350"/>
      <c r="E2735" s="350"/>
      <c r="F2735" s="351"/>
      <c r="G2735" s="350"/>
      <c r="H2735" s="350"/>
      <c r="I2735" s="352"/>
      <c r="J2735" s="353"/>
      <c r="K2735" s="354"/>
      <c r="L2735" s="353"/>
      <c r="M2735" s="379"/>
      <c r="N2735" s="70">
        <f t="shared" si="145"/>
        <v>0</v>
      </c>
      <c r="O2735" s="70">
        <f t="shared" si="146"/>
        <v>0</v>
      </c>
      <c r="P2735" s="135" t="str">
        <f t="shared" si="147"/>
        <v/>
      </c>
    </row>
    <row r="2736" spans="1:16" x14ac:dyDescent="0.2">
      <c r="A2736" s="363"/>
      <c r="B2736" s="348"/>
      <c r="C2736" s="623"/>
      <c r="D2736" s="350"/>
      <c r="E2736" s="350"/>
      <c r="F2736" s="351"/>
      <c r="G2736" s="350"/>
      <c r="H2736" s="350"/>
      <c r="I2736" s="352"/>
      <c r="J2736" s="353"/>
      <c r="K2736" s="354"/>
      <c r="L2736" s="353"/>
      <c r="M2736" s="379"/>
      <c r="N2736" s="70">
        <f t="shared" si="145"/>
        <v>0</v>
      </c>
      <c r="O2736" s="70">
        <f t="shared" si="146"/>
        <v>0</v>
      </c>
      <c r="P2736" s="135" t="str">
        <f t="shared" si="147"/>
        <v/>
      </c>
    </row>
    <row r="2737" spans="1:16" x14ac:dyDescent="0.2">
      <c r="A2737" s="363"/>
      <c r="B2737" s="348"/>
      <c r="C2737" s="623"/>
      <c r="D2737" s="350"/>
      <c r="E2737" s="350"/>
      <c r="F2737" s="351"/>
      <c r="G2737" s="350"/>
      <c r="H2737" s="350"/>
      <c r="I2737" s="352"/>
      <c r="J2737" s="353"/>
      <c r="K2737" s="354"/>
      <c r="L2737" s="353"/>
      <c r="M2737" s="379"/>
      <c r="N2737" s="70">
        <f t="shared" si="145"/>
        <v>0</v>
      </c>
      <c r="O2737" s="70">
        <f t="shared" si="146"/>
        <v>0</v>
      </c>
      <c r="P2737" s="135" t="str">
        <f t="shared" si="147"/>
        <v/>
      </c>
    </row>
    <row r="2738" spans="1:16" x14ac:dyDescent="0.2">
      <c r="A2738" s="363"/>
      <c r="B2738" s="348"/>
      <c r="C2738" s="623"/>
      <c r="D2738" s="350"/>
      <c r="E2738" s="350"/>
      <c r="F2738" s="351"/>
      <c r="G2738" s="350"/>
      <c r="H2738" s="350"/>
      <c r="I2738" s="352"/>
      <c r="J2738" s="353"/>
      <c r="K2738" s="354"/>
      <c r="L2738" s="353"/>
      <c r="M2738" s="379"/>
      <c r="N2738" s="70">
        <f t="shared" si="145"/>
        <v>0</v>
      </c>
      <c r="O2738" s="70">
        <f t="shared" si="146"/>
        <v>0</v>
      </c>
      <c r="P2738" s="135" t="str">
        <f t="shared" si="147"/>
        <v/>
      </c>
    </row>
    <row r="2739" spans="1:16" x14ac:dyDescent="0.2">
      <c r="A2739" s="363"/>
      <c r="B2739" s="348"/>
      <c r="C2739" s="623"/>
      <c r="D2739" s="350"/>
      <c r="E2739" s="350"/>
      <c r="F2739" s="351"/>
      <c r="G2739" s="350"/>
      <c r="H2739" s="350"/>
      <c r="I2739" s="352"/>
      <c r="J2739" s="353"/>
      <c r="K2739" s="354"/>
      <c r="L2739" s="353"/>
      <c r="M2739" s="379"/>
      <c r="N2739" s="70">
        <f t="shared" si="145"/>
        <v>0</v>
      </c>
      <c r="O2739" s="70">
        <f t="shared" si="146"/>
        <v>0</v>
      </c>
      <c r="P2739" s="135" t="str">
        <f t="shared" si="147"/>
        <v/>
      </c>
    </row>
    <row r="2740" spans="1:16" x14ac:dyDescent="0.2">
      <c r="A2740" s="363"/>
      <c r="B2740" s="348"/>
      <c r="C2740" s="623"/>
      <c r="D2740" s="350"/>
      <c r="E2740" s="350"/>
      <c r="F2740" s="351"/>
      <c r="G2740" s="350"/>
      <c r="H2740" s="350"/>
      <c r="I2740" s="352"/>
      <c r="J2740" s="353"/>
      <c r="K2740" s="354"/>
      <c r="L2740" s="353"/>
      <c r="M2740" s="379"/>
      <c r="N2740" s="70">
        <f t="shared" si="145"/>
        <v>0</v>
      </c>
      <c r="O2740" s="70">
        <f t="shared" si="146"/>
        <v>0</v>
      </c>
      <c r="P2740" s="135" t="str">
        <f t="shared" si="147"/>
        <v/>
      </c>
    </row>
    <row r="2741" spans="1:16" x14ac:dyDescent="0.2">
      <c r="A2741" s="363"/>
      <c r="B2741" s="348"/>
      <c r="C2741" s="623"/>
      <c r="D2741" s="350"/>
      <c r="E2741" s="350"/>
      <c r="F2741" s="351"/>
      <c r="G2741" s="350"/>
      <c r="H2741" s="350"/>
      <c r="I2741" s="352"/>
      <c r="J2741" s="353"/>
      <c r="K2741" s="354"/>
      <c r="L2741" s="353"/>
      <c r="M2741" s="379"/>
      <c r="N2741" s="70">
        <f t="shared" si="145"/>
        <v>0</v>
      </c>
      <c r="O2741" s="70">
        <f t="shared" si="146"/>
        <v>0</v>
      </c>
      <c r="P2741" s="135" t="str">
        <f t="shared" si="147"/>
        <v/>
      </c>
    </row>
    <row r="2742" spans="1:16" x14ac:dyDescent="0.2">
      <c r="A2742" s="363"/>
      <c r="B2742" s="348"/>
      <c r="C2742" s="623"/>
      <c r="D2742" s="350"/>
      <c r="E2742" s="350"/>
      <c r="F2742" s="351"/>
      <c r="G2742" s="350"/>
      <c r="H2742" s="350"/>
      <c r="I2742" s="352"/>
      <c r="J2742" s="353"/>
      <c r="K2742" s="354"/>
      <c r="L2742" s="353"/>
      <c r="M2742" s="379"/>
      <c r="N2742" s="70">
        <f t="shared" si="145"/>
        <v>0</v>
      </c>
      <c r="O2742" s="70">
        <f t="shared" si="146"/>
        <v>0</v>
      </c>
      <c r="P2742" s="135" t="str">
        <f t="shared" si="147"/>
        <v/>
      </c>
    </row>
    <row r="2743" spans="1:16" x14ac:dyDescent="0.2">
      <c r="A2743" s="363"/>
      <c r="B2743" s="348"/>
      <c r="C2743" s="623"/>
      <c r="D2743" s="350"/>
      <c r="E2743" s="350"/>
      <c r="F2743" s="351"/>
      <c r="G2743" s="350"/>
      <c r="H2743" s="350"/>
      <c r="I2743" s="352"/>
      <c r="J2743" s="353"/>
      <c r="K2743" s="354"/>
      <c r="L2743" s="353"/>
      <c r="M2743" s="379"/>
      <c r="N2743" s="70">
        <f t="shared" si="145"/>
        <v>0</v>
      </c>
      <c r="O2743" s="70">
        <f t="shared" si="146"/>
        <v>0</v>
      </c>
      <c r="P2743" s="135" t="str">
        <f t="shared" si="147"/>
        <v/>
      </c>
    </row>
    <row r="2744" spans="1:16" x14ac:dyDescent="0.2">
      <c r="A2744" s="363"/>
      <c r="B2744" s="348"/>
      <c r="C2744" s="623"/>
      <c r="D2744" s="350"/>
      <c r="E2744" s="350"/>
      <c r="F2744" s="351"/>
      <c r="G2744" s="350"/>
      <c r="H2744" s="350"/>
      <c r="I2744" s="352"/>
      <c r="J2744" s="353"/>
      <c r="K2744" s="354"/>
      <c r="L2744" s="353"/>
      <c r="M2744" s="379"/>
      <c r="N2744" s="70">
        <f t="shared" si="145"/>
        <v>0</v>
      </c>
      <c r="O2744" s="70">
        <f t="shared" si="146"/>
        <v>0</v>
      </c>
      <c r="P2744" s="135" t="str">
        <f t="shared" si="147"/>
        <v/>
      </c>
    </row>
    <row r="2745" spans="1:16" x14ac:dyDescent="0.2">
      <c r="A2745" s="363"/>
      <c r="B2745" s="348"/>
      <c r="C2745" s="623"/>
      <c r="D2745" s="350"/>
      <c r="E2745" s="350"/>
      <c r="F2745" s="351"/>
      <c r="G2745" s="350"/>
      <c r="H2745" s="350"/>
      <c r="I2745" s="352"/>
      <c r="J2745" s="353"/>
      <c r="K2745" s="354"/>
      <c r="L2745" s="353"/>
      <c r="M2745" s="379"/>
      <c r="N2745" s="70">
        <f t="shared" si="145"/>
        <v>0</v>
      </c>
      <c r="O2745" s="70">
        <f t="shared" si="146"/>
        <v>0</v>
      </c>
      <c r="P2745" s="135" t="str">
        <f t="shared" si="147"/>
        <v/>
      </c>
    </row>
    <row r="2746" spans="1:16" x14ac:dyDescent="0.2">
      <c r="A2746" s="363"/>
      <c r="B2746" s="348"/>
      <c r="C2746" s="623"/>
      <c r="D2746" s="350"/>
      <c r="E2746" s="350"/>
      <c r="F2746" s="351"/>
      <c r="G2746" s="350"/>
      <c r="H2746" s="350"/>
      <c r="I2746" s="352"/>
      <c r="J2746" s="353"/>
      <c r="K2746" s="354"/>
      <c r="L2746" s="353"/>
      <c r="M2746" s="379"/>
      <c r="N2746" s="70">
        <f t="shared" ref="N2746:N2801" si="148">IF(B2746=0,0,IF(YEAR(B2746)=$O$1,MONTH(B2746)-$N$1+1,(YEAR(B2746)-$O$1)*12-$N$1+1+MONTH(B2746)))</f>
        <v>0</v>
      </c>
      <c r="O2746" s="70">
        <f t="shared" ref="O2746:O2801" si="149">IF(C2746=0,0,IF(YEAR(C2746)=$O$1,MONTH(C2746)-$N$1+1,(YEAR(C2746)-$O$1)*12-$N$1+1+MONTH(C2746)))</f>
        <v>0</v>
      </c>
      <c r="P2746" s="135" t="str">
        <f t="shared" ref="P2746:P2801" si="150">SUBSTITUTE(D2746," ","_")</f>
        <v/>
      </c>
    </row>
    <row r="2747" spans="1:16" x14ac:dyDescent="0.2">
      <c r="A2747" s="363"/>
      <c r="B2747" s="348"/>
      <c r="C2747" s="623"/>
      <c r="D2747" s="350"/>
      <c r="E2747" s="350"/>
      <c r="F2747" s="351"/>
      <c r="G2747" s="350"/>
      <c r="H2747" s="350"/>
      <c r="I2747" s="352"/>
      <c r="J2747" s="353"/>
      <c r="K2747" s="354"/>
      <c r="L2747" s="353"/>
      <c r="M2747" s="379"/>
      <c r="N2747" s="70">
        <f t="shared" si="148"/>
        <v>0</v>
      </c>
      <c r="O2747" s="70">
        <f t="shared" si="149"/>
        <v>0</v>
      </c>
      <c r="P2747" s="135" t="str">
        <f t="shared" si="150"/>
        <v/>
      </c>
    </row>
    <row r="2748" spans="1:16" x14ac:dyDescent="0.2">
      <c r="A2748" s="363"/>
      <c r="B2748" s="348"/>
      <c r="C2748" s="623"/>
      <c r="D2748" s="350"/>
      <c r="E2748" s="350"/>
      <c r="F2748" s="351"/>
      <c r="G2748" s="350"/>
      <c r="H2748" s="350"/>
      <c r="I2748" s="352"/>
      <c r="J2748" s="353"/>
      <c r="K2748" s="354"/>
      <c r="L2748" s="353"/>
      <c r="M2748" s="379"/>
      <c r="N2748" s="70">
        <f t="shared" si="148"/>
        <v>0</v>
      </c>
      <c r="O2748" s="70">
        <f t="shared" si="149"/>
        <v>0</v>
      </c>
      <c r="P2748" s="135" t="str">
        <f t="shared" si="150"/>
        <v/>
      </c>
    </row>
    <row r="2749" spans="1:16" x14ac:dyDescent="0.2">
      <c r="A2749" s="363"/>
      <c r="B2749" s="348"/>
      <c r="C2749" s="623"/>
      <c r="D2749" s="350"/>
      <c r="E2749" s="350"/>
      <c r="F2749" s="351"/>
      <c r="G2749" s="350"/>
      <c r="H2749" s="350"/>
      <c r="I2749" s="352"/>
      <c r="J2749" s="353"/>
      <c r="K2749" s="354"/>
      <c r="L2749" s="353"/>
      <c r="M2749" s="379"/>
      <c r="N2749" s="70">
        <f t="shared" si="148"/>
        <v>0</v>
      </c>
      <c r="O2749" s="70">
        <f t="shared" si="149"/>
        <v>0</v>
      </c>
      <c r="P2749" s="135" t="str">
        <f t="shared" si="150"/>
        <v/>
      </c>
    </row>
    <row r="2750" spans="1:16" x14ac:dyDescent="0.2">
      <c r="A2750" s="363"/>
      <c r="B2750" s="348"/>
      <c r="C2750" s="623"/>
      <c r="D2750" s="350"/>
      <c r="E2750" s="350"/>
      <c r="F2750" s="351"/>
      <c r="G2750" s="350"/>
      <c r="H2750" s="350"/>
      <c r="I2750" s="352"/>
      <c r="J2750" s="353"/>
      <c r="K2750" s="354"/>
      <c r="L2750" s="353"/>
      <c r="M2750" s="379"/>
      <c r="N2750" s="70">
        <f t="shared" si="148"/>
        <v>0</v>
      </c>
      <c r="O2750" s="70">
        <f t="shared" si="149"/>
        <v>0</v>
      </c>
      <c r="P2750" s="135" t="str">
        <f t="shared" si="150"/>
        <v/>
      </c>
    </row>
    <row r="2751" spans="1:16" x14ac:dyDescent="0.2">
      <c r="A2751" s="363"/>
      <c r="B2751" s="348"/>
      <c r="C2751" s="623"/>
      <c r="D2751" s="350"/>
      <c r="E2751" s="350"/>
      <c r="F2751" s="351"/>
      <c r="G2751" s="350"/>
      <c r="H2751" s="350"/>
      <c r="I2751" s="352"/>
      <c r="J2751" s="353"/>
      <c r="K2751" s="354"/>
      <c r="L2751" s="353"/>
      <c r="M2751" s="379"/>
      <c r="N2751" s="70">
        <f t="shared" si="148"/>
        <v>0</v>
      </c>
      <c r="O2751" s="70">
        <f t="shared" si="149"/>
        <v>0</v>
      </c>
      <c r="P2751" s="135" t="str">
        <f t="shared" si="150"/>
        <v/>
      </c>
    </row>
    <row r="2752" spans="1:16" x14ac:dyDescent="0.2">
      <c r="A2752" s="363"/>
      <c r="B2752" s="348"/>
      <c r="C2752" s="623"/>
      <c r="D2752" s="350"/>
      <c r="E2752" s="350"/>
      <c r="F2752" s="351"/>
      <c r="G2752" s="350"/>
      <c r="H2752" s="350"/>
      <c r="I2752" s="352"/>
      <c r="J2752" s="353"/>
      <c r="K2752" s="354"/>
      <c r="L2752" s="353"/>
      <c r="M2752" s="379"/>
      <c r="N2752" s="70">
        <f t="shared" si="148"/>
        <v>0</v>
      </c>
      <c r="O2752" s="70">
        <f t="shared" si="149"/>
        <v>0</v>
      </c>
      <c r="P2752" s="135" t="str">
        <f t="shared" si="150"/>
        <v/>
      </c>
    </row>
    <row r="2753" spans="1:16" x14ac:dyDescent="0.2">
      <c r="A2753" s="363"/>
      <c r="B2753" s="348"/>
      <c r="C2753" s="623"/>
      <c r="D2753" s="350"/>
      <c r="E2753" s="350"/>
      <c r="F2753" s="351"/>
      <c r="G2753" s="350"/>
      <c r="H2753" s="350"/>
      <c r="I2753" s="352"/>
      <c r="J2753" s="353"/>
      <c r="K2753" s="354"/>
      <c r="L2753" s="353"/>
      <c r="M2753" s="379"/>
      <c r="N2753" s="70">
        <f t="shared" si="148"/>
        <v>0</v>
      </c>
      <c r="O2753" s="70">
        <f t="shared" si="149"/>
        <v>0</v>
      </c>
      <c r="P2753" s="135" t="str">
        <f t="shared" si="150"/>
        <v/>
      </c>
    </row>
    <row r="2754" spans="1:16" x14ac:dyDescent="0.2">
      <c r="A2754" s="363"/>
      <c r="B2754" s="348"/>
      <c r="C2754" s="623"/>
      <c r="D2754" s="350"/>
      <c r="E2754" s="350"/>
      <c r="F2754" s="351"/>
      <c r="G2754" s="350"/>
      <c r="H2754" s="350"/>
      <c r="I2754" s="352"/>
      <c r="J2754" s="353"/>
      <c r="K2754" s="354"/>
      <c r="L2754" s="353"/>
      <c r="M2754" s="379"/>
      <c r="N2754" s="70">
        <f t="shared" si="148"/>
        <v>0</v>
      </c>
      <c r="O2754" s="70">
        <f t="shared" si="149"/>
        <v>0</v>
      </c>
      <c r="P2754" s="135" t="str">
        <f t="shared" si="150"/>
        <v/>
      </c>
    </row>
    <row r="2755" spans="1:16" x14ac:dyDescent="0.2">
      <c r="A2755" s="363"/>
      <c r="B2755" s="348"/>
      <c r="C2755" s="623"/>
      <c r="D2755" s="350"/>
      <c r="E2755" s="350"/>
      <c r="F2755" s="351"/>
      <c r="G2755" s="350"/>
      <c r="H2755" s="350"/>
      <c r="I2755" s="352"/>
      <c r="J2755" s="353"/>
      <c r="K2755" s="354"/>
      <c r="L2755" s="353"/>
      <c r="M2755" s="379"/>
      <c r="N2755" s="70">
        <f t="shared" si="148"/>
        <v>0</v>
      </c>
      <c r="O2755" s="70">
        <f t="shared" si="149"/>
        <v>0</v>
      </c>
      <c r="P2755" s="135" t="str">
        <f t="shared" si="150"/>
        <v/>
      </c>
    </row>
    <row r="2756" spans="1:16" x14ac:dyDescent="0.2">
      <c r="A2756" s="363"/>
      <c r="B2756" s="348"/>
      <c r="C2756" s="623"/>
      <c r="D2756" s="350"/>
      <c r="E2756" s="350"/>
      <c r="F2756" s="351"/>
      <c r="G2756" s="350"/>
      <c r="H2756" s="350"/>
      <c r="I2756" s="352"/>
      <c r="J2756" s="353"/>
      <c r="K2756" s="354"/>
      <c r="L2756" s="353"/>
      <c r="M2756" s="379"/>
      <c r="N2756" s="70">
        <f t="shared" si="148"/>
        <v>0</v>
      </c>
      <c r="O2756" s="70">
        <f t="shared" si="149"/>
        <v>0</v>
      </c>
      <c r="P2756" s="135" t="str">
        <f t="shared" si="150"/>
        <v/>
      </c>
    </row>
    <row r="2757" spans="1:16" x14ac:dyDescent="0.2">
      <c r="A2757" s="363"/>
      <c r="B2757" s="348"/>
      <c r="C2757" s="623"/>
      <c r="D2757" s="350"/>
      <c r="E2757" s="350"/>
      <c r="F2757" s="351"/>
      <c r="G2757" s="350"/>
      <c r="H2757" s="350"/>
      <c r="I2757" s="352"/>
      <c r="J2757" s="353"/>
      <c r="K2757" s="354"/>
      <c r="L2757" s="353"/>
      <c r="M2757" s="379"/>
      <c r="N2757" s="70">
        <f t="shared" si="148"/>
        <v>0</v>
      </c>
      <c r="O2757" s="70">
        <f t="shared" si="149"/>
        <v>0</v>
      </c>
      <c r="P2757" s="135" t="str">
        <f t="shared" si="150"/>
        <v/>
      </c>
    </row>
    <row r="2758" spans="1:16" x14ac:dyDescent="0.2">
      <c r="A2758" s="363"/>
      <c r="B2758" s="348"/>
      <c r="C2758" s="623"/>
      <c r="D2758" s="350"/>
      <c r="E2758" s="350"/>
      <c r="F2758" s="351"/>
      <c r="G2758" s="350"/>
      <c r="H2758" s="350"/>
      <c r="I2758" s="352"/>
      <c r="J2758" s="353"/>
      <c r="K2758" s="354"/>
      <c r="L2758" s="353"/>
      <c r="M2758" s="379"/>
      <c r="N2758" s="70">
        <f t="shared" si="148"/>
        <v>0</v>
      </c>
      <c r="O2758" s="70">
        <f t="shared" si="149"/>
        <v>0</v>
      </c>
      <c r="P2758" s="135" t="str">
        <f t="shared" si="150"/>
        <v/>
      </c>
    </row>
    <row r="2759" spans="1:16" x14ac:dyDescent="0.2">
      <c r="A2759" s="363"/>
      <c r="B2759" s="348"/>
      <c r="C2759" s="623"/>
      <c r="D2759" s="350"/>
      <c r="E2759" s="350"/>
      <c r="F2759" s="351"/>
      <c r="G2759" s="350"/>
      <c r="H2759" s="350"/>
      <c r="I2759" s="352"/>
      <c r="J2759" s="353"/>
      <c r="K2759" s="354"/>
      <c r="L2759" s="353"/>
      <c r="M2759" s="379"/>
      <c r="N2759" s="70">
        <f t="shared" si="148"/>
        <v>0</v>
      </c>
      <c r="O2759" s="70">
        <f t="shared" si="149"/>
        <v>0</v>
      </c>
      <c r="P2759" s="135" t="str">
        <f t="shared" si="150"/>
        <v/>
      </c>
    </row>
    <row r="2760" spans="1:16" x14ac:dyDescent="0.2">
      <c r="A2760" s="363"/>
      <c r="B2760" s="348"/>
      <c r="C2760" s="623"/>
      <c r="D2760" s="350"/>
      <c r="E2760" s="350"/>
      <c r="F2760" s="351"/>
      <c r="G2760" s="350"/>
      <c r="H2760" s="350"/>
      <c r="I2760" s="352"/>
      <c r="J2760" s="353"/>
      <c r="K2760" s="354"/>
      <c r="L2760" s="353"/>
      <c r="M2760" s="379"/>
      <c r="N2760" s="70">
        <f t="shared" si="148"/>
        <v>0</v>
      </c>
      <c r="O2760" s="70">
        <f t="shared" si="149"/>
        <v>0</v>
      </c>
      <c r="P2760" s="135" t="str">
        <f t="shared" si="150"/>
        <v/>
      </c>
    </row>
    <row r="2761" spans="1:16" x14ac:dyDescent="0.2">
      <c r="A2761" s="363"/>
      <c r="B2761" s="348"/>
      <c r="C2761" s="623"/>
      <c r="D2761" s="350"/>
      <c r="E2761" s="350"/>
      <c r="F2761" s="351"/>
      <c r="G2761" s="350"/>
      <c r="H2761" s="350"/>
      <c r="I2761" s="352"/>
      <c r="J2761" s="353"/>
      <c r="K2761" s="354"/>
      <c r="L2761" s="353"/>
      <c r="M2761" s="379"/>
      <c r="N2761" s="70">
        <f t="shared" si="148"/>
        <v>0</v>
      </c>
      <c r="O2761" s="70">
        <f t="shared" si="149"/>
        <v>0</v>
      </c>
      <c r="P2761" s="135" t="str">
        <f t="shared" si="150"/>
        <v/>
      </c>
    </row>
    <row r="2762" spans="1:16" x14ac:dyDescent="0.2">
      <c r="A2762" s="363"/>
      <c r="B2762" s="348"/>
      <c r="C2762" s="623"/>
      <c r="D2762" s="350"/>
      <c r="E2762" s="350"/>
      <c r="F2762" s="351"/>
      <c r="G2762" s="350"/>
      <c r="H2762" s="350"/>
      <c r="I2762" s="352"/>
      <c r="J2762" s="353"/>
      <c r="K2762" s="354"/>
      <c r="L2762" s="353"/>
      <c r="M2762" s="379"/>
      <c r="N2762" s="70">
        <f t="shared" si="148"/>
        <v>0</v>
      </c>
      <c r="O2762" s="70">
        <f t="shared" si="149"/>
        <v>0</v>
      </c>
      <c r="P2762" s="135" t="str">
        <f t="shared" si="150"/>
        <v/>
      </c>
    </row>
    <row r="2763" spans="1:16" x14ac:dyDescent="0.2">
      <c r="A2763" s="363"/>
      <c r="B2763" s="348"/>
      <c r="C2763" s="623"/>
      <c r="D2763" s="350"/>
      <c r="E2763" s="350"/>
      <c r="F2763" s="351"/>
      <c r="G2763" s="350"/>
      <c r="H2763" s="350"/>
      <c r="I2763" s="352"/>
      <c r="J2763" s="353"/>
      <c r="K2763" s="354"/>
      <c r="L2763" s="353"/>
      <c r="M2763" s="379"/>
      <c r="N2763" s="70">
        <f t="shared" si="148"/>
        <v>0</v>
      </c>
      <c r="O2763" s="70">
        <f t="shared" si="149"/>
        <v>0</v>
      </c>
      <c r="P2763" s="135" t="str">
        <f t="shared" si="150"/>
        <v/>
      </c>
    </row>
    <row r="2764" spans="1:16" x14ac:dyDescent="0.2">
      <c r="A2764" s="363"/>
      <c r="B2764" s="348"/>
      <c r="C2764" s="623"/>
      <c r="D2764" s="350"/>
      <c r="E2764" s="350"/>
      <c r="F2764" s="351"/>
      <c r="G2764" s="350"/>
      <c r="H2764" s="350"/>
      <c r="I2764" s="352"/>
      <c r="J2764" s="353"/>
      <c r="K2764" s="354"/>
      <c r="L2764" s="353"/>
      <c r="M2764" s="379"/>
      <c r="N2764" s="70">
        <f t="shared" si="148"/>
        <v>0</v>
      </c>
      <c r="O2764" s="70">
        <f t="shared" si="149"/>
        <v>0</v>
      </c>
      <c r="P2764" s="135" t="str">
        <f t="shared" si="150"/>
        <v/>
      </c>
    </row>
    <row r="2765" spans="1:16" x14ac:dyDescent="0.2">
      <c r="A2765" s="363"/>
      <c r="B2765" s="348"/>
      <c r="C2765" s="623"/>
      <c r="D2765" s="350"/>
      <c r="E2765" s="350"/>
      <c r="F2765" s="351"/>
      <c r="G2765" s="350"/>
      <c r="H2765" s="350"/>
      <c r="I2765" s="352"/>
      <c r="J2765" s="353"/>
      <c r="K2765" s="354"/>
      <c r="L2765" s="353"/>
      <c r="M2765" s="379"/>
      <c r="N2765" s="70">
        <f t="shared" si="148"/>
        <v>0</v>
      </c>
      <c r="O2765" s="70">
        <f t="shared" si="149"/>
        <v>0</v>
      </c>
      <c r="P2765" s="135" t="str">
        <f t="shared" si="150"/>
        <v/>
      </c>
    </row>
    <row r="2766" spans="1:16" x14ac:dyDescent="0.2">
      <c r="A2766" s="363"/>
      <c r="B2766" s="348"/>
      <c r="C2766" s="623"/>
      <c r="D2766" s="350"/>
      <c r="E2766" s="350"/>
      <c r="F2766" s="351"/>
      <c r="G2766" s="350"/>
      <c r="H2766" s="350"/>
      <c r="I2766" s="352"/>
      <c r="J2766" s="353"/>
      <c r="K2766" s="354"/>
      <c r="L2766" s="353"/>
      <c r="M2766" s="379"/>
      <c r="N2766" s="70">
        <f t="shared" si="148"/>
        <v>0</v>
      </c>
      <c r="O2766" s="70">
        <f t="shared" si="149"/>
        <v>0</v>
      </c>
      <c r="P2766" s="135" t="str">
        <f t="shared" si="150"/>
        <v/>
      </c>
    </row>
    <row r="2767" spans="1:16" x14ac:dyDescent="0.2">
      <c r="A2767" s="363"/>
      <c r="B2767" s="348"/>
      <c r="C2767" s="623"/>
      <c r="D2767" s="350"/>
      <c r="E2767" s="350"/>
      <c r="F2767" s="351"/>
      <c r="G2767" s="350"/>
      <c r="H2767" s="350"/>
      <c r="I2767" s="352"/>
      <c r="J2767" s="353"/>
      <c r="K2767" s="354"/>
      <c r="L2767" s="353"/>
      <c r="M2767" s="379"/>
      <c r="N2767" s="70">
        <f t="shared" si="148"/>
        <v>0</v>
      </c>
      <c r="O2767" s="70">
        <f t="shared" si="149"/>
        <v>0</v>
      </c>
      <c r="P2767" s="135" t="str">
        <f t="shared" si="150"/>
        <v/>
      </c>
    </row>
    <row r="2768" spans="1:16" x14ac:dyDescent="0.2">
      <c r="A2768" s="363"/>
      <c r="B2768" s="348"/>
      <c r="C2768" s="623"/>
      <c r="D2768" s="350"/>
      <c r="E2768" s="350"/>
      <c r="F2768" s="351"/>
      <c r="G2768" s="350"/>
      <c r="H2768" s="350"/>
      <c r="I2768" s="352"/>
      <c r="J2768" s="353"/>
      <c r="K2768" s="354"/>
      <c r="L2768" s="353"/>
      <c r="M2768" s="379"/>
      <c r="N2768" s="70">
        <f t="shared" si="148"/>
        <v>0</v>
      </c>
      <c r="O2768" s="70">
        <f t="shared" si="149"/>
        <v>0</v>
      </c>
      <c r="P2768" s="135" t="str">
        <f t="shared" si="150"/>
        <v/>
      </c>
    </row>
    <row r="2769" spans="1:16" x14ac:dyDescent="0.2">
      <c r="A2769" s="363"/>
      <c r="B2769" s="348"/>
      <c r="C2769" s="623"/>
      <c r="D2769" s="350"/>
      <c r="E2769" s="350"/>
      <c r="F2769" s="351"/>
      <c r="G2769" s="350"/>
      <c r="H2769" s="350"/>
      <c r="I2769" s="352"/>
      <c r="J2769" s="353"/>
      <c r="K2769" s="354"/>
      <c r="L2769" s="353"/>
      <c r="M2769" s="379"/>
      <c r="N2769" s="70">
        <f t="shared" si="148"/>
        <v>0</v>
      </c>
      <c r="O2769" s="70">
        <f t="shared" si="149"/>
        <v>0</v>
      </c>
      <c r="P2769" s="135" t="str">
        <f t="shared" si="150"/>
        <v/>
      </c>
    </row>
    <row r="2770" spans="1:16" x14ac:dyDescent="0.2">
      <c r="A2770" s="363"/>
      <c r="B2770" s="348"/>
      <c r="C2770" s="623"/>
      <c r="D2770" s="350"/>
      <c r="E2770" s="350"/>
      <c r="F2770" s="351"/>
      <c r="G2770" s="350"/>
      <c r="H2770" s="350"/>
      <c r="I2770" s="352"/>
      <c r="J2770" s="353"/>
      <c r="K2770" s="354"/>
      <c r="L2770" s="353"/>
      <c r="M2770" s="379"/>
      <c r="N2770" s="70">
        <f t="shared" si="148"/>
        <v>0</v>
      </c>
      <c r="O2770" s="70">
        <f t="shared" si="149"/>
        <v>0</v>
      </c>
      <c r="P2770" s="135" t="str">
        <f t="shared" si="150"/>
        <v/>
      </c>
    </row>
    <row r="2771" spans="1:16" x14ac:dyDescent="0.2">
      <c r="A2771" s="363"/>
      <c r="B2771" s="348"/>
      <c r="C2771" s="623"/>
      <c r="D2771" s="350"/>
      <c r="E2771" s="350"/>
      <c r="F2771" s="351"/>
      <c r="G2771" s="350"/>
      <c r="H2771" s="350"/>
      <c r="I2771" s="352"/>
      <c r="J2771" s="353"/>
      <c r="K2771" s="354"/>
      <c r="L2771" s="353"/>
      <c r="M2771" s="379"/>
      <c r="N2771" s="70">
        <f t="shared" si="148"/>
        <v>0</v>
      </c>
      <c r="O2771" s="70">
        <f t="shared" si="149"/>
        <v>0</v>
      </c>
      <c r="P2771" s="135" t="str">
        <f t="shared" si="150"/>
        <v/>
      </c>
    </row>
    <row r="2772" spans="1:16" x14ac:dyDescent="0.2">
      <c r="A2772" s="363"/>
      <c r="B2772" s="348"/>
      <c r="C2772" s="623"/>
      <c r="D2772" s="350"/>
      <c r="E2772" s="350"/>
      <c r="F2772" s="351"/>
      <c r="G2772" s="350"/>
      <c r="H2772" s="350"/>
      <c r="I2772" s="352"/>
      <c r="J2772" s="353"/>
      <c r="K2772" s="354"/>
      <c r="L2772" s="353"/>
      <c r="M2772" s="379"/>
      <c r="N2772" s="70">
        <f t="shared" si="148"/>
        <v>0</v>
      </c>
      <c r="O2772" s="70">
        <f t="shared" si="149"/>
        <v>0</v>
      </c>
      <c r="P2772" s="135" t="str">
        <f t="shared" si="150"/>
        <v/>
      </c>
    </row>
    <row r="2773" spans="1:16" x14ac:dyDescent="0.2">
      <c r="A2773" s="363"/>
      <c r="B2773" s="348"/>
      <c r="C2773" s="623"/>
      <c r="D2773" s="350"/>
      <c r="E2773" s="350"/>
      <c r="F2773" s="351"/>
      <c r="G2773" s="350"/>
      <c r="H2773" s="350"/>
      <c r="I2773" s="352"/>
      <c r="J2773" s="353"/>
      <c r="K2773" s="354"/>
      <c r="L2773" s="353"/>
      <c r="M2773" s="379"/>
      <c r="N2773" s="70">
        <f t="shared" si="148"/>
        <v>0</v>
      </c>
      <c r="O2773" s="70">
        <f t="shared" si="149"/>
        <v>0</v>
      </c>
      <c r="P2773" s="135" t="str">
        <f t="shared" si="150"/>
        <v/>
      </c>
    </row>
    <row r="2774" spans="1:16" x14ac:dyDescent="0.2">
      <c r="A2774" s="363"/>
      <c r="B2774" s="348"/>
      <c r="C2774" s="623"/>
      <c r="D2774" s="350"/>
      <c r="E2774" s="350"/>
      <c r="F2774" s="351"/>
      <c r="G2774" s="350"/>
      <c r="H2774" s="350"/>
      <c r="I2774" s="352"/>
      <c r="J2774" s="353"/>
      <c r="K2774" s="354"/>
      <c r="L2774" s="353"/>
      <c r="M2774" s="379"/>
      <c r="N2774" s="70">
        <f t="shared" si="148"/>
        <v>0</v>
      </c>
      <c r="O2774" s="70">
        <f t="shared" si="149"/>
        <v>0</v>
      </c>
      <c r="P2774" s="135" t="str">
        <f t="shared" si="150"/>
        <v/>
      </c>
    </row>
    <row r="2775" spans="1:16" x14ac:dyDescent="0.2">
      <c r="A2775" s="363"/>
      <c r="B2775" s="348"/>
      <c r="C2775" s="623"/>
      <c r="D2775" s="350"/>
      <c r="E2775" s="350"/>
      <c r="F2775" s="351"/>
      <c r="G2775" s="350"/>
      <c r="H2775" s="350"/>
      <c r="I2775" s="352"/>
      <c r="J2775" s="353"/>
      <c r="K2775" s="354"/>
      <c r="L2775" s="353"/>
      <c r="M2775" s="379"/>
      <c r="N2775" s="70">
        <f t="shared" si="148"/>
        <v>0</v>
      </c>
      <c r="O2775" s="70">
        <f t="shared" si="149"/>
        <v>0</v>
      </c>
      <c r="P2775" s="135" t="str">
        <f t="shared" si="150"/>
        <v/>
      </c>
    </row>
    <row r="2776" spans="1:16" x14ac:dyDescent="0.2">
      <c r="A2776" s="363"/>
      <c r="B2776" s="348"/>
      <c r="C2776" s="623"/>
      <c r="D2776" s="350"/>
      <c r="E2776" s="350"/>
      <c r="F2776" s="351"/>
      <c r="G2776" s="350"/>
      <c r="H2776" s="350"/>
      <c r="I2776" s="352"/>
      <c r="J2776" s="353"/>
      <c r="K2776" s="354"/>
      <c r="L2776" s="353"/>
      <c r="M2776" s="379"/>
      <c r="N2776" s="70">
        <f t="shared" si="148"/>
        <v>0</v>
      </c>
      <c r="O2776" s="70">
        <f t="shared" si="149"/>
        <v>0</v>
      </c>
      <c r="P2776" s="135" t="str">
        <f t="shared" si="150"/>
        <v/>
      </c>
    </row>
    <row r="2777" spans="1:16" x14ac:dyDescent="0.2">
      <c r="A2777" s="363"/>
      <c r="B2777" s="348"/>
      <c r="C2777" s="623"/>
      <c r="D2777" s="350"/>
      <c r="E2777" s="350"/>
      <c r="F2777" s="351"/>
      <c r="G2777" s="350"/>
      <c r="H2777" s="350"/>
      <c r="I2777" s="352"/>
      <c r="J2777" s="353"/>
      <c r="K2777" s="354"/>
      <c r="L2777" s="353"/>
      <c r="M2777" s="379"/>
      <c r="N2777" s="70">
        <f t="shared" si="148"/>
        <v>0</v>
      </c>
      <c r="O2777" s="70">
        <f t="shared" si="149"/>
        <v>0</v>
      </c>
      <c r="P2777" s="135" t="str">
        <f t="shared" si="150"/>
        <v/>
      </c>
    </row>
    <row r="2778" spans="1:16" x14ac:dyDescent="0.2">
      <c r="A2778" s="363"/>
      <c r="B2778" s="348"/>
      <c r="C2778" s="623"/>
      <c r="D2778" s="350"/>
      <c r="E2778" s="350"/>
      <c r="F2778" s="351"/>
      <c r="G2778" s="350"/>
      <c r="H2778" s="350"/>
      <c r="I2778" s="352"/>
      <c r="J2778" s="353"/>
      <c r="K2778" s="354"/>
      <c r="L2778" s="353"/>
      <c r="M2778" s="379"/>
      <c r="N2778" s="70">
        <f t="shared" si="148"/>
        <v>0</v>
      </c>
      <c r="O2778" s="70">
        <f t="shared" si="149"/>
        <v>0</v>
      </c>
      <c r="P2778" s="135" t="str">
        <f t="shared" si="150"/>
        <v/>
      </c>
    </row>
    <row r="2779" spans="1:16" x14ac:dyDescent="0.2">
      <c r="A2779" s="363"/>
      <c r="B2779" s="348"/>
      <c r="C2779" s="623"/>
      <c r="D2779" s="350"/>
      <c r="E2779" s="350"/>
      <c r="F2779" s="351"/>
      <c r="G2779" s="350"/>
      <c r="H2779" s="350"/>
      <c r="I2779" s="352"/>
      <c r="J2779" s="353"/>
      <c r="K2779" s="354"/>
      <c r="L2779" s="353"/>
      <c r="M2779" s="379"/>
      <c r="N2779" s="70">
        <f t="shared" si="148"/>
        <v>0</v>
      </c>
      <c r="O2779" s="70">
        <f t="shared" si="149"/>
        <v>0</v>
      </c>
      <c r="P2779" s="135" t="str">
        <f t="shared" si="150"/>
        <v/>
      </c>
    </row>
    <row r="2780" spans="1:16" x14ac:dyDescent="0.2">
      <c r="A2780" s="363"/>
      <c r="B2780" s="348"/>
      <c r="C2780" s="623"/>
      <c r="D2780" s="350"/>
      <c r="E2780" s="350"/>
      <c r="F2780" s="351"/>
      <c r="G2780" s="350"/>
      <c r="H2780" s="350"/>
      <c r="I2780" s="352"/>
      <c r="J2780" s="353"/>
      <c r="K2780" s="354"/>
      <c r="L2780" s="353"/>
      <c r="M2780" s="379"/>
      <c r="N2780" s="70">
        <f t="shared" si="148"/>
        <v>0</v>
      </c>
      <c r="O2780" s="70">
        <f t="shared" si="149"/>
        <v>0</v>
      </c>
      <c r="P2780" s="135" t="str">
        <f t="shared" si="150"/>
        <v/>
      </c>
    </row>
    <row r="2781" spans="1:16" x14ac:dyDescent="0.2">
      <c r="A2781" s="363"/>
      <c r="B2781" s="348"/>
      <c r="C2781" s="623"/>
      <c r="D2781" s="350"/>
      <c r="E2781" s="350"/>
      <c r="F2781" s="351"/>
      <c r="G2781" s="350"/>
      <c r="H2781" s="350"/>
      <c r="I2781" s="352"/>
      <c r="J2781" s="353"/>
      <c r="K2781" s="354"/>
      <c r="L2781" s="353"/>
      <c r="M2781" s="379"/>
      <c r="N2781" s="70">
        <f t="shared" si="148"/>
        <v>0</v>
      </c>
      <c r="O2781" s="70">
        <f t="shared" si="149"/>
        <v>0</v>
      </c>
      <c r="P2781" s="135" t="str">
        <f t="shared" si="150"/>
        <v/>
      </c>
    </row>
    <row r="2782" spans="1:16" x14ac:dyDescent="0.2">
      <c r="A2782" s="363"/>
      <c r="B2782" s="348"/>
      <c r="C2782" s="623"/>
      <c r="D2782" s="350"/>
      <c r="E2782" s="350"/>
      <c r="F2782" s="351"/>
      <c r="G2782" s="350"/>
      <c r="H2782" s="350"/>
      <c r="I2782" s="352"/>
      <c r="J2782" s="353"/>
      <c r="K2782" s="354"/>
      <c r="L2782" s="353"/>
      <c r="M2782" s="379"/>
      <c r="N2782" s="70">
        <f t="shared" si="148"/>
        <v>0</v>
      </c>
      <c r="O2782" s="70">
        <f t="shared" si="149"/>
        <v>0</v>
      </c>
      <c r="P2782" s="135" t="str">
        <f t="shared" si="150"/>
        <v/>
      </c>
    </row>
    <row r="2783" spans="1:16" x14ac:dyDescent="0.2">
      <c r="A2783" s="363"/>
      <c r="B2783" s="348"/>
      <c r="C2783" s="623"/>
      <c r="D2783" s="350"/>
      <c r="E2783" s="350"/>
      <c r="F2783" s="351"/>
      <c r="G2783" s="350"/>
      <c r="H2783" s="350"/>
      <c r="I2783" s="352"/>
      <c r="J2783" s="353"/>
      <c r="K2783" s="354"/>
      <c r="L2783" s="353"/>
      <c r="M2783" s="379"/>
      <c r="N2783" s="70">
        <f t="shared" si="148"/>
        <v>0</v>
      </c>
      <c r="O2783" s="70">
        <f t="shared" si="149"/>
        <v>0</v>
      </c>
      <c r="P2783" s="135" t="str">
        <f t="shared" si="150"/>
        <v/>
      </c>
    </row>
    <row r="2784" spans="1:16" x14ac:dyDescent="0.2">
      <c r="A2784" s="363"/>
      <c r="B2784" s="348"/>
      <c r="C2784" s="623"/>
      <c r="D2784" s="350"/>
      <c r="E2784" s="350"/>
      <c r="F2784" s="351"/>
      <c r="G2784" s="350"/>
      <c r="H2784" s="350"/>
      <c r="I2784" s="352"/>
      <c r="J2784" s="353"/>
      <c r="K2784" s="354"/>
      <c r="L2784" s="353"/>
      <c r="M2784" s="379"/>
      <c r="N2784" s="70">
        <f t="shared" si="148"/>
        <v>0</v>
      </c>
      <c r="O2784" s="70">
        <f t="shared" si="149"/>
        <v>0</v>
      </c>
      <c r="P2784" s="135" t="str">
        <f t="shared" si="150"/>
        <v/>
      </c>
    </row>
    <row r="2785" spans="1:16" x14ac:dyDescent="0.2">
      <c r="A2785" s="363"/>
      <c r="B2785" s="348"/>
      <c r="C2785" s="623"/>
      <c r="D2785" s="350"/>
      <c r="E2785" s="350"/>
      <c r="F2785" s="351"/>
      <c r="G2785" s="350"/>
      <c r="H2785" s="350"/>
      <c r="I2785" s="352"/>
      <c r="J2785" s="353"/>
      <c r="K2785" s="354"/>
      <c r="L2785" s="353"/>
      <c r="M2785" s="379"/>
      <c r="N2785" s="70">
        <f t="shared" si="148"/>
        <v>0</v>
      </c>
      <c r="O2785" s="70">
        <f t="shared" si="149"/>
        <v>0</v>
      </c>
      <c r="P2785" s="135" t="str">
        <f t="shared" si="150"/>
        <v/>
      </c>
    </row>
    <row r="2786" spans="1:16" x14ac:dyDescent="0.2">
      <c r="A2786" s="363"/>
      <c r="B2786" s="348"/>
      <c r="C2786" s="623"/>
      <c r="D2786" s="350"/>
      <c r="E2786" s="350"/>
      <c r="F2786" s="351"/>
      <c r="G2786" s="350"/>
      <c r="H2786" s="350"/>
      <c r="I2786" s="352"/>
      <c r="J2786" s="353"/>
      <c r="K2786" s="354"/>
      <c r="L2786" s="353"/>
      <c r="M2786" s="379"/>
      <c r="N2786" s="70">
        <f t="shared" si="148"/>
        <v>0</v>
      </c>
      <c r="O2786" s="70">
        <f t="shared" si="149"/>
        <v>0</v>
      </c>
      <c r="P2786" s="135" t="str">
        <f t="shared" si="150"/>
        <v/>
      </c>
    </row>
    <row r="2787" spans="1:16" x14ac:dyDescent="0.2">
      <c r="A2787" s="363"/>
      <c r="B2787" s="348"/>
      <c r="C2787" s="623"/>
      <c r="D2787" s="350"/>
      <c r="E2787" s="350"/>
      <c r="F2787" s="351"/>
      <c r="G2787" s="350"/>
      <c r="H2787" s="350"/>
      <c r="I2787" s="352"/>
      <c r="J2787" s="353"/>
      <c r="K2787" s="354"/>
      <c r="L2787" s="353"/>
      <c r="M2787" s="379"/>
      <c r="N2787" s="70">
        <f t="shared" si="148"/>
        <v>0</v>
      </c>
      <c r="O2787" s="70">
        <f t="shared" si="149"/>
        <v>0</v>
      </c>
      <c r="P2787" s="135" t="str">
        <f t="shared" si="150"/>
        <v/>
      </c>
    </row>
    <row r="2788" spans="1:16" x14ac:dyDescent="0.2">
      <c r="A2788" s="363"/>
      <c r="B2788" s="348"/>
      <c r="C2788" s="623"/>
      <c r="D2788" s="350"/>
      <c r="E2788" s="350"/>
      <c r="F2788" s="351"/>
      <c r="G2788" s="350"/>
      <c r="H2788" s="350"/>
      <c r="I2788" s="352"/>
      <c r="J2788" s="353"/>
      <c r="K2788" s="354"/>
      <c r="L2788" s="353"/>
      <c r="M2788" s="379"/>
      <c r="N2788" s="70">
        <f t="shared" si="148"/>
        <v>0</v>
      </c>
      <c r="O2788" s="70">
        <f t="shared" si="149"/>
        <v>0</v>
      </c>
      <c r="P2788" s="135" t="str">
        <f t="shared" si="150"/>
        <v/>
      </c>
    </row>
    <row r="2789" spans="1:16" x14ac:dyDescent="0.2">
      <c r="A2789" s="363"/>
      <c r="B2789" s="348"/>
      <c r="C2789" s="623"/>
      <c r="D2789" s="350"/>
      <c r="E2789" s="350"/>
      <c r="F2789" s="351"/>
      <c r="G2789" s="350"/>
      <c r="H2789" s="350"/>
      <c r="I2789" s="352"/>
      <c r="J2789" s="353"/>
      <c r="K2789" s="354"/>
      <c r="L2789" s="353"/>
      <c r="M2789" s="379"/>
      <c r="N2789" s="70">
        <f t="shared" si="148"/>
        <v>0</v>
      </c>
      <c r="O2789" s="70">
        <f t="shared" si="149"/>
        <v>0</v>
      </c>
      <c r="P2789" s="135" t="str">
        <f t="shared" si="150"/>
        <v/>
      </c>
    </row>
    <row r="2790" spans="1:16" x14ac:dyDescent="0.2">
      <c r="A2790" s="363"/>
      <c r="B2790" s="348"/>
      <c r="C2790" s="623"/>
      <c r="D2790" s="350"/>
      <c r="E2790" s="350"/>
      <c r="F2790" s="351"/>
      <c r="G2790" s="350"/>
      <c r="H2790" s="350"/>
      <c r="I2790" s="352"/>
      <c r="J2790" s="353"/>
      <c r="K2790" s="354"/>
      <c r="L2790" s="353"/>
      <c r="M2790" s="379"/>
      <c r="N2790" s="70">
        <f t="shared" si="148"/>
        <v>0</v>
      </c>
      <c r="O2790" s="70">
        <f t="shared" si="149"/>
        <v>0</v>
      </c>
      <c r="P2790" s="135" t="str">
        <f t="shared" si="150"/>
        <v/>
      </c>
    </row>
    <row r="2791" spans="1:16" x14ac:dyDescent="0.2">
      <c r="A2791" s="363"/>
      <c r="B2791" s="348"/>
      <c r="C2791" s="623"/>
      <c r="D2791" s="350"/>
      <c r="E2791" s="350"/>
      <c r="F2791" s="351"/>
      <c r="G2791" s="350"/>
      <c r="H2791" s="350"/>
      <c r="I2791" s="352"/>
      <c r="J2791" s="353"/>
      <c r="K2791" s="354"/>
      <c r="L2791" s="353"/>
      <c r="M2791" s="379"/>
      <c r="N2791" s="70">
        <f t="shared" si="148"/>
        <v>0</v>
      </c>
      <c r="O2791" s="70">
        <f t="shared" si="149"/>
        <v>0</v>
      </c>
      <c r="P2791" s="135" t="str">
        <f t="shared" si="150"/>
        <v/>
      </c>
    </row>
    <row r="2792" spans="1:16" x14ac:dyDescent="0.2">
      <c r="A2792" s="363"/>
      <c r="B2792" s="348"/>
      <c r="C2792" s="623"/>
      <c r="D2792" s="350"/>
      <c r="E2792" s="350"/>
      <c r="F2792" s="351"/>
      <c r="G2792" s="350"/>
      <c r="H2792" s="350"/>
      <c r="I2792" s="352"/>
      <c r="J2792" s="353"/>
      <c r="K2792" s="354"/>
      <c r="L2792" s="353"/>
      <c r="M2792" s="379"/>
      <c r="N2792" s="70">
        <f t="shared" si="148"/>
        <v>0</v>
      </c>
      <c r="O2792" s="70">
        <f t="shared" si="149"/>
        <v>0</v>
      </c>
      <c r="P2792" s="135" t="str">
        <f t="shared" si="150"/>
        <v/>
      </c>
    </row>
    <row r="2793" spans="1:16" x14ac:dyDescent="0.2">
      <c r="A2793" s="363"/>
      <c r="B2793" s="348"/>
      <c r="C2793" s="623"/>
      <c r="D2793" s="350"/>
      <c r="E2793" s="350"/>
      <c r="F2793" s="383"/>
      <c r="G2793" s="350"/>
      <c r="H2793" s="350"/>
      <c r="I2793" s="352"/>
      <c r="J2793" s="353"/>
      <c r="K2793" s="354"/>
      <c r="L2793" s="353"/>
      <c r="M2793" s="379"/>
      <c r="N2793" s="70">
        <f t="shared" si="148"/>
        <v>0</v>
      </c>
      <c r="O2793" s="70">
        <f t="shared" si="149"/>
        <v>0</v>
      </c>
      <c r="P2793" s="135" t="str">
        <f t="shared" si="150"/>
        <v/>
      </c>
    </row>
    <row r="2794" spans="1:16" x14ac:dyDescent="0.2">
      <c r="A2794" s="363"/>
      <c r="B2794" s="348"/>
      <c r="C2794" s="623"/>
      <c r="D2794" s="350"/>
      <c r="E2794" s="350"/>
      <c r="F2794" s="351"/>
      <c r="G2794" s="350"/>
      <c r="H2794" s="350"/>
      <c r="I2794" s="352"/>
      <c r="J2794" s="353"/>
      <c r="K2794" s="354"/>
      <c r="L2794" s="353"/>
      <c r="M2794" s="379"/>
      <c r="N2794" s="70">
        <f t="shared" si="148"/>
        <v>0</v>
      </c>
      <c r="O2794" s="70">
        <f t="shared" si="149"/>
        <v>0</v>
      </c>
      <c r="P2794" s="135" t="str">
        <f t="shared" si="150"/>
        <v/>
      </c>
    </row>
    <row r="2795" spans="1:16" x14ac:dyDescent="0.2">
      <c r="A2795" s="363"/>
      <c r="B2795" s="348"/>
      <c r="C2795" s="623"/>
      <c r="D2795" s="350"/>
      <c r="E2795" s="350"/>
      <c r="F2795" s="351"/>
      <c r="G2795" s="350"/>
      <c r="H2795" s="350"/>
      <c r="I2795" s="352"/>
      <c r="J2795" s="353"/>
      <c r="K2795" s="354"/>
      <c r="L2795" s="353"/>
      <c r="M2795" s="379"/>
      <c r="N2795" s="70">
        <f t="shared" si="148"/>
        <v>0</v>
      </c>
      <c r="O2795" s="70">
        <f t="shared" si="149"/>
        <v>0</v>
      </c>
      <c r="P2795" s="135" t="str">
        <f t="shared" si="150"/>
        <v/>
      </c>
    </row>
    <row r="2796" spans="1:16" x14ac:dyDescent="0.2">
      <c r="A2796" s="363"/>
      <c r="B2796" s="348"/>
      <c r="C2796" s="623"/>
      <c r="D2796" s="350"/>
      <c r="E2796" s="350"/>
      <c r="F2796" s="351"/>
      <c r="G2796" s="350"/>
      <c r="H2796" s="350"/>
      <c r="I2796" s="352"/>
      <c r="J2796" s="353"/>
      <c r="K2796" s="354"/>
      <c r="L2796" s="353"/>
      <c r="M2796" s="379"/>
      <c r="N2796" s="70">
        <f t="shared" si="148"/>
        <v>0</v>
      </c>
      <c r="O2796" s="70">
        <f t="shared" si="149"/>
        <v>0</v>
      </c>
      <c r="P2796" s="135" t="str">
        <f t="shared" si="150"/>
        <v/>
      </c>
    </row>
    <row r="2797" spans="1:16" x14ac:dyDescent="0.2">
      <c r="A2797" s="363"/>
      <c r="B2797" s="348"/>
      <c r="C2797" s="623"/>
      <c r="D2797" s="350"/>
      <c r="E2797" s="350"/>
      <c r="F2797" s="351"/>
      <c r="G2797" s="350"/>
      <c r="H2797" s="350"/>
      <c r="I2797" s="352"/>
      <c r="J2797" s="353"/>
      <c r="K2797" s="354"/>
      <c r="L2797" s="353"/>
      <c r="M2797" s="379"/>
      <c r="N2797" s="70">
        <f t="shared" si="148"/>
        <v>0</v>
      </c>
      <c r="O2797" s="70">
        <f t="shared" si="149"/>
        <v>0</v>
      </c>
      <c r="P2797" s="135" t="str">
        <f t="shared" si="150"/>
        <v/>
      </c>
    </row>
    <row r="2798" spans="1:16" x14ac:dyDescent="0.2">
      <c r="A2798" s="363"/>
      <c r="B2798" s="348"/>
      <c r="C2798" s="623"/>
      <c r="D2798" s="350"/>
      <c r="E2798" s="350"/>
      <c r="F2798" s="351"/>
      <c r="G2798" s="350"/>
      <c r="H2798" s="350"/>
      <c r="I2798" s="352"/>
      <c r="J2798" s="353"/>
      <c r="K2798" s="354"/>
      <c r="L2798" s="353"/>
      <c r="M2798" s="379"/>
      <c r="N2798" s="70">
        <f t="shared" si="148"/>
        <v>0</v>
      </c>
      <c r="O2798" s="70">
        <f t="shared" si="149"/>
        <v>0</v>
      </c>
      <c r="P2798" s="135" t="str">
        <f t="shared" si="150"/>
        <v/>
      </c>
    </row>
    <row r="2799" spans="1:16" x14ac:dyDescent="0.2">
      <c r="A2799" s="363"/>
      <c r="B2799" s="348"/>
      <c r="C2799" s="623"/>
      <c r="D2799" s="350"/>
      <c r="E2799" s="350"/>
      <c r="F2799" s="351"/>
      <c r="G2799" s="350"/>
      <c r="H2799" s="350"/>
      <c r="I2799" s="352"/>
      <c r="J2799" s="353"/>
      <c r="K2799" s="354"/>
      <c r="L2799" s="353"/>
      <c r="M2799" s="379"/>
      <c r="N2799" s="70">
        <f t="shared" si="148"/>
        <v>0</v>
      </c>
      <c r="O2799" s="70">
        <f t="shared" si="149"/>
        <v>0</v>
      </c>
      <c r="P2799" s="135" t="str">
        <f t="shared" si="150"/>
        <v/>
      </c>
    </row>
    <row r="2800" spans="1:16" x14ac:dyDescent="0.2">
      <c r="A2800" s="363"/>
      <c r="B2800" s="348"/>
      <c r="C2800" s="623"/>
      <c r="D2800" s="350"/>
      <c r="E2800" s="350"/>
      <c r="F2800" s="351"/>
      <c r="G2800" s="350"/>
      <c r="H2800" s="350"/>
      <c r="I2800" s="352"/>
      <c r="J2800" s="353"/>
      <c r="K2800" s="354"/>
      <c r="L2800" s="353"/>
      <c r="M2800" s="379"/>
      <c r="N2800" s="70">
        <f t="shared" si="148"/>
        <v>0</v>
      </c>
      <c r="O2800" s="70">
        <f t="shared" si="149"/>
        <v>0</v>
      </c>
      <c r="P2800" s="135" t="str">
        <f t="shared" si="150"/>
        <v/>
      </c>
    </row>
    <row r="2801" spans="1:16" x14ac:dyDescent="0.2">
      <c r="A2801" s="363"/>
      <c r="B2801" s="348"/>
      <c r="C2801" s="623"/>
      <c r="D2801" s="350"/>
      <c r="E2801" s="350"/>
      <c r="F2801" s="351"/>
      <c r="G2801" s="350"/>
      <c r="H2801" s="350"/>
      <c r="I2801" s="352"/>
      <c r="J2801" s="353"/>
      <c r="K2801" s="354"/>
      <c r="L2801" s="353"/>
      <c r="M2801" s="379"/>
      <c r="N2801" s="70">
        <f t="shared" si="148"/>
        <v>0</v>
      </c>
      <c r="O2801" s="70">
        <f t="shared" si="149"/>
        <v>0</v>
      </c>
      <c r="P2801" s="135" t="str">
        <f t="shared" si="150"/>
        <v/>
      </c>
    </row>
    <row r="2802" spans="1:16" x14ac:dyDescent="0.2">
      <c r="A2802" s="363"/>
      <c r="B2802" s="348"/>
      <c r="C2802" s="623"/>
      <c r="D2802" s="350"/>
      <c r="E2802" s="350"/>
      <c r="F2802" s="351"/>
      <c r="G2802" s="350"/>
      <c r="H2802" s="350"/>
      <c r="I2802" s="352"/>
      <c r="J2802" s="353"/>
      <c r="K2802" s="354"/>
      <c r="L2802" s="353"/>
      <c r="M2802" s="379"/>
      <c r="N2802" s="70">
        <f t="shared" ref="N2802:N2865" si="151">IF(B2802=0,0,IF(YEAR(B2802)=$O$1,MONTH(B2802)-$N$1+1,(YEAR(B2802)-$O$1)*12-$N$1+1+MONTH(B2802)))</f>
        <v>0</v>
      </c>
      <c r="O2802" s="70">
        <f t="shared" ref="O2802:O2865" si="152">IF(C2802=0,0,IF(YEAR(C2802)=$O$1,MONTH(C2802)-$N$1+1,(YEAR(C2802)-$O$1)*12-$N$1+1+MONTH(C2802)))</f>
        <v>0</v>
      </c>
      <c r="P2802" s="135" t="str">
        <f t="shared" ref="P2802:P2865" si="153">SUBSTITUTE(D2802," ","_")</f>
        <v/>
      </c>
    </row>
    <row r="2803" spans="1:16" x14ac:dyDescent="0.2">
      <c r="A2803" s="363"/>
      <c r="B2803" s="348"/>
      <c r="C2803" s="623"/>
      <c r="D2803" s="350"/>
      <c r="E2803" s="350"/>
      <c r="F2803" s="351"/>
      <c r="G2803" s="350"/>
      <c r="H2803" s="350"/>
      <c r="I2803" s="352"/>
      <c r="J2803" s="353"/>
      <c r="K2803" s="354"/>
      <c r="L2803" s="353"/>
      <c r="M2803" s="379"/>
      <c r="N2803" s="70">
        <f t="shared" si="151"/>
        <v>0</v>
      </c>
      <c r="O2803" s="70">
        <f t="shared" si="152"/>
        <v>0</v>
      </c>
      <c r="P2803" s="135" t="str">
        <f t="shared" si="153"/>
        <v/>
      </c>
    </row>
    <row r="2804" spans="1:16" x14ac:dyDescent="0.2">
      <c r="A2804" s="363"/>
      <c r="B2804" s="348"/>
      <c r="C2804" s="623"/>
      <c r="D2804" s="350"/>
      <c r="E2804" s="350"/>
      <c r="F2804" s="351"/>
      <c r="G2804" s="350"/>
      <c r="H2804" s="350"/>
      <c r="I2804" s="352"/>
      <c r="J2804" s="353"/>
      <c r="K2804" s="354"/>
      <c r="L2804" s="353"/>
      <c r="M2804" s="379"/>
      <c r="N2804" s="70">
        <f t="shared" si="151"/>
        <v>0</v>
      </c>
      <c r="O2804" s="70">
        <f t="shared" si="152"/>
        <v>0</v>
      </c>
      <c r="P2804" s="135" t="str">
        <f t="shared" si="153"/>
        <v/>
      </c>
    </row>
    <row r="2805" spans="1:16" x14ac:dyDescent="0.2">
      <c r="A2805" s="363"/>
      <c r="B2805" s="348"/>
      <c r="C2805" s="623"/>
      <c r="D2805" s="350"/>
      <c r="E2805" s="350"/>
      <c r="F2805" s="351"/>
      <c r="G2805" s="350"/>
      <c r="H2805" s="350"/>
      <c r="I2805" s="352"/>
      <c r="J2805" s="353"/>
      <c r="K2805" s="354"/>
      <c r="L2805" s="353"/>
      <c r="M2805" s="379"/>
      <c r="N2805" s="70">
        <f t="shared" si="151"/>
        <v>0</v>
      </c>
      <c r="O2805" s="70">
        <f t="shared" si="152"/>
        <v>0</v>
      </c>
      <c r="P2805" s="135" t="str">
        <f t="shared" si="153"/>
        <v/>
      </c>
    </row>
    <row r="2806" spans="1:16" x14ac:dyDescent="0.2">
      <c r="A2806" s="363"/>
      <c r="B2806" s="348"/>
      <c r="C2806" s="623"/>
      <c r="D2806" s="350"/>
      <c r="E2806" s="350"/>
      <c r="F2806" s="351"/>
      <c r="G2806" s="350"/>
      <c r="H2806" s="350"/>
      <c r="I2806" s="352"/>
      <c r="J2806" s="353"/>
      <c r="K2806" s="354"/>
      <c r="L2806" s="353"/>
      <c r="M2806" s="379"/>
      <c r="N2806" s="70">
        <f t="shared" si="151"/>
        <v>0</v>
      </c>
      <c r="O2806" s="70">
        <f t="shared" si="152"/>
        <v>0</v>
      </c>
      <c r="P2806" s="135" t="str">
        <f t="shared" si="153"/>
        <v/>
      </c>
    </row>
    <row r="2807" spans="1:16" x14ac:dyDescent="0.2">
      <c r="A2807" s="363"/>
      <c r="B2807" s="348"/>
      <c r="C2807" s="623"/>
      <c r="D2807" s="350"/>
      <c r="E2807" s="350"/>
      <c r="F2807" s="351"/>
      <c r="G2807" s="350"/>
      <c r="H2807" s="350"/>
      <c r="I2807" s="352"/>
      <c r="J2807" s="353"/>
      <c r="K2807" s="354"/>
      <c r="L2807" s="353"/>
      <c r="M2807" s="379"/>
      <c r="N2807" s="70">
        <f t="shared" si="151"/>
        <v>0</v>
      </c>
      <c r="O2807" s="70">
        <f t="shared" si="152"/>
        <v>0</v>
      </c>
      <c r="P2807" s="135" t="str">
        <f t="shared" si="153"/>
        <v/>
      </c>
    </row>
    <row r="2808" spans="1:16" x14ac:dyDescent="0.2">
      <c r="A2808" s="363"/>
      <c r="B2808" s="348"/>
      <c r="C2808" s="623"/>
      <c r="D2808" s="350"/>
      <c r="E2808" s="350"/>
      <c r="F2808" s="351"/>
      <c r="G2808" s="350"/>
      <c r="H2808" s="350"/>
      <c r="I2808" s="352"/>
      <c r="J2808" s="353"/>
      <c r="K2808" s="354"/>
      <c r="L2808" s="353"/>
      <c r="M2808" s="379"/>
      <c r="N2808" s="70">
        <f t="shared" si="151"/>
        <v>0</v>
      </c>
      <c r="O2808" s="70">
        <f t="shared" si="152"/>
        <v>0</v>
      </c>
      <c r="P2808" s="135" t="str">
        <f t="shared" si="153"/>
        <v/>
      </c>
    </row>
    <row r="2809" spans="1:16" x14ac:dyDescent="0.2">
      <c r="A2809" s="363"/>
      <c r="B2809" s="348"/>
      <c r="C2809" s="623"/>
      <c r="D2809" s="350"/>
      <c r="E2809" s="350"/>
      <c r="F2809" s="351"/>
      <c r="G2809" s="350"/>
      <c r="H2809" s="350"/>
      <c r="I2809" s="352"/>
      <c r="J2809" s="353"/>
      <c r="K2809" s="354"/>
      <c r="L2809" s="353"/>
      <c r="M2809" s="379"/>
      <c r="N2809" s="70">
        <f t="shared" si="151"/>
        <v>0</v>
      </c>
      <c r="O2809" s="70">
        <f t="shared" si="152"/>
        <v>0</v>
      </c>
      <c r="P2809" s="135" t="str">
        <f t="shared" si="153"/>
        <v/>
      </c>
    </row>
    <row r="2810" spans="1:16" x14ac:dyDescent="0.2">
      <c r="A2810" s="363"/>
      <c r="B2810" s="348"/>
      <c r="C2810" s="623"/>
      <c r="D2810" s="350"/>
      <c r="E2810" s="350"/>
      <c r="F2810" s="351"/>
      <c r="G2810" s="350"/>
      <c r="H2810" s="350"/>
      <c r="I2810" s="352"/>
      <c r="J2810" s="353"/>
      <c r="K2810" s="354"/>
      <c r="L2810" s="353"/>
      <c r="M2810" s="379"/>
      <c r="N2810" s="70">
        <f t="shared" si="151"/>
        <v>0</v>
      </c>
      <c r="O2810" s="70">
        <f t="shared" si="152"/>
        <v>0</v>
      </c>
      <c r="P2810" s="135" t="str">
        <f t="shared" si="153"/>
        <v/>
      </c>
    </row>
    <row r="2811" spans="1:16" x14ac:dyDescent="0.2">
      <c r="A2811" s="363"/>
      <c r="B2811" s="348"/>
      <c r="C2811" s="623"/>
      <c r="D2811" s="350"/>
      <c r="E2811" s="350"/>
      <c r="F2811" s="351"/>
      <c r="G2811" s="350"/>
      <c r="H2811" s="350"/>
      <c r="I2811" s="352"/>
      <c r="J2811" s="353"/>
      <c r="K2811" s="354"/>
      <c r="L2811" s="353"/>
      <c r="M2811" s="379"/>
      <c r="N2811" s="70">
        <f t="shared" si="151"/>
        <v>0</v>
      </c>
      <c r="O2811" s="70">
        <f t="shared" si="152"/>
        <v>0</v>
      </c>
      <c r="P2811" s="135" t="str">
        <f t="shared" si="153"/>
        <v/>
      </c>
    </row>
    <row r="2812" spans="1:16" x14ac:dyDescent="0.2">
      <c r="A2812" s="363"/>
      <c r="B2812" s="348"/>
      <c r="C2812" s="623"/>
      <c r="D2812" s="350"/>
      <c r="E2812" s="350"/>
      <c r="F2812" s="351"/>
      <c r="G2812" s="350"/>
      <c r="H2812" s="350"/>
      <c r="I2812" s="352"/>
      <c r="J2812" s="353"/>
      <c r="K2812" s="354"/>
      <c r="L2812" s="353"/>
      <c r="M2812" s="379"/>
      <c r="N2812" s="70">
        <f t="shared" si="151"/>
        <v>0</v>
      </c>
      <c r="O2812" s="70">
        <f t="shared" si="152"/>
        <v>0</v>
      </c>
      <c r="P2812" s="135" t="str">
        <f t="shared" si="153"/>
        <v/>
      </c>
    </row>
    <row r="2813" spans="1:16" x14ac:dyDescent="0.2">
      <c r="A2813" s="363"/>
      <c r="B2813" s="348"/>
      <c r="C2813" s="623"/>
      <c r="D2813" s="350"/>
      <c r="E2813" s="350"/>
      <c r="F2813" s="351"/>
      <c r="G2813" s="350"/>
      <c r="H2813" s="350"/>
      <c r="I2813" s="352"/>
      <c r="J2813" s="353"/>
      <c r="K2813" s="354"/>
      <c r="L2813" s="353"/>
      <c r="M2813" s="379"/>
      <c r="N2813" s="70">
        <f t="shared" si="151"/>
        <v>0</v>
      </c>
      <c r="O2813" s="70">
        <f t="shared" si="152"/>
        <v>0</v>
      </c>
      <c r="P2813" s="135" t="str">
        <f t="shared" si="153"/>
        <v/>
      </c>
    </row>
    <row r="2814" spans="1:16" x14ac:dyDescent="0.2">
      <c r="A2814" s="363"/>
      <c r="B2814" s="348"/>
      <c r="C2814" s="623"/>
      <c r="D2814" s="350"/>
      <c r="E2814" s="350"/>
      <c r="F2814" s="351"/>
      <c r="G2814" s="350"/>
      <c r="H2814" s="350"/>
      <c r="I2814" s="352"/>
      <c r="J2814" s="353"/>
      <c r="K2814" s="354"/>
      <c r="L2814" s="353"/>
      <c r="M2814" s="379"/>
      <c r="N2814" s="70">
        <f t="shared" si="151"/>
        <v>0</v>
      </c>
      <c r="O2814" s="70">
        <f t="shared" si="152"/>
        <v>0</v>
      </c>
      <c r="P2814" s="135" t="str">
        <f t="shared" si="153"/>
        <v/>
      </c>
    </row>
    <row r="2815" spans="1:16" x14ac:dyDescent="0.2">
      <c r="A2815" s="363"/>
      <c r="B2815" s="348"/>
      <c r="C2815" s="623"/>
      <c r="D2815" s="350"/>
      <c r="E2815" s="350"/>
      <c r="F2815" s="351"/>
      <c r="G2815" s="350"/>
      <c r="H2815" s="350"/>
      <c r="I2815" s="352"/>
      <c r="J2815" s="353"/>
      <c r="K2815" s="354"/>
      <c r="L2815" s="353"/>
      <c r="M2815" s="379"/>
      <c r="N2815" s="70">
        <f t="shared" si="151"/>
        <v>0</v>
      </c>
      <c r="O2815" s="70">
        <f t="shared" si="152"/>
        <v>0</v>
      </c>
      <c r="P2815" s="135" t="str">
        <f t="shared" si="153"/>
        <v/>
      </c>
    </row>
    <row r="2816" spans="1:16" x14ac:dyDescent="0.2">
      <c r="A2816" s="363"/>
      <c r="B2816" s="348"/>
      <c r="C2816" s="623"/>
      <c r="D2816" s="350"/>
      <c r="E2816" s="350"/>
      <c r="F2816" s="351"/>
      <c r="G2816" s="350"/>
      <c r="H2816" s="350"/>
      <c r="I2816" s="352"/>
      <c r="J2816" s="353"/>
      <c r="K2816" s="354"/>
      <c r="L2816" s="353"/>
      <c r="M2816" s="379"/>
      <c r="N2816" s="70">
        <f t="shared" si="151"/>
        <v>0</v>
      </c>
      <c r="O2816" s="70">
        <f t="shared" si="152"/>
        <v>0</v>
      </c>
      <c r="P2816" s="135" t="str">
        <f t="shared" si="153"/>
        <v/>
      </c>
    </row>
    <row r="2817" spans="1:16" x14ac:dyDescent="0.2">
      <c r="A2817" s="363"/>
      <c r="B2817" s="348"/>
      <c r="C2817" s="623"/>
      <c r="D2817" s="350"/>
      <c r="E2817" s="350"/>
      <c r="F2817" s="351"/>
      <c r="G2817" s="350"/>
      <c r="H2817" s="350"/>
      <c r="I2817" s="352"/>
      <c r="J2817" s="353"/>
      <c r="K2817" s="354"/>
      <c r="L2817" s="353"/>
      <c r="M2817" s="379"/>
      <c r="N2817" s="70">
        <f t="shared" si="151"/>
        <v>0</v>
      </c>
      <c r="O2817" s="70">
        <f t="shared" si="152"/>
        <v>0</v>
      </c>
      <c r="P2817" s="135" t="str">
        <f t="shared" si="153"/>
        <v/>
      </c>
    </row>
    <row r="2818" spans="1:16" x14ac:dyDescent="0.2">
      <c r="A2818" s="363"/>
      <c r="B2818" s="348"/>
      <c r="C2818" s="623"/>
      <c r="D2818" s="350"/>
      <c r="E2818" s="350"/>
      <c r="F2818" s="351"/>
      <c r="G2818" s="350"/>
      <c r="H2818" s="350"/>
      <c r="I2818" s="352"/>
      <c r="J2818" s="353"/>
      <c r="K2818" s="354"/>
      <c r="L2818" s="353"/>
      <c r="M2818" s="379"/>
      <c r="N2818" s="70">
        <f t="shared" si="151"/>
        <v>0</v>
      </c>
      <c r="O2818" s="70">
        <f t="shared" si="152"/>
        <v>0</v>
      </c>
      <c r="P2818" s="135" t="str">
        <f t="shared" si="153"/>
        <v/>
      </c>
    </row>
    <row r="2819" spans="1:16" x14ac:dyDescent="0.2">
      <c r="A2819" s="363"/>
      <c r="B2819" s="348"/>
      <c r="C2819" s="623"/>
      <c r="D2819" s="350"/>
      <c r="E2819" s="350"/>
      <c r="F2819" s="351"/>
      <c r="G2819" s="350"/>
      <c r="H2819" s="350"/>
      <c r="I2819" s="352"/>
      <c r="J2819" s="353"/>
      <c r="K2819" s="354"/>
      <c r="L2819" s="353"/>
      <c r="M2819" s="379"/>
      <c r="N2819" s="70">
        <f t="shared" si="151"/>
        <v>0</v>
      </c>
      <c r="O2819" s="70">
        <f t="shared" si="152"/>
        <v>0</v>
      </c>
      <c r="P2819" s="135" t="str">
        <f t="shared" si="153"/>
        <v/>
      </c>
    </row>
    <row r="2820" spans="1:16" x14ac:dyDescent="0.2">
      <c r="A2820" s="363"/>
      <c r="B2820" s="348"/>
      <c r="C2820" s="623"/>
      <c r="D2820" s="350"/>
      <c r="E2820" s="350"/>
      <c r="F2820" s="351"/>
      <c r="G2820" s="350"/>
      <c r="H2820" s="350"/>
      <c r="I2820" s="352"/>
      <c r="J2820" s="353"/>
      <c r="K2820" s="354"/>
      <c r="L2820" s="353"/>
      <c r="M2820" s="379"/>
      <c r="N2820" s="70">
        <f t="shared" si="151"/>
        <v>0</v>
      </c>
      <c r="O2820" s="70">
        <f t="shared" si="152"/>
        <v>0</v>
      </c>
      <c r="P2820" s="135" t="str">
        <f t="shared" si="153"/>
        <v/>
      </c>
    </row>
    <row r="2821" spans="1:16" x14ac:dyDescent="0.2">
      <c r="A2821" s="363"/>
      <c r="B2821" s="348"/>
      <c r="C2821" s="623"/>
      <c r="D2821" s="350"/>
      <c r="E2821" s="350"/>
      <c r="F2821" s="351"/>
      <c r="G2821" s="350"/>
      <c r="H2821" s="350"/>
      <c r="I2821" s="352"/>
      <c r="J2821" s="353"/>
      <c r="K2821" s="354"/>
      <c r="L2821" s="353"/>
      <c r="M2821" s="379"/>
      <c r="N2821" s="70">
        <f t="shared" si="151"/>
        <v>0</v>
      </c>
      <c r="O2821" s="70">
        <f t="shared" si="152"/>
        <v>0</v>
      </c>
      <c r="P2821" s="135" t="str">
        <f t="shared" si="153"/>
        <v/>
      </c>
    </row>
    <row r="2822" spans="1:16" x14ac:dyDescent="0.2">
      <c r="A2822" s="363"/>
      <c r="B2822" s="348"/>
      <c r="C2822" s="623"/>
      <c r="D2822" s="350"/>
      <c r="E2822" s="350"/>
      <c r="F2822" s="351"/>
      <c r="G2822" s="350"/>
      <c r="H2822" s="350"/>
      <c r="I2822" s="352"/>
      <c r="J2822" s="353"/>
      <c r="K2822" s="354"/>
      <c r="L2822" s="353"/>
      <c r="M2822" s="379"/>
      <c r="N2822" s="70">
        <f t="shared" si="151"/>
        <v>0</v>
      </c>
      <c r="O2822" s="70">
        <f t="shared" si="152"/>
        <v>0</v>
      </c>
      <c r="P2822" s="135" t="str">
        <f t="shared" si="153"/>
        <v/>
      </c>
    </row>
    <row r="2823" spans="1:16" x14ac:dyDescent="0.2">
      <c r="A2823" s="363"/>
      <c r="B2823" s="348"/>
      <c r="C2823" s="623"/>
      <c r="D2823" s="350"/>
      <c r="E2823" s="350"/>
      <c r="F2823" s="351"/>
      <c r="G2823" s="350"/>
      <c r="H2823" s="350"/>
      <c r="I2823" s="352"/>
      <c r="J2823" s="353"/>
      <c r="K2823" s="354"/>
      <c r="L2823" s="353"/>
      <c r="M2823" s="379"/>
      <c r="N2823" s="70">
        <f t="shared" si="151"/>
        <v>0</v>
      </c>
      <c r="O2823" s="70">
        <f t="shared" si="152"/>
        <v>0</v>
      </c>
      <c r="P2823" s="135" t="str">
        <f t="shared" si="153"/>
        <v/>
      </c>
    </row>
    <row r="2824" spans="1:16" x14ac:dyDescent="0.2">
      <c r="A2824" s="363"/>
      <c r="B2824" s="348"/>
      <c r="C2824" s="623"/>
      <c r="D2824" s="350"/>
      <c r="E2824" s="350"/>
      <c r="F2824" s="351"/>
      <c r="G2824" s="350"/>
      <c r="H2824" s="350"/>
      <c r="I2824" s="352"/>
      <c r="J2824" s="353"/>
      <c r="K2824" s="354"/>
      <c r="L2824" s="353"/>
      <c r="M2824" s="379"/>
      <c r="N2824" s="70">
        <f t="shared" si="151"/>
        <v>0</v>
      </c>
      <c r="O2824" s="70">
        <f t="shared" si="152"/>
        <v>0</v>
      </c>
      <c r="P2824" s="135" t="str">
        <f t="shared" si="153"/>
        <v/>
      </c>
    </row>
    <row r="2825" spans="1:16" x14ac:dyDescent="0.2">
      <c r="A2825" s="363"/>
      <c r="B2825" s="348"/>
      <c r="C2825" s="623"/>
      <c r="D2825" s="350"/>
      <c r="E2825" s="350"/>
      <c r="F2825" s="351"/>
      <c r="G2825" s="350"/>
      <c r="H2825" s="350"/>
      <c r="I2825" s="352"/>
      <c r="J2825" s="353"/>
      <c r="K2825" s="354"/>
      <c r="L2825" s="353"/>
      <c r="M2825" s="379"/>
      <c r="N2825" s="70">
        <f t="shared" si="151"/>
        <v>0</v>
      </c>
      <c r="O2825" s="70">
        <f t="shared" si="152"/>
        <v>0</v>
      </c>
      <c r="P2825" s="135" t="str">
        <f t="shared" si="153"/>
        <v/>
      </c>
    </row>
    <row r="2826" spans="1:16" x14ac:dyDescent="0.2">
      <c r="A2826" s="363"/>
      <c r="B2826" s="348"/>
      <c r="C2826" s="623"/>
      <c r="D2826" s="350"/>
      <c r="E2826" s="350"/>
      <c r="F2826" s="351"/>
      <c r="G2826" s="350"/>
      <c r="H2826" s="350"/>
      <c r="I2826" s="352"/>
      <c r="J2826" s="353"/>
      <c r="K2826" s="354"/>
      <c r="L2826" s="353"/>
      <c r="M2826" s="379"/>
      <c r="N2826" s="70">
        <f t="shared" si="151"/>
        <v>0</v>
      </c>
      <c r="O2826" s="70">
        <f t="shared" si="152"/>
        <v>0</v>
      </c>
      <c r="P2826" s="135" t="str">
        <f t="shared" si="153"/>
        <v/>
      </c>
    </row>
    <row r="2827" spans="1:16" x14ac:dyDescent="0.2">
      <c r="A2827" s="363"/>
      <c r="B2827" s="348"/>
      <c r="C2827" s="623"/>
      <c r="D2827" s="350"/>
      <c r="E2827" s="350"/>
      <c r="F2827" s="351"/>
      <c r="G2827" s="350"/>
      <c r="H2827" s="350"/>
      <c r="I2827" s="352"/>
      <c r="J2827" s="353"/>
      <c r="K2827" s="354"/>
      <c r="L2827" s="353"/>
      <c r="M2827" s="379"/>
      <c r="N2827" s="70">
        <f t="shared" si="151"/>
        <v>0</v>
      </c>
      <c r="O2827" s="70">
        <f t="shared" si="152"/>
        <v>0</v>
      </c>
      <c r="P2827" s="135" t="str">
        <f t="shared" si="153"/>
        <v/>
      </c>
    </row>
    <row r="2828" spans="1:16" x14ac:dyDescent="0.2">
      <c r="A2828" s="363"/>
      <c r="B2828" s="348"/>
      <c r="C2828" s="623"/>
      <c r="D2828" s="350"/>
      <c r="E2828" s="350"/>
      <c r="F2828" s="351"/>
      <c r="G2828" s="350"/>
      <c r="H2828" s="350"/>
      <c r="I2828" s="352"/>
      <c r="J2828" s="353"/>
      <c r="K2828" s="354"/>
      <c r="L2828" s="353"/>
      <c r="M2828" s="379"/>
      <c r="N2828" s="70">
        <f t="shared" si="151"/>
        <v>0</v>
      </c>
      <c r="O2828" s="70">
        <f t="shared" si="152"/>
        <v>0</v>
      </c>
      <c r="P2828" s="135" t="str">
        <f t="shared" si="153"/>
        <v/>
      </c>
    </row>
    <row r="2829" spans="1:16" x14ac:dyDescent="0.2">
      <c r="A2829" s="363"/>
      <c r="B2829" s="348"/>
      <c r="C2829" s="623"/>
      <c r="D2829" s="350"/>
      <c r="E2829" s="350"/>
      <c r="F2829" s="351"/>
      <c r="G2829" s="350"/>
      <c r="H2829" s="350"/>
      <c r="I2829" s="352"/>
      <c r="J2829" s="353"/>
      <c r="K2829" s="354"/>
      <c r="L2829" s="353"/>
      <c r="M2829" s="379"/>
      <c r="N2829" s="70">
        <f t="shared" si="151"/>
        <v>0</v>
      </c>
      <c r="O2829" s="70">
        <f t="shared" si="152"/>
        <v>0</v>
      </c>
      <c r="P2829" s="135" t="str">
        <f t="shared" si="153"/>
        <v/>
      </c>
    </row>
    <row r="2830" spans="1:16" x14ac:dyDescent="0.2">
      <c r="A2830" s="363"/>
      <c r="B2830" s="348"/>
      <c r="C2830" s="623"/>
      <c r="D2830" s="350"/>
      <c r="E2830" s="350"/>
      <c r="F2830" s="351"/>
      <c r="G2830" s="350"/>
      <c r="H2830" s="350"/>
      <c r="I2830" s="352"/>
      <c r="J2830" s="353"/>
      <c r="K2830" s="354"/>
      <c r="L2830" s="353"/>
      <c r="M2830" s="379"/>
      <c r="N2830" s="70">
        <f t="shared" si="151"/>
        <v>0</v>
      </c>
      <c r="O2830" s="70">
        <f t="shared" si="152"/>
        <v>0</v>
      </c>
      <c r="P2830" s="135" t="str">
        <f t="shared" si="153"/>
        <v/>
      </c>
    </row>
    <row r="2831" spans="1:16" x14ac:dyDescent="0.2">
      <c r="A2831" s="363"/>
      <c r="B2831" s="348"/>
      <c r="C2831" s="623"/>
      <c r="D2831" s="350"/>
      <c r="E2831" s="350"/>
      <c r="F2831" s="351"/>
      <c r="G2831" s="350"/>
      <c r="H2831" s="350"/>
      <c r="I2831" s="352"/>
      <c r="J2831" s="353"/>
      <c r="K2831" s="354"/>
      <c r="L2831" s="353"/>
      <c r="M2831" s="379"/>
      <c r="N2831" s="70">
        <f t="shared" si="151"/>
        <v>0</v>
      </c>
      <c r="O2831" s="70">
        <f t="shared" si="152"/>
        <v>0</v>
      </c>
      <c r="P2831" s="135" t="str">
        <f t="shared" si="153"/>
        <v/>
      </c>
    </row>
    <row r="2832" spans="1:16" x14ac:dyDescent="0.2">
      <c r="A2832" s="363"/>
      <c r="B2832" s="348"/>
      <c r="C2832" s="623"/>
      <c r="D2832" s="350"/>
      <c r="E2832" s="350"/>
      <c r="F2832" s="351"/>
      <c r="G2832" s="350"/>
      <c r="H2832" s="350"/>
      <c r="I2832" s="352"/>
      <c r="J2832" s="353"/>
      <c r="K2832" s="354"/>
      <c r="L2832" s="353"/>
      <c r="M2832" s="379"/>
      <c r="N2832" s="70">
        <f t="shared" si="151"/>
        <v>0</v>
      </c>
      <c r="O2832" s="70">
        <f t="shared" si="152"/>
        <v>0</v>
      </c>
      <c r="P2832" s="135" t="str">
        <f t="shared" si="153"/>
        <v/>
      </c>
    </row>
    <row r="2833" spans="1:16" x14ac:dyDescent="0.2">
      <c r="A2833" s="363"/>
      <c r="B2833" s="348"/>
      <c r="C2833" s="623"/>
      <c r="D2833" s="350"/>
      <c r="E2833" s="350"/>
      <c r="F2833" s="351"/>
      <c r="G2833" s="350"/>
      <c r="H2833" s="350"/>
      <c r="I2833" s="352"/>
      <c r="J2833" s="353"/>
      <c r="K2833" s="354"/>
      <c r="L2833" s="353"/>
      <c r="M2833" s="379"/>
      <c r="N2833" s="70">
        <f t="shared" si="151"/>
        <v>0</v>
      </c>
      <c r="O2833" s="70">
        <f t="shared" si="152"/>
        <v>0</v>
      </c>
      <c r="P2833" s="135" t="str">
        <f t="shared" si="153"/>
        <v/>
      </c>
    </row>
    <row r="2834" spans="1:16" x14ac:dyDescent="0.2">
      <c r="A2834" s="363"/>
      <c r="B2834" s="348"/>
      <c r="C2834" s="623"/>
      <c r="D2834" s="350"/>
      <c r="E2834" s="350"/>
      <c r="F2834" s="351"/>
      <c r="G2834" s="350"/>
      <c r="H2834" s="350"/>
      <c r="I2834" s="352"/>
      <c r="J2834" s="353"/>
      <c r="K2834" s="354"/>
      <c r="L2834" s="353"/>
      <c r="M2834" s="379"/>
      <c r="N2834" s="70">
        <f t="shared" si="151"/>
        <v>0</v>
      </c>
      <c r="O2834" s="70">
        <f t="shared" si="152"/>
        <v>0</v>
      </c>
      <c r="P2834" s="135" t="str">
        <f t="shared" si="153"/>
        <v/>
      </c>
    </row>
    <row r="2835" spans="1:16" x14ac:dyDescent="0.2">
      <c r="A2835" s="363"/>
      <c r="B2835" s="348"/>
      <c r="C2835" s="623"/>
      <c r="D2835" s="350"/>
      <c r="E2835" s="350"/>
      <c r="F2835" s="351"/>
      <c r="G2835" s="350"/>
      <c r="H2835" s="350"/>
      <c r="I2835" s="352"/>
      <c r="J2835" s="353"/>
      <c r="K2835" s="354"/>
      <c r="L2835" s="353"/>
      <c r="M2835" s="379"/>
      <c r="N2835" s="70">
        <f t="shared" si="151"/>
        <v>0</v>
      </c>
      <c r="O2835" s="70">
        <f t="shared" si="152"/>
        <v>0</v>
      </c>
      <c r="P2835" s="135" t="str">
        <f t="shared" si="153"/>
        <v/>
      </c>
    </row>
    <row r="2836" spans="1:16" x14ac:dyDescent="0.2">
      <c r="A2836" s="363"/>
      <c r="B2836" s="348"/>
      <c r="C2836" s="623"/>
      <c r="D2836" s="350"/>
      <c r="E2836" s="350"/>
      <c r="F2836" s="351"/>
      <c r="G2836" s="350"/>
      <c r="H2836" s="350"/>
      <c r="I2836" s="352"/>
      <c r="J2836" s="353"/>
      <c r="K2836" s="354"/>
      <c r="L2836" s="353"/>
      <c r="M2836" s="379"/>
      <c r="N2836" s="70">
        <f t="shared" si="151"/>
        <v>0</v>
      </c>
      <c r="O2836" s="70">
        <f t="shared" si="152"/>
        <v>0</v>
      </c>
      <c r="P2836" s="135" t="str">
        <f t="shared" si="153"/>
        <v/>
      </c>
    </row>
    <row r="2837" spans="1:16" x14ac:dyDescent="0.2">
      <c r="A2837" s="363"/>
      <c r="B2837" s="348"/>
      <c r="C2837" s="623"/>
      <c r="D2837" s="350"/>
      <c r="E2837" s="350"/>
      <c r="F2837" s="351"/>
      <c r="G2837" s="350"/>
      <c r="H2837" s="350"/>
      <c r="I2837" s="352"/>
      <c r="J2837" s="353"/>
      <c r="K2837" s="354"/>
      <c r="L2837" s="353"/>
      <c r="M2837" s="379"/>
      <c r="N2837" s="70">
        <f t="shared" si="151"/>
        <v>0</v>
      </c>
      <c r="O2837" s="70">
        <f t="shared" si="152"/>
        <v>0</v>
      </c>
      <c r="P2837" s="135" t="str">
        <f t="shared" si="153"/>
        <v/>
      </c>
    </row>
    <row r="2838" spans="1:16" x14ac:dyDescent="0.2">
      <c r="A2838" s="363"/>
      <c r="B2838" s="348"/>
      <c r="C2838" s="623"/>
      <c r="D2838" s="350"/>
      <c r="E2838" s="350"/>
      <c r="F2838" s="351"/>
      <c r="G2838" s="350"/>
      <c r="H2838" s="350"/>
      <c r="I2838" s="352"/>
      <c r="J2838" s="353"/>
      <c r="K2838" s="354"/>
      <c r="L2838" s="353"/>
      <c r="M2838" s="379"/>
      <c r="N2838" s="70">
        <f t="shared" si="151"/>
        <v>0</v>
      </c>
      <c r="O2838" s="70">
        <f t="shared" si="152"/>
        <v>0</v>
      </c>
      <c r="P2838" s="135" t="str">
        <f t="shared" si="153"/>
        <v/>
      </c>
    </row>
    <row r="2839" spans="1:16" x14ac:dyDescent="0.2">
      <c r="A2839" s="363"/>
      <c r="B2839" s="348"/>
      <c r="C2839" s="623"/>
      <c r="D2839" s="350"/>
      <c r="E2839" s="350"/>
      <c r="F2839" s="351"/>
      <c r="G2839" s="350"/>
      <c r="H2839" s="350"/>
      <c r="I2839" s="352"/>
      <c r="J2839" s="353"/>
      <c r="K2839" s="354"/>
      <c r="L2839" s="353"/>
      <c r="M2839" s="379"/>
      <c r="N2839" s="70">
        <f t="shared" si="151"/>
        <v>0</v>
      </c>
      <c r="O2839" s="70">
        <f t="shared" si="152"/>
        <v>0</v>
      </c>
      <c r="P2839" s="135" t="str">
        <f t="shared" si="153"/>
        <v/>
      </c>
    </row>
    <row r="2840" spans="1:16" x14ac:dyDescent="0.2">
      <c r="A2840" s="363"/>
      <c r="B2840" s="348"/>
      <c r="C2840" s="623"/>
      <c r="D2840" s="350"/>
      <c r="E2840" s="350"/>
      <c r="F2840" s="351"/>
      <c r="G2840" s="350"/>
      <c r="H2840" s="350"/>
      <c r="I2840" s="352"/>
      <c r="J2840" s="353"/>
      <c r="K2840" s="354"/>
      <c r="L2840" s="353"/>
      <c r="M2840" s="379"/>
      <c r="N2840" s="70">
        <f t="shared" si="151"/>
        <v>0</v>
      </c>
      <c r="O2840" s="70">
        <f t="shared" si="152"/>
        <v>0</v>
      </c>
      <c r="P2840" s="135" t="str">
        <f t="shared" si="153"/>
        <v/>
      </c>
    </row>
    <row r="2841" spans="1:16" x14ac:dyDescent="0.2">
      <c r="A2841" s="363"/>
      <c r="B2841" s="348"/>
      <c r="C2841" s="623"/>
      <c r="D2841" s="350"/>
      <c r="E2841" s="350"/>
      <c r="F2841" s="351"/>
      <c r="G2841" s="350"/>
      <c r="H2841" s="350"/>
      <c r="I2841" s="352"/>
      <c r="J2841" s="353"/>
      <c r="K2841" s="354"/>
      <c r="L2841" s="353"/>
      <c r="M2841" s="379"/>
      <c r="N2841" s="70">
        <f t="shared" si="151"/>
        <v>0</v>
      </c>
      <c r="O2841" s="70">
        <f t="shared" si="152"/>
        <v>0</v>
      </c>
      <c r="P2841" s="135" t="str">
        <f t="shared" si="153"/>
        <v/>
      </c>
    </row>
    <row r="2842" spans="1:16" x14ac:dyDescent="0.2">
      <c r="A2842" s="363"/>
      <c r="B2842" s="348"/>
      <c r="C2842" s="623"/>
      <c r="D2842" s="350"/>
      <c r="E2842" s="350"/>
      <c r="F2842" s="351"/>
      <c r="G2842" s="350"/>
      <c r="H2842" s="350"/>
      <c r="I2842" s="352"/>
      <c r="J2842" s="353"/>
      <c r="K2842" s="354"/>
      <c r="L2842" s="353"/>
      <c r="M2842" s="379"/>
      <c r="N2842" s="70">
        <f t="shared" si="151"/>
        <v>0</v>
      </c>
      <c r="O2842" s="70">
        <f t="shared" si="152"/>
        <v>0</v>
      </c>
      <c r="P2842" s="135" t="str">
        <f t="shared" si="153"/>
        <v/>
      </c>
    </row>
    <row r="2843" spans="1:16" x14ac:dyDescent="0.2">
      <c r="A2843" s="363"/>
      <c r="B2843" s="348"/>
      <c r="C2843" s="623"/>
      <c r="D2843" s="350"/>
      <c r="E2843" s="350"/>
      <c r="F2843" s="351"/>
      <c r="G2843" s="350"/>
      <c r="H2843" s="350"/>
      <c r="I2843" s="352"/>
      <c r="J2843" s="353"/>
      <c r="K2843" s="354"/>
      <c r="L2843" s="353"/>
      <c r="M2843" s="379"/>
      <c r="N2843" s="70">
        <f t="shared" si="151"/>
        <v>0</v>
      </c>
      <c r="O2843" s="70">
        <f t="shared" si="152"/>
        <v>0</v>
      </c>
      <c r="P2843" s="135" t="str">
        <f t="shared" si="153"/>
        <v/>
      </c>
    </row>
    <row r="2844" spans="1:16" x14ac:dyDescent="0.2">
      <c r="A2844" s="363"/>
      <c r="B2844" s="348"/>
      <c r="C2844" s="623"/>
      <c r="D2844" s="350"/>
      <c r="E2844" s="350"/>
      <c r="F2844" s="351"/>
      <c r="G2844" s="350"/>
      <c r="H2844" s="350"/>
      <c r="I2844" s="352"/>
      <c r="J2844" s="353"/>
      <c r="K2844" s="354"/>
      <c r="L2844" s="353"/>
      <c r="M2844" s="379"/>
      <c r="N2844" s="70">
        <f t="shared" si="151"/>
        <v>0</v>
      </c>
      <c r="O2844" s="70">
        <f t="shared" si="152"/>
        <v>0</v>
      </c>
      <c r="P2844" s="135" t="str">
        <f t="shared" si="153"/>
        <v/>
      </c>
    </row>
    <row r="2845" spans="1:16" x14ac:dyDescent="0.2">
      <c r="A2845" s="363"/>
      <c r="B2845" s="348"/>
      <c r="C2845" s="623"/>
      <c r="D2845" s="350"/>
      <c r="E2845" s="350"/>
      <c r="F2845" s="351"/>
      <c r="G2845" s="350"/>
      <c r="H2845" s="350"/>
      <c r="I2845" s="352"/>
      <c r="J2845" s="353"/>
      <c r="K2845" s="354"/>
      <c r="L2845" s="353"/>
      <c r="M2845" s="379"/>
      <c r="N2845" s="70">
        <f t="shared" si="151"/>
        <v>0</v>
      </c>
      <c r="O2845" s="70">
        <f t="shared" si="152"/>
        <v>0</v>
      </c>
      <c r="P2845" s="135" t="str">
        <f t="shared" si="153"/>
        <v/>
      </c>
    </row>
    <row r="2846" spans="1:16" x14ac:dyDescent="0.2">
      <c r="A2846" s="363"/>
      <c r="B2846" s="348"/>
      <c r="C2846" s="623"/>
      <c r="D2846" s="350"/>
      <c r="E2846" s="350"/>
      <c r="F2846" s="351"/>
      <c r="G2846" s="350"/>
      <c r="H2846" s="350"/>
      <c r="I2846" s="352"/>
      <c r="J2846" s="353"/>
      <c r="K2846" s="354"/>
      <c r="L2846" s="353"/>
      <c r="M2846" s="379"/>
      <c r="N2846" s="70">
        <f t="shared" si="151"/>
        <v>0</v>
      </c>
      <c r="O2846" s="70">
        <f t="shared" si="152"/>
        <v>0</v>
      </c>
      <c r="P2846" s="135" t="str">
        <f t="shared" si="153"/>
        <v/>
      </c>
    </row>
    <row r="2847" spans="1:16" x14ac:dyDescent="0.2">
      <c r="A2847" s="363"/>
      <c r="B2847" s="348"/>
      <c r="C2847" s="623"/>
      <c r="D2847" s="350"/>
      <c r="E2847" s="350"/>
      <c r="F2847" s="351"/>
      <c r="G2847" s="350"/>
      <c r="H2847" s="350"/>
      <c r="I2847" s="352"/>
      <c r="J2847" s="353"/>
      <c r="K2847" s="354"/>
      <c r="L2847" s="353"/>
      <c r="M2847" s="379"/>
      <c r="N2847" s="70">
        <f t="shared" si="151"/>
        <v>0</v>
      </c>
      <c r="O2847" s="70">
        <f t="shared" si="152"/>
        <v>0</v>
      </c>
      <c r="P2847" s="135" t="str">
        <f t="shared" si="153"/>
        <v/>
      </c>
    </row>
    <row r="2848" spans="1:16" x14ac:dyDescent="0.2">
      <c r="A2848" s="363"/>
      <c r="B2848" s="348"/>
      <c r="C2848" s="623"/>
      <c r="D2848" s="350"/>
      <c r="E2848" s="350"/>
      <c r="F2848" s="351"/>
      <c r="G2848" s="350"/>
      <c r="H2848" s="350"/>
      <c r="I2848" s="352"/>
      <c r="J2848" s="353"/>
      <c r="K2848" s="354"/>
      <c r="L2848" s="353"/>
      <c r="M2848" s="379"/>
      <c r="N2848" s="70">
        <f t="shared" si="151"/>
        <v>0</v>
      </c>
      <c r="O2848" s="70">
        <f t="shared" si="152"/>
        <v>0</v>
      </c>
      <c r="P2848" s="135" t="str">
        <f t="shared" si="153"/>
        <v/>
      </c>
    </row>
    <row r="2849" spans="1:16" x14ac:dyDescent="0.2">
      <c r="A2849" s="363"/>
      <c r="B2849" s="348"/>
      <c r="C2849" s="623"/>
      <c r="D2849" s="350"/>
      <c r="E2849" s="350"/>
      <c r="F2849" s="351"/>
      <c r="G2849" s="350"/>
      <c r="H2849" s="350"/>
      <c r="I2849" s="352"/>
      <c r="J2849" s="353"/>
      <c r="K2849" s="354"/>
      <c r="L2849" s="353"/>
      <c r="M2849" s="379"/>
      <c r="N2849" s="70">
        <f t="shared" si="151"/>
        <v>0</v>
      </c>
      <c r="O2849" s="70">
        <f t="shared" si="152"/>
        <v>0</v>
      </c>
      <c r="P2849" s="135" t="str">
        <f t="shared" si="153"/>
        <v/>
      </c>
    </row>
    <row r="2850" spans="1:16" x14ac:dyDescent="0.2">
      <c r="A2850" s="363"/>
      <c r="B2850" s="348"/>
      <c r="C2850" s="623"/>
      <c r="D2850" s="350"/>
      <c r="E2850" s="350"/>
      <c r="F2850" s="351"/>
      <c r="G2850" s="350"/>
      <c r="H2850" s="350"/>
      <c r="I2850" s="352"/>
      <c r="J2850" s="353"/>
      <c r="K2850" s="354"/>
      <c r="L2850" s="353"/>
      <c r="M2850" s="379"/>
      <c r="N2850" s="70">
        <f t="shared" si="151"/>
        <v>0</v>
      </c>
      <c r="O2850" s="70">
        <f t="shared" si="152"/>
        <v>0</v>
      </c>
      <c r="P2850" s="135" t="str">
        <f t="shared" si="153"/>
        <v/>
      </c>
    </row>
    <row r="2851" spans="1:16" x14ac:dyDescent="0.2">
      <c r="A2851" s="363"/>
      <c r="B2851" s="348"/>
      <c r="C2851" s="623"/>
      <c r="D2851" s="350"/>
      <c r="E2851" s="350"/>
      <c r="F2851" s="351"/>
      <c r="G2851" s="350"/>
      <c r="H2851" s="350"/>
      <c r="I2851" s="352"/>
      <c r="J2851" s="353"/>
      <c r="K2851" s="354"/>
      <c r="L2851" s="353"/>
      <c r="M2851" s="379"/>
      <c r="N2851" s="70">
        <f t="shared" si="151"/>
        <v>0</v>
      </c>
      <c r="O2851" s="70">
        <f t="shared" si="152"/>
        <v>0</v>
      </c>
      <c r="P2851" s="135" t="str">
        <f t="shared" si="153"/>
        <v/>
      </c>
    </row>
    <row r="2852" spans="1:16" x14ac:dyDescent="0.2">
      <c r="A2852" s="363"/>
      <c r="B2852" s="348"/>
      <c r="C2852" s="623"/>
      <c r="D2852" s="350"/>
      <c r="E2852" s="350"/>
      <c r="F2852" s="351"/>
      <c r="G2852" s="350"/>
      <c r="H2852" s="350"/>
      <c r="I2852" s="352"/>
      <c r="J2852" s="353"/>
      <c r="K2852" s="354"/>
      <c r="L2852" s="353"/>
      <c r="M2852" s="379"/>
      <c r="N2852" s="70">
        <f t="shared" si="151"/>
        <v>0</v>
      </c>
      <c r="O2852" s="70">
        <f t="shared" si="152"/>
        <v>0</v>
      </c>
      <c r="P2852" s="135" t="str">
        <f t="shared" si="153"/>
        <v/>
      </c>
    </row>
    <row r="2853" spans="1:16" x14ac:dyDescent="0.2">
      <c r="A2853" s="363"/>
      <c r="B2853" s="348"/>
      <c r="C2853" s="623"/>
      <c r="D2853" s="350"/>
      <c r="E2853" s="350"/>
      <c r="F2853" s="351"/>
      <c r="G2853" s="350"/>
      <c r="H2853" s="350"/>
      <c r="I2853" s="352"/>
      <c r="J2853" s="353"/>
      <c r="K2853" s="354"/>
      <c r="L2853" s="353"/>
      <c r="M2853" s="379"/>
      <c r="N2853" s="70">
        <f t="shared" si="151"/>
        <v>0</v>
      </c>
      <c r="O2853" s="70">
        <f t="shared" si="152"/>
        <v>0</v>
      </c>
      <c r="P2853" s="135" t="str">
        <f t="shared" si="153"/>
        <v/>
      </c>
    </row>
    <row r="2854" spans="1:16" x14ac:dyDescent="0.2">
      <c r="A2854" s="363"/>
      <c r="B2854" s="348"/>
      <c r="C2854" s="623"/>
      <c r="D2854" s="350"/>
      <c r="E2854" s="350"/>
      <c r="F2854" s="351"/>
      <c r="G2854" s="350"/>
      <c r="H2854" s="350"/>
      <c r="I2854" s="352"/>
      <c r="J2854" s="353"/>
      <c r="K2854" s="354"/>
      <c r="L2854" s="353"/>
      <c r="M2854" s="379"/>
      <c r="N2854" s="70">
        <f t="shared" si="151"/>
        <v>0</v>
      </c>
      <c r="O2854" s="70">
        <f t="shared" si="152"/>
        <v>0</v>
      </c>
      <c r="P2854" s="135" t="str">
        <f t="shared" si="153"/>
        <v/>
      </c>
    </row>
    <row r="2855" spans="1:16" x14ac:dyDescent="0.2">
      <c r="A2855" s="363"/>
      <c r="B2855" s="348"/>
      <c r="C2855" s="623"/>
      <c r="D2855" s="350"/>
      <c r="E2855" s="350"/>
      <c r="F2855" s="351"/>
      <c r="G2855" s="350"/>
      <c r="H2855" s="350"/>
      <c r="I2855" s="352"/>
      <c r="J2855" s="353"/>
      <c r="K2855" s="354"/>
      <c r="L2855" s="353"/>
      <c r="M2855" s="379"/>
      <c r="N2855" s="70">
        <f t="shared" si="151"/>
        <v>0</v>
      </c>
      <c r="O2855" s="70">
        <f t="shared" si="152"/>
        <v>0</v>
      </c>
      <c r="P2855" s="135" t="str">
        <f t="shared" si="153"/>
        <v/>
      </c>
    </row>
    <row r="2856" spans="1:16" x14ac:dyDescent="0.2">
      <c r="A2856" s="363"/>
      <c r="B2856" s="348"/>
      <c r="C2856" s="623"/>
      <c r="D2856" s="350"/>
      <c r="E2856" s="350"/>
      <c r="F2856" s="351"/>
      <c r="G2856" s="350"/>
      <c r="H2856" s="350"/>
      <c r="I2856" s="352"/>
      <c r="J2856" s="353"/>
      <c r="K2856" s="354"/>
      <c r="L2856" s="353"/>
      <c r="M2856" s="379"/>
      <c r="N2856" s="70">
        <f t="shared" si="151"/>
        <v>0</v>
      </c>
      <c r="O2856" s="70">
        <f t="shared" si="152"/>
        <v>0</v>
      </c>
      <c r="P2856" s="135" t="str">
        <f t="shared" si="153"/>
        <v/>
      </c>
    </row>
    <row r="2857" spans="1:16" x14ac:dyDescent="0.2">
      <c r="A2857" s="363"/>
      <c r="B2857" s="348"/>
      <c r="C2857" s="623"/>
      <c r="D2857" s="350"/>
      <c r="E2857" s="350"/>
      <c r="F2857" s="351"/>
      <c r="G2857" s="350"/>
      <c r="H2857" s="350"/>
      <c r="I2857" s="352"/>
      <c r="J2857" s="353"/>
      <c r="K2857" s="354"/>
      <c r="L2857" s="353"/>
      <c r="M2857" s="379"/>
      <c r="N2857" s="70">
        <f t="shared" si="151"/>
        <v>0</v>
      </c>
      <c r="O2857" s="70">
        <f t="shared" si="152"/>
        <v>0</v>
      </c>
      <c r="P2857" s="135" t="str">
        <f t="shared" si="153"/>
        <v/>
      </c>
    </row>
    <row r="2858" spans="1:16" x14ac:dyDescent="0.2">
      <c r="A2858" s="363"/>
      <c r="B2858" s="348"/>
      <c r="C2858" s="623"/>
      <c r="D2858" s="350"/>
      <c r="E2858" s="350"/>
      <c r="F2858" s="351"/>
      <c r="G2858" s="350"/>
      <c r="H2858" s="350"/>
      <c r="I2858" s="352"/>
      <c r="J2858" s="353"/>
      <c r="K2858" s="354"/>
      <c r="L2858" s="353"/>
      <c r="M2858" s="379"/>
      <c r="N2858" s="70">
        <f t="shared" si="151"/>
        <v>0</v>
      </c>
      <c r="O2858" s="70">
        <f t="shared" si="152"/>
        <v>0</v>
      </c>
      <c r="P2858" s="135" t="str">
        <f t="shared" si="153"/>
        <v/>
      </c>
    </row>
    <row r="2859" spans="1:16" x14ac:dyDescent="0.2">
      <c r="A2859" s="363"/>
      <c r="B2859" s="348"/>
      <c r="C2859" s="623"/>
      <c r="D2859" s="350"/>
      <c r="E2859" s="350"/>
      <c r="F2859" s="351"/>
      <c r="G2859" s="350"/>
      <c r="H2859" s="350"/>
      <c r="I2859" s="352"/>
      <c r="J2859" s="353"/>
      <c r="K2859" s="354"/>
      <c r="L2859" s="353"/>
      <c r="M2859" s="379"/>
      <c r="N2859" s="70">
        <f t="shared" si="151"/>
        <v>0</v>
      </c>
      <c r="O2859" s="70">
        <f t="shared" si="152"/>
        <v>0</v>
      </c>
      <c r="P2859" s="135" t="str">
        <f t="shared" si="153"/>
        <v/>
      </c>
    </row>
    <row r="2860" spans="1:16" x14ac:dyDescent="0.2">
      <c r="A2860" s="363"/>
      <c r="B2860" s="348"/>
      <c r="C2860" s="623"/>
      <c r="D2860" s="350"/>
      <c r="E2860" s="350"/>
      <c r="F2860" s="351"/>
      <c r="G2860" s="350"/>
      <c r="H2860" s="350"/>
      <c r="I2860" s="352"/>
      <c r="J2860" s="353"/>
      <c r="K2860" s="354"/>
      <c r="L2860" s="353"/>
      <c r="M2860" s="379"/>
      <c r="N2860" s="70">
        <f t="shared" si="151"/>
        <v>0</v>
      </c>
      <c r="O2860" s="70">
        <f t="shared" si="152"/>
        <v>0</v>
      </c>
      <c r="P2860" s="135" t="str">
        <f t="shared" si="153"/>
        <v/>
      </c>
    </row>
    <row r="2861" spans="1:16" x14ac:dyDescent="0.2">
      <c r="A2861" s="363"/>
      <c r="B2861" s="348"/>
      <c r="C2861" s="623"/>
      <c r="D2861" s="350"/>
      <c r="E2861" s="350"/>
      <c r="F2861" s="351"/>
      <c r="G2861" s="350"/>
      <c r="H2861" s="350"/>
      <c r="I2861" s="352"/>
      <c r="J2861" s="353"/>
      <c r="K2861" s="354"/>
      <c r="L2861" s="353"/>
      <c r="M2861" s="379"/>
      <c r="N2861" s="70">
        <f t="shared" si="151"/>
        <v>0</v>
      </c>
      <c r="O2861" s="70">
        <f t="shared" si="152"/>
        <v>0</v>
      </c>
      <c r="P2861" s="135" t="str">
        <f t="shared" si="153"/>
        <v/>
      </c>
    </row>
    <row r="2862" spans="1:16" x14ac:dyDescent="0.2">
      <c r="A2862" s="363"/>
      <c r="B2862" s="348"/>
      <c r="C2862" s="623"/>
      <c r="D2862" s="350"/>
      <c r="E2862" s="350"/>
      <c r="F2862" s="351"/>
      <c r="G2862" s="350"/>
      <c r="H2862" s="350"/>
      <c r="I2862" s="352"/>
      <c r="J2862" s="353"/>
      <c r="K2862" s="354"/>
      <c r="L2862" s="353"/>
      <c r="M2862" s="379"/>
      <c r="N2862" s="70">
        <f t="shared" si="151"/>
        <v>0</v>
      </c>
      <c r="O2862" s="70">
        <f t="shared" si="152"/>
        <v>0</v>
      </c>
      <c r="P2862" s="135" t="str">
        <f t="shared" si="153"/>
        <v/>
      </c>
    </row>
    <row r="2863" spans="1:16" x14ac:dyDescent="0.2">
      <c r="A2863" s="363"/>
      <c r="B2863" s="348"/>
      <c r="C2863" s="623"/>
      <c r="D2863" s="350"/>
      <c r="E2863" s="350"/>
      <c r="F2863" s="351"/>
      <c r="G2863" s="350"/>
      <c r="H2863" s="350"/>
      <c r="I2863" s="352"/>
      <c r="J2863" s="353"/>
      <c r="K2863" s="354"/>
      <c r="L2863" s="353"/>
      <c r="M2863" s="379"/>
      <c r="N2863" s="70">
        <f t="shared" si="151"/>
        <v>0</v>
      </c>
      <c r="O2863" s="70">
        <f t="shared" si="152"/>
        <v>0</v>
      </c>
      <c r="P2863" s="135" t="str">
        <f t="shared" si="153"/>
        <v/>
      </c>
    </row>
    <row r="2864" spans="1:16" x14ac:dyDescent="0.2">
      <c r="A2864" s="363"/>
      <c r="B2864" s="348"/>
      <c r="C2864" s="623"/>
      <c r="D2864" s="350"/>
      <c r="E2864" s="350"/>
      <c r="F2864" s="351"/>
      <c r="G2864" s="350"/>
      <c r="H2864" s="350"/>
      <c r="I2864" s="352"/>
      <c r="J2864" s="353"/>
      <c r="K2864" s="354"/>
      <c r="L2864" s="353"/>
      <c r="M2864" s="379"/>
      <c r="N2864" s="70">
        <f t="shared" si="151"/>
        <v>0</v>
      </c>
      <c r="O2864" s="70">
        <f t="shared" si="152"/>
        <v>0</v>
      </c>
      <c r="P2864" s="135" t="str">
        <f t="shared" si="153"/>
        <v/>
      </c>
    </row>
    <row r="2865" spans="1:16" x14ac:dyDescent="0.2">
      <c r="A2865" s="363"/>
      <c r="B2865" s="348"/>
      <c r="C2865" s="623"/>
      <c r="D2865" s="350"/>
      <c r="E2865" s="350"/>
      <c r="F2865" s="351"/>
      <c r="G2865" s="350"/>
      <c r="H2865" s="350"/>
      <c r="I2865" s="352"/>
      <c r="J2865" s="353"/>
      <c r="K2865" s="354"/>
      <c r="L2865" s="353"/>
      <c r="M2865" s="379"/>
      <c r="N2865" s="70">
        <f t="shared" si="151"/>
        <v>0</v>
      </c>
      <c r="O2865" s="70">
        <f t="shared" si="152"/>
        <v>0</v>
      </c>
      <c r="P2865" s="135" t="str">
        <f t="shared" si="153"/>
        <v/>
      </c>
    </row>
    <row r="2866" spans="1:16" x14ac:dyDescent="0.2">
      <c r="A2866" s="363"/>
      <c r="B2866" s="348"/>
      <c r="C2866" s="623"/>
      <c r="D2866" s="350"/>
      <c r="E2866" s="350"/>
      <c r="F2866" s="351"/>
      <c r="G2866" s="350"/>
      <c r="H2866" s="350"/>
      <c r="I2866" s="352"/>
      <c r="J2866" s="353"/>
      <c r="K2866" s="354"/>
      <c r="L2866" s="353"/>
      <c r="M2866" s="379"/>
      <c r="N2866" s="70">
        <f t="shared" ref="N2866:N2929" si="154">IF(B2866=0,0,IF(YEAR(B2866)=$O$1,MONTH(B2866)-$N$1+1,(YEAR(B2866)-$O$1)*12-$N$1+1+MONTH(B2866)))</f>
        <v>0</v>
      </c>
      <c r="O2866" s="70">
        <f t="shared" ref="O2866:O2929" si="155">IF(C2866=0,0,IF(YEAR(C2866)=$O$1,MONTH(C2866)-$N$1+1,(YEAR(C2866)-$O$1)*12-$N$1+1+MONTH(C2866)))</f>
        <v>0</v>
      </c>
      <c r="P2866" s="135" t="str">
        <f t="shared" ref="P2866:P2929" si="156">SUBSTITUTE(D2866," ","_")</f>
        <v/>
      </c>
    </row>
    <row r="2867" spans="1:16" x14ac:dyDescent="0.2">
      <c r="A2867" s="363"/>
      <c r="B2867" s="348"/>
      <c r="C2867" s="623"/>
      <c r="D2867" s="350"/>
      <c r="E2867" s="350"/>
      <c r="F2867" s="351"/>
      <c r="G2867" s="350"/>
      <c r="H2867" s="350"/>
      <c r="I2867" s="352"/>
      <c r="J2867" s="353"/>
      <c r="K2867" s="354"/>
      <c r="L2867" s="353"/>
      <c r="M2867" s="379"/>
      <c r="N2867" s="70">
        <f t="shared" si="154"/>
        <v>0</v>
      </c>
      <c r="O2867" s="70">
        <f t="shared" si="155"/>
        <v>0</v>
      </c>
      <c r="P2867" s="135" t="str">
        <f t="shared" si="156"/>
        <v/>
      </c>
    </row>
    <row r="2868" spans="1:16" x14ac:dyDescent="0.2">
      <c r="A2868" s="363"/>
      <c r="B2868" s="348"/>
      <c r="C2868" s="623"/>
      <c r="D2868" s="350"/>
      <c r="E2868" s="350"/>
      <c r="F2868" s="351"/>
      <c r="G2868" s="350"/>
      <c r="H2868" s="350"/>
      <c r="I2868" s="352"/>
      <c r="J2868" s="353"/>
      <c r="K2868" s="354"/>
      <c r="L2868" s="353"/>
      <c r="M2868" s="379"/>
      <c r="N2868" s="70">
        <f t="shared" si="154"/>
        <v>0</v>
      </c>
      <c r="O2868" s="70">
        <f t="shared" si="155"/>
        <v>0</v>
      </c>
      <c r="P2868" s="135" t="str">
        <f t="shared" si="156"/>
        <v/>
      </c>
    </row>
    <row r="2869" spans="1:16" x14ac:dyDescent="0.2">
      <c r="A2869" s="363"/>
      <c r="B2869" s="348"/>
      <c r="C2869" s="623"/>
      <c r="D2869" s="350"/>
      <c r="E2869" s="350"/>
      <c r="F2869" s="351"/>
      <c r="G2869" s="350"/>
      <c r="H2869" s="350"/>
      <c r="I2869" s="352"/>
      <c r="J2869" s="353"/>
      <c r="K2869" s="354"/>
      <c r="L2869" s="353"/>
      <c r="M2869" s="379"/>
      <c r="N2869" s="70">
        <f t="shared" si="154"/>
        <v>0</v>
      </c>
      <c r="O2869" s="70">
        <f t="shared" si="155"/>
        <v>0</v>
      </c>
      <c r="P2869" s="135" t="str">
        <f t="shared" si="156"/>
        <v/>
      </c>
    </row>
    <row r="2870" spans="1:16" x14ac:dyDescent="0.2">
      <c r="A2870" s="363"/>
      <c r="B2870" s="348"/>
      <c r="C2870" s="623"/>
      <c r="D2870" s="350"/>
      <c r="E2870" s="350"/>
      <c r="F2870" s="351"/>
      <c r="G2870" s="350"/>
      <c r="H2870" s="350"/>
      <c r="I2870" s="352"/>
      <c r="J2870" s="353"/>
      <c r="K2870" s="354"/>
      <c r="L2870" s="353"/>
      <c r="M2870" s="379"/>
      <c r="N2870" s="70">
        <f t="shared" si="154"/>
        <v>0</v>
      </c>
      <c r="O2870" s="70">
        <f t="shared" si="155"/>
        <v>0</v>
      </c>
      <c r="P2870" s="135" t="str">
        <f t="shared" si="156"/>
        <v/>
      </c>
    </row>
    <row r="2871" spans="1:16" x14ac:dyDescent="0.2">
      <c r="A2871" s="363"/>
      <c r="B2871" s="348"/>
      <c r="C2871" s="623"/>
      <c r="D2871" s="350"/>
      <c r="E2871" s="350"/>
      <c r="F2871" s="351"/>
      <c r="G2871" s="350"/>
      <c r="H2871" s="350"/>
      <c r="I2871" s="352"/>
      <c r="J2871" s="353"/>
      <c r="K2871" s="354"/>
      <c r="L2871" s="353"/>
      <c r="M2871" s="379"/>
      <c r="N2871" s="70">
        <f t="shared" si="154"/>
        <v>0</v>
      </c>
      <c r="O2871" s="70">
        <f t="shared" si="155"/>
        <v>0</v>
      </c>
      <c r="P2871" s="135" t="str">
        <f t="shared" si="156"/>
        <v/>
      </c>
    </row>
    <row r="2872" spans="1:16" x14ac:dyDescent="0.2">
      <c r="A2872" s="363"/>
      <c r="B2872" s="348"/>
      <c r="C2872" s="623"/>
      <c r="D2872" s="350"/>
      <c r="E2872" s="350"/>
      <c r="F2872" s="351"/>
      <c r="G2872" s="350"/>
      <c r="H2872" s="350"/>
      <c r="I2872" s="352"/>
      <c r="J2872" s="353"/>
      <c r="K2872" s="354"/>
      <c r="L2872" s="353"/>
      <c r="M2872" s="379"/>
      <c r="N2872" s="70">
        <f t="shared" si="154"/>
        <v>0</v>
      </c>
      <c r="O2872" s="70">
        <f t="shared" si="155"/>
        <v>0</v>
      </c>
      <c r="P2872" s="135" t="str">
        <f t="shared" si="156"/>
        <v/>
      </c>
    </row>
    <row r="2873" spans="1:16" x14ac:dyDescent="0.2">
      <c r="A2873" s="363"/>
      <c r="B2873" s="348"/>
      <c r="C2873" s="623"/>
      <c r="D2873" s="350"/>
      <c r="E2873" s="350"/>
      <c r="F2873" s="351"/>
      <c r="G2873" s="350"/>
      <c r="H2873" s="350"/>
      <c r="I2873" s="352"/>
      <c r="J2873" s="353"/>
      <c r="K2873" s="354"/>
      <c r="L2873" s="353"/>
      <c r="M2873" s="379"/>
      <c r="N2873" s="70">
        <f t="shared" si="154"/>
        <v>0</v>
      </c>
      <c r="O2873" s="70">
        <f t="shared" si="155"/>
        <v>0</v>
      </c>
      <c r="P2873" s="135" t="str">
        <f t="shared" si="156"/>
        <v/>
      </c>
    </row>
    <row r="2874" spans="1:16" x14ac:dyDescent="0.2">
      <c r="A2874" s="363"/>
      <c r="B2874" s="348"/>
      <c r="C2874" s="623"/>
      <c r="D2874" s="350"/>
      <c r="E2874" s="350"/>
      <c r="F2874" s="351"/>
      <c r="G2874" s="350"/>
      <c r="H2874" s="350"/>
      <c r="I2874" s="352"/>
      <c r="J2874" s="353"/>
      <c r="K2874" s="354"/>
      <c r="L2874" s="353"/>
      <c r="M2874" s="379"/>
      <c r="N2874" s="70">
        <f t="shared" si="154"/>
        <v>0</v>
      </c>
      <c r="O2874" s="70">
        <f t="shared" si="155"/>
        <v>0</v>
      </c>
      <c r="P2874" s="135" t="str">
        <f t="shared" si="156"/>
        <v/>
      </c>
    </row>
    <row r="2875" spans="1:16" x14ac:dyDescent="0.2">
      <c r="A2875" s="363"/>
      <c r="B2875" s="348"/>
      <c r="C2875" s="623"/>
      <c r="D2875" s="350"/>
      <c r="E2875" s="350"/>
      <c r="F2875" s="351"/>
      <c r="G2875" s="350"/>
      <c r="H2875" s="350"/>
      <c r="I2875" s="352"/>
      <c r="J2875" s="353"/>
      <c r="K2875" s="354"/>
      <c r="L2875" s="353"/>
      <c r="M2875" s="379"/>
      <c r="N2875" s="70">
        <f t="shared" si="154"/>
        <v>0</v>
      </c>
      <c r="O2875" s="70">
        <f t="shared" si="155"/>
        <v>0</v>
      </c>
      <c r="P2875" s="135" t="str">
        <f t="shared" si="156"/>
        <v/>
      </c>
    </row>
    <row r="2876" spans="1:16" x14ac:dyDescent="0.2">
      <c r="A2876" s="363"/>
      <c r="B2876" s="348"/>
      <c r="C2876" s="623"/>
      <c r="D2876" s="350"/>
      <c r="E2876" s="350"/>
      <c r="F2876" s="351"/>
      <c r="G2876" s="350"/>
      <c r="H2876" s="350"/>
      <c r="I2876" s="352"/>
      <c r="J2876" s="353"/>
      <c r="K2876" s="354"/>
      <c r="L2876" s="353"/>
      <c r="M2876" s="379"/>
      <c r="N2876" s="70">
        <f t="shared" si="154"/>
        <v>0</v>
      </c>
      <c r="O2876" s="70">
        <f t="shared" si="155"/>
        <v>0</v>
      </c>
      <c r="P2876" s="135" t="str">
        <f t="shared" si="156"/>
        <v/>
      </c>
    </row>
    <row r="2877" spans="1:16" x14ac:dyDescent="0.2">
      <c r="A2877" s="363"/>
      <c r="B2877" s="348"/>
      <c r="C2877" s="623"/>
      <c r="D2877" s="350"/>
      <c r="E2877" s="350"/>
      <c r="F2877" s="351"/>
      <c r="G2877" s="350"/>
      <c r="H2877" s="350"/>
      <c r="I2877" s="352"/>
      <c r="J2877" s="353"/>
      <c r="K2877" s="354"/>
      <c r="L2877" s="353"/>
      <c r="M2877" s="379"/>
      <c r="N2877" s="70">
        <f t="shared" si="154"/>
        <v>0</v>
      </c>
      <c r="O2877" s="70">
        <f t="shared" si="155"/>
        <v>0</v>
      </c>
      <c r="P2877" s="135" t="str">
        <f t="shared" si="156"/>
        <v/>
      </c>
    </row>
    <row r="2878" spans="1:16" x14ac:dyDescent="0.2">
      <c r="A2878" s="363"/>
      <c r="B2878" s="348"/>
      <c r="C2878" s="623"/>
      <c r="D2878" s="350"/>
      <c r="E2878" s="350"/>
      <c r="F2878" s="351"/>
      <c r="G2878" s="350"/>
      <c r="H2878" s="350"/>
      <c r="I2878" s="352"/>
      <c r="J2878" s="353"/>
      <c r="K2878" s="354"/>
      <c r="L2878" s="353"/>
      <c r="M2878" s="379"/>
      <c r="N2878" s="70">
        <f t="shared" si="154"/>
        <v>0</v>
      </c>
      <c r="O2878" s="70">
        <f t="shared" si="155"/>
        <v>0</v>
      </c>
      <c r="P2878" s="135" t="str">
        <f t="shared" si="156"/>
        <v/>
      </c>
    </row>
    <row r="2879" spans="1:16" x14ac:dyDescent="0.2">
      <c r="A2879" s="363"/>
      <c r="B2879" s="348"/>
      <c r="C2879" s="623"/>
      <c r="D2879" s="350"/>
      <c r="E2879" s="350"/>
      <c r="F2879" s="351"/>
      <c r="G2879" s="350"/>
      <c r="H2879" s="350"/>
      <c r="I2879" s="352"/>
      <c r="J2879" s="353"/>
      <c r="K2879" s="354"/>
      <c r="L2879" s="353"/>
      <c r="M2879" s="379"/>
      <c r="N2879" s="70">
        <f t="shared" si="154"/>
        <v>0</v>
      </c>
      <c r="O2879" s="70">
        <f t="shared" si="155"/>
        <v>0</v>
      </c>
      <c r="P2879" s="135" t="str">
        <f t="shared" si="156"/>
        <v/>
      </c>
    </row>
    <row r="2880" spans="1:16" x14ac:dyDescent="0.2">
      <c r="A2880" s="363"/>
      <c r="B2880" s="348"/>
      <c r="C2880" s="623"/>
      <c r="D2880" s="350"/>
      <c r="E2880" s="350"/>
      <c r="F2880" s="351"/>
      <c r="G2880" s="350"/>
      <c r="H2880" s="350"/>
      <c r="I2880" s="352"/>
      <c r="J2880" s="353"/>
      <c r="K2880" s="354"/>
      <c r="L2880" s="353"/>
      <c r="M2880" s="379"/>
      <c r="N2880" s="70">
        <f t="shared" si="154"/>
        <v>0</v>
      </c>
      <c r="O2880" s="70">
        <f t="shared" si="155"/>
        <v>0</v>
      </c>
      <c r="P2880" s="135" t="str">
        <f t="shared" si="156"/>
        <v/>
      </c>
    </row>
    <row r="2881" spans="1:16" x14ac:dyDescent="0.2">
      <c r="A2881" s="363"/>
      <c r="B2881" s="348"/>
      <c r="C2881" s="623"/>
      <c r="D2881" s="350"/>
      <c r="E2881" s="350"/>
      <c r="F2881" s="351"/>
      <c r="G2881" s="350"/>
      <c r="H2881" s="350"/>
      <c r="I2881" s="352"/>
      <c r="J2881" s="353"/>
      <c r="K2881" s="354"/>
      <c r="L2881" s="353"/>
      <c r="M2881" s="379"/>
      <c r="N2881" s="70">
        <f t="shared" si="154"/>
        <v>0</v>
      </c>
      <c r="O2881" s="70">
        <f t="shared" si="155"/>
        <v>0</v>
      </c>
      <c r="P2881" s="135" t="str">
        <f t="shared" si="156"/>
        <v/>
      </c>
    </row>
    <row r="2882" spans="1:16" x14ac:dyDescent="0.2">
      <c r="A2882" s="363"/>
      <c r="B2882" s="348"/>
      <c r="C2882" s="623"/>
      <c r="D2882" s="350"/>
      <c r="E2882" s="350"/>
      <c r="F2882" s="351"/>
      <c r="G2882" s="350"/>
      <c r="H2882" s="350"/>
      <c r="I2882" s="352"/>
      <c r="J2882" s="353"/>
      <c r="K2882" s="354"/>
      <c r="L2882" s="353"/>
      <c r="M2882" s="379"/>
      <c r="N2882" s="70">
        <f t="shared" si="154"/>
        <v>0</v>
      </c>
      <c r="O2882" s="70">
        <f t="shared" si="155"/>
        <v>0</v>
      </c>
      <c r="P2882" s="135" t="str">
        <f t="shared" si="156"/>
        <v/>
      </c>
    </row>
    <row r="2883" spans="1:16" x14ac:dyDescent="0.2">
      <c r="A2883" s="363"/>
      <c r="B2883" s="348"/>
      <c r="C2883" s="623"/>
      <c r="D2883" s="350"/>
      <c r="E2883" s="350"/>
      <c r="F2883" s="351"/>
      <c r="G2883" s="350"/>
      <c r="H2883" s="350"/>
      <c r="I2883" s="352"/>
      <c r="J2883" s="353"/>
      <c r="K2883" s="354"/>
      <c r="L2883" s="353"/>
      <c r="M2883" s="379"/>
      <c r="N2883" s="70">
        <f t="shared" si="154"/>
        <v>0</v>
      </c>
      <c r="O2883" s="70">
        <f t="shared" si="155"/>
        <v>0</v>
      </c>
      <c r="P2883" s="135" t="str">
        <f t="shared" si="156"/>
        <v/>
      </c>
    </row>
    <row r="2884" spans="1:16" x14ac:dyDescent="0.2">
      <c r="A2884" s="363"/>
      <c r="B2884" s="348"/>
      <c r="C2884" s="623"/>
      <c r="D2884" s="350"/>
      <c r="E2884" s="350"/>
      <c r="F2884" s="351"/>
      <c r="G2884" s="350"/>
      <c r="H2884" s="350"/>
      <c r="I2884" s="352"/>
      <c r="J2884" s="353"/>
      <c r="K2884" s="354"/>
      <c r="L2884" s="353"/>
      <c r="M2884" s="379"/>
      <c r="N2884" s="70">
        <f t="shared" si="154"/>
        <v>0</v>
      </c>
      <c r="O2884" s="70">
        <f t="shared" si="155"/>
        <v>0</v>
      </c>
      <c r="P2884" s="135" t="str">
        <f t="shared" si="156"/>
        <v/>
      </c>
    </row>
    <row r="2885" spans="1:16" x14ac:dyDescent="0.2">
      <c r="A2885" s="363"/>
      <c r="B2885" s="348"/>
      <c r="C2885" s="623"/>
      <c r="D2885" s="350"/>
      <c r="E2885" s="350"/>
      <c r="F2885" s="351"/>
      <c r="G2885" s="350"/>
      <c r="H2885" s="350"/>
      <c r="I2885" s="352"/>
      <c r="J2885" s="353"/>
      <c r="K2885" s="354"/>
      <c r="L2885" s="353"/>
      <c r="M2885" s="379"/>
      <c r="N2885" s="70">
        <f t="shared" si="154"/>
        <v>0</v>
      </c>
      <c r="O2885" s="70">
        <f t="shared" si="155"/>
        <v>0</v>
      </c>
      <c r="P2885" s="135" t="str">
        <f t="shared" si="156"/>
        <v/>
      </c>
    </row>
    <row r="2886" spans="1:16" x14ac:dyDescent="0.2">
      <c r="A2886" s="363"/>
      <c r="B2886" s="348"/>
      <c r="C2886" s="623"/>
      <c r="D2886" s="350"/>
      <c r="E2886" s="350"/>
      <c r="F2886" s="351"/>
      <c r="G2886" s="350"/>
      <c r="H2886" s="350"/>
      <c r="I2886" s="352"/>
      <c r="J2886" s="353"/>
      <c r="K2886" s="354"/>
      <c r="L2886" s="353"/>
      <c r="M2886" s="379"/>
      <c r="N2886" s="70">
        <f t="shared" si="154"/>
        <v>0</v>
      </c>
      <c r="O2886" s="70">
        <f t="shared" si="155"/>
        <v>0</v>
      </c>
      <c r="P2886" s="135" t="str">
        <f t="shared" si="156"/>
        <v/>
      </c>
    </row>
    <row r="2887" spans="1:16" x14ac:dyDescent="0.2">
      <c r="A2887" s="363"/>
      <c r="B2887" s="348"/>
      <c r="C2887" s="623"/>
      <c r="D2887" s="350"/>
      <c r="E2887" s="350"/>
      <c r="F2887" s="351"/>
      <c r="G2887" s="350"/>
      <c r="H2887" s="350"/>
      <c r="I2887" s="352"/>
      <c r="J2887" s="353"/>
      <c r="K2887" s="354"/>
      <c r="L2887" s="353"/>
      <c r="M2887" s="379"/>
      <c r="N2887" s="70">
        <f t="shared" si="154"/>
        <v>0</v>
      </c>
      <c r="O2887" s="70">
        <f t="shared" si="155"/>
        <v>0</v>
      </c>
      <c r="P2887" s="135" t="str">
        <f t="shared" si="156"/>
        <v/>
      </c>
    </row>
    <row r="2888" spans="1:16" x14ac:dyDescent="0.2">
      <c r="A2888" s="363"/>
      <c r="B2888" s="348"/>
      <c r="C2888" s="623"/>
      <c r="D2888" s="350"/>
      <c r="E2888" s="350"/>
      <c r="F2888" s="351"/>
      <c r="G2888" s="350"/>
      <c r="H2888" s="350"/>
      <c r="I2888" s="352"/>
      <c r="J2888" s="353"/>
      <c r="K2888" s="354"/>
      <c r="L2888" s="353"/>
      <c r="M2888" s="379"/>
      <c r="N2888" s="70">
        <f t="shared" si="154"/>
        <v>0</v>
      </c>
      <c r="O2888" s="70">
        <f t="shared" si="155"/>
        <v>0</v>
      </c>
      <c r="P2888" s="135" t="str">
        <f t="shared" si="156"/>
        <v/>
      </c>
    </row>
    <row r="2889" spans="1:16" x14ac:dyDescent="0.2">
      <c r="A2889" s="363"/>
      <c r="B2889" s="348"/>
      <c r="C2889" s="623"/>
      <c r="D2889" s="350"/>
      <c r="E2889" s="350"/>
      <c r="F2889" s="351"/>
      <c r="G2889" s="350"/>
      <c r="H2889" s="350"/>
      <c r="I2889" s="352"/>
      <c r="J2889" s="353"/>
      <c r="K2889" s="354"/>
      <c r="L2889" s="353"/>
      <c r="M2889" s="379"/>
      <c r="N2889" s="70">
        <f t="shared" si="154"/>
        <v>0</v>
      </c>
      <c r="O2889" s="70">
        <f t="shared" si="155"/>
        <v>0</v>
      </c>
      <c r="P2889" s="135" t="str">
        <f t="shared" si="156"/>
        <v/>
      </c>
    </row>
    <row r="2890" spans="1:16" x14ac:dyDescent="0.2">
      <c r="A2890" s="363"/>
      <c r="B2890" s="348"/>
      <c r="C2890" s="623"/>
      <c r="D2890" s="350"/>
      <c r="E2890" s="350"/>
      <c r="F2890" s="351"/>
      <c r="G2890" s="350"/>
      <c r="H2890" s="350"/>
      <c r="I2890" s="352"/>
      <c r="J2890" s="353"/>
      <c r="K2890" s="354"/>
      <c r="L2890" s="353"/>
      <c r="M2890" s="379"/>
      <c r="N2890" s="70">
        <f t="shared" si="154"/>
        <v>0</v>
      </c>
      <c r="O2890" s="70">
        <f t="shared" si="155"/>
        <v>0</v>
      </c>
      <c r="P2890" s="135" t="str">
        <f t="shared" si="156"/>
        <v/>
      </c>
    </row>
    <row r="2891" spans="1:16" x14ac:dyDescent="0.2">
      <c r="A2891" s="363"/>
      <c r="B2891" s="348"/>
      <c r="C2891" s="623"/>
      <c r="D2891" s="350"/>
      <c r="E2891" s="350"/>
      <c r="F2891" s="351"/>
      <c r="G2891" s="350"/>
      <c r="H2891" s="350"/>
      <c r="I2891" s="352"/>
      <c r="J2891" s="353"/>
      <c r="K2891" s="354"/>
      <c r="L2891" s="353"/>
      <c r="M2891" s="379"/>
      <c r="N2891" s="70">
        <f t="shared" si="154"/>
        <v>0</v>
      </c>
      <c r="O2891" s="70">
        <f t="shared" si="155"/>
        <v>0</v>
      </c>
      <c r="P2891" s="135" t="str">
        <f t="shared" si="156"/>
        <v/>
      </c>
    </row>
    <row r="2892" spans="1:16" x14ac:dyDescent="0.2">
      <c r="A2892" s="363"/>
      <c r="B2892" s="348"/>
      <c r="C2892" s="623"/>
      <c r="D2892" s="350"/>
      <c r="E2892" s="350"/>
      <c r="F2892" s="351"/>
      <c r="G2892" s="350"/>
      <c r="H2892" s="350"/>
      <c r="I2892" s="352"/>
      <c r="J2892" s="353"/>
      <c r="K2892" s="354"/>
      <c r="L2892" s="353"/>
      <c r="M2892" s="379"/>
      <c r="N2892" s="70">
        <f t="shared" si="154"/>
        <v>0</v>
      </c>
      <c r="O2892" s="70">
        <f t="shared" si="155"/>
        <v>0</v>
      </c>
      <c r="P2892" s="135" t="str">
        <f t="shared" si="156"/>
        <v/>
      </c>
    </row>
    <row r="2893" spans="1:16" x14ac:dyDescent="0.2">
      <c r="A2893" s="363"/>
      <c r="B2893" s="348"/>
      <c r="C2893" s="623"/>
      <c r="D2893" s="350"/>
      <c r="E2893" s="350"/>
      <c r="F2893" s="351"/>
      <c r="G2893" s="350"/>
      <c r="H2893" s="350"/>
      <c r="I2893" s="352"/>
      <c r="J2893" s="353"/>
      <c r="K2893" s="354"/>
      <c r="L2893" s="353"/>
      <c r="M2893" s="379"/>
      <c r="N2893" s="70">
        <f t="shared" si="154"/>
        <v>0</v>
      </c>
      <c r="O2893" s="70">
        <f t="shared" si="155"/>
        <v>0</v>
      </c>
      <c r="P2893" s="135" t="str">
        <f t="shared" si="156"/>
        <v/>
      </c>
    </row>
    <row r="2894" spans="1:16" x14ac:dyDescent="0.2">
      <c r="A2894" s="363"/>
      <c r="B2894" s="348"/>
      <c r="C2894" s="623"/>
      <c r="D2894" s="350"/>
      <c r="E2894" s="352"/>
      <c r="F2894" s="351"/>
      <c r="G2894" s="350"/>
      <c r="H2894" s="350"/>
      <c r="I2894" s="352"/>
      <c r="J2894" s="353"/>
      <c r="K2894" s="354"/>
      <c r="L2894" s="353"/>
      <c r="M2894" s="379"/>
      <c r="N2894" s="70">
        <f t="shared" si="154"/>
        <v>0</v>
      </c>
      <c r="O2894" s="70">
        <f t="shared" si="155"/>
        <v>0</v>
      </c>
      <c r="P2894" s="135" t="str">
        <f t="shared" si="156"/>
        <v/>
      </c>
    </row>
    <row r="2895" spans="1:16" x14ac:dyDescent="0.2">
      <c r="A2895" s="363"/>
      <c r="B2895" s="348"/>
      <c r="C2895" s="623"/>
      <c r="D2895" s="350"/>
      <c r="E2895" s="350"/>
      <c r="F2895" s="351"/>
      <c r="G2895" s="350"/>
      <c r="H2895" s="350"/>
      <c r="I2895" s="352"/>
      <c r="J2895" s="353"/>
      <c r="K2895" s="354"/>
      <c r="L2895" s="353"/>
      <c r="M2895" s="379"/>
      <c r="N2895" s="70">
        <f t="shared" si="154"/>
        <v>0</v>
      </c>
      <c r="O2895" s="70">
        <f t="shared" si="155"/>
        <v>0</v>
      </c>
      <c r="P2895" s="135" t="str">
        <f t="shared" si="156"/>
        <v/>
      </c>
    </row>
    <row r="2896" spans="1:16" x14ac:dyDescent="0.2">
      <c r="A2896" s="363"/>
      <c r="B2896" s="348"/>
      <c r="C2896" s="623"/>
      <c r="D2896" s="350"/>
      <c r="E2896" s="350"/>
      <c r="F2896" s="351"/>
      <c r="G2896" s="350"/>
      <c r="H2896" s="350"/>
      <c r="I2896" s="352"/>
      <c r="J2896" s="353"/>
      <c r="K2896" s="354"/>
      <c r="L2896" s="353"/>
      <c r="M2896" s="379"/>
      <c r="N2896" s="70">
        <f t="shared" si="154"/>
        <v>0</v>
      </c>
      <c r="O2896" s="70">
        <f t="shared" si="155"/>
        <v>0</v>
      </c>
      <c r="P2896" s="135" t="str">
        <f t="shared" si="156"/>
        <v/>
      </c>
    </row>
    <row r="2897" spans="1:16" x14ac:dyDescent="0.2">
      <c r="A2897" s="363"/>
      <c r="B2897" s="348"/>
      <c r="C2897" s="623"/>
      <c r="D2897" s="350"/>
      <c r="E2897" s="350"/>
      <c r="F2897" s="351"/>
      <c r="G2897" s="350"/>
      <c r="H2897" s="350"/>
      <c r="I2897" s="352"/>
      <c r="J2897" s="353"/>
      <c r="K2897" s="354"/>
      <c r="L2897" s="353"/>
      <c r="M2897" s="379"/>
      <c r="N2897" s="70">
        <f t="shared" si="154"/>
        <v>0</v>
      </c>
      <c r="O2897" s="70">
        <f t="shared" si="155"/>
        <v>0</v>
      </c>
      <c r="P2897" s="135" t="str">
        <f t="shared" si="156"/>
        <v/>
      </c>
    </row>
    <row r="2898" spans="1:16" x14ac:dyDescent="0.2">
      <c r="A2898" s="363"/>
      <c r="B2898" s="348"/>
      <c r="C2898" s="623"/>
      <c r="D2898" s="350"/>
      <c r="E2898" s="350"/>
      <c r="F2898" s="351"/>
      <c r="G2898" s="350"/>
      <c r="H2898" s="350"/>
      <c r="I2898" s="352"/>
      <c r="J2898" s="353"/>
      <c r="K2898" s="354"/>
      <c r="L2898" s="353"/>
      <c r="M2898" s="379"/>
      <c r="N2898" s="70">
        <f t="shared" si="154"/>
        <v>0</v>
      </c>
      <c r="O2898" s="70">
        <f t="shared" si="155"/>
        <v>0</v>
      </c>
      <c r="P2898" s="135" t="str">
        <f t="shared" si="156"/>
        <v/>
      </c>
    </row>
    <row r="2899" spans="1:16" x14ac:dyDescent="0.2">
      <c r="A2899" s="363"/>
      <c r="B2899" s="348"/>
      <c r="C2899" s="623"/>
      <c r="D2899" s="350"/>
      <c r="E2899" s="350"/>
      <c r="F2899" s="351"/>
      <c r="G2899" s="350"/>
      <c r="H2899" s="350"/>
      <c r="I2899" s="352"/>
      <c r="J2899" s="353"/>
      <c r="K2899" s="354"/>
      <c r="L2899" s="353"/>
      <c r="M2899" s="379"/>
      <c r="N2899" s="70">
        <f t="shared" si="154"/>
        <v>0</v>
      </c>
      <c r="O2899" s="70">
        <f t="shared" si="155"/>
        <v>0</v>
      </c>
      <c r="P2899" s="135" t="str">
        <f t="shared" si="156"/>
        <v/>
      </c>
    </row>
    <row r="2900" spans="1:16" x14ac:dyDescent="0.2">
      <c r="A2900" s="363"/>
      <c r="B2900" s="348"/>
      <c r="C2900" s="623"/>
      <c r="D2900" s="350"/>
      <c r="E2900" s="350"/>
      <c r="F2900" s="351"/>
      <c r="G2900" s="350"/>
      <c r="H2900" s="350"/>
      <c r="I2900" s="352"/>
      <c r="J2900" s="353"/>
      <c r="K2900" s="354"/>
      <c r="L2900" s="353"/>
      <c r="M2900" s="379"/>
      <c r="N2900" s="70">
        <f t="shared" si="154"/>
        <v>0</v>
      </c>
      <c r="O2900" s="70">
        <f t="shared" si="155"/>
        <v>0</v>
      </c>
      <c r="P2900" s="135" t="str">
        <f t="shared" si="156"/>
        <v/>
      </c>
    </row>
    <row r="2901" spans="1:16" x14ac:dyDescent="0.2">
      <c r="A2901" s="363"/>
      <c r="B2901" s="348"/>
      <c r="C2901" s="623"/>
      <c r="D2901" s="350"/>
      <c r="E2901" s="350"/>
      <c r="F2901" s="351"/>
      <c r="G2901" s="350"/>
      <c r="H2901" s="350"/>
      <c r="I2901" s="352"/>
      <c r="J2901" s="353"/>
      <c r="K2901" s="354"/>
      <c r="L2901" s="353"/>
      <c r="M2901" s="379"/>
      <c r="N2901" s="70">
        <f t="shared" si="154"/>
        <v>0</v>
      </c>
      <c r="O2901" s="70">
        <f t="shared" si="155"/>
        <v>0</v>
      </c>
      <c r="P2901" s="135" t="str">
        <f t="shared" si="156"/>
        <v/>
      </c>
    </row>
    <row r="2902" spans="1:16" x14ac:dyDescent="0.2">
      <c r="A2902" s="363"/>
      <c r="B2902" s="348"/>
      <c r="C2902" s="623"/>
      <c r="D2902" s="350"/>
      <c r="E2902" s="350"/>
      <c r="F2902" s="351"/>
      <c r="G2902" s="350"/>
      <c r="H2902" s="350"/>
      <c r="I2902" s="352"/>
      <c r="J2902" s="353"/>
      <c r="K2902" s="354"/>
      <c r="L2902" s="353"/>
      <c r="M2902" s="379"/>
      <c r="N2902" s="70">
        <f t="shared" si="154"/>
        <v>0</v>
      </c>
      <c r="O2902" s="70">
        <f t="shared" si="155"/>
        <v>0</v>
      </c>
      <c r="P2902" s="135" t="str">
        <f t="shared" si="156"/>
        <v/>
      </c>
    </row>
    <row r="2903" spans="1:16" x14ac:dyDescent="0.2">
      <c r="A2903" s="363"/>
      <c r="B2903" s="348"/>
      <c r="C2903" s="623"/>
      <c r="D2903" s="350"/>
      <c r="E2903" s="350"/>
      <c r="F2903" s="351"/>
      <c r="G2903" s="350"/>
      <c r="H2903" s="350"/>
      <c r="I2903" s="352"/>
      <c r="J2903" s="353"/>
      <c r="K2903" s="354"/>
      <c r="L2903" s="353"/>
      <c r="M2903" s="379"/>
      <c r="N2903" s="70">
        <f t="shared" si="154"/>
        <v>0</v>
      </c>
      <c r="O2903" s="70">
        <f t="shared" si="155"/>
        <v>0</v>
      </c>
      <c r="P2903" s="135" t="str">
        <f t="shared" si="156"/>
        <v/>
      </c>
    </row>
    <row r="2904" spans="1:16" x14ac:dyDescent="0.2">
      <c r="A2904" s="363"/>
      <c r="B2904" s="348"/>
      <c r="C2904" s="623"/>
      <c r="D2904" s="350"/>
      <c r="E2904" s="350"/>
      <c r="F2904" s="351"/>
      <c r="G2904" s="350"/>
      <c r="H2904" s="350"/>
      <c r="I2904" s="352"/>
      <c r="J2904" s="353"/>
      <c r="K2904" s="354"/>
      <c r="L2904" s="353"/>
      <c r="M2904" s="379"/>
      <c r="N2904" s="70">
        <f t="shared" si="154"/>
        <v>0</v>
      </c>
      <c r="O2904" s="70">
        <f t="shared" si="155"/>
        <v>0</v>
      </c>
      <c r="P2904" s="135" t="str">
        <f t="shared" si="156"/>
        <v/>
      </c>
    </row>
    <row r="2905" spans="1:16" x14ac:dyDescent="0.2">
      <c r="A2905" s="363"/>
      <c r="B2905" s="348"/>
      <c r="C2905" s="623"/>
      <c r="D2905" s="350"/>
      <c r="E2905" s="350"/>
      <c r="F2905" s="351"/>
      <c r="G2905" s="350"/>
      <c r="H2905" s="350"/>
      <c r="I2905" s="352"/>
      <c r="J2905" s="353"/>
      <c r="K2905" s="354"/>
      <c r="L2905" s="353"/>
      <c r="M2905" s="379"/>
      <c r="N2905" s="70">
        <f t="shared" si="154"/>
        <v>0</v>
      </c>
      <c r="O2905" s="70">
        <f t="shared" si="155"/>
        <v>0</v>
      </c>
      <c r="P2905" s="135" t="str">
        <f t="shared" si="156"/>
        <v/>
      </c>
    </row>
    <row r="2906" spans="1:16" x14ac:dyDescent="0.2">
      <c r="A2906" s="363"/>
      <c r="B2906" s="348"/>
      <c r="C2906" s="623"/>
      <c r="D2906" s="350"/>
      <c r="E2906" s="350"/>
      <c r="F2906" s="351"/>
      <c r="G2906" s="350"/>
      <c r="H2906" s="350"/>
      <c r="I2906" s="352"/>
      <c r="J2906" s="353"/>
      <c r="K2906" s="354"/>
      <c r="L2906" s="353"/>
      <c r="M2906" s="379"/>
      <c r="N2906" s="70">
        <f t="shared" si="154"/>
        <v>0</v>
      </c>
      <c r="O2906" s="70">
        <f t="shared" si="155"/>
        <v>0</v>
      </c>
      <c r="P2906" s="135" t="str">
        <f t="shared" si="156"/>
        <v/>
      </c>
    </row>
    <row r="2907" spans="1:16" x14ac:dyDescent="0.2">
      <c r="A2907" s="363"/>
      <c r="B2907" s="348"/>
      <c r="C2907" s="623"/>
      <c r="D2907" s="350"/>
      <c r="E2907" s="350"/>
      <c r="F2907" s="351"/>
      <c r="G2907" s="350"/>
      <c r="H2907" s="350"/>
      <c r="I2907" s="352"/>
      <c r="J2907" s="353"/>
      <c r="K2907" s="354"/>
      <c r="L2907" s="353"/>
      <c r="M2907" s="379"/>
      <c r="N2907" s="70">
        <f t="shared" si="154"/>
        <v>0</v>
      </c>
      <c r="O2907" s="70">
        <f t="shared" si="155"/>
        <v>0</v>
      </c>
      <c r="P2907" s="135" t="str">
        <f t="shared" si="156"/>
        <v/>
      </c>
    </row>
    <row r="2908" spans="1:16" x14ac:dyDescent="0.2">
      <c r="A2908" s="363"/>
      <c r="B2908" s="348"/>
      <c r="C2908" s="623"/>
      <c r="D2908" s="350"/>
      <c r="E2908" s="350"/>
      <c r="F2908" s="351"/>
      <c r="G2908" s="350"/>
      <c r="H2908" s="350"/>
      <c r="I2908" s="352"/>
      <c r="J2908" s="353"/>
      <c r="K2908" s="354"/>
      <c r="L2908" s="353"/>
      <c r="M2908" s="379"/>
      <c r="N2908" s="70">
        <f t="shared" si="154"/>
        <v>0</v>
      </c>
      <c r="O2908" s="70">
        <f t="shared" si="155"/>
        <v>0</v>
      </c>
      <c r="P2908" s="135" t="str">
        <f t="shared" si="156"/>
        <v/>
      </c>
    </row>
    <row r="2909" spans="1:16" x14ac:dyDescent="0.2">
      <c r="A2909" s="363"/>
      <c r="B2909" s="348"/>
      <c r="C2909" s="623"/>
      <c r="D2909" s="350"/>
      <c r="E2909" s="350"/>
      <c r="F2909" s="351"/>
      <c r="G2909" s="350"/>
      <c r="H2909" s="350"/>
      <c r="I2909" s="352"/>
      <c r="J2909" s="353"/>
      <c r="K2909" s="354"/>
      <c r="L2909" s="353"/>
      <c r="M2909" s="379"/>
      <c r="N2909" s="70">
        <f t="shared" si="154"/>
        <v>0</v>
      </c>
      <c r="O2909" s="70">
        <f t="shared" si="155"/>
        <v>0</v>
      </c>
      <c r="P2909" s="135" t="str">
        <f t="shared" si="156"/>
        <v/>
      </c>
    </row>
    <row r="2910" spans="1:16" x14ac:dyDescent="0.2">
      <c r="A2910" s="363"/>
      <c r="B2910" s="348"/>
      <c r="C2910" s="623"/>
      <c r="D2910" s="350"/>
      <c r="E2910" s="350"/>
      <c r="F2910" s="351"/>
      <c r="G2910" s="350"/>
      <c r="H2910" s="350"/>
      <c r="I2910" s="352"/>
      <c r="J2910" s="353"/>
      <c r="K2910" s="354"/>
      <c r="L2910" s="353"/>
      <c r="M2910" s="379"/>
      <c r="N2910" s="70">
        <f t="shared" si="154"/>
        <v>0</v>
      </c>
      <c r="O2910" s="70">
        <f t="shared" si="155"/>
        <v>0</v>
      </c>
      <c r="P2910" s="135" t="str">
        <f t="shared" si="156"/>
        <v/>
      </c>
    </row>
    <row r="2911" spans="1:16" x14ac:dyDescent="0.2">
      <c r="A2911" s="363"/>
      <c r="B2911" s="348"/>
      <c r="C2911" s="623"/>
      <c r="D2911" s="350"/>
      <c r="E2911" s="350"/>
      <c r="F2911" s="351"/>
      <c r="G2911" s="350"/>
      <c r="H2911" s="350"/>
      <c r="I2911" s="352"/>
      <c r="J2911" s="353"/>
      <c r="K2911" s="354"/>
      <c r="L2911" s="353"/>
      <c r="M2911" s="379"/>
      <c r="N2911" s="70">
        <f t="shared" si="154"/>
        <v>0</v>
      </c>
      <c r="O2911" s="70">
        <f t="shared" si="155"/>
        <v>0</v>
      </c>
      <c r="P2911" s="135" t="str">
        <f t="shared" si="156"/>
        <v/>
      </c>
    </row>
    <row r="2912" spans="1:16" x14ac:dyDescent="0.2">
      <c r="A2912" s="363"/>
      <c r="B2912" s="348"/>
      <c r="C2912" s="623"/>
      <c r="D2912" s="350"/>
      <c r="E2912" s="350"/>
      <c r="F2912" s="351"/>
      <c r="G2912" s="350"/>
      <c r="H2912" s="350"/>
      <c r="I2912" s="352"/>
      <c r="J2912" s="353"/>
      <c r="K2912" s="354"/>
      <c r="L2912" s="353"/>
      <c r="M2912" s="379"/>
      <c r="N2912" s="70">
        <f t="shared" si="154"/>
        <v>0</v>
      </c>
      <c r="O2912" s="70">
        <f t="shared" si="155"/>
        <v>0</v>
      </c>
      <c r="P2912" s="135" t="str">
        <f t="shared" si="156"/>
        <v/>
      </c>
    </row>
    <row r="2913" spans="1:16" x14ac:dyDescent="0.2">
      <c r="A2913" s="363"/>
      <c r="B2913" s="348"/>
      <c r="C2913" s="623"/>
      <c r="D2913" s="350"/>
      <c r="E2913" s="350"/>
      <c r="F2913" s="351"/>
      <c r="G2913" s="350"/>
      <c r="H2913" s="350"/>
      <c r="I2913" s="352"/>
      <c r="J2913" s="353"/>
      <c r="K2913" s="354"/>
      <c r="L2913" s="353"/>
      <c r="M2913" s="379"/>
      <c r="N2913" s="70">
        <f t="shared" si="154"/>
        <v>0</v>
      </c>
      <c r="O2913" s="70">
        <f t="shared" si="155"/>
        <v>0</v>
      </c>
      <c r="P2913" s="135" t="str">
        <f t="shared" si="156"/>
        <v/>
      </c>
    </row>
    <row r="2914" spans="1:16" x14ac:dyDescent="0.2">
      <c r="A2914" s="363"/>
      <c r="B2914" s="348"/>
      <c r="C2914" s="623"/>
      <c r="D2914" s="350"/>
      <c r="E2914" s="350"/>
      <c r="F2914" s="351"/>
      <c r="G2914" s="350"/>
      <c r="H2914" s="350"/>
      <c r="I2914" s="352"/>
      <c r="J2914" s="353"/>
      <c r="K2914" s="354"/>
      <c r="L2914" s="353"/>
      <c r="M2914" s="379"/>
      <c r="N2914" s="70">
        <f t="shared" si="154"/>
        <v>0</v>
      </c>
      <c r="O2914" s="70">
        <f t="shared" si="155"/>
        <v>0</v>
      </c>
      <c r="P2914" s="135" t="str">
        <f t="shared" si="156"/>
        <v/>
      </c>
    </row>
    <row r="2915" spans="1:16" x14ac:dyDescent="0.2">
      <c r="A2915" s="363"/>
      <c r="B2915" s="348"/>
      <c r="C2915" s="623"/>
      <c r="D2915" s="350"/>
      <c r="E2915" s="350"/>
      <c r="F2915" s="351"/>
      <c r="G2915" s="350"/>
      <c r="H2915" s="350"/>
      <c r="I2915" s="352"/>
      <c r="J2915" s="353"/>
      <c r="K2915" s="354"/>
      <c r="L2915" s="353"/>
      <c r="M2915" s="379"/>
      <c r="N2915" s="70">
        <f t="shared" si="154"/>
        <v>0</v>
      </c>
      <c r="O2915" s="70">
        <f t="shared" si="155"/>
        <v>0</v>
      </c>
      <c r="P2915" s="135" t="str">
        <f t="shared" si="156"/>
        <v/>
      </c>
    </row>
    <row r="2916" spans="1:16" x14ac:dyDescent="0.2">
      <c r="A2916" s="363"/>
      <c r="B2916" s="348"/>
      <c r="C2916" s="623"/>
      <c r="D2916" s="350"/>
      <c r="E2916" s="350"/>
      <c r="F2916" s="351"/>
      <c r="G2916" s="350"/>
      <c r="H2916" s="350"/>
      <c r="I2916" s="352"/>
      <c r="J2916" s="353"/>
      <c r="K2916" s="354"/>
      <c r="L2916" s="353"/>
      <c r="M2916" s="379"/>
      <c r="N2916" s="70">
        <f t="shared" si="154"/>
        <v>0</v>
      </c>
      <c r="O2916" s="70">
        <f t="shared" si="155"/>
        <v>0</v>
      </c>
      <c r="P2916" s="135" t="str">
        <f t="shared" si="156"/>
        <v/>
      </c>
    </row>
    <row r="2917" spans="1:16" x14ac:dyDescent="0.2">
      <c r="A2917" s="363"/>
      <c r="B2917" s="348"/>
      <c r="C2917" s="623"/>
      <c r="D2917" s="350"/>
      <c r="E2917" s="350"/>
      <c r="F2917" s="351"/>
      <c r="G2917" s="350"/>
      <c r="H2917" s="350"/>
      <c r="I2917" s="352"/>
      <c r="J2917" s="353"/>
      <c r="K2917" s="354"/>
      <c r="L2917" s="353"/>
      <c r="M2917" s="379"/>
      <c r="N2917" s="70">
        <f t="shared" si="154"/>
        <v>0</v>
      </c>
      <c r="O2917" s="70">
        <f t="shared" si="155"/>
        <v>0</v>
      </c>
      <c r="P2917" s="135" t="str">
        <f t="shared" si="156"/>
        <v/>
      </c>
    </row>
    <row r="2918" spans="1:16" x14ac:dyDescent="0.2">
      <c r="A2918" s="363"/>
      <c r="B2918" s="348"/>
      <c r="C2918" s="623"/>
      <c r="D2918" s="350"/>
      <c r="E2918" s="350"/>
      <c r="F2918" s="351"/>
      <c r="G2918" s="350"/>
      <c r="H2918" s="350"/>
      <c r="I2918" s="352"/>
      <c r="J2918" s="353"/>
      <c r="K2918" s="354"/>
      <c r="L2918" s="353"/>
      <c r="M2918" s="379"/>
      <c r="N2918" s="70">
        <f t="shared" si="154"/>
        <v>0</v>
      </c>
      <c r="O2918" s="70">
        <f t="shared" si="155"/>
        <v>0</v>
      </c>
      <c r="P2918" s="135" t="str">
        <f t="shared" si="156"/>
        <v/>
      </c>
    </row>
    <row r="2919" spans="1:16" x14ac:dyDescent="0.2">
      <c r="A2919" s="363"/>
      <c r="B2919" s="348"/>
      <c r="C2919" s="623"/>
      <c r="D2919" s="350"/>
      <c r="E2919" s="350"/>
      <c r="F2919" s="351"/>
      <c r="G2919" s="350"/>
      <c r="H2919" s="350"/>
      <c r="I2919" s="352"/>
      <c r="J2919" s="353"/>
      <c r="K2919" s="354"/>
      <c r="L2919" s="353"/>
      <c r="M2919" s="379"/>
      <c r="N2919" s="70">
        <f t="shared" si="154"/>
        <v>0</v>
      </c>
      <c r="O2919" s="70">
        <f t="shared" si="155"/>
        <v>0</v>
      </c>
      <c r="P2919" s="135" t="str">
        <f t="shared" si="156"/>
        <v/>
      </c>
    </row>
    <row r="2920" spans="1:16" x14ac:dyDescent="0.2">
      <c r="A2920" s="363"/>
      <c r="B2920" s="348"/>
      <c r="C2920" s="623"/>
      <c r="D2920" s="350"/>
      <c r="E2920" s="350"/>
      <c r="F2920" s="351"/>
      <c r="G2920" s="350"/>
      <c r="H2920" s="350"/>
      <c r="I2920" s="352"/>
      <c r="J2920" s="353"/>
      <c r="K2920" s="354"/>
      <c r="L2920" s="353"/>
      <c r="M2920" s="379"/>
      <c r="N2920" s="70">
        <f t="shared" si="154"/>
        <v>0</v>
      </c>
      <c r="O2920" s="70">
        <f t="shared" si="155"/>
        <v>0</v>
      </c>
      <c r="P2920" s="135" t="str">
        <f t="shared" si="156"/>
        <v/>
      </c>
    </row>
    <row r="2921" spans="1:16" x14ac:dyDescent="0.2">
      <c r="A2921" s="363"/>
      <c r="B2921" s="348"/>
      <c r="C2921" s="623"/>
      <c r="D2921" s="350"/>
      <c r="E2921" s="350"/>
      <c r="F2921" s="351"/>
      <c r="G2921" s="350"/>
      <c r="H2921" s="350"/>
      <c r="I2921" s="352"/>
      <c r="J2921" s="353"/>
      <c r="K2921" s="354"/>
      <c r="L2921" s="353"/>
      <c r="M2921" s="379"/>
      <c r="N2921" s="70">
        <f t="shared" si="154"/>
        <v>0</v>
      </c>
      <c r="O2921" s="70">
        <f t="shared" si="155"/>
        <v>0</v>
      </c>
      <c r="P2921" s="135" t="str">
        <f t="shared" si="156"/>
        <v/>
      </c>
    </row>
    <row r="2922" spans="1:16" x14ac:dyDescent="0.2">
      <c r="A2922" s="363"/>
      <c r="B2922" s="348"/>
      <c r="C2922" s="623"/>
      <c r="D2922" s="350"/>
      <c r="E2922" s="350"/>
      <c r="F2922" s="351"/>
      <c r="G2922" s="350"/>
      <c r="H2922" s="350"/>
      <c r="I2922" s="352"/>
      <c r="J2922" s="353"/>
      <c r="K2922" s="354"/>
      <c r="L2922" s="353"/>
      <c r="M2922" s="379"/>
      <c r="N2922" s="70">
        <f t="shared" si="154"/>
        <v>0</v>
      </c>
      <c r="O2922" s="70">
        <f t="shared" si="155"/>
        <v>0</v>
      </c>
      <c r="P2922" s="135" t="str">
        <f t="shared" si="156"/>
        <v/>
      </c>
    </row>
    <row r="2923" spans="1:16" x14ac:dyDescent="0.2">
      <c r="A2923" s="363"/>
      <c r="B2923" s="348"/>
      <c r="C2923" s="623"/>
      <c r="D2923" s="350"/>
      <c r="E2923" s="350"/>
      <c r="F2923" s="351"/>
      <c r="G2923" s="350"/>
      <c r="H2923" s="350"/>
      <c r="I2923" s="352"/>
      <c r="J2923" s="353"/>
      <c r="K2923" s="354"/>
      <c r="L2923" s="353"/>
      <c r="M2923" s="379"/>
      <c r="N2923" s="70">
        <f t="shared" si="154"/>
        <v>0</v>
      </c>
      <c r="O2923" s="70">
        <f t="shared" si="155"/>
        <v>0</v>
      </c>
      <c r="P2923" s="135" t="str">
        <f t="shared" si="156"/>
        <v/>
      </c>
    </row>
    <row r="2924" spans="1:16" x14ac:dyDescent="0.2">
      <c r="A2924" s="363"/>
      <c r="B2924" s="348"/>
      <c r="C2924" s="623"/>
      <c r="D2924" s="350"/>
      <c r="E2924" s="350"/>
      <c r="F2924" s="351"/>
      <c r="G2924" s="350"/>
      <c r="H2924" s="350"/>
      <c r="I2924" s="352"/>
      <c r="J2924" s="353"/>
      <c r="K2924" s="354"/>
      <c r="L2924" s="353"/>
      <c r="M2924" s="379"/>
      <c r="N2924" s="70">
        <f t="shared" si="154"/>
        <v>0</v>
      </c>
      <c r="O2924" s="70">
        <f t="shared" si="155"/>
        <v>0</v>
      </c>
      <c r="P2924" s="135" t="str">
        <f t="shared" si="156"/>
        <v/>
      </c>
    </row>
    <row r="2925" spans="1:16" x14ac:dyDescent="0.2">
      <c r="A2925" s="363"/>
      <c r="B2925" s="348"/>
      <c r="C2925" s="623"/>
      <c r="D2925" s="350"/>
      <c r="E2925" s="350"/>
      <c r="F2925" s="351"/>
      <c r="G2925" s="350"/>
      <c r="H2925" s="350"/>
      <c r="I2925" s="352"/>
      <c r="J2925" s="353"/>
      <c r="K2925" s="354"/>
      <c r="L2925" s="353"/>
      <c r="M2925" s="379"/>
      <c r="N2925" s="70">
        <f t="shared" si="154"/>
        <v>0</v>
      </c>
      <c r="O2925" s="70">
        <f t="shared" si="155"/>
        <v>0</v>
      </c>
      <c r="P2925" s="135" t="str">
        <f t="shared" si="156"/>
        <v/>
      </c>
    </row>
    <row r="2926" spans="1:16" x14ac:dyDescent="0.2">
      <c r="A2926" s="363"/>
      <c r="B2926" s="348"/>
      <c r="C2926" s="623"/>
      <c r="D2926" s="350"/>
      <c r="E2926" s="350"/>
      <c r="F2926" s="351"/>
      <c r="G2926" s="350"/>
      <c r="H2926" s="350"/>
      <c r="I2926" s="352"/>
      <c r="J2926" s="353"/>
      <c r="K2926" s="354"/>
      <c r="L2926" s="353"/>
      <c r="M2926" s="379"/>
      <c r="N2926" s="70">
        <f t="shared" si="154"/>
        <v>0</v>
      </c>
      <c r="O2926" s="70">
        <f t="shared" si="155"/>
        <v>0</v>
      </c>
      <c r="P2926" s="135" t="str">
        <f t="shared" si="156"/>
        <v/>
      </c>
    </row>
    <row r="2927" spans="1:16" x14ac:dyDescent="0.2">
      <c r="A2927" s="363"/>
      <c r="B2927" s="348"/>
      <c r="C2927" s="623"/>
      <c r="D2927" s="350"/>
      <c r="E2927" s="350"/>
      <c r="F2927" s="351"/>
      <c r="G2927" s="350"/>
      <c r="H2927" s="350"/>
      <c r="I2927" s="352"/>
      <c r="J2927" s="353"/>
      <c r="K2927" s="354"/>
      <c r="L2927" s="353"/>
      <c r="M2927" s="379"/>
      <c r="N2927" s="70">
        <f t="shared" si="154"/>
        <v>0</v>
      </c>
      <c r="O2927" s="70">
        <f t="shared" si="155"/>
        <v>0</v>
      </c>
      <c r="P2927" s="135" t="str">
        <f t="shared" si="156"/>
        <v/>
      </c>
    </row>
    <row r="2928" spans="1:16" x14ac:dyDescent="0.2">
      <c r="A2928" s="363"/>
      <c r="B2928" s="348"/>
      <c r="C2928" s="623"/>
      <c r="D2928" s="350"/>
      <c r="E2928" s="350"/>
      <c r="F2928" s="351"/>
      <c r="G2928" s="350"/>
      <c r="H2928" s="350"/>
      <c r="I2928" s="352"/>
      <c r="J2928" s="353"/>
      <c r="K2928" s="354"/>
      <c r="L2928" s="353"/>
      <c r="M2928" s="379"/>
      <c r="N2928" s="70">
        <f t="shared" si="154"/>
        <v>0</v>
      </c>
      <c r="O2928" s="70">
        <f t="shared" si="155"/>
        <v>0</v>
      </c>
      <c r="P2928" s="135" t="str">
        <f t="shared" si="156"/>
        <v/>
      </c>
    </row>
    <row r="2929" spans="1:16" x14ac:dyDescent="0.2">
      <c r="A2929" s="363"/>
      <c r="B2929" s="348"/>
      <c r="C2929" s="623"/>
      <c r="D2929" s="350"/>
      <c r="E2929" s="350"/>
      <c r="F2929" s="351"/>
      <c r="G2929" s="350"/>
      <c r="H2929" s="350"/>
      <c r="I2929" s="352"/>
      <c r="J2929" s="353"/>
      <c r="K2929" s="354"/>
      <c r="L2929" s="353"/>
      <c r="M2929" s="379"/>
      <c r="N2929" s="70">
        <f t="shared" si="154"/>
        <v>0</v>
      </c>
      <c r="O2929" s="70">
        <f t="shared" si="155"/>
        <v>0</v>
      </c>
      <c r="P2929" s="135" t="str">
        <f t="shared" si="156"/>
        <v/>
      </c>
    </row>
    <row r="2930" spans="1:16" x14ac:dyDescent="0.2">
      <c r="A2930" s="363"/>
      <c r="B2930" s="348"/>
      <c r="C2930" s="623"/>
      <c r="D2930" s="350"/>
      <c r="E2930" s="350"/>
      <c r="F2930" s="351"/>
      <c r="G2930" s="350"/>
      <c r="H2930" s="350"/>
      <c r="I2930" s="352"/>
      <c r="J2930" s="353"/>
      <c r="K2930" s="354"/>
      <c r="L2930" s="353"/>
      <c r="M2930" s="379"/>
      <c r="N2930" s="70">
        <f t="shared" ref="N2930:N2993" si="157">IF(B2930=0,0,IF(YEAR(B2930)=$O$1,MONTH(B2930)-$N$1+1,(YEAR(B2930)-$O$1)*12-$N$1+1+MONTH(B2930)))</f>
        <v>0</v>
      </c>
      <c r="O2930" s="70">
        <f t="shared" ref="O2930:O2993" si="158">IF(C2930=0,0,IF(YEAR(C2930)=$O$1,MONTH(C2930)-$N$1+1,(YEAR(C2930)-$O$1)*12-$N$1+1+MONTH(C2930)))</f>
        <v>0</v>
      </c>
      <c r="P2930" s="135" t="str">
        <f t="shared" ref="P2930:P2993" si="159">SUBSTITUTE(D2930," ","_")</f>
        <v/>
      </c>
    </row>
    <row r="2931" spans="1:16" x14ac:dyDescent="0.2">
      <c r="A2931" s="363"/>
      <c r="B2931" s="348"/>
      <c r="C2931" s="623"/>
      <c r="D2931" s="350"/>
      <c r="E2931" s="350"/>
      <c r="F2931" s="351"/>
      <c r="G2931" s="350"/>
      <c r="H2931" s="350"/>
      <c r="I2931" s="352"/>
      <c r="J2931" s="353"/>
      <c r="K2931" s="354"/>
      <c r="L2931" s="353"/>
      <c r="M2931" s="379"/>
      <c r="N2931" s="70">
        <f t="shared" si="157"/>
        <v>0</v>
      </c>
      <c r="O2931" s="70">
        <f t="shared" si="158"/>
        <v>0</v>
      </c>
      <c r="P2931" s="135" t="str">
        <f t="shared" si="159"/>
        <v/>
      </c>
    </row>
    <row r="2932" spans="1:16" x14ac:dyDescent="0.2">
      <c r="A2932" s="363"/>
      <c r="B2932" s="348"/>
      <c r="C2932" s="623"/>
      <c r="D2932" s="350"/>
      <c r="E2932" s="350"/>
      <c r="F2932" s="351"/>
      <c r="G2932" s="350"/>
      <c r="H2932" s="350"/>
      <c r="I2932" s="352"/>
      <c r="J2932" s="353"/>
      <c r="K2932" s="354"/>
      <c r="L2932" s="353"/>
      <c r="M2932" s="379"/>
      <c r="N2932" s="70">
        <f t="shared" si="157"/>
        <v>0</v>
      </c>
      <c r="O2932" s="70">
        <f t="shared" si="158"/>
        <v>0</v>
      </c>
      <c r="P2932" s="135" t="str">
        <f t="shared" si="159"/>
        <v/>
      </c>
    </row>
    <row r="2933" spans="1:16" x14ac:dyDescent="0.2">
      <c r="A2933" s="363"/>
      <c r="B2933" s="348"/>
      <c r="C2933" s="623"/>
      <c r="D2933" s="350"/>
      <c r="E2933" s="350"/>
      <c r="F2933" s="351"/>
      <c r="G2933" s="350"/>
      <c r="H2933" s="350"/>
      <c r="I2933" s="352"/>
      <c r="J2933" s="353"/>
      <c r="K2933" s="354"/>
      <c r="L2933" s="353"/>
      <c r="M2933" s="379"/>
      <c r="N2933" s="70">
        <f t="shared" si="157"/>
        <v>0</v>
      </c>
      <c r="O2933" s="70">
        <f t="shared" si="158"/>
        <v>0</v>
      </c>
      <c r="P2933" s="135" t="str">
        <f t="shared" si="159"/>
        <v/>
      </c>
    </row>
    <row r="2934" spans="1:16" x14ac:dyDescent="0.2">
      <c r="A2934" s="363"/>
      <c r="B2934" s="348"/>
      <c r="C2934" s="623"/>
      <c r="D2934" s="350"/>
      <c r="E2934" s="350"/>
      <c r="F2934" s="351"/>
      <c r="G2934" s="350"/>
      <c r="H2934" s="350"/>
      <c r="I2934" s="352"/>
      <c r="J2934" s="353"/>
      <c r="K2934" s="354"/>
      <c r="L2934" s="353"/>
      <c r="M2934" s="379"/>
      <c r="N2934" s="70">
        <f t="shared" si="157"/>
        <v>0</v>
      </c>
      <c r="O2934" s="70">
        <f t="shared" si="158"/>
        <v>0</v>
      </c>
      <c r="P2934" s="135" t="str">
        <f t="shared" si="159"/>
        <v/>
      </c>
    </row>
    <row r="2935" spans="1:16" x14ac:dyDescent="0.2">
      <c r="A2935" s="363"/>
      <c r="B2935" s="348"/>
      <c r="C2935" s="623"/>
      <c r="D2935" s="350"/>
      <c r="E2935" s="350"/>
      <c r="F2935" s="351"/>
      <c r="G2935" s="350"/>
      <c r="H2935" s="350"/>
      <c r="I2935" s="352"/>
      <c r="J2935" s="353"/>
      <c r="K2935" s="354"/>
      <c r="L2935" s="353"/>
      <c r="M2935" s="379"/>
      <c r="N2935" s="70">
        <f t="shared" si="157"/>
        <v>0</v>
      </c>
      <c r="O2935" s="70">
        <f t="shared" si="158"/>
        <v>0</v>
      </c>
      <c r="P2935" s="135" t="str">
        <f t="shared" si="159"/>
        <v/>
      </c>
    </row>
    <row r="2936" spans="1:16" x14ac:dyDescent="0.2">
      <c r="A2936" s="363"/>
      <c r="B2936" s="348"/>
      <c r="C2936" s="623"/>
      <c r="D2936" s="350"/>
      <c r="E2936" s="350"/>
      <c r="F2936" s="351"/>
      <c r="G2936" s="350"/>
      <c r="H2936" s="350"/>
      <c r="I2936" s="352"/>
      <c r="J2936" s="353"/>
      <c r="K2936" s="354"/>
      <c r="L2936" s="353"/>
      <c r="M2936" s="379"/>
      <c r="N2936" s="70">
        <f t="shared" si="157"/>
        <v>0</v>
      </c>
      <c r="O2936" s="70">
        <f t="shared" si="158"/>
        <v>0</v>
      </c>
      <c r="P2936" s="135" t="str">
        <f t="shared" si="159"/>
        <v/>
      </c>
    </row>
    <row r="2937" spans="1:16" x14ac:dyDescent="0.2">
      <c r="A2937" s="363"/>
      <c r="B2937" s="348"/>
      <c r="C2937" s="623"/>
      <c r="D2937" s="350"/>
      <c r="E2937" s="350"/>
      <c r="F2937" s="351"/>
      <c r="G2937" s="350"/>
      <c r="H2937" s="350"/>
      <c r="I2937" s="352"/>
      <c r="J2937" s="353"/>
      <c r="K2937" s="354"/>
      <c r="L2937" s="353"/>
      <c r="M2937" s="379"/>
      <c r="N2937" s="70">
        <f t="shared" si="157"/>
        <v>0</v>
      </c>
      <c r="O2937" s="70">
        <f t="shared" si="158"/>
        <v>0</v>
      </c>
      <c r="P2937" s="135" t="str">
        <f t="shared" si="159"/>
        <v/>
      </c>
    </row>
    <row r="2938" spans="1:16" x14ac:dyDescent="0.2">
      <c r="A2938" s="363"/>
      <c r="B2938" s="348"/>
      <c r="C2938" s="623"/>
      <c r="D2938" s="350"/>
      <c r="E2938" s="350"/>
      <c r="F2938" s="351"/>
      <c r="G2938" s="350"/>
      <c r="H2938" s="350"/>
      <c r="I2938" s="352"/>
      <c r="J2938" s="353"/>
      <c r="K2938" s="354"/>
      <c r="L2938" s="353"/>
      <c r="M2938" s="379"/>
      <c r="N2938" s="70">
        <f t="shared" si="157"/>
        <v>0</v>
      </c>
      <c r="O2938" s="70">
        <f t="shared" si="158"/>
        <v>0</v>
      </c>
      <c r="P2938" s="135" t="str">
        <f t="shared" si="159"/>
        <v/>
      </c>
    </row>
    <row r="2939" spans="1:16" x14ac:dyDescent="0.2">
      <c r="A2939" s="363"/>
      <c r="B2939" s="348"/>
      <c r="C2939" s="623"/>
      <c r="D2939" s="350"/>
      <c r="E2939" s="350"/>
      <c r="F2939" s="351"/>
      <c r="G2939" s="350"/>
      <c r="H2939" s="350"/>
      <c r="I2939" s="352"/>
      <c r="J2939" s="353"/>
      <c r="K2939" s="354"/>
      <c r="L2939" s="353"/>
      <c r="M2939" s="379"/>
      <c r="N2939" s="70">
        <f t="shared" si="157"/>
        <v>0</v>
      </c>
      <c r="O2939" s="70">
        <f t="shared" si="158"/>
        <v>0</v>
      </c>
      <c r="P2939" s="135" t="str">
        <f t="shared" si="159"/>
        <v/>
      </c>
    </row>
    <row r="2940" spans="1:16" x14ac:dyDescent="0.2">
      <c r="A2940" s="363"/>
      <c r="B2940" s="348"/>
      <c r="C2940" s="623"/>
      <c r="D2940" s="350"/>
      <c r="E2940" s="350"/>
      <c r="F2940" s="351"/>
      <c r="G2940" s="350"/>
      <c r="H2940" s="350"/>
      <c r="I2940" s="352"/>
      <c r="J2940" s="353"/>
      <c r="K2940" s="354"/>
      <c r="L2940" s="353"/>
      <c r="M2940" s="379"/>
      <c r="N2940" s="70">
        <f t="shared" si="157"/>
        <v>0</v>
      </c>
      <c r="O2940" s="70">
        <f t="shared" si="158"/>
        <v>0</v>
      </c>
      <c r="P2940" s="135" t="str">
        <f t="shared" si="159"/>
        <v/>
      </c>
    </row>
    <row r="2941" spans="1:16" x14ac:dyDescent="0.2">
      <c r="A2941" s="363"/>
      <c r="B2941" s="348"/>
      <c r="C2941" s="623"/>
      <c r="D2941" s="350"/>
      <c r="E2941" s="350"/>
      <c r="F2941" s="351"/>
      <c r="G2941" s="350"/>
      <c r="H2941" s="350"/>
      <c r="I2941" s="352"/>
      <c r="J2941" s="353"/>
      <c r="K2941" s="354"/>
      <c r="L2941" s="353"/>
      <c r="M2941" s="379"/>
      <c r="N2941" s="70">
        <f t="shared" si="157"/>
        <v>0</v>
      </c>
      <c r="O2941" s="70">
        <f t="shared" si="158"/>
        <v>0</v>
      </c>
      <c r="P2941" s="135" t="str">
        <f t="shared" si="159"/>
        <v/>
      </c>
    </row>
    <row r="2942" spans="1:16" x14ac:dyDescent="0.2">
      <c r="A2942" s="363"/>
      <c r="B2942" s="348"/>
      <c r="C2942" s="623"/>
      <c r="D2942" s="350"/>
      <c r="E2942" s="350"/>
      <c r="F2942" s="351"/>
      <c r="G2942" s="350"/>
      <c r="H2942" s="350"/>
      <c r="I2942" s="352"/>
      <c r="J2942" s="353"/>
      <c r="K2942" s="354"/>
      <c r="L2942" s="353"/>
      <c r="M2942" s="379"/>
      <c r="N2942" s="70">
        <f t="shared" si="157"/>
        <v>0</v>
      </c>
      <c r="O2942" s="70">
        <f t="shared" si="158"/>
        <v>0</v>
      </c>
      <c r="P2942" s="135" t="str">
        <f t="shared" si="159"/>
        <v/>
      </c>
    </row>
    <row r="2943" spans="1:16" x14ac:dyDescent="0.2">
      <c r="A2943" s="363"/>
      <c r="B2943" s="348"/>
      <c r="C2943" s="623"/>
      <c r="D2943" s="350"/>
      <c r="E2943" s="350"/>
      <c r="F2943" s="351"/>
      <c r="G2943" s="350"/>
      <c r="H2943" s="350"/>
      <c r="I2943" s="352"/>
      <c r="J2943" s="353"/>
      <c r="K2943" s="354"/>
      <c r="L2943" s="353"/>
      <c r="M2943" s="379"/>
      <c r="N2943" s="70">
        <f t="shared" si="157"/>
        <v>0</v>
      </c>
      <c r="O2943" s="70">
        <f t="shared" si="158"/>
        <v>0</v>
      </c>
      <c r="P2943" s="135" t="str">
        <f t="shared" si="159"/>
        <v/>
      </c>
    </row>
    <row r="2944" spans="1:16" x14ac:dyDescent="0.2">
      <c r="A2944" s="363"/>
      <c r="B2944" s="348"/>
      <c r="C2944" s="623"/>
      <c r="D2944" s="350"/>
      <c r="E2944" s="350"/>
      <c r="F2944" s="351"/>
      <c r="G2944" s="350"/>
      <c r="H2944" s="350"/>
      <c r="I2944" s="352"/>
      <c r="J2944" s="353"/>
      <c r="K2944" s="354"/>
      <c r="L2944" s="353"/>
      <c r="M2944" s="379"/>
      <c r="N2944" s="70">
        <f t="shared" si="157"/>
        <v>0</v>
      </c>
      <c r="O2944" s="70">
        <f t="shared" si="158"/>
        <v>0</v>
      </c>
      <c r="P2944" s="135" t="str">
        <f t="shared" si="159"/>
        <v/>
      </c>
    </row>
    <row r="2945" spans="1:16" x14ac:dyDescent="0.2">
      <c r="A2945" s="363"/>
      <c r="B2945" s="348"/>
      <c r="C2945" s="623"/>
      <c r="D2945" s="350"/>
      <c r="E2945" s="350"/>
      <c r="F2945" s="351"/>
      <c r="G2945" s="350"/>
      <c r="H2945" s="350"/>
      <c r="I2945" s="352"/>
      <c r="J2945" s="353"/>
      <c r="K2945" s="354"/>
      <c r="L2945" s="353"/>
      <c r="M2945" s="379"/>
      <c r="N2945" s="70">
        <f t="shared" si="157"/>
        <v>0</v>
      </c>
      <c r="O2945" s="70">
        <f t="shared" si="158"/>
        <v>0</v>
      </c>
      <c r="P2945" s="135" t="str">
        <f t="shared" si="159"/>
        <v/>
      </c>
    </row>
    <row r="2946" spans="1:16" x14ac:dyDescent="0.2">
      <c r="A2946" s="363"/>
      <c r="B2946" s="348"/>
      <c r="C2946" s="623"/>
      <c r="D2946" s="350"/>
      <c r="E2946" s="350"/>
      <c r="F2946" s="351"/>
      <c r="G2946" s="350"/>
      <c r="H2946" s="350"/>
      <c r="I2946" s="352"/>
      <c r="J2946" s="353"/>
      <c r="K2946" s="354"/>
      <c r="L2946" s="353"/>
      <c r="M2946" s="379"/>
      <c r="N2946" s="70">
        <f t="shared" si="157"/>
        <v>0</v>
      </c>
      <c r="O2946" s="70">
        <f t="shared" si="158"/>
        <v>0</v>
      </c>
      <c r="P2946" s="135" t="str">
        <f t="shared" si="159"/>
        <v/>
      </c>
    </row>
    <row r="2947" spans="1:16" x14ac:dyDescent="0.2">
      <c r="A2947" s="363"/>
      <c r="B2947" s="348"/>
      <c r="C2947" s="623"/>
      <c r="D2947" s="350"/>
      <c r="E2947" s="350"/>
      <c r="F2947" s="351"/>
      <c r="G2947" s="350"/>
      <c r="H2947" s="350"/>
      <c r="I2947" s="352"/>
      <c r="J2947" s="353"/>
      <c r="K2947" s="354"/>
      <c r="L2947" s="353"/>
      <c r="M2947" s="379"/>
      <c r="N2947" s="70">
        <f t="shared" si="157"/>
        <v>0</v>
      </c>
      <c r="O2947" s="70">
        <f t="shared" si="158"/>
        <v>0</v>
      </c>
      <c r="P2947" s="135" t="str">
        <f t="shared" si="159"/>
        <v/>
      </c>
    </row>
    <row r="2948" spans="1:16" x14ac:dyDescent="0.2">
      <c r="A2948" s="363"/>
      <c r="B2948" s="348"/>
      <c r="C2948" s="623"/>
      <c r="D2948" s="350"/>
      <c r="E2948" s="350"/>
      <c r="F2948" s="351"/>
      <c r="G2948" s="350"/>
      <c r="H2948" s="350"/>
      <c r="I2948" s="352"/>
      <c r="J2948" s="353"/>
      <c r="K2948" s="354"/>
      <c r="L2948" s="353"/>
      <c r="M2948" s="379"/>
      <c r="N2948" s="70">
        <f t="shared" si="157"/>
        <v>0</v>
      </c>
      <c r="O2948" s="70">
        <f t="shared" si="158"/>
        <v>0</v>
      </c>
      <c r="P2948" s="135" t="str">
        <f t="shared" si="159"/>
        <v/>
      </c>
    </row>
    <row r="2949" spans="1:16" x14ac:dyDescent="0.2">
      <c r="A2949" s="363"/>
      <c r="B2949" s="348"/>
      <c r="C2949" s="623"/>
      <c r="D2949" s="350"/>
      <c r="E2949" s="350"/>
      <c r="F2949" s="351"/>
      <c r="G2949" s="350"/>
      <c r="H2949" s="350"/>
      <c r="I2949" s="352"/>
      <c r="J2949" s="353"/>
      <c r="K2949" s="354"/>
      <c r="L2949" s="353"/>
      <c r="M2949" s="379"/>
      <c r="N2949" s="70">
        <f t="shared" si="157"/>
        <v>0</v>
      </c>
      <c r="O2949" s="70">
        <f t="shared" si="158"/>
        <v>0</v>
      </c>
      <c r="P2949" s="135" t="str">
        <f t="shared" si="159"/>
        <v/>
      </c>
    </row>
    <row r="2950" spans="1:16" x14ac:dyDescent="0.2">
      <c r="A2950" s="363"/>
      <c r="B2950" s="348"/>
      <c r="C2950" s="623"/>
      <c r="D2950" s="350"/>
      <c r="E2950" s="350"/>
      <c r="F2950" s="351"/>
      <c r="G2950" s="350"/>
      <c r="H2950" s="350"/>
      <c r="I2950" s="352"/>
      <c r="J2950" s="353"/>
      <c r="K2950" s="354"/>
      <c r="L2950" s="353"/>
      <c r="M2950" s="379"/>
      <c r="N2950" s="70">
        <f t="shared" si="157"/>
        <v>0</v>
      </c>
      <c r="O2950" s="70">
        <f t="shared" si="158"/>
        <v>0</v>
      </c>
      <c r="P2950" s="135" t="str">
        <f t="shared" si="159"/>
        <v/>
      </c>
    </row>
    <row r="2951" spans="1:16" x14ac:dyDescent="0.2">
      <c r="A2951" s="363"/>
      <c r="B2951" s="348"/>
      <c r="C2951" s="623"/>
      <c r="D2951" s="350"/>
      <c r="E2951" s="350"/>
      <c r="F2951" s="351"/>
      <c r="G2951" s="350"/>
      <c r="H2951" s="350"/>
      <c r="I2951" s="352"/>
      <c r="J2951" s="353"/>
      <c r="K2951" s="354"/>
      <c r="L2951" s="353"/>
      <c r="M2951" s="379"/>
      <c r="N2951" s="70">
        <f t="shared" si="157"/>
        <v>0</v>
      </c>
      <c r="O2951" s="70">
        <f t="shared" si="158"/>
        <v>0</v>
      </c>
      <c r="P2951" s="135" t="str">
        <f t="shared" si="159"/>
        <v/>
      </c>
    </row>
    <row r="2952" spans="1:16" x14ac:dyDescent="0.2">
      <c r="A2952" s="363"/>
      <c r="B2952" s="348"/>
      <c r="C2952" s="623"/>
      <c r="D2952" s="350"/>
      <c r="E2952" s="350"/>
      <c r="F2952" s="351"/>
      <c r="G2952" s="350"/>
      <c r="H2952" s="350"/>
      <c r="I2952" s="352"/>
      <c r="J2952" s="353"/>
      <c r="K2952" s="354"/>
      <c r="L2952" s="353"/>
      <c r="M2952" s="379"/>
      <c r="N2952" s="70">
        <f t="shared" si="157"/>
        <v>0</v>
      </c>
      <c r="O2952" s="70">
        <f t="shared" si="158"/>
        <v>0</v>
      </c>
      <c r="P2952" s="135" t="str">
        <f t="shared" si="159"/>
        <v/>
      </c>
    </row>
    <row r="2953" spans="1:16" x14ac:dyDescent="0.2">
      <c r="A2953" s="363"/>
      <c r="B2953" s="348"/>
      <c r="C2953" s="623"/>
      <c r="D2953" s="350"/>
      <c r="E2953" s="350"/>
      <c r="F2953" s="351"/>
      <c r="G2953" s="350"/>
      <c r="H2953" s="350"/>
      <c r="I2953" s="352"/>
      <c r="J2953" s="353"/>
      <c r="K2953" s="354"/>
      <c r="L2953" s="353"/>
      <c r="M2953" s="379"/>
      <c r="N2953" s="70">
        <f t="shared" si="157"/>
        <v>0</v>
      </c>
      <c r="O2953" s="70">
        <f t="shared" si="158"/>
        <v>0</v>
      </c>
      <c r="P2953" s="135" t="str">
        <f t="shared" si="159"/>
        <v/>
      </c>
    </row>
    <row r="2954" spans="1:16" x14ac:dyDescent="0.2">
      <c r="A2954" s="363"/>
      <c r="B2954" s="348"/>
      <c r="C2954" s="623"/>
      <c r="D2954" s="350"/>
      <c r="E2954" s="350"/>
      <c r="F2954" s="351"/>
      <c r="G2954" s="350"/>
      <c r="H2954" s="350"/>
      <c r="I2954" s="352"/>
      <c r="J2954" s="353"/>
      <c r="K2954" s="354"/>
      <c r="L2954" s="353"/>
      <c r="M2954" s="379"/>
      <c r="N2954" s="70">
        <f t="shared" si="157"/>
        <v>0</v>
      </c>
      <c r="O2954" s="70">
        <f t="shared" si="158"/>
        <v>0</v>
      </c>
      <c r="P2954" s="135" t="str">
        <f t="shared" si="159"/>
        <v/>
      </c>
    </row>
    <row r="2955" spans="1:16" x14ac:dyDescent="0.2">
      <c r="A2955" s="363"/>
      <c r="B2955" s="348"/>
      <c r="C2955" s="623"/>
      <c r="D2955" s="350"/>
      <c r="E2955" s="350"/>
      <c r="F2955" s="351"/>
      <c r="G2955" s="350"/>
      <c r="H2955" s="350"/>
      <c r="I2955" s="352"/>
      <c r="J2955" s="353"/>
      <c r="K2955" s="354"/>
      <c r="L2955" s="353"/>
      <c r="M2955" s="379"/>
      <c r="N2955" s="70">
        <f t="shared" si="157"/>
        <v>0</v>
      </c>
      <c r="O2955" s="70">
        <f t="shared" si="158"/>
        <v>0</v>
      </c>
      <c r="P2955" s="135" t="str">
        <f t="shared" si="159"/>
        <v/>
      </c>
    </row>
    <row r="2956" spans="1:16" x14ac:dyDescent="0.2">
      <c r="A2956" s="363"/>
      <c r="B2956" s="348"/>
      <c r="C2956" s="623"/>
      <c r="D2956" s="350"/>
      <c r="E2956" s="350"/>
      <c r="F2956" s="351"/>
      <c r="G2956" s="350"/>
      <c r="H2956" s="350"/>
      <c r="I2956" s="352"/>
      <c r="J2956" s="353"/>
      <c r="K2956" s="354"/>
      <c r="L2956" s="353"/>
      <c r="M2956" s="379"/>
      <c r="N2956" s="70">
        <f t="shared" si="157"/>
        <v>0</v>
      </c>
      <c r="O2956" s="70">
        <f t="shared" si="158"/>
        <v>0</v>
      </c>
      <c r="P2956" s="135" t="str">
        <f t="shared" si="159"/>
        <v/>
      </c>
    </row>
    <row r="2957" spans="1:16" x14ac:dyDescent="0.2">
      <c r="A2957" s="363"/>
      <c r="B2957" s="348"/>
      <c r="C2957" s="623"/>
      <c r="D2957" s="350"/>
      <c r="E2957" s="350"/>
      <c r="F2957" s="351"/>
      <c r="G2957" s="350"/>
      <c r="H2957" s="350"/>
      <c r="I2957" s="352"/>
      <c r="J2957" s="353"/>
      <c r="K2957" s="354"/>
      <c r="L2957" s="353"/>
      <c r="M2957" s="379"/>
      <c r="N2957" s="70">
        <f t="shared" si="157"/>
        <v>0</v>
      </c>
      <c r="O2957" s="70">
        <f t="shared" si="158"/>
        <v>0</v>
      </c>
      <c r="P2957" s="135" t="str">
        <f t="shared" si="159"/>
        <v/>
      </c>
    </row>
    <row r="2958" spans="1:16" x14ac:dyDescent="0.2">
      <c r="A2958" s="363"/>
      <c r="B2958" s="348"/>
      <c r="C2958" s="623"/>
      <c r="D2958" s="350"/>
      <c r="E2958" s="350"/>
      <c r="F2958" s="351"/>
      <c r="G2958" s="350"/>
      <c r="H2958" s="350"/>
      <c r="I2958" s="352"/>
      <c r="J2958" s="353"/>
      <c r="K2958" s="354"/>
      <c r="L2958" s="353"/>
      <c r="M2958" s="379"/>
      <c r="N2958" s="70">
        <f t="shared" si="157"/>
        <v>0</v>
      </c>
      <c r="O2958" s="70">
        <f t="shared" si="158"/>
        <v>0</v>
      </c>
      <c r="P2958" s="135" t="str">
        <f t="shared" si="159"/>
        <v/>
      </c>
    </row>
    <row r="2959" spans="1:16" x14ac:dyDescent="0.2">
      <c r="A2959" s="363"/>
      <c r="B2959" s="348"/>
      <c r="C2959" s="623"/>
      <c r="D2959" s="350"/>
      <c r="E2959" s="350"/>
      <c r="F2959" s="351"/>
      <c r="G2959" s="350"/>
      <c r="H2959" s="350"/>
      <c r="I2959" s="352"/>
      <c r="J2959" s="353"/>
      <c r="K2959" s="354"/>
      <c r="L2959" s="353"/>
      <c r="M2959" s="379"/>
      <c r="N2959" s="70">
        <f t="shared" si="157"/>
        <v>0</v>
      </c>
      <c r="O2959" s="70">
        <f t="shared" si="158"/>
        <v>0</v>
      </c>
      <c r="P2959" s="135" t="str">
        <f t="shared" si="159"/>
        <v/>
      </c>
    </row>
    <row r="2960" spans="1:16" x14ac:dyDescent="0.2">
      <c r="A2960" s="363"/>
      <c r="B2960" s="348"/>
      <c r="C2960" s="623"/>
      <c r="D2960" s="350"/>
      <c r="E2960" s="350"/>
      <c r="F2960" s="351"/>
      <c r="G2960" s="350"/>
      <c r="H2960" s="350"/>
      <c r="I2960" s="352"/>
      <c r="J2960" s="353"/>
      <c r="K2960" s="354"/>
      <c r="L2960" s="353"/>
      <c r="M2960" s="379"/>
      <c r="N2960" s="70">
        <f t="shared" si="157"/>
        <v>0</v>
      </c>
      <c r="O2960" s="70">
        <f t="shared" si="158"/>
        <v>0</v>
      </c>
      <c r="P2960" s="135" t="str">
        <f t="shared" si="159"/>
        <v/>
      </c>
    </row>
    <row r="2961" spans="1:16" x14ac:dyDescent="0.2">
      <c r="A2961" s="363"/>
      <c r="B2961" s="348"/>
      <c r="C2961" s="623"/>
      <c r="D2961" s="350"/>
      <c r="E2961" s="350"/>
      <c r="F2961" s="351"/>
      <c r="G2961" s="350"/>
      <c r="H2961" s="350"/>
      <c r="I2961" s="352"/>
      <c r="J2961" s="353"/>
      <c r="K2961" s="354"/>
      <c r="L2961" s="353"/>
      <c r="M2961" s="379"/>
      <c r="N2961" s="70">
        <f t="shared" si="157"/>
        <v>0</v>
      </c>
      <c r="O2961" s="70">
        <f t="shared" si="158"/>
        <v>0</v>
      </c>
      <c r="P2961" s="135" t="str">
        <f t="shared" si="159"/>
        <v/>
      </c>
    </row>
    <row r="2962" spans="1:16" x14ac:dyDescent="0.2">
      <c r="A2962" s="363"/>
      <c r="B2962" s="348"/>
      <c r="C2962" s="623"/>
      <c r="D2962" s="350"/>
      <c r="E2962" s="350"/>
      <c r="F2962" s="351"/>
      <c r="G2962" s="350"/>
      <c r="H2962" s="350"/>
      <c r="I2962" s="352"/>
      <c r="J2962" s="353"/>
      <c r="K2962" s="354"/>
      <c r="L2962" s="353"/>
      <c r="M2962" s="379"/>
      <c r="N2962" s="70">
        <f t="shared" si="157"/>
        <v>0</v>
      </c>
      <c r="O2962" s="70">
        <f t="shared" si="158"/>
        <v>0</v>
      </c>
      <c r="P2962" s="135" t="str">
        <f t="shared" si="159"/>
        <v/>
      </c>
    </row>
    <row r="2963" spans="1:16" x14ac:dyDescent="0.2">
      <c r="A2963" s="363"/>
      <c r="B2963" s="348"/>
      <c r="C2963" s="623"/>
      <c r="D2963" s="350"/>
      <c r="E2963" s="350"/>
      <c r="F2963" s="351"/>
      <c r="G2963" s="350"/>
      <c r="H2963" s="350"/>
      <c r="I2963" s="352"/>
      <c r="J2963" s="353"/>
      <c r="K2963" s="354"/>
      <c r="L2963" s="353"/>
      <c r="M2963" s="379"/>
      <c r="N2963" s="70">
        <f t="shared" si="157"/>
        <v>0</v>
      </c>
      <c r="O2963" s="70">
        <f t="shared" si="158"/>
        <v>0</v>
      </c>
      <c r="P2963" s="135" t="str">
        <f t="shared" si="159"/>
        <v/>
      </c>
    </row>
    <row r="2964" spans="1:16" x14ac:dyDescent="0.2">
      <c r="A2964" s="363"/>
      <c r="B2964" s="348"/>
      <c r="C2964" s="623"/>
      <c r="D2964" s="350"/>
      <c r="E2964" s="350"/>
      <c r="F2964" s="351"/>
      <c r="G2964" s="350"/>
      <c r="H2964" s="350"/>
      <c r="I2964" s="352"/>
      <c r="J2964" s="353"/>
      <c r="K2964" s="354"/>
      <c r="L2964" s="353"/>
      <c r="M2964" s="379"/>
      <c r="N2964" s="70">
        <f t="shared" si="157"/>
        <v>0</v>
      </c>
      <c r="O2964" s="70">
        <f t="shared" si="158"/>
        <v>0</v>
      </c>
      <c r="P2964" s="135" t="str">
        <f t="shared" si="159"/>
        <v/>
      </c>
    </row>
    <row r="2965" spans="1:16" x14ac:dyDescent="0.2">
      <c r="A2965" s="363"/>
      <c r="B2965" s="348"/>
      <c r="C2965" s="623"/>
      <c r="D2965" s="350"/>
      <c r="E2965" s="350"/>
      <c r="F2965" s="351"/>
      <c r="G2965" s="350"/>
      <c r="H2965" s="350"/>
      <c r="I2965" s="352"/>
      <c r="J2965" s="353"/>
      <c r="K2965" s="354"/>
      <c r="L2965" s="353"/>
      <c r="M2965" s="379"/>
      <c r="N2965" s="70">
        <f t="shared" si="157"/>
        <v>0</v>
      </c>
      <c r="O2965" s="70">
        <f t="shared" si="158"/>
        <v>0</v>
      </c>
      <c r="P2965" s="135" t="str">
        <f t="shared" si="159"/>
        <v/>
      </c>
    </row>
    <row r="2966" spans="1:16" x14ac:dyDescent="0.2">
      <c r="A2966" s="363"/>
      <c r="B2966" s="348"/>
      <c r="C2966" s="623"/>
      <c r="D2966" s="350"/>
      <c r="E2966" s="350"/>
      <c r="F2966" s="351"/>
      <c r="G2966" s="350"/>
      <c r="H2966" s="350"/>
      <c r="I2966" s="352"/>
      <c r="J2966" s="353"/>
      <c r="K2966" s="354"/>
      <c r="L2966" s="353"/>
      <c r="M2966" s="379"/>
      <c r="N2966" s="70">
        <f t="shared" si="157"/>
        <v>0</v>
      </c>
      <c r="O2966" s="70">
        <f t="shared" si="158"/>
        <v>0</v>
      </c>
      <c r="P2966" s="135" t="str">
        <f t="shared" si="159"/>
        <v/>
      </c>
    </row>
    <row r="2967" spans="1:16" x14ac:dyDescent="0.2">
      <c r="A2967" s="363"/>
      <c r="B2967" s="348"/>
      <c r="C2967" s="623"/>
      <c r="D2967" s="350"/>
      <c r="E2967" s="350"/>
      <c r="F2967" s="351"/>
      <c r="G2967" s="350"/>
      <c r="H2967" s="350"/>
      <c r="I2967" s="352"/>
      <c r="J2967" s="353"/>
      <c r="K2967" s="354"/>
      <c r="L2967" s="353"/>
      <c r="M2967" s="379"/>
      <c r="N2967" s="70">
        <f t="shared" si="157"/>
        <v>0</v>
      </c>
      <c r="O2967" s="70">
        <f t="shared" si="158"/>
        <v>0</v>
      </c>
      <c r="P2967" s="135" t="str">
        <f t="shared" si="159"/>
        <v/>
      </c>
    </row>
    <row r="2968" spans="1:16" x14ac:dyDescent="0.2">
      <c r="A2968" s="363"/>
      <c r="B2968" s="348"/>
      <c r="C2968" s="623"/>
      <c r="D2968" s="350"/>
      <c r="E2968" s="350"/>
      <c r="F2968" s="351"/>
      <c r="G2968" s="350"/>
      <c r="H2968" s="350"/>
      <c r="I2968" s="352"/>
      <c r="J2968" s="353"/>
      <c r="K2968" s="354"/>
      <c r="L2968" s="353"/>
      <c r="M2968" s="379"/>
      <c r="N2968" s="70">
        <f t="shared" si="157"/>
        <v>0</v>
      </c>
      <c r="O2968" s="70">
        <f t="shared" si="158"/>
        <v>0</v>
      </c>
      <c r="P2968" s="135" t="str">
        <f t="shared" si="159"/>
        <v/>
      </c>
    </row>
    <row r="2969" spans="1:16" x14ac:dyDescent="0.2">
      <c r="A2969" s="363"/>
      <c r="B2969" s="348"/>
      <c r="C2969" s="623"/>
      <c r="D2969" s="350"/>
      <c r="E2969" s="350"/>
      <c r="F2969" s="351"/>
      <c r="G2969" s="350"/>
      <c r="H2969" s="350"/>
      <c r="I2969" s="352"/>
      <c r="J2969" s="353"/>
      <c r="K2969" s="354"/>
      <c r="L2969" s="353"/>
      <c r="M2969" s="379"/>
      <c r="N2969" s="70">
        <f t="shared" si="157"/>
        <v>0</v>
      </c>
      <c r="O2969" s="70">
        <f t="shared" si="158"/>
        <v>0</v>
      </c>
      <c r="P2969" s="135" t="str">
        <f t="shared" si="159"/>
        <v/>
      </c>
    </row>
    <row r="2970" spans="1:16" x14ac:dyDescent="0.2">
      <c r="A2970" s="363"/>
      <c r="B2970" s="348"/>
      <c r="C2970" s="623"/>
      <c r="D2970" s="350"/>
      <c r="E2970" s="350"/>
      <c r="F2970" s="351"/>
      <c r="G2970" s="350"/>
      <c r="H2970" s="350"/>
      <c r="I2970" s="352"/>
      <c r="J2970" s="353"/>
      <c r="K2970" s="354"/>
      <c r="L2970" s="353"/>
      <c r="M2970" s="379"/>
      <c r="N2970" s="70">
        <f t="shared" si="157"/>
        <v>0</v>
      </c>
      <c r="O2970" s="70">
        <f t="shared" si="158"/>
        <v>0</v>
      </c>
      <c r="P2970" s="135" t="str">
        <f t="shared" si="159"/>
        <v/>
      </c>
    </row>
    <row r="2971" spans="1:16" x14ac:dyDescent="0.2">
      <c r="A2971" s="363"/>
      <c r="B2971" s="348"/>
      <c r="C2971" s="623"/>
      <c r="D2971" s="350"/>
      <c r="E2971" s="350"/>
      <c r="F2971" s="351"/>
      <c r="G2971" s="350"/>
      <c r="H2971" s="350"/>
      <c r="I2971" s="352"/>
      <c r="J2971" s="353"/>
      <c r="K2971" s="354"/>
      <c r="L2971" s="353"/>
      <c r="M2971" s="379"/>
      <c r="N2971" s="70">
        <f t="shared" si="157"/>
        <v>0</v>
      </c>
      <c r="O2971" s="70">
        <f t="shared" si="158"/>
        <v>0</v>
      </c>
      <c r="P2971" s="135" t="str">
        <f t="shared" si="159"/>
        <v/>
      </c>
    </row>
    <row r="2972" spans="1:16" x14ac:dyDescent="0.2">
      <c r="A2972" s="363"/>
      <c r="B2972" s="348"/>
      <c r="C2972" s="623"/>
      <c r="D2972" s="350"/>
      <c r="E2972" s="350"/>
      <c r="F2972" s="351"/>
      <c r="G2972" s="350"/>
      <c r="H2972" s="350"/>
      <c r="I2972" s="352"/>
      <c r="J2972" s="353"/>
      <c r="K2972" s="354"/>
      <c r="L2972" s="353"/>
      <c r="M2972" s="379"/>
      <c r="N2972" s="70">
        <f t="shared" si="157"/>
        <v>0</v>
      </c>
      <c r="O2972" s="70">
        <f t="shared" si="158"/>
        <v>0</v>
      </c>
      <c r="P2972" s="135" t="str">
        <f t="shared" si="159"/>
        <v/>
      </c>
    </row>
    <row r="2973" spans="1:16" x14ac:dyDescent="0.2">
      <c r="A2973" s="363"/>
      <c r="B2973" s="348"/>
      <c r="C2973" s="623"/>
      <c r="D2973" s="350"/>
      <c r="E2973" s="350"/>
      <c r="F2973" s="351"/>
      <c r="G2973" s="350"/>
      <c r="H2973" s="350"/>
      <c r="I2973" s="352"/>
      <c r="J2973" s="353"/>
      <c r="K2973" s="354"/>
      <c r="L2973" s="353"/>
      <c r="M2973" s="379"/>
      <c r="N2973" s="70">
        <f t="shared" si="157"/>
        <v>0</v>
      </c>
      <c r="O2973" s="70">
        <f t="shared" si="158"/>
        <v>0</v>
      </c>
      <c r="P2973" s="135" t="str">
        <f t="shared" si="159"/>
        <v/>
      </c>
    </row>
    <row r="2974" spans="1:16" x14ac:dyDescent="0.2">
      <c r="A2974" s="363"/>
      <c r="B2974" s="348"/>
      <c r="C2974" s="623"/>
      <c r="D2974" s="350"/>
      <c r="E2974" s="350"/>
      <c r="F2974" s="351"/>
      <c r="G2974" s="350"/>
      <c r="H2974" s="350"/>
      <c r="I2974" s="352"/>
      <c r="J2974" s="353"/>
      <c r="K2974" s="354"/>
      <c r="L2974" s="353"/>
      <c r="M2974" s="379"/>
      <c r="N2974" s="70">
        <f t="shared" si="157"/>
        <v>0</v>
      </c>
      <c r="O2974" s="70">
        <f t="shared" si="158"/>
        <v>0</v>
      </c>
      <c r="P2974" s="135" t="str">
        <f t="shared" si="159"/>
        <v/>
      </c>
    </row>
    <row r="2975" spans="1:16" x14ac:dyDescent="0.2">
      <c r="A2975" s="363"/>
      <c r="B2975" s="348"/>
      <c r="C2975" s="623"/>
      <c r="D2975" s="350"/>
      <c r="E2975" s="350"/>
      <c r="F2975" s="351"/>
      <c r="G2975" s="350"/>
      <c r="H2975" s="350"/>
      <c r="I2975" s="352"/>
      <c r="J2975" s="353"/>
      <c r="K2975" s="354"/>
      <c r="L2975" s="353"/>
      <c r="M2975" s="379"/>
      <c r="N2975" s="70">
        <f t="shared" si="157"/>
        <v>0</v>
      </c>
      <c r="O2975" s="70">
        <f t="shared" si="158"/>
        <v>0</v>
      </c>
      <c r="P2975" s="135" t="str">
        <f t="shared" si="159"/>
        <v/>
      </c>
    </row>
    <row r="2976" spans="1:16" x14ac:dyDescent="0.2">
      <c r="A2976" s="363"/>
      <c r="B2976" s="348"/>
      <c r="C2976" s="623"/>
      <c r="D2976" s="350"/>
      <c r="E2976" s="350"/>
      <c r="F2976" s="351"/>
      <c r="G2976" s="350"/>
      <c r="H2976" s="350"/>
      <c r="I2976" s="352"/>
      <c r="J2976" s="353"/>
      <c r="K2976" s="354"/>
      <c r="L2976" s="353"/>
      <c r="M2976" s="379"/>
      <c r="N2976" s="70">
        <f t="shared" si="157"/>
        <v>0</v>
      </c>
      <c r="O2976" s="70">
        <f t="shared" si="158"/>
        <v>0</v>
      </c>
      <c r="P2976" s="135" t="str">
        <f t="shared" si="159"/>
        <v/>
      </c>
    </row>
    <row r="2977" spans="1:16" x14ac:dyDescent="0.2">
      <c r="A2977" s="363"/>
      <c r="B2977" s="348"/>
      <c r="C2977" s="623"/>
      <c r="D2977" s="350"/>
      <c r="E2977" s="350"/>
      <c r="F2977" s="351"/>
      <c r="G2977" s="350"/>
      <c r="H2977" s="350"/>
      <c r="I2977" s="352"/>
      <c r="J2977" s="353"/>
      <c r="K2977" s="354"/>
      <c r="L2977" s="353"/>
      <c r="M2977" s="379"/>
      <c r="N2977" s="70">
        <f t="shared" si="157"/>
        <v>0</v>
      </c>
      <c r="O2977" s="70">
        <f t="shared" si="158"/>
        <v>0</v>
      </c>
      <c r="P2977" s="135" t="str">
        <f t="shared" si="159"/>
        <v/>
      </c>
    </row>
    <row r="2978" spans="1:16" x14ac:dyDescent="0.2">
      <c r="A2978" s="363"/>
      <c r="B2978" s="348"/>
      <c r="C2978" s="623"/>
      <c r="D2978" s="350"/>
      <c r="E2978" s="350"/>
      <c r="F2978" s="351"/>
      <c r="G2978" s="350"/>
      <c r="H2978" s="350"/>
      <c r="I2978" s="352"/>
      <c r="J2978" s="353"/>
      <c r="K2978" s="354"/>
      <c r="L2978" s="353"/>
      <c r="M2978" s="379"/>
      <c r="N2978" s="70">
        <f t="shared" si="157"/>
        <v>0</v>
      </c>
      <c r="O2978" s="70">
        <f t="shared" si="158"/>
        <v>0</v>
      </c>
      <c r="P2978" s="135" t="str">
        <f t="shared" si="159"/>
        <v/>
      </c>
    </row>
    <row r="2979" spans="1:16" x14ac:dyDescent="0.2">
      <c r="A2979" s="363"/>
      <c r="B2979" s="348"/>
      <c r="C2979" s="623"/>
      <c r="D2979" s="350"/>
      <c r="E2979" s="350"/>
      <c r="F2979" s="351"/>
      <c r="G2979" s="350"/>
      <c r="H2979" s="350"/>
      <c r="I2979" s="352"/>
      <c r="J2979" s="353"/>
      <c r="K2979" s="354"/>
      <c r="L2979" s="353"/>
      <c r="M2979" s="379"/>
      <c r="N2979" s="70">
        <f t="shared" si="157"/>
        <v>0</v>
      </c>
      <c r="O2979" s="70">
        <f t="shared" si="158"/>
        <v>0</v>
      </c>
      <c r="P2979" s="135" t="str">
        <f t="shared" si="159"/>
        <v/>
      </c>
    </row>
    <row r="2980" spans="1:16" x14ac:dyDescent="0.2">
      <c r="A2980" s="363"/>
      <c r="B2980" s="348"/>
      <c r="C2980" s="623"/>
      <c r="D2980" s="350"/>
      <c r="E2980" s="350"/>
      <c r="F2980" s="351"/>
      <c r="G2980" s="350"/>
      <c r="H2980" s="350"/>
      <c r="I2980" s="352"/>
      <c r="J2980" s="353"/>
      <c r="K2980" s="354"/>
      <c r="L2980" s="353"/>
      <c r="M2980" s="379"/>
      <c r="N2980" s="70">
        <f t="shared" si="157"/>
        <v>0</v>
      </c>
      <c r="O2980" s="70">
        <f t="shared" si="158"/>
        <v>0</v>
      </c>
      <c r="P2980" s="135" t="str">
        <f t="shared" si="159"/>
        <v/>
      </c>
    </row>
    <row r="2981" spans="1:16" x14ac:dyDescent="0.2">
      <c r="A2981" s="363"/>
      <c r="B2981" s="348"/>
      <c r="C2981" s="623"/>
      <c r="D2981" s="350"/>
      <c r="E2981" s="350"/>
      <c r="F2981" s="351"/>
      <c r="G2981" s="350"/>
      <c r="H2981" s="350"/>
      <c r="I2981" s="352"/>
      <c r="J2981" s="353"/>
      <c r="K2981" s="354"/>
      <c r="L2981" s="353"/>
      <c r="M2981" s="379"/>
      <c r="N2981" s="70">
        <f t="shared" si="157"/>
        <v>0</v>
      </c>
      <c r="O2981" s="70">
        <f t="shared" si="158"/>
        <v>0</v>
      </c>
      <c r="P2981" s="135" t="str">
        <f t="shared" si="159"/>
        <v/>
      </c>
    </row>
    <row r="2982" spans="1:16" x14ac:dyDescent="0.2">
      <c r="A2982" s="363"/>
      <c r="B2982" s="348"/>
      <c r="C2982" s="623"/>
      <c r="D2982" s="350"/>
      <c r="E2982" s="350"/>
      <c r="F2982" s="351"/>
      <c r="G2982" s="350"/>
      <c r="H2982" s="350"/>
      <c r="I2982" s="352"/>
      <c r="J2982" s="353"/>
      <c r="K2982" s="354"/>
      <c r="L2982" s="353"/>
      <c r="M2982" s="379"/>
      <c r="N2982" s="70">
        <f t="shared" si="157"/>
        <v>0</v>
      </c>
      <c r="O2982" s="70">
        <f t="shared" si="158"/>
        <v>0</v>
      </c>
      <c r="P2982" s="135" t="str">
        <f t="shared" si="159"/>
        <v/>
      </c>
    </row>
    <row r="2983" spans="1:16" x14ac:dyDescent="0.2">
      <c r="A2983" s="363"/>
      <c r="B2983" s="348"/>
      <c r="C2983" s="623"/>
      <c r="D2983" s="350"/>
      <c r="E2983" s="350"/>
      <c r="F2983" s="351"/>
      <c r="G2983" s="350"/>
      <c r="H2983" s="350"/>
      <c r="I2983" s="352"/>
      <c r="J2983" s="353"/>
      <c r="K2983" s="354"/>
      <c r="L2983" s="353"/>
      <c r="M2983" s="379"/>
      <c r="N2983" s="70">
        <f t="shared" si="157"/>
        <v>0</v>
      </c>
      <c r="O2983" s="70">
        <f t="shared" si="158"/>
        <v>0</v>
      </c>
      <c r="P2983" s="135" t="str">
        <f t="shared" si="159"/>
        <v/>
      </c>
    </row>
    <row r="2984" spans="1:16" x14ac:dyDescent="0.2">
      <c r="A2984" s="363"/>
      <c r="B2984" s="348"/>
      <c r="C2984" s="623"/>
      <c r="D2984" s="350"/>
      <c r="E2984" s="350"/>
      <c r="F2984" s="351"/>
      <c r="G2984" s="350"/>
      <c r="H2984" s="350"/>
      <c r="I2984" s="352"/>
      <c r="J2984" s="353"/>
      <c r="K2984" s="354"/>
      <c r="L2984" s="353"/>
      <c r="M2984" s="379"/>
      <c r="N2984" s="70">
        <f t="shared" si="157"/>
        <v>0</v>
      </c>
      <c r="O2984" s="70">
        <f t="shared" si="158"/>
        <v>0</v>
      </c>
      <c r="P2984" s="135" t="str">
        <f t="shared" si="159"/>
        <v/>
      </c>
    </row>
    <row r="2985" spans="1:16" x14ac:dyDescent="0.2">
      <c r="A2985" s="363"/>
      <c r="B2985" s="348"/>
      <c r="C2985" s="623"/>
      <c r="D2985" s="350"/>
      <c r="E2985" s="350"/>
      <c r="F2985" s="351"/>
      <c r="G2985" s="350"/>
      <c r="H2985" s="350"/>
      <c r="I2985" s="352"/>
      <c r="J2985" s="353"/>
      <c r="K2985" s="354"/>
      <c r="L2985" s="353"/>
      <c r="M2985" s="379"/>
      <c r="N2985" s="70">
        <f t="shared" si="157"/>
        <v>0</v>
      </c>
      <c r="O2985" s="70">
        <f t="shared" si="158"/>
        <v>0</v>
      </c>
      <c r="P2985" s="135" t="str">
        <f t="shared" si="159"/>
        <v/>
      </c>
    </row>
    <row r="2986" spans="1:16" x14ac:dyDescent="0.2">
      <c r="A2986" s="363"/>
      <c r="B2986" s="348"/>
      <c r="C2986" s="623"/>
      <c r="D2986" s="350"/>
      <c r="E2986" s="350"/>
      <c r="F2986" s="351"/>
      <c r="G2986" s="350"/>
      <c r="H2986" s="350"/>
      <c r="I2986" s="352"/>
      <c r="J2986" s="353"/>
      <c r="K2986" s="354"/>
      <c r="L2986" s="353"/>
      <c r="M2986" s="379"/>
      <c r="N2986" s="70">
        <f t="shared" si="157"/>
        <v>0</v>
      </c>
      <c r="O2986" s="70">
        <f t="shared" si="158"/>
        <v>0</v>
      </c>
      <c r="P2986" s="135" t="str">
        <f t="shared" si="159"/>
        <v/>
      </c>
    </row>
    <row r="2987" spans="1:16" x14ac:dyDescent="0.2">
      <c r="A2987" s="363"/>
      <c r="B2987" s="348"/>
      <c r="C2987" s="623"/>
      <c r="D2987" s="350"/>
      <c r="E2987" s="350"/>
      <c r="F2987" s="351"/>
      <c r="G2987" s="350"/>
      <c r="H2987" s="350"/>
      <c r="I2987" s="352"/>
      <c r="J2987" s="353"/>
      <c r="K2987" s="354"/>
      <c r="L2987" s="353"/>
      <c r="M2987" s="379"/>
      <c r="N2987" s="70">
        <f t="shared" si="157"/>
        <v>0</v>
      </c>
      <c r="O2987" s="70">
        <f t="shared" si="158"/>
        <v>0</v>
      </c>
      <c r="P2987" s="135" t="str">
        <f t="shared" si="159"/>
        <v/>
      </c>
    </row>
    <row r="2988" spans="1:16" x14ac:dyDescent="0.2">
      <c r="A2988" s="363"/>
      <c r="B2988" s="348"/>
      <c r="C2988" s="623"/>
      <c r="D2988" s="350"/>
      <c r="E2988" s="350"/>
      <c r="F2988" s="351"/>
      <c r="G2988" s="350"/>
      <c r="H2988" s="350"/>
      <c r="I2988" s="352"/>
      <c r="J2988" s="353"/>
      <c r="K2988" s="354"/>
      <c r="L2988" s="353"/>
      <c r="M2988" s="379"/>
      <c r="N2988" s="70">
        <f t="shared" si="157"/>
        <v>0</v>
      </c>
      <c r="O2988" s="70">
        <f t="shared" si="158"/>
        <v>0</v>
      </c>
      <c r="P2988" s="135" t="str">
        <f t="shared" si="159"/>
        <v/>
      </c>
    </row>
    <row r="2989" spans="1:16" x14ac:dyDescent="0.2">
      <c r="A2989" s="363"/>
      <c r="B2989" s="348"/>
      <c r="C2989" s="623"/>
      <c r="D2989" s="350"/>
      <c r="E2989" s="350"/>
      <c r="F2989" s="351"/>
      <c r="G2989" s="350"/>
      <c r="H2989" s="350"/>
      <c r="I2989" s="352"/>
      <c r="J2989" s="353"/>
      <c r="K2989" s="354"/>
      <c r="L2989" s="353"/>
      <c r="M2989" s="379"/>
      <c r="N2989" s="70">
        <f t="shared" si="157"/>
        <v>0</v>
      </c>
      <c r="O2989" s="70">
        <f t="shared" si="158"/>
        <v>0</v>
      </c>
      <c r="P2989" s="135" t="str">
        <f t="shared" si="159"/>
        <v/>
      </c>
    </row>
    <row r="2990" spans="1:16" x14ac:dyDescent="0.2">
      <c r="A2990" s="363"/>
      <c r="B2990" s="348"/>
      <c r="C2990" s="623"/>
      <c r="D2990" s="350"/>
      <c r="E2990" s="350"/>
      <c r="F2990" s="351"/>
      <c r="G2990" s="350"/>
      <c r="H2990" s="350"/>
      <c r="I2990" s="352"/>
      <c r="J2990" s="353"/>
      <c r="K2990" s="354"/>
      <c r="L2990" s="353"/>
      <c r="M2990" s="379"/>
      <c r="N2990" s="70">
        <f t="shared" si="157"/>
        <v>0</v>
      </c>
      <c r="O2990" s="70">
        <f t="shared" si="158"/>
        <v>0</v>
      </c>
      <c r="P2990" s="135" t="str">
        <f t="shared" si="159"/>
        <v/>
      </c>
    </row>
    <row r="2991" spans="1:16" x14ac:dyDescent="0.2">
      <c r="A2991" s="363"/>
      <c r="B2991" s="348"/>
      <c r="C2991" s="623"/>
      <c r="D2991" s="350"/>
      <c r="E2991" s="350"/>
      <c r="F2991" s="351"/>
      <c r="G2991" s="350"/>
      <c r="H2991" s="350"/>
      <c r="I2991" s="352"/>
      <c r="J2991" s="353"/>
      <c r="K2991" s="354"/>
      <c r="L2991" s="353"/>
      <c r="M2991" s="379"/>
      <c r="N2991" s="70">
        <f t="shared" si="157"/>
        <v>0</v>
      </c>
      <c r="O2991" s="70">
        <f t="shared" si="158"/>
        <v>0</v>
      </c>
      <c r="P2991" s="135" t="str">
        <f t="shared" si="159"/>
        <v/>
      </c>
    </row>
    <row r="2992" spans="1:16" x14ac:dyDescent="0.2">
      <c r="A2992" s="363"/>
      <c r="B2992" s="348"/>
      <c r="C2992" s="623"/>
      <c r="D2992" s="350"/>
      <c r="E2992" s="350"/>
      <c r="F2992" s="351"/>
      <c r="G2992" s="350"/>
      <c r="H2992" s="350"/>
      <c r="I2992" s="352"/>
      <c r="J2992" s="353"/>
      <c r="K2992" s="354"/>
      <c r="L2992" s="353"/>
      <c r="M2992" s="379"/>
      <c r="N2992" s="70">
        <f t="shared" si="157"/>
        <v>0</v>
      </c>
      <c r="O2992" s="70">
        <f t="shared" si="158"/>
        <v>0</v>
      </c>
      <c r="P2992" s="135" t="str">
        <f t="shared" si="159"/>
        <v/>
      </c>
    </row>
    <row r="2993" spans="1:16" x14ac:dyDescent="0.2">
      <c r="A2993" s="363"/>
      <c r="B2993" s="348"/>
      <c r="C2993" s="623"/>
      <c r="D2993" s="350"/>
      <c r="E2993" s="350"/>
      <c r="F2993" s="351"/>
      <c r="G2993" s="350"/>
      <c r="H2993" s="350"/>
      <c r="I2993" s="352"/>
      <c r="J2993" s="353"/>
      <c r="K2993" s="354"/>
      <c r="L2993" s="353"/>
      <c r="M2993" s="379"/>
      <c r="N2993" s="70">
        <f t="shared" si="157"/>
        <v>0</v>
      </c>
      <c r="O2993" s="70">
        <f t="shared" si="158"/>
        <v>0</v>
      </c>
      <c r="P2993" s="135" t="str">
        <f t="shared" si="159"/>
        <v/>
      </c>
    </row>
    <row r="2994" spans="1:16" x14ac:dyDescent="0.2">
      <c r="A2994" s="363"/>
      <c r="B2994" s="348"/>
      <c r="C2994" s="623"/>
      <c r="D2994" s="350"/>
      <c r="E2994" s="350"/>
      <c r="F2994" s="351"/>
      <c r="G2994" s="350"/>
      <c r="H2994" s="350"/>
      <c r="I2994" s="352"/>
      <c r="J2994" s="353"/>
      <c r="K2994" s="354"/>
      <c r="L2994" s="353"/>
      <c r="M2994" s="379"/>
      <c r="N2994" s="70">
        <f t="shared" ref="N2994:N3057" si="160">IF(B2994=0,0,IF(YEAR(B2994)=$O$1,MONTH(B2994)-$N$1+1,(YEAR(B2994)-$O$1)*12-$N$1+1+MONTH(B2994)))</f>
        <v>0</v>
      </c>
      <c r="O2994" s="70">
        <f t="shared" ref="O2994:O3057" si="161">IF(C2994=0,0,IF(YEAR(C2994)=$O$1,MONTH(C2994)-$N$1+1,(YEAR(C2994)-$O$1)*12-$N$1+1+MONTH(C2994)))</f>
        <v>0</v>
      </c>
      <c r="P2994" s="135" t="str">
        <f t="shared" ref="P2994:P3057" si="162">SUBSTITUTE(D2994," ","_")</f>
        <v/>
      </c>
    </row>
    <row r="2995" spans="1:16" x14ac:dyDescent="0.2">
      <c r="A2995" s="363"/>
      <c r="B2995" s="348"/>
      <c r="C2995" s="623"/>
      <c r="D2995" s="350"/>
      <c r="E2995" s="350"/>
      <c r="F2995" s="351"/>
      <c r="G2995" s="350"/>
      <c r="H2995" s="350"/>
      <c r="I2995" s="352"/>
      <c r="J2995" s="353"/>
      <c r="K2995" s="354"/>
      <c r="L2995" s="353"/>
      <c r="M2995" s="379"/>
      <c r="N2995" s="70">
        <f t="shared" si="160"/>
        <v>0</v>
      </c>
      <c r="O2995" s="70">
        <f t="shared" si="161"/>
        <v>0</v>
      </c>
      <c r="P2995" s="135" t="str">
        <f t="shared" si="162"/>
        <v/>
      </c>
    </row>
    <row r="2996" spans="1:16" x14ac:dyDescent="0.2">
      <c r="A2996" s="363"/>
      <c r="B2996" s="348"/>
      <c r="C2996" s="623"/>
      <c r="D2996" s="350"/>
      <c r="E2996" s="350"/>
      <c r="F2996" s="351"/>
      <c r="G2996" s="350"/>
      <c r="H2996" s="350"/>
      <c r="I2996" s="352"/>
      <c r="J2996" s="353"/>
      <c r="K2996" s="354"/>
      <c r="L2996" s="353"/>
      <c r="M2996" s="379"/>
      <c r="N2996" s="70">
        <f t="shared" si="160"/>
        <v>0</v>
      </c>
      <c r="O2996" s="70">
        <f t="shared" si="161"/>
        <v>0</v>
      </c>
      <c r="P2996" s="135" t="str">
        <f t="shared" si="162"/>
        <v/>
      </c>
    </row>
    <row r="2997" spans="1:16" x14ac:dyDescent="0.2">
      <c r="A2997" s="363"/>
      <c r="B2997" s="348"/>
      <c r="C2997" s="623"/>
      <c r="D2997" s="350"/>
      <c r="E2997" s="350"/>
      <c r="F2997" s="351"/>
      <c r="G2997" s="350"/>
      <c r="H2997" s="350"/>
      <c r="I2997" s="352"/>
      <c r="J2997" s="353"/>
      <c r="K2997" s="354"/>
      <c r="L2997" s="353"/>
      <c r="M2997" s="379"/>
      <c r="N2997" s="70">
        <f t="shared" si="160"/>
        <v>0</v>
      </c>
      <c r="O2997" s="70">
        <f t="shared" si="161"/>
        <v>0</v>
      </c>
      <c r="P2997" s="135" t="str">
        <f t="shared" si="162"/>
        <v/>
      </c>
    </row>
    <row r="2998" spans="1:16" x14ac:dyDescent="0.2">
      <c r="A2998" s="363"/>
      <c r="B2998" s="348"/>
      <c r="C2998" s="623"/>
      <c r="D2998" s="350"/>
      <c r="E2998" s="350"/>
      <c r="F2998" s="351"/>
      <c r="G2998" s="350"/>
      <c r="H2998" s="350"/>
      <c r="I2998" s="352"/>
      <c r="J2998" s="353"/>
      <c r="K2998" s="354"/>
      <c r="L2998" s="353"/>
      <c r="M2998" s="379"/>
      <c r="N2998" s="70">
        <f t="shared" si="160"/>
        <v>0</v>
      </c>
      <c r="O2998" s="70">
        <f t="shared" si="161"/>
        <v>0</v>
      </c>
      <c r="P2998" s="135" t="str">
        <f t="shared" si="162"/>
        <v/>
      </c>
    </row>
    <row r="2999" spans="1:16" x14ac:dyDescent="0.2">
      <c r="A2999" s="363"/>
      <c r="B2999" s="348"/>
      <c r="C2999" s="623"/>
      <c r="D2999" s="350"/>
      <c r="E2999" s="350"/>
      <c r="F2999" s="351"/>
      <c r="G2999" s="350"/>
      <c r="H2999" s="350"/>
      <c r="I2999" s="352"/>
      <c r="J2999" s="353"/>
      <c r="K2999" s="354"/>
      <c r="L2999" s="353"/>
      <c r="M2999" s="379"/>
      <c r="N2999" s="70">
        <f t="shared" si="160"/>
        <v>0</v>
      </c>
      <c r="O2999" s="70">
        <f t="shared" si="161"/>
        <v>0</v>
      </c>
      <c r="P2999" s="135" t="str">
        <f t="shared" si="162"/>
        <v/>
      </c>
    </row>
    <row r="3000" spans="1:16" x14ac:dyDescent="0.2">
      <c r="A3000" s="363"/>
      <c r="B3000" s="348"/>
      <c r="C3000" s="623"/>
      <c r="D3000" s="350"/>
      <c r="E3000" s="350"/>
      <c r="F3000" s="351"/>
      <c r="G3000" s="350"/>
      <c r="H3000" s="350"/>
      <c r="I3000" s="352"/>
      <c r="J3000" s="353"/>
      <c r="K3000" s="354"/>
      <c r="L3000" s="353"/>
      <c r="M3000" s="379"/>
      <c r="N3000" s="70">
        <f t="shared" si="160"/>
        <v>0</v>
      </c>
      <c r="O3000" s="70">
        <f t="shared" si="161"/>
        <v>0</v>
      </c>
      <c r="P3000" s="135" t="str">
        <f t="shared" si="162"/>
        <v/>
      </c>
    </row>
    <row r="3001" spans="1:16" x14ac:dyDescent="0.2">
      <c r="A3001" s="363"/>
      <c r="B3001" s="348"/>
      <c r="C3001" s="623"/>
      <c r="D3001" s="350"/>
      <c r="E3001" s="350"/>
      <c r="F3001" s="351"/>
      <c r="G3001" s="350"/>
      <c r="H3001" s="350"/>
      <c r="I3001" s="352"/>
      <c r="J3001" s="353"/>
      <c r="K3001" s="354"/>
      <c r="L3001" s="353"/>
      <c r="M3001" s="379"/>
      <c r="N3001" s="70">
        <f t="shared" si="160"/>
        <v>0</v>
      </c>
      <c r="O3001" s="70">
        <f t="shared" si="161"/>
        <v>0</v>
      </c>
      <c r="P3001" s="135" t="str">
        <f t="shared" si="162"/>
        <v/>
      </c>
    </row>
    <row r="3002" spans="1:16" x14ac:dyDescent="0.2">
      <c r="A3002" s="363"/>
      <c r="B3002" s="348"/>
      <c r="C3002" s="623"/>
      <c r="D3002" s="350"/>
      <c r="E3002" s="350"/>
      <c r="F3002" s="351"/>
      <c r="G3002" s="350"/>
      <c r="H3002" s="350"/>
      <c r="I3002" s="352"/>
      <c r="J3002" s="353"/>
      <c r="K3002" s="354"/>
      <c r="L3002" s="353"/>
      <c r="M3002" s="379"/>
      <c r="N3002" s="70">
        <f t="shared" si="160"/>
        <v>0</v>
      </c>
      <c r="O3002" s="70">
        <f t="shared" si="161"/>
        <v>0</v>
      </c>
      <c r="P3002" s="135" t="str">
        <f t="shared" si="162"/>
        <v/>
      </c>
    </row>
    <row r="3003" spans="1:16" x14ac:dyDescent="0.2">
      <c r="A3003" s="363"/>
      <c r="B3003" s="348"/>
      <c r="C3003" s="623"/>
      <c r="D3003" s="350"/>
      <c r="E3003" s="350"/>
      <c r="F3003" s="351"/>
      <c r="G3003" s="350"/>
      <c r="H3003" s="350"/>
      <c r="I3003" s="352"/>
      <c r="J3003" s="353"/>
      <c r="K3003" s="354"/>
      <c r="L3003" s="353"/>
      <c r="M3003" s="379"/>
      <c r="N3003" s="70">
        <f t="shared" si="160"/>
        <v>0</v>
      </c>
      <c r="O3003" s="70">
        <f t="shared" si="161"/>
        <v>0</v>
      </c>
      <c r="P3003" s="135" t="str">
        <f t="shared" si="162"/>
        <v/>
      </c>
    </row>
    <row r="3004" spans="1:16" x14ac:dyDescent="0.2">
      <c r="A3004" s="363"/>
      <c r="B3004" s="348"/>
      <c r="C3004" s="623"/>
      <c r="D3004" s="350"/>
      <c r="E3004" s="350"/>
      <c r="F3004" s="351"/>
      <c r="G3004" s="350"/>
      <c r="H3004" s="350"/>
      <c r="I3004" s="352"/>
      <c r="J3004" s="353"/>
      <c r="K3004" s="354"/>
      <c r="L3004" s="353"/>
      <c r="M3004" s="379"/>
      <c r="N3004" s="70">
        <f t="shared" si="160"/>
        <v>0</v>
      </c>
      <c r="O3004" s="70">
        <f t="shared" si="161"/>
        <v>0</v>
      </c>
      <c r="P3004" s="135" t="str">
        <f t="shared" si="162"/>
        <v/>
      </c>
    </row>
    <row r="3005" spans="1:16" x14ac:dyDescent="0.2">
      <c r="A3005" s="363"/>
      <c r="B3005" s="348"/>
      <c r="C3005" s="623"/>
      <c r="D3005" s="350"/>
      <c r="E3005" s="350"/>
      <c r="F3005" s="351"/>
      <c r="G3005" s="350"/>
      <c r="H3005" s="350"/>
      <c r="I3005" s="352"/>
      <c r="J3005" s="353"/>
      <c r="K3005" s="354"/>
      <c r="L3005" s="353"/>
      <c r="M3005" s="379"/>
      <c r="N3005" s="70">
        <f t="shared" si="160"/>
        <v>0</v>
      </c>
      <c r="O3005" s="70">
        <f t="shared" si="161"/>
        <v>0</v>
      </c>
      <c r="P3005" s="135" t="str">
        <f t="shared" si="162"/>
        <v/>
      </c>
    </row>
    <row r="3006" spans="1:16" x14ac:dyDescent="0.2">
      <c r="A3006" s="363"/>
      <c r="B3006" s="348"/>
      <c r="C3006" s="623"/>
      <c r="D3006" s="350"/>
      <c r="E3006" s="350"/>
      <c r="F3006" s="351"/>
      <c r="G3006" s="350"/>
      <c r="H3006" s="350"/>
      <c r="I3006" s="352"/>
      <c r="J3006" s="353"/>
      <c r="K3006" s="354"/>
      <c r="L3006" s="353"/>
      <c r="M3006" s="379"/>
      <c r="N3006" s="70">
        <f t="shared" si="160"/>
        <v>0</v>
      </c>
      <c r="O3006" s="70">
        <f t="shared" si="161"/>
        <v>0</v>
      </c>
      <c r="P3006" s="135" t="str">
        <f t="shared" si="162"/>
        <v/>
      </c>
    </row>
    <row r="3007" spans="1:16" x14ac:dyDescent="0.2">
      <c r="A3007" s="363"/>
      <c r="B3007" s="348"/>
      <c r="C3007" s="623"/>
      <c r="D3007" s="350"/>
      <c r="E3007" s="350"/>
      <c r="F3007" s="351"/>
      <c r="G3007" s="350"/>
      <c r="H3007" s="350"/>
      <c r="I3007" s="352"/>
      <c r="J3007" s="353"/>
      <c r="K3007" s="354"/>
      <c r="L3007" s="353"/>
      <c r="M3007" s="379"/>
      <c r="N3007" s="70">
        <f t="shared" si="160"/>
        <v>0</v>
      </c>
      <c r="O3007" s="70">
        <f t="shared" si="161"/>
        <v>0</v>
      </c>
      <c r="P3007" s="135" t="str">
        <f t="shared" si="162"/>
        <v/>
      </c>
    </row>
    <row r="3008" spans="1:16" x14ac:dyDescent="0.2">
      <c r="A3008" s="363"/>
      <c r="B3008" s="348"/>
      <c r="C3008" s="623"/>
      <c r="D3008" s="350"/>
      <c r="E3008" s="350"/>
      <c r="F3008" s="351"/>
      <c r="G3008" s="350"/>
      <c r="H3008" s="350"/>
      <c r="I3008" s="352"/>
      <c r="J3008" s="353"/>
      <c r="K3008" s="354"/>
      <c r="L3008" s="353"/>
      <c r="M3008" s="379"/>
      <c r="N3008" s="70">
        <f t="shared" si="160"/>
        <v>0</v>
      </c>
      <c r="O3008" s="70">
        <f t="shared" si="161"/>
        <v>0</v>
      </c>
      <c r="P3008" s="135" t="str">
        <f t="shared" si="162"/>
        <v/>
      </c>
    </row>
    <row r="3009" spans="1:16" x14ac:dyDescent="0.2">
      <c r="A3009" s="363"/>
      <c r="B3009" s="348"/>
      <c r="C3009" s="623"/>
      <c r="D3009" s="350"/>
      <c r="E3009" s="350"/>
      <c r="F3009" s="351"/>
      <c r="G3009" s="350"/>
      <c r="H3009" s="350"/>
      <c r="I3009" s="352"/>
      <c r="J3009" s="353"/>
      <c r="K3009" s="354"/>
      <c r="L3009" s="353"/>
      <c r="M3009" s="379"/>
      <c r="N3009" s="70">
        <f t="shared" si="160"/>
        <v>0</v>
      </c>
      <c r="O3009" s="70">
        <f t="shared" si="161"/>
        <v>0</v>
      </c>
      <c r="P3009" s="135" t="str">
        <f t="shared" si="162"/>
        <v/>
      </c>
    </row>
    <row r="3010" spans="1:16" x14ac:dyDescent="0.2">
      <c r="A3010" s="363"/>
      <c r="B3010" s="348"/>
      <c r="C3010" s="623"/>
      <c r="D3010" s="350"/>
      <c r="E3010" s="350"/>
      <c r="F3010" s="351"/>
      <c r="G3010" s="350"/>
      <c r="H3010" s="350"/>
      <c r="I3010" s="352"/>
      <c r="J3010" s="353"/>
      <c r="K3010" s="354"/>
      <c r="L3010" s="353"/>
      <c r="M3010" s="379"/>
      <c r="N3010" s="70">
        <f t="shared" si="160"/>
        <v>0</v>
      </c>
      <c r="O3010" s="70">
        <f t="shared" si="161"/>
        <v>0</v>
      </c>
      <c r="P3010" s="135" t="str">
        <f t="shared" si="162"/>
        <v/>
      </c>
    </row>
    <row r="3011" spans="1:16" x14ac:dyDescent="0.2">
      <c r="A3011" s="363"/>
      <c r="B3011" s="348"/>
      <c r="C3011" s="623"/>
      <c r="D3011" s="350"/>
      <c r="E3011" s="350"/>
      <c r="F3011" s="351"/>
      <c r="G3011" s="350"/>
      <c r="H3011" s="350"/>
      <c r="I3011" s="352"/>
      <c r="J3011" s="353"/>
      <c r="K3011" s="354"/>
      <c r="L3011" s="353"/>
      <c r="M3011" s="379"/>
      <c r="N3011" s="70">
        <f t="shared" si="160"/>
        <v>0</v>
      </c>
      <c r="O3011" s="70">
        <f t="shared" si="161"/>
        <v>0</v>
      </c>
      <c r="P3011" s="135" t="str">
        <f t="shared" si="162"/>
        <v/>
      </c>
    </row>
    <row r="3012" spans="1:16" x14ac:dyDescent="0.2">
      <c r="A3012" s="363"/>
      <c r="B3012" s="348"/>
      <c r="C3012" s="623"/>
      <c r="D3012" s="350"/>
      <c r="E3012" s="350"/>
      <c r="F3012" s="351"/>
      <c r="G3012" s="350"/>
      <c r="H3012" s="350"/>
      <c r="I3012" s="352"/>
      <c r="J3012" s="353"/>
      <c r="K3012" s="354"/>
      <c r="L3012" s="353"/>
      <c r="M3012" s="379"/>
      <c r="N3012" s="70">
        <f t="shared" si="160"/>
        <v>0</v>
      </c>
      <c r="O3012" s="70">
        <f t="shared" si="161"/>
        <v>0</v>
      </c>
      <c r="P3012" s="135" t="str">
        <f t="shared" si="162"/>
        <v/>
      </c>
    </row>
    <row r="3013" spans="1:16" x14ac:dyDescent="0.2">
      <c r="A3013" s="363"/>
      <c r="B3013" s="348"/>
      <c r="C3013" s="623"/>
      <c r="D3013" s="350"/>
      <c r="E3013" s="350"/>
      <c r="F3013" s="351"/>
      <c r="G3013" s="350"/>
      <c r="H3013" s="350"/>
      <c r="I3013" s="352"/>
      <c r="J3013" s="353"/>
      <c r="K3013" s="354"/>
      <c r="L3013" s="353"/>
      <c r="M3013" s="379"/>
      <c r="N3013" s="70">
        <f t="shared" si="160"/>
        <v>0</v>
      </c>
      <c r="O3013" s="70">
        <f t="shared" si="161"/>
        <v>0</v>
      </c>
      <c r="P3013" s="135" t="str">
        <f t="shared" si="162"/>
        <v/>
      </c>
    </row>
    <row r="3014" spans="1:16" x14ac:dyDescent="0.2">
      <c r="A3014" s="363"/>
      <c r="B3014" s="348"/>
      <c r="C3014" s="623"/>
      <c r="D3014" s="350"/>
      <c r="E3014" s="350"/>
      <c r="F3014" s="351"/>
      <c r="G3014" s="350"/>
      <c r="H3014" s="350"/>
      <c r="I3014" s="352"/>
      <c r="J3014" s="353"/>
      <c r="K3014" s="354"/>
      <c r="L3014" s="353"/>
      <c r="M3014" s="379"/>
      <c r="N3014" s="70">
        <f t="shared" si="160"/>
        <v>0</v>
      </c>
      <c r="O3014" s="70">
        <f t="shared" si="161"/>
        <v>0</v>
      </c>
      <c r="P3014" s="135" t="str">
        <f t="shared" si="162"/>
        <v/>
      </c>
    </row>
    <row r="3015" spans="1:16" x14ac:dyDescent="0.2">
      <c r="A3015" s="363"/>
      <c r="B3015" s="348"/>
      <c r="C3015" s="623"/>
      <c r="D3015" s="350"/>
      <c r="E3015" s="350"/>
      <c r="F3015" s="351"/>
      <c r="G3015" s="350"/>
      <c r="H3015" s="350"/>
      <c r="I3015" s="352"/>
      <c r="J3015" s="353"/>
      <c r="K3015" s="354"/>
      <c r="L3015" s="353"/>
      <c r="M3015" s="379"/>
      <c r="N3015" s="70">
        <f t="shared" si="160"/>
        <v>0</v>
      </c>
      <c r="O3015" s="70">
        <f t="shared" si="161"/>
        <v>0</v>
      </c>
      <c r="P3015" s="135" t="str">
        <f t="shared" si="162"/>
        <v/>
      </c>
    </row>
    <row r="3016" spans="1:16" x14ac:dyDescent="0.2">
      <c r="A3016" s="363"/>
      <c r="B3016" s="348"/>
      <c r="C3016" s="623"/>
      <c r="D3016" s="350"/>
      <c r="E3016" s="350"/>
      <c r="F3016" s="351"/>
      <c r="G3016" s="350"/>
      <c r="H3016" s="350"/>
      <c r="I3016" s="352"/>
      <c r="J3016" s="353"/>
      <c r="K3016" s="354"/>
      <c r="L3016" s="353"/>
      <c r="M3016" s="379"/>
      <c r="N3016" s="70">
        <f t="shared" si="160"/>
        <v>0</v>
      </c>
      <c r="O3016" s="70">
        <f t="shared" si="161"/>
        <v>0</v>
      </c>
      <c r="P3016" s="135" t="str">
        <f t="shared" si="162"/>
        <v/>
      </c>
    </row>
    <row r="3017" spans="1:16" x14ac:dyDescent="0.2">
      <c r="A3017" s="363"/>
      <c r="B3017" s="348"/>
      <c r="C3017" s="623"/>
      <c r="D3017" s="350"/>
      <c r="E3017" s="350"/>
      <c r="F3017" s="351"/>
      <c r="G3017" s="350"/>
      <c r="H3017" s="350"/>
      <c r="I3017" s="352"/>
      <c r="J3017" s="353"/>
      <c r="K3017" s="354"/>
      <c r="L3017" s="353"/>
      <c r="M3017" s="379"/>
      <c r="N3017" s="70">
        <f t="shared" si="160"/>
        <v>0</v>
      </c>
      <c r="O3017" s="70">
        <f t="shared" si="161"/>
        <v>0</v>
      </c>
      <c r="P3017" s="135" t="str">
        <f t="shared" si="162"/>
        <v/>
      </c>
    </row>
    <row r="3018" spans="1:16" x14ac:dyDescent="0.2">
      <c r="A3018" s="363"/>
      <c r="B3018" s="348"/>
      <c r="C3018" s="623"/>
      <c r="D3018" s="350"/>
      <c r="E3018" s="350"/>
      <c r="F3018" s="351"/>
      <c r="G3018" s="350"/>
      <c r="H3018" s="350"/>
      <c r="I3018" s="352"/>
      <c r="J3018" s="353"/>
      <c r="K3018" s="354"/>
      <c r="L3018" s="353"/>
      <c r="M3018" s="379"/>
      <c r="N3018" s="70">
        <f t="shared" si="160"/>
        <v>0</v>
      </c>
      <c r="O3018" s="70">
        <f t="shared" si="161"/>
        <v>0</v>
      </c>
      <c r="P3018" s="135" t="str">
        <f t="shared" si="162"/>
        <v/>
      </c>
    </row>
    <row r="3019" spans="1:16" x14ac:dyDescent="0.2">
      <c r="A3019" s="363"/>
      <c r="B3019" s="348"/>
      <c r="C3019" s="623"/>
      <c r="D3019" s="350"/>
      <c r="E3019" s="350"/>
      <c r="F3019" s="351"/>
      <c r="G3019" s="350"/>
      <c r="H3019" s="350"/>
      <c r="I3019" s="352"/>
      <c r="J3019" s="353"/>
      <c r="K3019" s="354"/>
      <c r="L3019" s="353"/>
      <c r="M3019" s="379"/>
      <c r="N3019" s="70">
        <f t="shared" si="160"/>
        <v>0</v>
      </c>
      <c r="O3019" s="70">
        <f t="shared" si="161"/>
        <v>0</v>
      </c>
      <c r="P3019" s="135" t="str">
        <f t="shared" si="162"/>
        <v/>
      </c>
    </row>
    <row r="3020" spans="1:16" x14ac:dyDescent="0.2">
      <c r="A3020" s="363"/>
      <c r="B3020" s="348"/>
      <c r="C3020" s="623"/>
      <c r="D3020" s="350"/>
      <c r="E3020" s="350"/>
      <c r="F3020" s="351"/>
      <c r="G3020" s="350"/>
      <c r="H3020" s="350"/>
      <c r="I3020" s="352"/>
      <c r="J3020" s="353"/>
      <c r="K3020" s="354"/>
      <c r="L3020" s="353"/>
      <c r="M3020" s="379"/>
      <c r="N3020" s="70">
        <f t="shared" si="160"/>
        <v>0</v>
      </c>
      <c r="O3020" s="70">
        <f t="shared" si="161"/>
        <v>0</v>
      </c>
      <c r="P3020" s="135" t="str">
        <f t="shared" si="162"/>
        <v/>
      </c>
    </row>
    <row r="3021" spans="1:16" x14ac:dyDescent="0.2">
      <c r="A3021" s="363"/>
      <c r="B3021" s="348"/>
      <c r="C3021" s="623"/>
      <c r="D3021" s="350"/>
      <c r="E3021" s="350"/>
      <c r="F3021" s="351"/>
      <c r="G3021" s="350"/>
      <c r="H3021" s="350"/>
      <c r="I3021" s="352"/>
      <c r="J3021" s="353"/>
      <c r="K3021" s="354"/>
      <c r="L3021" s="353"/>
      <c r="M3021" s="379"/>
      <c r="N3021" s="70">
        <f t="shared" si="160"/>
        <v>0</v>
      </c>
      <c r="O3021" s="70">
        <f t="shared" si="161"/>
        <v>0</v>
      </c>
      <c r="P3021" s="135" t="str">
        <f t="shared" si="162"/>
        <v/>
      </c>
    </row>
    <row r="3022" spans="1:16" x14ac:dyDescent="0.2">
      <c r="A3022" s="363"/>
      <c r="B3022" s="348"/>
      <c r="C3022" s="623"/>
      <c r="D3022" s="350"/>
      <c r="E3022" s="350"/>
      <c r="F3022" s="351"/>
      <c r="G3022" s="350"/>
      <c r="H3022" s="350"/>
      <c r="I3022" s="352"/>
      <c r="J3022" s="353"/>
      <c r="K3022" s="354"/>
      <c r="L3022" s="353"/>
      <c r="M3022" s="379"/>
      <c r="N3022" s="70">
        <f t="shared" si="160"/>
        <v>0</v>
      </c>
      <c r="O3022" s="70">
        <f t="shared" si="161"/>
        <v>0</v>
      </c>
      <c r="P3022" s="135" t="str">
        <f t="shared" si="162"/>
        <v/>
      </c>
    </row>
    <row r="3023" spans="1:16" x14ac:dyDescent="0.2">
      <c r="A3023" s="363"/>
      <c r="B3023" s="348"/>
      <c r="C3023" s="623"/>
      <c r="D3023" s="350"/>
      <c r="E3023" s="350"/>
      <c r="F3023" s="351"/>
      <c r="G3023" s="350"/>
      <c r="H3023" s="350"/>
      <c r="I3023" s="352"/>
      <c r="J3023" s="353"/>
      <c r="K3023" s="354"/>
      <c r="L3023" s="353"/>
      <c r="M3023" s="379"/>
      <c r="N3023" s="70">
        <f t="shared" si="160"/>
        <v>0</v>
      </c>
      <c r="O3023" s="70">
        <f t="shared" si="161"/>
        <v>0</v>
      </c>
      <c r="P3023" s="135" t="str">
        <f t="shared" si="162"/>
        <v/>
      </c>
    </row>
    <row r="3024" spans="1:16" x14ac:dyDescent="0.2">
      <c r="A3024" s="363"/>
      <c r="B3024" s="348"/>
      <c r="C3024" s="623"/>
      <c r="D3024" s="350"/>
      <c r="E3024" s="350"/>
      <c r="F3024" s="351"/>
      <c r="G3024" s="350"/>
      <c r="H3024" s="350"/>
      <c r="I3024" s="352"/>
      <c r="J3024" s="353"/>
      <c r="K3024" s="354"/>
      <c r="L3024" s="353"/>
      <c r="M3024" s="379"/>
      <c r="N3024" s="70">
        <f t="shared" si="160"/>
        <v>0</v>
      </c>
      <c r="O3024" s="70">
        <f t="shared" si="161"/>
        <v>0</v>
      </c>
      <c r="P3024" s="135" t="str">
        <f t="shared" si="162"/>
        <v/>
      </c>
    </row>
    <row r="3025" spans="1:16" x14ac:dyDescent="0.2">
      <c r="A3025" s="363"/>
      <c r="B3025" s="348"/>
      <c r="C3025" s="623"/>
      <c r="D3025" s="350"/>
      <c r="E3025" s="350"/>
      <c r="F3025" s="351"/>
      <c r="G3025" s="350"/>
      <c r="H3025" s="350"/>
      <c r="I3025" s="352"/>
      <c r="J3025" s="353"/>
      <c r="K3025" s="354"/>
      <c r="L3025" s="353"/>
      <c r="M3025" s="379"/>
      <c r="N3025" s="70">
        <f t="shared" si="160"/>
        <v>0</v>
      </c>
      <c r="O3025" s="70">
        <f t="shared" si="161"/>
        <v>0</v>
      </c>
      <c r="P3025" s="135" t="str">
        <f t="shared" si="162"/>
        <v/>
      </c>
    </row>
    <row r="3026" spans="1:16" x14ac:dyDescent="0.2">
      <c r="A3026" s="363"/>
      <c r="B3026" s="348"/>
      <c r="C3026" s="623"/>
      <c r="D3026" s="350"/>
      <c r="E3026" s="350"/>
      <c r="F3026" s="351"/>
      <c r="G3026" s="350"/>
      <c r="H3026" s="350"/>
      <c r="I3026" s="352"/>
      <c r="J3026" s="353"/>
      <c r="K3026" s="354"/>
      <c r="L3026" s="353"/>
      <c r="M3026" s="379"/>
      <c r="N3026" s="70">
        <f t="shared" si="160"/>
        <v>0</v>
      </c>
      <c r="O3026" s="70">
        <f t="shared" si="161"/>
        <v>0</v>
      </c>
      <c r="P3026" s="135" t="str">
        <f t="shared" si="162"/>
        <v/>
      </c>
    </row>
    <row r="3027" spans="1:16" x14ac:dyDescent="0.2">
      <c r="A3027" s="363"/>
      <c r="B3027" s="348"/>
      <c r="C3027" s="623"/>
      <c r="D3027" s="350"/>
      <c r="E3027" s="350"/>
      <c r="F3027" s="351"/>
      <c r="G3027" s="350"/>
      <c r="H3027" s="350"/>
      <c r="I3027" s="352"/>
      <c r="J3027" s="353"/>
      <c r="K3027" s="354"/>
      <c r="L3027" s="353"/>
      <c r="M3027" s="379"/>
      <c r="N3027" s="70">
        <f t="shared" si="160"/>
        <v>0</v>
      </c>
      <c r="O3027" s="70">
        <f t="shared" si="161"/>
        <v>0</v>
      </c>
      <c r="P3027" s="135" t="str">
        <f t="shared" si="162"/>
        <v/>
      </c>
    </row>
    <row r="3028" spans="1:16" x14ac:dyDescent="0.2">
      <c r="A3028" s="363"/>
      <c r="B3028" s="348"/>
      <c r="C3028" s="623"/>
      <c r="D3028" s="350"/>
      <c r="E3028" s="350"/>
      <c r="F3028" s="351"/>
      <c r="G3028" s="350"/>
      <c r="H3028" s="350"/>
      <c r="I3028" s="352"/>
      <c r="J3028" s="353"/>
      <c r="K3028" s="354"/>
      <c r="L3028" s="353"/>
      <c r="M3028" s="379"/>
      <c r="N3028" s="70">
        <f t="shared" si="160"/>
        <v>0</v>
      </c>
      <c r="O3028" s="70">
        <f t="shared" si="161"/>
        <v>0</v>
      </c>
      <c r="P3028" s="135" t="str">
        <f t="shared" si="162"/>
        <v/>
      </c>
    </row>
    <row r="3029" spans="1:16" x14ac:dyDescent="0.2">
      <c r="A3029" s="363"/>
      <c r="B3029" s="348"/>
      <c r="C3029" s="623"/>
      <c r="D3029" s="350"/>
      <c r="E3029" s="350"/>
      <c r="F3029" s="351"/>
      <c r="G3029" s="350"/>
      <c r="H3029" s="350"/>
      <c r="I3029" s="352"/>
      <c r="J3029" s="353"/>
      <c r="K3029" s="354"/>
      <c r="L3029" s="353"/>
      <c r="M3029" s="379"/>
      <c r="N3029" s="70">
        <f t="shared" si="160"/>
        <v>0</v>
      </c>
      <c r="O3029" s="70">
        <f t="shared" si="161"/>
        <v>0</v>
      </c>
      <c r="P3029" s="135" t="str">
        <f t="shared" si="162"/>
        <v/>
      </c>
    </row>
    <row r="3030" spans="1:16" x14ac:dyDescent="0.2">
      <c r="A3030" s="363"/>
      <c r="B3030" s="348"/>
      <c r="C3030" s="623"/>
      <c r="D3030" s="350"/>
      <c r="E3030" s="350"/>
      <c r="F3030" s="351"/>
      <c r="G3030" s="350"/>
      <c r="H3030" s="350"/>
      <c r="I3030" s="352"/>
      <c r="J3030" s="353"/>
      <c r="K3030" s="354"/>
      <c r="L3030" s="353"/>
      <c r="M3030" s="379"/>
      <c r="N3030" s="70">
        <f t="shared" si="160"/>
        <v>0</v>
      </c>
      <c r="O3030" s="70">
        <f t="shared" si="161"/>
        <v>0</v>
      </c>
      <c r="P3030" s="135" t="str">
        <f t="shared" si="162"/>
        <v/>
      </c>
    </row>
    <row r="3031" spans="1:16" x14ac:dyDescent="0.2">
      <c r="A3031" s="363"/>
      <c r="B3031" s="348"/>
      <c r="C3031" s="623"/>
      <c r="D3031" s="350"/>
      <c r="E3031" s="350"/>
      <c r="F3031" s="351"/>
      <c r="G3031" s="350"/>
      <c r="H3031" s="350"/>
      <c r="I3031" s="352"/>
      <c r="J3031" s="353"/>
      <c r="K3031" s="354"/>
      <c r="L3031" s="353"/>
      <c r="M3031" s="379"/>
      <c r="N3031" s="70">
        <f t="shared" si="160"/>
        <v>0</v>
      </c>
      <c r="O3031" s="70">
        <f t="shared" si="161"/>
        <v>0</v>
      </c>
      <c r="P3031" s="135" t="str">
        <f t="shared" si="162"/>
        <v/>
      </c>
    </row>
    <row r="3032" spans="1:16" x14ac:dyDescent="0.2">
      <c r="A3032" s="363"/>
      <c r="B3032" s="348"/>
      <c r="C3032" s="623"/>
      <c r="D3032" s="350"/>
      <c r="E3032" s="350"/>
      <c r="F3032" s="351"/>
      <c r="G3032" s="350"/>
      <c r="H3032" s="350"/>
      <c r="I3032" s="352"/>
      <c r="J3032" s="353"/>
      <c r="K3032" s="354"/>
      <c r="L3032" s="353"/>
      <c r="M3032" s="379"/>
      <c r="N3032" s="70">
        <f t="shared" si="160"/>
        <v>0</v>
      </c>
      <c r="O3032" s="70">
        <f t="shared" si="161"/>
        <v>0</v>
      </c>
      <c r="P3032" s="135" t="str">
        <f t="shared" si="162"/>
        <v/>
      </c>
    </row>
    <row r="3033" spans="1:16" x14ac:dyDescent="0.2">
      <c r="A3033" s="363"/>
      <c r="B3033" s="348"/>
      <c r="C3033" s="623"/>
      <c r="D3033" s="350"/>
      <c r="E3033" s="350"/>
      <c r="F3033" s="351"/>
      <c r="G3033" s="350"/>
      <c r="H3033" s="350"/>
      <c r="I3033" s="352"/>
      <c r="J3033" s="353"/>
      <c r="K3033" s="354"/>
      <c r="L3033" s="353"/>
      <c r="M3033" s="379"/>
      <c r="N3033" s="70">
        <f t="shared" si="160"/>
        <v>0</v>
      </c>
      <c r="O3033" s="70">
        <f t="shared" si="161"/>
        <v>0</v>
      </c>
      <c r="P3033" s="135" t="str">
        <f t="shared" si="162"/>
        <v/>
      </c>
    </row>
    <row r="3034" spans="1:16" x14ac:dyDescent="0.2">
      <c r="A3034" s="363"/>
      <c r="B3034" s="348"/>
      <c r="C3034" s="623"/>
      <c r="D3034" s="350"/>
      <c r="E3034" s="350"/>
      <c r="F3034" s="351"/>
      <c r="G3034" s="350"/>
      <c r="H3034" s="350"/>
      <c r="I3034" s="352"/>
      <c r="J3034" s="353"/>
      <c r="K3034" s="354"/>
      <c r="L3034" s="353"/>
      <c r="M3034" s="379"/>
      <c r="N3034" s="70">
        <f t="shared" si="160"/>
        <v>0</v>
      </c>
      <c r="O3034" s="70">
        <f t="shared" si="161"/>
        <v>0</v>
      </c>
      <c r="P3034" s="135" t="str">
        <f t="shared" si="162"/>
        <v/>
      </c>
    </row>
    <row r="3035" spans="1:16" x14ac:dyDescent="0.2">
      <c r="A3035" s="363"/>
      <c r="B3035" s="348"/>
      <c r="C3035" s="623"/>
      <c r="D3035" s="350"/>
      <c r="E3035" s="350"/>
      <c r="F3035" s="351"/>
      <c r="G3035" s="350"/>
      <c r="H3035" s="350"/>
      <c r="I3035" s="352"/>
      <c r="J3035" s="353"/>
      <c r="K3035" s="354"/>
      <c r="L3035" s="353"/>
      <c r="M3035" s="379"/>
      <c r="N3035" s="70">
        <f t="shared" si="160"/>
        <v>0</v>
      </c>
      <c r="O3035" s="70">
        <f t="shared" si="161"/>
        <v>0</v>
      </c>
      <c r="P3035" s="135" t="str">
        <f t="shared" si="162"/>
        <v/>
      </c>
    </row>
    <row r="3036" spans="1:16" x14ac:dyDescent="0.2">
      <c r="A3036" s="363"/>
      <c r="B3036" s="348"/>
      <c r="C3036" s="623"/>
      <c r="D3036" s="350"/>
      <c r="E3036" s="350"/>
      <c r="F3036" s="351"/>
      <c r="G3036" s="350"/>
      <c r="H3036" s="350"/>
      <c r="I3036" s="352"/>
      <c r="J3036" s="353"/>
      <c r="K3036" s="354"/>
      <c r="L3036" s="353"/>
      <c r="M3036" s="379"/>
      <c r="N3036" s="70">
        <f t="shared" si="160"/>
        <v>0</v>
      </c>
      <c r="O3036" s="70">
        <f t="shared" si="161"/>
        <v>0</v>
      </c>
      <c r="P3036" s="135" t="str">
        <f t="shared" si="162"/>
        <v/>
      </c>
    </row>
    <row r="3037" spans="1:16" x14ac:dyDescent="0.2">
      <c r="A3037" s="363"/>
      <c r="B3037" s="348"/>
      <c r="C3037" s="623"/>
      <c r="D3037" s="350"/>
      <c r="E3037" s="350"/>
      <c r="F3037" s="351"/>
      <c r="G3037" s="350"/>
      <c r="H3037" s="350"/>
      <c r="I3037" s="352"/>
      <c r="J3037" s="353"/>
      <c r="K3037" s="354"/>
      <c r="L3037" s="353"/>
      <c r="M3037" s="379"/>
      <c r="N3037" s="70">
        <f t="shared" si="160"/>
        <v>0</v>
      </c>
      <c r="O3037" s="70">
        <f t="shared" si="161"/>
        <v>0</v>
      </c>
      <c r="P3037" s="135" t="str">
        <f t="shared" si="162"/>
        <v/>
      </c>
    </row>
    <row r="3038" spans="1:16" x14ac:dyDescent="0.2">
      <c r="A3038" s="363"/>
      <c r="B3038" s="348"/>
      <c r="C3038" s="623"/>
      <c r="D3038" s="350"/>
      <c r="E3038" s="350"/>
      <c r="F3038" s="351"/>
      <c r="G3038" s="350"/>
      <c r="H3038" s="350"/>
      <c r="I3038" s="352"/>
      <c r="J3038" s="353"/>
      <c r="K3038" s="354"/>
      <c r="L3038" s="353"/>
      <c r="M3038" s="379"/>
      <c r="N3038" s="70">
        <f t="shared" si="160"/>
        <v>0</v>
      </c>
      <c r="O3038" s="70">
        <f t="shared" si="161"/>
        <v>0</v>
      </c>
      <c r="P3038" s="135" t="str">
        <f t="shared" si="162"/>
        <v/>
      </c>
    </row>
    <row r="3039" spans="1:16" x14ac:dyDescent="0.2">
      <c r="A3039" s="363"/>
      <c r="B3039" s="348"/>
      <c r="C3039" s="623"/>
      <c r="D3039" s="350"/>
      <c r="E3039" s="350"/>
      <c r="F3039" s="351"/>
      <c r="G3039" s="350"/>
      <c r="H3039" s="350"/>
      <c r="I3039" s="352"/>
      <c r="J3039" s="353"/>
      <c r="K3039" s="354"/>
      <c r="L3039" s="353"/>
      <c r="M3039" s="379"/>
      <c r="N3039" s="70">
        <f t="shared" si="160"/>
        <v>0</v>
      </c>
      <c r="O3039" s="70">
        <f t="shared" si="161"/>
        <v>0</v>
      </c>
      <c r="P3039" s="135" t="str">
        <f t="shared" si="162"/>
        <v/>
      </c>
    </row>
    <row r="3040" spans="1:16" x14ac:dyDescent="0.2">
      <c r="A3040" s="363"/>
      <c r="B3040" s="348"/>
      <c r="C3040" s="623"/>
      <c r="D3040" s="350"/>
      <c r="E3040" s="350"/>
      <c r="F3040" s="351"/>
      <c r="G3040" s="350"/>
      <c r="H3040" s="350"/>
      <c r="I3040" s="352"/>
      <c r="J3040" s="353"/>
      <c r="K3040" s="354"/>
      <c r="L3040" s="353"/>
      <c r="M3040" s="379"/>
      <c r="N3040" s="70">
        <f t="shared" si="160"/>
        <v>0</v>
      </c>
      <c r="O3040" s="70">
        <f t="shared" si="161"/>
        <v>0</v>
      </c>
      <c r="P3040" s="135" t="str">
        <f t="shared" si="162"/>
        <v/>
      </c>
    </row>
    <row r="3041" spans="1:16" x14ac:dyDescent="0.2">
      <c r="A3041" s="363"/>
      <c r="B3041" s="348"/>
      <c r="C3041" s="623"/>
      <c r="D3041" s="350"/>
      <c r="E3041" s="350"/>
      <c r="F3041" s="351"/>
      <c r="G3041" s="350"/>
      <c r="H3041" s="350"/>
      <c r="I3041" s="352"/>
      <c r="J3041" s="353"/>
      <c r="K3041" s="354"/>
      <c r="L3041" s="353"/>
      <c r="M3041" s="379"/>
      <c r="N3041" s="70">
        <f t="shared" si="160"/>
        <v>0</v>
      </c>
      <c r="O3041" s="70">
        <f t="shared" si="161"/>
        <v>0</v>
      </c>
      <c r="P3041" s="135" t="str">
        <f t="shared" si="162"/>
        <v/>
      </c>
    </row>
    <row r="3042" spans="1:16" x14ac:dyDescent="0.2">
      <c r="A3042" s="363"/>
      <c r="B3042" s="348"/>
      <c r="C3042" s="623"/>
      <c r="D3042" s="350"/>
      <c r="E3042" s="350"/>
      <c r="F3042" s="351"/>
      <c r="G3042" s="350"/>
      <c r="H3042" s="350"/>
      <c r="I3042" s="352"/>
      <c r="J3042" s="353"/>
      <c r="K3042" s="354"/>
      <c r="L3042" s="353"/>
      <c r="M3042" s="379"/>
      <c r="N3042" s="70">
        <f t="shared" si="160"/>
        <v>0</v>
      </c>
      <c r="O3042" s="70">
        <f t="shared" si="161"/>
        <v>0</v>
      </c>
      <c r="P3042" s="135" t="str">
        <f t="shared" si="162"/>
        <v/>
      </c>
    </row>
    <row r="3043" spans="1:16" x14ac:dyDescent="0.2">
      <c r="A3043" s="363"/>
      <c r="B3043" s="348"/>
      <c r="C3043" s="623"/>
      <c r="D3043" s="350"/>
      <c r="E3043" s="350"/>
      <c r="F3043" s="351"/>
      <c r="G3043" s="350"/>
      <c r="H3043" s="350"/>
      <c r="I3043" s="352"/>
      <c r="J3043" s="353"/>
      <c r="K3043" s="354"/>
      <c r="L3043" s="353"/>
      <c r="M3043" s="379"/>
      <c r="N3043" s="70">
        <f t="shared" si="160"/>
        <v>0</v>
      </c>
      <c r="O3043" s="70">
        <f t="shared" si="161"/>
        <v>0</v>
      </c>
      <c r="P3043" s="135" t="str">
        <f t="shared" si="162"/>
        <v/>
      </c>
    </row>
    <row r="3044" spans="1:16" x14ac:dyDescent="0.2">
      <c r="A3044" s="363"/>
      <c r="B3044" s="348"/>
      <c r="C3044" s="623"/>
      <c r="D3044" s="350"/>
      <c r="E3044" s="350"/>
      <c r="F3044" s="351"/>
      <c r="G3044" s="350"/>
      <c r="H3044" s="350"/>
      <c r="I3044" s="352"/>
      <c r="J3044" s="353"/>
      <c r="K3044" s="354"/>
      <c r="L3044" s="353"/>
      <c r="M3044" s="379"/>
      <c r="N3044" s="70">
        <f t="shared" si="160"/>
        <v>0</v>
      </c>
      <c r="O3044" s="70">
        <f t="shared" si="161"/>
        <v>0</v>
      </c>
      <c r="P3044" s="135" t="str">
        <f t="shared" si="162"/>
        <v/>
      </c>
    </row>
    <row r="3045" spans="1:16" x14ac:dyDescent="0.2">
      <c r="A3045" s="363"/>
      <c r="B3045" s="348"/>
      <c r="C3045" s="623"/>
      <c r="D3045" s="350"/>
      <c r="E3045" s="350"/>
      <c r="F3045" s="351"/>
      <c r="G3045" s="350"/>
      <c r="H3045" s="350"/>
      <c r="I3045" s="352"/>
      <c r="J3045" s="353"/>
      <c r="K3045" s="354"/>
      <c r="L3045" s="353"/>
      <c r="M3045" s="379"/>
      <c r="N3045" s="70">
        <f t="shared" si="160"/>
        <v>0</v>
      </c>
      <c r="O3045" s="70">
        <f t="shared" si="161"/>
        <v>0</v>
      </c>
      <c r="P3045" s="135" t="str">
        <f t="shared" si="162"/>
        <v/>
      </c>
    </row>
    <row r="3046" spans="1:16" x14ac:dyDescent="0.2">
      <c r="A3046" s="363"/>
      <c r="B3046" s="348"/>
      <c r="C3046" s="623"/>
      <c r="D3046" s="350"/>
      <c r="E3046" s="350"/>
      <c r="F3046" s="351"/>
      <c r="G3046" s="350"/>
      <c r="H3046" s="350"/>
      <c r="I3046" s="352"/>
      <c r="J3046" s="353"/>
      <c r="K3046" s="354"/>
      <c r="L3046" s="353"/>
      <c r="M3046" s="379"/>
      <c r="N3046" s="70">
        <f t="shared" si="160"/>
        <v>0</v>
      </c>
      <c r="O3046" s="70">
        <f t="shared" si="161"/>
        <v>0</v>
      </c>
      <c r="P3046" s="135" t="str">
        <f t="shared" si="162"/>
        <v/>
      </c>
    </row>
    <row r="3047" spans="1:16" x14ac:dyDescent="0.2">
      <c r="A3047" s="363"/>
      <c r="B3047" s="348"/>
      <c r="C3047" s="623"/>
      <c r="D3047" s="350"/>
      <c r="E3047" s="350"/>
      <c r="F3047" s="351"/>
      <c r="G3047" s="350"/>
      <c r="H3047" s="350"/>
      <c r="I3047" s="352"/>
      <c r="J3047" s="353"/>
      <c r="K3047" s="354"/>
      <c r="L3047" s="353"/>
      <c r="M3047" s="379"/>
      <c r="N3047" s="70">
        <f t="shared" si="160"/>
        <v>0</v>
      </c>
      <c r="O3047" s="70">
        <f t="shared" si="161"/>
        <v>0</v>
      </c>
      <c r="P3047" s="135" t="str">
        <f t="shared" si="162"/>
        <v/>
      </c>
    </row>
    <row r="3048" spans="1:16" x14ac:dyDescent="0.2">
      <c r="A3048" s="363"/>
      <c r="B3048" s="348"/>
      <c r="C3048" s="623"/>
      <c r="D3048" s="350"/>
      <c r="E3048" s="350"/>
      <c r="F3048" s="351"/>
      <c r="G3048" s="350"/>
      <c r="H3048" s="350"/>
      <c r="I3048" s="352"/>
      <c r="J3048" s="353"/>
      <c r="K3048" s="354"/>
      <c r="L3048" s="353"/>
      <c r="M3048" s="379"/>
      <c r="N3048" s="70">
        <f t="shared" si="160"/>
        <v>0</v>
      </c>
      <c r="O3048" s="70">
        <f t="shared" si="161"/>
        <v>0</v>
      </c>
      <c r="P3048" s="135" t="str">
        <f t="shared" si="162"/>
        <v/>
      </c>
    </row>
    <row r="3049" spans="1:16" x14ac:dyDescent="0.2">
      <c r="A3049" s="363"/>
      <c r="B3049" s="348"/>
      <c r="C3049" s="623"/>
      <c r="D3049" s="350"/>
      <c r="E3049" s="350"/>
      <c r="F3049" s="351"/>
      <c r="G3049" s="350"/>
      <c r="H3049" s="350"/>
      <c r="I3049" s="352"/>
      <c r="J3049" s="353"/>
      <c r="K3049" s="354"/>
      <c r="L3049" s="353"/>
      <c r="M3049" s="379"/>
      <c r="N3049" s="70">
        <f t="shared" si="160"/>
        <v>0</v>
      </c>
      <c r="O3049" s="70">
        <f t="shared" si="161"/>
        <v>0</v>
      </c>
      <c r="P3049" s="135" t="str">
        <f t="shared" si="162"/>
        <v/>
      </c>
    </row>
    <row r="3050" spans="1:16" x14ac:dyDescent="0.2">
      <c r="A3050" s="363"/>
      <c r="B3050" s="348"/>
      <c r="C3050" s="623"/>
      <c r="D3050" s="350"/>
      <c r="E3050" s="350"/>
      <c r="F3050" s="351"/>
      <c r="G3050" s="350"/>
      <c r="H3050" s="350"/>
      <c r="I3050" s="352"/>
      <c r="J3050" s="353"/>
      <c r="K3050" s="354"/>
      <c r="L3050" s="353"/>
      <c r="M3050" s="379"/>
      <c r="N3050" s="70">
        <f t="shared" si="160"/>
        <v>0</v>
      </c>
      <c r="O3050" s="70">
        <f t="shared" si="161"/>
        <v>0</v>
      </c>
      <c r="P3050" s="135" t="str">
        <f t="shared" si="162"/>
        <v/>
      </c>
    </row>
    <row r="3051" spans="1:16" x14ac:dyDescent="0.2">
      <c r="A3051" s="363"/>
      <c r="B3051" s="348"/>
      <c r="C3051" s="623"/>
      <c r="D3051" s="350"/>
      <c r="E3051" s="350"/>
      <c r="F3051" s="351"/>
      <c r="G3051" s="350"/>
      <c r="H3051" s="350"/>
      <c r="I3051" s="352"/>
      <c r="J3051" s="353"/>
      <c r="K3051" s="354"/>
      <c r="L3051" s="353"/>
      <c r="M3051" s="379"/>
      <c r="N3051" s="70">
        <f t="shared" si="160"/>
        <v>0</v>
      </c>
      <c r="O3051" s="70">
        <f t="shared" si="161"/>
        <v>0</v>
      </c>
      <c r="P3051" s="135" t="str">
        <f t="shared" si="162"/>
        <v/>
      </c>
    </row>
    <row r="3052" spans="1:16" x14ac:dyDescent="0.2">
      <c r="A3052" s="363"/>
      <c r="B3052" s="348"/>
      <c r="C3052" s="623"/>
      <c r="D3052" s="350"/>
      <c r="E3052" s="350"/>
      <c r="F3052" s="351"/>
      <c r="G3052" s="350"/>
      <c r="H3052" s="350"/>
      <c r="I3052" s="352"/>
      <c r="J3052" s="353"/>
      <c r="K3052" s="354"/>
      <c r="L3052" s="353"/>
      <c r="M3052" s="379"/>
      <c r="N3052" s="70">
        <f t="shared" si="160"/>
        <v>0</v>
      </c>
      <c r="O3052" s="70">
        <f t="shared" si="161"/>
        <v>0</v>
      </c>
      <c r="P3052" s="135" t="str">
        <f t="shared" si="162"/>
        <v/>
      </c>
    </row>
    <row r="3053" spans="1:16" x14ac:dyDescent="0.2">
      <c r="A3053" s="363"/>
      <c r="B3053" s="348"/>
      <c r="C3053" s="623"/>
      <c r="D3053" s="350"/>
      <c r="E3053" s="350"/>
      <c r="F3053" s="351"/>
      <c r="G3053" s="350"/>
      <c r="H3053" s="350"/>
      <c r="I3053" s="352"/>
      <c r="J3053" s="353"/>
      <c r="K3053" s="354"/>
      <c r="L3053" s="353"/>
      <c r="M3053" s="379"/>
      <c r="N3053" s="70">
        <f t="shared" si="160"/>
        <v>0</v>
      </c>
      <c r="O3053" s="70">
        <f t="shared" si="161"/>
        <v>0</v>
      </c>
      <c r="P3053" s="135" t="str">
        <f t="shared" si="162"/>
        <v/>
      </c>
    </row>
    <row r="3054" spans="1:16" x14ac:dyDescent="0.2">
      <c r="A3054" s="363"/>
      <c r="B3054" s="348"/>
      <c r="C3054" s="623"/>
      <c r="D3054" s="350"/>
      <c r="E3054" s="350"/>
      <c r="F3054" s="351"/>
      <c r="G3054" s="350"/>
      <c r="H3054" s="350"/>
      <c r="I3054" s="352"/>
      <c r="J3054" s="353"/>
      <c r="K3054" s="354"/>
      <c r="L3054" s="353"/>
      <c r="M3054" s="379"/>
      <c r="N3054" s="70">
        <f t="shared" si="160"/>
        <v>0</v>
      </c>
      <c r="O3054" s="70">
        <f t="shared" si="161"/>
        <v>0</v>
      </c>
      <c r="P3054" s="135" t="str">
        <f t="shared" si="162"/>
        <v/>
      </c>
    </row>
    <row r="3055" spans="1:16" x14ac:dyDescent="0.2">
      <c r="A3055" s="363"/>
      <c r="B3055" s="348"/>
      <c r="C3055" s="623"/>
      <c r="D3055" s="350"/>
      <c r="E3055" s="350"/>
      <c r="F3055" s="351"/>
      <c r="G3055" s="350"/>
      <c r="H3055" s="350"/>
      <c r="I3055" s="352"/>
      <c r="J3055" s="353"/>
      <c r="K3055" s="354"/>
      <c r="L3055" s="353"/>
      <c r="M3055" s="379"/>
      <c r="N3055" s="70">
        <f t="shared" si="160"/>
        <v>0</v>
      </c>
      <c r="O3055" s="70">
        <f t="shared" si="161"/>
        <v>0</v>
      </c>
      <c r="P3055" s="135" t="str">
        <f t="shared" si="162"/>
        <v/>
      </c>
    </row>
    <row r="3056" spans="1:16" x14ac:dyDescent="0.2">
      <c r="A3056" s="363"/>
      <c r="B3056" s="348"/>
      <c r="C3056" s="623"/>
      <c r="D3056" s="350"/>
      <c r="E3056" s="350"/>
      <c r="F3056" s="351"/>
      <c r="G3056" s="350"/>
      <c r="H3056" s="350"/>
      <c r="I3056" s="352"/>
      <c r="J3056" s="353"/>
      <c r="K3056" s="354"/>
      <c r="L3056" s="353"/>
      <c r="M3056" s="379"/>
      <c r="N3056" s="70">
        <f t="shared" si="160"/>
        <v>0</v>
      </c>
      <c r="O3056" s="70">
        <f t="shared" si="161"/>
        <v>0</v>
      </c>
      <c r="P3056" s="135" t="str">
        <f t="shared" si="162"/>
        <v/>
      </c>
    </row>
    <row r="3057" spans="1:16" x14ac:dyDescent="0.2">
      <c r="A3057" s="363"/>
      <c r="B3057" s="348"/>
      <c r="C3057" s="623"/>
      <c r="D3057" s="350"/>
      <c r="E3057" s="350"/>
      <c r="F3057" s="351"/>
      <c r="G3057" s="350"/>
      <c r="H3057" s="350"/>
      <c r="I3057" s="352"/>
      <c r="J3057" s="353"/>
      <c r="K3057" s="354"/>
      <c r="L3057" s="353"/>
      <c r="M3057" s="379"/>
      <c r="N3057" s="70">
        <f t="shared" si="160"/>
        <v>0</v>
      </c>
      <c r="O3057" s="70">
        <f t="shared" si="161"/>
        <v>0</v>
      </c>
      <c r="P3057" s="135" t="str">
        <f t="shared" si="162"/>
        <v/>
      </c>
    </row>
    <row r="3058" spans="1:16" x14ac:dyDescent="0.2">
      <c r="A3058" s="363"/>
      <c r="B3058" s="348"/>
      <c r="C3058" s="623"/>
      <c r="D3058" s="350"/>
      <c r="E3058" s="350"/>
      <c r="F3058" s="351"/>
      <c r="G3058" s="350"/>
      <c r="H3058" s="350"/>
      <c r="I3058" s="352"/>
      <c r="J3058" s="353"/>
      <c r="K3058" s="354"/>
      <c r="L3058" s="353"/>
      <c r="M3058" s="379"/>
      <c r="N3058" s="70">
        <f t="shared" ref="N3058:N3116" si="163">IF(B3058=0,0,IF(YEAR(B3058)=$O$1,MONTH(B3058)-$N$1+1,(YEAR(B3058)-$O$1)*12-$N$1+1+MONTH(B3058)))</f>
        <v>0</v>
      </c>
      <c r="O3058" s="70">
        <f t="shared" ref="O3058:O3116" si="164">IF(C3058=0,0,IF(YEAR(C3058)=$O$1,MONTH(C3058)-$N$1+1,(YEAR(C3058)-$O$1)*12-$N$1+1+MONTH(C3058)))</f>
        <v>0</v>
      </c>
      <c r="P3058" s="135" t="str">
        <f t="shared" ref="P3058:P3116" si="165">SUBSTITUTE(D3058," ","_")</f>
        <v/>
      </c>
    </row>
    <row r="3059" spans="1:16" x14ac:dyDescent="0.2">
      <c r="A3059" s="363"/>
      <c r="B3059" s="348"/>
      <c r="C3059" s="623"/>
      <c r="D3059" s="350"/>
      <c r="E3059" s="350"/>
      <c r="F3059" s="351"/>
      <c r="G3059" s="350"/>
      <c r="H3059" s="350"/>
      <c r="I3059" s="352"/>
      <c r="J3059" s="353"/>
      <c r="K3059" s="354"/>
      <c r="L3059" s="353"/>
      <c r="M3059" s="379"/>
      <c r="N3059" s="70">
        <f t="shared" si="163"/>
        <v>0</v>
      </c>
      <c r="O3059" s="70">
        <f t="shared" si="164"/>
        <v>0</v>
      </c>
      <c r="P3059" s="135" t="str">
        <f t="shared" si="165"/>
        <v/>
      </c>
    </row>
    <row r="3060" spans="1:16" x14ac:dyDescent="0.2">
      <c r="A3060" s="363"/>
      <c r="B3060" s="348"/>
      <c r="C3060" s="623"/>
      <c r="D3060" s="350"/>
      <c r="E3060" s="350"/>
      <c r="F3060" s="351"/>
      <c r="G3060" s="350"/>
      <c r="H3060" s="350"/>
      <c r="I3060" s="352"/>
      <c r="J3060" s="353"/>
      <c r="K3060" s="354"/>
      <c r="L3060" s="353"/>
      <c r="M3060" s="379"/>
      <c r="N3060" s="70">
        <f t="shared" si="163"/>
        <v>0</v>
      </c>
      <c r="O3060" s="70">
        <f t="shared" si="164"/>
        <v>0</v>
      </c>
      <c r="P3060" s="135" t="str">
        <f t="shared" si="165"/>
        <v/>
      </c>
    </row>
    <row r="3061" spans="1:16" x14ac:dyDescent="0.2">
      <c r="A3061" s="363"/>
      <c r="B3061" s="348"/>
      <c r="C3061" s="623"/>
      <c r="D3061" s="350"/>
      <c r="E3061" s="350"/>
      <c r="F3061" s="351"/>
      <c r="G3061" s="350"/>
      <c r="H3061" s="350"/>
      <c r="I3061" s="352"/>
      <c r="J3061" s="353"/>
      <c r="K3061" s="354"/>
      <c r="L3061" s="353"/>
      <c r="M3061" s="379"/>
      <c r="N3061" s="70">
        <f t="shared" si="163"/>
        <v>0</v>
      </c>
      <c r="O3061" s="70">
        <f t="shared" si="164"/>
        <v>0</v>
      </c>
      <c r="P3061" s="135" t="str">
        <f t="shared" si="165"/>
        <v/>
      </c>
    </row>
    <row r="3062" spans="1:16" x14ac:dyDescent="0.2">
      <c r="A3062" s="363"/>
      <c r="B3062" s="348"/>
      <c r="C3062" s="623"/>
      <c r="D3062" s="350"/>
      <c r="E3062" s="350"/>
      <c r="F3062" s="351"/>
      <c r="G3062" s="350"/>
      <c r="H3062" s="350"/>
      <c r="I3062" s="352"/>
      <c r="J3062" s="353"/>
      <c r="K3062" s="354"/>
      <c r="L3062" s="353"/>
      <c r="M3062" s="379"/>
      <c r="N3062" s="70">
        <f t="shared" si="163"/>
        <v>0</v>
      </c>
      <c r="O3062" s="70">
        <f t="shared" si="164"/>
        <v>0</v>
      </c>
      <c r="P3062" s="135" t="str">
        <f t="shared" si="165"/>
        <v/>
      </c>
    </row>
    <row r="3063" spans="1:16" x14ac:dyDescent="0.2">
      <c r="A3063" s="363"/>
      <c r="B3063" s="348"/>
      <c r="C3063" s="623"/>
      <c r="D3063" s="350"/>
      <c r="E3063" s="350"/>
      <c r="F3063" s="351"/>
      <c r="G3063" s="350"/>
      <c r="H3063" s="350"/>
      <c r="I3063" s="352"/>
      <c r="J3063" s="353"/>
      <c r="K3063" s="354"/>
      <c r="L3063" s="353"/>
      <c r="M3063" s="379"/>
      <c r="N3063" s="70">
        <f t="shared" si="163"/>
        <v>0</v>
      </c>
      <c r="O3063" s="70">
        <f t="shared" si="164"/>
        <v>0</v>
      </c>
      <c r="P3063" s="135" t="str">
        <f t="shared" si="165"/>
        <v/>
      </c>
    </row>
    <row r="3064" spans="1:16" x14ac:dyDescent="0.2">
      <c r="A3064" s="363"/>
      <c r="B3064" s="348"/>
      <c r="C3064" s="623"/>
      <c r="D3064" s="350"/>
      <c r="E3064" s="350"/>
      <c r="F3064" s="351"/>
      <c r="G3064" s="350"/>
      <c r="H3064" s="350"/>
      <c r="I3064" s="352"/>
      <c r="J3064" s="353"/>
      <c r="K3064" s="354"/>
      <c r="L3064" s="353"/>
      <c r="M3064" s="379"/>
      <c r="N3064" s="70">
        <f t="shared" si="163"/>
        <v>0</v>
      </c>
      <c r="O3064" s="70">
        <f t="shared" si="164"/>
        <v>0</v>
      </c>
      <c r="P3064" s="135" t="str">
        <f t="shared" si="165"/>
        <v/>
      </c>
    </row>
    <row r="3065" spans="1:16" x14ac:dyDescent="0.2">
      <c r="A3065" s="363"/>
      <c r="B3065" s="348"/>
      <c r="C3065" s="623"/>
      <c r="D3065" s="350"/>
      <c r="E3065" s="350"/>
      <c r="F3065" s="351"/>
      <c r="G3065" s="350"/>
      <c r="H3065" s="350"/>
      <c r="I3065" s="352"/>
      <c r="J3065" s="353"/>
      <c r="K3065" s="354"/>
      <c r="L3065" s="353"/>
      <c r="M3065" s="379"/>
      <c r="N3065" s="70">
        <f t="shared" si="163"/>
        <v>0</v>
      </c>
      <c r="O3065" s="70">
        <f t="shared" si="164"/>
        <v>0</v>
      </c>
      <c r="P3065" s="135" t="str">
        <f t="shared" si="165"/>
        <v/>
      </c>
    </row>
    <row r="3066" spans="1:16" x14ac:dyDescent="0.2">
      <c r="A3066" s="363"/>
      <c r="B3066" s="348"/>
      <c r="C3066" s="623"/>
      <c r="D3066" s="350"/>
      <c r="E3066" s="350"/>
      <c r="F3066" s="351"/>
      <c r="G3066" s="350"/>
      <c r="H3066" s="350"/>
      <c r="I3066" s="352"/>
      <c r="J3066" s="353"/>
      <c r="K3066" s="354"/>
      <c r="L3066" s="353"/>
      <c r="M3066" s="379"/>
      <c r="N3066" s="70">
        <f t="shared" si="163"/>
        <v>0</v>
      </c>
      <c r="O3066" s="70">
        <f t="shared" si="164"/>
        <v>0</v>
      </c>
      <c r="P3066" s="135" t="str">
        <f t="shared" si="165"/>
        <v/>
      </c>
    </row>
    <row r="3067" spans="1:16" x14ac:dyDescent="0.2">
      <c r="A3067" s="363"/>
      <c r="B3067" s="348"/>
      <c r="C3067" s="623"/>
      <c r="D3067" s="350"/>
      <c r="E3067" s="350"/>
      <c r="F3067" s="351"/>
      <c r="G3067" s="350"/>
      <c r="H3067" s="350"/>
      <c r="I3067" s="352"/>
      <c r="J3067" s="353"/>
      <c r="K3067" s="354"/>
      <c r="L3067" s="353"/>
      <c r="M3067" s="379"/>
      <c r="N3067" s="70">
        <f t="shared" si="163"/>
        <v>0</v>
      </c>
      <c r="O3067" s="70">
        <f t="shared" si="164"/>
        <v>0</v>
      </c>
      <c r="P3067" s="135" t="str">
        <f t="shared" si="165"/>
        <v/>
      </c>
    </row>
    <row r="3068" spans="1:16" x14ac:dyDescent="0.2">
      <c r="A3068" s="363"/>
      <c r="B3068" s="348"/>
      <c r="C3068" s="623"/>
      <c r="D3068" s="350"/>
      <c r="E3068" s="350"/>
      <c r="F3068" s="351"/>
      <c r="G3068" s="350"/>
      <c r="H3068" s="350"/>
      <c r="I3068" s="352"/>
      <c r="J3068" s="353"/>
      <c r="K3068" s="354"/>
      <c r="L3068" s="353"/>
      <c r="M3068" s="379"/>
      <c r="N3068" s="70">
        <f t="shared" si="163"/>
        <v>0</v>
      </c>
      <c r="O3068" s="70">
        <f t="shared" si="164"/>
        <v>0</v>
      </c>
      <c r="P3068" s="135" t="str">
        <f t="shared" si="165"/>
        <v/>
      </c>
    </row>
    <row r="3069" spans="1:16" x14ac:dyDescent="0.2">
      <c r="A3069" s="363"/>
      <c r="B3069" s="348"/>
      <c r="C3069" s="623"/>
      <c r="D3069" s="350"/>
      <c r="E3069" s="350"/>
      <c r="F3069" s="351"/>
      <c r="G3069" s="350"/>
      <c r="H3069" s="350"/>
      <c r="I3069" s="352"/>
      <c r="J3069" s="353"/>
      <c r="K3069" s="354"/>
      <c r="L3069" s="353"/>
      <c r="M3069" s="379"/>
      <c r="N3069" s="70">
        <f t="shared" si="163"/>
        <v>0</v>
      </c>
      <c r="O3069" s="70">
        <f t="shared" si="164"/>
        <v>0</v>
      </c>
      <c r="P3069" s="135" t="str">
        <f t="shared" si="165"/>
        <v/>
      </c>
    </row>
    <row r="3070" spans="1:16" x14ac:dyDescent="0.2">
      <c r="A3070" s="363"/>
      <c r="B3070" s="348"/>
      <c r="C3070" s="623"/>
      <c r="D3070" s="350"/>
      <c r="E3070" s="350"/>
      <c r="F3070" s="351"/>
      <c r="G3070" s="350"/>
      <c r="H3070" s="350"/>
      <c r="I3070" s="352"/>
      <c r="J3070" s="353"/>
      <c r="K3070" s="354"/>
      <c r="L3070" s="353"/>
      <c r="M3070" s="379"/>
      <c r="N3070" s="70">
        <f t="shared" si="163"/>
        <v>0</v>
      </c>
      <c r="O3070" s="70">
        <f t="shared" si="164"/>
        <v>0</v>
      </c>
      <c r="P3070" s="135" t="str">
        <f t="shared" si="165"/>
        <v/>
      </c>
    </row>
    <row r="3071" spans="1:16" x14ac:dyDescent="0.2">
      <c r="A3071" s="363"/>
      <c r="B3071" s="348"/>
      <c r="C3071" s="623"/>
      <c r="D3071" s="350"/>
      <c r="E3071" s="350"/>
      <c r="F3071" s="351"/>
      <c r="G3071" s="350"/>
      <c r="H3071" s="350"/>
      <c r="I3071" s="352"/>
      <c r="J3071" s="353"/>
      <c r="K3071" s="354"/>
      <c r="L3071" s="353"/>
      <c r="M3071" s="379"/>
      <c r="N3071" s="70">
        <f t="shared" si="163"/>
        <v>0</v>
      </c>
      <c r="O3071" s="70">
        <f t="shared" si="164"/>
        <v>0</v>
      </c>
      <c r="P3071" s="135" t="str">
        <f t="shared" si="165"/>
        <v/>
      </c>
    </row>
    <row r="3072" spans="1:16" x14ac:dyDescent="0.2">
      <c r="A3072" s="363"/>
      <c r="B3072" s="348"/>
      <c r="C3072" s="623"/>
      <c r="D3072" s="350"/>
      <c r="E3072" s="350"/>
      <c r="F3072" s="351"/>
      <c r="G3072" s="350"/>
      <c r="H3072" s="350"/>
      <c r="I3072" s="352"/>
      <c r="J3072" s="353"/>
      <c r="K3072" s="354"/>
      <c r="L3072" s="353"/>
      <c r="M3072" s="379"/>
      <c r="N3072" s="70">
        <f t="shared" si="163"/>
        <v>0</v>
      </c>
      <c r="O3072" s="70">
        <f t="shared" si="164"/>
        <v>0</v>
      </c>
      <c r="P3072" s="135" t="str">
        <f t="shared" si="165"/>
        <v/>
      </c>
    </row>
    <row r="3073" spans="1:16" x14ac:dyDescent="0.2">
      <c r="A3073" s="363"/>
      <c r="B3073" s="348"/>
      <c r="C3073" s="623"/>
      <c r="D3073" s="350"/>
      <c r="E3073" s="350"/>
      <c r="F3073" s="351"/>
      <c r="G3073" s="350"/>
      <c r="H3073" s="350"/>
      <c r="I3073" s="352"/>
      <c r="J3073" s="353"/>
      <c r="K3073" s="354"/>
      <c r="L3073" s="353"/>
      <c r="M3073" s="379"/>
      <c r="N3073" s="70">
        <f t="shared" si="163"/>
        <v>0</v>
      </c>
      <c r="O3073" s="70">
        <f t="shared" si="164"/>
        <v>0</v>
      </c>
      <c r="P3073" s="135" t="str">
        <f t="shared" si="165"/>
        <v/>
      </c>
    </row>
    <row r="3074" spans="1:16" x14ac:dyDescent="0.2">
      <c r="A3074" s="363"/>
      <c r="B3074" s="348"/>
      <c r="C3074" s="623"/>
      <c r="D3074" s="350"/>
      <c r="E3074" s="350"/>
      <c r="F3074" s="351"/>
      <c r="G3074" s="350"/>
      <c r="H3074" s="350"/>
      <c r="I3074" s="352"/>
      <c r="J3074" s="353"/>
      <c r="K3074" s="354"/>
      <c r="L3074" s="353"/>
      <c r="M3074" s="379"/>
      <c r="N3074" s="70">
        <f t="shared" si="163"/>
        <v>0</v>
      </c>
      <c r="O3074" s="70">
        <f t="shared" si="164"/>
        <v>0</v>
      </c>
      <c r="P3074" s="135" t="str">
        <f t="shared" si="165"/>
        <v/>
      </c>
    </row>
    <row r="3075" spans="1:16" x14ac:dyDescent="0.2">
      <c r="A3075" s="363"/>
      <c r="B3075" s="348"/>
      <c r="C3075" s="623"/>
      <c r="D3075" s="350"/>
      <c r="E3075" s="350"/>
      <c r="F3075" s="351"/>
      <c r="G3075" s="350"/>
      <c r="H3075" s="350"/>
      <c r="I3075" s="352"/>
      <c r="J3075" s="353"/>
      <c r="K3075" s="354"/>
      <c r="L3075" s="353"/>
      <c r="M3075" s="379"/>
      <c r="N3075" s="70">
        <f t="shared" si="163"/>
        <v>0</v>
      </c>
      <c r="O3075" s="70">
        <f t="shared" si="164"/>
        <v>0</v>
      </c>
      <c r="P3075" s="135" t="str">
        <f t="shared" si="165"/>
        <v/>
      </c>
    </row>
    <row r="3076" spans="1:16" x14ac:dyDescent="0.2">
      <c r="A3076" s="363"/>
      <c r="B3076" s="348"/>
      <c r="C3076" s="623"/>
      <c r="D3076" s="350"/>
      <c r="E3076" s="350"/>
      <c r="F3076" s="351"/>
      <c r="G3076" s="350"/>
      <c r="H3076" s="350"/>
      <c r="I3076" s="352"/>
      <c r="J3076" s="353"/>
      <c r="K3076" s="354"/>
      <c r="L3076" s="353"/>
      <c r="M3076" s="379"/>
      <c r="N3076" s="70">
        <f t="shared" si="163"/>
        <v>0</v>
      </c>
      <c r="O3076" s="70">
        <f t="shared" si="164"/>
        <v>0</v>
      </c>
      <c r="P3076" s="135" t="str">
        <f t="shared" si="165"/>
        <v/>
      </c>
    </row>
    <row r="3077" spans="1:16" x14ac:dyDescent="0.2">
      <c r="A3077" s="363"/>
      <c r="B3077" s="348"/>
      <c r="C3077" s="623"/>
      <c r="D3077" s="350"/>
      <c r="E3077" s="350"/>
      <c r="F3077" s="351"/>
      <c r="G3077" s="350"/>
      <c r="H3077" s="350"/>
      <c r="I3077" s="352"/>
      <c r="J3077" s="353"/>
      <c r="K3077" s="354"/>
      <c r="L3077" s="353"/>
      <c r="M3077" s="379"/>
      <c r="N3077" s="70">
        <f t="shared" si="163"/>
        <v>0</v>
      </c>
      <c r="O3077" s="70">
        <f t="shared" si="164"/>
        <v>0</v>
      </c>
      <c r="P3077" s="135" t="str">
        <f t="shared" si="165"/>
        <v/>
      </c>
    </row>
    <row r="3078" spans="1:16" x14ac:dyDescent="0.2">
      <c r="A3078" s="363"/>
      <c r="B3078" s="348"/>
      <c r="C3078" s="623"/>
      <c r="D3078" s="350"/>
      <c r="E3078" s="350"/>
      <c r="F3078" s="351"/>
      <c r="G3078" s="350"/>
      <c r="H3078" s="350"/>
      <c r="I3078" s="352"/>
      <c r="J3078" s="353"/>
      <c r="K3078" s="354"/>
      <c r="L3078" s="353"/>
      <c r="M3078" s="379"/>
      <c r="N3078" s="70">
        <f t="shared" si="163"/>
        <v>0</v>
      </c>
      <c r="O3078" s="70">
        <f t="shared" si="164"/>
        <v>0</v>
      </c>
      <c r="P3078" s="135" t="str">
        <f t="shared" si="165"/>
        <v/>
      </c>
    </row>
    <row r="3079" spans="1:16" x14ac:dyDescent="0.2">
      <c r="A3079" s="363"/>
      <c r="B3079" s="348"/>
      <c r="C3079" s="623"/>
      <c r="D3079" s="350"/>
      <c r="E3079" s="350"/>
      <c r="F3079" s="351"/>
      <c r="G3079" s="350"/>
      <c r="H3079" s="350"/>
      <c r="I3079" s="352"/>
      <c r="J3079" s="353"/>
      <c r="K3079" s="354"/>
      <c r="L3079" s="353"/>
      <c r="M3079" s="379"/>
      <c r="N3079" s="70">
        <f t="shared" si="163"/>
        <v>0</v>
      </c>
      <c r="O3079" s="70">
        <f t="shared" si="164"/>
        <v>0</v>
      </c>
      <c r="P3079" s="135" t="str">
        <f t="shared" si="165"/>
        <v/>
      </c>
    </row>
    <row r="3080" spans="1:16" x14ac:dyDescent="0.2">
      <c r="A3080" s="363"/>
      <c r="B3080" s="348"/>
      <c r="C3080" s="623"/>
      <c r="D3080" s="350"/>
      <c r="E3080" s="350"/>
      <c r="F3080" s="351"/>
      <c r="G3080" s="350"/>
      <c r="H3080" s="350"/>
      <c r="I3080" s="352"/>
      <c r="J3080" s="353"/>
      <c r="K3080" s="354"/>
      <c r="L3080" s="353"/>
      <c r="M3080" s="379"/>
      <c r="N3080" s="70">
        <f t="shared" si="163"/>
        <v>0</v>
      </c>
      <c r="O3080" s="70">
        <f t="shared" si="164"/>
        <v>0</v>
      </c>
      <c r="P3080" s="135" t="str">
        <f t="shared" si="165"/>
        <v/>
      </c>
    </row>
    <row r="3081" spans="1:16" x14ac:dyDescent="0.2">
      <c r="A3081" s="363"/>
      <c r="B3081" s="348"/>
      <c r="C3081" s="623"/>
      <c r="D3081" s="350"/>
      <c r="E3081" s="350"/>
      <c r="F3081" s="351"/>
      <c r="G3081" s="350"/>
      <c r="H3081" s="350"/>
      <c r="I3081" s="352"/>
      <c r="J3081" s="353"/>
      <c r="K3081" s="354"/>
      <c r="L3081" s="353"/>
      <c r="M3081" s="379"/>
      <c r="N3081" s="70">
        <f t="shared" si="163"/>
        <v>0</v>
      </c>
      <c r="O3081" s="70">
        <f t="shared" si="164"/>
        <v>0</v>
      </c>
      <c r="P3081" s="135" t="str">
        <f t="shared" si="165"/>
        <v/>
      </c>
    </row>
    <row r="3082" spans="1:16" x14ac:dyDescent="0.2">
      <c r="A3082" s="363"/>
      <c r="B3082" s="348"/>
      <c r="C3082" s="623"/>
      <c r="D3082" s="350"/>
      <c r="E3082" s="350"/>
      <c r="F3082" s="351"/>
      <c r="G3082" s="350"/>
      <c r="H3082" s="350"/>
      <c r="I3082" s="352"/>
      <c r="J3082" s="353"/>
      <c r="K3082" s="354"/>
      <c r="L3082" s="353"/>
      <c r="M3082" s="379"/>
      <c r="N3082" s="70">
        <f t="shared" si="163"/>
        <v>0</v>
      </c>
      <c r="O3082" s="70">
        <f t="shared" si="164"/>
        <v>0</v>
      </c>
      <c r="P3082" s="135" t="str">
        <f t="shared" si="165"/>
        <v/>
      </c>
    </row>
    <row r="3083" spans="1:16" x14ac:dyDescent="0.2">
      <c r="A3083" s="363"/>
      <c r="B3083" s="348"/>
      <c r="C3083" s="623"/>
      <c r="D3083" s="350"/>
      <c r="E3083" s="350"/>
      <c r="F3083" s="351"/>
      <c r="G3083" s="350"/>
      <c r="H3083" s="350"/>
      <c r="I3083" s="352"/>
      <c r="J3083" s="353"/>
      <c r="K3083" s="354"/>
      <c r="L3083" s="353"/>
      <c r="M3083" s="379"/>
      <c r="N3083" s="70">
        <f t="shared" si="163"/>
        <v>0</v>
      </c>
      <c r="O3083" s="70">
        <f t="shared" si="164"/>
        <v>0</v>
      </c>
      <c r="P3083" s="135" t="str">
        <f t="shared" si="165"/>
        <v/>
      </c>
    </row>
    <row r="3084" spans="1:16" x14ac:dyDescent="0.2">
      <c r="A3084" s="363"/>
      <c r="B3084" s="348"/>
      <c r="C3084" s="623"/>
      <c r="D3084" s="350"/>
      <c r="E3084" s="350"/>
      <c r="F3084" s="351"/>
      <c r="G3084" s="350"/>
      <c r="H3084" s="350"/>
      <c r="I3084" s="352"/>
      <c r="J3084" s="353"/>
      <c r="K3084" s="354"/>
      <c r="L3084" s="353"/>
      <c r="M3084" s="379"/>
      <c r="N3084" s="70">
        <f t="shared" si="163"/>
        <v>0</v>
      </c>
      <c r="O3084" s="70">
        <f t="shared" si="164"/>
        <v>0</v>
      </c>
      <c r="P3084" s="135" t="str">
        <f t="shared" si="165"/>
        <v/>
      </c>
    </row>
    <row r="3085" spans="1:16" x14ac:dyDescent="0.2">
      <c r="A3085" s="363"/>
      <c r="B3085" s="348"/>
      <c r="C3085" s="623"/>
      <c r="D3085" s="350"/>
      <c r="E3085" s="350"/>
      <c r="F3085" s="351"/>
      <c r="G3085" s="350"/>
      <c r="H3085" s="350"/>
      <c r="I3085" s="352"/>
      <c r="J3085" s="353"/>
      <c r="K3085" s="354"/>
      <c r="L3085" s="353"/>
      <c r="M3085" s="379"/>
      <c r="N3085" s="70">
        <f t="shared" si="163"/>
        <v>0</v>
      </c>
      <c r="O3085" s="70">
        <f t="shared" si="164"/>
        <v>0</v>
      </c>
      <c r="P3085" s="135" t="str">
        <f t="shared" si="165"/>
        <v/>
      </c>
    </row>
    <row r="3086" spans="1:16" x14ac:dyDescent="0.2">
      <c r="A3086" s="363"/>
      <c r="B3086" s="348"/>
      <c r="C3086" s="623"/>
      <c r="D3086" s="350"/>
      <c r="E3086" s="350"/>
      <c r="F3086" s="351"/>
      <c r="G3086" s="350"/>
      <c r="H3086" s="350"/>
      <c r="I3086" s="352"/>
      <c r="J3086" s="353"/>
      <c r="K3086" s="354"/>
      <c r="L3086" s="353"/>
      <c r="M3086" s="379"/>
      <c r="N3086" s="70">
        <f t="shared" si="163"/>
        <v>0</v>
      </c>
      <c r="O3086" s="70">
        <f t="shared" si="164"/>
        <v>0</v>
      </c>
      <c r="P3086" s="135" t="str">
        <f t="shared" si="165"/>
        <v/>
      </c>
    </row>
    <row r="3087" spans="1:16" x14ac:dyDescent="0.2">
      <c r="A3087" s="363"/>
      <c r="B3087" s="348"/>
      <c r="C3087" s="623"/>
      <c r="D3087" s="350"/>
      <c r="E3087" s="350"/>
      <c r="F3087" s="351"/>
      <c r="G3087" s="350"/>
      <c r="H3087" s="350"/>
      <c r="I3087" s="352"/>
      <c r="J3087" s="353"/>
      <c r="K3087" s="354"/>
      <c r="L3087" s="353"/>
      <c r="M3087" s="379"/>
      <c r="N3087" s="70">
        <f t="shared" si="163"/>
        <v>0</v>
      </c>
      <c r="O3087" s="70">
        <f t="shared" si="164"/>
        <v>0</v>
      </c>
      <c r="P3087" s="135" t="str">
        <f t="shared" si="165"/>
        <v/>
      </c>
    </row>
    <row r="3088" spans="1:16" x14ac:dyDescent="0.2">
      <c r="A3088" s="363"/>
      <c r="B3088" s="348"/>
      <c r="C3088" s="623"/>
      <c r="D3088" s="350"/>
      <c r="E3088" s="350"/>
      <c r="F3088" s="351"/>
      <c r="G3088" s="350"/>
      <c r="H3088" s="350"/>
      <c r="I3088" s="352"/>
      <c r="J3088" s="353"/>
      <c r="K3088" s="354"/>
      <c r="L3088" s="353"/>
      <c r="M3088" s="379"/>
      <c r="N3088" s="70">
        <f t="shared" si="163"/>
        <v>0</v>
      </c>
      <c r="O3088" s="70">
        <f t="shared" si="164"/>
        <v>0</v>
      </c>
      <c r="P3088" s="135" t="str">
        <f t="shared" si="165"/>
        <v/>
      </c>
    </row>
    <row r="3089" spans="1:16" x14ac:dyDescent="0.2">
      <c r="A3089" s="363"/>
      <c r="B3089" s="348"/>
      <c r="C3089" s="623"/>
      <c r="D3089" s="350"/>
      <c r="E3089" s="350"/>
      <c r="F3089" s="351"/>
      <c r="G3089" s="350"/>
      <c r="H3089" s="350"/>
      <c r="I3089" s="352"/>
      <c r="J3089" s="353"/>
      <c r="K3089" s="354"/>
      <c r="L3089" s="353"/>
      <c r="M3089" s="379"/>
      <c r="N3089" s="70">
        <f t="shared" si="163"/>
        <v>0</v>
      </c>
      <c r="O3089" s="70">
        <f t="shared" si="164"/>
        <v>0</v>
      </c>
      <c r="P3089" s="135" t="str">
        <f t="shared" si="165"/>
        <v/>
      </c>
    </row>
    <row r="3090" spans="1:16" x14ac:dyDescent="0.2">
      <c r="A3090" s="363"/>
      <c r="B3090" s="348"/>
      <c r="C3090" s="623"/>
      <c r="D3090" s="350"/>
      <c r="E3090" s="350"/>
      <c r="F3090" s="351"/>
      <c r="G3090" s="350"/>
      <c r="H3090" s="96"/>
      <c r="I3090" s="96"/>
      <c r="J3090" s="314"/>
      <c r="K3090" s="314"/>
      <c r="L3090" s="353"/>
      <c r="M3090" s="379"/>
      <c r="N3090" s="70">
        <f t="shared" si="163"/>
        <v>0</v>
      </c>
      <c r="O3090" s="70">
        <f t="shared" si="164"/>
        <v>0</v>
      </c>
      <c r="P3090" s="135" t="str">
        <f t="shared" si="165"/>
        <v/>
      </c>
    </row>
    <row r="3091" spans="1:16" x14ac:dyDescent="0.2">
      <c r="A3091" s="363" t="str">
        <f t="shared" ref="A3091:A3107" si="166">IF(B3091="","",ROW()-ROW($A$3))</f>
        <v/>
      </c>
      <c r="B3091" s="348"/>
      <c r="C3091" s="623"/>
      <c r="D3091" s="350"/>
      <c r="E3091" s="350"/>
      <c r="F3091" s="351"/>
      <c r="G3091" s="350"/>
      <c r="H3091" s="350"/>
      <c r="I3091" s="352"/>
      <c r="J3091" s="353"/>
      <c r="K3091" s="354"/>
      <c r="L3091" s="353"/>
      <c r="M3091" s="379"/>
      <c r="N3091" s="70">
        <f t="shared" si="163"/>
        <v>0</v>
      </c>
      <c r="O3091" s="70">
        <f t="shared" si="164"/>
        <v>0</v>
      </c>
      <c r="P3091" s="135" t="str">
        <f t="shared" si="165"/>
        <v/>
      </c>
    </row>
    <row r="3092" spans="1:16" x14ac:dyDescent="0.2">
      <c r="A3092" s="363" t="str">
        <f t="shared" si="166"/>
        <v/>
      </c>
      <c r="B3092" s="348"/>
      <c r="C3092" s="623"/>
      <c r="D3092" s="350"/>
      <c r="E3092" s="350"/>
      <c r="F3092" s="351"/>
      <c r="G3092" s="350"/>
      <c r="H3092" s="350"/>
      <c r="I3092" s="352"/>
      <c r="J3092" s="353"/>
      <c r="K3092" s="354"/>
      <c r="L3092" s="353"/>
      <c r="M3092" s="379"/>
      <c r="N3092" s="70">
        <f t="shared" si="163"/>
        <v>0</v>
      </c>
      <c r="O3092" s="70">
        <f t="shared" si="164"/>
        <v>0</v>
      </c>
      <c r="P3092" s="135" t="str">
        <f t="shared" si="165"/>
        <v/>
      </c>
    </row>
    <row r="3093" spans="1:16" x14ac:dyDescent="0.2">
      <c r="A3093" s="363" t="str">
        <f t="shared" si="166"/>
        <v/>
      </c>
      <c r="B3093" s="348"/>
      <c r="C3093" s="623"/>
      <c r="D3093" s="350"/>
      <c r="E3093" s="350"/>
      <c r="F3093" s="351"/>
      <c r="G3093" s="350"/>
      <c r="H3093" s="350"/>
      <c r="I3093" s="352"/>
      <c r="J3093" s="353"/>
      <c r="K3093" s="354"/>
      <c r="L3093" s="353"/>
      <c r="M3093" s="379"/>
      <c r="N3093" s="70">
        <f t="shared" si="163"/>
        <v>0</v>
      </c>
      <c r="O3093" s="70">
        <f t="shared" si="164"/>
        <v>0</v>
      </c>
      <c r="P3093" s="135" t="str">
        <f t="shared" si="165"/>
        <v/>
      </c>
    </row>
    <row r="3094" spans="1:16" x14ac:dyDescent="0.2">
      <c r="A3094" s="363" t="str">
        <f t="shared" si="166"/>
        <v/>
      </c>
      <c r="B3094" s="348"/>
      <c r="C3094" s="623"/>
      <c r="D3094" s="350"/>
      <c r="E3094" s="350"/>
      <c r="F3094" s="351"/>
      <c r="G3094" s="350"/>
      <c r="H3094" s="350"/>
      <c r="I3094" s="352"/>
      <c r="J3094" s="353"/>
      <c r="K3094" s="354"/>
      <c r="L3094" s="353"/>
      <c r="M3094" s="379"/>
      <c r="N3094" s="70">
        <f t="shared" si="163"/>
        <v>0</v>
      </c>
      <c r="O3094" s="70">
        <f t="shared" si="164"/>
        <v>0</v>
      </c>
      <c r="P3094" s="135" t="str">
        <f t="shared" si="165"/>
        <v/>
      </c>
    </row>
    <row r="3095" spans="1:16" x14ac:dyDescent="0.2">
      <c r="A3095" s="363" t="str">
        <f t="shared" si="166"/>
        <v/>
      </c>
      <c r="B3095" s="348"/>
      <c r="C3095" s="623"/>
      <c r="D3095" s="350"/>
      <c r="E3095" s="350"/>
      <c r="F3095" s="351"/>
      <c r="G3095" s="350"/>
      <c r="H3095" s="350"/>
      <c r="I3095" s="352"/>
      <c r="J3095" s="353"/>
      <c r="K3095" s="354"/>
      <c r="L3095" s="353"/>
      <c r="M3095" s="379"/>
      <c r="N3095" s="70">
        <f t="shared" si="163"/>
        <v>0</v>
      </c>
      <c r="O3095" s="70">
        <f t="shared" si="164"/>
        <v>0</v>
      </c>
      <c r="P3095" s="135" t="str">
        <f t="shared" si="165"/>
        <v/>
      </c>
    </row>
    <row r="3096" spans="1:16" x14ac:dyDescent="0.2">
      <c r="A3096" s="363" t="str">
        <f t="shared" si="166"/>
        <v/>
      </c>
      <c r="B3096" s="348"/>
      <c r="C3096" s="623"/>
      <c r="D3096" s="350"/>
      <c r="E3096" s="350"/>
      <c r="F3096" s="351"/>
      <c r="G3096" s="350"/>
      <c r="H3096" s="350"/>
      <c r="I3096" s="352"/>
      <c r="J3096" s="353"/>
      <c r="K3096" s="354"/>
      <c r="L3096" s="353"/>
      <c r="M3096" s="379"/>
      <c r="N3096" s="70">
        <f t="shared" si="163"/>
        <v>0</v>
      </c>
      <c r="O3096" s="70">
        <f t="shared" si="164"/>
        <v>0</v>
      </c>
      <c r="P3096" s="135" t="str">
        <f t="shared" si="165"/>
        <v/>
      </c>
    </row>
    <row r="3097" spans="1:16" x14ac:dyDescent="0.2">
      <c r="A3097" s="363" t="str">
        <f t="shared" si="166"/>
        <v/>
      </c>
      <c r="B3097" s="348"/>
      <c r="C3097" s="623"/>
      <c r="D3097" s="350"/>
      <c r="E3097" s="350"/>
      <c r="F3097" s="351"/>
      <c r="G3097" s="350"/>
      <c r="H3097" s="350"/>
      <c r="I3097" s="352"/>
      <c r="J3097" s="353"/>
      <c r="K3097" s="354"/>
      <c r="L3097" s="353"/>
      <c r="M3097" s="379"/>
      <c r="N3097" s="70">
        <f t="shared" si="163"/>
        <v>0</v>
      </c>
      <c r="O3097" s="70">
        <f t="shared" si="164"/>
        <v>0</v>
      </c>
      <c r="P3097" s="135" t="str">
        <f t="shared" si="165"/>
        <v/>
      </c>
    </row>
    <row r="3098" spans="1:16" x14ac:dyDescent="0.2">
      <c r="A3098" s="363" t="str">
        <f t="shared" si="166"/>
        <v/>
      </c>
      <c r="B3098" s="348"/>
      <c r="C3098" s="623"/>
      <c r="D3098" s="350"/>
      <c r="E3098" s="350"/>
      <c r="F3098" s="351"/>
      <c r="G3098" s="350"/>
      <c r="H3098" s="350"/>
      <c r="I3098" s="352"/>
      <c r="J3098" s="353"/>
      <c r="K3098" s="354"/>
      <c r="L3098" s="353"/>
      <c r="M3098" s="379"/>
      <c r="N3098" s="70">
        <f t="shared" si="163"/>
        <v>0</v>
      </c>
      <c r="O3098" s="70">
        <f t="shared" si="164"/>
        <v>0</v>
      </c>
      <c r="P3098" s="135" t="str">
        <f t="shared" si="165"/>
        <v/>
      </c>
    </row>
    <row r="3099" spans="1:16" x14ac:dyDescent="0.2">
      <c r="A3099" s="363" t="str">
        <f t="shared" si="166"/>
        <v/>
      </c>
      <c r="B3099" s="348"/>
      <c r="C3099" s="623"/>
      <c r="D3099" s="350"/>
      <c r="E3099" s="350"/>
      <c r="F3099" s="351"/>
      <c r="G3099" s="350"/>
      <c r="H3099" s="350"/>
      <c r="I3099" s="352"/>
      <c r="J3099" s="353"/>
      <c r="K3099" s="354"/>
      <c r="L3099" s="353"/>
      <c r="M3099" s="379"/>
      <c r="N3099" s="70">
        <f t="shared" si="163"/>
        <v>0</v>
      </c>
      <c r="O3099" s="70">
        <f t="shared" si="164"/>
        <v>0</v>
      </c>
      <c r="P3099" s="135" t="str">
        <f t="shared" si="165"/>
        <v/>
      </c>
    </row>
    <row r="3100" spans="1:16" x14ac:dyDescent="0.2">
      <c r="A3100" s="363" t="str">
        <f t="shared" si="166"/>
        <v/>
      </c>
      <c r="B3100" s="348"/>
      <c r="C3100" s="623"/>
      <c r="D3100" s="350"/>
      <c r="E3100" s="350"/>
      <c r="F3100" s="351"/>
      <c r="G3100" s="350"/>
      <c r="H3100" s="350"/>
      <c r="I3100" s="352"/>
      <c r="J3100" s="353"/>
      <c r="K3100" s="354"/>
      <c r="L3100" s="353"/>
      <c r="M3100" s="379"/>
      <c r="N3100" s="70">
        <f t="shared" si="163"/>
        <v>0</v>
      </c>
      <c r="O3100" s="70">
        <f t="shared" si="164"/>
        <v>0</v>
      </c>
      <c r="P3100" s="135" t="str">
        <f t="shared" si="165"/>
        <v/>
      </c>
    </row>
    <row r="3101" spans="1:16" x14ac:dyDescent="0.2">
      <c r="A3101" s="363" t="str">
        <f t="shared" si="166"/>
        <v/>
      </c>
      <c r="B3101" s="348"/>
      <c r="C3101" s="623"/>
      <c r="D3101" s="350"/>
      <c r="E3101" s="350"/>
      <c r="F3101" s="351"/>
      <c r="G3101" s="350"/>
      <c r="H3101" s="350"/>
      <c r="I3101" s="352"/>
      <c r="J3101" s="353"/>
      <c r="K3101" s="354"/>
      <c r="L3101" s="353"/>
      <c r="M3101" s="379"/>
      <c r="N3101" s="70">
        <f t="shared" si="163"/>
        <v>0</v>
      </c>
      <c r="O3101" s="70">
        <f t="shared" si="164"/>
        <v>0</v>
      </c>
      <c r="P3101" s="135" t="str">
        <f t="shared" si="165"/>
        <v/>
      </c>
    </row>
    <row r="3102" spans="1:16" x14ac:dyDescent="0.2">
      <c r="A3102" s="363" t="str">
        <f t="shared" si="166"/>
        <v/>
      </c>
      <c r="B3102" s="348"/>
      <c r="C3102" s="623"/>
      <c r="D3102" s="350"/>
      <c r="E3102" s="350"/>
      <c r="F3102" s="351"/>
      <c r="G3102" s="350"/>
      <c r="H3102" s="350"/>
      <c r="I3102" s="352"/>
      <c r="J3102" s="353"/>
      <c r="K3102" s="354"/>
      <c r="L3102" s="353"/>
      <c r="M3102" s="379"/>
      <c r="N3102" s="70">
        <f t="shared" si="163"/>
        <v>0</v>
      </c>
      <c r="O3102" s="70">
        <f t="shared" si="164"/>
        <v>0</v>
      </c>
      <c r="P3102" s="135" t="str">
        <f t="shared" si="165"/>
        <v/>
      </c>
    </row>
    <row r="3103" spans="1:16" x14ac:dyDescent="0.2">
      <c r="A3103" s="363" t="str">
        <f t="shared" si="166"/>
        <v/>
      </c>
      <c r="B3103" s="348"/>
      <c r="C3103" s="623"/>
      <c r="D3103" s="350"/>
      <c r="E3103" s="350"/>
      <c r="F3103" s="351"/>
      <c r="G3103" s="350"/>
      <c r="H3103" s="350"/>
      <c r="I3103" s="352"/>
      <c r="J3103" s="353"/>
      <c r="K3103" s="354"/>
      <c r="L3103" s="353"/>
      <c r="M3103" s="379"/>
      <c r="N3103" s="70">
        <f t="shared" si="163"/>
        <v>0</v>
      </c>
      <c r="O3103" s="70">
        <f t="shared" si="164"/>
        <v>0</v>
      </c>
      <c r="P3103" s="135" t="str">
        <f t="shared" si="165"/>
        <v/>
      </c>
    </row>
    <row r="3104" spans="1:16" x14ac:dyDescent="0.2">
      <c r="A3104" s="363" t="str">
        <f t="shared" si="166"/>
        <v/>
      </c>
      <c r="B3104" s="348"/>
      <c r="C3104" s="623"/>
      <c r="D3104" s="350"/>
      <c r="E3104" s="350"/>
      <c r="F3104" s="351"/>
      <c r="G3104" s="350"/>
      <c r="H3104" s="350"/>
      <c r="I3104" s="352"/>
      <c r="J3104" s="353"/>
      <c r="K3104" s="354"/>
      <c r="L3104" s="353"/>
      <c r="M3104" s="379"/>
      <c r="N3104" s="70">
        <f t="shared" si="163"/>
        <v>0</v>
      </c>
      <c r="O3104" s="70">
        <f t="shared" si="164"/>
        <v>0</v>
      </c>
      <c r="P3104" s="135" t="str">
        <f t="shared" si="165"/>
        <v/>
      </c>
    </row>
    <row r="3105" spans="1:16" x14ac:dyDescent="0.2">
      <c r="A3105" s="363" t="str">
        <f t="shared" si="166"/>
        <v/>
      </c>
      <c r="B3105" s="348"/>
      <c r="C3105" s="623"/>
      <c r="D3105" s="350"/>
      <c r="E3105" s="350"/>
      <c r="F3105" s="351"/>
      <c r="G3105" s="350"/>
      <c r="H3105" s="350"/>
      <c r="I3105" s="352"/>
      <c r="J3105" s="353"/>
      <c r="K3105" s="354"/>
      <c r="L3105" s="353"/>
      <c r="M3105" s="379"/>
      <c r="N3105" s="70">
        <f t="shared" si="163"/>
        <v>0</v>
      </c>
      <c r="O3105" s="70">
        <f t="shared" si="164"/>
        <v>0</v>
      </c>
      <c r="P3105" s="135" t="str">
        <f t="shared" si="165"/>
        <v/>
      </c>
    </row>
    <row r="3106" spans="1:16" x14ac:dyDescent="0.2">
      <c r="A3106" s="363" t="str">
        <f t="shared" si="166"/>
        <v/>
      </c>
      <c r="B3106" s="348"/>
      <c r="C3106" s="623"/>
      <c r="D3106" s="350"/>
      <c r="E3106" s="350"/>
      <c r="F3106" s="351"/>
      <c r="G3106" s="350"/>
      <c r="H3106" s="350"/>
      <c r="I3106" s="352"/>
      <c r="J3106" s="353"/>
      <c r="K3106" s="354"/>
      <c r="L3106" s="353"/>
      <c r="M3106" s="379"/>
      <c r="N3106" s="70">
        <f t="shared" si="163"/>
        <v>0</v>
      </c>
      <c r="O3106" s="70">
        <f t="shared" si="164"/>
        <v>0</v>
      </c>
      <c r="P3106" s="135" t="str">
        <f t="shared" si="165"/>
        <v/>
      </c>
    </row>
    <row r="3107" spans="1:16" x14ac:dyDescent="0.2">
      <c r="A3107" s="363" t="str">
        <f t="shared" si="166"/>
        <v/>
      </c>
      <c r="B3107" s="348"/>
      <c r="C3107" s="623"/>
      <c r="D3107" s="350"/>
      <c r="E3107" s="350"/>
      <c r="F3107" s="351"/>
      <c r="G3107" s="350"/>
      <c r="H3107" s="350"/>
      <c r="I3107" s="352"/>
      <c r="J3107" s="353"/>
      <c r="K3107" s="354"/>
      <c r="L3107" s="353"/>
      <c r="M3107" s="379"/>
      <c r="N3107" s="70">
        <f t="shared" si="163"/>
        <v>0</v>
      </c>
      <c r="O3107" s="70">
        <f t="shared" si="164"/>
        <v>0</v>
      </c>
      <c r="P3107" s="135" t="str">
        <f t="shared" si="165"/>
        <v/>
      </c>
    </row>
    <row r="3108" spans="1:16" x14ac:dyDescent="0.2">
      <c r="A3108" s="363"/>
      <c r="B3108" s="348"/>
      <c r="C3108" s="623"/>
      <c r="D3108" s="350"/>
      <c r="E3108" s="350"/>
      <c r="F3108" s="351"/>
      <c r="G3108" s="350"/>
      <c r="H3108" s="350"/>
      <c r="I3108" s="352"/>
      <c r="J3108" s="353"/>
      <c r="K3108" s="354"/>
      <c r="L3108" s="353"/>
      <c r="M3108" s="379"/>
      <c r="N3108" s="70">
        <f t="shared" si="163"/>
        <v>0</v>
      </c>
      <c r="O3108" s="70">
        <f t="shared" si="164"/>
        <v>0</v>
      </c>
      <c r="P3108" s="135" t="str">
        <f t="shared" si="165"/>
        <v/>
      </c>
    </row>
    <row r="3109" spans="1:16" x14ac:dyDescent="0.2">
      <c r="A3109" s="363"/>
      <c r="B3109" s="348"/>
      <c r="C3109" s="623"/>
      <c r="D3109" s="350"/>
      <c r="E3109" s="350"/>
      <c r="F3109" s="351"/>
      <c r="G3109" s="350"/>
      <c r="H3109" s="350"/>
      <c r="I3109" s="352"/>
      <c r="J3109" s="353"/>
      <c r="K3109" s="354"/>
      <c r="L3109" s="353"/>
      <c r="M3109" s="379"/>
      <c r="N3109" s="70">
        <f t="shared" si="163"/>
        <v>0</v>
      </c>
      <c r="O3109" s="70">
        <f t="shared" si="164"/>
        <v>0</v>
      </c>
      <c r="P3109" s="135" t="str">
        <f t="shared" si="165"/>
        <v/>
      </c>
    </row>
    <row r="3110" spans="1:16" x14ac:dyDescent="0.2">
      <c r="A3110" s="363"/>
      <c r="B3110" s="348"/>
      <c r="C3110" s="623"/>
      <c r="D3110" s="350"/>
      <c r="E3110" s="350"/>
      <c r="F3110" s="351"/>
      <c r="G3110" s="350"/>
      <c r="H3110" s="350"/>
      <c r="I3110" s="352"/>
      <c r="J3110" s="353"/>
      <c r="K3110" s="354"/>
      <c r="L3110" s="353"/>
      <c r="M3110" s="379"/>
      <c r="N3110" s="70">
        <f t="shared" si="163"/>
        <v>0</v>
      </c>
      <c r="O3110" s="70">
        <f t="shared" si="164"/>
        <v>0</v>
      </c>
      <c r="P3110" s="135" t="str">
        <f t="shared" si="165"/>
        <v/>
      </c>
    </row>
    <row r="3111" spans="1:16" x14ac:dyDescent="0.2">
      <c r="A3111" s="363"/>
      <c r="B3111" s="348"/>
      <c r="C3111" s="623"/>
      <c r="D3111" s="350"/>
      <c r="E3111" s="350"/>
      <c r="F3111" s="351"/>
      <c r="G3111" s="350"/>
      <c r="H3111" s="350"/>
      <c r="I3111" s="352"/>
      <c r="J3111" s="353"/>
      <c r="K3111" s="354"/>
      <c r="L3111" s="353"/>
      <c r="M3111" s="379"/>
      <c r="N3111" s="70">
        <f t="shared" si="163"/>
        <v>0</v>
      </c>
      <c r="O3111" s="70">
        <f t="shared" si="164"/>
        <v>0</v>
      </c>
      <c r="P3111" s="135" t="str">
        <f t="shared" si="165"/>
        <v/>
      </c>
    </row>
    <row r="3112" spans="1:16" x14ac:dyDescent="0.2">
      <c r="A3112" s="363"/>
      <c r="B3112" s="348"/>
      <c r="C3112" s="623"/>
      <c r="D3112" s="350"/>
      <c r="E3112" s="350"/>
      <c r="F3112" s="351"/>
      <c r="G3112" s="350"/>
      <c r="H3112" s="350"/>
      <c r="I3112" s="352"/>
      <c r="J3112" s="353"/>
      <c r="K3112" s="354"/>
      <c r="L3112" s="353"/>
      <c r="M3112" s="379"/>
      <c r="N3112" s="70">
        <f t="shared" si="163"/>
        <v>0</v>
      </c>
      <c r="O3112" s="70">
        <f t="shared" si="164"/>
        <v>0</v>
      </c>
      <c r="P3112" s="135" t="str">
        <f t="shared" si="165"/>
        <v/>
      </c>
    </row>
    <row r="3113" spans="1:16" x14ac:dyDescent="0.2">
      <c r="A3113" s="363"/>
      <c r="B3113" s="348"/>
      <c r="C3113" s="623"/>
      <c r="D3113" s="350"/>
      <c r="E3113" s="350"/>
      <c r="F3113" s="351"/>
      <c r="G3113" s="350"/>
      <c r="H3113" s="350"/>
      <c r="I3113" s="352"/>
      <c r="J3113" s="353"/>
      <c r="K3113" s="354"/>
      <c r="L3113" s="353"/>
      <c r="M3113" s="379"/>
      <c r="N3113" s="70">
        <f t="shared" si="163"/>
        <v>0</v>
      </c>
      <c r="O3113" s="70">
        <f t="shared" si="164"/>
        <v>0</v>
      </c>
      <c r="P3113" s="135" t="str">
        <f t="shared" si="165"/>
        <v/>
      </c>
    </row>
    <row r="3114" spans="1:16" x14ac:dyDescent="0.2">
      <c r="A3114" s="363"/>
      <c r="B3114" s="348"/>
      <c r="C3114" s="623"/>
      <c r="D3114" s="350"/>
      <c r="E3114" s="350"/>
      <c r="F3114" s="351"/>
      <c r="G3114" s="350"/>
      <c r="H3114" s="350"/>
      <c r="I3114" s="352"/>
      <c r="J3114" s="353"/>
      <c r="K3114" s="354"/>
      <c r="L3114" s="353"/>
      <c r="M3114" s="379"/>
      <c r="N3114" s="70">
        <f t="shared" si="163"/>
        <v>0</v>
      </c>
      <c r="O3114" s="70">
        <f t="shared" si="164"/>
        <v>0</v>
      </c>
      <c r="P3114" s="135" t="str">
        <f t="shared" si="165"/>
        <v/>
      </c>
    </row>
    <row r="3115" spans="1:16" x14ac:dyDescent="0.2">
      <c r="A3115" s="363"/>
      <c r="B3115" s="348"/>
      <c r="C3115" s="623"/>
      <c r="D3115" s="350"/>
      <c r="E3115" s="350"/>
      <c r="F3115" s="351"/>
      <c r="G3115" s="350"/>
      <c r="H3115" s="350"/>
      <c r="I3115" s="352"/>
      <c r="J3115" s="353"/>
      <c r="K3115" s="354"/>
      <c r="L3115" s="353"/>
      <c r="M3115" s="379"/>
      <c r="N3115" s="70">
        <f t="shared" si="163"/>
        <v>0</v>
      </c>
      <c r="O3115" s="70">
        <f t="shared" si="164"/>
        <v>0</v>
      </c>
      <c r="P3115" s="135" t="str">
        <f t="shared" si="165"/>
        <v/>
      </c>
    </row>
    <row r="3116" spans="1:16" x14ac:dyDescent="0.2">
      <c r="A3116" s="363"/>
      <c r="B3116" s="348"/>
      <c r="C3116" s="623"/>
      <c r="D3116" s="350"/>
      <c r="E3116" s="350"/>
      <c r="F3116" s="351"/>
      <c r="G3116" s="350"/>
      <c r="H3116" s="350"/>
      <c r="I3116" s="352"/>
      <c r="J3116" s="353"/>
      <c r="K3116" s="354"/>
      <c r="L3116" s="353"/>
      <c r="M3116" s="379"/>
      <c r="N3116" s="70">
        <f t="shared" si="163"/>
        <v>0</v>
      </c>
      <c r="O3116" s="70">
        <f t="shared" si="164"/>
        <v>0</v>
      </c>
      <c r="P3116" s="135" t="str">
        <f t="shared" si="165"/>
        <v/>
      </c>
    </row>
    <row r="3117" spans="1:16" x14ac:dyDescent="0.2">
      <c r="A3117" s="363"/>
      <c r="B3117" s="348"/>
      <c r="C3117" s="623"/>
      <c r="D3117" s="350"/>
      <c r="E3117" s="350"/>
      <c r="F3117" s="351"/>
      <c r="G3117" s="350"/>
      <c r="H3117" s="350"/>
      <c r="I3117" s="352"/>
      <c r="J3117" s="353"/>
      <c r="K3117" s="354"/>
      <c r="L3117" s="353"/>
      <c r="M3117" s="379"/>
      <c r="N3117" s="70">
        <f t="shared" ref="N3117" si="167">IF(B3117=0,0,IF(YEAR(B3117)=$O$1,MONTH(B3117)-$N$1+1,(YEAR(B3117)-$O$1)*12-$N$1+1+MONTH(B3117)))</f>
        <v>0</v>
      </c>
      <c r="O3117" s="70">
        <f t="shared" ref="O3117" si="168">IF(C3117=0,0,IF(YEAR(C3117)=$O$1,MONTH(C3117)-$N$1+1,(YEAR(C3117)-$O$1)*12-$N$1+1+MONTH(C3117)))</f>
        <v>0</v>
      </c>
      <c r="P3117" s="135" t="str">
        <f t="shared" ref="P3117" si="169">SUBSTITUTE(D3117," ","_")</f>
        <v/>
      </c>
    </row>
    <row r="3118" spans="1:16" x14ac:dyDescent="0.2">
      <c r="A3118" s="363"/>
      <c r="B3118" s="348"/>
      <c r="C3118" s="623"/>
      <c r="D3118" s="350"/>
      <c r="E3118" s="350"/>
      <c r="F3118" s="351"/>
      <c r="G3118" s="350"/>
      <c r="H3118" s="350"/>
      <c r="I3118" s="352"/>
      <c r="J3118" s="353"/>
      <c r="K3118" s="354"/>
      <c r="L3118" s="353"/>
      <c r="M3118" s="379"/>
      <c r="N3118" s="317"/>
      <c r="O3118" s="317"/>
      <c r="P3118" s="318"/>
    </row>
    <row r="3119" spans="1:16" x14ac:dyDescent="0.2">
      <c r="A3119" s="363"/>
      <c r="B3119" s="348"/>
      <c r="C3119" s="623"/>
      <c r="D3119" s="350"/>
      <c r="E3119" s="350"/>
      <c r="F3119" s="351"/>
      <c r="G3119" s="350"/>
      <c r="H3119" s="350"/>
      <c r="I3119" s="352"/>
      <c r="J3119" s="353"/>
      <c r="K3119" s="354"/>
      <c r="L3119" s="353"/>
      <c r="M3119" s="379"/>
      <c r="N3119" s="317"/>
      <c r="O3119" s="317"/>
      <c r="P3119" s="318"/>
    </row>
    <row r="3120" spans="1:16" x14ac:dyDescent="0.2">
      <c r="A3120" s="363"/>
      <c r="B3120" s="348"/>
      <c r="C3120" s="623"/>
      <c r="D3120" s="350"/>
      <c r="E3120" s="350"/>
      <c r="F3120" s="351"/>
      <c r="G3120" s="350"/>
      <c r="H3120" s="350"/>
      <c r="I3120" s="352"/>
      <c r="J3120" s="353"/>
      <c r="K3120" s="354"/>
      <c r="L3120" s="353"/>
      <c r="M3120" s="379"/>
      <c r="N3120" s="317"/>
      <c r="O3120" s="317"/>
      <c r="P3120" s="318"/>
    </row>
    <row r="3121" spans="1:16" x14ac:dyDescent="0.2">
      <c r="A3121" s="363"/>
      <c r="B3121" s="348"/>
      <c r="C3121" s="623"/>
      <c r="D3121" s="350"/>
      <c r="E3121" s="350"/>
      <c r="F3121" s="351"/>
      <c r="G3121" s="350"/>
      <c r="H3121" s="350"/>
      <c r="I3121" s="352"/>
      <c r="J3121" s="353"/>
      <c r="K3121" s="354"/>
      <c r="L3121" s="353"/>
      <c r="M3121" s="379"/>
      <c r="N3121" s="317"/>
      <c r="O3121" s="317"/>
      <c r="P3121" s="318"/>
    </row>
    <row r="3122" spans="1:16" x14ac:dyDescent="0.2">
      <c r="A3122" s="363"/>
      <c r="B3122" s="348"/>
      <c r="C3122" s="623"/>
      <c r="D3122" s="350"/>
      <c r="E3122" s="350"/>
      <c r="F3122" s="351"/>
      <c r="G3122" s="350"/>
      <c r="H3122" s="350"/>
      <c r="I3122" s="352"/>
      <c r="J3122" s="353"/>
      <c r="K3122" s="354"/>
      <c r="L3122" s="353"/>
      <c r="M3122" s="379"/>
      <c r="N3122" s="317"/>
      <c r="O3122" s="317"/>
      <c r="P3122" s="318"/>
    </row>
    <row r="3123" spans="1:16" x14ac:dyDescent="0.2">
      <c r="A3123" s="363"/>
      <c r="B3123" s="348"/>
      <c r="C3123" s="623"/>
      <c r="D3123" s="350"/>
      <c r="E3123" s="350"/>
      <c r="F3123" s="351"/>
      <c r="G3123" s="350"/>
      <c r="H3123" s="350"/>
      <c r="I3123" s="352"/>
      <c r="J3123" s="353"/>
      <c r="K3123" s="354"/>
      <c r="L3123" s="353"/>
      <c r="M3123" s="379"/>
      <c r="N3123" s="317"/>
      <c r="O3123" s="317"/>
      <c r="P3123" s="318"/>
    </row>
    <row r="3124" spans="1:16" x14ac:dyDescent="0.2">
      <c r="A3124" s="363"/>
      <c r="B3124" s="348"/>
      <c r="C3124" s="623"/>
      <c r="D3124" s="350"/>
      <c r="E3124" s="350"/>
      <c r="F3124" s="351"/>
      <c r="G3124" s="350"/>
      <c r="H3124" s="350"/>
      <c r="I3124" s="352"/>
      <c r="J3124" s="353"/>
      <c r="K3124" s="354"/>
      <c r="L3124" s="353"/>
      <c r="M3124" s="379"/>
      <c r="N3124" s="317"/>
      <c r="O3124" s="317"/>
      <c r="P3124" s="318"/>
    </row>
    <row r="3125" spans="1:16" x14ac:dyDescent="0.2">
      <c r="A3125" s="363"/>
      <c r="B3125" s="348"/>
      <c r="C3125" s="623"/>
      <c r="D3125" s="350"/>
      <c r="E3125" s="350"/>
      <c r="F3125" s="351"/>
      <c r="G3125" s="350"/>
      <c r="H3125" s="350"/>
      <c r="I3125" s="352"/>
      <c r="J3125" s="353"/>
      <c r="K3125" s="354"/>
      <c r="L3125" s="353"/>
      <c r="M3125" s="379"/>
      <c r="N3125" s="317"/>
      <c r="O3125" s="317"/>
      <c r="P3125" s="318"/>
    </row>
    <row r="3126" spans="1:16" x14ac:dyDescent="0.2">
      <c r="A3126" s="363"/>
      <c r="B3126" s="348"/>
      <c r="C3126" s="623"/>
      <c r="D3126" s="350"/>
      <c r="E3126" s="350"/>
      <c r="F3126" s="351"/>
      <c r="G3126" s="350"/>
      <c r="H3126" s="350"/>
      <c r="I3126" s="352"/>
      <c r="J3126" s="353"/>
      <c r="K3126" s="354"/>
      <c r="L3126" s="353"/>
      <c r="M3126" s="379"/>
      <c r="N3126" s="317"/>
      <c r="O3126" s="317"/>
      <c r="P3126" s="318"/>
    </row>
    <row r="3127" spans="1:16" x14ac:dyDescent="0.2">
      <c r="A3127" s="363"/>
      <c r="B3127" s="348"/>
      <c r="C3127" s="623"/>
      <c r="D3127" s="350"/>
      <c r="E3127" s="350"/>
      <c r="F3127" s="351"/>
      <c r="G3127" s="350"/>
      <c r="H3127" s="350"/>
      <c r="I3127" s="352"/>
      <c r="J3127" s="353"/>
      <c r="K3127" s="354"/>
      <c r="L3127" s="353"/>
      <c r="M3127" s="379"/>
      <c r="N3127" s="317"/>
      <c r="O3127" s="317"/>
      <c r="P3127" s="318"/>
    </row>
    <row r="3128" spans="1:16" x14ac:dyDescent="0.2">
      <c r="A3128" s="363"/>
      <c r="B3128" s="348"/>
      <c r="C3128" s="623"/>
      <c r="D3128" s="350"/>
      <c r="E3128" s="350"/>
      <c r="F3128" s="351"/>
      <c r="G3128" s="350"/>
      <c r="H3128" s="350"/>
      <c r="I3128" s="352"/>
      <c r="J3128" s="353"/>
      <c r="K3128" s="354"/>
      <c r="L3128" s="353"/>
      <c r="M3128" s="379"/>
      <c r="N3128" s="317"/>
      <c r="O3128" s="317"/>
      <c r="P3128" s="318"/>
    </row>
    <row r="3129" spans="1:16" x14ac:dyDescent="0.2">
      <c r="A3129" s="363"/>
      <c r="B3129" s="348"/>
      <c r="C3129" s="623"/>
      <c r="D3129" s="350"/>
      <c r="E3129" s="350"/>
      <c r="F3129" s="351"/>
      <c r="G3129" s="350"/>
      <c r="H3129" s="350"/>
      <c r="I3129" s="352"/>
      <c r="J3129" s="353"/>
      <c r="K3129" s="354"/>
      <c r="L3129" s="353"/>
      <c r="M3129" s="379"/>
      <c r="N3129" s="317"/>
      <c r="O3129" s="317"/>
      <c r="P3129" s="318"/>
    </row>
    <row r="3130" spans="1:16" x14ac:dyDescent="0.2">
      <c r="A3130" s="363"/>
      <c r="B3130" s="348"/>
      <c r="C3130" s="623"/>
      <c r="D3130" s="350"/>
      <c r="E3130" s="350"/>
      <c r="F3130" s="351"/>
      <c r="G3130" s="350"/>
      <c r="H3130" s="350"/>
      <c r="I3130" s="352"/>
      <c r="J3130" s="353"/>
      <c r="K3130" s="354"/>
      <c r="L3130" s="353"/>
      <c r="M3130" s="379"/>
      <c r="N3130" s="317"/>
      <c r="O3130" s="317"/>
      <c r="P3130" s="318"/>
    </row>
    <row r="3131" spans="1:16" x14ac:dyDescent="0.2">
      <c r="A3131" s="363"/>
      <c r="B3131" s="348"/>
      <c r="C3131" s="623"/>
      <c r="D3131" s="350"/>
      <c r="E3131" s="350"/>
      <c r="F3131" s="351"/>
      <c r="G3131" s="350"/>
      <c r="H3131" s="350"/>
      <c r="I3131" s="352"/>
      <c r="J3131" s="353"/>
      <c r="K3131" s="354"/>
      <c r="L3131" s="353"/>
      <c r="M3131" s="379"/>
      <c r="N3131" s="317"/>
      <c r="O3131" s="317"/>
      <c r="P3131" s="318"/>
    </row>
    <row r="3132" spans="1:16" x14ac:dyDescent="0.2">
      <c r="A3132" s="363"/>
      <c r="B3132" s="348"/>
      <c r="C3132" s="623"/>
      <c r="D3132" s="350"/>
      <c r="E3132" s="350"/>
      <c r="F3132" s="351"/>
      <c r="G3132" s="350"/>
      <c r="H3132" s="350"/>
      <c r="I3132" s="352"/>
      <c r="J3132" s="353"/>
      <c r="K3132" s="354"/>
      <c r="L3132" s="353"/>
      <c r="M3132" s="379"/>
      <c r="N3132" s="317"/>
      <c r="O3132" s="317"/>
      <c r="P3132" s="318"/>
    </row>
    <row r="3133" spans="1:16" x14ac:dyDescent="0.2">
      <c r="A3133" s="363"/>
      <c r="B3133" s="348"/>
      <c r="C3133" s="623"/>
      <c r="D3133" s="350"/>
      <c r="E3133" s="350"/>
      <c r="F3133" s="351"/>
      <c r="G3133" s="350"/>
      <c r="H3133" s="350"/>
      <c r="I3133" s="352"/>
      <c r="J3133" s="353"/>
      <c r="K3133" s="354"/>
      <c r="L3133" s="353"/>
      <c r="M3133" s="379"/>
      <c r="N3133" s="317"/>
      <c r="O3133" s="317"/>
      <c r="P3133" s="318"/>
    </row>
    <row r="3134" spans="1:16" x14ac:dyDescent="0.2">
      <c r="A3134" s="363"/>
      <c r="B3134" s="348"/>
      <c r="C3134" s="623"/>
      <c r="D3134" s="350"/>
      <c r="E3134" s="350"/>
      <c r="F3134" s="351"/>
      <c r="G3134" s="350"/>
      <c r="H3134" s="350"/>
      <c r="I3134" s="352"/>
      <c r="J3134" s="353"/>
      <c r="K3134" s="354"/>
      <c r="L3134" s="353"/>
      <c r="M3134" s="379"/>
      <c r="N3134" s="317"/>
      <c r="O3134" s="317"/>
      <c r="P3134" s="318"/>
    </row>
    <row r="3135" spans="1:16" x14ac:dyDescent="0.2">
      <c r="A3135" s="363"/>
      <c r="B3135" s="348"/>
      <c r="C3135" s="623"/>
      <c r="D3135" s="350"/>
      <c r="E3135" s="350"/>
      <c r="F3135" s="351"/>
      <c r="G3135" s="350"/>
      <c r="H3135" s="350"/>
      <c r="I3135" s="352"/>
      <c r="J3135" s="353"/>
      <c r="K3135" s="354"/>
      <c r="L3135" s="353"/>
      <c r="M3135" s="379"/>
      <c r="N3135" s="317"/>
      <c r="O3135" s="317"/>
      <c r="P3135" s="318"/>
    </row>
    <row r="3136" spans="1:16" x14ac:dyDescent="0.2">
      <c r="A3136" s="363"/>
      <c r="B3136" s="348"/>
      <c r="C3136" s="623"/>
      <c r="D3136" s="350"/>
      <c r="E3136" s="350"/>
      <c r="F3136" s="351"/>
      <c r="G3136" s="350"/>
      <c r="H3136" s="350"/>
      <c r="I3136" s="352"/>
      <c r="J3136" s="353"/>
      <c r="K3136" s="354"/>
      <c r="L3136" s="353"/>
      <c r="M3136" s="379"/>
      <c r="N3136" s="317"/>
      <c r="O3136" s="317"/>
      <c r="P3136" s="318"/>
    </row>
    <row r="3137" spans="1:16" x14ac:dyDescent="0.2">
      <c r="A3137" s="363"/>
      <c r="B3137" s="348"/>
      <c r="C3137" s="623"/>
      <c r="D3137" s="350"/>
      <c r="E3137" s="350"/>
      <c r="F3137" s="351"/>
      <c r="G3137" s="350"/>
      <c r="H3137" s="350"/>
      <c r="I3137" s="352"/>
      <c r="J3137" s="353"/>
      <c r="K3137" s="354"/>
      <c r="L3137" s="353"/>
      <c r="M3137" s="379"/>
      <c r="N3137" s="317"/>
      <c r="O3137" s="317"/>
      <c r="P3137" s="318"/>
    </row>
    <row r="3138" spans="1:16" x14ac:dyDescent="0.2">
      <c r="A3138" s="363"/>
      <c r="B3138" s="348"/>
      <c r="C3138" s="623"/>
      <c r="D3138" s="350"/>
      <c r="E3138" s="350"/>
      <c r="F3138" s="351"/>
      <c r="G3138" s="350"/>
      <c r="H3138" s="350"/>
      <c r="I3138" s="352"/>
      <c r="J3138" s="353"/>
      <c r="K3138" s="354"/>
      <c r="L3138" s="353"/>
      <c r="M3138" s="379"/>
      <c r="N3138" s="317"/>
      <c r="O3138" s="317"/>
      <c r="P3138" s="318"/>
    </row>
    <row r="3139" spans="1:16" x14ac:dyDescent="0.2">
      <c r="A3139" s="363"/>
      <c r="B3139" s="348"/>
      <c r="C3139" s="623"/>
      <c r="D3139" s="350"/>
      <c r="E3139" s="350"/>
      <c r="F3139" s="351"/>
      <c r="G3139" s="350"/>
      <c r="H3139" s="350"/>
      <c r="I3139" s="352"/>
      <c r="J3139" s="353"/>
      <c r="K3139" s="354"/>
      <c r="L3139" s="353"/>
      <c r="M3139" s="379"/>
      <c r="N3139" s="317"/>
      <c r="O3139" s="317"/>
      <c r="P3139" s="318"/>
    </row>
    <row r="3140" spans="1:16" x14ac:dyDescent="0.2">
      <c r="A3140" s="363"/>
      <c r="B3140" s="348"/>
      <c r="C3140" s="623"/>
      <c r="D3140" s="350"/>
      <c r="E3140" s="350"/>
      <c r="F3140" s="351"/>
      <c r="G3140" s="350"/>
      <c r="H3140" s="350"/>
      <c r="I3140" s="352"/>
      <c r="J3140" s="353"/>
      <c r="K3140" s="354"/>
      <c r="L3140" s="353"/>
      <c r="M3140" s="379"/>
      <c r="N3140" s="317"/>
      <c r="O3140" s="317"/>
      <c r="P3140" s="318"/>
    </row>
    <row r="3141" spans="1:16" x14ac:dyDescent="0.2">
      <c r="A3141" s="363"/>
      <c r="B3141" s="348"/>
      <c r="C3141" s="623"/>
      <c r="D3141" s="350"/>
      <c r="E3141" s="350"/>
      <c r="F3141" s="351"/>
      <c r="G3141" s="350"/>
      <c r="H3141" s="350"/>
      <c r="I3141" s="352"/>
      <c r="J3141" s="353"/>
      <c r="K3141" s="354"/>
      <c r="L3141" s="353"/>
      <c r="M3141" s="379"/>
      <c r="N3141" s="317"/>
      <c r="O3141" s="317"/>
      <c r="P3141" s="318"/>
    </row>
    <row r="3142" spans="1:16" x14ac:dyDescent="0.2">
      <c r="A3142" s="363"/>
      <c r="B3142" s="348"/>
      <c r="C3142" s="623"/>
      <c r="D3142" s="350"/>
      <c r="E3142" s="350"/>
      <c r="F3142" s="351"/>
      <c r="G3142" s="350"/>
      <c r="H3142" s="350"/>
      <c r="I3142" s="352"/>
      <c r="J3142" s="353"/>
      <c r="K3142" s="354"/>
      <c r="L3142" s="353"/>
      <c r="M3142" s="379"/>
      <c r="N3142" s="317"/>
      <c r="O3142" s="317"/>
      <c r="P3142" s="318"/>
    </row>
    <row r="3143" spans="1:16" x14ac:dyDescent="0.2">
      <c r="A3143" s="363"/>
      <c r="B3143" s="348"/>
      <c r="C3143" s="623"/>
      <c r="D3143" s="350"/>
      <c r="E3143" s="350"/>
      <c r="F3143" s="351"/>
      <c r="G3143" s="350"/>
      <c r="H3143" s="350"/>
      <c r="I3143" s="352"/>
      <c r="J3143" s="353"/>
      <c r="K3143" s="354"/>
      <c r="L3143" s="353"/>
      <c r="M3143" s="379"/>
      <c r="N3143" s="317"/>
      <c r="O3143" s="317"/>
      <c r="P3143" s="318"/>
    </row>
    <row r="3144" spans="1:16" x14ac:dyDescent="0.2">
      <c r="A3144" s="363"/>
      <c r="B3144" s="348"/>
      <c r="C3144" s="623"/>
      <c r="D3144" s="350"/>
      <c r="E3144" s="350"/>
      <c r="F3144" s="351"/>
      <c r="G3144" s="350"/>
      <c r="H3144" s="350"/>
      <c r="I3144" s="352"/>
      <c r="J3144" s="353"/>
      <c r="K3144" s="354"/>
      <c r="L3144" s="353"/>
      <c r="M3144" s="379"/>
      <c r="N3144" s="317"/>
      <c r="O3144" s="317"/>
      <c r="P3144" s="318"/>
    </row>
    <row r="3145" spans="1:16" x14ac:dyDescent="0.2">
      <c r="A3145" s="363"/>
      <c r="B3145" s="348"/>
      <c r="C3145" s="623"/>
      <c r="D3145" s="350"/>
      <c r="E3145" s="350"/>
      <c r="F3145" s="351"/>
      <c r="G3145" s="350"/>
      <c r="H3145" s="350"/>
      <c r="I3145" s="352"/>
      <c r="J3145" s="353"/>
      <c r="K3145" s="354"/>
      <c r="L3145" s="353"/>
      <c r="M3145" s="379"/>
      <c r="N3145" s="317"/>
      <c r="O3145" s="317"/>
      <c r="P3145" s="318"/>
    </row>
    <row r="3146" spans="1:16" x14ac:dyDescent="0.2">
      <c r="A3146" s="363"/>
      <c r="B3146" s="348"/>
      <c r="C3146" s="623"/>
      <c r="D3146" s="350"/>
      <c r="E3146" s="350"/>
      <c r="F3146" s="351"/>
      <c r="G3146" s="350"/>
      <c r="H3146" s="350"/>
      <c r="I3146" s="352"/>
      <c r="J3146" s="353"/>
      <c r="K3146" s="354"/>
      <c r="L3146" s="353"/>
      <c r="M3146" s="379"/>
      <c r="N3146" s="317"/>
      <c r="O3146" s="317"/>
      <c r="P3146" s="318"/>
    </row>
    <row r="3147" spans="1:16" x14ac:dyDescent="0.2">
      <c r="A3147" s="363"/>
      <c r="B3147" s="348"/>
      <c r="C3147" s="623"/>
      <c r="D3147" s="350"/>
      <c r="E3147" s="350"/>
      <c r="F3147" s="351"/>
      <c r="G3147" s="350"/>
      <c r="H3147" s="350"/>
      <c r="I3147" s="352"/>
      <c r="J3147" s="353"/>
      <c r="K3147" s="354"/>
      <c r="L3147" s="353"/>
      <c r="M3147" s="379"/>
      <c r="N3147" s="317"/>
      <c r="O3147" s="317"/>
      <c r="P3147" s="318"/>
    </row>
    <row r="3148" spans="1:16" x14ac:dyDescent="0.2">
      <c r="A3148" s="363"/>
      <c r="B3148" s="348"/>
      <c r="C3148" s="623"/>
      <c r="D3148" s="350"/>
      <c r="E3148" s="350"/>
      <c r="F3148" s="351"/>
      <c r="G3148" s="350"/>
      <c r="H3148" s="350"/>
      <c r="I3148" s="352"/>
      <c r="J3148" s="353"/>
      <c r="K3148" s="354"/>
      <c r="L3148" s="353"/>
      <c r="M3148" s="379"/>
      <c r="N3148" s="317"/>
      <c r="O3148" s="317"/>
      <c r="P3148" s="318"/>
    </row>
    <row r="3149" spans="1:16" x14ac:dyDescent="0.2">
      <c r="A3149" s="363"/>
      <c r="B3149" s="348"/>
      <c r="C3149" s="623"/>
      <c r="D3149" s="350"/>
      <c r="E3149" s="350"/>
      <c r="F3149" s="351"/>
      <c r="G3149" s="350"/>
      <c r="H3149" s="350"/>
      <c r="I3149" s="352"/>
      <c r="J3149" s="353"/>
      <c r="K3149" s="354"/>
      <c r="L3149" s="353"/>
      <c r="M3149" s="379"/>
      <c r="N3149" s="317"/>
      <c r="O3149" s="317"/>
      <c r="P3149" s="318"/>
    </row>
    <row r="3150" spans="1:16" x14ac:dyDescent="0.2">
      <c r="A3150" s="363"/>
      <c r="B3150" s="348"/>
      <c r="C3150" s="623"/>
      <c r="D3150" s="350"/>
      <c r="E3150" s="350"/>
      <c r="F3150" s="351"/>
      <c r="G3150" s="350"/>
      <c r="H3150" s="350"/>
      <c r="I3150" s="352"/>
      <c r="J3150" s="353"/>
      <c r="K3150" s="354"/>
      <c r="L3150" s="353"/>
      <c r="M3150" s="379"/>
      <c r="N3150" s="317"/>
      <c r="O3150" s="317"/>
      <c r="P3150" s="318"/>
    </row>
    <row r="3151" spans="1:16" x14ac:dyDescent="0.2">
      <c r="A3151" s="363"/>
      <c r="B3151" s="348"/>
      <c r="C3151" s="623"/>
      <c r="D3151" s="350"/>
      <c r="E3151" s="350"/>
      <c r="F3151" s="351"/>
      <c r="G3151" s="350"/>
      <c r="H3151" s="350"/>
      <c r="I3151" s="352"/>
      <c r="J3151" s="353"/>
      <c r="K3151" s="354"/>
      <c r="L3151" s="353"/>
      <c r="M3151" s="379"/>
      <c r="N3151" s="317"/>
      <c r="O3151" s="317"/>
      <c r="P3151" s="318"/>
    </row>
    <row r="3152" spans="1:16" x14ac:dyDescent="0.2">
      <c r="A3152" s="363"/>
      <c r="B3152" s="348"/>
      <c r="C3152" s="623"/>
      <c r="D3152" s="350"/>
      <c r="E3152" s="350"/>
      <c r="F3152" s="351"/>
      <c r="G3152" s="350"/>
      <c r="H3152" s="350"/>
      <c r="I3152" s="352"/>
      <c r="J3152" s="353"/>
      <c r="K3152" s="354"/>
      <c r="L3152" s="353"/>
      <c r="M3152" s="379"/>
      <c r="N3152" s="317"/>
      <c r="O3152" s="317"/>
      <c r="P3152" s="318"/>
    </row>
    <row r="3153" spans="1:16" x14ac:dyDescent="0.2">
      <c r="A3153" s="363"/>
      <c r="B3153" s="348"/>
      <c r="C3153" s="623"/>
      <c r="D3153" s="350"/>
      <c r="E3153" s="350"/>
      <c r="F3153" s="351"/>
      <c r="G3153" s="350"/>
      <c r="H3153" s="350"/>
      <c r="I3153" s="352"/>
      <c r="J3153" s="353"/>
      <c r="K3153" s="354"/>
      <c r="L3153" s="353"/>
      <c r="M3153" s="379"/>
      <c r="N3153" s="317"/>
      <c r="O3153" s="317"/>
      <c r="P3153" s="318"/>
    </row>
    <row r="3154" spans="1:16" x14ac:dyDescent="0.2">
      <c r="A3154" s="363"/>
      <c r="B3154" s="348"/>
      <c r="C3154" s="623"/>
      <c r="D3154" s="350"/>
      <c r="E3154" s="350"/>
      <c r="F3154" s="351"/>
      <c r="G3154" s="350"/>
      <c r="H3154" s="350"/>
      <c r="I3154" s="352"/>
      <c r="J3154" s="353"/>
      <c r="K3154" s="354"/>
      <c r="L3154" s="353"/>
      <c r="M3154" s="379"/>
      <c r="N3154" s="317"/>
      <c r="O3154" s="317"/>
      <c r="P3154" s="318"/>
    </row>
    <row r="3155" spans="1:16" x14ac:dyDescent="0.2">
      <c r="A3155" s="363"/>
      <c r="B3155" s="348"/>
      <c r="C3155" s="623"/>
      <c r="D3155" s="350"/>
      <c r="E3155" s="350"/>
      <c r="F3155" s="351"/>
      <c r="G3155" s="350"/>
      <c r="H3155" s="350"/>
      <c r="I3155" s="352"/>
      <c r="J3155" s="353"/>
      <c r="K3155" s="354"/>
      <c r="L3155" s="353"/>
      <c r="M3155" s="379"/>
      <c r="N3155" s="317"/>
      <c r="O3155" s="317"/>
      <c r="P3155" s="318"/>
    </row>
    <row r="3156" spans="1:16" x14ac:dyDescent="0.2">
      <c r="A3156" s="363"/>
      <c r="B3156" s="348"/>
      <c r="C3156" s="623"/>
      <c r="D3156" s="350"/>
      <c r="E3156" s="350"/>
      <c r="F3156" s="351"/>
      <c r="G3156" s="350"/>
      <c r="H3156" s="350"/>
      <c r="I3156" s="352"/>
      <c r="J3156" s="353"/>
      <c r="K3156" s="354"/>
      <c r="L3156" s="353"/>
      <c r="M3156" s="379"/>
      <c r="N3156" s="317"/>
      <c r="O3156" s="317"/>
      <c r="P3156" s="318"/>
    </row>
    <row r="3157" spans="1:16" x14ac:dyDescent="0.2">
      <c r="A3157" s="363"/>
      <c r="B3157" s="348"/>
      <c r="C3157" s="623"/>
      <c r="D3157" s="350"/>
      <c r="E3157" s="350"/>
      <c r="F3157" s="351"/>
      <c r="G3157" s="350"/>
      <c r="H3157" s="350"/>
      <c r="I3157" s="352"/>
      <c r="J3157" s="353"/>
      <c r="K3157" s="354"/>
      <c r="L3157" s="353"/>
      <c r="M3157" s="379"/>
      <c r="N3157" s="317"/>
      <c r="O3157" s="317"/>
      <c r="P3157" s="318"/>
    </row>
    <row r="3158" spans="1:16" x14ac:dyDescent="0.2">
      <c r="A3158" s="363"/>
      <c r="B3158" s="348"/>
      <c r="C3158" s="623"/>
      <c r="D3158" s="350"/>
      <c r="E3158" s="350"/>
      <c r="F3158" s="351"/>
      <c r="G3158" s="350"/>
      <c r="H3158" s="350"/>
      <c r="I3158" s="352"/>
      <c r="J3158" s="353"/>
      <c r="K3158" s="354"/>
      <c r="L3158" s="353"/>
      <c r="M3158" s="379"/>
      <c r="N3158" s="317"/>
      <c r="O3158" s="317"/>
      <c r="P3158" s="318"/>
    </row>
    <row r="3159" spans="1:16" x14ac:dyDescent="0.2">
      <c r="A3159" s="363"/>
      <c r="B3159" s="348"/>
      <c r="C3159" s="623"/>
      <c r="D3159" s="350"/>
      <c r="E3159" s="350"/>
      <c r="F3159" s="351"/>
      <c r="G3159" s="350"/>
      <c r="H3159" s="350"/>
      <c r="I3159" s="352"/>
      <c r="J3159" s="353"/>
      <c r="K3159" s="354"/>
      <c r="L3159" s="353"/>
      <c r="M3159" s="379"/>
      <c r="N3159" s="317"/>
      <c r="O3159" s="317"/>
      <c r="P3159" s="318"/>
    </row>
    <row r="3160" spans="1:16" x14ac:dyDescent="0.2">
      <c r="A3160" s="363"/>
      <c r="B3160" s="348"/>
      <c r="C3160" s="623"/>
      <c r="D3160" s="350"/>
      <c r="E3160" s="350"/>
      <c r="F3160" s="351"/>
      <c r="G3160" s="350"/>
      <c r="H3160" s="350"/>
      <c r="I3160" s="352"/>
      <c r="J3160" s="353"/>
      <c r="K3160" s="354"/>
      <c r="L3160" s="353"/>
      <c r="M3160" s="379"/>
      <c r="N3160" s="317"/>
      <c r="O3160" s="317"/>
      <c r="P3160" s="318"/>
    </row>
    <row r="3161" spans="1:16" x14ac:dyDescent="0.2">
      <c r="A3161" s="363"/>
      <c r="B3161" s="348"/>
      <c r="C3161" s="623"/>
      <c r="D3161" s="350"/>
      <c r="E3161" s="350"/>
      <c r="F3161" s="351"/>
      <c r="G3161" s="350"/>
      <c r="H3161" s="350"/>
      <c r="I3161" s="352"/>
      <c r="J3161" s="353"/>
      <c r="K3161" s="354"/>
      <c r="L3161" s="353"/>
      <c r="M3161" s="379"/>
      <c r="N3161" s="317"/>
      <c r="O3161" s="317"/>
      <c r="P3161" s="318"/>
    </row>
    <row r="3162" spans="1:16" x14ac:dyDescent="0.2">
      <c r="A3162" s="363"/>
      <c r="B3162" s="348"/>
      <c r="C3162" s="623"/>
      <c r="D3162" s="350"/>
      <c r="E3162" s="350"/>
      <c r="F3162" s="351"/>
      <c r="G3162" s="350"/>
      <c r="H3162" s="350"/>
      <c r="I3162" s="352"/>
      <c r="J3162" s="353"/>
      <c r="K3162" s="354"/>
      <c r="L3162" s="353"/>
      <c r="M3162" s="379"/>
      <c r="N3162" s="317"/>
      <c r="O3162" s="317"/>
      <c r="P3162" s="318"/>
    </row>
    <row r="3163" spans="1:16" x14ac:dyDescent="0.2">
      <c r="A3163" s="363"/>
      <c r="B3163" s="348"/>
      <c r="C3163" s="623"/>
      <c r="D3163" s="350"/>
      <c r="E3163" s="350"/>
      <c r="F3163" s="351"/>
      <c r="G3163" s="350"/>
      <c r="H3163" s="350"/>
      <c r="I3163" s="352"/>
      <c r="J3163" s="353"/>
      <c r="K3163" s="354"/>
      <c r="L3163" s="353"/>
      <c r="M3163" s="379"/>
      <c r="N3163" s="317"/>
      <c r="O3163" s="317"/>
      <c r="P3163" s="318"/>
    </row>
    <row r="3164" spans="1:16" x14ac:dyDescent="0.2">
      <c r="A3164" s="363"/>
      <c r="B3164" s="348"/>
      <c r="C3164" s="623"/>
      <c r="D3164" s="350"/>
      <c r="E3164" s="350"/>
      <c r="F3164" s="351"/>
      <c r="G3164" s="350"/>
      <c r="H3164" s="350"/>
      <c r="I3164" s="352"/>
      <c r="J3164" s="353"/>
      <c r="K3164" s="354"/>
      <c r="L3164" s="353"/>
      <c r="M3164" s="379"/>
      <c r="N3164" s="317"/>
      <c r="O3164" s="317"/>
      <c r="P3164" s="318"/>
    </row>
    <row r="3165" spans="1:16" x14ac:dyDescent="0.2">
      <c r="A3165" s="363"/>
      <c r="B3165" s="348"/>
      <c r="C3165" s="623"/>
      <c r="D3165" s="350"/>
      <c r="E3165" s="350"/>
      <c r="F3165" s="351"/>
      <c r="G3165" s="350"/>
      <c r="H3165" s="350"/>
      <c r="I3165" s="352"/>
      <c r="J3165" s="353"/>
      <c r="K3165" s="354"/>
      <c r="L3165" s="353"/>
      <c r="M3165" s="379"/>
      <c r="N3165" s="317"/>
      <c r="O3165" s="317"/>
      <c r="P3165" s="318"/>
    </row>
    <row r="3166" spans="1:16" x14ac:dyDescent="0.2">
      <c r="A3166" s="363"/>
      <c r="B3166" s="348"/>
      <c r="C3166" s="623"/>
      <c r="D3166" s="350"/>
      <c r="E3166" s="350"/>
      <c r="F3166" s="351"/>
      <c r="G3166" s="350"/>
      <c r="H3166" s="350"/>
      <c r="I3166" s="352"/>
      <c r="J3166" s="353"/>
      <c r="K3166" s="354"/>
      <c r="L3166" s="353"/>
      <c r="M3166" s="379"/>
      <c r="N3166" s="317"/>
      <c r="O3166" s="317"/>
      <c r="P3166" s="318"/>
    </row>
    <row r="3167" spans="1:16" x14ac:dyDescent="0.2">
      <c r="A3167" s="363"/>
      <c r="B3167" s="348"/>
      <c r="C3167" s="623"/>
      <c r="D3167" s="350"/>
      <c r="E3167" s="350"/>
      <c r="F3167" s="351"/>
      <c r="G3167" s="350"/>
      <c r="H3167" s="350"/>
      <c r="I3167" s="352"/>
      <c r="J3167" s="353"/>
      <c r="K3167" s="354"/>
      <c r="L3167" s="353"/>
      <c r="M3167" s="379"/>
      <c r="N3167" s="317"/>
      <c r="O3167" s="317"/>
      <c r="P3167" s="318"/>
    </row>
    <row r="3168" spans="1:16" x14ac:dyDescent="0.2">
      <c r="A3168" s="363"/>
      <c r="B3168" s="348"/>
      <c r="C3168" s="623"/>
      <c r="D3168" s="350"/>
      <c r="E3168" s="350"/>
      <c r="F3168" s="351"/>
      <c r="G3168" s="350"/>
      <c r="H3168" s="350"/>
      <c r="I3168" s="352"/>
      <c r="J3168" s="353"/>
      <c r="K3168" s="354"/>
      <c r="L3168" s="353"/>
      <c r="M3168" s="379"/>
      <c r="N3168" s="317"/>
      <c r="O3168" s="317"/>
      <c r="P3168" s="318"/>
    </row>
    <row r="3169" spans="1:16" x14ac:dyDescent="0.2">
      <c r="A3169" s="363"/>
      <c r="B3169" s="348"/>
      <c r="C3169" s="623"/>
      <c r="D3169" s="350"/>
      <c r="E3169" s="350"/>
      <c r="F3169" s="351"/>
      <c r="G3169" s="350"/>
      <c r="H3169" s="350"/>
      <c r="I3169" s="352"/>
      <c r="J3169" s="353"/>
      <c r="K3169" s="354"/>
      <c r="L3169" s="353"/>
      <c r="M3169" s="379"/>
      <c r="N3169" s="317"/>
      <c r="O3169" s="317"/>
      <c r="P3169" s="318"/>
    </row>
    <row r="3170" spans="1:16" x14ac:dyDescent="0.2">
      <c r="A3170" s="363"/>
      <c r="B3170" s="348"/>
      <c r="C3170" s="623"/>
      <c r="D3170" s="350"/>
      <c r="E3170" s="350"/>
      <c r="F3170" s="351"/>
      <c r="G3170" s="350"/>
      <c r="H3170" s="350"/>
      <c r="I3170" s="352"/>
      <c r="J3170" s="353"/>
      <c r="K3170" s="354"/>
      <c r="L3170" s="353"/>
      <c r="M3170" s="379"/>
      <c r="N3170" s="317"/>
      <c r="O3170" s="317"/>
      <c r="P3170" s="318"/>
    </row>
    <row r="3171" spans="1:16" x14ac:dyDescent="0.2">
      <c r="A3171" s="363"/>
      <c r="B3171" s="348"/>
      <c r="C3171" s="623"/>
      <c r="D3171" s="350"/>
      <c r="E3171" s="350"/>
      <c r="F3171" s="351"/>
      <c r="G3171" s="350"/>
      <c r="H3171" s="350"/>
      <c r="I3171" s="352"/>
      <c r="J3171" s="353"/>
      <c r="K3171" s="354"/>
      <c r="L3171" s="353"/>
      <c r="M3171" s="379"/>
      <c r="N3171" s="317"/>
      <c r="O3171" s="317"/>
      <c r="P3171" s="318"/>
    </row>
    <row r="3172" spans="1:16" x14ac:dyDescent="0.2">
      <c r="A3172" s="363"/>
      <c r="B3172" s="348"/>
      <c r="C3172" s="623"/>
      <c r="D3172" s="350"/>
      <c r="E3172" s="350"/>
      <c r="F3172" s="351"/>
      <c r="G3172" s="350"/>
      <c r="H3172" s="350"/>
      <c r="I3172" s="352"/>
      <c r="J3172" s="353"/>
      <c r="K3172" s="354"/>
      <c r="L3172" s="353"/>
      <c r="M3172" s="379"/>
      <c r="N3172" s="317"/>
      <c r="O3172" s="317"/>
      <c r="P3172" s="318"/>
    </row>
    <row r="3173" spans="1:16" x14ac:dyDescent="0.2">
      <c r="A3173" s="363"/>
      <c r="B3173" s="348"/>
      <c r="C3173" s="623"/>
      <c r="D3173" s="350"/>
      <c r="E3173" s="350"/>
      <c r="F3173" s="351"/>
      <c r="G3173" s="350"/>
      <c r="H3173" s="350"/>
      <c r="I3173" s="352"/>
      <c r="J3173" s="353"/>
      <c r="K3173" s="354"/>
      <c r="L3173" s="353"/>
      <c r="M3173" s="379"/>
      <c r="N3173" s="317"/>
      <c r="O3173" s="317"/>
      <c r="P3173" s="318"/>
    </row>
    <row r="3174" spans="1:16" x14ac:dyDescent="0.2">
      <c r="A3174" s="363"/>
      <c r="B3174" s="348"/>
      <c r="C3174" s="623"/>
      <c r="D3174" s="350"/>
      <c r="E3174" s="350"/>
      <c r="F3174" s="351"/>
      <c r="G3174" s="350"/>
      <c r="H3174" s="350"/>
      <c r="I3174" s="352"/>
      <c r="J3174" s="353"/>
      <c r="K3174" s="354"/>
      <c r="L3174" s="353"/>
      <c r="M3174" s="379"/>
      <c r="N3174" s="317"/>
      <c r="O3174" s="317"/>
      <c r="P3174" s="318"/>
    </row>
    <row r="3175" spans="1:16" x14ac:dyDescent="0.2">
      <c r="A3175" s="363"/>
      <c r="B3175" s="348"/>
      <c r="C3175" s="623"/>
      <c r="D3175" s="350"/>
      <c r="E3175" s="350"/>
      <c r="F3175" s="351"/>
      <c r="G3175" s="350"/>
      <c r="H3175" s="350"/>
      <c r="I3175" s="352"/>
      <c r="J3175" s="353"/>
      <c r="K3175" s="354"/>
      <c r="L3175" s="353"/>
      <c r="M3175" s="379"/>
      <c r="N3175" s="317"/>
      <c r="O3175" s="317"/>
      <c r="P3175" s="318"/>
    </row>
    <row r="3176" spans="1:16" x14ac:dyDescent="0.2">
      <c r="A3176" s="363"/>
      <c r="B3176" s="348"/>
      <c r="C3176" s="623"/>
      <c r="D3176" s="350"/>
      <c r="E3176" s="350"/>
      <c r="F3176" s="351"/>
      <c r="G3176" s="350"/>
      <c r="H3176" s="350"/>
      <c r="I3176" s="352"/>
      <c r="J3176" s="353"/>
      <c r="K3176" s="354"/>
      <c r="L3176" s="353"/>
      <c r="M3176" s="379"/>
      <c r="N3176" s="317"/>
      <c r="O3176" s="317"/>
      <c r="P3176" s="318"/>
    </row>
    <row r="3177" spans="1:16" x14ac:dyDescent="0.2">
      <c r="A3177" s="363"/>
      <c r="B3177" s="348"/>
      <c r="C3177" s="623"/>
      <c r="D3177" s="350"/>
      <c r="E3177" s="350"/>
      <c r="F3177" s="351"/>
      <c r="G3177" s="350"/>
      <c r="H3177" s="350"/>
      <c r="I3177" s="352"/>
      <c r="J3177" s="353"/>
      <c r="K3177" s="354"/>
      <c r="L3177" s="353"/>
      <c r="M3177" s="379"/>
      <c r="N3177" s="317"/>
      <c r="O3177" s="317"/>
      <c r="P3177" s="318"/>
    </row>
    <row r="3178" spans="1:16" x14ac:dyDescent="0.2">
      <c r="A3178" s="363"/>
      <c r="B3178" s="348"/>
      <c r="C3178" s="623"/>
      <c r="D3178" s="350"/>
      <c r="E3178" s="350"/>
      <c r="F3178" s="351"/>
      <c r="G3178" s="350"/>
      <c r="H3178" s="350"/>
      <c r="I3178" s="352"/>
      <c r="J3178" s="353"/>
      <c r="K3178" s="354"/>
      <c r="L3178" s="353"/>
      <c r="M3178" s="379"/>
      <c r="N3178" s="317"/>
      <c r="O3178" s="317"/>
      <c r="P3178" s="318"/>
    </row>
    <row r="3179" spans="1:16" x14ac:dyDescent="0.2">
      <c r="A3179" s="363"/>
      <c r="B3179" s="348"/>
      <c r="C3179" s="623"/>
      <c r="D3179" s="350"/>
      <c r="E3179" s="350"/>
      <c r="F3179" s="351"/>
      <c r="G3179" s="350"/>
      <c r="H3179" s="350"/>
      <c r="I3179" s="352"/>
      <c r="J3179" s="353"/>
      <c r="K3179" s="354"/>
      <c r="L3179" s="353"/>
      <c r="M3179" s="379"/>
      <c r="N3179" s="317"/>
      <c r="O3179" s="317"/>
      <c r="P3179" s="318"/>
    </row>
    <row r="3180" spans="1:16" x14ac:dyDescent="0.2">
      <c r="A3180" s="363"/>
      <c r="B3180" s="348"/>
      <c r="C3180" s="623"/>
      <c r="D3180" s="350"/>
      <c r="E3180" s="350"/>
      <c r="F3180" s="351"/>
      <c r="G3180" s="350"/>
      <c r="H3180" s="350"/>
      <c r="I3180" s="352"/>
      <c r="J3180" s="353"/>
      <c r="K3180" s="354"/>
      <c r="L3180" s="353"/>
      <c r="M3180" s="379"/>
      <c r="N3180" s="317"/>
      <c r="O3180" s="317"/>
      <c r="P3180" s="318"/>
    </row>
    <row r="3181" spans="1:16" x14ac:dyDescent="0.2">
      <c r="A3181" s="363"/>
      <c r="B3181" s="348"/>
      <c r="C3181" s="623"/>
      <c r="D3181" s="350"/>
      <c r="E3181" s="350"/>
      <c r="F3181" s="351"/>
      <c r="G3181" s="350"/>
      <c r="H3181" s="350"/>
      <c r="I3181" s="352"/>
      <c r="J3181" s="353"/>
      <c r="K3181" s="354"/>
      <c r="L3181" s="353"/>
      <c r="M3181" s="379"/>
      <c r="N3181" s="317"/>
      <c r="O3181" s="317"/>
      <c r="P3181" s="318"/>
    </row>
    <row r="3182" spans="1:16" x14ac:dyDescent="0.2">
      <c r="A3182" s="363"/>
      <c r="B3182" s="348"/>
      <c r="C3182" s="623"/>
      <c r="D3182" s="350"/>
      <c r="E3182" s="350"/>
      <c r="F3182" s="351"/>
      <c r="G3182" s="350"/>
      <c r="H3182" s="350"/>
      <c r="I3182" s="352"/>
      <c r="J3182" s="353"/>
      <c r="K3182" s="354"/>
      <c r="L3182" s="353"/>
      <c r="M3182" s="379"/>
      <c r="N3182" s="317"/>
      <c r="O3182" s="317"/>
      <c r="P3182" s="318"/>
    </row>
    <row r="3183" spans="1:16" x14ac:dyDescent="0.2">
      <c r="A3183" s="363"/>
      <c r="B3183" s="348"/>
      <c r="C3183" s="623"/>
      <c r="D3183" s="350"/>
      <c r="E3183" s="350"/>
      <c r="F3183" s="351"/>
      <c r="G3183" s="350"/>
      <c r="H3183" s="350"/>
      <c r="I3183" s="352"/>
      <c r="J3183" s="353"/>
      <c r="K3183" s="354"/>
      <c r="L3183" s="353"/>
      <c r="M3183" s="379"/>
      <c r="N3183" s="317"/>
      <c r="O3183" s="317"/>
      <c r="P3183" s="318"/>
    </row>
    <row r="3184" spans="1:16" x14ac:dyDescent="0.2">
      <c r="A3184" s="363"/>
      <c r="B3184" s="348"/>
      <c r="C3184" s="623"/>
      <c r="D3184" s="350"/>
      <c r="E3184" s="350"/>
      <c r="F3184" s="351"/>
      <c r="G3184" s="350"/>
      <c r="H3184" s="350"/>
      <c r="I3184" s="352"/>
      <c r="J3184" s="353"/>
      <c r="K3184" s="354"/>
      <c r="L3184" s="353"/>
      <c r="M3184" s="379"/>
      <c r="N3184" s="317"/>
      <c r="O3184" s="317"/>
      <c r="P3184" s="318"/>
    </row>
    <row r="3185" spans="1:16" x14ac:dyDescent="0.2">
      <c r="A3185" s="363"/>
      <c r="B3185" s="348"/>
      <c r="C3185" s="623"/>
      <c r="D3185" s="350"/>
      <c r="E3185" s="350"/>
      <c r="F3185" s="351"/>
      <c r="G3185" s="350"/>
      <c r="H3185" s="350"/>
      <c r="I3185" s="352"/>
      <c r="J3185" s="353"/>
      <c r="K3185" s="354"/>
      <c r="L3185" s="353"/>
      <c r="M3185" s="379"/>
      <c r="N3185" s="317"/>
      <c r="O3185" s="317"/>
      <c r="P3185" s="318"/>
    </row>
    <row r="3186" spans="1:16" x14ac:dyDescent="0.2">
      <c r="A3186" s="363"/>
      <c r="B3186" s="348"/>
      <c r="C3186" s="623"/>
      <c r="D3186" s="350"/>
      <c r="E3186" s="350"/>
      <c r="F3186" s="351"/>
      <c r="G3186" s="350"/>
      <c r="H3186" s="350"/>
      <c r="I3186" s="352"/>
      <c r="J3186" s="353"/>
      <c r="K3186" s="354"/>
      <c r="L3186" s="353"/>
      <c r="M3186" s="379"/>
      <c r="N3186" s="317"/>
      <c r="O3186" s="317"/>
      <c r="P3186" s="318"/>
    </row>
    <row r="3187" spans="1:16" x14ac:dyDescent="0.2">
      <c r="A3187" s="363"/>
      <c r="B3187" s="348"/>
      <c r="C3187" s="623"/>
      <c r="D3187" s="350"/>
      <c r="E3187" s="350"/>
      <c r="F3187" s="351"/>
      <c r="G3187" s="350"/>
      <c r="H3187" s="350"/>
      <c r="I3187" s="352"/>
      <c r="J3187" s="353"/>
      <c r="K3187" s="354"/>
      <c r="L3187" s="353"/>
      <c r="M3187" s="379"/>
      <c r="N3187" s="317"/>
      <c r="O3187" s="317"/>
      <c r="P3187" s="318"/>
    </row>
    <row r="3188" spans="1:16" x14ac:dyDescent="0.2">
      <c r="A3188" s="363"/>
      <c r="B3188" s="348"/>
      <c r="C3188" s="623"/>
      <c r="D3188" s="350"/>
      <c r="E3188" s="350"/>
      <c r="F3188" s="351"/>
      <c r="G3188" s="350"/>
      <c r="H3188" s="350"/>
      <c r="I3188" s="352"/>
      <c r="J3188" s="353"/>
      <c r="K3188" s="354"/>
      <c r="L3188" s="353"/>
      <c r="M3188" s="379"/>
      <c r="N3188" s="317"/>
      <c r="O3188" s="317"/>
      <c r="P3188" s="318"/>
    </row>
    <row r="3189" spans="1:16" x14ac:dyDescent="0.2">
      <c r="A3189" s="363"/>
      <c r="B3189" s="348"/>
      <c r="C3189" s="623"/>
      <c r="D3189" s="350"/>
      <c r="E3189" s="350"/>
      <c r="F3189" s="351"/>
      <c r="G3189" s="350"/>
      <c r="H3189" s="350"/>
      <c r="I3189" s="352"/>
      <c r="J3189" s="353"/>
      <c r="K3189" s="354"/>
      <c r="L3189" s="353"/>
      <c r="M3189" s="379"/>
      <c r="N3189" s="317"/>
      <c r="O3189" s="317"/>
      <c r="P3189" s="318"/>
    </row>
    <row r="3190" spans="1:16" x14ac:dyDescent="0.2">
      <c r="A3190" s="363"/>
      <c r="B3190" s="348"/>
      <c r="C3190" s="623"/>
      <c r="D3190" s="350"/>
      <c r="E3190" s="350"/>
      <c r="F3190" s="351"/>
      <c r="G3190" s="350"/>
      <c r="H3190" s="350"/>
      <c r="I3190" s="352"/>
      <c r="J3190" s="353"/>
      <c r="K3190" s="354"/>
      <c r="L3190" s="353"/>
      <c r="M3190" s="379"/>
      <c r="N3190" s="317"/>
      <c r="O3190" s="317"/>
      <c r="P3190" s="318"/>
    </row>
    <row r="3191" spans="1:16" x14ac:dyDescent="0.2">
      <c r="A3191" s="363"/>
      <c r="B3191" s="348"/>
      <c r="C3191" s="623"/>
      <c r="D3191" s="350"/>
      <c r="E3191" s="350"/>
      <c r="F3191" s="351"/>
      <c r="G3191" s="350"/>
      <c r="H3191" s="350"/>
      <c r="I3191" s="352"/>
      <c r="J3191" s="353"/>
      <c r="K3191" s="354"/>
      <c r="L3191" s="353"/>
      <c r="M3191" s="379"/>
      <c r="N3191" s="317"/>
      <c r="O3191" s="317"/>
      <c r="P3191" s="318"/>
    </row>
    <row r="3192" spans="1:16" x14ac:dyDescent="0.2">
      <c r="A3192" s="363"/>
      <c r="B3192" s="348"/>
      <c r="C3192" s="623"/>
      <c r="D3192" s="350"/>
      <c r="E3192" s="350"/>
      <c r="F3192" s="351"/>
      <c r="G3192" s="350"/>
      <c r="H3192" s="350"/>
      <c r="I3192" s="352"/>
      <c r="J3192" s="353"/>
      <c r="K3192" s="354"/>
      <c r="L3192" s="353"/>
      <c r="M3192" s="379"/>
      <c r="N3192" s="317"/>
      <c r="O3192" s="317"/>
      <c r="P3192" s="318"/>
    </row>
    <row r="3193" spans="1:16" x14ac:dyDescent="0.2">
      <c r="A3193" s="363"/>
      <c r="B3193" s="348"/>
      <c r="C3193" s="623"/>
      <c r="D3193" s="350"/>
      <c r="E3193" s="350"/>
      <c r="F3193" s="351"/>
      <c r="G3193" s="350"/>
      <c r="H3193" s="350"/>
      <c r="I3193" s="352"/>
      <c r="J3193" s="353"/>
      <c r="K3193" s="354"/>
      <c r="L3193" s="353"/>
      <c r="M3193" s="379"/>
      <c r="N3193" s="317"/>
      <c r="O3193" s="317"/>
      <c r="P3193" s="318"/>
    </row>
    <row r="3194" spans="1:16" x14ac:dyDescent="0.2">
      <c r="A3194" s="363"/>
      <c r="B3194" s="348"/>
      <c r="C3194" s="623"/>
      <c r="D3194" s="350"/>
      <c r="E3194" s="350"/>
      <c r="F3194" s="351"/>
      <c r="G3194" s="350"/>
      <c r="H3194" s="350"/>
      <c r="I3194" s="352"/>
      <c r="J3194" s="353"/>
      <c r="K3194" s="354"/>
      <c r="L3194" s="353"/>
      <c r="M3194" s="379"/>
      <c r="N3194" s="317"/>
      <c r="O3194" s="317"/>
      <c r="P3194" s="318"/>
    </row>
    <row r="3195" spans="1:16" x14ac:dyDescent="0.2">
      <c r="A3195" s="363"/>
      <c r="B3195" s="348"/>
      <c r="C3195" s="623"/>
      <c r="D3195" s="350"/>
      <c r="E3195" s="350"/>
      <c r="F3195" s="351"/>
      <c r="G3195" s="350"/>
      <c r="H3195" s="350"/>
      <c r="I3195" s="352"/>
      <c r="J3195" s="353"/>
      <c r="K3195" s="354"/>
      <c r="L3195" s="353"/>
      <c r="M3195" s="379"/>
      <c r="N3195" s="317"/>
      <c r="O3195" s="317"/>
      <c r="P3195" s="318"/>
    </row>
    <row r="3196" spans="1:16" x14ac:dyDescent="0.2">
      <c r="A3196" s="363"/>
      <c r="B3196" s="348"/>
      <c r="C3196" s="623"/>
      <c r="D3196" s="350"/>
      <c r="E3196" s="350"/>
      <c r="F3196" s="351"/>
      <c r="G3196" s="350"/>
      <c r="H3196" s="350"/>
      <c r="I3196" s="352"/>
      <c r="J3196" s="353"/>
      <c r="K3196" s="354"/>
      <c r="L3196" s="353"/>
      <c r="M3196" s="379"/>
      <c r="N3196" s="317"/>
      <c r="O3196" s="317"/>
      <c r="P3196" s="318"/>
    </row>
    <row r="3197" spans="1:16" x14ac:dyDescent="0.2">
      <c r="A3197" s="363"/>
      <c r="B3197" s="348"/>
      <c r="C3197" s="623"/>
      <c r="D3197" s="350"/>
      <c r="E3197" s="350"/>
      <c r="F3197" s="351"/>
      <c r="G3197" s="350"/>
      <c r="H3197" s="350"/>
      <c r="I3197" s="352"/>
      <c r="J3197" s="353"/>
      <c r="K3197" s="354"/>
      <c r="L3197" s="353"/>
      <c r="M3197" s="379"/>
      <c r="N3197" s="317"/>
      <c r="O3197" s="317"/>
      <c r="P3197" s="318"/>
    </row>
    <row r="3198" spans="1:16" x14ac:dyDescent="0.2">
      <c r="A3198" s="363"/>
      <c r="B3198" s="348"/>
      <c r="C3198" s="623"/>
      <c r="D3198" s="350"/>
      <c r="E3198" s="350"/>
      <c r="F3198" s="351"/>
      <c r="G3198" s="350"/>
      <c r="H3198" s="350"/>
      <c r="I3198" s="352"/>
      <c r="J3198" s="353"/>
      <c r="K3198" s="354"/>
      <c r="L3198" s="353"/>
      <c r="M3198" s="379"/>
      <c r="N3198" s="317"/>
      <c r="O3198" s="317"/>
      <c r="P3198" s="318"/>
    </row>
    <row r="3199" spans="1:16" x14ac:dyDescent="0.2">
      <c r="A3199" s="363"/>
      <c r="B3199" s="348"/>
      <c r="C3199" s="623"/>
      <c r="D3199" s="350"/>
      <c r="E3199" s="350"/>
      <c r="F3199" s="351"/>
      <c r="G3199" s="350"/>
      <c r="H3199" s="350"/>
      <c r="I3199" s="352"/>
      <c r="J3199" s="353"/>
      <c r="K3199" s="354"/>
      <c r="L3199" s="353"/>
      <c r="M3199" s="379"/>
      <c r="N3199" s="317"/>
      <c r="O3199" s="317"/>
      <c r="P3199" s="318"/>
    </row>
    <row r="3200" spans="1:16" x14ac:dyDescent="0.2">
      <c r="A3200" s="363"/>
      <c r="B3200" s="348"/>
      <c r="C3200" s="623"/>
      <c r="D3200" s="350"/>
      <c r="E3200" s="350"/>
      <c r="F3200" s="351"/>
      <c r="G3200" s="350"/>
      <c r="H3200" s="350"/>
      <c r="I3200" s="352"/>
      <c r="J3200" s="353"/>
      <c r="K3200" s="354"/>
      <c r="L3200" s="353"/>
      <c r="M3200" s="379"/>
      <c r="N3200" s="317"/>
      <c r="O3200" s="317"/>
      <c r="P3200" s="318"/>
    </row>
    <row r="3201" spans="1:16" x14ac:dyDescent="0.2">
      <c r="A3201" s="363"/>
      <c r="B3201" s="348"/>
      <c r="C3201" s="623"/>
      <c r="D3201" s="350"/>
      <c r="E3201" s="350"/>
      <c r="F3201" s="351"/>
      <c r="G3201" s="350"/>
      <c r="H3201" s="350"/>
      <c r="I3201" s="352"/>
      <c r="J3201" s="353"/>
      <c r="K3201" s="354"/>
      <c r="L3201" s="353"/>
      <c r="M3201" s="379"/>
      <c r="N3201" s="317"/>
      <c r="O3201" s="317"/>
      <c r="P3201" s="318"/>
    </row>
    <row r="3202" spans="1:16" x14ac:dyDescent="0.2">
      <c r="A3202" s="363"/>
      <c r="B3202" s="348"/>
      <c r="C3202" s="623"/>
      <c r="D3202" s="350"/>
      <c r="E3202" s="350"/>
      <c r="F3202" s="351"/>
      <c r="G3202" s="350"/>
      <c r="H3202" s="350"/>
      <c r="I3202" s="352"/>
      <c r="J3202" s="353"/>
      <c r="K3202" s="354"/>
      <c r="L3202" s="353"/>
      <c r="M3202" s="379"/>
      <c r="N3202" s="317"/>
      <c r="O3202" s="317"/>
      <c r="P3202" s="318"/>
    </row>
    <row r="3203" spans="1:16" x14ac:dyDescent="0.2">
      <c r="A3203" s="363"/>
      <c r="B3203" s="348"/>
      <c r="C3203" s="623"/>
      <c r="D3203" s="350"/>
      <c r="E3203" s="350"/>
      <c r="F3203" s="351"/>
      <c r="G3203" s="350"/>
      <c r="H3203" s="350"/>
      <c r="I3203" s="352"/>
      <c r="J3203" s="353"/>
      <c r="K3203" s="354"/>
      <c r="L3203" s="353"/>
      <c r="M3203" s="379"/>
      <c r="N3203" s="317"/>
      <c r="O3203" s="317"/>
      <c r="P3203" s="318"/>
    </row>
    <row r="3204" spans="1:16" x14ac:dyDescent="0.2">
      <c r="A3204" s="363"/>
      <c r="B3204" s="348"/>
      <c r="C3204" s="623"/>
      <c r="D3204" s="350"/>
      <c r="E3204" s="350"/>
      <c r="F3204" s="351"/>
      <c r="G3204" s="350"/>
      <c r="H3204" s="350"/>
      <c r="I3204" s="352"/>
      <c r="J3204" s="353"/>
      <c r="K3204" s="354"/>
      <c r="L3204" s="353"/>
      <c r="M3204" s="379"/>
      <c r="N3204" s="317"/>
      <c r="O3204" s="317"/>
      <c r="P3204" s="318"/>
    </row>
    <row r="3205" spans="1:16" x14ac:dyDescent="0.2">
      <c r="A3205" s="363"/>
      <c r="B3205" s="348"/>
      <c r="C3205" s="623"/>
      <c r="D3205" s="350"/>
      <c r="E3205" s="350"/>
      <c r="F3205" s="351"/>
      <c r="G3205" s="350"/>
      <c r="H3205" s="350"/>
      <c r="I3205" s="352"/>
      <c r="J3205" s="353"/>
      <c r="K3205" s="354"/>
      <c r="L3205" s="353"/>
      <c r="M3205" s="379"/>
      <c r="N3205" s="317"/>
      <c r="O3205" s="317"/>
      <c r="P3205" s="318"/>
    </row>
    <row r="3206" spans="1:16" x14ac:dyDescent="0.2">
      <c r="A3206" s="363"/>
      <c r="B3206" s="348"/>
      <c r="C3206" s="623"/>
      <c r="D3206" s="350"/>
      <c r="E3206" s="350"/>
      <c r="F3206" s="351"/>
      <c r="G3206" s="350"/>
      <c r="H3206" s="350"/>
      <c r="I3206" s="352"/>
      <c r="J3206" s="353"/>
      <c r="K3206" s="354"/>
      <c r="L3206" s="353"/>
      <c r="M3206" s="379"/>
      <c r="N3206" s="317"/>
      <c r="O3206" s="317"/>
      <c r="P3206" s="318"/>
    </row>
    <row r="3207" spans="1:16" x14ac:dyDescent="0.2">
      <c r="A3207" s="363"/>
      <c r="B3207" s="348"/>
      <c r="C3207" s="623"/>
      <c r="D3207" s="350"/>
      <c r="E3207" s="350"/>
      <c r="F3207" s="351"/>
      <c r="G3207" s="350"/>
      <c r="H3207" s="350"/>
      <c r="I3207" s="352"/>
      <c r="J3207" s="353"/>
      <c r="K3207" s="354"/>
      <c r="L3207" s="353"/>
      <c r="M3207" s="379"/>
      <c r="N3207" s="317"/>
      <c r="O3207" s="317"/>
      <c r="P3207" s="318"/>
    </row>
    <row r="3208" spans="1:16" x14ac:dyDescent="0.2">
      <c r="A3208" s="363"/>
      <c r="B3208" s="348"/>
      <c r="C3208" s="623"/>
      <c r="D3208" s="350"/>
      <c r="E3208" s="350"/>
      <c r="F3208" s="351"/>
      <c r="G3208" s="350"/>
      <c r="H3208" s="350"/>
      <c r="I3208" s="352"/>
      <c r="J3208" s="353"/>
      <c r="K3208" s="354"/>
      <c r="L3208" s="353"/>
      <c r="M3208" s="379"/>
      <c r="N3208" s="317"/>
      <c r="O3208" s="317"/>
      <c r="P3208" s="318"/>
    </row>
    <row r="3209" spans="1:16" x14ac:dyDescent="0.2">
      <c r="A3209" s="363"/>
      <c r="B3209" s="348"/>
      <c r="C3209" s="623"/>
      <c r="D3209" s="350"/>
      <c r="E3209" s="350"/>
      <c r="F3209" s="351"/>
      <c r="G3209" s="350"/>
      <c r="H3209" s="350"/>
      <c r="I3209" s="352"/>
      <c r="J3209" s="353"/>
      <c r="K3209" s="354"/>
      <c r="L3209" s="353"/>
      <c r="M3209" s="379"/>
      <c r="N3209" s="317"/>
      <c r="O3209" s="317"/>
      <c r="P3209" s="318"/>
    </row>
    <row r="3210" spans="1:16" x14ac:dyDescent="0.2">
      <c r="A3210" s="363"/>
      <c r="B3210" s="348"/>
      <c r="C3210" s="623"/>
      <c r="D3210" s="350"/>
      <c r="E3210" s="350"/>
      <c r="F3210" s="351"/>
      <c r="G3210" s="350"/>
      <c r="H3210" s="350"/>
      <c r="I3210" s="352"/>
      <c r="J3210" s="353"/>
      <c r="K3210" s="354"/>
      <c r="L3210" s="353"/>
      <c r="M3210" s="379"/>
      <c r="N3210" s="317"/>
      <c r="O3210" s="317"/>
      <c r="P3210" s="318"/>
    </row>
    <row r="3211" spans="1:16" x14ac:dyDescent="0.2">
      <c r="A3211" s="363"/>
      <c r="B3211" s="348"/>
      <c r="C3211" s="623"/>
      <c r="D3211" s="350"/>
      <c r="E3211" s="350"/>
      <c r="F3211" s="351"/>
      <c r="G3211" s="350"/>
      <c r="H3211" s="350"/>
      <c r="I3211" s="352"/>
      <c r="J3211" s="353"/>
      <c r="K3211" s="354"/>
      <c r="L3211" s="353"/>
      <c r="M3211" s="379"/>
      <c r="N3211" s="317"/>
      <c r="O3211" s="317"/>
      <c r="P3211" s="318"/>
    </row>
    <row r="3212" spans="1:16" x14ac:dyDescent="0.2">
      <c r="A3212" s="363"/>
      <c r="B3212" s="348"/>
      <c r="C3212" s="623"/>
      <c r="D3212" s="350"/>
      <c r="E3212" s="350"/>
      <c r="F3212" s="351"/>
      <c r="G3212" s="350"/>
      <c r="H3212" s="350"/>
      <c r="I3212" s="352"/>
      <c r="J3212" s="353"/>
      <c r="K3212" s="354"/>
      <c r="L3212" s="353"/>
      <c r="M3212" s="379"/>
      <c r="N3212" s="317"/>
      <c r="O3212" s="317"/>
      <c r="P3212" s="318"/>
    </row>
    <row r="3213" spans="1:16" x14ac:dyDescent="0.2">
      <c r="A3213" s="363"/>
      <c r="B3213" s="348"/>
      <c r="C3213" s="623"/>
      <c r="D3213" s="350"/>
      <c r="E3213" s="350"/>
      <c r="F3213" s="351"/>
      <c r="G3213" s="350"/>
      <c r="H3213" s="350"/>
      <c r="I3213" s="352"/>
      <c r="J3213" s="353"/>
      <c r="K3213" s="354"/>
      <c r="L3213" s="353"/>
      <c r="M3213" s="379"/>
      <c r="N3213" s="317"/>
      <c r="O3213" s="317"/>
      <c r="P3213" s="318"/>
    </row>
    <row r="3214" spans="1:16" x14ac:dyDescent="0.2">
      <c r="A3214" s="363"/>
      <c r="B3214" s="348"/>
      <c r="C3214" s="623"/>
      <c r="D3214" s="350"/>
      <c r="E3214" s="350"/>
      <c r="F3214" s="351"/>
      <c r="G3214" s="350"/>
      <c r="H3214" s="350"/>
      <c r="I3214" s="352"/>
      <c r="J3214" s="353"/>
      <c r="K3214" s="354"/>
      <c r="L3214" s="353"/>
      <c r="M3214" s="379"/>
      <c r="N3214" s="317"/>
      <c r="O3214" s="317"/>
      <c r="P3214" s="318"/>
    </row>
    <row r="3215" spans="1:16" x14ac:dyDescent="0.2">
      <c r="A3215" s="363"/>
      <c r="B3215" s="348"/>
      <c r="C3215" s="623"/>
      <c r="D3215" s="350"/>
      <c r="E3215" s="350"/>
      <c r="F3215" s="351"/>
      <c r="G3215" s="350"/>
      <c r="H3215" s="350"/>
      <c r="I3215" s="352"/>
      <c r="J3215" s="353"/>
      <c r="K3215" s="354"/>
      <c r="L3215" s="353"/>
      <c r="M3215" s="379"/>
      <c r="N3215" s="317"/>
      <c r="O3215" s="317"/>
      <c r="P3215" s="318"/>
    </row>
    <row r="3216" spans="1:16" x14ac:dyDescent="0.2">
      <c r="A3216" s="363"/>
      <c r="B3216" s="348"/>
      <c r="C3216" s="623"/>
      <c r="D3216" s="350"/>
      <c r="E3216" s="350"/>
      <c r="F3216" s="351"/>
      <c r="G3216" s="350"/>
      <c r="H3216" s="350"/>
      <c r="I3216" s="352"/>
      <c r="J3216" s="353"/>
      <c r="K3216" s="354"/>
      <c r="L3216" s="353"/>
      <c r="M3216" s="379"/>
      <c r="N3216" s="317"/>
      <c r="O3216" s="317"/>
      <c r="P3216" s="318"/>
    </row>
    <row r="3217" spans="1:16" x14ac:dyDescent="0.2">
      <c r="A3217" s="363"/>
      <c r="B3217" s="348"/>
      <c r="C3217" s="623"/>
      <c r="D3217" s="350"/>
      <c r="E3217" s="350"/>
      <c r="F3217" s="351"/>
      <c r="G3217" s="350"/>
      <c r="H3217" s="350"/>
      <c r="I3217" s="352"/>
      <c r="J3217" s="353"/>
      <c r="K3217" s="354"/>
      <c r="L3217" s="353"/>
      <c r="M3217" s="379"/>
      <c r="N3217" s="317"/>
      <c r="O3217" s="317"/>
      <c r="P3217" s="318"/>
    </row>
    <row r="3218" spans="1:16" x14ac:dyDescent="0.2">
      <c r="A3218" s="363"/>
      <c r="B3218" s="348"/>
      <c r="C3218" s="623"/>
      <c r="D3218" s="350"/>
      <c r="E3218" s="350"/>
      <c r="F3218" s="351"/>
      <c r="G3218" s="350"/>
      <c r="H3218" s="350"/>
      <c r="I3218" s="352"/>
      <c r="J3218" s="353"/>
      <c r="K3218" s="354"/>
      <c r="L3218" s="353"/>
      <c r="M3218" s="379"/>
      <c r="N3218" s="317"/>
      <c r="O3218" s="317"/>
      <c r="P3218" s="318"/>
    </row>
    <row r="3219" spans="1:16" x14ac:dyDescent="0.2">
      <c r="A3219" s="363"/>
      <c r="B3219" s="348"/>
      <c r="C3219" s="623"/>
      <c r="D3219" s="350"/>
      <c r="E3219" s="350"/>
      <c r="F3219" s="351"/>
      <c r="G3219" s="350"/>
      <c r="H3219" s="350"/>
      <c r="I3219" s="352"/>
      <c r="J3219" s="353"/>
      <c r="K3219" s="354"/>
      <c r="L3219" s="353"/>
      <c r="M3219" s="379"/>
      <c r="N3219" s="317"/>
      <c r="O3219" s="317"/>
      <c r="P3219" s="318"/>
    </row>
    <row r="3220" spans="1:16" x14ac:dyDescent="0.2">
      <c r="A3220" s="363"/>
      <c r="B3220" s="348"/>
      <c r="C3220" s="623"/>
      <c r="D3220" s="350"/>
      <c r="E3220" s="350"/>
      <c r="F3220" s="351"/>
      <c r="G3220" s="350"/>
      <c r="H3220" s="350"/>
      <c r="I3220" s="352"/>
      <c r="J3220" s="353"/>
      <c r="K3220" s="354"/>
      <c r="L3220" s="353"/>
      <c r="M3220" s="379"/>
      <c r="N3220" s="317"/>
      <c r="O3220" s="317"/>
      <c r="P3220" s="318"/>
    </row>
    <row r="3221" spans="1:16" x14ac:dyDescent="0.2">
      <c r="A3221" s="363"/>
      <c r="B3221" s="348"/>
      <c r="C3221" s="623"/>
      <c r="D3221" s="350"/>
      <c r="E3221" s="350"/>
      <c r="F3221" s="351"/>
      <c r="G3221" s="350"/>
      <c r="H3221" s="350"/>
      <c r="I3221" s="352"/>
      <c r="J3221" s="353"/>
      <c r="K3221" s="354"/>
      <c r="L3221" s="353"/>
      <c r="M3221" s="379"/>
      <c r="N3221" s="317"/>
      <c r="O3221" s="317"/>
      <c r="P3221" s="318"/>
    </row>
    <row r="3222" spans="1:16" x14ac:dyDescent="0.2">
      <c r="A3222" s="363"/>
      <c r="B3222" s="348"/>
      <c r="C3222" s="623"/>
      <c r="D3222" s="350"/>
      <c r="E3222" s="350"/>
      <c r="F3222" s="351"/>
      <c r="G3222" s="350"/>
      <c r="H3222" s="350"/>
      <c r="I3222" s="352"/>
      <c r="J3222" s="353"/>
      <c r="K3222" s="354"/>
      <c r="L3222" s="353"/>
      <c r="M3222" s="379"/>
      <c r="N3222" s="317"/>
      <c r="O3222" s="317"/>
      <c r="P3222" s="318"/>
    </row>
    <row r="3223" spans="1:16" x14ac:dyDescent="0.2">
      <c r="A3223" s="363"/>
      <c r="B3223" s="348"/>
      <c r="C3223" s="623"/>
      <c r="D3223" s="350"/>
      <c r="E3223" s="350"/>
      <c r="F3223" s="351"/>
      <c r="G3223" s="350"/>
      <c r="H3223" s="350"/>
      <c r="I3223" s="352"/>
      <c r="J3223" s="353"/>
      <c r="K3223" s="354"/>
      <c r="L3223" s="353"/>
      <c r="M3223" s="379"/>
      <c r="N3223" s="317"/>
      <c r="O3223" s="317"/>
      <c r="P3223" s="318"/>
    </row>
    <row r="3224" spans="1:16" x14ac:dyDescent="0.2">
      <c r="A3224" s="363"/>
      <c r="B3224" s="348"/>
      <c r="C3224" s="623"/>
      <c r="D3224" s="350"/>
      <c r="E3224" s="350"/>
      <c r="F3224" s="351"/>
      <c r="G3224" s="350"/>
      <c r="H3224" s="350"/>
      <c r="I3224" s="352"/>
      <c r="J3224" s="353"/>
      <c r="K3224" s="354"/>
      <c r="L3224" s="353"/>
      <c r="M3224" s="379"/>
      <c r="N3224" s="317"/>
      <c r="O3224" s="317"/>
      <c r="P3224" s="318"/>
    </row>
    <row r="3225" spans="1:16" x14ac:dyDescent="0.2">
      <c r="A3225" s="363"/>
      <c r="B3225" s="348"/>
      <c r="C3225" s="623"/>
      <c r="D3225" s="350"/>
      <c r="E3225" s="350"/>
      <c r="F3225" s="351"/>
      <c r="G3225" s="350"/>
      <c r="H3225" s="350"/>
      <c r="I3225" s="352"/>
      <c r="J3225" s="353"/>
      <c r="K3225" s="354"/>
      <c r="L3225" s="353"/>
      <c r="M3225" s="379"/>
      <c r="N3225" s="317"/>
      <c r="O3225" s="317"/>
      <c r="P3225" s="318"/>
    </row>
    <row r="3226" spans="1:16" x14ac:dyDescent="0.2">
      <c r="A3226" s="363"/>
      <c r="B3226" s="348"/>
      <c r="C3226" s="623"/>
      <c r="D3226" s="350"/>
      <c r="E3226" s="350"/>
      <c r="F3226" s="351"/>
      <c r="G3226" s="350"/>
      <c r="H3226" s="350"/>
      <c r="I3226" s="352"/>
      <c r="J3226" s="353"/>
      <c r="K3226" s="354"/>
      <c r="L3226" s="353"/>
      <c r="M3226" s="379"/>
      <c r="N3226" s="317"/>
      <c r="O3226" s="317"/>
      <c r="P3226" s="318"/>
    </row>
    <row r="3227" spans="1:16" x14ac:dyDescent="0.2">
      <c r="A3227" s="363"/>
      <c r="B3227" s="348"/>
      <c r="C3227" s="623"/>
      <c r="D3227" s="350"/>
      <c r="E3227" s="350"/>
      <c r="F3227" s="351"/>
      <c r="G3227" s="350"/>
      <c r="H3227" s="350"/>
      <c r="I3227" s="352"/>
      <c r="J3227" s="353"/>
      <c r="K3227" s="354"/>
      <c r="L3227" s="353"/>
      <c r="M3227" s="379"/>
      <c r="N3227" s="317"/>
      <c r="O3227" s="317"/>
      <c r="P3227" s="318"/>
    </row>
    <row r="3228" spans="1:16" x14ac:dyDescent="0.2">
      <c r="A3228" s="363"/>
      <c r="B3228" s="348"/>
      <c r="C3228" s="623"/>
      <c r="D3228" s="350"/>
      <c r="E3228" s="350"/>
      <c r="F3228" s="351"/>
      <c r="G3228" s="350"/>
      <c r="H3228" s="350"/>
      <c r="I3228" s="352"/>
      <c r="J3228" s="353"/>
      <c r="K3228" s="354"/>
      <c r="L3228" s="353"/>
      <c r="M3228" s="379"/>
      <c r="N3228" s="317"/>
      <c r="O3228" s="317"/>
      <c r="P3228" s="318"/>
    </row>
    <row r="3229" spans="1:16" x14ac:dyDescent="0.2">
      <c r="A3229" s="363"/>
      <c r="B3229" s="348"/>
      <c r="C3229" s="623"/>
      <c r="D3229" s="350"/>
      <c r="E3229" s="350"/>
      <c r="F3229" s="351"/>
      <c r="G3229" s="350"/>
      <c r="H3229" s="350"/>
      <c r="I3229" s="352"/>
      <c r="J3229" s="353"/>
      <c r="K3229" s="354"/>
      <c r="L3229" s="353"/>
      <c r="M3229" s="379"/>
      <c r="N3229" s="317"/>
      <c r="O3229" s="317"/>
      <c r="P3229" s="318"/>
    </row>
    <row r="3230" spans="1:16" x14ac:dyDescent="0.2">
      <c r="A3230" s="363"/>
      <c r="B3230" s="348"/>
      <c r="C3230" s="623"/>
      <c r="D3230" s="350"/>
      <c r="E3230" s="350"/>
      <c r="F3230" s="351"/>
      <c r="G3230" s="350"/>
      <c r="H3230" s="350"/>
      <c r="I3230" s="352"/>
      <c r="J3230" s="353"/>
      <c r="K3230" s="354"/>
      <c r="L3230" s="353"/>
      <c r="M3230" s="379"/>
      <c r="N3230" s="317"/>
      <c r="O3230" s="317"/>
      <c r="P3230" s="318"/>
    </row>
    <row r="3231" spans="1:16" x14ac:dyDescent="0.2">
      <c r="A3231" s="363"/>
      <c r="B3231" s="348"/>
      <c r="C3231" s="623"/>
      <c r="D3231" s="350"/>
      <c r="E3231" s="350"/>
      <c r="F3231" s="351"/>
      <c r="G3231" s="350"/>
      <c r="H3231" s="350"/>
      <c r="I3231" s="352"/>
      <c r="J3231" s="353"/>
      <c r="K3231" s="354"/>
      <c r="L3231" s="353"/>
      <c r="M3231" s="379"/>
      <c r="N3231" s="317"/>
      <c r="O3231" s="317"/>
      <c r="P3231" s="318"/>
    </row>
    <row r="3232" spans="1:16" x14ac:dyDescent="0.2">
      <c r="A3232" s="363"/>
      <c r="B3232" s="348"/>
      <c r="C3232" s="623"/>
      <c r="D3232" s="350"/>
      <c r="E3232" s="350"/>
      <c r="F3232" s="351"/>
      <c r="G3232" s="350"/>
      <c r="H3232" s="350"/>
      <c r="I3232" s="352"/>
      <c r="J3232" s="353"/>
      <c r="K3232" s="354"/>
      <c r="L3232" s="353"/>
      <c r="M3232" s="379"/>
      <c r="N3232" s="317"/>
      <c r="O3232" s="317"/>
      <c r="P3232" s="318"/>
    </row>
    <row r="3233" spans="1:16" x14ac:dyDescent="0.2">
      <c r="A3233" s="363"/>
      <c r="B3233" s="348"/>
      <c r="C3233" s="623"/>
      <c r="D3233" s="350"/>
      <c r="E3233" s="350"/>
      <c r="F3233" s="351"/>
      <c r="G3233" s="350"/>
      <c r="H3233" s="350"/>
      <c r="I3233" s="352"/>
      <c r="J3233" s="353"/>
      <c r="K3233" s="354"/>
      <c r="L3233" s="353"/>
      <c r="M3233" s="379"/>
      <c r="N3233" s="317"/>
      <c r="O3233" s="317"/>
      <c r="P3233" s="318"/>
    </row>
    <row r="3234" spans="1:16" x14ac:dyDescent="0.2">
      <c r="A3234" s="363"/>
      <c r="B3234" s="348"/>
      <c r="C3234" s="623"/>
      <c r="D3234" s="350"/>
      <c r="E3234" s="350"/>
      <c r="F3234" s="351"/>
      <c r="G3234" s="350"/>
      <c r="H3234" s="350"/>
      <c r="I3234" s="352"/>
      <c r="J3234" s="353"/>
      <c r="K3234" s="354"/>
      <c r="L3234" s="353"/>
      <c r="M3234" s="379"/>
      <c r="N3234" s="317"/>
      <c r="O3234" s="317"/>
      <c r="P3234" s="318"/>
    </row>
    <row r="3235" spans="1:16" x14ac:dyDescent="0.2">
      <c r="A3235" s="363"/>
      <c r="B3235" s="348"/>
      <c r="C3235" s="623"/>
      <c r="D3235" s="350"/>
      <c r="E3235" s="350"/>
      <c r="F3235" s="351"/>
      <c r="G3235" s="350"/>
      <c r="H3235" s="350"/>
      <c r="I3235" s="352"/>
      <c r="J3235" s="353"/>
      <c r="K3235" s="354"/>
      <c r="L3235" s="353"/>
      <c r="M3235" s="379"/>
      <c r="N3235" s="317"/>
      <c r="O3235" s="317"/>
      <c r="P3235" s="318"/>
    </row>
    <row r="3236" spans="1:16" x14ac:dyDescent="0.2">
      <c r="A3236" s="363"/>
      <c r="B3236" s="348"/>
      <c r="C3236" s="623"/>
      <c r="D3236" s="350"/>
      <c r="E3236" s="350"/>
      <c r="F3236" s="351"/>
      <c r="G3236" s="350"/>
      <c r="H3236" s="350"/>
      <c r="I3236" s="352"/>
      <c r="J3236" s="353"/>
      <c r="K3236" s="354"/>
      <c r="L3236" s="353"/>
      <c r="M3236" s="379"/>
      <c r="N3236" s="317"/>
      <c r="O3236" s="317"/>
      <c r="P3236" s="318"/>
    </row>
    <row r="3237" spans="1:16" x14ac:dyDescent="0.2">
      <c r="A3237" s="363"/>
      <c r="B3237" s="348"/>
      <c r="C3237" s="623"/>
      <c r="D3237" s="350"/>
      <c r="E3237" s="350"/>
      <c r="F3237" s="351"/>
      <c r="G3237" s="350"/>
      <c r="H3237" s="350"/>
      <c r="I3237" s="352"/>
      <c r="J3237" s="353"/>
      <c r="K3237" s="354"/>
      <c r="L3237" s="353"/>
      <c r="M3237" s="379"/>
      <c r="N3237" s="317"/>
      <c r="O3237" s="317"/>
      <c r="P3237" s="318"/>
    </row>
    <row r="3238" spans="1:16" x14ac:dyDescent="0.2">
      <c r="A3238" s="363"/>
      <c r="B3238" s="348"/>
      <c r="C3238" s="623"/>
      <c r="D3238" s="350"/>
      <c r="E3238" s="350"/>
      <c r="F3238" s="351"/>
      <c r="G3238" s="350"/>
      <c r="H3238" s="350"/>
      <c r="I3238" s="352"/>
      <c r="J3238" s="353"/>
      <c r="K3238" s="354"/>
      <c r="L3238" s="353"/>
      <c r="M3238" s="379"/>
      <c r="N3238" s="317"/>
      <c r="O3238" s="317"/>
      <c r="P3238" s="318"/>
    </row>
    <row r="3239" spans="1:16" x14ac:dyDescent="0.2">
      <c r="A3239" s="363"/>
      <c r="B3239" s="348"/>
      <c r="C3239" s="623"/>
      <c r="D3239" s="350"/>
      <c r="E3239" s="350"/>
      <c r="F3239" s="351"/>
      <c r="G3239" s="350"/>
      <c r="H3239" s="350"/>
      <c r="I3239" s="352"/>
      <c r="J3239" s="353"/>
      <c r="K3239" s="354"/>
      <c r="L3239" s="353"/>
      <c r="M3239" s="379"/>
      <c r="N3239" s="317"/>
      <c r="O3239" s="317"/>
      <c r="P3239" s="318"/>
    </row>
    <row r="3240" spans="1:16" x14ac:dyDescent="0.2">
      <c r="A3240" s="363"/>
      <c r="B3240" s="348"/>
      <c r="C3240" s="623"/>
      <c r="D3240" s="350"/>
      <c r="E3240" s="350"/>
      <c r="F3240" s="351"/>
      <c r="G3240" s="350"/>
      <c r="H3240" s="350"/>
      <c r="I3240" s="352"/>
      <c r="J3240" s="353"/>
      <c r="K3240" s="354"/>
      <c r="L3240" s="353"/>
      <c r="M3240" s="379"/>
      <c r="N3240" s="317"/>
      <c r="O3240" s="317"/>
      <c r="P3240" s="318"/>
    </row>
    <row r="3241" spans="1:16" x14ac:dyDescent="0.2">
      <c r="A3241" s="363"/>
      <c r="B3241" s="348"/>
      <c r="C3241" s="623"/>
      <c r="D3241" s="350"/>
      <c r="E3241" s="350"/>
      <c r="F3241" s="351"/>
      <c r="G3241" s="350"/>
      <c r="H3241" s="350"/>
      <c r="I3241" s="352"/>
      <c r="J3241" s="353"/>
      <c r="K3241" s="354"/>
      <c r="L3241" s="353"/>
      <c r="M3241" s="379"/>
      <c r="N3241" s="317"/>
      <c r="O3241" s="317"/>
      <c r="P3241" s="318"/>
    </row>
    <row r="3242" spans="1:16" x14ac:dyDescent="0.2">
      <c r="A3242" s="363"/>
      <c r="B3242" s="348"/>
      <c r="C3242" s="623"/>
      <c r="D3242" s="350"/>
      <c r="E3242" s="350"/>
      <c r="F3242" s="351"/>
      <c r="G3242" s="350"/>
      <c r="H3242" s="350"/>
      <c r="I3242" s="352"/>
      <c r="J3242" s="353"/>
      <c r="K3242" s="354"/>
      <c r="L3242" s="353"/>
      <c r="M3242" s="379"/>
      <c r="N3242" s="317"/>
      <c r="O3242" s="317"/>
      <c r="P3242" s="318"/>
    </row>
    <row r="3243" spans="1:16" x14ac:dyDescent="0.2">
      <c r="A3243" s="363"/>
      <c r="B3243" s="348"/>
      <c r="C3243" s="623"/>
      <c r="D3243" s="350"/>
      <c r="E3243" s="350"/>
      <c r="F3243" s="351"/>
      <c r="G3243" s="350"/>
      <c r="H3243" s="350"/>
      <c r="I3243" s="352"/>
      <c r="J3243" s="353"/>
      <c r="K3243" s="354"/>
      <c r="L3243" s="353"/>
      <c r="M3243" s="379"/>
      <c r="N3243" s="317"/>
      <c r="O3243" s="317"/>
      <c r="P3243" s="318"/>
    </row>
    <row r="3244" spans="1:16" x14ac:dyDescent="0.2">
      <c r="A3244" s="363"/>
      <c r="B3244" s="348"/>
      <c r="C3244" s="623"/>
      <c r="D3244" s="350"/>
      <c r="E3244" s="350"/>
      <c r="F3244" s="351"/>
      <c r="G3244" s="350"/>
      <c r="H3244" s="350"/>
      <c r="I3244" s="352"/>
      <c r="J3244" s="353"/>
      <c r="K3244" s="354"/>
      <c r="L3244" s="353"/>
      <c r="M3244" s="379"/>
      <c r="N3244" s="317"/>
      <c r="O3244" s="317"/>
      <c r="P3244" s="318"/>
    </row>
    <row r="3245" spans="1:16" x14ac:dyDescent="0.2">
      <c r="A3245" s="363"/>
      <c r="B3245" s="348"/>
      <c r="C3245" s="623"/>
      <c r="D3245" s="350"/>
      <c r="E3245" s="350"/>
      <c r="F3245" s="351"/>
      <c r="G3245" s="350"/>
      <c r="H3245" s="350"/>
      <c r="I3245" s="352"/>
      <c r="J3245" s="353"/>
      <c r="K3245" s="354"/>
      <c r="L3245" s="353"/>
      <c r="M3245" s="379"/>
      <c r="N3245" s="317"/>
      <c r="O3245" s="317"/>
      <c r="P3245" s="318"/>
    </row>
    <row r="3246" spans="1:16" x14ac:dyDescent="0.2">
      <c r="A3246" s="363"/>
      <c r="B3246" s="348"/>
      <c r="C3246" s="623"/>
      <c r="D3246" s="350"/>
      <c r="E3246" s="350"/>
      <c r="F3246" s="351"/>
      <c r="G3246" s="350"/>
      <c r="H3246" s="350"/>
      <c r="I3246" s="352"/>
      <c r="J3246" s="353"/>
      <c r="K3246" s="354"/>
      <c r="L3246" s="353"/>
      <c r="M3246" s="379"/>
      <c r="N3246" s="317"/>
      <c r="O3246" s="317"/>
      <c r="P3246" s="318"/>
    </row>
    <row r="3247" spans="1:16" x14ac:dyDescent="0.2">
      <c r="A3247" s="363"/>
      <c r="B3247" s="348"/>
      <c r="C3247" s="623"/>
      <c r="D3247" s="350"/>
      <c r="E3247" s="350"/>
      <c r="F3247" s="351"/>
      <c r="G3247" s="350"/>
      <c r="H3247" s="350"/>
      <c r="I3247" s="352"/>
      <c r="J3247" s="353"/>
      <c r="K3247" s="354"/>
      <c r="L3247" s="353"/>
      <c r="M3247" s="379"/>
      <c r="N3247" s="317"/>
      <c r="O3247" s="317"/>
      <c r="P3247" s="318"/>
    </row>
    <row r="3248" spans="1:16" x14ac:dyDescent="0.2">
      <c r="A3248" s="363"/>
      <c r="B3248" s="348"/>
      <c r="C3248" s="623"/>
      <c r="D3248" s="350"/>
      <c r="E3248" s="350"/>
      <c r="F3248" s="351"/>
      <c r="G3248" s="350"/>
      <c r="H3248" s="350"/>
      <c r="I3248" s="352"/>
      <c r="J3248" s="353"/>
      <c r="K3248" s="354"/>
      <c r="L3248" s="353"/>
      <c r="M3248" s="379"/>
      <c r="N3248" s="317"/>
      <c r="O3248" s="317"/>
      <c r="P3248" s="318"/>
    </row>
    <row r="3249" spans="1:16" x14ac:dyDescent="0.2">
      <c r="A3249" s="363"/>
      <c r="B3249" s="348"/>
      <c r="C3249" s="623"/>
      <c r="D3249" s="350"/>
      <c r="E3249" s="350"/>
      <c r="F3249" s="351"/>
      <c r="G3249" s="350"/>
      <c r="H3249" s="350"/>
      <c r="I3249" s="352"/>
      <c r="J3249" s="353"/>
      <c r="K3249" s="354"/>
      <c r="L3249" s="353"/>
      <c r="M3249" s="379"/>
      <c r="N3249" s="317"/>
      <c r="O3249" s="317"/>
      <c r="P3249" s="318"/>
    </row>
    <row r="3250" spans="1:16" x14ac:dyDescent="0.2">
      <c r="A3250" s="363"/>
      <c r="B3250" s="348"/>
      <c r="C3250" s="623"/>
      <c r="D3250" s="350"/>
      <c r="E3250" s="350"/>
      <c r="F3250" s="351"/>
      <c r="G3250" s="350"/>
      <c r="H3250" s="350"/>
      <c r="I3250" s="352"/>
      <c r="J3250" s="353"/>
      <c r="K3250" s="354"/>
      <c r="L3250" s="353"/>
      <c r="M3250" s="379"/>
      <c r="N3250" s="317"/>
      <c r="O3250" s="317"/>
      <c r="P3250" s="318"/>
    </row>
    <row r="3251" spans="1:16" x14ac:dyDescent="0.2">
      <c r="A3251" s="363"/>
      <c r="B3251" s="348"/>
      <c r="C3251" s="623"/>
      <c r="D3251" s="350"/>
      <c r="E3251" s="350"/>
      <c r="F3251" s="351"/>
      <c r="G3251" s="350"/>
      <c r="H3251" s="350"/>
      <c r="I3251" s="352"/>
      <c r="J3251" s="353"/>
      <c r="K3251" s="354"/>
      <c r="L3251" s="353"/>
      <c r="M3251" s="379"/>
      <c r="N3251" s="317"/>
      <c r="O3251" s="317"/>
      <c r="P3251" s="318"/>
    </row>
    <row r="3252" spans="1:16" x14ac:dyDescent="0.2">
      <c r="A3252" s="363"/>
      <c r="B3252" s="348"/>
      <c r="C3252" s="623"/>
      <c r="D3252" s="350"/>
      <c r="E3252" s="350"/>
      <c r="F3252" s="351"/>
      <c r="G3252" s="350"/>
      <c r="H3252" s="350"/>
      <c r="I3252" s="352"/>
      <c r="J3252" s="353"/>
      <c r="K3252" s="354"/>
      <c r="L3252" s="353"/>
      <c r="M3252" s="379"/>
      <c r="N3252" s="317"/>
      <c r="O3252" s="317"/>
      <c r="P3252" s="318"/>
    </row>
    <row r="3253" spans="1:16" x14ac:dyDescent="0.2">
      <c r="A3253" s="363"/>
      <c r="B3253" s="348"/>
      <c r="C3253" s="623"/>
      <c r="D3253" s="350"/>
      <c r="E3253" s="350"/>
      <c r="F3253" s="351"/>
      <c r="G3253" s="350"/>
      <c r="H3253" s="350"/>
      <c r="I3253" s="352"/>
      <c r="J3253" s="353"/>
      <c r="K3253" s="354"/>
      <c r="L3253" s="353"/>
      <c r="M3253" s="379"/>
      <c r="N3253" s="317"/>
      <c r="O3253" s="317"/>
      <c r="P3253" s="318"/>
    </row>
    <row r="3254" spans="1:16" x14ac:dyDescent="0.2">
      <c r="A3254" s="363"/>
      <c r="B3254" s="348"/>
      <c r="C3254" s="623"/>
      <c r="D3254" s="350"/>
      <c r="E3254" s="350"/>
      <c r="F3254" s="351"/>
      <c r="G3254" s="350"/>
      <c r="H3254" s="350"/>
      <c r="I3254" s="352"/>
      <c r="J3254" s="353"/>
      <c r="K3254" s="354"/>
      <c r="L3254" s="353"/>
      <c r="M3254" s="379"/>
      <c r="N3254" s="317"/>
      <c r="O3254" s="317"/>
      <c r="P3254" s="318"/>
    </row>
    <row r="3255" spans="1:16" x14ac:dyDescent="0.2">
      <c r="A3255" s="363"/>
      <c r="B3255" s="348"/>
      <c r="C3255" s="623"/>
      <c r="D3255" s="350"/>
      <c r="E3255" s="350"/>
      <c r="F3255" s="351"/>
      <c r="G3255" s="350"/>
      <c r="H3255" s="350"/>
      <c r="I3255" s="352"/>
      <c r="J3255" s="353"/>
      <c r="K3255" s="354"/>
      <c r="L3255" s="353"/>
      <c r="M3255" s="379"/>
      <c r="N3255" s="317"/>
      <c r="O3255" s="317"/>
      <c r="P3255" s="318"/>
    </row>
    <row r="3256" spans="1:16" x14ac:dyDescent="0.2">
      <c r="A3256" s="363"/>
      <c r="B3256" s="348"/>
      <c r="C3256" s="623"/>
      <c r="D3256" s="350"/>
      <c r="E3256" s="350"/>
      <c r="F3256" s="351"/>
      <c r="G3256" s="350"/>
      <c r="H3256" s="350"/>
      <c r="I3256" s="352"/>
      <c r="J3256" s="353"/>
      <c r="K3256" s="354"/>
      <c r="L3256" s="353"/>
      <c r="M3256" s="379"/>
      <c r="N3256" s="317"/>
      <c r="O3256" s="317"/>
      <c r="P3256" s="318"/>
    </row>
    <row r="3257" spans="1:16" x14ac:dyDescent="0.2">
      <c r="A3257" s="363"/>
      <c r="B3257" s="348"/>
      <c r="C3257" s="623"/>
      <c r="D3257" s="350"/>
      <c r="E3257" s="350"/>
      <c r="F3257" s="351"/>
      <c r="G3257" s="350"/>
      <c r="H3257" s="350"/>
      <c r="I3257" s="352"/>
      <c r="J3257" s="353"/>
      <c r="K3257" s="354"/>
      <c r="L3257" s="353"/>
      <c r="M3257" s="379"/>
      <c r="N3257" s="317"/>
      <c r="O3257" s="317"/>
      <c r="P3257" s="318"/>
    </row>
    <row r="3258" spans="1:16" x14ac:dyDescent="0.2">
      <c r="A3258" s="363"/>
      <c r="B3258" s="348"/>
      <c r="C3258" s="623"/>
      <c r="D3258" s="350"/>
      <c r="E3258" s="350"/>
      <c r="F3258" s="351"/>
      <c r="G3258" s="350"/>
      <c r="H3258" s="350"/>
      <c r="I3258" s="352"/>
      <c r="J3258" s="353"/>
      <c r="K3258" s="354"/>
      <c r="L3258" s="353"/>
      <c r="M3258" s="379"/>
      <c r="N3258" s="317"/>
      <c r="O3258" s="317"/>
      <c r="P3258" s="318"/>
    </row>
    <row r="3259" spans="1:16" x14ac:dyDescent="0.2">
      <c r="A3259" s="363"/>
      <c r="B3259" s="348"/>
      <c r="C3259" s="623"/>
      <c r="D3259" s="350"/>
      <c r="E3259" s="350"/>
      <c r="F3259" s="351"/>
      <c r="G3259" s="350"/>
      <c r="H3259" s="350"/>
      <c r="I3259" s="352"/>
      <c r="J3259" s="353"/>
      <c r="K3259" s="354"/>
      <c r="L3259" s="353"/>
      <c r="M3259" s="379"/>
      <c r="N3259" s="317"/>
      <c r="O3259" s="317"/>
      <c r="P3259" s="318"/>
    </row>
    <row r="3260" spans="1:16" x14ac:dyDescent="0.2">
      <c r="A3260" s="363"/>
      <c r="B3260" s="348"/>
      <c r="C3260" s="623"/>
      <c r="D3260" s="350"/>
      <c r="E3260" s="350"/>
      <c r="F3260" s="351"/>
      <c r="G3260" s="350"/>
      <c r="H3260" s="350"/>
      <c r="I3260" s="352"/>
      <c r="J3260" s="353"/>
      <c r="K3260" s="354"/>
      <c r="L3260" s="353"/>
      <c r="M3260" s="379"/>
      <c r="N3260" s="317"/>
      <c r="O3260" s="317"/>
      <c r="P3260" s="318"/>
    </row>
    <row r="3261" spans="1:16" x14ac:dyDescent="0.2">
      <c r="A3261" s="363"/>
      <c r="B3261" s="348"/>
      <c r="C3261" s="623"/>
      <c r="D3261" s="350"/>
      <c r="E3261" s="350"/>
      <c r="F3261" s="351"/>
      <c r="G3261" s="350"/>
      <c r="H3261" s="350"/>
      <c r="I3261" s="352"/>
      <c r="J3261" s="353"/>
      <c r="K3261" s="354"/>
      <c r="L3261" s="353"/>
      <c r="M3261" s="379"/>
      <c r="N3261" s="317"/>
      <c r="O3261" s="317"/>
      <c r="P3261" s="318"/>
    </row>
    <row r="3262" spans="1:16" x14ac:dyDescent="0.2">
      <c r="A3262" s="363"/>
      <c r="B3262" s="348"/>
      <c r="C3262" s="623"/>
      <c r="D3262" s="350"/>
      <c r="E3262" s="350"/>
      <c r="F3262" s="351"/>
      <c r="G3262" s="350"/>
      <c r="H3262" s="350"/>
      <c r="I3262" s="352"/>
      <c r="J3262" s="353"/>
      <c r="K3262" s="354"/>
      <c r="L3262" s="353"/>
      <c r="M3262" s="379"/>
      <c r="N3262" s="317"/>
      <c r="O3262" s="317"/>
      <c r="P3262" s="318"/>
    </row>
    <row r="3263" spans="1:16" x14ac:dyDescent="0.2">
      <c r="A3263" s="363"/>
      <c r="B3263" s="348"/>
      <c r="C3263" s="623"/>
      <c r="D3263" s="350"/>
      <c r="E3263" s="350"/>
      <c r="F3263" s="351"/>
      <c r="G3263" s="350"/>
      <c r="H3263" s="350"/>
      <c r="I3263" s="352"/>
      <c r="J3263" s="353"/>
      <c r="K3263" s="354"/>
      <c r="L3263" s="353"/>
      <c r="M3263" s="379"/>
      <c r="N3263" s="317"/>
      <c r="O3263" s="317"/>
      <c r="P3263" s="318"/>
    </row>
    <row r="3264" spans="1:16" x14ac:dyDescent="0.2">
      <c r="A3264" s="363"/>
      <c r="B3264" s="348"/>
      <c r="C3264" s="623"/>
      <c r="D3264" s="350"/>
      <c r="E3264" s="350"/>
      <c r="F3264" s="351"/>
      <c r="G3264" s="350"/>
      <c r="H3264" s="350"/>
      <c r="I3264" s="352"/>
      <c r="J3264" s="353"/>
      <c r="K3264" s="354"/>
      <c r="L3264" s="353"/>
      <c r="M3264" s="379"/>
      <c r="N3264" s="317"/>
      <c r="O3264" s="317"/>
      <c r="P3264" s="318"/>
    </row>
    <row r="3265" spans="1:16" x14ac:dyDescent="0.2">
      <c r="A3265" s="363"/>
      <c r="B3265" s="348"/>
      <c r="C3265" s="623"/>
      <c r="D3265" s="350"/>
      <c r="E3265" s="350"/>
      <c r="F3265" s="351"/>
      <c r="G3265" s="350"/>
      <c r="H3265" s="350"/>
      <c r="I3265" s="352"/>
      <c r="J3265" s="353"/>
      <c r="K3265" s="354"/>
      <c r="L3265" s="353"/>
      <c r="M3265" s="379"/>
      <c r="N3265" s="317"/>
      <c r="O3265" s="317"/>
      <c r="P3265" s="318"/>
    </row>
    <row r="3266" spans="1:16" x14ac:dyDescent="0.2">
      <c r="A3266" s="363"/>
      <c r="B3266" s="348"/>
      <c r="C3266" s="623"/>
      <c r="D3266" s="350"/>
      <c r="E3266" s="350"/>
      <c r="F3266" s="351"/>
      <c r="G3266" s="350"/>
      <c r="H3266" s="350"/>
      <c r="I3266" s="352"/>
      <c r="J3266" s="353"/>
      <c r="K3266" s="354"/>
      <c r="L3266" s="353"/>
      <c r="M3266" s="379"/>
      <c r="N3266" s="317"/>
      <c r="O3266" s="317"/>
      <c r="P3266" s="318"/>
    </row>
    <row r="3267" spans="1:16" x14ac:dyDescent="0.2">
      <c r="A3267" s="363"/>
      <c r="B3267" s="348"/>
      <c r="C3267" s="623"/>
      <c r="D3267" s="350"/>
      <c r="E3267" s="350"/>
      <c r="F3267" s="351"/>
      <c r="G3267" s="350"/>
      <c r="H3267" s="350"/>
      <c r="I3267" s="352"/>
      <c r="J3267" s="353"/>
      <c r="K3267" s="354"/>
      <c r="L3267" s="353"/>
      <c r="M3267" s="379"/>
      <c r="N3267" s="317"/>
      <c r="O3267" s="317"/>
      <c r="P3267" s="318"/>
    </row>
    <row r="3268" spans="1:16" x14ac:dyDescent="0.2">
      <c r="A3268" s="363"/>
      <c r="B3268" s="348"/>
      <c r="C3268" s="623"/>
      <c r="D3268" s="350"/>
      <c r="E3268" s="350"/>
      <c r="F3268" s="351"/>
      <c r="G3268" s="350"/>
      <c r="H3268" s="350"/>
      <c r="I3268" s="352"/>
      <c r="J3268" s="353"/>
      <c r="K3268" s="354"/>
      <c r="L3268" s="353"/>
      <c r="M3268" s="379"/>
      <c r="N3268" s="317"/>
      <c r="O3268" s="317"/>
      <c r="P3268" s="318"/>
    </row>
    <row r="3269" spans="1:16" x14ac:dyDescent="0.2">
      <c r="A3269" s="363"/>
      <c r="B3269" s="348"/>
      <c r="C3269" s="623"/>
      <c r="D3269" s="350"/>
      <c r="E3269" s="350"/>
      <c r="F3269" s="351"/>
      <c r="G3269" s="350"/>
      <c r="H3269" s="350"/>
      <c r="I3269" s="352"/>
      <c r="J3269" s="353"/>
      <c r="K3269" s="354"/>
      <c r="L3269" s="353"/>
      <c r="M3269" s="379"/>
      <c r="N3269" s="317"/>
      <c r="O3269" s="317"/>
      <c r="P3269" s="318"/>
    </row>
    <row r="3270" spans="1:16" x14ac:dyDescent="0.2">
      <c r="A3270" s="363"/>
      <c r="B3270" s="348"/>
      <c r="C3270" s="623"/>
      <c r="D3270" s="350"/>
      <c r="E3270" s="350"/>
      <c r="F3270" s="351"/>
      <c r="G3270" s="350"/>
      <c r="H3270" s="350"/>
      <c r="I3270" s="352"/>
      <c r="J3270" s="353"/>
      <c r="K3270" s="354"/>
      <c r="L3270" s="353"/>
      <c r="M3270" s="379"/>
      <c r="N3270" s="317"/>
      <c r="O3270" s="317"/>
      <c r="P3270" s="318"/>
    </row>
    <row r="3271" spans="1:16" x14ac:dyDescent="0.2">
      <c r="A3271" s="363"/>
      <c r="B3271" s="348"/>
      <c r="C3271" s="623"/>
      <c r="D3271" s="350"/>
      <c r="E3271" s="350"/>
      <c r="F3271" s="351"/>
      <c r="G3271" s="350"/>
      <c r="H3271" s="350"/>
      <c r="I3271" s="352"/>
      <c r="J3271" s="353"/>
      <c r="K3271" s="354"/>
      <c r="L3271" s="353"/>
      <c r="M3271" s="379"/>
      <c r="N3271" s="317"/>
      <c r="O3271" s="317"/>
      <c r="P3271" s="318"/>
    </row>
    <row r="3272" spans="1:16" x14ac:dyDescent="0.2">
      <c r="A3272" s="363"/>
      <c r="B3272" s="348"/>
      <c r="C3272" s="623"/>
      <c r="D3272" s="350"/>
      <c r="E3272" s="350"/>
      <c r="F3272" s="351"/>
      <c r="G3272" s="350"/>
      <c r="H3272" s="350"/>
      <c r="I3272" s="352"/>
      <c r="J3272" s="353"/>
      <c r="K3272" s="354"/>
      <c r="L3272" s="353"/>
      <c r="M3272" s="379"/>
      <c r="N3272" s="317"/>
      <c r="O3272" s="317"/>
      <c r="P3272" s="318"/>
    </row>
    <row r="3273" spans="1:16" x14ac:dyDescent="0.2">
      <c r="A3273" s="363"/>
      <c r="B3273" s="348"/>
      <c r="C3273" s="623"/>
      <c r="D3273" s="350"/>
      <c r="E3273" s="350"/>
      <c r="F3273" s="351"/>
      <c r="G3273" s="350"/>
      <c r="H3273" s="350"/>
      <c r="I3273" s="352"/>
      <c r="J3273" s="353"/>
      <c r="K3273" s="354"/>
      <c r="L3273" s="353"/>
      <c r="M3273" s="379"/>
      <c r="N3273" s="317"/>
      <c r="O3273" s="317"/>
      <c r="P3273" s="318"/>
    </row>
    <row r="3274" spans="1:16" x14ac:dyDescent="0.2">
      <c r="A3274" s="363"/>
      <c r="B3274" s="348"/>
      <c r="C3274" s="623"/>
      <c r="D3274" s="350"/>
      <c r="E3274" s="350"/>
      <c r="F3274" s="351"/>
      <c r="G3274" s="350"/>
      <c r="H3274" s="350"/>
      <c r="I3274" s="352"/>
      <c r="J3274" s="353"/>
      <c r="K3274" s="354"/>
      <c r="L3274" s="353"/>
      <c r="M3274" s="379"/>
      <c r="N3274" s="317"/>
      <c r="O3274" s="317"/>
      <c r="P3274" s="318"/>
    </row>
    <row r="3275" spans="1:16" x14ac:dyDescent="0.2">
      <c r="A3275" s="363"/>
      <c r="B3275" s="348"/>
      <c r="C3275" s="623"/>
      <c r="D3275" s="350"/>
      <c r="E3275" s="350"/>
      <c r="F3275" s="351"/>
      <c r="G3275" s="350"/>
      <c r="H3275" s="350"/>
      <c r="I3275" s="352"/>
      <c r="J3275" s="353"/>
      <c r="K3275" s="354"/>
      <c r="L3275" s="353"/>
      <c r="M3275" s="379"/>
      <c r="N3275" s="317"/>
      <c r="O3275" s="317"/>
      <c r="P3275" s="318"/>
    </row>
    <row r="3276" spans="1:16" x14ac:dyDescent="0.2">
      <c r="A3276" s="363"/>
      <c r="B3276" s="348"/>
      <c r="C3276" s="623"/>
      <c r="D3276" s="350"/>
      <c r="E3276" s="350"/>
      <c r="F3276" s="351"/>
      <c r="G3276" s="350"/>
      <c r="H3276" s="350"/>
      <c r="I3276" s="352"/>
      <c r="J3276" s="353"/>
      <c r="K3276" s="354"/>
      <c r="L3276" s="353"/>
      <c r="M3276" s="379"/>
      <c r="N3276" s="317"/>
      <c r="O3276" s="317"/>
      <c r="P3276" s="318"/>
    </row>
    <row r="3277" spans="1:16" x14ac:dyDescent="0.2">
      <c r="A3277" s="363"/>
      <c r="B3277" s="348"/>
      <c r="C3277" s="623"/>
      <c r="D3277" s="350"/>
      <c r="E3277" s="350"/>
      <c r="F3277" s="351"/>
      <c r="G3277" s="350"/>
      <c r="H3277" s="350"/>
      <c r="I3277" s="352"/>
      <c r="J3277" s="353"/>
      <c r="K3277" s="354"/>
      <c r="L3277" s="353"/>
      <c r="M3277" s="379"/>
      <c r="N3277" s="317"/>
      <c r="O3277" s="317"/>
      <c r="P3277" s="318"/>
    </row>
    <row r="3278" spans="1:16" x14ac:dyDescent="0.2">
      <c r="A3278" s="363"/>
      <c r="B3278" s="348"/>
      <c r="C3278" s="623"/>
      <c r="D3278" s="350"/>
      <c r="E3278" s="350"/>
      <c r="F3278" s="351"/>
      <c r="G3278" s="350"/>
      <c r="H3278" s="350"/>
      <c r="I3278" s="352"/>
      <c r="J3278" s="353"/>
      <c r="K3278" s="354"/>
      <c r="L3278" s="353"/>
      <c r="M3278" s="379"/>
      <c r="N3278" s="317"/>
      <c r="O3278" s="317"/>
      <c r="P3278" s="318"/>
    </row>
    <row r="3279" spans="1:16" x14ac:dyDescent="0.2">
      <c r="A3279" s="363"/>
      <c r="B3279" s="348"/>
      <c r="C3279" s="623"/>
      <c r="D3279" s="350"/>
      <c r="E3279" s="350"/>
      <c r="F3279" s="351"/>
      <c r="G3279" s="350"/>
      <c r="H3279" s="350"/>
      <c r="I3279" s="352"/>
      <c r="J3279" s="353"/>
      <c r="K3279" s="354"/>
      <c r="L3279" s="353"/>
      <c r="M3279" s="379"/>
      <c r="N3279" s="317"/>
      <c r="O3279" s="317"/>
      <c r="P3279" s="318"/>
    </row>
    <row r="3280" spans="1:16" x14ac:dyDescent="0.2">
      <c r="A3280" s="363"/>
      <c r="B3280" s="348"/>
      <c r="C3280" s="623"/>
      <c r="D3280" s="350"/>
      <c r="E3280" s="350"/>
      <c r="F3280" s="351"/>
      <c r="G3280" s="350"/>
      <c r="H3280" s="350"/>
      <c r="I3280" s="352"/>
      <c r="J3280" s="353"/>
      <c r="K3280" s="354"/>
      <c r="L3280" s="353"/>
      <c r="M3280" s="379"/>
      <c r="N3280" s="317"/>
      <c r="O3280" s="317"/>
      <c r="P3280" s="318"/>
    </row>
    <row r="3281" spans="1:16" x14ac:dyDescent="0.2">
      <c r="A3281" s="363"/>
      <c r="B3281" s="348"/>
      <c r="C3281" s="623"/>
      <c r="D3281" s="350"/>
      <c r="E3281" s="350"/>
      <c r="F3281" s="351"/>
      <c r="G3281" s="350"/>
      <c r="H3281" s="350"/>
      <c r="I3281" s="352"/>
      <c r="J3281" s="353"/>
      <c r="K3281" s="354"/>
      <c r="L3281" s="353"/>
      <c r="M3281" s="379"/>
      <c r="N3281" s="317"/>
      <c r="O3281" s="317"/>
      <c r="P3281" s="318"/>
    </row>
    <row r="3282" spans="1:16" x14ac:dyDescent="0.2">
      <c r="A3282" s="363"/>
      <c r="B3282" s="348"/>
      <c r="C3282" s="623"/>
      <c r="D3282" s="350"/>
      <c r="E3282" s="350"/>
      <c r="F3282" s="351"/>
      <c r="G3282" s="350"/>
      <c r="H3282" s="350"/>
      <c r="I3282" s="352"/>
      <c r="J3282" s="353"/>
      <c r="K3282" s="354"/>
      <c r="L3282" s="353"/>
      <c r="M3282" s="379"/>
      <c r="N3282" s="317"/>
      <c r="O3282" s="317"/>
      <c r="P3282" s="318"/>
    </row>
    <row r="3283" spans="1:16" x14ac:dyDescent="0.2">
      <c r="A3283" s="363"/>
      <c r="B3283" s="348"/>
      <c r="C3283" s="623"/>
      <c r="D3283" s="350"/>
      <c r="E3283" s="350"/>
      <c r="F3283" s="351"/>
      <c r="G3283" s="350"/>
      <c r="H3283" s="350"/>
      <c r="I3283" s="352"/>
      <c r="J3283" s="353"/>
      <c r="K3283" s="354"/>
      <c r="L3283" s="353"/>
      <c r="M3283" s="379"/>
      <c r="N3283" s="317"/>
      <c r="O3283" s="317"/>
      <c r="P3283" s="318"/>
    </row>
    <row r="3284" spans="1:16" x14ac:dyDescent="0.2">
      <c r="A3284" s="363"/>
      <c r="B3284" s="348"/>
      <c r="C3284" s="623"/>
      <c r="D3284" s="350"/>
      <c r="E3284" s="350"/>
      <c r="F3284" s="351"/>
      <c r="G3284" s="350"/>
      <c r="H3284" s="350"/>
      <c r="I3284" s="352"/>
      <c r="J3284" s="353"/>
      <c r="K3284" s="354"/>
      <c r="L3284" s="353"/>
      <c r="M3284" s="379"/>
      <c r="N3284" s="317"/>
      <c r="O3284" s="317"/>
      <c r="P3284" s="318"/>
    </row>
    <row r="3285" spans="1:16" x14ac:dyDescent="0.2">
      <c r="A3285" s="363"/>
      <c r="B3285" s="348"/>
      <c r="C3285" s="623"/>
      <c r="D3285" s="350"/>
      <c r="E3285" s="350"/>
      <c r="F3285" s="351"/>
      <c r="G3285" s="350"/>
      <c r="H3285" s="350"/>
      <c r="I3285" s="352"/>
      <c r="J3285" s="353"/>
      <c r="K3285" s="354"/>
      <c r="L3285" s="353"/>
      <c r="M3285" s="379"/>
      <c r="N3285" s="317"/>
      <c r="O3285" s="317"/>
      <c r="P3285" s="318"/>
    </row>
    <row r="3286" spans="1:16" x14ac:dyDescent="0.2">
      <c r="A3286" s="363"/>
      <c r="B3286" s="348"/>
      <c r="C3286" s="623"/>
      <c r="D3286" s="350"/>
      <c r="E3286" s="350"/>
      <c r="F3286" s="351"/>
      <c r="G3286" s="350"/>
      <c r="H3286" s="350"/>
      <c r="I3286" s="352"/>
      <c r="J3286" s="353"/>
      <c r="K3286" s="354"/>
      <c r="L3286" s="353"/>
      <c r="M3286" s="379"/>
      <c r="N3286" s="317"/>
      <c r="O3286" s="317"/>
      <c r="P3286" s="318"/>
    </row>
    <row r="3287" spans="1:16" x14ac:dyDescent="0.2">
      <c r="A3287" s="363"/>
      <c r="B3287" s="348"/>
      <c r="C3287" s="623"/>
      <c r="D3287" s="350"/>
      <c r="E3287" s="350"/>
      <c r="F3287" s="351"/>
      <c r="G3287" s="350"/>
      <c r="H3287" s="350"/>
      <c r="I3287" s="352"/>
      <c r="J3287" s="353"/>
      <c r="K3287" s="354"/>
      <c r="L3287" s="353"/>
      <c r="M3287" s="379"/>
      <c r="N3287" s="317"/>
      <c r="O3287" s="317"/>
      <c r="P3287" s="318"/>
    </row>
    <row r="3288" spans="1:16" x14ac:dyDescent="0.2">
      <c r="A3288" s="363"/>
      <c r="B3288" s="348"/>
      <c r="C3288" s="623"/>
      <c r="D3288" s="350"/>
      <c r="E3288" s="350"/>
      <c r="F3288" s="351"/>
      <c r="G3288" s="350"/>
      <c r="H3288" s="350"/>
      <c r="I3288" s="352"/>
      <c r="J3288" s="353"/>
      <c r="K3288" s="354"/>
      <c r="L3288" s="353"/>
      <c r="M3288" s="379"/>
      <c r="N3288" s="317"/>
      <c r="O3288" s="317"/>
      <c r="P3288" s="318"/>
    </row>
    <row r="3289" spans="1:16" x14ac:dyDescent="0.2">
      <c r="A3289" s="363"/>
      <c r="B3289" s="348"/>
      <c r="C3289" s="623"/>
      <c r="D3289" s="350"/>
      <c r="E3289" s="350"/>
      <c r="F3289" s="351"/>
      <c r="G3289" s="350"/>
      <c r="H3289" s="350"/>
      <c r="I3289" s="352"/>
      <c r="J3289" s="353"/>
      <c r="K3289" s="354"/>
      <c r="L3289" s="353"/>
      <c r="M3289" s="379"/>
      <c r="N3289" s="317"/>
      <c r="O3289" s="317"/>
      <c r="P3289" s="318"/>
    </row>
    <row r="3290" spans="1:16" x14ac:dyDescent="0.2">
      <c r="A3290" s="363"/>
      <c r="B3290" s="348"/>
      <c r="C3290" s="623"/>
      <c r="D3290" s="350"/>
      <c r="E3290" s="350"/>
      <c r="F3290" s="351"/>
      <c r="G3290" s="350"/>
      <c r="H3290" s="350"/>
      <c r="I3290" s="352"/>
      <c r="J3290" s="353"/>
      <c r="K3290" s="354"/>
      <c r="L3290" s="353"/>
      <c r="M3290" s="379"/>
      <c r="N3290" s="317"/>
      <c r="O3290" s="317"/>
      <c r="P3290" s="318"/>
    </row>
    <row r="3291" spans="1:16" x14ac:dyDescent="0.2">
      <c r="A3291" s="363"/>
      <c r="B3291" s="348"/>
      <c r="C3291" s="623"/>
      <c r="D3291" s="350"/>
      <c r="E3291" s="350"/>
      <c r="F3291" s="351"/>
      <c r="G3291" s="350"/>
      <c r="H3291" s="350"/>
      <c r="I3291" s="352"/>
      <c r="J3291" s="353"/>
      <c r="K3291" s="354"/>
      <c r="L3291" s="353"/>
      <c r="M3291" s="379"/>
      <c r="N3291" s="317"/>
      <c r="O3291" s="317"/>
      <c r="P3291" s="318"/>
    </row>
    <row r="3292" spans="1:16" x14ac:dyDescent="0.2">
      <c r="A3292" s="363"/>
      <c r="B3292" s="348"/>
      <c r="C3292" s="623"/>
      <c r="D3292" s="350"/>
      <c r="E3292" s="350"/>
      <c r="F3292" s="351"/>
      <c r="G3292" s="350"/>
      <c r="H3292" s="350"/>
      <c r="I3292" s="352"/>
      <c r="J3292" s="353"/>
      <c r="K3292" s="354"/>
      <c r="L3292" s="353"/>
      <c r="M3292" s="379"/>
      <c r="N3292" s="317"/>
      <c r="O3292" s="317"/>
      <c r="P3292" s="318"/>
    </row>
    <row r="3293" spans="1:16" x14ac:dyDescent="0.2">
      <c r="A3293" s="363"/>
      <c r="B3293" s="348"/>
      <c r="C3293" s="623"/>
      <c r="D3293" s="350"/>
      <c r="E3293" s="350"/>
      <c r="F3293" s="351"/>
      <c r="G3293" s="350"/>
      <c r="H3293" s="350"/>
      <c r="I3293" s="352"/>
      <c r="J3293" s="353"/>
      <c r="K3293" s="354"/>
      <c r="L3293" s="353"/>
      <c r="M3293" s="379"/>
      <c r="N3293" s="317"/>
      <c r="O3293" s="317"/>
      <c r="P3293" s="318"/>
    </row>
    <row r="3294" spans="1:16" x14ac:dyDescent="0.2">
      <c r="A3294" s="363"/>
      <c r="B3294" s="348"/>
      <c r="C3294" s="623"/>
      <c r="D3294" s="350"/>
      <c r="E3294" s="350"/>
      <c r="F3294" s="351"/>
      <c r="G3294" s="350"/>
      <c r="H3294" s="350"/>
      <c r="I3294" s="352"/>
      <c r="J3294" s="353"/>
      <c r="K3294" s="354"/>
      <c r="L3294" s="353"/>
      <c r="M3294" s="379"/>
      <c r="N3294" s="317"/>
      <c r="O3294" s="317"/>
      <c r="P3294" s="318"/>
    </row>
    <row r="3295" spans="1:16" x14ac:dyDescent="0.2">
      <c r="A3295" s="363"/>
      <c r="B3295" s="348"/>
      <c r="C3295" s="623"/>
      <c r="D3295" s="350"/>
      <c r="E3295" s="350"/>
      <c r="F3295" s="351"/>
      <c r="G3295" s="350"/>
      <c r="H3295" s="350"/>
      <c r="I3295" s="352"/>
      <c r="J3295" s="353"/>
      <c r="K3295" s="354"/>
      <c r="L3295" s="353"/>
      <c r="M3295" s="379"/>
      <c r="N3295" s="317"/>
      <c r="O3295" s="317"/>
      <c r="P3295" s="318"/>
    </row>
    <row r="3296" spans="1:16" x14ac:dyDescent="0.2">
      <c r="A3296" s="363"/>
      <c r="B3296" s="348"/>
      <c r="C3296" s="623"/>
      <c r="D3296" s="350"/>
      <c r="E3296" s="350"/>
      <c r="F3296" s="351"/>
      <c r="G3296" s="350"/>
      <c r="H3296" s="350"/>
      <c r="I3296" s="352"/>
      <c r="J3296" s="353"/>
      <c r="K3296" s="354"/>
      <c r="L3296" s="353"/>
      <c r="M3296" s="379"/>
      <c r="N3296" s="317"/>
      <c r="O3296" s="317"/>
      <c r="P3296" s="318"/>
    </row>
    <row r="3297" spans="1:16" x14ac:dyDescent="0.2">
      <c r="A3297" s="363"/>
      <c r="B3297" s="348"/>
      <c r="C3297" s="623"/>
      <c r="D3297" s="350"/>
      <c r="E3297" s="350"/>
      <c r="F3297" s="351"/>
      <c r="G3297" s="350"/>
      <c r="H3297" s="350"/>
      <c r="I3297" s="352"/>
      <c r="J3297" s="353"/>
      <c r="K3297" s="354"/>
      <c r="L3297" s="353"/>
      <c r="M3297" s="379"/>
      <c r="N3297" s="317"/>
      <c r="O3297" s="317"/>
      <c r="P3297" s="318"/>
    </row>
    <row r="3298" spans="1:16" x14ac:dyDescent="0.2">
      <c r="A3298" s="363"/>
      <c r="B3298" s="348"/>
      <c r="C3298" s="623"/>
      <c r="D3298" s="350"/>
      <c r="E3298" s="350"/>
      <c r="F3298" s="351"/>
      <c r="G3298" s="350"/>
      <c r="H3298" s="350"/>
      <c r="I3298" s="352"/>
      <c r="J3298" s="353"/>
      <c r="K3298" s="354"/>
      <c r="L3298" s="353"/>
      <c r="M3298" s="379"/>
      <c r="N3298" s="317"/>
      <c r="O3298" s="317"/>
      <c r="P3298" s="318"/>
    </row>
    <row r="3299" spans="1:16" x14ac:dyDescent="0.2">
      <c r="A3299" s="363"/>
      <c r="B3299" s="348"/>
      <c r="C3299" s="623"/>
      <c r="D3299" s="350"/>
      <c r="E3299" s="350"/>
      <c r="F3299" s="351"/>
      <c r="G3299" s="350"/>
      <c r="H3299" s="350"/>
      <c r="I3299" s="352"/>
      <c r="J3299" s="353"/>
      <c r="K3299" s="354"/>
      <c r="L3299" s="353"/>
      <c r="M3299" s="379"/>
      <c r="N3299" s="317"/>
      <c r="O3299" s="317"/>
      <c r="P3299" s="318"/>
    </row>
    <row r="3300" spans="1:16" x14ac:dyDescent="0.2">
      <c r="A3300" s="363"/>
      <c r="B3300" s="348"/>
      <c r="C3300" s="623"/>
      <c r="D3300" s="350"/>
      <c r="E3300" s="350"/>
      <c r="F3300" s="351"/>
      <c r="G3300" s="350"/>
      <c r="H3300" s="350"/>
      <c r="I3300" s="352"/>
      <c r="J3300" s="353"/>
      <c r="K3300" s="354"/>
      <c r="L3300" s="353"/>
      <c r="M3300" s="379"/>
      <c r="N3300" s="317"/>
      <c r="O3300" s="317"/>
      <c r="P3300" s="318"/>
    </row>
    <row r="3301" spans="1:16" x14ac:dyDescent="0.2">
      <c r="A3301" s="363"/>
      <c r="B3301" s="348"/>
      <c r="C3301" s="623"/>
      <c r="D3301" s="350"/>
      <c r="E3301" s="350"/>
      <c r="F3301" s="351"/>
      <c r="G3301" s="350"/>
      <c r="H3301" s="350"/>
      <c r="I3301" s="352"/>
      <c r="J3301" s="353"/>
      <c r="K3301" s="354"/>
      <c r="L3301" s="353"/>
      <c r="M3301" s="379"/>
      <c r="N3301" s="317"/>
      <c r="O3301" s="317"/>
      <c r="P3301" s="318"/>
    </row>
    <row r="3302" spans="1:16" x14ac:dyDescent="0.2">
      <c r="A3302" s="363"/>
      <c r="B3302" s="348"/>
      <c r="C3302" s="623"/>
      <c r="D3302" s="350"/>
      <c r="E3302" s="350"/>
      <c r="F3302" s="351"/>
      <c r="G3302" s="350"/>
      <c r="H3302" s="350"/>
      <c r="I3302" s="352"/>
      <c r="J3302" s="353"/>
      <c r="K3302" s="354"/>
      <c r="L3302" s="353"/>
      <c r="M3302" s="379"/>
      <c r="N3302" s="317"/>
      <c r="O3302" s="317"/>
      <c r="P3302" s="318"/>
    </row>
    <row r="3303" spans="1:16" x14ac:dyDescent="0.2">
      <c r="A3303" s="363"/>
      <c r="B3303" s="348"/>
      <c r="C3303" s="623"/>
      <c r="D3303" s="350"/>
      <c r="E3303" s="350"/>
      <c r="F3303" s="351"/>
      <c r="G3303" s="350"/>
      <c r="H3303" s="350"/>
      <c r="I3303" s="352"/>
      <c r="J3303" s="353"/>
      <c r="K3303" s="354"/>
      <c r="L3303" s="353"/>
      <c r="M3303" s="379"/>
      <c r="N3303" s="317"/>
      <c r="O3303" s="317"/>
      <c r="P3303" s="318"/>
    </row>
    <row r="3304" spans="1:16" x14ac:dyDescent="0.2">
      <c r="A3304" s="363"/>
      <c r="B3304" s="348"/>
      <c r="C3304" s="623"/>
      <c r="D3304" s="350"/>
      <c r="E3304" s="350"/>
      <c r="F3304" s="351"/>
      <c r="G3304" s="350"/>
      <c r="H3304" s="350"/>
      <c r="I3304" s="352"/>
      <c r="J3304" s="353"/>
      <c r="K3304" s="354"/>
      <c r="L3304" s="353"/>
      <c r="M3304" s="379"/>
      <c r="N3304" s="317"/>
      <c r="O3304" s="317"/>
      <c r="P3304" s="318"/>
    </row>
    <row r="3305" spans="1:16" x14ac:dyDescent="0.2">
      <c r="A3305" s="363"/>
      <c r="B3305" s="348"/>
      <c r="C3305" s="623"/>
      <c r="D3305" s="350"/>
      <c r="E3305" s="350"/>
      <c r="F3305" s="351"/>
      <c r="G3305" s="350"/>
      <c r="H3305" s="350"/>
      <c r="I3305" s="352"/>
      <c r="J3305" s="353"/>
      <c r="K3305" s="354"/>
      <c r="L3305" s="353"/>
      <c r="M3305" s="379"/>
      <c r="N3305" s="317"/>
      <c r="O3305" s="317"/>
      <c r="P3305" s="318"/>
    </row>
    <row r="3306" spans="1:16" x14ac:dyDescent="0.2">
      <c r="A3306" s="363"/>
      <c r="B3306" s="348"/>
      <c r="C3306" s="623"/>
      <c r="D3306" s="350"/>
      <c r="E3306" s="350"/>
      <c r="F3306" s="351"/>
      <c r="G3306" s="350"/>
      <c r="H3306" s="350"/>
      <c r="I3306" s="352"/>
      <c r="J3306" s="353"/>
      <c r="K3306" s="354"/>
      <c r="L3306" s="353"/>
      <c r="M3306" s="379"/>
      <c r="N3306" s="317"/>
      <c r="O3306" s="317"/>
      <c r="P3306" s="318"/>
    </row>
    <row r="3307" spans="1:16" x14ac:dyDescent="0.2">
      <c r="A3307" s="363"/>
      <c r="B3307" s="348"/>
      <c r="C3307" s="623"/>
      <c r="D3307" s="350"/>
      <c r="E3307" s="350"/>
      <c r="F3307" s="351"/>
      <c r="G3307" s="350"/>
      <c r="H3307" s="350"/>
      <c r="I3307" s="352"/>
      <c r="J3307" s="353"/>
      <c r="K3307" s="354"/>
      <c r="L3307" s="353"/>
      <c r="M3307" s="379"/>
      <c r="N3307" s="317"/>
      <c r="O3307" s="317"/>
      <c r="P3307" s="318"/>
    </row>
    <row r="3308" spans="1:16" x14ac:dyDescent="0.2">
      <c r="A3308" s="363"/>
      <c r="B3308" s="348"/>
      <c r="C3308" s="623"/>
      <c r="D3308" s="350"/>
      <c r="E3308" s="350"/>
      <c r="F3308" s="351"/>
      <c r="G3308" s="350"/>
      <c r="H3308" s="350"/>
      <c r="I3308" s="352"/>
      <c r="J3308" s="353"/>
      <c r="K3308" s="354"/>
      <c r="L3308" s="353"/>
      <c r="M3308" s="379"/>
      <c r="N3308" s="317"/>
      <c r="O3308" s="317"/>
      <c r="P3308" s="318"/>
    </row>
    <row r="3309" spans="1:16" x14ac:dyDescent="0.2">
      <c r="A3309" s="363"/>
      <c r="B3309" s="348"/>
      <c r="C3309" s="623"/>
      <c r="D3309" s="350"/>
      <c r="E3309" s="350"/>
      <c r="F3309" s="351"/>
      <c r="G3309" s="350"/>
      <c r="H3309" s="350"/>
      <c r="I3309" s="352"/>
      <c r="J3309" s="353"/>
      <c r="K3309" s="354"/>
      <c r="L3309" s="353"/>
      <c r="M3309" s="379"/>
      <c r="N3309" s="317"/>
      <c r="O3309" s="317"/>
      <c r="P3309" s="318"/>
    </row>
    <row r="3310" spans="1:16" x14ac:dyDescent="0.2">
      <c r="A3310" s="363"/>
      <c r="B3310" s="348"/>
      <c r="C3310" s="623"/>
      <c r="D3310" s="350"/>
      <c r="E3310" s="350"/>
      <c r="F3310" s="351"/>
      <c r="G3310" s="350"/>
      <c r="H3310" s="350"/>
      <c r="I3310" s="352"/>
      <c r="J3310" s="353"/>
      <c r="K3310" s="354"/>
      <c r="L3310" s="353"/>
      <c r="M3310" s="379"/>
      <c r="N3310" s="317"/>
      <c r="O3310" s="317"/>
      <c r="P3310" s="318"/>
    </row>
    <row r="3311" spans="1:16" x14ac:dyDescent="0.2">
      <c r="A3311" s="363"/>
      <c r="B3311" s="348"/>
      <c r="C3311" s="623"/>
      <c r="D3311" s="350"/>
      <c r="E3311" s="350"/>
      <c r="F3311" s="351"/>
      <c r="G3311" s="350"/>
      <c r="H3311" s="350"/>
      <c r="I3311" s="352"/>
      <c r="J3311" s="353"/>
      <c r="K3311" s="354"/>
      <c r="L3311" s="353"/>
      <c r="M3311" s="379"/>
      <c r="N3311" s="317"/>
      <c r="O3311" s="317"/>
      <c r="P3311" s="318"/>
    </row>
    <row r="3312" spans="1:16" x14ac:dyDescent="0.2">
      <c r="A3312" s="363"/>
      <c r="B3312" s="348"/>
      <c r="C3312" s="623"/>
      <c r="D3312" s="350"/>
      <c r="E3312" s="350"/>
      <c r="F3312" s="351"/>
      <c r="G3312" s="350"/>
      <c r="H3312" s="350"/>
      <c r="I3312" s="352"/>
      <c r="J3312" s="353"/>
      <c r="K3312" s="354"/>
      <c r="L3312" s="353"/>
      <c r="M3312" s="379"/>
      <c r="N3312" s="317"/>
      <c r="O3312" s="317"/>
      <c r="P3312" s="318"/>
    </row>
    <row r="3313" spans="1:16" x14ac:dyDescent="0.2">
      <c r="A3313" s="363"/>
      <c r="B3313" s="348"/>
      <c r="C3313" s="623"/>
      <c r="D3313" s="350"/>
      <c r="E3313" s="350"/>
      <c r="F3313" s="351"/>
      <c r="G3313" s="350"/>
      <c r="H3313" s="350"/>
      <c r="I3313" s="352"/>
      <c r="J3313" s="353"/>
      <c r="K3313" s="354"/>
      <c r="L3313" s="353"/>
      <c r="M3313" s="379"/>
      <c r="N3313" s="317"/>
      <c r="O3313" s="317"/>
      <c r="P3313" s="318"/>
    </row>
    <row r="3314" spans="1:16" x14ac:dyDescent="0.2">
      <c r="A3314" s="363"/>
      <c r="B3314" s="348"/>
      <c r="C3314" s="623"/>
      <c r="D3314" s="350"/>
      <c r="E3314" s="350"/>
      <c r="F3314" s="351"/>
      <c r="G3314" s="350"/>
      <c r="H3314" s="350"/>
      <c r="I3314" s="352"/>
      <c r="J3314" s="353"/>
      <c r="K3314" s="354"/>
      <c r="L3314" s="353"/>
      <c r="M3314" s="379"/>
      <c r="N3314" s="317"/>
      <c r="O3314" s="317"/>
      <c r="P3314" s="318"/>
    </row>
    <row r="3315" spans="1:16" x14ac:dyDescent="0.2">
      <c r="A3315" s="363"/>
      <c r="B3315" s="348"/>
      <c r="C3315" s="623"/>
      <c r="D3315" s="350"/>
      <c r="E3315" s="350"/>
      <c r="F3315" s="351"/>
      <c r="G3315" s="350"/>
      <c r="H3315" s="350"/>
      <c r="I3315" s="352"/>
      <c r="J3315" s="353"/>
      <c r="K3315" s="354"/>
      <c r="L3315" s="353"/>
      <c r="M3315" s="379"/>
      <c r="N3315" s="317"/>
      <c r="O3315" s="317"/>
      <c r="P3315" s="318"/>
    </row>
    <row r="3316" spans="1:16" x14ac:dyDescent="0.2">
      <c r="A3316" s="363"/>
      <c r="B3316" s="348"/>
      <c r="C3316" s="623"/>
      <c r="D3316" s="350"/>
      <c r="E3316" s="350"/>
      <c r="F3316" s="351"/>
      <c r="G3316" s="350"/>
      <c r="H3316" s="350"/>
      <c r="I3316" s="352"/>
      <c r="J3316" s="353"/>
      <c r="K3316" s="354"/>
      <c r="L3316" s="353"/>
      <c r="M3316" s="379"/>
      <c r="N3316" s="317"/>
      <c r="O3316" s="317"/>
      <c r="P3316" s="318"/>
    </row>
    <row r="3317" spans="1:16" x14ac:dyDescent="0.2">
      <c r="A3317" s="363"/>
      <c r="B3317" s="348"/>
      <c r="C3317" s="623"/>
      <c r="D3317" s="350"/>
      <c r="E3317" s="350"/>
      <c r="F3317" s="351"/>
      <c r="G3317" s="350"/>
      <c r="H3317" s="350"/>
      <c r="I3317" s="352"/>
      <c r="J3317" s="353"/>
      <c r="K3317" s="354"/>
      <c r="L3317" s="353"/>
      <c r="M3317" s="379"/>
      <c r="N3317" s="317"/>
      <c r="O3317" s="317"/>
      <c r="P3317" s="318"/>
    </row>
    <row r="3318" spans="1:16" x14ac:dyDescent="0.2">
      <c r="A3318" s="363"/>
      <c r="B3318" s="348"/>
      <c r="C3318" s="623"/>
      <c r="D3318" s="350"/>
      <c r="E3318" s="350"/>
      <c r="F3318" s="351"/>
      <c r="G3318" s="350"/>
      <c r="H3318" s="350"/>
      <c r="I3318" s="352"/>
      <c r="J3318" s="353"/>
      <c r="K3318" s="354"/>
      <c r="L3318" s="353"/>
      <c r="M3318" s="379"/>
      <c r="N3318" s="317"/>
      <c r="O3318" s="317"/>
      <c r="P3318" s="318"/>
    </row>
    <row r="3319" spans="1:16" x14ac:dyDescent="0.2">
      <c r="A3319" s="363"/>
      <c r="B3319" s="348"/>
      <c r="C3319" s="623"/>
      <c r="D3319" s="350"/>
      <c r="E3319" s="350"/>
      <c r="F3319" s="351"/>
      <c r="G3319" s="350"/>
      <c r="H3319" s="350"/>
      <c r="I3319" s="352"/>
      <c r="J3319" s="353"/>
      <c r="K3319" s="354"/>
      <c r="L3319" s="353"/>
      <c r="M3319" s="379"/>
      <c r="N3319" s="317"/>
      <c r="O3319" s="317"/>
      <c r="P3319" s="318"/>
    </row>
    <row r="3320" spans="1:16" x14ac:dyDescent="0.2">
      <c r="A3320" s="363"/>
      <c r="B3320" s="348"/>
      <c r="C3320" s="623"/>
      <c r="D3320" s="350"/>
      <c r="E3320" s="350"/>
      <c r="F3320" s="351"/>
      <c r="G3320" s="350"/>
      <c r="H3320" s="350"/>
      <c r="I3320" s="352"/>
      <c r="J3320" s="353"/>
      <c r="K3320" s="354"/>
      <c r="L3320" s="353"/>
      <c r="M3320" s="379"/>
      <c r="N3320" s="317"/>
      <c r="O3320" s="317"/>
      <c r="P3320" s="318"/>
    </row>
    <row r="3321" spans="1:16" x14ac:dyDescent="0.2">
      <c r="A3321" s="363"/>
      <c r="B3321" s="348"/>
      <c r="C3321" s="623"/>
      <c r="D3321" s="350"/>
      <c r="E3321" s="350"/>
      <c r="F3321" s="351"/>
      <c r="G3321" s="350"/>
      <c r="H3321" s="350"/>
      <c r="I3321" s="352"/>
      <c r="J3321" s="353"/>
      <c r="K3321" s="354"/>
      <c r="L3321" s="353"/>
      <c r="M3321" s="379"/>
      <c r="N3321" s="317"/>
      <c r="O3321" s="317"/>
      <c r="P3321" s="318"/>
    </row>
    <row r="3322" spans="1:16" x14ac:dyDescent="0.2">
      <c r="A3322" s="363"/>
      <c r="B3322" s="348"/>
      <c r="C3322" s="623"/>
      <c r="D3322" s="350"/>
      <c r="E3322" s="350"/>
      <c r="F3322" s="351"/>
      <c r="G3322" s="350"/>
      <c r="H3322" s="350"/>
      <c r="I3322" s="352"/>
      <c r="J3322" s="353"/>
      <c r="K3322" s="354"/>
      <c r="L3322" s="353"/>
      <c r="M3322" s="379"/>
      <c r="N3322" s="317"/>
      <c r="O3322" s="317"/>
      <c r="P3322" s="318"/>
    </row>
    <row r="3323" spans="1:16" x14ac:dyDescent="0.2">
      <c r="A3323" s="363"/>
      <c r="B3323" s="348"/>
      <c r="C3323" s="623"/>
      <c r="D3323" s="350"/>
      <c r="E3323" s="350"/>
      <c r="F3323" s="351"/>
      <c r="G3323" s="350"/>
      <c r="H3323" s="350"/>
      <c r="I3323" s="352"/>
      <c r="J3323" s="353"/>
      <c r="K3323" s="354"/>
      <c r="L3323" s="353"/>
      <c r="M3323" s="379"/>
      <c r="N3323" s="317"/>
      <c r="O3323" s="317"/>
      <c r="P3323" s="318"/>
    </row>
    <row r="3324" spans="1:16" x14ac:dyDescent="0.2">
      <c r="A3324" s="363"/>
      <c r="B3324" s="348"/>
      <c r="C3324" s="623"/>
      <c r="D3324" s="350"/>
      <c r="E3324" s="350"/>
      <c r="F3324" s="351"/>
      <c r="G3324" s="350"/>
      <c r="H3324" s="350"/>
      <c r="I3324" s="352"/>
      <c r="J3324" s="353"/>
      <c r="K3324" s="354"/>
      <c r="L3324" s="353"/>
      <c r="M3324" s="379"/>
      <c r="N3324" s="317"/>
      <c r="O3324" s="317"/>
      <c r="P3324" s="318"/>
    </row>
    <row r="3325" spans="1:16" x14ac:dyDescent="0.2">
      <c r="A3325" s="363"/>
      <c r="B3325" s="348"/>
      <c r="C3325" s="623"/>
      <c r="D3325" s="350"/>
      <c r="E3325" s="350"/>
      <c r="F3325" s="351"/>
      <c r="G3325" s="350"/>
      <c r="H3325" s="350"/>
      <c r="I3325" s="352"/>
      <c r="J3325" s="353"/>
      <c r="K3325" s="354"/>
      <c r="L3325" s="353"/>
      <c r="M3325" s="379"/>
      <c r="N3325" s="317"/>
      <c r="O3325" s="317"/>
      <c r="P3325" s="318"/>
    </row>
    <row r="3326" spans="1:16" x14ac:dyDescent="0.2">
      <c r="A3326" s="363"/>
      <c r="B3326" s="348"/>
      <c r="C3326" s="623"/>
      <c r="D3326" s="350"/>
      <c r="E3326" s="350"/>
      <c r="F3326" s="351"/>
      <c r="G3326" s="350"/>
      <c r="H3326" s="350"/>
      <c r="I3326" s="352"/>
      <c r="J3326" s="353"/>
      <c r="K3326" s="354"/>
      <c r="L3326" s="353"/>
      <c r="M3326" s="379"/>
      <c r="N3326" s="317"/>
      <c r="O3326" s="317"/>
      <c r="P3326" s="318"/>
    </row>
    <row r="3327" spans="1:16" x14ac:dyDescent="0.2">
      <c r="A3327" s="363"/>
      <c r="B3327" s="348"/>
      <c r="C3327" s="623"/>
      <c r="D3327" s="350"/>
      <c r="E3327" s="350"/>
      <c r="F3327" s="351"/>
      <c r="G3327" s="350"/>
      <c r="H3327" s="350"/>
      <c r="I3327" s="352"/>
      <c r="J3327" s="353"/>
      <c r="K3327" s="354"/>
      <c r="L3327" s="353"/>
      <c r="M3327" s="379"/>
      <c r="N3327" s="317"/>
      <c r="O3327" s="317"/>
      <c r="P3327" s="318"/>
    </row>
    <row r="3328" spans="1:16" x14ac:dyDescent="0.2">
      <c r="A3328" s="363"/>
      <c r="B3328" s="348"/>
      <c r="C3328" s="623"/>
      <c r="D3328" s="350"/>
      <c r="E3328" s="350"/>
      <c r="F3328" s="351"/>
      <c r="G3328" s="350"/>
      <c r="H3328" s="350"/>
      <c r="I3328" s="352"/>
      <c r="J3328" s="353"/>
      <c r="K3328" s="354"/>
      <c r="L3328" s="353"/>
      <c r="M3328" s="379"/>
      <c r="N3328" s="317"/>
      <c r="O3328" s="317"/>
      <c r="P3328" s="318"/>
    </row>
    <row r="3329" spans="1:16" x14ac:dyDescent="0.2">
      <c r="A3329" s="363"/>
      <c r="B3329" s="348"/>
      <c r="C3329" s="623"/>
      <c r="D3329" s="350"/>
      <c r="E3329" s="350"/>
      <c r="F3329" s="351"/>
      <c r="G3329" s="350"/>
      <c r="H3329" s="350"/>
      <c r="I3329" s="352"/>
      <c r="J3329" s="353"/>
      <c r="K3329" s="354"/>
      <c r="L3329" s="353"/>
      <c r="M3329" s="379"/>
      <c r="N3329" s="317"/>
      <c r="O3329" s="317"/>
      <c r="P3329" s="318"/>
    </row>
    <row r="3330" spans="1:16" x14ac:dyDescent="0.2">
      <c r="A3330" s="363"/>
      <c r="B3330" s="348"/>
      <c r="C3330" s="623"/>
      <c r="D3330" s="350"/>
      <c r="E3330" s="350"/>
      <c r="F3330" s="351"/>
      <c r="G3330" s="350"/>
      <c r="H3330" s="350"/>
      <c r="I3330" s="352"/>
      <c r="J3330" s="353"/>
      <c r="K3330" s="354"/>
      <c r="L3330" s="353"/>
      <c r="M3330" s="379"/>
      <c r="N3330" s="317"/>
      <c r="O3330" s="317"/>
      <c r="P3330" s="318"/>
    </row>
    <row r="3331" spans="1:16" x14ac:dyDescent="0.2">
      <c r="A3331" s="363"/>
      <c r="B3331" s="348"/>
      <c r="C3331" s="623"/>
      <c r="D3331" s="350"/>
      <c r="E3331" s="350"/>
      <c r="F3331" s="351"/>
      <c r="G3331" s="350"/>
      <c r="H3331" s="350"/>
      <c r="I3331" s="352"/>
      <c r="J3331" s="353"/>
      <c r="K3331" s="354"/>
      <c r="L3331" s="353"/>
      <c r="M3331" s="379"/>
      <c r="N3331" s="317"/>
      <c r="O3331" s="317"/>
      <c r="P3331" s="318"/>
    </row>
    <row r="3332" spans="1:16" x14ac:dyDescent="0.2">
      <c r="A3332" s="363"/>
      <c r="B3332" s="348"/>
      <c r="C3332" s="623"/>
      <c r="D3332" s="350"/>
      <c r="E3332" s="350"/>
      <c r="F3332" s="351"/>
      <c r="G3332" s="350"/>
      <c r="H3332" s="350"/>
      <c r="I3332" s="352"/>
      <c r="J3332" s="353"/>
      <c r="K3332" s="354"/>
      <c r="L3332" s="353"/>
      <c r="M3332" s="379"/>
      <c r="N3332" s="317"/>
      <c r="O3332" s="317"/>
      <c r="P3332" s="318"/>
    </row>
    <row r="3333" spans="1:16" x14ac:dyDescent="0.2">
      <c r="A3333" s="363"/>
      <c r="B3333" s="348"/>
      <c r="C3333" s="623"/>
      <c r="D3333" s="350"/>
      <c r="E3333" s="350"/>
      <c r="F3333" s="351"/>
      <c r="G3333" s="350"/>
      <c r="H3333" s="350"/>
      <c r="I3333" s="352"/>
      <c r="J3333" s="353"/>
      <c r="K3333" s="354"/>
      <c r="L3333" s="353"/>
      <c r="M3333" s="379"/>
      <c r="N3333" s="317"/>
      <c r="O3333" s="317"/>
      <c r="P3333" s="318"/>
    </row>
    <row r="3334" spans="1:16" x14ac:dyDescent="0.2">
      <c r="A3334" s="363"/>
      <c r="B3334" s="348"/>
      <c r="C3334" s="623"/>
      <c r="D3334" s="350"/>
      <c r="E3334" s="350"/>
      <c r="F3334" s="351"/>
      <c r="G3334" s="350"/>
      <c r="H3334" s="350"/>
      <c r="I3334" s="352"/>
      <c r="J3334" s="353"/>
      <c r="K3334" s="354"/>
      <c r="L3334" s="353"/>
      <c r="M3334" s="379"/>
      <c r="N3334" s="317"/>
      <c r="O3334" s="317"/>
      <c r="P3334" s="318"/>
    </row>
    <row r="3335" spans="1:16" x14ac:dyDescent="0.2">
      <c r="A3335" s="363"/>
      <c r="B3335" s="348"/>
      <c r="C3335" s="623"/>
      <c r="D3335" s="350"/>
      <c r="E3335" s="350"/>
      <c r="F3335" s="351"/>
      <c r="G3335" s="350"/>
      <c r="H3335" s="350"/>
      <c r="I3335" s="352"/>
      <c r="J3335" s="353"/>
      <c r="K3335" s="354"/>
      <c r="L3335" s="353"/>
      <c r="M3335" s="379"/>
      <c r="N3335" s="317"/>
      <c r="O3335" s="317"/>
      <c r="P3335" s="318"/>
    </row>
    <row r="3336" spans="1:16" x14ac:dyDescent="0.2">
      <c r="A3336" s="363"/>
      <c r="B3336" s="348"/>
      <c r="C3336" s="623"/>
      <c r="D3336" s="350"/>
      <c r="E3336" s="350"/>
      <c r="F3336" s="351"/>
      <c r="G3336" s="350"/>
      <c r="H3336" s="350"/>
      <c r="I3336" s="352"/>
      <c r="J3336" s="353"/>
      <c r="K3336" s="354"/>
      <c r="L3336" s="353"/>
      <c r="M3336" s="379"/>
      <c r="N3336" s="317"/>
      <c r="O3336" s="317"/>
      <c r="P3336" s="318"/>
    </row>
    <row r="3337" spans="1:16" x14ac:dyDescent="0.2">
      <c r="A3337" s="363"/>
      <c r="B3337" s="348"/>
      <c r="C3337" s="623"/>
      <c r="D3337" s="350"/>
      <c r="E3337" s="350"/>
      <c r="F3337" s="351"/>
      <c r="G3337" s="350"/>
      <c r="H3337" s="350"/>
      <c r="I3337" s="352"/>
      <c r="J3337" s="353"/>
      <c r="K3337" s="354"/>
      <c r="L3337" s="353"/>
      <c r="M3337" s="379"/>
      <c r="N3337" s="317"/>
      <c r="O3337" s="317"/>
      <c r="P3337" s="318"/>
    </row>
    <row r="3338" spans="1:16" x14ac:dyDescent="0.2">
      <c r="A3338" s="363"/>
      <c r="B3338" s="348"/>
      <c r="C3338" s="623"/>
      <c r="D3338" s="350"/>
      <c r="E3338" s="350"/>
      <c r="F3338" s="351"/>
      <c r="G3338" s="350"/>
      <c r="H3338" s="350"/>
      <c r="I3338" s="352"/>
      <c r="J3338" s="353"/>
      <c r="K3338" s="354"/>
      <c r="L3338" s="353"/>
      <c r="M3338" s="379"/>
      <c r="N3338" s="317"/>
      <c r="O3338" s="317"/>
      <c r="P3338" s="318"/>
    </row>
    <row r="3339" spans="1:16" x14ac:dyDescent="0.2">
      <c r="A3339" s="363"/>
      <c r="B3339" s="348"/>
      <c r="C3339" s="623"/>
      <c r="D3339" s="350"/>
      <c r="E3339" s="350"/>
      <c r="F3339" s="351"/>
      <c r="G3339" s="350"/>
      <c r="H3339" s="350"/>
      <c r="I3339" s="352"/>
      <c r="J3339" s="353"/>
      <c r="K3339" s="354"/>
      <c r="L3339" s="353"/>
      <c r="M3339" s="379"/>
      <c r="N3339" s="317"/>
      <c r="O3339" s="317"/>
      <c r="P3339" s="318"/>
    </row>
    <row r="3340" spans="1:16" x14ac:dyDescent="0.2">
      <c r="A3340" s="363"/>
      <c r="B3340" s="348"/>
      <c r="C3340" s="623"/>
      <c r="D3340" s="350"/>
      <c r="E3340" s="350"/>
      <c r="F3340" s="351"/>
      <c r="G3340" s="350"/>
      <c r="H3340" s="350"/>
      <c r="I3340" s="352"/>
      <c r="J3340" s="353"/>
      <c r="K3340" s="354"/>
      <c r="L3340" s="353"/>
      <c r="M3340" s="379"/>
      <c r="N3340" s="317"/>
      <c r="O3340" s="317"/>
      <c r="P3340" s="318"/>
    </row>
    <row r="3341" spans="1:16" x14ac:dyDescent="0.2">
      <c r="A3341" s="363"/>
      <c r="B3341" s="348"/>
      <c r="C3341" s="623"/>
      <c r="D3341" s="350"/>
      <c r="E3341" s="350"/>
      <c r="F3341" s="351"/>
      <c r="G3341" s="350"/>
      <c r="H3341" s="350"/>
      <c r="I3341" s="352"/>
      <c r="J3341" s="353"/>
      <c r="K3341" s="354"/>
      <c r="L3341" s="353"/>
      <c r="M3341" s="379"/>
      <c r="N3341" s="317"/>
      <c r="O3341" s="317"/>
      <c r="P3341" s="318"/>
    </row>
    <row r="3342" spans="1:16" x14ac:dyDescent="0.2">
      <c r="A3342" s="363"/>
      <c r="B3342" s="348"/>
      <c r="C3342" s="623"/>
      <c r="D3342" s="350"/>
      <c r="E3342" s="350"/>
      <c r="F3342" s="351"/>
      <c r="G3342" s="350"/>
      <c r="H3342" s="350"/>
      <c r="I3342" s="352"/>
      <c r="J3342" s="353"/>
      <c r="K3342" s="354"/>
      <c r="L3342" s="353"/>
      <c r="M3342" s="379"/>
      <c r="N3342" s="317"/>
      <c r="O3342" s="317"/>
      <c r="P3342" s="318"/>
    </row>
    <row r="3343" spans="1:16" x14ac:dyDescent="0.2">
      <c r="A3343" s="363"/>
      <c r="B3343" s="348"/>
      <c r="C3343" s="623"/>
      <c r="D3343" s="350"/>
      <c r="E3343" s="350"/>
      <c r="F3343" s="351"/>
      <c r="G3343" s="350"/>
      <c r="H3343" s="350"/>
      <c r="I3343" s="352"/>
      <c r="J3343" s="353"/>
      <c r="K3343" s="354"/>
      <c r="L3343" s="353"/>
      <c r="M3343" s="379"/>
      <c r="N3343" s="317"/>
      <c r="O3343" s="317"/>
      <c r="P3343" s="318"/>
    </row>
    <row r="3344" spans="1:16" x14ac:dyDescent="0.2">
      <c r="A3344" s="363"/>
      <c r="B3344" s="348"/>
      <c r="C3344" s="623"/>
      <c r="D3344" s="350"/>
      <c r="E3344" s="350"/>
      <c r="F3344" s="351"/>
      <c r="G3344" s="350"/>
      <c r="H3344" s="350"/>
      <c r="I3344" s="352"/>
      <c r="J3344" s="353"/>
      <c r="K3344" s="354"/>
      <c r="L3344" s="353"/>
      <c r="M3344" s="379"/>
      <c r="N3344" s="317"/>
      <c r="O3344" s="317"/>
      <c r="P3344" s="318"/>
    </row>
    <row r="3345" spans="1:16" x14ac:dyDescent="0.2">
      <c r="A3345" s="363"/>
      <c r="B3345" s="348"/>
      <c r="C3345" s="623"/>
      <c r="D3345" s="350"/>
      <c r="E3345" s="350"/>
      <c r="F3345" s="351"/>
      <c r="G3345" s="350"/>
      <c r="H3345" s="350"/>
      <c r="I3345" s="352"/>
      <c r="J3345" s="353"/>
      <c r="K3345" s="354"/>
      <c r="L3345" s="353"/>
      <c r="M3345" s="379"/>
      <c r="N3345" s="317"/>
      <c r="O3345" s="317"/>
      <c r="P3345" s="318"/>
    </row>
    <row r="3346" spans="1:16" x14ac:dyDescent="0.2">
      <c r="A3346" s="363"/>
      <c r="B3346" s="348"/>
      <c r="C3346" s="623"/>
      <c r="D3346" s="350"/>
      <c r="E3346" s="350"/>
      <c r="F3346" s="351"/>
      <c r="G3346" s="350"/>
      <c r="H3346" s="350"/>
      <c r="I3346" s="352"/>
      <c r="J3346" s="353"/>
      <c r="K3346" s="354"/>
      <c r="L3346" s="353"/>
      <c r="M3346" s="379"/>
      <c r="N3346" s="317"/>
      <c r="O3346" s="317"/>
      <c r="P3346" s="318"/>
    </row>
    <row r="3347" spans="1:16" x14ac:dyDescent="0.2">
      <c r="A3347" s="363"/>
      <c r="B3347" s="348"/>
      <c r="C3347" s="623"/>
      <c r="D3347" s="350"/>
      <c r="E3347" s="350"/>
      <c r="F3347" s="351"/>
      <c r="G3347" s="350"/>
      <c r="H3347" s="350"/>
      <c r="I3347" s="352"/>
      <c r="J3347" s="353"/>
      <c r="K3347" s="354"/>
      <c r="L3347" s="353"/>
      <c r="M3347" s="379"/>
      <c r="N3347" s="317"/>
      <c r="O3347" s="317"/>
      <c r="P3347" s="318"/>
    </row>
    <row r="3348" spans="1:16" x14ac:dyDescent="0.2">
      <c r="A3348" s="363"/>
      <c r="B3348" s="348"/>
      <c r="C3348" s="623"/>
      <c r="D3348" s="350"/>
      <c r="E3348" s="350"/>
      <c r="F3348" s="351"/>
      <c r="G3348" s="350"/>
      <c r="H3348" s="350"/>
      <c r="I3348" s="352"/>
      <c r="J3348" s="353"/>
      <c r="K3348" s="354"/>
      <c r="L3348" s="353"/>
      <c r="M3348" s="379"/>
      <c r="N3348" s="317"/>
      <c r="O3348" s="317"/>
      <c r="P3348" s="318"/>
    </row>
    <row r="3349" spans="1:16" x14ac:dyDescent="0.2">
      <c r="A3349" s="363"/>
      <c r="B3349" s="348"/>
      <c r="C3349" s="623"/>
      <c r="D3349" s="350"/>
      <c r="E3349" s="350"/>
      <c r="F3349" s="351"/>
      <c r="G3349" s="350"/>
      <c r="H3349" s="350"/>
      <c r="I3349" s="352"/>
      <c r="J3349" s="353"/>
      <c r="K3349" s="354"/>
      <c r="L3349" s="353"/>
      <c r="M3349" s="379"/>
      <c r="N3349" s="317"/>
      <c r="O3349" s="317"/>
      <c r="P3349" s="318"/>
    </row>
    <row r="3350" spans="1:16" x14ac:dyDescent="0.2">
      <c r="A3350" s="363"/>
      <c r="B3350" s="348"/>
      <c r="C3350" s="623"/>
      <c r="D3350" s="350"/>
      <c r="E3350" s="350"/>
      <c r="F3350" s="351"/>
      <c r="G3350" s="350"/>
      <c r="H3350" s="350"/>
      <c r="I3350" s="352"/>
      <c r="J3350" s="353"/>
      <c r="K3350" s="354"/>
      <c r="L3350" s="353"/>
      <c r="M3350" s="379"/>
      <c r="N3350" s="317"/>
      <c r="O3350" s="317"/>
      <c r="P3350" s="318"/>
    </row>
    <row r="3351" spans="1:16" x14ac:dyDescent="0.2">
      <c r="A3351" s="363"/>
      <c r="B3351" s="348"/>
      <c r="C3351" s="623"/>
      <c r="D3351" s="350"/>
      <c r="E3351" s="350"/>
      <c r="F3351" s="351"/>
      <c r="G3351" s="350"/>
      <c r="H3351" s="350"/>
      <c r="I3351" s="352"/>
      <c r="J3351" s="353"/>
      <c r="K3351" s="354"/>
      <c r="L3351" s="353"/>
      <c r="M3351" s="379"/>
      <c r="N3351" s="317"/>
      <c r="O3351" s="317"/>
      <c r="P3351" s="318"/>
    </row>
    <row r="3352" spans="1:16" x14ac:dyDescent="0.2">
      <c r="A3352" s="363"/>
      <c r="B3352" s="348"/>
      <c r="C3352" s="623"/>
      <c r="D3352" s="350"/>
      <c r="E3352" s="350"/>
      <c r="F3352" s="351"/>
      <c r="G3352" s="350"/>
      <c r="H3352" s="350"/>
      <c r="I3352" s="352"/>
      <c r="J3352" s="353"/>
      <c r="K3352" s="354"/>
      <c r="L3352" s="353"/>
      <c r="M3352" s="379"/>
      <c r="N3352" s="317"/>
      <c r="O3352" s="317"/>
      <c r="P3352" s="318"/>
    </row>
    <row r="3353" spans="1:16" x14ac:dyDescent="0.2">
      <c r="A3353" s="363"/>
      <c r="B3353" s="348"/>
      <c r="C3353" s="623"/>
      <c r="D3353" s="350"/>
      <c r="E3353" s="350"/>
      <c r="F3353" s="351"/>
      <c r="G3353" s="350"/>
      <c r="H3353" s="350"/>
      <c r="I3353" s="352"/>
      <c r="J3353" s="353"/>
      <c r="K3353" s="354"/>
      <c r="L3353" s="353"/>
      <c r="M3353" s="379"/>
      <c r="N3353" s="317"/>
      <c r="O3353" s="317"/>
      <c r="P3353" s="318"/>
    </row>
    <row r="3354" spans="1:16" x14ac:dyDescent="0.2">
      <c r="A3354" s="363"/>
      <c r="B3354" s="348"/>
      <c r="C3354" s="623"/>
      <c r="D3354" s="350"/>
      <c r="E3354" s="350"/>
      <c r="F3354" s="351"/>
      <c r="G3354" s="350"/>
      <c r="H3354" s="350"/>
      <c r="I3354" s="352"/>
      <c r="J3354" s="353"/>
      <c r="K3354" s="354"/>
      <c r="L3354" s="353"/>
      <c r="M3354" s="379"/>
      <c r="N3354" s="317"/>
      <c r="O3354" s="317"/>
      <c r="P3354" s="318"/>
    </row>
    <row r="3355" spans="1:16" x14ac:dyDescent="0.2">
      <c r="A3355" s="363"/>
      <c r="B3355" s="348"/>
      <c r="C3355" s="623"/>
      <c r="D3355" s="350"/>
      <c r="E3355" s="350"/>
      <c r="F3355" s="351"/>
      <c r="G3355" s="350"/>
      <c r="H3355" s="350"/>
      <c r="I3355" s="352"/>
      <c r="J3355" s="353"/>
      <c r="K3355" s="354"/>
      <c r="L3355" s="353"/>
      <c r="M3355" s="379"/>
      <c r="N3355" s="317"/>
      <c r="O3355" s="317"/>
      <c r="P3355" s="318"/>
    </row>
    <row r="3356" spans="1:16" x14ac:dyDescent="0.2">
      <c r="A3356" s="363"/>
      <c r="B3356" s="348"/>
      <c r="C3356" s="623"/>
      <c r="D3356" s="350"/>
      <c r="E3356" s="350"/>
      <c r="F3356" s="351"/>
      <c r="G3356" s="350"/>
      <c r="H3356" s="350"/>
      <c r="I3356" s="352"/>
      <c r="J3356" s="353"/>
      <c r="K3356" s="354"/>
      <c r="L3356" s="353"/>
      <c r="M3356" s="379"/>
      <c r="N3356" s="317"/>
      <c r="O3356" s="317"/>
      <c r="P3356" s="318"/>
    </row>
    <row r="3357" spans="1:16" x14ac:dyDescent="0.2">
      <c r="A3357" s="363"/>
      <c r="B3357" s="348"/>
      <c r="C3357" s="623"/>
      <c r="D3357" s="350"/>
      <c r="E3357" s="350"/>
      <c r="F3357" s="351"/>
      <c r="G3357" s="350"/>
      <c r="H3357" s="350"/>
      <c r="I3357" s="352"/>
      <c r="J3357" s="353"/>
      <c r="K3357" s="354"/>
      <c r="L3357" s="353"/>
      <c r="M3357" s="379"/>
      <c r="N3357" s="317"/>
      <c r="O3357" s="317"/>
      <c r="P3357" s="318"/>
    </row>
    <row r="3358" spans="1:16" x14ac:dyDescent="0.2">
      <c r="A3358" s="363"/>
      <c r="B3358" s="348"/>
      <c r="C3358" s="623"/>
      <c r="D3358" s="350"/>
      <c r="E3358" s="350"/>
      <c r="F3358" s="351"/>
      <c r="G3358" s="350"/>
      <c r="H3358" s="350"/>
      <c r="I3358" s="352"/>
      <c r="J3358" s="353"/>
      <c r="K3358" s="354"/>
      <c r="L3358" s="353"/>
      <c r="M3358" s="379"/>
      <c r="N3358" s="317"/>
      <c r="O3358" s="317"/>
      <c r="P3358" s="318"/>
    </row>
    <row r="3359" spans="1:16" x14ac:dyDescent="0.2">
      <c r="A3359" s="363"/>
      <c r="B3359" s="348"/>
      <c r="C3359" s="623"/>
      <c r="D3359" s="350"/>
      <c r="E3359" s="350"/>
      <c r="F3359" s="351"/>
      <c r="G3359" s="350"/>
      <c r="H3359" s="350"/>
      <c r="I3359" s="352"/>
      <c r="J3359" s="353"/>
      <c r="K3359" s="354"/>
      <c r="L3359" s="353"/>
      <c r="M3359" s="379"/>
      <c r="N3359" s="317"/>
      <c r="O3359" s="317"/>
      <c r="P3359" s="318"/>
    </row>
    <row r="3360" spans="1:16" x14ac:dyDescent="0.2">
      <c r="A3360" s="363"/>
      <c r="B3360" s="348"/>
      <c r="C3360" s="623"/>
      <c r="D3360" s="350"/>
      <c r="E3360" s="350"/>
      <c r="F3360" s="351"/>
      <c r="G3360" s="350"/>
      <c r="H3360" s="350"/>
      <c r="I3360" s="352"/>
      <c r="J3360" s="353"/>
      <c r="K3360" s="354"/>
      <c r="L3360" s="353"/>
      <c r="M3360" s="379"/>
      <c r="N3360" s="317"/>
      <c r="O3360" s="317"/>
      <c r="P3360" s="318"/>
    </row>
    <row r="3361" spans="1:16" x14ac:dyDescent="0.2">
      <c r="A3361" s="363"/>
      <c r="B3361" s="348"/>
      <c r="C3361" s="623"/>
      <c r="D3361" s="350"/>
      <c r="E3361" s="350"/>
      <c r="F3361" s="351"/>
      <c r="G3361" s="350"/>
      <c r="H3361" s="350"/>
      <c r="I3361" s="352"/>
      <c r="J3361" s="353"/>
      <c r="K3361" s="354"/>
      <c r="L3361" s="353"/>
      <c r="M3361" s="379"/>
      <c r="N3361" s="317"/>
      <c r="O3361" s="317"/>
      <c r="P3361" s="318"/>
    </row>
    <row r="3362" spans="1:16" x14ac:dyDescent="0.2">
      <c r="A3362" s="363"/>
      <c r="B3362" s="348"/>
      <c r="C3362" s="623"/>
      <c r="D3362" s="350"/>
      <c r="E3362" s="350"/>
      <c r="F3362" s="351"/>
      <c r="G3362" s="350"/>
      <c r="H3362" s="350"/>
      <c r="I3362" s="352"/>
      <c r="J3362" s="353"/>
      <c r="K3362" s="354"/>
      <c r="L3362" s="353"/>
      <c r="M3362" s="379"/>
      <c r="N3362" s="317"/>
      <c r="O3362" s="317"/>
      <c r="P3362" s="318"/>
    </row>
    <row r="3363" spans="1:16" x14ac:dyDescent="0.2">
      <c r="A3363" s="363"/>
      <c r="B3363" s="348"/>
      <c r="C3363" s="623"/>
      <c r="D3363" s="350"/>
      <c r="E3363" s="350"/>
      <c r="F3363" s="351"/>
      <c r="G3363" s="350"/>
      <c r="H3363" s="350"/>
      <c r="I3363" s="352"/>
      <c r="J3363" s="353"/>
      <c r="K3363" s="354"/>
      <c r="L3363" s="353"/>
      <c r="M3363" s="379"/>
      <c r="N3363" s="317"/>
      <c r="O3363" s="317"/>
      <c r="P3363" s="318"/>
    </row>
    <row r="3364" spans="1:16" x14ac:dyDescent="0.2">
      <c r="A3364" s="363"/>
      <c r="B3364" s="348"/>
      <c r="C3364" s="623"/>
      <c r="D3364" s="350"/>
      <c r="E3364" s="350"/>
      <c r="F3364" s="351"/>
      <c r="G3364" s="350"/>
      <c r="H3364" s="350"/>
      <c r="I3364" s="352"/>
      <c r="J3364" s="353"/>
      <c r="K3364" s="354"/>
      <c r="L3364" s="353"/>
      <c r="M3364" s="379"/>
      <c r="N3364" s="317"/>
      <c r="O3364" s="317"/>
      <c r="P3364" s="318"/>
    </row>
    <row r="3365" spans="1:16" x14ac:dyDescent="0.2">
      <c r="A3365" s="363"/>
      <c r="B3365" s="348"/>
      <c r="C3365" s="623"/>
      <c r="D3365" s="350"/>
      <c r="E3365" s="350"/>
      <c r="F3365" s="351"/>
      <c r="G3365" s="350"/>
      <c r="H3365" s="350"/>
      <c r="I3365" s="352"/>
      <c r="J3365" s="353"/>
      <c r="K3365" s="354"/>
      <c r="L3365" s="353"/>
      <c r="M3365" s="379"/>
      <c r="N3365" s="317"/>
      <c r="O3365" s="317"/>
      <c r="P3365" s="318"/>
    </row>
    <row r="3366" spans="1:16" x14ac:dyDescent="0.2">
      <c r="A3366" s="363"/>
      <c r="B3366" s="348"/>
      <c r="C3366" s="623"/>
      <c r="D3366" s="350"/>
      <c r="E3366" s="350"/>
      <c r="F3366" s="351"/>
      <c r="G3366" s="350"/>
      <c r="H3366" s="350"/>
      <c r="I3366" s="352"/>
      <c r="J3366" s="353"/>
      <c r="K3366" s="354"/>
      <c r="L3366" s="353"/>
      <c r="M3366" s="379"/>
      <c r="N3366" s="317"/>
      <c r="O3366" s="317"/>
      <c r="P3366" s="318"/>
    </row>
    <row r="3367" spans="1:16" x14ac:dyDescent="0.2">
      <c r="A3367" s="363"/>
      <c r="B3367" s="348"/>
      <c r="C3367" s="623"/>
      <c r="D3367" s="350"/>
      <c r="E3367" s="350"/>
      <c r="F3367" s="351"/>
      <c r="G3367" s="350"/>
      <c r="H3367" s="350"/>
      <c r="I3367" s="352"/>
      <c r="J3367" s="353"/>
      <c r="K3367" s="354"/>
      <c r="L3367" s="353"/>
      <c r="M3367" s="379"/>
      <c r="N3367" s="317"/>
      <c r="O3367" s="317"/>
      <c r="P3367" s="318"/>
    </row>
    <row r="3368" spans="1:16" x14ac:dyDescent="0.2">
      <c r="A3368" s="363"/>
      <c r="B3368" s="348"/>
      <c r="C3368" s="623"/>
      <c r="D3368" s="350"/>
      <c r="E3368" s="350"/>
      <c r="F3368" s="351"/>
      <c r="G3368" s="350"/>
      <c r="H3368" s="350"/>
      <c r="I3368" s="352"/>
      <c r="J3368" s="353"/>
      <c r="K3368" s="354"/>
      <c r="L3368" s="353"/>
      <c r="M3368" s="379"/>
      <c r="N3368" s="317"/>
      <c r="O3368" s="317"/>
      <c r="P3368" s="318"/>
    </row>
    <row r="3369" spans="1:16" x14ac:dyDescent="0.2">
      <c r="A3369" s="363"/>
      <c r="B3369" s="348"/>
      <c r="C3369" s="623"/>
      <c r="D3369" s="350"/>
      <c r="E3369" s="350"/>
      <c r="F3369" s="351"/>
      <c r="G3369" s="350"/>
      <c r="H3369" s="350"/>
      <c r="I3369" s="352"/>
      <c r="J3369" s="353"/>
      <c r="K3369" s="354"/>
      <c r="L3369" s="353"/>
      <c r="M3369" s="379"/>
      <c r="N3369" s="317"/>
      <c r="O3369" s="317"/>
      <c r="P3369" s="318"/>
    </row>
    <row r="3370" spans="1:16" x14ac:dyDescent="0.2">
      <c r="A3370" s="363"/>
      <c r="B3370" s="348"/>
      <c r="C3370" s="623"/>
      <c r="D3370" s="350"/>
      <c r="E3370" s="350"/>
      <c r="F3370" s="351"/>
      <c r="G3370" s="350"/>
      <c r="H3370" s="350"/>
      <c r="I3370" s="352"/>
      <c r="J3370" s="353"/>
      <c r="K3370" s="354"/>
      <c r="L3370" s="353"/>
      <c r="M3370" s="379"/>
      <c r="N3370" s="317"/>
      <c r="O3370" s="317"/>
      <c r="P3370" s="318"/>
    </row>
    <row r="3371" spans="1:16" x14ac:dyDescent="0.2">
      <c r="A3371" s="363"/>
      <c r="B3371" s="348"/>
      <c r="C3371" s="623"/>
      <c r="D3371" s="350"/>
      <c r="E3371" s="350"/>
      <c r="F3371" s="351"/>
      <c r="G3371" s="350"/>
      <c r="H3371" s="350"/>
      <c r="I3371" s="352"/>
      <c r="J3371" s="353"/>
      <c r="K3371" s="354"/>
      <c r="L3371" s="353"/>
      <c r="M3371" s="379"/>
      <c r="N3371" s="317"/>
      <c r="O3371" s="317"/>
      <c r="P3371" s="318"/>
    </row>
    <row r="3372" spans="1:16" x14ac:dyDescent="0.2">
      <c r="A3372" s="363"/>
      <c r="B3372" s="348"/>
      <c r="C3372" s="623"/>
      <c r="D3372" s="350"/>
      <c r="E3372" s="350"/>
      <c r="F3372" s="351"/>
      <c r="G3372" s="350"/>
      <c r="H3372" s="350"/>
      <c r="I3372" s="352"/>
      <c r="J3372" s="353"/>
      <c r="K3372" s="354"/>
      <c r="L3372" s="353"/>
      <c r="M3372" s="379"/>
      <c r="N3372" s="317"/>
      <c r="O3372" s="317"/>
      <c r="P3372" s="318"/>
    </row>
    <row r="3373" spans="1:16" x14ac:dyDescent="0.2">
      <c r="A3373" s="363"/>
      <c r="B3373" s="348"/>
      <c r="C3373" s="623"/>
      <c r="D3373" s="350"/>
      <c r="E3373" s="350"/>
      <c r="F3373" s="351"/>
      <c r="G3373" s="350"/>
      <c r="H3373" s="350"/>
      <c r="I3373" s="352"/>
      <c r="J3373" s="353"/>
      <c r="K3373" s="354"/>
      <c r="L3373" s="353"/>
      <c r="M3373" s="379"/>
      <c r="N3373" s="317"/>
      <c r="O3373" s="317"/>
      <c r="P3373" s="318"/>
    </row>
    <row r="3374" spans="1:16" x14ac:dyDescent="0.2">
      <c r="A3374" s="363"/>
      <c r="B3374" s="348"/>
      <c r="C3374" s="623"/>
      <c r="D3374" s="350"/>
      <c r="E3374" s="350"/>
      <c r="F3374" s="351"/>
      <c r="G3374" s="350"/>
      <c r="H3374" s="350"/>
      <c r="I3374" s="352"/>
      <c r="J3374" s="353"/>
      <c r="K3374" s="354"/>
      <c r="L3374" s="353"/>
      <c r="M3374" s="379"/>
      <c r="N3374" s="317"/>
      <c r="O3374" s="317"/>
      <c r="P3374" s="318"/>
    </row>
    <row r="3375" spans="1:16" x14ac:dyDescent="0.2">
      <c r="A3375" s="363"/>
      <c r="B3375" s="348"/>
      <c r="C3375" s="623"/>
      <c r="D3375" s="350"/>
      <c r="E3375" s="350"/>
      <c r="F3375" s="351"/>
      <c r="G3375" s="350"/>
      <c r="H3375" s="350"/>
      <c r="I3375" s="352"/>
      <c r="J3375" s="353"/>
      <c r="K3375" s="354"/>
      <c r="L3375" s="353"/>
      <c r="M3375" s="379"/>
      <c r="N3375" s="317"/>
      <c r="O3375" s="317"/>
      <c r="P3375" s="318"/>
    </row>
    <row r="3376" spans="1:16" x14ac:dyDescent="0.2">
      <c r="A3376" s="363"/>
      <c r="B3376" s="348"/>
      <c r="C3376" s="623"/>
      <c r="D3376" s="350"/>
      <c r="E3376" s="350"/>
      <c r="F3376" s="351"/>
      <c r="G3376" s="350"/>
      <c r="H3376" s="350"/>
      <c r="I3376" s="352"/>
      <c r="J3376" s="353"/>
      <c r="K3376" s="354"/>
      <c r="L3376" s="353"/>
      <c r="M3376" s="379"/>
      <c r="N3376" s="317"/>
      <c r="O3376" s="317"/>
      <c r="P3376" s="318"/>
    </row>
    <row r="3377" spans="1:16" x14ac:dyDescent="0.2">
      <c r="A3377" s="363"/>
      <c r="B3377" s="348"/>
      <c r="C3377" s="623"/>
      <c r="D3377" s="350"/>
      <c r="E3377" s="350"/>
      <c r="F3377" s="351"/>
      <c r="G3377" s="350"/>
      <c r="H3377" s="350"/>
      <c r="I3377" s="352"/>
      <c r="J3377" s="353"/>
      <c r="K3377" s="354"/>
      <c r="L3377" s="353"/>
      <c r="M3377" s="379"/>
      <c r="N3377" s="317"/>
      <c r="O3377" s="317"/>
      <c r="P3377" s="318"/>
    </row>
    <row r="3378" spans="1:16" x14ac:dyDescent="0.2">
      <c r="A3378" s="363"/>
      <c r="B3378" s="348"/>
      <c r="C3378" s="623"/>
      <c r="D3378" s="350"/>
      <c r="E3378" s="350"/>
      <c r="F3378" s="351"/>
      <c r="G3378" s="350"/>
      <c r="H3378" s="350"/>
      <c r="I3378" s="352"/>
      <c r="J3378" s="353"/>
      <c r="K3378" s="354"/>
      <c r="L3378" s="353"/>
      <c r="M3378" s="379"/>
      <c r="N3378" s="317"/>
      <c r="O3378" s="317"/>
      <c r="P3378" s="318"/>
    </row>
    <row r="3379" spans="1:16" x14ac:dyDescent="0.2">
      <c r="A3379" s="363"/>
      <c r="B3379" s="348"/>
      <c r="C3379" s="623"/>
      <c r="D3379" s="350"/>
      <c r="E3379" s="350"/>
      <c r="F3379" s="351"/>
      <c r="G3379" s="350"/>
      <c r="H3379" s="350"/>
      <c r="I3379" s="352"/>
      <c r="J3379" s="353"/>
      <c r="K3379" s="354"/>
      <c r="L3379" s="353"/>
      <c r="M3379" s="379"/>
      <c r="N3379" s="317"/>
      <c r="O3379" s="317"/>
      <c r="P3379" s="318"/>
    </row>
    <row r="3380" spans="1:16" x14ac:dyDescent="0.2">
      <c r="A3380" s="363"/>
      <c r="B3380" s="348"/>
      <c r="C3380" s="623"/>
      <c r="D3380" s="350"/>
      <c r="E3380" s="350"/>
      <c r="F3380" s="351"/>
      <c r="G3380" s="350"/>
      <c r="H3380" s="350"/>
      <c r="I3380" s="352"/>
      <c r="J3380" s="353"/>
      <c r="K3380" s="354"/>
      <c r="L3380" s="353"/>
      <c r="M3380" s="379"/>
      <c r="N3380" s="317"/>
      <c r="O3380" s="317"/>
      <c r="P3380" s="318"/>
    </row>
    <row r="3381" spans="1:16" x14ac:dyDescent="0.2">
      <c r="A3381" s="363"/>
      <c r="B3381" s="348"/>
      <c r="C3381" s="623"/>
      <c r="D3381" s="350"/>
      <c r="E3381" s="350"/>
      <c r="F3381" s="351"/>
      <c r="G3381" s="350"/>
      <c r="H3381" s="350"/>
      <c r="I3381" s="352"/>
      <c r="J3381" s="353"/>
      <c r="K3381" s="354"/>
      <c r="L3381" s="353"/>
      <c r="M3381" s="379"/>
      <c r="N3381" s="317"/>
      <c r="O3381" s="317"/>
      <c r="P3381" s="318"/>
    </row>
    <row r="3382" spans="1:16" x14ac:dyDescent="0.2">
      <c r="A3382" s="363"/>
      <c r="B3382" s="348"/>
      <c r="C3382" s="623"/>
      <c r="D3382" s="350"/>
      <c r="E3382" s="350"/>
      <c r="F3382" s="351"/>
      <c r="G3382" s="350"/>
      <c r="H3382" s="350"/>
      <c r="I3382" s="352"/>
      <c r="J3382" s="353"/>
      <c r="K3382" s="354"/>
      <c r="L3382" s="353"/>
      <c r="M3382" s="379"/>
      <c r="N3382" s="317"/>
      <c r="O3382" s="317"/>
      <c r="P3382" s="318"/>
    </row>
    <row r="3383" spans="1:16" x14ac:dyDescent="0.2">
      <c r="A3383" s="363"/>
      <c r="B3383" s="348"/>
      <c r="C3383" s="623"/>
      <c r="D3383" s="350"/>
      <c r="E3383" s="350"/>
      <c r="F3383" s="351"/>
      <c r="G3383" s="350"/>
      <c r="H3383" s="350"/>
      <c r="I3383" s="352"/>
      <c r="J3383" s="353"/>
      <c r="K3383" s="354"/>
      <c r="L3383" s="353"/>
      <c r="M3383" s="379"/>
      <c r="N3383" s="317"/>
      <c r="O3383" s="317"/>
      <c r="P3383" s="318"/>
    </row>
    <row r="3384" spans="1:16" x14ac:dyDescent="0.2">
      <c r="A3384" s="363"/>
      <c r="B3384" s="348"/>
      <c r="C3384" s="623"/>
      <c r="D3384" s="350"/>
      <c r="E3384" s="350"/>
      <c r="F3384" s="351"/>
      <c r="G3384" s="350"/>
      <c r="H3384" s="350"/>
      <c r="I3384" s="352"/>
      <c r="J3384" s="353"/>
      <c r="K3384" s="354"/>
      <c r="L3384" s="353"/>
      <c r="M3384" s="379"/>
      <c r="N3384" s="317"/>
      <c r="O3384" s="317"/>
      <c r="P3384" s="318"/>
    </row>
    <row r="3385" spans="1:16" x14ac:dyDescent="0.2">
      <c r="A3385" s="363"/>
      <c r="B3385" s="348"/>
      <c r="C3385" s="623"/>
      <c r="D3385" s="350"/>
      <c r="E3385" s="350"/>
      <c r="F3385" s="351"/>
      <c r="G3385" s="350"/>
      <c r="H3385" s="350"/>
      <c r="I3385" s="352"/>
      <c r="J3385" s="353"/>
      <c r="K3385" s="354"/>
      <c r="L3385" s="353"/>
      <c r="M3385" s="379"/>
      <c r="N3385" s="317"/>
      <c r="O3385" s="317"/>
      <c r="P3385" s="318"/>
    </row>
    <row r="3386" spans="1:16" x14ac:dyDescent="0.2">
      <c r="A3386" s="363"/>
      <c r="B3386" s="348"/>
      <c r="C3386" s="623"/>
      <c r="D3386" s="350"/>
      <c r="E3386" s="350"/>
      <c r="F3386" s="351"/>
      <c r="G3386" s="350"/>
      <c r="H3386" s="350"/>
      <c r="I3386" s="352"/>
      <c r="J3386" s="353"/>
      <c r="K3386" s="354"/>
      <c r="L3386" s="353"/>
      <c r="M3386" s="379"/>
      <c r="N3386" s="317"/>
      <c r="O3386" s="317"/>
      <c r="P3386" s="318"/>
    </row>
    <row r="3387" spans="1:16" x14ac:dyDescent="0.2">
      <c r="A3387" s="363"/>
      <c r="B3387" s="348"/>
      <c r="C3387" s="623"/>
      <c r="D3387" s="350"/>
      <c r="E3387" s="350"/>
      <c r="F3387" s="351"/>
      <c r="G3387" s="350"/>
      <c r="H3387" s="350"/>
      <c r="I3387" s="352"/>
      <c r="J3387" s="353"/>
      <c r="K3387" s="354"/>
      <c r="L3387" s="353"/>
      <c r="M3387" s="379"/>
      <c r="N3387" s="317"/>
      <c r="O3387" s="317"/>
      <c r="P3387" s="318"/>
    </row>
    <row r="3388" spans="1:16" x14ac:dyDescent="0.2">
      <c r="A3388" s="363"/>
      <c r="B3388" s="348"/>
      <c r="C3388" s="623"/>
      <c r="D3388" s="350"/>
      <c r="E3388" s="350"/>
      <c r="F3388" s="351"/>
      <c r="G3388" s="350"/>
      <c r="H3388" s="350"/>
      <c r="I3388" s="352"/>
      <c r="J3388" s="353"/>
      <c r="K3388" s="354"/>
      <c r="L3388" s="353"/>
      <c r="M3388" s="379"/>
      <c r="N3388" s="317"/>
      <c r="O3388" s="317"/>
      <c r="P3388" s="318"/>
    </row>
    <row r="3389" spans="1:16" x14ac:dyDescent="0.2">
      <c r="A3389" s="363"/>
      <c r="B3389" s="348"/>
      <c r="C3389" s="623"/>
      <c r="D3389" s="350"/>
      <c r="E3389" s="350"/>
      <c r="F3389" s="351"/>
      <c r="G3389" s="350"/>
      <c r="H3389" s="350"/>
      <c r="I3389" s="352"/>
      <c r="J3389" s="353"/>
      <c r="K3389" s="354"/>
      <c r="L3389" s="353"/>
      <c r="M3389" s="379"/>
      <c r="N3389" s="317"/>
      <c r="O3389" s="317"/>
      <c r="P3389" s="318"/>
    </row>
    <row r="3390" spans="1:16" x14ac:dyDescent="0.2">
      <c r="A3390" s="363"/>
      <c r="B3390" s="348"/>
      <c r="C3390" s="623"/>
      <c r="D3390" s="350"/>
      <c r="E3390" s="350"/>
      <c r="F3390" s="351"/>
      <c r="G3390" s="350"/>
      <c r="H3390" s="350"/>
      <c r="I3390" s="352"/>
      <c r="J3390" s="353"/>
      <c r="K3390" s="354"/>
      <c r="L3390" s="353"/>
      <c r="M3390" s="379"/>
      <c r="N3390" s="317"/>
      <c r="O3390" s="317"/>
      <c r="P3390" s="318"/>
    </row>
    <row r="3391" spans="1:16" x14ac:dyDescent="0.2">
      <c r="A3391" s="363"/>
      <c r="B3391" s="348"/>
      <c r="C3391" s="623"/>
      <c r="D3391" s="350"/>
      <c r="E3391" s="350"/>
      <c r="F3391" s="351"/>
      <c r="G3391" s="350"/>
      <c r="H3391" s="350"/>
      <c r="I3391" s="352"/>
      <c r="J3391" s="353"/>
      <c r="K3391" s="354"/>
      <c r="L3391" s="353"/>
      <c r="M3391" s="379"/>
      <c r="N3391" s="317"/>
      <c r="O3391" s="317"/>
      <c r="P3391" s="318"/>
    </row>
    <row r="3392" spans="1:16" x14ac:dyDescent="0.2">
      <c r="A3392" s="363"/>
      <c r="B3392" s="348"/>
      <c r="C3392" s="623"/>
      <c r="D3392" s="350"/>
      <c r="E3392" s="350"/>
      <c r="F3392" s="351"/>
      <c r="G3392" s="350"/>
      <c r="H3392" s="350"/>
      <c r="I3392" s="352"/>
      <c r="J3392" s="353"/>
      <c r="K3392" s="354"/>
      <c r="L3392" s="353"/>
      <c r="M3392" s="379"/>
      <c r="N3392" s="317"/>
      <c r="O3392" s="317"/>
      <c r="P3392" s="318"/>
    </row>
    <row r="3393" spans="1:16" x14ac:dyDescent="0.2">
      <c r="A3393" s="363"/>
      <c r="B3393" s="348"/>
      <c r="C3393" s="623"/>
      <c r="D3393" s="350"/>
      <c r="E3393" s="350"/>
      <c r="F3393" s="351"/>
      <c r="G3393" s="350"/>
      <c r="H3393" s="350"/>
      <c r="I3393" s="352"/>
      <c r="J3393" s="353"/>
      <c r="K3393" s="354"/>
      <c r="L3393" s="353"/>
      <c r="M3393" s="379"/>
      <c r="N3393" s="317"/>
      <c r="O3393" s="317"/>
      <c r="P3393" s="318"/>
    </row>
    <row r="3394" spans="1:16" x14ac:dyDescent="0.2">
      <c r="A3394" s="363"/>
      <c r="B3394" s="348"/>
      <c r="C3394" s="623"/>
      <c r="D3394" s="350"/>
      <c r="E3394" s="350"/>
      <c r="F3394" s="351"/>
      <c r="G3394" s="350"/>
      <c r="H3394" s="350"/>
      <c r="I3394" s="352"/>
      <c r="J3394" s="353"/>
      <c r="K3394" s="354"/>
      <c r="L3394" s="353"/>
      <c r="M3394" s="379"/>
      <c r="N3394" s="317"/>
      <c r="O3394" s="317"/>
      <c r="P3394" s="318"/>
    </row>
    <row r="3395" spans="1:16" x14ac:dyDescent="0.2">
      <c r="A3395" s="363"/>
      <c r="B3395" s="348"/>
      <c r="C3395" s="623"/>
      <c r="D3395" s="350"/>
      <c r="E3395" s="350"/>
      <c r="F3395" s="351"/>
      <c r="G3395" s="350"/>
      <c r="H3395" s="350"/>
      <c r="I3395" s="352"/>
      <c r="J3395" s="353"/>
      <c r="K3395" s="354"/>
      <c r="L3395" s="353"/>
      <c r="M3395" s="379"/>
      <c r="N3395" s="317"/>
      <c r="O3395" s="317"/>
      <c r="P3395" s="318"/>
    </row>
    <row r="3396" spans="1:16" x14ac:dyDescent="0.2">
      <c r="A3396" s="363"/>
      <c r="B3396" s="348"/>
      <c r="C3396" s="623"/>
      <c r="D3396" s="350"/>
      <c r="E3396" s="350"/>
      <c r="F3396" s="351"/>
      <c r="G3396" s="350"/>
      <c r="H3396" s="350"/>
      <c r="I3396" s="352"/>
      <c r="J3396" s="353"/>
      <c r="K3396" s="354"/>
      <c r="L3396" s="353"/>
      <c r="M3396" s="379"/>
      <c r="N3396" s="317"/>
      <c r="O3396" s="317"/>
      <c r="P3396" s="318"/>
    </row>
    <row r="3397" spans="1:16" x14ac:dyDescent="0.2">
      <c r="A3397" s="363"/>
      <c r="B3397" s="348"/>
      <c r="C3397" s="623"/>
      <c r="D3397" s="350"/>
      <c r="E3397" s="350"/>
      <c r="F3397" s="351"/>
      <c r="G3397" s="350"/>
      <c r="H3397" s="350"/>
      <c r="I3397" s="352"/>
      <c r="J3397" s="353"/>
      <c r="K3397" s="354"/>
      <c r="L3397" s="353"/>
      <c r="M3397" s="379"/>
      <c r="N3397" s="317"/>
      <c r="O3397" s="317"/>
      <c r="P3397" s="318"/>
    </row>
    <row r="3398" spans="1:16" x14ac:dyDescent="0.2">
      <c r="A3398" s="363"/>
      <c r="B3398" s="348"/>
      <c r="C3398" s="623"/>
      <c r="D3398" s="350"/>
      <c r="E3398" s="350"/>
      <c r="F3398" s="351"/>
      <c r="G3398" s="350"/>
      <c r="H3398" s="350"/>
      <c r="I3398" s="352"/>
      <c r="J3398" s="353"/>
      <c r="K3398" s="354"/>
      <c r="L3398" s="353"/>
      <c r="M3398" s="379"/>
      <c r="N3398" s="317"/>
      <c r="O3398" s="317"/>
      <c r="P3398" s="318"/>
    </row>
    <row r="3399" spans="1:16" x14ac:dyDescent="0.2">
      <c r="A3399" s="363"/>
      <c r="B3399" s="348"/>
      <c r="C3399" s="623"/>
      <c r="D3399" s="350"/>
      <c r="E3399" s="350"/>
      <c r="F3399" s="351"/>
      <c r="G3399" s="350"/>
      <c r="H3399" s="350"/>
      <c r="I3399" s="352"/>
      <c r="J3399" s="353"/>
      <c r="K3399" s="354"/>
      <c r="L3399" s="353"/>
      <c r="M3399" s="379"/>
      <c r="N3399" s="317"/>
      <c r="O3399" s="317"/>
      <c r="P3399" s="318"/>
    </row>
    <row r="3400" spans="1:16" x14ac:dyDescent="0.2">
      <c r="A3400" s="363"/>
      <c r="B3400" s="348"/>
      <c r="C3400" s="623"/>
      <c r="D3400" s="350"/>
      <c r="E3400" s="350"/>
      <c r="F3400" s="351"/>
      <c r="G3400" s="350"/>
      <c r="H3400" s="350"/>
      <c r="I3400" s="352"/>
      <c r="J3400" s="353"/>
      <c r="K3400" s="354"/>
      <c r="L3400" s="353"/>
      <c r="M3400" s="379"/>
      <c r="N3400" s="317"/>
      <c r="O3400" s="317"/>
      <c r="P3400" s="318"/>
    </row>
    <row r="3401" spans="1:16" x14ac:dyDescent="0.2">
      <c r="A3401" s="363"/>
      <c r="B3401" s="348"/>
      <c r="C3401" s="623"/>
      <c r="D3401" s="350"/>
      <c r="E3401" s="350"/>
      <c r="F3401" s="351"/>
      <c r="G3401" s="350"/>
      <c r="H3401" s="350"/>
      <c r="I3401" s="352"/>
      <c r="J3401" s="353"/>
      <c r="K3401" s="354"/>
      <c r="L3401" s="353"/>
      <c r="M3401" s="379"/>
      <c r="N3401" s="317"/>
      <c r="O3401" s="317"/>
      <c r="P3401" s="318"/>
    </row>
    <row r="3402" spans="1:16" x14ac:dyDescent="0.2">
      <c r="A3402" s="363"/>
      <c r="B3402" s="348"/>
      <c r="C3402" s="623"/>
      <c r="D3402" s="350"/>
      <c r="E3402" s="350"/>
      <c r="F3402" s="351"/>
      <c r="G3402" s="350"/>
      <c r="H3402" s="350"/>
      <c r="I3402" s="352"/>
      <c r="J3402" s="353"/>
      <c r="K3402" s="354"/>
      <c r="L3402" s="353"/>
      <c r="M3402" s="379"/>
      <c r="N3402" s="317"/>
      <c r="O3402" s="317"/>
      <c r="P3402" s="318"/>
    </row>
    <row r="3403" spans="1:16" x14ac:dyDescent="0.2">
      <c r="A3403" s="363"/>
      <c r="B3403" s="348"/>
      <c r="C3403" s="623"/>
      <c r="D3403" s="350"/>
      <c r="E3403" s="350"/>
      <c r="F3403" s="351"/>
      <c r="G3403" s="350"/>
      <c r="H3403" s="350"/>
      <c r="I3403" s="352"/>
      <c r="J3403" s="353"/>
      <c r="K3403" s="354"/>
      <c r="L3403" s="353"/>
      <c r="M3403" s="379"/>
      <c r="N3403" s="317"/>
      <c r="O3403" s="317"/>
      <c r="P3403" s="318"/>
    </row>
    <row r="3404" spans="1:16" x14ac:dyDescent="0.2">
      <c r="A3404" s="363"/>
      <c r="B3404" s="348"/>
      <c r="C3404" s="623"/>
      <c r="D3404" s="350"/>
      <c r="E3404" s="350"/>
      <c r="F3404" s="351"/>
      <c r="G3404" s="350"/>
      <c r="H3404" s="350"/>
      <c r="I3404" s="352"/>
      <c r="J3404" s="353"/>
      <c r="K3404" s="354"/>
      <c r="L3404" s="353"/>
      <c r="M3404" s="379"/>
      <c r="N3404" s="317"/>
      <c r="O3404" s="317"/>
      <c r="P3404" s="318"/>
    </row>
    <row r="3405" spans="1:16" x14ac:dyDescent="0.2">
      <c r="A3405" s="363"/>
      <c r="B3405" s="348"/>
      <c r="C3405" s="623"/>
      <c r="D3405" s="350"/>
      <c r="E3405" s="350"/>
      <c r="F3405" s="351"/>
      <c r="G3405" s="350"/>
      <c r="H3405" s="350"/>
      <c r="I3405" s="352"/>
      <c r="J3405" s="353"/>
      <c r="K3405" s="354"/>
      <c r="L3405" s="353"/>
      <c r="M3405" s="379"/>
      <c r="N3405" s="317"/>
      <c r="O3405" s="317"/>
      <c r="P3405" s="318"/>
    </row>
    <row r="3406" spans="1:16" x14ac:dyDescent="0.2">
      <c r="A3406" s="363"/>
      <c r="B3406" s="348"/>
      <c r="C3406" s="623"/>
      <c r="D3406" s="350"/>
      <c r="E3406" s="350"/>
      <c r="F3406" s="351"/>
      <c r="G3406" s="350"/>
      <c r="H3406" s="350"/>
      <c r="I3406" s="352"/>
      <c r="J3406" s="353"/>
      <c r="K3406" s="354"/>
      <c r="L3406" s="353"/>
      <c r="M3406" s="379"/>
      <c r="N3406" s="317"/>
      <c r="O3406" s="317"/>
      <c r="P3406" s="318"/>
    </row>
    <row r="3407" spans="1:16" x14ac:dyDescent="0.2">
      <c r="A3407" s="363"/>
      <c r="B3407" s="348"/>
      <c r="C3407" s="623"/>
      <c r="D3407" s="350"/>
      <c r="E3407" s="350"/>
      <c r="F3407" s="351"/>
      <c r="G3407" s="350"/>
      <c r="H3407" s="350"/>
      <c r="I3407" s="352"/>
      <c r="J3407" s="353"/>
      <c r="K3407" s="354"/>
      <c r="L3407" s="353"/>
      <c r="M3407" s="379"/>
      <c r="N3407" s="317"/>
      <c r="O3407" s="317"/>
      <c r="P3407" s="318"/>
    </row>
    <row r="3408" spans="1:16" x14ac:dyDescent="0.2">
      <c r="A3408" s="363"/>
      <c r="B3408" s="348"/>
      <c r="C3408" s="623"/>
      <c r="D3408" s="350"/>
      <c r="E3408" s="350"/>
      <c r="F3408" s="351"/>
      <c r="G3408" s="350"/>
      <c r="H3408" s="350"/>
      <c r="I3408" s="352"/>
      <c r="J3408" s="353"/>
      <c r="K3408" s="354"/>
      <c r="L3408" s="353"/>
      <c r="M3408" s="379"/>
      <c r="N3408" s="317"/>
      <c r="O3408" s="317"/>
      <c r="P3408" s="318"/>
    </row>
    <row r="3409" spans="1:16" x14ac:dyDescent="0.2">
      <c r="A3409" s="363"/>
      <c r="B3409" s="348"/>
      <c r="C3409" s="623"/>
      <c r="D3409" s="350"/>
      <c r="E3409" s="350"/>
      <c r="F3409" s="351"/>
      <c r="G3409" s="350"/>
      <c r="H3409" s="350"/>
      <c r="I3409" s="352"/>
      <c r="J3409" s="353"/>
      <c r="K3409" s="354"/>
      <c r="L3409" s="353"/>
      <c r="M3409" s="379"/>
      <c r="N3409" s="317"/>
      <c r="O3409" s="317"/>
      <c r="P3409" s="318"/>
    </row>
    <row r="3410" spans="1:16" x14ac:dyDescent="0.2">
      <c r="A3410" s="363"/>
      <c r="B3410" s="348"/>
      <c r="C3410" s="623"/>
      <c r="D3410" s="350"/>
      <c r="E3410" s="350"/>
      <c r="F3410" s="351"/>
      <c r="G3410" s="350"/>
      <c r="H3410" s="350"/>
      <c r="I3410" s="352"/>
      <c r="J3410" s="353"/>
      <c r="K3410" s="354"/>
      <c r="L3410" s="353"/>
      <c r="M3410" s="379"/>
      <c r="N3410" s="317"/>
      <c r="O3410" s="317"/>
      <c r="P3410" s="318"/>
    </row>
    <row r="3411" spans="1:16" x14ac:dyDescent="0.2">
      <c r="A3411" s="363"/>
      <c r="B3411" s="348"/>
      <c r="C3411" s="623"/>
      <c r="D3411" s="350"/>
      <c r="E3411" s="350"/>
      <c r="F3411" s="351"/>
      <c r="G3411" s="350"/>
      <c r="H3411" s="350"/>
      <c r="I3411" s="352"/>
      <c r="J3411" s="353"/>
      <c r="K3411" s="354"/>
      <c r="L3411" s="353"/>
      <c r="M3411" s="379"/>
      <c r="N3411" s="317"/>
      <c r="O3411" s="317"/>
      <c r="P3411" s="318"/>
    </row>
    <row r="3412" spans="1:16" x14ac:dyDescent="0.2">
      <c r="A3412" s="363"/>
      <c r="B3412" s="348"/>
      <c r="C3412" s="623"/>
      <c r="D3412" s="350"/>
      <c r="E3412" s="350"/>
      <c r="F3412" s="351"/>
      <c r="G3412" s="350"/>
      <c r="H3412" s="350"/>
      <c r="I3412" s="352"/>
      <c r="J3412" s="353"/>
      <c r="K3412" s="354"/>
      <c r="L3412" s="353"/>
      <c r="M3412" s="379"/>
      <c r="N3412" s="317"/>
      <c r="O3412" s="317"/>
      <c r="P3412" s="318"/>
    </row>
    <row r="3413" spans="1:16" x14ac:dyDescent="0.2">
      <c r="A3413" s="363"/>
      <c r="B3413" s="348"/>
      <c r="C3413" s="623"/>
      <c r="D3413" s="350"/>
      <c r="E3413" s="350"/>
      <c r="F3413" s="351"/>
      <c r="G3413" s="350"/>
      <c r="H3413" s="350"/>
      <c r="I3413" s="352"/>
      <c r="J3413" s="353"/>
      <c r="K3413" s="354"/>
      <c r="L3413" s="353"/>
      <c r="M3413" s="379"/>
      <c r="N3413" s="317"/>
      <c r="O3413" s="317"/>
      <c r="P3413" s="318"/>
    </row>
    <row r="3414" spans="1:16" x14ac:dyDescent="0.2">
      <c r="A3414" s="363"/>
      <c r="B3414" s="348"/>
      <c r="C3414" s="623"/>
      <c r="D3414" s="350"/>
      <c r="E3414" s="350"/>
      <c r="F3414" s="351"/>
      <c r="G3414" s="350"/>
      <c r="H3414" s="350"/>
      <c r="I3414" s="352"/>
      <c r="J3414" s="353"/>
      <c r="K3414" s="354"/>
      <c r="L3414" s="353"/>
      <c r="M3414" s="379"/>
      <c r="N3414" s="317"/>
      <c r="O3414" s="317"/>
      <c r="P3414" s="318"/>
    </row>
    <row r="3415" spans="1:16" x14ac:dyDescent="0.2">
      <c r="A3415" s="363"/>
      <c r="B3415" s="348"/>
      <c r="C3415" s="623"/>
      <c r="D3415" s="350"/>
      <c r="E3415" s="350"/>
      <c r="F3415" s="351"/>
      <c r="G3415" s="350"/>
      <c r="H3415" s="350"/>
      <c r="I3415" s="352"/>
      <c r="J3415" s="353"/>
      <c r="K3415" s="354"/>
      <c r="L3415" s="353"/>
      <c r="M3415" s="379"/>
      <c r="N3415" s="317"/>
      <c r="O3415" s="317"/>
      <c r="P3415" s="318"/>
    </row>
    <row r="3416" spans="1:16" x14ac:dyDescent="0.2">
      <c r="A3416" s="363"/>
      <c r="B3416" s="348"/>
      <c r="C3416" s="623"/>
      <c r="D3416" s="350"/>
      <c r="E3416" s="350"/>
      <c r="F3416" s="351"/>
      <c r="G3416" s="350"/>
      <c r="H3416" s="350"/>
      <c r="I3416" s="352"/>
      <c r="J3416" s="353"/>
      <c r="K3416" s="354"/>
      <c r="L3416" s="353"/>
      <c r="M3416" s="379"/>
      <c r="N3416" s="317"/>
      <c r="O3416" s="317"/>
      <c r="P3416" s="318"/>
    </row>
    <row r="3417" spans="1:16" x14ac:dyDescent="0.2">
      <c r="A3417" s="363"/>
      <c r="B3417" s="348"/>
      <c r="C3417" s="623"/>
      <c r="D3417" s="350"/>
      <c r="E3417" s="350"/>
      <c r="F3417" s="351"/>
      <c r="G3417" s="350"/>
      <c r="H3417" s="350"/>
      <c r="I3417" s="352"/>
      <c r="J3417" s="353"/>
      <c r="K3417" s="354"/>
      <c r="L3417" s="353"/>
      <c r="M3417" s="379"/>
      <c r="N3417" s="317"/>
      <c r="O3417" s="317"/>
      <c r="P3417" s="318"/>
    </row>
    <row r="3418" spans="1:16" x14ac:dyDescent="0.2">
      <c r="A3418" s="363"/>
      <c r="B3418" s="348"/>
      <c r="C3418" s="623"/>
      <c r="D3418" s="350"/>
      <c r="E3418" s="350"/>
      <c r="F3418" s="351"/>
      <c r="G3418" s="350"/>
      <c r="H3418" s="350"/>
      <c r="I3418" s="352"/>
      <c r="J3418" s="353"/>
      <c r="K3418" s="354"/>
      <c r="L3418" s="353"/>
      <c r="M3418" s="379"/>
      <c r="N3418" s="317"/>
      <c r="O3418" s="317"/>
      <c r="P3418" s="318"/>
    </row>
    <row r="3419" spans="1:16" x14ac:dyDescent="0.2">
      <c r="A3419" s="363"/>
      <c r="B3419" s="348"/>
      <c r="C3419" s="623"/>
      <c r="D3419" s="350"/>
      <c r="E3419" s="350"/>
      <c r="F3419" s="351"/>
      <c r="G3419" s="350"/>
      <c r="H3419" s="350"/>
      <c r="I3419" s="352"/>
      <c r="J3419" s="353"/>
      <c r="K3419" s="354"/>
      <c r="L3419" s="353"/>
      <c r="M3419" s="379"/>
      <c r="N3419" s="317"/>
      <c r="O3419" s="317"/>
      <c r="P3419" s="318"/>
    </row>
    <row r="3420" spans="1:16" x14ac:dyDescent="0.2">
      <c r="A3420" s="363"/>
      <c r="B3420" s="348"/>
      <c r="C3420" s="623"/>
      <c r="D3420" s="350"/>
      <c r="E3420" s="350"/>
      <c r="F3420" s="351"/>
      <c r="G3420" s="350"/>
      <c r="H3420" s="350"/>
      <c r="I3420" s="352"/>
      <c r="J3420" s="353"/>
      <c r="K3420" s="354"/>
      <c r="L3420" s="353"/>
      <c r="M3420" s="379"/>
      <c r="N3420" s="317"/>
      <c r="O3420" s="317"/>
      <c r="P3420" s="318"/>
    </row>
    <row r="3421" spans="1:16" x14ac:dyDescent="0.2">
      <c r="A3421" s="363"/>
      <c r="B3421" s="348"/>
      <c r="C3421" s="623"/>
      <c r="D3421" s="350"/>
      <c r="E3421" s="350"/>
      <c r="F3421" s="351"/>
      <c r="G3421" s="350"/>
      <c r="H3421" s="350"/>
      <c r="I3421" s="352"/>
      <c r="J3421" s="353"/>
      <c r="K3421" s="354"/>
      <c r="L3421" s="353"/>
      <c r="M3421" s="379"/>
      <c r="N3421" s="317"/>
      <c r="O3421" s="317"/>
      <c r="P3421" s="318"/>
    </row>
    <row r="3422" spans="1:16" x14ac:dyDescent="0.2">
      <c r="A3422" s="363"/>
      <c r="B3422" s="348"/>
      <c r="C3422" s="623"/>
      <c r="D3422" s="350"/>
      <c r="E3422" s="350"/>
      <c r="F3422" s="351"/>
      <c r="G3422" s="350"/>
      <c r="H3422" s="350"/>
      <c r="I3422" s="352"/>
      <c r="J3422" s="353"/>
      <c r="K3422" s="354"/>
      <c r="L3422" s="353"/>
      <c r="M3422" s="379"/>
      <c r="N3422" s="317"/>
      <c r="O3422" s="317"/>
      <c r="P3422" s="318"/>
    </row>
    <row r="3423" spans="1:16" x14ac:dyDescent="0.2">
      <c r="A3423" s="363"/>
      <c r="B3423" s="348"/>
      <c r="C3423" s="623"/>
      <c r="D3423" s="350"/>
      <c r="E3423" s="350"/>
      <c r="F3423" s="351"/>
      <c r="G3423" s="350"/>
      <c r="H3423" s="350"/>
      <c r="I3423" s="352"/>
      <c r="J3423" s="353"/>
      <c r="K3423" s="354"/>
      <c r="L3423" s="353"/>
      <c r="M3423" s="379"/>
      <c r="N3423" s="317"/>
      <c r="O3423" s="317"/>
      <c r="P3423" s="318"/>
    </row>
    <row r="3424" spans="1:16" x14ac:dyDescent="0.2">
      <c r="A3424" s="363"/>
      <c r="B3424" s="348"/>
      <c r="C3424" s="623"/>
      <c r="D3424" s="350"/>
      <c r="E3424" s="350"/>
      <c r="F3424" s="351"/>
      <c r="G3424" s="350"/>
      <c r="H3424" s="350"/>
      <c r="I3424" s="352"/>
      <c r="J3424" s="353"/>
      <c r="K3424" s="354"/>
      <c r="L3424" s="353"/>
      <c r="M3424" s="379"/>
      <c r="N3424" s="317"/>
      <c r="O3424" s="317"/>
      <c r="P3424" s="318"/>
    </row>
    <row r="3425" spans="1:16" x14ac:dyDescent="0.2">
      <c r="A3425" s="363"/>
      <c r="B3425" s="348"/>
      <c r="C3425" s="623"/>
      <c r="D3425" s="350"/>
      <c r="E3425" s="350"/>
      <c r="F3425" s="351"/>
      <c r="G3425" s="350"/>
      <c r="H3425" s="350"/>
      <c r="I3425" s="352"/>
      <c r="J3425" s="353"/>
      <c r="K3425" s="354"/>
      <c r="L3425" s="353"/>
      <c r="M3425" s="379"/>
      <c r="N3425" s="317"/>
      <c r="O3425" s="317"/>
      <c r="P3425" s="318"/>
    </row>
    <row r="3426" spans="1:16" x14ac:dyDescent="0.2">
      <c r="A3426" s="363"/>
      <c r="B3426" s="348"/>
      <c r="C3426" s="623"/>
      <c r="D3426" s="350"/>
      <c r="E3426" s="350"/>
      <c r="F3426" s="351"/>
      <c r="G3426" s="350"/>
      <c r="H3426" s="350"/>
      <c r="I3426" s="352"/>
      <c r="J3426" s="353"/>
      <c r="K3426" s="354"/>
      <c r="L3426" s="353"/>
      <c r="M3426" s="379"/>
      <c r="N3426" s="317"/>
      <c r="O3426" s="317"/>
      <c r="P3426" s="318"/>
    </row>
    <row r="3427" spans="1:16" x14ac:dyDescent="0.2">
      <c r="A3427" s="363"/>
      <c r="B3427" s="348"/>
      <c r="C3427" s="623"/>
      <c r="D3427" s="350"/>
      <c r="E3427" s="350"/>
      <c r="F3427" s="351"/>
      <c r="G3427" s="350"/>
      <c r="H3427" s="350"/>
      <c r="I3427" s="352"/>
      <c r="J3427" s="353"/>
      <c r="K3427" s="354"/>
      <c r="L3427" s="353"/>
      <c r="M3427" s="379"/>
      <c r="N3427" s="317"/>
      <c r="O3427" s="317"/>
      <c r="P3427" s="318"/>
    </row>
    <row r="3428" spans="1:16" x14ac:dyDescent="0.2">
      <c r="A3428" s="363"/>
      <c r="B3428" s="348"/>
      <c r="C3428" s="623"/>
      <c r="D3428" s="350"/>
      <c r="E3428" s="350"/>
      <c r="F3428" s="351"/>
      <c r="G3428" s="350"/>
      <c r="H3428" s="350"/>
      <c r="I3428" s="352"/>
      <c r="J3428" s="353"/>
      <c r="K3428" s="354"/>
      <c r="L3428" s="353"/>
      <c r="M3428" s="379"/>
      <c r="N3428" s="317"/>
      <c r="O3428" s="317"/>
      <c r="P3428" s="318"/>
    </row>
    <row r="3429" spans="1:16" x14ac:dyDescent="0.2">
      <c r="A3429" s="363"/>
      <c r="B3429" s="348"/>
      <c r="C3429" s="623"/>
      <c r="D3429" s="350"/>
      <c r="E3429" s="350"/>
      <c r="F3429" s="351"/>
      <c r="G3429" s="350"/>
      <c r="H3429" s="350"/>
      <c r="I3429" s="352"/>
      <c r="J3429" s="353"/>
      <c r="K3429" s="354"/>
      <c r="L3429" s="353"/>
      <c r="M3429" s="379"/>
      <c r="N3429" s="317"/>
      <c r="O3429" s="317"/>
      <c r="P3429" s="318"/>
    </row>
    <row r="3430" spans="1:16" x14ac:dyDescent="0.2">
      <c r="A3430" s="363"/>
      <c r="B3430" s="348"/>
      <c r="C3430" s="623"/>
      <c r="D3430" s="350"/>
      <c r="E3430" s="350"/>
      <c r="F3430" s="351"/>
      <c r="G3430" s="350"/>
      <c r="H3430" s="350"/>
      <c r="I3430" s="352"/>
      <c r="J3430" s="353"/>
      <c r="K3430" s="354"/>
      <c r="L3430" s="353"/>
      <c r="M3430" s="379"/>
      <c r="N3430" s="317"/>
      <c r="O3430" s="317"/>
      <c r="P3430" s="318"/>
    </row>
    <row r="3431" spans="1:16" x14ac:dyDescent="0.2">
      <c r="A3431" s="363"/>
      <c r="B3431" s="348"/>
      <c r="C3431" s="623"/>
      <c r="D3431" s="350"/>
      <c r="E3431" s="350"/>
      <c r="F3431" s="351"/>
      <c r="G3431" s="350"/>
      <c r="H3431" s="350"/>
      <c r="I3431" s="352"/>
      <c r="J3431" s="353"/>
      <c r="K3431" s="354"/>
      <c r="L3431" s="353"/>
      <c r="M3431" s="379"/>
      <c r="N3431" s="317"/>
      <c r="O3431" s="317"/>
      <c r="P3431" s="318"/>
    </row>
    <row r="3432" spans="1:16" x14ac:dyDescent="0.2">
      <c r="A3432" s="363"/>
      <c r="B3432" s="348"/>
      <c r="C3432" s="623"/>
      <c r="D3432" s="350"/>
      <c r="E3432" s="350"/>
      <c r="F3432" s="351"/>
      <c r="G3432" s="350"/>
      <c r="H3432" s="350"/>
      <c r="I3432" s="352"/>
      <c r="J3432" s="353"/>
      <c r="K3432" s="354"/>
      <c r="L3432" s="353"/>
      <c r="M3432" s="379"/>
      <c r="N3432" s="317"/>
      <c r="O3432" s="317"/>
      <c r="P3432" s="318"/>
    </row>
    <row r="3433" spans="1:16" x14ac:dyDescent="0.2">
      <c r="A3433" s="363"/>
      <c r="B3433" s="348"/>
      <c r="C3433" s="623"/>
      <c r="D3433" s="350"/>
      <c r="E3433" s="350"/>
      <c r="F3433" s="351"/>
      <c r="G3433" s="350"/>
      <c r="H3433" s="350"/>
      <c r="I3433" s="352"/>
      <c r="J3433" s="353"/>
      <c r="K3433" s="354"/>
      <c r="L3433" s="353"/>
      <c r="M3433" s="379"/>
      <c r="N3433" s="317"/>
      <c r="O3433" s="317"/>
      <c r="P3433" s="318"/>
    </row>
    <row r="3434" spans="1:16" x14ac:dyDescent="0.2">
      <c r="A3434" s="363"/>
      <c r="B3434" s="348"/>
      <c r="C3434" s="623"/>
      <c r="D3434" s="350"/>
      <c r="E3434" s="350"/>
      <c r="F3434" s="351"/>
      <c r="G3434" s="350"/>
      <c r="H3434" s="350"/>
      <c r="I3434" s="352"/>
      <c r="J3434" s="353"/>
      <c r="K3434" s="354"/>
      <c r="L3434" s="353"/>
      <c r="M3434" s="379"/>
      <c r="N3434" s="317"/>
      <c r="O3434" s="317"/>
      <c r="P3434" s="318"/>
    </row>
    <row r="3435" spans="1:16" x14ac:dyDescent="0.2">
      <c r="A3435" s="363"/>
      <c r="B3435" s="348"/>
      <c r="C3435" s="623"/>
      <c r="D3435" s="350"/>
      <c r="E3435" s="350"/>
      <c r="F3435" s="351"/>
      <c r="G3435" s="350"/>
      <c r="H3435" s="350"/>
      <c r="I3435" s="352"/>
      <c r="J3435" s="353"/>
      <c r="K3435" s="354"/>
      <c r="L3435" s="353"/>
      <c r="M3435" s="379"/>
      <c r="N3435" s="317"/>
      <c r="O3435" s="317"/>
      <c r="P3435" s="318"/>
    </row>
    <row r="3436" spans="1:16" x14ac:dyDescent="0.2">
      <c r="A3436" s="363"/>
      <c r="B3436" s="348"/>
      <c r="C3436" s="623"/>
      <c r="D3436" s="350"/>
      <c r="E3436" s="350"/>
      <c r="F3436" s="351"/>
      <c r="G3436" s="350"/>
      <c r="H3436" s="350"/>
      <c r="I3436" s="352"/>
      <c r="J3436" s="353"/>
      <c r="K3436" s="354"/>
      <c r="L3436" s="353"/>
      <c r="M3436" s="379"/>
      <c r="N3436" s="317"/>
      <c r="O3436" s="317"/>
      <c r="P3436" s="318"/>
    </row>
    <row r="3437" spans="1:16" x14ac:dyDescent="0.2">
      <c r="A3437" s="363"/>
      <c r="B3437" s="348"/>
      <c r="C3437" s="623"/>
      <c r="D3437" s="350"/>
      <c r="E3437" s="350"/>
      <c r="F3437" s="351"/>
      <c r="G3437" s="350"/>
      <c r="H3437" s="350"/>
      <c r="I3437" s="352"/>
      <c r="J3437" s="353"/>
      <c r="K3437" s="354"/>
      <c r="L3437" s="353"/>
      <c r="M3437" s="379"/>
      <c r="N3437" s="317"/>
      <c r="O3437" s="317"/>
      <c r="P3437" s="318"/>
    </row>
    <row r="3438" spans="1:16" x14ac:dyDescent="0.2">
      <c r="A3438" s="363"/>
      <c r="B3438" s="348"/>
      <c r="C3438" s="623"/>
      <c r="D3438" s="350"/>
      <c r="E3438" s="350"/>
      <c r="F3438" s="351"/>
      <c r="G3438" s="350"/>
      <c r="H3438" s="350"/>
      <c r="I3438" s="352"/>
      <c r="J3438" s="353"/>
      <c r="K3438" s="354"/>
      <c r="L3438" s="353"/>
      <c r="M3438" s="379"/>
      <c r="N3438" s="317"/>
      <c r="O3438" s="317"/>
      <c r="P3438" s="318"/>
    </row>
    <row r="3439" spans="1:16" x14ac:dyDescent="0.2">
      <c r="A3439" s="363"/>
      <c r="B3439" s="348"/>
      <c r="C3439" s="623"/>
      <c r="D3439" s="350"/>
      <c r="E3439" s="350"/>
      <c r="F3439" s="351"/>
      <c r="G3439" s="350"/>
      <c r="H3439" s="350"/>
      <c r="I3439" s="352"/>
      <c r="J3439" s="353"/>
      <c r="K3439" s="354"/>
      <c r="L3439" s="353"/>
      <c r="M3439" s="379"/>
      <c r="N3439" s="317"/>
      <c r="O3439" s="317"/>
      <c r="P3439" s="318"/>
    </row>
    <row r="3440" spans="1:16" x14ac:dyDescent="0.2">
      <c r="A3440" s="363"/>
      <c r="B3440" s="348"/>
      <c r="C3440" s="623"/>
      <c r="D3440" s="350"/>
      <c r="E3440" s="350"/>
      <c r="F3440" s="351"/>
      <c r="G3440" s="350"/>
      <c r="H3440" s="350"/>
      <c r="I3440" s="352"/>
      <c r="J3440" s="353"/>
      <c r="K3440" s="354"/>
      <c r="L3440" s="353"/>
      <c r="M3440" s="379"/>
      <c r="N3440" s="317"/>
      <c r="O3440" s="317"/>
      <c r="P3440" s="318"/>
    </row>
    <row r="3441" spans="1:16" x14ac:dyDescent="0.2">
      <c r="A3441" s="363"/>
      <c r="B3441" s="348"/>
      <c r="C3441" s="623"/>
      <c r="D3441" s="350"/>
      <c r="E3441" s="350"/>
      <c r="F3441" s="351"/>
      <c r="G3441" s="350"/>
      <c r="H3441" s="350"/>
      <c r="I3441" s="352"/>
      <c r="J3441" s="353"/>
      <c r="K3441" s="354"/>
      <c r="L3441" s="353"/>
      <c r="M3441" s="379"/>
      <c r="N3441" s="317"/>
      <c r="O3441" s="317"/>
      <c r="P3441" s="318"/>
    </row>
    <row r="3442" spans="1:16" x14ac:dyDescent="0.2">
      <c r="A3442" s="363"/>
      <c r="B3442" s="348"/>
      <c r="C3442" s="623"/>
      <c r="D3442" s="350"/>
      <c r="E3442" s="350"/>
      <c r="F3442" s="351"/>
      <c r="G3442" s="350"/>
      <c r="H3442" s="350"/>
      <c r="I3442" s="352"/>
      <c r="J3442" s="353"/>
      <c r="K3442" s="354"/>
      <c r="L3442" s="353"/>
      <c r="M3442" s="379"/>
      <c r="N3442" s="317"/>
      <c r="O3442" s="317"/>
      <c r="P3442" s="318"/>
    </row>
    <row r="3443" spans="1:16" x14ac:dyDescent="0.2">
      <c r="A3443" s="363"/>
      <c r="B3443" s="348"/>
      <c r="C3443" s="623"/>
      <c r="D3443" s="350"/>
      <c r="E3443" s="350"/>
      <c r="F3443" s="351"/>
      <c r="G3443" s="350"/>
      <c r="H3443" s="350"/>
      <c r="I3443" s="352"/>
      <c r="J3443" s="353"/>
      <c r="K3443" s="354"/>
      <c r="L3443" s="353"/>
      <c r="M3443" s="379"/>
      <c r="N3443" s="317"/>
      <c r="O3443" s="317"/>
      <c r="P3443" s="318"/>
    </row>
    <row r="3444" spans="1:16" x14ac:dyDescent="0.2">
      <c r="A3444" s="363"/>
      <c r="B3444" s="348"/>
      <c r="C3444" s="623"/>
      <c r="D3444" s="350"/>
      <c r="E3444" s="350"/>
      <c r="F3444" s="351"/>
      <c r="G3444" s="350"/>
      <c r="H3444" s="350"/>
      <c r="I3444" s="352"/>
      <c r="J3444" s="353"/>
      <c r="K3444" s="354"/>
      <c r="L3444" s="353"/>
      <c r="M3444" s="379"/>
      <c r="N3444" s="317"/>
      <c r="O3444" s="317"/>
      <c r="P3444" s="318"/>
    </row>
    <row r="3445" spans="1:16" x14ac:dyDescent="0.2">
      <c r="A3445" s="363"/>
      <c r="B3445" s="348"/>
      <c r="C3445" s="623"/>
      <c r="D3445" s="350"/>
      <c r="E3445" s="350"/>
      <c r="F3445" s="351"/>
      <c r="G3445" s="350"/>
      <c r="H3445" s="350"/>
      <c r="I3445" s="352"/>
      <c r="J3445" s="353"/>
      <c r="K3445" s="354"/>
      <c r="L3445" s="353"/>
      <c r="M3445" s="379"/>
      <c r="N3445" s="317"/>
      <c r="O3445" s="317"/>
      <c r="P3445" s="318"/>
    </row>
    <row r="3446" spans="1:16" x14ac:dyDescent="0.2">
      <c r="A3446" s="363"/>
      <c r="B3446" s="348"/>
      <c r="C3446" s="623"/>
      <c r="D3446" s="350"/>
      <c r="E3446" s="350"/>
      <c r="F3446" s="351"/>
      <c r="G3446" s="350"/>
      <c r="H3446" s="350"/>
      <c r="I3446" s="352"/>
      <c r="J3446" s="353"/>
      <c r="K3446" s="354"/>
      <c r="L3446" s="353"/>
      <c r="M3446" s="379"/>
      <c r="N3446" s="317"/>
      <c r="O3446" s="317"/>
      <c r="P3446" s="318"/>
    </row>
    <row r="3447" spans="1:16" x14ac:dyDescent="0.2">
      <c r="A3447" s="363"/>
      <c r="B3447" s="348"/>
      <c r="C3447" s="623"/>
      <c r="D3447" s="350"/>
      <c r="E3447" s="350"/>
      <c r="F3447" s="351"/>
      <c r="G3447" s="350"/>
      <c r="H3447" s="350"/>
      <c r="I3447" s="352"/>
      <c r="J3447" s="353"/>
      <c r="K3447" s="354"/>
      <c r="L3447" s="353"/>
      <c r="M3447" s="379"/>
      <c r="N3447" s="317"/>
      <c r="O3447" s="317"/>
      <c r="P3447" s="318"/>
    </row>
    <row r="3448" spans="1:16" x14ac:dyDescent="0.2">
      <c r="A3448" s="363"/>
      <c r="B3448" s="348"/>
      <c r="C3448" s="623"/>
      <c r="D3448" s="350"/>
      <c r="E3448" s="350"/>
      <c r="F3448" s="351"/>
      <c r="G3448" s="350"/>
      <c r="H3448" s="350"/>
      <c r="I3448" s="352"/>
      <c r="J3448" s="353"/>
      <c r="K3448" s="354"/>
      <c r="L3448" s="353"/>
      <c r="M3448" s="379"/>
      <c r="N3448" s="317"/>
      <c r="O3448" s="317"/>
      <c r="P3448" s="318"/>
    </row>
    <row r="3449" spans="1:16" x14ac:dyDescent="0.2">
      <c r="A3449" s="363"/>
      <c r="B3449" s="348"/>
      <c r="C3449" s="623"/>
      <c r="D3449" s="350"/>
      <c r="E3449" s="350"/>
      <c r="F3449" s="351"/>
      <c r="G3449" s="350"/>
      <c r="H3449" s="350"/>
      <c r="I3449" s="352"/>
      <c r="J3449" s="353"/>
      <c r="K3449" s="354"/>
      <c r="L3449" s="353"/>
      <c r="M3449" s="379"/>
      <c r="N3449" s="317"/>
      <c r="O3449" s="317"/>
      <c r="P3449" s="318"/>
    </row>
    <row r="3450" spans="1:16" x14ac:dyDescent="0.2">
      <c r="A3450" s="363"/>
      <c r="B3450" s="348"/>
      <c r="C3450" s="623"/>
      <c r="D3450" s="350"/>
      <c r="E3450" s="350"/>
      <c r="F3450" s="351"/>
      <c r="G3450" s="350"/>
      <c r="H3450" s="350"/>
      <c r="I3450" s="352"/>
      <c r="J3450" s="353"/>
      <c r="K3450" s="354"/>
      <c r="L3450" s="353"/>
      <c r="M3450" s="379"/>
      <c r="N3450" s="317"/>
      <c r="O3450" s="317"/>
      <c r="P3450" s="318"/>
    </row>
    <row r="3451" spans="1:16" x14ac:dyDescent="0.2">
      <c r="A3451" s="363"/>
      <c r="B3451" s="348"/>
      <c r="C3451" s="623"/>
      <c r="D3451" s="350"/>
      <c r="E3451" s="350"/>
      <c r="F3451" s="351"/>
      <c r="G3451" s="350"/>
      <c r="H3451" s="350"/>
      <c r="I3451" s="352"/>
      <c r="J3451" s="353"/>
      <c r="K3451" s="354"/>
      <c r="L3451" s="353"/>
      <c r="M3451" s="379"/>
      <c r="N3451" s="317"/>
      <c r="O3451" s="317"/>
      <c r="P3451" s="318"/>
    </row>
    <row r="3452" spans="1:16" x14ac:dyDescent="0.2">
      <c r="A3452" s="363"/>
      <c r="B3452" s="348"/>
      <c r="C3452" s="623"/>
      <c r="D3452" s="350"/>
      <c r="E3452" s="350"/>
      <c r="F3452" s="351"/>
      <c r="G3452" s="350"/>
      <c r="H3452" s="350"/>
      <c r="I3452" s="352"/>
      <c r="J3452" s="353"/>
      <c r="K3452" s="354"/>
      <c r="L3452" s="353"/>
      <c r="M3452" s="379"/>
      <c r="N3452" s="317"/>
      <c r="O3452" s="317"/>
      <c r="P3452" s="318"/>
    </row>
    <row r="3453" spans="1:16" x14ac:dyDescent="0.2">
      <c r="A3453" s="363"/>
      <c r="B3453" s="348"/>
      <c r="C3453" s="623"/>
      <c r="D3453" s="350"/>
      <c r="E3453" s="350"/>
      <c r="F3453" s="351"/>
      <c r="G3453" s="350"/>
      <c r="H3453" s="350"/>
      <c r="I3453" s="352"/>
      <c r="J3453" s="353"/>
      <c r="K3453" s="354"/>
      <c r="L3453" s="353"/>
      <c r="M3453" s="379"/>
      <c r="N3453" s="317"/>
      <c r="O3453" s="317"/>
      <c r="P3453" s="318"/>
    </row>
    <row r="3454" spans="1:16" x14ac:dyDescent="0.2">
      <c r="A3454" s="363"/>
      <c r="B3454" s="348"/>
      <c r="C3454" s="623"/>
      <c r="D3454" s="350"/>
      <c r="E3454" s="350"/>
      <c r="F3454" s="351"/>
      <c r="G3454" s="350"/>
      <c r="H3454" s="350"/>
      <c r="I3454" s="352"/>
      <c r="J3454" s="353"/>
      <c r="K3454" s="354"/>
      <c r="L3454" s="353"/>
      <c r="M3454" s="379"/>
      <c r="N3454" s="317"/>
      <c r="O3454" s="317"/>
      <c r="P3454" s="318"/>
    </row>
    <row r="3455" spans="1:16" x14ac:dyDescent="0.2">
      <c r="A3455" s="363"/>
      <c r="B3455" s="348"/>
      <c r="C3455" s="623"/>
      <c r="D3455" s="350"/>
      <c r="E3455" s="350"/>
      <c r="F3455" s="351"/>
      <c r="G3455" s="350"/>
      <c r="H3455" s="350"/>
      <c r="I3455" s="352"/>
      <c r="J3455" s="353"/>
      <c r="K3455" s="354"/>
      <c r="L3455" s="353"/>
      <c r="M3455" s="379"/>
      <c r="N3455" s="317"/>
      <c r="O3455" s="317"/>
      <c r="P3455" s="318"/>
    </row>
    <row r="3456" spans="1:16" x14ac:dyDescent="0.2">
      <c r="A3456" s="363"/>
      <c r="B3456" s="348"/>
      <c r="C3456" s="623"/>
      <c r="D3456" s="350"/>
      <c r="E3456" s="350"/>
      <c r="F3456" s="351"/>
      <c r="G3456" s="350"/>
      <c r="H3456" s="350"/>
      <c r="I3456" s="352"/>
      <c r="J3456" s="353"/>
      <c r="K3456" s="354"/>
      <c r="L3456" s="353"/>
      <c r="M3456" s="379"/>
      <c r="N3456" s="317"/>
      <c r="O3456" s="317"/>
      <c r="P3456" s="318"/>
    </row>
    <row r="3457" spans="1:16" x14ac:dyDescent="0.2">
      <c r="A3457" s="363"/>
      <c r="B3457" s="348"/>
      <c r="C3457" s="623"/>
      <c r="D3457" s="350"/>
      <c r="E3457" s="350"/>
      <c r="F3457" s="351"/>
      <c r="G3457" s="350"/>
      <c r="H3457" s="350"/>
      <c r="I3457" s="352"/>
      <c r="J3457" s="353"/>
      <c r="K3457" s="354"/>
      <c r="L3457" s="353"/>
      <c r="M3457" s="379"/>
      <c r="N3457" s="317"/>
      <c r="O3457" s="317"/>
      <c r="P3457" s="318"/>
    </row>
    <row r="3458" spans="1:16" x14ac:dyDescent="0.2">
      <c r="A3458" s="363"/>
      <c r="B3458" s="348"/>
      <c r="C3458" s="623"/>
      <c r="D3458" s="350"/>
      <c r="E3458" s="350"/>
      <c r="F3458" s="351"/>
      <c r="G3458" s="350"/>
      <c r="H3458" s="350"/>
      <c r="I3458" s="352"/>
      <c r="J3458" s="353"/>
      <c r="K3458" s="354"/>
      <c r="L3458" s="353"/>
      <c r="M3458" s="379"/>
      <c r="N3458" s="317"/>
      <c r="O3458" s="317"/>
      <c r="P3458" s="318"/>
    </row>
    <row r="3459" spans="1:16" x14ac:dyDescent="0.2">
      <c r="A3459" s="363"/>
      <c r="B3459" s="348"/>
      <c r="C3459" s="623"/>
      <c r="D3459" s="350"/>
      <c r="E3459" s="350"/>
      <c r="F3459" s="351"/>
      <c r="G3459" s="350"/>
      <c r="H3459" s="350"/>
      <c r="I3459" s="352"/>
      <c r="J3459" s="353"/>
      <c r="K3459" s="354"/>
      <c r="L3459" s="353"/>
      <c r="M3459" s="379"/>
      <c r="N3459" s="317"/>
      <c r="O3459" s="317"/>
      <c r="P3459" s="318"/>
    </row>
    <row r="3460" spans="1:16" x14ac:dyDescent="0.2">
      <c r="A3460" s="363"/>
      <c r="B3460" s="348"/>
      <c r="C3460" s="623"/>
      <c r="D3460" s="350"/>
      <c r="E3460" s="350"/>
      <c r="F3460" s="351"/>
      <c r="G3460" s="350"/>
      <c r="H3460" s="350"/>
      <c r="I3460" s="352"/>
      <c r="J3460" s="353"/>
      <c r="K3460" s="354"/>
      <c r="L3460" s="353"/>
      <c r="M3460" s="379"/>
      <c r="N3460" s="317"/>
      <c r="O3460" s="317"/>
      <c r="P3460" s="318"/>
    </row>
    <row r="3461" spans="1:16" x14ac:dyDescent="0.2">
      <c r="A3461" s="363"/>
      <c r="B3461" s="348"/>
      <c r="C3461" s="623"/>
      <c r="D3461" s="350"/>
      <c r="E3461" s="350"/>
      <c r="F3461" s="351"/>
      <c r="G3461" s="350"/>
      <c r="H3461" s="350"/>
      <c r="I3461" s="352"/>
      <c r="J3461" s="353"/>
      <c r="K3461" s="354"/>
      <c r="L3461" s="353"/>
      <c r="M3461" s="379"/>
      <c r="N3461" s="317"/>
      <c r="O3461" s="317"/>
      <c r="P3461" s="318"/>
    </row>
    <row r="3462" spans="1:16" x14ac:dyDescent="0.2">
      <c r="A3462" s="363"/>
      <c r="B3462" s="348"/>
      <c r="C3462" s="623"/>
      <c r="D3462" s="350"/>
      <c r="E3462" s="350"/>
      <c r="F3462" s="351"/>
      <c r="G3462" s="350"/>
      <c r="H3462" s="350"/>
      <c r="I3462" s="352"/>
      <c r="J3462" s="353"/>
      <c r="K3462" s="354"/>
      <c r="L3462" s="353"/>
      <c r="M3462" s="379"/>
      <c r="N3462" s="317"/>
      <c r="O3462" s="317"/>
      <c r="P3462" s="318"/>
    </row>
    <row r="3463" spans="1:16" x14ac:dyDescent="0.2">
      <c r="A3463" s="363"/>
      <c r="B3463" s="348"/>
      <c r="C3463" s="623"/>
      <c r="D3463" s="350"/>
      <c r="E3463" s="350"/>
      <c r="F3463" s="351"/>
      <c r="G3463" s="350"/>
      <c r="H3463" s="350"/>
      <c r="I3463" s="352"/>
      <c r="J3463" s="353"/>
      <c r="K3463" s="354"/>
      <c r="L3463" s="353"/>
      <c r="M3463" s="379"/>
      <c r="N3463" s="317"/>
      <c r="O3463" s="317"/>
      <c r="P3463" s="318"/>
    </row>
    <row r="3464" spans="1:16" x14ac:dyDescent="0.2">
      <c r="A3464" s="363"/>
      <c r="B3464" s="348"/>
      <c r="C3464" s="623"/>
      <c r="D3464" s="350"/>
      <c r="E3464" s="350"/>
      <c r="F3464" s="351"/>
      <c r="G3464" s="350"/>
      <c r="H3464" s="350"/>
      <c r="I3464" s="352"/>
      <c r="J3464" s="353"/>
      <c r="K3464" s="354"/>
      <c r="L3464" s="353"/>
      <c r="M3464" s="379"/>
      <c r="N3464" s="317"/>
      <c r="O3464" s="317"/>
      <c r="P3464" s="318"/>
    </row>
    <row r="3465" spans="1:16" x14ac:dyDescent="0.2">
      <c r="A3465" s="363"/>
      <c r="B3465" s="348"/>
      <c r="C3465" s="623"/>
      <c r="D3465" s="350"/>
      <c r="E3465" s="350"/>
      <c r="F3465" s="351"/>
      <c r="G3465" s="350"/>
      <c r="H3465" s="350"/>
      <c r="I3465" s="352"/>
      <c r="J3465" s="353"/>
      <c r="K3465" s="354"/>
      <c r="L3465" s="353"/>
      <c r="M3465" s="379"/>
      <c r="N3465" s="317"/>
      <c r="O3465" s="317"/>
      <c r="P3465" s="318"/>
    </row>
    <row r="3466" spans="1:16" x14ac:dyDescent="0.2">
      <c r="A3466" s="363"/>
      <c r="B3466" s="348"/>
      <c r="C3466" s="623"/>
      <c r="D3466" s="350"/>
      <c r="E3466" s="350"/>
      <c r="F3466" s="351"/>
      <c r="G3466" s="350"/>
      <c r="H3466" s="350"/>
      <c r="I3466" s="352"/>
      <c r="J3466" s="353"/>
      <c r="K3466" s="354"/>
      <c r="L3466" s="353"/>
      <c r="M3466" s="379"/>
      <c r="N3466" s="317"/>
      <c r="O3466" s="317"/>
      <c r="P3466" s="318"/>
    </row>
    <row r="3467" spans="1:16" x14ac:dyDescent="0.2">
      <c r="A3467" s="363"/>
      <c r="B3467" s="348"/>
      <c r="C3467" s="623"/>
      <c r="D3467" s="350"/>
      <c r="E3467" s="350"/>
      <c r="F3467" s="351"/>
      <c r="G3467" s="350"/>
      <c r="H3467" s="350"/>
      <c r="I3467" s="352"/>
      <c r="J3467" s="353"/>
      <c r="K3467" s="354"/>
      <c r="L3467" s="353"/>
      <c r="M3467" s="379"/>
      <c r="N3467" s="317"/>
      <c r="O3467" s="317"/>
      <c r="P3467" s="318"/>
    </row>
    <row r="3468" spans="1:16" x14ac:dyDescent="0.2">
      <c r="A3468" s="363"/>
      <c r="B3468" s="348"/>
      <c r="C3468" s="623"/>
      <c r="D3468" s="350"/>
      <c r="E3468" s="350"/>
      <c r="F3468" s="351"/>
      <c r="G3468" s="350"/>
      <c r="H3468" s="350"/>
      <c r="I3468" s="352"/>
      <c r="J3468" s="353"/>
      <c r="K3468" s="354"/>
      <c r="L3468" s="353"/>
      <c r="M3468" s="379"/>
      <c r="N3468" s="317"/>
      <c r="O3468" s="317"/>
      <c r="P3468" s="318"/>
    </row>
    <row r="3469" spans="1:16" x14ac:dyDescent="0.2">
      <c r="A3469" s="363"/>
      <c r="B3469" s="348"/>
      <c r="C3469" s="623"/>
      <c r="D3469" s="350"/>
      <c r="E3469" s="350"/>
      <c r="F3469" s="351"/>
      <c r="G3469" s="350"/>
      <c r="H3469" s="350"/>
      <c r="I3469" s="352"/>
      <c r="J3469" s="353"/>
      <c r="K3469" s="354"/>
      <c r="L3469" s="353"/>
      <c r="M3469" s="379"/>
      <c r="N3469" s="317"/>
      <c r="O3469" s="317"/>
      <c r="P3469" s="318"/>
    </row>
    <row r="3470" spans="1:16" x14ac:dyDescent="0.2">
      <c r="A3470" s="363"/>
      <c r="B3470" s="348"/>
      <c r="C3470" s="623"/>
      <c r="D3470" s="350"/>
      <c r="E3470" s="350"/>
      <c r="F3470" s="351"/>
      <c r="G3470" s="350"/>
      <c r="H3470" s="350"/>
      <c r="I3470" s="352"/>
      <c r="J3470" s="353"/>
      <c r="K3470" s="354"/>
      <c r="L3470" s="353"/>
      <c r="M3470" s="379"/>
      <c r="N3470" s="317"/>
      <c r="O3470" s="317"/>
      <c r="P3470" s="318"/>
    </row>
    <row r="3471" spans="1:16" x14ac:dyDescent="0.2">
      <c r="A3471" s="363"/>
      <c r="B3471" s="348"/>
      <c r="C3471" s="623"/>
      <c r="D3471" s="350"/>
      <c r="E3471" s="350"/>
      <c r="F3471" s="351"/>
      <c r="G3471" s="350"/>
      <c r="H3471" s="350"/>
      <c r="I3471" s="352"/>
      <c r="J3471" s="353"/>
      <c r="K3471" s="354"/>
      <c r="L3471" s="353"/>
      <c r="M3471" s="379"/>
      <c r="N3471" s="317"/>
      <c r="O3471" s="317"/>
      <c r="P3471" s="318"/>
    </row>
    <row r="3472" spans="1:16" x14ac:dyDescent="0.2">
      <c r="A3472" s="363"/>
      <c r="B3472" s="348"/>
      <c r="C3472" s="623"/>
      <c r="D3472" s="350"/>
      <c r="E3472" s="350"/>
      <c r="F3472" s="351"/>
      <c r="G3472" s="350"/>
      <c r="H3472" s="350"/>
      <c r="I3472" s="352"/>
      <c r="J3472" s="353"/>
      <c r="K3472" s="354"/>
      <c r="L3472" s="353"/>
      <c r="M3472" s="379"/>
      <c r="N3472" s="317"/>
      <c r="O3472" s="317"/>
      <c r="P3472" s="318"/>
    </row>
    <row r="3473" spans="1:16" x14ac:dyDescent="0.2">
      <c r="A3473" s="363"/>
      <c r="B3473" s="348"/>
      <c r="C3473" s="623"/>
      <c r="D3473" s="350"/>
      <c r="E3473" s="350"/>
      <c r="F3473" s="351"/>
      <c r="G3473" s="350"/>
      <c r="H3473" s="350"/>
      <c r="I3473" s="352"/>
      <c r="J3473" s="353"/>
      <c r="K3473" s="354"/>
      <c r="L3473" s="353"/>
      <c r="M3473" s="379"/>
      <c r="N3473" s="317"/>
      <c r="O3473" s="317"/>
      <c r="P3473" s="318"/>
    </row>
    <row r="3474" spans="1:16" x14ac:dyDescent="0.2">
      <c r="A3474" s="363"/>
      <c r="B3474" s="348"/>
      <c r="C3474" s="623"/>
      <c r="D3474" s="350"/>
      <c r="E3474" s="350"/>
      <c r="F3474" s="351"/>
      <c r="G3474" s="350"/>
      <c r="H3474" s="350"/>
      <c r="I3474" s="352"/>
      <c r="J3474" s="353"/>
      <c r="K3474" s="354"/>
      <c r="L3474" s="353"/>
      <c r="M3474" s="379"/>
      <c r="N3474" s="317"/>
      <c r="O3474" s="317"/>
      <c r="P3474" s="318"/>
    </row>
    <row r="3475" spans="1:16" x14ac:dyDescent="0.2">
      <c r="A3475" s="363"/>
      <c r="B3475" s="348"/>
      <c r="C3475" s="623"/>
      <c r="D3475" s="350"/>
      <c r="E3475" s="350"/>
      <c r="F3475" s="351"/>
      <c r="G3475" s="350"/>
      <c r="H3475" s="350"/>
      <c r="I3475" s="352"/>
      <c r="J3475" s="353"/>
      <c r="K3475" s="354"/>
      <c r="L3475" s="353"/>
      <c r="M3475" s="379"/>
      <c r="N3475" s="317"/>
      <c r="O3475" s="317"/>
      <c r="P3475" s="318"/>
    </row>
    <row r="3476" spans="1:16" x14ac:dyDescent="0.2">
      <c r="A3476" s="363"/>
      <c r="B3476" s="348"/>
      <c r="C3476" s="623"/>
      <c r="D3476" s="350"/>
      <c r="E3476" s="350"/>
      <c r="F3476" s="351"/>
      <c r="G3476" s="350"/>
      <c r="H3476" s="350"/>
      <c r="I3476" s="352"/>
      <c r="J3476" s="353"/>
      <c r="K3476" s="354"/>
      <c r="L3476" s="353"/>
      <c r="M3476" s="379"/>
      <c r="N3476" s="317"/>
      <c r="O3476" s="317"/>
      <c r="P3476" s="318"/>
    </row>
    <row r="3477" spans="1:16" x14ac:dyDescent="0.2">
      <c r="A3477" s="363"/>
      <c r="B3477" s="348"/>
      <c r="C3477" s="623"/>
      <c r="D3477" s="350"/>
      <c r="E3477" s="350"/>
      <c r="F3477" s="351"/>
      <c r="G3477" s="350"/>
      <c r="H3477" s="350"/>
      <c r="I3477" s="352"/>
      <c r="J3477" s="353"/>
      <c r="K3477" s="354"/>
      <c r="L3477" s="353"/>
      <c r="M3477" s="379"/>
      <c r="N3477" s="317"/>
      <c r="O3477" s="317"/>
      <c r="P3477" s="318"/>
    </row>
    <row r="3478" spans="1:16" x14ac:dyDescent="0.2">
      <c r="A3478" s="363"/>
      <c r="B3478" s="348"/>
      <c r="C3478" s="623"/>
      <c r="D3478" s="350"/>
      <c r="E3478" s="350"/>
      <c r="F3478" s="351"/>
      <c r="G3478" s="350"/>
      <c r="H3478" s="350"/>
      <c r="I3478" s="352"/>
      <c r="J3478" s="353"/>
      <c r="K3478" s="354"/>
      <c r="L3478" s="353"/>
      <c r="M3478" s="379"/>
      <c r="N3478" s="317"/>
      <c r="O3478" s="317"/>
      <c r="P3478" s="318"/>
    </row>
    <row r="3479" spans="1:16" x14ac:dyDescent="0.2">
      <c r="A3479" s="363"/>
      <c r="B3479" s="348"/>
      <c r="C3479" s="623"/>
      <c r="D3479" s="350"/>
      <c r="E3479" s="350"/>
      <c r="F3479" s="351"/>
      <c r="G3479" s="350"/>
      <c r="H3479" s="350"/>
      <c r="I3479" s="352"/>
      <c r="J3479" s="353"/>
      <c r="K3479" s="354"/>
      <c r="L3479" s="353"/>
      <c r="M3479" s="379"/>
      <c r="N3479" s="317"/>
      <c r="O3479" s="317"/>
      <c r="P3479" s="318"/>
    </row>
    <row r="3480" spans="1:16" x14ac:dyDescent="0.2">
      <c r="A3480" s="363"/>
      <c r="B3480" s="348"/>
      <c r="C3480" s="623"/>
      <c r="D3480" s="350"/>
      <c r="E3480" s="350"/>
      <c r="F3480" s="351"/>
      <c r="G3480" s="350"/>
      <c r="H3480" s="350"/>
      <c r="I3480" s="352"/>
      <c r="J3480" s="353"/>
      <c r="K3480" s="354"/>
      <c r="L3480" s="353"/>
      <c r="M3480" s="379"/>
      <c r="N3480" s="317"/>
      <c r="O3480" s="317"/>
      <c r="P3480" s="318"/>
    </row>
    <row r="3481" spans="1:16" x14ac:dyDescent="0.2">
      <c r="A3481" s="363"/>
      <c r="B3481" s="348"/>
      <c r="C3481" s="623"/>
      <c r="D3481" s="350"/>
      <c r="E3481" s="350"/>
      <c r="F3481" s="351"/>
      <c r="G3481" s="350"/>
      <c r="H3481" s="350"/>
      <c r="I3481" s="352"/>
      <c r="J3481" s="353"/>
      <c r="K3481" s="354"/>
      <c r="L3481" s="353"/>
      <c r="M3481" s="379"/>
      <c r="N3481" s="317"/>
      <c r="O3481" s="317"/>
      <c r="P3481" s="318"/>
    </row>
    <row r="3482" spans="1:16" x14ac:dyDescent="0.2">
      <c r="A3482" s="363"/>
      <c r="B3482" s="348"/>
      <c r="C3482" s="623"/>
      <c r="D3482" s="350"/>
      <c r="E3482" s="350"/>
      <c r="F3482" s="351"/>
      <c r="G3482" s="350"/>
      <c r="H3482" s="350"/>
      <c r="I3482" s="352"/>
      <c r="J3482" s="353"/>
      <c r="K3482" s="354"/>
      <c r="L3482" s="353"/>
      <c r="M3482" s="379"/>
      <c r="N3482" s="317"/>
      <c r="O3482" s="317"/>
      <c r="P3482" s="318"/>
    </row>
    <row r="3483" spans="1:16" x14ac:dyDescent="0.2">
      <c r="A3483" s="363"/>
      <c r="B3483" s="348"/>
      <c r="C3483" s="623"/>
      <c r="D3483" s="350"/>
      <c r="E3483" s="350"/>
      <c r="F3483" s="351"/>
      <c r="G3483" s="350"/>
      <c r="H3483" s="350"/>
      <c r="I3483" s="352"/>
      <c r="J3483" s="353"/>
      <c r="K3483" s="354"/>
      <c r="L3483" s="353"/>
      <c r="M3483" s="379"/>
      <c r="N3483" s="317"/>
      <c r="O3483" s="317"/>
      <c r="P3483" s="318"/>
    </row>
    <row r="3484" spans="1:16" x14ac:dyDescent="0.2">
      <c r="A3484" s="363"/>
      <c r="B3484" s="348"/>
      <c r="C3484" s="623"/>
      <c r="D3484" s="350"/>
      <c r="E3484" s="350"/>
      <c r="F3484" s="351"/>
      <c r="G3484" s="350"/>
      <c r="H3484" s="350"/>
      <c r="I3484" s="352"/>
      <c r="J3484" s="353"/>
      <c r="K3484" s="354"/>
      <c r="L3484" s="353"/>
      <c r="M3484" s="379"/>
      <c r="N3484" s="317"/>
      <c r="O3484" s="317"/>
      <c r="P3484" s="318"/>
    </row>
    <row r="3485" spans="1:16" x14ac:dyDescent="0.2">
      <c r="A3485" s="363"/>
      <c r="B3485" s="348"/>
      <c r="C3485" s="623"/>
      <c r="D3485" s="350"/>
      <c r="E3485" s="350"/>
      <c r="F3485" s="351"/>
      <c r="G3485" s="350"/>
      <c r="H3485" s="350"/>
      <c r="I3485" s="352"/>
      <c r="J3485" s="353"/>
      <c r="K3485" s="354"/>
      <c r="L3485" s="353"/>
      <c r="M3485" s="379"/>
      <c r="N3485" s="317"/>
      <c r="O3485" s="317"/>
      <c r="P3485" s="318"/>
    </row>
    <row r="3486" spans="1:16" x14ac:dyDescent="0.2">
      <c r="A3486" s="363"/>
      <c r="B3486" s="348"/>
      <c r="C3486" s="623"/>
      <c r="D3486" s="350"/>
      <c r="E3486" s="350"/>
      <c r="F3486" s="351"/>
      <c r="G3486" s="350"/>
      <c r="H3486" s="350"/>
      <c r="I3486" s="352"/>
      <c r="J3486" s="353"/>
      <c r="K3486" s="354"/>
      <c r="L3486" s="353"/>
      <c r="M3486" s="379"/>
      <c r="N3486" s="317"/>
      <c r="O3486" s="317"/>
      <c r="P3486" s="318"/>
    </row>
    <row r="3487" spans="1:16" x14ac:dyDescent="0.2">
      <c r="A3487" s="363"/>
      <c r="B3487" s="348"/>
      <c r="C3487" s="623"/>
      <c r="D3487" s="350"/>
      <c r="E3487" s="350"/>
      <c r="F3487" s="351"/>
      <c r="G3487" s="350"/>
      <c r="H3487" s="350"/>
      <c r="I3487" s="352"/>
      <c r="J3487" s="353"/>
      <c r="K3487" s="354"/>
      <c r="L3487" s="353"/>
      <c r="M3487" s="379"/>
      <c r="N3487" s="317"/>
      <c r="O3487" s="317"/>
      <c r="P3487" s="318"/>
    </row>
    <row r="3488" spans="1:16" x14ac:dyDescent="0.2">
      <c r="A3488" s="363"/>
      <c r="B3488" s="348"/>
      <c r="C3488" s="623"/>
      <c r="D3488" s="350"/>
      <c r="E3488" s="350"/>
      <c r="F3488" s="351"/>
      <c r="G3488" s="350"/>
      <c r="H3488" s="350"/>
      <c r="I3488" s="352"/>
      <c r="J3488" s="353"/>
      <c r="K3488" s="354"/>
      <c r="L3488" s="353"/>
      <c r="M3488" s="379"/>
      <c r="N3488" s="317"/>
      <c r="O3488" s="317"/>
      <c r="P3488" s="318"/>
    </row>
    <row r="3489" spans="1:16" x14ac:dyDescent="0.2">
      <c r="A3489" s="363"/>
      <c r="B3489" s="348"/>
      <c r="C3489" s="623"/>
      <c r="D3489" s="350"/>
      <c r="E3489" s="350"/>
      <c r="F3489" s="351"/>
      <c r="G3489" s="350"/>
      <c r="H3489" s="350"/>
      <c r="I3489" s="352"/>
      <c r="J3489" s="353"/>
      <c r="K3489" s="354"/>
      <c r="L3489" s="353"/>
      <c r="M3489" s="379"/>
      <c r="N3489" s="317"/>
      <c r="O3489" s="317"/>
      <c r="P3489" s="318"/>
    </row>
    <row r="3490" spans="1:16" x14ac:dyDescent="0.2">
      <c r="A3490" s="363"/>
      <c r="B3490" s="348"/>
      <c r="C3490" s="623"/>
      <c r="D3490" s="350"/>
      <c r="E3490" s="350"/>
      <c r="F3490" s="351"/>
      <c r="G3490" s="350"/>
      <c r="H3490" s="350"/>
      <c r="I3490" s="352"/>
      <c r="J3490" s="353"/>
      <c r="K3490" s="354"/>
      <c r="L3490" s="353"/>
      <c r="M3490" s="379"/>
      <c r="N3490" s="317"/>
      <c r="O3490" s="317"/>
      <c r="P3490" s="318"/>
    </row>
    <row r="3491" spans="1:16" x14ac:dyDescent="0.2">
      <c r="A3491" s="363"/>
      <c r="B3491" s="348"/>
      <c r="C3491" s="623"/>
      <c r="D3491" s="350"/>
      <c r="E3491" s="350"/>
      <c r="F3491" s="351"/>
      <c r="G3491" s="350"/>
      <c r="H3491" s="350"/>
      <c r="I3491" s="352"/>
      <c r="J3491" s="353"/>
      <c r="K3491" s="354"/>
      <c r="L3491" s="353"/>
      <c r="M3491" s="379"/>
      <c r="N3491" s="317"/>
      <c r="O3491" s="317"/>
      <c r="P3491" s="318"/>
    </row>
    <row r="3492" spans="1:16" x14ac:dyDescent="0.2">
      <c r="A3492" s="363"/>
      <c r="B3492" s="348"/>
      <c r="C3492" s="623"/>
      <c r="D3492" s="350"/>
      <c r="E3492" s="350"/>
      <c r="F3492" s="351"/>
      <c r="G3492" s="350"/>
      <c r="H3492" s="350"/>
      <c r="I3492" s="352"/>
      <c r="J3492" s="353"/>
      <c r="K3492" s="354"/>
      <c r="L3492" s="353"/>
      <c r="M3492" s="379"/>
      <c r="N3492" s="317"/>
      <c r="O3492" s="317"/>
      <c r="P3492" s="318"/>
    </row>
    <row r="3493" spans="1:16" x14ac:dyDescent="0.2">
      <c r="A3493" s="363"/>
      <c r="B3493" s="348"/>
      <c r="C3493" s="623"/>
      <c r="D3493" s="350"/>
      <c r="E3493" s="350"/>
      <c r="F3493" s="351"/>
      <c r="G3493" s="350"/>
      <c r="H3493" s="350"/>
      <c r="I3493" s="352"/>
      <c r="J3493" s="353"/>
      <c r="K3493" s="354"/>
      <c r="L3493" s="353"/>
      <c r="M3493" s="379"/>
      <c r="N3493" s="317"/>
      <c r="O3493" s="317"/>
      <c r="P3493" s="318"/>
    </row>
    <row r="3494" spans="1:16" x14ac:dyDescent="0.2">
      <c r="A3494" s="363"/>
      <c r="B3494" s="348"/>
      <c r="C3494" s="623"/>
      <c r="D3494" s="350"/>
      <c r="E3494" s="350"/>
      <c r="F3494" s="351"/>
      <c r="G3494" s="350"/>
      <c r="H3494" s="350"/>
      <c r="I3494" s="352"/>
      <c r="J3494" s="353"/>
      <c r="K3494" s="354"/>
      <c r="L3494" s="353"/>
      <c r="M3494" s="379"/>
      <c r="N3494" s="317"/>
      <c r="O3494" s="317"/>
      <c r="P3494" s="318"/>
    </row>
    <row r="3495" spans="1:16" x14ac:dyDescent="0.2">
      <c r="A3495" s="363"/>
      <c r="B3495" s="348"/>
      <c r="C3495" s="623"/>
      <c r="D3495" s="350"/>
      <c r="E3495" s="350"/>
      <c r="F3495" s="351"/>
      <c r="G3495" s="350"/>
      <c r="H3495" s="350"/>
      <c r="I3495" s="352"/>
      <c r="J3495" s="353"/>
      <c r="K3495" s="354"/>
      <c r="L3495" s="353"/>
      <c r="M3495" s="379"/>
      <c r="N3495" s="317"/>
      <c r="O3495" s="317"/>
      <c r="P3495" s="318"/>
    </row>
    <row r="3496" spans="1:16" x14ac:dyDescent="0.2">
      <c r="A3496" s="363"/>
      <c r="B3496" s="348"/>
      <c r="C3496" s="623"/>
      <c r="D3496" s="350"/>
      <c r="E3496" s="350"/>
      <c r="F3496" s="351"/>
      <c r="G3496" s="350"/>
      <c r="H3496" s="350"/>
      <c r="I3496" s="352"/>
      <c r="J3496" s="353"/>
      <c r="K3496" s="354"/>
      <c r="L3496" s="353"/>
      <c r="M3496" s="379"/>
      <c r="N3496" s="317"/>
      <c r="O3496" s="317"/>
      <c r="P3496" s="318"/>
    </row>
    <row r="3497" spans="1:16" x14ac:dyDescent="0.2">
      <c r="A3497" s="363"/>
      <c r="B3497" s="348"/>
      <c r="C3497" s="623"/>
      <c r="D3497" s="350"/>
      <c r="E3497" s="350"/>
      <c r="F3497" s="351"/>
      <c r="G3497" s="350"/>
      <c r="H3497" s="350"/>
      <c r="I3497" s="352"/>
      <c r="J3497" s="353"/>
      <c r="K3497" s="354"/>
      <c r="L3497" s="353"/>
      <c r="M3497" s="379"/>
      <c r="N3497" s="317"/>
      <c r="O3497" s="317"/>
      <c r="P3497" s="318"/>
    </row>
    <row r="3498" spans="1:16" x14ac:dyDescent="0.2">
      <c r="A3498" s="363"/>
      <c r="B3498" s="348"/>
      <c r="C3498" s="623"/>
      <c r="D3498" s="350"/>
      <c r="E3498" s="350"/>
      <c r="F3498" s="351"/>
      <c r="G3498" s="350"/>
      <c r="H3498" s="350"/>
      <c r="I3498" s="352"/>
      <c r="J3498" s="353"/>
      <c r="K3498" s="354"/>
      <c r="L3498" s="353"/>
      <c r="M3498" s="379"/>
      <c r="N3498" s="317"/>
      <c r="O3498" s="317"/>
      <c r="P3498" s="318"/>
    </row>
    <row r="3499" spans="1:16" x14ac:dyDescent="0.2">
      <c r="A3499" s="363"/>
      <c r="B3499" s="348"/>
      <c r="C3499" s="623"/>
      <c r="D3499" s="350"/>
      <c r="E3499" s="350"/>
      <c r="F3499" s="351"/>
      <c r="G3499" s="350"/>
      <c r="H3499" s="350"/>
      <c r="I3499" s="352"/>
      <c r="J3499" s="353"/>
      <c r="K3499" s="354"/>
      <c r="L3499" s="353"/>
      <c r="M3499" s="379"/>
      <c r="N3499" s="317"/>
      <c r="O3499" s="317"/>
      <c r="P3499" s="318"/>
    </row>
    <row r="3500" spans="1:16" x14ac:dyDescent="0.2">
      <c r="A3500" s="363"/>
      <c r="B3500" s="348"/>
      <c r="C3500" s="623"/>
      <c r="D3500" s="350"/>
      <c r="E3500" s="350"/>
      <c r="F3500" s="351"/>
      <c r="G3500" s="350"/>
      <c r="H3500" s="350"/>
      <c r="I3500" s="352"/>
      <c r="J3500" s="353"/>
      <c r="K3500" s="354"/>
      <c r="L3500" s="353"/>
      <c r="M3500" s="379"/>
      <c r="N3500" s="317"/>
      <c r="O3500" s="317"/>
      <c r="P3500" s="318"/>
    </row>
    <row r="3501" spans="1:16" x14ac:dyDescent="0.2">
      <c r="A3501" s="363"/>
      <c r="B3501" s="348"/>
      <c r="C3501" s="623"/>
      <c r="D3501" s="350"/>
      <c r="E3501" s="350"/>
      <c r="F3501" s="351"/>
      <c r="G3501" s="350"/>
      <c r="H3501" s="350"/>
      <c r="I3501" s="352"/>
      <c r="J3501" s="353"/>
      <c r="K3501" s="354"/>
      <c r="L3501" s="353"/>
      <c r="M3501" s="379"/>
      <c r="N3501" s="317"/>
      <c r="O3501" s="317"/>
      <c r="P3501" s="318"/>
    </row>
    <row r="3502" spans="1:16" x14ac:dyDescent="0.2">
      <c r="A3502" s="363"/>
      <c r="B3502" s="348"/>
      <c r="C3502" s="623"/>
      <c r="D3502" s="350"/>
      <c r="E3502" s="350"/>
      <c r="F3502" s="351"/>
      <c r="G3502" s="350"/>
      <c r="H3502" s="350"/>
      <c r="I3502" s="352"/>
      <c r="J3502" s="353"/>
      <c r="K3502" s="354"/>
      <c r="L3502" s="353"/>
      <c r="M3502" s="379"/>
      <c r="N3502" s="317"/>
      <c r="O3502" s="317"/>
      <c r="P3502" s="318"/>
    </row>
    <row r="3503" spans="1:16" x14ac:dyDescent="0.2">
      <c r="A3503" s="363"/>
      <c r="B3503" s="348"/>
      <c r="C3503" s="623"/>
      <c r="D3503" s="350"/>
      <c r="E3503" s="350"/>
      <c r="F3503" s="351"/>
      <c r="G3503" s="350"/>
      <c r="H3503" s="350"/>
      <c r="I3503" s="352"/>
      <c r="J3503" s="353"/>
      <c r="K3503" s="354"/>
      <c r="L3503" s="353"/>
      <c r="M3503" s="379"/>
      <c r="N3503" s="317"/>
      <c r="O3503" s="317"/>
      <c r="P3503" s="318"/>
    </row>
    <row r="3504" spans="1:16" x14ac:dyDescent="0.2">
      <c r="A3504" s="363"/>
      <c r="B3504" s="348"/>
      <c r="C3504" s="623"/>
      <c r="D3504" s="350"/>
      <c r="E3504" s="350"/>
      <c r="F3504" s="351"/>
      <c r="G3504" s="350"/>
      <c r="H3504" s="350"/>
      <c r="I3504" s="352"/>
      <c r="J3504" s="353"/>
      <c r="K3504" s="354"/>
      <c r="L3504" s="353"/>
      <c r="M3504" s="379"/>
      <c r="N3504" s="317"/>
      <c r="O3504" s="317"/>
      <c r="P3504" s="318"/>
    </row>
    <row r="3505" spans="1:16" x14ac:dyDescent="0.2">
      <c r="A3505" s="363"/>
      <c r="B3505" s="348"/>
      <c r="C3505" s="623"/>
      <c r="D3505" s="350"/>
      <c r="E3505" s="350"/>
      <c r="F3505" s="351"/>
      <c r="G3505" s="350"/>
      <c r="H3505" s="350"/>
      <c r="I3505" s="352"/>
      <c r="J3505" s="353"/>
      <c r="K3505" s="354"/>
      <c r="L3505" s="353"/>
      <c r="M3505" s="379"/>
      <c r="N3505" s="317"/>
      <c r="O3505" s="317"/>
      <c r="P3505" s="318"/>
    </row>
    <row r="3506" spans="1:16" x14ac:dyDescent="0.2">
      <c r="A3506" s="363"/>
      <c r="B3506" s="348"/>
      <c r="C3506" s="623"/>
      <c r="D3506" s="350"/>
      <c r="E3506" s="350"/>
      <c r="F3506" s="351"/>
      <c r="G3506" s="350"/>
      <c r="H3506" s="350"/>
      <c r="I3506" s="352"/>
      <c r="J3506" s="353"/>
      <c r="K3506" s="354"/>
      <c r="L3506" s="353"/>
      <c r="M3506" s="379"/>
      <c r="N3506" s="317"/>
      <c r="O3506" s="317"/>
      <c r="P3506" s="318"/>
    </row>
    <row r="3507" spans="1:16" x14ac:dyDescent="0.2">
      <c r="A3507" s="363"/>
      <c r="B3507" s="348"/>
      <c r="C3507" s="623"/>
      <c r="D3507" s="350"/>
      <c r="E3507" s="350"/>
      <c r="F3507" s="351"/>
      <c r="G3507" s="350"/>
      <c r="H3507" s="350"/>
      <c r="I3507" s="352"/>
      <c r="J3507" s="353"/>
      <c r="K3507" s="354"/>
      <c r="L3507" s="353"/>
      <c r="M3507" s="379"/>
      <c r="N3507" s="317"/>
      <c r="O3507" s="317"/>
      <c r="P3507" s="318"/>
    </row>
    <row r="3508" spans="1:16" x14ac:dyDescent="0.2">
      <c r="A3508" s="363"/>
      <c r="B3508" s="348"/>
      <c r="C3508" s="623"/>
      <c r="D3508" s="350"/>
      <c r="E3508" s="350"/>
      <c r="F3508" s="351"/>
      <c r="G3508" s="350"/>
      <c r="H3508" s="350"/>
      <c r="I3508" s="352"/>
      <c r="J3508" s="353"/>
      <c r="K3508" s="354"/>
      <c r="L3508" s="353"/>
      <c r="M3508" s="379"/>
      <c r="N3508" s="317"/>
      <c r="O3508" s="317"/>
      <c r="P3508" s="318"/>
    </row>
    <row r="3509" spans="1:16" x14ac:dyDescent="0.2">
      <c r="A3509" s="363"/>
      <c r="B3509" s="348"/>
      <c r="C3509" s="623"/>
      <c r="D3509" s="350"/>
      <c r="E3509" s="350"/>
      <c r="F3509" s="351"/>
      <c r="G3509" s="350"/>
      <c r="H3509" s="350"/>
      <c r="I3509" s="352"/>
      <c r="J3509" s="353"/>
      <c r="K3509" s="354"/>
      <c r="L3509" s="353"/>
      <c r="M3509" s="379"/>
      <c r="N3509" s="317"/>
      <c r="O3509" s="317"/>
      <c r="P3509" s="318"/>
    </row>
    <row r="3510" spans="1:16" x14ac:dyDescent="0.2">
      <c r="A3510" s="363"/>
      <c r="B3510" s="348"/>
      <c r="C3510" s="623"/>
      <c r="D3510" s="350"/>
      <c r="E3510" s="350"/>
      <c r="F3510" s="351"/>
      <c r="G3510" s="350"/>
      <c r="H3510" s="350"/>
      <c r="I3510" s="352"/>
      <c r="J3510" s="353"/>
      <c r="K3510" s="354"/>
      <c r="L3510" s="353"/>
      <c r="M3510" s="379"/>
      <c r="N3510" s="317"/>
      <c r="O3510" s="317"/>
      <c r="P3510" s="318"/>
    </row>
    <row r="3511" spans="1:16" x14ac:dyDescent="0.2">
      <c r="A3511" s="363"/>
      <c r="B3511" s="348"/>
      <c r="C3511" s="623"/>
      <c r="D3511" s="350"/>
      <c r="E3511" s="350"/>
      <c r="F3511" s="351"/>
      <c r="G3511" s="350"/>
      <c r="H3511" s="350"/>
      <c r="I3511" s="352"/>
      <c r="J3511" s="353"/>
      <c r="K3511" s="354"/>
      <c r="L3511" s="353"/>
      <c r="M3511" s="379"/>
      <c r="N3511" s="317"/>
      <c r="O3511" s="317"/>
      <c r="P3511" s="318"/>
    </row>
    <row r="3512" spans="1:16" x14ac:dyDescent="0.2">
      <c r="A3512" s="363"/>
      <c r="B3512" s="348"/>
      <c r="C3512" s="623"/>
      <c r="D3512" s="350"/>
      <c r="E3512" s="350"/>
      <c r="F3512" s="351"/>
      <c r="G3512" s="350"/>
      <c r="H3512" s="350"/>
      <c r="I3512" s="352"/>
      <c r="J3512" s="353"/>
      <c r="K3512" s="354"/>
      <c r="L3512" s="353"/>
      <c r="M3512" s="379"/>
      <c r="N3512" s="317"/>
      <c r="O3512" s="317"/>
      <c r="P3512" s="318"/>
    </row>
    <row r="3513" spans="1:16" x14ac:dyDescent="0.2">
      <c r="A3513" s="363"/>
      <c r="B3513" s="348"/>
      <c r="C3513" s="623"/>
      <c r="D3513" s="350"/>
      <c r="E3513" s="350"/>
      <c r="F3513" s="351"/>
      <c r="G3513" s="350"/>
      <c r="H3513" s="350"/>
      <c r="I3513" s="352"/>
      <c r="J3513" s="353"/>
      <c r="K3513" s="354"/>
      <c r="L3513" s="353"/>
      <c r="M3513" s="379"/>
      <c r="N3513" s="317"/>
      <c r="O3513" s="317"/>
      <c r="P3513" s="318"/>
    </row>
    <row r="3514" spans="1:16" x14ac:dyDescent="0.2">
      <c r="A3514" s="363"/>
      <c r="B3514" s="348"/>
      <c r="C3514" s="623"/>
      <c r="D3514" s="350"/>
      <c r="E3514" s="350"/>
      <c r="F3514" s="351"/>
      <c r="G3514" s="350"/>
      <c r="H3514" s="350"/>
      <c r="I3514" s="352"/>
      <c r="J3514" s="353"/>
      <c r="K3514" s="354"/>
      <c r="L3514" s="353"/>
      <c r="M3514" s="379"/>
      <c r="N3514" s="317"/>
      <c r="O3514" s="317"/>
      <c r="P3514" s="318"/>
    </row>
    <row r="3515" spans="1:16" x14ac:dyDescent="0.2">
      <c r="A3515" s="363"/>
      <c r="B3515" s="348"/>
      <c r="C3515" s="623"/>
      <c r="D3515" s="350"/>
      <c r="E3515" s="350"/>
      <c r="F3515" s="351"/>
      <c r="G3515" s="350"/>
      <c r="H3515" s="350"/>
      <c r="I3515" s="352"/>
      <c r="J3515" s="353"/>
      <c r="K3515" s="354"/>
      <c r="L3515" s="353"/>
      <c r="M3515" s="379"/>
      <c r="N3515" s="317"/>
      <c r="O3515" s="317"/>
      <c r="P3515" s="318"/>
    </row>
    <row r="3516" spans="1:16" x14ac:dyDescent="0.2">
      <c r="A3516" s="363"/>
      <c r="B3516" s="348"/>
      <c r="C3516" s="623"/>
      <c r="D3516" s="350"/>
      <c r="E3516" s="350"/>
      <c r="F3516" s="351"/>
      <c r="G3516" s="350"/>
      <c r="H3516" s="350"/>
      <c r="I3516" s="352"/>
      <c r="J3516" s="353"/>
      <c r="K3516" s="354"/>
      <c r="L3516" s="353"/>
      <c r="M3516" s="379"/>
      <c r="N3516" s="317"/>
      <c r="O3516" s="317"/>
      <c r="P3516" s="318"/>
    </row>
    <row r="3517" spans="1:16" x14ac:dyDescent="0.2">
      <c r="A3517" s="363"/>
      <c r="B3517" s="348"/>
      <c r="C3517" s="623"/>
      <c r="D3517" s="350"/>
      <c r="E3517" s="350"/>
      <c r="F3517" s="351"/>
      <c r="G3517" s="350"/>
      <c r="H3517" s="350"/>
      <c r="I3517" s="352"/>
      <c r="J3517" s="353"/>
      <c r="K3517" s="354"/>
      <c r="L3517" s="353"/>
      <c r="M3517" s="379"/>
      <c r="N3517" s="317"/>
      <c r="O3517" s="317"/>
      <c r="P3517" s="318"/>
    </row>
    <row r="3518" spans="1:16" x14ac:dyDescent="0.2">
      <c r="A3518" s="363"/>
      <c r="B3518" s="348"/>
      <c r="C3518" s="623"/>
      <c r="D3518" s="350"/>
      <c r="E3518" s="350"/>
      <c r="F3518" s="351"/>
      <c r="G3518" s="350"/>
      <c r="H3518" s="350"/>
      <c r="I3518" s="352"/>
      <c r="J3518" s="353"/>
      <c r="K3518" s="354"/>
      <c r="L3518" s="353"/>
      <c r="M3518" s="379"/>
      <c r="N3518" s="317"/>
      <c r="O3518" s="317"/>
      <c r="P3518" s="318"/>
    </row>
    <row r="3519" spans="1:16" x14ac:dyDescent="0.2">
      <c r="A3519" s="363"/>
      <c r="B3519" s="348"/>
      <c r="C3519" s="623"/>
      <c r="D3519" s="350"/>
      <c r="E3519" s="350"/>
      <c r="F3519" s="351"/>
      <c r="G3519" s="350"/>
      <c r="H3519" s="350"/>
      <c r="I3519" s="352"/>
      <c r="J3519" s="353"/>
      <c r="K3519" s="354"/>
      <c r="L3519" s="353"/>
      <c r="M3519" s="379"/>
      <c r="N3519" s="317"/>
      <c r="O3519" s="317"/>
      <c r="P3519" s="318"/>
    </row>
    <row r="3520" spans="1:16" x14ac:dyDescent="0.2">
      <c r="A3520" s="363"/>
      <c r="B3520" s="348"/>
      <c r="C3520" s="623"/>
      <c r="D3520" s="350"/>
      <c r="E3520" s="350"/>
      <c r="F3520" s="351"/>
      <c r="G3520" s="350"/>
      <c r="H3520" s="350"/>
      <c r="I3520" s="352"/>
      <c r="J3520" s="353"/>
      <c r="K3520" s="354"/>
      <c r="L3520" s="353"/>
      <c r="M3520" s="379"/>
      <c r="N3520" s="317"/>
      <c r="O3520" s="317"/>
      <c r="P3520" s="318"/>
    </row>
    <row r="3521" spans="1:16" x14ac:dyDescent="0.2">
      <c r="A3521" s="363"/>
      <c r="B3521" s="348"/>
      <c r="C3521" s="623"/>
      <c r="D3521" s="350"/>
      <c r="E3521" s="350"/>
      <c r="F3521" s="351"/>
      <c r="G3521" s="350"/>
      <c r="H3521" s="350"/>
      <c r="I3521" s="352"/>
      <c r="J3521" s="353"/>
      <c r="K3521" s="354"/>
      <c r="L3521" s="353"/>
      <c r="M3521" s="379"/>
      <c r="N3521" s="317"/>
      <c r="O3521" s="317"/>
      <c r="P3521" s="318"/>
    </row>
    <row r="3522" spans="1:16" x14ac:dyDescent="0.2">
      <c r="A3522" s="363"/>
      <c r="B3522" s="348"/>
      <c r="C3522" s="623"/>
      <c r="D3522" s="350"/>
      <c r="E3522" s="350"/>
      <c r="F3522" s="351"/>
      <c r="G3522" s="350"/>
      <c r="H3522" s="350"/>
      <c r="I3522" s="352"/>
      <c r="J3522" s="353"/>
      <c r="K3522" s="354"/>
      <c r="L3522" s="353"/>
      <c r="M3522" s="379"/>
      <c r="N3522" s="317"/>
      <c r="O3522" s="317"/>
      <c r="P3522" s="318"/>
    </row>
    <row r="3523" spans="1:16" x14ac:dyDescent="0.2">
      <c r="A3523" s="363"/>
      <c r="B3523" s="348"/>
      <c r="C3523" s="623"/>
      <c r="D3523" s="350"/>
      <c r="E3523" s="350"/>
      <c r="F3523" s="351"/>
      <c r="G3523" s="350"/>
      <c r="H3523" s="350"/>
      <c r="I3523" s="352"/>
      <c r="J3523" s="353"/>
      <c r="K3523" s="354"/>
      <c r="L3523" s="353"/>
      <c r="M3523" s="379"/>
      <c r="N3523" s="317"/>
      <c r="O3523" s="317"/>
      <c r="P3523" s="318"/>
    </row>
    <row r="3524" spans="1:16" x14ac:dyDescent="0.2">
      <c r="A3524" s="363"/>
      <c r="B3524" s="348"/>
      <c r="C3524" s="623"/>
      <c r="D3524" s="350"/>
      <c r="E3524" s="350"/>
      <c r="F3524" s="351"/>
      <c r="G3524" s="350"/>
      <c r="H3524" s="350"/>
      <c r="I3524" s="352"/>
      <c r="J3524" s="353"/>
      <c r="K3524" s="354"/>
      <c r="L3524" s="353"/>
      <c r="M3524" s="379"/>
      <c r="N3524" s="317"/>
      <c r="O3524" s="317"/>
      <c r="P3524" s="318"/>
    </row>
    <row r="3525" spans="1:16" x14ac:dyDescent="0.2">
      <c r="A3525" s="363"/>
      <c r="B3525" s="348"/>
      <c r="C3525" s="623"/>
      <c r="D3525" s="350"/>
      <c r="E3525" s="350"/>
      <c r="F3525" s="351"/>
      <c r="G3525" s="350"/>
      <c r="H3525" s="350"/>
      <c r="I3525" s="352"/>
      <c r="J3525" s="353"/>
      <c r="K3525" s="354"/>
      <c r="L3525" s="353"/>
      <c r="M3525" s="379"/>
      <c r="N3525" s="317"/>
      <c r="O3525" s="317"/>
      <c r="P3525" s="318"/>
    </row>
    <row r="3526" spans="1:16" x14ac:dyDescent="0.2">
      <c r="A3526" s="363"/>
      <c r="B3526" s="348"/>
      <c r="C3526" s="623"/>
      <c r="D3526" s="350"/>
      <c r="E3526" s="350"/>
      <c r="F3526" s="351"/>
      <c r="G3526" s="350"/>
      <c r="H3526" s="350"/>
      <c r="I3526" s="352"/>
      <c r="J3526" s="353"/>
      <c r="K3526" s="354"/>
      <c r="L3526" s="353"/>
      <c r="M3526" s="379"/>
      <c r="N3526" s="317"/>
      <c r="O3526" s="317"/>
      <c r="P3526" s="318"/>
    </row>
    <row r="3527" spans="1:16" x14ac:dyDescent="0.2">
      <c r="A3527" s="363"/>
      <c r="B3527" s="348"/>
      <c r="C3527" s="623"/>
      <c r="D3527" s="350"/>
      <c r="E3527" s="350"/>
      <c r="F3527" s="351"/>
      <c r="G3527" s="350"/>
      <c r="H3527" s="350"/>
      <c r="I3527" s="352"/>
      <c r="J3527" s="353"/>
      <c r="K3527" s="354"/>
      <c r="L3527" s="353"/>
      <c r="M3527" s="379"/>
      <c r="N3527" s="317"/>
      <c r="O3527" s="317"/>
      <c r="P3527" s="318"/>
    </row>
    <row r="3528" spans="1:16" x14ac:dyDescent="0.2">
      <c r="A3528" s="363"/>
      <c r="B3528" s="348"/>
      <c r="C3528" s="623"/>
      <c r="D3528" s="350"/>
      <c r="E3528" s="350"/>
      <c r="F3528" s="351"/>
      <c r="G3528" s="350"/>
      <c r="H3528" s="350"/>
      <c r="I3528" s="352"/>
      <c r="J3528" s="353"/>
      <c r="K3528" s="354"/>
      <c r="L3528" s="353"/>
      <c r="M3528" s="379"/>
      <c r="N3528" s="317"/>
      <c r="O3528" s="317"/>
      <c r="P3528" s="318"/>
    </row>
    <row r="3529" spans="1:16" x14ac:dyDescent="0.2">
      <c r="A3529" s="363"/>
      <c r="B3529" s="348"/>
      <c r="C3529" s="623"/>
      <c r="D3529" s="350"/>
      <c r="E3529" s="350"/>
      <c r="F3529" s="351"/>
      <c r="G3529" s="350"/>
      <c r="H3529" s="350"/>
      <c r="I3529" s="352"/>
      <c r="J3529" s="353"/>
      <c r="K3529" s="354"/>
      <c r="L3529" s="353"/>
      <c r="M3529" s="379"/>
      <c r="N3529" s="317"/>
      <c r="O3529" s="317"/>
      <c r="P3529" s="318"/>
    </row>
    <row r="3530" spans="1:16" x14ac:dyDescent="0.2">
      <c r="A3530" s="363"/>
      <c r="B3530" s="348"/>
      <c r="C3530" s="623"/>
      <c r="D3530" s="350"/>
      <c r="E3530" s="350"/>
      <c r="F3530" s="351"/>
      <c r="G3530" s="350"/>
      <c r="H3530" s="350"/>
      <c r="I3530" s="352"/>
      <c r="J3530" s="353"/>
      <c r="K3530" s="354"/>
      <c r="L3530" s="353"/>
      <c r="M3530" s="379"/>
      <c r="N3530" s="317"/>
      <c r="O3530" s="317"/>
      <c r="P3530" s="318"/>
    </row>
    <row r="3531" spans="1:16" x14ac:dyDescent="0.2">
      <c r="A3531" s="363"/>
      <c r="B3531" s="348"/>
      <c r="C3531" s="623"/>
      <c r="D3531" s="350"/>
      <c r="E3531" s="350"/>
      <c r="F3531" s="351"/>
      <c r="G3531" s="350"/>
      <c r="H3531" s="350"/>
      <c r="I3531" s="352"/>
      <c r="J3531" s="353"/>
      <c r="K3531" s="354"/>
      <c r="L3531" s="353"/>
      <c r="M3531" s="379"/>
      <c r="N3531" s="317"/>
      <c r="O3531" s="317"/>
      <c r="P3531" s="318"/>
    </row>
    <row r="3532" spans="1:16" x14ac:dyDescent="0.2">
      <c r="A3532" s="363"/>
      <c r="B3532" s="348"/>
      <c r="C3532" s="623"/>
      <c r="D3532" s="350"/>
      <c r="E3532" s="350"/>
      <c r="F3532" s="351"/>
      <c r="G3532" s="350"/>
      <c r="H3532" s="350"/>
      <c r="I3532" s="352"/>
      <c r="J3532" s="353"/>
      <c r="K3532" s="354"/>
      <c r="L3532" s="353"/>
      <c r="M3532" s="379"/>
      <c r="N3532" s="317"/>
      <c r="O3532" s="317"/>
      <c r="P3532" s="318"/>
    </row>
    <row r="3533" spans="1:16" x14ac:dyDescent="0.2">
      <c r="A3533" s="363"/>
      <c r="B3533" s="348"/>
      <c r="C3533" s="623"/>
      <c r="D3533" s="350"/>
      <c r="E3533" s="350"/>
      <c r="F3533" s="351"/>
      <c r="G3533" s="350"/>
      <c r="H3533" s="350"/>
      <c r="I3533" s="352"/>
      <c r="J3533" s="353"/>
      <c r="K3533" s="354"/>
      <c r="L3533" s="353"/>
      <c r="M3533" s="379"/>
      <c r="N3533" s="317"/>
      <c r="O3533" s="317"/>
      <c r="P3533" s="318"/>
    </row>
    <row r="3534" spans="1:16" x14ac:dyDescent="0.2">
      <c r="A3534" s="363"/>
      <c r="B3534" s="348"/>
      <c r="C3534" s="623"/>
      <c r="D3534" s="350"/>
      <c r="E3534" s="350"/>
      <c r="F3534" s="351"/>
      <c r="G3534" s="350"/>
      <c r="H3534" s="350"/>
      <c r="I3534" s="352"/>
      <c r="J3534" s="353"/>
      <c r="K3534" s="354"/>
      <c r="L3534" s="353"/>
      <c r="M3534" s="379"/>
      <c r="N3534" s="317"/>
      <c r="O3534" s="317"/>
      <c r="P3534" s="318"/>
    </row>
    <row r="3535" spans="1:16" x14ac:dyDescent="0.2">
      <c r="A3535" s="363"/>
      <c r="B3535" s="348"/>
      <c r="C3535" s="623"/>
      <c r="D3535" s="350"/>
      <c r="E3535" s="350"/>
      <c r="F3535" s="351"/>
      <c r="G3535" s="350"/>
      <c r="H3535" s="350"/>
      <c r="I3535" s="352"/>
      <c r="J3535" s="353"/>
      <c r="K3535" s="354"/>
      <c r="L3535" s="353"/>
      <c r="M3535" s="379"/>
      <c r="N3535" s="317"/>
      <c r="O3535" s="317"/>
      <c r="P3535" s="318"/>
    </row>
    <row r="3536" spans="1:16" x14ac:dyDescent="0.2">
      <c r="A3536" s="363"/>
      <c r="B3536" s="348"/>
      <c r="C3536" s="623"/>
      <c r="D3536" s="350"/>
      <c r="E3536" s="350"/>
      <c r="F3536" s="351"/>
      <c r="G3536" s="350"/>
      <c r="H3536" s="350"/>
      <c r="I3536" s="352"/>
      <c r="J3536" s="353"/>
      <c r="K3536" s="354"/>
      <c r="L3536" s="353"/>
      <c r="M3536" s="379"/>
      <c r="N3536" s="317"/>
      <c r="O3536" s="317"/>
      <c r="P3536" s="318"/>
    </row>
    <row r="3537" spans="1:16" x14ac:dyDescent="0.2">
      <c r="A3537" s="363"/>
      <c r="B3537" s="348"/>
      <c r="C3537" s="623"/>
      <c r="D3537" s="350"/>
      <c r="E3537" s="350"/>
      <c r="F3537" s="351"/>
      <c r="G3537" s="350"/>
      <c r="H3537" s="350"/>
      <c r="I3537" s="352"/>
      <c r="J3537" s="353"/>
      <c r="K3537" s="354"/>
      <c r="L3537" s="353"/>
      <c r="M3537" s="379"/>
      <c r="N3537" s="317"/>
      <c r="O3537" s="317"/>
      <c r="P3537" s="318"/>
    </row>
    <row r="3538" spans="1:16" x14ac:dyDescent="0.2">
      <c r="A3538" s="363"/>
      <c r="B3538" s="348"/>
      <c r="C3538" s="623"/>
      <c r="D3538" s="350"/>
      <c r="E3538" s="350"/>
      <c r="F3538" s="351"/>
      <c r="G3538" s="350"/>
      <c r="H3538" s="350"/>
      <c r="I3538" s="352"/>
      <c r="J3538" s="353"/>
      <c r="K3538" s="354"/>
      <c r="L3538" s="353"/>
      <c r="M3538" s="379"/>
      <c r="N3538" s="317"/>
      <c r="O3538" s="317"/>
      <c r="P3538" s="318"/>
    </row>
    <row r="3539" spans="1:16" x14ac:dyDescent="0.2">
      <c r="A3539" s="363"/>
      <c r="B3539" s="348"/>
      <c r="C3539" s="623"/>
      <c r="D3539" s="350"/>
      <c r="E3539" s="350"/>
      <c r="F3539" s="351"/>
      <c r="G3539" s="350"/>
      <c r="H3539" s="350"/>
      <c r="I3539" s="352"/>
      <c r="J3539" s="353"/>
      <c r="K3539" s="354"/>
      <c r="L3539" s="353"/>
      <c r="M3539" s="379"/>
      <c r="N3539" s="317"/>
      <c r="O3539" s="317"/>
      <c r="P3539" s="318"/>
    </row>
    <row r="3540" spans="1:16" x14ac:dyDescent="0.2">
      <c r="A3540" s="363"/>
      <c r="B3540" s="348"/>
      <c r="C3540" s="623"/>
      <c r="D3540" s="350"/>
      <c r="E3540" s="350"/>
      <c r="F3540" s="351"/>
      <c r="G3540" s="350"/>
      <c r="H3540" s="350"/>
      <c r="I3540" s="352"/>
      <c r="J3540" s="353"/>
      <c r="K3540" s="354"/>
      <c r="L3540" s="353"/>
      <c r="M3540" s="379"/>
      <c r="N3540" s="317"/>
      <c r="O3540" s="317"/>
      <c r="P3540" s="318"/>
    </row>
    <row r="3541" spans="1:16" x14ac:dyDescent="0.2">
      <c r="A3541" s="363"/>
      <c r="B3541" s="348"/>
      <c r="C3541" s="623"/>
      <c r="D3541" s="350"/>
      <c r="E3541" s="350"/>
      <c r="F3541" s="351"/>
      <c r="G3541" s="350"/>
      <c r="H3541" s="350"/>
      <c r="I3541" s="352"/>
      <c r="J3541" s="353"/>
      <c r="K3541" s="354"/>
      <c r="L3541" s="353"/>
      <c r="M3541" s="379"/>
      <c r="N3541" s="317"/>
      <c r="O3541" s="317"/>
      <c r="P3541" s="318"/>
    </row>
    <row r="3542" spans="1:16" x14ac:dyDescent="0.2">
      <c r="A3542" s="363"/>
      <c r="B3542" s="348"/>
      <c r="C3542" s="623"/>
      <c r="D3542" s="350"/>
      <c r="E3542" s="350"/>
      <c r="F3542" s="351"/>
      <c r="G3542" s="350"/>
      <c r="H3542" s="350"/>
      <c r="I3542" s="352"/>
      <c r="J3542" s="353"/>
      <c r="K3542" s="354"/>
      <c r="L3542" s="353"/>
      <c r="M3542" s="379"/>
      <c r="N3542" s="317"/>
      <c r="O3542" s="317"/>
      <c r="P3542" s="318"/>
    </row>
    <row r="3543" spans="1:16" x14ac:dyDescent="0.2">
      <c r="A3543" s="363"/>
      <c r="B3543" s="348"/>
      <c r="C3543" s="623"/>
      <c r="D3543" s="350"/>
      <c r="E3543" s="350"/>
      <c r="F3543" s="351"/>
      <c r="G3543" s="350"/>
      <c r="H3543" s="350"/>
      <c r="I3543" s="352"/>
      <c r="J3543" s="353"/>
      <c r="K3543" s="354"/>
      <c r="L3543" s="353"/>
      <c r="M3543" s="379"/>
      <c r="N3543" s="317"/>
      <c r="O3543" s="317"/>
      <c r="P3543" s="318"/>
    </row>
    <row r="3544" spans="1:16" x14ac:dyDescent="0.2">
      <c r="A3544" s="363"/>
      <c r="B3544" s="348"/>
      <c r="C3544" s="623"/>
      <c r="D3544" s="350"/>
      <c r="E3544" s="350"/>
      <c r="F3544" s="351"/>
      <c r="G3544" s="350"/>
      <c r="H3544" s="350"/>
      <c r="I3544" s="352"/>
      <c r="J3544" s="353"/>
      <c r="K3544" s="354"/>
      <c r="L3544" s="353"/>
      <c r="M3544" s="379"/>
      <c r="N3544" s="317"/>
      <c r="O3544" s="317"/>
      <c r="P3544" s="318"/>
    </row>
    <row r="3545" spans="1:16" x14ac:dyDescent="0.2">
      <c r="A3545" s="363"/>
      <c r="B3545" s="348"/>
      <c r="C3545" s="623"/>
      <c r="D3545" s="350"/>
      <c r="E3545" s="350"/>
      <c r="F3545" s="351"/>
      <c r="G3545" s="350"/>
      <c r="H3545" s="350"/>
      <c r="I3545" s="352"/>
      <c r="J3545" s="353"/>
      <c r="K3545" s="354"/>
      <c r="L3545" s="353"/>
      <c r="M3545" s="379"/>
      <c r="N3545" s="317"/>
      <c r="O3545" s="317"/>
      <c r="P3545" s="318"/>
    </row>
    <row r="3546" spans="1:16" x14ac:dyDescent="0.2">
      <c r="A3546" s="363"/>
      <c r="B3546" s="348"/>
      <c r="C3546" s="623"/>
      <c r="D3546" s="350"/>
      <c r="E3546" s="350"/>
      <c r="F3546" s="351"/>
      <c r="G3546" s="350"/>
      <c r="H3546" s="350"/>
      <c r="I3546" s="352"/>
      <c r="J3546" s="353"/>
      <c r="K3546" s="354"/>
      <c r="L3546" s="353"/>
      <c r="M3546" s="379"/>
      <c r="N3546" s="317"/>
      <c r="O3546" s="317"/>
      <c r="P3546" s="318"/>
    </row>
    <row r="3547" spans="1:16" x14ac:dyDescent="0.2">
      <c r="A3547" s="363"/>
      <c r="B3547" s="348"/>
      <c r="C3547" s="623"/>
      <c r="D3547" s="350"/>
      <c r="E3547" s="350"/>
      <c r="F3547" s="351"/>
      <c r="G3547" s="350"/>
      <c r="H3547" s="350"/>
      <c r="I3547" s="352"/>
      <c r="J3547" s="353"/>
      <c r="K3547" s="354"/>
      <c r="L3547" s="353"/>
      <c r="M3547" s="379"/>
      <c r="N3547" s="317"/>
      <c r="O3547" s="317"/>
      <c r="P3547" s="318"/>
    </row>
    <row r="3548" spans="1:16" x14ac:dyDescent="0.2">
      <c r="A3548" s="363"/>
      <c r="B3548" s="348"/>
      <c r="C3548" s="623"/>
      <c r="D3548" s="350"/>
      <c r="E3548" s="350"/>
      <c r="F3548" s="351"/>
      <c r="G3548" s="350"/>
      <c r="H3548" s="350"/>
      <c r="I3548" s="352"/>
      <c r="J3548" s="353"/>
      <c r="K3548" s="354"/>
      <c r="L3548" s="353"/>
      <c r="M3548" s="379"/>
      <c r="N3548" s="317"/>
      <c r="O3548" s="317"/>
      <c r="P3548" s="318"/>
    </row>
    <row r="3549" spans="1:16" x14ac:dyDescent="0.2">
      <c r="A3549" s="363"/>
      <c r="B3549" s="348"/>
      <c r="C3549" s="623"/>
      <c r="D3549" s="350"/>
      <c r="E3549" s="350"/>
      <c r="F3549" s="351"/>
      <c r="G3549" s="350"/>
      <c r="H3549" s="350"/>
      <c r="I3549" s="352"/>
      <c r="J3549" s="353"/>
      <c r="K3549" s="354"/>
      <c r="L3549" s="353"/>
      <c r="M3549" s="379"/>
      <c r="N3549" s="317"/>
      <c r="O3549" s="317"/>
      <c r="P3549" s="318"/>
    </row>
    <row r="3550" spans="1:16" x14ac:dyDescent="0.2">
      <c r="A3550" s="363"/>
      <c r="B3550" s="348"/>
      <c r="C3550" s="623"/>
      <c r="D3550" s="350"/>
      <c r="E3550" s="350"/>
      <c r="F3550" s="351"/>
      <c r="G3550" s="350"/>
      <c r="H3550" s="350"/>
      <c r="I3550" s="352"/>
      <c r="J3550" s="353"/>
      <c r="K3550" s="354"/>
      <c r="L3550" s="353"/>
      <c r="M3550" s="379"/>
      <c r="N3550" s="317"/>
      <c r="O3550" s="317"/>
      <c r="P3550" s="318"/>
    </row>
    <row r="3551" spans="1:16" x14ac:dyDescent="0.2">
      <c r="A3551" s="363"/>
      <c r="B3551" s="348"/>
      <c r="C3551" s="623"/>
      <c r="D3551" s="350"/>
      <c r="E3551" s="350"/>
      <c r="F3551" s="351"/>
      <c r="G3551" s="350"/>
      <c r="H3551" s="350"/>
      <c r="I3551" s="352"/>
      <c r="J3551" s="353"/>
      <c r="K3551" s="354"/>
      <c r="L3551" s="353"/>
      <c r="M3551" s="379"/>
      <c r="N3551" s="317"/>
      <c r="O3551" s="317"/>
      <c r="P3551" s="318"/>
    </row>
    <row r="3552" spans="1:16" x14ac:dyDescent="0.2">
      <c r="A3552" s="363"/>
      <c r="B3552" s="348"/>
      <c r="C3552" s="623"/>
      <c r="D3552" s="350"/>
      <c r="E3552" s="350"/>
      <c r="F3552" s="351"/>
      <c r="G3552" s="350"/>
      <c r="H3552" s="350"/>
      <c r="I3552" s="352"/>
      <c r="J3552" s="353"/>
      <c r="K3552" s="354"/>
      <c r="L3552" s="353"/>
      <c r="M3552" s="379"/>
      <c r="N3552" s="317"/>
      <c r="O3552" s="317"/>
      <c r="P3552" s="318"/>
    </row>
    <row r="3553" spans="1:16" x14ac:dyDescent="0.2">
      <c r="A3553" s="363"/>
      <c r="B3553" s="348"/>
      <c r="C3553" s="623"/>
      <c r="D3553" s="350"/>
      <c r="E3553" s="350"/>
      <c r="F3553" s="351"/>
      <c r="G3553" s="350"/>
      <c r="H3553" s="350"/>
      <c r="I3553" s="352"/>
      <c r="J3553" s="353"/>
      <c r="K3553" s="354"/>
      <c r="L3553" s="353"/>
      <c r="M3553" s="379"/>
      <c r="N3553" s="317"/>
      <c r="O3553" s="317"/>
      <c r="P3553" s="318"/>
    </row>
    <row r="3554" spans="1:16" x14ac:dyDescent="0.2">
      <c r="A3554" s="363"/>
      <c r="B3554" s="348"/>
      <c r="C3554" s="623"/>
      <c r="D3554" s="350"/>
      <c r="E3554" s="350"/>
      <c r="F3554" s="351"/>
      <c r="G3554" s="350"/>
      <c r="H3554" s="350"/>
      <c r="I3554" s="352"/>
      <c r="J3554" s="353"/>
      <c r="K3554" s="354"/>
      <c r="L3554" s="353"/>
      <c r="M3554" s="379"/>
      <c r="N3554" s="317"/>
      <c r="O3554" s="317"/>
      <c r="P3554" s="318"/>
    </row>
    <row r="3555" spans="1:16" x14ac:dyDescent="0.2">
      <c r="A3555" s="363"/>
      <c r="B3555" s="348"/>
      <c r="C3555" s="623"/>
      <c r="D3555" s="350"/>
      <c r="E3555" s="350"/>
      <c r="F3555" s="351"/>
      <c r="G3555" s="350"/>
      <c r="H3555" s="350"/>
      <c r="I3555" s="352"/>
      <c r="J3555" s="353"/>
      <c r="K3555" s="354"/>
      <c r="L3555" s="353"/>
      <c r="M3555" s="379"/>
      <c r="N3555" s="317"/>
      <c r="O3555" s="317"/>
      <c r="P3555" s="318"/>
    </row>
    <row r="3556" spans="1:16" x14ac:dyDescent="0.2">
      <c r="A3556" s="363"/>
      <c r="B3556" s="348"/>
      <c r="C3556" s="623"/>
      <c r="D3556" s="350"/>
      <c r="E3556" s="350"/>
      <c r="F3556" s="351"/>
      <c r="G3556" s="350"/>
      <c r="H3556" s="350"/>
      <c r="I3556" s="352"/>
      <c r="J3556" s="353"/>
      <c r="K3556" s="354"/>
      <c r="L3556" s="353"/>
      <c r="M3556" s="379"/>
      <c r="N3556" s="317"/>
      <c r="O3556" s="317"/>
      <c r="P3556" s="318"/>
    </row>
    <row r="3557" spans="1:16" x14ac:dyDescent="0.2">
      <c r="A3557" s="363"/>
      <c r="B3557" s="348"/>
      <c r="C3557" s="623"/>
      <c r="D3557" s="350"/>
      <c r="E3557" s="350"/>
      <c r="F3557" s="351"/>
      <c r="G3557" s="350"/>
      <c r="H3557" s="350"/>
      <c r="I3557" s="352"/>
      <c r="J3557" s="353"/>
      <c r="K3557" s="354"/>
      <c r="L3557" s="353"/>
      <c r="M3557" s="379"/>
      <c r="N3557" s="317"/>
      <c r="O3557" s="317"/>
      <c r="P3557" s="318"/>
    </row>
    <row r="3558" spans="1:16" x14ac:dyDescent="0.2">
      <c r="A3558" s="363"/>
      <c r="B3558" s="348"/>
      <c r="C3558" s="623"/>
      <c r="D3558" s="350"/>
      <c r="E3558" s="350"/>
      <c r="F3558" s="351"/>
      <c r="G3558" s="350"/>
      <c r="H3558" s="350"/>
      <c r="I3558" s="352"/>
      <c r="J3558" s="353"/>
      <c r="K3558" s="354"/>
      <c r="L3558" s="353"/>
      <c r="M3558" s="379"/>
      <c r="N3558" s="317"/>
      <c r="O3558" s="317"/>
      <c r="P3558" s="318"/>
    </row>
    <row r="3559" spans="1:16" x14ac:dyDescent="0.2">
      <c r="A3559" s="363"/>
      <c r="B3559" s="348"/>
      <c r="C3559" s="623"/>
      <c r="D3559" s="350"/>
      <c r="E3559" s="350"/>
      <c r="F3559" s="351"/>
      <c r="G3559" s="350"/>
      <c r="H3559" s="350"/>
      <c r="I3559" s="352"/>
      <c r="J3559" s="353"/>
      <c r="K3559" s="354"/>
      <c r="L3559" s="353"/>
      <c r="M3559" s="379"/>
      <c r="N3559" s="317"/>
      <c r="O3559" s="317"/>
      <c r="P3559" s="318"/>
    </row>
    <row r="3560" spans="1:16" x14ac:dyDescent="0.2">
      <c r="A3560" s="363"/>
      <c r="B3560" s="348"/>
      <c r="C3560" s="623"/>
      <c r="D3560" s="350"/>
      <c r="E3560" s="350"/>
      <c r="F3560" s="351"/>
      <c r="G3560" s="350"/>
      <c r="H3560" s="350"/>
      <c r="I3560" s="352"/>
      <c r="J3560" s="353"/>
      <c r="K3560" s="354"/>
      <c r="L3560" s="353"/>
      <c r="M3560" s="379"/>
      <c r="N3560" s="317"/>
      <c r="O3560" s="317"/>
      <c r="P3560" s="318"/>
    </row>
    <row r="3561" spans="1:16" x14ac:dyDescent="0.2">
      <c r="A3561" s="363"/>
      <c r="B3561" s="348"/>
      <c r="C3561" s="623"/>
      <c r="D3561" s="350"/>
      <c r="E3561" s="350"/>
      <c r="F3561" s="351"/>
      <c r="G3561" s="350"/>
      <c r="H3561" s="350"/>
      <c r="I3561" s="352"/>
      <c r="J3561" s="353"/>
      <c r="K3561" s="354"/>
      <c r="L3561" s="353"/>
      <c r="M3561" s="379"/>
      <c r="N3561" s="317"/>
      <c r="O3561" s="317"/>
      <c r="P3561" s="318"/>
    </row>
    <row r="3562" spans="1:16" x14ac:dyDescent="0.2">
      <c r="A3562" s="363"/>
      <c r="B3562" s="348"/>
      <c r="C3562" s="623"/>
      <c r="D3562" s="350"/>
      <c r="E3562" s="350"/>
      <c r="F3562" s="351"/>
      <c r="G3562" s="350"/>
      <c r="H3562" s="350"/>
      <c r="I3562" s="352"/>
      <c r="J3562" s="353"/>
      <c r="K3562" s="354"/>
      <c r="L3562" s="353"/>
      <c r="M3562" s="379"/>
      <c r="N3562" s="317"/>
      <c r="O3562" s="317"/>
      <c r="P3562" s="318"/>
    </row>
    <row r="3563" spans="1:16" x14ac:dyDescent="0.2">
      <c r="A3563" s="363"/>
      <c r="B3563" s="348"/>
      <c r="C3563" s="623"/>
      <c r="D3563" s="350"/>
      <c r="E3563" s="350"/>
      <c r="F3563" s="351"/>
      <c r="G3563" s="350"/>
      <c r="H3563" s="350"/>
      <c r="I3563" s="352"/>
      <c r="J3563" s="353"/>
      <c r="K3563" s="354"/>
      <c r="L3563" s="353"/>
      <c r="M3563" s="379"/>
      <c r="N3563" s="317"/>
      <c r="O3563" s="317"/>
      <c r="P3563" s="318"/>
    </row>
    <row r="3564" spans="1:16" x14ac:dyDescent="0.2">
      <c r="A3564" s="363"/>
      <c r="B3564" s="348"/>
      <c r="C3564" s="623"/>
      <c r="D3564" s="350"/>
      <c r="E3564" s="350"/>
      <c r="F3564" s="351"/>
      <c r="G3564" s="350"/>
      <c r="H3564" s="350"/>
      <c r="I3564" s="352"/>
      <c r="J3564" s="353"/>
      <c r="K3564" s="354"/>
      <c r="L3564" s="353"/>
      <c r="M3564" s="379"/>
      <c r="N3564" s="317"/>
      <c r="O3564" s="317"/>
      <c r="P3564" s="318"/>
    </row>
    <row r="3565" spans="1:16" x14ac:dyDescent="0.2">
      <c r="A3565" s="363"/>
      <c r="B3565" s="348"/>
      <c r="C3565" s="623"/>
      <c r="D3565" s="350"/>
      <c r="E3565" s="350"/>
      <c r="F3565" s="351"/>
      <c r="G3565" s="350"/>
      <c r="H3565" s="350"/>
      <c r="I3565" s="352"/>
      <c r="J3565" s="353"/>
      <c r="K3565" s="354"/>
      <c r="L3565" s="353"/>
      <c r="M3565" s="379"/>
      <c r="N3565" s="317"/>
      <c r="O3565" s="317"/>
      <c r="P3565" s="318"/>
    </row>
    <row r="3566" spans="1:16" x14ac:dyDescent="0.2">
      <c r="A3566" s="363"/>
      <c r="B3566" s="348"/>
      <c r="C3566" s="623"/>
      <c r="D3566" s="350"/>
      <c r="E3566" s="350"/>
      <c r="F3566" s="351"/>
      <c r="G3566" s="350"/>
      <c r="H3566" s="350"/>
      <c r="I3566" s="352"/>
      <c r="J3566" s="353"/>
      <c r="K3566" s="354"/>
      <c r="L3566" s="353"/>
      <c r="M3566" s="379"/>
      <c r="N3566" s="317"/>
      <c r="O3566" s="317"/>
      <c r="P3566" s="318"/>
    </row>
    <row r="3567" spans="1:16" x14ac:dyDescent="0.2">
      <c r="A3567" s="363"/>
      <c r="B3567" s="348"/>
      <c r="C3567" s="623"/>
      <c r="D3567" s="350"/>
      <c r="E3567" s="350"/>
      <c r="F3567" s="351"/>
      <c r="G3567" s="350"/>
      <c r="H3567" s="350"/>
      <c r="I3567" s="352"/>
      <c r="J3567" s="353"/>
      <c r="K3567" s="354"/>
      <c r="L3567" s="353"/>
      <c r="M3567" s="379"/>
      <c r="N3567" s="317"/>
      <c r="O3567" s="317"/>
      <c r="P3567" s="318"/>
    </row>
    <row r="3568" spans="1:16" x14ac:dyDescent="0.2">
      <c r="A3568" s="363"/>
      <c r="B3568" s="348"/>
      <c r="C3568" s="623"/>
      <c r="D3568" s="350"/>
      <c r="E3568" s="350"/>
      <c r="F3568" s="351"/>
      <c r="G3568" s="350"/>
      <c r="H3568" s="350"/>
      <c r="I3568" s="352"/>
      <c r="J3568" s="353"/>
      <c r="K3568" s="354"/>
      <c r="L3568" s="353"/>
      <c r="M3568" s="379"/>
      <c r="N3568" s="317"/>
      <c r="O3568" s="317"/>
      <c r="P3568" s="318"/>
    </row>
    <row r="3569" spans="1:16" x14ac:dyDescent="0.2">
      <c r="A3569" s="363"/>
      <c r="B3569" s="348"/>
      <c r="C3569" s="623"/>
      <c r="D3569" s="350"/>
      <c r="E3569" s="350"/>
      <c r="F3569" s="351"/>
      <c r="G3569" s="350"/>
      <c r="H3569" s="350"/>
      <c r="I3569" s="352"/>
      <c r="J3569" s="353"/>
      <c r="K3569" s="354"/>
      <c r="L3569" s="353"/>
      <c r="M3569" s="379"/>
      <c r="N3569" s="317"/>
      <c r="O3569" s="317"/>
      <c r="P3569" s="318"/>
    </row>
    <row r="3570" spans="1:16" x14ac:dyDescent="0.2">
      <c r="A3570" s="363"/>
      <c r="B3570" s="348"/>
      <c r="C3570" s="623"/>
      <c r="D3570" s="350"/>
      <c r="E3570" s="350"/>
      <c r="F3570" s="351"/>
      <c r="G3570" s="350"/>
      <c r="H3570" s="350"/>
      <c r="I3570" s="352"/>
      <c r="J3570" s="353"/>
      <c r="K3570" s="354"/>
      <c r="L3570" s="353"/>
      <c r="M3570" s="379"/>
      <c r="N3570" s="317"/>
      <c r="O3570" s="317"/>
      <c r="P3570" s="318"/>
    </row>
    <row r="3571" spans="1:16" x14ac:dyDescent="0.2">
      <c r="A3571" s="363"/>
      <c r="B3571" s="348"/>
      <c r="C3571" s="623"/>
      <c r="D3571" s="350"/>
      <c r="E3571" s="350"/>
      <c r="F3571" s="351"/>
      <c r="G3571" s="350"/>
      <c r="H3571" s="350"/>
      <c r="I3571" s="352"/>
      <c r="J3571" s="353"/>
      <c r="K3571" s="354"/>
      <c r="L3571" s="353"/>
      <c r="M3571" s="379"/>
      <c r="N3571" s="317"/>
      <c r="O3571" s="317"/>
      <c r="P3571" s="318"/>
    </row>
    <row r="3572" spans="1:16" x14ac:dyDescent="0.2">
      <c r="A3572" s="363"/>
      <c r="B3572" s="348"/>
      <c r="C3572" s="623"/>
      <c r="D3572" s="350"/>
      <c r="E3572" s="350"/>
      <c r="F3572" s="351"/>
      <c r="G3572" s="350"/>
      <c r="H3572" s="350"/>
      <c r="I3572" s="352"/>
      <c r="J3572" s="353"/>
      <c r="K3572" s="354"/>
      <c r="L3572" s="353"/>
      <c r="M3572" s="379"/>
      <c r="N3572" s="317"/>
      <c r="O3572" s="317"/>
      <c r="P3572" s="318"/>
    </row>
    <row r="3573" spans="1:16" x14ac:dyDescent="0.2">
      <c r="A3573" s="363"/>
      <c r="B3573" s="348"/>
      <c r="C3573" s="623"/>
      <c r="D3573" s="350"/>
      <c r="E3573" s="350"/>
      <c r="F3573" s="351"/>
      <c r="G3573" s="350"/>
      <c r="H3573" s="350"/>
      <c r="I3573" s="352"/>
      <c r="J3573" s="353"/>
      <c r="K3573" s="354"/>
      <c r="L3573" s="353"/>
      <c r="M3573" s="379"/>
      <c r="N3573" s="317"/>
      <c r="O3573" s="317"/>
      <c r="P3573" s="318"/>
    </row>
    <row r="3574" spans="1:16" x14ac:dyDescent="0.2">
      <c r="A3574" s="363"/>
      <c r="B3574" s="348"/>
      <c r="C3574" s="623"/>
      <c r="D3574" s="350"/>
      <c r="E3574" s="350"/>
      <c r="F3574" s="351"/>
      <c r="G3574" s="350"/>
      <c r="H3574" s="350"/>
      <c r="I3574" s="352"/>
      <c r="J3574" s="353"/>
      <c r="K3574" s="354"/>
      <c r="L3574" s="353"/>
      <c r="M3574" s="379"/>
      <c r="N3574" s="317"/>
      <c r="O3574" s="317"/>
      <c r="P3574" s="318"/>
    </row>
    <row r="3575" spans="1:16" x14ac:dyDescent="0.2">
      <c r="A3575" s="363"/>
      <c r="B3575" s="348"/>
      <c r="C3575" s="623"/>
      <c r="D3575" s="350"/>
      <c r="E3575" s="350"/>
      <c r="F3575" s="351"/>
      <c r="G3575" s="350"/>
      <c r="H3575" s="350"/>
      <c r="I3575" s="352"/>
      <c r="J3575" s="353"/>
      <c r="K3575" s="354"/>
      <c r="L3575" s="353"/>
      <c r="M3575" s="379"/>
      <c r="N3575" s="317"/>
      <c r="O3575" s="317"/>
      <c r="P3575" s="318"/>
    </row>
    <row r="3576" spans="1:16" x14ac:dyDescent="0.2">
      <c r="A3576" s="363"/>
      <c r="B3576" s="348"/>
      <c r="C3576" s="623"/>
      <c r="D3576" s="350"/>
      <c r="E3576" s="350"/>
      <c r="F3576" s="351"/>
      <c r="G3576" s="350"/>
      <c r="H3576" s="350"/>
      <c r="I3576" s="352"/>
      <c r="J3576" s="353"/>
      <c r="K3576" s="354"/>
      <c r="L3576" s="353"/>
      <c r="M3576" s="379"/>
      <c r="N3576" s="317"/>
      <c r="O3576" s="317"/>
      <c r="P3576" s="318"/>
    </row>
    <row r="3577" spans="1:16" x14ac:dyDescent="0.2">
      <c r="A3577" s="363"/>
      <c r="B3577" s="348"/>
      <c r="C3577" s="623"/>
      <c r="D3577" s="350"/>
      <c r="E3577" s="350"/>
      <c r="F3577" s="351"/>
      <c r="G3577" s="350"/>
      <c r="H3577" s="350"/>
      <c r="I3577" s="352"/>
      <c r="J3577" s="353"/>
      <c r="K3577" s="354"/>
      <c r="L3577" s="353"/>
      <c r="M3577" s="379"/>
      <c r="N3577" s="317"/>
      <c r="O3577" s="317"/>
      <c r="P3577" s="318"/>
    </row>
    <row r="3578" spans="1:16" x14ac:dyDescent="0.2">
      <c r="A3578" s="363"/>
      <c r="B3578" s="348"/>
      <c r="C3578" s="623"/>
      <c r="D3578" s="350"/>
      <c r="E3578" s="350"/>
      <c r="F3578" s="351"/>
      <c r="G3578" s="350"/>
      <c r="H3578" s="350"/>
      <c r="I3578" s="352"/>
      <c r="J3578" s="353"/>
      <c r="K3578" s="354"/>
      <c r="L3578" s="353"/>
      <c r="M3578" s="379"/>
      <c r="N3578" s="317"/>
      <c r="O3578" s="317"/>
      <c r="P3578" s="318"/>
    </row>
    <row r="3579" spans="1:16" x14ac:dyDescent="0.2">
      <c r="A3579" s="363"/>
      <c r="B3579" s="348"/>
      <c r="C3579" s="623"/>
      <c r="D3579" s="350"/>
      <c r="E3579" s="350"/>
      <c r="F3579" s="351"/>
      <c r="G3579" s="350"/>
      <c r="H3579" s="350"/>
      <c r="I3579" s="352"/>
      <c r="J3579" s="353"/>
      <c r="K3579" s="354"/>
      <c r="L3579" s="353"/>
      <c r="M3579" s="379"/>
      <c r="N3579" s="317"/>
      <c r="O3579" s="317"/>
      <c r="P3579" s="318"/>
    </row>
    <row r="3580" spans="1:16" x14ac:dyDescent="0.2">
      <c r="A3580" s="363"/>
      <c r="B3580" s="348"/>
      <c r="C3580" s="623"/>
      <c r="D3580" s="350"/>
      <c r="E3580" s="350"/>
      <c r="F3580" s="351"/>
      <c r="G3580" s="350"/>
      <c r="H3580" s="350"/>
      <c r="I3580" s="352"/>
      <c r="J3580" s="353"/>
      <c r="K3580" s="354"/>
      <c r="L3580" s="353"/>
      <c r="M3580" s="379"/>
      <c r="N3580" s="317"/>
      <c r="O3580" s="317"/>
      <c r="P3580" s="318"/>
    </row>
    <row r="3581" spans="1:16" x14ac:dyDescent="0.2">
      <c r="A3581" s="363"/>
      <c r="B3581" s="348"/>
      <c r="C3581" s="623"/>
      <c r="D3581" s="350"/>
      <c r="E3581" s="350"/>
      <c r="F3581" s="351"/>
      <c r="G3581" s="350"/>
      <c r="H3581" s="350"/>
      <c r="I3581" s="352"/>
      <c r="J3581" s="353"/>
      <c r="K3581" s="354"/>
      <c r="L3581" s="353"/>
      <c r="M3581" s="379"/>
      <c r="N3581" s="317"/>
      <c r="O3581" s="317"/>
      <c r="P3581" s="318"/>
    </row>
    <row r="3582" spans="1:16" x14ac:dyDescent="0.2">
      <c r="A3582" s="363"/>
      <c r="B3582" s="348"/>
      <c r="C3582" s="623"/>
      <c r="D3582" s="350"/>
      <c r="E3582" s="350"/>
      <c r="F3582" s="351"/>
      <c r="G3582" s="350"/>
      <c r="H3582" s="350"/>
      <c r="I3582" s="352"/>
      <c r="J3582" s="353"/>
      <c r="K3582" s="354"/>
      <c r="L3582" s="353"/>
      <c r="M3582" s="379"/>
      <c r="N3582" s="317"/>
      <c r="O3582" s="317"/>
      <c r="P3582" s="318"/>
    </row>
    <row r="3583" spans="1:16" x14ac:dyDescent="0.2">
      <c r="A3583" s="363"/>
      <c r="B3583" s="348"/>
      <c r="C3583" s="623"/>
      <c r="D3583" s="350"/>
      <c r="E3583" s="350"/>
      <c r="F3583" s="351"/>
      <c r="G3583" s="350"/>
      <c r="H3583" s="350"/>
      <c r="I3583" s="352"/>
      <c r="J3583" s="353"/>
      <c r="K3583" s="354"/>
      <c r="L3583" s="353"/>
      <c r="M3583" s="379"/>
      <c r="N3583" s="317"/>
      <c r="O3583" s="317"/>
      <c r="P3583" s="318"/>
    </row>
    <row r="3584" spans="1:16" x14ac:dyDescent="0.2">
      <c r="A3584" s="363"/>
      <c r="B3584" s="348"/>
      <c r="C3584" s="623"/>
      <c r="D3584" s="350"/>
      <c r="E3584" s="350"/>
      <c r="F3584" s="351"/>
      <c r="G3584" s="350"/>
      <c r="H3584" s="350"/>
      <c r="I3584" s="352"/>
      <c r="J3584" s="353"/>
      <c r="K3584" s="354"/>
      <c r="L3584" s="353"/>
      <c r="M3584" s="379"/>
      <c r="N3584" s="317"/>
      <c r="O3584" s="317"/>
      <c r="P3584" s="318"/>
    </row>
    <row r="3585" spans="1:16" x14ac:dyDescent="0.2">
      <c r="A3585" s="363"/>
      <c r="B3585" s="348"/>
      <c r="C3585" s="623"/>
      <c r="D3585" s="350"/>
      <c r="E3585" s="350"/>
      <c r="F3585" s="351"/>
      <c r="G3585" s="350"/>
      <c r="H3585" s="350"/>
      <c r="I3585" s="352"/>
      <c r="J3585" s="353"/>
      <c r="K3585" s="354"/>
      <c r="L3585" s="353"/>
      <c r="M3585" s="379"/>
      <c r="N3585" s="317"/>
      <c r="O3585" s="317"/>
      <c r="P3585" s="318"/>
    </row>
    <row r="3586" spans="1:16" x14ac:dyDescent="0.2">
      <c r="A3586" s="363"/>
      <c r="B3586" s="348"/>
      <c r="C3586" s="623"/>
      <c r="D3586" s="350"/>
      <c r="E3586" s="350"/>
      <c r="F3586" s="351"/>
      <c r="G3586" s="350"/>
      <c r="H3586" s="350"/>
      <c r="I3586" s="352"/>
      <c r="J3586" s="353"/>
      <c r="K3586" s="354"/>
      <c r="L3586" s="353"/>
      <c r="M3586" s="379"/>
      <c r="N3586" s="317"/>
      <c r="O3586" s="317"/>
      <c r="P3586" s="318"/>
    </row>
    <row r="3587" spans="1:16" x14ac:dyDescent="0.2">
      <c r="A3587" s="363"/>
      <c r="B3587" s="348"/>
      <c r="C3587" s="623"/>
      <c r="D3587" s="350"/>
      <c r="E3587" s="350"/>
      <c r="F3587" s="351"/>
      <c r="G3587" s="350"/>
      <c r="H3587" s="350"/>
      <c r="I3587" s="352"/>
      <c r="J3587" s="353"/>
      <c r="K3587" s="354"/>
      <c r="L3587" s="353"/>
      <c r="M3587" s="379"/>
      <c r="N3587" s="317"/>
      <c r="O3587" s="317"/>
      <c r="P3587" s="318"/>
    </row>
    <row r="3588" spans="1:16" x14ac:dyDescent="0.2">
      <c r="A3588" s="363"/>
      <c r="B3588" s="348"/>
      <c r="C3588" s="623"/>
      <c r="D3588" s="350"/>
      <c r="E3588" s="350"/>
      <c r="F3588" s="351"/>
      <c r="G3588" s="350"/>
      <c r="H3588" s="350"/>
      <c r="I3588" s="352"/>
      <c r="J3588" s="353"/>
      <c r="K3588" s="354"/>
      <c r="L3588" s="353"/>
      <c r="M3588" s="379"/>
      <c r="N3588" s="317"/>
      <c r="O3588" s="317"/>
      <c r="P3588" s="318"/>
    </row>
    <row r="3589" spans="1:16" x14ac:dyDescent="0.2">
      <c r="A3589" s="363"/>
      <c r="B3589" s="348"/>
      <c r="C3589" s="623"/>
      <c r="D3589" s="350"/>
      <c r="E3589" s="350"/>
      <c r="F3589" s="351"/>
      <c r="G3589" s="350"/>
      <c r="H3589" s="350"/>
      <c r="I3589" s="352"/>
      <c r="J3589" s="353"/>
      <c r="K3589" s="354"/>
      <c r="L3589" s="353"/>
      <c r="M3589" s="379"/>
      <c r="N3589" s="317"/>
      <c r="O3589" s="317"/>
      <c r="P3589" s="318"/>
    </row>
    <row r="3590" spans="1:16" x14ac:dyDescent="0.2">
      <c r="A3590" s="363"/>
      <c r="B3590" s="348"/>
      <c r="C3590" s="623"/>
      <c r="D3590" s="350"/>
      <c r="E3590" s="350"/>
      <c r="F3590" s="351"/>
      <c r="G3590" s="350"/>
      <c r="H3590" s="350"/>
      <c r="I3590" s="352"/>
      <c r="J3590" s="353"/>
      <c r="K3590" s="354"/>
      <c r="L3590" s="353"/>
      <c r="M3590" s="379"/>
      <c r="N3590" s="317"/>
      <c r="O3590" s="317"/>
      <c r="P3590" s="318"/>
    </row>
    <row r="3591" spans="1:16" x14ac:dyDescent="0.2">
      <c r="A3591" s="363"/>
      <c r="B3591" s="348"/>
      <c r="C3591" s="623"/>
      <c r="D3591" s="350"/>
      <c r="E3591" s="350"/>
      <c r="F3591" s="351"/>
      <c r="G3591" s="350"/>
      <c r="H3591" s="350"/>
      <c r="I3591" s="352"/>
      <c r="J3591" s="353"/>
      <c r="K3591" s="354"/>
      <c r="L3591" s="353"/>
      <c r="M3591" s="379"/>
      <c r="N3591" s="317"/>
      <c r="O3591" s="317"/>
      <c r="P3591" s="318"/>
    </row>
    <row r="3592" spans="1:16" x14ac:dyDescent="0.2">
      <c r="A3592" s="363"/>
      <c r="B3592" s="348"/>
      <c r="C3592" s="623"/>
      <c r="D3592" s="350"/>
      <c r="E3592" s="350"/>
      <c r="F3592" s="351"/>
      <c r="G3592" s="350"/>
      <c r="H3592" s="350"/>
      <c r="I3592" s="352"/>
      <c r="J3592" s="353"/>
      <c r="K3592" s="354"/>
      <c r="L3592" s="353"/>
      <c r="M3592" s="379"/>
      <c r="N3592" s="317"/>
      <c r="O3592" s="317"/>
      <c r="P3592" s="318"/>
    </row>
    <row r="3593" spans="1:16" x14ac:dyDescent="0.2">
      <c r="A3593" s="363"/>
      <c r="B3593" s="348"/>
      <c r="C3593" s="623"/>
      <c r="D3593" s="350"/>
      <c r="E3593" s="350"/>
      <c r="F3593" s="351"/>
      <c r="G3593" s="350"/>
      <c r="H3593" s="350"/>
      <c r="I3593" s="352"/>
      <c r="J3593" s="353"/>
      <c r="K3593" s="354"/>
      <c r="L3593" s="353"/>
      <c r="M3593" s="379"/>
      <c r="N3593" s="317"/>
      <c r="O3593" s="317"/>
      <c r="P3593" s="318"/>
    </row>
    <row r="3594" spans="1:16" x14ac:dyDescent="0.2">
      <c r="A3594" s="363"/>
      <c r="B3594" s="348"/>
      <c r="C3594" s="623"/>
      <c r="D3594" s="350"/>
      <c r="E3594" s="350"/>
      <c r="F3594" s="351"/>
      <c r="G3594" s="350"/>
      <c r="H3594" s="350"/>
      <c r="I3594" s="352"/>
      <c r="J3594" s="353"/>
      <c r="K3594" s="354"/>
      <c r="L3594" s="353"/>
      <c r="M3594" s="379"/>
      <c r="N3594" s="317"/>
      <c r="O3594" s="317"/>
      <c r="P3594" s="318"/>
    </row>
    <row r="3595" spans="1:16" x14ac:dyDescent="0.2">
      <c r="A3595" s="363"/>
      <c r="B3595" s="348"/>
      <c r="C3595" s="623"/>
      <c r="D3595" s="350"/>
      <c r="E3595" s="350"/>
      <c r="F3595" s="351"/>
      <c r="G3595" s="350"/>
      <c r="H3595" s="350"/>
      <c r="I3595" s="352"/>
      <c r="J3595" s="353"/>
      <c r="K3595" s="354"/>
      <c r="L3595" s="353"/>
      <c r="M3595" s="379"/>
      <c r="N3595" s="317"/>
      <c r="O3595" s="317"/>
      <c r="P3595" s="318"/>
    </row>
    <row r="3596" spans="1:16" x14ac:dyDescent="0.2">
      <c r="A3596" s="363"/>
      <c r="B3596" s="348"/>
      <c r="C3596" s="623"/>
      <c r="D3596" s="350"/>
      <c r="E3596" s="350"/>
      <c r="F3596" s="351"/>
      <c r="G3596" s="350"/>
      <c r="H3596" s="350"/>
      <c r="I3596" s="352"/>
      <c r="J3596" s="353"/>
      <c r="K3596" s="354"/>
      <c r="L3596" s="353"/>
      <c r="M3596" s="379"/>
      <c r="N3596" s="317"/>
      <c r="O3596" s="317"/>
      <c r="P3596" s="318"/>
    </row>
    <row r="3597" spans="1:16" x14ac:dyDescent="0.2">
      <c r="A3597" s="363"/>
      <c r="B3597" s="348"/>
      <c r="C3597" s="623"/>
      <c r="D3597" s="350"/>
      <c r="E3597" s="350"/>
      <c r="F3597" s="351"/>
      <c r="G3597" s="350"/>
      <c r="H3597" s="350"/>
      <c r="I3597" s="352"/>
      <c r="J3597" s="353"/>
      <c r="K3597" s="354"/>
      <c r="L3597" s="353"/>
      <c r="M3597" s="379"/>
      <c r="N3597" s="317"/>
      <c r="O3597" s="317"/>
      <c r="P3597" s="318"/>
    </row>
    <row r="3598" spans="1:16" x14ac:dyDescent="0.2">
      <c r="A3598" s="363"/>
      <c r="B3598" s="348"/>
      <c r="C3598" s="623"/>
      <c r="D3598" s="350"/>
      <c r="E3598" s="350"/>
      <c r="F3598" s="351"/>
      <c r="G3598" s="350"/>
      <c r="H3598" s="350"/>
      <c r="I3598" s="352"/>
      <c r="J3598" s="353"/>
      <c r="K3598" s="354"/>
      <c r="L3598" s="353"/>
      <c r="M3598" s="379"/>
      <c r="N3598" s="317"/>
      <c r="O3598" s="317"/>
      <c r="P3598" s="318"/>
    </row>
    <row r="3599" spans="1:16" x14ac:dyDescent="0.2">
      <c r="A3599" s="363" t="str">
        <f t="shared" ref="A3599:A3607" si="170">IF(B3599="","",ROW()-ROW($A$3))</f>
        <v/>
      </c>
      <c r="B3599" s="348"/>
      <c r="C3599" s="623"/>
      <c r="D3599" s="350"/>
      <c r="E3599" s="350"/>
      <c r="F3599" s="351"/>
      <c r="G3599" s="350"/>
      <c r="H3599" s="350"/>
      <c r="I3599" s="352"/>
      <c r="J3599" s="353"/>
      <c r="K3599" s="354"/>
      <c r="L3599" s="353"/>
      <c r="M3599" s="379"/>
      <c r="N3599" s="70">
        <f t="shared" ref="N3599:N3617" si="171">IF(B3599=0,0,IF(YEAR(B3599)=$O$1,MONTH(B3599)-$N$1+1,(YEAR(B3599)-$O$1)*12-$N$1+1+MONTH(B3599)))</f>
        <v>0</v>
      </c>
      <c r="O3599" s="70">
        <f t="shared" ref="O3599:O3617" si="172">IF(C3599=0,0,IF(YEAR(C3599)=$O$1,MONTH(C3599)-$N$1+1,(YEAR(C3599)-$O$1)*12-$N$1+1+MONTH(C3599)))</f>
        <v>0</v>
      </c>
      <c r="P3599" s="92" t="str">
        <f t="shared" ref="P3599:P3616" si="173">SUBSTITUTE(D3599," ","_")</f>
        <v/>
      </c>
    </row>
    <row r="3600" spans="1:16" x14ac:dyDescent="0.2">
      <c r="A3600" s="363" t="str">
        <f t="shared" si="170"/>
        <v/>
      </c>
      <c r="B3600" s="348"/>
      <c r="C3600" s="623"/>
      <c r="D3600" s="350"/>
      <c r="E3600" s="350"/>
      <c r="F3600" s="351"/>
      <c r="G3600" s="350"/>
      <c r="H3600" s="350"/>
      <c r="I3600" s="352"/>
      <c r="J3600" s="353"/>
      <c r="K3600" s="354"/>
      <c r="L3600" s="353"/>
      <c r="M3600" s="379"/>
      <c r="N3600" s="70">
        <f t="shared" si="171"/>
        <v>0</v>
      </c>
      <c r="O3600" s="70">
        <f t="shared" si="172"/>
        <v>0</v>
      </c>
      <c r="P3600" s="92" t="str">
        <f t="shared" si="173"/>
        <v/>
      </c>
    </row>
    <row r="3601" spans="1:16" x14ac:dyDescent="0.2">
      <c r="A3601" s="363" t="str">
        <f t="shared" si="170"/>
        <v/>
      </c>
      <c r="B3601" s="348"/>
      <c r="C3601" s="623"/>
      <c r="D3601" s="350"/>
      <c r="E3601" s="350"/>
      <c r="F3601" s="351"/>
      <c r="G3601" s="350"/>
      <c r="H3601" s="350"/>
      <c r="I3601" s="352"/>
      <c r="J3601" s="353"/>
      <c r="K3601" s="354"/>
      <c r="L3601" s="353"/>
      <c r="M3601" s="379"/>
      <c r="N3601" s="70">
        <f t="shared" si="171"/>
        <v>0</v>
      </c>
      <c r="O3601" s="70">
        <f t="shared" si="172"/>
        <v>0</v>
      </c>
      <c r="P3601" s="135" t="str">
        <f t="shared" si="173"/>
        <v/>
      </c>
    </row>
    <row r="3602" spans="1:16" x14ac:dyDescent="0.2">
      <c r="A3602" s="363" t="str">
        <f t="shared" si="170"/>
        <v/>
      </c>
      <c r="B3602" s="348"/>
      <c r="C3602" s="623"/>
      <c r="D3602" s="350"/>
      <c r="E3602" s="350"/>
      <c r="F3602" s="351"/>
      <c r="G3602" s="350"/>
      <c r="H3602" s="350"/>
      <c r="I3602" s="352"/>
      <c r="J3602" s="353"/>
      <c r="K3602" s="354"/>
      <c r="L3602" s="353"/>
      <c r="M3602" s="379"/>
      <c r="N3602" s="317">
        <f t="shared" si="171"/>
        <v>0</v>
      </c>
      <c r="O3602" s="317">
        <f t="shared" si="172"/>
        <v>0</v>
      </c>
      <c r="P3602" s="318" t="str">
        <f t="shared" si="173"/>
        <v/>
      </c>
    </row>
    <row r="3603" spans="1:16" x14ac:dyDescent="0.2">
      <c r="A3603" s="363" t="str">
        <f t="shared" si="170"/>
        <v/>
      </c>
      <c r="B3603" s="348"/>
      <c r="C3603" s="623"/>
      <c r="D3603" s="350"/>
      <c r="E3603" s="350"/>
      <c r="F3603" s="351"/>
      <c r="G3603" s="350"/>
      <c r="H3603" s="350"/>
      <c r="I3603" s="352"/>
      <c r="J3603" s="353"/>
      <c r="K3603" s="354"/>
      <c r="L3603" s="353"/>
      <c r="M3603" s="379"/>
      <c r="N3603" s="70">
        <f t="shared" si="171"/>
        <v>0</v>
      </c>
      <c r="O3603" s="70">
        <f t="shared" si="172"/>
        <v>0</v>
      </c>
      <c r="P3603" s="92" t="str">
        <f t="shared" si="173"/>
        <v/>
      </c>
    </row>
    <row r="3604" spans="1:16" x14ac:dyDescent="0.2">
      <c r="A3604" s="363" t="str">
        <f t="shared" si="170"/>
        <v/>
      </c>
      <c r="B3604" s="348"/>
      <c r="C3604" s="623"/>
      <c r="D3604" s="350"/>
      <c r="E3604" s="350"/>
      <c r="F3604" s="351"/>
      <c r="G3604" s="350"/>
      <c r="H3604" s="350"/>
      <c r="I3604" s="352"/>
      <c r="J3604" s="353"/>
      <c r="K3604" s="354"/>
      <c r="L3604" s="353"/>
      <c r="M3604" s="379"/>
      <c r="N3604" s="70">
        <f t="shared" si="171"/>
        <v>0</v>
      </c>
      <c r="O3604" s="70">
        <f t="shared" si="172"/>
        <v>0</v>
      </c>
      <c r="P3604" s="92" t="str">
        <f t="shared" si="173"/>
        <v/>
      </c>
    </row>
    <row r="3605" spans="1:16" x14ac:dyDescent="0.2">
      <c r="A3605" s="363" t="str">
        <f t="shared" si="170"/>
        <v/>
      </c>
      <c r="B3605" s="348"/>
      <c r="C3605" s="623"/>
      <c r="D3605" s="350"/>
      <c r="E3605" s="350"/>
      <c r="F3605" s="351"/>
      <c r="G3605" s="350"/>
      <c r="H3605" s="350"/>
      <c r="I3605" s="352"/>
      <c r="J3605" s="353"/>
      <c r="K3605" s="354"/>
      <c r="L3605" s="353"/>
      <c r="M3605" s="379"/>
      <c r="N3605" s="70">
        <f t="shared" si="171"/>
        <v>0</v>
      </c>
      <c r="O3605" s="70">
        <f t="shared" si="172"/>
        <v>0</v>
      </c>
      <c r="P3605" s="135" t="str">
        <f t="shared" si="173"/>
        <v/>
      </c>
    </row>
    <row r="3606" spans="1:16" x14ac:dyDescent="0.2">
      <c r="A3606" s="363" t="str">
        <f t="shared" si="170"/>
        <v/>
      </c>
      <c r="B3606" s="348"/>
      <c r="C3606" s="623"/>
      <c r="D3606" s="350"/>
      <c r="E3606" s="350"/>
      <c r="F3606" s="351"/>
      <c r="G3606" s="350"/>
      <c r="H3606" s="350"/>
      <c r="I3606" s="352"/>
      <c r="J3606" s="353"/>
      <c r="K3606" s="354"/>
      <c r="L3606" s="353"/>
      <c r="M3606" s="379"/>
      <c r="N3606" s="317">
        <f t="shared" si="171"/>
        <v>0</v>
      </c>
      <c r="O3606" s="317">
        <f t="shared" si="172"/>
        <v>0</v>
      </c>
      <c r="P3606" s="318" t="str">
        <f t="shared" si="173"/>
        <v/>
      </c>
    </row>
    <row r="3607" spans="1:16" x14ac:dyDescent="0.2">
      <c r="A3607" s="363" t="str">
        <f t="shared" si="170"/>
        <v/>
      </c>
      <c r="B3607" s="348"/>
      <c r="C3607" s="623"/>
      <c r="D3607" s="350"/>
      <c r="E3607" s="350"/>
      <c r="F3607" s="351"/>
      <c r="G3607" s="350"/>
      <c r="H3607" s="350"/>
      <c r="I3607" s="352"/>
      <c r="J3607" s="353"/>
      <c r="K3607" s="354"/>
      <c r="L3607" s="353"/>
      <c r="M3607" s="379"/>
      <c r="N3607" s="70">
        <f t="shared" si="171"/>
        <v>0</v>
      </c>
      <c r="O3607" s="70">
        <f t="shared" si="172"/>
        <v>0</v>
      </c>
      <c r="P3607" s="92" t="str">
        <f t="shared" si="173"/>
        <v/>
      </c>
    </row>
    <row r="3608" spans="1:16" s="325" customFormat="1" x14ac:dyDescent="0.2">
      <c r="A3608" s="363" t="str">
        <f t="shared" ref="A3608:A3671" si="174">IF(B3608="","",ROW()-ROW($A$3))</f>
        <v/>
      </c>
      <c r="B3608" s="359"/>
      <c r="C3608" s="349"/>
      <c r="D3608" s="352"/>
      <c r="E3608" s="352"/>
      <c r="F3608" s="361"/>
      <c r="G3608" s="352"/>
      <c r="H3608" s="352"/>
      <c r="I3608" s="352"/>
      <c r="J3608" s="354"/>
      <c r="K3608" s="354"/>
      <c r="L3608" s="354"/>
      <c r="M3608" s="376"/>
      <c r="N3608" s="70">
        <f t="shared" si="171"/>
        <v>0</v>
      </c>
      <c r="O3608" s="70">
        <f t="shared" si="172"/>
        <v>0</v>
      </c>
      <c r="P3608" s="92" t="str">
        <f t="shared" si="173"/>
        <v/>
      </c>
    </row>
    <row r="3609" spans="1:16" x14ac:dyDescent="0.2">
      <c r="A3609" s="363" t="str">
        <f t="shared" si="174"/>
        <v/>
      </c>
      <c r="B3609" s="348"/>
      <c r="C3609" s="623"/>
      <c r="D3609" s="350"/>
      <c r="E3609" s="350"/>
      <c r="F3609" s="351"/>
      <c r="G3609" s="350"/>
      <c r="H3609" s="350"/>
      <c r="I3609" s="352"/>
      <c r="J3609" s="353"/>
      <c r="K3609" s="354"/>
      <c r="L3609" s="353"/>
      <c r="M3609" s="379"/>
      <c r="N3609" s="70">
        <f t="shared" si="171"/>
        <v>0</v>
      </c>
      <c r="O3609" s="70">
        <f t="shared" si="172"/>
        <v>0</v>
      </c>
      <c r="P3609" s="135" t="str">
        <f t="shared" si="173"/>
        <v/>
      </c>
    </row>
    <row r="3610" spans="1:16" x14ac:dyDescent="0.2">
      <c r="A3610" s="363" t="str">
        <f t="shared" si="174"/>
        <v/>
      </c>
      <c r="B3610" s="348"/>
      <c r="C3610" s="623"/>
      <c r="D3610" s="350"/>
      <c r="E3610" s="350"/>
      <c r="F3610" s="351"/>
      <c r="G3610" s="350"/>
      <c r="H3610" s="350"/>
      <c r="I3610" s="352"/>
      <c r="J3610" s="353"/>
      <c r="K3610" s="354"/>
      <c r="L3610" s="353"/>
      <c r="M3610" s="379"/>
      <c r="N3610" s="317">
        <f t="shared" si="171"/>
        <v>0</v>
      </c>
      <c r="O3610" s="317">
        <f t="shared" si="172"/>
        <v>0</v>
      </c>
      <c r="P3610" s="318" t="str">
        <f t="shared" si="173"/>
        <v/>
      </c>
    </row>
    <row r="3611" spans="1:16" x14ac:dyDescent="0.2">
      <c r="A3611" s="363" t="str">
        <f t="shared" si="174"/>
        <v/>
      </c>
      <c r="B3611" s="348"/>
      <c r="C3611" s="623"/>
      <c r="D3611" s="350"/>
      <c r="E3611" s="350"/>
      <c r="F3611" s="351"/>
      <c r="G3611" s="350"/>
      <c r="H3611" s="350"/>
      <c r="I3611" s="352"/>
      <c r="J3611" s="353"/>
      <c r="K3611" s="354"/>
      <c r="L3611" s="353"/>
      <c r="M3611" s="379"/>
      <c r="N3611" s="70">
        <f t="shared" si="171"/>
        <v>0</v>
      </c>
      <c r="O3611" s="70">
        <f t="shared" si="172"/>
        <v>0</v>
      </c>
      <c r="P3611" s="92" t="str">
        <f t="shared" si="173"/>
        <v/>
      </c>
    </row>
    <row r="3612" spans="1:16" x14ac:dyDescent="0.2">
      <c r="A3612" s="363" t="str">
        <f t="shared" si="174"/>
        <v/>
      </c>
      <c r="B3612" s="348"/>
      <c r="C3612" s="623"/>
      <c r="D3612" s="350"/>
      <c r="E3612" s="350"/>
      <c r="F3612" s="351"/>
      <c r="G3612" s="350"/>
      <c r="H3612" s="350"/>
      <c r="I3612" s="352"/>
      <c r="J3612" s="353"/>
      <c r="K3612" s="354"/>
      <c r="L3612" s="353"/>
      <c r="M3612" s="379"/>
      <c r="N3612" s="70">
        <f t="shared" si="171"/>
        <v>0</v>
      </c>
      <c r="O3612" s="70">
        <f t="shared" si="172"/>
        <v>0</v>
      </c>
      <c r="P3612" s="92" t="str">
        <f t="shared" si="173"/>
        <v/>
      </c>
    </row>
    <row r="3613" spans="1:16" x14ac:dyDescent="0.2">
      <c r="A3613" s="363" t="str">
        <f t="shared" si="174"/>
        <v/>
      </c>
      <c r="B3613" s="348"/>
      <c r="C3613" s="623"/>
      <c r="D3613" s="350"/>
      <c r="E3613" s="350"/>
      <c r="F3613" s="351"/>
      <c r="G3613" s="350"/>
      <c r="H3613" s="350"/>
      <c r="I3613" s="352"/>
      <c r="J3613" s="353"/>
      <c r="K3613" s="354"/>
      <c r="L3613" s="353"/>
      <c r="M3613" s="379"/>
      <c r="N3613" s="70">
        <f t="shared" si="171"/>
        <v>0</v>
      </c>
      <c r="O3613" s="70">
        <f t="shared" si="172"/>
        <v>0</v>
      </c>
      <c r="P3613" s="135" t="str">
        <f t="shared" si="173"/>
        <v/>
      </c>
    </row>
    <row r="3614" spans="1:16" x14ac:dyDescent="0.2">
      <c r="A3614" s="363" t="str">
        <f t="shared" si="174"/>
        <v/>
      </c>
      <c r="B3614" s="348"/>
      <c r="C3614" s="623"/>
      <c r="D3614" s="350"/>
      <c r="E3614" s="350"/>
      <c r="F3614" s="351"/>
      <c r="G3614" s="350"/>
      <c r="H3614" s="350"/>
      <c r="I3614" s="352"/>
      <c r="J3614" s="353"/>
      <c r="K3614" s="354"/>
      <c r="L3614" s="353"/>
      <c r="M3614" s="379"/>
      <c r="N3614" s="317">
        <f t="shared" si="171"/>
        <v>0</v>
      </c>
      <c r="O3614" s="317">
        <f t="shared" si="172"/>
        <v>0</v>
      </c>
      <c r="P3614" s="318" t="str">
        <f t="shared" si="173"/>
        <v/>
      </c>
    </row>
    <row r="3615" spans="1:16" x14ac:dyDescent="0.2">
      <c r="A3615" s="363" t="str">
        <f t="shared" si="174"/>
        <v/>
      </c>
      <c r="B3615" s="348"/>
      <c r="C3615" s="623"/>
      <c r="D3615" s="350"/>
      <c r="E3615" s="350"/>
      <c r="F3615" s="351"/>
      <c r="G3615" s="350"/>
      <c r="H3615" s="350"/>
      <c r="I3615" s="352"/>
      <c r="J3615" s="353"/>
      <c r="K3615" s="354"/>
      <c r="L3615" s="353"/>
      <c r="M3615" s="379"/>
      <c r="N3615" s="70">
        <f t="shared" si="171"/>
        <v>0</v>
      </c>
      <c r="O3615" s="70">
        <f t="shared" si="172"/>
        <v>0</v>
      </c>
      <c r="P3615" s="92" t="str">
        <f t="shared" si="173"/>
        <v/>
      </c>
    </row>
    <row r="3616" spans="1:16" x14ac:dyDescent="0.2">
      <c r="A3616" s="363" t="str">
        <f t="shared" si="174"/>
        <v/>
      </c>
      <c r="B3616" s="348"/>
      <c r="C3616" s="623"/>
      <c r="D3616" s="350"/>
      <c r="E3616" s="350"/>
      <c r="F3616" s="351"/>
      <c r="G3616" s="350"/>
      <c r="H3616" s="350"/>
      <c r="I3616" s="352"/>
      <c r="J3616" s="353"/>
      <c r="K3616" s="354"/>
      <c r="L3616" s="353"/>
      <c r="M3616" s="379"/>
      <c r="N3616" s="70">
        <f t="shared" si="171"/>
        <v>0</v>
      </c>
      <c r="O3616" s="70">
        <f t="shared" si="172"/>
        <v>0</v>
      </c>
      <c r="P3616" s="92" t="str">
        <f t="shared" si="173"/>
        <v/>
      </c>
    </row>
    <row r="3617" spans="1:16" x14ac:dyDescent="0.2">
      <c r="A3617" s="363" t="str">
        <f t="shared" si="174"/>
        <v/>
      </c>
      <c r="B3617" s="348"/>
      <c r="C3617" s="623"/>
      <c r="D3617" s="350"/>
      <c r="E3617" s="350"/>
      <c r="F3617" s="351"/>
      <c r="G3617" s="350"/>
      <c r="H3617" s="350"/>
      <c r="I3617" s="352"/>
      <c r="J3617" s="353"/>
      <c r="K3617" s="354"/>
      <c r="L3617" s="353"/>
      <c r="M3617" s="379"/>
      <c r="N3617" s="70">
        <f t="shared" si="171"/>
        <v>0</v>
      </c>
      <c r="O3617" s="70">
        <f t="shared" si="172"/>
        <v>0</v>
      </c>
      <c r="P3617" s="135" t="str">
        <f t="shared" ref="P3617:P3680" si="175">SUBSTITUTE(D3617," ","_")</f>
        <v/>
      </c>
    </row>
    <row r="3618" spans="1:16" x14ac:dyDescent="0.2">
      <c r="A3618" s="363" t="str">
        <f t="shared" si="174"/>
        <v/>
      </c>
      <c r="B3618" s="348"/>
      <c r="C3618" s="623"/>
      <c r="D3618" s="350"/>
      <c r="E3618" s="350"/>
      <c r="F3618" s="351"/>
      <c r="G3618" s="350"/>
      <c r="H3618" s="350"/>
      <c r="I3618" s="352"/>
      <c r="J3618" s="353"/>
      <c r="K3618" s="354"/>
      <c r="L3618" s="353"/>
      <c r="M3618" s="379"/>
      <c r="N3618" s="317">
        <f t="shared" ref="N3618:N3681" si="176">IF(B3618=0,0,IF(YEAR(B3618)=$O$1,MONTH(B3618)-$N$1+1,(YEAR(B3618)-$O$1)*12-$N$1+1+MONTH(B3618)))</f>
        <v>0</v>
      </c>
      <c r="O3618" s="317">
        <f t="shared" ref="O3618:O3681" si="177">IF(C3618=0,0,IF(YEAR(C3618)=$O$1,MONTH(C3618)-$N$1+1,(YEAR(C3618)-$O$1)*12-$N$1+1+MONTH(C3618)))</f>
        <v>0</v>
      </c>
      <c r="P3618" s="318" t="str">
        <f t="shared" si="175"/>
        <v/>
      </c>
    </row>
    <row r="3619" spans="1:16" x14ac:dyDescent="0.2">
      <c r="A3619" s="363" t="str">
        <f t="shared" si="174"/>
        <v/>
      </c>
      <c r="B3619" s="348"/>
      <c r="C3619" s="623"/>
      <c r="D3619" s="350"/>
      <c r="E3619" s="350"/>
      <c r="F3619" s="351"/>
      <c r="G3619" s="350"/>
      <c r="H3619" s="350"/>
      <c r="I3619" s="352"/>
      <c r="J3619" s="353"/>
      <c r="K3619" s="354"/>
      <c r="L3619" s="353"/>
      <c r="M3619" s="379"/>
      <c r="N3619" s="70">
        <f t="shared" si="176"/>
        <v>0</v>
      </c>
      <c r="O3619" s="70">
        <f t="shared" si="177"/>
        <v>0</v>
      </c>
      <c r="P3619" s="92" t="str">
        <f t="shared" si="175"/>
        <v/>
      </c>
    </row>
    <row r="3620" spans="1:16" x14ac:dyDescent="0.2">
      <c r="A3620" s="363" t="str">
        <f t="shared" si="174"/>
        <v/>
      </c>
      <c r="B3620" s="348"/>
      <c r="C3620" s="623"/>
      <c r="D3620" s="350"/>
      <c r="E3620" s="350"/>
      <c r="F3620" s="351"/>
      <c r="G3620" s="350"/>
      <c r="H3620" s="350"/>
      <c r="I3620" s="352"/>
      <c r="J3620" s="353"/>
      <c r="K3620" s="354"/>
      <c r="L3620" s="353"/>
      <c r="M3620" s="379"/>
      <c r="N3620" s="70">
        <f t="shared" si="176"/>
        <v>0</v>
      </c>
      <c r="O3620" s="70">
        <f t="shared" si="177"/>
        <v>0</v>
      </c>
      <c r="P3620" s="92" t="str">
        <f t="shared" si="175"/>
        <v/>
      </c>
    </row>
    <row r="3621" spans="1:16" x14ac:dyDescent="0.2">
      <c r="A3621" s="363" t="str">
        <f t="shared" si="174"/>
        <v/>
      </c>
      <c r="B3621" s="348"/>
      <c r="C3621" s="623"/>
      <c r="D3621" s="350"/>
      <c r="E3621" s="350"/>
      <c r="F3621" s="351"/>
      <c r="G3621" s="350"/>
      <c r="H3621" s="350"/>
      <c r="I3621" s="352"/>
      <c r="J3621" s="353"/>
      <c r="K3621" s="354"/>
      <c r="L3621" s="353"/>
      <c r="M3621" s="379"/>
      <c r="N3621" s="70">
        <f t="shared" si="176"/>
        <v>0</v>
      </c>
      <c r="O3621" s="70">
        <f t="shared" si="177"/>
        <v>0</v>
      </c>
      <c r="P3621" s="135" t="str">
        <f t="shared" si="175"/>
        <v/>
      </c>
    </row>
    <row r="3622" spans="1:16" x14ac:dyDescent="0.2">
      <c r="A3622" s="363" t="str">
        <f t="shared" si="174"/>
        <v/>
      </c>
      <c r="B3622" s="348"/>
      <c r="C3622" s="623"/>
      <c r="D3622" s="350"/>
      <c r="E3622" s="350"/>
      <c r="F3622" s="351"/>
      <c r="G3622" s="350"/>
      <c r="H3622" s="350"/>
      <c r="I3622" s="352"/>
      <c r="J3622" s="353"/>
      <c r="K3622" s="354"/>
      <c r="L3622" s="353"/>
      <c r="M3622" s="379"/>
      <c r="N3622" s="317">
        <f t="shared" si="176"/>
        <v>0</v>
      </c>
      <c r="O3622" s="317">
        <f t="shared" si="177"/>
        <v>0</v>
      </c>
      <c r="P3622" s="318" t="str">
        <f t="shared" si="175"/>
        <v/>
      </c>
    </row>
    <row r="3623" spans="1:16" x14ac:dyDescent="0.2">
      <c r="A3623" s="363" t="str">
        <f t="shared" si="174"/>
        <v/>
      </c>
      <c r="B3623" s="348"/>
      <c r="C3623" s="623"/>
      <c r="D3623" s="350"/>
      <c r="E3623" s="350"/>
      <c r="F3623" s="351"/>
      <c r="G3623" s="350"/>
      <c r="H3623" s="350"/>
      <c r="I3623" s="352"/>
      <c r="J3623" s="353"/>
      <c r="K3623" s="354"/>
      <c r="L3623" s="353"/>
      <c r="M3623" s="379"/>
      <c r="N3623" s="70">
        <f t="shared" si="176"/>
        <v>0</v>
      </c>
      <c r="O3623" s="70">
        <f t="shared" si="177"/>
        <v>0</v>
      </c>
      <c r="P3623" s="92" t="str">
        <f t="shared" si="175"/>
        <v/>
      </c>
    </row>
    <row r="3624" spans="1:16" x14ac:dyDescent="0.2">
      <c r="A3624" s="363" t="str">
        <f t="shared" si="174"/>
        <v/>
      </c>
      <c r="B3624" s="348"/>
      <c r="C3624" s="623"/>
      <c r="D3624" s="350"/>
      <c r="E3624" s="350"/>
      <c r="F3624" s="351"/>
      <c r="G3624" s="350"/>
      <c r="H3624" s="350"/>
      <c r="I3624" s="352"/>
      <c r="J3624" s="353"/>
      <c r="K3624" s="354"/>
      <c r="L3624" s="353"/>
      <c r="M3624" s="379"/>
      <c r="N3624" s="70">
        <f t="shared" si="176"/>
        <v>0</v>
      </c>
      <c r="O3624" s="70">
        <f t="shared" si="177"/>
        <v>0</v>
      </c>
      <c r="P3624" s="92" t="str">
        <f t="shared" si="175"/>
        <v/>
      </c>
    </row>
    <row r="3625" spans="1:16" x14ac:dyDescent="0.2">
      <c r="A3625" s="363" t="str">
        <f t="shared" si="174"/>
        <v/>
      </c>
      <c r="B3625" s="348"/>
      <c r="C3625" s="623"/>
      <c r="D3625" s="350"/>
      <c r="E3625" s="350"/>
      <c r="F3625" s="351"/>
      <c r="G3625" s="350"/>
      <c r="H3625" s="350"/>
      <c r="I3625" s="352"/>
      <c r="J3625" s="353"/>
      <c r="K3625" s="354"/>
      <c r="L3625" s="353"/>
      <c r="M3625" s="379"/>
      <c r="N3625" s="70">
        <f t="shared" si="176"/>
        <v>0</v>
      </c>
      <c r="O3625" s="70">
        <f t="shared" si="177"/>
        <v>0</v>
      </c>
      <c r="P3625" s="135" t="str">
        <f t="shared" si="175"/>
        <v/>
      </c>
    </row>
    <row r="3626" spans="1:16" x14ac:dyDescent="0.2">
      <c r="A3626" s="363" t="str">
        <f t="shared" si="174"/>
        <v/>
      </c>
      <c r="B3626" s="348"/>
      <c r="C3626" s="623"/>
      <c r="D3626" s="350"/>
      <c r="E3626" s="350"/>
      <c r="F3626" s="351"/>
      <c r="G3626" s="350"/>
      <c r="H3626" s="350"/>
      <c r="I3626" s="352"/>
      <c r="J3626" s="353"/>
      <c r="K3626" s="354"/>
      <c r="L3626" s="353"/>
      <c r="M3626" s="379"/>
      <c r="N3626" s="317">
        <f t="shared" si="176"/>
        <v>0</v>
      </c>
      <c r="O3626" s="317">
        <f t="shared" si="177"/>
        <v>0</v>
      </c>
      <c r="P3626" s="318" t="str">
        <f t="shared" si="175"/>
        <v/>
      </c>
    </row>
    <row r="3627" spans="1:16" x14ac:dyDescent="0.2">
      <c r="A3627" s="363" t="str">
        <f t="shared" si="174"/>
        <v/>
      </c>
      <c r="B3627" s="348"/>
      <c r="C3627" s="623"/>
      <c r="D3627" s="350"/>
      <c r="E3627" s="350"/>
      <c r="F3627" s="351"/>
      <c r="G3627" s="350"/>
      <c r="H3627" s="350"/>
      <c r="I3627" s="352"/>
      <c r="J3627" s="353"/>
      <c r="K3627" s="354"/>
      <c r="L3627" s="353"/>
      <c r="M3627" s="379"/>
      <c r="N3627" s="70">
        <f t="shared" si="176"/>
        <v>0</v>
      </c>
      <c r="O3627" s="70">
        <f t="shared" si="177"/>
        <v>0</v>
      </c>
      <c r="P3627" s="92" t="str">
        <f t="shared" si="175"/>
        <v/>
      </c>
    </row>
    <row r="3628" spans="1:16" x14ac:dyDescent="0.2">
      <c r="A3628" s="363" t="str">
        <f t="shared" si="174"/>
        <v/>
      </c>
      <c r="B3628" s="348"/>
      <c r="C3628" s="623"/>
      <c r="D3628" s="350"/>
      <c r="E3628" s="350"/>
      <c r="F3628" s="351"/>
      <c r="G3628" s="350"/>
      <c r="H3628" s="350"/>
      <c r="I3628" s="352"/>
      <c r="J3628" s="353"/>
      <c r="K3628" s="354"/>
      <c r="L3628" s="353"/>
      <c r="M3628" s="379"/>
      <c r="N3628" s="70">
        <f t="shared" si="176"/>
        <v>0</v>
      </c>
      <c r="O3628" s="70">
        <f t="shared" si="177"/>
        <v>0</v>
      </c>
      <c r="P3628" s="92" t="str">
        <f t="shared" si="175"/>
        <v/>
      </c>
    </row>
    <row r="3629" spans="1:16" x14ac:dyDescent="0.2">
      <c r="A3629" s="363" t="str">
        <f t="shared" si="174"/>
        <v/>
      </c>
      <c r="B3629" s="348"/>
      <c r="C3629" s="623"/>
      <c r="D3629" s="350"/>
      <c r="E3629" s="350"/>
      <c r="F3629" s="351"/>
      <c r="G3629" s="350"/>
      <c r="H3629" s="350"/>
      <c r="I3629" s="352"/>
      <c r="J3629" s="353"/>
      <c r="K3629" s="354"/>
      <c r="L3629" s="353"/>
      <c r="M3629" s="379"/>
      <c r="N3629" s="70">
        <f t="shared" si="176"/>
        <v>0</v>
      </c>
      <c r="O3629" s="70">
        <f t="shared" si="177"/>
        <v>0</v>
      </c>
      <c r="P3629" s="135" t="str">
        <f t="shared" si="175"/>
        <v/>
      </c>
    </row>
    <row r="3630" spans="1:16" x14ac:dyDescent="0.2">
      <c r="A3630" s="363" t="str">
        <f t="shared" si="174"/>
        <v/>
      </c>
      <c r="B3630" s="348"/>
      <c r="C3630" s="623"/>
      <c r="D3630" s="350"/>
      <c r="E3630" s="350"/>
      <c r="F3630" s="351"/>
      <c r="G3630" s="350"/>
      <c r="H3630" s="350"/>
      <c r="I3630" s="352"/>
      <c r="J3630" s="353"/>
      <c r="K3630" s="354"/>
      <c r="L3630" s="353"/>
      <c r="M3630" s="379"/>
      <c r="N3630" s="317">
        <f t="shared" si="176"/>
        <v>0</v>
      </c>
      <c r="O3630" s="317">
        <f t="shared" si="177"/>
        <v>0</v>
      </c>
      <c r="P3630" s="318" t="str">
        <f t="shared" si="175"/>
        <v/>
      </c>
    </row>
    <row r="3631" spans="1:16" x14ac:dyDescent="0.2">
      <c r="A3631" s="363" t="str">
        <f t="shared" si="174"/>
        <v/>
      </c>
      <c r="B3631" s="348"/>
      <c r="C3631" s="623"/>
      <c r="D3631" s="350"/>
      <c r="E3631" s="350"/>
      <c r="F3631" s="351"/>
      <c r="G3631" s="350"/>
      <c r="H3631" s="350"/>
      <c r="I3631" s="352"/>
      <c r="J3631" s="353"/>
      <c r="K3631" s="354"/>
      <c r="L3631" s="353"/>
      <c r="M3631" s="379"/>
      <c r="N3631" s="70">
        <f t="shared" si="176"/>
        <v>0</v>
      </c>
      <c r="O3631" s="70">
        <f t="shared" si="177"/>
        <v>0</v>
      </c>
      <c r="P3631" s="92" t="str">
        <f t="shared" si="175"/>
        <v/>
      </c>
    </row>
    <row r="3632" spans="1:16" x14ac:dyDescent="0.2">
      <c r="A3632" s="363" t="str">
        <f t="shared" si="174"/>
        <v/>
      </c>
      <c r="B3632" s="348"/>
      <c r="C3632" s="623"/>
      <c r="D3632" s="350"/>
      <c r="E3632" s="350"/>
      <c r="F3632" s="351"/>
      <c r="G3632" s="350"/>
      <c r="H3632" s="350"/>
      <c r="I3632" s="352"/>
      <c r="J3632" s="353"/>
      <c r="K3632" s="354"/>
      <c r="L3632" s="353"/>
      <c r="M3632" s="379"/>
      <c r="N3632" s="70">
        <f t="shared" si="176"/>
        <v>0</v>
      </c>
      <c r="O3632" s="70">
        <f t="shared" si="177"/>
        <v>0</v>
      </c>
      <c r="P3632" s="92" t="str">
        <f t="shared" si="175"/>
        <v/>
      </c>
    </row>
    <row r="3633" spans="1:16" x14ac:dyDescent="0.2">
      <c r="A3633" s="363" t="str">
        <f t="shared" si="174"/>
        <v/>
      </c>
      <c r="B3633" s="348"/>
      <c r="C3633" s="623"/>
      <c r="D3633" s="350"/>
      <c r="E3633" s="350"/>
      <c r="F3633" s="351"/>
      <c r="G3633" s="350"/>
      <c r="H3633" s="350"/>
      <c r="I3633" s="352"/>
      <c r="J3633" s="353"/>
      <c r="K3633" s="354"/>
      <c r="L3633" s="353"/>
      <c r="M3633" s="379"/>
      <c r="N3633" s="70">
        <f t="shared" si="176"/>
        <v>0</v>
      </c>
      <c r="O3633" s="70">
        <f t="shared" si="177"/>
        <v>0</v>
      </c>
      <c r="P3633" s="135" t="str">
        <f t="shared" si="175"/>
        <v/>
      </c>
    </row>
    <row r="3634" spans="1:16" x14ac:dyDescent="0.2">
      <c r="A3634" s="363" t="str">
        <f t="shared" si="174"/>
        <v/>
      </c>
      <c r="B3634" s="348"/>
      <c r="C3634" s="623"/>
      <c r="D3634" s="350"/>
      <c r="E3634" s="350"/>
      <c r="F3634" s="351"/>
      <c r="G3634" s="350"/>
      <c r="H3634" s="350"/>
      <c r="I3634" s="352"/>
      <c r="J3634" s="353"/>
      <c r="K3634" s="354"/>
      <c r="L3634" s="353"/>
      <c r="M3634" s="379"/>
      <c r="N3634" s="317">
        <f t="shared" si="176"/>
        <v>0</v>
      </c>
      <c r="O3634" s="317">
        <f t="shared" si="177"/>
        <v>0</v>
      </c>
      <c r="P3634" s="318" t="str">
        <f t="shared" si="175"/>
        <v/>
      </c>
    </row>
    <row r="3635" spans="1:16" x14ac:dyDescent="0.2">
      <c r="A3635" s="363" t="str">
        <f t="shared" si="174"/>
        <v/>
      </c>
      <c r="B3635" s="348"/>
      <c r="C3635" s="623"/>
      <c r="D3635" s="350"/>
      <c r="E3635" s="350"/>
      <c r="F3635" s="351"/>
      <c r="G3635" s="350"/>
      <c r="H3635" s="350"/>
      <c r="I3635" s="352"/>
      <c r="J3635" s="353"/>
      <c r="K3635" s="354"/>
      <c r="L3635" s="353"/>
      <c r="M3635" s="379"/>
      <c r="N3635" s="70">
        <f t="shared" si="176"/>
        <v>0</v>
      </c>
      <c r="O3635" s="70">
        <f t="shared" si="177"/>
        <v>0</v>
      </c>
      <c r="P3635" s="92" t="str">
        <f t="shared" si="175"/>
        <v/>
      </c>
    </row>
    <row r="3636" spans="1:16" x14ac:dyDescent="0.2">
      <c r="A3636" s="363" t="str">
        <f t="shared" si="174"/>
        <v/>
      </c>
      <c r="B3636" s="348"/>
      <c r="C3636" s="623"/>
      <c r="D3636" s="350"/>
      <c r="E3636" s="350"/>
      <c r="F3636" s="351"/>
      <c r="G3636" s="350"/>
      <c r="H3636" s="350"/>
      <c r="I3636" s="352"/>
      <c r="J3636" s="353"/>
      <c r="K3636" s="354"/>
      <c r="L3636" s="353"/>
      <c r="M3636" s="379"/>
      <c r="N3636" s="70">
        <f t="shared" si="176"/>
        <v>0</v>
      </c>
      <c r="O3636" s="70">
        <f t="shared" si="177"/>
        <v>0</v>
      </c>
      <c r="P3636" s="92" t="str">
        <f t="shared" si="175"/>
        <v/>
      </c>
    </row>
    <row r="3637" spans="1:16" x14ac:dyDescent="0.2">
      <c r="A3637" s="363" t="str">
        <f t="shared" si="174"/>
        <v/>
      </c>
      <c r="B3637" s="348"/>
      <c r="C3637" s="623"/>
      <c r="D3637" s="350"/>
      <c r="E3637" s="350"/>
      <c r="F3637" s="351"/>
      <c r="G3637" s="350"/>
      <c r="H3637" s="350"/>
      <c r="I3637" s="352"/>
      <c r="J3637" s="353"/>
      <c r="K3637" s="354"/>
      <c r="L3637" s="353"/>
      <c r="M3637" s="379"/>
      <c r="N3637" s="70">
        <f t="shared" si="176"/>
        <v>0</v>
      </c>
      <c r="O3637" s="70">
        <f t="shared" si="177"/>
        <v>0</v>
      </c>
      <c r="P3637" s="135" t="str">
        <f t="shared" si="175"/>
        <v/>
      </c>
    </row>
    <row r="3638" spans="1:16" x14ac:dyDescent="0.2">
      <c r="A3638" s="363" t="str">
        <f t="shared" si="174"/>
        <v/>
      </c>
      <c r="B3638" s="348"/>
      <c r="C3638" s="623"/>
      <c r="D3638" s="350"/>
      <c r="E3638" s="350"/>
      <c r="F3638" s="351"/>
      <c r="G3638" s="350"/>
      <c r="H3638" s="350"/>
      <c r="I3638" s="352"/>
      <c r="J3638" s="353"/>
      <c r="K3638" s="354"/>
      <c r="L3638" s="353"/>
      <c r="M3638" s="379"/>
      <c r="N3638" s="317">
        <f t="shared" si="176"/>
        <v>0</v>
      </c>
      <c r="O3638" s="317">
        <f t="shared" si="177"/>
        <v>0</v>
      </c>
      <c r="P3638" s="318" t="str">
        <f t="shared" si="175"/>
        <v/>
      </c>
    </row>
    <row r="3639" spans="1:16" x14ac:dyDescent="0.2">
      <c r="A3639" s="363" t="str">
        <f t="shared" si="174"/>
        <v/>
      </c>
      <c r="B3639" s="348"/>
      <c r="C3639" s="623"/>
      <c r="D3639" s="350"/>
      <c r="E3639" s="350"/>
      <c r="F3639" s="351"/>
      <c r="G3639" s="350"/>
      <c r="H3639" s="350"/>
      <c r="I3639" s="352"/>
      <c r="J3639" s="353"/>
      <c r="K3639" s="354"/>
      <c r="L3639" s="353"/>
      <c r="M3639" s="379"/>
      <c r="N3639" s="70">
        <f t="shared" si="176"/>
        <v>0</v>
      </c>
      <c r="O3639" s="70">
        <f t="shared" si="177"/>
        <v>0</v>
      </c>
      <c r="P3639" s="92" t="str">
        <f t="shared" si="175"/>
        <v/>
      </c>
    </row>
    <row r="3640" spans="1:16" x14ac:dyDescent="0.2">
      <c r="A3640" s="363" t="str">
        <f t="shared" si="174"/>
        <v/>
      </c>
      <c r="B3640" s="348"/>
      <c r="C3640" s="623"/>
      <c r="D3640" s="350"/>
      <c r="E3640" s="350"/>
      <c r="F3640" s="351"/>
      <c r="G3640" s="350"/>
      <c r="H3640" s="350"/>
      <c r="I3640" s="352"/>
      <c r="J3640" s="353"/>
      <c r="K3640" s="354"/>
      <c r="L3640" s="353"/>
      <c r="M3640" s="379"/>
      <c r="N3640" s="70">
        <f t="shared" si="176"/>
        <v>0</v>
      </c>
      <c r="O3640" s="70">
        <f t="shared" si="177"/>
        <v>0</v>
      </c>
      <c r="P3640" s="92" t="str">
        <f t="shared" si="175"/>
        <v/>
      </c>
    </row>
    <row r="3641" spans="1:16" x14ac:dyDescent="0.2">
      <c r="A3641" s="363" t="str">
        <f t="shared" si="174"/>
        <v/>
      </c>
      <c r="B3641" s="348"/>
      <c r="C3641" s="623"/>
      <c r="D3641" s="350"/>
      <c r="E3641" s="350"/>
      <c r="F3641" s="351"/>
      <c r="G3641" s="350"/>
      <c r="H3641" s="350"/>
      <c r="I3641" s="352"/>
      <c r="J3641" s="353"/>
      <c r="K3641" s="354"/>
      <c r="L3641" s="353"/>
      <c r="M3641" s="379"/>
      <c r="N3641" s="70">
        <f t="shared" si="176"/>
        <v>0</v>
      </c>
      <c r="O3641" s="70">
        <f t="shared" si="177"/>
        <v>0</v>
      </c>
      <c r="P3641" s="135" t="str">
        <f t="shared" si="175"/>
        <v/>
      </c>
    </row>
    <row r="3642" spans="1:16" x14ac:dyDescent="0.2">
      <c r="A3642" s="363" t="str">
        <f t="shared" si="174"/>
        <v/>
      </c>
      <c r="B3642" s="348"/>
      <c r="C3642" s="623"/>
      <c r="D3642" s="350"/>
      <c r="E3642" s="350"/>
      <c r="F3642" s="351"/>
      <c r="G3642" s="350"/>
      <c r="H3642" s="350"/>
      <c r="I3642" s="352"/>
      <c r="J3642" s="353"/>
      <c r="K3642" s="354"/>
      <c r="L3642" s="353"/>
      <c r="M3642" s="379"/>
      <c r="N3642" s="317">
        <f t="shared" si="176"/>
        <v>0</v>
      </c>
      <c r="O3642" s="317">
        <f t="shared" si="177"/>
        <v>0</v>
      </c>
      <c r="P3642" s="318" t="str">
        <f t="shared" si="175"/>
        <v/>
      </c>
    </row>
    <row r="3643" spans="1:16" x14ac:dyDescent="0.2">
      <c r="A3643" s="363" t="str">
        <f t="shared" si="174"/>
        <v/>
      </c>
      <c r="B3643" s="348"/>
      <c r="C3643" s="623"/>
      <c r="D3643" s="350"/>
      <c r="E3643" s="350"/>
      <c r="F3643" s="351"/>
      <c r="G3643" s="350"/>
      <c r="H3643" s="350"/>
      <c r="I3643" s="352"/>
      <c r="J3643" s="353"/>
      <c r="K3643" s="354"/>
      <c r="L3643" s="353"/>
      <c r="M3643" s="379"/>
      <c r="N3643" s="70">
        <f t="shared" si="176"/>
        <v>0</v>
      </c>
      <c r="O3643" s="70">
        <f t="shared" si="177"/>
        <v>0</v>
      </c>
      <c r="P3643" s="92" t="str">
        <f t="shared" si="175"/>
        <v/>
      </c>
    </row>
    <row r="3644" spans="1:16" x14ac:dyDescent="0.2">
      <c r="A3644" s="363" t="str">
        <f t="shared" si="174"/>
        <v/>
      </c>
      <c r="B3644" s="348"/>
      <c r="C3644" s="623"/>
      <c r="D3644" s="350"/>
      <c r="E3644" s="350"/>
      <c r="F3644" s="351"/>
      <c r="G3644" s="350"/>
      <c r="H3644" s="350"/>
      <c r="I3644" s="352"/>
      <c r="J3644" s="353"/>
      <c r="K3644" s="354"/>
      <c r="L3644" s="353"/>
      <c r="M3644" s="379"/>
      <c r="N3644" s="70">
        <f t="shared" si="176"/>
        <v>0</v>
      </c>
      <c r="O3644" s="70">
        <f t="shared" si="177"/>
        <v>0</v>
      </c>
      <c r="P3644" s="92" t="str">
        <f t="shared" si="175"/>
        <v/>
      </c>
    </row>
    <row r="3645" spans="1:16" x14ac:dyDescent="0.2">
      <c r="A3645" s="363" t="str">
        <f t="shared" si="174"/>
        <v/>
      </c>
      <c r="B3645" s="348"/>
      <c r="C3645" s="623"/>
      <c r="D3645" s="350"/>
      <c r="E3645" s="350"/>
      <c r="F3645" s="351"/>
      <c r="G3645" s="350"/>
      <c r="H3645" s="350"/>
      <c r="I3645" s="352"/>
      <c r="J3645" s="353"/>
      <c r="K3645" s="354"/>
      <c r="L3645" s="353"/>
      <c r="M3645" s="379"/>
      <c r="N3645" s="70">
        <f t="shared" si="176"/>
        <v>0</v>
      </c>
      <c r="O3645" s="70">
        <f t="shared" si="177"/>
        <v>0</v>
      </c>
      <c r="P3645" s="135" t="str">
        <f t="shared" si="175"/>
        <v/>
      </c>
    </row>
    <row r="3646" spans="1:16" x14ac:dyDescent="0.2">
      <c r="A3646" s="363" t="str">
        <f t="shared" si="174"/>
        <v/>
      </c>
      <c r="B3646" s="348"/>
      <c r="C3646" s="623"/>
      <c r="D3646" s="350"/>
      <c r="E3646" s="350"/>
      <c r="F3646" s="351"/>
      <c r="G3646" s="350"/>
      <c r="H3646" s="350"/>
      <c r="I3646" s="352"/>
      <c r="J3646" s="353"/>
      <c r="K3646" s="354"/>
      <c r="L3646" s="353"/>
      <c r="M3646" s="379"/>
      <c r="N3646" s="317">
        <f t="shared" si="176"/>
        <v>0</v>
      </c>
      <c r="O3646" s="317">
        <f t="shared" si="177"/>
        <v>0</v>
      </c>
      <c r="P3646" s="318" t="str">
        <f t="shared" si="175"/>
        <v/>
      </c>
    </row>
    <row r="3647" spans="1:16" x14ac:dyDescent="0.2">
      <c r="A3647" s="363" t="str">
        <f t="shared" si="174"/>
        <v/>
      </c>
      <c r="B3647" s="348"/>
      <c r="C3647" s="623"/>
      <c r="D3647" s="350"/>
      <c r="E3647" s="350"/>
      <c r="F3647" s="351"/>
      <c r="G3647" s="350"/>
      <c r="H3647" s="350"/>
      <c r="I3647" s="352"/>
      <c r="J3647" s="353"/>
      <c r="K3647" s="354"/>
      <c r="L3647" s="353"/>
      <c r="M3647" s="379"/>
      <c r="N3647" s="70">
        <f t="shared" si="176"/>
        <v>0</v>
      </c>
      <c r="O3647" s="70">
        <f t="shared" si="177"/>
        <v>0</v>
      </c>
      <c r="P3647" s="92" t="str">
        <f t="shared" si="175"/>
        <v/>
      </c>
    </row>
    <row r="3648" spans="1:16" x14ac:dyDescent="0.2">
      <c r="A3648" s="363" t="str">
        <f t="shared" si="174"/>
        <v/>
      </c>
      <c r="B3648" s="348"/>
      <c r="C3648" s="623"/>
      <c r="D3648" s="350"/>
      <c r="E3648" s="350"/>
      <c r="F3648" s="351"/>
      <c r="G3648" s="350"/>
      <c r="H3648" s="350"/>
      <c r="I3648" s="352"/>
      <c r="J3648" s="353"/>
      <c r="K3648" s="354"/>
      <c r="L3648" s="353"/>
      <c r="M3648" s="379"/>
      <c r="N3648" s="70">
        <f t="shared" si="176"/>
        <v>0</v>
      </c>
      <c r="O3648" s="70">
        <f t="shared" si="177"/>
        <v>0</v>
      </c>
      <c r="P3648" s="92" t="str">
        <f t="shared" si="175"/>
        <v/>
      </c>
    </row>
    <row r="3649" spans="1:16" x14ac:dyDescent="0.2">
      <c r="A3649" s="363" t="str">
        <f t="shared" si="174"/>
        <v/>
      </c>
      <c r="B3649" s="348"/>
      <c r="C3649" s="623"/>
      <c r="D3649" s="350"/>
      <c r="E3649" s="350"/>
      <c r="F3649" s="351"/>
      <c r="G3649" s="350"/>
      <c r="H3649" s="350"/>
      <c r="I3649" s="352"/>
      <c r="J3649" s="353"/>
      <c r="K3649" s="354"/>
      <c r="L3649" s="353"/>
      <c r="M3649" s="379"/>
      <c r="N3649" s="70">
        <f t="shared" si="176"/>
        <v>0</v>
      </c>
      <c r="O3649" s="70">
        <f t="shared" si="177"/>
        <v>0</v>
      </c>
      <c r="P3649" s="135" t="str">
        <f t="shared" si="175"/>
        <v/>
      </c>
    </row>
    <row r="3650" spans="1:16" x14ac:dyDescent="0.2">
      <c r="A3650" s="363" t="str">
        <f t="shared" si="174"/>
        <v/>
      </c>
      <c r="B3650" s="348"/>
      <c r="C3650" s="623"/>
      <c r="D3650" s="350"/>
      <c r="E3650" s="350"/>
      <c r="F3650" s="351"/>
      <c r="G3650" s="350"/>
      <c r="H3650" s="350"/>
      <c r="I3650" s="352"/>
      <c r="J3650" s="353"/>
      <c r="K3650" s="354"/>
      <c r="L3650" s="353"/>
      <c r="M3650" s="379"/>
      <c r="N3650" s="317">
        <f t="shared" si="176"/>
        <v>0</v>
      </c>
      <c r="O3650" s="317">
        <f t="shared" si="177"/>
        <v>0</v>
      </c>
      <c r="P3650" s="318" t="str">
        <f t="shared" si="175"/>
        <v/>
      </c>
    </row>
    <row r="3651" spans="1:16" x14ac:dyDescent="0.2">
      <c r="A3651" s="363" t="str">
        <f t="shared" si="174"/>
        <v/>
      </c>
      <c r="B3651" s="348"/>
      <c r="C3651" s="623"/>
      <c r="D3651" s="350"/>
      <c r="E3651" s="350"/>
      <c r="F3651" s="351"/>
      <c r="G3651" s="350"/>
      <c r="H3651" s="350"/>
      <c r="I3651" s="352"/>
      <c r="J3651" s="353"/>
      <c r="K3651" s="354"/>
      <c r="L3651" s="353"/>
      <c r="M3651" s="379"/>
      <c r="N3651" s="70">
        <f t="shared" si="176"/>
        <v>0</v>
      </c>
      <c r="O3651" s="70">
        <f t="shared" si="177"/>
        <v>0</v>
      </c>
      <c r="P3651" s="92" t="str">
        <f t="shared" si="175"/>
        <v/>
      </c>
    </row>
    <row r="3652" spans="1:16" x14ac:dyDescent="0.2">
      <c r="A3652" s="363" t="str">
        <f t="shared" si="174"/>
        <v/>
      </c>
      <c r="B3652" s="348"/>
      <c r="C3652" s="623"/>
      <c r="D3652" s="350"/>
      <c r="E3652" s="350"/>
      <c r="F3652" s="351"/>
      <c r="G3652" s="350"/>
      <c r="H3652" s="350"/>
      <c r="I3652" s="352"/>
      <c r="J3652" s="353"/>
      <c r="K3652" s="354"/>
      <c r="L3652" s="353"/>
      <c r="M3652" s="379"/>
      <c r="N3652" s="70">
        <f t="shared" si="176"/>
        <v>0</v>
      </c>
      <c r="O3652" s="70">
        <f t="shared" si="177"/>
        <v>0</v>
      </c>
      <c r="P3652" s="92" t="str">
        <f t="shared" si="175"/>
        <v/>
      </c>
    </row>
    <row r="3653" spans="1:16" x14ac:dyDescent="0.2">
      <c r="A3653" s="363" t="str">
        <f t="shared" si="174"/>
        <v/>
      </c>
      <c r="B3653" s="348"/>
      <c r="C3653" s="623"/>
      <c r="D3653" s="350"/>
      <c r="E3653" s="350"/>
      <c r="F3653" s="351"/>
      <c r="G3653" s="350"/>
      <c r="H3653" s="350"/>
      <c r="I3653" s="352"/>
      <c r="J3653" s="353"/>
      <c r="K3653" s="354"/>
      <c r="L3653" s="353"/>
      <c r="M3653" s="379"/>
      <c r="N3653" s="70">
        <f t="shared" si="176"/>
        <v>0</v>
      </c>
      <c r="O3653" s="70">
        <f t="shared" si="177"/>
        <v>0</v>
      </c>
      <c r="P3653" s="135" t="str">
        <f t="shared" si="175"/>
        <v/>
      </c>
    </row>
    <row r="3654" spans="1:16" x14ac:dyDescent="0.2">
      <c r="A3654" s="363" t="str">
        <f t="shared" si="174"/>
        <v/>
      </c>
      <c r="B3654" s="348"/>
      <c r="C3654" s="623"/>
      <c r="D3654" s="350"/>
      <c r="E3654" s="350"/>
      <c r="F3654" s="351"/>
      <c r="G3654" s="350"/>
      <c r="H3654" s="350"/>
      <c r="I3654" s="352"/>
      <c r="J3654" s="353"/>
      <c r="K3654" s="354"/>
      <c r="L3654" s="353"/>
      <c r="M3654" s="379"/>
      <c r="N3654" s="317">
        <f t="shared" si="176"/>
        <v>0</v>
      </c>
      <c r="O3654" s="317">
        <f t="shared" si="177"/>
        <v>0</v>
      </c>
      <c r="P3654" s="318" t="str">
        <f t="shared" si="175"/>
        <v/>
      </c>
    </row>
    <row r="3655" spans="1:16" x14ac:dyDescent="0.2">
      <c r="A3655" s="363" t="str">
        <f t="shared" si="174"/>
        <v/>
      </c>
      <c r="B3655" s="348"/>
      <c r="C3655" s="623"/>
      <c r="D3655" s="350"/>
      <c r="E3655" s="350"/>
      <c r="F3655" s="351"/>
      <c r="G3655" s="350"/>
      <c r="H3655" s="350"/>
      <c r="I3655" s="352"/>
      <c r="J3655" s="353"/>
      <c r="K3655" s="354"/>
      <c r="L3655" s="353"/>
      <c r="M3655" s="379"/>
      <c r="N3655" s="70">
        <f t="shared" si="176"/>
        <v>0</v>
      </c>
      <c r="O3655" s="70">
        <f t="shared" si="177"/>
        <v>0</v>
      </c>
      <c r="P3655" s="92" t="str">
        <f t="shared" si="175"/>
        <v/>
      </c>
    </row>
    <row r="3656" spans="1:16" x14ac:dyDescent="0.2">
      <c r="A3656" s="363" t="str">
        <f t="shared" si="174"/>
        <v/>
      </c>
      <c r="B3656" s="348"/>
      <c r="C3656" s="623"/>
      <c r="D3656" s="350"/>
      <c r="E3656" s="350"/>
      <c r="F3656" s="351"/>
      <c r="G3656" s="350"/>
      <c r="H3656" s="350"/>
      <c r="I3656" s="352"/>
      <c r="J3656" s="353"/>
      <c r="K3656" s="354"/>
      <c r="L3656" s="353"/>
      <c r="M3656" s="379"/>
      <c r="N3656" s="70">
        <f t="shared" si="176"/>
        <v>0</v>
      </c>
      <c r="O3656" s="70">
        <f t="shared" si="177"/>
        <v>0</v>
      </c>
      <c r="P3656" s="92" t="str">
        <f t="shared" si="175"/>
        <v/>
      </c>
    </row>
    <row r="3657" spans="1:16" x14ac:dyDescent="0.2">
      <c r="A3657" s="363" t="str">
        <f t="shared" si="174"/>
        <v/>
      </c>
      <c r="B3657" s="348"/>
      <c r="C3657" s="623"/>
      <c r="D3657" s="350"/>
      <c r="E3657" s="350"/>
      <c r="F3657" s="351"/>
      <c r="G3657" s="350"/>
      <c r="H3657" s="350"/>
      <c r="I3657" s="352"/>
      <c r="J3657" s="353"/>
      <c r="K3657" s="354"/>
      <c r="L3657" s="353"/>
      <c r="M3657" s="379"/>
      <c r="N3657" s="70">
        <f t="shared" si="176"/>
        <v>0</v>
      </c>
      <c r="O3657" s="70">
        <f t="shared" si="177"/>
        <v>0</v>
      </c>
      <c r="P3657" s="135" t="str">
        <f t="shared" si="175"/>
        <v/>
      </c>
    </row>
    <row r="3658" spans="1:16" x14ac:dyDescent="0.2">
      <c r="A3658" s="363" t="str">
        <f t="shared" si="174"/>
        <v/>
      </c>
      <c r="B3658" s="348"/>
      <c r="C3658" s="623"/>
      <c r="D3658" s="350"/>
      <c r="E3658" s="350"/>
      <c r="F3658" s="351"/>
      <c r="G3658" s="350"/>
      <c r="H3658" s="350"/>
      <c r="I3658" s="352"/>
      <c r="J3658" s="353"/>
      <c r="K3658" s="354"/>
      <c r="L3658" s="353"/>
      <c r="M3658" s="379"/>
      <c r="N3658" s="317">
        <f t="shared" si="176"/>
        <v>0</v>
      </c>
      <c r="O3658" s="317">
        <f t="shared" si="177"/>
        <v>0</v>
      </c>
      <c r="P3658" s="318" t="str">
        <f t="shared" si="175"/>
        <v/>
      </c>
    </row>
    <row r="3659" spans="1:16" x14ac:dyDescent="0.2">
      <c r="A3659" s="363" t="str">
        <f t="shared" si="174"/>
        <v/>
      </c>
      <c r="B3659" s="348"/>
      <c r="C3659" s="623"/>
      <c r="D3659" s="350"/>
      <c r="E3659" s="350"/>
      <c r="F3659" s="351"/>
      <c r="G3659" s="350"/>
      <c r="H3659" s="350"/>
      <c r="I3659" s="352"/>
      <c r="J3659" s="353"/>
      <c r="K3659" s="354"/>
      <c r="L3659" s="353"/>
      <c r="M3659" s="379"/>
      <c r="N3659" s="70">
        <f t="shared" si="176"/>
        <v>0</v>
      </c>
      <c r="O3659" s="70">
        <f t="shared" si="177"/>
        <v>0</v>
      </c>
      <c r="P3659" s="92" t="str">
        <f t="shared" si="175"/>
        <v/>
      </c>
    </row>
    <row r="3660" spans="1:16" x14ac:dyDescent="0.2">
      <c r="A3660" s="363" t="str">
        <f t="shared" si="174"/>
        <v/>
      </c>
      <c r="B3660" s="348"/>
      <c r="C3660" s="623"/>
      <c r="D3660" s="350"/>
      <c r="E3660" s="350"/>
      <c r="F3660" s="351"/>
      <c r="G3660" s="350"/>
      <c r="H3660" s="350"/>
      <c r="I3660" s="352"/>
      <c r="J3660" s="353"/>
      <c r="K3660" s="354"/>
      <c r="L3660" s="353"/>
      <c r="M3660" s="379"/>
      <c r="N3660" s="70">
        <f t="shared" si="176"/>
        <v>0</v>
      </c>
      <c r="O3660" s="70">
        <f t="shared" si="177"/>
        <v>0</v>
      </c>
      <c r="P3660" s="92" t="str">
        <f t="shared" si="175"/>
        <v/>
      </c>
    </row>
    <row r="3661" spans="1:16" x14ac:dyDescent="0.2">
      <c r="A3661" s="363" t="str">
        <f t="shared" si="174"/>
        <v/>
      </c>
      <c r="B3661" s="348"/>
      <c r="C3661" s="623"/>
      <c r="D3661" s="350"/>
      <c r="E3661" s="350"/>
      <c r="F3661" s="351"/>
      <c r="G3661" s="350"/>
      <c r="H3661" s="350"/>
      <c r="I3661" s="352"/>
      <c r="J3661" s="353"/>
      <c r="K3661" s="354"/>
      <c r="L3661" s="353"/>
      <c r="M3661" s="379"/>
      <c r="N3661" s="70">
        <f t="shared" si="176"/>
        <v>0</v>
      </c>
      <c r="O3661" s="70">
        <f t="shared" si="177"/>
        <v>0</v>
      </c>
      <c r="P3661" s="135" t="str">
        <f t="shared" si="175"/>
        <v/>
      </c>
    </row>
    <row r="3662" spans="1:16" x14ac:dyDescent="0.2">
      <c r="A3662" s="363" t="str">
        <f t="shared" si="174"/>
        <v/>
      </c>
      <c r="B3662" s="348"/>
      <c r="C3662" s="623"/>
      <c r="D3662" s="350"/>
      <c r="E3662" s="350"/>
      <c r="F3662" s="351"/>
      <c r="G3662" s="350"/>
      <c r="H3662" s="350"/>
      <c r="I3662" s="352"/>
      <c r="J3662" s="353"/>
      <c r="K3662" s="354"/>
      <c r="L3662" s="353"/>
      <c r="M3662" s="379"/>
      <c r="N3662" s="317">
        <f t="shared" si="176"/>
        <v>0</v>
      </c>
      <c r="O3662" s="317">
        <f t="shared" si="177"/>
        <v>0</v>
      </c>
      <c r="P3662" s="318" t="str">
        <f t="shared" si="175"/>
        <v/>
      </c>
    </row>
    <row r="3663" spans="1:16" x14ac:dyDescent="0.2">
      <c r="A3663" s="363" t="str">
        <f t="shared" si="174"/>
        <v/>
      </c>
      <c r="B3663" s="348"/>
      <c r="C3663" s="623"/>
      <c r="D3663" s="350"/>
      <c r="E3663" s="350"/>
      <c r="F3663" s="351"/>
      <c r="G3663" s="350"/>
      <c r="H3663" s="350"/>
      <c r="I3663" s="352"/>
      <c r="J3663" s="353"/>
      <c r="K3663" s="354"/>
      <c r="L3663" s="353"/>
      <c r="M3663" s="379"/>
      <c r="N3663" s="70">
        <f t="shared" si="176"/>
        <v>0</v>
      </c>
      <c r="O3663" s="70">
        <f t="shared" si="177"/>
        <v>0</v>
      </c>
      <c r="P3663" s="92" t="str">
        <f t="shared" si="175"/>
        <v/>
      </c>
    </row>
    <row r="3664" spans="1:16" x14ac:dyDescent="0.2">
      <c r="A3664" s="363" t="str">
        <f t="shared" si="174"/>
        <v/>
      </c>
      <c r="B3664" s="348"/>
      <c r="C3664" s="623"/>
      <c r="D3664" s="350"/>
      <c r="E3664" s="350"/>
      <c r="F3664" s="351"/>
      <c r="G3664" s="350"/>
      <c r="H3664" s="350"/>
      <c r="I3664" s="352"/>
      <c r="J3664" s="353"/>
      <c r="K3664" s="354"/>
      <c r="L3664" s="353"/>
      <c r="M3664" s="379"/>
      <c r="N3664" s="70">
        <f t="shared" si="176"/>
        <v>0</v>
      </c>
      <c r="O3664" s="70">
        <f t="shared" si="177"/>
        <v>0</v>
      </c>
      <c r="P3664" s="92" t="str">
        <f t="shared" si="175"/>
        <v/>
      </c>
    </row>
    <row r="3665" spans="1:16" x14ac:dyDescent="0.2">
      <c r="A3665" s="363" t="str">
        <f t="shared" si="174"/>
        <v/>
      </c>
      <c r="B3665" s="348"/>
      <c r="C3665" s="623"/>
      <c r="D3665" s="350"/>
      <c r="E3665" s="350"/>
      <c r="F3665" s="351"/>
      <c r="G3665" s="350"/>
      <c r="H3665" s="350"/>
      <c r="I3665" s="352"/>
      <c r="J3665" s="353"/>
      <c r="K3665" s="354"/>
      <c r="L3665" s="353"/>
      <c r="M3665" s="379"/>
      <c r="N3665" s="70">
        <f t="shared" si="176"/>
        <v>0</v>
      </c>
      <c r="O3665" s="70">
        <f t="shared" si="177"/>
        <v>0</v>
      </c>
      <c r="P3665" s="135" t="str">
        <f t="shared" si="175"/>
        <v/>
      </c>
    </row>
    <row r="3666" spans="1:16" x14ac:dyDescent="0.2">
      <c r="A3666" s="363" t="str">
        <f t="shared" si="174"/>
        <v/>
      </c>
      <c r="B3666" s="348"/>
      <c r="C3666" s="623"/>
      <c r="D3666" s="350"/>
      <c r="E3666" s="350"/>
      <c r="F3666" s="351"/>
      <c r="G3666" s="350"/>
      <c r="H3666" s="350"/>
      <c r="I3666" s="352"/>
      <c r="J3666" s="353"/>
      <c r="K3666" s="354"/>
      <c r="L3666" s="353"/>
      <c r="M3666" s="379"/>
      <c r="N3666" s="317">
        <f t="shared" si="176"/>
        <v>0</v>
      </c>
      <c r="O3666" s="317">
        <f t="shared" si="177"/>
        <v>0</v>
      </c>
      <c r="P3666" s="318" t="str">
        <f t="shared" si="175"/>
        <v/>
      </c>
    </row>
    <row r="3667" spans="1:16" x14ac:dyDescent="0.2">
      <c r="A3667" s="363" t="str">
        <f t="shared" si="174"/>
        <v/>
      </c>
      <c r="B3667" s="348"/>
      <c r="C3667" s="623"/>
      <c r="D3667" s="350"/>
      <c r="E3667" s="350"/>
      <c r="F3667" s="351"/>
      <c r="G3667" s="350"/>
      <c r="H3667" s="350"/>
      <c r="I3667" s="352"/>
      <c r="J3667" s="353"/>
      <c r="K3667" s="354"/>
      <c r="L3667" s="353"/>
      <c r="M3667" s="379"/>
      <c r="N3667" s="70">
        <f t="shared" si="176"/>
        <v>0</v>
      </c>
      <c r="O3667" s="70">
        <f t="shared" si="177"/>
        <v>0</v>
      </c>
      <c r="P3667" s="92" t="str">
        <f t="shared" si="175"/>
        <v/>
      </c>
    </row>
    <row r="3668" spans="1:16" x14ac:dyDescent="0.2">
      <c r="A3668" s="363" t="str">
        <f t="shared" si="174"/>
        <v/>
      </c>
      <c r="B3668" s="348"/>
      <c r="C3668" s="623"/>
      <c r="D3668" s="350"/>
      <c r="E3668" s="350"/>
      <c r="F3668" s="351"/>
      <c r="G3668" s="350"/>
      <c r="H3668" s="350"/>
      <c r="I3668" s="352"/>
      <c r="J3668" s="353"/>
      <c r="K3668" s="354"/>
      <c r="L3668" s="353"/>
      <c r="M3668" s="379"/>
      <c r="N3668" s="70">
        <f t="shared" si="176"/>
        <v>0</v>
      </c>
      <c r="O3668" s="70">
        <f t="shared" si="177"/>
        <v>0</v>
      </c>
      <c r="P3668" s="92" t="str">
        <f t="shared" si="175"/>
        <v/>
      </c>
    </row>
    <row r="3669" spans="1:16" x14ac:dyDescent="0.2">
      <c r="A3669" s="363" t="str">
        <f t="shared" si="174"/>
        <v/>
      </c>
      <c r="B3669" s="348"/>
      <c r="C3669" s="623"/>
      <c r="D3669" s="350"/>
      <c r="E3669" s="350"/>
      <c r="F3669" s="351"/>
      <c r="G3669" s="350"/>
      <c r="H3669" s="350"/>
      <c r="I3669" s="352"/>
      <c r="J3669" s="353"/>
      <c r="K3669" s="354"/>
      <c r="L3669" s="353"/>
      <c r="M3669" s="379"/>
      <c r="N3669" s="70">
        <f t="shared" si="176"/>
        <v>0</v>
      </c>
      <c r="O3669" s="70">
        <f t="shared" si="177"/>
        <v>0</v>
      </c>
      <c r="P3669" s="135" t="str">
        <f t="shared" si="175"/>
        <v/>
      </c>
    </row>
    <row r="3670" spans="1:16" x14ac:dyDescent="0.2">
      <c r="A3670" s="363" t="str">
        <f t="shared" si="174"/>
        <v/>
      </c>
      <c r="B3670" s="348"/>
      <c r="C3670" s="623"/>
      <c r="D3670" s="350"/>
      <c r="E3670" s="350"/>
      <c r="F3670" s="351"/>
      <c r="G3670" s="350"/>
      <c r="H3670" s="350"/>
      <c r="I3670" s="352"/>
      <c r="J3670" s="353"/>
      <c r="K3670" s="354"/>
      <c r="L3670" s="353"/>
      <c r="M3670" s="379"/>
      <c r="N3670" s="317">
        <f t="shared" si="176"/>
        <v>0</v>
      </c>
      <c r="O3670" s="317">
        <f t="shared" si="177"/>
        <v>0</v>
      </c>
      <c r="P3670" s="318" t="str">
        <f t="shared" si="175"/>
        <v/>
      </c>
    </row>
    <row r="3671" spans="1:16" x14ac:dyDescent="0.2">
      <c r="A3671" s="363" t="str">
        <f t="shared" si="174"/>
        <v/>
      </c>
      <c r="B3671" s="348"/>
      <c r="C3671" s="623"/>
      <c r="D3671" s="350"/>
      <c r="E3671" s="350"/>
      <c r="F3671" s="351"/>
      <c r="G3671" s="350"/>
      <c r="H3671" s="350"/>
      <c r="I3671" s="352"/>
      <c r="J3671" s="353"/>
      <c r="K3671" s="354"/>
      <c r="L3671" s="353"/>
      <c r="M3671" s="379"/>
      <c r="N3671" s="70">
        <f t="shared" si="176"/>
        <v>0</v>
      </c>
      <c r="O3671" s="70">
        <f t="shared" si="177"/>
        <v>0</v>
      </c>
      <c r="P3671" s="92" t="str">
        <f t="shared" si="175"/>
        <v/>
      </c>
    </row>
    <row r="3672" spans="1:16" x14ac:dyDescent="0.2">
      <c r="A3672" s="363" t="str">
        <f t="shared" ref="A3672:A3735" si="178">IF(B3672="","",ROW()-ROW($A$3))</f>
        <v/>
      </c>
      <c r="B3672" s="348"/>
      <c r="C3672" s="623"/>
      <c r="D3672" s="350"/>
      <c r="E3672" s="350"/>
      <c r="F3672" s="351"/>
      <c r="G3672" s="350"/>
      <c r="H3672" s="350"/>
      <c r="I3672" s="352"/>
      <c r="J3672" s="353"/>
      <c r="K3672" s="354"/>
      <c r="L3672" s="353"/>
      <c r="M3672" s="379"/>
      <c r="N3672" s="70">
        <f t="shared" si="176"/>
        <v>0</v>
      </c>
      <c r="O3672" s="70">
        <f t="shared" si="177"/>
        <v>0</v>
      </c>
      <c r="P3672" s="92" t="str">
        <f t="shared" si="175"/>
        <v/>
      </c>
    </row>
    <row r="3673" spans="1:16" x14ac:dyDescent="0.2">
      <c r="A3673" s="363" t="str">
        <f t="shared" si="178"/>
        <v/>
      </c>
      <c r="B3673" s="348"/>
      <c r="C3673" s="623"/>
      <c r="D3673" s="350"/>
      <c r="E3673" s="350"/>
      <c r="F3673" s="351"/>
      <c r="G3673" s="350"/>
      <c r="H3673" s="350"/>
      <c r="I3673" s="352"/>
      <c r="J3673" s="353"/>
      <c r="K3673" s="354"/>
      <c r="L3673" s="353"/>
      <c r="M3673" s="379"/>
      <c r="N3673" s="70">
        <f t="shared" si="176"/>
        <v>0</v>
      </c>
      <c r="O3673" s="70">
        <f t="shared" si="177"/>
        <v>0</v>
      </c>
      <c r="P3673" s="135" t="str">
        <f t="shared" si="175"/>
        <v/>
      </c>
    </row>
    <row r="3674" spans="1:16" x14ac:dyDescent="0.2">
      <c r="A3674" s="363" t="str">
        <f t="shared" si="178"/>
        <v/>
      </c>
      <c r="B3674" s="348"/>
      <c r="C3674" s="623"/>
      <c r="D3674" s="350"/>
      <c r="E3674" s="350"/>
      <c r="F3674" s="351"/>
      <c r="G3674" s="350"/>
      <c r="H3674" s="350"/>
      <c r="I3674" s="352"/>
      <c r="J3674" s="353"/>
      <c r="K3674" s="354"/>
      <c r="L3674" s="353"/>
      <c r="M3674" s="379"/>
      <c r="N3674" s="317">
        <f t="shared" si="176"/>
        <v>0</v>
      </c>
      <c r="O3674" s="317">
        <f t="shared" si="177"/>
        <v>0</v>
      </c>
      <c r="P3674" s="318" t="str">
        <f t="shared" si="175"/>
        <v/>
      </c>
    </row>
    <row r="3675" spans="1:16" x14ac:dyDescent="0.2">
      <c r="A3675" s="363" t="str">
        <f t="shared" si="178"/>
        <v/>
      </c>
      <c r="B3675" s="348"/>
      <c r="C3675" s="623"/>
      <c r="D3675" s="350"/>
      <c r="E3675" s="350"/>
      <c r="F3675" s="351"/>
      <c r="G3675" s="350"/>
      <c r="H3675" s="350"/>
      <c r="I3675" s="352"/>
      <c r="J3675" s="353"/>
      <c r="K3675" s="354"/>
      <c r="L3675" s="353"/>
      <c r="M3675" s="379"/>
      <c r="N3675" s="70">
        <f t="shared" si="176"/>
        <v>0</v>
      </c>
      <c r="O3675" s="70">
        <f t="shared" si="177"/>
        <v>0</v>
      </c>
      <c r="P3675" s="92" t="str">
        <f t="shared" si="175"/>
        <v/>
      </c>
    </row>
    <row r="3676" spans="1:16" x14ac:dyDescent="0.2">
      <c r="A3676" s="363" t="str">
        <f t="shared" si="178"/>
        <v/>
      </c>
      <c r="B3676" s="348"/>
      <c r="C3676" s="623"/>
      <c r="D3676" s="350"/>
      <c r="E3676" s="350"/>
      <c r="F3676" s="351"/>
      <c r="G3676" s="350"/>
      <c r="H3676" s="350"/>
      <c r="I3676" s="352"/>
      <c r="J3676" s="353"/>
      <c r="K3676" s="354"/>
      <c r="L3676" s="353"/>
      <c r="M3676" s="379"/>
      <c r="N3676" s="70">
        <f t="shared" si="176"/>
        <v>0</v>
      </c>
      <c r="O3676" s="70">
        <f t="shared" si="177"/>
        <v>0</v>
      </c>
      <c r="P3676" s="92" t="str">
        <f t="shared" si="175"/>
        <v/>
      </c>
    </row>
    <row r="3677" spans="1:16" x14ac:dyDescent="0.2">
      <c r="A3677" s="363" t="str">
        <f t="shared" si="178"/>
        <v/>
      </c>
      <c r="B3677" s="348"/>
      <c r="C3677" s="623"/>
      <c r="D3677" s="350"/>
      <c r="E3677" s="350"/>
      <c r="F3677" s="351"/>
      <c r="G3677" s="350"/>
      <c r="H3677" s="350"/>
      <c r="I3677" s="352"/>
      <c r="J3677" s="353"/>
      <c r="K3677" s="354"/>
      <c r="L3677" s="353"/>
      <c r="M3677" s="379"/>
      <c r="N3677" s="70">
        <f t="shared" si="176"/>
        <v>0</v>
      </c>
      <c r="O3677" s="70">
        <f t="shared" si="177"/>
        <v>0</v>
      </c>
      <c r="P3677" s="135" t="str">
        <f t="shared" si="175"/>
        <v/>
      </c>
    </row>
    <row r="3678" spans="1:16" x14ac:dyDescent="0.2">
      <c r="A3678" s="363" t="str">
        <f t="shared" si="178"/>
        <v/>
      </c>
      <c r="B3678" s="348"/>
      <c r="C3678" s="623"/>
      <c r="D3678" s="350"/>
      <c r="E3678" s="350"/>
      <c r="F3678" s="351"/>
      <c r="G3678" s="350"/>
      <c r="H3678" s="350"/>
      <c r="I3678" s="352"/>
      <c r="J3678" s="353"/>
      <c r="K3678" s="354"/>
      <c r="L3678" s="353"/>
      <c r="M3678" s="379"/>
      <c r="N3678" s="317">
        <f t="shared" si="176"/>
        <v>0</v>
      </c>
      <c r="O3678" s="317">
        <f t="shared" si="177"/>
        <v>0</v>
      </c>
      <c r="P3678" s="318" t="str">
        <f t="shared" si="175"/>
        <v/>
      </c>
    </row>
    <row r="3679" spans="1:16" x14ac:dyDescent="0.2">
      <c r="A3679" s="363" t="str">
        <f t="shared" si="178"/>
        <v/>
      </c>
      <c r="B3679" s="348"/>
      <c r="C3679" s="623"/>
      <c r="D3679" s="350"/>
      <c r="E3679" s="350"/>
      <c r="F3679" s="351"/>
      <c r="G3679" s="350"/>
      <c r="H3679" s="350"/>
      <c r="I3679" s="352"/>
      <c r="J3679" s="353"/>
      <c r="K3679" s="354"/>
      <c r="L3679" s="353"/>
      <c r="M3679" s="379"/>
      <c r="N3679" s="70">
        <f t="shared" si="176"/>
        <v>0</v>
      </c>
      <c r="O3679" s="70">
        <f t="shared" si="177"/>
        <v>0</v>
      </c>
      <c r="P3679" s="92" t="str">
        <f t="shared" si="175"/>
        <v/>
      </c>
    </row>
    <row r="3680" spans="1:16" x14ac:dyDescent="0.2">
      <c r="A3680" s="363" t="str">
        <f t="shared" si="178"/>
        <v/>
      </c>
      <c r="B3680" s="348"/>
      <c r="C3680" s="623"/>
      <c r="D3680" s="350"/>
      <c r="E3680" s="350"/>
      <c r="F3680" s="351"/>
      <c r="G3680" s="350"/>
      <c r="H3680" s="350"/>
      <c r="I3680" s="352"/>
      <c r="J3680" s="353"/>
      <c r="K3680" s="354"/>
      <c r="L3680" s="353"/>
      <c r="M3680" s="379"/>
      <c r="N3680" s="70">
        <f t="shared" si="176"/>
        <v>0</v>
      </c>
      <c r="O3680" s="70">
        <f t="shared" si="177"/>
        <v>0</v>
      </c>
      <c r="P3680" s="92" t="str">
        <f t="shared" si="175"/>
        <v/>
      </c>
    </row>
    <row r="3681" spans="1:16" x14ac:dyDescent="0.2">
      <c r="A3681" s="363" t="str">
        <f t="shared" si="178"/>
        <v/>
      </c>
      <c r="B3681" s="348"/>
      <c r="C3681" s="623"/>
      <c r="D3681" s="350"/>
      <c r="E3681" s="350"/>
      <c r="F3681" s="351"/>
      <c r="G3681" s="350"/>
      <c r="H3681" s="350"/>
      <c r="I3681" s="352"/>
      <c r="J3681" s="353"/>
      <c r="K3681" s="354"/>
      <c r="L3681" s="353"/>
      <c r="M3681" s="379"/>
      <c r="N3681" s="70">
        <f t="shared" si="176"/>
        <v>0</v>
      </c>
      <c r="O3681" s="70">
        <f t="shared" si="177"/>
        <v>0</v>
      </c>
      <c r="P3681" s="135" t="str">
        <f t="shared" ref="P3681:P3744" si="179">SUBSTITUTE(D3681," ","_")</f>
        <v/>
      </c>
    </row>
    <row r="3682" spans="1:16" x14ac:dyDescent="0.2">
      <c r="A3682" s="363" t="str">
        <f t="shared" si="178"/>
        <v/>
      </c>
      <c r="B3682" s="348"/>
      <c r="C3682" s="623"/>
      <c r="D3682" s="350"/>
      <c r="E3682" s="350"/>
      <c r="F3682" s="351"/>
      <c r="G3682" s="350"/>
      <c r="H3682" s="350"/>
      <c r="I3682" s="352"/>
      <c r="J3682" s="353"/>
      <c r="K3682" s="354"/>
      <c r="L3682" s="353"/>
      <c r="M3682" s="379"/>
      <c r="N3682" s="317">
        <f t="shared" ref="N3682:N3745" si="180">IF(B3682=0,0,IF(YEAR(B3682)=$O$1,MONTH(B3682)-$N$1+1,(YEAR(B3682)-$O$1)*12-$N$1+1+MONTH(B3682)))</f>
        <v>0</v>
      </c>
      <c r="O3682" s="317">
        <f t="shared" ref="O3682:O3745" si="181">IF(C3682=0,0,IF(YEAR(C3682)=$O$1,MONTH(C3682)-$N$1+1,(YEAR(C3682)-$O$1)*12-$N$1+1+MONTH(C3682)))</f>
        <v>0</v>
      </c>
      <c r="P3682" s="318" t="str">
        <f t="shared" si="179"/>
        <v/>
      </c>
    </row>
    <row r="3683" spans="1:16" x14ac:dyDescent="0.2">
      <c r="A3683" s="363" t="str">
        <f t="shared" si="178"/>
        <v/>
      </c>
      <c r="B3683" s="348"/>
      <c r="C3683" s="623"/>
      <c r="D3683" s="350"/>
      <c r="E3683" s="350"/>
      <c r="F3683" s="351"/>
      <c r="G3683" s="350"/>
      <c r="H3683" s="350"/>
      <c r="I3683" s="352"/>
      <c r="J3683" s="353"/>
      <c r="K3683" s="354"/>
      <c r="L3683" s="353"/>
      <c r="M3683" s="379"/>
      <c r="N3683" s="70">
        <f t="shared" si="180"/>
        <v>0</v>
      </c>
      <c r="O3683" s="70">
        <f t="shared" si="181"/>
        <v>0</v>
      </c>
      <c r="P3683" s="92" t="str">
        <f t="shared" si="179"/>
        <v/>
      </c>
    </row>
    <row r="3684" spans="1:16" x14ac:dyDescent="0.2">
      <c r="A3684" s="363" t="str">
        <f t="shared" si="178"/>
        <v/>
      </c>
      <c r="B3684" s="348"/>
      <c r="C3684" s="623"/>
      <c r="D3684" s="350"/>
      <c r="E3684" s="350"/>
      <c r="F3684" s="351"/>
      <c r="G3684" s="350"/>
      <c r="H3684" s="350"/>
      <c r="I3684" s="352"/>
      <c r="J3684" s="353"/>
      <c r="K3684" s="354"/>
      <c r="L3684" s="353"/>
      <c r="M3684" s="379"/>
      <c r="N3684" s="70">
        <f t="shared" si="180"/>
        <v>0</v>
      </c>
      <c r="O3684" s="70">
        <f t="shared" si="181"/>
        <v>0</v>
      </c>
      <c r="P3684" s="92" t="str">
        <f t="shared" si="179"/>
        <v/>
      </c>
    </row>
    <row r="3685" spans="1:16" x14ac:dyDescent="0.2">
      <c r="A3685" s="363" t="str">
        <f t="shared" si="178"/>
        <v/>
      </c>
      <c r="B3685" s="348"/>
      <c r="C3685" s="623"/>
      <c r="D3685" s="350"/>
      <c r="E3685" s="350"/>
      <c r="F3685" s="351"/>
      <c r="G3685" s="350"/>
      <c r="H3685" s="350"/>
      <c r="I3685" s="352"/>
      <c r="J3685" s="353"/>
      <c r="K3685" s="354"/>
      <c r="L3685" s="353"/>
      <c r="M3685" s="379"/>
      <c r="N3685" s="70">
        <f t="shared" si="180"/>
        <v>0</v>
      </c>
      <c r="O3685" s="70">
        <f t="shared" si="181"/>
        <v>0</v>
      </c>
      <c r="P3685" s="135" t="str">
        <f t="shared" si="179"/>
        <v/>
      </c>
    </row>
    <row r="3686" spans="1:16" x14ac:dyDescent="0.2">
      <c r="A3686" s="363" t="str">
        <f t="shared" si="178"/>
        <v/>
      </c>
      <c r="B3686" s="348"/>
      <c r="C3686" s="623"/>
      <c r="D3686" s="350"/>
      <c r="E3686" s="350"/>
      <c r="F3686" s="351"/>
      <c r="G3686" s="350"/>
      <c r="H3686" s="350"/>
      <c r="I3686" s="352"/>
      <c r="J3686" s="353"/>
      <c r="K3686" s="354"/>
      <c r="L3686" s="353"/>
      <c r="M3686" s="379"/>
      <c r="N3686" s="317">
        <f t="shared" si="180"/>
        <v>0</v>
      </c>
      <c r="O3686" s="317">
        <f t="shared" si="181"/>
        <v>0</v>
      </c>
      <c r="P3686" s="318" t="str">
        <f t="shared" si="179"/>
        <v/>
      </c>
    </row>
    <row r="3687" spans="1:16" x14ac:dyDescent="0.2">
      <c r="A3687" s="363" t="str">
        <f t="shared" si="178"/>
        <v/>
      </c>
      <c r="B3687" s="348"/>
      <c r="C3687" s="623"/>
      <c r="D3687" s="350"/>
      <c r="E3687" s="350"/>
      <c r="F3687" s="351"/>
      <c r="G3687" s="350"/>
      <c r="H3687" s="350"/>
      <c r="I3687" s="352"/>
      <c r="J3687" s="353"/>
      <c r="K3687" s="354"/>
      <c r="L3687" s="353"/>
      <c r="M3687" s="379"/>
      <c r="N3687" s="70">
        <f t="shared" si="180"/>
        <v>0</v>
      </c>
      <c r="O3687" s="70">
        <f t="shared" si="181"/>
        <v>0</v>
      </c>
      <c r="P3687" s="92" t="str">
        <f t="shared" si="179"/>
        <v/>
      </c>
    </row>
    <row r="3688" spans="1:16" x14ac:dyDescent="0.2">
      <c r="A3688" s="363" t="str">
        <f t="shared" si="178"/>
        <v/>
      </c>
      <c r="B3688" s="348"/>
      <c r="C3688" s="623"/>
      <c r="D3688" s="350"/>
      <c r="E3688" s="350"/>
      <c r="F3688" s="351"/>
      <c r="G3688" s="350"/>
      <c r="H3688" s="350"/>
      <c r="I3688" s="352"/>
      <c r="J3688" s="353"/>
      <c r="K3688" s="354"/>
      <c r="L3688" s="353"/>
      <c r="M3688" s="379"/>
      <c r="N3688" s="70">
        <f t="shared" si="180"/>
        <v>0</v>
      </c>
      <c r="O3688" s="70">
        <f t="shared" si="181"/>
        <v>0</v>
      </c>
      <c r="P3688" s="92" t="str">
        <f t="shared" si="179"/>
        <v/>
      </c>
    </row>
    <row r="3689" spans="1:16" x14ac:dyDescent="0.2">
      <c r="A3689" s="363" t="str">
        <f t="shared" si="178"/>
        <v/>
      </c>
      <c r="B3689" s="348"/>
      <c r="C3689" s="623"/>
      <c r="D3689" s="350"/>
      <c r="E3689" s="350"/>
      <c r="F3689" s="351"/>
      <c r="G3689" s="350"/>
      <c r="H3689" s="350"/>
      <c r="I3689" s="352"/>
      <c r="J3689" s="353"/>
      <c r="K3689" s="354"/>
      <c r="L3689" s="353"/>
      <c r="M3689" s="379"/>
      <c r="N3689" s="70">
        <f t="shared" si="180"/>
        <v>0</v>
      </c>
      <c r="O3689" s="70">
        <f t="shared" si="181"/>
        <v>0</v>
      </c>
      <c r="P3689" s="135" t="str">
        <f t="shared" si="179"/>
        <v/>
      </c>
    </row>
    <row r="3690" spans="1:16" x14ac:dyDescent="0.2">
      <c r="A3690" s="363" t="str">
        <f t="shared" si="178"/>
        <v/>
      </c>
      <c r="B3690" s="348"/>
      <c r="C3690" s="623"/>
      <c r="D3690" s="350"/>
      <c r="E3690" s="350"/>
      <c r="F3690" s="351"/>
      <c r="G3690" s="350"/>
      <c r="H3690" s="350"/>
      <c r="I3690" s="352"/>
      <c r="J3690" s="353"/>
      <c r="K3690" s="354"/>
      <c r="L3690" s="353"/>
      <c r="M3690" s="379"/>
      <c r="N3690" s="317">
        <f t="shared" si="180"/>
        <v>0</v>
      </c>
      <c r="O3690" s="317">
        <f t="shared" si="181"/>
        <v>0</v>
      </c>
      <c r="P3690" s="318" t="str">
        <f t="shared" si="179"/>
        <v/>
      </c>
    </row>
    <row r="3691" spans="1:16" x14ac:dyDescent="0.2">
      <c r="A3691" s="363" t="str">
        <f t="shared" si="178"/>
        <v/>
      </c>
      <c r="B3691" s="348"/>
      <c r="C3691" s="623"/>
      <c r="D3691" s="350"/>
      <c r="E3691" s="350"/>
      <c r="F3691" s="351"/>
      <c r="G3691" s="350"/>
      <c r="H3691" s="350"/>
      <c r="I3691" s="352"/>
      <c r="J3691" s="353"/>
      <c r="K3691" s="354"/>
      <c r="L3691" s="353"/>
      <c r="M3691" s="379"/>
      <c r="N3691" s="70">
        <f t="shared" si="180"/>
        <v>0</v>
      </c>
      <c r="O3691" s="70">
        <f t="shared" si="181"/>
        <v>0</v>
      </c>
      <c r="P3691" s="92" t="str">
        <f t="shared" si="179"/>
        <v/>
      </c>
    </row>
    <row r="3692" spans="1:16" x14ac:dyDescent="0.2">
      <c r="A3692" s="363" t="str">
        <f t="shared" si="178"/>
        <v/>
      </c>
      <c r="B3692" s="348"/>
      <c r="C3692" s="623"/>
      <c r="D3692" s="350"/>
      <c r="E3692" s="350"/>
      <c r="F3692" s="351"/>
      <c r="G3692" s="350"/>
      <c r="H3692" s="350"/>
      <c r="I3692" s="352"/>
      <c r="J3692" s="353"/>
      <c r="K3692" s="354"/>
      <c r="L3692" s="353"/>
      <c r="M3692" s="379"/>
      <c r="N3692" s="70">
        <f t="shared" si="180"/>
        <v>0</v>
      </c>
      <c r="O3692" s="70">
        <f t="shared" si="181"/>
        <v>0</v>
      </c>
      <c r="P3692" s="92" t="str">
        <f t="shared" si="179"/>
        <v/>
      </c>
    </row>
    <row r="3693" spans="1:16" x14ac:dyDescent="0.2">
      <c r="A3693" s="363" t="str">
        <f t="shared" si="178"/>
        <v/>
      </c>
      <c r="B3693" s="348"/>
      <c r="C3693" s="623"/>
      <c r="D3693" s="350"/>
      <c r="E3693" s="350"/>
      <c r="F3693" s="351"/>
      <c r="G3693" s="350"/>
      <c r="H3693" s="350"/>
      <c r="I3693" s="352"/>
      <c r="J3693" s="353"/>
      <c r="K3693" s="354"/>
      <c r="L3693" s="353"/>
      <c r="M3693" s="379"/>
      <c r="N3693" s="70">
        <f t="shared" si="180"/>
        <v>0</v>
      </c>
      <c r="O3693" s="70">
        <f t="shared" si="181"/>
        <v>0</v>
      </c>
      <c r="P3693" s="135" t="str">
        <f t="shared" si="179"/>
        <v/>
      </c>
    </row>
    <row r="3694" spans="1:16" x14ac:dyDescent="0.2">
      <c r="A3694" s="363" t="str">
        <f t="shared" si="178"/>
        <v/>
      </c>
      <c r="B3694" s="348"/>
      <c r="C3694" s="623"/>
      <c r="D3694" s="350"/>
      <c r="E3694" s="350"/>
      <c r="F3694" s="351"/>
      <c r="G3694" s="350"/>
      <c r="H3694" s="350"/>
      <c r="I3694" s="352"/>
      <c r="J3694" s="353"/>
      <c r="K3694" s="354"/>
      <c r="L3694" s="353"/>
      <c r="M3694" s="379"/>
      <c r="N3694" s="317">
        <f t="shared" si="180"/>
        <v>0</v>
      </c>
      <c r="O3694" s="317">
        <f t="shared" si="181"/>
        <v>0</v>
      </c>
      <c r="P3694" s="318" t="str">
        <f t="shared" si="179"/>
        <v/>
      </c>
    </row>
    <row r="3695" spans="1:16" x14ac:dyDescent="0.2">
      <c r="A3695" s="363" t="str">
        <f t="shared" si="178"/>
        <v/>
      </c>
      <c r="B3695" s="348"/>
      <c r="C3695" s="623"/>
      <c r="D3695" s="350"/>
      <c r="E3695" s="350"/>
      <c r="F3695" s="351"/>
      <c r="G3695" s="350"/>
      <c r="H3695" s="350"/>
      <c r="I3695" s="352"/>
      <c r="J3695" s="353"/>
      <c r="K3695" s="354"/>
      <c r="L3695" s="353"/>
      <c r="M3695" s="379"/>
      <c r="N3695" s="70">
        <f t="shared" si="180"/>
        <v>0</v>
      </c>
      <c r="O3695" s="70">
        <f t="shared" si="181"/>
        <v>0</v>
      </c>
      <c r="P3695" s="92" t="str">
        <f t="shared" si="179"/>
        <v/>
      </c>
    </row>
    <row r="3696" spans="1:16" x14ac:dyDescent="0.2">
      <c r="A3696" s="363" t="str">
        <f t="shared" si="178"/>
        <v/>
      </c>
      <c r="B3696" s="348"/>
      <c r="C3696" s="623"/>
      <c r="D3696" s="350"/>
      <c r="E3696" s="350"/>
      <c r="F3696" s="351"/>
      <c r="G3696" s="350"/>
      <c r="H3696" s="350"/>
      <c r="I3696" s="352"/>
      <c r="J3696" s="353"/>
      <c r="K3696" s="354"/>
      <c r="L3696" s="353"/>
      <c r="M3696" s="379"/>
      <c r="N3696" s="70">
        <f t="shared" si="180"/>
        <v>0</v>
      </c>
      <c r="O3696" s="70">
        <f t="shared" si="181"/>
        <v>0</v>
      </c>
      <c r="P3696" s="92" t="str">
        <f t="shared" si="179"/>
        <v/>
      </c>
    </row>
    <row r="3697" spans="1:16" x14ac:dyDescent="0.2">
      <c r="A3697" s="363" t="str">
        <f t="shared" si="178"/>
        <v/>
      </c>
      <c r="B3697" s="348"/>
      <c r="C3697" s="623"/>
      <c r="D3697" s="350"/>
      <c r="E3697" s="350"/>
      <c r="F3697" s="351"/>
      <c r="G3697" s="350"/>
      <c r="H3697" s="350"/>
      <c r="I3697" s="352"/>
      <c r="J3697" s="353"/>
      <c r="K3697" s="354"/>
      <c r="L3697" s="353"/>
      <c r="M3697" s="379"/>
      <c r="N3697" s="70">
        <f t="shared" si="180"/>
        <v>0</v>
      </c>
      <c r="O3697" s="70">
        <f t="shared" si="181"/>
        <v>0</v>
      </c>
      <c r="P3697" s="135" t="str">
        <f t="shared" si="179"/>
        <v/>
      </c>
    </row>
    <row r="3698" spans="1:16" x14ac:dyDescent="0.2">
      <c r="A3698" s="363" t="str">
        <f t="shared" si="178"/>
        <v/>
      </c>
      <c r="B3698" s="348"/>
      <c r="C3698" s="623"/>
      <c r="D3698" s="350"/>
      <c r="E3698" s="350"/>
      <c r="F3698" s="351"/>
      <c r="G3698" s="350"/>
      <c r="H3698" s="350"/>
      <c r="I3698" s="352"/>
      <c r="J3698" s="353"/>
      <c r="K3698" s="354"/>
      <c r="L3698" s="353"/>
      <c r="M3698" s="379"/>
      <c r="N3698" s="317">
        <f t="shared" si="180"/>
        <v>0</v>
      </c>
      <c r="O3698" s="317">
        <f t="shared" si="181"/>
        <v>0</v>
      </c>
      <c r="P3698" s="318" t="str">
        <f t="shared" si="179"/>
        <v/>
      </c>
    </row>
    <row r="3699" spans="1:16" x14ac:dyDescent="0.2">
      <c r="A3699" s="363" t="str">
        <f t="shared" si="178"/>
        <v/>
      </c>
      <c r="B3699" s="348"/>
      <c r="C3699" s="623"/>
      <c r="D3699" s="350"/>
      <c r="E3699" s="350"/>
      <c r="F3699" s="351"/>
      <c r="G3699" s="350"/>
      <c r="H3699" s="350"/>
      <c r="I3699" s="352"/>
      <c r="J3699" s="353"/>
      <c r="K3699" s="354"/>
      <c r="L3699" s="353"/>
      <c r="M3699" s="379"/>
      <c r="N3699" s="70">
        <f t="shared" si="180"/>
        <v>0</v>
      </c>
      <c r="O3699" s="70">
        <f t="shared" si="181"/>
        <v>0</v>
      </c>
      <c r="P3699" s="92" t="str">
        <f t="shared" si="179"/>
        <v/>
      </c>
    </row>
    <row r="3700" spans="1:16" x14ac:dyDescent="0.2">
      <c r="A3700" s="363" t="str">
        <f t="shared" si="178"/>
        <v/>
      </c>
      <c r="B3700" s="348"/>
      <c r="C3700" s="623"/>
      <c r="D3700" s="350"/>
      <c r="E3700" s="350"/>
      <c r="F3700" s="351"/>
      <c r="G3700" s="350"/>
      <c r="H3700" s="350"/>
      <c r="I3700" s="352"/>
      <c r="J3700" s="353"/>
      <c r="K3700" s="354"/>
      <c r="L3700" s="353"/>
      <c r="M3700" s="379"/>
      <c r="N3700" s="70">
        <f t="shared" si="180"/>
        <v>0</v>
      </c>
      <c r="O3700" s="70">
        <f t="shared" si="181"/>
        <v>0</v>
      </c>
      <c r="P3700" s="92" t="str">
        <f t="shared" si="179"/>
        <v/>
      </c>
    </row>
    <row r="3701" spans="1:16" x14ac:dyDescent="0.2">
      <c r="A3701" s="363" t="str">
        <f t="shared" si="178"/>
        <v/>
      </c>
      <c r="B3701" s="348"/>
      <c r="C3701" s="623"/>
      <c r="D3701" s="350"/>
      <c r="E3701" s="350"/>
      <c r="F3701" s="351"/>
      <c r="G3701" s="350"/>
      <c r="H3701" s="350"/>
      <c r="I3701" s="352"/>
      <c r="J3701" s="353"/>
      <c r="K3701" s="354"/>
      <c r="L3701" s="353"/>
      <c r="M3701" s="379"/>
      <c r="N3701" s="70">
        <f t="shared" si="180"/>
        <v>0</v>
      </c>
      <c r="O3701" s="70">
        <f t="shared" si="181"/>
        <v>0</v>
      </c>
      <c r="P3701" s="135" t="str">
        <f t="shared" si="179"/>
        <v/>
      </c>
    </row>
    <row r="3702" spans="1:16" x14ac:dyDescent="0.2">
      <c r="A3702" s="363" t="str">
        <f t="shared" si="178"/>
        <v/>
      </c>
      <c r="B3702" s="348"/>
      <c r="C3702" s="623"/>
      <c r="D3702" s="350"/>
      <c r="E3702" s="350"/>
      <c r="F3702" s="351"/>
      <c r="G3702" s="350"/>
      <c r="H3702" s="350"/>
      <c r="I3702" s="352"/>
      <c r="J3702" s="353"/>
      <c r="K3702" s="354"/>
      <c r="L3702" s="353"/>
      <c r="M3702" s="379"/>
      <c r="N3702" s="317">
        <f t="shared" si="180"/>
        <v>0</v>
      </c>
      <c r="O3702" s="317">
        <f t="shared" si="181"/>
        <v>0</v>
      </c>
      <c r="P3702" s="318" t="str">
        <f t="shared" si="179"/>
        <v/>
      </c>
    </row>
    <row r="3703" spans="1:16" x14ac:dyDescent="0.2">
      <c r="A3703" s="363" t="str">
        <f t="shared" si="178"/>
        <v/>
      </c>
      <c r="B3703" s="348"/>
      <c r="C3703" s="623"/>
      <c r="D3703" s="350"/>
      <c r="E3703" s="350"/>
      <c r="F3703" s="351"/>
      <c r="G3703" s="350"/>
      <c r="H3703" s="350"/>
      <c r="I3703" s="352"/>
      <c r="J3703" s="353"/>
      <c r="K3703" s="354"/>
      <c r="L3703" s="353"/>
      <c r="M3703" s="379"/>
      <c r="N3703" s="70">
        <f t="shared" si="180"/>
        <v>0</v>
      </c>
      <c r="O3703" s="70">
        <f t="shared" si="181"/>
        <v>0</v>
      </c>
      <c r="P3703" s="92" t="str">
        <f t="shared" si="179"/>
        <v/>
      </c>
    </row>
    <row r="3704" spans="1:16" x14ac:dyDescent="0.2">
      <c r="A3704" s="363" t="str">
        <f t="shared" si="178"/>
        <v/>
      </c>
      <c r="B3704" s="348"/>
      <c r="C3704" s="623"/>
      <c r="D3704" s="350"/>
      <c r="E3704" s="350"/>
      <c r="F3704" s="351"/>
      <c r="G3704" s="350"/>
      <c r="H3704" s="350"/>
      <c r="I3704" s="352"/>
      <c r="J3704" s="353"/>
      <c r="K3704" s="354"/>
      <c r="L3704" s="353"/>
      <c r="M3704" s="379"/>
      <c r="N3704" s="70">
        <f t="shared" si="180"/>
        <v>0</v>
      </c>
      <c r="O3704" s="70">
        <f t="shared" si="181"/>
        <v>0</v>
      </c>
      <c r="P3704" s="92" t="str">
        <f t="shared" si="179"/>
        <v/>
      </c>
    </row>
    <row r="3705" spans="1:16" x14ac:dyDescent="0.2">
      <c r="A3705" s="363" t="str">
        <f t="shared" si="178"/>
        <v/>
      </c>
      <c r="B3705" s="348"/>
      <c r="C3705" s="623"/>
      <c r="D3705" s="350"/>
      <c r="E3705" s="350"/>
      <c r="F3705" s="351"/>
      <c r="G3705" s="350"/>
      <c r="H3705" s="350"/>
      <c r="I3705" s="352"/>
      <c r="J3705" s="353"/>
      <c r="K3705" s="354"/>
      <c r="L3705" s="353"/>
      <c r="M3705" s="379"/>
      <c r="N3705" s="70">
        <f t="shared" si="180"/>
        <v>0</v>
      </c>
      <c r="O3705" s="70">
        <f t="shared" si="181"/>
        <v>0</v>
      </c>
      <c r="P3705" s="135" t="str">
        <f t="shared" si="179"/>
        <v/>
      </c>
    </row>
    <row r="3706" spans="1:16" x14ac:dyDescent="0.2">
      <c r="A3706" s="363" t="str">
        <f t="shared" si="178"/>
        <v/>
      </c>
      <c r="B3706" s="348"/>
      <c r="C3706" s="623"/>
      <c r="D3706" s="350"/>
      <c r="E3706" s="350"/>
      <c r="F3706" s="351"/>
      <c r="G3706" s="350"/>
      <c r="H3706" s="350"/>
      <c r="I3706" s="352"/>
      <c r="J3706" s="353"/>
      <c r="K3706" s="354"/>
      <c r="L3706" s="353"/>
      <c r="M3706" s="379"/>
      <c r="N3706" s="317">
        <f t="shared" si="180"/>
        <v>0</v>
      </c>
      <c r="O3706" s="317">
        <f t="shared" si="181"/>
        <v>0</v>
      </c>
      <c r="P3706" s="318" t="str">
        <f t="shared" si="179"/>
        <v/>
      </c>
    </row>
    <row r="3707" spans="1:16" x14ac:dyDescent="0.2">
      <c r="A3707" s="363" t="str">
        <f t="shared" si="178"/>
        <v/>
      </c>
      <c r="B3707" s="348"/>
      <c r="C3707" s="623"/>
      <c r="D3707" s="350"/>
      <c r="E3707" s="350"/>
      <c r="F3707" s="351"/>
      <c r="G3707" s="350"/>
      <c r="H3707" s="350"/>
      <c r="I3707" s="352"/>
      <c r="J3707" s="353"/>
      <c r="K3707" s="354"/>
      <c r="L3707" s="353"/>
      <c r="M3707" s="379"/>
      <c r="N3707" s="70">
        <f t="shared" si="180"/>
        <v>0</v>
      </c>
      <c r="O3707" s="70">
        <f t="shared" si="181"/>
        <v>0</v>
      </c>
      <c r="P3707" s="92" t="str">
        <f t="shared" si="179"/>
        <v/>
      </c>
    </row>
    <row r="3708" spans="1:16" x14ac:dyDescent="0.2">
      <c r="A3708" s="363" t="str">
        <f t="shared" si="178"/>
        <v/>
      </c>
      <c r="B3708" s="348"/>
      <c r="C3708" s="623"/>
      <c r="D3708" s="350"/>
      <c r="E3708" s="350"/>
      <c r="F3708" s="351"/>
      <c r="G3708" s="350"/>
      <c r="H3708" s="350"/>
      <c r="I3708" s="352"/>
      <c r="J3708" s="353"/>
      <c r="K3708" s="354"/>
      <c r="L3708" s="353"/>
      <c r="M3708" s="379"/>
      <c r="N3708" s="70">
        <f t="shared" si="180"/>
        <v>0</v>
      </c>
      <c r="O3708" s="70">
        <f t="shared" si="181"/>
        <v>0</v>
      </c>
      <c r="P3708" s="92" t="str">
        <f t="shared" si="179"/>
        <v/>
      </c>
    </row>
    <row r="3709" spans="1:16" x14ac:dyDescent="0.2">
      <c r="A3709" s="363" t="str">
        <f t="shared" si="178"/>
        <v/>
      </c>
      <c r="B3709" s="348"/>
      <c r="C3709" s="623"/>
      <c r="D3709" s="350"/>
      <c r="E3709" s="350"/>
      <c r="F3709" s="351"/>
      <c r="G3709" s="350"/>
      <c r="H3709" s="350"/>
      <c r="I3709" s="352"/>
      <c r="J3709" s="353"/>
      <c r="K3709" s="354"/>
      <c r="L3709" s="353"/>
      <c r="M3709" s="379"/>
      <c r="N3709" s="70">
        <f t="shared" si="180"/>
        <v>0</v>
      </c>
      <c r="O3709" s="70">
        <f t="shared" si="181"/>
        <v>0</v>
      </c>
      <c r="P3709" s="135" t="str">
        <f t="shared" si="179"/>
        <v/>
      </c>
    </row>
    <row r="3710" spans="1:16" x14ac:dyDescent="0.2">
      <c r="A3710" s="363" t="str">
        <f t="shared" si="178"/>
        <v/>
      </c>
      <c r="B3710" s="348"/>
      <c r="C3710" s="623"/>
      <c r="D3710" s="350"/>
      <c r="E3710" s="350"/>
      <c r="F3710" s="351"/>
      <c r="G3710" s="350"/>
      <c r="H3710" s="350"/>
      <c r="I3710" s="352"/>
      <c r="J3710" s="353"/>
      <c r="K3710" s="354"/>
      <c r="L3710" s="353"/>
      <c r="M3710" s="379"/>
      <c r="N3710" s="317">
        <f t="shared" si="180"/>
        <v>0</v>
      </c>
      <c r="O3710" s="317">
        <f t="shared" si="181"/>
        <v>0</v>
      </c>
      <c r="P3710" s="318" t="str">
        <f t="shared" si="179"/>
        <v/>
      </c>
    </row>
    <row r="3711" spans="1:16" x14ac:dyDescent="0.2">
      <c r="A3711" s="363" t="str">
        <f t="shared" si="178"/>
        <v/>
      </c>
      <c r="B3711" s="348"/>
      <c r="C3711" s="623"/>
      <c r="D3711" s="350"/>
      <c r="E3711" s="350"/>
      <c r="F3711" s="351"/>
      <c r="G3711" s="350"/>
      <c r="H3711" s="350"/>
      <c r="I3711" s="352"/>
      <c r="J3711" s="353"/>
      <c r="K3711" s="354"/>
      <c r="L3711" s="353"/>
      <c r="M3711" s="379"/>
      <c r="N3711" s="70">
        <f t="shared" si="180"/>
        <v>0</v>
      </c>
      <c r="O3711" s="70">
        <f t="shared" si="181"/>
        <v>0</v>
      </c>
      <c r="P3711" s="92" t="str">
        <f t="shared" si="179"/>
        <v/>
      </c>
    </row>
    <row r="3712" spans="1:16" x14ac:dyDescent="0.2">
      <c r="A3712" s="363" t="str">
        <f t="shared" si="178"/>
        <v/>
      </c>
      <c r="B3712" s="348"/>
      <c r="C3712" s="623"/>
      <c r="D3712" s="350"/>
      <c r="E3712" s="350"/>
      <c r="F3712" s="351"/>
      <c r="G3712" s="350"/>
      <c r="H3712" s="350"/>
      <c r="I3712" s="352"/>
      <c r="J3712" s="353"/>
      <c r="K3712" s="354"/>
      <c r="L3712" s="353"/>
      <c r="M3712" s="379"/>
      <c r="N3712" s="70">
        <f t="shared" si="180"/>
        <v>0</v>
      </c>
      <c r="O3712" s="70">
        <f t="shared" si="181"/>
        <v>0</v>
      </c>
      <c r="P3712" s="92" t="str">
        <f t="shared" si="179"/>
        <v/>
      </c>
    </row>
    <row r="3713" spans="1:16" x14ac:dyDescent="0.2">
      <c r="A3713" s="363" t="str">
        <f t="shared" si="178"/>
        <v/>
      </c>
      <c r="B3713" s="348"/>
      <c r="C3713" s="623"/>
      <c r="D3713" s="350"/>
      <c r="E3713" s="350"/>
      <c r="F3713" s="351"/>
      <c r="G3713" s="350"/>
      <c r="H3713" s="350"/>
      <c r="I3713" s="352"/>
      <c r="J3713" s="353"/>
      <c r="K3713" s="354"/>
      <c r="L3713" s="353"/>
      <c r="M3713" s="379"/>
      <c r="N3713" s="70">
        <f t="shared" si="180"/>
        <v>0</v>
      </c>
      <c r="O3713" s="70">
        <f t="shared" si="181"/>
        <v>0</v>
      </c>
      <c r="P3713" s="135" t="str">
        <f t="shared" si="179"/>
        <v/>
      </c>
    </row>
    <row r="3714" spans="1:16" x14ac:dyDescent="0.2">
      <c r="A3714" s="363" t="str">
        <f t="shared" si="178"/>
        <v/>
      </c>
      <c r="B3714" s="348"/>
      <c r="C3714" s="623"/>
      <c r="D3714" s="350"/>
      <c r="E3714" s="350"/>
      <c r="F3714" s="351"/>
      <c r="G3714" s="350"/>
      <c r="H3714" s="350"/>
      <c r="I3714" s="352"/>
      <c r="J3714" s="353"/>
      <c r="K3714" s="354"/>
      <c r="L3714" s="353"/>
      <c r="M3714" s="379"/>
      <c r="N3714" s="317">
        <f t="shared" si="180"/>
        <v>0</v>
      </c>
      <c r="O3714" s="317">
        <f t="shared" si="181"/>
        <v>0</v>
      </c>
      <c r="P3714" s="318" t="str">
        <f t="shared" si="179"/>
        <v/>
      </c>
    </row>
    <row r="3715" spans="1:16" x14ac:dyDescent="0.2">
      <c r="A3715" s="363" t="str">
        <f t="shared" si="178"/>
        <v/>
      </c>
      <c r="B3715" s="348"/>
      <c r="C3715" s="623"/>
      <c r="D3715" s="350"/>
      <c r="E3715" s="350"/>
      <c r="F3715" s="351"/>
      <c r="G3715" s="350"/>
      <c r="H3715" s="350"/>
      <c r="I3715" s="352"/>
      <c r="J3715" s="353"/>
      <c r="K3715" s="354"/>
      <c r="L3715" s="353"/>
      <c r="M3715" s="379"/>
      <c r="N3715" s="70">
        <f t="shared" si="180"/>
        <v>0</v>
      </c>
      <c r="O3715" s="70">
        <f t="shared" si="181"/>
        <v>0</v>
      </c>
      <c r="P3715" s="92" t="str">
        <f t="shared" si="179"/>
        <v/>
      </c>
    </row>
    <row r="3716" spans="1:16" x14ac:dyDescent="0.2">
      <c r="A3716" s="363" t="str">
        <f t="shared" si="178"/>
        <v/>
      </c>
      <c r="B3716" s="348"/>
      <c r="C3716" s="623"/>
      <c r="D3716" s="350"/>
      <c r="E3716" s="350"/>
      <c r="F3716" s="351"/>
      <c r="G3716" s="350"/>
      <c r="H3716" s="350"/>
      <c r="I3716" s="352"/>
      <c r="J3716" s="353"/>
      <c r="K3716" s="354"/>
      <c r="L3716" s="353"/>
      <c r="M3716" s="379"/>
      <c r="N3716" s="70">
        <f t="shared" si="180"/>
        <v>0</v>
      </c>
      <c r="O3716" s="70">
        <f t="shared" si="181"/>
        <v>0</v>
      </c>
      <c r="P3716" s="92" t="str">
        <f t="shared" si="179"/>
        <v/>
      </c>
    </row>
    <row r="3717" spans="1:16" x14ac:dyDescent="0.2">
      <c r="A3717" s="363" t="str">
        <f t="shared" si="178"/>
        <v/>
      </c>
      <c r="B3717" s="348"/>
      <c r="C3717" s="623"/>
      <c r="D3717" s="350"/>
      <c r="E3717" s="350"/>
      <c r="F3717" s="351"/>
      <c r="G3717" s="350"/>
      <c r="H3717" s="350"/>
      <c r="I3717" s="352"/>
      <c r="J3717" s="353"/>
      <c r="K3717" s="354"/>
      <c r="L3717" s="353"/>
      <c r="M3717" s="379"/>
      <c r="N3717" s="70">
        <f t="shared" si="180"/>
        <v>0</v>
      </c>
      <c r="O3717" s="70">
        <f t="shared" si="181"/>
        <v>0</v>
      </c>
      <c r="P3717" s="135" t="str">
        <f t="shared" si="179"/>
        <v/>
      </c>
    </row>
    <row r="3718" spans="1:16" x14ac:dyDescent="0.2">
      <c r="A3718" s="363" t="str">
        <f t="shared" si="178"/>
        <v/>
      </c>
      <c r="B3718" s="348"/>
      <c r="C3718" s="623"/>
      <c r="D3718" s="350"/>
      <c r="E3718" s="350"/>
      <c r="F3718" s="351"/>
      <c r="G3718" s="350"/>
      <c r="H3718" s="350"/>
      <c r="I3718" s="352"/>
      <c r="J3718" s="353"/>
      <c r="K3718" s="354"/>
      <c r="L3718" s="353"/>
      <c r="M3718" s="379"/>
      <c r="N3718" s="317">
        <f t="shared" si="180"/>
        <v>0</v>
      </c>
      <c r="O3718" s="317">
        <f t="shared" si="181"/>
        <v>0</v>
      </c>
      <c r="P3718" s="318" t="str">
        <f t="shared" si="179"/>
        <v/>
      </c>
    </row>
    <row r="3719" spans="1:16" x14ac:dyDescent="0.2">
      <c r="A3719" s="363" t="str">
        <f t="shared" si="178"/>
        <v/>
      </c>
      <c r="B3719" s="348"/>
      <c r="C3719" s="623"/>
      <c r="D3719" s="350"/>
      <c r="E3719" s="350"/>
      <c r="F3719" s="351"/>
      <c r="G3719" s="350"/>
      <c r="H3719" s="350"/>
      <c r="I3719" s="352"/>
      <c r="J3719" s="353"/>
      <c r="K3719" s="354"/>
      <c r="L3719" s="353"/>
      <c r="M3719" s="379"/>
      <c r="N3719" s="70">
        <f t="shared" si="180"/>
        <v>0</v>
      </c>
      <c r="O3719" s="70">
        <f t="shared" si="181"/>
        <v>0</v>
      </c>
      <c r="P3719" s="92" t="str">
        <f t="shared" si="179"/>
        <v/>
      </c>
    </row>
    <row r="3720" spans="1:16" x14ac:dyDescent="0.2">
      <c r="A3720" s="363" t="str">
        <f t="shared" si="178"/>
        <v/>
      </c>
      <c r="B3720" s="348"/>
      <c r="C3720" s="623"/>
      <c r="D3720" s="350"/>
      <c r="E3720" s="350"/>
      <c r="F3720" s="351"/>
      <c r="G3720" s="350"/>
      <c r="H3720" s="350"/>
      <c r="I3720" s="352"/>
      <c r="J3720" s="353"/>
      <c r="K3720" s="354"/>
      <c r="L3720" s="353"/>
      <c r="M3720" s="379"/>
      <c r="N3720" s="70">
        <f t="shared" si="180"/>
        <v>0</v>
      </c>
      <c r="O3720" s="70">
        <f t="shared" si="181"/>
        <v>0</v>
      </c>
      <c r="P3720" s="92" t="str">
        <f t="shared" si="179"/>
        <v/>
      </c>
    </row>
    <row r="3721" spans="1:16" x14ac:dyDescent="0.2">
      <c r="A3721" s="363" t="str">
        <f t="shared" si="178"/>
        <v/>
      </c>
      <c r="B3721" s="348"/>
      <c r="C3721" s="623"/>
      <c r="D3721" s="350"/>
      <c r="E3721" s="350"/>
      <c r="F3721" s="351"/>
      <c r="G3721" s="350"/>
      <c r="H3721" s="350"/>
      <c r="I3721" s="352"/>
      <c r="J3721" s="353"/>
      <c r="K3721" s="354"/>
      <c r="L3721" s="353"/>
      <c r="M3721" s="379"/>
      <c r="N3721" s="70">
        <f t="shared" si="180"/>
        <v>0</v>
      </c>
      <c r="O3721" s="70">
        <f t="shared" si="181"/>
        <v>0</v>
      </c>
      <c r="P3721" s="135" t="str">
        <f t="shared" si="179"/>
        <v/>
      </c>
    </row>
    <row r="3722" spans="1:16" x14ac:dyDescent="0.2">
      <c r="A3722" s="363" t="str">
        <f t="shared" si="178"/>
        <v/>
      </c>
      <c r="B3722" s="348"/>
      <c r="C3722" s="623"/>
      <c r="D3722" s="350"/>
      <c r="E3722" s="350"/>
      <c r="F3722" s="351"/>
      <c r="G3722" s="350"/>
      <c r="H3722" s="350"/>
      <c r="I3722" s="352"/>
      <c r="J3722" s="353"/>
      <c r="K3722" s="354"/>
      <c r="L3722" s="353"/>
      <c r="M3722" s="379"/>
      <c r="N3722" s="317">
        <f t="shared" si="180"/>
        <v>0</v>
      </c>
      <c r="O3722" s="317">
        <f t="shared" si="181"/>
        <v>0</v>
      </c>
      <c r="P3722" s="318" t="str">
        <f t="shared" si="179"/>
        <v/>
      </c>
    </row>
    <row r="3723" spans="1:16" x14ac:dyDescent="0.2">
      <c r="A3723" s="363" t="str">
        <f t="shared" si="178"/>
        <v/>
      </c>
      <c r="B3723" s="348"/>
      <c r="C3723" s="623"/>
      <c r="D3723" s="350"/>
      <c r="E3723" s="350"/>
      <c r="F3723" s="351"/>
      <c r="G3723" s="350"/>
      <c r="H3723" s="350"/>
      <c r="I3723" s="352"/>
      <c r="J3723" s="353"/>
      <c r="K3723" s="354"/>
      <c r="L3723" s="353"/>
      <c r="M3723" s="379"/>
      <c r="N3723" s="70">
        <f t="shared" si="180"/>
        <v>0</v>
      </c>
      <c r="O3723" s="70">
        <f t="shared" si="181"/>
        <v>0</v>
      </c>
      <c r="P3723" s="92" t="str">
        <f t="shared" si="179"/>
        <v/>
      </c>
    </row>
    <row r="3724" spans="1:16" x14ac:dyDescent="0.2">
      <c r="A3724" s="363" t="str">
        <f t="shared" si="178"/>
        <v/>
      </c>
      <c r="B3724" s="348"/>
      <c r="C3724" s="623"/>
      <c r="D3724" s="350"/>
      <c r="E3724" s="350"/>
      <c r="F3724" s="351"/>
      <c r="G3724" s="350"/>
      <c r="H3724" s="350"/>
      <c r="I3724" s="352"/>
      <c r="J3724" s="353"/>
      <c r="K3724" s="354"/>
      <c r="L3724" s="353"/>
      <c r="M3724" s="379"/>
      <c r="N3724" s="70">
        <f t="shared" si="180"/>
        <v>0</v>
      </c>
      <c r="O3724" s="70">
        <f t="shared" si="181"/>
        <v>0</v>
      </c>
      <c r="P3724" s="92" t="str">
        <f t="shared" si="179"/>
        <v/>
      </c>
    </row>
    <row r="3725" spans="1:16" x14ac:dyDescent="0.2">
      <c r="A3725" s="363" t="str">
        <f t="shared" si="178"/>
        <v/>
      </c>
      <c r="B3725" s="348"/>
      <c r="C3725" s="623"/>
      <c r="D3725" s="350"/>
      <c r="E3725" s="350"/>
      <c r="F3725" s="351"/>
      <c r="G3725" s="350"/>
      <c r="H3725" s="350"/>
      <c r="I3725" s="352"/>
      <c r="J3725" s="353"/>
      <c r="K3725" s="354"/>
      <c r="L3725" s="353"/>
      <c r="M3725" s="379"/>
      <c r="N3725" s="70">
        <f t="shared" si="180"/>
        <v>0</v>
      </c>
      <c r="O3725" s="70">
        <f t="shared" si="181"/>
        <v>0</v>
      </c>
      <c r="P3725" s="135" t="str">
        <f t="shared" si="179"/>
        <v/>
      </c>
    </row>
    <row r="3726" spans="1:16" x14ac:dyDescent="0.2">
      <c r="A3726" s="363" t="str">
        <f t="shared" si="178"/>
        <v/>
      </c>
      <c r="B3726" s="348"/>
      <c r="C3726" s="623"/>
      <c r="D3726" s="350"/>
      <c r="E3726" s="350"/>
      <c r="F3726" s="351"/>
      <c r="G3726" s="350"/>
      <c r="H3726" s="350"/>
      <c r="I3726" s="352"/>
      <c r="J3726" s="353"/>
      <c r="K3726" s="354"/>
      <c r="L3726" s="353"/>
      <c r="M3726" s="379"/>
      <c r="N3726" s="317">
        <f t="shared" si="180"/>
        <v>0</v>
      </c>
      <c r="O3726" s="317">
        <f t="shared" si="181"/>
        <v>0</v>
      </c>
      <c r="P3726" s="318" t="str">
        <f t="shared" si="179"/>
        <v/>
      </c>
    </row>
    <row r="3727" spans="1:16" x14ac:dyDescent="0.2">
      <c r="A3727" s="363" t="str">
        <f t="shared" si="178"/>
        <v/>
      </c>
      <c r="B3727" s="348"/>
      <c r="C3727" s="623"/>
      <c r="D3727" s="350"/>
      <c r="E3727" s="350"/>
      <c r="F3727" s="351"/>
      <c r="G3727" s="350"/>
      <c r="H3727" s="350"/>
      <c r="I3727" s="352"/>
      <c r="J3727" s="353"/>
      <c r="K3727" s="354"/>
      <c r="L3727" s="353"/>
      <c r="M3727" s="379"/>
      <c r="N3727" s="70">
        <f t="shared" si="180"/>
        <v>0</v>
      </c>
      <c r="O3727" s="70">
        <f t="shared" si="181"/>
        <v>0</v>
      </c>
      <c r="P3727" s="92" t="str">
        <f t="shared" si="179"/>
        <v/>
      </c>
    </row>
    <row r="3728" spans="1:16" x14ac:dyDescent="0.2">
      <c r="A3728" s="363" t="str">
        <f t="shared" si="178"/>
        <v/>
      </c>
      <c r="B3728" s="348"/>
      <c r="C3728" s="623"/>
      <c r="D3728" s="350"/>
      <c r="E3728" s="350"/>
      <c r="F3728" s="351"/>
      <c r="G3728" s="350"/>
      <c r="H3728" s="350"/>
      <c r="I3728" s="352"/>
      <c r="J3728" s="353"/>
      <c r="K3728" s="354"/>
      <c r="L3728" s="353"/>
      <c r="M3728" s="379"/>
      <c r="N3728" s="70">
        <f t="shared" si="180"/>
        <v>0</v>
      </c>
      <c r="O3728" s="70">
        <f t="shared" si="181"/>
        <v>0</v>
      </c>
      <c r="P3728" s="92" t="str">
        <f t="shared" si="179"/>
        <v/>
      </c>
    </row>
    <row r="3729" spans="1:16" x14ac:dyDescent="0.2">
      <c r="A3729" s="363" t="str">
        <f t="shared" si="178"/>
        <v/>
      </c>
      <c r="B3729" s="348"/>
      <c r="C3729" s="623"/>
      <c r="D3729" s="350"/>
      <c r="E3729" s="350"/>
      <c r="F3729" s="351"/>
      <c r="G3729" s="350"/>
      <c r="H3729" s="350"/>
      <c r="I3729" s="352"/>
      <c r="J3729" s="353"/>
      <c r="K3729" s="354"/>
      <c r="L3729" s="353"/>
      <c r="M3729" s="379"/>
      <c r="N3729" s="70">
        <f t="shared" si="180"/>
        <v>0</v>
      </c>
      <c r="O3729" s="70">
        <f t="shared" si="181"/>
        <v>0</v>
      </c>
      <c r="P3729" s="135" t="str">
        <f t="shared" si="179"/>
        <v/>
      </c>
    </row>
    <row r="3730" spans="1:16" x14ac:dyDescent="0.2">
      <c r="A3730" s="363" t="str">
        <f t="shared" si="178"/>
        <v/>
      </c>
      <c r="B3730" s="348"/>
      <c r="C3730" s="623"/>
      <c r="D3730" s="350"/>
      <c r="E3730" s="350"/>
      <c r="F3730" s="351"/>
      <c r="G3730" s="350"/>
      <c r="H3730" s="350"/>
      <c r="I3730" s="352"/>
      <c r="J3730" s="353"/>
      <c r="K3730" s="354"/>
      <c r="L3730" s="353"/>
      <c r="M3730" s="379"/>
      <c r="N3730" s="317">
        <f t="shared" si="180"/>
        <v>0</v>
      </c>
      <c r="O3730" s="317">
        <f t="shared" si="181"/>
        <v>0</v>
      </c>
      <c r="P3730" s="318" t="str">
        <f t="shared" si="179"/>
        <v/>
      </c>
    </row>
    <row r="3731" spans="1:16" x14ac:dyDescent="0.2">
      <c r="A3731" s="363" t="str">
        <f t="shared" si="178"/>
        <v/>
      </c>
      <c r="B3731" s="348"/>
      <c r="C3731" s="623"/>
      <c r="D3731" s="350"/>
      <c r="E3731" s="350"/>
      <c r="F3731" s="351"/>
      <c r="G3731" s="350"/>
      <c r="H3731" s="350"/>
      <c r="I3731" s="352"/>
      <c r="J3731" s="353"/>
      <c r="K3731" s="354"/>
      <c r="L3731" s="353"/>
      <c r="M3731" s="379"/>
      <c r="N3731" s="70">
        <f t="shared" si="180"/>
        <v>0</v>
      </c>
      <c r="O3731" s="70">
        <f t="shared" si="181"/>
        <v>0</v>
      </c>
      <c r="P3731" s="92" t="str">
        <f t="shared" si="179"/>
        <v/>
      </c>
    </row>
    <row r="3732" spans="1:16" x14ac:dyDescent="0.2">
      <c r="A3732" s="363" t="str">
        <f t="shared" si="178"/>
        <v/>
      </c>
      <c r="B3732" s="348"/>
      <c r="C3732" s="623"/>
      <c r="D3732" s="350"/>
      <c r="E3732" s="350"/>
      <c r="F3732" s="351"/>
      <c r="G3732" s="350"/>
      <c r="H3732" s="350"/>
      <c r="I3732" s="352"/>
      <c r="J3732" s="353"/>
      <c r="K3732" s="354"/>
      <c r="L3732" s="353"/>
      <c r="M3732" s="379"/>
      <c r="N3732" s="70">
        <f t="shared" si="180"/>
        <v>0</v>
      </c>
      <c r="O3732" s="70">
        <f t="shared" si="181"/>
        <v>0</v>
      </c>
      <c r="P3732" s="92" t="str">
        <f t="shared" si="179"/>
        <v/>
      </c>
    </row>
    <row r="3733" spans="1:16" x14ac:dyDescent="0.2">
      <c r="A3733" s="363" t="str">
        <f t="shared" si="178"/>
        <v/>
      </c>
      <c r="B3733" s="348"/>
      <c r="C3733" s="623"/>
      <c r="D3733" s="350"/>
      <c r="E3733" s="350"/>
      <c r="F3733" s="351"/>
      <c r="G3733" s="350"/>
      <c r="H3733" s="350"/>
      <c r="I3733" s="352"/>
      <c r="J3733" s="353"/>
      <c r="K3733" s="354"/>
      <c r="L3733" s="353"/>
      <c r="M3733" s="379"/>
      <c r="N3733" s="70">
        <f t="shared" si="180"/>
        <v>0</v>
      </c>
      <c r="O3733" s="70">
        <f t="shared" si="181"/>
        <v>0</v>
      </c>
      <c r="P3733" s="135" t="str">
        <f t="shared" si="179"/>
        <v/>
      </c>
    </row>
    <row r="3734" spans="1:16" x14ac:dyDescent="0.2">
      <c r="A3734" s="363" t="str">
        <f t="shared" si="178"/>
        <v/>
      </c>
      <c r="B3734" s="348"/>
      <c r="C3734" s="623"/>
      <c r="D3734" s="350"/>
      <c r="E3734" s="350"/>
      <c r="F3734" s="351"/>
      <c r="G3734" s="350"/>
      <c r="H3734" s="350"/>
      <c r="I3734" s="352"/>
      <c r="J3734" s="353"/>
      <c r="K3734" s="354"/>
      <c r="L3734" s="353"/>
      <c r="M3734" s="379"/>
      <c r="N3734" s="317">
        <f t="shared" si="180"/>
        <v>0</v>
      </c>
      <c r="O3734" s="317">
        <f t="shared" si="181"/>
        <v>0</v>
      </c>
      <c r="P3734" s="318" t="str">
        <f t="shared" si="179"/>
        <v/>
      </c>
    </row>
    <row r="3735" spans="1:16" x14ac:dyDescent="0.2">
      <c r="A3735" s="363" t="str">
        <f t="shared" si="178"/>
        <v/>
      </c>
      <c r="B3735" s="348"/>
      <c r="C3735" s="623"/>
      <c r="D3735" s="350"/>
      <c r="E3735" s="350"/>
      <c r="F3735" s="351"/>
      <c r="G3735" s="350"/>
      <c r="H3735" s="350"/>
      <c r="I3735" s="352"/>
      <c r="J3735" s="353"/>
      <c r="K3735" s="354"/>
      <c r="L3735" s="353"/>
      <c r="M3735" s="379"/>
      <c r="N3735" s="70">
        <f t="shared" si="180"/>
        <v>0</v>
      </c>
      <c r="O3735" s="70">
        <f t="shared" si="181"/>
        <v>0</v>
      </c>
      <c r="P3735" s="92" t="str">
        <f t="shared" si="179"/>
        <v/>
      </c>
    </row>
    <row r="3736" spans="1:16" x14ac:dyDescent="0.2">
      <c r="A3736" s="363" t="str">
        <f t="shared" ref="A3736:A3799" si="182">IF(B3736="","",ROW()-ROW($A$3))</f>
        <v/>
      </c>
      <c r="B3736" s="348"/>
      <c r="C3736" s="623"/>
      <c r="D3736" s="350"/>
      <c r="E3736" s="350"/>
      <c r="F3736" s="351"/>
      <c r="G3736" s="350"/>
      <c r="H3736" s="350"/>
      <c r="I3736" s="352"/>
      <c r="J3736" s="353"/>
      <c r="K3736" s="354"/>
      <c r="L3736" s="353"/>
      <c r="M3736" s="379"/>
      <c r="N3736" s="70">
        <f t="shared" si="180"/>
        <v>0</v>
      </c>
      <c r="O3736" s="70">
        <f t="shared" si="181"/>
        <v>0</v>
      </c>
      <c r="P3736" s="92" t="str">
        <f t="shared" si="179"/>
        <v/>
      </c>
    </row>
    <row r="3737" spans="1:16" x14ac:dyDescent="0.2">
      <c r="A3737" s="363" t="str">
        <f t="shared" si="182"/>
        <v/>
      </c>
      <c r="B3737" s="348"/>
      <c r="C3737" s="623"/>
      <c r="D3737" s="350"/>
      <c r="E3737" s="350"/>
      <c r="F3737" s="351"/>
      <c r="G3737" s="350"/>
      <c r="H3737" s="350"/>
      <c r="I3737" s="352"/>
      <c r="J3737" s="353"/>
      <c r="K3737" s="354"/>
      <c r="L3737" s="353"/>
      <c r="M3737" s="379"/>
      <c r="N3737" s="70">
        <f t="shared" si="180"/>
        <v>0</v>
      </c>
      <c r="O3737" s="70">
        <f t="shared" si="181"/>
        <v>0</v>
      </c>
      <c r="P3737" s="135" t="str">
        <f t="shared" si="179"/>
        <v/>
      </c>
    </row>
    <row r="3738" spans="1:16" x14ac:dyDescent="0.2">
      <c r="A3738" s="363" t="str">
        <f t="shared" si="182"/>
        <v/>
      </c>
      <c r="B3738" s="348"/>
      <c r="C3738" s="623"/>
      <c r="D3738" s="350"/>
      <c r="E3738" s="350"/>
      <c r="F3738" s="351"/>
      <c r="G3738" s="350"/>
      <c r="H3738" s="350"/>
      <c r="I3738" s="352"/>
      <c r="J3738" s="353"/>
      <c r="K3738" s="354"/>
      <c r="L3738" s="353"/>
      <c r="M3738" s="379"/>
      <c r="N3738" s="317">
        <f t="shared" si="180"/>
        <v>0</v>
      </c>
      <c r="O3738" s="317">
        <f t="shared" si="181"/>
        <v>0</v>
      </c>
      <c r="P3738" s="318" t="str">
        <f t="shared" si="179"/>
        <v/>
      </c>
    </row>
    <row r="3739" spans="1:16" x14ac:dyDescent="0.2">
      <c r="A3739" s="363" t="str">
        <f t="shared" si="182"/>
        <v/>
      </c>
      <c r="B3739" s="348"/>
      <c r="C3739" s="623"/>
      <c r="D3739" s="350"/>
      <c r="E3739" s="350"/>
      <c r="F3739" s="351"/>
      <c r="G3739" s="350"/>
      <c r="H3739" s="350"/>
      <c r="I3739" s="352"/>
      <c r="J3739" s="353"/>
      <c r="K3739" s="354"/>
      <c r="L3739" s="353"/>
      <c r="M3739" s="379"/>
      <c r="N3739" s="70">
        <f t="shared" si="180"/>
        <v>0</v>
      </c>
      <c r="O3739" s="70">
        <f t="shared" si="181"/>
        <v>0</v>
      </c>
      <c r="P3739" s="92" t="str">
        <f t="shared" si="179"/>
        <v/>
      </c>
    </row>
    <row r="3740" spans="1:16" x14ac:dyDescent="0.2">
      <c r="A3740" s="363" t="str">
        <f t="shared" si="182"/>
        <v/>
      </c>
      <c r="B3740" s="348"/>
      <c r="C3740" s="623"/>
      <c r="D3740" s="350"/>
      <c r="E3740" s="350"/>
      <c r="F3740" s="351"/>
      <c r="G3740" s="350"/>
      <c r="H3740" s="350"/>
      <c r="I3740" s="352"/>
      <c r="J3740" s="353"/>
      <c r="K3740" s="354"/>
      <c r="L3740" s="353"/>
      <c r="M3740" s="379"/>
      <c r="N3740" s="70">
        <f t="shared" si="180"/>
        <v>0</v>
      </c>
      <c r="O3740" s="70">
        <f t="shared" si="181"/>
        <v>0</v>
      </c>
      <c r="P3740" s="92" t="str">
        <f t="shared" si="179"/>
        <v/>
      </c>
    </row>
    <row r="3741" spans="1:16" x14ac:dyDescent="0.2">
      <c r="A3741" s="363" t="str">
        <f t="shared" si="182"/>
        <v/>
      </c>
      <c r="B3741" s="348"/>
      <c r="C3741" s="623"/>
      <c r="D3741" s="350"/>
      <c r="E3741" s="350"/>
      <c r="F3741" s="351"/>
      <c r="G3741" s="350"/>
      <c r="H3741" s="350"/>
      <c r="I3741" s="352"/>
      <c r="J3741" s="353"/>
      <c r="K3741" s="354"/>
      <c r="L3741" s="353"/>
      <c r="M3741" s="379"/>
      <c r="N3741" s="70">
        <f t="shared" si="180"/>
        <v>0</v>
      </c>
      <c r="O3741" s="70">
        <f t="shared" si="181"/>
        <v>0</v>
      </c>
      <c r="P3741" s="135" t="str">
        <f t="shared" si="179"/>
        <v/>
      </c>
    </row>
    <row r="3742" spans="1:16" x14ac:dyDescent="0.2">
      <c r="A3742" s="363" t="str">
        <f t="shared" si="182"/>
        <v/>
      </c>
      <c r="B3742" s="348"/>
      <c r="C3742" s="623"/>
      <c r="D3742" s="350"/>
      <c r="E3742" s="350"/>
      <c r="F3742" s="351"/>
      <c r="G3742" s="350"/>
      <c r="H3742" s="350"/>
      <c r="I3742" s="352"/>
      <c r="J3742" s="353"/>
      <c r="K3742" s="354"/>
      <c r="L3742" s="353"/>
      <c r="M3742" s="379"/>
      <c r="N3742" s="317">
        <f t="shared" si="180"/>
        <v>0</v>
      </c>
      <c r="O3742" s="317">
        <f t="shared" si="181"/>
        <v>0</v>
      </c>
      <c r="P3742" s="318" t="str">
        <f t="shared" si="179"/>
        <v/>
      </c>
    </row>
    <row r="3743" spans="1:16" x14ac:dyDescent="0.2">
      <c r="A3743" s="363" t="str">
        <f t="shared" si="182"/>
        <v/>
      </c>
      <c r="B3743" s="348"/>
      <c r="C3743" s="623"/>
      <c r="D3743" s="350"/>
      <c r="E3743" s="350"/>
      <c r="F3743" s="351"/>
      <c r="G3743" s="350"/>
      <c r="H3743" s="350"/>
      <c r="I3743" s="352"/>
      <c r="J3743" s="353"/>
      <c r="K3743" s="354"/>
      <c r="L3743" s="353"/>
      <c r="M3743" s="379"/>
      <c r="N3743" s="70">
        <f t="shared" si="180"/>
        <v>0</v>
      </c>
      <c r="O3743" s="70">
        <f t="shared" si="181"/>
        <v>0</v>
      </c>
      <c r="P3743" s="92" t="str">
        <f t="shared" si="179"/>
        <v/>
      </c>
    </row>
    <row r="3744" spans="1:16" x14ac:dyDescent="0.2">
      <c r="A3744" s="363" t="str">
        <f t="shared" si="182"/>
        <v/>
      </c>
      <c r="B3744" s="348"/>
      <c r="C3744" s="623"/>
      <c r="D3744" s="350"/>
      <c r="E3744" s="350"/>
      <c r="F3744" s="351"/>
      <c r="G3744" s="350"/>
      <c r="H3744" s="350"/>
      <c r="I3744" s="352"/>
      <c r="J3744" s="353"/>
      <c r="K3744" s="354"/>
      <c r="L3744" s="353"/>
      <c r="M3744" s="379"/>
      <c r="N3744" s="70">
        <f t="shared" si="180"/>
        <v>0</v>
      </c>
      <c r="O3744" s="70">
        <f t="shared" si="181"/>
        <v>0</v>
      </c>
      <c r="P3744" s="92" t="str">
        <f t="shared" si="179"/>
        <v/>
      </c>
    </row>
    <row r="3745" spans="1:16" x14ac:dyDescent="0.2">
      <c r="A3745" s="363" t="str">
        <f t="shared" si="182"/>
        <v/>
      </c>
      <c r="B3745" s="348"/>
      <c r="C3745" s="623"/>
      <c r="D3745" s="350"/>
      <c r="E3745" s="350"/>
      <c r="F3745" s="351"/>
      <c r="G3745" s="350"/>
      <c r="H3745" s="350"/>
      <c r="I3745" s="352"/>
      <c r="J3745" s="353"/>
      <c r="K3745" s="354"/>
      <c r="L3745" s="353"/>
      <c r="M3745" s="379"/>
      <c r="N3745" s="70">
        <f t="shared" si="180"/>
        <v>0</v>
      </c>
      <c r="O3745" s="70">
        <f t="shared" si="181"/>
        <v>0</v>
      </c>
      <c r="P3745" s="135" t="str">
        <f t="shared" ref="P3745:P3808" si="183">SUBSTITUTE(D3745," ","_")</f>
        <v/>
      </c>
    </row>
    <row r="3746" spans="1:16" x14ac:dyDescent="0.2">
      <c r="A3746" s="363" t="str">
        <f t="shared" si="182"/>
        <v/>
      </c>
      <c r="B3746" s="348"/>
      <c r="C3746" s="623"/>
      <c r="D3746" s="350"/>
      <c r="E3746" s="350"/>
      <c r="F3746" s="351"/>
      <c r="G3746" s="350"/>
      <c r="H3746" s="350"/>
      <c r="I3746" s="352"/>
      <c r="J3746" s="353"/>
      <c r="K3746" s="354"/>
      <c r="L3746" s="353"/>
      <c r="M3746" s="379"/>
      <c r="N3746" s="317">
        <f t="shared" ref="N3746:N3809" si="184">IF(B3746=0,0,IF(YEAR(B3746)=$O$1,MONTH(B3746)-$N$1+1,(YEAR(B3746)-$O$1)*12-$N$1+1+MONTH(B3746)))</f>
        <v>0</v>
      </c>
      <c r="O3746" s="317">
        <f t="shared" ref="O3746:O3809" si="185">IF(C3746=0,0,IF(YEAR(C3746)=$O$1,MONTH(C3746)-$N$1+1,(YEAR(C3746)-$O$1)*12-$N$1+1+MONTH(C3746)))</f>
        <v>0</v>
      </c>
      <c r="P3746" s="318" t="str">
        <f t="shared" si="183"/>
        <v/>
      </c>
    </row>
    <row r="3747" spans="1:16" x14ac:dyDescent="0.2">
      <c r="A3747" s="363" t="str">
        <f t="shared" si="182"/>
        <v/>
      </c>
      <c r="B3747" s="348"/>
      <c r="C3747" s="623"/>
      <c r="D3747" s="350"/>
      <c r="E3747" s="350"/>
      <c r="F3747" s="351"/>
      <c r="G3747" s="350"/>
      <c r="H3747" s="350"/>
      <c r="I3747" s="352"/>
      <c r="J3747" s="353"/>
      <c r="K3747" s="354"/>
      <c r="L3747" s="353"/>
      <c r="M3747" s="379"/>
      <c r="N3747" s="70">
        <f t="shared" si="184"/>
        <v>0</v>
      </c>
      <c r="O3747" s="70">
        <f t="shared" si="185"/>
        <v>0</v>
      </c>
      <c r="P3747" s="92" t="str">
        <f t="shared" si="183"/>
        <v/>
      </c>
    </row>
    <row r="3748" spans="1:16" s="325" customFormat="1" x14ac:dyDescent="0.2">
      <c r="A3748" s="363" t="str">
        <f t="shared" si="182"/>
        <v/>
      </c>
      <c r="B3748" s="381"/>
      <c r="C3748" s="433"/>
      <c r="D3748" s="380"/>
      <c r="E3748" s="380"/>
      <c r="F3748" s="383"/>
      <c r="G3748" s="380"/>
      <c r="H3748" s="380"/>
      <c r="I3748" s="380"/>
      <c r="J3748" s="384"/>
      <c r="K3748" s="384"/>
      <c r="L3748" s="384"/>
      <c r="M3748" s="434"/>
      <c r="N3748" s="70">
        <f t="shared" si="184"/>
        <v>0</v>
      </c>
      <c r="O3748" s="70">
        <f t="shared" si="185"/>
        <v>0</v>
      </c>
      <c r="P3748" s="92" t="str">
        <f t="shared" si="183"/>
        <v/>
      </c>
    </row>
    <row r="3749" spans="1:16" x14ac:dyDescent="0.2">
      <c r="A3749" s="363" t="str">
        <f t="shared" si="182"/>
        <v/>
      </c>
      <c r="B3749" s="348"/>
      <c r="C3749" s="623"/>
      <c r="D3749" s="350"/>
      <c r="E3749" s="350"/>
      <c r="F3749" s="351"/>
      <c r="G3749" s="350"/>
      <c r="H3749" s="350"/>
      <c r="I3749" s="352"/>
      <c r="J3749" s="353"/>
      <c r="K3749" s="354"/>
      <c r="L3749" s="353"/>
      <c r="M3749" s="379"/>
      <c r="N3749" s="70">
        <f t="shared" si="184"/>
        <v>0</v>
      </c>
      <c r="O3749" s="70">
        <f t="shared" si="185"/>
        <v>0</v>
      </c>
      <c r="P3749" s="135" t="str">
        <f t="shared" si="183"/>
        <v/>
      </c>
    </row>
    <row r="3750" spans="1:16" x14ac:dyDescent="0.2">
      <c r="A3750" s="363" t="str">
        <f t="shared" si="182"/>
        <v/>
      </c>
      <c r="B3750" s="348"/>
      <c r="C3750" s="623"/>
      <c r="D3750" s="350"/>
      <c r="E3750" s="350"/>
      <c r="F3750" s="351"/>
      <c r="G3750" s="350"/>
      <c r="H3750" s="350"/>
      <c r="I3750" s="352"/>
      <c r="J3750" s="353"/>
      <c r="K3750" s="354"/>
      <c r="L3750" s="353"/>
      <c r="M3750" s="379"/>
      <c r="N3750" s="317">
        <f t="shared" si="184"/>
        <v>0</v>
      </c>
      <c r="O3750" s="317">
        <f t="shared" si="185"/>
        <v>0</v>
      </c>
      <c r="P3750" s="318" t="str">
        <f t="shared" si="183"/>
        <v/>
      </c>
    </row>
    <row r="3751" spans="1:16" x14ac:dyDescent="0.2">
      <c r="A3751" s="363" t="str">
        <f t="shared" si="182"/>
        <v/>
      </c>
      <c r="B3751" s="348"/>
      <c r="C3751" s="623"/>
      <c r="D3751" s="350"/>
      <c r="E3751" s="350"/>
      <c r="F3751" s="351"/>
      <c r="G3751" s="350"/>
      <c r="H3751" s="350"/>
      <c r="I3751" s="352"/>
      <c r="J3751" s="353"/>
      <c r="K3751" s="354"/>
      <c r="L3751" s="353"/>
      <c r="M3751" s="379"/>
      <c r="N3751" s="70">
        <f t="shared" si="184"/>
        <v>0</v>
      </c>
      <c r="O3751" s="70">
        <f t="shared" si="185"/>
        <v>0</v>
      </c>
      <c r="P3751" s="92" t="str">
        <f t="shared" si="183"/>
        <v/>
      </c>
    </row>
    <row r="3752" spans="1:16" x14ac:dyDescent="0.2">
      <c r="A3752" s="363" t="str">
        <f t="shared" si="182"/>
        <v/>
      </c>
      <c r="B3752" s="348"/>
      <c r="C3752" s="623"/>
      <c r="D3752" s="350"/>
      <c r="E3752" s="350"/>
      <c r="F3752" s="351"/>
      <c r="G3752" s="350"/>
      <c r="H3752" s="350"/>
      <c r="I3752" s="352"/>
      <c r="J3752" s="353"/>
      <c r="K3752" s="354"/>
      <c r="L3752" s="353"/>
      <c r="M3752" s="379"/>
      <c r="N3752" s="70">
        <f t="shared" si="184"/>
        <v>0</v>
      </c>
      <c r="O3752" s="70">
        <f t="shared" si="185"/>
        <v>0</v>
      </c>
      <c r="P3752" s="92" t="str">
        <f t="shared" si="183"/>
        <v/>
      </c>
    </row>
    <row r="3753" spans="1:16" x14ac:dyDescent="0.2">
      <c r="A3753" s="363" t="str">
        <f t="shared" si="182"/>
        <v/>
      </c>
      <c r="B3753" s="348"/>
      <c r="C3753" s="623"/>
      <c r="D3753" s="350"/>
      <c r="E3753" s="350"/>
      <c r="F3753" s="351"/>
      <c r="G3753" s="350"/>
      <c r="H3753" s="350"/>
      <c r="I3753" s="352"/>
      <c r="J3753" s="353"/>
      <c r="K3753" s="354"/>
      <c r="L3753" s="353"/>
      <c r="M3753" s="379"/>
      <c r="N3753" s="70">
        <f t="shared" si="184"/>
        <v>0</v>
      </c>
      <c r="O3753" s="70">
        <f t="shared" si="185"/>
        <v>0</v>
      </c>
      <c r="P3753" s="135" t="str">
        <f t="shared" si="183"/>
        <v/>
      </c>
    </row>
    <row r="3754" spans="1:16" x14ac:dyDescent="0.2">
      <c r="A3754" s="363" t="str">
        <f t="shared" si="182"/>
        <v/>
      </c>
      <c r="B3754" s="348"/>
      <c r="C3754" s="623"/>
      <c r="D3754" s="350"/>
      <c r="E3754" s="350"/>
      <c r="F3754" s="351"/>
      <c r="G3754" s="350"/>
      <c r="H3754" s="350"/>
      <c r="I3754" s="352"/>
      <c r="J3754" s="353"/>
      <c r="K3754" s="354"/>
      <c r="L3754" s="353"/>
      <c r="M3754" s="379"/>
      <c r="N3754" s="317">
        <f t="shared" si="184"/>
        <v>0</v>
      </c>
      <c r="O3754" s="317">
        <f t="shared" si="185"/>
        <v>0</v>
      </c>
      <c r="P3754" s="318" t="str">
        <f t="shared" si="183"/>
        <v/>
      </c>
    </row>
    <row r="3755" spans="1:16" x14ac:dyDescent="0.2">
      <c r="A3755" s="363" t="str">
        <f t="shared" si="182"/>
        <v/>
      </c>
      <c r="B3755" s="348"/>
      <c r="C3755" s="623"/>
      <c r="D3755" s="350"/>
      <c r="E3755" s="350"/>
      <c r="F3755" s="351"/>
      <c r="G3755" s="350"/>
      <c r="H3755" s="350"/>
      <c r="I3755" s="352"/>
      <c r="J3755" s="353"/>
      <c r="K3755" s="354"/>
      <c r="L3755" s="353"/>
      <c r="M3755" s="379"/>
      <c r="N3755" s="70">
        <f t="shared" si="184"/>
        <v>0</v>
      </c>
      <c r="O3755" s="70">
        <f t="shared" si="185"/>
        <v>0</v>
      </c>
      <c r="P3755" s="92" t="str">
        <f t="shared" si="183"/>
        <v/>
      </c>
    </row>
    <row r="3756" spans="1:16" x14ac:dyDescent="0.2">
      <c r="A3756" s="363" t="str">
        <f t="shared" si="182"/>
        <v/>
      </c>
      <c r="B3756" s="348"/>
      <c r="C3756" s="623"/>
      <c r="D3756" s="350"/>
      <c r="E3756" s="350"/>
      <c r="F3756" s="351"/>
      <c r="G3756" s="350"/>
      <c r="H3756" s="350"/>
      <c r="I3756" s="352"/>
      <c r="J3756" s="353"/>
      <c r="K3756" s="354"/>
      <c r="L3756" s="353"/>
      <c r="M3756" s="379"/>
      <c r="N3756" s="70">
        <f t="shared" si="184"/>
        <v>0</v>
      </c>
      <c r="O3756" s="70">
        <f t="shared" si="185"/>
        <v>0</v>
      </c>
      <c r="P3756" s="92" t="str">
        <f t="shared" si="183"/>
        <v/>
      </c>
    </row>
    <row r="3757" spans="1:16" x14ac:dyDescent="0.2">
      <c r="A3757" s="363" t="str">
        <f t="shared" si="182"/>
        <v/>
      </c>
      <c r="B3757" s="348"/>
      <c r="C3757" s="623"/>
      <c r="D3757" s="350"/>
      <c r="E3757" s="350"/>
      <c r="F3757" s="351"/>
      <c r="G3757" s="350"/>
      <c r="H3757" s="350"/>
      <c r="I3757" s="352"/>
      <c r="J3757" s="353"/>
      <c r="K3757" s="354"/>
      <c r="L3757" s="353"/>
      <c r="M3757" s="379"/>
      <c r="N3757" s="70">
        <f t="shared" si="184"/>
        <v>0</v>
      </c>
      <c r="O3757" s="70">
        <f t="shared" si="185"/>
        <v>0</v>
      </c>
      <c r="P3757" s="135" t="str">
        <f t="shared" si="183"/>
        <v/>
      </c>
    </row>
    <row r="3758" spans="1:16" x14ac:dyDescent="0.2">
      <c r="A3758" s="363" t="str">
        <f t="shared" si="182"/>
        <v/>
      </c>
      <c r="B3758" s="348"/>
      <c r="C3758" s="623"/>
      <c r="D3758" s="350"/>
      <c r="E3758" s="350"/>
      <c r="F3758" s="351"/>
      <c r="G3758" s="350"/>
      <c r="H3758" s="350"/>
      <c r="I3758" s="352"/>
      <c r="J3758" s="353"/>
      <c r="K3758" s="354"/>
      <c r="L3758" s="353"/>
      <c r="M3758" s="379"/>
      <c r="N3758" s="317">
        <f t="shared" si="184"/>
        <v>0</v>
      </c>
      <c r="O3758" s="317">
        <f t="shared" si="185"/>
        <v>0</v>
      </c>
      <c r="P3758" s="318" t="str">
        <f t="shared" si="183"/>
        <v/>
      </c>
    </row>
    <row r="3759" spans="1:16" x14ac:dyDescent="0.2">
      <c r="A3759" s="363" t="str">
        <f t="shared" si="182"/>
        <v/>
      </c>
      <c r="B3759" s="348"/>
      <c r="C3759" s="623"/>
      <c r="D3759" s="350"/>
      <c r="E3759" s="350"/>
      <c r="F3759" s="351"/>
      <c r="G3759" s="350"/>
      <c r="H3759" s="350"/>
      <c r="I3759" s="352"/>
      <c r="J3759" s="353"/>
      <c r="K3759" s="354"/>
      <c r="L3759" s="353"/>
      <c r="M3759" s="379"/>
      <c r="N3759" s="70">
        <f t="shared" si="184"/>
        <v>0</v>
      </c>
      <c r="O3759" s="70">
        <f t="shared" si="185"/>
        <v>0</v>
      </c>
      <c r="P3759" s="92" t="str">
        <f t="shared" si="183"/>
        <v/>
      </c>
    </row>
    <row r="3760" spans="1:16" x14ac:dyDescent="0.2">
      <c r="A3760" s="363" t="str">
        <f t="shared" si="182"/>
        <v/>
      </c>
      <c r="B3760" s="348"/>
      <c r="C3760" s="623"/>
      <c r="D3760" s="350"/>
      <c r="E3760" s="350"/>
      <c r="F3760" s="351"/>
      <c r="G3760" s="350"/>
      <c r="H3760" s="350"/>
      <c r="I3760" s="352"/>
      <c r="J3760" s="353"/>
      <c r="K3760" s="354"/>
      <c r="L3760" s="353"/>
      <c r="M3760" s="379"/>
      <c r="N3760" s="70">
        <f t="shared" si="184"/>
        <v>0</v>
      </c>
      <c r="O3760" s="70">
        <f t="shared" si="185"/>
        <v>0</v>
      </c>
      <c r="P3760" s="92" t="str">
        <f t="shared" si="183"/>
        <v/>
      </c>
    </row>
    <row r="3761" spans="1:16" x14ac:dyDescent="0.2">
      <c r="A3761" s="363" t="str">
        <f t="shared" si="182"/>
        <v/>
      </c>
      <c r="B3761" s="348"/>
      <c r="C3761" s="623"/>
      <c r="D3761" s="350"/>
      <c r="E3761" s="350"/>
      <c r="F3761" s="351"/>
      <c r="G3761" s="350"/>
      <c r="H3761" s="350"/>
      <c r="I3761" s="352"/>
      <c r="J3761" s="353"/>
      <c r="K3761" s="354"/>
      <c r="L3761" s="353"/>
      <c r="M3761" s="379"/>
      <c r="N3761" s="70">
        <f t="shared" si="184"/>
        <v>0</v>
      </c>
      <c r="O3761" s="70">
        <f t="shared" si="185"/>
        <v>0</v>
      </c>
      <c r="P3761" s="135" t="str">
        <f t="shared" si="183"/>
        <v/>
      </c>
    </row>
    <row r="3762" spans="1:16" x14ac:dyDescent="0.2">
      <c r="A3762" s="363" t="str">
        <f t="shared" si="182"/>
        <v/>
      </c>
      <c r="B3762" s="348"/>
      <c r="C3762" s="623"/>
      <c r="D3762" s="350"/>
      <c r="E3762" s="350"/>
      <c r="F3762" s="351"/>
      <c r="G3762" s="350"/>
      <c r="H3762" s="350"/>
      <c r="I3762" s="352"/>
      <c r="J3762" s="353"/>
      <c r="K3762" s="354"/>
      <c r="L3762" s="353"/>
      <c r="M3762" s="379"/>
      <c r="N3762" s="317">
        <f t="shared" si="184"/>
        <v>0</v>
      </c>
      <c r="O3762" s="317">
        <f t="shared" si="185"/>
        <v>0</v>
      </c>
      <c r="P3762" s="318" t="str">
        <f t="shared" si="183"/>
        <v/>
      </c>
    </row>
    <row r="3763" spans="1:16" x14ac:dyDescent="0.2">
      <c r="A3763" s="363" t="str">
        <f t="shared" si="182"/>
        <v/>
      </c>
      <c r="B3763" s="348"/>
      <c r="C3763" s="623"/>
      <c r="D3763" s="350"/>
      <c r="E3763" s="350"/>
      <c r="F3763" s="351"/>
      <c r="G3763" s="350"/>
      <c r="H3763" s="350"/>
      <c r="I3763" s="352"/>
      <c r="J3763" s="353"/>
      <c r="K3763" s="354"/>
      <c r="L3763" s="353"/>
      <c r="M3763" s="379"/>
      <c r="N3763" s="70">
        <f t="shared" si="184"/>
        <v>0</v>
      </c>
      <c r="O3763" s="70">
        <f t="shared" si="185"/>
        <v>0</v>
      </c>
      <c r="P3763" s="92" t="str">
        <f t="shared" si="183"/>
        <v/>
      </c>
    </row>
    <row r="3764" spans="1:16" x14ac:dyDescent="0.2">
      <c r="A3764" s="363" t="str">
        <f t="shared" si="182"/>
        <v/>
      </c>
      <c r="B3764" s="348"/>
      <c r="C3764" s="623"/>
      <c r="D3764" s="350"/>
      <c r="E3764" s="350"/>
      <c r="F3764" s="351"/>
      <c r="G3764" s="350"/>
      <c r="H3764" s="350"/>
      <c r="I3764" s="352"/>
      <c r="J3764" s="353"/>
      <c r="K3764" s="354"/>
      <c r="L3764" s="353"/>
      <c r="M3764" s="379"/>
      <c r="N3764" s="70">
        <f t="shared" si="184"/>
        <v>0</v>
      </c>
      <c r="O3764" s="70">
        <f t="shared" si="185"/>
        <v>0</v>
      </c>
      <c r="P3764" s="92" t="str">
        <f t="shared" si="183"/>
        <v/>
      </c>
    </row>
    <row r="3765" spans="1:16" x14ac:dyDescent="0.2">
      <c r="A3765" s="363" t="str">
        <f t="shared" si="182"/>
        <v/>
      </c>
      <c r="B3765" s="348"/>
      <c r="C3765" s="623"/>
      <c r="D3765" s="350"/>
      <c r="E3765" s="350"/>
      <c r="F3765" s="351"/>
      <c r="G3765" s="350"/>
      <c r="H3765" s="350"/>
      <c r="I3765" s="352"/>
      <c r="J3765" s="353"/>
      <c r="K3765" s="354"/>
      <c r="L3765" s="353"/>
      <c r="M3765" s="379"/>
      <c r="N3765" s="70">
        <f t="shared" si="184"/>
        <v>0</v>
      </c>
      <c r="O3765" s="70">
        <f t="shared" si="185"/>
        <v>0</v>
      </c>
      <c r="P3765" s="135" t="str">
        <f t="shared" si="183"/>
        <v/>
      </c>
    </row>
    <row r="3766" spans="1:16" s="319" customFormat="1" x14ac:dyDescent="0.2">
      <c r="A3766" s="363" t="str">
        <f t="shared" si="182"/>
        <v/>
      </c>
      <c r="B3766" s="381"/>
      <c r="C3766" s="433"/>
      <c r="D3766" s="380"/>
      <c r="E3766" s="380"/>
      <c r="F3766" s="383"/>
      <c r="G3766" s="380"/>
      <c r="H3766" s="380"/>
      <c r="I3766" s="380"/>
      <c r="J3766" s="384"/>
      <c r="K3766" s="384"/>
      <c r="L3766" s="384"/>
      <c r="M3766" s="434"/>
      <c r="N3766" s="317">
        <f t="shared" si="184"/>
        <v>0</v>
      </c>
      <c r="O3766" s="317">
        <f t="shared" si="185"/>
        <v>0</v>
      </c>
      <c r="P3766" s="318" t="str">
        <f t="shared" si="183"/>
        <v/>
      </c>
    </row>
    <row r="3767" spans="1:16" x14ac:dyDescent="0.2">
      <c r="A3767" s="363" t="str">
        <f t="shared" si="182"/>
        <v/>
      </c>
      <c r="B3767" s="348"/>
      <c r="C3767" s="623"/>
      <c r="D3767" s="350"/>
      <c r="E3767" s="350"/>
      <c r="F3767" s="351"/>
      <c r="G3767" s="350"/>
      <c r="H3767" s="350"/>
      <c r="I3767" s="352"/>
      <c r="J3767" s="353"/>
      <c r="K3767" s="354"/>
      <c r="L3767" s="353"/>
      <c r="M3767" s="379"/>
      <c r="N3767" s="70">
        <f t="shared" si="184"/>
        <v>0</v>
      </c>
      <c r="O3767" s="70">
        <f t="shared" si="185"/>
        <v>0</v>
      </c>
      <c r="P3767" s="92" t="str">
        <f t="shared" si="183"/>
        <v/>
      </c>
    </row>
    <row r="3768" spans="1:16" s="319" customFormat="1" x14ac:dyDescent="0.2">
      <c r="A3768" s="363" t="str">
        <f t="shared" si="182"/>
        <v/>
      </c>
      <c r="B3768" s="381"/>
      <c r="C3768" s="433"/>
      <c r="D3768" s="380"/>
      <c r="E3768" s="380"/>
      <c r="F3768" s="383"/>
      <c r="G3768" s="380"/>
      <c r="H3768" s="380"/>
      <c r="I3768" s="380"/>
      <c r="J3768" s="384"/>
      <c r="K3768" s="384"/>
      <c r="L3768" s="384"/>
      <c r="M3768" s="434"/>
      <c r="N3768" s="70">
        <f t="shared" si="184"/>
        <v>0</v>
      </c>
      <c r="O3768" s="70">
        <f t="shared" si="185"/>
        <v>0</v>
      </c>
      <c r="P3768" s="92" t="str">
        <f t="shared" si="183"/>
        <v/>
      </c>
    </row>
    <row r="3769" spans="1:16" x14ac:dyDescent="0.2">
      <c r="A3769" s="363" t="str">
        <f t="shared" si="182"/>
        <v/>
      </c>
      <c r="B3769" s="348"/>
      <c r="C3769" s="623"/>
      <c r="D3769" s="350"/>
      <c r="E3769" s="350"/>
      <c r="F3769" s="351"/>
      <c r="G3769" s="350"/>
      <c r="H3769" s="350"/>
      <c r="I3769" s="352"/>
      <c r="J3769" s="353"/>
      <c r="K3769" s="354"/>
      <c r="L3769" s="353"/>
      <c r="M3769" s="379"/>
      <c r="N3769" s="70">
        <f t="shared" si="184"/>
        <v>0</v>
      </c>
      <c r="O3769" s="70">
        <f t="shared" si="185"/>
        <v>0</v>
      </c>
      <c r="P3769" s="135" t="str">
        <f t="shared" si="183"/>
        <v/>
      </c>
    </row>
    <row r="3770" spans="1:16" x14ac:dyDescent="0.2">
      <c r="A3770" s="363" t="str">
        <f t="shared" si="182"/>
        <v/>
      </c>
      <c r="B3770" s="348"/>
      <c r="C3770" s="623"/>
      <c r="D3770" s="350"/>
      <c r="E3770" s="350"/>
      <c r="F3770" s="351"/>
      <c r="G3770" s="350"/>
      <c r="H3770" s="350"/>
      <c r="I3770" s="352"/>
      <c r="J3770" s="353"/>
      <c r="K3770" s="354"/>
      <c r="L3770" s="353"/>
      <c r="M3770" s="379"/>
      <c r="N3770" s="317">
        <f t="shared" si="184"/>
        <v>0</v>
      </c>
      <c r="O3770" s="317">
        <f t="shared" si="185"/>
        <v>0</v>
      </c>
      <c r="P3770" s="318" t="str">
        <f t="shared" si="183"/>
        <v/>
      </c>
    </row>
    <row r="3771" spans="1:16" x14ac:dyDescent="0.2">
      <c r="A3771" s="363" t="str">
        <f t="shared" si="182"/>
        <v/>
      </c>
      <c r="B3771" s="348"/>
      <c r="C3771" s="623"/>
      <c r="D3771" s="350"/>
      <c r="E3771" s="350"/>
      <c r="F3771" s="351"/>
      <c r="G3771" s="350"/>
      <c r="H3771" s="350"/>
      <c r="I3771" s="352"/>
      <c r="J3771" s="353"/>
      <c r="K3771" s="354"/>
      <c r="L3771" s="353"/>
      <c r="M3771" s="379"/>
      <c r="N3771" s="70">
        <f t="shared" si="184"/>
        <v>0</v>
      </c>
      <c r="O3771" s="70">
        <f t="shared" si="185"/>
        <v>0</v>
      </c>
      <c r="P3771" s="92" t="str">
        <f t="shared" si="183"/>
        <v/>
      </c>
    </row>
    <row r="3772" spans="1:16" x14ac:dyDescent="0.2">
      <c r="A3772" s="363" t="str">
        <f t="shared" si="182"/>
        <v/>
      </c>
      <c r="B3772" s="348"/>
      <c r="C3772" s="623"/>
      <c r="D3772" s="350"/>
      <c r="E3772" s="350"/>
      <c r="F3772" s="351"/>
      <c r="G3772" s="350"/>
      <c r="H3772" s="350"/>
      <c r="I3772" s="352"/>
      <c r="J3772" s="353"/>
      <c r="K3772" s="354"/>
      <c r="L3772" s="353"/>
      <c r="M3772" s="379"/>
      <c r="N3772" s="70">
        <f t="shared" si="184"/>
        <v>0</v>
      </c>
      <c r="O3772" s="70">
        <f t="shared" si="185"/>
        <v>0</v>
      </c>
      <c r="P3772" s="92" t="str">
        <f t="shared" si="183"/>
        <v/>
      </c>
    </row>
    <row r="3773" spans="1:16" x14ac:dyDescent="0.2">
      <c r="A3773" s="363" t="str">
        <f t="shared" si="182"/>
        <v/>
      </c>
      <c r="B3773" s="348"/>
      <c r="C3773" s="623"/>
      <c r="D3773" s="350"/>
      <c r="E3773" s="350"/>
      <c r="F3773" s="351"/>
      <c r="G3773" s="350"/>
      <c r="H3773" s="350"/>
      <c r="I3773" s="352"/>
      <c r="J3773" s="353"/>
      <c r="K3773" s="354"/>
      <c r="L3773" s="353"/>
      <c r="M3773" s="379"/>
      <c r="N3773" s="70">
        <f t="shared" si="184"/>
        <v>0</v>
      </c>
      <c r="O3773" s="70">
        <f t="shared" si="185"/>
        <v>0</v>
      </c>
      <c r="P3773" s="135" t="str">
        <f t="shared" si="183"/>
        <v/>
      </c>
    </row>
    <row r="3774" spans="1:16" x14ac:dyDescent="0.2">
      <c r="A3774" s="363" t="str">
        <f t="shared" si="182"/>
        <v/>
      </c>
      <c r="B3774" s="348"/>
      <c r="C3774" s="623"/>
      <c r="D3774" s="350"/>
      <c r="E3774" s="350"/>
      <c r="F3774" s="351"/>
      <c r="G3774" s="350"/>
      <c r="H3774" s="350"/>
      <c r="I3774" s="352"/>
      <c r="J3774" s="353"/>
      <c r="K3774" s="354"/>
      <c r="L3774" s="353"/>
      <c r="M3774" s="379"/>
      <c r="N3774" s="317">
        <f t="shared" si="184"/>
        <v>0</v>
      </c>
      <c r="O3774" s="317">
        <f t="shared" si="185"/>
        <v>0</v>
      </c>
      <c r="P3774" s="318" t="str">
        <f t="shared" si="183"/>
        <v/>
      </c>
    </row>
    <row r="3775" spans="1:16" x14ac:dyDescent="0.2">
      <c r="A3775" s="363" t="str">
        <f t="shared" si="182"/>
        <v/>
      </c>
      <c r="B3775" s="348"/>
      <c r="C3775" s="623"/>
      <c r="D3775" s="350"/>
      <c r="E3775" s="350"/>
      <c r="F3775" s="351"/>
      <c r="G3775" s="350"/>
      <c r="H3775" s="350"/>
      <c r="I3775" s="352"/>
      <c r="J3775" s="353"/>
      <c r="K3775" s="354"/>
      <c r="L3775" s="353"/>
      <c r="M3775" s="379"/>
      <c r="N3775" s="70">
        <f t="shared" si="184"/>
        <v>0</v>
      </c>
      <c r="O3775" s="70">
        <f t="shared" si="185"/>
        <v>0</v>
      </c>
      <c r="P3775" s="92" t="str">
        <f t="shared" si="183"/>
        <v/>
      </c>
    </row>
    <row r="3776" spans="1:16" x14ac:dyDescent="0.2">
      <c r="A3776" s="363" t="str">
        <f t="shared" si="182"/>
        <v/>
      </c>
      <c r="B3776" s="348"/>
      <c r="C3776" s="623"/>
      <c r="D3776" s="350"/>
      <c r="E3776" s="350"/>
      <c r="F3776" s="351"/>
      <c r="G3776" s="350"/>
      <c r="H3776" s="350"/>
      <c r="I3776" s="352"/>
      <c r="J3776" s="353"/>
      <c r="K3776" s="354"/>
      <c r="L3776" s="353"/>
      <c r="M3776" s="379"/>
      <c r="N3776" s="70">
        <f t="shared" si="184"/>
        <v>0</v>
      </c>
      <c r="O3776" s="70">
        <f t="shared" si="185"/>
        <v>0</v>
      </c>
      <c r="P3776" s="92" t="str">
        <f t="shared" si="183"/>
        <v/>
      </c>
    </row>
    <row r="3777" spans="1:16" x14ac:dyDescent="0.2">
      <c r="A3777" s="363" t="str">
        <f t="shared" si="182"/>
        <v/>
      </c>
      <c r="B3777" s="348"/>
      <c r="C3777" s="623"/>
      <c r="D3777" s="350"/>
      <c r="E3777" s="350"/>
      <c r="F3777" s="351"/>
      <c r="G3777" s="350"/>
      <c r="H3777" s="350"/>
      <c r="I3777" s="352"/>
      <c r="J3777" s="353"/>
      <c r="K3777" s="354"/>
      <c r="L3777" s="353"/>
      <c r="M3777" s="379"/>
      <c r="N3777" s="70">
        <f t="shared" si="184"/>
        <v>0</v>
      </c>
      <c r="O3777" s="70">
        <f t="shared" si="185"/>
        <v>0</v>
      </c>
      <c r="P3777" s="135" t="str">
        <f t="shared" si="183"/>
        <v/>
      </c>
    </row>
    <row r="3778" spans="1:16" x14ac:dyDescent="0.2">
      <c r="A3778" s="363" t="str">
        <f t="shared" si="182"/>
        <v/>
      </c>
      <c r="B3778" s="348"/>
      <c r="C3778" s="623"/>
      <c r="D3778" s="350"/>
      <c r="E3778" s="350"/>
      <c r="F3778" s="351"/>
      <c r="G3778" s="350"/>
      <c r="H3778" s="350"/>
      <c r="I3778" s="352"/>
      <c r="J3778" s="353"/>
      <c r="K3778" s="354"/>
      <c r="L3778" s="353"/>
      <c r="M3778" s="379"/>
      <c r="N3778" s="317">
        <f t="shared" si="184"/>
        <v>0</v>
      </c>
      <c r="O3778" s="317">
        <f t="shared" si="185"/>
        <v>0</v>
      </c>
      <c r="P3778" s="318" t="str">
        <f t="shared" si="183"/>
        <v/>
      </c>
    </row>
    <row r="3779" spans="1:16" x14ac:dyDescent="0.2">
      <c r="A3779" s="363" t="str">
        <f t="shared" si="182"/>
        <v/>
      </c>
      <c r="B3779" s="348"/>
      <c r="C3779" s="623"/>
      <c r="D3779" s="350"/>
      <c r="E3779" s="350"/>
      <c r="F3779" s="351"/>
      <c r="G3779" s="350"/>
      <c r="H3779" s="350"/>
      <c r="I3779" s="352"/>
      <c r="J3779" s="353"/>
      <c r="K3779" s="354"/>
      <c r="L3779" s="353"/>
      <c r="M3779" s="379"/>
      <c r="N3779" s="70">
        <f t="shared" si="184"/>
        <v>0</v>
      </c>
      <c r="O3779" s="70">
        <f t="shared" si="185"/>
        <v>0</v>
      </c>
      <c r="P3779" s="92" t="str">
        <f t="shared" si="183"/>
        <v/>
      </c>
    </row>
    <row r="3780" spans="1:16" x14ac:dyDescent="0.2">
      <c r="A3780" s="363" t="str">
        <f t="shared" si="182"/>
        <v/>
      </c>
      <c r="B3780" s="348"/>
      <c r="C3780" s="623"/>
      <c r="D3780" s="350"/>
      <c r="E3780" s="350"/>
      <c r="F3780" s="351"/>
      <c r="G3780" s="350"/>
      <c r="H3780" s="350"/>
      <c r="I3780" s="352"/>
      <c r="J3780" s="353"/>
      <c r="K3780" s="354"/>
      <c r="L3780" s="353"/>
      <c r="M3780" s="379"/>
      <c r="N3780" s="70">
        <f t="shared" si="184"/>
        <v>0</v>
      </c>
      <c r="O3780" s="70">
        <f t="shared" si="185"/>
        <v>0</v>
      </c>
      <c r="P3780" s="92" t="str">
        <f t="shared" si="183"/>
        <v/>
      </c>
    </row>
    <row r="3781" spans="1:16" x14ac:dyDescent="0.2">
      <c r="A3781" s="363" t="str">
        <f t="shared" si="182"/>
        <v/>
      </c>
      <c r="B3781" s="348"/>
      <c r="C3781" s="623"/>
      <c r="D3781" s="350"/>
      <c r="E3781" s="350"/>
      <c r="F3781" s="351"/>
      <c r="G3781" s="350"/>
      <c r="H3781" s="350"/>
      <c r="I3781" s="352"/>
      <c r="J3781" s="353"/>
      <c r="K3781" s="354"/>
      <c r="L3781" s="353"/>
      <c r="M3781" s="379"/>
      <c r="N3781" s="70">
        <f t="shared" si="184"/>
        <v>0</v>
      </c>
      <c r="O3781" s="70">
        <f t="shared" si="185"/>
        <v>0</v>
      </c>
      <c r="P3781" s="135" t="str">
        <f t="shared" si="183"/>
        <v/>
      </c>
    </row>
    <row r="3782" spans="1:16" x14ac:dyDescent="0.2">
      <c r="A3782" s="363" t="str">
        <f t="shared" si="182"/>
        <v/>
      </c>
      <c r="B3782" s="348"/>
      <c r="C3782" s="623"/>
      <c r="D3782" s="350"/>
      <c r="E3782" s="350"/>
      <c r="F3782" s="351"/>
      <c r="G3782" s="350"/>
      <c r="H3782" s="350"/>
      <c r="I3782" s="352"/>
      <c r="J3782" s="353"/>
      <c r="K3782" s="354"/>
      <c r="L3782" s="353"/>
      <c r="M3782" s="379"/>
      <c r="N3782" s="317">
        <f t="shared" si="184"/>
        <v>0</v>
      </c>
      <c r="O3782" s="317">
        <f t="shared" si="185"/>
        <v>0</v>
      </c>
      <c r="P3782" s="318" t="str">
        <f t="shared" si="183"/>
        <v/>
      </c>
    </row>
    <row r="3783" spans="1:16" x14ac:dyDescent="0.2">
      <c r="A3783" s="363" t="str">
        <f t="shared" si="182"/>
        <v/>
      </c>
      <c r="B3783" s="348"/>
      <c r="C3783" s="623"/>
      <c r="D3783" s="350"/>
      <c r="E3783" s="350"/>
      <c r="F3783" s="351"/>
      <c r="G3783" s="350"/>
      <c r="H3783" s="350"/>
      <c r="I3783" s="352"/>
      <c r="J3783" s="353"/>
      <c r="K3783" s="354"/>
      <c r="L3783" s="353"/>
      <c r="M3783" s="379"/>
      <c r="N3783" s="70">
        <f t="shared" si="184"/>
        <v>0</v>
      </c>
      <c r="O3783" s="70">
        <f t="shared" si="185"/>
        <v>0</v>
      </c>
      <c r="P3783" s="92" t="str">
        <f t="shared" si="183"/>
        <v/>
      </c>
    </row>
    <row r="3784" spans="1:16" x14ac:dyDescent="0.2">
      <c r="A3784" s="363" t="str">
        <f t="shared" si="182"/>
        <v/>
      </c>
      <c r="B3784" s="348"/>
      <c r="C3784" s="623"/>
      <c r="D3784" s="350"/>
      <c r="E3784" s="350"/>
      <c r="F3784" s="351"/>
      <c r="G3784" s="350"/>
      <c r="H3784" s="350"/>
      <c r="I3784" s="352"/>
      <c r="J3784" s="353"/>
      <c r="K3784" s="354"/>
      <c r="L3784" s="353"/>
      <c r="M3784" s="379"/>
      <c r="N3784" s="70">
        <f t="shared" si="184"/>
        <v>0</v>
      </c>
      <c r="O3784" s="70">
        <f t="shared" si="185"/>
        <v>0</v>
      </c>
      <c r="P3784" s="92" t="str">
        <f t="shared" si="183"/>
        <v/>
      </c>
    </row>
    <row r="3785" spans="1:16" x14ac:dyDescent="0.2">
      <c r="A3785" s="363" t="str">
        <f t="shared" si="182"/>
        <v/>
      </c>
      <c r="B3785" s="348"/>
      <c r="C3785" s="623"/>
      <c r="D3785" s="350"/>
      <c r="E3785" s="350"/>
      <c r="F3785" s="351"/>
      <c r="G3785" s="350"/>
      <c r="H3785" s="350"/>
      <c r="I3785" s="352"/>
      <c r="J3785" s="353"/>
      <c r="K3785" s="354"/>
      <c r="L3785" s="353"/>
      <c r="M3785" s="379"/>
      <c r="N3785" s="70">
        <f t="shared" si="184"/>
        <v>0</v>
      </c>
      <c r="O3785" s="70">
        <f t="shared" si="185"/>
        <v>0</v>
      </c>
      <c r="P3785" s="135" t="str">
        <f t="shared" si="183"/>
        <v/>
      </c>
    </row>
    <row r="3786" spans="1:16" x14ac:dyDescent="0.2">
      <c r="A3786" s="363" t="str">
        <f t="shared" si="182"/>
        <v/>
      </c>
      <c r="B3786" s="348"/>
      <c r="C3786" s="623"/>
      <c r="D3786" s="350"/>
      <c r="E3786" s="350"/>
      <c r="F3786" s="351"/>
      <c r="G3786" s="350"/>
      <c r="H3786" s="350"/>
      <c r="I3786" s="352"/>
      <c r="J3786" s="353"/>
      <c r="K3786" s="354"/>
      <c r="L3786" s="353"/>
      <c r="M3786" s="379"/>
      <c r="N3786" s="317">
        <f t="shared" si="184"/>
        <v>0</v>
      </c>
      <c r="O3786" s="317">
        <f t="shared" si="185"/>
        <v>0</v>
      </c>
      <c r="P3786" s="318" t="str">
        <f t="shared" si="183"/>
        <v/>
      </c>
    </row>
    <row r="3787" spans="1:16" x14ac:dyDescent="0.2">
      <c r="A3787" s="363" t="str">
        <f t="shared" si="182"/>
        <v/>
      </c>
      <c r="B3787" s="348"/>
      <c r="C3787" s="623"/>
      <c r="D3787" s="350"/>
      <c r="E3787" s="350"/>
      <c r="F3787" s="351"/>
      <c r="G3787" s="350"/>
      <c r="H3787" s="350"/>
      <c r="I3787" s="352"/>
      <c r="J3787" s="353"/>
      <c r="K3787" s="354"/>
      <c r="L3787" s="353"/>
      <c r="M3787" s="379"/>
      <c r="N3787" s="70">
        <f t="shared" si="184"/>
        <v>0</v>
      </c>
      <c r="O3787" s="70">
        <f t="shared" si="185"/>
        <v>0</v>
      </c>
      <c r="P3787" s="92" t="str">
        <f t="shared" si="183"/>
        <v/>
      </c>
    </row>
    <row r="3788" spans="1:16" x14ac:dyDescent="0.2">
      <c r="A3788" s="363" t="str">
        <f t="shared" si="182"/>
        <v/>
      </c>
      <c r="B3788" s="348"/>
      <c r="C3788" s="623"/>
      <c r="D3788" s="350"/>
      <c r="E3788" s="350"/>
      <c r="F3788" s="351"/>
      <c r="G3788" s="350"/>
      <c r="H3788" s="350"/>
      <c r="I3788" s="352"/>
      <c r="J3788" s="353"/>
      <c r="K3788" s="354"/>
      <c r="L3788" s="353"/>
      <c r="M3788" s="379"/>
      <c r="N3788" s="70">
        <f t="shared" si="184"/>
        <v>0</v>
      </c>
      <c r="O3788" s="70">
        <f t="shared" si="185"/>
        <v>0</v>
      </c>
      <c r="P3788" s="92" t="str">
        <f t="shared" si="183"/>
        <v/>
      </c>
    </row>
    <row r="3789" spans="1:16" x14ac:dyDescent="0.2">
      <c r="A3789" s="363" t="str">
        <f t="shared" si="182"/>
        <v/>
      </c>
      <c r="B3789" s="348"/>
      <c r="C3789" s="623"/>
      <c r="D3789" s="350"/>
      <c r="E3789" s="350"/>
      <c r="F3789" s="351"/>
      <c r="G3789" s="350"/>
      <c r="H3789" s="350"/>
      <c r="I3789" s="352"/>
      <c r="J3789" s="353"/>
      <c r="K3789" s="354"/>
      <c r="L3789" s="353"/>
      <c r="M3789" s="379"/>
      <c r="N3789" s="70">
        <f t="shared" si="184"/>
        <v>0</v>
      </c>
      <c r="O3789" s="70">
        <f t="shared" si="185"/>
        <v>0</v>
      </c>
      <c r="P3789" s="135" t="str">
        <f t="shared" si="183"/>
        <v/>
      </c>
    </row>
    <row r="3790" spans="1:16" x14ac:dyDescent="0.2">
      <c r="A3790" s="363" t="str">
        <f t="shared" si="182"/>
        <v/>
      </c>
      <c r="B3790" s="348"/>
      <c r="C3790" s="623"/>
      <c r="D3790" s="350"/>
      <c r="E3790" s="350"/>
      <c r="F3790" s="351"/>
      <c r="G3790" s="350"/>
      <c r="H3790" s="350"/>
      <c r="I3790" s="352"/>
      <c r="J3790" s="353"/>
      <c r="K3790" s="354"/>
      <c r="L3790" s="353"/>
      <c r="M3790" s="379"/>
      <c r="N3790" s="317">
        <f t="shared" si="184"/>
        <v>0</v>
      </c>
      <c r="O3790" s="317">
        <f t="shared" si="185"/>
        <v>0</v>
      </c>
      <c r="P3790" s="318" t="str">
        <f t="shared" si="183"/>
        <v/>
      </c>
    </row>
    <row r="3791" spans="1:16" x14ac:dyDescent="0.2">
      <c r="A3791" s="363" t="str">
        <f t="shared" si="182"/>
        <v/>
      </c>
      <c r="B3791" s="348"/>
      <c r="C3791" s="623"/>
      <c r="D3791" s="350"/>
      <c r="E3791" s="350"/>
      <c r="F3791" s="351"/>
      <c r="G3791" s="350"/>
      <c r="H3791" s="350"/>
      <c r="I3791" s="352"/>
      <c r="J3791" s="353"/>
      <c r="K3791" s="354"/>
      <c r="L3791" s="353"/>
      <c r="M3791" s="379"/>
      <c r="N3791" s="70">
        <f t="shared" si="184"/>
        <v>0</v>
      </c>
      <c r="O3791" s="70">
        <f t="shared" si="185"/>
        <v>0</v>
      </c>
      <c r="P3791" s="92" t="str">
        <f t="shared" si="183"/>
        <v/>
      </c>
    </row>
    <row r="3792" spans="1:16" s="326" customFormat="1" x14ac:dyDescent="0.2">
      <c r="A3792" s="363" t="str">
        <f t="shared" si="182"/>
        <v/>
      </c>
      <c r="B3792" s="359"/>
      <c r="C3792" s="349"/>
      <c r="D3792" s="352"/>
      <c r="E3792" s="352"/>
      <c r="F3792" s="361"/>
      <c r="G3792" s="352"/>
      <c r="H3792" s="352"/>
      <c r="I3792" s="352"/>
      <c r="J3792" s="354"/>
      <c r="K3792" s="354"/>
      <c r="L3792" s="354"/>
      <c r="M3792" s="376"/>
      <c r="N3792" s="70">
        <f t="shared" si="184"/>
        <v>0</v>
      </c>
      <c r="O3792" s="70">
        <f t="shared" si="185"/>
        <v>0</v>
      </c>
      <c r="P3792" s="92" t="str">
        <f t="shared" si="183"/>
        <v/>
      </c>
    </row>
    <row r="3793" spans="1:16" s="326" customFormat="1" x14ac:dyDescent="0.2">
      <c r="A3793" s="363" t="str">
        <f t="shared" si="182"/>
        <v/>
      </c>
      <c r="B3793" s="381"/>
      <c r="C3793" s="433"/>
      <c r="D3793" s="380"/>
      <c r="E3793" s="380"/>
      <c r="F3793" s="383"/>
      <c r="G3793" s="380"/>
      <c r="H3793" s="380"/>
      <c r="I3793" s="380"/>
      <c r="J3793" s="384"/>
      <c r="K3793" s="384"/>
      <c r="L3793" s="390"/>
      <c r="M3793" s="434"/>
      <c r="N3793" s="70">
        <f t="shared" si="184"/>
        <v>0</v>
      </c>
      <c r="O3793" s="70">
        <f t="shared" si="185"/>
        <v>0</v>
      </c>
      <c r="P3793" s="135" t="str">
        <f t="shared" si="183"/>
        <v/>
      </c>
    </row>
    <row r="3794" spans="1:16" x14ac:dyDescent="0.2">
      <c r="A3794" s="363" t="str">
        <f t="shared" si="182"/>
        <v/>
      </c>
      <c r="B3794" s="348"/>
      <c r="C3794" s="623"/>
      <c r="D3794" s="350"/>
      <c r="E3794" s="350"/>
      <c r="F3794" s="351"/>
      <c r="G3794" s="350"/>
      <c r="H3794" s="350"/>
      <c r="I3794" s="352"/>
      <c r="J3794" s="353"/>
      <c r="K3794" s="354"/>
      <c r="L3794" s="353"/>
      <c r="M3794" s="379"/>
      <c r="N3794" s="317">
        <f t="shared" si="184"/>
        <v>0</v>
      </c>
      <c r="O3794" s="317">
        <f t="shared" si="185"/>
        <v>0</v>
      </c>
      <c r="P3794" s="318" t="str">
        <f t="shared" si="183"/>
        <v/>
      </c>
    </row>
    <row r="3795" spans="1:16" x14ac:dyDescent="0.2">
      <c r="A3795" s="363" t="str">
        <f t="shared" si="182"/>
        <v/>
      </c>
      <c r="B3795" s="348"/>
      <c r="C3795" s="623"/>
      <c r="D3795" s="350"/>
      <c r="E3795" s="350"/>
      <c r="F3795" s="351"/>
      <c r="G3795" s="350"/>
      <c r="H3795" s="350"/>
      <c r="I3795" s="352"/>
      <c r="J3795" s="353"/>
      <c r="K3795" s="354"/>
      <c r="L3795" s="353"/>
      <c r="M3795" s="379"/>
      <c r="N3795" s="70">
        <f t="shared" si="184"/>
        <v>0</v>
      </c>
      <c r="O3795" s="70">
        <f t="shared" si="185"/>
        <v>0</v>
      </c>
      <c r="P3795" s="92" t="str">
        <f t="shared" si="183"/>
        <v/>
      </c>
    </row>
    <row r="3796" spans="1:16" s="319" customFormat="1" x14ac:dyDescent="0.2">
      <c r="A3796" s="363" t="str">
        <f t="shared" si="182"/>
        <v/>
      </c>
      <c r="B3796" s="387"/>
      <c r="C3796" s="626"/>
      <c r="D3796" s="368"/>
      <c r="E3796" s="368"/>
      <c r="F3796" s="373"/>
      <c r="G3796" s="352"/>
      <c r="H3796" s="368"/>
      <c r="I3796" s="352"/>
      <c r="J3796" s="370"/>
      <c r="K3796" s="370"/>
      <c r="L3796" s="370"/>
      <c r="M3796" s="631"/>
      <c r="N3796" s="70">
        <f t="shared" si="184"/>
        <v>0</v>
      </c>
      <c r="O3796" s="70">
        <f t="shared" si="185"/>
        <v>0</v>
      </c>
      <c r="P3796" s="92" t="str">
        <f t="shared" si="183"/>
        <v/>
      </c>
    </row>
    <row r="3797" spans="1:16" x14ac:dyDescent="0.2">
      <c r="A3797" s="363" t="str">
        <f t="shared" si="182"/>
        <v/>
      </c>
      <c r="B3797" s="348"/>
      <c r="C3797" s="623"/>
      <c r="D3797" s="350"/>
      <c r="E3797" s="350"/>
      <c r="F3797" s="351"/>
      <c r="G3797" s="350"/>
      <c r="H3797" s="350"/>
      <c r="I3797" s="352"/>
      <c r="J3797" s="353"/>
      <c r="K3797" s="354"/>
      <c r="L3797" s="353"/>
      <c r="M3797" s="379"/>
      <c r="N3797" s="70">
        <f t="shared" si="184"/>
        <v>0</v>
      </c>
      <c r="O3797" s="70">
        <f t="shared" si="185"/>
        <v>0</v>
      </c>
      <c r="P3797" s="135" t="str">
        <f t="shared" si="183"/>
        <v/>
      </c>
    </row>
    <row r="3798" spans="1:16" x14ac:dyDescent="0.2">
      <c r="A3798" s="363" t="str">
        <f t="shared" si="182"/>
        <v/>
      </c>
      <c r="B3798" s="348"/>
      <c r="C3798" s="623"/>
      <c r="D3798" s="350"/>
      <c r="E3798" s="350"/>
      <c r="F3798" s="351"/>
      <c r="G3798" s="350"/>
      <c r="H3798" s="350"/>
      <c r="I3798" s="352"/>
      <c r="J3798" s="353"/>
      <c r="K3798" s="354"/>
      <c r="L3798" s="353"/>
      <c r="M3798" s="379"/>
      <c r="N3798" s="317">
        <f t="shared" si="184"/>
        <v>0</v>
      </c>
      <c r="O3798" s="317">
        <f t="shared" si="185"/>
        <v>0</v>
      </c>
      <c r="P3798" s="318" t="str">
        <f t="shared" si="183"/>
        <v/>
      </c>
    </row>
    <row r="3799" spans="1:16" x14ac:dyDescent="0.2">
      <c r="A3799" s="363" t="str">
        <f t="shared" si="182"/>
        <v/>
      </c>
      <c r="B3799" s="348"/>
      <c r="C3799" s="623"/>
      <c r="D3799" s="350"/>
      <c r="E3799" s="350"/>
      <c r="F3799" s="351"/>
      <c r="G3799" s="350"/>
      <c r="H3799" s="350"/>
      <c r="I3799" s="352"/>
      <c r="J3799" s="353"/>
      <c r="K3799" s="354"/>
      <c r="L3799" s="353"/>
      <c r="M3799" s="379"/>
      <c r="N3799" s="70">
        <f t="shared" si="184"/>
        <v>0</v>
      </c>
      <c r="O3799" s="70">
        <f t="shared" si="185"/>
        <v>0</v>
      </c>
      <c r="P3799" s="92" t="str">
        <f t="shared" si="183"/>
        <v/>
      </c>
    </row>
    <row r="3800" spans="1:16" x14ac:dyDescent="0.2">
      <c r="A3800" s="363" t="str">
        <f t="shared" ref="A3800:A3863" si="186">IF(B3800="","",ROW()-ROW($A$3))</f>
        <v/>
      </c>
      <c r="B3800" s="348"/>
      <c r="C3800" s="623"/>
      <c r="D3800" s="350"/>
      <c r="E3800" s="350"/>
      <c r="F3800" s="351"/>
      <c r="G3800" s="350"/>
      <c r="H3800" s="350"/>
      <c r="I3800" s="352"/>
      <c r="J3800" s="353"/>
      <c r="K3800" s="354"/>
      <c r="L3800" s="353"/>
      <c r="M3800" s="379"/>
      <c r="N3800" s="70">
        <f t="shared" si="184"/>
        <v>0</v>
      </c>
      <c r="O3800" s="70">
        <f t="shared" si="185"/>
        <v>0</v>
      </c>
      <c r="P3800" s="92" t="str">
        <f t="shared" si="183"/>
        <v/>
      </c>
    </row>
    <row r="3801" spans="1:16" x14ac:dyDescent="0.2">
      <c r="A3801" s="363" t="str">
        <f t="shared" si="186"/>
        <v/>
      </c>
      <c r="B3801" s="348"/>
      <c r="C3801" s="623"/>
      <c r="D3801" s="350"/>
      <c r="E3801" s="350"/>
      <c r="F3801" s="351"/>
      <c r="G3801" s="350"/>
      <c r="H3801" s="350"/>
      <c r="I3801" s="352"/>
      <c r="J3801" s="353"/>
      <c r="K3801" s="354"/>
      <c r="L3801" s="353"/>
      <c r="M3801" s="379"/>
      <c r="N3801" s="70">
        <f t="shared" si="184"/>
        <v>0</v>
      </c>
      <c r="O3801" s="70">
        <f t="shared" si="185"/>
        <v>0</v>
      </c>
      <c r="P3801" s="135" t="str">
        <f t="shared" si="183"/>
        <v/>
      </c>
    </row>
    <row r="3802" spans="1:16" x14ac:dyDescent="0.2">
      <c r="A3802" s="363" t="str">
        <f t="shared" si="186"/>
        <v/>
      </c>
      <c r="B3802" s="348"/>
      <c r="C3802" s="623"/>
      <c r="D3802" s="350"/>
      <c r="E3802" s="350"/>
      <c r="F3802" s="351"/>
      <c r="G3802" s="350"/>
      <c r="H3802" s="350"/>
      <c r="I3802" s="352"/>
      <c r="J3802" s="353"/>
      <c r="K3802" s="354"/>
      <c r="L3802" s="353"/>
      <c r="M3802" s="379"/>
      <c r="N3802" s="317">
        <f t="shared" si="184"/>
        <v>0</v>
      </c>
      <c r="O3802" s="317">
        <f t="shared" si="185"/>
        <v>0</v>
      </c>
      <c r="P3802" s="318" t="str">
        <f t="shared" si="183"/>
        <v/>
      </c>
    </row>
    <row r="3803" spans="1:16" x14ac:dyDescent="0.2">
      <c r="A3803" s="363" t="str">
        <f t="shared" si="186"/>
        <v/>
      </c>
      <c r="B3803" s="348"/>
      <c r="C3803" s="623"/>
      <c r="D3803" s="350"/>
      <c r="E3803" s="350"/>
      <c r="F3803" s="351"/>
      <c r="G3803" s="350"/>
      <c r="H3803" s="350"/>
      <c r="I3803" s="352"/>
      <c r="J3803" s="353"/>
      <c r="K3803" s="354"/>
      <c r="L3803" s="353"/>
      <c r="M3803" s="379"/>
      <c r="N3803" s="70">
        <f t="shared" si="184"/>
        <v>0</v>
      </c>
      <c r="O3803" s="70">
        <f t="shared" si="185"/>
        <v>0</v>
      </c>
      <c r="P3803" s="92" t="str">
        <f t="shared" si="183"/>
        <v/>
      </c>
    </row>
    <row r="3804" spans="1:16" x14ac:dyDescent="0.2">
      <c r="A3804" s="363" t="str">
        <f t="shared" si="186"/>
        <v/>
      </c>
      <c r="B3804" s="348"/>
      <c r="C3804" s="623"/>
      <c r="D3804" s="350"/>
      <c r="E3804" s="350"/>
      <c r="F3804" s="351"/>
      <c r="G3804" s="350"/>
      <c r="H3804" s="350"/>
      <c r="I3804" s="352"/>
      <c r="J3804" s="353"/>
      <c r="K3804" s="354"/>
      <c r="L3804" s="353"/>
      <c r="M3804" s="379"/>
      <c r="N3804" s="70">
        <f t="shared" si="184"/>
        <v>0</v>
      </c>
      <c r="O3804" s="70">
        <f t="shared" si="185"/>
        <v>0</v>
      </c>
      <c r="P3804" s="92" t="str">
        <f t="shared" si="183"/>
        <v/>
      </c>
    </row>
    <row r="3805" spans="1:16" x14ac:dyDescent="0.2">
      <c r="A3805" s="363" t="str">
        <f t="shared" si="186"/>
        <v/>
      </c>
      <c r="B3805" s="348"/>
      <c r="C3805" s="623"/>
      <c r="D3805" s="350"/>
      <c r="E3805" s="350"/>
      <c r="F3805" s="351"/>
      <c r="G3805" s="350"/>
      <c r="H3805" s="350"/>
      <c r="I3805" s="352"/>
      <c r="J3805" s="353"/>
      <c r="K3805" s="354"/>
      <c r="L3805" s="353"/>
      <c r="M3805" s="379"/>
      <c r="N3805" s="70">
        <f t="shared" si="184"/>
        <v>0</v>
      </c>
      <c r="O3805" s="70">
        <f t="shared" si="185"/>
        <v>0</v>
      </c>
      <c r="P3805" s="135" t="str">
        <f t="shared" si="183"/>
        <v/>
      </c>
    </row>
    <row r="3806" spans="1:16" x14ac:dyDescent="0.2">
      <c r="A3806" s="363" t="str">
        <f t="shared" si="186"/>
        <v/>
      </c>
      <c r="B3806" s="348"/>
      <c r="C3806" s="623"/>
      <c r="D3806" s="350"/>
      <c r="E3806" s="350"/>
      <c r="F3806" s="351"/>
      <c r="G3806" s="350"/>
      <c r="H3806" s="350"/>
      <c r="I3806" s="352"/>
      <c r="J3806" s="353"/>
      <c r="K3806" s="354"/>
      <c r="L3806" s="353"/>
      <c r="M3806" s="379"/>
      <c r="N3806" s="317">
        <f t="shared" si="184"/>
        <v>0</v>
      </c>
      <c r="O3806" s="317">
        <f t="shared" si="185"/>
        <v>0</v>
      </c>
      <c r="P3806" s="318" t="str">
        <f t="shared" si="183"/>
        <v/>
      </c>
    </row>
    <row r="3807" spans="1:16" x14ac:dyDescent="0.2">
      <c r="A3807" s="363" t="str">
        <f t="shared" si="186"/>
        <v/>
      </c>
      <c r="B3807" s="348"/>
      <c r="C3807" s="623"/>
      <c r="D3807" s="350"/>
      <c r="E3807" s="350"/>
      <c r="F3807" s="351"/>
      <c r="G3807" s="350"/>
      <c r="H3807" s="350"/>
      <c r="I3807" s="352"/>
      <c r="J3807" s="353"/>
      <c r="K3807" s="354"/>
      <c r="L3807" s="353"/>
      <c r="M3807" s="379"/>
      <c r="N3807" s="70">
        <f t="shared" si="184"/>
        <v>0</v>
      </c>
      <c r="O3807" s="70">
        <f t="shared" si="185"/>
        <v>0</v>
      </c>
      <c r="P3807" s="92" t="str">
        <f t="shared" si="183"/>
        <v/>
      </c>
    </row>
    <row r="3808" spans="1:16" x14ac:dyDescent="0.2">
      <c r="A3808" s="363" t="str">
        <f t="shared" si="186"/>
        <v/>
      </c>
      <c r="B3808" s="348"/>
      <c r="C3808" s="623"/>
      <c r="D3808" s="350"/>
      <c r="E3808" s="350"/>
      <c r="F3808" s="351"/>
      <c r="G3808" s="350"/>
      <c r="H3808" s="350"/>
      <c r="I3808" s="352"/>
      <c r="J3808" s="353"/>
      <c r="K3808" s="354"/>
      <c r="L3808" s="353"/>
      <c r="M3808" s="379"/>
      <c r="N3808" s="70">
        <f t="shared" si="184"/>
        <v>0</v>
      </c>
      <c r="O3808" s="70">
        <f t="shared" si="185"/>
        <v>0</v>
      </c>
      <c r="P3808" s="92" t="str">
        <f t="shared" si="183"/>
        <v/>
      </c>
    </row>
    <row r="3809" spans="1:16" x14ac:dyDescent="0.2">
      <c r="A3809" s="363" t="str">
        <f t="shared" si="186"/>
        <v/>
      </c>
      <c r="B3809" s="348"/>
      <c r="C3809" s="623"/>
      <c r="D3809" s="350"/>
      <c r="E3809" s="350"/>
      <c r="F3809" s="351"/>
      <c r="G3809" s="350"/>
      <c r="H3809" s="350"/>
      <c r="I3809" s="352"/>
      <c r="J3809" s="353"/>
      <c r="K3809" s="354"/>
      <c r="L3809" s="353"/>
      <c r="M3809" s="379"/>
      <c r="N3809" s="70">
        <f t="shared" si="184"/>
        <v>0</v>
      </c>
      <c r="O3809" s="70">
        <f t="shared" si="185"/>
        <v>0</v>
      </c>
      <c r="P3809" s="135" t="str">
        <f t="shared" ref="P3809:P3872" si="187">SUBSTITUTE(D3809," ","_")</f>
        <v/>
      </c>
    </row>
    <row r="3810" spans="1:16" x14ac:dyDescent="0.2">
      <c r="A3810" s="363" t="str">
        <f t="shared" si="186"/>
        <v/>
      </c>
      <c r="B3810" s="348"/>
      <c r="C3810" s="623"/>
      <c r="D3810" s="350"/>
      <c r="E3810" s="350"/>
      <c r="F3810" s="351"/>
      <c r="G3810" s="350"/>
      <c r="H3810" s="350"/>
      <c r="I3810" s="352"/>
      <c r="J3810" s="353"/>
      <c r="K3810" s="354"/>
      <c r="L3810" s="353"/>
      <c r="M3810" s="379"/>
      <c r="N3810" s="317">
        <f t="shared" ref="N3810:N3873" si="188">IF(B3810=0,0,IF(YEAR(B3810)=$O$1,MONTH(B3810)-$N$1+1,(YEAR(B3810)-$O$1)*12-$N$1+1+MONTH(B3810)))</f>
        <v>0</v>
      </c>
      <c r="O3810" s="317">
        <f t="shared" ref="O3810:O3873" si="189">IF(C3810=0,0,IF(YEAR(C3810)=$O$1,MONTH(C3810)-$N$1+1,(YEAR(C3810)-$O$1)*12-$N$1+1+MONTH(C3810)))</f>
        <v>0</v>
      </c>
      <c r="P3810" s="318" t="str">
        <f t="shared" si="187"/>
        <v/>
      </c>
    </row>
    <row r="3811" spans="1:16" s="326" customFormat="1" x14ac:dyDescent="0.2">
      <c r="A3811" s="363" t="str">
        <f t="shared" si="186"/>
        <v/>
      </c>
      <c r="B3811" s="359"/>
      <c r="C3811" s="349"/>
      <c r="D3811" s="352"/>
      <c r="E3811" s="352"/>
      <c r="F3811" s="361"/>
      <c r="G3811" s="352"/>
      <c r="H3811" s="352"/>
      <c r="I3811" s="352"/>
      <c r="J3811" s="354"/>
      <c r="K3811" s="354"/>
      <c r="L3811" s="354"/>
      <c r="M3811" s="376"/>
      <c r="N3811" s="70">
        <f t="shared" si="188"/>
        <v>0</v>
      </c>
      <c r="O3811" s="70">
        <f t="shared" si="189"/>
        <v>0</v>
      </c>
      <c r="P3811" s="92" t="str">
        <f t="shared" si="187"/>
        <v/>
      </c>
    </row>
    <row r="3812" spans="1:16" x14ac:dyDescent="0.2">
      <c r="A3812" s="363" t="str">
        <f t="shared" si="186"/>
        <v/>
      </c>
      <c r="B3812" s="348"/>
      <c r="C3812" s="623"/>
      <c r="D3812" s="350"/>
      <c r="E3812" s="350"/>
      <c r="F3812" s="351"/>
      <c r="G3812" s="350"/>
      <c r="H3812" s="350"/>
      <c r="I3812" s="352"/>
      <c r="J3812" s="353"/>
      <c r="K3812" s="354"/>
      <c r="L3812" s="353"/>
      <c r="M3812" s="379"/>
      <c r="N3812" s="70">
        <f t="shared" si="188"/>
        <v>0</v>
      </c>
      <c r="O3812" s="70">
        <f t="shared" si="189"/>
        <v>0</v>
      </c>
      <c r="P3812" s="92" t="str">
        <f t="shared" si="187"/>
        <v/>
      </c>
    </row>
    <row r="3813" spans="1:16" x14ac:dyDescent="0.2">
      <c r="A3813" s="363" t="str">
        <f t="shared" si="186"/>
        <v/>
      </c>
      <c r="B3813" s="348"/>
      <c r="C3813" s="623"/>
      <c r="D3813" s="350"/>
      <c r="E3813" s="350"/>
      <c r="F3813" s="351"/>
      <c r="G3813" s="350"/>
      <c r="H3813" s="350"/>
      <c r="I3813" s="352"/>
      <c r="J3813" s="353"/>
      <c r="K3813" s="354"/>
      <c r="L3813" s="353"/>
      <c r="M3813" s="379"/>
      <c r="N3813" s="70">
        <f t="shared" si="188"/>
        <v>0</v>
      </c>
      <c r="O3813" s="70">
        <f t="shared" si="189"/>
        <v>0</v>
      </c>
      <c r="P3813" s="135" t="str">
        <f t="shared" si="187"/>
        <v/>
      </c>
    </row>
    <row r="3814" spans="1:16" x14ac:dyDescent="0.2">
      <c r="A3814" s="363" t="str">
        <f t="shared" si="186"/>
        <v/>
      </c>
      <c r="B3814" s="348"/>
      <c r="C3814" s="623"/>
      <c r="D3814" s="350"/>
      <c r="E3814" s="350"/>
      <c r="F3814" s="351"/>
      <c r="G3814" s="350"/>
      <c r="H3814" s="350"/>
      <c r="I3814" s="352"/>
      <c r="J3814" s="353"/>
      <c r="K3814" s="354"/>
      <c r="L3814" s="353"/>
      <c r="M3814" s="379"/>
      <c r="N3814" s="317">
        <f t="shared" si="188"/>
        <v>0</v>
      </c>
      <c r="O3814" s="317">
        <f t="shared" si="189"/>
        <v>0</v>
      </c>
      <c r="P3814" s="318" t="str">
        <f t="shared" si="187"/>
        <v/>
      </c>
    </row>
    <row r="3815" spans="1:16" x14ac:dyDescent="0.2">
      <c r="A3815" s="363" t="str">
        <f t="shared" si="186"/>
        <v/>
      </c>
      <c r="B3815" s="348"/>
      <c r="C3815" s="623"/>
      <c r="D3815" s="350"/>
      <c r="E3815" s="350"/>
      <c r="F3815" s="351"/>
      <c r="G3815" s="350"/>
      <c r="H3815" s="350"/>
      <c r="I3815" s="352"/>
      <c r="J3815" s="353"/>
      <c r="K3815" s="354"/>
      <c r="L3815" s="353"/>
      <c r="M3815" s="379"/>
      <c r="N3815" s="70">
        <f t="shared" si="188"/>
        <v>0</v>
      </c>
      <c r="O3815" s="70">
        <f t="shared" si="189"/>
        <v>0</v>
      </c>
      <c r="P3815" s="92" t="str">
        <f t="shared" si="187"/>
        <v/>
      </c>
    </row>
    <row r="3816" spans="1:16" x14ac:dyDescent="0.2">
      <c r="A3816" s="363" t="str">
        <f t="shared" si="186"/>
        <v/>
      </c>
      <c r="B3816" s="348"/>
      <c r="C3816" s="623"/>
      <c r="D3816" s="350"/>
      <c r="E3816" s="350"/>
      <c r="F3816" s="351"/>
      <c r="G3816" s="350"/>
      <c r="H3816" s="350"/>
      <c r="I3816" s="352"/>
      <c r="J3816" s="353"/>
      <c r="K3816" s="354"/>
      <c r="L3816" s="353"/>
      <c r="M3816" s="379"/>
      <c r="N3816" s="70">
        <f t="shared" si="188"/>
        <v>0</v>
      </c>
      <c r="O3816" s="70">
        <f t="shared" si="189"/>
        <v>0</v>
      </c>
      <c r="P3816" s="92" t="str">
        <f t="shared" si="187"/>
        <v/>
      </c>
    </row>
    <row r="3817" spans="1:16" x14ac:dyDescent="0.2">
      <c r="A3817" s="363" t="str">
        <f t="shared" si="186"/>
        <v/>
      </c>
      <c r="B3817" s="348"/>
      <c r="C3817" s="623"/>
      <c r="D3817" s="350"/>
      <c r="E3817" s="350"/>
      <c r="F3817" s="351"/>
      <c r="G3817" s="350"/>
      <c r="H3817" s="350"/>
      <c r="I3817" s="352"/>
      <c r="J3817" s="353"/>
      <c r="K3817" s="354"/>
      <c r="L3817" s="353"/>
      <c r="M3817" s="379"/>
      <c r="N3817" s="70">
        <f t="shared" si="188"/>
        <v>0</v>
      </c>
      <c r="O3817" s="70">
        <f t="shared" si="189"/>
        <v>0</v>
      </c>
      <c r="P3817" s="135" t="str">
        <f t="shared" si="187"/>
        <v/>
      </c>
    </row>
    <row r="3818" spans="1:16" x14ac:dyDescent="0.2">
      <c r="A3818" s="363" t="str">
        <f t="shared" si="186"/>
        <v/>
      </c>
      <c r="B3818" s="348"/>
      <c r="C3818" s="623"/>
      <c r="D3818" s="350"/>
      <c r="E3818" s="350"/>
      <c r="F3818" s="351"/>
      <c r="G3818" s="350"/>
      <c r="H3818" s="350"/>
      <c r="I3818" s="352"/>
      <c r="J3818" s="353"/>
      <c r="K3818" s="354"/>
      <c r="L3818" s="353"/>
      <c r="M3818" s="379"/>
      <c r="N3818" s="317">
        <f t="shared" si="188"/>
        <v>0</v>
      </c>
      <c r="O3818" s="317">
        <f t="shared" si="189"/>
        <v>0</v>
      </c>
      <c r="P3818" s="318" t="str">
        <f t="shared" si="187"/>
        <v/>
      </c>
    </row>
    <row r="3819" spans="1:16" x14ac:dyDescent="0.2">
      <c r="A3819" s="363" t="str">
        <f t="shared" si="186"/>
        <v/>
      </c>
      <c r="B3819" s="348"/>
      <c r="C3819" s="623"/>
      <c r="D3819" s="350"/>
      <c r="E3819" s="350"/>
      <c r="F3819" s="351"/>
      <c r="G3819" s="350"/>
      <c r="H3819" s="350"/>
      <c r="I3819" s="352"/>
      <c r="J3819" s="353"/>
      <c r="K3819" s="354"/>
      <c r="L3819" s="353"/>
      <c r="M3819" s="379"/>
      <c r="N3819" s="70">
        <f t="shared" si="188"/>
        <v>0</v>
      </c>
      <c r="O3819" s="70">
        <f t="shared" si="189"/>
        <v>0</v>
      </c>
      <c r="P3819" s="92" t="str">
        <f t="shared" si="187"/>
        <v/>
      </c>
    </row>
    <row r="3820" spans="1:16" x14ac:dyDescent="0.2">
      <c r="A3820" s="363" t="str">
        <f t="shared" si="186"/>
        <v/>
      </c>
      <c r="B3820" s="348"/>
      <c r="C3820" s="623"/>
      <c r="D3820" s="350"/>
      <c r="E3820" s="350"/>
      <c r="F3820" s="351"/>
      <c r="G3820" s="350"/>
      <c r="H3820" s="350"/>
      <c r="I3820" s="352"/>
      <c r="J3820" s="353"/>
      <c r="K3820" s="354"/>
      <c r="L3820" s="353"/>
      <c r="M3820" s="379"/>
      <c r="N3820" s="70">
        <f t="shared" si="188"/>
        <v>0</v>
      </c>
      <c r="O3820" s="70">
        <f t="shared" si="189"/>
        <v>0</v>
      </c>
      <c r="P3820" s="92" t="str">
        <f t="shared" si="187"/>
        <v/>
      </c>
    </row>
    <row r="3821" spans="1:16" x14ac:dyDescent="0.2">
      <c r="A3821" s="363" t="str">
        <f t="shared" si="186"/>
        <v/>
      </c>
      <c r="B3821" s="348"/>
      <c r="C3821" s="623"/>
      <c r="D3821" s="350"/>
      <c r="E3821" s="350"/>
      <c r="F3821" s="367"/>
      <c r="G3821" s="350"/>
      <c r="H3821" s="350"/>
      <c r="I3821" s="352"/>
      <c r="J3821" s="354"/>
      <c r="K3821" s="354"/>
      <c r="L3821" s="354"/>
      <c r="M3821" s="376"/>
      <c r="N3821" s="70">
        <f t="shared" si="188"/>
        <v>0</v>
      </c>
      <c r="O3821" s="70">
        <f t="shared" si="189"/>
        <v>0</v>
      </c>
      <c r="P3821" s="135" t="str">
        <f t="shared" si="187"/>
        <v/>
      </c>
    </row>
    <row r="3822" spans="1:16" x14ac:dyDescent="0.2">
      <c r="A3822" s="363" t="str">
        <f t="shared" si="186"/>
        <v/>
      </c>
      <c r="B3822" s="348"/>
      <c r="C3822" s="623"/>
      <c r="D3822" s="350"/>
      <c r="E3822" s="350"/>
      <c r="F3822" s="351"/>
      <c r="G3822" s="350"/>
      <c r="H3822" s="350"/>
      <c r="I3822" s="352"/>
      <c r="J3822" s="353"/>
      <c r="K3822" s="354"/>
      <c r="L3822" s="353"/>
      <c r="M3822" s="379"/>
      <c r="N3822" s="317">
        <f t="shared" si="188"/>
        <v>0</v>
      </c>
      <c r="O3822" s="317">
        <f t="shared" si="189"/>
        <v>0</v>
      </c>
      <c r="P3822" s="318" t="str">
        <f t="shared" si="187"/>
        <v/>
      </c>
    </row>
    <row r="3823" spans="1:16" x14ac:dyDescent="0.2">
      <c r="A3823" s="363" t="str">
        <f t="shared" si="186"/>
        <v/>
      </c>
      <c r="B3823" s="348"/>
      <c r="C3823" s="623"/>
      <c r="D3823" s="350"/>
      <c r="E3823" s="350"/>
      <c r="F3823" s="351"/>
      <c r="G3823" s="350"/>
      <c r="H3823" s="350"/>
      <c r="I3823" s="352"/>
      <c r="J3823" s="353"/>
      <c r="K3823" s="354"/>
      <c r="L3823" s="353"/>
      <c r="M3823" s="379"/>
      <c r="N3823" s="70">
        <f t="shared" si="188"/>
        <v>0</v>
      </c>
      <c r="O3823" s="70">
        <f t="shared" si="189"/>
        <v>0</v>
      </c>
      <c r="P3823" s="92" t="str">
        <f t="shared" si="187"/>
        <v/>
      </c>
    </row>
    <row r="3824" spans="1:16" x14ac:dyDescent="0.2">
      <c r="A3824" s="363" t="str">
        <f t="shared" si="186"/>
        <v/>
      </c>
      <c r="B3824" s="348"/>
      <c r="C3824" s="623"/>
      <c r="D3824" s="350"/>
      <c r="E3824" s="350"/>
      <c r="F3824" s="351"/>
      <c r="G3824" s="350"/>
      <c r="H3824" s="350"/>
      <c r="I3824" s="352"/>
      <c r="J3824" s="353"/>
      <c r="K3824" s="354"/>
      <c r="L3824" s="353"/>
      <c r="M3824" s="379"/>
      <c r="N3824" s="70">
        <f t="shared" si="188"/>
        <v>0</v>
      </c>
      <c r="O3824" s="70">
        <f t="shared" si="189"/>
        <v>0</v>
      </c>
      <c r="P3824" s="92" t="str">
        <f t="shared" si="187"/>
        <v/>
      </c>
    </row>
    <row r="3825" spans="1:16" x14ac:dyDescent="0.2">
      <c r="A3825" s="363" t="str">
        <f t="shared" si="186"/>
        <v/>
      </c>
      <c r="B3825" s="348"/>
      <c r="C3825" s="623"/>
      <c r="D3825" s="350"/>
      <c r="E3825" s="350"/>
      <c r="F3825" s="351"/>
      <c r="G3825" s="350"/>
      <c r="H3825" s="350"/>
      <c r="I3825" s="352"/>
      <c r="J3825" s="353"/>
      <c r="K3825" s="354"/>
      <c r="L3825" s="353"/>
      <c r="M3825" s="379"/>
      <c r="N3825" s="70">
        <f t="shared" si="188"/>
        <v>0</v>
      </c>
      <c r="O3825" s="70">
        <f t="shared" si="189"/>
        <v>0</v>
      </c>
      <c r="P3825" s="135" t="str">
        <f t="shared" si="187"/>
        <v/>
      </c>
    </row>
    <row r="3826" spans="1:16" x14ac:dyDescent="0.2">
      <c r="A3826" s="363" t="str">
        <f t="shared" si="186"/>
        <v/>
      </c>
      <c r="B3826" s="348"/>
      <c r="C3826" s="623"/>
      <c r="D3826" s="350"/>
      <c r="E3826" s="350"/>
      <c r="F3826" s="351"/>
      <c r="G3826" s="350"/>
      <c r="H3826" s="350"/>
      <c r="I3826" s="352"/>
      <c r="J3826" s="353"/>
      <c r="K3826" s="354"/>
      <c r="L3826" s="353"/>
      <c r="M3826" s="379"/>
      <c r="N3826" s="317">
        <f t="shared" si="188"/>
        <v>0</v>
      </c>
      <c r="O3826" s="317">
        <f t="shared" si="189"/>
        <v>0</v>
      </c>
      <c r="P3826" s="318" t="str">
        <f t="shared" si="187"/>
        <v/>
      </c>
    </row>
    <row r="3827" spans="1:16" x14ac:dyDescent="0.2">
      <c r="A3827" s="363" t="str">
        <f t="shared" si="186"/>
        <v/>
      </c>
      <c r="B3827" s="348"/>
      <c r="C3827" s="623"/>
      <c r="D3827" s="350"/>
      <c r="E3827" s="350"/>
      <c r="F3827" s="351"/>
      <c r="G3827" s="350"/>
      <c r="H3827" s="350"/>
      <c r="I3827" s="352"/>
      <c r="J3827" s="353"/>
      <c r="K3827" s="354"/>
      <c r="L3827" s="353"/>
      <c r="M3827" s="379"/>
      <c r="N3827" s="70">
        <f t="shared" si="188"/>
        <v>0</v>
      </c>
      <c r="O3827" s="70">
        <f t="shared" si="189"/>
        <v>0</v>
      </c>
      <c r="P3827" s="92" t="str">
        <f t="shared" si="187"/>
        <v/>
      </c>
    </row>
    <row r="3828" spans="1:16" x14ac:dyDescent="0.2">
      <c r="A3828" s="363" t="str">
        <f t="shared" si="186"/>
        <v/>
      </c>
      <c r="B3828" s="348"/>
      <c r="C3828" s="623"/>
      <c r="D3828" s="350"/>
      <c r="E3828" s="350"/>
      <c r="F3828" s="351"/>
      <c r="G3828" s="350"/>
      <c r="H3828" s="350"/>
      <c r="I3828" s="352"/>
      <c r="J3828" s="353"/>
      <c r="K3828" s="354"/>
      <c r="L3828" s="353"/>
      <c r="M3828" s="379"/>
      <c r="N3828" s="70">
        <f t="shared" si="188"/>
        <v>0</v>
      </c>
      <c r="O3828" s="70">
        <f t="shared" si="189"/>
        <v>0</v>
      </c>
      <c r="P3828" s="92" t="str">
        <f t="shared" si="187"/>
        <v/>
      </c>
    </row>
    <row r="3829" spans="1:16" x14ac:dyDescent="0.2">
      <c r="A3829" s="363" t="str">
        <f t="shared" si="186"/>
        <v/>
      </c>
      <c r="B3829" s="348"/>
      <c r="C3829" s="623"/>
      <c r="D3829" s="350"/>
      <c r="E3829" s="350"/>
      <c r="F3829" s="351"/>
      <c r="G3829" s="350"/>
      <c r="H3829" s="350"/>
      <c r="I3829" s="352"/>
      <c r="J3829" s="353"/>
      <c r="K3829" s="354"/>
      <c r="L3829" s="353"/>
      <c r="M3829" s="379"/>
      <c r="N3829" s="70">
        <f t="shared" si="188"/>
        <v>0</v>
      </c>
      <c r="O3829" s="70">
        <f t="shared" si="189"/>
        <v>0</v>
      </c>
      <c r="P3829" s="135" t="str">
        <f t="shared" si="187"/>
        <v/>
      </c>
    </row>
    <row r="3830" spans="1:16" x14ac:dyDescent="0.2">
      <c r="A3830" s="363" t="str">
        <f t="shared" si="186"/>
        <v/>
      </c>
      <c r="B3830" s="348"/>
      <c r="C3830" s="623"/>
      <c r="D3830" s="350"/>
      <c r="E3830" s="350"/>
      <c r="F3830" s="351"/>
      <c r="G3830" s="350"/>
      <c r="H3830" s="350"/>
      <c r="I3830" s="352"/>
      <c r="J3830" s="353"/>
      <c r="K3830" s="354"/>
      <c r="L3830" s="353"/>
      <c r="M3830" s="379"/>
      <c r="N3830" s="317">
        <f t="shared" si="188"/>
        <v>0</v>
      </c>
      <c r="O3830" s="317">
        <f t="shared" si="189"/>
        <v>0</v>
      </c>
      <c r="P3830" s="318" t="str">
        <f t="shared" si="187"/>
        <v/>
      </c>
    </row>
    <row r="3831" spans="1:16" x14ac:dyDescent="0.2">
      <c r="A3831" s="363" t="str">
        <f t="shared" si="186"/>
        <v/>
      </c>
      <c r="B3831" s="348"/>
      <c r="C3831" s="623"/>
      <c r="D3831" s="350"/>
      <c r="E3831" s="350"/>
      <c r="F3831" s="351"/>
      <c r="G3831" s="350"/>
      <c r="H3831" s="350"/>
      <c r="I3831" s="352"/>
      <c r="J3831" s="353"/>
      <c r="K3831" s="354"/>
      <c r="L3831" s="353"/>
      <c r="M3831" s="379"/>
      <c r="N3831" s="70">
        <f t="shared" si="188"/>
        <v>0</v>
      </c>
      <c r="O3831" s="70">
        <f t="shared" si="189"/>
        <v>0</v>
      </c>
      <c r="P3831" s="92" t="str">
        <f t="shared" si="187"/>
        <v/>
      </c>
    </row>
    <row r="3832" spans="1:16" x14ac:dyDescent="0.2">
      <c r="A3832" s="363" t="str">
        <f t="shared" si="186"/>
        <v/>
      </c>
      <c r="B3832" s="348"/>
      <c r="C3832" s="623"/>
      <c r="D3832" s="350"/>
      <c r="E3832" s="350"/>
      <c r="F3832" s="351"/>
      <c r="G3832" s="350"/>
      <c r="H3832" s="350"/>
      <c r="I3832" s="352"/>
      <c r="J3832" s="353"/>
      <c r="K3832" s="354"/>
      <c r="L3832" s="353"/>
      <c r="M3832" s="379"/>
      <c r="N3832" s="70">
        <f t="shared" si="188"/>
        <v>0</v>
      </c>
      <c r="O3832" s="70">
        <f t="shared" si="189"/>
        <v>0</v>
      </c>
      <c r="P3832" s="92" t="str">
        <f t="shared" si="187"/>
        <v/>
      </c>
    </row>
    <row r="3833" spans="1:16" x14ac:dyDescent="0.2">
      <c r="A3833" s="363" t="str">
        <f t="shared" si="186"/>
        <v/>
      </c>
      <c r="B3833" s="348"/>
      <c r="C3833" s="623"/>
      <c r="D3833" s="350"/>
      <c r="E3833" s="350"/>
      <c r="F3833" s="351"/>
      <c r="G3833" s="350"/>
      <c r="H3833" s="350"/>
      <c r="I3833" s="352"/>
      <c r="J3833" s="353"/>
      <c r="K3833" s="354"/>
      <c r="L3833" s="353"/>
      <c r="M3833" s="379"/>
      <c r="N3833" s="70">
        <f t="shared" si="188"/>
        <v>0</v>
      </c>
      <c r="O3833" s="70">
        <f t="shared" si="189"/>
        <v>0</v>
      </c>
      <c r="P3833" s="135" t="str">
        <f t="shared" si="187"/>
        <v/>
      </c>
    </row>
    <row r="3834" spans="1:16" x14ac:dyDescent="0.2">
      <c r="A3834" s="363" t="str">
        <f t="shared" si="186"/>
        <v/>
      </c>
      <c r="B3834" s="348"/>
      <c r="C3834" s="623"/>
      <c r="D3834" s="350"/>
      <c r="E3834" s="350"/>
      <c r="F3834" s="351"/>
      <c r="G3834" s="350"/>
      <c r="H3834" s="350"/>
      <c r="I3834" s="352"/>
      <c r="J3834" s="353"/>
      <c r="K3834" s="354"/>
      <c r="L3834" s="353"/>
      <c r="M3834" s="379"/>
      <c r="N3834" s="317">
        <f t="shared" si="188"/>
        <v>0</v>
      </c>
      <c r="O3834" s="317">
        <f t="shared" si="189"/>
        <v>0</v>
      </c>
      <c r="P3834" s="318" t="str">
        <f t="shared" si="187"/>
        <v/>
      </c>
    </row>
    <row r="3835" spans="1:16" x14ac:dyDescent="0.2">
      <c r="A3835" s="363" t="str">
        <f t="shared" si="186"/>
        <v/>
      </c>
      <c r="B3835" s="348"/>
      <c r="C3835" s="623"/>
      <c r="D3835" s="350"/>
      <c r="E3835" s="350"/>
      <c r="F3835" s="351"/>
      <c r="G3835" s="350"/>
      <c r="H3835" s="350"/>
      <c r="I3835" s="352"/>
      <c r="J3835" s="353"/>
      <c r="K3835" s="354"/>
      <c r="L3835" s="353"/>
      <c r="M3835" s="379"/>
      <c r="N3835" s="70">
        <f t="shared" si="188"/>
        <v>0</v>
      </c>
      <c r="O3835" s="70">
        <f t="shared" si="189"/>
        <v>0</v>
      </c>
      <c r="P3835" s="92" t="str">
        <f t="shared" si="187"/>
        <v/>
      </c>
    </row>
    <row r="3836" spans="1:16" x14ac:dyDescent="0.2">
      <c r="A3836" s="363" t="str">
        <f t="shared" si="186"/>
        <v/>
      </c>
      <c r="B3836" s="348"/>
      <c r="C3836" s="623"/>
      <c r="D3836" s="350"/>
      <c r="E3836" s="350"/>
      <c r="F3836" s="351"/>
      <c r="G3836" s="350"/>
      <c r="H3836" s="350"/>
      <c r="I3836" s="352"/>
      <c r="J3836" s="353"/>
      <c r="K3836" s="354"/>
      <c r="L3836" s="353"/>
      <c r="M3836" s="379"/>
      <c r="N3836" s="70">
        <f t="shared" si="188"/>
        <v>0</v>
      </c>
      <c r="O3836" s="70">
        <f t="shared" si="189"/>
        <v>0</v>
      </c>
      <c r="P3836" s="92" t="str">
        <f t="shared" si="187"/>
        <v/>
      </c>
    </row>
    <row r="3837" spans="1:16" x14ac:dyDescent="0.2">
      <c r="A3837" s="363" t="str">
        <f t="shared" si="186"/>
        <v/>
      </c>
      <c r="B3837" s="348"/>
      <c r="C3837" s="623"/>
      <c r="D3837" s="350"/>
      <c r="E3837" s="350"/>
      <c r="F3837" s="351"/>
      <c r="G3837" s="350"/>
      <c r="H3837" s="350"/>
      <c r="I3837" s="352"/>
      <c r="J3837" s="353"/>
      <c r="K3837" s="354"/>
      <c r="L3837" s="353"/>
      <c r="M3837" s="379"/>
      <c r="N3837" s="70">
        <f t="shared" si="188"/>
        <v>0</v>
      </c>
      <c r="O3837" s="70">
        <f t="shared" si="189"/>
        <v>0</v>
      </c>
      <c r="P3837" s="135" t="str">
        <f t="shared" si="187"/>
        <v/>
      </c>
    </row>
    <row r="3838" spans="1:16" x14ac:dyDescent="0.2">
      <c r="A3838" s="363" t="str">
        <f t="shared" si="186"/>
        <v/>
      </c>
      <c r="B3838" s="348"/>
      <c r="C3838" s="623"/>
      <c r="D3838" s="350"/>
      <c r="E3838" s="350"/>
      <c r="F3838" s="351"/>
      <c r="G3838" s="350"/>
      <c r="H3838" s="350"/>
      <c r="I3838" s="352"/>
      <c r="J3838" s="353"/>
      <c r="K3838" s="354"/>
      <c r="L3838" s="353"/>
      <c r="M3838" s="379"/>
      <c r="N3838" s="317">
        <f t="shared" si="188"/>
        <v>0</v>
      </c>
      <c r="O3838" s="317">
        <f t="shared" si="189"/>
        <v>0</v>
      </c>
      <c r="P3838" s="318" t="str">
        <f t="shared" si="187"/>
        <v/>
      </c>
    </row>
    <row r="3839" spans="1:16" x14ac:dyDescent="0.2">
      <c r="A3839" s="363" t="str">
        <f t="shared" si="186"/>
        <v/>
      </c>
      <c r="B3839" s="348"/>
      <c r="C3839" s="623"/>
      <c r="D3839" s="350"/>
      <c r="E3839" s="350"/>
      <c r="F3839" s="351"/>
      <c r="G3839" s="350"/>
      <c r="H3839" s="350"/>
      <c r="I3839" s="352"/>
      <c r="J3839" s="353"/>
      <c r="K3839" s="354"/>
      <c r="L3839" s="353"/>
      <c r="M3839" s="379"/>
      <c r="N3839" s="70">
        <f t="shared" si="188"/>
        <v>0</v>
      </c>
      <c r="O3839" s="70">
        <f t="shared" si="189"/>
        <v>0</v>
      </c>
      <c r="P3839" s="92" t="str">
        <f t="shared" si="187"/>
        <v/>
      </c>
    </row>
    <row r="3840" spans="1:16" x14ac:dyDescent="0.2">
      <c r="A3840" s="363" t="str">
        <f t="shared" si="186"/>
        <v/>
      </c>
      <c r="B3840" s="348"/>
      <c r="C3840" s="623"/>
      <c r="D3840" s="350"/>
      <c r="E3840" s="350"/>
      <c r="F3840" s="351"/>
      <c r="G3840" s="350"/>
      <c r="H3840" s="350"/>
      <c r="I3840" s="352"/>
      <c r="J3840" s="353"/>
      <c r="K3840" s="354"/>
      <c r="L3840" s="353"/>
      <c r="M3840" s="379"/>
      <c r="N3840" s="70">
        <f t="shared" si="188"/>
        <v>0</v>
      </c>
      <c r="O3840" s="70">
        <f t="shared" si="189"/>
        <v>0</v>
      </c>
      <c r="P3840" s="92" t="str">
        <f t="shared" si="187"/>
        <v/>
      </c>
    </row>
    <row r="3841" spans="1:16" x14ac:dyDescent="0.2">
      <c r="A3841" s="363" t="str">
        <f t="shared" si="186"/>
        <v/>
      </c>
      <c r="B3841" s="348"/>
      <c r="C3841" s="623"/>
      <c r="D3841" s="350"/>
      <c r="E3841" s="350"/>
      <c r="F3841" s="351"/>
      <c r="G3841" s="350"/>
      <c r="H3841" s="350"/>
      <c r="I3841" s="352"/>
      <c r="J3841" s="353"/>
      <c r="K3841" s="354"/>
      <c r="L3841" s="353"/>
      <c r="M3841" s="379"/>
      <c r="N3841" s="70">
        <f t="shared" si="188"/>
        <v>0</v>
      </c>
      <c r="O3841" s="70">
        <f t="shared" si="189"/>
        <v>0</v>
      </c>
      <c r="P3841" s="135" t="str">
        <f t="shared" si="187"/>
        <v/>
      </c>
    </row>
    <row r="3842" spans="1:16" s="319" customFormat="1" x14ac:dyDescent="0.2">
      <c r="A3842" s="363" t="str">
        <f t="shared" si="186"/>
        <v/>
      </c>
      <c r="B3842" s="387"/>
      <c r="C3842" s="626"/>
      <c r="D3842" s="368"/>
      <c r="E3842" s="368"/>
      <c r="F3842" s="373"/>
      <c r="G3842" s="352"/>
      <c r="H3842" s="368"/>
      <c r="I3842" s="352"/>
      <c r="J3842" s="370"/>
      <c r="K3842" s="370"/>
      <c r="L3842" s="370"/>
      <c r="M3842" s="631"/>
      <c r="N3842" s="317">
        <f t="shared" si="188"/>
        <v>0</v>
      </c>
      <c r="O3842" s="317">
        <f t="shared" si="189"/>
        <v>0</v>
      </c>
      <c r="P3842" s="318" t="str">
        <f t="shared" si="187"/>
        <v/>
      </c>
    </row>
    <row r="3843" spans="1:16" x14ac:dyDescent="0.2">
      <c r="A3843" s="363" t="str">
        <f t="shared" si="186"/>
        <v/>
      </c>
      <c r="B3843" s="348"/>
      <c r="C3843" s="623"/>
      <c r="D3843" s="350"/>
      <c r="E3843" s="350"/>
      <c r="F3843" s="351"/>
      <c r="G3843" s="350"/>
      <c r="H3843" s="350"/>
      <c r="I3843" s="352"/>
      <c r="J3843" s="353"/>
      <c r="K3843" s="354"/>
      <c r="L3843" s="353"/>
      <c r="M3843" s="379"/>
      <c r="N3843" s="70">
        <f t="shared" si="188"/>
        <v>0</v>
      </c>
      <c r="O3843" s="70">
        <f t="shared" si="189"/>
        <v>0</v>
      </c>
      <c r="P3843" s="92" t="str">
        <f t="shared" si="187"/>
        <v/>
      </c>
    </row>
    <row r="3844" spans="1:16" x14ac:dyDescent="0.2">
      <c r="A3844" s="363" t="str">
        <f t="shared" si="186"/>
        <v/>
      </c>
      <c r="B3844" s="348"/>
      <c r="C3844" s="623"/>
      <c r="D3844" s="350"/>
      <c r="E3844" s="350"/>
      <c r="F3844" s="351"/>
      <c r="G3844" s="350"/>
      <c r="H3844" s="350"/>
      <c r="I3844" s="352"/>
      <c r="J3844" s="353"/>
      <c r="K3844" s="354"/>
      <c r="L3844" s="353"/>
      <c r="M3844" s="379"/>
      <c r="N3844" s="70">
        <f t="shared" si="188"/>
        <v>0</v>
      </c>
      <c r="O3844" s="70">
        <f t="shared" si="189"/>
        <v>0</v>
      </c>
      <c r="P3844" s="92" t="str">
        <f t="shared" si="187"/>
        <v/>
      </c>
    </row>
    <row r="3845" spans="1:16" x14ac:dyDescent="0.2">
      <c r="A3845" s="363" t="str">
        <f t="shared" si="186"/>
        <v/>
      </c>
      <c r="B3845" s="348"/>
      <c r="C3845" s="623"/>
      <c r="D3845" s="350"/>
      <c r="E3845" s="350"/>
      <c r="F3845" s="351"/>
      <c r="G3845" s="350"/>
      <c r="H3845" s="350"/>
      <c r="I3845" s="352"/>
      <c r="J3845" s="353"/>
      <c r="K3845" s="354"/>
      <c r="L3845" s="353"/>
      <c r="M3845" s="379"/>
      <c r="N3845" s="70">
        <f t="shared" si="188"/>
        <v>0</v>
      </c>
      <c r="O3845" s="70">
        <f t="shared" si="189"/>
        <v>0</v>
      </c>
      <c r="P3845" s="135" t="str">
        <f t="shared" si="187"/>
        <v/>
      </c>
    </row>
    <row r="3846" spans="1:16" x14ac:dyDescent="0.2">
      <c r="A3846" s="363" t="str">
        <f t="shared" si="186"/>
        <v/>
      </c>
      <c r="B3846" s="348"/>
      <c r="C3846" s="623"/>
      <c r="D3846" s="350"/>
      <c r="E3846" s="350"/>
      <c r="F3846" s="351"/>
      <c r="G3846" s="350"/>
      <c r="H3846" s="350"/>
      <c r="I3846" s="352"/>
      <c r="J3846" s="353"/>
      <c r="K3846" s="354"/>
      <c r="L3846" s="353"/>
      <c r="M3846" s="379"/>
      <c r="N3846" s="317">
        <f t="shared" si="188"/>
        <v>0</v>
      </c>
      <c r="O3846" s="317">
        <f t="shared" si="189"/>
        <v>0</v>
      </c>
      <c r="P3846" s="318" t="str">
        <f t="shared" si="187"/>
        <v/>
      </c>
    </row>
    <row r="3847" spans="1:16" x14ac:dyDescent="0.2">
      <c r="A3847" s="363" t="str">
        <f t="shared" si="186"/>
        <v/>
      </c>
      <c r="B3847" s="348"/>
      <c r="C3847" s="623"/>
      <c r="D3847" s="350"/>
      <c r="E3847" s="350"/>
      <c r="F3847" s="351"/>
      <c r="G3847" s="350"/>
      <c r="H3847" s="350"/>
      <c r="I3847" s="352"/>
      <c r="J3847" s="353"/>
      <c r="K3847" s="354"/>
      <c r="L3847" s="353"/>
      <c r="M3847" s="379"/>
      <c r="N3847" s="70">
        <f t="shared" si="188"/>
        <v>0</v>
      </c>
      <c r="O3847" s="70">
        <f t="shared" si="189"/>
        <v>0</v>
      </c>
      <c r="P3847" s="92" t="str">
        <f t="shared" si="187"/>
        <v/>
      </c>
    </row>
    <row r="3848" spans="1:16" x14ac:dyDescent="0.2">
      <c r="A3848" s="363" t="str">
        <f t="shared" si="186"/>
        <v/>
      </c>
      <c r="B3848" s="348"/>
      <c r="C3848" s="623"/>
      <c r="D3848" s="350"/>
      <c r="E3848" s="350"/>
      <c r="F3848" s="351"/>
      <c r="G3848" s="350"/>
      <c r="H3848" s="350"/>
      <c r="I3848" s="352"/>
      <c r="J3848" s="353"/>
      <c r="K3848" s="354"/>
      <c r="L3848" s="353"/>
      <c r="M3848" s="379"/>
      <c r="N3848" s="70">
        <f t="shared" si="188"/>
        <v>0</v>
      </c>
      <c r="O3848" s="70">
        <f t="shared" si="189"/>
        <v>0</v>
      </c>
      <c r="P3848" s="92" t="str">
        <f t="shared" si="187"/>
        <v/>
      </c>
    </row>
    <row r="3849" spans="1:16" x14ac:dyDescent="0.2">
      <c r="A3849" s="363" t="str">
        <f t="shared" si="186"/>
        <v/>
      </c>
      <c r="B3849" s="348"/>
      <c r="C3849" s="623"/>
      <c r="D3849" s="350"/>
      <c r="E3849" s="350"/>
      <c r="F3849" s="351"/>
      <c r="G3849" s="350"/>
      <c r="H3849" s="350"/>
      <c r="I3849" s="352"/>
      <c r="J3849" s="353"/>
      <c r="K3849" s="354"/>
      <c r="L3849" s="353"/>
      <c r="M3849" s="379"/>
      <c r="N3849" s="70">
        <f t="shared" si="188"/>
        <v>0</v>
      </c>
      <c r="O3849" s="70">
        <f t="shared" si="189"/>
        <v>0</v>
      </c>
      <c r="P3849" s="135" t="str">
        <f t="shared" si="187"/>
        <v/>
      </c>
    </row>
    <row r="3850" spans="1:16" x14ac:dyDescent="0.2">
      <c r="A3850" s="363" t="str">
        <f t="shared" si="186"/>
        <v/>
      </c>
      <c r="B3850" s="348"/>
      <c r="C3850" s="623"/>
      <c r="D3850" s="350"/>
      <c r="E3850" s="350"/>
      <c r="F3850" s="351"/>
      <c r="G3850" s="350"/>
      <c r="H3850" s="350"/>
      <c r="I3850" s="352"/>
      <c r="J3850" s="353"/>
      <c r="K3850" s="354"/>
      <c r="L3850" s="353"/>
      <c r="M3850" s="379"/>
      <c r="N3850" s="317">
        <f t="shared" si="188"/>
        <v>0</v>
      </c>
      <c r="O3850" s="317">
        <f t="shared" si="189"/>
        <v>0</v>
      </c>
      <c r="P3850" s="318" t="str">
        <f t="shared" si="187"/>
        <v/>
      </c>
    </row>
    <row r="3851" spans="1:16" x14ac:dyDescent="0.2">
      <c r="A3851" s="363" t="str">
        <f t="shared" si="186"/>
        <v/>
      </c>
      <c r="B3851" s="348"/>
      <c r="C3851" s="623"/>
      <c r="D3851" s="350"/>
      <c r="E3851" s="350"/>
      <c r="F3851" s="351"/>
      <c r="G3851" s="350"/>
      <c r="H3851" s="350"/>
      <c r="I3851" s="352"/>
      <c r="J3851" s="353"/>
      <c r="K3851" s="354"/>
      <c r="L3851" s="353"/>
      <c r="M3851" s="379"/>
      <c r="N3851" s="70">
        <f t="shared" si="188"/>
        <v>0</v>
      </c>
      <c r="O3851" s="70">
        <f t="shared" si="189"/>
        <v>0</v>
      </c>
      <c r="P3851" s="92" t="str">
        <f t="shared" si="187"/>
        <v/>
      </c>
    </row>
    <row r="3852" spans="1:16" x14ac:dyDescent="0.2">
      <c r="A3852" s="363" t="str">
        <f t="shared" si="186"/>
        <v/>
      </c>
      <c r="B3852" s="348"/>
      <c r="C3852" s="623"/>
      <c r="D3852" s="350"/>
      <c r="E3852" s="350"/>
      <c r="F3852" s="351"/>
      <c r="G3852" s="350"/>
      <c r="H3852" s="350"/>
      <c r="I3852" s="352"/>
      <c r="J3852" s="353"/>
      <c r="K3852" s="354"/>
      <c r="L3852" s="353"/>
      <c r="M3852" s="379"/>
      <c r="N3852" s="70">
        <f t="shared" si="188"/>
        <v>0</v>
      </c>
      <c r="O3852" s="70">
        <f t="shared" si="189"/>
        <v>0</v>
      </c>
      <c r="P3852" s="92" t="str">
        <f t="shared" si="187"/>
        <v/>
      </c>
    </row>
    <row r="3853" spans="1:16" x14ac:dyDescent="0.2">
      <c r="A3853" s="363" t="str">
        <f t="shared" si="186"/>
        <v/>
      </c>
      <c r="B3853" s="348"/>
      <c r="C3853" s="623"/>
      <c r="D3853" s="350"/>
      <c r="E3853" s="350"/>
      <c r="F3853" s="351"/>
      <c r="G3853" s="350"/>
      <c r="H3853" s="350"/>
      <c r="I3853" s="352"/>
      <c r="J3853" s="353"/>
      <c r="K3853" s="354"/>
      <c r="L3853" s="353"/>
      <c r="M3853" s="379"/>
      <c r="N3853" s="70">
        <f t="shared" si="188"/>
        <v>0</v>
      </c>
      <c r="O3853" s="70">
        <f t="shared" si="189"/>
        <v>0</v>
      </c>
      <c r="P3853" s="135" t="str">
        <f t="shared" si="187"/>
        <v/>
      </c>
    </row>
    <row r="3854" spans="1:16" x14ac:dyDescent="0.2">
      <c r="A3854" s="363" t="str">
        <f t="shared" si="186"/>
        <v/>
      </c>
      <c r="B3854" s="348"/>
      <c r="C3854" s="623"/>
      <c r="D3854" s="350"/>
      <c r="E3854" s="350"/>
      <c r="F3854" s="351"/>
      <c r="G3854" s="350"/>
      <c r="H3854" s="350"/>
      <c r="I3854" s="352"/>
      <c r="J3854" s="353"/>
      <c r="K3854" s="354"/>
      <c r="L3854" s="353"/>
      <c r="M3854" s="379"/>
      <c r="N3854" s="317">
        <f t="shared" si="188"/>
        <v>0</v>
      </c>
      <c r="O3854" s="317">
        <f t="shared" si="189"/>
        <v>0</v>
      </c>
      <c r="P3854" s="318" t="str">
        <f t="shared" si="187"/>
        <v/>
      </c>
    </row>
    <row r="3855" spans="1:16" x14ac:dyDescent="0.2">
      <c r="A3855" s="363" t="str">
        <f t="shared" si="186"/>
        <v/>
      </c>
      <c r="B3855" s="348"/>
      <c r="C3855" s="623"/>
      <c r="D3855" s="350"/>
      <c r="E3855" s="350"/>
      <c r="F3855" s="351"/>
      <c r="G3855" s="350"/>
      <c r="H3855" s="350"/>
      <c r="I3855" s="352"/>
      <c r="J3855" s="353"/>
      <c r="K3855" s="354"/>
      <c r="L3855" s="353"/>
      <c r="M3855" s="379"/>
      <c r="N3855" s="70">
        <f t="shared" si="188"/>
        <v>0</v>
      </c>
      <c r="O3855" s="70">
        <f t="shared" si="189"/>
        <v>0</v>
      </c>
      <c r="P3855" s="92" t="str">
        <f t="shared" si="187"/>
        <v/>
      </c>
    </row>
    <row r="3856" spans="1:16" x14ac:dyDescent="0.2">
      <c r="A3856" s="363" t="str">
        <f t="shared" si="186"/>
        <v/>
      </c>
      <c r="B3856" s="348"/>
      <c r="C3856" s="623"/>
      <c r="D3856" s="350"/>
      <c r="E3856" s="350"/>
      <c r="F3856" s="351"/>
      <c r="G3856" s="350"/>
      <c r="H3856" s="350"/>
      <c r="I3856" s="352"/>
      <c r="J3856" s="353"/>
      <c r="K3856" s="354"/>
      <c r="L3856" s="353"/>
      <c r="M3856" s="379"/>
      <c r="N3856" s="70">
        <f t="shared" si="188"/>
        <v>0</v>
      </c>
      <c r="O3856" s="70">
        <f t="shared" si="189"/>
        <v>0</v>
      </c>
      <c r="P3856" s="92" t="str">
        <f t="shared" si="187"/>
        <v/>
      </c>
    </row>
    <row r="3857" spans="1:16" x14ac:dyDescent="0.2">
      <c r="A3857" s="363" t="str">
        <f t="shared" si="186"/>
        <v/>
      </c>
      <c r="B3857" s="348"/>
      <c r="C3857" s="623"/>
      <c r="D3857" s="350"/>
      <c r="E3857" s="350"/>
      <c r="F3857" s="351"/>
      <c r="G3857" s="350"/>
      <c r="H3857" s="350"/>
      <c r="I3857" s="352"/>
      <c r="J3857" s="353"/>
      <c r="K3857" s="354"/>
      <c r="L3857" s="353"/>
      <c r="M3857" s="379"/>
      <c r="N3857" s="70">
        <f t="shared" si="188"/>
        <v>0</v>
      </c>
      <c r="O3857" s="70">
        <f t="shared" si="189"/>
        <v>0</v>
      </c>
      <c r="P3857" s="135" t="str">
        <f t="shared" si="187"/>
        <v/>
      </c>
    </row>
    <row r="3858" spans="1:16" x14ac:dyDescent="0.2">
      <c r="A3858" s="363" t="str">
        <f t="shared" si="186"/>
        <v/>
      </c>
      <c r="B3858" s="348"/>
      <c r="C3858" s="623"/>
      <c r="D3858" s="350"/>
      <c r="E3858" s="350"/>
      <c r="F3858" s="351"/>
      <c r="G3858" s="350"/>
      <c r="H3858" s="350"/>
      <c r="I3858" s="352"/>
      <c r="J3858" s="353"/>
      <c r="K3858" s="354"/>
      <c r="L3858" s="353"/>
      <c r="M3858" s="379"/>
      <c r="N3858" s="317">
        <f t="shared" si="188"/>
        <v>0</v>
      </c>
      <c r="O3858" s="317">
        <f t="shared" si="189"/>
        <v>0</v>
      </c>
      <c r="P3858" s="318" t="str">
        <f t="shared" si="187"/>
        <v/>
      </c>
    </row>
    <row r="3859" spans="1:16" x14ac:dyDescent="0.2">
      <c r="A3859" s="363" t="str">
        <f t="shared" si="186"/>
        <v/>
      </c>
      <c r="B3859" s="348"/>
      <c r="C3859" s="623"/>
      <c r="D3859" s="350"/>
      <c r="E3859" s="350"/>
      <c r="F3859" s="351"/>
      <c r="G3859" s="350"/>
      <c r="H3859" s="350"/>
      <c r="I3859" s="352"/>
      <c r="J3859" s="353"/>
      <c r="K3859" s="354"/>
      <c r="L3859" s="353"/>
      <c r="M3859" s="379"/>
      <c r="N3859" s="70">
        <f t="shared" si="188"/>
        <v>0</v>
      </c>
      <c r="O3859" s="70">
        <f t="shared" si="189"/>
        <v>0</v>
      </c>
      <c r="P3859" s="92" t="str">
        <f t="shared" si="187"/>
        <v/>
      </c>
    </row>
    <row r="3860" spans="1:16" x14ac:dyDescent="0.2">
      <c r="A3860" s="363" t="str">
        <f t="shared" si="186"/>
        <v/>
      </c>
      <c r="B3860" s="348"/>
      <c r="C3860" s="623"/>
      <c r="D3860" s="350"/>
      <c r="E3860" s="350"/>
      <c r="F3860" s="351"/>
      <c r="G3860" s="350"/>
      <c r="H3860" s="350"/>
      <c r="I3860" s="352"/>
      <c r="J3860" s="353"/>
      <c r="K3860" s="354"/>
      <c r="L3860" s="353"/>
      <c r="M3860" s="379"/>
      <c r="N3860" s="70">
        <f t="shared" si="188"/>
        <v>0</v>
      </c>
      <c r="O3860" s="70">
        <f t="shared" si="189"/>
        <v>0</v>
      </c>
      <c r="P3860" s="92" t="str">
        <f t="shared" si="187"/>
        <v/>
      </c>
    </row>
    <row r="3861" spans="1:16" x14ac:dyDescent="0.2">
      <c r="A3861" s="363" t="str">
        <f t="shared" si="186"/>
        <v/>
      </c>
      <c r="B3861" s="348"/>
      <c r="C3861" s="623"/>
      <c r="D3861" s="350"/>
      <c r="E3861" s="350"/>
      <c r="F3861" s="351"/>
      <c r="G3861" s="350"/>
      <c r="H3861" s="350"/>
      <c r="I3861" s="352"/>
      <c r="J3861" s="353"/>
      <c r="K3861" s="354"/>
      <c r="L3861" s="353"/>
      <c r="M3861" s="379"/>
      <c r="N3861" s="70">
        <f t="shared" si="188"/>
        <v>0</v>
      </c>
      <c r="O3861" s="70">
        <f t="shared" si="189"/>
        <v>0</v>
      </c>
      <c r="P3861" s="135" t="str">
        <f t="shared" si="187"/>
        <v/>
      </c>
    </row>
    <row r="3862" spans="1:16" x14ac:dyDescent="0.2">
      <c r="A3862" s="363" t="str">
        <f t="shared" si="186"/>
        <v/>
      </c>
      <c r="B3862" s="348"/>
      <c r="C3862" s="623"/>
      <c r="D3862" s="350"/>
      <c r="E3862" s="350"/>
      <c r="F3862" s="351"/>
      <c r="G3862" s="350"/>
      <c r="H3862" s="350"/>
      <c r="I3862" s="352"/>
      <c r="J3862" s="353"/>
      <c r="K3862" s="354"/>
      <c r="L3862" s="353"/>
      <c r="M3862" s="379"/>
      <c r="N3862" s="317">
        <f t="shared" si="188"/>
        <v>0</v>
      </c>
      <c r="O3862" s="317">
        <f t="shared" si="189"/>
        <v>0</v>
      </c>
      <c r="P3862" s="318" t="str">
        <f t="shared" si="187"/>
        <v/>
      </c>
    </row>
    <row r="3863" spans="1:16" x14ac:dyDescent="0.2">
      <c r="A3863" s="363" t="str">
        <f t="shared" si="186"/>
        <v/>
      </c>
      <c r="B3863" s="348"/>
      <c r="C3863" s="623"/>
      <c r="D3863" s="350"/>
      <c r="E3863" s="350"/>
      <c r="F3863" s="351"/>
      <c r="G3863" s="350"/>
      <c r="H3863" s="350"/>
      <c r="I3863" s="352"/>
      <c r="J3863" s="353"/>
      <c r="K3863" s="354"/>
      <c r="L3863" s="353"/>
      <c r="M3863" s="379"/>
      <c r="N3863" s="70">
        <f t="shared" si="188"/>
        <v>0</v>
      </c>
      <c r="O3863" s="70">
        <f t="shared" si="189"/>
        <v>0</v>
      </c>
      <c r="P3863" s="92" t="str">
        <f t="shared" si="187"/>
        <v/>
      </c>
    </row>
    <row r="3864" spans="1:16" x14ac:dyDescent="0.2">
      <c r="A3864" s="363" t="str">
        <f t="shared" ref="A3864:A3927" si="190">IF(B3864="","",ROW()-ROW($A$3))</f>
        <v/>
      </c>
      <c r="B3864" s="348"/>
      <c r="C3864" s="623"/>
      <c r="D3864" s="350"/>
      <c r="E3864" s="350"/>
      <c r="F3864" s="351"/>
      <c r="G3864" s="350"/>
      <c r="H3864" s="350"/>
      <c r="I3864" s="352"/>
      <c r="J3864" s="353"/>
      <c r="K3864" s="354"/>
      <c r="L3864" s="353"/>
      <c r="M3864" s="379"/>
      <c r="N3864" s="70">
        <f t="shared" si="188"/>
        <v>0</v>
      </c>
      <c r="O3864" s="70">
        <f t="shared" si="189"/>
        <v>0</v>
      </c>
      <c r="P3864" s="92" t="str">
        <f t="shared" si="187"/>
        <v/>
      </c>
    </row>
    <row r="3865" spans="1:16" x14ac:dyDescent="0.2">
      <c r="A3865" s="363" t="str">
        <f t="shared" si="190"/>
        <v/>
      </c>
      <c r="B3865" s="348"/>
      <c r="C3865" s="623"/>
      <c r="D3865" s="350"/>
      <c r="E3865" s="350"/>
      <c r="F3865" s="351"/>
      <c r="G3865" s="350"/>
      <c r="H3865" s="350"/>
      <c r="I3865" s="352"/>
      <c r="J3865" s="353"/>
      <c r="K3865" s="354"/>
      <c r="L3865" s="353"/>
      <c r="M3865" s="379"/>
      <c r="N3865" s="70">
        <f t="shared" si="188"/>
        <v>0</v>
      </c>
      <c r="O3865" s="70">
        <f t="shared" si="189"/>
        <v>0</v>
      </c>
      <c r="P3865" s="135" t="str">
        <f t="shared" si="187"/>
        <v/>
      </c>
    </row>
    <row r="3866" spans="1:16" x14ac:dyDescent="0.2">
      <c r="A3866" s="363" t="str">
        <f t="shared" si="190"/>
        <v/>
      </c>
      <c r="B3866" s="348"/>
      <c r="C3866" s="623"/>
      <c r="D3866" s="350"/>
      <c r="E3866" s="350"/>
      <c r="F3866" s="351"/>
      <c r="G3866" s="350"/>
      <c r="H3866" s="350"/>
      <c r="I3866" s="352"/>
      <c r="J3866" s="353"/>
      <c r="K3866" s="354"/>
      <c r="L3866" s="353"/>
      <c r="M3866" s="379"/>
      <c r="N3866" s="317">
        <f t="shared" si="188"/>
        <v>0</v>
      </c>
      <c r="O3866" s="317">
        <f t="shared" si="189"/>
        <v>0</v>
      </c>
      <c r="P3866" s="318" t="str">
        <f t="shared" si="187"/>
        <v/>
      </c>
    </row>
    <row r="3867" spans="1:16" x14ac:dyDescent="0.2">
      <c r="A3867" s="363" t="str">
        <f t="shared" si="190"/>
        <v/>
      </c>
      <c r="B3867" s="348"/>
      <c r="C3867" s="623"/>
      <c r="D3867" s="350"/>
      <c r="E3867" s="350"/>
      <c r="F3867" s="351"/>
      <c r="G3867" s="350"/>
      <c r="H3867" s="350"/>
      <c r="I3867" s="352"/>
      <c r="J3867" s="353"/>
      <c r="K3867" s="354"/>
      <c r="L3867" s="353"/>
      <c r="M3867" s="379"/>
      <c r="N3867" s="70">
        <f t="shared" si="188"/>
        <v>0</v>
      </c>
      <c r="O3867" s="70">
        <f t="shared" si="189"/>
        <v>0</v>
      </c>
      <c r="P3867" s="92" t="str">
        <f t="shared" si="187"/>
        <v/>
      </c>
    </row>
    <row r="3868" spans="1:16" x14ac:dyDescent="0.2">
      <c r="A3868" s="363" t="str">
        <f t="shared" si="190"/>
        <v/>
      </c>
      <c r="B3868" s="348"/>
      <c r="C3868" s="623"/>
      <c r="D3868" s="350"/>
      <c r="E3868" s="350"/>
      <c r="F3868" s="351"/>
      <c r="G3868" s="350"/>
      <c r="H3868" s="350"/>
      <c r="I3868" s="352"/>
      <c r="J3868" s="353"/>
      <c r="K3868" s="354"/>
      <c r="L3868" s="353"/>
      <c r="M3868" s="379"/>
      <c r="N3868" s="70">
        <f t="shared" si="188"/>
        <v>0</v>
      </c>
      <c r="O3868" s="70">
        <f t="shared" si="189"/>
        <v>0</v>
      </c>
      <c r="P3868" s="92" t="str">
        <f t="shared" si="187"/>
        <v/>
      </c>
    </row>
    <row r="3869" spans="1:16" x14ac:dyDescent="0.2">
      <c r="A3869" s="363" t="str">
        <f t="shared" si="190"/>
        <v/>
      </c>
      <c r="B3869" s="348"/>
      <c r="C3869" s="623"/>
      <c r="D3869" s="350"/>
      <c r="E3869" s="350"/>
      <c r="F3869" s="351"/>
      <c r="G3869" s="350"/>
      <c r="H3869" s="350"/>
      <c r="I3869" s="352"/>
      <c r="J3869" s="353"/>
      <c r="K3869" s="354"/>
      <c r="L3869" s="353"/>
      <c r="M3869" s="379"/>
      <c r="N3869" s="70">
        <f t="shared" si="188"/>
        <v>0</v>
      </c>
      <c r="O3869" s="70">
        <f t="shared" si="189"/>
        <v>0</v>
      </c>
      <c r="P3869" s="135" t="str">
        <f t="shared" si="187"/>
        <v/>
      </c>
    </row>
    <row r="3870" spans="1:16" x14ac:dyDescent="0.2">
      <c r="A3870" s="363" t="str">
        <f t="shared" si="190"/>
        <v/>
      </c>
      <c r="B3870" s="348"/>
      <c r="C3870" s="623"/>
      <c r="D3870" s="350"/>
      <c r="E3870" s="350"/>
      <c r="F3870" s="351"/>
      <c r="G3870" s="350"/>
      <c r="H3870" s="350"/>
      <c r="I3870" s="352"/>
      <c r="J3870" s="353"/>
      <c r="K3870" s="354"/>
      <c r="L3870" s="353"/>
      <c r="M3870" s="379"/>
      <c r="N3870" s="317">
        <f t="shared" si="188"/>
        <v>0</v>
      </c>
      <c r="O3870" s="317">
        <f t="shared" si="189"/>
        <v>0</v>
      </c>
      <c r="P3870" s="318" t="str">
        <f t="shared" si="187"/>
        <v/>
      </c>
    </row>
    <row r="3871" spans="1:16" x14ac:dyDescent="0.2">
      <c r="A3871" s="363" t="str">
        <f t="shared" si="190"/>
        <v/>
      </c>
      <c r="B3871" s="348"/>
      <c r="C3871" s="623"/>
      <c r="D3871" s="350"/>
      <c r="E3871" s="350"/>
      <c r="F3871" s="351"/>
      <c r="G3871" s="350"/>
      <c r="H3871" s="350"/>
      <c r="I3871" s="352"/>
      <c r="J3871" s="353"/>
      <c r="K3871" s="354"/>
      <c r="L3871" s="353"/>
      <c r="M3871" s="379"/>
      <c r="N3871" s="70">
        <f t="shared" si="188"/>
        <v>0</v>
      </c>
      <c r="O3871" s="70">
        <f t="shared" si="189"/>
        <v>0</v>
      </c>
      <c r="P3871" s="92" t="str">
        <f t="shared" si="187"/>
        <v/>
      </c>
    </row>
    <row r="3872" spans="1:16" x14ac:dyDescent="0.2">
      <c r="A3872" s="363" t="str">
        <f t="shared" si="190"/>
        <v/>
      </c>
      <c r="B3872" s="348"/>
      <c r="C3872" s="623"/>
      <c r="D3872" s="350"/>
      <c r="E3872" s="350"/>
      <c r="F3872" s="351"/>
      <c r="G3872" s="350"/>
      <c r="H3872" s="350"/>
      <c r="I3872" s="352"/>
      <c r="J3872" s="353"/>
      <c r="K3872" s="354"/>
      <c r="L3872" s="353"/>
      <c r="M3872" s="379"/>
      <c r="N3872" s="70">
        <f t="shared" si="188"/>
        <v>0</v>
      </c>
      <c r="O3872" s="70">
        <f t="shared" si="189"/>
        <v>0</v>
      </c>
      <c r="P3872" s="92" t="str">
        <f t="shared" si="187"/>
        <v/>
      </c>
    </row>
    <row r="3873" spans="1:16" x14ac:dyDescent="0.2">
      <c r="A3873" s="363" t="str">
        <f t="shared" si="190"/>
        <v/>
      </c>
      <c r="B3873" s="348"/>
      <c r="C3873" s="623"/>
      <c r="D3873" s="350"/>
      <c r="E3873" s="350"/>
      <c r="F3873" s="351"/>
      <c r="G3873" s="350"/>
      <c r="H3873" s="350"/>
      <c r="I3873" s="352"/>
      <c r="J3873" s="353"/>
      <c r="K3873" s="354"/>
      <c r="L3873" s="353"/>
      <c r="M3873" s="379"/>
      <c r="N3873" s="70">
        <f t="shared" si="188"/>
        <v>0</v>
      </c>
      <c r="O3873" s="70">
        <f t="shared" si="189"/>
        <v>0</v>
      </c>
      <c r="P3873" s="135" t="str">
        <f t="shared" ref="P3873:P3936" si="191">SUBSTITUTE(D3873," ","_")</f>
        <v/>
      </c>
    </row>
    <row r="3874" spans="1:16" x14ac:dyDescent="0.2">
      <c r="A3874" s="363" t="str">
        <f t="shared" si="190"/>
        <v/>
      </c>
      <c r="B3874" s="348"/>
      <c r="C3874" s="623"/>
      <c r="D3874" s="350"/>
      <c r="E3874" s="350"/>
      <c r="F3874" s="351"/>
      <c r="G3874" s="350"/>
      <c r="H3874" s="350"/>
      <c r="I3874" s="352"/>
      <c r="J3874" s="353"/>
      <c r="K3874" s="354"/>
      <c r="L3874" s="353"/>
      <c r="M3874" s="379"/>
      <c r="N3874" s="317">
        <f t="shared" ref="N3874:N3937" si="192">IF(B3874=0,0,IF(YEAR(B3874)=$O$1,MONTH(B3874)-$N$1+1,(YEAR(B3874)-$O$1)*12-$N$1+1+MONTH(B3874)))</f>
        <v>0</v>
      </c>
      <c r="O3874" s="317">
        <f t="shared" ref="O3874:O3937" si="193">IF(C3874=0,0,IF(YEAR(C3874)=$O$1,MONTH(C3874)-$N$1+1,(YEAR(C3874)-$O$1)*12-$N$1+1+MONTH(C3874)))</f>
        <v>0</v>
      </c>
      <c r="P3874" s="318" t="str">
        <f t="shared" si="191"/>
        <v/>
      </c>
    </row>
    <row r="3875" spans="1:16" x14ac:dyDescent="0.2">
      <c r="A3875" s="363" t="str">
        <f t="shared" si="190"/>
        <v/>
      </c>
      <c r="B3875" s="348"/>
      <c r="C3875" s="623"/>
      <c r="D3875" s="350"/>
      <c r="E3875" s="350"/>
      <c r="F3875" s="351"/>
      <c r="G3875" s="350"/>
      <c r="H3875" s="350"/>
      <c r="I3875" s="352"/>
      <c r="J3875" s="353"/>
      <c r="K3875" s="354"/>
      <c r="L3875" s="353"/>
      <c r="M3875" s="379"/>
      <c r="N3875" s="70">
        <f t="shared" si="192"/>
        <v>0</v>
      </c>
      <c r="O3875" s="70">
        <f t="shared" si="193"/>
        <v>0</v>
      </c>
      <c r="P3875" s="92" t="str">
        <f t="shared" si="191"/>
        <v/>
      </c>
    </row>
    <row r="3876" spans="1:16" x14ac:dyDescent="0.2">
      <c r="A3876" s="363" t="str">
        <f t="shared" si="190"/>
        <v/>
      </c>
      <c r="B3876" s="348"/>
      <c r="C3876" s="623"/>
      <c r="D3876" s="350"/>
      <c r="E3876" s="350"/>
      <c r="F3876" s="351"/>
      <c r="G3876" s="350"/>
      <c r="H3876" s="350"/>
      <c r="I3876" s="352"/>
      <c r="J3876" s="353"/>
      <c r="K3876" s="354"/>
      <c r="L3876" s="353"/>
      <c r="M3876" s="379"/>
      <c r="N3876" s="70">
        <f t="shared" si="192"/>
        <v>0</v>
      </c>
      <c r="O3876" s="70">
        <f t="shared" si="193"/>
        <v>0</v>
      </c>
      <c r="P3876" s="92" t="str">
        <f t="shared" si="191"/>
        <v/>
      </c>
    </row>
    <row r="3877" spans="1:16" x14ac:dyDescent="0.2">
      <c r="A3877" s="363" t="str">
        <f t="shared" si="190"/>
        <v/>
      </c>
      <c r="B3877" s="348"/>
      <c r="C3877" s="623"/>
      <c r="D3877" s="350"/>
      <c r="E3877" s="350"/>
      <c r="F3877" s="351"/>
      <c r="G3877" s="350"/>
      <c r="H3877" s="350"/>
      <c r="I3877" s="352"/>
      <c r="J3877" s="353"/>
      <c r="K3877" s="354"/>
      <c r="L3877" s="353"/>
      <c r="M3877" s="379"/>
      <c r="N3877" s="70">
        <f t="shared" si="192"/>
        <v>0</v>
      </c>
      <c r="O3877" s="70">
        <f t="shared" si="193"/>
        <v>0</v>
      </c>
      <c r="P3877" s="135" t="str">
        <f t="shared" si="191"/>
        <v/>
      </c>
    </row>
    <row r="3878" spans="1:16" x14ac:dyDescent="0.2">
      <c r="A3878" s="363" t="str">
        <f t="shared" si="190"/>
        <v/>
      </c>
      <c r="B3878" s="348"/>
      <c r="C3878" s="623"/>
      <c r="D3878" s="350"/>
      <c r="E3878" s="350"/>
      <c r="F3878" s="351"/>
      <c r="G3878" s="350"/>
      <c r="H3878" s="350"/>
      <c r="I3878" s="352"/>
      <c r="J3878" s="353"/>
      <c r="K3878" s="354"/>
      <c r="L3878" s="353"/>
      <c r="M3878" s="379"/>
      <c r="N3878" s="317">
        <f t="shared" si="192"/>
        <v>0</v>
      </c>
      <c r="O3878" s="317">
        <f t="shared" si="193"/>
        <v>0</v>
      </c>
      <c r="P3878" s="318" t="str">
        <f t="shared" si="191"/>
        <v/>
      </c>
    </row>
    <row r="3879" spans="1:16" x14ac:dyDescent="0.2">
      <c r="A3879" s="363" t="str">
        <f t="shared" si="190"/>
        <v/>
      </c>
      <c r="B3879" s="348"/>
      <c r="C3879" s="623"/>
      <c r="D3879" s="350"/>
      <c r="E3879" s="350"/>
      <c r="F3879" s="351"/>
      <c r="G3879" s="350"/>
      <c r="H3879" s="350"/>
      <c r="I3879" s="352"/>
      <c r="J3879" s="353"/>
      <c r="K3879" s="354"/>
      <c r="L3879" s="353"/>
      <c r="M3879" s="379"/>
      <c r="N3879" s="70">
        <f t="shared" si="192"/>
        <v>0</v>
      </c>
      <c r="O3879" s="70">
        <f t="shared" si="193"/>
        <v>0</v>
      </c>
      <c r="P3879" s="92" t="str">
        <f t="shared" si="191"/>
        <v/>
      </c>
    </row>
    <row r="3880" spans="1:16" x14ac:dyDescent="0.2">
      <c r="A3880" s="363" t="str">
        <f t="shared" si="190"/>
        <v/>
      </c>
      <c r="B3880" s="348"/>
      <c r="C3880" s="623"/>
      <c r="D3880" s="350"/>
      <c r="E3880" s="350"/>
      <c r="F3880" s="351"/>
      <c r="G3880" s="350"/>
      <c r="H3880" s="350"/>
      <c r="I3880" s="352"/>
      <c r="J3880" s="353"/>
      <c r="K3880" s="354"/>
      <c r="L3880" s="353"/>
      <c r="M3880" s="379"/>
      <c r="N3880" s="70">
        <f t="shared" si="192"/>
        <v>0</v>
      </c>
      <c r="O3880" s="70">
        <f t="shared" si="193"/>
        <v>0</v>
      </c>
      <c r="P3880" s="92" t="str">
        <f t="shared" si="191"/>
        <v/>
      </c>
    </row>
    <row r="3881" spans="1:16" x14ac:dyDescent="0.2">
      <c r="A3881" s="363" t="str">
        <f t="shared" si="190"/>
        <v/>
      </c>
      <c r="B3881" s="348"/>
      <c r="C3881" s="623"/>
      <c r="D3881" s="350"/>
      <c r="E3881" s="350"/>
      <c r="F3881" s="351"/>
      <c r="G3881" s="350"/>
      <c r="H3881" s="350"/>
      <c r="I3881" s="352"/>
      <c r="J3881" s="353"/>
      <c r="K3881" s="354"/>
      <c r="L3881" s="353"/>
      <c r="M3881" s="379"/>
      <c r="N3881" s="70">
        <f t="shared" si="192"/>
        <v>0</v>
      </c>
      <c r="O3881" s="70">
        <f t="shared" si="193"/>
        <v>0</v>
      </c>
      <c r="P3881" s="135" t="str">
        <f t="shared" si="191"/>
        <v/>
      </c>
    </row>
    <row r="3882" spans="1:16" x14ac:dyDescent="0.2">
      <c r="A3882" s="363" t="str">
        <f t="shared" si="190"/>
        <v/>
      </c>
      <c r="B3882" s="348"/>
      <c r="C3882" s="623"/>
      <c r="D3882" s="350"/>
      <c r="E3882" s="350"/>
      <c r="F3882" s="351"/>
      <c r="G3882" s="350"/>
      <c r="H3882" s="350"/>
      <c r="I3882" s="352"/>
      <c r="J3882" s="353"/>
      <c r="K3882" s="354"/>
      <c r="L3882" s="353"/>
      <c r="M3882" s="379"/>
      <c r="N3882" s="317">
        <f t="shared" si="192"/>
        <v>0</v>
      </c>
      <c r="O3882" s="317">
        <f t="shared" si="193"/>
        <v>0</v>
      </c>
      <c r="P3882" s="318" t="str">
        <f t="shared" si="191"/>
        <v/>
      </c>
    </row>
    <row r="3883" spans="1:16" x14ac:dyDescent="0.2">
      <c r="A3883" s="363" t="str">
        <f t="shared" si="190"/>
        <v/>
      </c>
      <c r="B3883" s="348"/>
      <c r="C3883" s="623"/>
      <c r="D3883" s="350"/>
      <c r="E3883" s="350"/>
      <c r="F3883" s="351"/>
      <c r="G3883" s="350"/>
      <c r="H3883" s="350"/>
      <c r="I3883" s="352"/>
      <c r="J3883" s="353"/>
      <c r="K3883" s="354"/>
      <c r="L3883" s="353"/>
      <c r="M3883" s="379"/>
      <c r="N3883" s="70">
        <f t="shared" si="192"/>
        <v>0</v>
      </c>
      <c r="O3883" s="70">
        <f t="shared" si="193"/>
        <v>0</v>
      </c>
      <c r="P3883" s="92" t="str">
        <f t="shared" si="191"/>
        <v/>
      </c>
    </row>
    <row r="3884" spans="1:16" x14ac:dyDescent="0.2">
      <c r="A3884" s="363" t="str">
        <f t="shared" si="190"/>
        <v/>
      </c>
      <c r="B3884" s="348"/>
      <c r="C3884" s="623"/>
      <c r="D3884" s="350"/>
      <c r="E3884" s="350"/>
      <c r="F3884" s="351"/>
      <c r="G3884" s="350"/>
      <c r="H3884" s="350"/>
      <c r="I3884" s="352"/>
      <c r="J3884" s="353"/>
      <c r="K3884" s="354"/>
      <c r="L3884" s="353"/>
      <c r="M3884" s="379"/>
      <c r="N3884" s="70">
        <f t="shared" si="192"/>
        <v>0</v>
      </c>
      <c r="O3884" s="70">
        <f t="shared" si="193"/>
        <v>0</v>
      </c>
      <c r="P3884" s="92" t="str">
        <f t="shared" si="191"/>
        <v/>
      </c>
    </row>
    <row r="3885" spans="1:16" x14ac:dyDescent="0.2">
      <c r="A3885" s="363" t="str">
        <f t="shared" si="190"/>
        <v/>
      </c>
      <c r="B3885" s="348"/>
      <c r="C3885" s="623"/>
      <c r="D3885" s="350"/>
      <c r="E3885" s="350"/>
      <c r="F3885" s="351"/>
      <c r="G3885" s="350"/>
      <c r="H3885" s="350"/>
      <c r="I3885" s="352"/>
      <c r="J3885" s="353"/>
      <c r="K3885" s="354"/>
      <c r="L3885" s="353"/>
      <c r="M3885" s="379"/>
      <c r="N3885" s="70">
        <f t="shared" si="192"/>
        <v>0</v>
      </c>
      <c r="O3885" s="70">
        <f t="shared" si="193"/>
        <v>0</v>
      </c>
      <c r="P3885" s="135" t="str">
        <f t="shared" si="191"/>
        <v/>
      </c>
    </row>
    <row r="3886" spans="1:16" x14ac:dyDescent="0.2">
      <c r="A3886" s="363" t="str">
        <f t="shared" si="190"/>
        <v/>
      </c>
      <c r="B3886" s="348"/>
      <c r="C3886" s="623"/>
      <c r="D3886" s="350"/>
      <c r="E3886" s="350"/>
      <c r="F3886" s="351"/>
      <c r="G3886" s="350"/>
      <c r="H3886" s="350"/>
      <c r="I3886" s="352"/>
      <c r="J3886" s="353"/>
      <c r="K3886" s="354"/>
      <c r="L3886" s="353"/>
      <c r="M3886" s="379"/>
      <c r="N3886" s="317">
        <f t="shared" si="192"/>
        <v>0</v>
      </c>
      <c r="O3886" s="317">
        <f t="shared" si="193"/>
        <v>0</v>
      </c>
      <c r="P3886" s="318" t="str">
        <f t="shared" si="191"/>
        <v/>
      </c>
    </row>
    <row r="3887" spans="1:16" x14ac:dyDescent="0.2">
      <c r="A3887" s="363" t="str">
        <f t="shared" si="190"/>
        <v/>
      </c>
      <c r="B3887" s="348"/>
      <c r="C3887" s="623"/>
      <c r="D3887" s="350"/>
      <c r="E3887" s="350"/>
      <c r="F3887" s="351"/>
      <c r="G3887" s="350"/>
      <c r="H3887" s="350"/>
      <c r="I3887" s="352"/>
      <c r="J3887" s="353"/>
      <c r="K3887" s="354"/>
      <c r="L3887" s="353"/>
      <c r="M3887" s="379"/>
      <c r="N3887" s="70">
        <f t="shared" si="192"/>
        <v>0</v>
      </c>
      <c r="O3887" s="70">
        <f t="shared" si="193"/>
        <v>0</v>
      </c>
      <c r="P3887" s="92" t="str">
        <f t="shared" si="191"/>
        <v/>
      </c>
    </row>
    <row r="3888" spans="1:16" x14ac:dyDescent="0.2">
      <c r="A3888" s="363" t="str">
        <f t="shared" si="190"/>
        <v/>
      </c>
      <c r="B3888" s="348"/>
      <c r="C3888" s="623"/>
      <c r="D3888" s="350"/>
      <c r="E3888" s="350"/>
      <c r="F3888" s="351"/>
      <c r="G3888" s="350"/>
      <c r="H3888" s="350"/>
      <c r="I3888" s="352"/>
      <c r="J3888" s="353"/>
      <c r="K3888" s="354"/>
      <c r="L3888" s="353"/>
      <c r="M3888" s="379"/>
      <c r="N3888" s="70">
        <f t="shared" si="192"/>
        <v>0</v>
      </c>
      <c r="O3888" s="70">
        <f t="shared" si="193"/>
        <v>0</v>
      </c>
      <c r="P3888" s="92" t="str">
        <f t="shared" si="191"/>
        <v/>
      </c>
    </row>
    <row r="3889" spans="1:16" x14ac:dyDescent="0.2">
      <c r="A3889" s="363" t="str">
        <f t="shared" si="190"/>
        <v/>
      </c>
      <c r="B3889" s="348"/>
      <c r="C3889" s="623"/>
      <c r="D3889" s="350"/>
      <c r="E3889" s="350"/>
      <c r="F3889" s="351"/>
      <c r="G3889" s="350"/>
      <c r="H3889" s="350"/>
      <c r="I3889" s="352"/>
      <c r="J3889" s="353"/>
      <c r="K3889" s="354"/>
      <c r="L3889" s="353"/>
      <c r="M3889" s="379"/>
      <c r="N3889" s="70">
        <f t="shared" si="192"/>
        <v>0</v>
      </c>
      <c r="O3889" s="70">
        <f t="shared" si="193"/>
        <v>0</v>
      </c>
      <c r="P3889" s="135" t="str">
        <f t="shared" si="191"/>
        <v/>
      </c>
    </row>
    <row r="3890" spans="1:16" x14ac:dyDescent="0.2">
      <c r="A3890" s="363" t="str">
        <f t="shared" si="190"/>
        <v/>
      </c>
      <c r="B3890" s="348"/>
      <c r="C3890" s="623"/>
      <c r="D3890" s="350"/>
      <c r="E3890" s="350"/>
      <c r="F3890" s="351"/>
      <c r="G3890" s="350"/>
      <c r="H3890" s="350"/>
      <c r="I3890" s="352"/>
      <c r="J3890" s="353"/>
      <c r="K3890" s="354"/>
      <c r="L3890" s="353"/>
      <c r="M3890" s="379"/>
      <c r="N3890" s="317">
        <f t="shared" si="192"/>
        <v>0</v>
      </c>
      <c r="O3890" s="317">
        <f t="shared" si="193"/>
        <v>0</v>
      </c>
      <c r="P3890" s="318" t="str">
        <f t="shared" si="191"/>
        <v/>
      </c>
    </row>
    <row r="3891" spans="1:16" x14ac:dyDescent="0.2">
      <c r="A3891" s="363" t="str">
        <f t="shared" si="190"/>
        <v/>
      </c>
      <c r="B3891" s="348"/>
      <c r="C3891" s="623"/>
      <c r="D3891" s="350"/>
      <c r="E3891" s="350"/>
      <c r="F3891" s="351"/>
      <c r="G3891" s="350"/>
      <c r="H3891" s="350"/>
      <c r="I3891" s="352"/>
      <c r="J3891" s="353"/>
      <c r="K3891" s="354"/>
      <c r="L3891" s="353"/>
      <c r="M3891" s="379"/>
      <c r="N3891" s="70">
        <f t="shared" si="192"/>
        <v>0</v>
      </c>
      <c r="O3891" s="70">
        <f t="shared" si="193"/>
        <v>0</v>
      </c>
      <c r="P3891" s="92" t="str">
        <f t="shared" si="191"/>
        <v/>
      </c>
    </row>
    <row r="3892" spans="1:16" x14ac:dyDescent="0.2">
      <c r="A3892" s="363" t="str">
        <f t="shared" si="190"/>
        <v/>
      </c>
      <c r="B3892" s="348"/>
      <c r="C3892" s="623"/>
      <c r="D3892" s="350"/>
      <c r="E3892" s="350"/>
      <c r="F3892" s="351"/>
      <c r="G3892" s="350"/>
      <c r="H3892" s="350"/>
      <c r="I3892" s="352"/>
      <c r="J3892" s="353"/>
      <c r="K3892" s="354"/>
      <c r="L3892" s="353"/>
      <c r="M3892" s="379"/>
      <c r="N3892" s="70">
        <f t="shared" si="192"/>
        <v>0</v>
      </c>
      <c r="O3892" s="70">
        <f t="shared" si="193"/>
        <v>0</v>
      </c>
      <c r="P3892" s="92" t="str">
        <f t="shared" si="191"/>
        <v/>
      </c>
    </row>
    <row r="3893" spans="1:16" x14ac:dyDescent="0.2">
      <c r="A3893" s="363" t="str">
        <f t="shared" si="190"/>
        <v/>
      </c>
      <c r="B3893" s="348"/>
      <c r="C3893" s="623"/>
      <c r="D3893" s="350"/>
      <c r="E3893" s="350"/>
      <c r="F3893" s="351"/>
      <c r="G3893" s="350"/>
      <c r="H3893" s="350"/>
      <c r="I3893" s="352"/>
      <c r="J3893" s="353"/>
      <c r="K3893" s="354"/>
      <c r="L3893" s="353"/>
      <c r="M3893" s="379"/>
      <c r="N3893" s="70">
        <f t="shared" si="192"/>
        <v>0</v>
      </c>
      <c r="O3893" s="70">
        <f t="shared" si="193"/>
        <v>0</v>
      </c>
      <c r="P3893" s="135" t="str">
        <f t="shared" si="191"/>
        <v/>
      </c>
    </row>
    <row r="3894" spans="1:16" x14ac:dyDescent="0.2">
      <c r="A3894" s="363" t="str">
        <f t="shared" si="190"/>
        <v/>
      </c>
      <c r="B3894" s="348"/>
      <c r="C3894" s="623"/>
      <c r="D3894" s="350"/>
      <c r="E3894" s="350"/>
      <c r="F3894" s="351"/>
      <c r="G3894" s="350"/>
      <c r="H3894" s="350"/>
      <c r="I3894" s="352"/>
      <c r="J3894" s="353"/>
      <c r="K3894" s="354"/>
      <c r="L3894" s="353"/>
      <c r="M3894" s="379"/>
      <c r="N3894" s="317">
        <f t="shared" si="192"/>
        <v>0</v>
      </c>
      <c r="O3894" s="317">
        <f t="shared" si="193"/>
        <v>0</v>
      </c>
      <c r="P3894" s="318" t="str">
        <f t="shared" si="191"/>
        <v/>
      </c>
    </row>
    <row r="3895" spans="1:16" x14ac:dyDescent="0.2">
      <c r="A3895" s="363" t="str">
        <f t="shared" si="190"/>
        <v/>
      </c>
      <c r="B3895" s="348"/>
      <c r="C3895" s="623"/>
      <c r="D3895" s="350"/>
      <c r="E3895" s="350"/>
      <c r="F3895" s="351"/>
      <c r="G3895" s="350"/>
      <c r="H3895" s="350"/>
      <c r="I3895" s="352"/>
      <c r="J3895" s="353"/>
      <c r="K3895" s="354"/>
      <c r="L3895" s="353"/>
      <c r="M3895" s="379"/>
      <c r="N3895" s="70">
        <f t="shared" si="192"/>
        <v>0</v>
      </c>
      <c r="O3895" s="70">
        <f t="shared" si="193"/>
        <v>0</v>
      </c>
      <c r="P3895" s="92" t="str">
        <f t="shared" si="191"/>
        <v/>
      </c>
    </row>
    <row r="3896" spans="1:16" x14ac:dyDescent="0.2">
      <c r="A3896" s="363" t="str">
        <f t="shared" si="190"/>
        <v/>
      </c>
      <c r="B3896" s="348"/>
      <c r="C3896" s="623"/>
      <c r="D3896" s="350"/>
      <c r="E3896" s="350"/>
      <c r="F3896" s="351"/>
      <c r="G3896" s="350"/>
      <c r="H3896" s="350"/>
      <c r="I3896" s="352"/>
      <c r="J3896" s="353"/>
      <c r="K3896" s="354"/>
      <c r="L3896" s="353"/>
      <c r="M3896" s="379"/>
      <c r="N3896" s="70">
        <f t="shared" si="192"/>
        <v>0</v>
      </c>
      <c r="O3896" s="70">
        <f t="shared" si="193"/>
        <v>0</v>
      </c>
      <c r="P3896" s="92" t="str">
        <f t="shared" si="191"/>
        <v/>
      </c>
    </row>
    <row r="3897" spans="1:16" x14ac:dyDescent="0.2">
      <c r="A3897" s="363" t="str">
        <f t="shared" si="190"/>
        <v/>
      </c>
      <c r="B3897" s="348"/>
      <c r="C3897" s="623"/>
      <c r="D3897" s="350"/>
      <c r="E3897" s="350"/>
      <c r="F3897" s="351"/>
      <c r="G3897" s="350"/>
      <c r="H3897" s="350"/>
      <c r="I3897" s="352"/>
      <c r="J3897" s="353"/>
      <c r="K3897" s="354"/>
      <c r="L3897" s="353"/>
      <c r="M3897" s="379"/>
      <c r="N3897" s="70">
        <f t="shared" si="192"/>
        <v>0</v>
      </c>
      <c r="O3897" s="70">
        <f t="shared" si="193"/>
        <v>0</v>
      </c>
      <c r="P3897" s="135" t="str">
        <f t="shared" si="191"/>
        <v/>
      </c>
    </row>
    <row r="3898" spans="1:16" x14ac:dyDescent="0.2">
      <c r="A3898" s="363" t="str">
        <f t="shared" si="190"/>
        <v/>
      </c>
      <c r="B3898" s="348"/>
      <c r="C3898" s="623"/>
      <c r="D3898" s="350"/>
      <c r="E3898" s="350"/>
      <c r="F3898" s="351"/>
      <c r="G3898" s="350"/>
      <c r="H3898" s="350"/>
      <c r="I3898" s="352"/>
      <c r="J3898" s="353"/>
      <c r="K3898" s="354"/>
      <c r="L3898" s="353"/>
      <c r="M3898" s="379"/>
      <c r="N3898" s="317">
        <f t="shared" si="192"/>
        <v>0</v>
      </c>
      <c r="O3898" s="317">
        <f t="shared" si="193"/>
        <v>0</v>
      </c>
      <c r="P3898" s="318" t="str">
        <f t="shared" si="191"/>
        <v/>
      </c>
    </row>
    <row r="3899" spans="1:16" x14ac:dyDescent="0.2">
      <c r="A3899" s="363" t="str">
        <f t="shared" si="190"/>
        <v/>
      </c>
      <c r="B3899" s="348"/>
      <c r="C3899" s="623"/>
      <c r="D3899" s="350"/>
      <c r="E3899" s="350"/>
      <c r="F3899" s="351"/>
      <c r="G3899" s="350"/>
      <c r="H3899" s="350"/>
      <c r="I3899" s="352"/>
      <c r="J3899" s="353"/>
      <c r="K3899" s="354"/>
      <c r="L3899" s="353"/>
      <c r="M3899" s="379"/>
      <c r="N3899" s="70">
        <f t="shared" si="192"/>
        <v>0</v>
      </c>
      <c r="O3899" s="70">
        <f t="shared" si="193"/>
        <v>0</v>
      </c>
      <c r="P3899" s="92" t="str">
        <f t="shared" si="191"/>
        <v/>
      </c>
    </row>
    <row r="3900" spans="1:16" x14ac:dyDescent="0.2">
      <c r="A3900" s="363" t="str">
        <f t="shared" si="190"/>
        <v/>
      </c>
      <c r="B3900" s="348"/>
      <c r="C3900" s="623"/>
      <c r="D3900" s="350"/>
      <c r="E3900" s="350"/>
      <c r="F3900" s="351"/>
      <c r="G3900" s="350"/>
      <c r="H3900" s="350"/>
      <c r="I3900" s="352"/>
      <c r="J3900" s="353"/>
      <c r="K3900" s="354"/>
      <c r="L3900" s="353"/>
      <c r="M3900" s="379"/>
      <c r="N3900" s="70">
        <f t="shared" si="192"/>
        <v>0</v>
      </c>
      <c r="O3900" s="70">
        <f t="shared" si="193"/>
        <v>0</v>
      </c>
      <c r="P3900" s="92" t="str">
        <f t="shared" si="191"/>
        <v/>
      </c>
    </row>
    <row r="3901" spans="1:16" x14ac:dyDescent="0.2">
      <c r="A3901" s="363" t="str">
        <f t="shared" si="190"/>
        <v/>
      </c>
      <c r="B3901" s="348"/>
      <c r="C3901" s="623"/>
      <c r="D3901" s="350"/>
      <c r="E3901" s="350"/>
      <c r="F3901" s="351"/>
      <c r="G3901" s="350"/>
      <c r="H3901" s="350"/>
      <c r="I3901" s="352"/>
      <c r="J3901" s="353"/>
      <c r="K3901" s="354"/>
      <c r="L3901" s="353"/>
      <c r="M3901" s="379"/>
      <c r="N3901" s="70">
        <f t="shared" si="192"/>
        <v>0</v>
      </c>
      <c r="O3901" s="70">
        <f t="shared" si="193"/>
        <v>0</v>
      </c>
      <c r="P3901" s="135" t="str">
        <f t="shared" si="191"/>
        <v/>
      </c>
    </row>
    <row r="3902" spans="1:16" x14ac:dyDescent="0.2">
      <c r="A3902" s="363" t="str">
        <f t="shared" si="190"/>
        <v/>
      </c>
      <c r="B3902" s="348"/>
      <c r="C3902" s="623"/>
      <c r="D3902" s="350"/>
      <c r="E3902" s="350"/>
      <c r="F3902" s="351"/>
      <c r="G3902" s="350"/>
      <c r="H3902" s="350"/>
      <c r="I3902" s="352"/>
      <c r="J3902" s="353"/>
      <c r="K3902" s="354"/>
      <c r="L3902" s="353"/>
      <c r="M3902" s="379"/>
      <c r="N3902" s="317">
        <f t="shared" si="192"/>
        <v>0</v>
      </c>
      <c r="O3902" s="317">
        <f t="shared" si="193"/>
        <v>0</v>
      </c>
      <c r="P3902" s="318" t="str">
        <f t="shared" si="191"/>
        <v/>
      </c>
    </row>
    <row r="3903" spans="1:16" x14ac:dyDescent="0.2">
      <c r="A3903" s="363" t="str">
        <f t="shared" si="190"/>
        <v/>
      </c>
      <c r="B3903" s="348"/>
      <c r="C3903" s="623"/>
      <c r="D3903" s="350"/>
      <c r="E3903" s="350"/>
      <c r="F3903" s="351"/>
      <c r="G3903" s="350"/>
      <c r="H3903" s="350"/>
      <c r="I3903" s="352"/>
      <c r="J3903" s="353"/>
      <c r="K3903" s="354"/>
      <c r="L3903" s="353"/>
      <c r="M3903" s="379"/>
      <c r="N3903" s="70">
        <f t="shared" si="192"/>
        <v>0</v>
      </c>
      <c r="O3903" s="70">
        <f t="shared" si="193"/>
        <v>0</v>
      </c>
      <c r="P3903" s="92" t="str">
        <f t="shared" si="191"/>
        <v/>
      </c>
    </row>
    <row r="3904" spans="1:16" x14ac:dyDescent="0.2">
      <c r="A3904" s="363" t="str">
        <f t="shared" si="190"/>
        <v/>
      </c>
      <c r="B3904" s="348"/>
      <c r="C3904" s="623"/>
      <c r="D3904" s="350"/>
      <c r="E3904" s="350"/>
      <c r="F3904" s="351"/>
      <c r="G3904" s="350"/>
      <c r="H3904" s="350"/>
      <c r="I3904" s="352"/>
      <c r="J3904" s="353"/>
      <c r="K3904" s="354"/>
      <c r="L3904" s="353"/>
      <c r="M3904" s="379"/>
      <c r="N3904" s="70">
        <f t="shared" si="192"/>
        <v>0</v>
      </c>
      <c r="O3904" s="70">
        <f t="shared" si="193"/>
        <v>0</v>
      </c>
      <c r="P3904" s="92" t="str">
        <f t="shared" si="191"/>
        <v/>
      </c>
    </row>
    <row r="3905" spans="1:16" x14ac:dyDescent="0.2">
      <c r="A3905" s="363" t="str">
        <f t="shared" si="190"/>
        <v/>
      </c>
      <c r="B3905" s="348"/>
      <c r="C3905" s="623"/>
      <c r="D3905" s="350"/>
      <c r="E3905" s="350"/>
      <c r="F3905" s="351"/>
      <c r="G3905" s="350"/>
      <c r="H3905" s="350"/>
      <c r="I3905" s="352"/>
      <c r="J3905" s="353"/>
      <c r="K3905" s="354"/>
      <c r="L3905" s="353"/>
      <c r="M3905" s="379"/>
      <c r="N3905" s="70">
        <f t="shared" si="192"/>
        <v>0</v>
      </c>
      <c r="O3905" s="70">
        <f t="shared" si="193"/>
        <v>0</v>
      </c>
      <c r="P3905" s="135" t="str">
        <f t="shared" si="191"/>
        <v/>
      </c>
    </row>
    <row r="3906" spans="1:16" x14ac:dyDescent="0.2">
      <c r="A3906" s="363" t="str">
        <f t="shared" si="190"/>
        <v/>
      </c>
      <c r="B3906" s="348"/>
      <c r="C3906" s="623"/>
      <c r="D3906" s="350"/>
      <c r="E3906" s="350"/>
      <c r="F3906" s="351"/>
      <c r="G3906" s="350"/>
      <c r="H3906" s="350"/>
      <c r="I3906" s="352"/>
      <c r="J3906" s="353"/>
      <c r="K3906" s="354"/>
      <c r="L3906" s="353"/>
      <c r="M3906" s="379"/>
      <c r="N3906" s="317">
        <f t="shared" si="192"/>
        <v>0</v>
      </c>
      <c r="O3906" s="317">
        <f t="shared" si="193"/>
        <v>0</v>
      </c>
      <c r="P3906" s="318" t="str">
        <f t="shared" si="191"/>
        <v/>
      </c>
    </row>
    <row r="3907" spans="1:16" x14ac:dyDescent="0.2">
      <c r="A3907" s="363" t="str">
        <f t="shared" si="190"/>
        <v/>
      </c>
      <c r="B3907" s="348"/>
      <c r="C3907" s="623"/>
      <c r="D3907" s="350"/>
      <c r="E3907" s="350"/>
      <c r="F3907" s="351"/>
      <c r="G3907" s="350"/>
      <c r="H3907" s="350"/>
      <c r="I3907" s="352"/>
      <c r="J3907" s="353"/>
      <c r="K3907" s="354"/>
      <c r="L3907" s="353"/>
      <c r="M3907" s="379"/>
      <c r="N3907" s="70">
        <f t="shared" si="192"/>
        <v>0</v>
      </c>
      <c r="O3907" s="70">
        <f t="shared" si="193"/>
        <v>0</v>
      </c>
      <c r="P3907" s="92" t="str">
        <f t="shared" si="191"/>
        <v/>
      </c>
    </row>
    <row r="3908" spans="1:16" x14ac:dyDescent="0.2">
      <c r="A3908" s="363" t="str">
        <f t="shared" si="190"/>
        <v/>
      </c>
      <c r="B3908" s="348"/>
      <c r="C3908" s="623"/>
      <c r="D3908" s="350"/>
      <c r="E3908" s="350"/>
      <c r="F3908" s="351"/>
      <c r="G3908" s="350"/>
      <c r="H3908" s="350"/>
      <c r="I3908" s="352"/>
      <c r="J3908" s="353"/>
      <c r="K3908" s="354"/>
      <c r="L3908" s="353"/>
      <c r="M3908" s="379"/>
      <c r="N3908" s="70">
        <f t="shared" si="192"/>
        <v>0</v>
      </c>
      <c r="O3908" s="70">
        <f t="shared" si="193"/>
        <v>0</v>
      </c>
      <c r="P3908" s="92" t="str">
        <f t="shared" si="191"/>
        <v/>
      </c>
    </row>
    <row r="3909" spans="1:16" x14ac:dyDescent="0.2">
      <c r="A3909" s="363" t="str">
        <f t="shared" si="190"/>
        <v/>
      </c>
      <c r="B3909" s="348"/>
      <c r="C3909" s="623"/>
      <c r="D3909" s="350"/>
      <c r="E3909" s="350"/>
      <c r="F3909" s="351"/>
      <c r="G3909" s="350"/>
      <c r="H3909" s="350"/>
      <c r="I3909" s="352"/>
      <c r="J3909" s="353"/>
      <c r="K3909" s="354"/>
      <c r="L3909" s="353"/>
      <c r="M3909" s="379"/>
      <c r="N3909" s="70">
        <f t="shared" si="192"/>
        <v>0</v>
      </c>
      <c r="O3909" s="70">
        <f t="shared" si="193"/>
        <v>0</v>
      </c>
      <c r="P3909" s="135" t="str">
        <f t="shared" si="191"/>
        <v/>
      </c>
    </row>
    <row r="3910" spans="1:16" x14ac:dyDescent="0.2">
      <c r="A3910" s="363" t="str">
        <f t="shared" si="190"/>
        <v/>
      </c>
      <c r="B3910" s="348"/>
      <c r="C3910" s="623"/>
      <c r="D3910" s="350"/>
      <c r="E3910" s="350"/>
      <c r="F3910" s="351"/>
      <c r="G3910" s="350"/>
      <c r="H3910" s="350"/>
      <c r="I3910" s="352"/>
      <c r="J3910" s="353"/>
      <c r="K3910" s="354"/>
      <c r="L3910" s="353"/>
      <c r="M3910" s="379"/>
      <c r="N3910" s="317">
        <f t="shared" si="192"/>
        <v>0</v>
      </c>
      <c r="O3910" s="317">
        <f t="shared" si="193"/>
        <v>0</v>
      </c>
      <c r="P3910" s="318" t="str">
        <f t="shared" si="191"/>
        <v/>
      </c>
    </row>
    <row r="3911" spans="1:16" x14ac:dyDescent="0.2">
      <c r="A3911" s="363" t="str">
        <f t="shared" si="190"/>
        <v/>
      </c>
      <c r="B3911" s="348"/>
      <c r="C3911" s="623"/>
      <c r="D3911" s="350"/>
      <c r="E3911" s="350"/>
      <c r="F3911" s="351"/>
      <c r="G3911" s="350"/>
      <c r="H3911" s="350"/>
      <c r="I3911" s="352"/>
      <c r="J3911" s="353"/>
      <c r="K3911" s="354"/>
      <c r="L3911" s="353"/>
      <c r="M3911" s="379"/>
      <c r="N3911" s="70">
        <f t="shared" si="192"/>
        <v>0</v>
      </c>
      <c r="O3911" s="70">
        <f t="shared" si="193"/>
        <v>0</v>
      </c>
      <c r="P3911" s="92" t="str">
        <f t="shared" si="191"/>
        <v/>
      </c>
    </row>
    <row r="3912" spans="1:16" x14ac:dyDescent="0.2">
      <c r="A3912" s="363" t="str">
        <f t="shared" si="190"/>
        <v/>
      </c>
      <c r="B3912" s="348"/>
      <c r="C3912" s="623"/>
      <c r="D3912" s="350"/>
      <c r="E3912" s="350"/>
      <c r="F3912" s="351"/>
      <c r="G3912" s="350"/>
      <c r="H3912" s="350"/>
      <c r="I3912" s="352"/>
      <c r="J3912" s="353"/>
      <c r="K3912" s="354"/>
      <c r="L3912" s="353"/>
      <c r="M3912" s="379"/>
      <c r="N3912" s="70">
        <f t="shared" si="192"/>
        <v>0</v>
      </c>
      <c r="O3912" s="70">
        <f t="shared" si="193"/>
        <v>0</v>
      </c>
      <c r="P3912" s="92" t="str">
        <f t="shared" si="191"/>
        <v/>
      </c>
    </row>
    <row r="3913" spans="1:16" x14ac:dyDescent="0.2">
      <c r="A3913" s="363" t="str">
        <f t="shared" si="190"/>
        <v/>
      </c>
      <c r="B3913" s="348"/>
      <c r="C3913" s="623"/>
      <c r="D3913" s="350"/>
      <c r="E3913" s="350"/>
      <c r="F3913" s="351"/>
      <c r="G3913" s="350"/>
      <c r="H3913" s="350"/>
      <c r="I3913" s="352"/>
      <c r="J3913" s="353"/>
      <c r="K3913" s="354"/>
      <c r="L3913" s="353"/>
      <c r="M3913" s="379"/>
      <c r="N3913" s="70">
        <f t="shared" si="192"/>
        <v>0</v>
      </c>
      <c r="O3913" s="70">
        <f t="shared" si="193"/>
        <v>0</v>
      </c>
      <c r="P3913" s="135" t="str">
        <f t="shared" si="191"/>
        <v/>
      </c>
    </row>
    <row r="3914" spans="1:16" x14ac:dyDescent="0.2">
      <c r="A3914" s="363" t="str">
        <f t="shared" si="190"/>
        <v/>
      </c>
      <c r="B3914" s="348"/>
      <c r="C3914" s="623"/>
      <c r="D3914" s="350"/>
      <c r="E3914" s="350"/>
      <c r="F3914" s="351"/>
      <c r="G3914" s="350"/>
      <c r="H3914" s="350"/>
      <c r="I3914" s="352"/>
      <c r="J3914" s="353"/>
      <c r="K3914" s="354"/>
      <c r="L3914" s="353"/>
      <c r="M3914" s="379"/>
      <c r="N3914" s="317">
        <f t="shared" si="192"/>
        <v>0</v>
      </c>
      <c r="O3914" s="317">
        <f t="shared" si="193"/>
        <v>0</v>
      </c>
      <c r="P3914" s="318" t="str">
        <f t="shared" si="191"/>
        <v/>
      </c>
    </row>
    <row r="3915" spans="1:16" x14ac:dyDescent="0.2">
      <c r="A3915" s="363" t="str">
        <f t="shared" si="190"/>
        <v/>
      </c>
      <c r="B3915" s="348"/>
      <c r="C3915" s="623"/>
      <c r="D3915" s="350"/>
      <c r="E3915" s="350"/>
      <c r="F3915" s="351"/>
      <c r="G3915" s="350"/>
      <c r="H3915" s="350"/>
      <c r="I3915" s="352"/>
      <c r="J3915" s="353"/>
      <c r="K3915" s="354"/>
      <c r="L3915" s="353"/>
      <c r="M3915" s="379"/>
      <c r="N3915" s="70">
        <f t="shared" si="192"/>
        <v>0</v>
      </c>
      <c r="O3915" s="70">
        <f t="shared" si="193"/>
        <v>0</v>
      </c>
      <c r="P3915" s="92" t="str">
        <f t="shared" si="191"/>
        <v/>
      </c>
    </row>
    <row r="3916" spans="1:16" x14ac:dyDescent="0.2">
      <c r="A3916" s="363" t="str">
        <f t="shared" si="190"/>
        <v/>
      </c>
      <c r="B3916" s="348"/>
      <c r="C3916" s="623"/>
      <c r="D3916" s="350"/>
      <c r="E3916" s="350"/>
      <c r="F3916" s="351"/>
      <c r="G3916" s="350"/>
      <c r="H3916" s="350"/>
      <c r="I3916" s="352"/>
      <c r="J3916" s="353"/>
      <c r="K3916" s="354"/>
      <c r="L3916" s="353"/>
      <c r="M3916" s="379"/>
      <c r="N3916" s="70">
        <f t="shared" si="192"/>
        <v>0</v>
      </c>
      <c r="O3916" s="70">
        <f t="shared" si="193"/>
        <v>0</v>
      </c>
      <c r="P3916" s="92" t="str">
        <f t="shared" si="191"/>
        <v/>
      </c>
    </row>
    <row r="3917" spans="1:16" x14ac:dyDescent="0.2">
      <c r="A3917" s="363" t="str">
        <f t="shared" si="190"/>
        <v/>
      </c>
      <c r="B3917" s="348"/>
      <c r="C3917" s="623"/>
      <c r="D3917" s="350"/>
      <c r="E3917" s="350"/>
      <c r="F3917" s="351"/>
      <c r="G3917" s="350"/>
      <c r="H3917" s="350"/>
      <c r="I3917" s="352"/>
      <c r="J3917" s="353"/>
      <c r="K3917" s="354"/>
      <c r="L3917" s="353"/>
      <c r="M3917" s="379"/>
      <c r="N3917" s="70">
        <f t="shared" si="192"/>
        <v>0</v>
      </c>
      <c r="O3917" s="70">
        <f t="shared" si="193"/>
        <v>0</v>
      </c>
      <c r="P3917" s="135" t="str">
        <f t="shared" si="191"/>
        <v/>
      </c>
    </row>
    <row r="3918" spans="1:16" x14ac:dyDescent="0.2">
      <c r="A3918" s="363" t="str">
        <f t="shared" si="190"/>
        <v/>
      </c>
      <c r="B3918" s="348"/>
      <c r="C3918" s="623"/>
      <c r="D3918" s="350"/>
      <c r="E3918" s="350"/>
      <c r="F3918" s="351"/>
      <c r="G3918" s="350"/>
      <c r="H3918" s="350"/>
      <c r="I3918" s="352"/>
      <c r="J3918" s="353"/>
      <c r="K3918" s="354"/>
      <c r="L3918" s="353"/>
      <c r="M3918" s="379"/>
      <c r="N3918" s="317">
        <f t="shared" si="192"/>
        <v>0</v>
      </c>
      <c r="O3918" s="317">
        <f t="shared" si="193"/>
        <v>0</v>
      </c>
      <c r="P3918" s="318" t="str">
        <f t="shared" si="191"/>
        <v/>
      </c>
    </row>
    <row r="3919" spans="1:16" x14ac:dyDescent="0.2">
      <c r="A3919" s="363" t="str">
        <f t="shared" si="190"/>
        <v/>
      </c>
      <c r="B3919" s="348"/>
      <c r="C3919" s="623"/>
      <c r="D3919" s="350"/>
      <c r="E3919" s="350"/>
      <c r="F3919" s="351"/>
      <c r="G3919" s="350"/>
      <c r="H3919" s="350"/>
      <c r="I3919" s="352"/>
      <c r="J3919" s="353"/>
      <c r="K3919" s="354"/>
      <c r="L3919" s="353"/>
      <c r="M3919" s="379"/>
      <c r="N3919" s="70">
        <f t="shared" si="192"/>
        <v>0</v>
      </c>
      <c r="O3919" s="70">
        <f t="shared" si="193"/>
        <v>0</v>
      </c>
      <c r="P3919" s="92" t="str">
        <f t="shared" si="191"/>
        <v/>
      </c>
    </row>
    <row r="3920" spans="1:16" x14ac:dyDescent="0.2">
      <c r="A3920" s="363" t="str">
        <f t="shared" si="190"/>
        <v/>
      </c>
      <c r="B3920" s="348"/>
      <c r="C3920" s="623"/>
      <c r="D3920" s="350"/>
      <c r="E3920" s="350"/>
      <c r="F3920" s="351"/>
      <c r="G3920" s="350"/>
      <c r="H3920" s="350"/>
      <c r="I3920" s="352"/>
      <c r="J3920" s="353"/>
      <c r="K3920" s="354"/>
      <c r="L3920" s="353"/>
      <c r="M3920" s="379"/>
      <c r="N3920" s="70">
        <f t="shared" si="192"/>
        <v>0</v>
      </c>
      <c r="O3920" s="70">
        <f t="shared" si="193"/>
        <v>0</v>
      </c>
      <c r="P3920" s="92" t="str">
        <f t="shared" si="191"/>
        <v/>
      </c>
    </row>
    <row r="3921" spans="1:16" x14ac:dyDescent="0.2">
      <c r="A3921" s="363" t="str">
        <f t="shared" si="190"/>
        <v/>
      </c>
      <c r="B3921" s="348"/>
      <c r="C3921" s="623"/>
      <c r="D3921" s="350"/>
      <c r="E3921" s="350"/>
      <c r="F3921" s="351"/>
      <c r="G3921" s="350"/>
      <c r="H3921" s="350"/>
      <c r="I3921" s="352"/>
      <c r="J3921" s="353"/>
      <c r="K3921" s="354"/>
      <c r="L3921" s="353"/>
      <c r="M3921" s="379"/>
      <c r="N3921" s="70">
        <f t="shared" si="192"/>
        <v>0</v>
      </c>
      <c r="O3921" s="70">
        <f t="shared" si="193"/>
        <v>0</v>
      </c>
      <c r="P3921" s="135" t="str">
        <f t="shared" si="191"/>
        <v/>
      </c>
    </row>
    <row r="3922" spans="1:16" x14ac:dyDescent="0.2">
      <c r="A3922" s="363" t="str">
        <f t="shared" si="190"/>
        <v/>
      </c>
      <c r="B3922" s="348"/>
      <c r="C3922" s="623"/>
      <c r="D3922" s="350"/>
      <c r="E3922" s="350"/>
      <c r="F3922" s="351"/>
      <c r="G3922" s="350"/>
      <c r="H3922" s="350"/>
      <c r="I3922" s="352"/>
      <c r="J3922" s="353"/>
      <c r="K3922" s="354"/>
      <c r="L3922" s="353"/>
      <c r="M3922" s="379"/>
      <c r="N3922" s="317">
        <f t="shared" si="192"/>
        <v>0</v>
      </c>
      <c r="O3922" s="317">
        <f t="shared" si="193"/>
        <v>0</v>
      </c>
      <c r="P3922" s="318" t="str">
        <f t="shared" si="191"/>
        <v/>
      </c>
    </row>
    <row r="3923" spans="1:16" x14ac:dyDescent="0.2">
      <c r="A3923" s="363" t="str">
        <f t="shared" si="190"/>
        <v/>
      </c>
      <c r="B3923" s="348"/>
      <c r="C3923" s="623"/>
      <c r="D3923" s="350"/>
      <c r="E3923" s="350"/>
      <c r="F3923" s="351"/>
      <c r="G3923" s="350"/>
      <c r="H3923" s="350"/>
      <c r="I3923" s="352"/>
      <c r="J3923" s="353"/>
      <c r="K3923" s="354"/>
      <c r="L3923" s="353"/>
      <c r="M3923" s="379"/>
      <c r="N3923" s="70">
        <f t="shared" si="192"/>
        <v>0</v>
      </c>
      <c r="O3923" s="70">
        <f t="shared" si="193"/>
        <v>0</v>
      </c>
      <c r="P3923" s="92" t="str">
        <f t="shared" si="191"/>
        <v/>
      </c>
    </row>
    <row r="3924" spans="1:16" x14ac:dyDescent="0.2">
      <c r="A3924" s="363" t="str">
        <f t="shared" si="190"/>
        <v/>
      </c>
      <c r="B3924" s="348"/>
      <c r="C3924" s="623"/>
      <c r="D3924" s="350"/>
      <c r="E3924" s="350"/>
      <c r="F3924" s="351"/>
      <c r="G3924" s="350"/>
      <c r="H3924" s="350"/>
      <c r="I3924" s="352"/>
      <c r="J3924" s="353"/>
      <c r="K3924" s="354"/>
      <c r="L3924" s="353"/>
      <c r="M3924" s="379"/>
      <c r="N3924" s="70">
        <f t="shared" si="192"/>
        <v>0</v>
      </c>
      <c r="O3924" s="70">
        <f t="shared" si="193"/>
        <v>0</v>
      </c>
      <c r="P3924" s="92" t="str">
        <f t="shared" si="191"/>
        <v/>
      </c>
    </row>
    <row r="3925" spans="1:16" x14ac:dyDescent="0.2">
      <c r="A3925" s="363" t="str">
        <f t="shared" si="190"/>
        <v/>
      </c>
      <c r="B3925" s="348"/>
      <c r="C3925" s="623"/>
      <c r="D3925" s="350"/>
      <c r="E3925" s="350"/>
      <c r="F3925" s="351"/>
      <c r="G3925" s="350"/>
      <c r="H3925" s="350"/>
      <c r="I3925" s="352"/>
      <c r="J3925" s="353"/>
      <c r="K3925" s="354"/>
      <c r="L3925" s="353"/>
      <c r="M3925" s="379"/>
      <c r="N3925" s="70">
        <f t="shared" si="192"/>
        <v>0</v>
      </c>
      <c r="O3925" s="70">
        <f t="shared" si="193"/>
        <v>0</v>
      </c>
      <c r="P3925" s="135" t="str">
        <f t="shared" si="191"/>
        <v/>
      </c>
    </row>
    <row r="3926" spans="1:16" x14ac:dyDescent="0.2">
      <c r="A3926" s="363" t="str">
        <f t="shared" si="190"/>
        <v/>
      </c>
      <c r="B3926" s="348"/>
      <c r="C3926" s="623"/>
      <c r="D3926" s="350"/>
      <c r="E3926" s="350"/>
      <c r="F3926" s="351"/>
      <c r="G3926" s="350"/>
      <c r="H3926" s="350"/>
      <c r="I3926" s="352"/>
      <c r="J3926" s="353"/>
      <c r="K3926" s="354"/>
      <c r="L3926" s="353"/>
      <c r="M3926" s="379"/>
      <c r="N3926" s="317">
        <f t="shared" si="192"/>
        <v>0</v>
      </c>
      <c r="O3926" s="317">
        <f t="shared" si="193"/>
        <v>0</v>
      </c>
      <c r="P3926" s="318" t="str">
        <f t="shared" si="191"/>
        <v/>
      </c>
    </row>
    <row r="3927" spans="1:16" x14ac:dyDescent="0.2">
      <c r="A3927" s="363" t="str">
        <f t="shared" si="190"/>
        <v/>
      </c>
      <c r="B3927" s="348"/>
      <c r="C3927" s="623"/>
      <c r="D3927" s="350"/>
      <c r="E3927" s="350"/>
      <c r="F3927" s="351"/>
      <c r="G3927" s="350"/>
      <c r="H3927" s="350"/>
      <c r="I3927" s="352"/>
      <c r="J3927" s="353"/>
      <c r="K3927" s="354"/>
      <c r="L3927" s="353"/>
      <c r="M3927" s="379"/>
      <c r="N3927" s="70">
        <f t="shared" si="192"/>
        <v>0</v>
      </c>
      <c r="O3927" s="70">
        <f t="shared" si="193"/>
        <v>0</v>
      </c>
      <c r="P3927" s="92" t="str">
        <f t="shared" si="191"/>
        <v/>
      </c>
    </row>
    <row r="3928" spans="1:16" x14ac:dyDescent="0.2">
      <c r="A3928" s="363" t="str">
        <f t="shared" ref="A3928:A3991" si="194">IF(B3928="","",ROW()-ROW($A$3))</f>
        <v/>
      </c>
      <c r="B3928" s="348"/>
      <c r="C3928" s="623"/>
      <c r="D3928" s="350"/>
      <c r="E3928" s="350"/>
      <c r="F3928" s="351"/>
      <c r="G3928" s="350"/>
      <c r="H3928" s="350"/>
      <c r="I3928" s="352"/>
      <c r="J3928" s="353"/>
      <c r="K3928" s="354"/>
      <c r="L3928" s="353"/>
      <c r="M3928" s="379"/>
      <c r="N3928" s="70">
        <f t="shared" si="192"/>
        <v>0</v>
      </c>
      <c r="O3928" s="70">
        <f t="shared" si="193"/>
        <v>0</v>
      </c>
      <c r="P3928" s="92" t="str">
        <f t="shared" si="191"/>
        <v/>
      </c>
    </row>
    <row r="3929" spans="1:16" x14ac:dyDescent="0.2">
      <c r="A3929" s="363" t="str">
        <f t="shared" si="194"/>
        <v/>
      </c>
      <c r="B3929" s="348"/>
      <c r="C3929" s="623"/>
      <c r="D3929" s="350"/>
      <c r="E3929" s="350"/>
      <c r="F3929" s="351"/>
      <c r="G3929" s="350"/>
      <c r="H3929" s="350"/>
      <c r="I3929" s="352"/>
      <c r="J3929" s="353"/>
      <c r="K3929" s="354"/>
      <c r="L3929" s="353"/>
      <c r="M3929" s="379"/>
      <c r="N3929" s="70">
        <f t="shared" si="192"/>
        <v>0</v>
      </c>
      <c r="O3929" s="70">
        <f t="shared" si="193"/>
        <v>0</v>
      </c>
      <c r="P3929" s="135" t="str">
        <f t="shared" si="191"/>
        <v/>
      </c>
    </row>
    <row r="3930" spans="1:16" x14ac:dyDescent="0.2">
      <c r="A3930" s="363" t="str">
        <f t="shared" si="194"/>
        <v/>
      </c>
      <c r="B3930" s="348"/>
      <c r="C3930" s="623"/>
      <c r="D3930" s="350"/>
      <c r="E3930" s="350"/>
      <c r="F3930" s="351"/>
      <c r="G3930" s="350"/>
      <c r="H3930" s="350"/>
      <c r="I3930" s="352"/>
      <c r="J3930" s="353"/>
      <c r="K3930" s="354"/>
      <c r="L3930" s="353"/>
      <c r="M3930" s="379"/>
      <c r="N3930" s="317">
        <f t="shared" si="192"/>
        <v>0</v>
      </c>
      <c r="O3930" s="317">
        <f t="shared" si="193"/>
        <v>0</v>
      </c>
      <c r="P3930" s="318" t="str">
        <f t="shared" si="191"/>
        <v/>
      </c>
    </row>
    <row r="3931" spans="1:16" x14ac:dyDescent="0.2">
      <c r="A3931" s="363" t="str">
        <f t="shared" si="194"/>
        <v/>
      </c>
      <c r="B3931" s="348"/>
      <c r="C3931" s="623"/>
      <c r="D3931" s="350"/>
      <c r="E3931" s="350"/>
      <c r="F3931" s="351"/>
      <c r="G3931" s="350"/>
      <c r="H3931" s="350"/>
      <c r="I3931" s="352"/>
      <c r="J3931" s="353"/>
      <c r="K3931" s="354"/>
      <c r="L3931" s="353"/>
      <c r="M3931" s="379"/>
      <c r="N3931" s="70">
        <f t="shared" si="192"/>
        <v>0</v>
      </c>
      <c r="O3931" s="70">
        <f t="shared" si="193"/>
        <v>0</v>
      </c>
      <c r="P3931" s="92" t="str">
        <f t="shared" si="191"/>
        <v/>
      </c>
    </row>
    <row r="3932" spans="1:16" x14ac:dyDescent="0.2">
      <c r="A3932" s="363" t="str">
        <f t="shared" si="194"/>
        <v/>
      </c>
      <c r="B3932" s="348"/>
      <c r="C3932" s="623"/>
      <c r="D3932" s="350"/>
      <c r="E3932" s="350"/>
      <c r="F3932" s="351"/>
      <c r="G3932" s="350"/>
      <c r="H3932" s="350"/>
      <c r="I3932" s="352"/>
      <c r="J3932" s="353"/>
      <c r="K3932" s="354"/>
      <c r="L3932" s="353"/>
      <c r="M3932" s="379"/>
      <c r="N3932" s="70">
        <f t="shared" si="192"/>
        <v>0</v>
      </c>
      <c r="O3932" s="70">
        <f t="shared" si="193"/>
        <v>0</v>
      </c>
      <c r="P3932" s="92" t="str">
        <f t="shared" si="191"/>
        <v/>
      </c>
    </row>
    <row r="3933" spans="1:16" x14ac:dyDescent="0.2">
      <c r="A3933" s="363" t="str">
        <f t="shared" si="194"/>
        <v/>
      </c>
      <c r="B3933" s="348"/>
      <c r="C3933" s="623"/>
      <c r="D3933" s="350"/>
      <c r="E3933" s="350"/>
      <c r="F3933" s="351"/>
      <c r="G3933" s="350"/>
      <c r="H3933" s="350"/>
      <c r="I3933" s="352"/>
      <c r="J3933" s="353"/>
      <c r="K3933" s="354"/>
      <c r="L3933" s="353"/>
      <c r="M3933" s="379"/>
      <c r="N3933" s="70">
        <f t="shared" si="192"/>
        <v>0</v>
      </c>
      <c r="O3933" s="70">
        <f t="shared" si="193"/>
        <v>0</v>
      </c>
      <c r="P3933" s="135" t="str">
        <f t="shared" si="191"/>
        <v/>
      </c>
    </row>
    <row r="3934" spans="1:16" x14ac:dyDescent="0.2">
      <c r="A3934" s="363" t="str">
        <f t="shared" si="194"/>
        <v/>
      </c>
      <c r="B3934" s="348"/>
      <c r="C3934" s="623"/>
      <c r="D3934" s="350"/>
      <c r="E3934" s="350"/>
      <c r="F3934" s="351"/>
      <c r="G3934" s="350"/>
      <c r="H3934" s="350"/>
      <c r="I3934" s="352"/>
      <c r="J3934" s="353"/>
      <c r="K3934" s="354"/>
      <c r="L3934" s="353"/>
      <c r="M3934" s="379"/>
      <c r="N3934" s="317">
        <f t="shared" si="192"/>
        <v>0</v>
      </c>
      <c r="O3934" s="317">
        <f t="shared" si="193"/>
        <v>0</v>
      </c>
      <c r="P3934" s="318" t="str">
        <f t="shared" si="191"/>
        <v/>
      </c>
    </row>
    <row r="3935" spans="1:16" x14ac:dyDescent="0.2">
      <c r="A3935" s="363" t="str">
        <f t="shared" si="194"/>
        <v/>
      </c>
      <c r="B3935" s="348"/>
      <c r="C3935" s="623"/>
      <c r="D3935" s="350"/>
      <c r="E3935" s="350"/>
      <c r="F3935" s="351"/>
      <c r="G3935" s="350"/>
      <c r="H3935" s="350"/>
      <c r="I3935" s="352"/>
      <c r="J3935" s="353"/>
      <c r="K3935" s="354"/>
      <c r="L3935" s="353"/>
      <c r="M3935" s="379"/>
      <c r="N3935" s="70">
        <f t="shared" si="192"/>
        <v>0</v>
      </c>
      <c r="O3935" s="70">
        <f t="shared" si="193"/>
        <v>0</v>
      </c>
      <c r="P3935" s="92" t="str">
        <f t="shared" si="191"/>
        <v/>
      </c>
    </row>
    <row r="3936" spans="1:16" x14ac:dyDescent="0.2">
      <c r="A3936" s="363" t="str">
        <f t="shared" si="194"/>
        <v/>
      </c>
      <c r="B3936" s="348"/>
      <c r="C3936" s="623"/>
      <c r="D3936" s="350"/>
      <c r="E3936" s="350"/>
      <c r="F3936" s="351"/>
      <c r="G3936" s="350"/>
      <c r="H3936" s="350"/>
      <c r="I3936" s="352"/>
      <c r="J3936" s="353"/>
      <c r="K3936" s="354"/>
      <c r="L3936" s="353"/>
      <c r="M3936" s="379"/>
      <c r="N3936" s="70">
        <f t="shared" si="192"/>
        <v>0</v>
      </c>
      <c r="O3936" s="70">
        <f t="shared" si="193"/>
        <v>0</v>
      </c>
      <c r="P3936" s="92" t="str">
        <f t="shared" si="191"/>
        <v/>
      </c>
    </row>
    <row r="3937" spans="1:16" x14ac:dyDescent="0.2">
      <c r="A3937" s="363" t="str">
        <f t="shared" si="194"/>
        <v/>
      </c>
      <c r="B3937" s="348"/>
      <c r="C3937" s="623"/>
      <c r="D3937" s="350"/>
      <c r="E3937" s="350"/>
      <c r="F3937" s="351"/>
      <c r="G3937" s="350"/>
      <c r="H3937" s="350"/>
      <c r="I3937" s="352"/>
      <c r="J3937" s="353"/>
      <c r="K3937" s="354"/>
      <c r="L3937" s="353"/>
      <c r="M3937" s="379"/>
      <c r="N3937" s="70">
        <f t="shared" si="192"/>
        <v>0</v>
      </c>
      <c r="O3937" s="70">
        <f t="shared" si="193"/>
        <v>0</v>
      </c>
      <c r="P3937" s="135" t="str">
        <f t="shared" ref="P3937:P4000" si="195">SUBSTITUTE(D3937," ","_")</f>
        <v/>
      </c>
    </row>
    <row r="3938" spans="1:16" x14ac:dyDescent="0.2">
      <c r="A3938" s="363" t="str">
        <f t="shared" si="194"/>
        <v/>
      </c>
      <c r="B3938" s="348"/>
      <c r="C3938" s="623"/>
      <c r="D3938" s="350"/>
      <c r="E3938" s="350"/>
      <c r="F3938" s="351"/>
      <c r="G3938" s="350"/>
      <c r="H3938" s="350"/>
      <c r="I3938" s="352"/>
      <c r="J3938" s="353"/>
      <c r="K3938" s="354"/>
      <c r="L3938" s="353"/>
      <c r="M3938" s="379"/>
      <c r="N3938" s="317">
        <f t="shared" ref="N3938:N4001" si="196">IF(B3938=0,0,IF(YEAR(B3938)=$O$1,MONTH(B3938)-$N$1+1,(YEAR(B3938)-$O$1)*12-$N$1+1+MONTH(B3938)))</f>
        <v>0</v>
      </c>
      <c r="O3938" s="317">
        <f t="shared" ref="O3938:O4001" si="197">IF(C3938=0,0,IF(YEAR(C3938)=$O$1,MONTH(C3938)-$N$1+1,(YEAR(C3938)-$O$1)*12-$N$1+1+MONTH(C3938)))</f>
        <v>0</v>
      </c>
      <c r="P3938" s="318" t="str">
        <f t="shared" si="195"/>
        <v/>
      </c>
    </row>
    <row r="3939" spans="1:16" x14ac:dyDescent="0.2">
      <c r="A3939" s="363" t="str">
        <f t="shared" si="194"/>
        <v/>
      </c>
      <c r="B3939" s="348"/>
      <c r="C3939" s="623"/>
      <c r="D3939" s="350"/>
      <c r="E3939" s="350"/>
      <c r="F3939" s="351"/>
      <c r="G3939" s="350"/>
      <c r="H3939" s="350"/>
      <c r="I3939" s="352"/>
      <c r="J3939" s="353"/>
      <c r="K3939" s="354"/>
      <c r="L3939" s="353"/>
      <c r="M3939" s="379"/>
      <c r="N3939" s="70">
        <f t="shared" si="196"/>
        <v>0</v>
      </c>
      <c r="O3939" s="70">
        <f t="shared" si="197"/>
        <v>0</v>
      </c>
      <c r="P3939" s="92" t="str">
        <f t="shared" si="195"/>
        <v/>
      </c>
    </row>
    <row r="3940" spans="1:16" x14ac:dyDescent="0.2">
      <c r="A3940" s="363" t="str">
        <f t="shared" si="194"/>
        <v/>
      </c>
      <c r="B3940" s="348"/>
      <c r="C3940" s="623"/>
      <c r="D3940" s="350"/>
      <c r="E3940" s="350"/>
      <c r="F3940" s="351"/>
      <c r="G3940" s="350"/>
      <c r="H3940" s="350"/>
      <c r="I3940" s="352"/>
      <c r="J3940" s="353"/>
      <c r="K3940" s="354"/>
      <c r="L3940" s="353"/>
      <c r="M3940" s="379"/>
      <c r="N3940" s="70">
        <f t="shared" si="196"/>
        <v>0</v>
      </c>
      <c r="O3940" s="70">
        <f t="shared" si="197"/>
        <v>0</v>
      </c>
      <c r="P3940" s="92" t="str">
        <f t="shared" si="195"/>
        <v/>
      </c>
    </row>
    <row r="3941" spans="1:16" x14ac:dyDescent="0.2">
      <c r="A3941" s="363" t="str">
        <f t="shared" si="194"/>
        <v/>
      </c>
      <c r="B3941" s="348"/>
      <c r="C3941" s="623"/>
      <c r="D3941" s="350"/>
      <c r="E3941" s="350"/>
      <c r="F3941" s="351"/>
      <c r="G3941" s="350"/>
      <c r="H3941" s="350"/>
      <c r="I3941" s="352"/>
      <c r="J3941" s="353"/>
      <c r="K3941" s="354"/>
      <c r="L3941" s="353"/>
      <c r="M3941" s="379"/>
      <c r="N3941" s="70">
        <f t="shared" si="196"/>
        <v>0</v>
      </c>
      <c r="O3941" s="70">
        <f t="shared" si="197"/>
        <v>0</v>
      </c>
      <c r="P3941" s="135" t="str">
        <f t="shared" si="195"/>
        <v/>
      </c>
    </row>
    <row r="3942" spans="1:16" x14ac:dyDescent="0.2">
      <c r="A3942" s="363" t="str">
        <f t="shared" si="194"/>
        <v/>
      </c>
      <c r="B3942" s="348"/>
      <c r="C3942" s="623"/>
      <c r="D3942" s="350"/>
      <c r="E3942" s="350"/>
      <c r="F3942" s="351"/>
      <c r="G3942" s="350"/>
      <c r="H3942" s="350"/>
      <c r="I3942" s="352"/>
      <c r="J3942" s="353"/>
      <c r="K3942" s="354"/>
      <c r="L3942" s="353"/>
      <c r="M3942" s="379"/>
      <c r="N3942" s="317">
        <f t="shared" si="196"/>
        <v>0</v>
      </c>
      <c r="O3942" s="317">
        <f t="shared" si="197"/>
        <v>0</v>
      </c>
      <c r="P3942" s="318" t="str">
        <f t="shared" si="195"/>
        <v/>
      </c>
    </row>
    <row r="3943" spans="1:16" x14ac:dyDescent="0.2">
      <c r="A3943" s="363" t="str">
        <f t="shared" si="194"/>
        <v/>
      </c>
      <c r="B3943" s="348"/>
      <c r="C3943" s="623"/>
      <c r="D3943" s="350"/>
      <c r="E3943" s="350"/>
      <c r="F3943" s="351"/>
      <c r="G3943" s="350"/>
      <c r="H3943" s="350"/>
      <c r="I3943" s="352"/>
      <c r="J3943" s="353"/>
      <c r="K3943" s="354"/>
      <c r="L3943" s="353"/>
      <c r="M3943" s="379"/>
      <c r="N3943" s="70">
        <f t="shared" si="196"/>
        <v>0</v>
      </c>
      <c r="O3943" s="70">
        <f t="shared" si="197"/>
        <v>0</v>
      </c>
      <c r="P3943" s="92" t="str">
        <f t="shared" si="195"/>
        <v/>
      </c>
    </row>
    <row r="3944" spans="1:16" x14ac:dyDescent="0.2">
      <c r="A3944" s="363" t="str">
        <f t="shared" si="194"/>
        <v/>
      </c>
      <c r="B3944" s="348"/>
      <c r="C3944" s="623"/>
      <c r="D3944" s="350"/>
      <c r="E3944" s="350"/>
      <c r="F3944" s="351"/>
      <c r="G3944" s="350"/>
      <c r="H3944" s="350"/>
      <c r="I3944" s="352"/>
      <c r="J3944" s="353"/>
      <c r="K3944" s="354"/>
      <c r="L3944" s="353"/>
      <c r="M3944" s="379"/>
      <c r="N3944" s="70">
        <f t="shared" si="196"/>
        <v>0</v>
      </c>
      <c r="O3944" s="70">
        <f t="shared" si="197"/>
        <v>0</v>
      </c>
      <c r="P3944" s="92" t="str">
        <f t="shared" si="195"/>
        <v/>
      </c>
    </row>
    <row r="3945" spans="1:16" x14ac:dyDescent="0.2">
      <c r="A3945" s="363" t="str">
        <f t="shared" si="194"/>
        <v/>
      </c>
      <c r="B3945" s="348"/>
      <c r="C3945" s="623"/>
      <c r="D3945" s="350"/>
      <c r="E3945" s="350"/>
      <c r="F3945" s="351"/>
      <c r="G3945" s="350"/>
      <c r="H3945" s="350"/>
      <c r="I3945" s="352"/>
      <c r="J3945" s="353"/>
      <c r="K3945" s="354"/>
      <c r="L3945" s="353"/>
      <c r="M3945" s="379"/>
      <c r="N3945" s="70">
        <f t="shared" si="196"/>
        <v>0</v>
      </c>
      <c r="O3945" s="70">
        <f t="shared" si="197"/>
        <v>0</v>
      </c>
      <c r="P3945" s="135" t="str">
        <f t="shared" si="195"/>
        <v/>
      </c>
    </row>
    <row r="3946" spans="1:16" x14ac:dyDescent="0.2">
      <c r="A3946" s="363" t="str">
        <f t="shared" si="194"/>
        <v/>
      </c>
      <c r="B3946" s="348"/>
      <c r="C3946" s="623"/>
      <c r="D3946" s="350"/>
      <c r="E3946" s="350"/>
      <c r="F3946" s="351"/>
      <c r="G3946" s="350"/>
      <c r="H3946" s="350"/>
      <c r="I3946" s="352"/>
      <c r="J3946" s="353"/>
      <c r="K3946" s="354"/>
      <c r="L3946" s="353"/>
      <c r="M3946" s="379"/>
      <c r="N3946" s="317">
        <f t="shared" si="196"/>
        <v>0</v>
      </c>
      <c r="O3946" s="317">
        <f t="shared" si="197"/>
        <v>0</v>
      </c>
      <c r="P3946" s="318" t="str">
        <f t="shared" si="195"/>
        <v/>
      </c>
    </row>
    <row r="3947" spans="1:16" x14ac:dyDescent="0.2">
      <c r="A3947" s="363" t="str">
        <f t="shared" si="194"/>
        <v/>
      </c>
      <c r="B3947" s="348"/>
      <c r="C3947" s="623"/>
      <c r="D3947" s="350"/>
      <c r="E3947" s="350"/>
      <c r="F3947" s="351"/>
      <c r="G3947" s="350"/>
      <c r="H3947" s="350"/>
      <c r="I3947" s="352"/>
      <c r="J3947" s="353"/>
      <c r="K3947" s="354"/>
      <c r="L3947" s="353"/>
      <c r="M3947" s="379"/>
      <c r="N3947" s="70">
        <f t="shared" si="196"/>
        <v>0</v>
      </c>
      <c r="O3947" s="70">
        <f t="shared" si="197"/>
        <v>0</v>
      </c>
      <c r="P3947" s="92" t="str">
        <f t="shared" si="195"/>
        <v/>
      </c>
    </row>
    <row r="3948" spans="1:16" x14ac:dyDescent="0.2">
      <c r="A3948" s="363" t="str">
        <f t="shared" si="194"/>
        <v/>
      </c>
      <c r="B3948" s="348"/>
      <c r="C3948" s="623"/>
      <c r="D3948" s="350"/>
      <c r="E3948" s="350"/>
      <c r="F3948" s="351"/>
      <c r="G3948" s="350"/>
      <c r="H3948" s="350"/>
      <c r="I3948" s="352"/>
      <c r="J3948" s="353"/>
      <c r="K3948" s="354"/>
      <c r="L3948" s="353"/>
      <c r="M3948" s="379"/>
      <c r="N3948" s="70">
        <f t="shared" si="196"/>
        <v>0</v>
      </c>
      <c r="O3948" s="70">
        <f t="shared" si="197"/>
        <v>0</v>
      </c>
      <c r="P3948" s="92" t="str">
        <f t="shared" si="195"/>
        <v/>
      </c>
    </row>
    <row r="3949" spans="1:16" x14ac:dyDescent="0.2">
      <c r="A3949" s="363" t="str">
        <f t="shared" si="194"/>
        <v/>
      </c>
      <c r="B3949" s="348"/>
      <c r="C3949" s="623"/>
      <c r="D3949" s="350"/>
      <c r="E3949" s="350"/>
      <c r="F3949" s="351"/>
      <c r="G3949" s="350"/>
      <c r="H3949" s="350"/>
      <c r="I3949" s="352"/>
      <c r="J3949" s="353"/>
      <c r="K3949" s="354"/>
      <c r="L3949" s="353"/>
      <c r="M3949" s="379"/>
      <c r="N3949" s="70">
        <f t="shared" si="196"/>
        <v>0</v>
      </c>
      <c r="O3949" s="70">
        <f t="shared" si="197"/>
        <v>0</v>
      </c>
      <c r="P3949" s="135" t="str">
        <f t="shared" si="195"/>
        <v/>
      </c>
    </row>
    <row r="3950" spans="1:16" x14ac:dyDescent="0.2">
      <c r="A3950" s="363" t="str">
        <f t="shared" si="194"/>
        <v/>
      </c>
      <c r="B3950" s="348"/>
      <c r="C3950" s="623"/>
      <c r="D3950" s="350"/>
      <c r="E3950" s="350"/>
      <c r="F3950" s="351"/>
      <c r="G3950" s="350"/>
      <c r="H3950" s="350"/>
      <c r="I3950" s="352"/>
      <c r="J3950" s="353"/>
      <c r="K3950" s="354"/>
      <c r="L3950" s="353"/>
      <c r="M3950" s="379"/>
      <c r="N3950" s="317">
        <f t="shared" si="196"/>
        <v>0</v>
      </c>
      <c r="O3950" s="317">
        <f t="shared" si="197"/>
        <v>0</v>
      </c>
      <c r="P3950" s="318" t="str">
        <f t="shared" si="195"/>
        <v/>
      </c>
    </row>
    <row r="3951" spans="1:16" x14ac:dyDescent="0.2">
      <c r="A3951" s="363" t="str">
        <f t="shared" si="194"/>
        <v/>
      </c>
      <c r="B3951" s="348"/>
      <c r="C3951" s="623"/>
      <c r="D3951" s="350"/>
      <c r="E3951" s="350"/>
      <c r="F3951" s="351"/>
      <c r="G3951" s="350"/>
      <c r="H3951" s="350"/>
      <c r="I3951" s="352"/>
      <c r="J3951" s="353"/>
      <c r="K3951" s="354"/>
      <c r="L3951" s="353"/>
      <c r="M3951" s="379"/>
      <c r="N3951" s="70">
        <f t="shared" si="196"/>
        <v>0</v>
      </c>
      <c r="O3951" s="70">
        <f t="shared" si="197"/>
        <v>0</v>
      </c>
      <c r="P3951" s="92" t="str">
        <f t="shared" si="195"/>
        <v/>
      </c>
    </row>
    <row r="3952" spans="1:16" x14ac:dyDescent="0.2">
      <c r="A3952" s="363" t="str">
        <f t="shared" si="194"/>
        <v/>
      </c>
      <c r="B3952" s="348"/>
      <c r="C3952" s="623"/>
      <c r="D3952" s="350"/>
      <c r="E3952" s="350"/>
      <c r="F3952" s="351"/>
      <c r="G3952" s="350"/>
      <c r="H3952" s="350"/>
      <c r="I3952" s="352"/>
      <c r="J3952" s="353"/>
      <c r="K3952" s="354"/>
      <c r="L3952" s="353"/>
      <c r="M3952" s="379"/>
      <c r="N3952" s="70">
        <f t="shared" si="196"/>
        <v>0</v>
      </c>
      <c r="O3952" s="70">
        <f t="shared" si="197"/>
        <v>0</v>
      </c>
      <c r="P3952" s="92" t="str">
        <f t="shared" si="195"/>
        <v/>
      </c>
    </row>
    <row r="3953" spans="1:16" x14ac:dyDescent="0.2">
      <c r="A3953" s="363" t="str">
        <f t="shared" si="194"/>
        <v/>
      </c>
      <c r="B3953" s="348"/>
      <c r="C3953" s="623"/>
      <c r="D3953" s="350"/>
      <c r="E3953" s="350"/>
      <c r="F3953" s="351"/>
      <c r="G3953" s="350"/>
      <c r="H3953" s="350"/>
      <c r="I3953" s="352"/>
      <c r="J3953" s="353"/>
      <c r="K3953" s="354"/>
      <c r="L3953" s="353"/>
      <c r="M3953" s="379"/>
      <c r="N3953" s="70">
        <f t="shared" si="196"/>
        <v>0</v>
      </c>
      <c r="O3953" s="70">
        <f t="shared" si="197"/>
        <v>0</v>
      </c>
      <c r="P3953" s="135" t="str">
        <f t="shared" si="195"/>
        <v/>
      </c>
    </row>
    <row r="3954" spans="1:16" x14ac:dyDescent="0.2">
      <c r="A3954" s="363" t="str">
        <f t="shared" si="194"/>
        <v/>
      </c>
      <c r="B3954" s="348"/>
      <c r="C3954" s="623"/>
      <c r="D3954" s="350"/>
      <c r="E3954" s="350"/>
      <c r="F3954" s="351"/>
      <c r="G3954" s="350"/>
      <c r="H3954" s="350"/>
      <c r="I3954" s="352"/>
      <c r="J3954" s="353"/>
      <c r="K3954" s="354"/>
      <c r="L3954" s="353"/>
      <c r="M3954" s="379"/>
      <c r="N3954" s="317">
        <f t="shared" si="196"/>
        <v>0</v>
      </c>
      <c r="O3954" s="317">
        <f t="shared" si="197"/>
        <v>0</v>
      </c>
      <c r="P3954" s="318" t="str">
        <f t="shared" si="195"/>
        <v/>
      </c>
    </row>
    <row r="3955" spans="1:16" x14ac:dyDescent="0.2">
      <c r="A3955" s="363" t="str">
        <f t="shared" si="194"/>
        <v/>
      </c>
      <c r="B3955" s="348"/>
      <c r="C3955" s="623"/>
      <c r="D3955" s="350"/>
      <c r="E3955" s="350"/>
      <c r="F3955" s="351"/>
      <c r="G3955" s="350"/>
      <c r="H3955" s="350"/>
      <c r="I3955" s="352"/>
      <c r="J3955" s="353"/>
      <c r="K3955" s="354"/>
      <c r="L3955" s="353"/>
      <c r="M3955" s="379"/>
      <c r="N3955" s="70">
        <f t="shared" si="196"/>
        <v>0</v>
      </c>
      <c r="O3955" s="70">
        <f t="shared" si="197"/>
        <v>0</v>
      </c>
      <c r="P3955" s="92" t="str">
        <f t="shared" si="195"/>
        <v/>
      </c>
    </row>
    <row r="3956" spans="1:16" x14ac:dyDescent="0.2">
      <c r="A3956" s="363" t="str">
        <f t="shared" si="194"/>
        <v/>
      </c>
      <c r="B3956" s="348"/>
      <c r="C3956" s="623"/>
      <c r="D3956" s="350"/>
      <c r="E3956" s="350"/>
      <c r="F3956" s="351"/>
      <c r="G3956" s="350"/>
      <c r="H3956" s="350"/>
      <c r="I3956" s="352"/>
      <c r="J3956" s="353"/>
      <c r="K3956" s="354"/>
      <c r="L3956" s="353"/>
      <c r="M3956" s="379"/>
      <c r="N3956" s="70">
        <f t="shared" si="196"/>
        <v>0</v>
      </c>
      <c r="O3956" s="70">
        <f t="shared" si="197"/>
        <v>0</v>
      </c>
      <c r="P3956" s="92" t="str">
        <f t="shared" si="195"/>
        <v/>
      </c>
    </row>
    <row r="3957" spans="1:16" x14ac:dyDescent="0.2">
      <c r="A3957" s="363" t="str">
        <f t="shared" si="194"/>
        <v/>
      </c>
      <c r="B3957" s="348"/>
      <c r="C3957" s="623"/>
      <c r="D3957" s="350"/>
      <c r="E3957" s="350"/>
      <c r="F3957" s="351"/>
      <c r="G3957" s="350"/>
      <c r="H3957" s="350"/>
      <c r="I3957" s="352"/>
      <c r="J3957" s="353"/>
      <c r="K3957" s="354"/>
      <c r="L3957" s="353"/>
      <c r="M3957" s="379"/>
      <c r="N3957" s="70">
        <f t="shared" si="196"/>
        <v>0</v>
      </c>
      <c r="O3957" s="70">
        <f t="shared" si="197"/>
        <v>0</v>
      </c>
      <c r="P3957" s="135" t="str">
        <f t="shared" si="195"/>
        <v/>
      </c>
    </row>
    <row r="3958" spans="1:16" x14ac:dyDescent="0.2">
      <c r="A3958" s="363" t="str">
        <f t="shared" si="194"/>
        <v/>
      </c>
      <c r="B3958" s="348"/>
      <c r="C3958" s="623"/>
      <c r="D3958" s="350"/>
      <c r="E3958" s="350"/>
      <c r="F3958" s="351"/>
      <c r="G3958" s="350"/>
      <c r="H3958" s="350"/>
      <c r="I3958" s="352"/>
      <c r="J3958" s="353"/>
      <c r="K3958" s="354"/>
      <c r="L3958" s="353"/>
      <c r="M3958" s="379"/>
      <c r="N3958" s="317">
        <f t="shared" si="196"/>
        <v>0</v>
      </c>
      <c r="O3958" s="317">
        <f t="shared" si="197"/>
        <v>0</v>
      </c>
      <c r="P3958" s="318" t="str">
        <f t="shared" si="195"/>
        <v/>
      </c>
    </row>
    <row r="3959" spans="1:16" x14ac:dyDescent="0.2">
      <c r="A3959" s="363" t="str">
        <f t="shared" si="194"/>
        <v/>
      </c>
      <c r="B3959" s="348"/>
      <c r="C3959" s="623"/>
      <c r="D3959" s="350"/>
      <c r="E3959" s="350"/>
      <c r="F3959" s="351"/>
      <c r="G3959" s="350"/>
      <c r="H3959" s="350"/>
      <c r="I3959" s="352"/>
      <c r="J3959" s="353"/>
      <c r="K3959" s="354"/>
      <c r="L3959" s="353"/>
      <c r="M3959" s="379"/>
      <c r="N3959" s="70">
        <f t="shared" si="196"/>
        <v>0</v>
      </c>
      <c r="O3959" s="70">
        <f t="shared" si="197"/>
        <v>0</v>
      </c>
      <c r="P3959" s="92" t="str">
        <f t="shared" si="195"/>
        <v/>
      </c>
    </row>
    <row r="3960" spans="1:16" x14ac:dyDescent="0.2">
      <c r="A3960" s="363" t="str">
        <f t="shared" si="194"/>
        <v/>
      </c>
      <c r="B3960" s="348"/>
      <c r="C3960" s="623"/>
      <c r="D3960" s="350"/>
      <c r="E3960" s="350"/>
      <c r="F3960" s="351"/>
      <c r="G3960" s="350"/>
      <c r="H3960" s="350"/>
      <c r="I3960" s="352"/>
      <c r="J3960" s="353"/>
      <c r="K3960" s="354"/>
      <c r="L3960" s="353"/>
      <c r="M3960" s="379"/>
      <c r="N3960" s="70">
        <f t="shared" si="196"/>
        <v>0</v>
      </c>
      <c r="O3960" s="70">
        <f t="shared" si="197"/>
        <v>0</v>
      </c>
      <c r="P3960" s="92" t="str">
        <f t="shared" si="195"/>
        <v/>
      </c>
    </row>
    <row r="3961" spans="1:16" x14ac:dyDescent="0.2">
      <c r="A3961" s="363" t="str">
        <f t="shared" si="194"/>
        <v/>
      </c>
      <c r="B3961" s="348"/>
      <c r="C3961" s="623"/>
      <c r="D3961" s="350"/>
      <c r="E3961" s="350"/>
      <c r="F3961" s="351"/>
      <c r="G3961" s="350"/>
      <c r="H3961" s="350"/>
      <c r="I3961" s="352"/>
      <c r="J3961" s="353"/>
      <c r="K3961" s="354"/>
      <c r="L3961" s="353"/>
      <c r="M3961" s="379"/>
      <c r="N3961" s="70">
        <f t="shared" si="196"/>
        <v>0</v>
      </c>
      <c r="O3961" s="70">
        <f t="shared" si="197"/>
        <v>0</v>
      </c>
      <c r="P3961" s="135" t="str">
        <f t="shared" si="195"/>
        <v/>
      </c>
    </row>
    <row r="3962" spans="1:16" x14ac:dyDescent="0.2">
      <c r="A3962" s="363" t="str">
        <f t="shared" si="194"/>
        <v/>
      </c>
      <c r="B3962" s="348"/>
      <c r="C3962" s="623"/>
      <c r="D3962" s="350"/>
      <c r="E3962" s="350"/>
      <c r="F3962" s="351"/>
      <c r="G3962" s="350"/>
      <c r="H3962" s="350"/>
      <c r="I3962" s="352"/>
      <c r="J3962" s="353"/>
      <c r="K3962" s="354"/>
      <c r="L3962" s="353"/>
      <c r="M3962" s="379"/>
      <c r="N3962" s="317">
        <f t="shared" si="196"/>
        <v>0</v>
      </c>
      <c r="O3962" s="317">
        <f t="shared" si="197"/>
        <v>0</v>
      </c>
      <c r="P3962" s="318" t="str">
        <f t="shared" si="195"/>
        <v/>
      </c>
    </row>
    <row r="3963" spans="1:16" x14ac:dyDescent="0.2">
      <c r="A3963" s="363" t="str">
        <f t="shared" si="194"/>
        <v/>
      </c>
      <c r="B3963" s="348"/>
      <c r="C3963" s="623"/>
      <c r="D3963" s="350"/>
      <c r="E3963" s="350"/>
      <c r="F3963" s="351"/>
      <c r="G3963" s="350"/>
      <c r="H3963" s="350"/>
      <c r="I3963" s="352"/>
      <c r="J3963" s="353"/>
      <c r="K3963" s="354"/>
      <c r="L3963" s="353"/>
      <c r="M3963" s="379"/>
      <c r="N3963" s="70">
        <f t="shared" si="196"/>
        <v>0</v>
      </c>
      <c r="O3963" s="70">
        <f t="shared" si="197"/>
        <v>0</v>
      </c>
      <c r="P3963" s="92" t="str">
        <f t="shared" si="195"/>
        <v/>
      </c>
    </row>
    <row r="3964" spans="1:16" x14ac:dyDescent="0.2">
      <c r="A3964" s="363" t="str">
        <f t="shared" si="194"/>
        <v/>
      </c>
      <c r="B3964" s="348"/>
      <c r="C3964" s="623"/>
      <c r="D3964" s="350"/>
      <c r="E3964" s="350"/>
      <c r="F3964" s="351"/>
      <c r="G3964" s="350"/>
      <c r="H3964" s="350"/>
      <c r="I3964" s="352"/>
      <c r="J3964" s="353"/>
      <c r="K3964" s="354"/>
      <c r="L3964" s="353"/>
      <c r="M3964" s="379"/>
      <c r="N3964" s="70">
        <f t="shared" si="196"/>
        <v>0</v>
      </c>
      <c r="O3964" s="70">
        <f t="shared" si="197"/>
        <v>0</v>
      </c>
      <c r="P3964" s="92" t="str">
        <f t="shared" si="195"/>
        <v/>
      </c>
    </row>
    <row r="3965" spans="1:16" x14ac:dyDescent="0.2">
      <c r="A3965" s="363" t="str">
        <f t="shared" si="194"/>
        <v/>
      </c>
      <c r="B3965" s="348"/>
      <c r="C3965" s="623"/>
      <c r="D3965" s="350"/>
      <c r="E3965" s="350"/>
      <c r="F3965" s="351"/>
      <c r="G3965" s="350"/>
      <c r="H3965" s="350"/>
      <c r="I3965" s="352"/>
      <c r="J3965" s="353"/>
      <c r="K3965" s="354"/>
      <c r="L3965" s="353"/>
      <c r="M3965" s="379"/>
      <c r="N3965" s="70">
        <f t="shared" si="196"/>
        <v>0</v>
      </c>
      <c r="O3965" s="70">
        <f t="shared" si="197"/>
        <v>0</v>
      </c>
      <c r="P3965" s="135" t="str">
        <f t="shared" si="195"/>
        <v/>
      </c>
    </row>
    <row r="3966" spans="1:16" x14ac:dyDescent="0.2">
      <c r="A3966" s="363" t="str">
        <f t="shared" si="194"/>
        <v/>
      </c>
      <c r="B3966" s="348"/>
      <c r="C3966" s="623"/>
      <c r="D3966" s="350"/>
      <c r="E3966" s="350"/>
      <c r="F3966" s="351"/>
      <c r="G3966" s="350"/>
      <c r="H3966" s="350"/>
      <c r="I3966" s="352"/>
      <c r="J3966" s="353"/>
      <c r="K3966" s="354"/>
      <c r="L3966" s="353"/>
      <c r="M3966" s="379"/>
      <c r="N3966" s="317">
        <f t="shared" si="196"/>
        <v>0</v>
      </c>
      <c r="O3966" s="317">
        <f t="shared" si="197"/>
        <v>0</v>
      </c>
      <c r="P3966" s="318" t="str">
        <f t="shared" si="195"/>
        <v/>
      </c>
    </row>
    <row r="3967" spans="1:16" x14ac:dyDescent="0.2">
      <c r="A3967" s="363" t="str">
        <f t="shared" si="194"/>
        <v/>
      </c>
      <c r="B3967" s="348"/>
      <c r="C3967" s="623"/>
      <c r="D3967" s="350"/>
      <c r="E3967" s="350"/>
      <c r="F3967" s="351"/>
      <c r="G3967" s="350"/>
      <c r="H3967" s="350"/>
      <c r="I3967" s="352"/>
      <c r="J3967" s="353"/>
      <c r="K3967" s="354"/>
      <c r="L3967" s="353"/>
      <c r="M3967" s="379"/>
      <c r="N3967" s="70">
        <f t="shared" si="196"/>
        <v>0</v>
      </c>
      <c r="O3967" s="70">
        <f t="shared" si="197"/>
        <v>0</v>
      </c>
      <c r="P3967" s="92" t="str">
        <f t="shared" si="195"/>
        <v/>
      </c>
    </row>
    <row r="3968" spans="1:16" x14ac:dyDescent="0.2">
      <c r="A3968" s="363" t="str">
        <f t="shared" si="194"/>
        <v/>
      </c>
      <c r="B3968" s="348"/>
      <c r="C3968" s="623"/>
      <c r="D3968" s="350"/>
      <c r="E3968" s="350"/>
      <c r="F3968" s="351"/>
      <c r="G3968" s="350"/>
      <c r="H3968" s="350"/>
      <c r="I3968" s="352"/>
      <c r="J3968" s="353"/>
      <c r="K3968" s="354"/>
      <c r="L3968" s="353"/>
      <c r="M3968" s="379"/>
      <c r="N3968" s="70">
        <f t="shared" si="196"/>
        <v>0</v>
      </c>
      <c r="O3968" s="70">
        <f t="shared" si="197"/>
        <v>0</v>
      </c>
      <c r="P3968" s="92" t="str">
        <f t="shared" si="195"/>
        <v/>
      </c>
    </row>
    <row r="3969" spans="1:16" x14ac:dyDescent="0.2">
      <c r="A3969" s="363" t="str">
        <f t="shared" si="194"/>
        <v/>
      </c>
      <c r="B3969" s="348"/>
      <c r="C3969" s="623"/>
      <c r="D3969" s="350"/>
      <c r="E3969" s="350"/>
      <c r="F3969" s="351"/>
      <c r="G3969" s="350"/>
      <c r="H3969" s="350"/>
      <c r="I3969" s="352"/>
      <c r="J3969" s="353"/>
      <c r="K3969" s="354"/>
      <c r="L3969" s="353"/>
      <c r="M3969" s="379"/>
      <c r="N3969" s="70">
        <f t="shared" si="196"/>
        <v>0</v>
      </c>
      <c r="O3969" s="70">
        <f t="shared" si="197"/>
        <v>0</v>
      </c>
      <c r="P3969" s="135" t="str">
        <f t="shared" si="195"/>
        <v/>
      </c>
    </row>
    <row r="3970" spans="1:16" x14ac:dyDescent="0.2">
      <c r="A3970" s="363" t="str">
        <f t="shared" si="194"/>
        <v/>
      </c>
      <c r="B3970" s="348"/>
      <c r="C3970" s="623"/>
      <c r="D3970" s="350"/>
      <c r="E3970" s="350"/>
      <c r="F3970" s="351"/>
      <c r="G3970" s="350"/>
      <c r="H3970" s="350"/>
      <c r="I3970" s="352"/>
      <c r="J3970" s="353"/>
      <c r="K3970" s="354"/>
      <c r="L3970" s="353"/>
      <c r="M3970" s="379"/>
      <c r="N3970" s="317">
        <f t="shared" si="196"/>
        <v>0</v>
      </c>
      <c r="O3970" s="317">
        <f t="shared" si="197"/>
        <v>0</v>
      </c>
      <c r="P3970" s="318" t="str">
        <f t="shared" si="195"/>
        <v/>
      </c>
    </row>
    <row r="3971" spans="1:16" x14ac:dyDescent="0.2">
      <c r="A3971" s="363" t="str">
        <f t="shared" si="194"/>
        <v/>
      </c>
      <c r="B3971" s="348"/>
      <c r="C3971" s="623"/>
      <c r="D3971" s="350"/>
      <c r="E3971" s="350"/>
      <c r="F3971" s="351"/>
      <c r="G3971" s="350"/>
      <c r="H3971" s="350"/>
      <c r="I3971" s="352"/>
      <c r="J3971" s="353"/>
      <c r="K3971" s="354"/>
      <c r="L3971" s="353"/>
      <c r="M3971" s="379"/>
      <c r="N3971" s="70">
        <f t="shared" si="196"/>
        <v>0</v>
      </c>
      <c r="O3971" s="70">
        <f t="shared" si="197"/>
        <v>0</v>
      </c>
      <c r="P3971" s="92" t="str">
        <f t="shared" si="195"/>
        <v/>
      </c>
    </row>
    <row r="3972" spans="1:16" x14ac:dyDescent="0.2">
      <c r="A3972" s="363" t="str">
        <f t="shared" si="194"/>
        <v/>
      </c>
      <c r="B3972" s="348"/>
      <c r="C3972" s="623"/>
      <c r="D3972" s="350"/>
      <c r="E3972" s="350"/>
      <c r="F3972" s="351"/>
      <c r="G3972" s="350"/>
      <c r="H3972" s="350"/>
      <c r="I3972" s="352"/>
      <c r="J3972" s="353"/>
      <c r="K3972" s="354"/>
      <c r="L3972" s="353"/>
      <c r="M3972" s="379"/>
      <c r="N3972" s="70">
        <f t="shared" si="196"/>
        <v>0</v>
      </c>
      <c r="O3972" s="70">
        <f t="shared" si="197"/>
        <v>0</v>
      </c>
      <c r="P3972" s="92" t="str">
        <f t="shared" si="195"/>
        <v/>
      </c>
    </row>
    <row r="3973" spans="1:16" x14ac:dyDescent="0.2">
      <c r="A3973" s="363" t="str">
        <f t="shared" si="194"/>
        <v/>
      </c>
      <c r="B3973" s="348"/>
      <c r="C3973" s="623"/>
      <c r="D3973" s="350"/>
      <c r="E3973" s="350"/>
      <c r="F3973" s="351"/>
      <c r="G3973" s="350"/>
      <c r="H3973" s="350"/>
      <c r="I3973" s="352"/>
      <c r="J3973" s="353"/>
      <c r="K3973" s="354"/>
      <c r="L3973" s="353"/>
      <c r="M3973" s="379"/>
      <c r="N3973" s="70">
        <f t="shared" si="196"/>
        <v>0</v>
      </c>
      <c r="O3973" s="70">
        <f t="shared" si="197"/>
        <v>0</v>
      </c>
      <c r="P3973" s="135" t="str">
        <f t="shared" si="195"/>
        <v/>
      </c>
    </row>
    <row r="3974" spans="1:16" x14ac:dyDescent="0.2">
      <c r="A3974" s="363" t="str">
        <f t="shared" si="194"/>
        <v/>
      </c>
      <c r="B3974" s="348"/>
      <c r="C3974" s="623"/>
      <c r="D3974" s="350"/>
      <c r="E3974" s="350"/>
      <c r="F3974" s="351"/>
      <c r="G3974" s="350"/>
      <c r="H3974" s="350"/>
      <c r="I3974" s="352"/>
      <c r="J3974" s="353"/>
      <c r="K3974" s="354"/>
      <c r="L3974" s="353"/>
      <c r="M3974" s="379"/>
      <c r="N3974" s="317">
        <f t="shared" si="196"/>
        <v>0</v>
      </c>
      <c r="O3974" s="317">
        <f t="shared" si="197"/>
        <v>0</v>
      </c>
      <c r="P3974" s="318" t="str">
        <f t="shared" si="195"/>
        <v/>
      </c>
    </row>
    <row r="3975" spans="1:16" x14ac:dyDescent="0.2">
      <c r="A3975" s="363" t="str">
        <f t="shared" si="194"/>
        <v/>
      </c>
      <c r="B3975" s="348"/>
      <c r="C3975" s="623"/>
      <c r="D3975" s="350"/>
      <c r="E3975" s="350"/>
      <c r="F3975" s="351"/>
      <c r="G3975" s="350"/>
      <c r="H3975" s="350"/>
      <c r="I3975" s="352"/>
      <c r="J3975" s="353"/>
      <c r="K3975" s="354"/>
      <c r="L3975" s="353"/>
      <c r="M3975" s="379"/>
      <c r="N3975" s="70">
        <f t="shared" si="196"/>
        <v>0</v>
      </c>
      <c r="O3975" s="70">
        <f t="shared" si="197"/>
        <v>0</v>
      </c>
      <c r="P3975" s="92" t="str">
        <f t="shared" si="195"/>
        <v/>
      </c>
    </row>
    <row r="3976" spans="1:16" x14ac:dyDescent="0.2">
      <c r="A3976" s="363" t="str">
        <f t="shared" si="194"/>
        <v/>
      </c>
      <c r="B3976" s="348"/>
      <c r="C3976" s="623"/>
      <c r="D3976" s="350"/>
      <c r="E3976" s="350"/>
      <c r="F3976" s="351"/>
      <c r="G3976" s="350"/>
      <c r="H3976" s="350"/>
      <c r="I3976" s="352"/>
      <c r="J3976" s="353"/>
      <c r="K3976" s="354"/>
      <c r="L3976" s="353"/>
      <c r="M3976" s="379"/>
      <c r="N3976" s="70">
        <f t="shared" si="196"/>
        <v>0</v>
      </c>
      <c r="O3976" s="70">
        <f t="shared" si="197"/>
        <v>0</v>
      </c>
      <c r="P3976" s="92" t="str">
        <f t="shared" si="195"/>
        <v/>
      </c>
    </row>
    <row r="3977" spans="1:16" x14ac:dyDescent="0.2">
      <c r="A3977" s="363" t="str">
        <f t="shared" si="194"/>
        <v/>
      </c>
      <c r="B3977" s="348"/>
      <c r="C3977" s="623"/>
      <c r="D3977" s="350"/>
      <c r="E3977" s="350"/>
      <c r="F3977" s="351"/>
      <c r="G3977" s="350"/>
      <c r="H3977" s="350"/>
      <c r="I3977" s="352"/>
      <c r="J3977" s="353"/>
      <c r="K3977" s="354"/>
      <c r="L3977" s="353"/>
      <c r="M3977" s="379"/>
      <c r="N3977" s="70">
        <f t="shared" si="196"/>
        <v>0</v>
      </c>
      <c r="O3977" s="70">
        <f t="shared" si="197"/>
        <v>0</v>
      </c>
      <c r="P3977" s="135" t="str">
        <f t="shared" si="195"/>
        <v/>
      </c>
    </row>
    <row r="3978" spans="1:16" x14ac:dyDescent="0.2">
      <c r="A3978" s="363" t="str">
        <f t="shared" si="194"/>
        <v/>
      </c>
      <c r="B3978" s="348"/>
      <c r="C3978" s="623"/>
      <c r="D3978" s="350"/>
      <c r="E3978" s="350"/>
      <c r="F3978" s="351"/>
      <c r="G3978" s="350"/>
      <c r="H3978" s="350"/>
      <c r="I3978" s="352"/>
      <c r="J3978" s="353"/>
      <c r="K3978" s="354"/>
      <c r="L3978" s="353"/>
      <c r="M3978" s="379"/>
      <c r="N3978" s="317">
        <f t="shared" si="196"/>
        <v>0</v>
      </c>
      <c r="O3978" s="317">
        <f t="shared" si="197"/>
        <v>0</v>
      </c>
      <c r="P3978" s="318" t="str">
        <f t="shared" si="195"/>
        <v/>
      </c>
    </row>
    <row r="3979" spans="1:16" x14ac:dyDescent="0.2">
      <c r="A3979" s="363" t="str">
        <f t="shared" si="194"/>
        <v/>
      </c>
      <c r="B3979" s="348"/>
      <c r="C3979" s="623"/>
      <c r="D3979" s="350"/>
      <c r="E3979" s="350"/>
      <c r="F3979" s="351"/>
      <c r="G3979" s="350"/>
      <c r="H3979" s="350"/>
      <c r="I3979" s="352"/>
      <c r="J3979" s="353"/>
      <c r="K3979" s="354"/>
      <c r="L3979" s="353"/>
      <c r="M3979" s="379"/>
      <c r="N3979" s="70">
        <f t="shared" si="196"/>
        <v>0</v>
      </c>
      <c r="O3979" s="70">
        <f t="shared" si="197"/>
        <v>0</v>
      </c>
      <c r="P3979" s="92" t="str">
        <f t="shared" si="195"/>
        <v/>
      </c>
    </row>
    <row r="3980" spans="1:16" x14ac:dyDescent="0.2">
      <c r="A3980" s="363" t="str">
        <f t="shared" si="194"/>
        <v/>
      </c>
      <c r="B3980" s="348"/>
      <c r="C3980" s="623"/>
      <c r="D3980" s="350"/>
      <c r="E3980" s="350"/>
      <c r="F3980" s="351"/>
      <c r="G3980" s="350"/>
      <c r="H3980" s="350"/>
      <c r="I3980" s="352"/>
      <c r="J3980" s="353"/>
      <c r="K3980" s="354"/>
      <c r="L3980" s="353"/>
      <c r="M3980" s="379"/>
      <c r="N3980" s="70">
        <f t="shared" si="196"/>
        <v>0</v>
      </c>
      <c r="O3980" s="70">
        <f t="shared" si="197"/>
        <v>0</v>
      </c>
      <c r="P3980" s="92" t="str">
        <f t="shared" si="195"/>
        <v/>
      </c>
    </row>
    <row r="3981" spans="1:16" x14ac:dyDescent="0.2">
      <c r="A3981" s="363" t="str">
        <f t="shared" si="194"/>
        <v/>
      </c>
      <c r="B3981" s="348"/>
      <c r="C3981" s="623"/>
      <c r="D3981" s="350"/>
      <c r="E3981" s="350"/>
      <c r="F3981" s="351"/>
      <c r="G3981" s="350"/>
      <c r="H3981" s="350"/>
      <c r="I3981" s="352"/>
      <c r="J3981" s="353"/>
      <c r="K3981" s="354"/>
      <c r="L3981" s="353"/>
      <c r="M3981" s="379"/>
      <c r="N3981" s="70">
        <f t="shared" si="196"/>
        <v>0</v>
      </c>
      <c r="O3981" s="70">
        <f t="shared" si="197"/>
        <v>0</v>
      </c>
      <c r="P3981" s="135" t="str">
        <f t="shared" si="195"/>
        <v/>
      </c>
    </row>
    <row r="3982" spans="1:16" x14ac:dyDescent="0.2">
      <c r="A3982" s="363" t="str">
        <f t="shared" si="194"/>
        <v/>
      </c>
      <c r="B3982" s="348"/>
      <c r="C3982" s="623"/>
      <c r="D3982" s="350"/>
      <c r="E3982" s="350"/>
      <c r="F3982" s="351"/>
      <c r="G3982" s="350"/>
      <c r="H3982" s="350"/>
      <c r="I3982" s="352"/>
      <c r="J3982" s="353"/>
      <c r="K3982" s="354"/>
      <c r="L3982" s="353"/>
      <c r="M3982" s="379"/>
      <c r="N3982" s="317">
        <f t="shared" si="196"/>
        <v>0</v>
      </c>
      <c r="O3982" s="317">
        <f t="shared" si="197"/>
        <v>0</v>
      </c>
      <c r="P3982" s="318" t="str">
        <f t="shared" si="195"/>
        <v/>
      </c>
    </row>
    <row r="3983" spans="1:16" x14ac:dyDescent="0.2">
      <c r="A3983" s="363" t="str">
        <f t="shared" si="194"/>
        <v/>
      </c>
      <c r="B3983" s="348"/>
      <c r="C3983" s="623"/>
      <c r="D3983" s="350"/>
      <c r="E3983" s="350"/>
      <c r="F3983" s="351"/>
      <c r="G3983" s="350"/>
      <c r="H3983" s="350"/>
      <c r="I3983" s="352"/>
      <c r="J3983" s="353"/>
      <c r="K3983" s="354"/>
      <c r="L3983" s="353"/>
      <c r="M3983" s="379"/>
      <c r="N3983" s="70">
        <f t="shared" si="196"/>
        <v>0</v>
      </c>
      <c r="O3983" s="70">
        <f t="shared" si="197"/>
        <v>0</v>
      </c>
      <c r="P3983" s="92" t="str">
        <f t="shared" si="195"/>
        <v/>
      </c>
    </row>
    <row r="3984" spans="1:16" x14ac:dyDescent="0.2">
      <c r="A3984" s="363" t="str">
        <f t="shared" si="194"/>
        <v/>
      </c>
      <c r="B3984" s="348"/>
      <c r="C3984" s="623"/>
      <c r="D3984" s="350"/>
      <c r="E3984" s="350"/>
      <c r="F3984" s="351"/>
      <c r="G3984" s="350"/>
      <c r="H3984" s="350"/>
      <c r="I3984" s="352"/>
      <c r="J3984" s="353"/>
      <c r="K3984" s="354"/>
      <c r="L3984" s="353"/>
      <c r="M3984" s="379"/>
      <c r="N3984" s="70">
        <f t="shared" si="196"/>
        <v>0</v>
      </c>
      <c r="O3984" s="70">
        <f t="shared" si="197"/>
        <v>0</v>
      </c>
      <c r="P3984" s="92" t="str">
        <f t="shared" si="195"/>
        <v/>
      </c>
    </row>
    <row r="3985" spans="1:16" x14ac:dyDescent="0.2">
      <c r="A3985" s="363" t="str">
        <f t="shared" si="194"/>
        <v/>
      </c>
      <c r="B3985" s="348"/>
      <c r="C3985" s="623"/>
      <c r="D3985" s="350"/>
      <c r="E3985" s="350"/>
      <c r="F3985" s="351"/>
      <c r="G3985" s="350"/>
      <c r="H3985" s="350"/>
      <c r="I3985" s="352"/>
      <c r="J3985" s="353"/>
      <c r="K3985" s="354"/>
      <c r="L3985" s="353"/>
      <c r="M3985" s="379"/>
      <c r="N3985" s="70">
        <f t="shared" si="196"/>
        <v>0</v>
      </c>
      <c r="O3985" s="70">
        <f t="shared" si="197"/>
        <v>0</v>
      </c>
      <c r="P3985" s="135" t="str">
        <f t="shared" si="195"/>
        <v/>
      </c>
    </row>
    <row r="3986" spans="1:16" x14ac:dyDescent="0.2">
      <c r="A3986" s="363" t="str">
        <f t="shared" si="194"/>
        <v/>
      </c>
      <c r="B3986" s="348"/>
      <c r="C3986" s="623"/>
      <c r="D3986" s="350"/>
      <c r="E3986" s="350"/>
      <c r="F3986" s="351"/>
      <c r="G3986" s="350"/>
      <c r="H3986" s="350"/>
      <c r="I3986" s="352"/>
      <c r="J3986" s="353"/>
      <c r="K3986" s="354"/>
      <c r="L3986" s="353"/>
      <c r="M3986" s="379"/>
      <c r="N3986" s="317">
        <f t="shared" si="196"/>
        <v>0</v>
      </c>
      <c r="O3986" s="317">
        <f t="shared" si="197"/>
        <v>0</v>
      </c>
      <c r="P3986" s="318" t="str">
        <f t="shared" si="195"/>
        <v/>
      </c>
    </row>
    <row r="3987" spans="1:16" x14ac:dyDescent="0.2">
      <c r="A3987" s="363" t="str">
        <f t="shared" si="194"/>
        <v/>
      </c>
      <c r="B3987" s="348"/>
      <c r="C3987" s="623"/>
      <c r="D3987" s="350"/>
      <c r="E3987" s="350"/>
      <c r="F3987" s="351"/>
      <c r="G3987" s="350"/>
      <c r="H3987" s="350"/>
      <c r="I3987" s="352"/>
      <c r="J3987" s="353"/>
      <c r="K3987" s="354"/>
      <c r="L3987" s="353"/>
      <c r="M3987" s="379"/>
      <c r="N3987" s="70">
        <f t="shared" si="196"/>
        <v>0</v>
      </c>
      <c r="O3987" s="70">
        <f t="shared" si="197"/>
        <v>0</v>
      </c>
      <c r="P3987" s="92" t="str">
        <f t="shared" si="195"/>
        <v/>
      </c>
    </row>
    <row r="3988" spans="1:16" x14ac:dyDescent="0.2">
      <c r="A3988" s="363" t="str">
        <f t="shared" si="194"/>
        <v/>
      </c>
      <c r="B3988" s="348"/>
      <c r="C3988" s="623"/>
      <c r="D3988" s="350"/>
      <c r="E3988" s="350"/>
      <c r="F3988" s="351"/>
      <c r="G3988" s="350"/>
      <c r="H3988" s="350"/>
      <c r="I3988" s="352"/>
      <c r="J3988" s="353"/>
      <c r="K3988" s="354"/>
      <c r="L3988" s="353"/>
      <c r="M3988" s="379"/>
      <c r="N3988" s="70">
        <f t="shared" si="196"/>
        <v>0</v>
      </c>
      <c r="O3988" s="70">
        <f t="shared" si="197"/>
        <v>0</v>
      </c>
      <c r="P3988" s="92" t="str">
        <f t="shared" si="195"/>
        <v/>
      </c>
    </row>
    <row r="3989" spans="1:16" x14ac:dyDescent="0.2">
      <c r="A3989" s="363" t="str">
        <f t="shared" si="194"/>
        <v/>
      </c>
      <c r="B3989" s="348"/>
      <c r="C3989" s="623"/>
      <c r="D3989" s="350"/>
      <c r="E3989" s="350"/>
      <c r="F3989" s="351"/>
      <c r="G3989" s="350"/>
      <c r="H3989" s="350"/>
      <c r="I3989" s="352"/>
      <c r="J3989" s="353"/>
      <c r="K3989" s="354"/>
      <c r="L3989" s="353"/>
      <c r="M3989" s="379"/>
      <c r="N3989" s="70">
        <f t="shared" si="196"/>
        <v>0</v>
      </c>
      <c r="O3989" s="70">
        <f t="shared" si="197"/>
        <v>0</v>
      </c>
      <c r="P3989" s="135" t="str">
        <f t="shared" si="195"/>
        <v/>
      </c>
    </row>
    <row r="3990" spans="1:16" x14ac:dyDescent="0.2">
      <c r="A3990" s="363" t="str">
        <f t="shared" si="194"/>
        <v/>
      </c>
      <c r="B3990" s="348"/>
      <c r="C3990" s="623"/>
      <c r="D3990" s="350"/>
      <c r="E3990" s="350"/>
      <c r="F3990" s="351"/>
      <c r="G3990" s="350"/>
      <c r="H3990" s="350"/>
      <c r="I3990" s="352"/>
      <c r="J3990" s="353"/>
      <c r="K3990" s="354"/>
      <c r="L3990" s="353"/>
      <c r="M3990" s="379"/>
      <c r="N3990" s="317">
        <f t="shared" si="196"/>
        <v>0</v>
      </c>
      <c r="O3990" s="317">
        <f t="shared" si="197"/>
        <v>0</v>
      </c>
      <c r="P3990" s="318" t="str">
        <f t="shared" si="195"/>
        <v/>
      </c>
    </row>
    <row r="3991" spans="1:16" x14ac:dyDescent="0.2">
      <c r="A3991" s="363" t="str">
        <f t="shared" si="194"/>
        <v/>
      </c>
      <c r="B3991" s="348"/>
      <c r="C3991" s="623"/>
      <c r="D3991" s="350"/>
      <c r="E3991" s="350"/>
      <c r="F3991" s="351"/>
      <c r="G3991" s="350"/>
      <c r="H3991" s="350"/>
      <c r="I3991" s="352"/>
      <c r="J3991" s="353"/>
      <c r="K3991" s="354"/>
      <c r="L3991" s="353"/>
      <c r="M3991" s="379"/>
      <c r="N3991" s="70">
        <f t="shared" si="196"/>
        <v>0</v>
      </c>
      <c r="O3991" s="70">
        <f t="shared" si="197"/>
        <v>0</v>
      </c>
      <c r="P3991" s="92" t="str">
        <f t="shared" si="195"/>
        <v/>
      </c>
    </row>
    <row r="3992" spans="1:16" x14ac:dyDescent="0.2">
      <c r="A3992" s="363" t="str">
        <f t="shared" ref="A3992:A4145" si="198">IF(B3992="","",ROW()-ROW($A$3))</f>
        <v/>
      </c>
      <c r="B3992" s="348"/>
      <c r="C3992" s="623"/>
      <c r="D3992" s="350"/>
      <c r="E3992" s="350"/>
      <c r="F3992" s="351"/>
      <c r="G3992" s="350"/>
      <c r="H3992" s="350"/>
      <c r="I3992" s="352"/>
      <c r="J3992" s="353"/>
      <c r="K3992" s="354"/>
      <c r="L3992" s="353"/>
      <c r="M3992" s="379"/>
      <c r="N3992" s="70">
        <f t="shared" si="196"/>
        <v>0</v>
      </c>
      <c r="O3992" s="70">
        <f t="shared" si="197"/>
        <v>0</v>
      </c>
      <c r="P3992" s="92" t="str">
        <f t="shared" si="195"/>
        <v/>
      </c>
    </row>
    <row r="3993" spans="1:16" x14ac:dyDescent="0.2">
      <c r="A3993" s="363" t="str">
        <f t="shared" si="198"/>
        <v/>
      </c>
      <c r="B3993" s="348"/>
      <c r="C3993" s="623"/>
      <c r="D3993" s="350"/>
      <c r="E3993" s="350"/>
      <c r="F3993" s="351"/>
      <c r="G3993" s="350"/>
      <c r="H3993" s="350"/>
      <c r="I3993" s="352"/>
      <c r="J3993" s="353"/>
      <c r="K3993" s="354"/>
      <c r="L3993" s="353"/>
      <c r="M3993" s="379"/>
      <c r="N3993" s="70">
        <f t="shared" si="196"/>
        <v>0</v>
      </c>
      <c r="O3993" s="70">
        <f t="shared" si="197"/>
        <v>0</v>
      </c>
      <c r="P3993" s="135" t="str">
        <f t="shared" si="195"/>
        <v/>
      </c>
    </row>
    <row r="3994" spans="1:16" x14ac:dyDescent="0.2">
      <c r="A3994" s="363" t="str">
        <f t="shared" si="198"/>
        <v/>
      </c>
      <c r="B3994" s="348"/>
      <c r="C3994" s="623"/>
      <c r="D3994" s="350"/>
      <c r="E3994" s="350"/>
      <c r="F3994" s="351"/>
      <c r="G3994" s="350"/>
      <c r="H3994" s="350"/>
      <c r="I3994" s="352"/>
      <c r="J3994" s="353"/>
      <c r="K3994" s="354"/>
      <c r="L3994" s="353"/>
      <c r="M3994" s="379"/>
      <c r="N3994" s="317">
        <f t="shared" si="196"/>
        <v>0</v>
      </c>
      <c r="O3994" s="317">
        <f t="shared" si="197"/>
        <v>0</v>
      </c>
      <c r="P3994" s="318" t="str">
        <f t="shared" si="195"/>
        <v/>
      </c>
    </row>
    <row r="3995" spans="1:16" x14ac:dyDescent="0.2">
      <c r="A3995" s="363" t="str">
        <f t="shared" si="198"/>
        <v/>
      </c>
      <c r="B3995" s="348"/>
      <c r="C3995" s="623"/>
      <c r="D3995" s="350"/>
      <c r="E3995" s="350"/>
      <c r="F3995" s="351"/>
      <c r="G3995" s="350"/>
      <c r="H3995" s="350"/>
      <c r="I3995" s="352"/>
      <c r="J3995" s="353"/>
      <c r="K3995" s="354"/>
      <c r="L3995" s="353"/>
      <c r="M3995" s="379"/>
      <c r="N3995" s="70">
        <f t="shared" si="196"/>
        <v>0</v>
      </c>
      <c r="O3995" s="70">
        <f t="shared" si="197"/>
        <v>0</v>
      </c>
      <c r="P3995" s="92" t="str">
        <f t="shared" si="195"/>
        <v/>
      </c>
    </row>
    <row r="3996" spans="1:16" x14ac:dyDescent="0.2">
      <c r="A3996" s="363" t="str">
        <f t="shared" si="198"/>
        <v/>
      </c>
      <c r="B3996" s="348"/>
      <c r="C3996" s="623"/>
      <c r="D3996" s="350"/>
      <c r="E3996" s="350"/>
      <c r="F3996" s="351"/>
      <c r="G3996" s="350"/>
      <c r="H3996" s="350"/>
      <c r="I3996" s="352"/>
      <c r="J3996" s="353"/>
      <c r="K3996" s="354"/>
      <c r="L3996" s="353"/>
      <c r="M3996" s="379"/>
      <c r="N3996" s="70">
        <f t="shared" si="196"/>
        <v>0</v>
      </c>
      <c r="O3996" s="70">
        <f t="shared" si="197"/>
        <v>0</v>
      </c>
      <c r="P3996" s="92" t="str">
        <f t="shared" si="195"/>
        <v/>
      </c>
    </row>
    <row r="3997" spans="1:16" x14ac:dyDescent="0.2">
      <c r="A3997" s="363" t="str">
        <f t="shared" si="198"/>
        <v/>
      </c>
      <c r="B3997" s="348"/>
      <c r="C3997" s="623"/>
      <c r="D3997" s="350"/>
      <c r="E3997" s="350"/>
      <c r="F3997" s="351"/>
      <c r="G3997" s="350"/>
      <c r="H3997" s="350"/>
      <c r="I3997" s="352"/>
      <c r="J3997" s="353"/>
      <c r="K3997" s="354"/>
      <c r="L3997" s="353"/>
      <c r="M3997" s="379"/>
      <c r="N3997" s="70">
        <f t="shared" si="196"/>
        <v>0</v>
      </c>
      <c r="O3997" s="70">
        <f t="shared" si="197"/>
        <v>0</v>
      </c>
      <c r="P3997" s="135" t="str">
        <f t="shared" si="195"/>
        <v/>
      </c>
    </row>
    <row r="3998" spans="1:16" x14ac:dyDescent="0.2">
      <c r="A3998" s="363" t="str">
        <f t="shared" si="198"/>
        <v/>
      </c>
      <c r="B3998" s="348"/>
      <c r="C3998" s="623"/>
      <c r="D3998" s="350"/>
      <c r="E3998" s="350"/>
      <c r="F3998" s="351"/>
      <c r="G3998" s="350"/>
      <c r="H3998" s="350"/>
      <c r="I3998" s="352"/>
      <c r="J3998" s="353"/>
      <c r="K3998" s="354"/>
      <c r="L3998" s="353"/>
      <c r="M3998" s="379"/>
      <c r="N3998" s="317">
        <f t="shared" si="196"/>
        <v>0</v>
      </c>
      <c r="O3998" s="317">
        <f t="shared" si="197"/>
        <v>0</v>
      </c>
      <c r="P3998" s="318" t="str">
        <f t="shared" si="195"/>
        <v/>
      </c>
    </row>
    <row r="3999" spans="1:16" x14ac:dyDescent="0.2">
      <c r="A3999" s="363" t="str">
        <f t="shared" si="198"/>
        <v/>
      </c>
      <c r="B3999" s="348"/>
      <c r="C3999" s="623"/>
      <c r="D3999" s="350"/>
      <c r="E3999" s="350"/>
      <c r="F3999" s="351"/>
      <c r="G3999" s="350"/>
      <c r="H3999" s="350"/>
      <c r="I3999" s="352"/>
      <c r="J3999" s="353"/>
      <c r="K3999" s="354"/>
      <c r="L3999" s="353"/>
      <c r="M3999" s="379"/>
      <c r="N3999" s="70">
        <f t="shared" si="196"/>
        <v>0</v>
      </c>
      <c r="O3999" s="70">
        <f t="shared" si="197"/>
        <v>0</v>
      </c>
      <c r="P3999" s="92" t="str">
        <f t="shared" si="195"/>
        <v/>
      </c>
    </row>
    <row r="4000" spans="1:16" x14ac:dyDescent="0.2">
      <c r="A4000" s="363" t="str">
        <f t="shared" si="198"/>
        <v/>
      </c>
      <c r="B4000" s="348"/>
      <c r="C4000" s="623"/>
      <c r="D4000" s="350"/>
      <c r="E4000" s="350"/>
      <c r="F4000" s="351"/>
      <c r="G4000" s="350"/>
      <c r="H4000" s="350"/>
      <c r="I4000" s="352"/>
      <c r="J4000" s="353"/>
      <c r="K4000" s="354"/>
      <c r="L4000" s="353"/>
      <c r="M4000" s="379"/>
      <c r="N4000" s="70">
        <f t="shared" si="196"/>
        <v>0</v>
      </c>
      <c r="O4000" s="70">
        <f t="shared" si="197"/>
        <v>0</v>
      </c>
      <c r="P4000" s="92" t="str">
        <f t="shared" si="195"/>
        <v/>
      </c>
    </row>
    <row r="4001" spans="1:16" x14ac:dyDescent="0.2">
      <c r="A4001" s="363" t="str">
        <f t="shared" si="198"/>
        <v/>
      </c>
      <c r="B4001" s="348"/>
      <c r="C4001" s="623"/>
      <c r="D4001" s="350"/>
      <c r="E4001" s="350"/>
      <c r="F4001" s="351"/>
      <c r="G4001" s="350"/>
      <c r="H4001" s="350"/>
      <c r="I4001" s="352"/>
      <c r="J4001" s="353"/>
      <c r="K4001" s="354"/>
      <c r="L4001" s="353"/>
      <c r="M4001" s="379"/>
      <c r="N4001" s="70">
        <f t="shared" si="196"/>
        <v>0</v>
      </c>
      <c r="O4001" s="70">
        <f t="shared" si="197"/>
        <v>0</v>
      </c>
      <c r="P4001" s="135" t="str">
        <f t="shared" ref="P4001:P4352" si="199">SUBSTITUTE(D4001," ","_")</f>
        <v/>
      </c>
    </row>
    <row r="4002" spans="1:16" x14ac:dyDescent="0.2">
      <c r="A4002" s="363" t="str">
        <f t="shared" si="198"/>
        <v/>
      </c>
      <c r="B4002" s="348"/>
      <c r="C4002" s="623"/>
      <c r="D4002" s="350"/>
      <c r="E4002" s="350"/>
      <c r="F4002" s="351"/>
      <c r="G4002" s="350"/>
      <c r="H4002" s="350"/>
      <c r="I4002" s="352"/>
      <c r="J4002" s="353"/>
      <c r="K4002" s="354"/>
      <c r="L4002" s="353"/>
      <c r="M4002" s="379"/>
      <c r="N4002" s="317">
        <f t="shared" ref="N4002:N4353" si="200">IF(B4002=0,0,IF(YEAR(B4002)=$O$1,MONTH(B4002)-$N$1+1,(YEAR(B4002)-$O$1)*12-$N$1+1+MONTH(B4002)))</f>
        <v>0</v>
      </c>
      <c r="O4002" s="317">
        <f t="shared" ref="O4002:O4353" si="201">IF(C4002=0,0,IF(YEAR(C4002)=$O$1,MONTH(C4002)-$N$1+1,(YEAR(C4002)-$O$1)*12-$N$1+1+MONTH(C4002)))</f>
        <v>0</v>
      </c>
      <c r="P4002" s="318" t="str">
        <f t="shared" si="199"/>
        <v/>
      </c>
    </row>
    <row r="4003" spans="1:16" x14ac:dyDescent="0.2">
      <c r="A4003" s="363" t="str">
        <f t="shared" si="198"/>
        <v/>
      </c>
      <c r="B4003" s="348"/>
      <c r="C4003" s="623"/>
      <c r="D4003" s="350"/>
      <c r="E4003" s="350"/>
      <c r="F4003" s="351"/>
      <c r="G4003" s="350"/>
      <c r="H4003" s="350"/>
      <c r="I4003" s="352"/>
      <c r="J4003" s="353"/>
      <c r="K4003" s="354"/>
      <c r="L4003" s="353"/>
      <c r="M4003" s="379"/>
      <c r="N4003" s="70">
        <f t="shared" si="200"/>
        <v>0</v>
      </c>
      <c r="O4003" s="70">
        <f t="shared" si="201"/>
        <v>0</v>
      </c>
      <c r="P4003" s="92" t="str">
        <f t="shared" si="199"/>
        <v/>
      </c>
    </row>
    <row r="4004" spans="1:16" x14ac:dyDescent="0.2">
      <c r="A4004" s="363" t="str">
        <f t="shared" si="198"/>
        <v/>
      </c>
      <c r="B4004" s="348"/>
      <c r="C4004" s="623"/>
      <c r="D4004" s="350"/>
      <c r="E4004" s="350"/>
      <c r="F4004" s="351"/>
      <c r="G4004" s="350"/>
      <c r="H4004" s="350"/>
      <c r="I4004" s="352"/>
      <c r="J4004" s="353"/>
      <c r="K4004" s="354"/>
      <c r="L4004" s="353"/>
      <c r="M4004" s="379"/>
      <c r="N4004" s="70">
        <f t="shared" si="200"/>
        <v>0</v>
      </c>
      <c r="O4004" s="70">
        <f t="shared" si="201"/>
        <v>0</v>
      </c>
      <c r="P4004" s="92" t="str">
        <f t="shared" si="199"/>
        <v/>
      </c>
    </row>
    <row r="4005" spans="1:16" x14ac:dyDescent="0.2">
      <c r="A4005" s="363" t="str">
        <f t="shared" si="198"/>
        <v/>
      </c>
      <c r="B4005" s="348"/>
      <c r="C4005" s="623"/>
      <c r="D4005" s="350"/>
      <c r="E4005" s="350"/>
      <c r="F4005" s="351"/>
      <c r="G4005" s="350"/>
      <c r="H4005" s="350"/>
      <c r="I4005" s="352"/>
      <c r="J4005" s="353"/>
      <c r="K4005" s="354"/>
      <c r="L4005" s="353"/>
      <c r="M4005" s="379"/>
      <c r="N4005" s="70">
        <f t="shared" si="200"/>
        <v>0</v>
      </c>
      <c r="O4005" s="70">
        <f t="shared" si="201"/>
        <v>0</v>
      </c>
      <c r="P4005" s="135" t="str">
        <f t="shared" si="199"/>
        <v/>
      </c>
    </row>
    <row r="4006" spans="1:16" x14ac:dyDescent="0.2">
      <c r="A4006" s="363" t="str">
        <f t="shared" si="198"/>
        <v/>
      </c>
      <c r="B4006" s="348"/>
      <c r="C4006" s="623"/>
      <c r="D4006" s="350"/>
      <c r="E4006" s="350"/>
      <c r="F4006" s="351"/>
      <c r="G4006" s="350"/>
      <c r="H4006" s="350"/>
      <c r="I4006" s="352"/>
      <c r="J4006" s="353"/>
      <c r="K4006" s="354"/>
      <c r="L4006" s="353"/>
      <c r="M4006" s="379"/>
      <c r="N4006" s="317">
        <f t="shared" si="200"/>
        <v>0</v>
      </c>
      <c r="O4006" s="317">
        <f t="shared" si="201"/>
        <v>0</v>
      </c>
      <c r="P4006" s="318" t="str">
        <f t="shared" si="199"/>
        <v/>
      </c>
    </row>
    <row r="4007" spans="1:16" x14ac:dyDescent="0.2">
      <c r="A4007" s="363" t="str">
        <f t="shared" si="198"/>
        <v/>
      </c>
      <c r="B4007" s="348"/>
      <c r="C4007" s="623"/>
      <c r="D4007" s="350"/>
      <c r="E4007" s="350"/>
      <c r="F4007" s="351"/>
      <c r="G4007" s="350"/>
      <c r="H4007" s="350"/>
      <c r="I4007" s="352"/>
      <c r="J4007" s="353"/>
      <c r="K4007" s="354"/>
      <c r="L4007" s="353"/>
      <c r="M4007" s="379"/>
      <c r="N4007" s="70">
        <f t="shared" si="200"/>
        <v>0</v>
      </c>
      <c r="O4007" s="70">
        <f t="shared" si="201"/>
        <v>0</v>
      </c>
      <c r="P4007" s="92" t="str">
        <f t="shared" si="199"/>
        <v/>
      </c>
    </row>
    <row r="4008" spans="1:16" x14ac:dyDescent="0.2">
      <c r="A4008" s="363" t="str">
        <f t="shared" si="198"/>
        <v/>
      </c>
      <c r="B4008" s="348"/>
      <c r="C4008" s="623"/>
      <c r="D4008" s="350"/>
      <c r="E4008" s="350"/>
      <c r="F4008" s="351"/>
      <c r="G4008" s="350"/>
      <c r="H4008" s="350"/>
      <c r="I4008" s="352"/>
      <c r="J4008" s="353"/>
      <c r="K4008" s="354"/>
      <c r="L4008" s="353"/>
      <c r="M4008" s="379"/>
      <c r="N4008" s="70">
        <f t="shared" si="200"/>
        <v>0</v>
      </c>
      <c r="O4008" s="70">
        <f t="shared" si="201"/>
        <v>0</v>
      </c>
      <c r="P4008" s="92" t="str">
        <f t="shared" si="199"/>
        <v/>
      </c>
    </row>
    <row r="4009" spans="1:16" x14ac:dyDescent="0.2">
      <c r="A4009" s="363" t="str">
        <f t="shared" si="198"/>
        <v/>
      </c>
      <c r="B4009" s="348"/>
      <c r="C4009" s="623"/>
      <c r="D4009" s="350"/>
      <c r="E4009" s="350"/>
      <c r="F4009" s="351"/>
      <c r="G4009" s="350"/>
      <c r="H4009" s="350"/>
      <c r="I4009" s="352"/>
      <c r="J4009" s="353"/>
      <c r="K4009" s="354"/>
      <c r="L4009" s="353"/>
      <c r="M4009" s="379"/>
      <c r="N4009" s="70">
        <f t="shared" si="200"/>
        <v>0</v>
      </c>
      <c r="O4009" s="70">
        <f t="shared" si="201"/>
        <v>0</v>
      </c>
      <c r="P4009" s="135" t="str">
        <f t="shared" si="199"/>
        <v/>
      </c>
    </row>
    <row r="4010" spans="1:16" x14ac:dyDescent="0.2">
      <c r="A4010" s="363" t="str">
        <f t="shared" si="198"/>
        <v/>
      </c>
      <c r="B4010" s="348"/>
      <c r="C4010" s="623"/>
      <c r="D4010" s="350"/>
      <c r="E4010" s="350"/>
      <c r="F4010" s="351"/>
      <c r="G4010" s="350"/>
      <c r="H4010" s="350"/>
      <c r="I4010" s="352"/>
      <c r="J4010" s="353"/>
      <c r="K4010" s="354"/>
      <c r="L4010" s="353"/>
      <c r="M4010" s="379"/>
      <c r="N4010" s="317">
        <f t="shared" si="200"/>
        <v>0</v>
      </c>
      <c r="O4010" s="317">
        <f t="shared" si="201"/>
        <v>0</v>
      </c>
      <c r="P4010" s="318" t="str">
        <f t="shared" si="199"/>
        <v/>
      </c>
    </row>
    <row r="4011" spans="1:16" x14ac:dyDescent="0.2">
      <c r="A4011" s="363" t="str">
        <f t="shared" si="198"/>
        <v/>
      </c>
      <c r="B4011" s="348"/>
      <c r="C4011" s="623"/>
      <c r="D4011" s="350"/>
      <c r="E4011" s="350"/>
      <c r="F4011" s="351"/>
      <c r="G4011" s="350"/>
      <c r="H4011" s="350"/>
      <c r="I4011" s="352"/>
      <c r="J4011" s="353"/>
      <c r="K4011" s="354"/>
      <c r="L4011" s="353"/>
      <c r="M4011" s="379"/>
      <c r="N4011" s="70">
        <f t="shared" si="200"/>
        <v>0</v>
      </c>
      <c r="O4011" s="70">
        <f t="shared" si="201"/>
        <v>0</v>
      </c>
      <c r="P4011" s="92" t="str">
        <f t="shared" si="199"/>
        <v/>
      </c>
    </row>
    <row r="4012" spans="1:16" x14ac:dyDescent="0.2">
      <c r="A4012" s="363" t="str">
        <f t="shared" si="198"/>
        <v/>
      </c>
      <c r="B4012" s="348"/>
      <c r="C4012" s="623"/>
      <c r="D4012" s="350"/>
      <c r="E4012" s="350"/>
      <c r="F4012" s="351"/>
      <c r="G4012" s="350"/>
      <c r="H4012" s="350"/>
      <c r="I4012" s="352"/>
      <c r="J4012" s="353"/>
      <c r="K4012" s="354"/>
      <c r="L4012" s="353"/>
      <c r="M4012" s="379"/>
      <c r="N4012" s="70">
        <f t="shared" si="200"/>
        <v>0</v>
      </c>
      <c r="O4012" s="70">
        <f t="shared" si="201"/>
        <v>0</v>
      </c>
      <c r="P4012" s="92" t="str">
        <f t="shared" si="199"/>
        <v/>
      </c>
    </row>
    <row r="4013" spans="1:16" x14ac:dyDescent="0.2">
      <c r="A4013" s="363" t="str">
        <f t="shared" si="198"/>
        <v/>
      </c>
      <c r="B4013" s="348"/>
      <c r="C4013" s="623"/>
      <c r="D4013" s="350"/>
      <c r="E4013" s="350"/>
      <c r="F4013" s="351"/>
      <c r="G4013" s="350"/>
      <c r="H4013" s="350"/>
      <c r="I4013" s="352"/>
      <c r="J4013" s="353"/>
      <c r="K4013" s="354"/>
      <c r="L4013" s="353"/>
      <c r="M4013" s="379"/>
      <c r="N4013" s="70">
        <f t="shared" si="200"/>
        <v>0</v>
      </c>
      <c r="O4013" s="70">
        <f t="shared" si="201"/>
        <v>0</v>
      </c>
      <c r="P4013" s="135" t="str">
        <f t="shared" si="199"/>
        <v/>
      </c>
    </row>
    <row r="4014" spans="1:16" x14ac:dyDescent="0.2">
      <c r="A4014" s="363" t="str">
        <f t="shared" si="198"/>
        <v/>
      </c>
      <c r="B4014" s="348"/>
      <c r="C4014" s="623"/>
      <c r="D4014" s="350"/>
      <c r="E4014" s="350"/>
      <c r="F4014" s="351"/>
      <c r="G4014" s="350"/>
      <c r="H4014" s="350"/>
      <c r="I4014" s="352"/>
      <c r="J4014" s="353"/>
      <c r="K4014" s="354"/>
      <c r="L4014" s="353"/>
      <c r="M4014" s="379"/>
      <c r="N4014" s="317">
        <f t="shared" si="200"/>
        <v>0</v>
      </c>
      <c r="O4014" s="317">
        <f t="shared" si="201"/>
        <v>0</v>
      </c>
      <c r="P4014" s="318" t="str">
        <f t="shared" si="199"/>
        <v/>
      </c>
    </row>
    <row r="4015" spans="1:16" x14ac:dyDescent="0.2">
      <c r="A4015" s="363" t="str">
        <f t="shared" si="198"/>
        <v/>
      </c>
      <c r="B4015" s="348"/>
      <c r="C4015" s="623"/>
      <c r="D4015" s="350"/>
      <c r="E4015" s="350"/>
      <c r="F4015" s="351"/>
      <c r="G4015" s="350"/>
      <c r="H4015" s="350"/>
      <c r="I4015" s="352"/>
      <c r="J4015" s="353"/>
      <c r="K4015" s="354"/>
      <c r="L4015" s="353"/>
      <c r="M4015" s="379"/>
      <c r="N4015" s="70">
        <f t="shared" si="200"/>
        <v>0</v>
      </c>
      <c r="O4015" s="70">
        <f t="shared" si="201"/>
        <v>0</v>
      </c>
      <c r="P4015" s="92" t="str">
        <f t="shared" si="199"/>
        <v/>
      </c>
    </row>
    <row r="4016" spans="1:16" x14ac:dyDescent="0.2">
      <c r="A4016" s="363" t="str">
        <f t="shared" si="198"/>
        <v/>
      </c>
      <c r="B4016" s="348"/>
      <c r="C4016" s="623"/>
      <c r="D4016" s="350"/>
      <c r="E4016" s="350"/>
      <c r="F4016" s="351"/>
      <c r="G4016" s="350"/>
      <c r="H4016" s="350"/>
      <c r="I4016" s="352"/>
      <c r="J4016" s="353"/>
      <c r="K4016" s="354"/>
      <c r="L4016" s="353"/>
      <c r="M4016" s="379"/>
      <c r="N4016" s="70">
        <f t="shared" si="200"/>
        <v>0</v>
      </c>
      <c r="O4016" s="70">
        <f t="shared" si="201"/>
        <v>0</v>
      </c>
      <c r="P4016" s="92" t="str">
        <f t="shared" si="199"/>
        <v/>
      </c>
    </row>
    <row r="4017" spans="1:16" x14ac:dyDescent="0.2">
      <c r="A4017" s="363" t="str">
        <f t="shared" si="198"/>
        <v/>
      </c>
      <c r="B4017" s="348"/>
      <c r="C4017" s="623"/>
      <c r="D4017" s="350"/>
      <c r="E4017" s="350"/>
      <c r="F4017" s="351"/>
      <c r="G4017" s="350"/>
      <c r="H4017" s="350"/>
      <c r="I4017" s="352"/>
      <c r="J4017" s="353"/>
      <c r="K4017" s="354"/>
      <c r="L4017" s="353"/>
      <c r="M4017" s="379"/>
      <c r="N4017" s="70">
        <f t="shared" si="200"/>
        <v>0</v>
      </c>
      <c r="O4017" s="70">
        <f t="shared" si="201"/>
        <v>0</v>
      </c>
      <c r="P4017" s="135" t="str">
        <f t="shared" si="199"/>
        <v/>
      </c>
    </row>
    <row r="4018" spans="1:16" x14ac:dyDescent="0.2">
      <c r="A4018" s="363" t="str">
        <f t="shared" si="198"/>
        <v/>
      </c>
      <c r="B4018" s="348"/>
      <c r="C4018" s="623"/>
      <c r="D4018" s="350"/>
      <c r="E4018" s="350"/>
      <c r="F4018" s="351"/>
      <c r="G4018" s="350"/>
      <c r="H4018" s="350"/>
      <c r="I4018" s="352"/>
      <c r="J4018" s="353"/>
      <c r="K4018" s="354"/>
      <c r="L4018" s="353"/>
      <c r="M4018" s="379"/>
      <c r="N4018" s="317">
        <f t="shared" si="200"/>
        <v>0</v>
      </c>
      <c r="O4018" s="317">
        <f t="shared" si="201"/>
        <v>0</v>
      </c>
      <c r="P4018" s="318" t="str">
        <f t="shared" si="199"/>
        <v/>
      </c>
    </row>
    <row r="4019" spans="1:16" x14ac:dyDescent="0.2">
      <c r="A4019" s="363" t="str">
        <f t="shared" si="198"/>
        <v/>
      </c>
      <c r="B4019" s="348"/>
      <c r="C4019" s="623"/>
      <c r="D4019" s="350"/>
      <c r="E4019" s="350"/>
      <c r="F4019" s="351"/>
      <c r="G4019" s="350"/>
      <c r="H4019" s="350"/>
      <c r="I4019" s="352"/>
      <c r="J4019" s="353"/>
      <c r="K4019" s="354"/>
      <c r="L4019" s="353"/>
      <c r="M4019" s="379"/>
      <c r="N4019" s="70">
        <f t="shared" si="200"/>
        <v>0</v>
      </c>
      <c r="O4019" s="70">
        <f t="shared" si="201"/>
        <v>0</v>
      </c>
      <c r="P4019" s="92" t="str">
        <f t="shared" si="199"/>
        <v/>
      </c>
    </row>
    <row r="4020" spans="1:16" x14ac:dyDescent="0.2">
      <c r="A4020" s="363" t="str">
        <f t="shared" si="198"/>
        <v/>
      </c>
      <c r="B4020" s="348"/>
      <c r="C4020" s="623"/>
      <c r="D4020" s="350"/>
      <c r="E4020" s="350"/>
      <c r="F4020" s="351"/>
      <c r="G4020" s="350"/>
      <c r="H4020" s="350"/>
      <c r="I4020" s="352"/>
      <c r="J4020" s="353"/>
      <c r="K4020" s="354"/>
      <c r="L4020" s="353"/>
      <c r="M4020" s="379"/>
      <c r="N4020" s="70">
        <f t="shared" si="200"/>
        <v>0</v>
      </c>
      <c r="O4020" s="70">
        <f t="shared" si="201"/>
        <v>0</v>
      </c>
      <c r="P4020" s="92" t="str">
        <f t="shared" si="199"/>
        <v/>
      </c>
    </row>
    <row r="4021" spans="1:16" x14ac:dyDescent="0.2">
      <c r="A4021" s="363" t="str">
        <f t="shared" si="198"/>
        <v/>
      </c>
      <c r="B4021" s="348"/>
      <c r="C4021" s="623"/>
      <c r="D4021" s="350"/>
      <c r="E4021" s="350"/>
      <c r="F4021" s="351"/>
      <c r="G4021" s="350"/>
      <c r="H4021" s="350"/>
      <c r="I4021" s="352"/>
      <c r="J4021" s="353"/>
      <c r="K4021" s="354"/>
      <c r="L4021" s="353"/>
      <c r="M4021" s="379"/>
      <c r="N4021" s="70">
        <f t="shared" si="200"/>
        <v>0</v>
      </c>
      <c r="O4021" s="70">
        <f t="shared" si="201"/>
        <v>0</v>
      </c>
      <c r="P4021" s="135" t="str">
        <f t="shared" si="199"/>
        <v/>
      </c>
    </row>
    <row r="4022" spans="1:16" x14ac:dyDescent="0.2">
      <c r="A4022" s="363" t="str">
        <f t="shared" si="198"/>
        <v/>
      </c>
      <c r="B4022" s="348"/>
      <c r="C4022" s="623"/>
      <c r="D4022" s="350"/>
      <c r="E4022" s="350"/>
      <c r="F4022" s="351"/>
      <c r="G4022" s="350"/>
      <c r="H4022" s="350"/>
      <c r="I4022" s="352"/>
      <c r="J4022" s="353"/>
      <c r="K4022" s="354"/>
      <c r="L4022" s="353"/>
      <c r="M4022" s="379"/>
      <c r="N4022" s="317">
        <f t="shared" si="200"/>
        <v>0</v>
      </c>
      <c r="O4022" s="317">
        <f t="shared" si="201"/>
        <v>0</v>
      </c>
      <c r="P4022" s="318" t="str">
        <f t="shared" si="199"/>
        <v/>
      </c>
    </row>
    <row r="4023" spans="1:16" x14ac:dyDescent="0.2">
      <c r="A4023" s="363" t="str">
        <f t="shared" si="198"/>
        <v/>
      </c>
      <c r="B4023" s="348"/>
      <c r="C4023" s="623"/>
      <c r="D4023" s="350"/>
      <c r="E4023" s="350"/>
      <c r="F4023" s="351"/>
      <c r="G4023" s="350"/>
      <c r="H4023" s="350"/>
      <c r="I4023" s="352"/>
      <c r="J4023" s="353"/>
      <c r="K4023" s="354"/>
      <c r="L4023" s="353"/>
      <c r="M4023" s="379"/>
      <c r="N4023" s="70">
        <f t="shared" si="200"/>
        <v>0</v>
      </c>
      <c r="O4023" s="70">
        <f t="shared" si="201"/>
        <v>0</v>
      </c>
      <c r="P4023" s="92" t="str">
        <f t="shared" si="199"/>
        <v/>
      </c>
    </row>
    <row r="4024" spans="1:16" x14ac:dyDescent="0.2">
      <c r="A4024" s="363" t="str">
        <f t="shared" si="198"/>
        <v/>
      </c>
      <c r="B4024" s="348"/>
      <c r="C4024" s="623"/>
      <c r="D4024" s="350"/>
      <c r="E4024" s="350"/>
      <c r="F4024" s="351"/>
      <c r="G4024" s="350"/>
      <c r="H4024" s="350"/>
      <c r="I4024" s="352"/>
      <c r="J4024" s="353"/>
      <c r="K4024" s="354"/>
      <c r="L4024" s="353"/>
      <c r="M4024" s="379"/>
      <c r="N4024" s="70">
        <f t="shared" si="200"/>
        <v>0</v>
      </c>
      <c r="O4024" s="70">
        <f t="shared" si="201"/>
        <v>0</v>
      </c>
      <c r="P4024" s="92" t="str">
        <f t="shared" si="199"/>
        <v/>
      </c>
    </row>
    <row r="4025" spans="1:16" x14ac:dyDescent="0.2">
      <c r="A4025" s="363" t="str">
        <f t="shared" si="198"/>
        <v/>
      </c>
      <c r="B4025" s="348"/>
      <c r="C4025" s="623"/>
      <c r="D4025" s="350"/>
      <c r="E4025" s="350"/>
      <c r="F4025" s="351"/>
      <c r="G4025" s="350"/>
      <c r="H4025" s="350"/>
      <c r="I4025" s="352"/>
      <c r="J4025" s="353"/>
      <c r="K4025" s="354"/>
      <c r="L4025" s="353"/>
      <c r="M4025" s="379"/>
      <c r="N4025" s="70">
        <f t="shared" si="200"/>
        <v>0</v>
      </c>
      <c r="O4025" s="70">
        <f t="shared" si="201"/>
        <v>0</v>
      </c>
      <c r="P4025" s="135" t="str">
        <f t="shared" si="199"/>
        <v/>
      </c>
    </row>
    <row r="4026" spans="1:16" x14ac:dyDescent="0.2">
      <c r="A4026" s="363" t="str">
        <f t="shared" si="198"/>
        <v/>
      </c>
      <c r="B4026" s="348"/>
      <c r="C4026" s="623"/>
      <c r="D4026" s="350"/>
      <c r="E4026" s="350"/>
      <c r="F4026" s="351"/>
      <c r="G4026" s="350"/>
      <c r="H4026" s="350"/>
      <c r="I4026" s="352"/>
      <c r="J4026" s="353"/>
      <c r="K4026" s="354"/>
      <c r="L4026" s="353"/>
      <c r="M4026" s="379"/>
      <c r="N4026" s="317">
        <f t="shared" si="200"/>
        <v>0</v>
      </c>
      <c r="O4026" s="317">
        <f t="shared" si="201"/>
        <v>0</v>
      </c>
      <c r="P4026" s="318" t="str">
        <f t="shared" si="199"/>
        <v/>
      </c>
    </row>
    <row r="4027" spans="1:16" x14ac:dyDescent="0.2">
      <c r="A4027" s="363" t="str">
        <f t="shared" si="198"/>
        <v/>
      </c>
      <c r="B4027" s="348"/>
      <c r="C4027" s="623"/>
      <c r="D4027" s="350"/>
      <c r="E4027" s="350"/>
      <c r="F4027" s="351"/>
      <c r="G4027" s="350"/>
      <c r="H4027" s="350"/>
      <c r="I4027" s="352"/>
      <c r="J4027" s="353"/>
      <c r="K4027" s="354"/>
      <c r="L4027" s="353"/>
      <c r="M4027" s="379"/>
      <c r="N4027" s="70">
        <f t="shared" si="200"/>
        <v>0</v>
      </c>
      <c r="O4027" s="70">
        <f t="shared" si="201"/>
        <v>0</v>
      </c>
      <c r="P4027" s="92" t="str">
        <f t="shared" si="199"/>
        <v/>
      </c>
    </row>
    <row r="4028" spans="1:16" x14ac:dyDescent="0.2">
      <c r="A4028" s="363" t="str">
        <f t="shared" si="198"/>
        <v/>
      </c>
      <c r="B4028" s="348"/>
      <c r="C4028" s="623"/>
      <c r="D4028" s="350"/>
      <c r="E4028" s="350"/>
      <c r="F4028" s="351"/>
      <c r="G4028" s="350"/>
      <c r="H4028" s="350"/>
      <c r="I4028" s="352"/>
      <c r="J4028" s="353"/>
      <c r="K4028" s="354"/>
      <c r="L4028" s="353"/>
      <c r="M4028" s="379"/>
      <c r="N4028" s="70">
        <f t="shared" si="200"/>
        <v>0</v>
      </c>
      <c r="O4028" s="70">
        <f t="shared" si="201"/>
        <v>0</v>
      </c>
      <c r="P4028" s="92" t="str">
        <f t="shared" si="199"/>
        <v/>
      </c>
    </row>
    <row r="4029" spans="1:16" x14ac:dyDescent="0.2">
      <c r="A4029" s="363" t="str">
        <f t="shared" si="198"/>
        <v/>
      </c>
      <c r="B4029" s="348"/>
      <c r="C4029" s="623"/>
      <c r="D4029" s="350"/>
      <c r="E4029" s="350"/>
      <c r="F4029" s="351"/>
      <c r="G4029" s="350"/>
      <c r="H4029" s="350"/>
      <c r="I4029" s="352"/>
      <c r="J4029" s="353"/>
      <c r="K4029" s="354"/>
      <c r="L4029" s="353"/>
      <c r="M4029" s="379"/>
      <c r="N4029" s="70">
        <f t="shared" si="200"/>
        <v>0</v>
      </c>
      <c r="O4029" s="70">
        <f t="shared" si="201"/>
        <v>0</v>
      </c>
      <c r="P4029" s="135" t="str">
        <f t="shared" si="199"/>
        <v/>
      </c>
    </row>
    <row r="4030" spans="1:16" x14ac:dyDescent="0.2">
      <c r="A4030" s="363" t="str">
        <f t="shared" si="198"/>
        <v/>
      </c>
      <c r="B4030" s="348"/>
      <c r="C4030" s="623"/>
      <c r="D4030" s="350"/>
      <c r="E4030" s="350"/>
      <c r="F4030" s="351"/>
      <c r="G4030" s="350"/>
      <c r="H4030" s="350"/>
      <c r="I4030" s="352"/>
      <c r="J4030" s="353"/>
      <c r="K4030" s="354"/>
      <c r="L4030" s="353"/>
      <c r="M4030" s="379"/>
      <c r="N4030" s="317">
        <f t="shared" si="200"/>
        <v>0</v>
      </c>
      <c r="O4030" s="317">
        <f t="shared" si="201"/>
        <v>0</v>
      </c>
      <c r="P4030" s="318" t="str">
        <f t="shared" si="199"/>
        <v/>
      </c>
    </row>
    <row r="4031" spans="1:16" x14ac:dyDescent="0.2">
      <c r="A4031" s="363" t="str">
        <f t="shared" si="198"/>
        <v/>
      </c>
      <c r="B4031" s="348"/>
      <c r="C4031" s="623"/>
      <c r="D4031" s="350"/>
      <c r="E4031" s="350"/>
      <c r="F4031" s="351"/>
      <c r="G4031" s="350"/>
      <c r="H4031" s="350"/>
      <c r="I4031" s="352"/>
      <c r="J4031" s="353"/>
      <c r="K4031" s="354"/>
      <c r="L4031" s="353"/>
      <c r="M4031" s="379"/>
      <c r="N4031" s="70">
        <f t="shared" si="200"/>
        <v>0</v>
      </c>
      <c r="O4031" s="70">
        <f t="shared" si="201"/>
        <v>0</v>
      </c>
      <c r="P4031" s="92" t="str">
        <f t="shared" si="199"/>
        <v/>
      </c>
    </row>
    <row r="4032" spans="1:16" x14ac:dyDescent="0.2">
      <c r="A4032" s="363" t="str">
        <f t="shared" si="198"/>
        <v/>
      </c>
      <c r="B4032" s="348"/>
      <c r="C4032" s="623"/>
      <c r="D4032" s="350"/>
      <c r="E4032" s="350"/>
      <c r="F4032" s="351"/>
      <c r="G4032" s="350"/>
      <c r="H4032" s="350"/>
      <c r="I4032" s="352"/>
      <c r="J4032" s="353"/>
      <c r="K4032" s="354"/>
      <c r="L4032" s="353"/>
      <c r="M4032" s="379"/>
      <c r="N4032" s="70">
        <f t="shared" si="200"/>
        <v>0</v>
      </c>
      <c r="O4032" s="70">
        <f t="shared" si="201"/>
        <v>0</v>
      </c>
      <c r="P4032" s="92" t="str">
        <f t="shared" si="199"/>
        <v/>
      </c>
    </row>
    <row r="4033" spans="1:16" x14ac:dyDescent="0.2">
      <c r="A4033" s="363" t="str">
        <f t="shared" si="198"/>
        <v/>
      </c>
      <c r="B4033" s="348"/>
      <c r="C4033" s="623"/>
      <c r="D4033" s="350"/>
      <c r="E4033" s="350"/>
      <c r="F4033" s="351"/>
      <c r="G4033" s="350"/>
      <c r="H4033" s="350"/>
      <c r="I4033" s="352"/>
      <c r="J4033" s="353"/>
      <c r="K4033" s="354"/>
      <c r="L4033" s="353"/>
      <c r="M4033" s="379"/>
      <c r="N4033" s="70">
        <f t="shared" si="200"/>
        <v>0</v>
      </c>
      <c r="O4033" s="70">
        <f t="shared" si="201"/>
        <v>0</v>
      </c>
      <c r="P4033" s="135" t="str">
        <f t="shared" si="199"/>
        <v/>
      </c>
    </row>
    <row r="4034" spans="1:16" x14ac:dyDescent="0.2">
      <c r="A4034" s="363" t="str">
        <f t="shared" si="198"/>
        <v/>
      </c>
      <c r="B4034" s="348"/>
      <c r="C4034" s="623"/>
      <c r="D4034" s="350"/>
      <c r="E4034" s="350"/>
      <c r="F4034" s="351"/>
      <c r="G4034" s="350"/>
      <c r="H4034" s="350"/>
      <c r="I4034" s="352"/>
      <c r="J4034" s="353"/>
      <c r="K4034" s="354"/>
      <c r="L4034" s="353"/>
      <c r="M4034" s="379"/>
      <c r="N4034" s="317">
        <f t="shared" si="200"/>
        <v>0</v>
      </c>
      <c r="O4034" s="317">
        <f t="shared" si="201"/>
        <v>0</v>
      </c>
      <c r="P4034" s="318" t="str">
        <f t="shared" si="199"/>
        <v/>
      </c>
    </row>
    <row r="4035" spans="1:16" x14ac:dyDescent="0.2">
      <c r="A4035" s="363" t="str">
        <f t="shared" si="198"/>
        <v/>
      </c>
      <c r="B4035" s="348"/>
      <c r="C4035" s="623"/>
      <c r="D4035" s="350"/>
      <c r="E4035" s="350"/>
      <c r="F4035" s="351"/>
      <c r="G4035" s="350"/>
      <c r="H4035" s="350"/>
      <c r="I4035" s="352"/>
      <c r="J4035" s="353"/>
      <c r="K4035" s="354"/>
      <c r="L4035" s="353"/>
      <c r="M4035" s="379"/>
      <c r="N4035" s="70">
        <f t="shared" si="200"/>
        <v>0</v>
      </c>
      <c r="O4035" s="70">
        <f t="shared" si="201"/>
        <v>0</v>
      </c>
      <c r="P4035" s="92" t="str">
        <f t="shared" si="199"/>
        <v/>
      </c>
    </row>
    <row r="4036" spans="1:16" x14ac:dyDescent="0.2">
      <c r="A4036" s="363" t="str">
        <f t="shared" si="198"/>
        <v/>
      </c>
      <c r="B4036" s="348"/>
      <c r="C4036" s="623"/>
      <c r="D4036" s="350"/>
      <c r="E4036" s="350"/>
      <c r="F4036" s="351"/>
      <c r="G4036" s="350"/>
      <c r="H4036" s="350"/>
      <c r="I4036" s="352"/>
      <c r="J4036" s="353"/>
      <c r="K4036" s="354"/>
      <c r="L4036" s="353"/>
      <c r="M4036" s="379"/>
      <c r="N4036" s="70">
        <f t="shared" si="200"/>
        <v>0</v>
      </c>
      <c r="O4036" s="70">
        <f t="shared" si="201"/>
        <v>0</v>
      </c>
      <c r="P4036" s="92" t="str">
        <f t="shared" si="199"/>
        <v/>
      </c>
    </row>
    <row r="4037" spans="1:16" x14ac:dyDescent="0.2">
      <c r="A4037" s="363" t="str">
        <f t="shared" si="198"/>
        <v/>
      </c>
      <c r="B4037" s="348"/>
      <c r="C4037" s="623"/>
      <c r="D4037" s="350"/>
      <c r="E4037" s="350"/>
      <c r="F4037" s="351"/>
      <c r="G4037" s="350"/>
      <c r="H4037" s="350"/>
      <c r="I4037" s="352"/>
      <c r="J4037" s="353"/>
      <c r="K4037" s="354"/>
      <c r="L4037" s="353"/>
      <c r="M4037" s="379"/>
      <c r="N4037" s="70">
        <f t="shared" si="200"/>
        <v>0</v>
      </c>
      <c r="O4037" s="70">
        <f t="shared" si="201"/>
        <v>0</v>
      </c>
      <c r="P4037" s="135" t="str">
        <f t="shared" si="199"/>
        <v/>
      </c>
    </row>
    <row r="4038" spans="1:16" x14ac:dyDescent="0.2">
      <c r="A4038" s="363" t="str">
        <f t="shared" si="198"/>
        <v/>
      </c>
      <c r="B4038" s="348"/>
      <c r="C4038" s="623"/>
      <c r="D4038" s="350"/>
      <c r="E4038" s="350"/>
      <c r="F4038" s="351"/>
      <c r="G4038" s="350"/>
      <c r="H4038" s="350"/>
      <c r="I4038" s="352"/>
      <c r="J4038" s="353"/>
      <c r="K4038" s="354"/>
      <c r="L4038" s="353"/>
      <c r="M4038" s="379"/>
      <c r="N4038" s="317">
        <f t="shared" si="200"/>
        <v>0</v>
      </c>
      <c r="O4038" s="317">
        <f t="shared" si="201"/>
        <v>0</v>
      </c>
      <c r="P4038" s="318" t="str">
        <f t="shared" si="199"/>
        <v/>
      </c>
    </row>
    <row r="4039" spans="1:16" x14ac:dyDescent="0.2">
      <c r="A4039" s="363" t="str">
        <f t="shared" si="198"/>
        <v/>
      </c>
      <c r="B4039" s="348"/>
      <c r="C4039" s="623"/>
      <c r="D4039" s="350"/>
      <c r="E4039" s="350"/>
      <c r="F4039" s="351"/>
      <c r="G4039" s="350"/>
      <c r="H4039" s="350"/>
      <c r="I4039" s="352"/>
      <c r="J4039" s="353"/>
      <c r="K4039" s="354"/>
      <c r="L4039" s="353"/>
      <c r="M4039" s="379"/>
      <c r="N4039" s="70">
        <f t="shared" si="200"/>
        <v>0</v>
      </c>
      <c r="O4039" s="70">
        <f t="shared" si="201"/>
        <v>0</v>
      </c>
      <c r="P4039" s="92" t="str">
        <f t="shared" si="199"/>
        <v/>
      </c>
    </row>
    <row r="4040" spans="1:16" x14ac:dyDescent="0.2">
      <c r="A4040" s="363" t="str">
        <f t="shared" si="198"/>
        <v/>
      </c>
      <c r="B4040" s="348"/>
      <c r="C4040" s="623"/>
      <c r="D4040" s="350"/>
      <c r="E4040" s="350"/>
      <c r="F4040" s="351"/>
      <c r="G4040" s="350"/>
      <c r="H4040" s="350"/>
      <c r="I4040" s="352"/>
      <c r="J4040" s="353"/>
      <c r="K4040" s="354"/>
      <c r="L4040" s="353"/>
      <c r="M4040" s="379"/>
      <c r="N4040" s="70">
        <f t="shared" si="200"/>
        <v>0</v>
      </c>
      <c r="O4040" s="70">
        <f t="shared" si="201"/>
        <v>0</v>
      </c>
      <c r="P4040" s="92" t="str">
        <f t="shared" si="199"/>
        <v/>
      </c>
    </row>
    <row r="4041" spans="1:16" x14ac:dyDescent="0.2">
      <c r="A4041" s="363" t="str">
        <f t="shared" si="198"/>
        <v/>
      </c>
      <c r="B4041" s="348"/>
      <c r="C4041" s="623"/>
      <c r="D4041" s="350"/>
      <c r="E4041" s="350"/>
      <c r="F4041" s="351"/>
      <c r="G4041" s="350"/>
      <c r="H4041" s="350"/>
      <c r="I4041" s="352"/>
      <c r="J4041" s="353"/>
      <c r="K4041" s="354"/>
      <c r="L4041" s="353"/>
      <c r="M4041" s="379"/>
      <c r="N4041" s="70">
        <f t="shared" si="200"/>
        <v>0</v>
      </c>
      <c r="O4041" s="70">
        <f t="shared" si="201"/>
        <v>0</v>
      </c>
      <c r="P4041" s="135" t="str">
        <f t="shared" si="199"/>
        <v/>
      </c>
    </row>
    <row r="4042" spans="1:16" x14ac:dyDescent="0.2">
      <c r="A4042" s="363" t="str">
        <f t="shared" si="198"/>
        <v/>
      </c>
      <c r="B4042" s="348"/>
      <c r="C4042" s="623"/>
      <c r="D4042" s="350"/>
      <c r="E4042" s="350"/>
      <c r="F4042" s="351"/>
      <c r="G4042" s="350"/>
      <c r="H4042" s="350"/>
      <c r="I4042" s="352"/>
      <c r="J4042" s="353"/>
      <c r="K4042" s="354"/>
      <c r="L4042" s="353"/>
      <c r="M4042" s="379"/>
      <c r="N4042" s="317">
        <f t="shared" si="200"/>
        <v>0</v>
      </c>
      <c r="O4042" s="317">
        <f t="shared" si="201"/>
        <v>0</v>
      </c>
      <c r="P4042" s="318" t="str">
        <f t="shared" si="199"/>
        <v/>
      </c>
    </row>
    <row r="4043" spans="1:16" x14ac:dyDescent="0.2">
      <c r="A4043" s="363" t="str">
        <f t="shared" si="198"/>
        <v/>
      </c>
      <c r="B4043" s="348"/>
      <c r="C4043" s="623"/>
      <c r="D4043" s="350"/>
      <c r="E4043" s="350"/>
      <c r="F4043" s="351"/>
      <c r="G4043" s="350"/>
      <c r="H4043" s="350"/>
      <c r="I4043" s="352"/>
      <c r="J4043" s="353"/>
      <c r="K4043" s="354"/>
      <c r="L4043" s="353"/>
      <c r="M4043" s="379"/>
      <c r="N4043" s="70">
        <f t="shared" si="200"/>
        <v>0</v>
      </c>
      <c r="O4043" s="70">
        <f t="shared" si="201"/>
        <v>0</v>
      </c>
      <c r="P4043" s="92" t="str">
        <f t="shared" si="199"/>
        <v/>
      </c>
    </row>
    <row r="4044" spans="1:16" x14ac:dyDescent="0.2">
      <c r="A4044" s="363" t="str">
        <f t="shared" si="198"/>
        <v/>
      </c>
      <c r="B4044" s="348"/>
      <c r="C4044" s="623"/>
      <c r="D4044" s="350"/>
      <c r="E4044" s="350"/>
      <c r="F4044" s="351"/>
      <c r="G4044" s="350"/>
      <c r="H4044" s="350"/>
      <c r="I4044" s="352"/>
      <c r="J4044" s="353"/>
      <c r="K4044" s="354"/>
      <c r="L4044" s="353"/>
      <c r="M4044" s="379"/>
      <c r="N4044" s="70">
        <f t="shared" si="200"/>
        <v>0</v>
      </c>
      <c r="O4044" s="70">
        <f t="shared" si="201"/>
        <v>0</v>
      </c>
      <c r="P4044" s="92" t="str">
        <f t="shared" si="199"/>
        <v/>
      </c>
    </row>
    <row r="4045" spans="1:16" x14ac:dyDescent="0.2">
      <c r="A4045" s="363" t="str">
        <f t="shared" si="198"/>
        <v/>
      </c>
      <c r="B4045" s="348"/>
      <c r="C4045" s="623"/>
      <c r="D4045" s="350"/>
      <c r="E4045" s="350"/>
      <c r="F4045" s="351"/>
      <c r="G4045" s="350"/>
      <c r="H4045" s="350"/>
      <c r="I4045" s="352"/>
      <c r="J4045" s="353"/>
      <c r="K4045" s="354"/>
      <c r="L4045" s="353"/>
      <c r="M4045" s="379"/>
      <c r="N4045" s="70">
        <f t="shared" si="200"/>
        <v>0</v>
      </c>
      <c r="O4045" s="70">
        <f t="shared" si="201"/>
        <v>0</v>
      </c>
      <c r="P4045" s="135" t="str">
        <f t="shared" si="199"/>
        <v/>
      </c>
    </row>
    <row r="4046" spans="1:16" x14ac:dyDescent="0.2">
      <c r="A4046" s="363" t="str">
        <f t="shared" si="198"/>
        <v/>
      </c>
      <c r="B4046" s="348"/>
      <c r="C4046" s="623"/>
      <c r="D4046" s="350"/>
      <c r="E4046" s="350"/>
      <c r="F4046" s="351"/>
      <c r="G4046" s="350"/>
      <c r="H4046" s="350"/>
      <c r="I4046" s="352"/>
      <c r="J4046" s="353"/>
      <c r="K4046" s="354"/>
      <c r="L4046" s="353"/>
      <c r="M4046" s="379"/>
      <c r="N4046" s="317">
        <f t="shared" si="200"/>
        <v>0</v>
      </c>
      <c r="O4046" s="317">
        <f t="shared" si="201"/>
        <v>0</v>
      </c>
      <c r="P4046" s="318" t="str">
        <f t="shared" si="199"/>
        <v/>
      </c>
    </row>
    <row r="4047" spans="1:16" x14ac:dyDescent="0.2">
      <c r="A4047" s="363" t="str">
        <f t="shared" si="198"/>
        <v/>
      </c>
      <c r="B4047" s="348"/>
      <c r="C4047" s="623"/>
      <c r="D4047" s="350"/>
      <c r="E4047" s="350"/>
      <c r="F4047" s="351"/>
      <c r="G4047" s="350"/>
      <c r="H4047" s="350"/>
      <c r="I4047" s="352"/>
      <c r="J4047" s="353"/>
      <c r="K4047" s="354"/>
      <c r="L4047" s="353"/>
      <c r="M4047" s="379"/>
      <c r="N4047" s="70">
        <f t="shared" si="200"/>
        <v>0</v>
      </c>
      <c r="O4047" s="70">
        <f t="shared" si="201"/>
        <v>0</v>
      </c>
      <c r="P4047" s="92" t="str">
        <f t="shared" si="199"/>
        <v/>
      </c>
    </row>
    <row r="4048" spans="1:16" x14ac:dyDescent="0.2">
      <c r="A4048" s="363" t="str">
        <f t="shared" si="198"/>
        <v/>
      </c>
      <c r="B4048" s="348"/>
      <c r="C4048" s="623"/>
      <c r="D4048" s="350"/>
      <c r="E4048" s="350"/>
      <c r="F4048" s="351"/>
      <c r="G4048" s="350"/>
      <c r="H4048" s="350"/>
      <c r="I4048" s="352"/>
      <c r="J4048" s="353"/>
      <c r="K4048" s="354"/>
      <c r="L4048" s="353"/>
      <c r="M4048" s="379"/>
      <c r="N4048" s="70">
        <f t="shared" si="200"/>
        <v>0</v>
      </c>
      <c r="O4048" s="70">
        <f t="shared" si="201"/>
        <v>0</v>
      </c>
      <c r="P4048" s="92" t="str">
        <f t="shared" si="199"/>
        <v/>
      </c>
    </row>
    <row r="4049" spans="1:16" x14ac:dyDescent="0.2">
      <c r="A4049" s="363" t="str">
        <f t="shared" si="198"/>
        <v/>
      </c>
      <c r="B4049" s="348"/>
      <c r="C4049" s="623"/>
      <c r="D4049" s="350"/>
      <c r="E4049" s="350"/>
      <c r="F4049" s="351"/>
      <c r="G4049" s="350"/>
      <c r="H4049" s="350"/>
      <c r="I4049" s="352"/>
      <c r="J4049" s="353"/>
      <c r="K4049" s="354"/>
      <c r="L4049" s="353"/>
      <c r="M4049" s="379"/>
      <c r="N4049" s="70">
        <f t="shared" si="200"/>
        <v>0</v>
      </c>
      <c r="O4049" s="70">
        <f t="shared" si="201"/>
        <v>0</v>
      </c>
      <c r="P4049" s="135" t="str">
        <f t="shared" si="199"/>
        <v/>
      </c>
    </row>
    <row r="4050" spans="1:16" x14ac:dyDescent="0.2">
      <c r="A4050" s="363" t="str">
        <f t="shared" si="198"/>
        <v/>
      </c>
      <c r="B4050" s="348"/>
      <c r="C4050" s="623"/>
      <c r="D4050" s="350"/>
      <c r="E4050" s="350"/>
      <c r="F4050" s="351"/>
      <c r="G4050" s="350"/>
      <c r="H4050" s="350"/>
      <c r="I4050" s="352"/>
      <c r="J4050" s="353"/>
      <c r="K4050" s="354"/>
      <c r="L4050" s="353"/>
      <c r="M4050" s="379"/>
      <c r="N4050" s="317">
        <f t="shared" si="200"/>
        <v>0</v>
      </c>
      <c r="O4050" s="317">
        <f t="shared" si="201"/>
        <v>0</v>
      </c>
      <c r="P4050" s="318" t="str">
        <f t="shared" si="199"/>
        <v/>
      </c>
    </row>
    <row r="4051" spans="1:16" x14ac:dyDescent="0.2">
      <c r="A4051" s="363"/>
      <c r="B4051" s="348"/>
      <c r="C4051" s="623"/>
      <c r="D4051" s="350"/>
      <c r="E4051" s="350"/>
      <c r="F4051" s="351"/>
      <c r="G4051" s="350"/>
      <c r="H4051" s="350"/>
      <c r="I4051" s="352"/>
      <c r="J4051" s="353"/>
      <c r="K4051" s="354"/>
      <c r="L4051" s="353"/>
      <c r="M4051" s="379"/>
      <c r="N4051" s="317"/>
      <c r="O4051" s="317"/>
      <c r="P4051" s="318"/>
    </row>
    <row r="4052" spans="1:16" x14ac:dyDescent="0.2">
      <c r="A4052" s="363"/>
      <c r="B4052" s="348"/>
      <c r="C4052" s="623"/>
      <c r="D4052" s="350"/>
      <c r="E4052" s="350"/>
      <c r="F4052" s="351"/>
      <c r="G4052" s="350"/>
      <c r="H4052" s="350"/>
      <c r="I4052" s="352"/>
      <c r="J4052" s="353"/>
      <c r="K4052" s="354"/>
      <c r="L4052" s="353"/>
      <c r="M4052" s="379"/>
      <c r="N4052" s="317"/>
      <c r="O4052" s="317"/>
      <c r="P4052" s="318"/>
    </row>
    <row r="4053" spans="1:16" x14ac:dyDescent="0.2">
      <c r="A4053" s="363"/>
      <c r="B4053" s="348"/>
      <c r="C4053" s="623"/>
      <c r="D4053" s="350"/>
      <c r="E4053" s="350"/>
      <c r="F4053" s="351"/>
      <c r="G4053" s="350"/>
      <c r="H4053" s="350"/>
      <c r="I4053" s="352"/>
      <c r="J4053" s="353"/>
      <c r="K4053" s="354"/>
      <c r="L4053" s="353"/>
      <c r="M4053" s="379"/>
      <c r="N4053" s="317"/>
      <c r="O4053" s="317"/>
      <c r="P4053" s="318"/>
    </row>
    <row r="4054" spans="1:16" x14ac:dyDescent="0.2">
      <c r="A4054" s="363"/>
      <c r="B4054" s="348"/>
      <c r="C4054" s="623"/>
      <c r="D4054" s="350"/>
      <c r="E4054" s="350"/>
      <c r="F4054" s="351"/>
      <c r="G4054" s="350"/>
      <c r="H4054" s="350"/>
      <c r="I4054" s="352"/>
      <c r="J4054" s="353"/>
      <c r="K4054" s="354"/>
      <c r="L4054" s="353"/>
      <c r="M4054" s="379"/>
      <c r="N4054" s="317"/>
      <c r="O4054" s="317"/>
      <c r="P4054" s="318"/>
    </row>
    <row r="4055" spans="1:16" x14ac:dyDescent="0.2">
      <c r="A4055" s="363"/>
      <c r="B4055" s="348"/>
      <c r="C4055" s="623"/>
      <c r="D4055" s="350"/>
      <c r="E4055" s="350"/>
      <c r="F4055" s="351"/>
      <c r="G4055" s="350"/>
      <c r="H4055" s="350"/>
      <c r="I4055" s="352"/>
      <c r="J4055" s="353"/>
      <c r="K4055" s="354"/>
      <c r="L4055" s="353"/>
      <c r="M4055" s="379"/>
      <c r="N4055" s="317"/>
      <c r="O4055" s="317"/>
      <c r="P4055" s="318"/>
    </row>
    <row r="4056" spans="1:16" x14ac:dyDescent="0.2">
      <c r="A4056" s="363"/>
      <c r="B4056" s="348"/>
      <c r="C4056" s="623"/>
      <c r="D4056" s="350"/>
      <c r="E4056" s="350"/>
      <c r="F4056" s="351"/>
      <c r="G4056" s="350"/>
      <c r="H4056" s="350"/>
      <c r="I4056" s="352"/>
      <c r="J4056" s="353"/>
      <c r="K4056" s="354"/>
      <c r="L4056" s="353"/>
      <c r="M4056" s="379"/>
      <c r="N4056" s="317"/>
      <c r="O4056" s="317"/>
      <c r="P4056" s="318"/>
    </row>
    <row r="4057" spans="1:16" x14ac:dyDescent="0.2">
      <c r="A4057" s="363"/>
      <c r="B4057" s="348"/>
      <c r="C4057" s="623"/>
      <c r="D4057" s="350"/>
      <c r="E4057" s="350"/>
      <c r="F4057" s="351"/>
      <c r="G4057" s="350"/>
      <c r="H4057" s="350"/>
      <c r="I4057" s="352"/>
      <c r="J4057" s="353"/>
      <c r="K4057" s="354"/>
      <c r="L4057" s="353"/>
      <c r="M4057" s="379"/>
      <c r="N4057" s="317"/>
      <c r="O4057" s="317"/>
      <c r="P4057" s="318"/>
    </row>
    <row r="4058" spans="1:16" x14ac:dyDescent="0.2">
      <c r="A4058" s="363"/>
      <c r="B4058" s="348"/>
      <c r="C4058" s="623"/>
      <c r="D4058" s="350"/>
      <c r="E4058" s="350"/>
      <c r="F4058" s="351"/>
      <c r="G4058" s="350"/>
      <c r="H4058" s="350"/>
      <c r="I4058" s="352"/>
      <c r="J4058" s="353"/>
      <c r="K4058" s="354"/>
      <c r="L4058" s="353"/>
      <c r="M4058" s="379"/>
      <c r="N4058" s="317"/>
      <c r="O4058" s="317"/>
      <c r="P4058" s="318"/>
    </row>
    <row r="4059" spans="1:16" x14ac:dyDescent="0.2">
      <c r="A4059" s="363"/>
      <c r="B4059" s="348"/>
      <c r="C4059" s="623"/>
      <c r="D4059" s="350"/>
      <c r="E4059" s="350"/>
      <c r="F4059" s="351"/>
      <c r="G4059" s="350"/>
      <c r="H4059" s="350"/>
      <c r="I4059" s="352"/>
      <c r="J4059" s="353"/>
      <c r="K4059" s="354"/>
      <c r="L4059" s="353"/>
      <c r="M4059" s="379"/>
      <c r="N4059" s="317"/>
      <c r="O4059" s="317"/>
      <c r="P4059" s="318"/>
    </row>
    <row r="4060" spans="1:16" x14ac:dyDescent="0.2">
      <c r="A4060" s="363"/>
      <c r="B4060" s="348"/>
      <c r="C4060" s="623"/>
      <c r="D4060" s="350"/>
      <c r="E4060" s="350"/>
      <c r="F4060" s="351"/>
      <c r="G4060" s="350"/>
      <c r="H4060" s="350"/>
      <c r="I4060" s="352"/>
      <c r="J4060" s="353"/>
      <c r="K4060" s="354"/>
      <c r="L4060" s="353"/>
      <c r="M4060" s="379"/>
      <c r="N4060" s="317"/>
      <c r="O4060" s="317"/>
      <c r="P4060" s="318"/>
    </row>
    <row r="4061" spans="1:16" x14ac:dyDescent="0.2">
      <c r="A4061" s="363"/>
      <c r="B4061" s="348"/>
      <c r="C4061" s="623"/>
      <c r="D4061" s="350"/>
      <c r="E4061" s="350"/>
      <c r="F4061" s="351"/>
      <c r="G4061" s="350"/>
      <c r="H4061" s="350"/>
      <c r="I4061" s="352"/>
      <c r="J4061" s="353"/>
      <c r="K4061" s="354"/>
      <c r="L4061" s="353"/>
      <c r="M4061" s="379"/>
      <c r="N4061" s="317"/>
      <c r="O4061" s="317"/>
      <c r="P4061" s="318"/>
    </row>
    <row r="4062" spans="1:16" x14ac:dyDescent="0.2">
      <c r="A4062" s="363"/>
      <c r="B4062" s="348"/>
      <c r="C4062" s="623"/>
      <c r="D4062" s="350"/>
      <c r="E4062" s="350"/>
      <c r="F4062" s="351"/>
      <c r="G4062" s="350"/>
      <c r="H4062" s="350"/>
      <c r="I4062" s="352"/>
      <c r="J4062" s="353"/>
      <c r="K4062" s="354"/>
      <c r="L4062" s="353"/>
      <c r="M4062" s="379"/>
      <c r="N4062" s="317"/>
      <c r="O4062" s="317"/>
      <c r="P4062" s="318"/>
    </row>
    <row r="4063" spans="1:16" x14ac:dyDescent="0.2">
      <c r="A4063" s="363"/>
      <c r="B4063" s="348"/>
      <c r="C4063" s="623"/>
      <c r="D4063" s="350"/>
      <c r="E4063" s="350"/>
      <c r="F4063" s="351"/>
      <c r="G4063" s="350"/>
      <c r="H4063" s="350"/>
      <c r="I4063" s="352"/>
      <c r="J4063" s="353"/>
      <c r="K4063" s="354"/>
      <c r="L4063" s="353"/>
      <c r="M4063" s="379"/>
      <c r="N4063" s="317"/>
      <c r="O4063" s="317"/>
      <c r="P4063" s="318"/>
    </row>
    <row r="4064" spans="1:16" x14ac:dyDescent="0.2">
      <c r="A4064" s="363"/>
      <c r="B4064" s="348"/>
      <c r="C4064" s="623"/>
      <c r="D4064" s="350"/>
      <c r="E4064" s="350"/>
      <c r="F4064" s="351"/>
      <c r="G4064" s="350"/>
      <c r="H4064" s="350"/>
      <c r="I4064" s="352"/>
      <c r="J4064" s="353"/>
      <c r="K4064" s="354"/>
      <c r="L4064" s="353"/>
      <c r="M4064" s="379"/>
      <c r="N4064" s="317"/>
      <c r="O4064" s="317"/>
      <c r="P4064" s="318"/>
    </row>
    <row r="4065" spans="1:16" x14ac:dyDescent="0.2">
      <c r="A4065" s="363"/>
      <c r="B4065" s="348"/>
      <c r="C4065" s="623"/>
      <c r="D4065" s="350"/>
      <c r="E4065" s="350"/>
      <c r="F4065" s="351"/>
      <c r="G4065" s="350"/>
      <c r="H4065" s="350"/>
      <c r="I4065" s="352"/>
      <c r="J4065" s="353"/>
      <c r="K4065" s="354"/>
      <c r="L4065" s="353"/>
      <c r="M4065" s="379"/>
      <c r="N4065" s="317"/>
      <c r="O4065" s="317"/>
      <c r="P4065" s="318"/>
    </row>
    <row r="4066" spans="1:16" x14ac:dyDescent="0.2">
      <c r="A4066" s="363"/>
      <c r="B4066" s="348"/>
      <c r="C4066" s="623"/>
      <c r="D4066" s="350"/>
      <c r="E4066" s="350"/>
      <c r="F4066" s="351"/>
      <c r="G4066" s="350"/>
      <c r="H4066" s="350"/>
      <c r="I4066" s="352"/>
      <c r="J4066" s="353"/>
      <c r="K4066" s="354"/>
      <c r="L4066" s="353"/>
      <c r="M4066" s="379"/>
      <c r="N4066" s="317"/>
      <c r="O4066" s="317"/>
      <c r="P4066" s="318"/>
    </row>
    <row r="4067" spans="1:16" x14ac:dyDescent="0.2">
      <c r="A4067" s="363"/>
      <c r="B4067" s="348"/>
      <c r="C4067" s="623"/>
      <c r="D4067" s="350"/>
      <c r="E4067" s="350"/>
      <c r="F4067" s="351"/>
      <c r="G4067" s="350"/>
      <c r="H4067" s="350"/>
      <c r="I4067" s="352"/>
      <c r="J4067" s="353"/>
      <c r="K4067" s="354"/>
      <c r="L4067" s="353"/>
      <c r="M4067" s="379"/>
      <c r="N4067" s="317"/>
      <c r="O4067" s="317"/>
      <c r="P4067" s="318"/>
    </row>
    <row r="4068" spans="1:16" x14ac:dyDescent="0.2">
      <c r="A4068" s="363"/>
      <c r="B4068" s="348"/>
      <c r="C4068" s="623"/>
      <c r="D4068" s="350"/>
      <c r="E4068" s="350"/>
      <c r="F4068" s="351"/>
      <c r="G4068" s="350"/>
      <c r="H4068" s="350"/>
      <c r="I4068" s="352"/>
      <c r="J4068" s="353"/>
      <c r="K4068" s="354"/>
      <c r="L4068" s="353"/>
      <c r="M4068" s="379"/>
      <c r="N4068" s="317"/>
      <c r="O4068" s="317"/>
      <c r="P4068" s="318"/>
    </row>
    <row r="4069" spans="1:16" x14ac:dyDescent="0.2">
      <c r="A4069" s="363"/>
      <c r="B4069" s="348"/>
      <c r="C4069" s="623"/>
      <c r="D4069" s="350"/>
      <c r="E4069" s="350"/>
      <c r="F4069" s="351"/>
      <c r="G4069" s="350"/>
      <c r="H4069" s="350"/>
      <c r="I4069" s="352"/>
      <c r="J4069" s="353"/>
      <c r="K4069" s="354"/>
      <c r="L4069" s="353"/>
      <c r="M4069" s="379"/>
      <c r="N4069" s="317"/>
      <c r="O4069" s="317"/>
      <c r="P4069" s="318"/>
    </row>
    <row r="4070" spans="1:16" x14ac:dyDescent="0.2">
      <c r="A4070" s="363"/>
      <c r="B4070" s="348"/>
      <c r="C4070" s="623"/>
      <c r="D4070" s="350"/>
      <c r="E4070" s="350"/>
      <c r="F4070" s="351"/>
      <c r="G4070" s="350"/>
      <c r="H4070" s="350"/>
      <c r="I4070" s="352"/>
      <c r="J4070" s="353"/>
      <c r="K4070" s="354"/>
      <c r="L4070" s="353"/>
      <c r="M4070" s="379"/>
      <c r="N4070" s="317"/>
      <c r="O4070" s="317"/>
      <c r="P4070" s="318"/>
    </row>
    <row r="4071" spans="1:16" x14ac:dyDescent="0.2">
      <c r="A4071" s="363"/>
      <c r="B4071" s="348"/>
      <c r="C4071" s="623"/>
      <c r="D4071" s="350"/>
      <c r="E4071" s="350"/>
      <c r="F4071" s="351"/>
      <c r="G4071" s="350"/>
      <c r="H4071" s="350"/>
      <c r="I4071" s="352"/>
      <c r="J4071" s="353"/>
      <c r="K4071" s="354"/>
      <c r="L4071" s="353"/>
      <c r="M4071" s="379"/>
      <c r="N4071" s="317"/>
      <c r="O4071" s="317"/>
      <c r="P4071" s="318"/>
    </row>
    <row r="4072" spans="1:16" x14ac:dyDescent="0.2">
      <c r="A4072" s="363"/>
      <c r="B4072" s="348"/>
      <c r="C4072" s="623"/>
      <c r="D4072" s="350"/>
      <c r="E4072" s="350"/>
      <c r="F4072" s="351"/>
      <c r="G4072" s="350"/>
      <c r="H4072" s="350"/>
      <c r="I4072" s="352"/>
      <c r="J4072" s="353"/>
      <c r="K4072" s="354"/>
      <c r="L4072" s="353"/>
      <c r="M4072" s="379"/>
      <c r="N4072" s="317"/>
      <c r="O4072" s="317"/>
      <c r="P4072" s="318"/>
    </row>
    <row r="4073" spans="1:16" x14ac:dyDescent="0.2">
      <c r="A4073" s="363"/>
      <c r="B4073" s="348"/>
      <c r="C4073" s="623"/>
      <c r="D4073" s="350"/>
      <c r="E4073" s="350"/>
      <c r="F4073" s="351"/>
      <c r="G4073" s="350"/>
      <c r="H4073" s="350"/>
      <c r="I4073" s="352"/>
      <c r="J4073" s="353"/>
      <c r="K4073" s="354"/>
      <c r="L4073" s="353"/>
      <c r="M4073" s="379"/>
      <c r="N4073" s="317"/>
      <c r="O4073" s="317"/>
      <c r="P4073" s="318"/>
    </row>
    <row r="4074" spans="1:16" x14ac:dyDescent="0.2">
      <c r="A4074" s="363"/>
      <c r="B4074" s="348"/>
      <c r="C4074" s="623"/>
      <c r="D4074" s="350"/>
      <c r="E4074" s="350"/>
      <c r="F4074" s="351"/>
      <c r="G4074" s="350"/>
      <c r="H4074" s="350"/>
      <c r="I4074" s="352"/>
      <c r="J4074" s="353"/>
      <c r="K4074" s="354"/>
      <c r="L4074" s="353"/>
      <c r="M4074" s="379"/>
      <c r="N4074" s="317"/>
      <c r="O4074" s="317"/>
      <c r="P4074" s="318"/>
    </row>
    <row r="4075" spans="1:16" x14ac:dyDescent="0.2">
      <c r="A4075" s="363"/>
      <c r="B4075" s="348"/>
      <c r="C4075" s="623"/>
      <c r="D4075" s="350"/>
      <c r="E4075" s="350"/>
      <c r="F4075" s="351"/>
      <c r="G4075" s="350"/>
      <c r="H4075" s="350"/>
      <c r="I4075" s="352"/>
      <c r="J4075" s="353"/>
      <c r="K4075" s="354"/>
      <c r="L4075" s="353"/>
      <c r="M4075" s="379"/>
      <c r="N4075" s="317"/>
      <c r="O4075" s="317"/>
      <c r="P4075" s="318"/>
    </row>
    <row r="4076" spans="1:16" x14ac:dyDescent="0.2">
      <c r="A4076" s="363"/>
      <c r="B4076" s="348"/>
      <c r="C4076" s="623"/>
      <c r="D4076" s="350"/>
      <c r="E4076" s="350"/>
      <c r="F4076" s="351"/>
      <c r="G4076" s="350"/>
      <c r="H4076" s="350"/>
      <c r="I4076" s="352"/>
      <c r="J4076" s="353"/>
      <c r="K4076" s="354"/>
      <c r="L4076" s="353"/>
      <c r="M4076" s="379"/>
      <c r="N4076" s="317"/>
      <c r="O4076" s="317"/>
      <c r="P4076" s="318"/>
    </row>
    <row r="4077" spans="1:16" x14ac:dyDescent="0.2">
      <c r="A4077" s="363"/>
      <c r="B4077" s="348"/>
      <c r="C4077" s="623"/>
      <c r="D4077" s="350"/>
      <c r="E4077" s="350"/>
      <c r="F4077" s="351"/>
      <c r="G4077" s="350"/>
      <c r="H4077" s="350"/>
      <c r="I4077" s="352"/>
      <c r="J4077" s="353"/>
      <c r="K4077" s="354"/>
      <c r="L4077" s="353"/>
      <c r="M4077" s="379"/>
      <c r="N4077" s="317"/>
      <c r="O4077" s="317"/>
      <c r="P4077" s="318"/>
    </row>
    <row r="4078" spans="1:16" x14ac:dyDescent="0.2">
      <c r="A4078" s="363"/>
      <c r="B4078" s="348"/>
      <c r="C4078" s="623"/>
      <c r="D4078" s="350"/>
      <c r="E4078" s="350"/>
      <c r="F4078" s="351"/>
      <c r="G4078" s="350"/>
      <c r="H4078" s="350"/>
      <c r="I4078" s="352"/>
      <c r="J4078" s="353"/>
      <c r="K4078" s="354"/>
      <c r="L4078" s="353"/>
      <c r="M4078" s="379"/>
      <c r="N4078" s="317"/>
      <c r="O4078" s="317"/>
      <c r="P4078" s="318"/>
    </row>
    <row r="4079" spans="1:16" x14ac:dyDescent="0.2">
      <c r="A4079" s="363"/>
      <c r="B4079" s="348"/>
      <c r="C4079" s="623"/>
      <c r="D4079" s="350"/>
      <c r="E4079" s="350"/>
      <c r="F4079" s="351"/>
      <c r="G4079" s="350"/>
      <c r="H4079" s="350"/>
      <c r="I4079" s="352"/>
      <c r="J4079" s="353"/>
      <c r="K4079" s="354"/>
      <c r="L4079" s="353"/>
      <c r="M4079" s="379"/>
      <c r="N4079" s="317"/>
      <c r="O4079" s="317"/>
      <c r="P4079" s="318"/>
    </row>
    <row r="4080" spans="1:16" x14ac:dyDescent="0.2">
      <c r="A4080" s="363"/>
      <c r="B4080" s="348"/>
      <c r="C4080" s="623"/>
      <c r="D4080" s="350"/>
      <c r="E4080" s="350"/>
      <c r="F4080" s="351"/>
      <c r="G4080" s="350"/>
      <c r="H4080" s="350"/>
      <c r="I4080" s="352"/>
      <c r="J4080" s="353"/>
      <c r="K4080" s="354"/>
      <c r="L4080" s="353"/>
      <c r="M4080" s="379"/>
      <c r="N4080" s="317"/>
      <c r="O4080" s="317"/>
      <c r="P4080" s="318"/>
    </row>
    <row r="4081" spans="1:16" x14ac:dyDescent="0.2">
      <c r="A4081" s="363"/>
      <c r="B4081" s="348"/>
      <c r="C4081" s="623"/>
      <c r="D4081" s="350"/>
      <c r="E4081" s="350"/>
      <c r="F4081" s="351"/>
      <c r="G4081" s="350"/>
      <c r="H4081" s="350"/>
      <c r="I4081" s="352"/>
      <c r="J4081" s="353"/>
      <c r="K4081" s="354"/>
      <c r="L4081" s="353"/>
      <c r="M4081" s="379"/>
      <c r="N4081" s="317"/>
      <c r="O4081" s="317"/>
      <c r="P4081" s="318"/>
    </row>
    <row r="4082" spans="1:16" x14ac:dyDescent="0.2">
      <c r="A4082" s="363"/>
      <c r="B4082" s="348"/>
      <c r="C4082" s="623"/>
      <c r="D4082" s="350"/>
      <c r="E4082" s="350"/>
      <c r="F4082" s="351"/>
      <c r="G4082" s="350"/>
      <c r="H4082" s="350"/>
      <c r="I4082" s="352"/>
      <c r="J4082" s="353"/>
      <c r="K4082" s="354"/>
      <c r="L4082" s="353"/>
      <c r="M4082" s="379"/>
      <c r="N4082" s="317"/>
      <c r="O4082" s="317"/>
      <c r="P4082" s="318"/>
    </row>
    <row r="4083" spans="1:16" x14ac:dyDescent="0.2">
      <c r="A4083" s="363"/>
      <c r="B4083" s="348"/>
      <c r="C4083" s="623"/>
      <c r="D4083" s="350"/>
      <c r="E4083" s="350"/>
      <c r="F4083" s="351"/>
      <c r="G4083" s="350"/>
      <c r="H4083" s="350"/>
      <c r="I4083" s="352"/>
      <c r="J4083" s="353"/>
      <c r="K4083" s="354"/>
      <c r="L4083" s="353"/>
      <c r="M4083" s="379"/>
      <c r="N4083" s="317"/>
      <c r="O4083" s="317"/>
      <c r="P4083" s="318"/>
    </row>
    <row r="4084" spans="1:16" x14ac:dyDescent="0.2">
      <c r="A4084" s="363"/>
      <c r="B4084" s="348"/>
      <c r="C4084" s="623"/>
      <c r="D4084" s="350"/>
      <c r="E4084" s="350"/>
      <c r="F4084" s="351"/>
      <c r="G4084" s="350"/>
      <c r="H4084" s="350"/>
      <c r="I4084" s="352"/>
      <c r="J4084" s="353"/>
      <c r="K4084" s="354"/>
      <c r="L4084" s="353"/>
      <c r="M4084" s="379"/>
      <c r="N4084" s="317"/>
      <c r="O4084" s="317"/>
      <c r="P4084" s="318"/>
    </row>
    <row r="4085" spans="1:16" x14ac:dyDescent="0.2">
      <c r="A4085" s="363"/>
      <c r="B4085" s="348"/>
      <c r="C4085" s="623"/>
      <c r="D4085" s="350"/>
      <c r="E4085" s="350"/>
      <c r="F4085" s="351"/>
      <c r="G4085" s="350"/>
      <c r="H4085" s="350"/>
      <c r="I4085" s="352"/>
      <c r="J4085" s="353"/>
      <c r="K4085" s="354"/>
      <c r="L4085" s="353"/>
      <c r="M4085" s="379"/>
      <c r="N4085" s="317"/>
      <c r="O4085" s="317"/>
      <c r="P4085" s="318"/>
    </row>
    <row r="4086" spans="1:16" x14ac:dyDescent="0.2">
      <c r="A4086" s="363"/>
      <c r="B4086" s="348"/>
      <c r="C4086" s="623"/>
      <c r="D4086" s="350"/>
      <c r="E4086" s="350"/>
      <c r="F4086" s="351"/>
      <c r="G4086" s="350"/>
      <c r="H4086" s="350"/>
      <c r="I4086" s="352"/>
      <c r="J4086" s="353"/>
      <c r="K4086" s="354"/>
      <c r="L4086" s="353"/>
      <c r="M4086" s="379"/>
      <c r="N4086" s="317"/>
      <c r="O4086" s="317"/>
      <c r="P4086" s="318"/>
    </row>
    <row r="4087" spans="1:16" x14ac:dyDescent="0.2">
      <c r="A4087" s="363"/>
      <c r="B4087" s="348"/>
      <c r="C4087" s="623"/>
      <c r="D4087" s="350"/>
      <c r="E4087" s="350"/>
      <c r="F4087" s="351"/>
      <c r="G4087" s="350"/>
      <c r="H4087" s="350"/>
      <c r="I4087" s="352"/>
      <c r="J4087" s="353"/>
      <c r="K4087" s="354"/>
      <c r="L4087" s="353"/>
      <c r="M4087" s="379"/>
      <c r="N4087" s="317"/>
      <c r="O4087" s="317"/>
      <c r="P4087" s="318"/>
    </row>
    <row r="4088" spans="1:16" x14ac:dyDescent="0.2">
      <c r="A4088" s="363"/>
      <c r="B4088" s="348"/>
      <c r="C4088" s="623"/>
      <c r="D4088" s="350"/>
      <c r="E4088" s="350"/>
      <c r="F4088" s="351"/>
      <c r="G4088" s="350"/>
      <c r="H4088" s="350"/>
      <c r="I4088" s="352"/>
      <c r="J4088" s="353"/>
      <c r="K4088" s="354"/>
      <c r="L4088" s="353"/>
      <c r="M4088" s="379"/>
      <c r="N4088" s="317"/>
      <c r="O4088" s="317"/>
      <c r="P4088" s="318"/>
    </row>
    <row r="4089" spans="1:16" x14ac:dyDescent="0.2">
      <c r="A4089" s="363"/>
      <c r="B4089" s="348"/>
      <c r="C4089" s="623"/>
      <c r="D4089" s="350"/>
      <c r="E4089" s="350"/>
      <c r="F4089" s="351"/>
      <c r="G4089" s="350"/>
      <c r="H4089" s="350"/>
      <c r="I4089" s="352"/>
      <c r="J4089" s="353"/>
      <c r="K4089" s="354"/>
      <c r="L4089" s="353"/>
      <c r="M4089" s="379"/>
      <c r="N4089" s="317"/>
      <c r="O4089" s="317"/>
      <c r="P4089" s="318"/>
    </row>
    <row r="4090" spans="1:16" x14ac:dyDescent="0.2">
      <c r="A4090" s="363"/>
      <c r="B4090" s="348"/>
      <c r="C4090" s="623"/>
      <c r="D4090" s="350"/>
      <c r="E4090" s="350"/>
      <c r="F4090" s="351"/>
      <c r="G4090" s="350"/>
      <c r="H4090" s="350"/>
      <c r="I4090" s="352"/>
      <c r="J4090" s="353"/>
      <c r="K4090" s="354"/>
      <c r="L4090" s="353"/>
      <c r="M4090" s="379"/>
      <c r="N4090" s="317"/>
      <c r="O4090" s="317"/>
      <c r="P4090" s="318"/>
    </row>
    <row r="4091" spans="1:16" x14ac:dyDescent="0.2">
      <c r="A4091" s="363"/>
      <c r="B4091" s="348"/>
      <c r="C4091" s="623"/>
      <c r="D4091" s="350"/>
      <c r="E4091" s="350"/>
      <c r="F4091" s="351"/>
      <c r="G4091" s="350"/>
      <c r="H4091" s="350"/>
      <c r="I4091" s="352"/>
      <c r="J4091" s="353"/>
      <c r="K4091" s="354"/>
      <c r="L4091" s="353"/>
      <c r="M4091" s="379"/>
      <c r="N4091" s="317"/>
      <c r="O4091" s="317"/>
      <c r="P4091" s="318"/>
    </row>
    <row r="4092" spans="1:16" x14ac:dyDescent="0.2">
      <c r="A4092" s="363"/>
      <c r="B4092" s="348"/>
      <c r="C4092" s="623"/>
      <c r="D4092" s="350"/>
      <c r="E4092" s="350"/>
      <c r="F4092" s="351"/>
      <c r="G4092" s="350"/>
      <c r="H4092" s="350"/>
      <c r="I4092" s="352"/>
      <c r="J4092" s="353"/>
      <c r="K4092" s="354"/>
      <c r="L4092" s="353"/>
      <c r="M4092" s="379"/>
      <c r="N4092" s="317"/>
      <c r="O4092" s="317"/>
      <c r="P4092" s="318"/>
    </row>
    <row r="4093" spans="1:16" x14ac:dyDescent="0.2">
      <c r="A4093" s="363"/>
      <c r="B4093" s="348"/>
      <c r="C4093" s="623"/>
      <c r="D4093" s="350"/>
      <c r="E4093" s="350"/>
      <c r="F4093" s="351"/>
      <c r="G4093" s="350"/>
      <c r="H4093" s="350"/>
      <c r="I4093" s="352"/>
      <c r="J4093" s="353"/>
      <c r="K4093" s="354"/>
      <c r="L4093" s="353"/>
      <c r="M4093" s="379"/>
      <c r="N4093" s="317"/>
      <c r="O4093" s="317"/>
      <c r="P4093" s="318"/>
    </row>
    <row r="4094" spans="1:16" x14ac:dyDescent="0.2">
      <c r="A4094" s="363"/>
      <c r="B4094" s="348"/>
      <c r="C4094" s="623"/>
      <c r="D4094" s="350"/>
      <c r="E4094" s="350"/>
      <c r="F4094" s="351"/>
      <c r="G4094" s="350"/>
      <c r="H4094" s="350"/>
      <c r="I4094" s="352"/>
      <c r="J4094" s="353"/>
      <c r="K4094" s="354"/>
      <c r="L4094" s="353"/>
      <c r="M4094" s="379"/>
      <c r="N4094" s="317"/>
      <c r="O4094" s="317"/>
      <c r="P4094" s="318"/>
    </row>
    <row r="4095" spans="1:16" x14ac:dyDescent="0.2">
      <c r="A4095" s="363"/>
      <c r="B4095" s="348"/>
      <c r="C4095" s="623"/>
      <c r="D4095" s="350"/>
      <c r="E4095" s="350"/>
      <c r="F4095" s="351"/>
      <c r="G4095" s="350"/>
      <c r="H4095" s="350"/>
      <c r="I4095" s="352"/>
      <c r="J4095" s="353"/>
      <c r="K4095" s="354"/>
      <c r="L4095" s="353"/>
      <c r="M4095" s="379"/>
      <c r="N4095" s="317"/>
      <c r="O4095" s="317"/>
      <c r="P4095" s="318"/>
    </row>
    <row r="4096" spans="1:16" x14ac:dyDescent="0.2">
      <c r="A4096" s="363"/>
      <c r="B4096" s="348"/>
      <c r="C4096" s="623"/>
      <c r="D4096" s="350"/>
      <c r="E4096" s="350"/>
      <c r="F4096" s="351"/>
      <c r="G4096" s="350"/>
      <c r="H4096" s="350"/>
      <c r="I4096" s="352"/>
      <c r="J4096" s="353"/>
      <c r="K4096" s="354"/>
      <c r="L4096" s="353"/>
      <c r="M4096" s="379"/>
      <c r="N4096" s="317"/>
      <c r="O4096" s="317"/>
      <c r="P4096" s="318"/>
    </row>
    <row r="4097" spans="1:16" x14ac:dyDescent="0.2">
      <c r="A4097" s="363"/>
      <c r="B4097" s="348"/>
      <c r="C4097" s="623"/>
      <c r="D4097" s="350"/>
      <c r="E4097" s="350"/>
      <c r="F4097" s="351"/>
      <c r="G4097" s="350"/>
      <c r="H4097" s="350"/>
      <c r="I4097" s="352"/>
      <c r="J4097" s="353"/>
      <c r="K4097" s="354"/>
      <c r="L4097" s="353"/>
      <c r="M4097" s="379"/>
      <c r="N4097" s="317"/>
      <c r="O4097" s="317"/>
      <c r="P4097" s="318"/>
    </row>
    <row r="4098" spans="1:16" x14ac:dyDescent="0.2">
      <c r="A4098" s="363"/>
      <c r="B4098" s="348"/>
      <c r="C4098" s="623"/>
      <c r="D4098" s="350"/>
      <c r="E4098" s="350"/>
      <c r="F4098" s="351"/>
      <c r="G4098" s="350"/>
      <c r="H4098" s="350"/>
      <c r="I4098" s="352"/>
      <c r="J4098" s="353"/>
      <c r="K4098" s="354"/>
      <c r="L4098" s="353"/>
      <c r="M4098" s="379"/>
      <c r="N4098" s="317"/>
      <c r="O4098" s="317"/>
      <c r="P4098" s="318"/>
    </row>
    <row r="4099" spans="1:16" x14ac:dyDescent="0.2">
      <c r="A4099" s="363"/>
      <c r="B4099" s="348"/>
      <c r="C4099" s="623"/>
      <c r="D4099" s="350"/>
      <c r="E4099" s="350"/>
      <c r="F4099" s="351"/>
      <c r="G4099" s="350"/>
      <c r="H4099" s="350"/>
      <c r="I4099" s="352"/>
      <c r="J4099" s="353"/>
      <c r="K4099" s="354"/>
      <c r="L4099" s="353"/>
      <c r="M4099" s="379"/>
      <c r="N4099" s="317"/>
      <c r="O4099" s="317"/>
      <c r="P4099" s="318"/>
    </row>
    <row r="4100" spans="1:16" x14ac:dyDescent="0.2">
      <c r="A4100" s="363"/>
      <c r="B4100" s="348"/>
      <c r="C4100" s="623"/>
      <c r="D4100" s="350"/>
      <c r="E4100" s="350"/>
      <c r="F4100" s="351"/>
      <c r="G4100" s="350"/>
      <c r="H4100" s="350"/>
      <c r="I4100" s="352"/>
      <c r="J4100" s="353"/>
      <c r="K4100" s="354"/>
      <c r="L4100" s="353"/>
      <c r="M4100" s="379"/>
      <c r="N4100" s="317"/>
      <c r="O4100" s="317"/>
      <c r="P4100" s="318"/>
    </row>
    <row r="4101" spans="1:16" x14ac:dyDescent="0.2">
      <c r="A4101" s="363"/>
      <c r="B4101" s="348"/>
      <c r="C4101" s="623"/>
      <c r="D4101" s="350"/>
      <c r="E4101" s="350"/>
      <c r="F4101" s="351"/>
      <c r="G4101" s="350"/>
      <c r="H4101" s="350"/>
      <c r="I4101" s="352"/>
      <c r="J4101" s="353"/>
      <c r="K4101" s="354"/>
      <c r="L4101" s="353"/>
      <c r="M4101" s="379"/>
      <c r="N4101" s="317"/>
      <c r="O4101" s="317"/>
      <c r="P4101" s="318"/>
    </row>
    <row r="4102" spans="1:16" x14ac:dyDescent="0.2">
      <c r="A4102" s="363"/>
      <c r="B4102" s="348"/>
      <c r="C4102" s="623"/>
      <c r="D4102" s="350"/>
      <c r="E4102" s="350"/>
      <c r="F4102" s="351"/>
      <c r="G4102" s="350"/>
      <c r="H4102" s="350"/>
      <c r="I4102" s="352"/>
      <c r="J4102" s="353"/>
      <c r="K4102" s="354"/>
      <c r="L4102" s="353"/>
      <c r="M4102" s="379"/>
      <c r="N4102" s="317"/>
      <c r="O4102" s="317"/>
      <c r="P4102" s="318"/>
    </row>
    <row r="4103" spans="1:16" x14ac:dyDescent="0.2">
      <c r="A4103" s="363"/>
      <c r="B4103" s="348"/>
      <c r="C4103" s="623"/>
      <c r="D4103" s="350"/>
      <c r="E4103" s="350"/>
      <c r="F4103" s="351"/>
      <c r="G4103" s="350"/>
      <c r="H4103" s="350"/>
      <c r="I4103" s="352"/>
      <c r="J4103" s="353"/>
      <c r="K4103" s="354"/>
      <c r="L4103" s="353"/>
      <c r="M4103" s="379"/>
      <c r="N4103" s="317"/>
      <c r="O4103" s="317"/>
      <c r="P4103" s="318"/>
    </row>
    <row r="4104" spans="1:16" x14ac:dyDescent="0.2">
      <c r="A4104" s="363"/>
      <c r="B4104" s="348"/>
      <c r="C4104" s="623"/>
      <c r="D4104" s="350"/>
      <c r="E4104" s="350"/>
      <c r="F4104" s="351"/>
      <c r="G4104" s="350"/>
      <c r="H4104" s="350"/>
      <c r="I4104" s="352"/>
      <c r="J4104" s="353"/>
      <c r="K4104" s="354"/>
      <c r="L4104" s="353"/>
      <c r="M4104" s="379"/>
      <c r="N4104" s="317"/>
      <c r="O4104" s="317"/>
      <c r="P4104" s="318"/>
    </row>
    <row r="4105" spans="1:16" x14ac:dyDescent="0.2">
      <c r="A4105" s="363"/>
      <c r="B4105" s="348"/>
      <c r="C4105" s="623"/>
      <c r="D4105" s="350"/>
      <c r="E4105" s="350"/>
      <c r="F4105" s="351"/>
      <c r="G4105" s="350"/>
      <c r="H4105" s="350"/>
      <c r="I4105" s="352"/>
      <c r="J4105" s="353"/>
      <c r="K4105" s="354"/>
      <c r="L4105" s="353"/>
      <c r="M4105" s="379"/>
      <c r="N4105" s="317"/>
      <c r="O4105" s="317"/>
      <c r="P4105" s="318"/>
    </row>
    <row r="4106" spans="1:16" x14ac:dyDescent="0.2">
      <c r="A4106" s="363"/>
      <c r="B4106" s="348"/>
      <c r="C4106" s="623"/>
      <c r="D4106" s="350"/>
      <c r="E4106" s="350"/>
      <c r="F4106" s="351"/>
      <c r="G4106" s="350"/>
      <c r="H4106" s="350"/>
      <c r="I4106" s="352"/>
      <c r="J4106" s="353"/>
      <c r="K4106" s="354"/>
      <c r="L4106" s="353"/>
      <c r="M4106" s="379"/>
      <c r="N4106" s="317"/>
      <c r="O4106" s="317"/>
      <c r="P4106" s="318"/>
    </row>
    <row r="4107" spans="1:16" x14ac:dyDescent="0.2">
      <c r="A4107" s="363"/>
      <c r="B4107" s="348"/>
      <c r="C4107" s="623"/>
      <c r="D4107" s="350"/>
      <c r="E4107" s="350"/>
      <c r="F4107" s="351"/>
      <c r="G4107" s="350"/>
      <c r="H4107" s="350"/>
      <c r="I4107" s="352"/>
      <c r="J4107" s="353"/>
      <c r="K4107" s="354"/>
      <c r="L4107" s="353"/>
      <c r="M4107" s="379"/>
      <c r="N4107" s="317"/>
      <c r="O4107" s="317"/>
      <c r="P4107" s="318"/>
    </row>
    <row r="4108" spans="1:16" x14ac:dyDescent="0.2">
      <c r="A4108" s="363"/>
      <c r="B4108" s="348"/>
      <c r="C4108" s="623"/>
      <c r="D4108" s="350"/>
      <c r="E4108" s="350"/>
      <c r="F4108" s="351"/>
      <c r="G4108" s="350"/>
      <c r="H4108" s="350"/>
      <c r="I4108" s="352"/>
      <c r="J4108" s="353"/>
      <c r="K4108" s="354"/>
      <c r="L4108" s="353"/>
      <c r="M4108" s="379"/>
      <c r="N4108" s="317"/>
      <c r="O4108" s="317"/>
      <c r="P4108" s="318"/>
    </row>
    <row r="4109" spans="1:16" x14ac:dyDescent="0.2">
      <c r="A4109" s="363"/>
      <c r="B4109" s="348"/>
      <c r="C4109" s="623"/>
      <c r="D4109" s="350"/>
      <c r="E4109" s="350"/>
      <c r="F4109" s="351"/>
      <c r="G4109" s="350"/>
      <c r="H4109" s="350"/>
      <c r="I4109" s="352"/>
      <c r="J4109" s="353"/>
      <c r="K4109" s="354"/>
      <c r="L4109" s="353"/>
      <c r="M4109" s="379"/>
      <c r="N4109" s="317"/>
      <c r="O4109" s="317"/>
      <c r="P4109" s="318"/>
    </row>
    <row r="4110" spans="1:16" x14ac:dyDescent="0.2">
      <c r="A4110" s="363"/>
      <c r="B4110" s="348"/>
      <c r="C4110" s="623"/>
      <c r="D4110" s="350"/>
      <c r="E4110" s="350"/>
      <c r="F4110" s="351"/>
      <c r="G4110" s="350"/>
      <c r="H4110" s="350"/>
      <c r="I4110" s="352"/>
      <c r="J4110" s="353"/>
      <c r="K4110" s="354"/>
      <c r="L4110" s="353"/>
      <c r="M4110" s="379"/>
      <c r="N4110" s="317"/>
      <c r="O4110" s="317"/>
      <c r="P4110" s="318"/>
    </row>
    <row r="4111" spans="1:16" x14ac:dyDescent="0.2">
      <c r="A4111" s="363"/>
      <c r="B4111" s="348"/>
      <c r="C4111" s="623"/>
      <c r="D4111" s="350"/>
      <c r="E4111" s="350"/>
      <c r="F4111" s="351"/>
      <c r="G4111" s="350"/>
      <c r="H4111" s="350"/>
      <c r="I4111" s="352"/>
      <c r="J4111" s="353"/>
      <c r="K4111" s="354"/>
      <c r="L4111" s="353"/>
      <c r="M4111" s="379"/>
      <c r="N4111" s="317"/>
      <c r="O4111" s="317"/>
      <c r="P4111" s="318"/>
    </row>
    <row r="4112" spans="1:16" x14ac:dyDescent="0.2">
      <c r="A4112" s="363"/>
      <c r="B4112" s="348"/>
      <c r="C4112" s="623"/>
      <c r="D4112" s="350"/>
      <c r="E4112" s="350"/>
      <c r="F4112" s="351"/>
      <c r="G4112" s="350"/>
      <c r="H4112" s="350"/>
      <c r="I4112" s="352"/>
      <c r="J4112" s="353"/>
      <c r="K4112" s="354"/>
      <c r="L4112" s="353"/>
      <c r="M4112" s="379"/>
      <c r="N4112" s="317"/>
      <c r="O4112" s="317"/>
      <c r="P4112" s="318"/>
    </row>
    <row r="4113" spans="1:16" x14ac:dyDescent="0.2">
      <c r="A4113" s="363"/>
      <c r="B4113" s="348"/>
      <c r="C4113" s="623"/>
      <c r="D4113" s="350"/>
      <c r="E4113" s="350"/>
      <c r="F4113" s="351"/>
      <c r="G4113" s="350"/>
      <c r="H4113" s="350"/>
      <c r="I4113" s="352"/>
      <c r="J4113" s="353"/>
      <c r="K4113" s="354"/>
      <c r="L4113" s="353"/>
      <c r="M4113" s="379"/>
      <c r="N4113" s="317"/>
      <c r="O4113" s="317"/>
      <c r="P4113" s="318"/>
    </row>
    <row r="4114" spans="1:16" x14ac:dyDescent="0.2">
      <c r="A4114" s="363"/>
      <c r="B4114" s="348"/>
      <c r="C4114" s="623"/>
      <c r="D4114" s="350"/>
      <c r="E4114" s="350"/>
      <c r="F4114" s="351"/>
      <c r="G4114" s="350"/>
      <c r="H4114" s="350"/>
      <c r="I4114" s="352"/>
      <c r="J4114" s="353"/>
      <c r="K4114" s="354"/>
      <c r="L4114" s="353"/>
      <c r="M4114" s="379"/>
      <c r="N4114" s="317"/>
      <c r="O4114" s="317"/>
      <c r="P4114" s="318"/>
    </row>
    <row r="4115" spans="1:16" x14ac:dyDescent="0.2">
      <c r="A4115" s="363"/>
      <c r="B4115" s="348"/>
      <c r="C4115" s="623"/>
      <c r="D4115" s="350"/>
      <c r="E4115" s="350"/>
      <c r="F4115" s="351"/>
      <c r="G4115" s="350"/>
      <c r="H4115" s="350"/>
      <c r="I4115" s="352"/>
      <c r="J4115" s="353"/>
      <c r="K4115" s="354"/>
      <c r="L4115" s="353"/>
      <c r="M4115" s="379"/>
      <c r="N4115" s="317"/>
      <c r="O4115" s="317"/>
      <c r="P4115" s="318"/>
    </row>
    <row r="4116" spans="1:16" x14ac:dyDescent="0.2">
      <c r="A4116" s="363"/>
      <c r="B4116" s="348"/>
      <c r="C4116" s="623"/>
      <c r="D4116" s="350"/>
      <c r="E4116" s="350"/>
      <c r="F4116" s="351"/>
      <c r="G4116" s="350"/>
      <c r="H4116" s="350"/>
      <c r="I4116" s="352"/>
      <c r="J4116" s="353"/>
      <c r="K4116" s="354"/>
      <c r="L4116" s="353"/>
      <c r="M4116" s="379"/>
      <c r="N4116" s="317"/>
      <c r="O4116" s="317"/>
      <c r="P4116" s="318"/>
    </row>
    <row r="4117" spans="1:16" x14ac:dyDescent="0.2">
      <c r="A4117" s="363"/>
      <c r="B4117" s="348"/>
      <c r="C4117" s="623"/>
      <c r="D4117" s="350"/>
      <c r="E4117" s="350"/>
      <c r="F4117" s="351"/>
      <c r="G4117" s="350"/>
      <c r="H4117" s="350"/>
      <c r="I4117" s="352"/>
      <c r="J4117" s="353"/>
      <c r="K4117" s="354"/>
      <c r="L4117" s="353"/>
      <c r="M4117" s="379"/>
      <c r="N4117" s="317"/>
      <c r="O4117" s="317"/>
      <c r="P4117" s="318"/>
    </row>
    <row r="4118" spans="1:16" x14ac:dyDescent="0.2">
      <c r="A4118" s="363"/>
      <c r="B4118" s="348"/>
      <c r="C4118" s="623"/>
      <c r="D4118" s="350"/>
      <c r="E4118" s="350"/>
      <c r="F4118" s="351"/>
      <c r="G4118" s="350"/>
      <c r="H4118" s="350"/>
      <c r="I4118" s="352"/>
      <c r="J4118" s="353"/>
      <c r="K4118" s="354"/>
      <c r="L4118" s="353"/>
      <c r="M4118" s="379"/>
      <c r="N4118" s="317"/>
      <c r="O4118" s="317"/>
      <c r="P4118" s="318"/>
    </row>
    <row r="4119" spans="1:16" x14ac:dyDescent="0.2">
      <c r="A4119" s="363"/>
      <c r="B4119" s="348"/>
      <c r="C4119" s="623"/>
      <c r="D4119" s="350"/>
      <c r="E4119" s="350"/>
      <c r="F4119" s="351"/>
      <c r="G4119" s="350"/>
      <c r="H4119" s="350"/>
      <c r="I4119" s="352"/>
      <c r="J4119" s="353"/>
      <c r="K4119" s="354"/>
      <c r="L4119" s="353"/>
      <c r="M4119" s="379"/>
      <c r="N4119" s="317"/>
      <c r="O4119" s="317"/>
      <c r="P4119" s="318"/>
    </row>
    <row r="4120" spans="1:16" x14ac:dyDescent="0.2">
      <c r="A4120" s="363"/>
      <c r="B4120" s="348"/>
      <c r="C4120" s="623"/>
      <c r="D4120" s="350"/>
      <c r="E4120" s="350"/>
      <c r="F4120" s="351"/>
      <c r="G4120" s="350"/>
      <c r="H4120" s="350"/>
      <c r="I4120" s="352"/>
      <c r="J4120" s="353"/>
      <c r="K4120" s="354"/>
      <c r="L4120" s="353"/>
      <c r="M4120" s="379"/>
      <c r="N4120" s="317"/>
      <c r="O4120" s="317"/>
      <c r="P4120" s="318"/>
    </row>
    <row r="4121" spans="1:16" x14ac:dyDescent="0.2">
      <c r="A4121" s="363"/>
      <c r="B4121" s="348"/>
      <c r="C4121" s="623"/>
      <c r="D4121" s="350"/>
      <c r="E4121" s="350"/>
      <c r="F4121" s="351"/>
      <c r="G4121" s="350"/>
      <c r="H4121" s="350"/>
      <c r="I4121" s="352"/>
      <c r="J4121" s="353"/>
      <c r="K4121" s="354"/>
      <c r="L4121" s="353"/>
      <c r="M4121" s="379"/>
      <c r="N4121" s="317"/>
      <c r="O4121" s="317"/>
      <c r="P4121" s="318"/>
    </row>
    <row r="4122" spans="1:16" x14ac:dyDescent="0.2">
      <c r="A4122" s="363"/>
      <c r="B4122" s="348"/>
      <c r="C4122" s="623"/>
      <c r="D4122" s="350"/>
      <c r="E4122" s="350"/>
      <c r="F4122" s="351"/>
      <c r="G4122" s="350"/>
      <c r="H4122" s="350"/>
      <c r="I4122" s="352"/>
      <c r="J4122" s="353"/>
      <c r="K4122" s="354"/>
      <c r="L4122" s="353"/>
      <c r="M4122" s="379"/>
      <c r="N4122" s="317"/>
      <c r="O4122" s="317"/>
      <c r="P4122" s="318"/>
    </row>
    <row r="4123" spans="1:16" x14ac:dyDescent="0.2">
      <c r="A4123" s="363"/>
      <c r="B4123" s="348"/>
      <c r="C4123" s="623"/>
      <c r="D4123" s="350"/>
      <c r="E4123" s="350"/>
      <c r="F4123" s="351"/>
      <c r="G4123" s="350"/>
      <c r="H4123" s="350"/>
      <c r="I4123" s="352"/>
      <c r="J4123" s="353"/>
      <c r="K4123" s="354"/>
      <c r="L4123" s="353"/>
      <c r="M4123" s="379"/>
      <c r="N4123" s="317"/>
      <c r="O4123" s="317"/>
      <c r="P4123" s="318"/>
    </row>
    <row r="4124" spans="1:16" x14ac:dyDescent="0.2">
      <c r="A4124" s="363"/>
      <c r="B4124" s="348"/>
      <c r="C4124" s="623"/>
      <c r="D4124" s="350"/>
      <c r="E4124" s="350"/>
      <c r="F4124" s="351"/>
      <c r="G4124" s="350"/>
      <c r="H4124" s="350"/>
      <c r="I4124" s="352"/>
      <c r="J4124" s="353"/>
      <c r="K4124" s="354"/>
      <c r="L4124" s="353"/>
      <c r="M4124" s="379"/>
      <c r="N4124" s="317"/>
      <c r="O4124" s="317"/>
      <c r="P4124" s="318"/>
    </row>
    <row r="4125" spans="1:16" x14ac:dyDescent="0.2">
      <c r="A4125" s="363"/>
      <c r="B4125" s="348"/>
      <c r="C4125" s="623"/>
      <c r="D4125" s="350"/>
      <c r="E4125" s="350"/>
      <c r="F4125" s="351"/>
      <c r="G4125" s="350"/>
      <c r="H4125" s="350"/>
      <c r="I4125" s="352"/>
      <c r="J4125" s="353"/>
      <c r="K4125" s="354"/>
      <c r="L4125" s="353"/>
      <c r="M4125" s="379"/>
      <c r="N4125" s="317"/>
      <c r="O4125" s="317"/>
      <c r="P4125" s="318"/>
    </row>
    <row r="4126" spans="1:16" x14ac:dyDescent="0.2">
      <c r="A4126" s="363"/>
      <c r="B4126" s="348"/>
      <c r="C4126" s="623"/>
      <c r="D4126" s="350"/>
      <c r="E4126" s="350"/>
      <c r="F4126" s="351"/>
      <c r="G4126" s="350"/>
      <c r="H4126" s="350"/>
      <c r="I4126" s="352"/>
      <c r="J4126" s="353"/>
      <c r="K4126" s="354"/>
      <c r="L4126" s="353"/>
      <c r="M4126" s="379"/>
      <c r="N4126" s="317"/>
      <c r="O4126" s="317"/>
      <c r="P4126" s="318"/>
    </row>
    <row r="4127" spans="1:16" x14ac:dyDescent="0.2">
      <c r="A4127" s="363"/>
      <c r="B4127" s="348"/>
      <c r="C4127" s="623"/>
      <c r="D4127" s="350"/>
      <c r="E4127" s="350"/>
      <c r="F4127" s="351"/>
      <c r="G4127" s="350"/>
      <c r="H4127" s="350"/>
      <c r="I4127" s="352"/>
      <c r="J4127" s="353"/>
      <c r="K4127" s="354"/>
      <c r="L4127" s="353"/>
      <c r="M4127" s="379"/>
      <c r="N4127" s="317"/>
      <c r="O4127" s="317"/>
      <c r="P4127" s="318"/>
    </row>
    <row r="4128" spans="1:16" x14ac:dyDescent="0.2">
      <c r="A4128" s="363"/>
      <c r="B4128" s="348"/>
      <c r="C4128" s="623"/>
      <c r="D4128" s="350"/>
      <c r="E4128" s="350"/>
      <c r="F4128" s="351"/>
      <c r="G4128" s="350"/>
      <c r="H4128" s="350"/>
      <c r="I4128" s="352"/>
      <c r="J4128" s="353"/>
      <c r="K4128" s="354"/>
      <c r="L4128" s="353"/>
      <c r="M4128" s="379"/>
      <c r="N4128" s="317"/>
      <c r="O4128" s="317"/>
      <c r="P4128" s="318"/>
    </row>
    <row r="4129" spans="1:16" x14ac:dyDescent="0.2">
      <c r="A4129" s="363"/>
      <c r="B4129" s="348"/>
      <c r="C4129" s="623"/>
      <c r="D4129" s="350"/>
      <c r="E4129" s="350"/>
      <c r="F4129" s="351"/>
      <c r="G4129" s="350"/>
      <c r="H4129" s="350"/>
      <c r="I4129" s="352"/>
      <c r="J4129" s="353"/>
      <c r="K4129" s="354"/>
      <c r="L4129" s="353"/>
      <c r="M4129" s="379"/>
      <c r="N4129" s="317"/>
      <c r="O4129" s="317"/>
      <c r="P4129" s="318"/>
    </row>
    <row r="4130" spans="1:16" x14ac:dyDescent="0.2">
      <c r="A4130" s="363"/>
      <c r="B4130" s="348"/>
      <c r="C4130" s="623"/>
      <c r="D4130" s="350"/>
      <c r="E4130" s="350"/>
      <c r="F4130" s="351"/>
      <c r="G4130" s="350"/>
      <c r="H4130" s="350"/>
      <c r="I4130" s="352"/>
      <c r="J4130" s="353"/>
      <c r="K4130" s="354"/>
      <c r="L4130" s="353"/>
      <c r="M4130" s="379"/>
      <c r="N4130" s="317"/>
      <c r="O4130" s="317"/>
      <c r="P4130" s="318"/>
    </row>
    <row r="4131" spans="1:16" x14ac:dyDescent="0.2">
      <c r="A4131" s="363"/>
      <c r="B4131" s="348"/>
      <c r="C4131" s="623"/>
      <c r="D4131" s="350"/>
      <c r="E4131" s="350"/>
      <c r="F4131" s="351"/>
      <c r="G4131" s="350"/>
      <c r="H4131" s="350"/>
      <c r="I4131" s="352"/>
      <c r="J4131" s="353"/>
      <c r="K4131" s="354"/>
      <c r="L4131" s="353"/>
      <c r="M4131" s="379"/>
      <c r="N4131" s="317"/>
      <c r="O4131" s="317"/>
      <c r="P4131" s="318"/>
    </row>
    <row r="4132" spans="1:16" x14ac:dyDescent="0.2">
      <c r="A4132" s="363"/>
      <c r="B4132" s="348"/>
      <c r="C4132" s="623"/>
      <c r="D4132" s="350"/>
      <c r="E4132" s="350"/>
      <c r="F4132" s="351"/>
      <c r="G4132" s="350"/>
      <c r="H4132" s="350"/>
      <c r="I4132" s="352"/>
      <c r="J4132" s="353"/>
      <c r="K4132" s="354"/>
      <c r="L4132" s="353"/>
      <c r="M4132" s="379"/>
      <c r="N4132" s="317"/>
      <c r="O4132" s="317"/>
      <c r="P4132" s="318"/>
    </row>
    <row r="4133" spans="1:16" x14ac:dyDescent="0.2">
      <c r="A4133" s="363"/>
      <c r="B4133" s="348"/>
      <c r="C4133" s="623"/>
      <c r="D4133" s="350"/>
      <c r="E4133" s="350"/>
      <c r="F4133" s="351"/>
      <c r="G4133" s="350"/>
      <c r="H4133" s="350"/>
      <c r="I4133" s="352"/>
      <c r="J4133" s="353"/>
      <c r="K4133" s="354"/>
      <c r="L4133" s="353"/>
      <c r="M4133" s="379"/>
      <c r="N4133" s="317"/>
      <c r="O4133" s="317"/>
      <c r="P4133" s="318"/>
    </row>
    <row r="4134" spans="1:16" x14ac:dyDescent="0.2">
      <c r="A4134" s="363"/>
      <c r="B4134" s="348"/>
      <c r="C4134" s="623"/>
      <c r="D4134" s="350"/>
      <c r="E4134" s="350"/>
      <c r="F4134" s="351"/>
      <c r="G4134" s="350"/>
      <c r="H4134" s="350"/>
      <c r="I4134" s="352"/>
      <c r="J4134" s="353"/>
      <c r="K4134" s="354"/>
      <c r="L4134" s="353"/>
      <c r="M4134" s="379"/>
      <c r="N4134" s="317"/>
      <c r="O4134" s="317"/>
      <c r="P4134" s="318"/>
    </row>
    <row r="4135" spans="1:16" x14ac:dyDescent="0.2">
      <c r="A4135" s="363"/>
      <c r="B4135" s="348"/>
      <c r="C4135" s="623"/>
      <c r="D4135" s="350"/>
      <c r="E4135" s="350"/>
      <c r="F4135" s="351"/>
      <c r="G4135" s="350"/>
      <c r="H4135" s="350"/>
      <c r="I4135" s="352"/>
      <c r="J4135" s="353"/>
      <c r="K4135" s="354"/>
      <c r="L4135" s="353"/>
      <c r="M4135" s="379"/>
      <c r="N4135" s="317"/>
      <c r="O4135" s="317"/>
      <c r="P4135" s="318"/>
    </row>
    <row r="4136" spans="1:16" x14ac:dyDescent="0.2">
      <c r="A4136" s="363"/>
      <c r="B4136" s="348"/>
      <c r="C4136" s="623"/>
      <c r="D4136" s="350"/>
      <c r="E4136" s="350"/>
      <c r="F4136" s="351"/>
      <c r="G4136" s="350"/>
      <c r="H4136" s="350"/>
      <c r="I4136" s="352"/>
      <c r="J4136" s="353"/>
      <c r="K4136" s="354"/>
      <c r="L4136" s="353"/>
      <c r="M4136" s="379"/>
      <c r="N4136" s="317"/>
      <c r="O4136" s="317"/>
      <c r="P4136" s="318"/>
    </row>
    <row r="4137" spans="1:16" x14ac:dyDescent="0.2">
      <c r="A4137" s="363"/>
      <c r="B4137" s="348"/>
      <c r="C4137" s="623"/>
      <c r="D4137" s="350"/>
      <c r="E4137" s="350"/>
      <c r="F4137" s="351"/>
      <c r="G4137" s="350"/>
      <c r="H4137" s="350"/>
      <c r="I4137" s="352"/>
      <c r="J4137" s="353"/>
      <c r="K4137" s="354"/>
      <c r="L4137" s="353"/>
      <c r="M4137" s="379"/>
      <c r="N4137" s="317"/>
      <c r="O4137" s="317"/>
      <c r="P4137" s="318"/>
    </row>
    <row r="4138" spans="1:16" x14ac:dyDescent="0.2">
      <c r="A4138" s="363"/>
      <c r="B4138" s="348"/>
      <c r="C4138" s="623"/>
      <c r="D4138" s="350"/>
      <c r="E4138" s="350"/>
      <c r="F4138" s="351"/>
      <c r="G4138" s="350"/>
      <c r="H4138" s="350"/>
      <c r="I4138" s="352"/>
      <c r="J4138" s="353"/>
      <c r="K4138" s="354"/>
      <c r="L4138" s="353"/>
      <c r="M4138" s="379"/>
      <c r="N4138" s="317"/>
      <c r="O4138" s="317"/>
      <c r="P4138" s="318"/>
    </row>
    <row r="4139" spans="1:16" x14ac:dyDescent="0.2">
      <c r="A4139" s="363"/>
      <c r="B4139" s="348"/>
      <c r="C4139" s="623"/>
      <c r="D4139" s="350"/>
      <c r="E4139" s="350"/>
      <c r="F4139" s="351"/>
      <c r="G4139" s="350"/>
      <c r="H4139" s="350"/>
      <c r="I4139" s="352"/>
      <c r="J4139" s="353"/>
      <c r="K4139" s="354"/>
      <c r="L4139" s="353"/>
      <c r="M4139" s="379"/>
      <c r="N4139" s="317"/>
      <c r="O4139" s="317"/>
      <c r="P4139" s="318"/>
    </row>
    <row r="4140" spans="1:16" x14ac:dyDescent="0.2">
      <c r="A4140" s="363"/>
      <c r="B4140" s="348"/>
      <c r="C4140" s="623"/>
      <c r="D4140" s="350"/>
      <c r="E4140" s="350"/>
      <c r="F4140" s="351"/>
      <c r="G4140" s="350"/>
      <c r="H4140" s="350"/>
      <c r="I4140" s="352"/>
      <c r="J4140" s="353"/>
      <c r="K4140" s="354"/>
      <c r="L4140" s="353"/>
      <c r="M4140" s="379"/>
      <c r="N4140" s="317"/>
      <c r="O4140" s="317"/>
      <c r="P4140" s="318"/>
    </row>
    <row r="4141" spans="1:16" x14ac:dyDescent="0.2">
      <c r="A4141" s="363" t="str">
        <f t="shared" si="198"/>
        <v/>
      </c>
      <c r="B4141" s="348"/>
      <c r="C4141" s="623"/>
      <c r="D4141" s="350"/>
      <c r="E4141" s="350"/>
      <c r="F4141" s="351"/>
      <c r="G4141" s="350"/>
      <c r="H4141" s="350"/>
      <c r="I4141" s="352"/>
      <c r="J4141" s="353"/>
      <c r="K4141" s="354"/>
      <c r="L4141" s="353"/>
      <c r="M4141" s="379"/>
      <c r="N4141" s="70">
        <f t="shared" si="200"/>
        <v>0</v>
      </c>
      <c r="O4141" s="70">
        <f t="shared" si="201"/>
        <v>0</v>
      </c>
      <c r="P4141" s="92" t="str">
        <f t="shared" si="199"/>
        <v/>
      </c>
    </row>
    <row r="4142" spans="1:16" x14ac:dyDescent="0.2">
      <c r="A4142" s="363" t="str">
        <f t="shared" si="198"/>
        <v/>
      </c>
      <c r="B4142" s="348"/>
      <c r="C4142" s="623"/>
      <c r="D4142" s="350"/>
      <c r="E4142" s="350"/>
      <c r="F4142" s="351"/>
      <c r="G4142" s="350"/>
      <c r="H4142" s="350"/>
      <c r="I4142" s="352"/>
      <c r="J4142" s="353"/>
      <c r="K4142" s="354"/>
      <c r="L4142" s="353"/>
      <c r="M4142" s="379"/>
      <c r="N4142" s="70">
        <f t="shared" si="200"/>
        <v>0</v>
      </c>
      <c r="O4142" s="70">
        <f t="shared" si="201"/>
        <v>0</v>
      </c>
      <c r="P4142" s="92" t="str">
        <f t="shared" si="199"/>
        <v/>
      </c>
    </row>
    <row r="4143" spans="1:16" x14ac:dyDescent="0.2">
      <c r="A4143" s="363" t="str">
        <f t="shared" si="198"/>
        <v/>
      </c>
      <c r="B4143" s="348"/>
      <c r="C4143" s="623"/>
      <c r="D4143" s="350"/>
      <c r="E4143" s="350"/>
      <c r="F4143" s="351"/>
      <c r="G4143" s="350"/>
      <c r="H4143" s="350"/>
      <c r="I4143" s="352"/>
      <c r="J4143" s="353"/>
      <c r="K4143" s="354"/>
      <c r="L4143" s="353"/>
      <c r="M4143" s="379"/>
      <c r="N4143" s="70">
        <f t="shared" si="200"/>
        <v>0</v>
      </c>
      <c r="O4143" s="70">
        <f t="shared" si="201"/>
        <v>0</v>
      </c>
      <c r="P4143" s="135" t="str">
        <f t="shared" si="199"/>
        <v/>
      </c>
    </row>
    <row r="4144" spans="1:16" x14ac:dyDescent="0.2">
      <c r="A4144" s="363" t="str">
        <f t="shared" si="198"/>
        <v/>
      </c>
      <c r="B4144" s="348"/>
      <c r="C4144" s="623"/>
      <c r="D4144" s="350"/>
      <c r="E4144" s="350"/>
      <c r="F4144" s="351"/>
      <c r="G4144" s="350"/>
      <c r="H4144" s="350"/>
      <c r="I4144" s="352"/>
      <c r="J4144" s="353"/>
      <c r="K4144" s="354"/>
      <c r="L4144" s="353"/>
      <c r="M4144" s="379"/>
      <c r="N4144" s="317">
        <f t="shared" si="200"/>
        <v>0</v>
      </c>
      <c r="O4144" s="317">
        <f t="shared" si="201"/>
        <v>0</v>
      </c>
      <c r="P4144" s="318" t="str">
        <f t="shared" si="199"/>
        <v/>
      </c>
    </row>
    <row r="4145" spans="1:16" x14ac:dyDescent="0.2">
      <c r="A4145" s="363" t="str">
        <f t="shared" si="198"/>
        <v/>
      </c>
      <c r="B4145" s="348"/>
      <c r="C4145" s="623"/>
      <c r="D4145" s="350"/>
      <c r="E4145" s="350"/>
      <c r="F4145" s="351"/>
      <c r="G4145" s="350"/>
      <c r="H4145" s="350"/>
      <c r="I4145" s="352"/>
      <c r="J4145" s="353"/>
      <c r="K4145" s="354"/>
      <c r="L4145" s="353"/>
      <c r="M4145" s="379"/>
      <c r="N4145" s="70">
        <f t="shared" si="200"/>
        <v>0</v>
      </c>
      <c r="O4145" s="70">
        <f t="shared" si="201"/>
        <v>0</v>
      </c>
      <c r="P4145" s="92" t="str">
        <f t="shared" si="199"/>
        <v/>
      </c>
    </row>
    <row r="4146" spans="1:16" x14ac:dyDescent="0.2">
      <c r="A4146" s="363" t="str">
        <f t="shared" ref="A4146:A5371" si="202">IF(B4146="","",ROW()-ROW($A$3))</f>
        <v/>
      </c>
      <c r="B4146" s="348"/>
      <c r="C4146" s="623"/>
      <c r="D4146" s="350"/>
      <c r="E4146" s="350"/>
      <c r="F4146" s="351"/>
      <c r="G4146" s="350"/>
      <c r="H4146" s="350"/>
      <c r="I4146" s="352"/>
      <c r="J4146" s="353"/>
      <c r="K4146" s="354"/>
      <c r="L4146" s="353"/>
      <c r="M4146" s="379"/>
      <c r="N4146" s="70">
        <f t="shared" si="200"/>
        <v>0</v>
      </c>
      <c r="O4146" s="70">
        <f t="shared" si="201"/>
        <v>0</v>
      </c>
      <c r="P4146" s="92" t="str">
        <f t="shared" si="199"/>
        <v/>
      </c>
    </row>
    <row r="4147" spans="1:16" x14ac:dyDescent="0.2">
      <c r="A4147" s="363" t="str">
        <f t="shared" si="202"/>
        <v/>
      </c>
      <c r="B4147" s="348"/>
      <c r="C4147" s="623"/>
      <c r="D4147" s="350"/>
      <c r="E4147" s="350"/>
      <c r="F4147" s="351"/>
      <c r="G4147" s="350"/>
      <c r="H4147" s="350"/>
      <c r="I4147" s="352"/>
      <c r="J4147" s="353"/>
      <c r="K4147" s="354"/>
      <c r="L4147" s="353"/>
      <c r="M4147" s="379"/>
      <c r="N4147" s="70">
        <f t="shared" si="200"/>
        <v>0</v>
      </c>
      <c r="O4147" s="70">
        <f t="shared" si="201"/>
        <v>0</v>
      </c>
      <c r="P4147" s="135" t="str">
        <f t="shared" si="199"/>
        <v/>
      </c>
    </row>
    <row r="4148" spans="1:16" x14ac:dyDescent="0.2">
      <c r="A4148" s="363" t="str">
        <f t="shared" si="202"/>
        <v/>
      </c>
      <c r="B4148" s="348"/>
      <c r="C4148" s="623"/>
      <c r="D4148" s="350"/>
      <c r="E4148" s="350"/>
      <c r="F4148" s="351"/>
      <c r="G4148" s="350"/>
      <c r="H4148" s="350"/>
      <c r="I4148" s="352"/>
      <c r="J4148" s="353"/>
      <c r="K4148" s="354"/>
      <c r="L4148" s="353"/>
      <c r="M4148" s="379"/>
      <c r="N4148" s="317">
        <f t="shared" si="200"/>
        <v>0</v>
      </c>
      <c r="O4148" s="317">
        <f t="shared" si="201"/>
        <v>0</v>
      </c>
      <c r="P4148" s="318" t="str">
        <f t="shared" si="199"/>
        <v/>
      </c>
    </row>
    <row r="4149" spans="1:16" x14ac:dyDescent="0.2">
      <c r="A4149" s="363" t="str">
        <f t="shared" si="202"/>
        <v/>
      </c>
      <c r="B4149" s="348"/>
      <c r="C4149" s="623"/>
      <c r="D4149" s="350"/>
      <c r="E4149" s="350"/>
      <c r="F4149" s="351"/>
      <c r="G4149" s="350"/>
      <c r="H4149" s="350"/>
      <c r="I4149" s="352"/>
      <c r="J4149" s="353"/>
      <c r="K4149" s="354"/>
      <c r="L4149" s="353"/>
      <c r="M4149" s="379"/>
      <c r="N4149" s="70">
        <f t="shared" si="200"/>
        <v>0</v>
      </c>
      <c r="O4149" s="70">
        <f t="shared" si="201"/>
        <v>0</v>
      </c>
      <c r="P4149" s="92" t="str">
        <f t="shared" si="199"/>
        <v/>
      </c>
    </row>
    <row r="4150" spans="1:16" x14ac:dyDescent="0.2">
      <c r="A4150" s="363"/>
      <c r="B4150" s="348"/>
      <c r="C4150" s="623"/>
      <c r="D4150" s="350"/>
      <c r="E4150" s="350"/>
      <c r="F4150" s="351"/>
      <c r="G4150" s="350"/>
      <c r="H4150" s="350"/>
      <c r="I4150" s="352"/>
      <c r="J4150" s="353"/>
      <c r="K4150" s="354"/>
      <c r="L4150" s="353"/>
      <c r="M4150" s="379"/>
      <c r="N4150" s="70"/>
      <c r="O4150" s="70"/>
      <c r="P4150" s="92"/>
    </row>
    <row r="4151" spans="1:16" x14ac:dyDescent="0.2">
      <c r="A4151" s="363"/>
      <c r="B4151" s="348"/>
      <c r="C4151" s="623"/>
      <c r="D4151" s="350"/>
      <c r="E4151" s="350"/>
      <c r="F4151" s="351"/>
      <c r="G4151" s="350"/>
      <c r="H4151" s="350"/>
      <c r="I4151" s="352"/>
      <c r="J4151" s="353"/>
      <c r="K4151" s="354"/>
      <c r="L4151" s="353"/>
      <c r="M4151" s="379"/>
      <c r="N4151" s="70"/>
      <c r="O4151" s="70"/>
      <c r="P4151" s="92"/>
    </row>
    <row r="4152" spans="1:16" x14ac:dyDescent="0.2">
      <c r="A4152" s="363"/>
      <c r="B4152" s="348"/>
      <c r="C4152" s="623"/>
      <c r="D4152" s="350"/>
      <c r="E4152" s="350"/>
      <c r="F4152" s="351"/>
      <c r="G4152" s="350"/>
      <c r="H4152" s="350"/>
      <c r="I4152" s="352"/>
      <c r="J4152" s="353"/>
      <c r="K4152" s="354"/>
      <c r="L4152" s="353"/>
      <c r="M4152" s="379"/>
      <c r="N4152" s="70"/>
      <c r="O4152" s="70"/>
      <c r="P4152" s="92"/>
    </row>
    <row r="4153" spans="1:16" x14ac:dyDescent="0.2">
      <c r="A4153" s="363"/>
      <c r="B4153" s="348"/>
      <c r="C4153" s="623"/>
      <c r="D4153" s="350"/>
      <c r="E4153" s="350"/>
      <c r="F4153" s="351"/>
      <c r="G4153" s="350"/>
      <c r="H4153" s="350"/>
      <c r="I4153" s="352"/>
      <c r="J4153" s="353"/>
      <c r="K4153" s="354"/>
      <c r="L4153" s="353"/>
      <c r="M4153" s="379"/>
      <c r="N4153" s="70"/>
      <c r="O4153" s="70"/>
      <c r="P4153" s="92"/>
    </row>
    <row r="4154" spans="1:16" x14ac:dyDescent="0.2">
      <c r="A4154" s="363"/>
      <c r="B4154" s="348"/>
      <c r="C4154" s="623"/>
      <c r="D4154" s="350"/>
      <c r="E4154" s="350"/>
      <c r="F4154" s="351"/>
      <c r="G4154" s="350"/>
      <c r="H4154" s="350"/>
      <c r="I4154" s="352"/>
      <c r="J4154" s="353"/>
      <c r="K4154" s="354"/>
      <c r="L4154" s="353"/>
      <c r="M4154" s="379"/>
      <c r="N4154" s="70"/>
      <c r="O4154" s="70"/>
      <c r="P4154" s="92"/>
    </row>
    <row r="4155" spans="1:16" x14ac:dyDescent="0.2">
      <c r="A4155" s="363"/>
      <c r="B4155" s="348"/>
      <c r="C4155" s="623"/>
      <c r="D4155" s="350"/>
      <c r="E4155" s="350"/>
      <c r="F4155" s="351"/>
      <c r="G4155" s="350"/>
      <c r="H4155" s="350"/>
      <c r="I4155" s="352"/>
      <c r="J4155" s="353"/>
      <c r="K4155" s="354"/>
      <c r="L4155" s="353"/>
      <c r="M4155" s="379"/>
      <c r="N4155" s="70"/>
      <c r="O4155" s="70"/>
      <c r="P4155" s="92"/>
    </row>
    <row r="4156" spans="1:16" x14ac:dyDescent="0.2">
      <c r="A4156" s="363"/>
      <c r="B4156" s="348"/>
      <c r="C4156" s="623"/>
      <c r="D4156" s="350"/>
      <c r="E4156" s="350"/>
      <c r="F4156" s="351"/>
      <c r="G4156" s="350"/>
      <c r="H4156" s="350"/>
      <c r="I4156" s="352"/>
      <c r="J4156" s="353"/>
      <c r="K4156" s="354"/>
      <c r="L4156" s="353"/>
      <c r="M4156" s="379"/>
      <c r="N4156" s="70"/>
      <c r="O4156" s="70"/>
      <c r="P4156" s="92"/>
    </row>
    <row r="4157" spans="1:16" x14ac:dyDescent="0.2">
      <c r="A4157" s="363"/>
      <c r="B4157" s="348"/>
      <c r="C4157" s="623"/>
      <c r="D4157" s="350"/>
      <c r="E4157" s="350"/>
      <c r="F4157" s="351"/>
      <c r="G4157" s="350"/>
      <c r="H4157" s="350"/>
      <c r="I4157" s="352"/>
      <c r="J4157" s="353"/>
      <c r="K4157" s="354"/>
      <c r="L4157" s="353"/>
      <c r="M4157" s="379"/>
      <c r="N4157" s="70"/>
      <c r="O4157" s="70"/>
      <c r="P4157" s="92"/>
    </row>
    <row r="4158" spans="1:16" x14ac:dyDescent="0.2">
      <c r="A4158" s="363"/>
      <c r="B4158" s="348"/>
      <c r="C4158" s="623"/>
      <c r="D4158" s="350"/>
      <c r="E4158" s="350"/>
      <c r="F4158" s="351"/>
      <c r="G4158" s="350"/>
      <c r="H4158" s="350"/>
      <c r="I4158" s="352"/>
      <c r="J4158" s="353"/>
      <c r="K4158" s="354"/>
      <c r="L4158" s="353"/>
      <c r="M4158" s="379"/>
      <c r="N4158" s="70"/>
      <c r="O4158" s="70"/>
      <c r="P4158" s="92"/>
    </row>
    <row r="4159" spans="1:16" x14ac:dyDescent="0.2">
      <c r="A4159" s="363"/>
      <c r="B4159" s="348"/>
      <c r="C4159" s="623"/>
      <c r="D4159" s="350"/>
      <c r="E4159" s="350"/>
      <c r="F4159" s="351"/>
      <c r="G4159" s="350"/>
      <c r="H4159" s="350"/>
      <c r="I4159" s="352"/>
      <c r="J4159" s="353"/>
      <c r="K4159" s="354"/>
      <c r="L4159" s="353"/>
      <c r="M4159" s="379"/>
      <c r="N4159" s="70"/>
      <c r="O4159" s="70"/>
      <c r="P4159" s="92"/>
    </row>
    <row r="4160" spans="1:16" x14ac:dyDescent="0.2">
      <c r="A4160" s="363"/>
      <c r="B4160" s="348"/>
      <c r="C4160" s="623"/>
      <c r="D4160" s="350"/>
      <c r="E4160" s="350"/>
      <c r="F4160" s="351"/>
      <c r="G4160" s="350"/>
      <c r="H4160" s="350"/>
      <c r="I4160" s="352"/>
      <c r="J4160" s="353"/>
      <c r="K4160" s="354"/>
      <c r="L4160" s="353"/>
      <c r="M4160" s="379"/>
      <c r="N4160" s="70"/>
      <c r="O4160" s="70"/>
      <c r="P4160" s="92"/>
    </row>
    <row r="4161" spans="1:16" x14ac:dyDescent="0.2">
      <c r="A4161" s="363"/>
      <c r="B4161" s="348"/>
      <c r="C4161" s="623"/>
      <c r="D4161" s="350"/>
      <c r="E4161" s="350"/>
      <c r="F4161" s="351"/>
      <c r="G4161" s="350"/>
      <c r="H4161" s="350"/>
      <c r="I4161" s="352"/>
      <c r="J4161" s="353"/>
      <c r="K4161" s="354"/>
      <c r="L4161" s="353"/>
      <c r="M4161" s="379"/>
      <c r="N4161" s="70"/>
      <c r="O4161" s="70"/>
      <c r="P4161" s="92"/>
    </row>
    <row r="4162" spans="1:16" x14ac:dyDescent="0.2">
      <c r="A4162" s="363"/>
      <c r="B4162" s="348"/>
      <c r="C4162" s="623"/>
      <c r="D4162" s="350"/>
      <c r="E4162" s="350"/>
      <c r="F4162" s="351"/>
      <c r="G4162" s="350"/>
      <c r="H4162" s="350"/>
      <c r="I4162" s="352"/>
      <c r="J4162" s="353"/>
      <c r="K4162" s="354"/>
      <c r="L4162" s="353"/>
      <c r="M4162" s="379"/>
      <c r="N4162" s="70"/>
      <c r="O4162" s="70"/>
      <c r="P4162" s="92"/>
    </row>
    <row r="4163" spans="1:16" x14ac:dyDescent="0.2">
      <c r="A4163" s="363"/>
      <c r="B4163" s="348"/>
      <c r="C4163" s="623"/>
      <c r="D4163" s="350"/>
      <c r="E4163" s="350"/>
      <c r="F4163" s="351"/>
      <c r="G4163" s="350"/>
      <c r="H4163" s="350"/>
      <c r="I4163" s="352"/>
      <c r="J4163" s="353"/>
      <c r="K4163" s="354"/>
      <c r="L4163" s="353"/>
      <c r="M4163" s="379"/>
      <c r="N4163" s="70"/>
      <c r="O4163" s="70"/>
      <c r="P4163" s="92"/>
    </row>
    <row r="4164" spans="1:16" x14ac:dyDescent="0.2">
      <c r="A4164" s="363"/>
      <c r="B4164" s="348"/>
      <c r="C4164" s="623"/>
      <c r="D4164" s="350"/>
      <c r="E4164" s="350"/>
      <c r="F4164" s="351"/>
      <c r="G4164" s="350"/>
      <c r="H4164" s="350"/>
      <c r="I4164" s="352"/>
      <c r="J4164" s="353"/>
      <c r="K4164" s="354"/>
      <c r="L4164" s="353"/>
      <c r="M4164" s="379"/>
      <c r="N4164" s="70"/>
      <c r="O4164" s="70"/>
      <c r="P4164" s="92"/>
    </row>
    <row r="4165" spans="1:16" x14ac:dyDescent="0.2">
      <c r="A4165" s="363"/>
      <c r="B4165" s="348"/>
      <c r="C4165" s="623"/>
      <c r="D4165" s="350"/>
      <c r="E4165" s="350"/>
      <c r="F4165" s="351"/>
      <c r="G4165" s="350"/>
      <c r="H4165" s="350"/>
      <c r="I4165" s="352"/>
      <c r="J4165" s="353"/>
      <c r="K4165" s="354"/>
      <c r="L4165" s="353"/>
      <c r="M4165" s="379"/>
      <c r="N4165" s="70"/>
      <c r="O4165" s="70"/>
      <c r="P4165" s="92"/>
    </row>
    <row r="4166" spans="1:16" x14ac:dyDescent="0.2">
      <c r="A4166" s="363"/>
      <c r="B4166" s="348"/>
      <c r="C4166" s="623"/>
      <c r="D4166" s="350"/>
      <c r="E4166" s="350"/>
      <c r="F4166" s="351"/>
      <c r="G4166" s="350"/>
      <c r="H4166" s="350"/>
      <c r="I4166" s="352"/>
      <c r="J4166" s="353"/>
      <c r="K4166" s="354"/>
      <c r="L4166" s="353"/>
      <c r="M4166" s="379"/>
      <c r="N4166" s="70"/>
      <c r="O4166" s="70"/>
      <c r="P4166" s="92"/>
    </row>
    <row r="4167" spans="1:16" x14ac:dyDescent="0.2">
      <c r="A4167" s="363"/>
      <c r="B4167" s="348"/>
      <c r="C4167" s="623"/>
      <c r="D4167" s="350"/>
      <c r="E4167" s="350"/>
      <c r="F4167" s="351"/>
      <c r="G4167" s="350"/>
      <c r="H4167" s="350"/>
      <c r="I4167" s="352"/>
      <c r="J4167" s="353"/>
      <c r="K4167" s="354"/>
      <c r="L4167" s="353"/>
      <c r="M4167" s="379"/>
      <c r="N4167" s="70"/>
      <c r="O4167" s="70"/>
      <c r="P4167" s="92"/>
    </row>
    <row r="4168" spans="1:16" x14ac:dyDescent="0.2">
      <c r="A4168" s="363"/>
      <c r="B4168" s="348"/>
      <c r="C4168" s="623"/>
      <c r="D4168" s="350"/>
      <c r="E4168" s="350"/>
      <c r="F4168" s="351"/>
      <c r="G4168" s="350"/>
      <c r="H4168" s="350"/>
      <c r="I4168" s="352"/>
      <c r="J4168" s="353"/>
      <c r="K4168" s="354"/>
      <c r="L4168" s="353"/>
      <c r="M4168" s="379"/>
      <c r="N4168" s="70"/>
      <c r="O4168" s="70"/>
      <c r="P4168" s="92"/>
    </row>
    <row r="4169" spans="1:16" x14ac:dyDescent="0.2">
      <c r="A4169" s="363"/>
      <c r="B4169" s="348"/>
      <c r="C4169" s="623"/>
      <c r="D4169" s="350"/>
      <c r="E4169" s="350"/>
      <c r="F4169" s="351"/>
      <c r="G4169" s="350"/>
      <c r="H4169" s="350"/>
      <c r="I4169" s="352"/>
      <c r="J4169" s="353"/>
      <c r="K4169" s="354"/>
      <c r="L4169" s="353"/>
      <c r="M4169" s="379"/>
      <c r="N4169" s="70"/>
      <c r="O4169" s="70"/>
      <c r="P4169" s="92"/>
    </row>
    <row r="4170" spans="1:16" x14ac:dyDescent="0.2">
      <c r="A4170" s="363"/>
      <c r="B4170" s="348"/>
      <c r="C4170" s="623"/>
      <c r="D4170" s="350"/>
      <c r="E4170" s="350"/>
      <c r="F4170" s="351"/>
      <c r="G4170" s="350"/>
      <c r="H4170" s="350"/>
      <c r="I4170" s="352"/>
      <c r="J4170" s="353"/>
      <c r="K4170" s="354"/>
      <c r="L4170" s="353"/>
      <c r="M4170" s="379"/>
      <c r="N4170" s="70"/>
      <c r="O4170" s="70"/>
      <c r="P4170" s="92"/>
    </row>
    <row r="4171" spans="1:16" x14ac:dyDescent="0.2">
      <c r="A4171" s="363"/>
      <c r="B4171" s="348"/>
      <c r="C4171" s="623"/>
      <c r="D4171" s="350"/>
      <c r="E4171" s="350"/>
      <c r="F4171" s="351"/>
      <c r="G4171" s="350"/>
      <c r="H4171" s="350"/>
      <c r="I4171" s="352"/>
      <c r="J4171" s="353"/>
      <c r="K4171" s="354"/>
      <c r="L4171" s="353"/>
      <c r="M4171" s="379"/>
      <c r="N4171" s="70"/>
      <c r="O4171" s="70"/>
      <c r="P4171" s="92"/>
    </row>
    <row r="4172" spans="1:16" x14ac:dyDescent="0.2">
      <c r="A4172" s="363"/>
      <c r="B4172" s="348"/>
      <c r="C4172" s="623"/>
      <c r="D4172" s="350"/>
      <c r="E4172" s="350"/>
      <c r="F4172" s="351"/>
      <c r="G4172" s="350"/>
      <c r="H4172" s="350"/>
      <c r="I4172" s="352"/>
      <c r="J4172" s="353"/>
      <c r="K4172" s="354"/>
      <c r="L4172" s="353"/>
      <c r="M4172" s="379"/>
      <c r="N4172" s="70"/>
      <c r="O4172" s="70"/>
      <c r="P4172" s="92"/>
    </row>
    <row r="4173" spans="1:16" x14ac:dyDescent="0.2">
      <c r="A4173" s="363"/>
      <c r="B4173" s="348"/>
      <c r="C4173" s="623"/>
      <c r="D4173" s="350"/>
      <c r="E4173" s="350"/>
      <c r="F4173" s="351"/>
      <c r="G4173" s="350"/>
      <c r="H4173" s="350"/>
      <c r="I4173" s="352"/>
      <c r="J4173" s="353"/>
      <c r="K4173" s="354"/>
      <c r="L4173" s="353"/>
      <c r="M4173" s="379"/>
      <c r="N4173" s="70"/>
      <c r="O4173" s="70"/>
      <c r="P4173" s="92"/>
    </row>
    <row r="4174" spans="1:16" x14ac:dyDescent="0.2">
      <c r="A4174" s="363"/>
      <c r="B4174" s="348"/>
      <c r="C4174" s="623"/>
      <c r="D4174" s="350"/>
      <c r="E4174" s="350"/>
      <c r="F4174" s="351"/>
      <c r="G4174" s="350"/>
      <c r="H4174" s="350"/>
      <c r="I4174" s="352"/>
      <c r="J4174" s="353"/>
      <c r="K4174" s="354"/>
      <c r="L4174" s="353"/>
      <c r="M4174" s="379"/>
      <c r="N4174" s="70"/>
      <c r="O4174" s="70"/>
      <c r="P4174" s="92"/>
    </row>
    <row r="4175" spans="1:16" x14ac:dyDescent="0.2">
      <c r="A4175" s="363"/>
      <c r="B4175" s="348"/>
      <c r="C4175" s="623"/>
      <c r="D4175" s="350"/>
      <c r="E4175" s="350"/>
      <c r="F4175" s="351"/>
      <c r="G4175" s="350"/>
      <c r="H4175" s="350"/>
      <c r="I4175" s="352"/>
      <c r="J4175" s="353"/>
      <c r="K4175" s="354"/>
      <c r="L4175" s="353"/>
      <c r="M4175" s="379"/>
      <c r="N4175" s="70"/>
      <c r="O4175" s="70"/>
      <c r="P4175" s="92"/>
    </row>
    <row r="4176" spans="1:16" x14ac:dyDescent="0.2">
      <c r="A4176" s="363"/>
      <c r="B4176" s="348"/>
      <c r="C4176" s="623"/>
      <c r="D4176" s="350"/>
      <c r="E4176" s="350"/>
      <c r="F4176" s="351"/>
      <c r="G4176" s="350"/>
      <c r="H4176" s="350"/>
      <c r="I4176" s="352"/>
      <c r="J4176" s="353"/>
      <c r="K4176" s="354"/>
      <c r="L4176" s="353"/>
      <c r="M4176" s="379"/>
      <c r="N4176" s="70"/>
      <c r="O4176" s="70"/>
      <c r="P4176" s="92"/>
    </row>
    <row r="4177" spans="1:16" x14ac:dyDescent="0.2">
      <c r="A4177" s="363"/>
      <c r="B4177" s="348"/>
      <c r="C4177" s="623"/>
      <c r="D4177" s="350"/>
      <c r="E4177" s="350"/>
      <c r="F4177" s="351"/>
      <c r="G4177" s="350"/>
      <c r="H4177" s="350"/>
      <c r="I4177" s="352"/>
      <c r="J4177" s="353"/>
      <c r="K4177" s="354"/>
      <c r="L4177" s="353"/>
      <c r="M4177" s="379"/>
      <c r="N4177" s="70"/>
      <c r="O4177" s="70"/>
      <c r="P4177" s="92"/>
    </row>
    <row r="4178" spans="1:16" x14ac:dyDescent="0.2">
      <c r="A4178" s="363"/>
      <c r="B4178" s="348"/>
      <c r="C4178" s="623"/>
      <c r="D4178" s="350"/>
      <c r="E4178" s="350"/>
      <c r="F4178" s="351"/>
      <c r="G4178" s="350"/>
      <c r="H4178" s="350"/>
      <c r="I4178" s="352"/>
      <c r="J4178" s="353"/>
      <c r="K4178" s="354"/>
      <c r="L4178" s="353"/>
      <c r="M4178" s="379"/>
      <c r="N4178" s="70"/>
      <c r="O4178" s="70"/>
      <c r="P4178" s="92"/>
    </row>
    <row r="4179" spans="1:16" x14ac:dyDescent="0.2">
      <c r="A4179" s="363"/>
      <c r="B4179" s="348"/>
      <c r="C4179" s="623"/>
      <c r="D4179" s="350"/>
      <c r="E4179" s="350"/>
      <c r="F4179" s="351"/>
      <c r="G4179" s="350"/>
      <c r="H4179" s="350"/>
      <c r="I4179" s="352"/>
      <c r="J4179" s="353"/>
      <c r="K4179" s="354"/>
      <c r="L4179" s="353"/>
      <c r="M4179" s="379"/>
      <c r="N4179" s="70"/>
      <c r="O4179" s="70"/>
      <c r="P4179" s="92"/>
    </row>
    <row r="4180" spans="1:16" x14ac:dyDescent="0.2">
      <c r="A4180" s="363"/>
      <c r="B4180" s="348"/>
      <c r="C4180" s="623"/>
      <c r="D4180" s="350"/>
      <c r="E4180" s="350"/>
      <c r="F4180" s="351"/>
      <c r="G4180" s="350"/>
      <c r="H4180" s="350"/>
      <c r="I4180" s="352"/>
      <c r="J4180" s="353"/>
      <c r="K4180" s="354"/>
      <c r="L4180" s="353"/>
      <c r="M4180" s="379"/>
      <c r="N4180" s="70"/>
      <c r="O4180" s="70"/>
      <c r="P4180" s="92"/>
    </row>
    <row r="4181" spans="1:16" x14ac:dyDescent="0.2">
      <c r="A4181" s="363"/>
      <c r="B4181" s="348"/>
      <c r="C4181" s="623"/>
      <c r="D4181" s="350"/>
      <c r="E4181" s="350"/>
      <c r="F4181" s="351"/>
      <c r="G4181" s="350"/>
      <c r="H4181" s="350"/>
      <c r="I4181" s="352"/>
      <c r="J4181" s="353"/>
      <c r="K4181" s="354"/>
      <c r="L4181" s="353"/>
      <c r="M4181" s="379"/>
      <c r="N4181" s="70"/>
      <c r="O4181" s="70"/>
      <c r="P4181" s="92"/>
    </row>
    <row r="4182" spans="1:16" x14ac:dyDescent="0.2">
      <c r="A4182" s="363"/>
      <c r="B4182" s="348"/>
      <c r="C4182" s="623"/>
      <c r="D4182" s="350"/>
      <c r="E4182" s="350"/>
      <c r="F4182" s="351"/>
      <c r="G4182" s="350"/>
      <c r="H4182" s="350"/>
      <c r="I4182" s="352"/>
      <c r="J4182" s="353"/>
      <c r="K4182" s="354"/>
      <c r="L4182" s="353"/>
      <c r="M4182" s="379"/>
      <c r="N4182" s="70"/>
      <c r="O4182" s="70"/>
      <c r="P4182" s="92"/>
    </row>
    <row r="4183" spans="1:16" x14ac:dyDescent="0.2">
      <c r="A4183" s="363"/>
      <c r="B4183" s="348"/>
      <c r="C4183" s="623"/>
      <c r="D4183" s="350"/>
      <c r="E4183" s="350"/>
      <c r="F4183" s="351"/>
      <c r="G4183" s="350"/>
      <c r="H4183" s="350"/>
      <c r="I4183" s="352"/>
      <c r="J4183" s="353"/>
      <c r="K4183" s="354"/>
      <c r="L4183" s="353"/>
      <c r="M4183" s="379"/>
      <c r="N4183" s="70"/>
      <c r="O4183" s="70"/>
      <c r="P4183" s="92"/>
    </row>
    <row r="4184" spans="1:16" x14ac:dyDescent="0.2">
      <c r="A4184" s="363"/>
      <c r="B4184" s="348"/>
      <c r="C4184" s="623"/>
      <c r="D4184" s="350"/>
      <c r="E4184" s="350"/>
      <c r="F4184" s="351"/>
      <c r="G4184" s="350"/>
      <c r="H4184" s="350"/>
      <c r="I4184" s="352"/>
      <c r="J4184" s="353"/>
      <c r="K4184" s="354"/>
      <c r="L4184" s="353"/>
      <c r="M4184" s="379"/>
      <c r="N4184" s="70"/>
      <c r="O4184" s="70"/>
      <c r="P4184" s="92"/>
    </row>
    <row r="4185" spans="1:16" x14ac:dyDescent="0.2">
      <c r="A4185" s="363"/>
      <c r="B4185" s="348"/>
      <c r="C4185" s="623"/>
      <c r="D4185" s="350"/>
      <c r="E4185" s="350"/>
      <c r="F4185" s="351"/>
      <c r="G4185" s="350"/>
      <c r="H4185" s="350"/>
      <c r="I4185" s="352"/>
      <c r="J4185" s="353"/>
      <c r="K4185" s="354"/>
      <c r="L4185" s="353"/>
      <c r="M4185" s="379"/>
      <c r="N4185" s="70"/>
      <c r="O4185" s="70"/>
      <c r="P4185" s="92"/>
    </row>
    <row r="4186" spans="1:16" x14ac:dyDescent="0.2">
      <c r="A4186" s="363"/>
      <c r="B4186" s="348"/>
      <c r="C4186" s="623"/>
      <c r="D4186" s="350"/>
      <c r="E4186" s="350"/>
      <c r="F4186" s="351"/>
      <c r="G4186" s="350"/>
      <c r="H4186" s="350"/>
      <c r="I4186" s="352"/>
      <c r="J4186" s="353"/>
      <c r="K4186" s="354"/>
      <c r="L4186" s="353"/>
      <c r="M4186" s="379"/>
      <c r="N4186" s="70"/>
      <c r="O4186" s="70"/>
      <c r="P4186" s="92"/>
    </row>
    <row r="4187" spans="1:16" x14ac:dyDescent="0.2">
      <c r="A4187" s="363"/>
      <c r="B4187" s="348"/>
      <c r="C4187" s="623"/>
      <c r="D4187" s="350"/>
      <c r="E4187" s="350"/>
      <c r="F4187" s="351"/>
      <c r="G4187" s="350"/>
      <c r="H4187" s="350"/>
      <c r="I4187" s="352"/>
      <c r="J4187" s="353"/>
      <c r="K4187" s="354"/>
      <c r="L4187" s="353"/>
      <c r="M4187" s="379"/>
      <c r="N4187" s="70"/>
      <c r="O4187" s="70"/>
      <c r="P4187" s="92"/>
    </row>
    <row r="4188" spans="1:16" x14ac:dyDescent="0.2">
      <c r="A4188" s="363"/>
      <c r="B4188" s="348"/>
      <c r="C4188" s="623"/>
      <c r="D4188" s="350"/>
      <c r="E4188" s="350"/>
      <c r="F4188" s="351"/>
      <c r="G4188" s="350"/>
      <c r="H4188" s="350"/>
      <c r="I4188" s="352"/>
      <c r="J4188" s="353"/>
      <c r="K4188" s="354"/>
      <c r="L4188" s="353"/>
      <c r="M4188" s="379"/>
      <c r="N4188" s="70"/>
      <c r="O4188" s="70"/>
      <c r="P4188" s="92"/>
    </row>
    <row r="4189" spans="1:16" x14ac:dyDescent="0.2">
      <c r="A4189" s="363"/>
      <c r="B4189" s="348"/>
      <c r="C4189" s="623"/>
      <c r="D4189" s="350"/>
      <c r="E4189" s="350"/>
      <c r="F4189" s="351"/>
      <c r="G4189" s="350"/>
      <c r="H4189" s="350"/>
      <c r="I4189" s="352"/>
      <c r="J4189" s="353"/>
      <c r="K4189" s="354"/>
      <c r="L4189" s="353"/>
      <c r="M4189" s="379"/>
      <c r="N4189" s="70"/>
      <c r="O4189" s="70"/>
      <c r="P4189" s="92"/>
    </row>
    <row r="4190" spans="1:16" x14ac:dyDescent="0.2">
      <c r="A4190" s="363"/>
      <c r="B4190" s="348"/>
      <c r="C4190" s="623"/>
      <c r="D4190" s="350"/>
      <c r="E4190" s="350"/>
      <c r="F4190" s="351"/>
      <c r="G4190" s="350"/>
      <c r="H4190" s="350"/>
      <c r="I4190" s="352"/>
      <c r="J4190" s="353"/>
      <c r="K4190" s="354"/>
      <c r="L4190" s="353"/>
      <c r="M4190" s="379"/>
      <c r="N4190" s="70"/>
      <c r="O4190" s="70"/>
      <c r="P4190" s="92"/>
    </row>
    <row r="4191" spans="1:16" x14ac:dyDescent="0.2">
      <c r="A4191" s="363"/>
      <c r="B4191" s="348"/>
      <c r="C4191" s="623"/>
      <c r="D4191" s="350"/>
      <c r="E4191" s="350"/>
      <c r="F4191" s="351"/>
      <c r="G4191" s="350"/>
      <c r="H4191" s="350"/>
      <c r="I4191" s="352"/>
      <c r="J4191" s="353"/>
      <c r="K4191" s="354"/>
      <c r="L4191" s="353"/>
      <c r="M4191" s="379"/>
      <c r="N4191" s="70"/>
      <c r="O4191" s="70"/>
      <c r="P4191" s="92"/>
    </row>
    <row r="4192" spans="1:16" x14ac:dyDescent="0.2">
      <c r="A4192" s="363"/>
      <c r="B4192" s="348"/>
      <c r="C4192" s="623"/>
      <c r="D4192" s="350"/>
      <c r="E4192" s="350"/>
      <c r="F4192" s="351"/>
      <c r="G4192" s="350"/>
      <c r="H4192" s="350"/>
      <c r="I4192" s="352"/>
      <c r="J4192" s="353"/>
      <c r="K4192" s="354"/>
      <c r="L4192" s="353"/>
      <c r="M4192" s="379"/>
      <c r="N4192" s="70"/>
      <c r="O4192" s="70"/>
      <c r="P4192" s="92"/>
    </row>
    <row r="4193" spans="1:16" x14ac:dyDescent="0.2">
      <c r="A4193" s="363"/>
      <c r="B4193" s="348"/>
      <c r="C4193" s="623"/>
      <c r="D4193" s="350"/>
      <c r="E4193" s="350"/>
      <c r="F4193" s="351"/>
      <c r="G4193" s="350"/>
      <c r="H4193" s="350"/>
      <c r="I4193" s="352"/>
      <c r="J4193" s="353"/>
      <c r="K4193" s="354"/>
      <c r="L4193" s="353"/>
      <c r="M4193" s="379"/>
      <c r="N4193" s="70"/>
      <c r="O4193" s="70"/>
      <c r="P4193" s="92"/>
    </row>
    <row r="4194" spans="1:16" x14ac:dyDescent="0.2">
      <c r="A4194" s="363"/>
      <c r="B4194" s="348"/>
      <c r="C4194" s="623"/>
      <c r="D4194" s="350"/>
      <c r="E4194" s="350"/>
      <c r="F4194" s="351"/>
      <c r="G4194" s="350"/>
      <c r="H4194" s="350"/>
      <c r="I4194" s="352"/>
      <c r="J4194" s="353"/>
      <c r="K4194" s="354"/>
      <c r="L4194" s="353"/>
      <c r="M4194" s="379"/>
      <c r="N4194" s="70"/>
      <c r="O4194" s="70"/>
      <c r="P4194" s="92"/>
    </row>
    <row r="4195" spans="1:16" x14ac:dyDescent="0.2">
      <c r="A4195" s="363"/>
      <c r="B4195" s="348"/>
      <c r="C4195" s="623"/>
      <c r="D4195" s="350"/>
      <c r="E4195" s="350"/>
      <c r="F4195" s="351"/>
      <c r="G4195" s="350"/>
      <c r="H4195" s="350"/>
      <c r="I4195" s="352"/>
      <c r="J4195" s="353"/>
      <c r="K4195" s="354"/>
      <c r="L4195" s="353"/>
      <c r="M4195" s="379"/>
      <c r="N4195" s="70"/>
      <c r="O4195" s="70"/>
      <c r="P4195" s="92"/>
    </row>
    <row r="4196" spans="1:16" x14ac:dyDescent="0.2">
      <c r="A4196" s="363"/>
      <c r="B4196" s="348"/>
      <c r="C4196" s="623"/>
      <c r="D4196" s="350"/>
      <c r="E4196" s="350"/>
      <c r="F4196" s="351"/>
      <c r="G4196" s="350"/>
      <c r="H4196" s="350"/>
      <c r="I4196" s="352"/>
      <c r="J4196" s="353"/>
      <c r="K4196" s="354"/>
      <c r="L4196" s="353"/>
      <c r="M4196" s="379"/>
      <c r="N4196" s="70"/>
      <c r="O4196" s="70"/>
      <c r="P4196" s="92"/>
    </row>
    <row r="4197" spans="1:16" x14ac:dyDescent="0.2">
      <c r="A4197" s="363"/>
      <c r="B4197" s="348"/>
      <c r="C4197" s="623"/>
      <c r="D4197" s="350"/>
      <c r="E4197" s="350"/>
      <c r="F4197" s="351"/>
      <c r="G4197" s="350"/>
      <c r="H4197" s="350"/>
      <c r="I4197" s="352"/>
      <c r="J4197" s="353"/>
      <c r="K4197" s="354"/>
      <c r="L4197" s="353"/>
      <c r="M4197" s="379"/>
      <c r="N4197" s="70"/>
      <c r="O4197" s="70"/>
      <c r="P4197" s="92"/>
    </row>
    <row r="4198" spans="1:16" x14ac:dyDescent="0.2">
      <c r="A4198" s="363"/>
      <c r="B4198" s="348"/>
      <c r="C4198" s="623"/>
      <c r="D4198" s="350"/>
      <c r="E4198" s="350"/>
      <c r="F4198" s="351"/>
      <c r="G4198" s="350"/>
      <c r="H4198" s="350"/>
      <c r="I4198" s="352"/>
      <c r="J4198" s="353"/>
      <c r="K4198" s="354"/>
      <c r="L4198" s="353"/>
      <c r="M4198" s="379"/>
      <c r="N4198" s="70"/>
      <c r="O4198" s="70"/>
      <c r="P4198" s="92"/>
    </row>
    <row r="4199" spans="1:16" x14ac:dyDescent="0.2">
      <c r="A4199" s="363"/>
      <c r="B4199" s="348"/>
      <c r="C4199" s="623"/>
      <c r="D4199" s="350"/>
      <c r="E4199" s="350"/>
      <c r="F4199" s="351"/>
      <c r="G4199" s="350"/>
      <c r="H4199" s="350"/>
      <c r="I4199" s="352"/>
      <c r="J4199" s="353"/>
      <c r="K4199" s="354"/>
      <c r="L4199" s="353"/>
      <c r="M4199" s="379"/>
      <c r="N4199" s="70"/>
      <c r="O4199" s="70"/>
      <c r="P4199" s="92"/>
    </row>
    <row r="4200" spans="1:16" x14ac:dyDescent="0.2">
      <c r="A4200" s="363"/>
      <c r="B4200" s="348"/>
      <c r="C4200" s="623"/>
      <c r="D4200" s="350"/>
      <c r="E4200" s="350"/>
      <c r="F4200" s="351"/>
      <c r="G4200" s="350"/>
      <c r="H4200" s="350"/>
      <c r="I4200" s="352"/>
      <c r="J4200" s="353"/>
      <c r="K4200" s="354"/>
      <c r="L4200" s="353"/>
      <c r="M4200" s="379"/>
      <c r="N4200" s="70"/>
      <c r="O4200" s="70"/>
      <c r="P4200" s="92"/>
    </row>
    <row r="4201" spans="1:16" x14ac:dyDescent="0.2">
      <c r="A4201" s="363"/>
      <c r="B4201" s="348"/>
      <c r="C4201" s="623"/>
      <c r="D4201" s="350"/>
      <c r="E4201" s="350"/>
      <c r="F4201" s="351"/>
      <c r="G4201" s="350"/>
      <c r="H4201" s="350"/>
      <c r="I4201" s="352"/>
      <c r="J4201" s="353"/>
      <c r="K4201" s="354"/>
      <c r="L4201" s="353"/>
      <c r="M4201" s="379"/>
      <c r="N4201" s="70"/>
      <c r="O4201" s="70"/>
      <c r="P4201" s="92"/>
    </row>
    <row r="4202" spans="1:16" x14ac:dyDescent="0.2">
      <c r="A4202" s="363"/>
      <c r="B4202" s="348"/>
      <c r="C4202" s="623"/>
      <c r="D4202" s="350"/>
      <c r="E4202" s="350"/>
      <c r="F4202" s="351"/>
      <c r="G4202" s="350"/>
      <c r="H4202" s="350"/>
      <c r="I4202" s="352"/>
      <c r="J4202" s="353"/>
      <c r="K4202" s="354"/>
      <c r="L4202" s="353"/>
      <c r="M4202" s="379"/>
      <c r="N4202" s="70"/>
      <c r="O4202" s="70"/>
      <c r="P4202" s="92"/>
    </row>
    <row r="4203" spans="1:16" x14ac:dyDescent="0.2">
      <c r="A4203" s="363"/>
      <c r="B4203" s="348"/>
      <c r="C4203" s="623"/>
      <c r="D4203" s="350"/>
      <c r="E4203" s="350"/>
      <c r="F4203" s="351"/>
      <c r="G4203" s="350"/>
      <c r="H4203" s="350"/>
      <c r="I4203" s="352"/>
      <c r="J4203" s="353"/>
      <c r="K4203" s="354"/>
      <c r="L4203" s="353"/>
      <c r="M4203" s="379"/>
      <c r="N4203" s="70"/>
      <c r="O4203" s="70"/>
      <c r="P4203" s="92"/>
    </row>
    <row r="4204" spans="1:16" x14ac:dyDescent="0.2">
      <c r="A4204" s="363"/>
      <c r="B4204" s="348"/>
      <c r="C4204" s="623"/>
      <c r="D4204" s="350"/>
      <c r="E4204" s="350"/>
      <c r="F4204" s="351"/>
      <c r="G4204" s="350"/>
      <c r="H4204" s="350"/>
      <c r="I4204" s="352"/>
      <c r="J4204" s="353"/>
      <c r="K4204" s="354"/>
      <c r="L4204" s="353"/>
      <c r="M4204" s="379"/>
      <c r="N4204" s="70"/>
      <c r="O4204" s="70"/>
      <c r="P4204" s="92"/>
    </row>
    <row r="4205" spans="1:16" x14ac:dyDescent="0.2">
      <c r="A4205" s="363"/>
      <c r="B4205" s="348"/>
      <c r="C4205" s="623"/>
      <c r="D4205" s="350"/>
      <c r="E4205" s="350"/>
      <c r="F4205" s="351"/>
      <c r="G4205" s="350"/>
      <c r="H4205" s="350"/>
      <c r="I4205" s="352"/>
      <c r="J4205" s="353"/>
      <c r="K4205" s="354"/>
      <c r="L4205" s="353"/>
      <c r="M4205" s="379"/>
      <c r="N4205" s="70"/>
      <c r="O4205" s="70"/>
      <c r="P4205" s="92"/>
    </row>
    <row r="4206" spans="1:16" x14ac:dyDescent="0.2">
      <c r="A4206" s="363"/>
      <c r="B4206" s="348"/>
      <c r="C4206" s="623"/>
      <c r="D4206" s="350"/>
      <c r="E4206" s="350"/>
      <c r="F4206" s="351"/>
      <c r="G4206" s="350"/>
      <c r="H4206" s="350"/>
      <c r="I4206" s="352"/>
      <c r="J4206" s="353"/>
      <c r="K4206" s="354"/>
      <c r="L4206" s="353"/>
      <c r="M4206" s="379"/>
      <c r="N4206" s="70"/>
      <c r="O4206" s="70"/>
      <c r="P4206" s="92"/>
    </row>
    <row r="4207" spans="1:16" x14ac:dyDescent="0.2">
      <c r="A4207" s="363"/>
      <c r="B4207" s="348"/>
      <c r="C4207" s="623"/>
      <c r="D4207" s="350"/>
      <c r="E4207" s="350"/>
      <c r="F4207" s="351"/>
      <c r="G4207" s="350"/>
      <c r="H4207" s="350"/>
      <c r="I4207" s="352"/>
      <c r="J4207" s="353"/>
      <c r="K4207" s="354"/>
      <c r="L4207" s="353"/>
      <c r="M4207" s="379"/>
      <c r="N4207" s="70"/>
      <c r="O4207" s="70"/>
      <c r="P4207" s="92"/>
    </row>
    <row r="4208" spans="1:16" x14ac:dyDescent="0.2">
      <c r="A4208" s="363"/>
      <c r="B4208" s="348"/>
      <c r="C4208" s="623"/>
      <c r="D4208" s="350"/>
      <c r="E4208" s="350"/>
      <c r="F4208" s="351"/>
      <c r="G4208" s="350"/>
      <c r="H4208" s="350"/>
      <c r="I4208" s="352"/>
      <c r="J4208" s="353"/>
      <c r="K4208" s="354"/>
      <c r="L4208" s="353"/>
      <c r="M4208" s="379"/>
      <c r="N4208" s="70"/>
      <c r="O4208" s="70"/>
      <c r="P4208" s="92"/>
    </row>
    <row r="4209" spans="1:16" x14ac:dyDescent="0.2">
      <c r="A4209" s="363"/>
      <c r="B4209" s="348"/>
      <c r="C4209" s="623"/>
      <c r="D4209" s="350"/>
      <c r="E4209" s="350"/>
      <c r="F4209" s="351"/>
      <c r="G4209" s="350"/>
      <c r="H4209" s="350"/>
      <c r="I4209" s="352"/>
      <c r="J4209" s="353"/>
      <c r="K4209" s="354"/>
      <c r="L4209" s="353"/>
      <c r="M4209" s="379"/>
      <c r="N4209" s="70"/>
      <c r="O4209" s="70"/>
      <c r="P4209" s="92"/>
    </row>
    <row r="4210" spans="1:16" x14ac:dyDescent="0.2">
      <c r="A4210" s="363"/>
      <c r="B4210" s="348"/>
      <c r="C4210" s="623"/>
      <c r="D4210" s="350"/>
      <c r="E4210" s="350"/>
      <c r="F4210" s="351"/>
      <c r="G4210" s="350"/>
      <c r="H4210" s="350"/>
      <c r="I4210" s="352"/>
      <c r="J4210" s="353"/>
      <c r="K4210" s="354"/>
      <c r="L4210" s="353"/>
      <c r="M4210" s="379"/>
      <c r="N4210" s="70"/>
      <c r="O4210" s="70"/>
      <c r="P4210" s="92"/>
    </row>
    <row r="4211" spans="1:16" x14ac:dyDescent="0.2">
      <c r="A4211" s="363"/>
      <c r="B4211" s="348"/>
      <c r="C4211" s="623"/>
      <c r="D4211" s="350"/>
      <c r="E4211" s="350"/>
      <c r="F4211" s="351"/>
      <c r="G4211" s="350"/>
      <c r="H4211" s="350"/>
      <c r="I4211" s="352"/>
      <c r="J4211" s="353"/>
      <c r="K4211" s="354"/>
      <c r="L4211" s="353"/>
      <c r="M4211" s="379"/>
      <c r="N4211" s="70"/>
      <c r="O4211" s="70"/>
      <c r="P4211" s="92"/>
    </row>
    <row r="4212" spans="1:16" x14ac:dyDescent="0.2">
      <c r="A4212" s="363"/>
      <c r="B4212" s="348"/>
      <c r="C4212" s="623"/>
      <c r="D4212" s="350"/>
      <c r="E4212" s="350"/>
      <c r="F4212" s="351"/>
      <c r="G4212" s="350"/>
      <c r="H4212" s="350"/>
      <c r="I4212" s="352"/>
      <c r="J4212" s="353"/>
      <c r="K4212" s="354"/>
      <c r="L4212" s="353"/>
      <c r="M4212" s="379"/>
      <c r="N4212" s="70"/>
      <c r="O4212" s="70"/>
      <c r="P4212" s="92"/>
    </row>
    <row r="4213" spans="1:16" x14ac:dyDescent="0.2">
      <c r="A4213" s="363"/>
      <c r="B4213" s="348"/>
      <c r="C4213" s="623"/>
      <c r="D4213" s="350"/>
      <c r="E4213" s="350"/>
      <c r="F4213" s="351"/>
      <c r="G4213" s="350"/>
      <c r="H4213" s="350"/>
      <c r="I4213" s="352"/>
      <c r="J4213" s="353"/>
      <c r="K4213" s="354"/>
      <c r="L4213" s="353"/>
      <c r="M4213" s="379"/>
      <c r="N4213" s="70"/>
      <c r="O4213" s="70"/>
      <c r="P4213" s="92"/>
    </row>
    <row r="4214" spans="1:16" x14ac:dyDescent="0.2">
      <c r="A4214" s="363"/>
      <c r="B4214" s="348"/>
      <c r="C4214" s="623"/>
      <c r="D4214" s="350"/>
      <c r="E4214" s="350"/>
      <c r="F4214" s="351"/>
      <c r="G4214" s="350"/>
      <c r="H4214" s="350"/>
      <c r="I4214" s="352"/>
      <c r="J4214" s="353"/>
      <c r="K4214" s="354"/>
      <c r="L4214" s="353"/>
      <c r="M4214" s="379"/>
      <c r="N4214" s="70"/>
      <c r="O4214" s="70"/>
      <c r="P4214" s="92"/>
    </row>
    <row r="4215" spans="1:16" x14ac:dyDescent="0.2">
      <c r="A4215" s="363"/>
      <c r="B4215" s="348"/>
      <c r="C4215" s="623"/>
      <c r="D4215" s="350"/>
      <c r="E4215" s="350"/>
      <c r="F4215" s="351"/>
      <c r="G4215" s="350"/>
      <c r="H4215" s="350"/>
      <c r="I4215" s="352"/>
      <c r="J4215" s="353"/>
      <c r="K4215" s="354"/>
      <c r="L4215" s="353"/>
      <c r="M4215" s="379"/>
      <c r="N4215" s="70"/>
      <c r="O4215" s="70"/>
      <c r="P4215" s="92"/>
    </row>
    <row r="4216" spans="1:16" x14ac:dyDescent="0.2">
      <c r="A4216" s="363"/>
      <c r="B4216" s="348"/>
      <c r="C4216" s="623"/>
      <c r="D4216" s="350"/>
      <c r="E4216" s="350"/>
      <c r="F4216" s="351"/>
      <c r="G4216" s="350"/>
      <c r="H4216" s="350"/>
      <c r="I4216" s="352"/>
      <c r="J4216" s="353"/>
      <c r="K4216" s="354"/>
      <c r="L4216" s="353"/>
      <c r="M4216" s="379"/>
      <c r="N4216" s="70"/>
      <c r="O4216" s="70"/>
      <c r="P4216" s="92"/>
    </row>
    <row r="4217" spans="1:16" x14ac:dyDescent="0.2">
      <c r="A4217" s="363"/>
      <c r="B4217" s="348"/>
      <c r="C4217" s="623"/>
      <c r="D4217" s="350"/>
      <c r="E4217" s="350"/>
      <c r="F4217" s="351"/>
      <c r="G4217" s="350"/>
      <c r="H4217" s="350"/>
      <c r="I4217" s="352"/>
      <c r="J4217" s="353"/>
      <c r="K4217" s="354"/>
      <c r="L4217" s="353"/>
      <c r="M4217" s="379"/>
      <c r="N4217" s="70"/>
      <c r="O4217" s="70"/>
      <c r="P4217" s="92"/>
    </row>
    <row r="4218" spans="1:16" x14ac:dyDescent="0.2">
      <c r="A4218" s="363"/>
      <c r="B4218" s="348"/>
      <c r="C4218" s="623"/>
      <c r="D4218" s="350"/>
      <c r="E4218" s="350"/>
      <c r="F4218" s="351"/>
      <c r="G4218" s="350"/>
      <c r="H4218" s="350"/>
      <c r="I4218" s="352"/>
      <c r="J4218" s="353"/>
      <c r="K4218" s="354"/>
      <c r="L4218" s="353"/>
      <c r="M4218" s="379"/>
      <c r="N4218" s="70"/>
      <c r="O4218" s="70"/>
      <c r="P4218" s="92"/>
    </row>
    <row r="4219" spans="1:16" x14ac:dyDescent="0.2">
      <c r="A4219" s="363"/>
      <c r="B4219" s="348"/>
      <c r="C4219" s="623"/>
      <c r="D4219" s="350"/>
      <c r="E4219" s="350"/>
      <c r="F4219" s="351"/>
      <c r="G4219" s="350"/>
      <c r="H4219" s="350"/>
      <c r="I4219" s="352"/>
      <c r="J4219" s="353"/>
      <c r="K4219" s="354"/>
      <c r="L4219" s="353"/>
      <c r="M4219" s="379"/>
      <c r="N4219" s="70"/>
      <c r="O4219" s="70"/>
      <c r="P4219" s="92"/>
    </row>
    <row r="4220" spans="1:16" x14ac:dyDescent="0.2">
      <c r="A4220" s="363"/>
      <c r="B4220" s="348"/>
      <c r="C4220" s="623"/>
      <c r="D4220" s="350"/>
      <c r="E4220" s="350"/>
      <c r="F4220" s="351"/>
      <c r="G4220" s="350"/>
      <c r="H4220" s="350"/>
      <c r="I4220" s="352"/>
      <c r="J4220" s="353"/>
      <c r="K4220" s="354"/>
      <c r="L4220" s="353"/>
      <c r="M4220" s="379"/>
      <c r="N4220" s="70"/>
      <c r="O4220" s="70"/>
      <c r="P4220" s="92"/>
    </row>
    <row r="4221" spans="1:16" x14ac:dyDescent="0.2">
      <c r="A4221" s="363"/>
      <c r="B4221" s="348"/>
      <c r="C4221" s="623"/>
      <c r="D4221" s="350"/>
      <c r="E4221" s="350"/>
      <c r="F4221" s="351"/>
      <c r="G4221" s="350"/>
      <c r="H4221" s="350"/>
      <c r="I4221" s="352"/>
      <c r="J4221" s="353"/>
      <c r="K4221" s="354"/>
      <c r="L4221" s="353"/>
      <c r="M4221" s="379"/>
      <c r="N4221" s="70"/>
      <c r="O4221" s="70"/>
      <c r="P4221" s="92"/>
    </row>
    <row r="4222" spans="1:16" x14ac:dyDescent="0.2">
      <c r="A4222" s="363"/>
      <c r="B4222" s="348"/>
      <c r="C4222" s="623"/>
      <c r="D4222" s="350"/>
      <c r="E4222" s="350"/>
      <c r="F4222" s="351"/>
      <c r="G4222" s="350"/>
      <c r="H4222" s="350"/>
      <c r="I4222" s="352"/>
      <c r="J4222" s="353"/>
      <c r="K4222" s="354"/>
      <c r="L4222" s="353"/>
      <c r="M4222" s="379"/>
      <c r="N4222" s="70"/>
      <c r="O4222" s="70"/>
      <c r="P4222" s="92"/>
    </row>
    <row r="4223" spans="1:16" x14ac:dyDescent="0.2">
      <c r="A4223" s="363"/>
      <c r="B4223" s="348"/>
      <c r="C4223" s="623"/>
      <c r="D4223" s="350"/>
      <c r="E4223" s="350"/>
      <c r="F4223" s="351"/>
      <c r="G4223" s="350"/>
      <c r="H4223" s="350"/>
      <c r="I4223" s="352"/>
      <c r="J4223" s="353"/>
      <c r="K4223" s="354"/>
      <c r="L4223" s="353"/>
      <c r="M4223" s="379"/>
      <c r="N4223" s="70"/>
      <c r="O4223" s="70"/>
      <c r="P4223" s="92"/>
    </row>
    <row r="4224" spans="1:16" x14ac:dyDescent="0.2">
      <c r="A4224" s="363"/>
      <c r="B4224" s="348"/>
      <c r="C4224" s="623"/>
      <c r="D4224" s="350"/>
      <c r="E4224" s="350"/>
      <c r="F4224" s="351"/>
      <c r="G4224" s="350"/>
      <c r="H4224" s="350"/>
      <c r="I4224" s="352"/>
      <c r="J4224" s="353"/>
      <c r="K4224" s="354"/>
      <c r="L4224" s="353"/>
      <c r="M4224" s="379"/>
      <c r="N4224" s="70"/>
      <c r="O4224" s="70"/>
      <c r="P4224" s="92"/>
    </row>
    <row r="4225" spans="1:16" x14ac:dyDescent="0.2">
      <c r="A4225" s="363"/>
      <c r="B4225" s="348"/>
      <c r="C4225" s="623"/>
      <c r="D4225" s="350"/>
      <c r="E4225" s="350"/>
      <c r="F4225" s="351"/>
      <c r="G4225" s="350"/>
      <c r="H4225" s="350"/>
      <c r="I4225" s="352"/>
      <c r="J4225" s="353"/>
      <c r="K4225" s="354"/>
      <c r="L4225" s="353"/>
      <c r="M4225" s="379"/>
      <c r="N4225" s="70"/>
      <c r="O4225" s="70"/>
      <c r="P4225" s="92"/>
    </row>
    <row r="4226" spans="1:16" x14ac:dyDescent="0.2">
      <c r="A4226" s="363"/>
      <c r="B4226" s="348"/>
      <c r="C4226" s="623"/>
      <c r="D4226" s="350"/>
      <c r="E4226" s="350"/>
      <c r="F4226" s="351"/>
      <c r="G4226" s="350"/>
      <c r="H4226" s="350"/>
      <c r="I4226" s="352"/>
      <c r="J4226" s="353"/>
      <c r="K4226" s="354"/>
      <c r="L4226" s="353"/>
      <c r="M4226" s="379"/>
      <c r="N4226" s="70"/>
      <c r="O4226" s="70"/>
      <c r="P4226" s="92"/>
    </row>
    <row r="4227" spans="1:16" x14ac:dyDescent="0.2">
      <c r="A4227" s="363"/>
      <c r="B4227" s="348"/>
      <c r="C4227" s="623"/>
      <c r="D4227" s="350"/>
      <c r="E4227" s="350"/>
      <c r="F4227" s="351"/>
      <c r="G4227" s="350"/>
      <c r="H4227" s="350"/>
      <c r="I4227" s="352"/>
      <c r="J4227" s="353"/>
      <c r="K4227" s="354"/>
      <c r="L4227" s="353"/>
      <c r="M4227" s="379"/>
      <c r="N4227" s="70"/>
      <c r="O4227" s="70"/>
      <c r="P4227" s="92"/>
    </row>
    <row r="4228" spans="1:16" x14ac:dyDescent="0.2">
      <c r="A4228" s="363"/>
      <c r="B4228" s="348"/>
      <c r="C4228" s="623"/>
      <c r="D4228" s="350"/>
      <c r="E4228" s="350"/>
      <c r="F4228" s="351"/>
      <c r="G4228" s="350"/>
      <c r="H4228" s="350"/>
      <c r="I4228" s="352"/>
      <c r="J4228" s="353"/>
      <c r="K4228" s="354"/>
      <c r="L4228" s="353"/>
      <c r="M4228" s="379"/>
      <c r="N4228" s="70"/>
      <c r="O4228" s="70"/>
      <c r="P4228" s="92"/>
    </row>
    <row r="4229" spans="1:16" x14ac:dyDescent="0.2">
      <c r="A4229" s="363"/>
      <c r="B4229" s="348"/>
      <c r="C4229" s="623"/>
      <c r="D4229" s="350"/>
      <c r="E4229" s="350"/>
      <c r="F4229" s="351"/>
      <c r="G4229" s="350"/>
      <c r="H4229" s="350"/>
      <c r="I4229" s="352"/>
      <c r="J4229" s="353"/>
      <c r="K4229" s="354"/>
      <c r="L4229" s="353"/>
      <c r="M4229" s="379"/>
      <c r="N4229" s="70"/>
      <c r="O4229" s="70"/>
      <c r="P4229" s="92"/>
    </row>
    <row r="4230" spans="1:16" x14ac:dyDescent="0.2">
      <c r="A4230" s="363"/>
      <c r="B4230" s="348"/>
      <c r="C4230" s="623"/>
      <c r="D4230" s="350"/>
      <c r="E4230" s="350"/>
      <c r="F4230" s="351"/>
      <c r="G4230" s="350"/>
      <c r="H4230" s="350"/>
      <c r="I4230" s="352"/>
      <c r="J4230" s="353"/>
      <c r="K4230" s="354"/>
      <c r="L4230" s="353"/>
      <c r="M4230" s="379"/>
      <c r="N4230" s="70"/>
      <c r="O4230" s="70"/>
      <c r="P4230" s="92"/>
    </row>
    <row r="4231" spans="1:16" x14ac:dyDescent="0.2">
      <c r="A4231" s="363"/>
      <c r="B4231" s="348"/>
      <c r="C4231" s="623"/>
      <c r="D4231" s="350"/>
      <c r="E4231" s="350"/>
      <c r="F4231" s="351"/>
      <c r="G4231" s="350"/>
      <c r="H4231" s="350"/>
      <c r="I4231" s="352"/>
      <c r="J4231" s="353"/>
      <c r="K4231" s="354"/>
      <c r="L4231" s="353"/>
      <c r="M4231" s="379"/>
      <c r="N4231" s="70"/>
      <c r="O4231" s="70"/>
      <c r="P4231" s="92"/>
    </row>
    <row r="4232" spans="1:16" x14ac:dyDescent="0.2">
      <c r="A4232" s="363"/>
      <c r="B4232" s="348"/>
      <c r="C4232" s="623"/>
      <c r="D4232" s="350"/>
      <c r="E4232" s="350"/>
      <c r="F4232" s="351"/>
      <c r="G4232" s="350"/>
      <c r="H4232" s="350"/>
      <c r="I4232" s="352"/>
      <c r="J4232" s="353"/>
      <c r="K4232" s="354"/>
      <c r="L4232" s="353"/>
      <c r="M4232" s="379"/>
      <c r="N4232" s="70"/>
      <c r="O4232" s="70"/>
      <c r="P4232" s="92"/>
    </row>
    <row r="4233" spans="1:16" x14ac:dyDescent="0.2">
      <c r="A4233" s="363"/>
      <c r="B4233" s="348"/>
      <c r="C4233" s="623"/>
      <c r="D4233" s="350"/>
      <c r="E4233" s="350"/>
      <c r="F4233" s="351"/>
      <c r="G4233" s="350"/>
      <c r="H4233" s="350"/>
      <c r="I4233" s="352"/>
      <c r="J4233" s="353"/>
      <c r="K4233" s="354"/>
      <c r="L4233" s="353"/>
      <c r="M4233" s="379"/>
      <c r="N4233" s="70"/>
      <c r="O4233" s="70"/>
      <c r="P4233" s="92"/>
    </row>
    <row r="4234" spans="1:16" x14ac:dyDescent="0.2">
      <c r="A4234" s="363"/>
      <c r="B4234" s="348"/>
      <c r="C4234" s="623"/>
      <c r="D4234" s="350"/>
      <c r="E4234" s="350"/>
      <c r="F4234" s="351"/>
      <c r="G4234" s="350"/>
      <c r="H4234" s="350"/>
      <c r="I4234" s="352"/>
      <c r="J4234" s="353"/>
      <c r="K4234" s="354"/>
      <c r="L4234" s="353"/>
      <c r="M4234" s="379"/>
      <c r="N4234" s="70"/>
      <c r="O4234" s="70"/>
      <c r="P4234" s="92"/>
    </row>
    <row r="4235" spans="1:16" x14ac:dyDescent="0.2">
      <c r="A4235" s="363"/>
      <c r="B4235" s="348"/>
      <c r="C4235" s="623"/>
      <c r="D4235" s="350"/>
      <c r="E4235" s="350"/>
      <c r="F4235" s="351"/>
      <c r="G4235" s="350"/>
      <c r="H4235" s="350"/>
      <c r="I4235" s="352"/>
      <c r="J4235" s="353"/>
      <c r="K4235" s="354"/>
      <c r="L4235" s="353"/>
      <c r="M4235" s="379"/>
      <c r="N4235" s="70"/>
      <c r="O4235" s="70"/>
      <c r="P4235" s="92"/>
    </row>
    <row r="4236" spans="1:16" x14ac:dyDescent="0.2">
      <c r="A4236" s="363"/>
      <c r="B4236" s="348"/>
      <c r="C4236" s="623"/>
      <c r="D4236" s="350"/>
      <c r="E4236" s="350"/>
      <c r="F4236" s="351"/>
      <c r="G4236" s="350"/>
      <c r="H4236" s="350"/>
      <c r="I4236" s="352"/>
      <c r="J4236" s="353"/>
      <c r="K4236" s="354"/>
      <c r="L4236" s="353"/>
      <c r="M4236" s="379"/>
      <c r="N4236" s="70"/>
      <c r="O4236" s="70"/>
      <c r="P4236" s="92"/>
    </row>
    <row r="4237" spans="1:16" x14ac:dyDescent="0.2">
      <c r="A4237" s="363"/>
      <c r="B4237" s="348"/>
      <c r="C4237" s="623"/>
      <c r="D4237" s="350"/>
      <c r="E4237" s="350"/>
      <c r="F4237" s="351"/>
      <c r="G4237" s="350"/>
      <c r="H4237" s="350"/>
      <c r="I4237" s="352"/>
      <c r="J4237" s="353"/>
      <c r="K4237" s="354"/>
      <c r="L4237" s="353"/>
      <c r="M4237" s="379"/>
      <c r="N4237" s="70"/>
      <c r="O4237" s="70"/>
      <c r="P4237" s="92"/>
    </row>
    <row r="4238" spans="1:16" x14ac:dyDescent="0.2">
      <c r="A4238" s="363"/>
      <c r="B4238" s="348"/>
      <c r="C4238" s="623"/>
      <c r="D4238" s="350"/>
      <c r="E4238" s="350"/>
      <c r="F4238" s="351"/>
      <c r="G4238" s="350"/>
      <c r="H4238" s="350"/>
      <c r="I4238" s="352"/>
      <c r="J4238" s="353"/>
      <c r="K4238" s="354"/>
      <c r="L4238" s="353"/>
      <c r="M4238" s="379"/>
      <c r="N4238" s="70"/>
      <c r="O4238" s="70"/>
      <c r="P4238" s="92"/>
    </row>
    <row r="4239" spans="1:16" x14ac:dyDescent="0.2">
      <c r="A4239" s="363"/>
      <c r="B4239" s="348"/>
      <c r="C4239" s="623"/>
      <c r="D4239" s="350"/>
      <c r="E4239" s="350"/>
      <c r="F4239" s="351"/>
      <c r="G4239" s="350"/>
      <c r="H4239" s="350"/>
      <c r="I4239" s="352"/>
      <c r="J4239" s="353"/>
      <c r="K4239" s="354"/>
      <c r="L4239" s="353"/>
      <c r="M4239" s="379"/>
      <c r="N4239" s="70"/>
      <c r="O4239" s="70"/>
      <c r="P4239" s="92"/>
    </row>
    <row r="4240" spans="1:16" x14ac:dyDescent="0.2">
      <c r="A4240" s="363"/>
      <c r="B4240" s="348"/>
      <c r="C4240" s="623"/>
      <c r="D4240" s="350"/>
      <c r="E4240" s="350"/>
      <c r="F4240" s="351"/>
      <c r="G4240" s="350"/>
      <c r="H4240" s="350"/>
      <c r="I4240" s="352"/>
      <c r="J4240" s="353"/>
      <c r="K4240" s="354"/>
      <c r="L4240" s="353"/>
      <c r="M4240" s="379"/>
      <c r="N4240" s="70"/>
      <c r="O4240" s="70"/>
      <c r="P4240" s="92"/>
    </row>
    <row r="4241" spans="1:16" x14ac:dyDescent="0.2">
      <c r="A4241" s="363"/>
      <c r="B4241" s="348"/>
      <c r="C4241" s="623"/>
      <c r="D4241" s="350"/>
      <c r="E4241" s="350"/>
      <c r="F4241" s="351"/>
      <c r="G4241" s="350"/>
      <c r="H4241" s="350"/>
      <c r="I4241" s="352"/>
      <c r="J4241" s="353"/>
      <c r="K4241" s="354"/>
      <c r="L4241" s="353"/>
      <c r="M4241" s="379"/>
      <c r="N4241" s="70"/>
      <c r="O4241" s="70"/>
      <c r="P4241" s="92"/>
    </row>
    <row r="4242" spans="1:16" x14ac:dyDescent="0.2">
      <c r="A4242" s="363"/>
      <c r="B4242" s="348"/>
      <c r="C4242" s="623"/>
      <c r="D4242" s="350"/>
      <c r="E4242" s="350"/>
      <c r="F4242" s="351"/>
      <c r="G4242" s="350"/>
      <c r="H4242" s="350"/>
      <c r="I4242" s="352"/>
      <c r="J4242" s="353"/>
      <c r="K4242" s="354"/>
      <c r="L4242" s="353"/>
      <c r="M4242" s="379"/>
      <c r="N4242" s="70"/>
      <c r="O4242" s="70"/>
      <c r="P4242" s="92"/>
    </row>
    <row r="4243" spans="1:16" x14ac:dyDescent="0.2">
      <c r="A4243" s="363"/>
      <c r="B4243" s="348"/>
      <c r="C4243" s="623"/>
      <c r="D4243" s="350"/>
      <c r="E4243" s="350"/>
      <c r="F4243" s="351"/>
      <c r="G4243" s="350"/>
      <c r="H4243" s="350"/>
      <c r="I4243" s="352"/>
      <c r="J4243" s="353"/>
      <c r="K4243" s="354"/>
      <c r="L4243" s="353"/>
      <c r="M4243" s="379"/>
      <c r="N4243" s="70"/>
      <c r="O4243" s="70"/>
      <c r="P4243" s="92"/>
    </row>
    <row r="4244" spans="1:16" x14ac:dyDescent="0.2">
      <c r="A4244" s="363"/>
      <c r="B4244" s="348"/>
      <c r="C4244" s="623"/>
      <c r="D4244" s="350"/>
      <c r="E4244" s="350"/>
      <c r="F4244" s="351"/>
      <c r="G4244" s="350"/>
      <c r="H4244" s="350"/>
      <c r="I4244" s="352"/>
      <c r="J4244" s="353"/>
      <c r="K4244" s="354"/>
      <c r="L4244" s="353"/>
      <c r="M4244" s="379"/>
      <c r="N4244" s="70"/>
      <c r="O4244" s="70"/>
      <c r="P4244" s="92"/>
    </row>
    <row r="4245" spans="1:16" x14ac:dyDescent="0.2">
      <c r="A4245" s="363"/>
      <c r="B4245" s="348"/>
      <c r="C4245" s="623"/>
      <c r="D4245" s="350"/>
      <c r="E4245" s="350"/>
      <c r="F4245" s="351"/>
      <c r="G4245" s="350"/>
      <c r="H4245" s="350"/>
      <c r="I4245" s="352"/>
      <c r="J4245" s="353"/>
      <c r="K4245" s="354"/>
      <c r="L4245" s="353"/>
      <c r="M4245" s="379"/>
      <c r="N4245" s="70"/>
      <c r="O4245" s="70"/>
      <c r="P4245" s="92"/>
    </row>
    <row r="4246" spans="1:16" x14ac:dyDescent="0.2">
      <c r="A4246" s="363"/>
      <c r="B4246" s="348"/>
      <c r="C4246" s="623"/>
      <c r="D4246" s="350"/>
      <c r="E4246" s="350"/>
      <c r="F4246" s="351"/>
      <c r="G4246" s="350"/>
      <c r="H4246" s="350"/>
      <c r="I4246" s="352"/>
      <c r="J4246" s="353"/>
      <c r="K4246" s="354"/>
      <c r="L4246" s="353"/>
      <c r="M4246" s="379"/>
      <c r="N4246" s="70"/>
      <c r="O4246" s="70"/>
      <c r="P4246" s="92"/>
    </row>
    <row r="4247" spans="1:16" x14ac:dyDescent="0.2">
      <c r="A4247" s="363"/>
      <c r="B4247" s="348"/>
      <c r="C4247" s="623"/>
      <c r="D4247" s="350"/>
      <c r="E4247" s="350"/>
      <c r="F4247" s="351"/>
      <c r="G4247" s="350"/>
      <c r="H4247" s="350"/>
      <c r="I4247" s="352"/>
      <c r="J4247" s="353"/>
      <c r="K4247" s="354"/>
      <c r="L4247" s="353"/>
      <c r="M4247" s="379"/>
      <c r="N4247" s="70"/>
      <c r="O4247" s="70"/>
      <c r="P4247" s="92"/>
    </row>
    <row r="4248" spans="1:16" x14ac:dyDescent="0.2">
      <c r="A4248" s="363"/>
      <c r="B4248" s="348"/>
      <c r="C4248" s="623"/>
      <c r="D4248" s="350"/>
      <c r="E4248" s="350"/>
      <c r="F4248" s="351"/>
      <c r="G4248" s="350"/>
      <c r="H4248" s="350"/>
      <c r="I4248" s="352"/>
      <c r="J4248" s="353"/>
      <c r="K4248" s="354"/>
      <c r="L4248" s="353"/>
      <c r="M4248" s="379"/>
      <c r="N4248" s="70"/>
      <c r="O4248" s="70"/>
      <c r="P4248" s="92"/>
    </row>
    <row r="4249" spans="1:16" x14ac:dyDescent="0.2">
      <c r="A4249" s="363"/>
      <c r="B4249" s="348"/>
      <c r="C4249" s="623"/>
      <c r="D4249" s="350"/>
      <c r="E4249" s="350"/>
      <c r="F4249" s="351"/>
      <c r="G4249" s="350"/>
      <c r="H4249" s="350"/>
      <c r="I4249" s="352"/>
      <c r="J4249" s="353"/>
      <c r="K4249" s="354"/>
      <c r="L4249" s="353"/>
      <c r="M4249" s="379"/>
      <c r="N4249" s="70"/>
      <c r="O4249" s="70"/>
      <c r="P4249" s="92"/>
    </row>
    <row r="4250" spans="1:16" x14ac:dyDescent="0.2">
      <c r="A4250" s="363"/>
      <c r="B4250" s="348"/>
      <c r="C4250" s="623"/>
      <c r="D4250" s="350"/>
      <c r="E4250" s="350"/>
      <c r="F4250" s="351"/>
      <c r="G4250" s="350"/>
      <c r="H4250" s="350"/>
      <c r="I4250" s="352"/>
      <c r="J4250" s="353"/>
      <c r="K4250" s="354"/>
      <c r="L4250" s="353"/>
      <c r="M4250" s="379"/>
      <c r="N4250" s="70"/>
      <c r="O4250" s="70"/>
      <c r="P4250" s="92"/>
    </row>
    <row r="4251" spans="1:16" x14ac:dyDescent="0.2">
      <c r="A4251" s="363"/>
      <c r="B4251" s="348"/>
      <c r="C4251" s="623"/>
      <c r="D4251" s="350"/>
      <c r="E4251" s="350"/>
      <c r="F4251" s="351"/>
      <c r="G4251" s="350"/>
      <c r="H4251" s="350"/>
      <c r="I4251" s="352"/>
      <c r="J4251" s="353"/>
      <c r="K4251" s="354"/>
      <c r="L4251" s="353"/>
      <c r="M4251" s="379"/>
      <c r="N4251" s="70"/>
      <c r="O4251" s="70"/>
      <c r="P4251" s="92"/>
    </row>
    <row r="4252" spans="1:16" x14ac:dyDescent="0.2">
      <c r="A4252" s="363"/>
      <c r="B4252" s="348"/>
      <c r="C4252" s="623"/>
      <c r="D4252" s="350"/>
      <c r="E4252" s="350"/>
      <c r="F4252" s="351"/>
      <c r="G4252" s="350"/>
      <c r="H4252" s="350"/>
      <c r="I4252" s="352"/>
      <c r="J4252" s="353"/>
      <c r="K4252" s="354"/>
      <c r="L4252" s="353"/>
      <c r="M4252" s="379"/>
      <c r="N4252" s="70"/>
      <c r="O4252" s="70"/>
      <c r="P4252" s="92"/>
    </row>
    <row r="4253" spans="1:16" x14ac:dyDescent="0.2">
      <c r="A4253" s="363"/>
      <c r="B4253" s="348"/>
      <c r="C4253" s="623"/>
      <c r="D4253" s="350"/>
      <c r="E4253" s="350"/>
      <c r="F4253" s="351"/>
      <c r="G4253" s="350"/>
      <c r="H4253" s="350"/>
      <c r="I4253" s="352"/>
      <c r="J4253" s="353"/>
      <c r="K4253" s="354"/>
      <c r="L4253" s="353"/>
      <c r="M4253" s="379"/>
      <c r="N4253" s="70"/>
      <c r="O4253" s="70"/>
      <c r="P4253" s="92"/>
    </row>
    <row r="4254" spans="1:16" x14ac:dyDescent="0.2">
      <c r="A4254" s="363"/>
      <c r="B4254" s="348"/>
      <c r="C4254" s="623"/>
      <c r="D4254" s="350"/>
      <c r="E4254" s="350"/>
      <c r="F4254" s="351"/>
      <c r="G4254" s="350"/>
      <c r="H4254" s="350"/>
      <c r="I4254" s="352"/>
      <c r="J4254" s="353"/>
      <c r="K4254" s="354"/>
      <c r="L4254" s="353"/>
      <c r="M4254" s="379"/>
      <c r="N4254" s="70"/>
      <c r="O4254" s="70"/>
      <c r="P4254" s="92"/>
    </row>
    <row r="4255" spans="1:16" x14ac:dyDescent="0.2">
      <c r="A4255" s="363"/>
      <c r="B4255" s="348"/>
      <c r="C4255" s="623"/>
      <c r="D4255" s="350"/>
      <c r="E4255" s="350"/>
      <c r="F4255" s="351"/>
      <c r="G4255" s="350"/>
      <c r="H4255" s="350"/>
      <c r="I4255" s="352"/>
      <c r="J4255" s="353"/>
      <c r="K4255" s="354"/>
      <c r="L4255" s="353"/>
      <c r="M4255" s="379"/>
      <c r="N4255" s="70"/>
      <c r="O4255" s="70"/>
      <c r="P4255" s="92"/>
    </row>
    <row r="4256" spans="1:16" x14ac:dyDescent="0.2">
      <c r="A4256" s="363"/>
      <c r="B4256" s="348"/>
      <c r="C4256" s="623"/>
      <c r="D4256" s="350"/>
      <c r="E4256" s="350"/>
      <c r="F4256" s="351"/>
      <c r="G4256" s="350"/>
      <c r="H4256" s="350"/>
      <c r="I4256" s="352"/>
      <c r="J4256" s="353"/>
      <c r="K4256" s="354"/>
      <c r="L4256" s="353"/>
      <c r="M4256" s="379"/>
      <c r="N4256" s="70"/>
      <c r="O4256" s="70"/>
      <c r="P4256" s="92"/>
    </row>
    <row r="4257" spans="1:16" x14ac:dyDescent="0.2">
      <c r="A4257" s="363"/>
      <c r="B4257" s="348"/>
      <c r="C4257" s="623"/>
      <c r="D4257" s="350"/>
      <c r="E4257" s="350"/>
      <c r="F4257" s="351"/>
      <c r="G4257" s="350"/>
      <c r="H4257" s="350"/>
      <c r="I4257" s="352"/>
      <c r="J4257" s="353"/>
      <c r="K4257" s="354"/>
      <c r="L4257" s="353"/>
      <c r="M4257" s="379"/>
      <c r="N4257" s="70"/>
      <c r="O4257" s="70"/>
      <c r="P4257" s="92"/>
    </row>
    <row r="4258" spans="1:16" x14ac:dyDescent="0.2">
      <c r="A4258" s="363"/>
      <c r="B4258" s="348"/>
      <c r="C4258" s="623"/>
      <c r="D4258" s="350"/>
      <c r="E4258" s="350"/>
      <c r="F4258" s="351"/>
      <c r="G4258" s="350"/>
      <c r="H4258" s="350"/>
      <c r="I4258" s="352"/>
      <c r="J4258" s="353"/>
      <c r="K4258" s="354"/>
      <c r="L4258" s="353"/>
      <c r="M4258" s="379"/>
      <c r="N4258" s="70"/>
      <c r="O4258" s="70"/>
      <c r="P4258" s="92"/>
    </row>
    <row r="4259" spans="1:16" x14ac:dyDescent="0.2">
      <c r="A4259" s="363"/>
      <c r="B4259" s="348"/>
      <c r="C4259" s="623"/>
      <c r="D4259" s="350"/>
      <c r="E4259" s="350"/>
      <c r="F4259" s="351"/>
      <c r="G4259" s="350"/>
      <c r="H4259" s="350"/>
      <c r="I4259" s="352"/>
      <c r="J4259" s="353"/>
      <c r="K4259" s="354"/>
      <c r="L4259" s="353"/>
      <c r="M4259" s="379"/>
      <c r="N4259" s="70"/>
      <c r="O4259" s="70"/>
      <c r="P4259" s="92"/>
    </row>
    <row r="4260" spans="1:16" x14ac:dyDescent="0.2">
      <c r="A4260" s="363"/>
      <c r="B4260" s="348"/>
      <c r="C4260" s="623"/>
      <c r="D4260" s="350"/>
      <c r="E4260" s="350"/>
      <c r="F4260" s="351"/>
      <c r="G4260" s="350"/>
      <c r="H4260" s="350"/>
      <c r="I4260" s="352"/>
      <c r="J4260" s="353"/>
      <c r="K4260" s="354"/>
      <c r="L4260" s="353"/>
      <c r="M4260" s="379"/>
      <c r="N4260" s="70"/>
      <c r="O4260" s="70"/>
      <c r="P4260" s="92"/>
    </row>
    <row r="4261" spans="1:16" x14ac:dyDescent="0.2">
      <c r="A4261" s="363"/>
      <c r="B4261" s="348"/>
      <c r="C4261" s="623"/>
      <c r="D4261" s="350"/>
      <c r="E4261" s="350"/>
      <c r="F4261" s="351"/>
      <c r="G4261" s="350"/>
      <c r="H4261" s="350"/>
      <c r="I4261" s="352"/>
      <c r="J4261" s="353"/>
      <c r="K4261" s="354"/>
      <c r="L4261" s="353"/>
      <c r="M4261" s="379"/>
      <c r="N4261" s="70"/>
      <c r="O4261" s="70"/>
      <c r="P4261" s="92"/>
    </row>
    <row r="4262" spans="1:16" x14ac:dyDescent="0.2">
      <c r="A4262" s="363"/>
      <c r="B4262" s="348"/>
      <c r="C4262" s="623"/>
      <c r="D4262" s="350"/>
      <c r="E4262" s="350"/>
      <c r="F4262" s="351"/>
      <c r="G4262" s="350"/>
      <c r="H4262" s="350"/>
      <c r="I4262" s="352"/>
      <c r="J4262" s="353"/>
      <c r="K4262" s="354"/>
      <c r="L4262" s="353"/>
      <c r="M4262" s="379"/>
      <c r="N4262" s="70"/>
      <c r="O4262" s="70"/>
      <c r="P4262" s="92"/>
    </row>
    <row r="4263" spans="1:16" x14ac:dyDescent="0.2">
      <c r="A4263" s="363"/>
      <c r="B4263" s="348"/>
      <c r="C4263" s="623"/>
      <c r="D4263" s="350"/>
      <c r="E4263" s="350"/>
      <c r="F4263" s="351"/>
      <c r="G4263" s="350"/>
      <c r="H4263" s="350"/>
      <c r="I4263" s="352"/>
      <c r="J4263" s="353"/>
      <c r="K4263" s="354"/>
      <c r="L4263" s="353"/>
      <c r="M4263" s="379"/>
      <c r="N4263" s="70"/>
      <c r="O4263" s="70"/>
      <c r="P4263" s="92"/>
    </row>
    <row r="4264" spans="1:16" x14ac:dyDescent="0.2">
      <c r="A4264" s="363"/>
      <c r="B4264" s="348"/>
      <c r="C4264" s="623"/>
      <c r="D4264" s="350"/>
      <c r="E4264" s="350"/>
      <c r="F4264" s="351"/>
      <c r="G4264" s="350"/>
      <c r="H4264" s="350"/>
      <c r="I4264" s="352"/>
      <c r="J4264" s="353"/>
      <c r="K4264" s="354"/>
      <c r="L4264" s="353"/>
      <c r="M4264" s="379"/>
      <c r="N4264" s="70"/>
      <c r="O4264" s="70"/>
      <c r="P4264" s="92"/>
    </row>
    <row r="4265" spans="1:16" x14ac:dyDescent="0.2">
      <c r="A4265" s="363"/>
      <c r="B4265" s="348"/>
      <c r="C4265" s="623"/>
      <c r="D4265" s="350"/>
      <c r="E4265" s="350"/>
      <c r="F4265" s="351"/>
      <c r="G4265" s="350"/>
      <c r="H4265" s="350"/>
      <c r="I4265" s="352"/>
      <c r="J4265" s="353"/>
      <c r="K4265" s="354"/>
      <c r="L4265" s="353"/>
      <c r="M4265" s="379"/>
      <c r="N4265" s="70"/>
      <c r="O4265" s="70"/>
      <c r="P4265" s="92"/>
    </row>
    <row r="4266" spans="1:16" x14ac:dyDescent="0.2">
      <c r="A4266" s="363"/>
      <c r="B4266" s="348"/>
      <c r="C4266" s="623"/>
      <c r="D4266" s="350"/>
      <c r="E4266" s="350"/>
      <c r="F4266" s="351"/>
      <c r="G4266" s="350"/>
      <c r="H4266" s="350"/>
      <c r="I4266" s="352"/>
      <c r="J4266" s="353"/>
      <c r="K4266" s="354"/>
      <c r="L4266" s="353"/>
      <c r="M4266" s="379"/>
      <c r="N4266" s="70"/>
      <c r="O4266" s="70"/>
      <c r="P4266" s="92"/>
    </row>
    <row r="4267" spans="1:16" x14ac:dyDescent="0.2">
      <c r="A4267" s="363"/>
      <c r="B4267" s="348"/>
      <c r="C4267" s="623"/>
      <c r="D4267" s="350"/>
      <c r="E4267" s="350"/>
      <c r="F4267" s="351"/>
      <c r="G4267" s="350"/>
      <c r="H4267" s="350"/>
      <c r="I4267" s="352"/>
      <c r="J4267" s="353"/>
      <c r="K4267" s="354"/>
      <c r="L4267" s="353"/>
      <c r="M4267" s="379"/>
      <c r="N4267" s="70"/>
      <c r="O4267" s="70"/>
      <c r="P4267" s="92"/>
    </row>
    <row r="4268" spans="1:16" x14ac:dyDescent="0.2">
      <c r="A4268" s="363"/>
      <c r="B4268" s="348"/>
      <c r="C4268" s="623"/>
      <c r="D4268" s="350"/>
      <c r="E4268" s="350"/>
      <c r="F4268" s="351"/>
      <c r="G4268" s="350"/>
      <c r="H4268" s="350"/>
      <c r="I4268" s="352"/>
      <c r="J4268" s="353"/>
      <c r="K4268" s="354"/>
      <c r="L4268" s="353"/>
      <c r="M4268" s="379"/>
      <c r="N4268" s="70"/>
      <c r="O4268" s="70"/>
      <c r="P4268" s="92"/>
    </row>
    <row r="4269" spans="1:16" x14ac:dyDescent="0.2">
      <c r="A4269" s="363"/>
      <c r="B4269" s="348"/>
      <c r="C4269" s="623"/>
      <c r="D4269" s="350"/>
      <c r="E4269" s="350"/>
      <c r="F4269" s="351"/>
      <c r="G4269" s="350"/>
      <c r="H4269" s="350"/>
      <c r="I4269" s="352"/>
      <c r="J4269" s="353"/>
      <c r="K4269" s="354"/>
      <c r="L4269" s="353"/>
      <c r="M4269" s="379"/>
      <c r="N4269" s="70"/>
      <c r="O4269" s="70"/>
      <c r="P4269" s="92"/>
    </row>
    <row r="4270" spans="1:16" x14ac:dyDescent="0.2">
      <c r="A4270" s="363"/>
      <c r="B4270" s="348"/>
      <c r="C4270" s="623"/>
      <c r="D4270" s="350"/>
      <c r="E4270" s="350"/>
      <c r="F4270" s="351"/>
      <c r="G4270" s="350"/>
      <c r="H4270" s="350"/>
      <c r="I4270" s="352"/>
      <c r="J4270" s="353"/>
      <c r="K4270" s="354"/>
      <c r="L4270" s="353"/>
      <c r="M4270" s="379"/>
      <c r="N4270" s="70"/>
      <c r="O4270" s="70"/>
      <c r="P4270" s="92"/>
    </row>
    <row r="4271" spans="1:16" x14ac:dyDescent="0.2">
      <c r="A4271" s="363"/>
      <c r="B4271" s="348"/>
      <c r="C4271" s="623"/>
      <c r="D4271" s="350"/>
      <c r="E4271" s="350"/>
      <c r="F4271" s="351"/>
      <c r="G4271" s="350"/>
      <c r="H4271" s="350"/>
      <c r="I4271" s="352"/>
      <c r="J4271" s="353"/>
      <c r="K4271" s="354"/>
      <c r="L4271" s="353"/>
      <c r="M4271" s="379"/>
      <c r="N4271" s="70"/>
      <c r="O4271" s="70"/>
      <c r="P4271" s="92"/>
    </row>
    <row r="4272" spans="1:16" x14ac:dyDescent="0.2">
      <c r="A4272" s="363"/>
      <c r="B4272" s="348"/>
      <c r="C4272" s="623"/>
      <c r="D4272" s="350"/>
      <c r="E4272" s="350"/>
      <c r="F4272" s="351"/>
      <c r="G4272" s="350"/>
      <c r="H4272" s="350"/>
      <c r="I4272" s="352"/>
      <c r="J4272" s="353"/>
      <c r="K4272" s="354"/>
      <c r="L4272" s="353"/>
      <c r="M4272" s="379"/>
      <c r="N4272" s="70"/>
      <c r="O4272" s="70"/>
      <c r="P4272" s="92"/>
    </row>
    <row r="4273" spans="1:16" x14ac:dyDescent="0.2">
      <c r="A4273" s="363"/>
      <c r="B4273" s="348"/>
      <c r="C4273" s="623"/>
      <c r="D4273" s="350"/>
      <c r="E4273" s="350"/>
      <c r="F4273" s="351"/>
      <c r="G4273" s="350"/>
      <c r="H4273" s="350"/>
      <c r="I4273" s="352"/>
      <c r="J4273" s="353"/>
      <c r="K4273" s="354"/>
      <c r="L4273" s="353"/>
      <c r="M4273" s="379"/>
      <c r="N4273" s="70"/>
      <c r="O4273" s="70"/>
      <c r="P4273" s="92"/>
    </row>
    <row r="4274" spans="1:16" x14ac:dyDescent="0.2">
      <c r="A4274" s="363"/>
      <c r="B4274" s="348"/>
      <c r="C4274" s="623"/>
      <c r="D4274" s="350"/>
      <c r="E4274" s="350"/>
      <c r="F4274" s="351"/>
      <c r="G4274" s="350"/>
      <c r="H4274" s="350"/>
      <c r="I4274" s="352"/>
      <c r="J4274" s="353"/>
      <c r="K4274" s="354"/>
      <c r="L4274" s="353"/>
      <c r="M4274" s="379"/>
      <c r="N4274" s="70"/>
      <c r="O4274" s="70"/>
      <c r="P4274" s="92"/>
    </row>
    <row r="4275" spans="1:16" x14ac:dyDescent="0.2">
      <c r="A4275" s="363"/>
      <c r="B4275" s="348"/>
      <c r="C4275" s="623"/>
      <c r="D4275" s="350"/>
      <c r="E4275" s="350"/>
      <c r="F4275" s="351"/>
      <c r="G4275" s="350"/>
      <c r="H4275" s="350"/>
      <c r="I4275" s="352"/>
      <c r="J4275" s="353"/>
      <c r="K4275" s="354"/>
      <c r="L4275" s="353"/>
      <c r="M4275" s="379"/>
      <c r="N4275" s="70"/>
      <c r="O4275" s="70"/>
      <c r="P4275" s="92"/>
    </row>
    <row r="4276" spans="1:16" x14ac:dyDescent="0.2">
      <c r="A4276" s="363"/>
      <c r="B4276" s="348"/>
      <c r="C4276" s="623"/>
      <c r="D4276" s="350"/>
      <c r="E4276" s="350"/>
      <c r="F4276" s="351"/>
      <c r="G4276" s="350"/>
      <c r="H4276" s="350"/>
      <c r="I4276" s="352"/>
      <c r="J4276" s="353"/>
      <c r="K4276" s="354"/>
      <c r="L4276" s="353"/>
      <c r="M4276" s="379"/>
      <c r="N4276" s="70"/>
      <c r="O4276" s="70"/>
      <c r="P4276" s="92"/>
    </row>
    <row r="4277" spans="1:16" x14ac:dyDescent="0.2">
      <c r="A4277" s="363"/>
      <c r="B4277" s="348"/>
      <c r="C4277" s="623"/>
      <c r="D4277" s="350"/>
      <c r="E4277" s="350"/>
      <c r="F4277" s="351"/>
      <c r="G4277" s="350"/>
      <c r="H4277" s="350"/>
      <c r="I4277" s="352"/>
      <c r="J4277" s="353"/>
      <c r="K4277" s="354"/>
      <c r="L4277" s="353"/>
      <c r="M4277" s="379"/>
      <c r="N4277" s="70"/>
      <c r="O4277" s="70"/>
      <c r="P4277" s="92"/>
    </row>
    <row r="4278" spans="1:16" x14ac:dyDescent="0.2">
      <c r="A4278" s="363"/>
      <c r="B4278" s="348"/>
      <c r="C4278" s="623"/>
      <c r="D4278" s="350"/>
      <c r="E4278" s="350"/>
      <c r="F4278" s="351"/>
      <c r="G4278" s="350"/>
      <c r="H4278" s="350"/>
      <c r="I4278" s="352"/>
      <c r="J4278" s="353"/>
      <c r="K4278" s="354"/>
      <c r="L4278" s="353"/>
      <c r="M4278" s="379"/>
      <c r="N4278" s="70"/>
      <c r="O4278" s="70"/>
      <c r="P4278" s="92"/>
    </row>
    <row r="4279" spans="1:16" x14ac:dyDescent="0.2">
      <c r="A4279" s="363"/>
      <c r="B4279" s="348"/>
      <c r="C4279" s="623"/>
      <c r="D4279" s="350"/>
      <c r="E4279" s="350"/>
      <c r="F4279" s="351"/>
      <c r="G4279" s="350"/>
      <c r="H4279" s="350"/>
      <c r="I4279" s="352"/>
      <c r="J4279" s="353"/>
      <c r="K4279" s="354"/>
      <c r="L4279" s="353"/>
      <c r="M4279" s="379"/>
      <c r="N4279" s="70"/>
      <c r="O4279" s="70"/>
      <c r="P4279" s="92"/>
    </row>
    <row r="4280" spans="1:16" x14ac:dyDescent="0.2">
      <c r="A4280" s="363"/>
      <c r="B4280" s="348"/>
      <c r="C4280" s="623"/>
      <c r="D4280" s="350"/>
      <c r="E4280" s="350"/>
      <c r="F4280" s="351"/>
      <c r="G4280" s="350"/>
      <c r="H4280" s="350"/>
      <c r="I4280" s="352"/>
      <c r="J4280" s="353"/>
      <c r="K4280" s="354"/>
      <c r="L4280" s="353"/>
      <c r="M4280" s="379"/>
      <c r="N4280" s="70"/>
      <c r="O4280" s="70"/>
      <c r="P4280" s="92"/>
    </row>
    <row r="4281" spans="1:16" x14ac:dyDescent="0.2">
      <c r="A4281" s="363"/>
      <c r="B4281" s="348"/>
      <c r="C4281" s="623"/>
      <c r="D4281" s="350"/>
      <c r="E4281" s="350"/>
      <c r="F4281" s="351"/>
      <c r="G4281" s="350"/>
      <c r="H4281" s="350"/>
      <c r="I4281" s="352"/>
      <c r="J4281" s="353"/>
      <c r="K4281" s="354"/>
      <c r="L4281" s="353"/>
      <c r="M4281" s="379"/>
      <c r="N4281" s="70"/>
      <c r="O4281" s="70"/>
      <c r="P4281" s="92"/>
    </row>
    <row r="4282" spans="1:16" x14ac:dyDescent="0.2">
      <c r="A4282" s="363"/>
      <c r="B4282" s="348"/>
      <c r="C4282" s="623"/>
      <c r="D4282" s="350"/>
      <c r="E4282" s="350"/>
      <c r="F4282" s="351"/>
      <c r="G4282" s="350"/>
      <c r="H4282" s="350"/>
      <c r="I4282" s="352"/>
      <c r="J4282" s="353"/>
      <c r="K4282" s="354"/>
      <c r="L4282" s="353"/>
      <c r="M4282" s="379"/>
      <c r="N4282" s="70"/>
      <c r="O4282" s="70"/>
      <c r="P4282" s="92"/>
    </row>
    <row r="4283" spans="1:16" x14ac:dyDescent="0.2">
      <c r="A4283" s="363"/>
      <c r="B4283" s="348"/>
      <c r="C4283" s="623"/>
      <c r="D4283" s="350"/>
      <c r="E4283" s="350"/>
      <c r="F4283" s="351"/>
      <c r="G4283" s="350"/>
      <c r="H4283" s="350"/>
      <c r="I4283" s="352"/>
      <c r="J4283" s="353"/>
      <c r="K4283" s="354"/>
      <c r="L4283" s="353"/>
      <c r="M4283" s="379"/>
      <c r="N4283" s="70"/>
      <c r="O4283" s="70"/>
      <c r="P4283" s="92"/>
    </row>
    <row r="4284" spans="1:16" x14ac:dyDescent="0.2">
      <c r="A4284" s="363"/>
      <c r="B4284" s="348"/>
      <c r="C4284" s="623"/>
      <c r="D4284" s="350"/>
      <c r="E4284" s="350"/>
      <c r="F4284" s="351"/>
      <c r="G4284" s="350"/>
      <c r="H4284" s="350"/>
      <c r="I4284" s="352"/>
      <c r="J4284" s="353"/>
      <c r="K4284" s="354"/>
      <c r="L4284" s="353"/>
      <c r="M4284" s="379"/>
      <c r="N4284" s="70"/>
      <c r="O4284" s="70"/>
      <c r="P4284" s="92"/>
    </row>
    <row r="4285" spans="1:16" x14ac:dyDescent="0.2">
      <c r="A4285" s="363"/>
      <c r="B4285" s="348"/>
      <c r="C4285" s="623"/>
      <c r="D4285" s="350"/>
      <c r="E4285" s="350"/>
      <c r="F4285" s="351"/>
      <c r="G4285" s="350"/>
      <c r="H4285" s="350"/>
      <c r="I4285" s="352"/>
      <c r="J4285" s="353"/>
      <c r="K4285" s="354"/>
      <c r="L4285" s="353"/>
      <c r="M4285" s="379"/>
      <c r="N4285" s="70"/>
      <c r="O4285" s="70"/>
      <c r="P4285" s="92"/>
    </row>
    <row r="4286" spans="1:16" x14ac:dyDescent="0.2">
      <c r="A4286" s="363"/>
      <c r="B4286" s="348"/>
      <c r="C4286" s="623"/>
      <c r="D4286" s="350"/>
      <c r="E4286" s="350"/>
      <c r="F4286" s="351"/>
      <c r="G4286" s="350"/>
      <c r="H4286" s="350"/>
      <c r="I4286" s="352"/>
      <c r="J4286" s="353"/>
      <c r="K4286" s="354"/>
      <c r="L4286" s="353"/>
      <c r="M4286" s="379"/>
      <c r="N4286" s="70"/>
      <c r="O4286" s="70"/>
      <c r="P4286" s="92"/>
    </row>
    <row r="4287" spans="1:16" x14ac:dyDescent="0.2">
      <c r="A4287" s="363"/>
      <c r="B4287" s="348"/>
      <c r="C4287" s="623"/>
      <c r="D4287" s="350"/>
      <c r="E4287" s="350"/>
      <c r="F4287" s="351"/>
      <c r="G4287" s="350"/>
      <c r="H4287" s="350"/>
      <c r="I4287" s="352"/>
      <c r="J4287" s="353"/>
      <c r="K4287" s="354"/>
      <c r="L4287" s="353"/>
      <c r="M4287" s="379"/>
      <c r="N4287" s="70"/>
      <c r="O4287" s="70"/>
      <c r="P4287" s="92"/>
    </row>
    <row r="4288" spans="1:16" x14ac:dyDescent="0.2">
      <c r="A4288" s="363"/>
      <c r="B4288" s="348"/>
      <c r="C4288" s="623"/>
      <c r="D4288" s="350"/>
      <c r="E4288" s="350"/>
      <c r="F4288" s="351"/>
      <c r="G4288" s="350"/>
      <c r="H4288" s="350"/>
      <c r="I4288" s="352"/>
      <c r="J4288" s="353"/>
      <c r="K4288" s="354"/>
      <c r="L4288" s="353"/>
      <c r="M4288" s="379"/>
      <c r="N4288" s="70"/>
      <c r="O4288" s="70"/>
      <c r="P4288" s="92"/>
    </row>
    <row r="4289" spans="1:16" x14ac:dyDescent="0.2">
      <c r="A4289" s="363"/>
      <c r="B4289" s="348"/>
      <c r="C4289" s="623"/>
      <c r="D4289" s="350"/>
      <c r="E4289" s="350"/>
      <c r="F4289" s="351"/>
      <c r="G4289" s="350"/>
      <c r="H4289" s="350"/>
      <c r="I4289" s="352"/>
      <c r="J4289" s="353"/>
      <c r="K4289" s="354"/>
      <c r="L4289" s="353"/>
      <c r="M4289" s="379"/>
      <c r="N4289" s="70"/>
      <c r="O4289" s="70"/>
      <c r="P4289" s="92"/>
    </row>
    <row r="4290" spans="1:16" x14ac:dyDescent="0.2">
      <c r="A4290" s="363"/>
      <c r="B4290" s="348"/>
      <c r="C4290" s="623"/>
      <c r="D4290" s="350"/>
      <c r="E4290" s="350"/>
      <c r="F4290" s="351"/>
      <c r="G4290" s="350"/>
      <c r="H4290" s="350"/>
      <c r="I4290" s="352"/>
      <c r="J4290" s="353"/>
      <c r="K4290" s="354"/>
      <c r="L4290" s="353"/>
      <c r="M4290" s="379"/>
      <c r="N4290" s="70"/>
      <c r="O4290" s="70"/>
      <c r="P4290" s="92"/>
    </row>
    <row r="4291" spans="1:16" x14ac:dyDescent="0.2">
      <c r="A4291" s="363"/>
      <c r="B4291" s="348"/>
      <c r="C4291" s="623"/>
      <c r="D4291" s="350"/>
      <c r="E4291" s="350"/>
      <c r="F4291" s="351"/>
      <c r="G4291" s="350"/>
      <c r="H4291" s="350"/>
      <c r="I4291" s="352"/>
      <c r="J4291" s="353"/>
      <c r="K4291" s="354"/>
      <c r="L4291" s="353"/>
      <c r="M4291" s="379"/>
      <c r="N4291" s="70"/>
      <c r="O4291" s="70"/>
      <c r="P4291" s="92"/>
    </row>
    <row r="4292" spans="1:16" x14ac:dyDescent="0.2">
      <c r="A4292" s="363"/>
      <c r="B4292" s="348"/>
      <c r="C4292" s="623"/>
      <c r="D4292" s="350"/>
      <c r="E4292" s="350"/>
      <c r="F4292" s="351"/>
      <c r="G4292" s="350"/>
      <c r="H4292" s="350"/>
      <c r="I4292" s="352"/>
      <c r="J4292" s="353"/>
      <c r="K4292" s="354"/>
      <c r="L4292" s="353"/>
      <c r="M4292" s="379"/>
      <c r="N4292" s="70"/>
      <c r="O4292" s="70"/>
      <c r="P4292" s="92"/>
    </row>
    <row r="4293" spans="1:16" x14ac:dyDescent="0.2">
      <c r="A4293" s="363"/>
      <c r="B4293" s="348"/>
      <c r="C4293" s="623"/>
      <c r="D4293" s="350"/>
      <c r="E4293" s="350"/>
      <c r="F4293" s="351"/>
      <c r="G4293" s="350"/>
      <c r="H4293" s="350"/>
      <c r="I4293" s="352"/>
      <c r="J4293" s="353"/>
      <c r="K4293" s="354"/>
      <c r="L4293" s="353"/>
      <c r="M4293" s="379"/>
      <c r="N4293" s="70"/>
      <c r="O4293" s="70"/>
      <c r="P4293" s="92"/>
    </row>
    <row r="4294" spans="1:16" x14ac:dyDescent="0.2">
      <c r="A4294" s="363"/>
      <c r="B4294" s="348"/>
      <c r="C4294" s="623"/>
      <c r="D4294" s="350"/>
      <c r="E4294" s="350"/>
      <c r="F4294" s="351"/>
      <c r="G4294" s="350"/>
      <c r="H4294" s="350"/>
      <c r="I4294" s="352"/>
      <c r="J4294" s="353"/>
      <c r="K4294" s="354"/>
      <c r="L4294" s="353"/>
      <c r="M4294" s="379"/>
      <c r="N4294" s="70"/>
      <c r="O4294" s="70"/>
      <c r="P4294" s="92"/>
    </row>
    <row r="4295" spans="1:16" x14ac:dyDescent="0.2">
      <c r="A4295" s="363"/>
      <c r="B4295" s="348"/>
      <c r="C4295" s="623"/>
      <c r="D4295" s="350"/>
      <c r="E4295" s="350"/>
      <c r="F4295" s="351"/>
      <c r="G4295" s="350"/>
      <c r="H4295" s="350"/>
      <c r="I4295" s="352"/>
      <c r="J4295" s="353"/>
      <c r="K4295" s="354"/>
      <c r="L4295" s="353"/>
      <c r="M4295" s="379"/>
      <c r="N4295" s="70"/>
      <c r="O4295" s="70"/>
      <c r="P4295" s="92"/>
    </row>
    <row r="4296" spans="1:16" x14ac:dyDescent="0.2">
      <c r="A4296" s="363"/>
      <c r="B4296" s="348"/>
      <c r="C4296" s="623"/>
      <c r="D4296" s="350"/>
      <c r="E4296" s="350"/>
      <c r="F4296" s="351"/>
      <c r="G4296" s="350"/>
      <c r="H4296" s="350"/>
      <c r="I4296" s="352"/>
      <c r="J4296" s="353"/>
      <c r="K4296" s="354"/>
      <c r="L4296" s="353"/>
      <c r="M4296" s="379"/>
      <c r="N4296" s="70"/>
      <c r="O4296" s="70"/>
      <c r="P4296" s="92"/>
    </row>
    <row r="4297" spans="1:16" x14ac:dyDescent="0.2">
      <c r="A4297" s="363"/>
      <c r="B4297" s="348"/>
      <c r="C4297" s="623"/>
      <c r="D4297" s="350"/>
      <c r="E4297" s="350"/>
      <c r="F4297" s="351"/>
      <c r="G4297" s="350"/>
      <c r="H4297" s="350"/>
      <c r="I4297" s="352"/>
      <c r="J4297" s="353"/>
      <c r="K4297" s="354"/>
      <c r="L4297" s="353"/>
      <c r="M4297" s="379"/>
      <c r="N4297" s="70"/>
      <c r="O4297" s="70"/>
      <c r="P4297" s="92"/>
    </row>
    <row r="4298" spans="1:16" x14ac:dyDescent="0.2">
      <c r="A4298" s="363"/>
      <c r="B4298" s="348"/>
      <c r="C4298" s="623"/>
      <c r="D4298" s="350"/>
      <c r="E4298" s="350"/>
      <c r="F4298" s="351"/>
      <c r="G4298" s="350"/>
      <c r="H4298" s="350"/>
      <c r="I4298" s="352"/>
      <c r="J4298" s="353"/>
      <c r="K4298" s="354"/>
      <c r="L4298" s="353"/>
      <c r="M4298" s="379"/>
      <c r="N4298" s="70"/>
      <c r="O4298" s="70"/>
      <c r="P4298" s="92"/>
    </row>
    <row r="4299" spans="1:16" x14ac:dyDescent="0.2">
      <c r="A4299" s="363"/>
      <c r="B4299" s="348"/>
      <c r="C4299" s="623"/>
      <c r="D4299" s="350"/>
      <c r="E4299" s="350"/>
      <c r="F4299" s="351"/>
      <c r="G4299" s="350"/>
      <c r="H4299" s="350"/>
      <c r="I4299" s="352"/>
      <c r="J4299" s="353"/>
      <c r="K4299" s="354"/>
      <c r="L4299" s="353"/>
      <c r="M4299" s="379"/>
      <c r="N4299" s="70"/>
      <c r="O4299" s="70"/>
      <c r="P4299" s="92"/>
    </row>
    <row r="4300" spans="1:16" x14ac:dyDescent="0.2">
      <c r="A4300" s="363"/>
      <c r="B4300" s="348"/>
      <c r="C4300" s="623"/>
      <c r="D4300" s="350"/>
      <c r="E4300" s="350"/>
      <c r="F4300" s="351"/>
      <c r="G4300" s="350"/>
      <c r="H4300" s="350"/>
      <c r="I4300" s="352"/>
      <c r="J4300" s="353"/>
      <c r="K4300" s="354"/>
      <c r="L4300" s="353"/>
      <c r="M4300" s="379"/>
      <c r="N4300" s="70"/>
      <c r="O4300" s="70"/>
      <c r="P4300" s="92"/>
    </row>
    <row r="4301" spans="1:16" x14ac:dyDescent="0.2">
      <c r="A4301" s="363"/>
      <c r="B4301" s="348"/>
      <c r="C4301" s="623"/>
      <c r="D4301" s="350"/>
      <c r="E4301" s="350"/>
      <c r="F4301" s="351"/>
      <c r="G4301" s="350"/>
      <c r="H4301" s="350"/>
      <c r="I4301" s="352"/>
      <c r="J4301" s="353"/>
      <c r="K4301" s="354"/>
      <c r="L4301" s="353"/>
      <c r="M4301" s="379"/>
      <c r="N4301" s="70"/>
      <c r="O4301" s="70"/>
      <c r="P4301" s="92"/>
    </row>
    <row r="4302" spans="1:16" x14ac:dyDescent="0.2">
      <c r="A4302" s="363"/>
      <c r="B4302" s="348"/>
      <c r="C4302" s="623"/>
      <c r="D4302" s="350"/>
      <c r="E4302" s="350"/>
      <c r="F4302" s="351"/>
      <c r="G4302" s="350"/>
      <c r="H4302" s="350"/>
      <c r="I4302" s="352"/>
      <c r="J4302" s="353"/>
      <c r="K4302" s="354"/>
      <c r="L4302" s="353"/>
      <c r="M4302" s="379"/>
      <c r="N4302" s="70"/>
      <c r="O4302" s="70"/>
      <c r="P4302" s="92"/>
    </row>
    <row r="4303" spans="1:16" x14ac:dyDescent="0.2">
      <c r="A4303" s="363"/>
      <c r="B4303" s="348"/>
      <c r="C4303" s="623"/>
      <c r="D4303" s="350"/>
      <c r="E4303" s="350"/>
      <c r="F4303" s="351"/>
      <c r="G4303" s="350"/>
      <c r="H4303" s="350"/>
      <c r="I4303" s="352"/>
      <c r="J4303" s="353"/>
      <c r="K4303" s="354"/>
      <c r="L4303" s="353"/>
      <c r="M4303" s="379"/>
      <c r="N4303" s="70"/>
      <c r="O4303" s="70"/>
      <c r="P4303" s="92"/>
    </row>
    <row r="4304" spans="1:16" x14ac:dyDescent="0.2">
      <c r="A4304" s="363"/>
      <c r="B4304" s="348"/>
      <c r="C4304" s="623"/>
      <c r="D4304" s="350"/>
      <c r="E4304" s="350"/>
      <c r="F4304" s="351"/>
      <c r="G4304" s="350"/>
      <c r="H4304" s="350"/>
      <c r="I4304" s="352"/>
      <c r="J4304" s="353"/>
      <c r="K4304" s="354"/>
      <c r="L4304" s="353"/>
      <c r="M4304" s="379"/>
      <c r="N4304" s="70"/>
      <c r="O4304" s="70"/>
      <c r="P4304" s="92"/>
    </row>
    <row r="4305" spans="1:16" x14ac:dyDescent="0.2">
      <c r="A4305" s="363"/>
      <c r="B4305" s="348"/>
      <c r="C4305" s="623"/>
      <c r="D4305" s="350"/>
      <c r="E4305" s="350"/>
      <c r="F4305" s="351"/>
      <c r="G4305" s="350"/>
      <c r="H4305" s="350"/>
      <c r="I4305" s="352"/>
      <c r="J4305" s="353"/>
      <c r="K4305" s="354"/>
      <c r="L4305" s="353"/>
      <c r="M4305" s="379"/>
      <c r="N4305" s="70"/>
      <c r="O4305" s="70"/>
      <c r="P4305" s="92"/>
    </row>
    <row r="4306" spans="1:16" x14ac:dyDescent="0.2">
      <c r="A4306" s="363"/>
      <c r="B4306" s="348"/>
      <c r="C4306" s="623"/>
      <c r="D4306" s="350"/>
      <c r="E4306" s="350"/>
      <c r="F4306" s="351"/>
      <c r="G4306" s="350"/>
      <c r="H4306" s="350"/>
      <c r="I4306" s="352"/>
      <c r="J4306" s="353"/>
      <c r="K4306" s="354"/>
      <c r="L4306" s="353"/>
      <c r="M4306" s="379"/>
      <c r="N4306" s="70"/>
      <c r="O4306" s="70"/>
      <c r="P4306" s="92"/>
    </row>
    <row r="4307" spans="1:16" x14ac:dyDescent="0.2">
      <c r="A4307" s="363"/>
      <c r="B4307" s="348"/>
      <c r="C4307" s="623"/>
      <c r="D4307" s="350"/>
      <c r="E4307" s="350"/>
      <c r="F4307" s="351"/>
      <c r="G4307" s="350"/>
      <c r="H4307" s="350"/>
      <c r="I4307" s="352"/>
      <c r="J4307" s="353"/>
      <c r="K4307" s="354"/>
      <c r="L4307" s="353"/>
      <c r="M4307" s="379"/>
      <c r="N4307" s="70"/>
      <c r="O4307" s="70"/>
      <c r="P4307" s="92"/>
    </row>
    <row r="4308" spans="1:16" x14ac:dyDescent="0.2">
      <c r="A4308" s="363"/>
      <c r="B4308" s="348"/>
      <c r="C4308" s="623"/>
      <c r="D4308" s="350"/>
      <c r="E4308" s="350"/>
      <c r="F4308" s="351"/>
      <c r="G4308" s="350"/>
      <c r="H4308" s="350"/>
      <c r="I4308" s="352"/>
      <c r="J4308" s="353"/>
      <c r="K4308" s="354"/>
      <c r="L4308" s="353"/>
      <c r="M4308" s="379"/>
      <c r="N4308" s="70"/>
      <c r="O4308" s="70"/>
      <c r="P4308" s="92"/>
    </row>
    <row r="4309" spans="1:16" x14ac:dyDescent="0.2">
      <c r="A4309" s="363"/>
      <c r="B4309" s="348"/>
      <c r="C4309" s="623"/>
      <c r="D4309" s="350"/>
      <c r="E4309" s="350"/>
      <c r="F4309" s="351"/>
      <c r="G4309" s="350"/>
      <c r="H4309" s="350"/>
      <c r="I4309" s="352"/>
      <c r="J4309" s="353"/>
      <c r="K4309" s="354"/>
      <c r="L4309" s="353"/>
      <c r="M4309" s="379"/>
      <c r="N4309" s="70"/>
      <c r="O4309" s="70"/>
      <c r="P4309" s="92"/>
    </row>
    <row r="4310" spans="1:16" x14ac:dyDescent="0.2">
      <c r="A4310" s="363"/>
      <c r="B4310" s="348"/>
      <c r="C4310" s="623"/>
      <c r="D4310" s="350"/>
      <c r="E4310" s="350"/>
      <c r="F4310" s="351"/>
      <c r="G4310" s="350"/>
      <c r="H4310" s="350"/>
      <c r="I4310" s="352"/>
      <c r="J4310" s="353"/>
      <c r="K4310" s="354"/>
      <c r="L4310" s="353"/>
      <c r="M4310" s="379"/>
      <c r="N4310" s="70"/>
      <c r="O4310" s="70"/>
      <c r="P4310" s="92"/>
    </row>
    <row r="4311" spans="1:16" x14ac:dyDescent="0.2">
      <c r="A4311" s="363"/>
      <c r="B4311" s="348"/>
      <c r="C4311" s="623"/>
      <c r="D4311" s="350"/>
      <c r="E4311" s="350"/>
      <c r="F4311" s="351"/>
      <c r="G4311" s="350"/>
      <c r="H4311" s="350"/>
      <c r="I4311" s="352"/>
      <c r="J4311" s="353"/>
      <c r="K4311" s="354"/>
      <c r="L4311" s="353"/>
      <c r="M4311" s="379"/>
      <c r="N4311" s="70"/>
      <c r="O4311" s="70"/>
      <c r="P4311" s="92"/>
    </row>
    <row r="4312" spans="1:16" x14ac:dyDescent="0.2">
      <c r="A4312" s="363"/>
      <c r="B4312" s="348"/>
      <c r="C4312" s="623"/>
      <c r="D4312" s="350"/>
      <c r="E4312" s="350"/>
      <c r="F4312" s="351"/>
      <c r="G4312" s="350"/>
      <c r="H4312" s="350"/>
      <c r="I4312" s="352"/>
      <c r="J4312" s="353"/>
      <c r="K4312" s="354"/>
      <c r="L4312" s="353"/>
      <c r="M4312" s="379"/>
      <c r="N4312" s="70"/>
      <c r="O4312" s="70"/>
      <c r="P4312" s="92"/>
    </row>
    <row r="4313" spans="1:16" x14ac:dyDescent="0.2">
      <c r="A4313" s="363"/>
      <c r="B4313" s="348"/>
      <c r="C4313" s="623"/>
      <c r="D4313" s="350"/>
      <c r="E4313" s="350"/>
      <c r="F4313" s="351"/>
      <c r="G4313" s="350"/>
      <c r="H4313" s="350"/>
      <c r="I4313" s="352"/>
      <c r="J4313" s="353"/>
      <c r="K4313" s="354"/>
      <c r="L4313" s="353"/>
      <c r="M4313" s="379"/>
      <c r="N4313" s="70"/>
      <c r="O4313" s="70"/>
      <c r="P4313" s="92"/>
    </row>
    <row r="4314" spans="1:16" x14ac:dyDescent="0.2">
      <c r="A4314" s="363"/>
      <c r="B4314" s="348"/>
      <c r="C4314" s="623"/>
      <c r="D4314" s="350"/>
      <c r="E4314" s="350"/>
      <c r="F4314" s="351"/>
      <c r="G4314" s="350"/>
      <c r="H4314" s="350"/>
      <c r="I4314" s="352"/>
      <c r="J4314" s="353"/>
      <c r="K4314" s="354"/>
      <c r="L4314" s="353"/>
      <c r="M4314" s="379"/>
      <c r="N4314" s="70"/>
      <c r="O4314" s="70"/>
      <c r="P4314" s="92"/>
    </row>
    <row r="4315" spans="1:16" x14ac:dyDescent="0.2">
      <c r="A4315" s="363"/>
      <c r="B4315" s="348"/>
      <c r="C4315" s="623"/>
      <c r="D4315" s="350"/>
      <c r="E4315" s="350"/>
      <c r="F4315" s="351"/>
      <c r="G4315" s="350"/>
      <c r="H4315" s="350"/>
      <c r="I4315" s="352"/>
      <c r="J4315" s="353"/>
      <c r="K4315" s="354"/>
      <c r="L4315" s="353"/>
      <c r="M4315" s="379"/>
      <c r="N4315" s="70"/>
      <c r="O4315" s="70"/>
      <c r="P4315" s="92"/>
    </row>
    <row r="4316" spans="1:16" x14ac:dyDescent="0.2">
      <c r="A4316" s="363"/>
      <c r="B4316" s="348"/>
      <c r="C4316" s="623"/>
      <c r="D4316" s="350"/>
      <c r="E4316" s="350"/>
      <c r="F4316" s="351"/>
      <c r="G4316" s="350"/>
      <c r="H4316" s="350"/>
      <c r="I4316" s="352"/>
      <c r="J4316" s="353"/>
      <c r="K4316" s="354"/>
      <c r="L4316" s="353"/>
      <c r="M4316" s="379"/>
      <c r="N4316" s="70"/>
      <c r="O4316" s="70"/>
      <c r="P4316" s="92"/>
    </row>
    <row r="4317" spans="1:16" x14ac:dyDescent="0.2">
      <c r="A4317" s="363"/>
      <c r="B4317" s="348"/>
      <c r="C4317" s="623"/>
      <c r="D4317" s="350"/>
      <c r="E4317" s="350"/>
      <c r="F4317" s="351"/>
      <c r="G4317" s="350"/>
      <c r="H4317" s="350"/>
      <c r="I4317" s="352"/>
      <c r="J4317" s="353"/>
      <c r="K4317" s="354"/>
      <c r="L4317" s="353"/>
      <c r="M4317" s="379"/>
      <c r="N4317" s="70"/>
      <c r="O4317" s="70"/>
      <c r="P4317" s="92"/>
    </row>
    <row r="4318" spans="1:16" x14ac:dyDescent="0.2">
      <c r="A4318" s="363"/>
      <c r="B4318" s="348"/>
      <c r="C4318" s="623"/>
      <c r="D4318" s="350"/>
      <c r="E4318" s="350"/>
      <c r="F4318" s="351"/>
      <c r="G4318" s="350"/>
      <c r="H4318" s="350"/>
      <c r="I4318" s="352"/>
      <c r="J4318" s="353"/>
      <c r="K4318" s="354"/>
      <c r="L4318" s="353"/>
      <c r="M4318" s="379"/>
      <c r="N4318" s="70"/>
      <c r="O4318" s="70"/>
      <c r="P4318" s="92"/>
    </row>
    <row r="4319" spans="1:16" x14ac:dyDescent="0.2">
      <c r="A4319" s="363"/>
      <c r="B4319" s="348"/>
      <c r="C4319" s="623"/>
      <c r="D4319" s="350"/>
      <c r="E4319" s="350"/>
      <c r="F4319" s="351"/>
      <c r="G4319" s="350"/>
      <c r="H4319" s="350"/>
      <c r="I4319" s="352"/>
      <c r="J4319" s="353"/>
      <c r="K4319" s="354"/>
      <c r="L4319" s="353"/>
      <c r="M4319" s="379"/>
      <c r="N4319" s="70"/>
      <c r="O4319" s="70"/>
      <c r="P4319" s="92"/>
    </row>
    <row r="4320" spans="1:16" x14ac:dyDescent="0.2">
      <c r="A4320" s="363"/>
      <c r="B4320" s="348"/>
      <c r="C4320" s="623"/>
      <c r="D4320" s="350"/>
      <c r="E4320" s="350"/>
      <c r="F4320" s="351"/>
      <c r="G4320" s="350"/>
      <c r="H4320" s="350"/>
      <c r="I4320" s="352"/>
      <c r="J4320" s="353"/>
      <c r="K4320" s="354"/>
      <c r="L4320" s="353"/>
      <c r="M4320" s="379"/>
      <c r="N4320" s="70"/>
      <c r="O4320" s="70"/>
      <c r="P4320" s="92"/>
    </row>
    <row r="4321" spans="1:16" x14ac:dyDescent="0.2">
      <c r="A4321" s="363"/>
      <c r="B4321" s="348"/>
      <c r="C4321" s="623"/>
      <c r="D4321" s="350"/>
      <c r="E4321" s="350"/>
      <c r="F4321" s="351"/>
      <c r="G4321" s="350"/>
      <c r="H4321" s="350"/>
      <c r="I4321" s="352"/>
      <c r="J4321" s="353"/>
      <c r="K4321" s="354"/>
      <c r="L4321" s="353"/>
      <c r="M4321" s="379"/>
      <c r="N4321" s="70"/>
      <c r="O4321" s="70"/>
      <c r="P4321" s="92"/>
    </row>
    <row r="4322" spans="1:16" x14ac:dyDescent="0.2">
      <c r="A4322" s="363"/>
      <c r="B4322" s="348"/>
      <c r="C4322" s="623"/>
      <c r="D4322" s="350"/>
      <c r="E4322" s="350"/>
      <c r="F4322" s="351"/>
      <c r="G4322" s="350"/>
      <c r="H4322" s="350"/>
      <c r="I4322" s="352"/>
      <c r="J4322" s="353"/>
      <c r="K4322" s="354"/>
      <c r="L4322" s="353"/>
      <c r="M4322" s="379"/>
      <c r="N4322" s="70"/>
      <c r="O4322" s="70"/>
      <c r="P4322" s="92"/>
    </row>
    <row r="4323" spans="1:16" x14ac:dyDescent="0.2">
      <c r="A4323" s="363"/>
      <c r="B4323" s="348"/>
      <c r="C4323" s="623"/>
      <c r="D4323" s="350"/>
      <c r="E4323" s="350"/>
      <c r="F4323" s="351"/>
      <c r="G4323" s="350"/>
      <c r="H4323" s="350"/>
      <c r="I4323" s="352"/>
      <c r="J4323" s="353"/>
      <c r="K4323" s="354"/>
      <c r="L4323" s="353"/>
      <c r="M4323" s="379"/>
      <c r="N4323" s="70"/>
      <c r="O4323" s="70"/>
      <c r="P4323" s="92"/>
    </row>
    <row r="4324" spans="1:16" x14ac:dyDescent="0.2">
      <c r="A4324" s="363"/>
      <c r="B4324" s="348"/>
      <c r="C4324" s="623"/>
      <c r="D4324" s="350"/>
      <c r="E4324" s="350"/>
      <c r="F4324" s="351"/>
      <c r="G4324" s="350"/>
      <c r="H4324" s="350"/>
      <c r="I4324" s="352"/>
      <c r="J4324" s="353"/>
      <c r="K4324" s="354"/>
      <c r="L4324" s="353"/>
      <c r="M4324" s="379"/>
      <c r="N4324" s="70"/>
      <c r="O4324" s="70"/>
      <c r="P4324" s="92"/>
    </row>
    <row r="4325" spans="1:16" x14ac:dyDescent="0.2">
      <c r="A4325" s="363"/>
      <c r="B4325" s="348"/>
      <c r="C4325" s="623"/>
      <c r="D4325" s="350"/>
      <c r="E4325" s="350"/>
      <c r="F4325" s="351"/>
      <c r="G4325" s="350"/>
      <c r="H4325" s="350"/>
      <c r="I4325" s="352"/>
      <c r="J4325" s="353"/>
      <c r="K4325" s="354"/>
      <c r="L4325" s="353"/>
      <c r="M4325" s="379"/>
      <c r="N4325" s="70"/>
      <c r="O4325" s="70"/>
      <c r="P4325" s="92"/>
    </row>
    <row r="4326" spans="1:16" x14ac:dyDescent="0.2">
      <c r="A4326" s="363"/>
      <c r="B4326" s="348"/>
      <c r="C4326" s="623"/>
      <c r="D4326" s="350"/>
      <c r="E4326" s="350"/>
      <c r="F4326" s="351"/>
      <c r="G4326" s="350"/>
      <c r="H4326" s="350"/>
      <c r="I4326" s="352"/>
      <c r="J4326" s="353"/>
      <c r="K4326" s="354"/>
      <c r="L4326" s="353"/>
      <c r="M4326" s="379"/>
      <c r="N4326" s="70"/>
      <c r="O4326" s="70"/>
      <c r="P4326" s="92"/>
    </row>
    <row r="4327" spans="1:16" x14ac:dyDescent="0.2">
      <c r="A4327" s="363"/>
      <c r="B4327" s="348"/>
      <c r="C4327" s="623"/>
      <c r="D4327" s="350"/>
      <c r="E4327" s="350"/>
      <c r="F4327" s="351"/>
      <c r="G4327" s="350"/>
      <c r="H4327" s="350"/>
      <c r="I4327" s="352"/>
      <c r="J4327" s="353"/>
      <c r="K4327" s="354"/>
      <c r="L4327" s="353"/>
      <c r="M4327" s="379"/>
      <c r="N4327" s="70"/>
      <c r="O4327" s="70"/>
      <c r="P4327" s="92"/>
    </row>
    <row r="4328" spans="1:16" x14ac:dyDescent="0.2">
      <c r="A4328" s="363"/>
      <c r="B4328" s="348"/>
      <c r="C4328" s="623"/>
      <c r="D4328" s="350"/>
      <c r="E4328" s="350"/>
      <c r="F4328" s="351"/>
      <c r="G4328" s="350"/>
      <c r="H4328" s="350"/>
      <c r="I4328" s="352"/>
      <c r="J4328" s="353"/>
      <c r="K4328" s="354"/>
      <c r="L4328" s="353"/>
      <c r="M4328" s="379"/>
      <c r="N4328" s="70"/>
      <c r="O4328" s="70"/>
      <c r="P4328" s="92"/>
    </row>
    <row r="4329" spans="1:16" x14ac:dyDescent="0.2">
      <c r="A4329" s="363"/>
      <c r="B4329" s="348"/>
      <c r="C4329" s="623"/>
      <c r="D4329" s="350"/>
      <c r="E4329" s="350"/>
      <c r="F4329" s="351"/>
      <c r="G4329" s="350"/>
      <c r="H4329" s="350"/>
      <c r="I4329" s="352"/>
      <c r="J4329" s="353"/>
      <c r="K4329" s="354"/>
      <c r="L4329" s="353"/>
      <c r="M4329" s="379"/>
      <c r="N4329" s="70"/>
      <c r="O4329" s="70"/>
      <c r="P4329" s="92"/>
    </row>
    <row r="4330" spans="1:16" x14ac:dyDescent="0.2">
      <c r="A4330" s="363"/>
      <c r="B4330" s="348"/>
      <c r="C4330" s="623"/>
      <c r="D4330" s="350"/>
      <c r="E4330" s="350"/>
      <c r="F4330" s="351"/>
      <c r="G4330" s="350"/>
      <c r="H4330" s="350"/>
      <c r="I4330" s="352"/>
      <c r="J4330" s="353"/>
      <c r="K4330" s="354"/>
      <c r="L4330" s="353"/>
      <c r="M4330" s="379"/>
      <c r="N4330" s="70"/>
      <c r="O4330" s="70"/>
      <c r="P4330" s="92"/>
    </row>
    <row r="4331" spans="1:16" x14ac:dyDescent="0.2">
      <c r="A4331" s="363"/>
      <c r="B4331" s="348"/>
      <c r="C4331" s="623"/>
      <c r="D4331" s="350"/>
      <c r="E4331" s="350"/>
      <c r="F4331" s="351"/>
      <c r="G4331" s="350"/>
      <c r="H4331" s="350"/>
      <c r="I4331" s="352"/>
      <c r="J4331" s="353"/>
      <c r="K4331" s="354"/>
      <c r="L4331" s="353"/>
      <c r="M4331" s="379"/>
      <c r="N4331" s="70"/>
      <c r="O4331" s="70"/>
      <c r="P4331" s="92"/>
    </row>
    <row r="4332" spans="1:16" x14ac:dyDescent="0.2">
      <c r="A4332" s="363"/>
      <c r="B4332" s="348"/>
      <c r="C4332" s="623"/>
      <c r="D4332" s="350"/>
      <c r="E4332" s="350"/>
      <c r="F4332" s="351"/>
      <c r="G4332" s="350"/>
      <c r="H4332" s="350"/>
      <c r="I4332" s="352"/>
      <c r="J4332" s="353"/>
      <c r="K4332" s="354"/>
      <c r="L4332" s="353"/>
      <c r="M4332" s="379"/>
      <c r="N4332" s="70"/>
      <c r="O4332" s="70"/>
      <c r="P4332" s="92"/>
    </row>
    <row r="4333" spans="1:16" x14ac:dyDescent="0.2">
      <c r="A4333" s="363"/>
      <c r="B4333" s="348"/>
      <c r="C4333" s="623"/>
      <c r="D4333" s="350"/>
      <c r="E4333" s="350"/>
      <c r="F4333" s="351"/>
      <c r="G4333" s="350"/>
      <c r="H4333" s="350"/>
      <c r="I4333" s="352"/>
      <c r="J4333" s="353"/>
      <c r="K4333" s="354"/>
      <c r="L4333" s="353"/>
      <c r="M4333" s="379"/>
      <c r="N4333" s="70"/>
      <c r="O4333" s="70"/>
      <c r="P4333" s="92"/>
    </row>
    <row r="4334" spans="1:16" x14ac:dyDescent="0.2">
      <c r="A4334" s="363"/>
      <c r="B4334" s="348"/>
      <c r="C4334" s="623"/>
      <c r="D4334" s="350"/>
      <c r="E4334" s="350"/>
      <c r="F4334" s="351"/>
      <c r="G4334" s="350"/>
      <c r="H4334" s="350"/>
      <c r="I4334" s="352"/>
      <c r="J4334" s="353"/>
      <c r="K4334" s="354"/>
      <c r="L4334" s="353"/>
      <c r="M4334" s="379"/>
      <c r="N4334" s="70"/>
      <c r="O4334" s="70"/>
      <c r="P4334" s="92"/>
    </row>
    <row r="4335" spans="1:16" x14ac:dyDescent="0.2">
      <c r="A4335" s="363"/>
      <c r="B4335" s="348"/>
      <c r="C4335" s="623"/>
      <c r="D4335" s="350"/>
      <c r="E4335" s="350"/>
      <c r="F4335" s="351"/>
      <c r="G4335" s="350"/>
      <c r="H4335" s="350"/>
      <c r="I4335" s="352"/>
      <c r="J4335" s="353"/>
      <c r="K4335" s="354"/>
      <c r="L4335" s="353"/>
      <c r="M4335" s="379"/>
      <c r="N4335" s="70"/>
      <c r="O4335" s="70"/>
      <c r="P4335" s="92"/>
    </row>
    <row r="4336" spans="1:16" x14ac:dyDescent="0.2">
      <c r="A4336" s="363"/>
      <c r="B4336" s="348"/>
      <c r="C4336" s="623"/>
      <c r="D4336" s="350"/>
      <c r="E4336" s="350"/>
      <c r="F4336" s="351"/>
      <c r="G4336" s="350"/>
      <c r="H4336" s="350"/>
      <c r="I4336" s="352"/>
      <c r="J4336" s="353"/>
      <c r="K4336" s="354"/>
      <c r="L4336" s="353"/>
      <c r="M4336" s="379"/>
      <c r="N4336" s="70"/>
      <c r="O4336" s="70"/>
      <c r="P4336" s="92"/>
    </row>
    <row r="4337" spans="1:16" x14ac:dyDescent="0.2">
      <c r="A4337" s="363"/>
      <c r="B4337" s="348"/>
      <c r="C4337" s="623"/>
      <c r="D4337" s="350"/>
      <c r="E4337" s="350"/>
      <c r="F4337" s="351"/>
      <c r="G4337" s="350"/>
      <c r="H4337" s="350"/>
      <c r="I4337" s="352"/>
      <c r="J4337" s="353"/>
      <c r="K4337" s="354"/>
      <c r="L4337" s="353"/>
      <c r="M4337" s="379"/>
      <c r="N4337" s="70"/>
      <c r="O4337" s="70"/>
      <c r="P4337" s="92"/>
    </row>
    <row r="4338" spans="1:16" x14ac:dyDescent="0.2">
      <c r="A4338" s="363"/>
      <c r="B4338" s="348"/>
      <c r="C4338" s="623"/>
      <c r="D4338" s="350"/>
      <c r="E4338" s="350"/>
      <c r="F4338" s="351"/>
      <c r="G4338" s="350"/>
      <c r="H4338" s="350"/>
      <c r="I4338" s="352"/>
      <c r="J4338" s="353"/>
      <c r="K4338" s="354"/>
      <c r="L4338" s="353"/>
      <c r="M4338" s="379"/>
      <c r="N4338" s="70"/>
      <c r="O4338" s="70"/>
      <c r="P4338" s="92"/>
    </row>
    <row r="4339" spans="1:16" x14ac:dyDescent="0.2">
      <c r="A4339" s="363"/>
      <c r="B4339" s="348"/>
      <c r="C4339" s="623"/>
      <c r="D4339" s="350"/>
      <c r="E4339" s="350"/>
      <c r="F4339" s="351"/>
      <c r="G4339" s="350"/>
      <c r="H4339" s="350"/>
      <c r="I4339" s="352"/>
      <c r="J4339" s="353"/>
      <c r="K4339" s="354"/>
      <c r="L4339" s="353"/>
      <c r="M4339" s="379"/>
      <c r="N4339" s="70"/>
      <c r="O4339" s="70"/>
      <c r="P4339" s="92"/>
    </row>
    <row r="4340" spans="1:16" x14ac:dyDescent="0.2">
      <c r="A4340" s="363"/>
      <c r="B4340" s="348"/>
      <c r="C4340" s="623"/>
      <c r="D4340" s="350"/>
      <c r="E4340" s="350"/>
      <c r="F4340" s="351"/>
      <c r="G4340" s="350"/>
      <c r="H4340" s="350"/>
      <c r="I4340" s="352"/>
      <c r="J4340" s="353"/>
      <c r="K4340" s="354"/>
      <c r="L4340" s="353"/>
      <c r="M4340" s="379"/>
      <c r="N4340" s="70"/>
      <c r="O4340" s="70"/>
      <c r="P4340" s="92"/>
    </row>
    <row r="4341" spans="1:16" x14ac:dyDescent="0.2">
      <c r="A4341" s="363"/>
      <c r="B4341" s="348"/>
      <c r="C4341" s="623"/>
      <c r="D4341" s="350"/>
      <c r="E4341" s="350"/>
      <c r="F4341" s="351"/>
      <c r="G4341" s="350"/>
      <c r="H4341" s="350"/>
      <c r="I4341" s="352"/>
      <c r="J4341" s="353"/>
      <c r="K4341" s="354"/>
      <c r="L4341" s="353"/>
      <c r="M4341" s="379"/>
      <c r="N4341" s="70"/>
      <c r="O4341" s="70"/>
      <c r="P4341" s="92"/>
    </row>
    <row r="4342" spans="1:16" x14ac:dyDescent="0.2">
      <c r="A4342" s="363"/>
      <c r="B4342" s="348"/>
      <c r="C4342" s="623"/>
      <c r="D4342" s="350"/>
      <c r="E4342" s="350"/>
      <c r="F4342" s="351"/>
      <c r="G4342" s="350"/>
      <c r="H4342" s="350"/>
      <c r="I4342" s="352"/>
      <c r="J4342" s="353"/>
      <c r="K4342" s="354"/>
      <c r="L4342" s="353"/>
      <c r="M4342" s="379"/>
      <c r="N4342" s="70"/>
      <c r="O4342" s="70"/>
      <c r="P4342" s="92"/>
    </row>
    <row r="4343" spans="1:16" x14ac:dyDescent="0.2">
      <c r="A4343" s="363"/>
      <c r="B4343" s="348"/>
      <c r="C4343" s="623"/>
      <c r="D4343" s="350"/>
      <c r="E4343" s="350"/>
      <c r="F4343" s="351"/>
      <c r="G4343" s="350"/>
      <c r="H4343" s="350"/>
      <c r="I4343" s="352"/>
      <c r="J4343" s="353"/>
      <c r="K4343" s="354"/>
      <c r="L4343" s="353"/>
      <c r="M4343" s="379"/>
      <c r="N4343" s="70"/>
      <c r="O4343" s="70"/>
      <c r="P4343" s="92"/>
    </row>
    <row r="4344" spans="1:16" x14ac:dyDescent="0.2">
      <c r="A4344" s="363"/>
      <c r="B4344" s="348"/>
      <c r="C4344" s="623"/>
      <c r="D4344" s="350"/>
      <c r="E4344" s="350"/>
      <c r="F4344" s="351"/>
      <c r="G4344" s="350"/>
      <c r="H4344" s="350"/>
      <c r="I4344" s="352"/>
      <c r="J4344" s="353"/>
      <c r="K4344" s="354"/>
      <c r="L4344" s="353"/>
      <c r="M4344" s="379"/>
      <c r="N4344" s="70"/>
      <c r="O4344" s="70"/>
      <c r="P4344" s="92"/>
    </row>
    <row r="4345" spans="1:16" x14ac:dyDescent="0.2">
      <c r="A4345" s="363"/>
      <c r="B4345" s="348"/>
      <c r="C4345" s="623"/>
      <c r="D4345" s="350"/>
      <c r="E4345" s="350"/>
      <c r="F4345" s="351"/>
      <c r="G4345" s="350"/>
      <c r="H4345" s="350"/>
      <c r="I4345" s="352"/>
      <c r="J4345" s="353"/>
      <c r="K4345" s="354"/>
      <c r="L4345" s="353"/>
      <c r="M4345" s="379"/>
      <c r="N4345" s="70"/>
      <c r="O4345" s="70"/>
      <c r="P4345" s="92"/>
    </row>
    <row r="4346" spans="1:16" x14ac:dyDescent="0.2">
      <c r="A4346" s="363"/>
      <c r="B4346" s="348"/>
      <c r="C4346" s="623"/>
      <c r="D4346" s="350"/>
      <c r="E4346" s="350"/>
      <c r="F4346" s="351"/>
      <c r="G4346" s="350"/>
      <c r="H4346" s="350"/>
      <c r="I4346" s="352"/>
      <c r="J4346" s="353"/>
      <c r="K4346" s="354"/>
      <c r="L4346" s="353"/>
      <c r="M4346" s="379"/>
      <c r="N4346" s="70"/>
      <c r="O4346" s="70"/>
      <c r="P4346" s="92"/>
    </row>
    <row r="4347" spans="1:16" x14ac:dyDescent="0.2">
      <c r="A4347" s="363"/>
      <c r="B4347" s="348"/>
      <c r="C4347" s="623"/>
      <c r="D4347" s="350"/>
      <c r="E4347" s="350"/>
      <c r="F4347" s="351"/>
      <c r="G4347" s="350"/>
      <c r="H4347" s="350"/>
      <c r="I4347" s="352"/>
      <c r="J4347" s="353"/>
      <c r="K4347" s="354"/>
      <c r="L4347" s="353"/>
      <c r="M4347" s="379"/>
      <c r="N4347" s="70"/>
      <c r="O4347" s="70"/>
      <c r="P4347" s="92"/>
    </row>
    <row r="4348" spans="1:16" x14ac:dyDescent="0.2">
      <c r="A4348" s="363" t="str">
        <f t="shared" si="202"/>
        <v/>
      </c>
      <c r="B4348" s="348"/>
      <c r="C4348" s="623"/>
      <c r="D4348" s="350"/>
      <c r="E4348" s="350"/>
      <c r="F4348" s="351"/>
      <c r="G4348" s="350"/>
      <c r="H4348" s="350"/>
      <c r="I4348" s="352"/>
      <c r="J4348" s="353"/>
      <c r="K4348" s="354"/>
      <c r="L4348" s="353"/>
      <c r="M4348" s="379"/>
      <c r="N4348" s="70">
        <f t="shared" si="200"/>
        <v>0</v>
      </c>
      <c r="O4348" s="70">
        <f t="shared" si="201"/>
        <v>0</v>
      </c>
      <c r="P4348" s="92" t="str">
        <f t="shared" si="199"/>
        <v/>
      </c>
    </row>
    <row r="4349" spans="1:16" x14ac:dyDescent="0.2">
      <c r="A4349" s="363" t="str">
        <f t="shared" si="202"/>
        <v/>
      </c>
      <c r="B4349" s="348"/>
      <c r="C4349" s="623"/>
      <c r="D4349" s="350"/>
      <c r="E4349" s="350"/>
      <c r="F4349" s="351"/>
      <c r="G4349" s="350"/>
      <c r="H4349" s="350"/>
      <c r="I4349" s="352"/>
      <c r="J4349" s="353"/>
      <c r="K4349" s="354"/>
      <c r="L4349" s="353"/>
      <c r="M4349" s="379"/>
      <c r="N4349" s="70">
        <f t="shared" si="200"/>
        <v>0</v>
      </c>
      <c r="O4349" s="70">
        <f t="shared" si="201"/>
        <v>0</v>
      </c>
      <c r="P4349" s="135" t="str">
        <f t="shared" si="199"/>
        <v/>
      </c>
    </row>
    <row r="4350" spans="1:16" x14ac:dyDescent="0.2">
      <c r="A4350" s="363" t="str">
        <f t="shared" si="202"/>
        <v/>
      </c>
      <c r="B4350" s="348"/>
      <c r="C4350" s="623"/>
      <c r="D4350" s="350"/>
      <c r="E4350" s="350"/>
      <c r="F4350" s="351"/>
      <c r="G4350" s="350"/>
      <c r="H4350" s="350"/>
      <c r="I4350" s="352"/>
      <c r="J4350" s="353"/>
      <c r="K4350" s="354"/>
      <c r="L4350" s="353"/>
      <c r="M4350" s="379"/>
      <c r="N4350" s="317">
        <f t="shared" si="200"/>
        <v>0</v>
      </c>
      <c r="O4350" s="317">
        <f t="shared" si="201"/>
        <v>0</v>
      </c>
      <c r="P4350" s="318" t="str">
        <f t="shared" si="199"/>
        <v/>
      </c>
    </row>
    <row r="4351" spans="1:16" x14ac:dyDescent="0.2">
      <c r="A4351" s="363" t="str">
        <f t="shared" si="202"/>
        <v/>
      </c>
      <c r="B4351" s="348"/>
      <c r="C4351" s="623"/>
      <c r="D4351" s="350"/>
      <c r="E4351" s="350"/>
      <c r="F4351" s="351"/>
      <c r="G4351" s="350"/>
      <c r="H4351" s="350"/>
      <c r="I4351" s="352"/>
      <c r="J4351" s="353"/>
      <c r="K4351" s="354"/>
      <c r="L4351" s="353"/>
      <c r="M4351" s="379"/>
      <c r="N4351" s="70">
        <f t="shared" si="200"/>
        <v>0</v>
      </c>
      <c r="O4351" s="70">
        <f t="shared" si="201"/>
        <v>0</v>
      </c>
      <c r="P4351" s="92" t="str">
        <f t="shared" si="199"/>
        <v/>
      </c>
    </row>
    <row r="4352" spans="1:16" x14ac:dyDescent="0.2">
      <c r="A4352" s="363" t="str">
        <f t="shared" si="202"/>
        <v/>
      </c>
      <c r="B4352" s="348"/>
      <c r="C4352" s="623"/>
      <c r="D4352" s="350"/>
      <c r="E4352" s="350"/>
      <c r="F4352" s="351"/>
      <c r="G4352" s="350"/>
      <c r="H4352" s="350"/>
      <c r="I4352" s="352"/>
      <c r="J4352" s="353"/>
      <c r="K4352" s="354"/>
      <c r="L4352" s="353"/>
      <c r="M4352" s="379"/>
      <c r="N4352" s="70">
        <f t="shared" si="200"/>
        <v>0</v>
      </c>
      <c r="O4352" s="70">
        <f t="shared" si="201"/>
        <v>0</v>
      </c>
      <c r="P4352" s="92" t="str">
        <f t="shared" si="199"/>
        <v/>
      </c>
    </row>
    <row r="4353" spans="1:16" x14ac:dyDescent="0.2">
      <c r="A4353" s="363" t="str">
        <f t="shared" si="202"/>
        <v/>
      </c>
      <c r="B4353" s="348"/>
      <c r="C4353" s="623"/>
      <c r="D4353" s="350"/>
      <c r="E4353" s="350"/>
      <c r="F4353" s="351"/>
      <c r="G4353" s="350"/>
      <c r="H4353" s="350"/>
      <c r="I4353" s="352"/>
      <c r="J4353" s="353"/>
      <c r="K4353" s="354"/>
      <c r="L4353" s="353"/>
      <c r="M4353" s="379"/>
      <c r="N4353" s="70">
        <f t="shared" si="200"/>
        <v>0</v>
      </c>
      <c r="O4353" s="70">
        <f t="shared" si="201"/>
        <v>0</v>
      </c>
      <c r="P4353" s="135" t="str">
        <f t="shared" ref="P4353:P5380" si="203">SUBSTITUTE(D4353," ","_")</f>
        <v/>
      </c>
    </row>
    <row r="4354" spans="1:16" x14ac:dyDescent="0.2">
      <c r="A4354" s="363" t="str">
        <f t="shared" si="202"/>
        <v/>
      </c>
      <c r="B4354" s="348"/>
      <c r="C4354" s="623"/>
      <c r="D4354" s="350"/>
      <c r="E4354" s="350"/>
      <c r="F4354" s="351"/>
      <c r="G4354" s="350"/>
      <c r="H4354" s="350"/>
      <c r="I4354" s="352"/>
      <c r="J4354" s="353"/>
      <c r="K4354" s="354"/>
      <c r="L4354" s="353"/>
      <c r="M4354" s="379"/>
      <c r="N4354" s="317">
        <f t="shared" ref="N4354:N5381" si="204">IF(B4354=0,0,IF(YEAR(B4354)=$O$1,MONTH(B4354)-$N$1+1,(YEAR(B4354)-$O$1)*12-$N$1+1+MONTH(B4354)))</f>
        <v>0</v>
      </c>
      <c r="O4354" s="317">
        <f t="shared" ref="O4354:O5381" si="205">IF(C4354=0,0,IF(YEAR(C4354)=$O$1,MONTH(C4354)-$N$1+1,(YEAR(C4354)-$O$1)*12-$N$1+1+MONTH(C4354)))</f>
        <v>0</v>
      </c>
      <c r="P4354" s="318" t="str">
        <f t="shared" si="203"/>
        <v/>
      </c>
    </row>
    <row r="4355" spans="1:16" x14ac:dyDescent="0.2">
      <c r="A4355" s="363" t="str">
        <f t="shared" si="202"/>
        <v/>
      </c>
      <c r="B4355" s="348"/>
      <c r="C4355" s="623"/>
      <c r="D4355" s="350"/>
      <c r="E4355" s="350"/>
      <c r="F4355" s="351"/>
      <c r="G4355" s="350"/>
      <c r="H4355" s="350"/>
      <c r="I4355" s="352"/>
      <c r="J4355" s="353"/>
      <c r="K4355" s="354"/>
      <c r="L4355" s="353"/>
      <c r="M4355" s="379"/>
      <c r="N4355" s="70">
        <f t="shared" si="204"/>
        <v>0</v>
      </c>
      <c r="O4355" s="70">
        <f t="shared" si="205"/>
        <v>0</v>
      </c>
      <c r="P4355" s="92" t="str">
        <f t="shared" si="203"/>
        <v/>
      </c>
    </row>
    <row r="4356" spans="1:16" x14ac:dyDescent="0.2">
      <c r="A4356" s="363" t="str">
        <f t="shared" si="202"/>
        <v/>
      </c>
      <c r="B4356" s="348"/>
      <c r="C4356" s="623"/>
      <c r="D4356" s="350"/>
      <c r="E4356" s="350"/>
      <c r="F4356" s="351"/>
      <c r="G4356" s="350"/>
      <c r="H4356" s="350"/>
      <c r="I4356" s="352"/>
      <c r="J4356" s="353"/>
      <c r="K4356" s="354"/>
      <c r="L4356" s="353"/>
      <c r="M4356" s="379"/>
      <c r="N4356" s="70">
        <f t="shared" si="204"/>
        <v>0</v>
      </c>
      <c r="O4356" s="70">
        <f t="shared" si="205"/>
        <v>0</v>
      </c>
      <c r="P4356" s="92" t="str">
        <f t="shared" si="203"/>
        <v/>
      </c>
    </row>
    <row r="4357" spans="1:16" x14ac:dyDescent="0.2">
      <c r="A4357" s="363" t="str">
        <f t="shared" si="202"/>
        <v/>
      </c>
      <c r="B4357" s="348"/>
      <c r="C4357" s="623"/>
      <c r="D4357" s="350"/>
      <c r="E4357" s="350"/>
      <c r="F4357" s="351"/>
      <c r="G4357" s="350"/>
      <c r="H4357" s="350"/>
      <c r="I4357" s="352"/>
      <c r="J4357" s="353"/>
      <c r="K4357" s="354"/>
      <c r="L4357" s="353"/>
      <c r="M4357" s="379"/>
      <c r="N4357" s="70">
        <f t="shared" si="204"/>
        <v>0</v>
      </c>
      <c r="O4357" s="70">
        <f t="shared" si="205"/>
        <v>0</v>
      </c>
      <c r="P4357" s="135" t="str">
        <f t="shared" si="203"/>
        <v/>
      </c>
    </row>
    <row r="4358" spans="1:16" x14ac:dyDescent="0.2">
      <c r="A4358" s="363" t="str">
        <f t="shared" si="202"/>
        <v/>
      </c>
      <c r="B4358" s="348"/>
      <c r="C4358" s="623"/>
      <c r="D4358" s="350"/>
      <c r="E4358" s="350"/>
      <c r="F4358" s="351"/>
      <c r="G4358" s="350"/>
      <c r="H4358" s="350"/>
      <c r="I4358" s="352"/>
      <c r="J4358" s="353"/>
      <c r="K4358" s="354"/>
      <c r="L4358" s="353"/>
      <c r="M4358" s="379"/>
      <c r="N4358" s="317">
        <f t="shared" si="204"/>
        <v>0</v>
      </c>
      <c r="O4358" s="317">
        <f t="shared" si="205"/>
        <v>0</v>
      </c>
      <c r="P4358" s="318" t="str">
        <f t="shared" si="203"/>
        <v/>
      </c>
    </row>
    <row r="4359" spans="1:16" x14ac:dyDescent="0.2">
      <c r="A4359" s="363" t="str">
        <f t="shared" si="202"/>
        <v/>
      </c>
      <c r="B4359" s="348"/>
      <c r="C4359" s="623"/>
      <c r="D4359" s="350"/>
      <c r="E4359" s="350"/>
      <c r="F4359" s="351"/>
      <c r="G4359" s="350"/>
      <c r="H4359" s="350"/>
      <c r="I4359" s="352"/>
      <c r="J4359" s="353"/>
      <c r="K4359" s="354"/>
      <c r="L4359" s="353"/>
      <c r="M4359" s="379"/>
      <c r="N4359" s="70">
        <f t="shared" si="204"/>
        <v>0</v>
      </c>
      <c r="O4359" s="70">
        <f t="shared" si="205"/>
        <v>0</v>
      </c>
      <c r="P4359" s="92" t="str">
        <f t="shared" si="203"/>
        <v/>
      </c>
    </row>
    <row r="4360" spans="1:16" x14ac:dyDescent="0.2">
      <c r="A4360" s="363" t="str">
        <f t="shared" si="202"/>
        <v/>
      </c>
      <c r="B4360" s="348"/>
      <c r="C4360" s="623"/>
      <c r="D4360" s="350"/>
      <c r="E4360" s="350"/>
      <c r="F4360" s="351"/>
      <c r="G4360" s="350"/>
      <c r="H4360" s="350"/>
      <c r="I4360" s="352"/>
      <c r="J4360" s="353"/>
      <c r="K4360" s="354"/>
      <c r="L4360" s="353"/>
      <c r="M4360" s="379"/>
      <c r="N4360" s="70">
        <f t="shared" si="204"/>
        <v>0</v>
      </c>
      <c r="O4360" s="70">
        <f t="shared" si="205"/>
        <v>0</v>
      </c>
      <c r="P4360" s="92" t="str">
        <f t="shared" si="203"/>
        <v/>
      </c>
    </row>
    <row r="4361" spans="1:16" x14ac:dyDescent="0.2">
      <c r="A4361" s="363" t="str">
        <f t="shared" si="202"/>
        <v/>
      </c>
      <c r="B4361" s="348"/>
      <c r="C4361" s="623"/>
      <c r="D4361" s="350"/>
      <c r="E4361" s="350"/>
      <c r="F4361" s="351"/>
      <c r="G4361" s="350"/>
      <c r="H4361" s="350"/>
      <c r="I4361" s="352"/>
      <c r="J4361" s="353"/>
      <c r="K4361" s="354"/>
      <c r="L4361" s="353"/>
      <c r="M4361" s="379"/>
      <c r="N4361" s="70">
        <f t="shared" si="204"/>
        <v>0</v>
      </c>
      <c r="O4361" s="70">
        <f t="shared" si="205"/>
        <v>0</v>
      </c>
      <c r="P4361" s="135" t="str">
        <f t="shared" si="203"/>
        <v/>
      </c>
    </row>
    <row r="4362" spans="1:16" x14ac:dyDescent="0.2">
      <c r="A4362" s="363" t="str">
        <f t="shared" si="202"/>
        <v/>
      </c>
      <c r="B4362" s="348"/>
      <c r="C4362" s="623"/>
      <c r="D4362" s="350"/>
      <c r="E4362" s="350"/>
      <c r="F4362" s="351"/>
      <c r="G4362" s="350"/>
      <c r="H4362" s="350"/>
      <c r="I4362" s="352"/>
      <c r="J4362" s="353"/>
      <c r="K4362" s="354"/>
      <c r="L4362" s="353"/>
      <c r="M4362" s="379"/>
      <c r="N4362" s="317">
        <f t="shared" si="204"/>
        <v>0</v>
      </c>
      <c r="O4362" s="317">
        <f t="shared" si="205"/>
        <v>0</v>
      </c>
      <c r="P4362" s="318" t="str">
        <f t="shared" si="203"/>
        <v/>
      </c>
    </row>
    <row r="4363" spans="1:16" x14ac:dyDescent="0.2">
      <c r="A4363" s="363" t="str">
        <f t="shared" si="202"/>
        <v/>
      </c>
      <c r="B4363" s="348"/>
      <c r="C4363" s="623"/>
      <c r="D4363" s="350"/>
      <c r="E4363" s="350"/>
      <c r="F4363" s="351"/>
      <c r="G4363" s="350"/>
      <c r="H4363" s="350"/>
      <c r="I4363" s="352"/>
      <c r="J4363" s="353"/>
      <c r="K4363" s="354"/>
      <c r="L4363" s="353"/>
      <c r="M4363" s="379"/>
      <c r="N4363" s="70">
        <f t="shared" si="204"/>
        <v>0</v>
      </c>
      <c r="O4363" s="70">
        <f t="shared" si="205"/>
        <v>0</v>
      </c>
      <c r="P4363" s="92" t="str">
        <f t="shared" si="203"/>
        <v/>
      </c>
    </row>
    <row r="4364" spans="1:16" x14ac:dyDescent="0.2">
      <c r="A4364" s="363" t="str">
        <f t="shared" si="202"/>
        <v/>
      </c>
      <c r="B4364" s="348"/>
      <c r="C4364" s="623"/>
      <c r="D4364" s="350"/>
      <c r="E4364" s="350"/>
      <c r="F4364" s="351"/>
      <c r="G4364" s="350"/>
      <c r="H4364" s="350"/>
      <c r="I4364" s="352"/>
      <c r="J4364" s="353"/>
      <c r="K4364" s="354"/>
      <c r="L4364" s="353"/>
      <c r="M4364" s="379"/>
      <c r="N4364" s="70">
        <f t="shared" si="204"/>
        <v>0</v>
      </c>
      <c r="O4364" s="70">
        <f t="shared" si="205"/>
        <v>0</v>
      </c>
      <c r="P4364" s="92" t="str">
        <f t="shared" si="203"/>
        <v/>
      </c>
    </row>
    <row r="4365" spans="1:16" x14ac:dyDescent="0.2">
      <c r="A4365" s="363" t="str">
        <f t="shared" si="202"/>
        <v/>
      </c>
      <c r="B4365" s="348"/>
      <c r="C4365" s="623"/>
      <c r="D4365" s="350"/>
      <c r="E4365" s="350"/>
      <c r="F4365" s="351"/>
      <c r="G4365" s="350"/>
      <c r="H4365" s="350"/>
      <c r="I4365" s="352"/>
      <c r="J4365" s="353"/>
      <c r="K4365" s="354"/>
      <c r="L4365" s="353"/>
      <c r="M4365" s="379"/>
      <c r="N4365" s="70">
        <f t="shared" si="204"/>
        <v>0</v>
      </c>
      <c r="O4365" s="70">
        <f t="shared" si="205"/>
        <v>0</v>
      </c>
      <c r="P4365" s="135" t="str">
        <f t="shared" si="203"/>
        <v/>
      </c>
    </row>
    <row r="4366" spans="1:16" x14ac:dyDescent="0.2">
      <c r="A4366" s="363" t="str">
        <f t="shared" si="202"/>
        <v/>
      </c>
      <c r="B4366" s="348"/>
      <c r="C4366" s="623"/>
      <c r="D4366" s="350"/>
      <c r="E4366" s="350"/>
      <c r="F4366" s="351"/>
      <c r="G4366" s="350"/>
      <c r="H4366" s="350"/>
      <c r="I4366" s="352"/>
      <c r="J4366" s="353"/>
      <c r="K4366" s="354"/>
      <c r="L4366" s="353"/>
      <c r="M4366" s="379"/>
      <c r="N4366" s="317">
        <f t="shared" si="204"/>
        <v>0</v>
      </c>
      <c r="O4366" s="317">
        <f t="shared" si="205"/>
        <v>0</v>
      </c>
      <c r="P4366" s="318" t="str">
        <f t="shared" si="203"/>
        <v/>
      </c>
    </row>
    <row r="4367" spans="1:16" x14ac:dyDescent="0.2">
      <c r="A4367" s="363" t="str">
        <f t="shared" si="202"/>
        <v/>
      </c>
      <c r="B4367" s="348"/>
      <c r="C4367" s="623"/>
      <c r="D4367" s="350"/>
      <c r="E4367" s="350"/>
      <c r="F4367" s="351"/>
      <c r="G4367" s="350"/>
      <c r="H4367" s="350"/>
      <c r="I4367" s="352"/>
      <c r="J4367" s="353"/>
      <c r="K4367" s="354"/>
      <c r="L4367" s="353"/>
      <c r="M4367" s="379"/>
      <c r="N4367" s="70">
        <f t="shared" si="204"/>
        <v>0</v>
      </c>
      <c r="O4367" s="70">
        <f t="shared" si="205"/>
        <v>0</v>
      </c>
      <c r="P4367" s="92" t="str">
        <f t="shared" si="203"/>
        <v/>
      </c>
    </row>
    <row r="4368" spans="1:16" x14ac:dyDescent="0.2">
      <c r="A4368" s="363" t="str">
        <f t="shared" si="202"/>
        <v/>
      </c>
      <c r="B4368" s="348"/>
      <c r="C4368" s="623"/>
      <c r="D4368" s="350"/>
      <c r="E4368" s="350"/>
      <c r="F4368" s="351"/>
      <c r="G4368" s="350"/>
      <c r="H4368" s="350"/>
      <c r="I4368" s="352"/>
      <c r="J4368" s="353"/>
      <c r="K4368" s="354"/>
      <c r="L4368" s="353"/>
      <c r="M4368" s="379"/>
      <c r="N4368" s="70">
        <f t="shared" si="204"/>
        <v>0</v>
      </c>
      <c r="O4368" s="70">
        <f t="shared" si="205"/>
        <v>0</v>
      </c>
      <c r="P4368" s="92" t="str">
        <f t="shared" si="203"/>
        <v/>
      </c>
    </row>
    <row r="4369" spans="1:16" x14ac:dyDescent="0.2">
      <c r="A4369" s="363" t="str">
        <f t="shared" si="202"/>
        <v/>
      </c>
      <c r="B4369" s="348"/>
      <c r="C4369" s="623"/>
      <c r="D4369" s="350"/>
      <c r="E4369" s="350"/>
      <c r="F4369" s="351"/>
      <c r="G4369" s="350"/>
      <c r="H4369" s="350"/>
      <c r="I4369" s="352"/>
      <c r="J4369" s="353"/>
      <c r="K4369" s="354"/>
      <c r="L4369" s="353"/>
      <c r="M4369" s="379"/>
      <c r="N4369" s="70">
        <f t="shared" si="204"/>
        <v>0</v>
      </c>
      <c r="O4369" s="70">
        <f t="shared" si="205"/>
        <v>0</v>
      </c>
      <c r="P4369" s="135" t="str">
        <f t="shared" si="203"/>
        <v/>
      </c>
    </row>
    <row r="4370" spans="1:16" x14ac:dyDescent="0.2">
      <c r="A4370" s="363" t="str">
        <f t="shared" si="202"/>
        <v/>
      </c>
      <c r="B4370" s="348"/>
      <c r="C4370" s="623"/>
      <c r="D4370" s="350"/>
      <c r="E4370" s="350"/>
      <c r="F4370" s="351"/>
      <c r="G4370" s="350"/>
      <c r="H4370" s="350"/>
      <c r="I4370" s="352"/>
      <c r="J4370" s="353"/>
      <c r="K4370" s="354"/>
      <c r="L4370" s="353"/>
      <c r="M4370" s="379"/>
      <c r="N4370" s="317">
        <f t="shared" si="204"/>
        <v>0</v>
      </c>
      <c r="O4370" s="317">
        <f t="shared" si="205"/>
        <v>0</v>
      </c>
      <c r="P4370" s="318" t="str">
        <f t="shared" si="203"/>
        <v/>
      </c>
    </row>
    <row r="4371" spans="1:16" x14ac:dyDescent="0.2">
      <c r="A4371" s="363" t="str">
        <f t="shared" si="202"/>
        <v/>
      </c>
      <c r="B4371" s="348"/>
      <c r="C4371" s="623"/>
      <c r="D4371" s="350"/>
      <c r="E4371" s="350"/>
      <c r="F4371" s="351"/>
      <c r="G4371" s="350"/>
      <c r="H4371" s="350"/>
      <c r="I4371" s="352"/>
      <c r="J4371" s="353"/>
      <c r="K4371" s="354"/>
      <c r="L4371" s="353"/>
      <c r="M4371" s="379"/>
      <c r="N4371" s="70">
        <f t="shared" si="204"/>
        <v>0</v>
      </c>
      <c r="O4371" s="70">
        <f t="shared" si="205"/>
        <v>0</v>
      </c>
      <c r="P4371" s="92" t="str">
        <f t="shared" si="203"/>
        <v/>
      </c>
    </row>
    <row r="4372" spans="1:16" x14ac:dyDescent="0.2">
      <c r="A4372" s="363" t="str">
        <f t="shared" si="202"/>
        <v/>
      </c>
      <c r="B4372" s="348"/>
      <c r="C4372" s="623"/>
      <c r="D4372" s="350"/>
      <c r="E4372" s="350"/>
      <c r="F4372" s="351"/>
      <c r="G4372" s="350"/>
      <c r="H4372" s="350"/>
      <c r="I4372" s="352"/>
      <c r="J4372" s="353"/>
      <c r="K4372" s="354"/>
      <c r="L4372" s="353"/>
      <c r="M4372" s="379"/>
      <c r="N4372" s="70">
        <f t="shared" si="204"/>
        <v>0</v>
      </c>
      <c r="O4372" s="70">
        <f t="shared" si="205"/>
        <v>0</v>
      </c>
      <c r="P4372" s="92" t="str">
        <f t="shared" si="203"/>
        <v/>
      </c>
    </row>
    <row r="4373" spans="1:16" x14ac:dyDescent="0.2">
      <c r="A4373" s="363" t="str">
        <f t="shared" si="202"/>
        <v/>
      </c>
      <c r="B4373" s="348"/>
      <c r="C4373" s="623"/>
      <c r="D4373" s="350"/>
      <c r="E4373" s="350"/>
      <c r="F4373" s="351"/>
      <c r="G4373" s="350"/>
      <c r="H4373" s="350"/>
      <c r="I4373" s="352"/>
      <c r="J4373" s="353"/>
      <c r="K4373" s="354"/>
      <c r="L4373" s="353"/>
      <c r="M4373" s="379"/>
      <c r="N4373" s="70">
        <f t="shared" si="204"/>
        <v>0</v>
      </c>
      <c r="O4373" s="70">
        <f t="shared" si="205"/>
        <v>0</v>
      </c>
      <c r="P4373" s="135" t="str">
        <f t="shared" si="203"/>
        <v/>
      </c>
    </row>
    <row r="4374" spans="1:16" x14ac:dyDescent="0.2">
      <c r="A4374" s="363" t="str">
        <f t="shared" si="202"/>
        <v/>
      </c>
      <c r="B4374" s="348"/>
      <c r="C4374" s="623"/>
      <c r="D4374" s="350"/>
      <c r="E4374" s="350"/>
      <c r="F4374" s="351"/>
      <c r="G4374" s="350"/>
      <c r="H4374" s="350"/>
      <c r="I4374" s="352"/>
      <c r="J4374" s="353"/>
      <c r="K4374" s="354"/>
      <c r="L4374" s="353"/>
      <c r="M4374" s="379"/>
      <c r="N4374" s="317">
        <f t="shared" si="204"/>
        <v>0</v>
      </c>
      <c r="O4374" s="317">
        <f t="shared" si="205"/>
        <v>0</v>
      </c>
      <c r="P4374" s="318" t="str">
        <f t="shared" si="203"/>
        <v/>
      </c>
    </row>
    <row r="4375" spans="1:16" x14ac:dyDescent="0.2">
      <c r="A4375" s="363" t="str">
        <f t="shared" si="202"/>
        <v/>
      </c>
      <c r="B4375" s="348"/>
      <c r="C4375" s="623"/>
      <c r="D4375" s="350"/>
      <c r="E4375" s="350"/>
      <c r="F4375" s="351"/>
      <c r="G4375" s="350"/>
      <c r="H4375" s="350"/>
      <c r="I4375" s="352"/>
      <c r="J4375" s="353"/>
      <c r="K4375" s="354"/>
      <c r="L4375" s="353"/>
      <c r="M4375" s="379"/>
      <c r="N4375" s="70">
        <f t="shared" si="204"/>
        <v>0</v>
      </c>
      <c r="O4375" s="70">
        <f t="shared" si="205"/>
        <v>0</v>
      </c>
      <c r="P4375" s="92" t="str">
        <f t="shared" si="203"/>
        <v/>
      </c>
    </row>
    <row r="4376" spans="1:16" x14ac:dyDescent="0.2">
      <c r="A4376" s="363" t="str">
        <f t="shared" si="202"/>
        <v/>
      </c>
      <c r="B4376" s="348"/>
      <c r="C4376" s="623"/>
      <c r="D4376" s="350"/>
      <c r="E4376" s="350"/>
      <c r="F4376" s="351"/>
      <c r="G4376" s="350"/>
      <c r="H4376" s="350"/>
      <c r="I4376" s="352"/>
      <c r="J4376" s="353"/>
      <c r="K4376" s="354"/>
      <c r="L4376" s="353"/>
      <c r="M4376" s="379"/>
      <c r="N4376" s="70">
        <f t="shared" si="204"/>
        <v>0</v>
      </c>
      <c r="O4376" s="70">
        <f t="shared" si="205"/>
        <v>0</v>
      </c>
      <c r="P4376" s="92" t="str">
        <f t="shared" si="203"/>
        <v/>
      </c>
    </row>
    <row r="4377" spans="1:16" x14ac:dyDescent="0.2">
      <c r="A4377" s="363" t="str">
        <f t="shared" si="202"/>
        <v/>
      </c>
      <c r="B4377" s="348"/>
      <c r="C4377" s="623"/>
      <c r="D4377" s="350"/>
      <c r="E4377" s="350"/>
      <c r="F4377" s="351"/>
      <c r="G4377" s="350"/>
      <c r="H4377" s="350"/>
      <c r="I4377" s="352"/>
      <c r="J4377" s="353"/>
      <c r="K4377" s="354"/>
      <c r="L4377" s="353"/>
      <c r="M4377" s="379"/>
      <c r="N4377" s="70">
        <f t="shared" si="204"/>
        <v>0</v>
      </c>
      <c r="O4377" s="70">
        <f t="shared" si="205"/>
        <v>0</v>
      </c>
      <c r="P4377" s="135" t="str">
        <f t="shared" si="203"/>
        <v/>
      </c>
    </row>
    <row r="4378" spans="1:16" x14ac:dyDescent="0.2">
      <c r="A4378" s="363" t="str">
        <f t="shared" si="202"/>
        <v/>
      </c>
      <c r="B4378" s="348"/>
      <c r="C4378" s="623"/>
      <c r="D4378" s="350"/>
      <c r="E4378" s="350"/>
      <c r="F4378" s="351"/>
      <c r="G4378" s="350"/>
      <c r="H4378" s="350"/>
      <c r="I4378" s="352"/>
      <c r="J4378" s="353"/>
      <c r="K4378" s="354"/>
      <c r="L4378" s="353"/>
      <c r="M4378" s="379"/>
      <c r="N4378" s="317">
        <f t="shared" si="204"/>
        <v>0</v>
      </c>
      <c r="O4378" s="317">
        <f t="shared" si="205"/>
        <v>0</v>
      </c>
      <c r="P4378" s="318" t="str">
        <f t="shared" si="203"/>
        <v/>
      </c>
    </row>
    <row r="4379" spans="1:16" x14ac:dyDescent="0.2">
      <c r="A4379" s="363"/>
      <c r="B4379" s="348"/>
      <c r="C4379" s="623"/>
      <c r="D4379" s="350"/>
      <c r="E4379" s="350"/>
      <c r="F4379" s="351"/>
      <c r="G4379" s="350"/>
      <c r="H4379" s="350"/>
      <c r="I4379" s="352"/>
      <c r="J4379" s="353"/>
      <c r="K4379" s="354"/>
      <c r="L4379" s="353"/>
      <c r="M4379" s="379"/>
      <c r="N4379" s="317"/>
      <c r="O4379" s="317"/>
      <c r="P4379" s="318"/>
    </row>
    <row r="4380" spans="1:16" x14ac:dyDescent="0.2">
      <c r="A4380" s="363"/>
      <c r="B4380" s="348"/>
      <c r="C4380" s="623"/>
      <c r="D4380" s="350"/>
      <c r="E4380" s="350"/>
      <c r="F4380" s="351"/>
      <c r="G4380" s="350"/>
      <c r="H4380" s="350"/>
      <c r="I4380" s="352"/>
      <c r="J4380" s="353"/>
      <c r="K4380" s="354"/>
      <c r="L4380" s="353"/>
      <c r="M4380" s="379"/>
      <c r="N4380" s="317"/>
      <c r="O4380" s="317"/>
      <c r="P4380" s="318"/>
    </row>
    <row r="4381" spans="1:16" x14ac:dyDescent="0.2">
      <c r="A4381" s="363"/>
      <c r="B4381" s="348"/>
      <c r="C4381" s="623"/>
      <c r="D4381" s="350"/>
      <c r="E4381" s="350"/>
      <c r="F4381" s="351"/>
      <c r="G4381" s="350"/>
      <c r="H4381" s="350"/>
      <c r="I4381" s="352"/>
      <c r="J4381" s="353"/>
      <c r="K4381" s="354"/>
      <c r="L4381" s="353"/>
      <c r="M4381" s="379"/>
      <c r="N4381" s="317"/>
      <c r="O4381" s="317"/>
      <c r="P4381" s="318"/>
    </row>
    <row r="4382" spans="1:16" x14ac:dyDescent="0.2">
      <c r="A4382" s="363"/>
      <c r="B4382" s="348"/>
      <c r="C4382" s="623"/>
      <c r="D4382" s="350"/>
      <c r="E4382" s="350"/>
      <c r="F4382" s="351"/>
      <c r="G4382" s="350"/>
      <c r="H4382" s="350"/>
      <c r="I4382" s="352"/>
      <c r="J4382" s="353"/>
      <c r="K4382" s="354"/>
      <c r="L4382" s="353"/>
      <c r="M4382" s="379"/>
      <c r="N4382" s="317"/>
      <c r="O4382" s="317"/>
      <c r="P4382" s="318"/>
    </row>
    <row r="4383" spans="1:16" x14ac:dyDescent="0.2">
      <c r="A4383" s="363"/>
      <c r="B4383" s="348"/>
      <c r="C4383" s="623"/>
      <c r="D4383" s="350"/>
      <c r="E4383" s="350"/>
      <c r="F4383" s="351"/>
      <c r="G4383" s="350"/>
      <c r="H4383" s="350"/>
      <c r="I4383" s="352"/>
      <c r="J4383" s="353"/>
      <c r="K4383" s="354"/>
      <c r="L4383" s="353"/>
      <c r="M4383" s="379"/>
      <c r="N4383" s="317"/>
      <c r="O4383" s="317"/>
      <c r="P4383" s="318"/>
    </row>
    <row r="4384" spans="1:16" x14ac:dyDescent="0.2">
      <c r="A4384" s="363"/>
      <c r="B4384" s="348"/>
      <c r="C4384" s="623"/>
      <c r="D4384" s="350"/>
      <c r="E4384" s="350"/>
      <c r="F4384" s="351"/>
      <c r="G4384" s="350"/>
      <c r="H4384" s="350"/>
      <c r="I4384" s="352"/>
      <c r="J4384" s="353"/>
      <c r="K4384" s="354"/>
      <c r="L4384" s="353"/>
      <c r="M4384" s="379"/>
      <c r="N4384" s="317"/>
      <c r="O4384" s="317"/>
      <c r="P4384" s="318"/>
    </row>
    <row r="4385" spans="1:16" x14ac:dyDescent="0.2">
      <c r="A4385" s="363"/>
      <c r="B4385" s="348"/>
      <c r="C4385" s="623"/>
      <c r="D4385" s="350"/>
      <c r="E4385" s="350"/>
      <c r="F4385" s="351"/>
      <c r="G4385" s="350"/>
      <c r="H4385" s="350"/>
      <c r="I4385" s="352"/>
      <c r="J4385" s="353"/>
      <c r="K4385" s="354"/>
      <c r="L4385" s="353"/>
      <c r="M4385" s="379"/>
      <c r="N4385" s="317"/>
      <c r="O4385" s="317"/>
      <c r="P4385" s="318"/>
    </row>
    <row r="4386" spans="1:16" x14ac:dyDescent="0.2">
      <c r="A4386" s="363"/>
      <c r="B4386" s="348"/>
      <c r="C4386" s="623"/>
      <c r="D4386" s="350"/>
      <c r="E4386" s="350"/>
      <c r="F4386" s="351"/>
      <c r="G4386" s="350"/>
      <c r="H4386" s="350"/>
      <c r="I4386" s="352"/>
      <c r="J4386" s="353"/>
      <c r="K4386" s="354"/>
      <c r="L4386" s="353"/>
      <c r="M4386" s="379"/>
      <c r="N4386" s="317"/>
      <c r="O4386" s="317"/>
      <c r="P4386" s="318"/>
    </row>
    <row r="4387" spans="1:16" x14ac:dyDescent="0.2">
      <c r="A4387" s="363"/>
      <c r="B4387" s="348"/>
      <c r="C4387" s="623"/>
      <c r="D4387" s="350"/>
      <c r="E4387" s="350"/>
      <c r="F4387" s="351"/>
      <c r="G4387" s="350"/>
      <c r="H4387" s="350"/>
      <c r="I4387" s="352"/>
      <c r="J4387" s="353"/>
      <c r="K4387" s="354"/>
      <c r="L4387" s="353"/>
      <c r="M4387" s="379"/>
      <c r="N4387" s="317"/>
      <c r="O4387" s="317"/>
      <c r="P4387" s="318"/>
    </row>
    <row r="4388" spans="1:16" x14ac:dyDescent="0.2">
      <c r="A4388" s="363"/>
      <c r="B4388" s="348"/>
      <c r="C4388" s="623"/>
      <c r="D4388" s="350"/>
      <c r="E4388" s="350"/>
      <c r="F4388" s="351"/>
      <c r="G4388" s="350"/>
      <c r="H4388" s="350"/>
      <c r="I4388" s="352"/>
      <c r="J4388" s="353"/>
      <c r="K4388" s="354"/>
      <c r="L4388" s="353"/>
      <c r="M4388" s="379"/>
      <c r="N4388" s="317"/>
      <c r="O4388" s="317"/>
      <c r="P4388" s="318"/>
    </row>
    <row r="4389" spans="1:16" x14ac:dyDescent="0.2">
      <c r="A4389" s="363"/>
      <c r="B4389" s="348"/>
      <c r="C4389" s="623"/>
      <c r="D4389" s="350"/>
      <c r="E4389" s="350"/>
      <c r="F4389" s="351"/>
      <c r="G4389" s="350"/>
      <c r="H4389" s="350"/>
      <c r="I4389" s="352"/>
      <c r="J4389" s="353"/>
      <c r="K4389" s="354"/>
      <c r="L4389" s="353"/>
      <c r="M4389" s="379"/>
      <c r="N4389" s="317"/>
      <c r="O4389" s="317"/>
      <c r="P4389" s="318"/>
    </row>
    <row r="4390" spans="1:16" x14ac:dyDescent="0.2">
      <c r="A4390" s="363"/>
      <c r="B4390" s="348"/>
      <c r="C4390" s="623"/>
      <c r="D4390" s="350"/>
      <c r="E4390" s="350"/>
      <c r="F4390" s="351"/>
      <c r="G4390" s="350"/>
      <c r="H4390" s="350"/>
      <c r="I4390" s="352"/>
      <c r="J4390" s="353"/>
      <c r="K4390" s="354"/>
      <c r="L4390" s="353"/>
      <c r="M4390" s="379"/>
      <c r="N4390" s="317"/>
      <c r="O4390" s="317"/>
      <c r="P4390" s="318"/>
    </row>
    <row r="4391" spans="1:16" x14ac:dyDescent="0.2">
      <c r="A4391" s="363"/>
      <c r="B4391" s="348"/>
      <c r="C4391" s="623"/>
      <c r="D4391" s="350"/>
      <c r="E4391" s="350"/>
      <c r="F4391" s="351"/>
      <c r="G4391" s="350"/>
      <c r="H4391" s="350"/>
      <c r="I4391" s="352"/>
      <c r="J4391" s="353"/>
      <c r="K4391" s="354"/>
      <c r="L4391" s="353"/>
      <c r="M4391" s="379"/>
      <c r="N4391" s="317"/>
      <c r="O4391" s="317"/>
      <c r="P4391" s="318"/>
    </row>
    <row r="4392" spans="1:16" x14ac:dyDescent="0.2">
      <c r="A4392" s="363"/>
      <c r="B4392" s="348"/>
      <c r="C4392" s="623"/>
      <c r="D4392" s="350"/>
      <c r="E4392" s="350"/>
      <c r="F4392" s="351"/>
      <c r="G4392" s="350"/>
      <c r="H4392" s="350"/>
      <c r="I4392" s="352"/>
      <c r="J4392" s="353"/>
      <c r="K4392" s="354"/>
      <c r="L4392" s="353"/>
      <c r="M4392" s="379"/>
      <c r="N4392" s="317"/>
      <c r="O4392" s="317"/>
      <c r="P4392" s="318"/>
    </row>
    <row r="4393" spans="1:16" x14ac:dyDescent="0.2">
      <c r="A4393" s="363"/>
      <c r="B4393" s="348"/>
      <c r="C4393" s="623"/>
      <c r="D4393" s="350"/>
      <c r="E4393" s="350"/>
      <c r="F4393" s="351"/>
      <c r="G4393" s="350"/>
      <c r="H4393" s="350"/>
      <c r="I4393" s="352"/>
      <c r="J4393" s="353"/>
      <c r="K4393" s="354"/>
      <c r="L4393" s="353"/>
      <c r="M4393" s="379"/>
      <c r="N4393" s="317"/>
      <c r="O4393" s="317"/>
      <c r="P4393" s="318"/>
    </row>
    <row r="4394" spans="1:16" x14ac:dyDescent="0.2">
      <c r="A4394" s="363"/>
      <c r="B4394" s="348"/>
      <c r="C4394" s="623"/>
      <c r="D4394" s="350"/>
      <c r="E4394" s="350"/>
      <c r="F4394" s="351"/>
      <c r="G4394" s="350"/>
      <c r="H4394" s="350"/>
      <c r="I4394" s="352"/>
      <c r="J4394" s="353"/>
      <c r="K4394" s="354"/>
      <c r="L4394" s="353"/>
      <c r="M4394" s="379"/>
      <c r="N4394" s="317"/>
      <c r="O4394" s="317"/>
      <c r="P4394" s="318"/>
    </row>
    <row r="4395" spans="1:16" x14ac:dyDescent="0.2">
      <c r="A4395" s="363"/>
      <c r="B4395" s="348"/>
      <c r="C4395" s="623"/>
      <c r="D4395" s="350"/>
      <c r="E4395" s="350"/>
      <c r="F4395" s="351"/>
      <c r="G4395" s="350"/>
      <c r="H4395" s="350"/>
      <c r="I4395" s="352"/>
      <c r="J4395" s="353"/>
      <c r="K4395" s="354"/>
      <c r="L4395" s="353"/>
      <c r="M4395" s="379"/>
      <c r="N4395" s="317"/>
      <c r="O4395" s="317"/>
      <c r="P4395" s="318"/>
    </row>
    <row r="4396" spans="1:16" x14ac:dyDescent="0.2">
      <c r="A4396" s="363"/>
      <c r="B4396" s="348"/>
      <c r="C4396" s="623"/>
      <c r="D4396" s="350"/>
      <c r="E4396" s="350"/>
      <c r="F4396" s="351"/>
      <c r="G4396" s="350"/>
      <c r="H4396" s="350"/>
      <c r="I4396" s="352"/>
      <c r="J4396" s="353"/>
      <c r="K4396" s="354"/>
      <c r="L4396" s="353"/>
      <c r="M4396" s="379"/>
      <c r="N4396" s="317"/>
      <c r="O4396" s="317"/>
      <c r="P4396" s="318"/>
    </row>
    <row r="4397" spans="1:16" x14ac:dyDescent="0.2">
      <c r="A4397" s="363" t="str">
        <f t="shared" si="202"/>
        <v/>
      </c>
      <c r="B4397" s="348"/>
      <c r="C4397" s="623"/>
      <c r="D4397" s="350"/>
      <c r="E4397" s="350"/>
      <c r="F4397" s="351"/>
      <c r="G4397" s="350"/>
      <c r="H4397" s="350"/>
      <c r="I4397" s="352"/>
      <c r="J4397" s="353"/>
      <c r="K4397" s="354"/>
      <c r="L4397" s="353"/>
      <c r="M4397" s="379"/>
      <c r="N4397" s="70">
        <f t="shared" si="204"/>
        <v>0</v>
      </c>
      <c r="O4397" s="70">
        <f t="shared" si="205"/>
        <v>0</v>
      </c>
      <c r="P4397" s="92" t="str">
        <f t="shared" si="203"/>
        <v/>
      </c>
    </row>
    <row r="4398" spans="1:16" x14ac:dyDescent="0.2">
      <c r="A4398" s="363" t="str">
        <f t="shared" si="202"/>
        <v/>
      </c>
      <c r="B4398" s="348"/>
      <c r="C4398" s="623"/>
      <c r="D4398" s="350"/>
      <c r="E4398" s="350"/>
      <c r="F4398" s="351"/>
      <c r="G4398" s="350"/>
      <c r="H4398" s="350"/>
      <c r="I4398" s="352"/>
      <c r="J4398" s="353"/>
      <c r="K4398" s="354"/>
      <c r="L4398" s="353"/>
      <c r="M4398" s="379"/>
      <c r="N4398" s="70">
        <f t="shared" si="204"/>
        <v>0</v>
      </c>
      <c r="O4398" s="70">
        <f t="shared" si="205"/>
        <v>0</v>
      </c>
      <c r="P4398" s="92" t="str">
        <f t="shared" si="203"/>
        <v/>
      </c>
    </row>
    <row r="4399" spans="1:16" x14ac:dyDescent="0.2">
      <c r="A4399" s="363" t="str">
        <f t="shared" si="202"/>
        <v/>
      </c>
      <c r="B4399" s="348"/>
      <c r="C4399" s="623"/>
      <c r="D4399" s="350"/>
      <c r="E4399" s="350"/>
      <c r="F4399" s="351"/>
      <c r="G4399" s="350"/>
      <c r="H4399" s="350"/>
      <c r="I4399" s="352"/>
      <c r="J4399" s="353"/>
      <c r="K4399" s="354"/>
      <c r="L4399" s="353"/>
      <c r="M4399" s="379"/>
      <c r="N4399" s="70">
        <f t="shared" si="204"/>
        <v>0</v>
      </c>
      <c r="O4399" s="70">
        <f t="shared" si="205"/>
        <v>0</v>
      </c>
      <c r="P4399" s="135" t="str">
        <f t="shared" si="203"/>
        <v/>
      </c>
    </row>
    <row r="4400" spans="1:16" x14ac:dyDescent="0.2">
      <c r="A4400" s="363" t="str">
        <f t="shared" si="202"/>
        <v/>
      </c>
      <c r="B4400" s="348"/>
      <c r="C4400" s="623"/>
      <c r="D4400" s="350"/>
      <c r="E4400" s="350"/>
      <c r="F4400" s="351"/>
      <c r="G4400" s="350"/>
      <c r="H4400" s="350"/>
      <c r="I4400" s="352"/>
      <c r="J4400" s="353"/>
      <c r="K4400" s="354"/>
      <c r="L4400" s="353"/>
      <c r="M4400" s="379"/>
      <c r="N4400" s="317">
        <f t="shared" si="204"/>
        <v>0</v>
      </c>
      <c r="O4400" s="317">
        <f t="shared" si="205"/>
        <v>0</v>
      </c>
      <c r="P4400" s="318" t="str">
        <f t="shared" si="203"/>
        <v/>
      </c>
    </row>
    <row r="4401" spans="1:16" x14ac:dyDescent="0.2">
      <c r="A4401" s="363" t="str">
        <f t="shared" si="202"/>
        <v/>
      </c>
      <c r="B4401" s="348"/>
      <c r="C4401" s="623"/>
      <c r="D4401" s="350"/>
      <c r="E4401" s="350"/>
      <c r="F4401" s="351"/>
      <c r="G4401" s="350"/>
      <c r="H4401" s="350"/>
      <c r="I4401" s="352"/>
      <c r="J4401" s="353"/>
      <c r="K4401" s="354"/>
      <c r="L4401" s="353"/>
      <c r="M4401" s="379"/>
      <c r="N4401" s="70">
        <f t="shared" si="204"/>
        <v>0</v>
      </c>
      <c r="O4401" s="70">
        <f t="shared" si="205"/>
        <v>0</v>
      </c>
      <c r="P4401" s="92" t="str">
        <f t="shared" si="203"/>
        <v/>
      </c>
    </row>
    <row r="4402" spans="1:16" x14ac:dyDescent="0.2">
      <c r="A4402" s="363" t="str">
        <f t="shared" si="202"/>
        <v/>
      </c>
      <c r="B4402" s="348"/>
      <c r="C4402" s="623"/>
      <c r="D4402" s="350"/>
      <c r="E4402" s="350"/>
      <c r="F4402" s="351"/>
      <c r="G4402" s="350"/>
      <c r="H4402" s="350"/>
      <c r="I4402" s="352"/>
      <c r="J4402" s="353"/>
      <c r="K4402" s="354"/>
      <c r="L4402" s="353"/>
      <c r="M4402" s="379"/>
      <c r="N4402" s="70">
        <f t="shared" si="204"/>
        <v>0</v>
      </c>
      <c r="O4402" s="70">
        <f t="shared" si="205"/>
        <v>0</v>
      </c>
      <c r="P4402" s="92" t="str">
        <f t="shared" si="203"/>
        <v/>
      </c>
    </row>
    <row r="4403" spans="1:16" x14ac:dyDescent="0.2">
      <c r="A4403" s="363" t="str">
        <f t="shared" si="202"/>
        <v/>
      </c>
      <c r="B4403" s="348"/>
      <c r="C4403" s="623"/>
      <c r="D4403" s="350"/>
      <c r="E4403" s="350"/>
      <c r="F4403" s="351"/>
      <c r="G4403" s="350"/>
      <c r="H4403" s="350"/>
      <c r="I4403" s="352"/>
      <c r="J4403" s="353"/>
      <c r="K4403" s="354"/>
      <c r="L4403" s="353"/>
      <c r="M4403" s="379"/>
      <c r="N4403" s="70">
        <f t="shared" si="204"/>
        <v>0</v>
      </c>
      <c r="O4403" s="70">
        <f t="shared" si="205"/>
        <v>0</v>
      </c>
      <c r="P4403" s="135" t="str">
        <f t="shared" si="203"/>
        <v/>
      </c>
    </row>
    <row r="4404" spans="1:16" x14ac:dyDescent="0.2">
      <c r="A4404" s="363" t="str">
        <f t="shared" si="202"/>
        <v/>
      </c>
      <c r="B4404" s="348"/>
      <c r="C4404" s="623"/>
      <c r="D4404" s="350"/>
      <c r="E4404" s="350"/>
      <c r="F4404" s="351"/>
      <c r="G4404" s="350"/>
      <c r="H4404" s="350"/>
      <c r="I4404" s="352"/>
      <c r="J4404" s="353"/>
      <c r="K4404" s="354"/>
      <c r="L4404" s="353"/>
      <c r="M4404" s="379"/>
      <c r="N4404" s="317">
        <f t="shared" si="204"/>
        <v>0</v>
      </c>
      <c r="O4404" s="317">
        <f t="shared" si="205"/>
        <v>0</v>
      </c>
      <c r="P4404" s="318" t="str">
        <f t="shared" si="203"/>
        <v/>
      </c>
    </row>
    <row r="4405" spans="1:16" x14ac:dyDescent="0.2">
      <c r="A4405" s="363" t="str">
        <f t="shared" si="202"/>
        <v/>
      </c>
      <c r="B4405" s="348"/>
      <c r="C4405" s="623"/>
      <c r="D4405" s="350"/>
      <c r="E4405" s="350"/>
      <c r="F4405" s="351"/>
      <c r="G4405" s="350"/>
      <c r="H4405" s="350"/>
      <c r="I4405" s="352"/>
      <c r="J4405" s="353"/>
      <c r="K4405" s="354"/>
      <c r="L4405" s="353"/>
      <c r="M4405" s="379"/>
      <c r="N4405" s="70">
        <f t="shared" si="204"/>
        <v>0</v>
      </c>
      <c r="O4405" s="70">
        <f t="shared" si="205"/>
        <v>0</v>
      </c>
      <c r="P4405" s="92" t="str">
        <f t="shared" si="203"/>
        <v/>
      </c>
    </row>
    <row r="4406" spans="1:16" x14ac:dyDescent="0.2">
      <c r="A4406" s="363" t="str">
        <f t="shared" si="202"/>
        <v/>
      </c>
      <c r="B4406" s="348"/>
      <c r="C4406" s="623"/>
      <c r="D4406" s="350"/>
      <c r="E4406" s="350"/>
      <c r="F4406" s="351"/>
      <c r="G4406" s="350"/>
      <c r="H4406" s="350"/>
      <c r="I4406" s="352"/>
      <c r="J4406" s="353"/>
      <c r="K4406" s="354"/>
      <c r="L4406" s="353"/>
      <c r="M4406" s="379"/>
      <c r="N4406" s="70">
        <f t="shared" si="204"/>
        <v>0</v>
      </c>
      <c r="O4406" s="70">
        <f t="shared" si="205"/>
        <v>0</v>
      </c>
      <c r="P4406" s="92" t="str">
        <f t="shared" si="203"/>
        <v/>
      </c>
    </row>
    <row r="4407" spans="1:16" x14ac:dyDescent="0.2">
      <c r="A4407" s="363" t="str">
        <f t="shared" si="202"/>
        <v/>
      </c>
      <c r="B4407" s="348"/>
      <c r="C4407" s="623"/>
      <c r="D4407" s="350"/>
      <c r="E4407" s="350"/>
      <c r="F4407" s="351"/>
      <c r="G4407" s="350"/>
      <c r="H4407" s="350"/>
      <c r="I4407" s="352"/>
      <c r="J4407" s="353"/>
      <c r="K4407" s="354"/>
      <c r="L4407" s="353"/>
      <c r="M4407" s="379"/>
      <c r="N4407" s="70">
        <f t="shared" si="204"/>
        <v>0</v>
      </c>
      <c r="O4407" s="70">
        <f t="shared" si="205"/>
        <v>0</v>
      </c>
      <c r="P4407" s="135" t="str">
        <f t="shared" si="203"/>
        <v/>
      </c>
    </row>
    <row r="4408" spans="1:16" x14ac:dyDescent="0.2">
      <c r="A4408" s="363"/>
      <c r="B4408" s="348"/>
      <c r="C4408" s="623"/>
      <c r="D4408" s="350"/>
      <c r="E4408" s="350"/>
      <c r="F4408" s="351"/>
      <c r="G4408" s="350"/>
      <c r="H4408" s="350"/>
      <c r="I4408" s="352"/>
      <c r="J4408" s="353"/>
      <c r="K4408" s="354"/>
      <c r="L4408" s="353"/>
      <c r="M4408" s="379"/>
      <c r="N4408" s="70"/>
      <c r="O4408" s="70"/>
      <c r="P4408" s="135"/>
    </row>
    <row r="4409" spans="1:16" x14ac:dyDescent="0.2">
      <c r="A4409" s="363"/>
      <c r="B4409" s="348"/>
      <c r="C4409" s="623"/>
      <c r="D4409" s="350"/>
      <c r="E4409" s="350"/>
      <c r="F4409" s="351"/>
      <c r="G4409" s="350"/>
      <c r="H4409" s="350"/>
      <c r="I4409" s="352"/>
      <c r="J4409" s="353"/>
      <c r="K4409" s="354"/>
      <c r="L4409" s="353"/>
      <c r="M4409" s="379"/>
      <c r="N4409" s="70"/>
      <c r="O4409" s="70"/>
      <c r="P4409" s="135"/>
    </row>
    <row r="4410" spans="1:16" x14ac:dyDescent="0.2">
      <c r="A4410" s="363"/>
      <c r="B4410" s="348"/>
      <c r="C4410" s="623"/>
      <c r="D4410" s="350"/>
      <c r="E4410" s="350"/>
      <c r="F4410" s="351"/>
      <c r="G4410" s="350"/>
      <c r="H4410" s="350"/>
      <c r="I4410" s="352"/>
      <c r="J4410" s="353"/>
      <c r="K4410" s="354"/>
      <c r="L4410" s="353"/>
      <c r="M4410" s="379"/>
      <c r="N4410" s="70"/>
      <c r="O4410" s="70"/>
      <c r="P4410" s="135"/>
    </row>
    <row r="4411" spans="1:16" x14ac:dyDescent="0.2">
      <c r="A4411" s="363"/>
      <c r="B4411" s="348"/>
      <c r="C4411" s="623"/>
      <c r="D4411" s="350"/>
      <c r="E4411" s="350"/>
      <c r="F4411" s="351"/>
      <c r="G4411" s="350"/>
      <c r="H4411" s="350"/>
      <c r="I4411" s="352"/>
      <c r="J4411" s="353"/>
      <c r="K4411" s="354"/>
      <c r="L4411" s="353"/>
      <c r="M4411" s="379"/>
      <c r="N4411" s="70"/>
      <c r="O4411" s="70"/>
      <c r="P4411" s="135"/>
    </row>
    <row r="4412" spans="1:16" x14ac:dyDescent="0.2">
      <c r="A4412" s="363"/>
      <c r="B4412" s="348"/>
      <c r="C4412" s="623"/>
      <c r="D4412" s="350"/>
      <c r="E4412" s="350"/>
      <c r="F4412" s="351"/>
      <c r="G4412" s="350"/>
      <c r="H4412" s="350"/>
      <c r="I4412" s="352"/>
      <c r="J4412" s="353"/>
      <c r="K4412" s="354"/>
      <c r="L4412" s="353"/>
      <c r="M4412" s="379"/>
      <c r="N4412" s="70"/>
      <c r="O4412" s="70"/>
      <c r="P4412" s="135"/>
    </row>
    <row r="4413" spans="1:16" x14ac:dyDescent="0.2">
      <c r="A4413" s="363"/>
      <c r="B4413" s="348"/>
      <c r="C4413" s="623"/>
      <c r="D4413" s="350"/>
      <c r="E4413" s="350"/>
      <c r="F4413" s="351"/>
      <c r="G4413" s="350"/>
      <c r="H4413" s="350"/>
      <c r="I4413" s="352"/>
      <c r="J4413" s="353"/>
      <c r="K4413" s="354"/>
      <c r="L4413" s="353"/>
      <c r="M4413" s="379"/>
      <c r="N4413" s="70"/>
      <c r="O4413" s="70"/>
      <c r="P4413" s="135"/>
    </row>
    <row r="4414" spans="1:16" x14ac:dyDescent="0.2">
      <c r="A4414" s="363"/>
      <c r="B4414" s="348"/>
      <c r="C4414" s="623"/>
      <c r="D4414" s="350"/>
      <c r="E4414" s="350"/>
      <c r="F4414" s="351"/>
      <c r="G4414" s="350"/>
      <c r="H4414" s="350"/>
      <c r="I4414" s="352"/>
      <c r="J4414" s="353"/>
      <c r="K4414" s="354"/>
      <c r="L4414" s="353"/>
      <c r="M4414" s="379"/>
      <c r="N4414" s="70"/>
      <c r="O4414" s="70"/>
      <c r="P4414" s="135"/>
    </row>
    <row r="4415" spans="1:16" x14ac:dyDescent="0.2">
      <c r="A4415" s="363"/>
      <c r="B4415" s="348"/>
      <c r="C4415" s="623"/>
      <c r="D4415" s="350"/>
      <c r="E4415" s="350"/>
      <c r="F4415" s="351"/>
      <c r="G4415" s="350"/>
      <c r="H4415" s="350"/>
      <c r="I4415" s="352"/>
      <c r="J4415" s="353"/>
      <c r="K4415" s="354"/>
      <c r="L4415" s="353"/>
      <c r="M4415" s="379"/>
      <c r="N4415" s="70"/>
      <c r="O4415" s="70"/>
      <c r="P4415" s="135"/>
    </row>
    <row r="4416" spans="1:16" x14ac:dyDescent="0.2">
      <c r="A4416" s="363"/>
      <c r="B4416" s="348"/>
      <c r="C4416" s="623"/>
      <c r="D4416" s="350"/>
      <c r="E4416" s="350"/>
      <c r="F4416" s="351"/>
      <c r="G4416" s="350"/>
      <c r="H4416" s="350"/>
      <c r="I4416" s="352"/>
      <c r="J4416" s="353"/>
      <c r="K4416" s="354"/>
      <c r="L4416" s="353"/>
      <c r="M4416" s="379"/>
      <c r="N4416" s="70"/>
      <c r="O4416" s="70"/>
      <c r="P4416" s="135"/>
    </row>
    <row r="4417" spans="1:16" x14ac:dyDescent="0.2">
      <c r="A4417" s="363"/>
      <c r="B4417" s="348"/>
      <c r="C4417" s="623"/>
      <c r="D4417" s="350"/>
      <c r="E4417" s="350"/>
      <c r="F4417" s="351"/>
      <c r="G4417" s="350"/>
      <c r="H4417" s="350"/>
      <c r="I4417" s="352"/>
      <c r="J4417" s="353"/>
      <c r="K4417" s="354"/>
      <c r="L4417" s="353"/>
      <c r="M4417" s="379"/>
      <c r="N4417" s="70"/>
      <c r="O4417" s="70"/>
      <c r="P4417" s="135"/>
    </row>
    <row r="4418" spans="1:16" x14ac:dyDescent="0.2">
      <c r="A4418" s="363"/>
      <c r="B4418" s="348"/>
      <c r="C4418" s="623"/>
      <c r="D4418" s="350"/>
      <c r="E4418" s="350"/>
      <c r="F4418" s="351"/>
      <c r="G4418" s="350"/>
      <c r="H4418" s="350"/>
      <c r="I4418" s="352"/>
      <c r="J4418" s="353"/>
      <c r="K4418" s="354"/>
      <c r="L4418" s="353"/>
      <c r="M4418" s="379"/>
      <c r="N4418" s="70"/>
      <c r="O4418" s="70"/>
      <c r="P4418" s="135"/>
    </row>
    <row r="4419" spans="1:16" x14ac:dyDescent="0.2">
      <c r="A4419" s="363"/>
      <c r="B4419" s="348"/>
      <c r="C4419" s="623"/>
      <c r="D4419" s="350"/>
      <c r="E4419" s="350"/>
      <c r="F4419" s="351"/>
      <c r="G4419" s="350"/>
      <c r="H4419" s="350"/>
      <c r="I4419" s="352"/>
      <c r="J4419" s="353"/>
      <c r="K4419" s="354"/>
      <c r="L4419" s="353"/>
      <c r="M4419" s="379"/>
      <c r="N4419" s="70"/>
      <c r="O4419" s="70"/>
      <c r="P4419" s="135"/>
    </row>
    <row r="4420" spans="1:16" x14ac:dyDescent="0.2">
      <c r="A4420" s="363"/>
      <c r="B4420" s="348"/>
      <c r="C4420" s="623"/>
      <c r="D4420" s="350"/>
      <c r="E4420" s="350"/>
      <c r="F4420" s="351"/>
      <c r="G4420" s="350"/>
      <c r="H4420" s="350"/>
      <c r="I4420" s="352"/>
      <c r="J4420" s="353"/>
      <c r="K4420" s="354"/>
      <c r="L4420" s="353"/>
      <c r="M4420" s="379"/>
      <c r="N4420" s="70"/>
      <c r="O4420" s="70"/>
      <c r="P4420" s="135"/>
    </row>
    <row r="4421" spans="1:16" x14ac:dyDescent="0.2">
      <c r="A4421" s="363"/>
      <c r="B4421" s="348"/>
      <c r="C4421" s="623"/>
      <c r="D4421" s="350"/>
      <c r="E4421" s="350"/>
      <c r="F4421" s="351"/>
      <c r="G4421" s="350"/>
      <c r="H4421" s="350"/>
      <c r="I4421" s="352"/>
      <c r="J4421" s="353"/>
      <c r="K4421" s="354"/>
      <c r="L4421" s="353"/>
      <c r="M4421" s="379"/>
      <c r="N4421" s="70"/>
      <c r="O4421" s="70"/>
      <c r="P4421" s="135"/>
    </row>
    <row r="4422" spans="1:16" x14ac:dyDescent="0.2">
      <c r="A4422" s="363"/>
      <c r="B4422" s="348"/>
      <c r="C4422" s="623"/>
      <c r="D4422" s="350"/>
      <c r="E4422" s="350"/>
      <c r="F4422" s="351"/>
      <c r="G4422" s="350"/>
      <c r="H4422" s="350"/>
      <c r="I4422" s="352"/>
      <c r="J4422" s="353"/>
      <c r="K4422" s="354"/>
      <c r="L4422" s="353"/>
      <c r="M4422" s="379"/>
      <c r="N4422" s="70"/>
      <c r="O4422" s="70"/>
      <c r="P4422" s="135"/>
    </row>
    <row r="4423" spans="1:16" x14ac:dyDescent="0.2">
      <c r="A4423" s="363"/>
      <c r="B4423" s="348"/>
      <c r="C4423" s="623"/>
      <c r="D4423" s="350"/>
      <c r="E4423" s="350"/>
      <c r="F4423" s="351"/>
      <c r="G4423" s="350"/>
      <c r="H4423" s="350"/>
      <c r="I4423" s="352"/>
      <c r="J4423" s="353"/>
      <c r="K4423" s="354"/>
      <c r="L4423" s="353"/>
      <c r="M4423" s="379"/>
      <c r="N4423" s="70"/>
      <c r="O4423" s="70"/>
      <c r="P4423" s="135"/>
    </row>
    <row r="4424" spans="1:16" x14ac:dyDescent="0.2">
      <c r="A4424" s="363"/>
      <c r="B4424" s="348"/>
      <c r="C4424" s="623"/>
      <c r="D4424" s="350"/>
      <c r="E4424" s="350"/>
      <c r="F4424" s="351"/>
      <c r="G4424" s="350"/>
      <c r="H4424" s="350"/>
      <c r="I4424" s="352"/>
      <c r="J4424" s="353"/>
      <c r="K4424" s="354"/>
      <c r="L4424" s="353"/>
      <c r="M4424" s="379"/>
      <c r="N4424" s="70"/>
      <c r="O4424" s="70"/>
      <c r="P4424" s="135"/>
    </row>
    <row r="4425" spans="1:16" x14ac:dyDescent="0.2">
      <c r="A4425" s="363"/>
      <c r="B4425" s="348"/>
      <c r="C4425" s="623"/>
      <c r="D4425" s="350"/>
      <c r="E4425" s="350"/>
      <c r="F4425" s="351"/>
      <c r="G4425" s="350"/>
      <c r="H4425" s="350"/>
      <c r="I4425" s="352"/>
      <c r="J4425" s="353"/>
      <c r="K4425" s="354"/>
      <c r="L4425" s="353"/>
      <c r="M4425" s="379"/>
      <c r="N4425" s="70"/>
      <c r="O4425" s="70"/>
      <c r="P4425" s="135"/>
    </row>
    <row r="4426" spans="1:16" x14ac:dyDescent="0.2">
      <c r="A4426" s="363"/>
      <c r="B4426" s="348"/>
      <c r="C4426" s="623"/>
      <c r="D4426" s="350"/>
      <c r="E4426" s="350"/>
      <c r="F4426" s="351"/>
      <c r="G4426" s="350"/>
      <c r="H4426" s="350"/>
      <c r="I4426" s="352"/>
      <c r="J4426" s="353"/>
      <c r="K4426" s="354"/>
      <c r="L4426" s="353"/>
      <c r="M4426" s="379"/>
      <c r="N4426" s="70"/>
      <c r="O4426" s="70"/>
      <c r="P4426" s="135"/>
    </row>
    <row r="4427" spans="1:16" x14ac:dyDescent="0.2">
      <c r="A4427" s="363"/>
      <c r="B4427" s="348"/>
      <c r="C4427" s="623"/>
      <c r="D4427" s="350"/>
      <c r="E4427" s="350"/>
      <c r="F4427" s="351"/>
      <c r="G4427" s="350"/>
      <c r="H4427" s="350"/>
      <c r="I4427" s="352"/>
      <c r="J4427" s="353"/>
      <c r="K4427" s="354"/>
      <c r="L4427" s="353"/>
      <c r="M4427" s="379"/>
      <c r="N4427" s="70"/>
      <c r="O4427" s="70"/>
      <c r="P4427" s="135"/>
    </row>
    <row r="4428" spans="1:16" x14ac:dyDescent="0.2">
      <c r="A4428" s="363"/>
      <c r="B4428" s="348"/>
      <c r="C4428" s="623"/>
      <c r="D4428" s="350"/>
      <c r="E4428" s="350"/>
      <c r="F4428" s="351"/>
      <c r="G4428" s="350"/>
      <c r="H4428" s="350"/>
      <c r="I4428" s="352"/>
      <c r="J4428" s="353"/>
      <c r="K4428" s="354"/>
      <c r="L4428" s="353"/>
      <c r="M4428" s="379"/>
      <c r="N4428" s="70"/>
      <c r="O4428" s="70"/>
      <c r="P4428" s="135"/>
    </row>
    <row r="4429" spans="1:16" x14ac:dyDescent="0.2">
      <c r="A4429" s="363"/>
      <c r="B4429" s="348"/>
      <c r="C4429" s="623"/>
      <c r="D4429" s="350"/>
      <c r="E4429" s="350"/>
      <c r="F4429" s="351"/>
      <c r="G4429" s="350"/>
      <c r="H4429" s="350"/>
      <c r="I4429" s="352"/>
      <c r="J4429" s="353"/>
      <c r="K4429" s="354"/>
      <c r="L4429" s="353"/>
      <c r="M4429" s="379"/>
      <c r="N4429" s="70"/>
      <c r="O4429" s="70"/>
      <c r="P4429" s="135"/>
    </row>
    <row r="4430" spans="1:16" x14ac:dyDescent="0.2">
      <c r="A4430" s="363"/>
      <c r="B4430" s="348"/>
      <c r="C4430" s="623"/>
      <c r="D4430" s="350"/>
      <c r="E4430" s="350"/>
      <c r="F4430" s="351"/>
      <c r="G4430" s="350"/>
      <c r="H4430" s="350"/>
      <c r="I4430" s="352"/>
      <c r="J4430" s="353"/>
      <c r="K4430" s="354"/>
      <c r="L4430" s="353"/>
      <c r="M4430" s="379"/>
      <c r="N4430" s="70"/>
      <c r="O4430" s="70"/>
      <c r="P4430" s="135"/>
    </row>
    <row r="4431" spans="1:16" x14ac:dyDescent="0.2">
      <c r="A4431" s="363"/>
      <c r="B4431" s="348"/>
      <c r="C4431" s="623"/>
      <c r="D4431" s="350"/>
      <c r="E4431" s="350"/>
      <c r="F4431" s="351"/>
      <c r="G4431" s="350"/>
      <c r="H4431" s="350"/>
      <c r="I4431" s="352"/>
      <c r="J4431" s="353"/>
      <c r="K4431" s="354"/>
      <c r="L4431" s="353"/>
      <c r="M4431" s="379"/>
      <c r="N4431" s="70"/>
      <c r="O4431" s="70"/>
      <c r="P4431" s="135"/>
    </row>
    <row r="4432" spans="1:16" x14ac:dyDescent="0.2">
      <c r="A4432" s="363"/>
      <c r="B4432" s="348"/>
      <c r="C4432" s="623"/>
      <c r="D4432" s="350"/>
      <c r="E4432" s="350"/>
      <c r="F4432" s="351"/>
      <c r="G4432" s="350"/>
      <c r="H4432" s="350"/>
      <c r="I4432" s="352"/>
      <c r="J4432" s="353"/>
      <c r="K4432" s="354"/>
      <c r="L4432" s="353"/>
      <c r="M4432" s="379"/>
      <c r="N4432" s="70"/>
      <c r="O4432" s="70"/>
      <c r="P4432" s="135"/>
    </row>
    <row r="4433" spans="1:16" x14ac:dyDescent="0.2">
      <c r="A4433" s="363"/>
      <c r="B4433" s="348"/>
      <c r="C4433" s="623"/>
      <c r="D4433" s="350"/>
      <c r="E4433" s="350"/>
      <c r="F4433" s="351"/>
      <c r="G4433" s="350"/>
      <c r="H4433" s="350"/>
      <c r="I4433" s="352"/>
      <c r="J4433" s="353"/>
      <c r="K4433" s="354"/>
      <c r="L4433" s="353"/>
      <c r="M4433" s="379"/>
      <c r="N4433" s="70"/>
      <c r="O4433" s="70"/>
      <c r="P4433" s="135"/>
    </row>
    <row r="4434" spans="1:16" x14ac:dyDescent="0.2">
      <c r="A4434" s="363"/>
      <c r="B4434" s="348"/>
      <c r="C4434" s="623"/>
      <c r="D4434" s="350"/>
      <c r="E4434" s="350"/>
      <c r="F4434" s="351"/>
      <c r="G4434" s="350"/>
      <c r="H4434" s="350"/>
      <c r="I4434" s="352"/>
      <c r="J4434" s="353"/>
      <c r="K4434" s="354"/>
      <c r="L4434" s="353"/>
      <c r="M4434" s="379"/>
      <c r="N4434" s="70"/>
      <c r="O4434" s="70"/>
      <c r="P4434" s="135"/>
    </row>
    <row r="4435" spans="1:16" x14ac:dyDescent="0.2">
      <c r="A4435" s="363"/>
      <c r="B4435" s="348"/>
      <c r="C4435" s="623"/>
      <c r="D4435" s="350"/>
      <c r="E4435" s="350"/>
      <c r="F4435" s="351"/>
      <c r="G4435" s="350"/>
      <c r="H4435" s="350"/>
      <c r="I4435" s="352"/>
      <c r="J4435" s="353"/>
      <c r="K4435" s="354"/>
      <c r="L4435" s="353"/>
      <c r="M4435" s="379"/>
      <c r="N4435" s="70"/>
      <c r="O4435" s="70"/>
      <c r="P4435" s="135"/>
    </row>
    <row r="4436" spans="1:16" x14ac:dyDescent="0.2">
      <c r="A4436" s="363"/>
      <c r="B4436" s="348"/>
      <c r="C4436" s="623"/>
      <c r="D4436" s="350"/>
      <c r="E4436" s="350"/>
      <c r="F4436" s="351"/>
      <c r="G4436" s="350"/>
      <c r="H4436" s="350"/>
      <c r="I4436" s="352"/>
      <c r="J4436" s="353"/>
      <c r="K4436" s="354"/>
      <c r="L4436" s="353"/>
      <c r="M4436" s="379"/>
      <c r="N4436" s="70"/>
      <c r="O4436" s="70"/>
      <c r="P4436" s="135"/>
    </row>
    <row r="4437" spans="1:16" x14ac:dyDescent="0.2">
      <c r="A4437" s="363"/>
      <c r="B4437" s="348"/>
      <c r="C4437" s="623"/>
      <c r="D4437" s="350"/>
      <c r="E4437" s="350"/>
      <c r="F4437" s="351"/>
      <c r="G4437" s="350"/>
      <c r="H4437" s="350"/>
      <c r="I4437" s="352"/>
      <c r="J4437" s="353"/>
      <c r="K4437" s="354"/>
      <c r="L4437" s="353"/>
      <c r="M4437" s="379"/>
      <c r="N4437" s="70"/>
      <c r="O4437" s="70"/>
      <c r="P4437" s="135"/>
    </row>
    <row r="4438" spans="1:16" x14ac:dyDescent="0.2">
      <c r="A4438" s="363"/>
      <c r="B4438" s="348"/>
      <c r="C4438" s="623"/>
      <c r="D4438" s="350"/>
      <c r="E4438" s="350"/>
      <c r="F4438" s="351"/>
      <c r="G4438" s="350"/>
      <c r="H4438" s="350"/>
      <c r="I4438" s="352"/>
      <c r="J4438" s="353"/>
      <c r="K4438" s="354"/>
      <c r="L4438" s="353"/>
      <c r="M4438" s="379"/>
      <c r="N4438" s="70"/>
      <c r="O4438" s="70"/>
      <c r="P4438" s="135"/>
    </row>
    <row r="4439" spans="1:16" x14ac:dyDescent="0.2">
      <c r="A4439" s="363"/>
      <c r="B4439" s="348"/>
      <c r="C4439" s="623"/>
      <c r="D4439" s="350"/>
      <c r="E4439" s="350"/>
      <c r="F4439" s="351"/>
      <c r="G4439" s="350"/>
      <c r="H4439" s="350"/>
      <c r="I4439" s="352"/>
      <c r="J4439" s="353"/>
      <c r="K4439" s="354"/>
      <c r="L4439" s="353"/>
      <c r="M4439" s="379"/>
      <c r="N4439" s="70"/>
      <c r="O4439" s="70"/>
      <c r="P4439" s="135"/>
    </row>
    <row r="4440" spans="1:16" x14ac:dyDescent="0.2">
      <c r="A4440" s="363"/>
      <c r="B4440" s="348"/>
      <c r="C4440" s="623"/>
      <c r="D4440" s="350"/>
      <c r="E4440" s="350"/>
      <c r="F4440" s="351"/>
      <c r="G4440" s="350"/>
      <c r="H4440" s="350"/>
      <c r="I4440" s="352"/>
      <c r="J4440" s="353"/>
      <c r="K4440" s="354"/>
      <c r="L4440" s="353"/>
      <c r="M4440" s="379"/>
      <c r="N4440" s="70"/>
      <c r="O4440" s="70"/>
      <c r="P4440" s="135"/>
    </row>
    <row r="4441" spans="1:16" x14ac:dyDescent="0.2">
      <c r="A4441" s="363"/>
      <c r="B4441" s="348"/>
      <c r="C4441" s="623"/>
      <c r="D4441" s="350"/>
      <c r="E4441" s="350"/>
      <c r="F4441" s="351"/>
      <c r="G4441" s="350"/>
      <c r="H4441" s="350"/>
      <c r="I4441" s="352"/>
      <c r="J4441" s="353"/>
      <c r="K4441" s="354"/>
      <c r="L4441" s="353"/>
      <c r="M4441" s="379"/>
      <c r="N4441" s="70"/>
      <c r="O4441" s="70"/>
      <c r="P4441" s="135"/>
    </row>
    <row r="4442" spans="1:16" x14ac:dyDescent="0.2">
      <c r="A4442" s="363"/>
      <c r="B4442" s="348"/>
      <c r="C4442" s="623"/>
      <c r="D4442" s="350"/>
      <c r="E4442" s="350"/>
      <c r="F4442" s="351"/>
      <c r="G4442" s="350"/>
      <c r="H4442" s="350"/>
      <c r="I4442" s="352"/>
      <c r="J4442" s="353"/>
      <c r="K4442" s="354"/>
      <c r="L4442" s="353"/>
      <c r="M4442" s="379"/>
      <c r="N4442" s="70"/>
      <c r="O4442" s="70"/>
      <c r="P4442" s="135"/>
    </row>
    <row r="4443" spans="1:16" x14ac:dyDescent="0.2">
      <c r="A4443" s="363"/>
      <c r="B4443" s="348"/>
      <c r="C4443" s="623"/>
      <c r="D4443" s="350"/>
      <c r="E4443" s="350"/>
      <c r="F4443" s="351"/>
      <c r="G4443" s="350"/>
      <c r="H4443" s="350"/>
      <c r="I4443" s="352"/>
      <c r="J4443" s="353"/>
      <c r="K4443" s="354"/>
      <c r="L4443" s="353"/>
      <c r="M4443" s="379"/>
      <c r="N4443" s="70"/>
      <c r="O4443" s="70"/>
      <c r="P4443" s="135"/>
    </row>
    <row r="4444" spans="1:16" x14ac:dyDescent="0.2">
      <c r="A4444" s="363"/>
      <c r="B4444" s="348"/>
      <c r="C4444" s="623"/>
      <c r="D4444" s="350"/>
      <c r="E4444" s="350"/>
      <c r="F4444" s="351"/>
      <c r="G4444" s="350"/>
      <c r="H4444" s="350"/>
      <c r="I4444" s="352"/>
      <c r="J4444" s="353"/>
      <c r="K4444" s="354"/>
      <c r="L4444" s="353"/>
      <c r="M4444" s="379"/>
      <c r="N4444" s="70"/>
      <c r="O4444" s="70"/>
      <c r="P4444" s="135"/>
    </row>
    <row r="4445" spans="1:16" x14ac:dyDescent="0.2">
      <c r="A4445" s="363"/>
      <c r="B4445" s="348"/>
      <c r="C4445" s="623"/>
      <c r="D4445" s="350"/>
      <c r="E4445" s="350"/>
      <c r="F4445" s="351"/>
      <c r="G4445" s="350"/>
      <c r="H4445" s="350"/>
      <c r="I4445" s="352"/>
      <c r="J4445" s="353"/>
      <c r="K4445" s="354"/>
      <c r="L4445" s="353"/>
      <c r="M4445" s="379"/>
      <c r="N4445" s="70"/>
      <c r="O4445" s="70"/>
      <c r="P4445" s="135"/>
    </row>
    <row r="4446" spans="1:16" x14ac:dyDescent="0.2">
      <c r="A4446" s="363"/>
      <c r="B4446" s="348"/>
      <c r="C4446" s="623"/>
      <c r="D4446" s="350"/>
      <c r="E4446" s="350"/>
      <c r="F4446" s="351"/>
      <c r="G4446" s="350"/>
      <c r="H4446" s="350"/>
      <c r="I4446" s="352"/>
      <c r="J4446" s="353"/>
      <c r="K4446" s="354"/>
      <c r="L4446" s="353"/>
      <c r="M4446" s="379"/>
      <c r="N4446" s="70"/>
      <c r="O4446" s="70"/>
      <c r="P4446" s="135"/>
    </row>
    <row r="4447" spans="1:16" x14ac:dyDescent="0.2">
      <c r="A4447" s="363"/>
      <c r="B4447" s="348"/>
      <c r="C4447" s="623"/>
      <c r="D4447" s="350"/>
      <c r="E4447" s="350"/>
      <c r="F4447" s="351"/>
      <c r="G4447" s="350"/>
      <c r="H4447" s="350"/>
      <c r="I4447" s="352"/>
      <c r="J4447" s="353"/>
      <c r="K4447" s="354"/>
      <c r="L4447" s="353"/>
      <c r="M4447" s="379"/>
      <c r="N4447" s="70"/>
      <c r="O4447" s="70"/>
      <c r="P4447" s="135"/>
    </row>
    <row r="4448" spans="1:16" x14ac:dyDescent="0.2">
      <c r="A4448" s="363"/>
      <c r="B4448" s="348"/>
      <c r="C4448" s="623"/>
      <c r="D4448" s="350"/>
      <c r="E4448" s="350"/>
      <c r="F4448" s="351"/>
      <c r="G4448" s="350"/>
      <c r="H4448" s="350"/>
      <c r="I4448" s="352"/>
      <c r="J4448" s="353"/>
      <c r="K4448" s="354"/>
      <c r="L4448" s="353"/>
      <c r="M4448" s="379"/>
      <c r="N4448" s="70"/>
      <c r="O4448" s="70"/>
      <c r="P4448" s="135"/>
    </row>
    <row r="4449" spans="1:16" x14ac:dyDescent="0.2">
      <c r="A4449" s="363"/>
      <c r="B4449" s="348"/>
      <c r="C4449" s="623"/>
      <c r="D4449" s="350"/>
      <c r="E4449" s="350"/>
      <c r="F4449" s="351"/>
      <c r="G4449" s="350"/>
      <c r="H4449" s="350"/>
      <c r="I4449" s="352"/>
      <c r="J4449" s="353"/>
      <c r="K4449" s="354"/>
      <c r="L4449" s="353"/>
      <c r="M4449" s="379"/>
      <c r="N4449" s="70"/>
      <c r="O4449" s="70"/>
      <c r="P4449" s="135"/>
    </row>
    <row r="4450" spans="1:16" x14ac:dyDescent="0.2">
      <c r="A4450" s="363"/>
      <c r="B4450" s="348"/>
      <c r="C4450" s="623"/>
      <c r="D4450" s="350"/>
      <c r="E4450" s="350"/>
      <c r="F4450" s="351"/>
      <c r="G4450" s="350"/>
      <c r="H4450" s="350"/>
      <c r="I4450" s="352"/>
      <c r="J4450" s="353"/>
      <c r="K4450" s="354"/>
      <c r="L4450" s="353"/>
      <c r="M4450" s="379"/>
      <c r="N4450" s="70"/>
      <c r="O4450" s="70"/>
      <c r="P4450" s="135"/>
    </row>
    <row r="4451" spans="1:16" x14ac:dyDescent="0.2">
      <c r="A4451" s="363"/>
      <c r="B4451" s="348"/>
      <c r="C4451" s="623"/>
      <c r="D4451" s="350"/>
      <c r="E4451" s="350"/>
      <c r="F4451" s="351"/>
      <c r="G4451" s="350"/>
      <c r="H4451" s="350"/>
      <c r="I4451" s="352"/>
      <c r="J4451" s="353"/>
      <c r="K4451" s="354"/>
      <c r="L4451" s="353"/>
      <c r="M4451" s="379"/>
      <c r="N4451" s="70"/>
      <c r="O4451" s="70"/>
      <c r="P4451" s="135"/>
    </row>
    <row r="4452" spans="1:16" x14ac:dyDescent="0.2">
      <c r="A4452" s="363"/>
      <c r="B4452" s="348"/>
      <c r="C4452" s="623"/>
      <c r="D4452" s="350"/>
      <c r="E4452" s="350"/>
      <c r="F4452" s="351"/>
      <c r="G4452" s="350"/>
      <c r="H4452" s="350"/>
      <c r="I4452" s="352"/>
      <c r="J4452" s="353"/>
      <c r="K4452" s="354"/>
      <c r="L4452" s="353"/>
      <c r="M4452" s="379"/>
      <c r="N4452" s="70"/>
      <c r="O4452" s="70"/>
      <c r="P4452" s="135"/>
    </row>
    <row r="4453" spans="1:16" x14ac:dyDescent="0.2">
      <c r="A4453" s="363"/>
      <c r="B4453" s="348"/>
      <c r="C4453" s="623"/>
      <c r="D4453" s="350"/>
      <c r="E4453" s="350"/>
      <c r="F4453" s="351"/>
      <c r="G4453" s="350"/>
      <c r="H4453" s="350"/>
      <c r="I4453" s="352"/>
      <c r="J4453" s="353"/>
      <c r="K4453" s="354"/>
      <c r="L4453" s="353"/>
      <c r="M4453" s="379"/>
      <c r="N4453" s="70"/>
      <c r="O4453" s="70"/>
      <c r="P4453" s="135"/>
    </row>
    <row r="4454" spans="1:16" x14ac:dyDescent="0.2">
      <c r="A4454" s="363"/>
      <c r="B4454" s="348"/>
      <c r="C4454" s="623"/>
      <c r="D4454" s="350"/>
      <c r="E4454" s="350"/>
      <c r="F4454" s="351"/>
      <c r="G4454" s="350"/>
      <c r="H4454" s="350"/>
      <c r="I4454" s="352"/>
      <c r="J4454" s="353"/>
      <c r="K4454" s="354"/>
      <c r="L4454" s="353"/>
      <c r="M4454" s="379"/>
      <c r="N4454" s="70"/>
      <c r="O4454" s="70"/>
      <c r="P4454" s="135"/>
    </row>
    <row r="4455" spans="1:16" x14ac:dyDescent="0.2">
      <c r="A4455" s="363"/>
      <c r="B4455" s="348"/>
      <c r="C4455" s="623"/>
      <c r="D4455" s="350"/>
      <c r="E4455" s="350"/>
      <c r="F4455" s="351"/>
      <c r="G4455" s="350"/>
      <c r="H4455" s="350"/>
      <c r="I4455" s="352"/>
      <c r="J4455" s="353"/>
      <c r="K4455" s="354"/>
      <c r="L4455" s="353"/>
      <c r="M4455" s="379"/>
      <c r="N4455" s="70"/>
      <c r="O4455" s="70"/>
      <c r="P4455" s="135"/>
    </row>
    <row r="4456" spans="1:16" x14ac:dyDescent="0.2">
      <c r="A4456" s="363"/>
      <c r="B4456" s="348"/>
      <c r="C4456" s="623"/>
      <c r="D4456" s="350"/>
      <c r="E4456" s="350"/>
      <c r="F4456" s="351"/>
      <c r="G4456" s="350"/>
      <c r="H4456" s="350"/>
      <c r="I4456" s="352"/>
      <c r="J4456" s="353"/>
      <c r="K4456" s="354"/>
      <c r="L4456" s="353"/>
      <c r="M4456" s="379"/>
      <c r="N4456" s="70"/>
      <c r="O4456" s="70"/>
      <c r="P4456" s="135"/>
    </row>
    <row r="4457" spans="1:16" x14ac:dyDescent="0.2">
      <c r="A4457" s="363"/>
      <c r="B4457" s="348"/>
      <c r="C4457" s="623"/>
      <c r="D4457" s="350"/>
      <c r="E4457" s="350"/>
      <c r="F4457" s="351"/>
      <c r="G4457" s="350"/>
      <c r="H4457" s="350"/>
      <c r="I4457" s="352"/>
      <c r="J4457" s="353"/>
      <c r="K4457" s="354"/>
      <c r="L4457" s="353"/>
      <c r="M4457" s="379"/>
      <c r="N4457" s="70"/>
      <c r="O4457" s="70"/>
      <c r="P4457" s="135"/>
    </row>
    <row r="4458" spans="1:16" x14ac:dyDescent="0.2">
      <c r="A4458" s="363"/>
      <c r="B4458" s="348"/>
      <c r="C4458" s="623"/>
      <c r="D4458" s="350"/>
      <c r="E4458" s="350"/>
      <c r="F4458" s="351"/>
      <c r="G4458" s="350"/>
      <c r="H4458" s="350"/>
      <c r="I4458" s="352"/>
      <c r="J4458" s="353"/>
      <c r="K4458" s="354"/>
      <c r="L4458" s="353"/>
      <c r="M4458" s="379"/>
      <c r="N4458" s="70"/>
      <c r="O4458" s="70"/>
      <c r="P4458" s="135"/>
    </row>
    <row r="4459" spans="1:16" x14ac:dyDescent="0.2">
      <c r="A4459" s="363"/>
      <c r="B4459" s="348"/>
      <c r="C4459" s="623"/>
      <c r="D4459" s="350"/>
      <c r="E4459" s="350"/>
      <c r="F4459" s="351"/>
      <c r="G4459" s="350"/>
      <c r="H4459" s="350"/>
      <c r="I4459" s="352"/>
      <c r="J4459" s="353"/>
      <c r="K4459" s="354"/>
      <c r="L4459" s="353"/>
      <c r="M4459" s="379"/>
      <c r="N4459" s="70"/>
      <c r="O4459" s="70"/>
      <c r="P4459" s="135"/>
    </row>
    <row r="4460" spans="1:16" x14ac:dyDescent="0.2">
      <c r="A4460" s="363"/>
      <c r="B4460" s="348"/>
      <c r="C4460" s="623"/>
      <c r="D4460" s="350"/>
      <c r="E4460" s="350"/>
      <c r="F4460" s="351"/>
      <c r="G4460" s="350"/>
      <c r="H4460" s="350"/>
      <c r="I4460" s="352"/>
      <c r="J4460" s="353"/>
      <c r="K4460" s="354"/>
      <c r="L4460" s="353"/>
      <c r="M4460" s="379"/>
      <c r="N4460" s="70"/>
      <c r="O4460" s="70"/>
      <c r="P4460" s="135"/>
    </row>
    <row r="4461" spans="1:16" x14ac:dyDescent="0.2">
      <c r="A4461" s="363"/>
      <c r="B4461" s="348"/>
      <c r="C4461" s="623"/>
      <c r="D4461" s="350"/>
      <c r="E4461" s="350"/>
      <c r="F4461" s="351"/>
      <c r="G4461" s="350"/>
      <c r="H4461" s="350"/>
      <c r="I4461" s="352"/>
      <c r="J4461" s="353"/>
      <c r="K4461" s="354"/>
      <c r="L4461" s="353"/>
      <c r="M4461" s="379"/>
      <c r="N4461" s="70"/>
      <c r="O4461" s="70"/>
      <c r="P4461" s="135"/>
    </row>
    <row r="4462" spans="1:16" x14ac:dyDescent="0.2">
      <c r="A4462" s="363"/>
      <c r="B4462" s="348"/>
      <c r="C4462" s="623"/>
      <c r="D4462" s="350"/>
      <c r="E4462" s="350"/>
      <c r="F4462" s="351"/>
      <c r="G4462" s="350"/>
      <c r="H4462" s="350"/>
      <c r="I4462" s="352"/>
      <c r="J4462" s="353"/>
      <c r="K4462" s="354"/>
      <c r="L4462" s="353"/>
      <c r="M4462" s="379"/>
      <c r="N4462" s="70"/>
      <c r="O4462" s="70"/>
      <c r="P4462" s="135"/>
    </row>
    <row r="4463" spans="1:16" x14ac:dyDescent="0.2">
      <c r="A4463" s="363"/>
      <c r="B4463" s="348"/>
      <c r="C4463" s="623"/>
      <c r="D4463" s="350"/>
      <c r="E4463" s="350"/>
      <c r="F4463" s="351"/>
      <c r="G4463" s="350"/>
      <c r="H4463" s="350"/>
      <c r="I4463" s="352"/>
      <c r="J4463" s="353"/>
      <c r="K4463" s="354"/>
      <c r="L4463" s="353"/>
      <c r="M4463" s="379"/>
      <c r="N4463" s="70"/>
      <c r="O4463" s="70"/>
      <c r="P4463" s="135"/>
    </row>
    <row r="4464" spans="1:16" x14ac:dyDescent="0.2">
      <c r="A4464" s="363"/>
      <c r="B4464" s="348"/>
      <c r="C4464" s="623"/>
      <c r="D4464" s="350"/>
      <c r="E4464" s="350"/>
      <c r="F4464" s="351"/>
      <c r="G4464" s="350"/>
      <c r="H4464" s="350"/>
      <c r="I4464" s="352"/>
      <c r="J4464" s="353"/>
      <c r="K4464" s="354"/>
      <c r="L4464" s="353"/>
      <c r="M4464" s="379"/>
      <c r="N4464" s="70"/>
      <c r="O4464" s="70"/>
      <c r="P4464" s="135"/>
    </row>
    <row r="4465" spans="1:16" x14ac:dyDescent="0.2">
      <c r="A4465" s="363"/>
      <c r="B4465" s="348"/>
      <c r="C4465" s="623"/>
      <c r="D4465" s="350"/>
      <c r="E4465" s="350"/>
      <c r="F4465" s="351"/>
      <c r="G4465" s="350"/>
      <c r="H4465" s="350"/>
      <c r="I4465" s="352"/>
      <c r="J4465" s="353"/>
      <c r="K4465" s="354"/>
      <c r="L4465" s="353"/>
      <c r="M4465" s="379"/>
      <c r="N4465" s="70"/>
      <c r="O4465" s="70"/>
      <c r="P4465" s="135"/>
    </row>
    <row r="4466" spans="1:16" x14ac:dyDescent="0.2">
      <c r="A4466" s="363"/>
      <c r="B4466" s="348"/>
      <c r="C4466" s="623"/>
      <c r="D4466" s="350"/>
      <c r="E4466" s="350"/>
      <c r="F4466" s="351"/>
      <c r="G4466" s="350"/>
      <c r="H4466" s="350"/>
      <c r="I4466" s="352"/>
      <c r="J4466" s="353"/>
      <c r="K4466" s="354"/>
      <c r="L4466" s="353"/>
      <c r="M4466" s="379"/>
      <c r="N4466" s="70"/>
      <c r="O4466" s="70"/>
      <c r="P4466" s="135"/>
    </row>
    <row r="4467" spans="1:16" x14ac:dyDescent="0.2">
      <c r="A4467" s="363"/>
      <c r="B4467" s="348"/>
      <c r="C4467" s="623"/>
      <c r="D4467" s="350"/>
      <c r="E4467" s="350"/>
      <c r="F4467" s="351"/>
      <c r="G4467" s="350"/>
      <c r="H4467" s="350"/>
      <c r="I4467" s="352"/>
      <c r="J4467" s="353"/>
      <c r="K4467" s="354"/>
      <c r="L4467" s="353"/>
      <c r="M4467" s="379"/>
      <c r="N4467" s="70"/>
      <c r="O4467" s="70"/>
      <c r="P4467" s="135"/>
    </row>
    <row r="4468" spans="1:16" x14ac:dyDescent="0.2">
      <c r="A4468" s="363"/>
      <c r="B4468" s="348"/>
      <c r="C4468" s="623"/>
      <c r="D4468" s="350"/>
      <c r="E4468" s="350"/>
      <c r="F4468" s="351"/>
      <c r="G4468" s="350"/>
      <c r="H4468" s="350"/>
      <c r="I4468" s="352"/>
      <c r="J4468" s="353"/>
      <c r="K4468" s="354"/>
      <c r="L4468" s="353"/>
      <c r="M4468" s="379"/>
      <c r="N4468" s="70"/>
      <c r="O4468" s="70"/>
      <c r="P4468" s="135"/>
    </row>
    <row r="4469" spans="1:16" x14ac:dyDescent="0.2">
      <c r="A4469" s="363"/>
      <c r="B4469" s="348"/>
      <c r="C4469" s="623"/>
      <c r="D4469" s="350"/>
      <c r="E4469" s="350"/>
      <c r="F4469" s="351"/>
      <c r="G4469" s="350"/>
      <c r="H4469" s="350"/>
      <c r="I4469" s="352"/>
      <c r="J4469" s="353"/>
      <c r="K4469" s="354"/>
      <c r="L4469" s="353"/>
      <c r="M4469" s="379"/>
      <c r="N4469" s="70"/>
      <c r="O4469" s="70"/>
      <c r="P4469" s="135"/>
    </row>
    <row r="4470" spans="1:16" x14ac:dyDescent="0.2">
      <c r="A4470" s="363"/>
      <c r="B4470" s="348"/>
      <c r="C4470" s="623"/>
      <c r="D4470" s="350"/>
      <c r="E4470" s="350"/>
      <c r="F4470" s="351"/>
      <c r="G4470" s="350"/>
      <c r="H4470" s="350"/>
      <c r="I4470" s="352"/>
      <c r="J4470" s="353"/>
      <c r="K4470" s="354"/>
      <c r="L4470" s="353"/>
      <c r="M4470" s="379"/>
      <c r="N4470" s="70"/>
      <c r="O4470" s="70"/>
      <c r="P4470" s="135"/>
    </row>
    <row r="4471" spans="1:16" x14ac:dyDescent="0.2">
      <c r="A4471" s="363"/>
      <c r="B4471" s="348"/>
      <c r="C4471" s="623"/>
      <c r="D4471" s="350"/>
      <c r="E4471" s="350"/>
      <c r="F4471" s="351"/>
      <c r="G4471" s="350"/>
      <c r="H4471" s="350"/>
      <c r="I4471" s="352"/>
      <c r="J4471" s="353"/>
      <c r="K4471" s="354"/>
      <c r="L4471" s="353"/>
      <c r="M4471" s="379"/>
      <c r="N4471" s="70"/>
      <c r="O4471" s="70"/>
      <c r="P4471" s="135"/>
    </row>
    <row r="4472" spans="1:16" x14ac:dyDescent="0.2">
      <c r="A4472" s="363"/>
      <c r="B4472" s="348"/>
      <c r="C4472" s="623"/>
      <c r="D4472" s="350"/>
      <c r="E4472" s="350"/>
      <c r="F4472" s="351"/>
      <c r="G4472" s="350"/>
      <c r="H4472" s="350"/>
      <c r="I4472" s="352"/>
      <c r="J4472" s="353"/>
      <c r="K4472" s="354"/>
      <c r="L4472" s="353"/>
      <c r="M4472" s="379"/>
      <c r="N4472" s="70"/>
      <c r="O4472" s="70"/>
      <c r="P4472" s="135"/>
    </row>
    <row r="4473" spans="1:16" x14ac:dyDescent="0.2">
      <c r="A4473" s="363"/>
      <c r="B4473" s="348"/>
      <c r="C4473" s="623"/>
      <c r="D4473" s="350"/>
      <c r="E4473" s="350"/>
      <c r="F4473" s="351"/>
      <c r="G4473" s="350"/>
      <c r="H4473" s="350"/>
      <c r="I4473" s="352"/>
      <c r="J4473" s="353"/>
      <c r="K4473" s="354"/>
      <c r="L4473" s="353"/>
      <c r="M4473" s="379"/>
      <c r="N4473" s="70"/>
      <c r="O4473" s="70"/>
      <c r="P4473" s="135"/>
    </row>
    <row r="4474" spans="1:16" x14ac:dyDescent="0.2">
      <c r="A4474" s="363"/>
      <c r="B4474" s="348"/>
      <c r="C4474" s="623"/>
      <c r="D4474" s="350"/>
      <c r="E4474" s="350"/>
      <c r="F4474" s="351"/>
      <c r="G4474" s="350"/>
      <c r="H4474" s="350"/>
      <c r="I4474" s="352"/>
      <c r="J4474" s="353"/>
      <c r="K4474" s="354"/>
      <c r="L4474" s="353"/>
      <c r="M4474" s="379"/>
      <c r="N4474" s="70"/>
      <c r="O4474" s="70"/>
      <c r="P4474" s="135"/>
    </row>
    <row r="4475" spans="1:16" x14ac:dyDescent="0.2">
      <c r="A4475" s="363"/>
      <c r="B4475" s="348"/>
      <c r="C4475" s="623"/>
      <c r="D4475" s="350"/>
      <c r="E4475" s="350"/>
      <c r="F4475" s="351"/>
      <c r="G4475" s="350"/>
      <c r="H4475" s="350"/>
      <c r="I4475" s="352"/>
      <c r="J4475" s="353"/>
      <c r="K4475" s="354"/>
      <c r="L4475" s="353"/>
      <c r="M4475" s="379"/>
      <c r="N4475" s="70"/>
      <c r="O4475" s="70"/>
      <c r="P4475" s="135"/>
    </row>
    <row r="4476" spans="1:16" x14ac:dyDescent="0.2">
      <c r="A4476" s="363"/>
      <c r="B4476" s="348"/>
      <c r="C4476" s="623"/>
      <c r="D4476" s="350"/>
      <c r="E4476" s="350"/>
      <c r="F4476" s="351"/>
      <c r="G4476" s="350"/>
      <c r="H4476" s="350"/>
      <c r="I4476" s="352"/>
      <c r="J4476" s="353"/>
      <c r="K4476" s="354"/>
      <c r="L4476" s="353"/>
      <c r="M4476" s="379"/>
      <c r="N4476" s="70"/>
      <c r="O4476" s="70"/>
      <c r="P4476" s="135"/>
    </row>
    <row r="4477" spans="1:16" x14ac:dyDescent="0.2">
      <c r="A4477" s="363"/>
      <c r="B4477" s="348"/>
      <c r="C4477" s="623"/>
      <c r="D4477" s="350"/>
      <c r="E4477" s="350"/>
      <c r="F4477" s="351"/>
      <c r="G4477" s="350"/>
      <c r="H4477" s="350"/>
      <c r="I4477" s="352"/>
      <c r="J4477" s="353"/>
      <c r="K4477" s="354"/>
      <c r="L4477" s="353"/>
      <c r="M4477" s="379"/>
      <c r="N4477" s="70"/>
      <c r="O4477" s="70"/>
      <c r="P4477" s="135"/>
    </row>
    <row r="4478" spans="1:16" x14ac:dyDescent="0.2">
      <c r="A4478" s="363"/>
      <c r="B4478" s="348"/>
      <c r="C4478" s="623"/>
      <c r="D4478" s="350"/>
      <c r="E4478" s="350"/>
      <c r="F4478" s="351"/>
      <c r="G4478" s="350"/>
      <c r="H4478" s="350"/>
      <c r="I4478" s="352"/>
      <c r="J4478" s="353"/>
      <c r="K4478" s="354"/>
      <c r="L4478" s="353"/>
      <c r="M4478" s="379"/>
      <c r="N4478" s="70"/>
      <c r="O4478" s="70"/>
      <c r="P4478" s="135"/>
    </row>
    <row r="4479" spans="1:16" x14ac:dyDescent="0.2">
      <c r="A4479" s="363"/>
      <c r="B4479" s="348"/>
      <c r="C4479" s="623"/>
      <c r="D4479" s="350"/>
      <c r="E4479" s="350"/>
      <c r="F4479" s="351"/>
      <c r="G4479" s="350"/>
      <c r="H4479" s="350"/>
      <c r="I4479" s="352"/>
      <c r="J4479" s="353"/>
      <c r="K4479" s="354"/>
      <c r="L4479" s="353"/>
      <c r="M4479" s="379"/>
      <c r="N4479" s="70"/>
      <c r="O4479" s="70"/>
      <c r="P4479" s="135"/>
    </row>
    <row r="4480" spans="1:16" x14ac:dyDescent="0.2">
      <c r="A4480" s="363"/>
      <c r="B4480" s="348"/>
      <c r="C4480" s="623"/>
      <c r="D4480" s="350"/>
      <c r="E4480" s="350"/>
      <c r="F4480" s="351"/>
      <c r="G4480" s="350"/>
      <c r="H4480" s="350"/>
      <c r="I4480" s="352"/>
      <c r="J4480" s="353"/>
      <c r="K4480" s="354"/>
      <c r="L4480" s="353"/>
      <c r="M4480" s="379"/>
      <c r="N4480" s="70"/>
      <c r="O4480" s="70"/>
      <c r="P4480" s="135"/>
    </row>
    <row r="4481" spans="1:16" x14ac:dyDescent="0.2">
      <c r="A4481" s="363"/>
      <c r="B4481" s="348"/>
      <c r="C4481" s="623"/>
      <c r="D4481" s="350"/>
      <c r="E4481" s="350"/>
      <c r="F4481" s="351"/>
      <c r="G4481" s="350"/>
      <c r="H4481" s="350"/>
      <c r="I4481" s="352"/>
      <c r="J4481" s="353"/>
      <c r="K4481" s="354"/>
      <c r="L4481" s="353"/>
      <c r="M4481" s="379"/>
      <c r="N4481" s="70"/>
      <c r="O4481" s="70"/>
      <c r="P4481" s="135"/>
    </row>
    <row r="4482" spans="1:16" x14ac:dyDescent="0.2">
      <c r="A4482" s="363"/>
      <c r="B4482" s="348"/>
      <c r="C4482" s="623"/>
      <c r="D4482" s="350"/>
      <c r="E4482" s="350"/>
      <c r="F4482" s="351"/>
      <c r="G4482" s="350"/>
      <c r="H4482" s="350"/>
      <c r="I4482" s="352"/>
      <c r="J4482" s="353"/>
      <c r="K4482" s="354"/>
      <c r="L4482" s="353"/>
      <c r="M4482" s="379"/>
      <c r="N4482" s="70"/>
      <c r="O4482" s="70"/>
      <c r="P4482" s="135"/>
    </row>
    <row r="4483" spans="1:16" x14ac:dyDescent="0.2">
      <c r="A4483" s="363"/>
      <c r="B4483" s="348"/>
      <c r="C4483" s="623"/>
      <c r="D4483" s="350"/>
      <c r="E4483" s="350"/>
      <c r="F4483" s="351"/>
      <c r="G4483" s="350"/>
      <c r="H4483" s="350"/>
      <c r="I4483" s="352"/>
      <c r="J4483" s="353"/>
      <c r="K4483" s="354"/>
      <c r="L4483" s="353"/>
      <c r="M4483" s="379"/>
      <c r="N4483" s="70"/>
      <c r="O4483" s="70"/>
      <c r="P4483" s="135"/>
    </row>
    <row r="4484" spans="1:16" x14ac:dyDescent="0.2">
      <c r="A4484" s="363"/>
      <c r="B4484" s="348"/>
      <c r="C4484" s="623"/>
      <c r="D4484" s="350"/>
      <c r="E4484" s="350"/>
      <c r="F4484" s="351"/>
      <c r="G4484" s="350"/>
      <c r="H4484" s="350"/>
      <c r="I4484" s="352"/>
      <c r="J4484" s="353"/>
      <c r="K4484" s="354"/>
      <c r="L4484" s="353"/>
      <c r="M4484" s="379"/>
      <c r="N4484" s="70"/>
      <c r="O4484" s="70"/>
      <c r="P4484" s="135"/>
    </row>
    <row r="4485" spans="1:16" x14ac:dyDescent="0.2">
      <c r="A4485" s="363"/>
      <c r="B4485" s="348"/>
      <c r="C4485" s="623"/>
      <c r="D4485" s="350"/>
      <c r="E4485" s="350"/>
      <c r="F4485" s="351"/>
      <c r="G4485" s="350"/>
      <c r="H4485" s="350"/>
      <c r="I4485" s="352"/>
      <c r="J4485" s="353"/>
      <c r="K4485" s="354"/>
      <c r="L4485" s="353"/>
      <c r="M4485" s="379"/>
      <c r="N4485" s="70"/>
      <c r="O4485" s="70"/>
      <c r="P4485" s="135"/>
    </row>
    <row r="4486" spans="1:16" x14ac:dyDescent="0.2">
      <c r="A4486" s="363"/>
      <c r="B4486" s="348"/>
      <c r="C4486" s="623"/>
      <c r="D4486" s="350"/>
      <c r="E4486" s="350"/>
      <c r="F4486" s="351"/>
      <c r="G4486" s="350"/>
      <c r="H4486" s="350"/>
      <c r="I4486" s="352"/>
      <c r="J4486" s="353"/>
      <c r="K4486" s="354"/>
      <c r="L4486" s="353"/>
      <c r="M4486" s="379"/>
      <c r="N4486" s="70"/>
      <c r="O4486" s="70"/>
      <c r="P4486" s="135"/>
    </row>
    <row r="4487" spans="1:16" x14ac:dyDescent="0.2">
      <c r="A4487" s="363"/>
      <c r="B4487" s="348"/>
      <c r="C4487" s="623"/>
      <c r="D4487" s="350"/>
      <c r="E4487" s="350"/>
      <c r="F4487" s="351"/>
      <c r="G4487" s="350"/>
      <c r="H4487" s="350"/>
      <c r="I4487" s="352"/>
      <c r="J4487" s="353"/>
      <c r="K4487" s="354"/>
      <c r="L4487" s="353"/>
      <c r="M4487" s="379"/>
      <c r="N4487" s="70"/>
      <c r="O4487" s="70"/>
      <c r="P4487" s="135"/>
    </row>
    <row r="4488" spans="1:16" x14ac:dyDescent="0.2">
      <c r="A4488" s="363"/>
      <c r="B4488" s="348"/>
      <c r="C4488" s="623"/>
      <c r="D4488" s="350"/>
      <c r="E4488" s="350"/>
      <c r="F4488" s="351"/>
      <c r="G4488" s="350"/>
      <c r="H4488" s="350"/>
      <c r="I4488" s="352"/>
      <c r="J4488" s="353"/>
      <c r="K4488" s="354"/>
      <c r="L4488" s="353"/>
      <c r="M4488" s="379"/>
      <c r="N4488" s="70"/>
      <c r="O4488" s="70"/>
      <c r="P4488" s="135"/>
    </row>
    <row r="4489" spans="1:16" x14ac:dyDescent="0.2">
      <c r="A4489" s="363"/>
      <c r="B4489" s="348"/>
      <c r="C4489" s="623"/>
      <c r="D4489" s="350"/>
      <c r="E4489" s="350"/>
      <c r="F4489" s="351"/>
      <c r="G4489" s="350"/>
      <c r="H4489" s="350"/>
      <c r="I4489" s="352"/>
      <c r="J4489" s="353"/>
      <c r="K4489" s="354"/>
      <c r="L4489" s="353"/>
      <c r="M4489" s="379"/>
      <c r="N4489" s="70"/>
      <c r="O4489" s="70"/>
      <c r="P4489" s="135"/>
    </row>
    <row r="4490" spans="1:16" x14ac:dyDescent="0.2">
      <c r="A4490" s="363"/>
      <c r="B4490" s="348"/>
      <c r="C4490" s="623"/>
      <c r="D4490" s="350"/>
      <c r="E4490" s="350"/>
      <c r="F4490" s="351"/>
      <c r="G4490" s="350"/>
      <c r="H4490" s="350"/>
      <c r="I4490" s="352"/>
      <c r="J4490" s="353"/>
      <c r="K4490" s="354"/>
      <c r="L4490" s="353"/>
      <c r="M4490" s="379"/>
      <c r="N4490" s="70"/>
      <c r="O4490" s="70"/>
      <c r="P4490" s="135"/>
    </row>
    <row r="4491" spans="1:16" x14ac:dyDescent="0.2">
      <c r="A4491" s="363"/>
      <c r="B4491" s="348"/>
      <c r="C4491" s="623"/>
      <c r="D4491" s="350"/>
      <c r="E4491" s="350"/>
      <c r="F4491" s="351"/>
      <c r="G4491" s="350"/>
      <c r="H4491" s="350"/>
      <c r="I4491" s="352"/>
      <c r="J4491" s="353"/>
      <c r="K4491" s="354"/>
      <c r="L4491" s="353"/>
      <c r="M4491" s="379"/>
      <c r="N4491" s="70"/>
      <c r="O4491" s="70"/>
      <c r="P4491" s="135"/>
    </row>
    <row r="4492" spans="1:16" x14ac:dyDescent="0.2">
      <c r="A4492" s="363"/>
      <c r="B4492" s="348"/>
      <c r="C4492" s="623"/>
      <c r="D4492" s="350"/>
      <c r="E4492" s="350"/>
      <c r="F4492" s="351"/>
      <c r="G4492" s="350"/>
      <c r="H4492" s="350"/>
      <c r="I4492" s="352"/>
      <c r="J4492" s="353"/>
      <c r="K4492" s="354"/>
      <c r="L4492" s="353"/>
      <c r="M4492" s="379"/>
      <c r="N4492" s="70"/>
      <c r="O4492" s="70"/>
      <c r="P4492" s="135"/>
    </row>
    <row r="4493" spans="1:16" x14ac:dyDescent="0.2">
      <c r="A4493" s="363"/>
      <c r="B4493" s="348"/>
      <c r="C4493" s="623"/>
      <c r="D4493" s="350"/>
      <c r="E4493" s="350"/>
      <c r="F4493" s="351"/>
      <c r="G4493" s="350"/>
      <c r="H4493" s="350"/>
      <c r="I4493" s="352"/>
      <c r="J4493" s="353"/>
      <c r="K4493" s="354"/>
      <c r="L4493" s="353"/>
      <c r="M4493" s="379"/>
      <c r="N4493" s="70"/>
      <c r="O4493" s="70"/>
      <c r="P4493" s="135"/>
    </row>
    <row r="4494" spans="1:16" x14ac:dyDescent="0.2">
      <c r="A4494" s="363"/>
      <c r="B4494" s="348"/>
      <c r="C4494" s="623"/>
      <c r="D4494" s="350"/>
      <c r="E4494" s="350"/>
      <c r="F4494" s="351"/>
      <c r="G4494" s="350"/>
      <c r="H4494" s="350"/>
      <c r="I4494" s="352"/>
      <c r="J4494" s="353"/>
      <c r="K4494" s="354"/>
      <c r="L4494" s="353"/>
      <c r="M4494" s="379"/>
      <c r="N4494" s="70"/>
      <c r="O4494" s="70"/>
      <c r="P4494" s="135"/>
    </row>
    <row r="4495" spans="1:16" x14ac:dyDescent="0.2">
      <c r="A4495" s="363"/>
      <c r="B4495" s="348"/>
      <c r="C4495" s="623"/>
      <c r="D4495" s="350"/>
      <c r="E4495" s="350"/>
      <c r="F4495" s="351"/>
      <c r="G4495" s="350"/>
      <c r="H4495" s="350"/>
      <c r="I4495" s="352"/>
      <c r="J4495" s="353"/>
      <c r="K4495" s="354"/>
      <c r="L4495" s="353"/>
      <c r="M4495" s="379"/>
      <c r="N4495" s="70"/>
      <c r="O4495" s="70"/>
      <c r="P4495" s="135"/>
    </row>
    <row r="4496" spans="1:16" x14ac:dyDescent="0.2">
      <c r="A4496" s="363"/>
      <c r="B4496" s="348"/>
      <c r="C4496" s="623"/>
      <c r="D4496" s="350"/>
      <c r="E4496" s="350"/>
      <c r="F4496" s="351"/>
      <c r="G4496" s="350"/>
      <c r="H4496" s="350"/>
      <c r="I4496" s="352"/>
      <c r="J4496" s="353"/>
      <c r="K4496" s="354"/>
      <c r="L4496" s="353"/>
      <c r="M4496" s="379"/>
      <c r="N4496" s="70"/>
      <c r="O4496" s="70"/>
      <c r="P4496" s="135"/>
    </row>
    <row r="4497" spans="1:16" x14ac:dyDescent="0.2">
      <c r="A4497" s="363"/>
      <c r="B4497" s="348"/>
      <c r="C4497" s="623"/>
      <c r="D4497" s="350"/>
      <c r="E4497" s="350"/>
      <c r="F4497" s="351"/>
      <c r="G4497" s="350"/>
      <c r="H4497" s="350"/>
      <c r="I4497" s="352"/>
      <c r="J4497" s="353"/>
      <c r="K4497" s="354"/>
      <c r="L4497" s="353"/>
      <c r="M4497" s="379"/>
      <c r="N4497" s="70"/>
      <c r="O4497" s="70"/>
      <c r="P4497" s="135"/>
    </row>
    <row r="4498" spans="1:16" x14ac:dyDescent="0.2">
      <c r="A4498" s="363"/>
      <c r="B4498" s="348"/>
      <c r="C4498" s="623"/>
      <c r="D4498" s="350"/>
      <c r="E4498" s="350"/>
      <c r="F4498" s="351"/>
      <c r="G4498" s="350"/>
      <c r="H4498" s="350"/>
      <c r="I4498" s="352"/>
      <c r="J4498" s="353"/>
      <c r="K4498" s="354"/>
      <c r="L4498" s="353"/>
      <c r="M4498" s="379"/>
      <c r="N4498" s="70"/>
      <c r="O4498" s="70"/>
      <c r="P4498" s="135"/>
    </row>
    <row r="4499" spans="1:16" x14ac:dyDescent="0.2">
      <c r="A4499" s="363"/>
      <c r="B4499" s="348"/>
      <c r="C4499" s="623"/>
      <c r="D4499" s="350"/>
      <c r="E4499" s="350"/>
      <c r="F4499" s="351"/>
      <c r="G4499" s="350"/>
      <c r="H4499" s="350"/>
      <c r="I4499" s="352"/>
      <c r="J4499" s="353"/>
      <c r="K4499" s="354"/>
      <c r="L4499" s="353"/>
      <c r="M4499" s="379"/>
      <c r="N4499" s="70"/>
      <c r="O4499" s="70"/>
      <c r="P4499" s="135"/>
    </row>
    <row r="4500" spans="1:16" x14ac:dyDescent="0.2">
      <c r="A4500" s="363"/>
      <c r="B4500" s="348"/>
      <c r="C4500" s="623"/>
      <c r="D4500" s="350"/>
      <c r="E4500" s="350"/>
      <c r="F4500" s="351"/>
      <c r="G4500" s="350"/>
      <c r="H4500" s="350"/>
      <c r="I4500" s="352"/>
      <c r="J4500" s="353"/>
      <c r="K4500" s="354"/>
      <c r="L4500" s="353"/>
      <c r="M4500" s="379"/>
      <c r="N4500" s="70"/>
      <c r="O4500" s="70"/>
      <c r="P4500" s="135"/>
    </row>
    <row r="4501" spans="1:16" x14ac:dyDescent="0.2">
      <c r="A4501" s="363"/>
      <c r="B4501" s="348"/>
      <c r="C4501" s="623"/>
      <c r="D4501" s="350"/>
      <c r="E4501" s="350"/>
      <c r="F4501" s="351"/>
      <c r="G4501" s="350"/>
      <c r="H4501" s="350"/>
      <c r="I4501" s="352"/>
      <c r="J4501" s="353"/>
      <c r="K4501" s="354"/>
      <c r="L4501" s="353"/>
      <c r="M4501" s="379"/>
      <c r="N4501" s="70"/>
      <c r="O4501" s="70"/>
      <c r="P4501" s="135"/>
    </row>
    <row r="4502" spans="1:16" x14ac:dyDescent="0.2">
      <c r="A4502" s="363"/>
      <c r="B4502" s="348"/>
      <c r="C4502" s="623"/>
      <c r="D4502" s="350"/>
      <c r="E4502" s="350"/>
      <c r="F4502" s="351"/>
      <c r="G4502" s="350"/>
      <c r="H4502" s="350"/>
      <c r="I4502" s="352"/>
      <c r="J4502" s="353"/>
      <c r="K4502" s="354"/>
      <c r="L4502" s="353"/>
      <c r="M4502" s="379"/>
      <c r="N4502" s="70"/>
      <c r="O4502" s="70"/>
      <c r="P4502" s="135"/>
    </row>
    <row r="4503" spans="1:16" x14ac:dyDescent="0.2">
      <c r="A4503" s="363"/>
      <c r="B4503" s="348"/>
      <c r="C4503" s="623"/>
      <c r="D4503" s="350"/>
      <c r="E4503" s="350"/>
      <c r="F4503" s="351"/>
      <c r="G4503" s="350"/>
      <c r="H4503" s="350"/>
      <c r="I4503" s="352"/>
      <c r="J4503" s="353"/>
      <c r="K4503" s="354"/>
      <c r="L4503" s="353"/>
      <c r="M4503" s="379"/>
      <c r="N4503" s="70"/>
      <c r="O4503" s="70"/>
      <c r="P4503" s="135"/>
    </row>
    <row r="4504" spans="1:16" x14ac:dyDescent="0.2">
      <c r="A4504" s="363"/>
      <c r="B4504" s="348"/>
      <c r="C4504" s="623"/>
      <c r="D4504" s="350"/>
      <c r="E4504" s="350"/>
      <c r="F4504" s="351"/>
      <c r="G4504" s="350"/>
      <c r="H4504" s="350"/>
      <c r="I4504" s="352"/>
      <c r="J4504" s="353"/>
      <c r="K4504" s="354"/>
      <c r="L4504" s="353"/>
      <c r="M4504" s="379"/>
      <c r="N4504" s="70"/>
      <c r="O4504" s="70"/>
      <c r="P4504" s="135"/>
    </row>
    <row r="4505" spans="1:16" x14ac:dyDescent="0.2">
      <c r="A4505" s="363"/>
      <c r="B4505" s="348"/>
      <c r="C4505" s="623"/>
      <c r="D4505" s="350"/>
      <c r="E4505" s="350"/>
      <c r="F4505" s="351"/>
      <c r="G4505" s="350"/>
      <c r="H4505" s="350"/>
      <c r="I4505" s="352"/>
      <c r="J4505" s="353"/>
      <c r="K4505" s="354"/>
      <c r="L4505" s="353"/>
      <c r="M4505" s="379"/>
      <c r="N4505" s="70"/>
      <c r="O4505" s="70"/>
      <c r="P4505" s="135"/>
    </row>
    <row r="4506" spans="1:16" x14ac:dyDescent="0.2">
      <c r="A4506" s="363"/>
      <c r="B4506" s="348"/>
      <c r="C4506" s="623"/>
      <c r="D4506" s="350"/>
      <c r="E4506" s="350"/>
      <c r="F4506" s="351"/>
      <c r="G4506" s="350"/>
      <c r="H4506" s="350"/>
      <c r="I4506" s="352"/>
      <c r="J4506" s="353"/>
      <c r="K4506" s="354"/>
      <c r="L4506" s="353"/>
      <c r="M4506" s="379"/>
      <c r="N4506" s="70"/>
      <c r="O4506" s="70"/>
      <c r="P4506" s="135"/>
    </row>
    <row r="4507" spans="1:16" x14ac:dyDescent="0.2">
      <c r="A4507" s="363"/>
      <c r="B4507" s="348"/>
      <c r="C4507" s="623"/>
      <c r="D4507" s="350"/>
      <c r="E4507" s="350"/>
      <c r="F4507" s="351"/>
      <c r="G4507" s="350"/>
      <c r="H4507" s="350"/>
      <c r="I4507" s="352"/>
      <c r="J4507" s="353"/>
      <c r="K4507" s="354"/>
      <c r="L4507" s="353"/>
      <c r="M4507" s="379"/>
      <c r="N4507" s="70"/>
      <c r="O4507" s="70"/>
      <c r="P4507" s="135"/>
    </row>
    <row r="4508" spans="1:16" x14ac:dyDescent="0.2">
      <c r="A4508" s="363"/>
      <c r="B4508" s="348"/>
      <c r="C4508" s="623"/>
      <c r="D4508" s="350"/>
      <c r="E4508" s="350"/>
      <c r="F4508" s="351"/>
      <c r="G4508" s="350"/>
      <c r="H4508" s="350"/>
      <c r="I4508" s="352"/>
      <c r="J4508" s="353"/>
      <c r="K4508" s="354"/>
      <c r="L4508" s="353"/>
      <c r="M4508" s="379"/>
      <c r="N4508" s="70"/>
      <c r="O4508" s="70"/>
      <c r="P4508" s="135"/>
    </row>
    <row r="4509" spans="1:16" x14ac:dyDescent="0.2">
      <c r="A4509" s="363"/>
      <c r="B4509" s="348"/>
      <c r="C4509" s="623"/>
      <c r="D4509" s="350"/>
      <c r="E4509" s="350"/>
      <c r="F4509" s="351"/>
      <c r="G4509" s="350"/>
      <c r="H4509" s="350"/>
      <c r="I4509" s="352"/>
      <c r="J4509" s="353"/>
      <c r="K4509" s="354"/>
      <c r="L4509" s="353"/>
      <c r="M4509" s="379"/>
      <c r="N4509" s="70"/>
      <c r="O4509" s="70"/>
      <c r="P4509" s="135"/>
    </row>
    <row r="4510" spans="1:16" x14ac:dyDescent="0.2">
      <c r="A4510" s="363"/>
      <c r="B4510" s="348"/>
      <c r="C4510" s="623"/>
      <c r="D4510" s="350"/>
      <c r="E4510" s="350"/>
      <c r="F4510" s="351"/>
      <c r="G4510" s="350"/>
      <c r="H4510" s="350"/>
      <c r="I4510" s="352"/>
      <c r="J4510" s="353"/>
      <c r="K4510" s="354"/>
      <c r="L4510" s="353"/>
      <c r="M4510" s="379"/>
      <c r="N4510" s="70"/>
      <c r="O4510" s="70"/>
      <c r="P4510" s="135"/>
    </row>
    <row r="4511" spans="1:16" x14ac:dyDescent="0.2">
      <c r="A4511" s="363"/>
      <c r="B4511" s="348"/>
      <c r="C4511" s="623"/>
      <c r="D4511" s="350"/>
      <c r="E4511" s="350"/>
      <c r="F4511" s="351"/>
      <c r="G4511" s="350"/>
      <c r="H4511" s="350"/>
      <c r="I4511" s="352"/>
      <c r="J4511" s="353"/>
      <c r="K4511" s="354"/>
      <c r="L4511" s="353"/>
      <c r="M4511" s="379"/>
      <c r="N4511" s="70"/>
      <c r="O4511" s="70"/>
      <c r="P4511" s="135"/>
    </row>
    <row r="4512" spans="1:16" x14ac:dyDescent="0.2">
      <c r="A4512" s="363"/>
      <c r="B4512" s="348"/>
      <c r="C4512" s="623"/>
      <c r="D4512" s="350"/>
      <c r="E4512" s="350"/>
      <c r="F4512" s="351"/>
      <c r="G4512" s="350"/>
      <c r="H4512" s="350"/>
      <c r="I4512" s="352"/>
      <c r="J4512" s="353"/>
      <c r="K4512" s="354"/>
      <c r="L4512" s="353"/>
      <c r="M4512" s="379"/>
      <c r="N4512" s="70"/>
      <c r="O4512" s="70"/>
      <c r="P4512" s="135"/>
    </row>
    <row r="4513" spans="1:16" x14ac:dyDescent="0.2">
      <c r="A4513" s="363"/>
      <c r="B4513" s="348"/>
      <c r="C4513" s="623"/>
      <c r="D4513" s="350"/>
      <c r="E4513" s="350"/>
      <c r="F4513" s="351"/>
      <c r="G4513" s="350"/>
      <c r="H4513" s="350"/>
      <c r="I4513" s="352"/>
      <c r="J4513" s="353"/>
      <c r="K4513" s="354"/>
      <c r="L4513" s="353"/>
      <c r="M4513" s="379"/>
      <c r="N4513" s="70"/>
      <c r="O4513" s="70"/>
      <c r="P4513" s="135"/>
    </row>
    <row r="4514" spans="1:16" x14ac:dyDescent="0.2">
      <c r="A4514" s="363"/>
      <c r="B4514" s="348"/>
      <c r="C4514" s="623"/>
      <c r="D4514" s="350"/>
      <c r="E4514" s="350"/>
      <c r="F4514" s="351"/>
      <c r="G4514" s="350"/>
      <c r="H4514" s="350"/>
      <c r="I4514" s="352"/>
      <c r="J4514" s="353"/>
      <c r="K4514" s="354"/>
      <c r="L4514" s="353"/>
      <c r="M4514" s="379"/>
      <c r="N4514" s="70"/>
      <c r="O4514" s="70"/>
      <c r="P4514" s="135"/>
    </row>
    <row r="4515" spans="1:16" x14ac:dyDescent="0.2">
      <c r="A4515" s="363"/>
      <c r="B4515" s="348"/>
      <c r="C4515" s="623"/>
      <c r="D4515" s="350"/>
      <c r="E4515" s="350"/>
      <c r="F4515" s="351"/>
      <c r="G4515" s="350"/>
      <c r="H4515" s="350"/>
      <c r="I4515" s="352"/>
      <c r="J4515" s="353"/>
      <c r="K4515" s="354"/>
      <c r="L4515" s="353"/>
      <c r="M4515" s="379"/>
      <c r="N4515" s="70"/>
      <c r="O4515" s="70"/>
      <c r="P4515" s="135"/>
    </row>
    <row r="4516" spans="1:16" x14ac:dyDescent="0.2">
      <c r="A4516" s="363"/>
      <c r="B4516" s="348"/>
      <c r="C4516" s="623"/>
      <c r="D4516" s="350"/>
      <c r="E4516" s="350"/>
      <c r="F4516" s="351"/>
      <c r="G4516" s="350"/>
      <c r="H4516" s="350"/>
      <c r="I4516" s="352"/>
      <c r="J4516" s="353"/>
      <c r="K4516" s="354"/>
      <c r="L4516" s="353"/>
      <c r="M4516" s="379"/>
      <c r="N4516" s="70"/>
      <c r="O4516" s="70"/>
      <c r="P4516" s="135"/>
    </row>
    <row r="4517" spans="1:16" x14ac:dyDescent="0.2">
      <c r="A4517" s="363"/>
      <c r="B4517" s="348"/>
      <c r="C4517" s="623"/>
      <c r="D4517" s="350"/>
      <c r="E4517" s="350"/>
      <c r="F4517" s="351"/>
      <c r="G4517" s="350"/>
      <c r="H4517" s="350"/>
      <c r="I4517" s="352"/>
      <c r="J4517" s="353"/>
      <c r="K4517" s="354"/>
      <c r="L4517" s="353"/>
      <c r="M4517" s="379"/>
      <c r="N4517" s="70"/>
      <c r="O4517" s="70"/>
      <c r="P4517" s="135"/>
    </row>
    <row r="4518" spans="1:16" x14ac:dyDescent="0.2">
      <c r="A4518" s="363"/>
      <c r="B4518" s="348"/>
      <c r="C4518" s="623"/>
      <c r="D4518" s="350"/>
      <c r="E4518" s="350"/>
      <c r="F4518" s="351"/>
      <c r="G4518" s="350"/>
      <c r="H4518" s="350"/>
      <c r="I4518" s="352"/>
      <c r="J4518" s="353"/>
      <c r="K4518" s="354"/>
      <c r="L4518" s="353"/>
      <c r="M4518" s="379"/>
      <c r="N4518" s="70"/>
      <c r="O4518" s="70"/>
      <c r="P4518" s="135"/>
    </row>
    <row r="4519" spans="1:16" x14ac:dyDescent="0.2">
      <c r="A4519" s="363"/>
      <c r="B4519" s="348"/>
      <c r="C4519" s="623"/>
      <c r="D4519" s="350"/>
      <c r="E4519" s="350"/>
      <c r="F4519" s="351"/>
      <c r="G4519" s="350"/>
      <c r="H4519" s="350"/>
      <c r="I4519" s="352"/>
      <c r="J4519" s="353"/>
      <c r="K4519" s="354"/>
      <c r="L4519" s="353"/>
      <c r="M4519" s="379"/>
      <c r="N4519" s="70"/>
      <c r="O4519" s="70"/>
      <c r="P4519" s="135"/>
    </row>
    <row r="4520" spans="1:16" x14ac:dyDescent="0.2">
      <c r="A4520" s="363"/>
      <c r="B4520" s="348"/>
      <c r="C4520" s="623"/>
      <c r="D4520" s="350"/>
      <c r="E4520" s="350"/>
      <c r="F4520" s="351"/>
      <c r="G4520" s="350"/>
      <c r="H4520" s="350"/>
      <c r="I4520" s="352"/>
      <c r="J4520" s="353"/>
      <c r="K4520" s="354"/>
      <c r="L4520" s="353"/>
      <c r="M4520" s="379"/>
      <c r="N4520" s="70"/>
      <c r="O4520" s="70"/>
      <c r="P4520" s="135"/>
    </row>
    <row r="4521" spans="1:16" x14ac:dyDescent="0.2">
      <c r="A4521" s="363"/>
      <c r="B4521" s="348"/>
      <c r="C4521" s="623"/>
      <c r="D4521" s="350"/>
      <c r="E4521" s="350"/>
      <c r="F4521" s="351"/>
      <c r="G4521" s="350"/>
      <c r="H4521" s="350"/>
      <c r="I4521" s="352"/>
      <c r="J4521" s="353"/>
      <c r="K4521" s="354"/>
      <c r="L4521" s="353"/>
      <c r="M4521" s="379"/>
      <c r="N4521" s="70"/>
      <c r="O4521" s="70"/>
      <c r="P4521" s="135"/>
    </row>
    <row r="4522" spans="1:16" x14ac:dyDescent="0.2">
      <c r="A4522" s="363"/>
      <c r="B4522" s="348"/>
      <c r="C4522" s="623"/>
      <c r="D4522" s="350"/>
      <c r="E4522" s="350"/>
      <c r="F4522" s="351"/>
      <c r="G4522" s="350"/>
      <c r="H4522" s="350"/>
      <c r="I4522" s="352"/>
      <c r="J4522" s="353"/>
      <c r="K4522" s="354"/>
      <c r="L4522" s="353"/>
      <c r="M4522" s="379"/>
      <c r="N4522" s="70"/>
      <c r="O4522" s="70"/>
      <c r="P4522" s="135"/>
    </row>
    <row r="4523" spans="1:16" x14ac:dyDescent="0.2">
      <c r="A4523" s="363"/>
      <c r="B4523" s="348"/>
      <c r="C4523" s="623"/>
      <c r="D4523" s="350"/>
      <c r="E4523" s="350"/>
      <c r="F4523" s="351"/>
      <c r="G4523" s="350"/>
      <c r="H4523" s="350"/>
      <c r="I4523" s="352"/>
      <c r="J4523" s="353"/>
      <c r="K4523" s="354"/>
      <c r="L4523" s="353"/>
      <c r="M4523" s="379"/>
      <c r="N4523" s="70"/>
      <c r="O4523" s="70"/>
      <c r="P4523" s="135"/>
    </row>
    <row r="4524" spans="1:16" x14ac:dyDescent="0.2">
      <c r="A4524" s="363"/>
      <c r="B4524" s="348"/>
      <c r="C4524" s="623"/>
      <c r="D4524" s="350"/>
      <c r="E4524" s="350"/>
      <c r="F4524" s="351"/>
      <c r="G4524" s="350"/>
      <c r="H4524" s="350"/>
      <c r="I4524" s="352"/>
      <c r="J4524" s="353"/>
      <c r="K4524" s="354"/>
      <c r="L4524" s="353"/>
      <c r="M4524" s="379"/>
      <c r="N4524" s="70"/>
      <c r="O4524" s="70"/>
      <c r="P4524" s="135"/>
    </row>
    <row r="4525" spans="1:16" x14ac:dyDescent="0.2">
      <c r="A4525" s="363"/>
      <c r="B4525" s="348"/>
      <c r="C4525" s="623"/>
      <c r="D4525" s="350"/>
      <c r="E4525" s="350"/>
      <c r="F4525" s="351"/>
      <c r="G4525" s="350"/>
      <c r="H4525" s="350"/>
      <c r="I4525" s="352"/>
      <c r="J4525" s="353"/>
      <c r="K4525" s="354"/>
      <c r="L4525" s="353"/>
      <c r="M4525" s="379"/>
      <c r="N4525" s="70"/>
      <c r="O4525" s="70"/>
      <c r="P4525" s="135"/>
    </row>
    <row r="4526" spans="1:16" x14ac:dyDescent="0.2">
      <c r="A4526" s="363"/>
      <c r="B4526" s="348"/>
      <c r="C4526" s="623"/>
      <c r="D4526" s="350"/>
      <c r="E4526" s="350"/>
      <c r="F4526" s="351"/>
      <c r="G4526" s="350"/>
      <c r="H4526" s="350"/>
      <c r="I4526" s="352"/>
      <c r="J4526" s="353"/>
      <c r="K4526" s="354"/>
      <c r="L4526" s="353"/>
      <c r="M4526" s="379"/>
      <c r="N4526" s="70"/>
      <c r="O4526" s="70"/>
      <c r="P4526" s="135"/>
    </row>
    <row r="4527" spans="1:16" x14ac:dyDescent="0.2">
      <c r="A4527" s="363"/>
      <c r="B4527" s="348"/>
      <c r="C4527" s="623"/>
      <c r="D4527" s="350"/>
      <c r="E4527" s="350"/>
      <c r="F4527" s="351"/>
      <c r="G4527" s="350"/>
      <c r="H4527" s="350"/>
      <c r="I4527" s="352"/>
      <c r="J4527" s="353"/>
      <c r="K4527" s="354"/>
      <c r="L4527" s="353"/>
      <c r="M4527" s="379"/>
      <c r="N4527" s="70"/>
      <c r="O4527" s="70"/>
      <c r="P4527" s="135"/>
    </row>
    <row r="4528" spans="1:16" x14ac:dyDescent="0.2">
      <c r="A4528" s="363"/>
      <c r="B4528" s="348"/>
      <c r="C4528" s="623"/>
      <c r="D4528" s="350"/>
      <c r="E4528" s="350"/>
      <c r="F4528" s="351"/>
      <c r="G4528" s="350"/>
      <c r="H4528" s="350"/>
      <c r="I4528" s="352"/>
      <c r="J4528" s="353"/>
      <c r="K4528" s="354"/>
      <c r="L4528" s="353"/>
      <c r="M4528" s="379"/>
      <c r="N4528" s="70"/>
      <c r="O4528" s="70"/>
      <c r="P4528" s="135"/>
    </row>
    <row r="4529" spans="1:16" x14ac:dyDescent="0.2">
      <c r="A4529" s="363"/>
      <c r="B4529" s="348"/>
      <c r="C4529" s="623"/>
      <c r="D4529" s="350"/>
      <c r="E4529" s="350"/>
      <c r="F4529" s="351"/>
      <c r="G4529" s="350"/>
      <c r="H4529" s="350"/>
      <c r="I4529" s="352"/>
      <c r="J4529" s="353"/>
      <c r="K4529" s="354"/>
      <c r="L4529" s="353"/>
      <c r="M4529" s="379"/>
      <c r="N4529" s="70"/>
      <c r="O4529" s="70"/>
      <c r="P4529" s="135"/>
    </row>
    <row r="4530" spans="1:16" x14ac:dyDescent="0.2">
      <c r="A4530" s="363"/>
      <c r="B4530" s="348"/>
      <c r="C4530" s="623"/>
      <c r="D4530" s="350"/>
      <c r="E4530" s="350"/>
      <c r="F4530" s="351"/>
      <c r="G4530" s="350"/>
      <c r="H4530" s="350"/>
      <c r="I4530" s="352"/>
      <c r="J4530" s="353"/>
      <c r="K4530" s="354"/>
      <c r="L4530" s="353"/>
      <c r="M4530" s="379"/>
      <c r="N4530" s="70"/>
      <c r="O4530" s="70"/>
      <c r="P4530" s="135"/>
    </row>
    <row r="4531" spans="1:16" x14ac:dyDescent="0.2">
      <c r="A4531" s="363"/>
      <c r="B4531" s="348"/>
      <c r="C4531" s="623"/>
      <c r="D4531" s="350"/>
      <c r="E4531" s="350"/>
      <c r="F4531" s="351"/>
      <c r="G4531" s="350"/>
      <c r="H4531" s="350"/>
      <c r="I4531" s="352"/>
      <c r="J4531" s="353"/>
      <c r="K4531" s="354"/>
      <c r="L4531" s="353"/>
      <c r="M4531" s="379"/>
      <c r="N4531" s="70"/>
      <c r="O4531" s="70"/>
      <c r="P4531" s="135"/>
    </row>
    <row r="4532" spans="1:16" x14ac:dyDescent="0.2">
      <c r="A4532" s="363"/>
      <c r="B4532" s="348"/>
      <c r="C4532" s="623"/>
      <c r="D4532" s="350"/>
      <c r="E4532" s="350"/>
      <c r="F4532" s="351"/>
      <c r="G4532" s="350"/>
      <c r="H4532" s="350"/>
      <c r="I4532" s="352"/>
      <c r="J4532" s="353"/>
      <c r="K4532" s="354"/>
      <c r="L4532" s="353"/>
      <c r="M4532" s="379"/>
      <c r="N4532" s="70"/>
      <c r="O4532" s="70"/>
      <c r="P4532" s="135"/>
    </row>
    <row r="4533" spans="1:16" x14ac:dyDescent="0.2">
      <c r="A4533" s="363"/>
      <c r="B4533" s="348"/>
      <c r="C4533" s="623"/>
      <c r="D4533" s="350"/>
      <c r="E4533" s="350"/>
      <c r="F4533" s="351"/>
      <c r="G4533" s="350"/>
      <c r="H4533" s="350"/>
      <c r="I4533" s="352"/>
      <c r="J4533" s="353"/>
      <c r="K4533" s="354"/>
      <c r="L4533" s="353"/>
      <c r="M4533" s="379"/>
      <c r="N4533" s="70"/>
      <c r="O4533" s="70"/>
      <c r="P4533" s="135"/>
    </row>
    <row r="4534" spans="1:16" x14ac:dyDescent="0.2">
      <c r="A4534" s="363"/>
      <c r="B4534" s="348"/>
      <c r="C4534" s="623"/>
      <c r="D4534" s="350"/>
      <c r="E4534" s="350"/>
      <c r="F4534" s="351"/>
      <c r="G4534" s="350"/>
      <c r="H4534" s="350"/>
      <c r="I4534" s="352"/>
      <c r="J4534" s="353"/>
      <c r="K4534" s="354"/>
      <c r="L4534" s="353"/>
      <c r="M4534" s="379"/>
      <c r="N4534" s="70"/>
      <c r="O4534" s="70"/>
      <c r="P4534" s="135"/>
    </row>
    <row r="4535" spans="1:16" x14ac:dyDescent="0.2">
      <c r="A4535" s="363"/>
      <c r="B4535" s="348"/>
      <c r="C4535" s="623"/>
      <c r="D4535" s="350"/>
      <c r="E4535" s="350"/>
      <c r="F4535" s="351"/>
      <c r="G4535" s="350"/>
      <c r="H4535" s="350"/>
      <c r="I4535" s="352"/>
      <c r="J4535" s="353"/>
      <c r="K4535" s="354"/>
      <c r="L4535" s="353"/>
      <c r="M4535" s="379"/>
      <c r="N4535" s="70"/>
      <c r="O4535" s="70"/>
      <c r="P4535" s="135"/>
    </row>
    <row r="4536" spans="1:16" x14ac:dyDescent="0.2">
      <c r="A4536" s="363"/>
      <c r="B4536" s="348"/>
      <c r="C4536" s="623"/>
      <c r="D4536" s="350"/>
      <c r="E4536" s="350"/>
      <c r="F4536" s="351"/>
      <c r="G4536" s="350"/>
      <c r="H4536" s="350"/>
      <c r="I4536" s="352"/>
      <c r="J4536" s="353"/>
      <c r="K4536" s="354"/>
      <c r="L4536" s="353"/>
      <c r="M4536" s="379"/>
      <c r="N4536" s="70"/>
      <c r="O4536" s="70"/>
      <c r="P4536" s="135"/>
    </row>
    <row r="4537" spans="1:16" x14ac:dyDescent="0.2">
      <c r="A4537" s="363"/>
      <c r="B4537" s="348"/>
      <c r="C4537" s="623"/>
      <c r="D4537" s="350"/>
      <c r="E4537" s="350"/>
      <c r="F4537" s="351"/>
      <c r="G4537" s="350"/>
      <c r="H4537" s="350"/>
      <c r="I4537" s="352"/>
      <c r="J4537" s="353"/>
      <c r="K4537" s="354"/>
      <c r="L4537" s="353"/>
      <c r="M4537" s="379"/>
      <c r="N4537" s="70"/>
      <c r="O4537" s="70"/>
      <c r="P4537" s="135"/>
    </row>
    <row r="4538" spans="1:16" x14ac:dyDescent="0.2">
      <c r="A4538" s="363"/>
      <c r="B4538" s="348"/>
      <c r="C4538" s="623"/>
      <c r="D4538" s="350"/>
      <c r="E4538" s="350"/>
      <c r="F4538" s="351"/>
      <c r="G4538" s="350"/>
      <c r="H4538" s="350"/>
      <c r="I4538" s="352"/>
      <c r="J4538" s="353"/>
      <c r="K4538" s="354"/>
      <c r="L4538" s="353"/>
      <c r="M4538" s="379"/>
      <c r="N4538" s="70"/>
      <c r="O4538" s="70"/>
      <c r="P4538" s="135"/>
    </row>
    <row r="4539" spans="1:16" x14ac:dyDescent="0.2">
      <c r="A4539" s="363"/>
      <c r="B4539" s="348"/>
      <c r="C4539" s="623"/>
      <c r="D4539" s="350"/>
      <c r="E4539" s="350"/>
      <c r="F4539" s="351"/>
      <c r="G4539" s="350"/>
      <c r="H4539" s="350"/>
      <c r="I4539" s="352"/>
      <c r="J4539" s="353"/>
      <c r="K4539" s="354"/>
      <c r="L4539" s="353"/>
      <c r="M4539" s="379"/>
      <c r="N4539" s="70"/>
      <c r="O4539" s="70"/>
      <c r="P4539" s="135"/>
    </row>
    <row r="4540" spans="1:16" x14ac:dyDescent="0.2">
      <c r="A4540" s="363"/>
      <c r="B4540" s="348"/>
      <c r="C4540" s="623"/>
      <c r="D4540" s="350"/>
      <c r="E4540" s="350"/>
      <c r="F4540" s="351"/>
      <c r="G4540" s="350"/>
      <c r="H4540" s="350"/>
      <c r="I4540" s="352"/>
      <c r="J4540" s="353"/>
      <c r="K4540" s="354"/>
      <c r="L4540" s="353"/>
      <c r="M4540" s="379"/>
      <c r="N4540" s="70"/>
      <c r="O4540" s="70"/>
      <c r="P4540" s="135"/>
    </row>
    <row r="4541" spans="1:16" x14ac:dyDescent="0.2">
      <c r="A4541" s="363"/>
      <c r="B4541" s="348"/>
      <c r="C4541" s="623"/>
      <c r="D4541" s="350"/>
      <c r="E4541" s="350"/>
      <c r="F4541" s="351"/>
      <c r="G4541" s="350"/>
      <c r="H4541" s="350"/>
      <c r="I4541" s="352"/>
      <c r="J4541" s="353"/>
      <c r="K4541" s="354"/>
      <c r="L4541" s="353"/>
      <c r="M4541" s="379"/>
      <c r="N4541" s="70"/>
      <c r="O4541" s="70"/>
      <c r="P4541" s="135"/>
    </row>
    <row r="4542" spans="1:16" x14ac:dyDescent="0.2">
      <c r="A4542" s="363"/>
      <c r="B4542" s="348"/>
      <c r="C4542" s="623"/>
      <c r="D4542" s="350"/>
      <c r="E4542" s="350"/>
      <c r="F4542" s="351"/>
      <c r="G4542" s="350"/>
      <c r="H4542" s="350"/>
      <c r="I4542" s="352"/>
      <c r="J4542" s="353"/>
      <c r="K4542" s="354"/>
      <c r="L4542" s="353"/>
      <c r="M4542" s="379"/>
      <c r="N4542" s="70"/>
      <c r="O4542" s="70"/>
      <c r="P4542" s="135"/>
    </row>
    <row r="4543" spans="1:16" x14ac:dyDescent="0.2">
      <c r="A4543" s="363"/>
      <c r="B4543" s="348"/>
      <c r="C4543" s="623"/>
      <c r="D4543" s="350"/>
      <c r="E4543" s="350"/>
      <c r="F4543" s="351"/>
      <c r="G4543" s="350"/>
      <c r="H4543" s="350"/>
      <c r="I4543" s="352"/>
      <c r="J4543" s="353"/>
      <c r="K4543" s="354"/>
      <c r="L4543" s="353"/>
      <c r="M4543" s="379"/>
      <c r="N4543" s="70"/>
      <c r="O4543" s="70"/>
      <c r="P4543" s="135"/>
    </row>
    <row r="4544" spans="1:16" x14ac:dyDescent="0.2">
      <c r="A4544" s="363"/>
      <c r="B4544" s="348"/>
      <c r="C4544" s="623"/>
      <c r="D4544" s="350"/>
      <c r="E4544" s="350"/>
      <c r="F4544" s="351"/>
      <c r="G4544" s="350"/>
      <c r="H4544" s="350"/>
      <c r="I4544" s="352"/>
      <c r="J4544" s="353"/>
      <c r="K4544" s="354"/>
      <c r="L4544" s="353"/>
      <c r="M4544" s="379"/>
      <c r="N4544" s="70"/>
      <c r="O4544" s="70"/>
      <c r="P4544" s="135"/>
    </row>
    <row r="4545" spans="1:16" x14ac:dyDescent="0.2">
      <c r="A4545" s="363"/>
      <c r="B4545" s="348"/>
      <c r="C4545" s="623"/>
      <c r="D4545" s="350"/>
      <c r="E4545" s="350"/>
      <c r="F4545" s="351"/>
      <c r="G4545" s="350"/>
      <c r="H4545" s="350"/>
      <c r="I4545" s="352"/>
      <c r="J4545" s="353"/>
      <c r="K4545" s="354"/>
      <c r="L4545" s="353"/>
      <c r="M4545" s="379"/>
      <c r="N4545" s="70"/>
      <c r="O4545" s="70"/>
      <c r="P4545" s="135"/>
    </row>
    <row r="4546" spans="1:16" x14ac:dyDescent="0.2">
      <c r="A4546" s="363"/>
      <c r="B4546" s="348"/>
      <c r="C4546" s="623"/>
      <c r="D4546" s="350"/>
      <c r="E4546" s="350"/>
      <c r="F4546" s="351"/>
      <c r="G4546" s="350"/>
      <c r="H4546" s="350"/>
      <c r="I4546" s="352"/>
      <c r="J4546" s="353"/>
      <c r="K4546" s="354"/>
      <c r="L4546" s="353"/>
      <c r="M4546" s="379"/>
      <c r="N4546" s="70"/>
      <c r="O4546" s="70"/>
      <c r="P4546" s="135"/>
    </row>
    <row r="4547" spans="1:16" x14ac:dyDescent="0.2">
      <c r="A4547" s="363"/>
      <c r="B4547" s="348"/>
      <c r="C4547" s="623"/>
      <c r="D4547" s="350"/>
      <c r="E4547" s="350"/>
      <c r="F4547" s="351"/>
      <c r="G4547" s="350"/>
      <c r="H4547" s="350"/>
      <c r="I4547" s="352"/>
      <c r="J4547" s="353"/>
      <c r="K4547" s="354"/>
      <c r="L4547" s="353"/>
      <c r="M4547" s="379"/>
      <c r="N4547" s="70"/>
      <c r="O4547" s="70"/>
      <c r="P4547" s="135"/>
    </row>
    <row r="4548" spans="1:16" x14ac:dyDescent="0.2">
      <c r="A4548" s="363"/>
      <c r="B4548" s="348"/>
      <c r="C4548" s="623"/>
      <c r="D4548" s="350"/>
      <c r="E4548" s="350"/>
      <c r="F4548" s="351"/>
      <c r="G4548" s="350"/>
      <c r="H4548" s="350"/>
      <c r="I4548" s="352"/>
      <c r="J4548" s="353"/>
      <c r="K4548" s="354"/>
      <c r="L4548" s="353"/>
      <c r="M4548" s="379"/>
      <c r="N4548" s="70"/>
      <c r="O4548" s="70"/>
      <c r="P4548" s="135"/>
    </row>
    <row r="4549" spans="1:16" x14ac:dyDescent="0.2">
      <c r="A4549" s="363"/>
      <c r="B4549" s="348"/>
      <c r="C4549" s="623"/>
      <c r="D4549" s="350"/>
      <c r="E4549" s="350"/>
      <c r="F4549" s="351"/>
      <c r="G4549" s="350"/>
      <c r="H4549" s="350"/>
      <c r="I4549" s="352"/>
      <c r="J4549" s="353"/>
      <c r="K4549" s="354"/>
      <c r="L4549" s="353"/>
      <c r="M4549" s="379"/>
      <c r="N4549" s="70"/>
      <c r="O4549" s="70"/>
      <c r="P4549" s="135"/>
    </row>
    <row r="4550" spans="1:16" x14ac:dyDescent="0.2">
      <c r="A4550" s="363"/>
      <c r="B4550" s="348"/>
      <c r="C4550" s="623"/>
      <c r="D4550" s="350"/>
      <c r="E4550" s="350"/>
      <c r="F4550" s="351"/>
      <c r="G4550" s="350"/>
      <c r="H4550" s="350"/>
      <c r="I4550" s="352"/>
      <c r="J4550" s="353"/>
      <c r="K4550" s="354"/>
      <c r="L4550" s="353"/>
      <c r="M4550" s="379"/>
      <c r="N4550" s="70"/>
      <c r="O4550" s="70"/>
      <c r="P4550" s="135"/>
    </row>
    <row r="4551" spans="1:16" x14ac:dyDescent="0.2">
      <c r="A4551" s="363"/>
      <c r="B4551" s="348"/>
      <c r="C4551" s="623"/>
      <c r="D4551" s="350"/>
      <c r="E4551" s="350"/>
      <c r="F4551" s="351"/>
      <c r="G4551" s="350"/>
      <c r="H4551" s="350"/>
      <c r="I4551" s="352"/>
      <c r="J4551" s="353"/>
      <c r="K4551" s="354"/>
      <c r="L4551" s="353"/>
      <c r="M4551" s="379"/>
      <c r="N4551" s="70"/>
      <c r="O4551" s="70"/>
      <c r="P4551" s="135"/>
    </row>
    <row r="4552" spans="1:16" x14ac:dyDescent="0.2">
      <c r="A4552" s="363"/>
      <c r="B4552" s="348"/>
      <c r="C4552" s="623"/>
      <c r="D4552" s="350"/>
      <c r="E4552" s="350"/>
      <c r="F4552" s="351"/>
      <c r="G4552" s="350"/>
      <c r="H4552" s="350"/>
      <c r="I4552" s="352"/>
      <c r="J4552" s="353"/>
      <c r="K4552" s="354"/>
      <c r="L4552" s="353"/>
      <c r="M4552" s="379"/>
      <c r="N4552" s="70"/>
      <c r="O4552" s="70"/>
      <c r="P4552" s="135"/>
    </row>
    <row r="4553" spans="1:16" x14ac:dyDescent="0.2">
      <c r="A4553" s="363"/>
      <c r="B4553" s="348"/>
      <c r="C4553" s="623"/>
      <c r="D4553" s="350"/>
      <c r="E4553" s="350"/>
      <c r="F4553" s="351"/>
      <c r="G4553" s="350"/>
      <c r="H4553" s="350"/>
      <c r="I4553" s="352"/>
      <c r="J4553" s="353"/>
      <c r="K4553" s="354"/>
      <c r="L4553" s="353"/>
      <c r="M4553" s="379"/>
      <c r="N4553" s="70"/>
      <c r="O4553" s="70"/>
      <c r="P4553" s="135"/>
    </row>
    <row r="4554" spans="1:16" x14ac:dyDescent="0.2">
      <c r="A4554" s="363"/>
      <c r="B4554" s="348"/>
      <c r="C4554" s="623"/>
      <c r="D4554" s="350"/>
      <c r="E4554" s="350"/>
      <c r="F4554" s="351"/>
      <c r="G4554" s="350"/>
      <c r="H4554" s="350"/>
      <c r="I4554" s="352"/>
      <c r="J4554" s="353"/>
      <c r="K4554" s="354"/>
      <c r="L4554" s="353"/>
      <c r="M4554" s="379"/>
      <c r="N4554" s="70"/>
      <c r="O4554" s="70"/>
      <c r="P4554" s="135"/>
    </row>
    <row r="4555" spans="1:16" x14ac:dyDescent="0.2">
      <c r="A4555" s="363"/>
      <c r="B4555" s="348"/>
      <c r="C4555" s="623"/>
      <c r="D4555" s="350"/>
      <c r="E4555" s="350"/>
      <c r="F4555" s="351"/>
      <c r="G4555" s="350"/>
      <c r="H4555" s="350"/>
      <c r="I4555" s="352"/>
      <c r="J4555" s="353"/>
      <c r="K4555" s="354"/>
      <c r="L4555" s="353"/>
      <c r="M4555" s="379"/>
      <c r="N4555" s="70"/>
      <c r="O4555" s="70"/>
      <c r="P4555" s="135"/>
    </row>
    <row r="4556" spans="1:16" x14ac:dyDescent="0.2">
      <c r="A4556" s="363"/>
      <c r="B4556" s="348"/>
      <c r="C4556" s="623"/>
      <c r="D4556" s="350"/>
      <c r="E4556" s="350"/>
      <c r="F4556" s="351"/>
      <c r="G4556" s="350"/>
      <c r="H4556" s="350"/>
      <c r="I4556" s="352"/>
      <c r="J4556" s="353"/>
      <c r="K4556" s="354"/>
      <c r="L4556" s="353"/>
      <c r="M4556" s="379"/>
      <c r="N4556" s="70"/>
      <c r="O4556" s="70"/>
      <c r="P4556" s="135"/>
    </row>
    <row r="4557" spans="1:16" x14ac:dyDescent="0.2">
      <c r="A4557" s="363"/>
      <c r="B4557" s="348"/>
      <c r="C4557" s="623"/>
      <c r="D4557" s="350"/>
      <c r="E4557" s="350"/>
      <c r="F4557" s="351"/>
      <c r="G4557" s="350"/>
      <c r="H4557" s="350"/>
      <c r="I4557" s="352"/>
      <c r="J4557" s="353"/>
      <c r="K4557" s="354"/>
      <c r="L4557" s="353"/>
      <c r="M4557" s="379"/>
      <c r="N4557" s="70"/>
      <c r="O4557" s="70"/>
      <c r="P4557" s="135"/>
    </row>
    <row r="4558" spans="1:16" x14ac:dyDescent="0.2">
      <c r="A4558" s="363"/>
      <c r="B4558" s="348"/>
      <c r="C4558" s="623"/>
      <c r="D4558" s="350"/>
      <c r="E4558" s="350"/>
      <c r="F4558" s="351"/>
      <c r="G4558" s="350"/>
      <c r="H4558" s="350"/>
      <c r="I4558" s="352"/>
      <c r="J4558" s="353"/>
      <c r="K4558" s="354"/>
      <c r="L4558" s="353"/>
      <c r="M4558" s="379"/>
      <c r="N4558" s="70"/>
      <c r="O4558" s="70"/>
      <c r="P4558" s="135"/>
    </row>
    <row r="4559" spans="1:16" x14ac:dyDescent="0.2">
      <c r="A4559" s="363"/>
      <c r="B4559" s="348"/>
      <c r="C4559" s="623"/>
      <c r="D4559" s="350"/>
      <c r="E4559" s="350"/>
      <c r="F4559" s="351"/>
      <c r="G4559" s="350"/>
      <c r="H4559" s="350"/>
      <c r="I4559" s="352"/>
      <c r="J4559" s="353"/>
      <c r="K4559" s="354"/>
      <c r="L4559" s="353"/>
      <c r="M4559" s="379"/>
      <c r="N4559" s="70"/>
      <c r="O4559" s="70"/>
      <c r="P4559" s="135"/>
    </row>
    <row r="4560" spans="1:16" x14ac:dyDescent="0.2">
      <c r="A4560" s="363"/>
      <c r="B4560" s="348"/>
      <c r="C4560" s="623"/>
      <c r="D4560" s="350"/>
      <c r="E4560" s="350"/>
      <c r="F4560" s="351"/>
      <c r="G4560" s="350"/>
      <c r="H4560" s="350"/>
      <c r="I4560" s="352"/>
      <c r="J4560" s="353"/>
      <c r="K4560" s="354"/>
      <c r="L4560" s="353"/>
      <c r="M4560" s="379"/>
      <c r="N4560" s="70"/>
      <c r="O4560" s="70"/>
      <c r="P4560" s="135"/>
    </row>
    <row r="4561" spans="1:16" x14ac:dyDescent="0.2">
      <c r="A4561" s="363"/>
      <c r="B4561" s="348"/>
      <c r="C4561" s="623"/>
      <c r="D4561" s="350"/>
      <c r="E4561" s="350"/>
      <c r="F4561" s="351"/>
      <c r="G4561" s="350"/>
      <c r="H4561" s="350"/>
      <c r="I4561" s="352"/>
      <c r="J4561" s="353"/>
      <c r="K4561" s="354"/>
      <c r="L4561" s="353"/>
      <c r="M4561" s="379"/>
      <c r="N4561" s="70"/>
      <c r="O4561" s="70"/>
      <c r="P4561" s="135"/>
    </row>
    <row r="4562" spans="1:16" x14ac:dyDescent="0.2">
      <c r="A4562" s="363"/>
      <c r="B4562" s="348"/>
      <c r="C4562" s="623"/>
      <c r="D4562" s="350"/>
      <c r="E4562" s="350"/>
      <c r="F4562" s="351"/>
      <c r="G4562" s="350"/>
      <c r="H4562" s="350"/>
      <c r="I4562" s="352"/>
      <c r="J4562" s="353"/>
      <c r="K4562" s="354"/>
      <c r="L4562" s="353"/>
      <c r="M4562" s="379"/>
      <c r="N4562" s="70"/>
      <c r="O4562" s="70"/>
      <c r="P4562" s="135"/>
    </row>
    <row r="4563" spans="1:16" x14ac:dyDescent="0.2">
      <c r="A4563" s="363"/>
      <c r="B4563" s="348"/>
      <c r="C4563" s="623"/>
      <c r="D4563" s="350"/>
      <c r="E4563" s="350"/>
      <c r="F4563" s="351"/>
      <c r="G4563" s="350"/>
      <c r="H4563" s="350"/>
      <c r="I4563" s="352"/>
      <c r="J4563" s="353"/>
      <c r="K4563" s="354"/>
      <c r="L4563" s="353"/>
      <c r="M4563" s="379"/>
      <c r="N4563" s="70"/>
      <c r="O4563" s="70"/>
      <c r="P4563" s="135"/>
    </row>
    <row r="4564" spans="1:16" x14ac:dyDescent="0.2">
      <c r="A4564" s="363"/>
      <c r="B4564" s="348"/>
      <c r="C4564" s="623"/>
      <c r="D4564" s="350"/>
      <c r="E4564" s="350"/>
      <c r="F4564" s="351"/>
      <c r="G4564" s="350"/>
      <c r="H4564" s="350"/>
      <c r="I4564" s="352"/>
      <c r="J4564" s="353"/>
      <c r="K4564" s="354"/>
      <c r="L4564" s="353"/>
      <c r="M4564" s="379"/>
      <c r="N4564" s="70"/>
      <c r="O4564" s="70"/>
      <c r="P4564" s="135"/>
    </row>
    <row r="4565" spans="1:16" x14ac:dyDescent="0.2">
      <c r="A4565" s="363"/>
      <c r="B4565" s="348"/>
      <c r="C4565" s="623"/>
      <c r="D4565" s="350"/>
      <c r="E4565" s="350"/>
      <c r="F4565" s="351"/>
      <c r="G4565" s="350"/>
      <c r="H4565" s="350"/>
      <c r="I4565" s="352"/>
      <c r="J4565" s="353"/>
      <c r="K4565" s="354"/>
      <c r="L4565" s="353"/>
      <c r="M4565" s="379"/>
      <c r="N4565" s="70"/>
      <c r="O4565" s="70"/>
      <c r="P4565" s="135"/>
    </row>
    <row r="4566" spans="1:16" x14ac:dyDescent="0.2">
      <c r="A4566" s="363"/>
      <c r="B4566" s="348"/>
      <c r="C4566" s="623"/>
      <c r="D4566" s="350"/>
      <c r="E4566" s="350"/>
      <c r="F4566" s="351"/>
      <c r="G4566" s="350"/>
      <c r="H4566" s="350"/>
      <c r="I4566" s="352"/>
      <c r="J4566" s="353"/>
      <c r="K4566" s="354"/>
      <c r="L4566" s="353"/>
      <c r="M4566" s="379"/>
      <c r="N4566" s="70"/>
      <c r="O4566" s="70"/>
      <c r="P4566" s="135"/>
    </row>
    <row r="4567" spans="1:16" x14ac:dyDescent="0.2">
      <c r="A4567" s="363"/>
      <c r="B4567" s="348"/>
      <c r="C4567" s="623"/>
      <c r="D4567" s="350"/>
      <c r="E4567" s="350"/>
      <c r="F4567" s="351"/>
      <c r="G4567" s="350"/>
      <c r="H4567" s="350"/>
      <c r="I4567" s="352"/>
      <c r="J4567" s="353"/>
      <c r="K4567" s="354"/>
      <c r="L4567" s="353"/>
      <c r="M4567" s="379"/>
      <c r="N4567" s="70"/>
      <c r="O4567" s="70"/>
      <c r="P4567" s="135"/>
    </row>
    <row r="4568" spans="1:16" x14ac:dyDescent="0.2">
      <c r="A4568" s="363"/>
      <c r="B4568" s="348"/>
      <c r="C4568" s="623"/>
      <c r="D4568" s="350"/>
      <c r="E4568" s="350"/>
      <c r="F4568" s="351"/>
      <c r="G4568" s="350"/>
      <c r="H4568" s="350"/>
      <c r="I4568" s="352"/>
      <c r="J4568" s="353"/>
      <c r="K4568" s="354"/>
      <c r="L4568" s="353"/>
      <c r="M4568" s="379"/>
      <c r="N4568" s="70"/>
      <c r="O4568" s="70"/>
      <c r="P4568" s="135"/>
    </row>
    <row r="4569" spans="1:16" x14ac:dyDescent="0.2">
      <c r="A4569" s="363"/>
      <c r="B4569" s="348"/>
      <c r="C4569" s="623"/>
      <c r="D4569" s="350"/>
      <c r="E4569" s="350"/>
      <c r="F4569" s="351"/>
      <c r="G4569" s="350"/>
      <c r="H4569" s="350"/>
      <c r="I4569" s="352"/>
      <c r="J4569" s="353"/>
      <c r="K4569" s="354"/>
      <c r="L4569" s="353"/>
      <c r="M4569" s="379"/>
      <c r="N4569" s="70"/>
      <c r="O4569" s="70"/>
      <c r="P4569" s="135"/>
    </row>
    <row r="4570" spans="1:16" x14ac:dyDescent="0.2">
      <c r="A4570" s="363"/>
      <c r="B4570" s="348"/>
      <c r="C4570" s="623"/>
      <c r="D4570" s="350"/>
      <c r="E4570" s="350"/>
      <c r="F4570" s="351"/>
      <c r="G4570" s="350"/>
      <c r="H4570" s="350"/>
      <c r="I4570" s="352"/>
      <c r="J4570" s="353"/>
      <c r="K4570" s="354"/>
      <c r="L4570" s="353"/>
      <c r="M4570" s="379"/>
      <c r="N4570" s="70"/>
      <c r="O4570" s="70"/>
      <c r="P4570" s="135"/>
    </row>
    <row r="4571" spans="1:16" x14ac:dyDescent="0.2">
      <c r="A4571" s="363"/>
      <c r="B4571" s="348"/>
      <c r="C4571" s="623"/>
      <c r="D4571" s="350"/>
      <c r="E4571" s="350"/>
      <c r="F4571" s="351"/>
      <c r="G4571" s="350"/>
      <c r="H4571" s="350"/>
      <c r="I4571" s="352"/>
      <c r="J4571" s="353"/>
      <c r="K4571" s="354"/>
      <c r="L4571" s="353"/>
      <c r="M4571" s="379"/>
      <c r="N4571" s="70"/>
      <c r="O4571" s="70"/>
      <c r="P4571" s="135"/>
    </row>
    <row r="4572" spans="1:16" x14ac:dyDescent="0.2">
      <c r="A4572" s="363"/>
      <c r="B4572" s="348"/>
      <c r="C4572" s="623"/>
      <c r="D4572" s="350"/>
      <c r="E4572" s="350"/>
      <c r="F4572" s="351"/>
      <c r="G4572" s="350"/>
      <c r="H4572" s="350"/>
      <c r="I4572" s="352"/>
      <c r="J4572" s="353"/>
      <c r="K4572" s="354"/>
      <c r="L4572" s="353"/>
      <c r="M4572" s="379"/>
      <c r="N4572" s="70"/>
      <c r="O4572" s="70"/>
      <c r="P4572" s="135"/>
    </row>
    <row r="4573" spans="1:16" x14ac:dyDescent="0.2">
      <c r="A4573" s="363"/>
      <c r="B4573" s="348"/>
      <c r="C4573" s="623"/>
      <c r="D4573" s="350"/>
      <c r="E4573" s="350"/>
      <c r="F4573" s="351"/>
      <c r="G4573" s="350"/>
      <c r="H4573" s="350"/>
      <c r="I4573" s="352"/>
      <c r="J4573" s="353"/>
      <c r="K4573" s="354"/>
      <c r="L4573" s="353"/>
      <c r="M4573" s="379"/>
      <c r="N4573" s="70"/>
      <c r="O4573" s="70"/>
      <c r="P4573" s="135"/>
    </row>
    <row r="4574" spans="1:16" x14ac:dyDescent="0.2">
      <c r="A4574" s="363"/>
      <c r="B4574" s="348"/>
      <c r="C4574" s="623"/>
      <c r="D4574" s="350"/>
      <c r="E4574" s="350"/>
      <c r="F4574" s="351"/>
      <c r="G4574" s="350"/>
      <c r="H4574" s="350"/>
      <c r="I4574" s="352"/>
      <c r="J4574" s="353"/>
      <c r="K4574" s="354"/>
      <c r="L4574" s="353"/>
      <c r="M4574" s="379"/>
      <c r="N4574" s="70"/>
      <c r="O4574" s="70"/>
      <c r="P4574" s="135"/>
    </row>
    <row r="4575" spans="1:16" x14ac:dyDescent="0.2">
      <c r="A4575" s="363"/>
      <c r="B4575" s="348"/>
      <c r="C4575" s="623"/>
      <c r="D4575" s="350"/>
      <c r="E4575" s="350"/>
      <c r="F4575" s="351"/>
      <c r="G4575" s="350"/>
      <c r="H4575" s="350"/>
      <c r="I4575" s="352"/>
      <c r="J4575" s="353"/>
      <c r="K4575" s="354"/>
      <c r="L4575" s="353"/>
      <c r="M4575" s="379"/>
      <c r="N4575" s="70"/>
      <c r="O4575" s="70"/>
      <c r="P4575" s="135"/>
    </row>
    <row r="4576" spans="1:16" x14ac:dyDescent="0.2">
      <c r="A4576" s="363"/>
      <c r="B4576" s="348"/>
      <c r="C4576" s="623"/>
      <c r="D4576" s="350"/>
      <c r="E4576" s="350"/>
      <c r="F4576" s="351"/>
      <c r="G4576" s="350"/>
      <c r="H4576" s="350"/>
      <c r="I4576" s="352"/>
      <c r="J4576" s="353"/>
      <c r="K4576" s="354"/>
      <c r="L4576" s="353"/>
      <c r="M4576" s="379"/>
      <c r="N4576" s="70"/>
      <c r="O4576" s="70"/>
      <c r="P4576" s="135"/>
    </row>
    <row r="4577" spans="1:16" x14ac:dyDescent="0.2">
      <c r="A4577" s="363"/>
      <c r="B4577" s="348"/>
      <c r="C4577" s="623"/>
      <c r="D4577" s="350"/>
      <c r="E4577" s="350"/>
      <c r="F4577" s="351"/>
      <c r="G4577" s="350"/>
      <c r="H4577" s="350"/>
      <c r="I4577" s="352"/>
      <c r="J4577" s="353"/>
      <c r="K4577" s="354"/>
      <c r="L4577" s="353"/>
      <c r="M4577" s="379"/>
      <c r="N4577" s="70"/>
      <c r="O4577" s="70"/>
      <c r="P4577" s="135"/>
    </row>
    <row r="4578" spans="1:16" x14ac:dyDescent="0.2">
      <c r="A4578" s="363"/>
      <c r="B4578" s="348"/>
      <c r="C4578" s="623"/>
      <c r="D4578" s="350"/>
      <c r="E4578" s="350"/>
      <c r="F4578" s="351"/>
      <c r="G4578" s="350"/>
      <c r="H4578" s="350"/>
      <c r="I4578" s="352"/>
      <c r="J4578" s="353"/>
      <c r="K4578" s="354"/>
      <c r="L4578" s="353"/>
      <c r="M4578" s="379"/>
      <c r="N4578" s="70"/>
      <c r="O4578" s="70"/>
      <c r="P4578" s="135"/>
    </row>
    <row r="4579" spans="1:16" x14ac:dyDescent="0.2">
      <c r="A4579" s="363"/>
      <c r="B4579" s="348"/>
      <c r="C4579" s="623"/>
      <c r="D4579" s="350"/>
      <c r="E4579" s="350"/>
      <c r="F4579" s="351"/>
      <c r="G4579" s="350"/>
      <c r="H4579" s="350"/>
      <c r="I4579" s="352"/>
      <c r="J4579" s="353"/>
      <c r="K4579" s="354"/>
      <c r="L4579" s="353"/>
      <c r="M4579" s="379"/>
      <c r="N4579" s="70"/>
      <c r="O4579" s="70"/>
      <c r="P4579" s="135"/>
    </row>
    <row r="4580" spans="1:16" x14ac:dyDescent="0.2">
      <c r="A4580" s="363"/>
      <c r="B4580" s="348"/>
      <c r="C4580" s="623"/>
      <c r="D4580" s="350"/>
      <c r="E4580" s="350"/>
      <c r="F4580" s="351"/>
      <c r="G4580" s="350"/>
      <c r="H4580" s="350"/>
      <c r="I4580" s="352"/>
      <c r="J4580" s="353"/>
      <c r="K4580" s="354"/>
      <c r="L4580" s="353"/>
      <c r="M4580" s="379"/>
      <c r="N4580" s="70"/>
      <c r="O4580" s="70"/>
      <c r="P4580" s="135"/>
    </row>
    <row r="4581" spans="1:16" x14ac:dyDescent="0.2">
      <c r="A4581" s="363"/>
      <c r="B4581" s="348"/>
      <c r="C4581" s="623"/>
      <c r="D4581" s="350"/>
      <c r="E4581" s="350"/>
      <c r="F4581" s="351"/>
      <c r="G4581" s="350"/>
      <c r="H4581" s="350"/>
      <c r="I4581" s="352"/>
      <c r="J4581" s="353"/>
      <c r="K4581" s="354"/>
      <c r="L4581" s="353"/>
      <c r="M4581" s="379"/>
      <c r="N4581" s="70"/>
      <c r="O4581" s="70"/>
      <c r="P4581" s="135"/>
    </row>
    <row r="4582" spans="1:16" x14ac:dyDescent="0.2">
      <c r="A4582" s="363"/>
      <c r="B4582" s="348"/>
      <c r="C4582" s="623"/>
      <c r="D4582" s="350"/>
      <c r="E4582" s="350"/>
      <c r="F4582" s="351"/>
      <c r="G4582" s="350"/>
      <c r="H4582" s="350"/>
      <c r="I4582" s="352"/>
      <c r="J4582" s="353"/>
      <c r="K4582" s="354"/>
      <c r="L4582" s="353"/>
      <c r="M4582" s="379"/>
      <c r="N4582" s="70"/>
      <c r="O4582" s="70"/>
      <c r="P4582" s="135"/>
    </row>
    <row r="4583" spans="1:16" x14ac:dyDescent="0.2">
      <c r="A4583" s="363"/>
      <c r="B4583" s="348"/>
      <c r="C4583" s="623"/>
      <c r="D4583" s="350"/>
      <c r="E4583" s="350"/>
      <c r="F4583" s="351"/>
      <c r="G4583" s="350"/>
      <c r="H4583" s="350"/>
      <c r="I4583" s="352"/>
      <c r="J4583" s="353"/>
      <c r="K4583" s="354"/>
      <c r="L4583" s="353"/>
      <c r="M4583" s="379"/>
      <c r="N4583" s="70"/>
      <c r="O4583" s="70"/>
      <c r="P4583" s="135"/>
    </row>
    <row r="4584" spans="1:16" x14ac:dyDescent="0.2">
      <c r="A4584" s="363"/>
      <c r="B4584" s="348"/>
      <c r="C4584" s="623"/>
      <c r="D4584" s="350"/>
      <c r="E4584" s="350"/>
      <c r="F4584" s="351"/>
      <c r="G4584" s="350"/>
      <c r="H4584" s="350"/>
      <c r="I4584" s="352"/>
      <c r="J4584" s="353"/>
      <c r="K4584" s="354"/>
      <c r="L4584" s="353"/>
      <c r="M4584" s="379"/>
      <c r="N4584" s="70"/>
      <c r="O4584" s="70"/>
      <c r="P4584" s="135"/>
    </row>
    <row r="4585" spans="1:16" x14ac:dyDescent="0.2">
      <c r="A4585" s="363"/>
      <c r="B4585" s="348"/>
      <c r="C4585" s="623"/>
      <c r="D4585" s="350"/>
      <c r="E4585" s="350"/>
      <c r="F4585" s="351"/>
      <c r="G4585" s="350"/>
      <c r="H4585" s="350"/>
      <c r="I4585" s="352"/>
      <c r="J4585" s="353"/>
      <c r="K4585" s="354"/>
      <c r="L4585" s="353"/>
      <c r="M4585" s="379"/>
      <c r="N4585" s="70"/>
      <c r="O4585" s="70"/>
      <c r="P4585" s="135"/>
    </row>
    <row r="4586" spans="1:16" x14ac:dyDescent="0.2">
      <c r="A4586" s="363"/>
      <c r="B4586" s="348"/>
      <c r="C4586" s="623"/>
      <c r="D4586" s="350"/>
      <c r="E4586" s="350"/>
      <c r="F4586" s="351"/>
      <c r="G4586" s="350"/>
      <c r="H4586" s="350"/>
      <c r="I4586" s="352"/>
      <c r="J4586" s="353"/>
      <c r="K4586" s="354"/>
      <c r="L4586" s="353"/>
      <c r="M4586" s="379"/>
      <c r="N4586" s="70"/>
      <c r="O4586" s="70"/>
      <c r="P4586" s="135"/>
    </row>
    <row r="4587" spans="1:16" x14ac:dyDescent="0.2">
      <c r="A4587" s="363"/>
      <c r="B4587" s="348"/>
      <c r="C4587" s="623"/>
      <c r="D4587" s="350"/>
      <c r="E4587" s="350"/>
      <c r="F4587" s="351"/>
      <c r="G4587" s="350"/>
      <c r="H4587" s="350"/>
      <c r="I4587" s="352"/>
      <c r="J4587" s="353"/>
      <c r="K4587" s="354"/>
      <c r="L4587" s="353"/>
      <c r="M4587" s="379"/>
      <c r="N4587" s="70"/>
      <c r="O4587" s="70"/>
      <c r="P4587" s="135"/>
    </row>
    <row r="4588" spans="1:16" x14ac:dyDescent="0.2">
      <c r="A4588" s="363"/>
      <c r="B4588" s="348"/>
      <c r="C4588" s="623"/>
      <c r="D4588" s="350"/>
      <c r="E4588" s="350"/>
      <c r="F4588" s="351"/>
      <c r="G4588" s="350"/>
      <c r="H4588" s="350"/>
      <c r="I4588" s="352"/>
      <c r="J4588" s="353"/>
      <c r="K4588" s="354"/>
      <c r="L4588" s="353"/>
      <c r="M4588" s="379"/>
      <c r="N4588" s="70"/>
      <c r="O4588" s="70"/>
      <c r="P4588" s="135"/>
    </row>
    <row r="4589" spans="1:16" x14ac:dyDescent="0.2">
      <c r="A4589" s="363"/>
      <c r="B4589" s="348"/>
      <c r="C4589" s="623"/>
      <c r="D4589" s="350"/>
      <c r="E4589" s="350"/>
      <c r="F4589" s="351"/>
      <c r="G4589" s="350"/>
      <c r="H4589" s="350"/>
      <c r="I4589" s="352"/>
      <c r="J4589" s="353"/>
      <c r="K4589" s="354"/>
      <c r="L4589" s="353"/>
      <c r="M4589" s="379"/>
      <c r="N4589" s="70"/>
      <c r="O4589" s="70"/>
      <c r="P4589" s="135"/>
    </row>
    <row r="4590" spans="1:16" x14ac:dyDescent="0.2">
      <c r="A4590" s="363"/>
      <c r="B4590" s="348"/>
      <c r="C4590" s="623"/>
      <c r="D4590" s="350"/>
      <c r="E4590" s="350"/>
      <c r="F4590" s="351"/>
      <c r="G4590" s="350"/>
      <c r="H4590" s="350"/>
      <c r="I4590" s="352"/>
      <c r="J4590" s="353"/>
      <c r="K4590" s="354"/>
      <c r="L4590" s="353"/>
      <c r="M4590" s="379"/>
      <c r="N4590" s="70"/>
      <c r="O4590" s="70"/>
      <c r="P4590" s="135"/>
    </row>
    <row r="4591" spans="1:16" x14ac:dyDescent="0.2">
      <c r="A4591" s="363"/>
      <c r="B4591" s="348"/>
      <c r="C4591" s="623"/>
      <c r="D4591" s="350"/>
      <c r="E4591" s="350"/>
      <c r="F4591" s="351"/>
      <c r="G4591" s="350"/>
      <c r="H4591" s="350"/>
      <c r="I4591" s="352"/>
      <c r="J4591" s="353"/>
      <c r="K4591" s="354"/>
      <c r="L4591" s="353"/>
      <c r="M4591" s="379"/>
      <c r="N4591" s="70"/>
      <c r="O4591" s="70"/>
      <c r="P4591" s="135"/>
    </row>
    <row r="4592" spans="1:16" x14ac:dyDescent="0.2">
      <c r="A4592" s="363"/>
      <c r="B4592" s="348"/>
      <c r="C4592" s="623"/>
      <c r="D4592" s="350"/>
      <c r="E4592" s="350"/>
      <c r="F4592" s="351"/>
      <c r="G4592" s="350"/>
      <c r="H4592" s="350"/>
      <c r="I4592" s="352"/>
      <c r="J4592" s="353"/>
      <c r="K4592" s="354"/>
      <c r="L4592" s="353"/>
      <c r="M4592" s="379"/>
      <c r="N4592" s="70"/>
      <c r="O4592" s="70"/>
      <c r="P4592" s="135"/>
    </row>
    <row r="4593" spans="1:16" x14ac:dyDescent="0.2">
      <c r="A4593" s="363"/>
      <c r="B4593" s="348"/>
      <c r="C4593" s="623"/>
      <c r="D4593" s="350"/>
      <c r="E4593" s="350"/>
      <c r="F4593" s="351"/>
      <c r="G4593" s="350"/>
      <c r="H4593" s="350"/>
      <c r="I4593" s="352"/>
      <c r="J4593" s="353"/>
      <c r="K4593" s="354"/>
      <c r="L4593" s="353"/>
      <c r="M4593" s="379"/>
      <c r="N4593" s="70"/>
      <c r="O4593" s="70"/>
      <c r="P4593" s="135"/>
    </row>
    <row r="4594" spans="1:16" x14ac:dyDescent="0.2">
      <c r="A4594" s="363"/>
      <c r="B4594" s="348"/>
      <c r="C4594" s="623"/>
      <c r="D4594" s="350"/>
      <c r="E4594" s="350"/>
      <c r="F4594" s="351"/>
      <c r="G4594" s="350"/>
      <c r="H4594" s="350"/>
      <c r="I4594" s="352"/>
      <c r="J4594" s="353"/>
      <c r="K4594" s="354"/>
      <c r="L4594" s="353"/>
      <c r="M4594" s="379"/>
      <c r="N4594" s="70"/>
      <c r="O4594" s="70"/>
      <c r="P4594" s="135"/>
    </row>
    <row r="4595" spans="1:16" x14ac:dyDescent="0.2">
      <c r="A4595" s="363"/>
      <c r="B4595" s="348"/>
      <c r="C4595" s="623"/>
      <c r="D4595" s="350"/>
      <c r="E4595" s="350"/>
      <c r="F4595" s="351"/>
      <c r="G4595" s="350"/>
      <c r="H4595" s="350"/>
      <c r="I4595" s="352"/>
      <c r="J4595" s="353"/>
      <c r="K4595" s="354"/>
      <c r="L4595" s="353"/>
      <c r="M4595" s="379"/>
      <c r="N4595" s="70"/>
      <c r="O4595" s="70"/>
      <c r="P4595" s="135"/>
    </row>
    <row r="4596" spans="1:16" x14ac:dyDescent="0.2">
      <c r="A4596" s="363"/>
      <c r="B4596" s="348"/>
      <c r="C4596" s="623"/>
      <c r="D4596" s="350"/>
      <c r="E4596" s="350"/>
      <c r="F4596" s="351"/>
      <c r="G4596" s="350"/>
      <c r="H4596" s="350"/>
      <c r="I4596" s="352"/>
      <c r="J4596" s="353"/>
      <c r="K4596" s="354"/>
      <c r="L4596" s="353"/>
      <c r="M4596" s="379"/>
      <c r="N4596" s="70"/>
      <c r="O4596" s="70"/>
      <c r="P4596" s="135"/>
    </row>
    <row r="4597" spans="1:16" x14ac:dyDescent="0.2">
      <c r="A4597" s="363"/>
      <c r="B4597" s="348"/>
      <c r="C4597" s="623"/>
      <c r="D4597" s="350"/>
      <c r="E4597" s="350"/>
      <c r="F4597" s="351"/>
      <c r="G4597" s="350"/>
      <c r="H4597" s="350"/>
      <c r="I4597" s="352"/>
      <c r="J4597" s="353"/>
      <c r="K4597" s="354"/>
      <c r="L4597" s="353"/>
      <c r="M4597" s="379"/>
      <c r="N4597" s="70"/>
      <c r="O4597" s="70"/>
      <c r="P4597" s="135"/>
    </row>
    <row r="4598" spans="1:16" x14ac:dyDescent="0.2">
      <c r="A4598" s="363"/>
      <c r="B4598" s="348"/>
      <c r="C4598" s="623"/>
      <c r="D4598" s="350"/>
      <c r="E4598" s="350"/>
      <c r="F4598" s="351"/>
      <c r="G4598" s="350"/>
      <c r="H4598" s="350"/>
      <c r="I4598" s="352"/>
      <c r="J4598" s="353"/>
      <c r="K4598" s="354"/>
      <c r="L4598" s="353"/>
      <c r="M4598" s="379"/>
      <c r="N4598" s="70"/>
      <c r="O4598" s="70"/>
      <c r="P4598" s="135"/>
    </row>
    <row r="4599" spans="1:16" x14ac:dyDescent="0.2">
      <c r="A4599" s="363"/>
      <c r="B4599" s="348"/>
      <c r="C4599" s="623"/>
      <c r="D4599" s="350"/>
      <c r="E4599" s="350"/>
      <c r="F4599" s="351"/>
      <c r="G4599" s="350"/>
      <c r="H4599" s="350"/>
      <c r="I4599" s="352"/>
      <c r="J4599" s="353"/>
      <c r="K4599" s="354"/>
      <c r="L4599" s="353"/>
      <c r="M4599" s="379"/>
      <c r="N4599" s="70"/>
      <c r="O4599" s="70"/>
      <c r="P4599" s="135"/>
    </row>
    <row r="4600" spans="1:16" x14ac:dyDescent="0.2">
      <c r="A4600" s="363"/>
      <c r="B4600" s="348"/>
      <c r="C4600" s="623"/>
      <c r="D4600" s="350"/>
      <c r="E4600" s="350"/>
      <c r="F4600" s="351"/>
      <c r="G4600" s="350"/>
      <c r="H4600" s="350"/>
      <c r="I4600" s="352"/>
      <c r="J4600" s="353"/>
      <c r="K4600" s="354"/>
      <c r="L4600" s="353"/>
      <c r="M4600" s="379"/>
      <c r="N4600" s="70"/>
      <c r="O4600" s="70"/>
      <c r="P4600" s="135"/>
    </row>
    <row r="4601" spans="1:16" x14ac:dyDescent="0.2">
      <c r="A4601" s="363"/>
      <c r="B4601" s="348"/>
      <c r="C4601" s="623"/>
      <c r="D4601" s="350"/>
      <c r="E4601" s="350"/>
      <c r="F4601" s="351"/>
      <c r="G4601" s="350"/>
      <c r="H4601" s="350"/>
      <c r="I4601" s="352"/>
      <c r="J4601" s="353"/>
      <c r="K4601" s="354"/>
      <c r="L4601" s="353"/>
      <c r="M4601" s="379"/>
      <c r="N4601" s="70"/>
      <c r="O4601" s="70"/>
      <c r="P4601" s="135"/>
    </row>
    <row r="4602" spans="1:16" x14ac:dyDescent="0.2">
      <c r="A4602" s="363"/>
      <c r="B4602" s="348"/>
      <c r="C4602" s="623"/>
      <c r="D4602" s="350"/>
      <c r="E4602" s="350"/>
      <c r="F4602" s="351"/>
      <c r="G4602" s="350"/>
      <c r="H4602" s="350"/>
      <c r="I4602" s="352"/>
      <c r="J4602" s="353"/>
      <c r="K4602" s="354"/>
      <c r="L4602" s="353"/>
      <c r="M4602" s="379"/>
      <c r="N4602" s="70"/>
      <c r="O4602" s="70"/>
      <c r="P4602" s="135"/>
    </row>
    <row r="4603" spans="1:16" x14ac:dyDescent="0.2">
      <c r="A4603" s="363"/>
      <c r="B4603" s="348"/>
      <c r="C4603" s="623"/>
      <c r="D4603" s="350"/>
      <c r="E4603" s="350"/>
      <c r="F4603" s="351"/>
      <c r="G4603" s="350"/>
      <c r="H4603" s="350"/>
      <c r="I4603" s="352"/>
      <c r="J4603" s="353"/>
      <c r="K4603" s="354"/>
      <c r="L4603" s="353"/>
      <c r="M4603" s="379"/>
      <c r="N4603" s="70"/>
      <c r="O4603" s="70"/>
      <c r="P4603" s="135"/>
    </row>
    <row r="4604" spans="1:16" x14ac:dyDescent="0.2">
      <c r="A4604" s="363"/>
      <c r="B4604" s="348"/>
      <c r="C4604" s="623"/>
      <c r="D4604" s="350"/>
      <c r="E4604" s="350"/>
      <c r="F4604" s="351"/>
      <c r="G4604" s="350"/>
      <c r="H4604" s="350"/>
      <c r="I4604" s="352"/>
      <c r="J4604" s="353"/>
      <c r="K4604" s="354"/>
      <c r="L4604" s="353"/>
      <c r="M4604" s="379"/>
      <c r="N4604" s="70"/>
      <c r="O4604" s="70"/>
      <c r="P4604" s="135"/>
    </row>
    <row r="4605" spans="1:16" x14ac:dyDescent="0.2">
      <c r="A4605" s="363"/>
      <c r="B4605" s="348"/>
      <c r="C4605" s="623"/>
      <c r="D4605" s="350"/>
      <c r="E4605" s="350"/>
      <c r="F4605" s="351"/>
      <c r="G4605" s="350"/>
      <c r="H4605" s="350"/>
      <c r="I4605" s="352"/>
      <c r="J4605" s="353"/>
      <c r="K4605" s="354"/>
      <c r="L4605" s="353"/>
      <c r="M4605" s="379"/>
      <c r="N4605" s="70"/>
      <c r="O4605" s="70"/>
      <c r="P4605" s="135"/>
    </row>
    <row r="4606" spans="1:16" x14ac:dyDescent="0.2">
      <c r="A4606" s="363"/>
      <c r="B4606" s="348"/>
      <c r="C4606" s="623"/>
      <c r="D4606" s="350"/>
      <c r="E4606" s="350"/>
      <c r="F4606" s="351"/>
      <c r="G4606" s="350"/>
      <c r="H4606" s="350"/>
      <c r="I4606" s="352"/>
      <c r="J4606" s="353"/>
      <c r="K4606" s="354"/>
      <c r="L4606" s="353"/>
      <c r="M4606" s="379"/>
      <c r="N4606" s="70"/>
      <c r="O4606" s="70"/>
      <c r="P4606" s="135"/>
    </row>
    <row r="4607" spans="1:16" x14ac:dyDescent="0.2">
      <c r="A4607" s="363"/>
      <c r="B4607" s="348"/>
      <c r="C4607" s="623"/>
      <c r="D4607" s="350"/>
      <c r="E4607" s="350"/>
      <c r="F4607" s="351"/>
      <c r="G4607" s="350"/>
      <c r="H4607" s="350"/>
      <c r="I4607" s="352"/>
      <c r="J4607" s="353"/>
      <c r="K4607" s="354"/>
      <c r="L4607" s="353"/>
      <c r="M4607" s="379"/>
      <c r="N4607" s="70"/>
      <c r="O4607" s="70"/>
      <c r="P4607" s="135"/>
    </row>
    <row r="4608" spans="1:16" x14ac:dyDescent="0.2">
      <c r="A4608" s="363"/>
      <c r="B4608" s="348"/>
      <c r="C4608" s="623"/>
      <c r="D4608" s="350"/>
      <c r="E4608" s="350"/>
      <c r="F4608" s="351"/>
      <c r="G4608" s="350"/>
      <c r="H4608" s="350"/>
      <c r="I4608" s="352"/>
      <c r="J4608" s="353"/>
      <c r="K4608" s="354"/>
      <c r="L4608" s="353"/>
      <c r="M4608" s="379"/>
      <c r="N4608" s="70"/>
      <c r="O4608" s="70"/>
      <c r="P4608" s="135"/>
    </row>
    <row r="4609" spans="1:16" x14ac:dyDescent="0.2">
      <c r="A4609" s="363"/>
      <c r="B4609" s="348"/>
      <c r="C4609" s="623"/>
      <c r="D4609" s="350"/>
      <c r="E4609" s="350"/>
      <c r="F4609" s="351"/>
      <c r="G4609" s="350"/>
      <c r="H4609" s="350"/>
      <c r="I4609" s="352"/>
      <c r="J4609" s="353"/>
      <c r="K4609" s="354"/>
      <c r="L4609" s="353"/>
      <c r="M4609" s="379"/>
      <c r="N4609" s="70"/>
      <c r="O4609" s="70"/>
      <c r="P4609" s="135"/>
    </row>
    <row r="4610" spans="1:16" x14ac:dyDescent="0.2">
      <c r="A4610" s="363"/>
      <c r="B4610" s="348"/>
      <c r="C4610" s="623"/>
      <c r="D4610" s="350"/>
      <c r="E4610" s="350"/>
      <c r="F4610" s="351"/>
      <c r="G4610" s="350"/>
      <c r="H4610" s="350"/>
      <c r="I4610" s="352"/>
      <c r="J4610" s="353"/>
      <c r="K4610" s="354"/>
      <c r="L4610" s="353"/>
      <c r="M4610" s="379"/>
      <c r="N4610" s="70"/>
      <c r="O4610" s="70"/>
      <c r="P4610" s="135"/>
    </row>
    <row r="4611" spans="1:16" x14ac:dyDescent="0.2">
      <c r="A4611" s="363"/>
      <c r="B4611" s="348"/>
      <c r="C4611" s="623"/>
      <c r="D4611" s="350"/>
      <c r="E4611" s="350"/>
      <c r="F4611" s="351"/>
      <c r="G4611" s="350"/>
      <c r="H4611" s="350"/>
      <c r="I4611" s="352"/>
      <c r="J4611" s="353"/>
      <c r="K4611" s="354"/>
      <c r="L4611" s="353"/>
      <c r="M4611" s="379"/>
      <c r="N4611" s="70"/>
      <c r="O4611" s="70"/>
      <c r="P4611" s="135"/>
    </row>
    <row r="4612" spans="1:16" x14ac:dyDescent="0.2">
      <c r="A4612" s="363"/>
      <c r="B4612" s="348"/>
      <c r="C4612" s="623"/>
      <c r="D4612" s="350"/>
      <c r="E4612" s="350"/>
      <c r="F4612" s="351"/>
      <c r="G4612" s="350"/>
      <c r="H4612" s="350"/>
      <c r="I4612" s="352"/>
      <c r="J4612" s="353"/>
      <c r="K4612" s="354"/>
      <c r="L4612" s="353"/>
      <c r="M4612" s="379"/>
      <c r="N4612" s="70"/>
      <c r="O4612" s="70"/>
      <c r="P4612" s="135"/>
    </row>
    <row r="4613" spans="1:16" x14ac:dyDescent="0.2">
      <c r="A4613" s="363"/>
      <c r="B4613" s="348"/>
      <c r="C4613" s="623"/>
      <c r="D4613" s="350"/>
      <c r="E4613" s="350"/>
      <c r="F4613" s="351"/>
      <c r="G4613" s="350"/>
      <c r="H4613" s="350"/>
      <c r="I4613" s="352"/>
      <c r="J4613" s="353"/>
      <c r="K4613" s="354"/>
      <c r="L4613" s="353"/>
      <c r="M4613" s="379"/>
      <c r="N4613" s="70"/>
      <c r="O4613" s="70"/>
      <c r="P4613" s="135"/>
    </row>
    <row r="4614" spans="1:16" x14ac:dyDescent="0.2">
      <c r="A4614" s="363"/>
      <c r="B4614" s="348"/>
      <c r="C4614" s="623"/>
      <c r="D4614" s="350"/>
      <c r="E4614" s="350"/>
      <c r="F4614" s="351"/>
      <c r="G4614" s="350"/>
      <c r="H4614" s="350"/>
      <c r="I4614" s="352"/>
      <c r="J4614" s="353"/>
      <c r="K4614" s="354"/>
      <c r="L4614" s="353"/>
      <c r="M4614" s="379"/>
      <c r="N4614" s="70"/>
      <c r="O4614" s="70"/>
      <c r="P4614" s="135"/>
    </row>
    <row r="4615" spans="1:16" x14ac:dyDescent="0.2">
      <c r="A4615" s="363"/>
      <c r="B4615" s="348"/>
      <c r="C4615" s="623"/>
      <c r="D4615" s="350"/>
      <c r="E4615" s="350"/>
      <c r="F4615" s="351"/>
      <c r="G4615" s="350"/>
      <c r="H4615" s="350"/>
      <c r="I4615" s="352"/>
      <c r="J4615" s="353"/>
      <c r="K4615" s="354"/>
      <c r="L4615" s="353"/>
      <c r="M4615" s="379"/>
      <c r="N4615" s="70"/>
      <c r="O4615" s="70"/>
      <c r="P4615" s="135"/>
    </row>
    <row r="4616" spans="1:16" x14ac:dyDescent="0.2">
      <c r="A4616" s="363"/>
      <c r="B4616" s="348"/>
      <c r="C4616" s="623"/>
      <c r="D4616" s="350"/>
      <c r="E4616" s="350"/>
      <c r="F4616" s="351"/>
      <c r="G4616" s="350"/>
      <c r="H4616" s="350"/>
      <c r="I4616" s="352"/>
      <c r="J4616" s="353"/>
      <c r="K4616" s="354"/>
      <c r="L4616" s="353"/>
      <c r="M4616" s="379"/>
      <c r="N4616" s="70"/>
      <c r="O4616" s="70"/>
      <c r="P4616" s="135"/>
    </row>
    <row r="4617" spans="1:16" x14ac:dyDescent="0.2">
      <c r="A4617" s="363"/>
      <c r="B4617" s="348"/>
      <c r="C4617" s="623"/>
      <c r="D4617" s="350"/>
      <c r="E4617" s="350"/>
      <c r="F4617" s="351"/>
      <c r="G4617" s="350"/>
      <c r="H4617" s="350"/>
      <c r="I4617" s="352"/>
      <c r="J4617" s="353"/>
      <c r="K4617" s="354"/>
      <c r="L4617" s="353"/>
      <c r="M4617" s="379"/>
      <c r="N4617" s="70"/>
      <c r="O4617" s="70"/>
      <c r="P4617" s="135"/>
    </row>
    <row r="4618" spans="1:16" x14ac:dyDescent="0.2">
      <c r="A4618" s="363"/>
      <c r="B4618" s="348"/>
      <c r="C4618" s="623"/>
      <c r="D4618" s="350"/>
      <c r="E4618" s="350"/>
      <c r="F4618" s="351"/>
      <c r="G4618" s="350"/>
      <c r="H4618" s="350"/>
      <c r="I4618" s="352"/>
      <c r="J4618" s="353"/>
      <c r="K4618" s="354"/>
      <c r="L4618" s="353"/>
      <c r="M4618" s="379"/>
      <c r="N4618" s="70"/>
      <c r="O4618" s="70"/>
      <c r="P4618" s="135"/>
    </row>
    <row r="4619" spans="1:16" x14ac:dyDescent="0.2">
      <c r="A4619" s="363"/>
      <c r="B4619" s="348"/>
      <c r="C4619" s="623"/>
      <c r="D4619" s="350"/>
      <c r="E4619" s="350"/>
      <c r="F4619" s="351"/>
      <c r="G4619" s="350"/>
      <c r="H4619" s="350"/>
      <c r="I4619" s="352"/>
      <c r="J4619" s="353"/>
      <c r="K4619" s="354"/>
      <c r="L4619" s="353"/>
      <c r="M4619" s="379"/>
      <c r="N4619" s="70"/>
      <c r="O4619" s="70"/>
      <c r="P4619" s="135"/>
    </row>
    <row r="4620" spans="1:16" x14ac:dyDescent="0.2">
      <c r="A4620" s="363"/>
      <c r="B4620" s="348"/>
      <c r="C4620" s="623"/>
      <c r="D4620" s="350"/>
      <c r="E4620" s="350"/>
      <c r="F4620" s="351"/>
      <c r="G4620" s="350"/>
      <c r="H4620" s="350"/>
      <c r="I4620" s="352"/>
      <c r="J4620" s="353"/>
      <c r="K4620" s="354"/>
      <c r="L4620" s="353"/>
      <c r="M4620" s="379"/>
      <c r="N4620" s="70"/>
      <c r="O4620" s="70"/>
      <c r="P4620" s="135"/>
    </row>
    <row r="4621" spans="1:16" x14ac:dyDescent="0.2">
      <c r="A4621" s="363"/>
      <c r="B4621" s="348"/>
      <c r="C4621" s="623"/>
      <c r="D4621" s="350"/>
      <c r="E4621" s="350"/>
      <c r="F4621" s="351"/>
      <c r="G4621" s="350"/>
      <c r="H4621" s="350"/>
      <c r="I4621" s="352"/>
      <c r="J4621" s="353"/>
      <c r="K4621" s="354"/>
      <c r="L4621" s="353"/>
      <c r="M4621" s="379"/>
      <c r="N4621" s="70"/>
      <c r="O4621" s="70"/>
      <c r="P4621" s="135"/>
    </row>
    <row r="4622" spans="1:16" x14ac:dyDescent="0.2">
      <c r="A4622" s="363"/>
      <c r="B4622" s="348"/>
      <c r="C4622" s="623"/>
      <c r="D4622" s="350"/>
      <c r="E4622" s="350"/>
      <c r="F4622" s="351"/>
      <c r="G4622" s="350"/>
      <c r="H4622" s="350"/>
      <c r="I4622" s="352"/>
      <c r="J4622" s="353"/>
      <c r="K4622" s="354"/>
      <c r="L4622" s="353"/>
      <c r="M4622" s="379"/>
      <c r="N4622" s="70"/>
      <c r="O4622" s="70"/>
      <c r="P4622" s="135"/>
    </row>
    <row r="4623" spans="1:16" x14ac:dyDescent="0.2">
      <c r="A4623" s="363"/>
      <c r="B4623" s="348"/>
      <c r="C4623" s="623"/>
      <c r="D4623" s="350"/>
      <c r="E4623" s="350"/>
      <c r="F4623" s="351"/>
      <c r="G4623" s="350"/>
      <c r="H4623" s="350"/>
      <c r="I4623" s="352"/>
      <c r="J4623" s="353"/>
      <c r="K4623" s="354"/>
      <c r="L4623" s="353"/>
      <c r="M4623" s="379"/>
      <c r="N4623" s="70"/>
      <c r="O4623" s="70"/>
      <c r="P4623" s="135"/>
    </row>
    <row r="4624" spans="1:16" x14ac:dyDescent="0.2">
      <c r="A4624" s="363"/>
      <c r="B4624" s="348"/>
      <c r="C4624" s="623"/>
      <c r="D4624" s="350"/>
      <c r="E4624" s="350"/>
      <c r="F4624" s="351"/>
      <c r="G4624" s="350"/>
      <c r="H4624" s="350"/>
      <c r="I4624" s="352"/>
      <c r="J4624" s="353"/>
      <c r="K4624" s="354"/>
      <c r="L4624" s="353"/>
      <c r="M4624" s="379"/>
      <c r="N4624" s="70"/>
      <c r="O4624" s="70"/>
      <c r="P4624" s="135"/>
    </row>
    <row r="4625" spans="1:16" x14ac:dyDescent="0.2">
      <c r="A4625" s="363"/>
      <c r="B4625" s="348"/>
      <c r="C4625" s="623"/>
      <c r="D4625" s="350"/>
      <c r="E4625" s="350"/>
      <c r="F4625" s="351"/>
      <c r="G4625" s="350"/>
      <c r="H4625" s="350"/>
      <c r="I4625" s="352"/>
      <c r="J4625" s="353"/>
      <c r="K4625" s="354"/>
      <c r="L4625" s="353"/>
      <c r="M4625" s="379"/>
      <c r="N4625" s="70"/>
      <c r="O4625" s="70"/>
      <c r="P4625" s="135"/>
    </row>
    <row r="4626" spans="1:16" x14ac:dyDescent="0.2">
      <c r="A4626" s="363"/>
      <c r="B4626" s="348"/>
      <c r="C4626" s="623"/>
      <c r="D4626" s="350"/>
      <c r="E4626" s="350"/>
      <c r="F4626" s="351"/>
      <c r="G4626" s="350"/>
      <c r="H4626" s="350"/>
      <c r="I4626" s="352"/>
      <c r="J4626" s="353"/>
      <c r="K4626" s="354"/>
      <c r="L4626" s="353"/>
      <c r="M4626" s="379"/>
      <c r="N4626" s="70"/>
      <c r="O4626" s="70"/>
      <c r="P4626" s="135"/>
    </row>
    <row r="4627" spans="1:16" x14ac:dyDescent="0.2">
      <c r="A4627" s="363"/>
      <c r="B4627" s="348"/>
      <c r="C4627" s="623"/>
      <c r="D4627" s="350"/>
      <c r="E4627" s="350"/>
      <c r="F4627" s="351"/>
      <c r="G4627" s="350"/>
      <c r="H4627" s="350"/>
      <c r="I4627" s="352"/>
      <c r="J4627" s="353"/>
      <c r="K4627" s="354"/>
      <c r="L4627" s="353"/>
      <c r="M4627" s="379"/>
      <c r="N4627" s="70"/>
      <c r="O4627" s="70"/>
      <c r="P4627" s="135"/>
    </row>
    <row r="4628" spans="1:16" x14ac:dyDescent="0.2">
      <c r="A4628" s="363"/>
      <c r="B4628" s="348"/>
      <c r="C4628" s="623"/>
      <c r="D4628" s="350"/>
      <c r="E4628" s="350"/>
      <c r="F4628" s="351"/>
      <c r="G4628" s="350"/>
      <c r="H4628" s="350"/>
      <c r="I4628" s="352"/>
      <c r="J4628" s="353"/>
      <c r="K4628" s="354"/>
      <c r="L4628" s="353"/>
      <c r="M4628" s="379"/>
      <c r="N4628" s="70"/>
      <c r="O4628" s="70"/>
      <c r="P4628" s="135"/>
    </row>
    <row r="4629" spans="1:16" x14ac:dyDescent="0.2">
      <c r="A4629" s="363"/>
      <c r="B4629" s="348"/>
      <c r="C4629" s="623"/>
      <c r="D4629" s="350"/>
      <c r="E4629" s="350"/>
      <c r="F4629" s="351"/>
      <c r="G4629" s="350"/>
      <c r="H4629" s="350"/>
      <c r="I4629" s="352"/>
      <c r="J4629" s="353"/>
      <c r="K4629" s="354"/>
      <c r="L4629" s="353"/>
      <c r="M4629" s="379"/>
      <c r="N4629" s="70"/>
      <c r="O4629" s="70"/>
      <c r="P4629" s="135"/>
    </row>
    <row r="4630" spans="1:16" x14ac:dyDescent="0.2">
      <c r="A4630" s="363"/>
      <c r="B4630" s="348"/>
      <c r="C4630" s="623"/>
      <c r="D4630" s="350"/>
      <c r="E4630" s="350"/>
      <c r="F4630" s="351"/>
      <c r="G4630" s="350"/>
      <c r="H4630" s="350"/>
      <c r="I4630" s="352"/>
      <c r="J4630" s="353"/>
      <c r="K4630" s="354"/>
      <c r="L4630" s="353"/>
      <c r="M4630" s="379"/>
      <c r="N4630" s="70"/>
      <c r="O4630" s="70"/>
      <c r="P4630" s="135"/>
    </row>
    <row r="4631" spans="1:16" x14ac:dyDescent="0.2">
      <c r="A4631" s="363"/>
      <c r="B4631" s="348"/>
      <c r="C4631" s="623"/>
      <c r="D4631" s="350"/>
      <c r="E4631" s="350"/>
      <c r="F4631" s="351"/>
      <c r="G4631" s="350"/>
      <c r="H4631" s="350"/>
      <c r="I4631" s="352"/>
      <c r="J4631" s="353"/>
      <c r="K4631" s="354"/>
      <c r="L4631" s="353"/>
      <c r="M4631" s="379"/>
      <c r="N4631" s="70"/>
      <c r="O4631" s="70"/>
      <c r="P4631" s="135"/>
    </row>
    <row r="4632" spans="1:16" x14ac:dyDescent="0.2">
      <c r="A4632" s="363"/>
      <c r="B4632" s="348"/>
      <c r="C4632" s="623"/>
      <c r="D4632" s="350"/>
      <c r="E4632" s="350"/>
      <c r="F4632" s="351"/>
      <c r="G4632" s="350"/>
      <c r="H4632" s="350"/>
      <c r="I4632" s="352"/>
      <c r="J4632" s="353"/>
      <c r="K4632" s="354"/>
      <c r="L4632" s="353"/>
      <c r="M4632" s="379"/>
      <c r="N4632" s="70"/>
      <c r="O4632" s="70"/>
      <c r="P4632" s="135"/>
    </row>
    <row r="4633" spans="1:16" x14ac:dyDescent="0.2">
      <c r="A4633" s="363"/>
      <c r="B4633" s="348"/>
      <c r="C4633" s="623"/>
      <c r="D4633" s="350"/>
      <c r="E4633" s="350"/>
      <c r="F4633" s="351"/>
      <c r="G4633" s="350"/>
      <c r="H4633" s="350"/>
      <c r="I4633" s="352"/>
      <c r="J4633" s="353"/>
      <c r="K4633" s="354"/>
      <c r="L4633" s="353"/>
      <c r="M4633" s="379"/>
      <c r="N4633" s="70"/>
      <c r="O4633" s="70"/>
      <c r="P4633" s="135"/>
    </row>
    <row r="4634" spans="1:16" x14ac:dyDescent="0.2">
      <c r="A4634" s="363"/>
      <c r="B4634" s="348"/>
      <c r="C4634" s="623"/>
      <c r="D4634" s="350"/>
      <c r="E4634" s="350"/>
      <c r="F4634" s="351"/>
      <c r="G4634" s="350"/>
      <c r="H4634" s="350"/>
      <c r="I4634" s="352"/>
      <c r="J4634" s="353"/>
      <c r="K4634" s="354"/>
      <c r="L4634" s="353"/>
      <c r="M4634" s="379"/>
      <c r="N4634" s="70"/>
      <c r="O4634" s="70"/>
      <c r="P4634" s="135"/>
    </row>
    <row r="4635" spans="1:16" x14ac:dyDescent="0.2">
      <c r="A4635" s="363"/>
      <c r="B4635" s="348"/>
      <c r="C4635" s="623"/>
      <c r="D4635" s="350"/>
      <c r="E4635" s="350"/>
      <c r="F4635" s="351"/>
      <c r="G4635" s="350"/>
      <c r="H4635" s="350"/>
      <c r="I4635" s="352"/>
      <c r="J4635" s="353"/>
      <c r="K4635" s="354"/>
      <c r="L4635" s="353"/>
      <c r="M4635" s="379"/>
      <c r="N4635" s="70"/>
      <c r="O4635" s="70"/>
      <c r="P4635" s="135"/>
    </row>
    <row r="4636" spans="1:16" x14ac:dyDescent="0.2">
      <c r="A4636" s="363"/>
      <c r="B4636" s="348"/>
      <c r="C4636" s="623"/>
      <c r="D4636" s="350"/>
      <c r="E4636" s="350"/>
      <c r="F4636" s="351"/>
      <c r="G4636" s="350"/>
      <c r="H4636" s="350"/>
      <c r="I4636" s="352"/>
      <c r="J4636" s="353"/>
      <c r="K4636" s="354"/>
      <c r="L4636" s="353"/>
      <c r="M4636" s="379"/>
      <c r="N4636" s="70"/>
      <c r="O4636" s="70"/>
      <c r="P4636" s="135"/>
    </row>
    <row r="4637" spans="1:16" x14ac:dyDescent="0.2">
      <c r="A4637" s="363"/>
      <c r="B4637" s="348"/>
      <c r="C4637" s="623"/>
      <c r="D4637" s="350"/>
      <c r="E4637" s="350"/>
      <c r="F4637" s="351"/>
      <c r="G4637" s="350"/>
      <c r="H4637" s="350"/>
      <c r="I4637" s="352"/>
      <c r="J4637" s="353"/>
      <c r="K4637" s="354"/>
      <c r="L4637" s="353"/>
      <c r="M4637" s="379"/>
      <c r="N4637" s="70"/>
      <c r="O4637" s="70"/>
      <c r="P4637" s="135"/>
    </row>
    <row r="4638" spans="1:16" x14ac:dyDescent="0.2">
      <c r="A4638" s="363"/>
      <c r="B4638" s="348"/>
      <c r="C4638" s="623"/>
      <c r="D4638" s="350"/>
      <c r="E4638" s="350"/>
      <c r="F4638" s="351"/>
      <c r="G4638" s="350"/>
      <c r="H4638" s="350"/>
      <c r="I4638" s="352"/>
      <c r="J4638" s="353"/>
      <c r="K4638" s="354"/>
      <c r="L4638" s="353"/>
      <c r="M4638" s="379"/>
      <c r="N4638" s="70"/>
      <c r="O4638" s="70"/>
      <c r="P4638" s="135"/>
    </row>
    <row r="4639" spans="1:16" x14ac:dyDescent="0.2">
      <c r="A4639" s="363"/>
      <c r="B4639" s="348"/>
      <c r="C4639" s="623"/>
      <c r="D4639" s="350"/>
      <c r="E4639" s="350"/>
      <c r="F4639" s="351"/>
      <c r="G4639" s="350"/>
      <c r="H4639" s="350"/>
      <c r="I4639" s="352"/>
      <c r="J4639" s="353"/>
      <c r="K4639" s="354"/>
      <c r="L4639" s="353"/>
      <c r="M4639" s="379"/>
      <c r="N4639" s="70"/>
      <c r="O4639" s="70"/>
      <c r="P4639" s="135"/>
    </row>
    <row r="4640" spans="1:16" x14ac:dyDescent="0.2">
      <c r="A4640" s="363"/>
      <c r="B4640" s="348"/>
      <c r="C4640" s="623"/>
      <c r="D4640" s="350"/>
      <c r="E4640" s="350"/>
      <c r="F4640" s="351"/>
      <c r="G4640" s="350"/>
      <c r="H4640" s="350"/>
      <c r="I4640" s="352"/>
      <c r="J4640" s="353"/>
      <c r="K4640" s="354"/>
      <c r="L4640" s="353"/>
      <c r="M4640" s="379"/>
      <c r="N4640" s="70"/>
      <c r="O4640" s="70"/>
      <c r="P4640" s="135"/>
    </row>
    <row r="4641" spans="1:16" x14ac:dyDescent="0.2">
      <c r="A4641" s="363"/>
      <c r="B4641" s="348"/>
      <c r="C4641" s="623"/>
      <c r="D4641" s="350"/>
      <c r="E4641" s="350"/>
      <c r="F4641" s="351"/>
      <c r="G4641" s="350"/>
      <c r="H4641" s="350"/>
      <c r="I4641" s="352"/>
      <c r="J4641" s="353"/>
      <c r="K4641" s="354"/>
      <c r="L4641" s="353"/>
      <c r="M4641" s="379"/>
      <c r="N4641" s="70"/>
      <c r="O4641" s="70"/>
      <c r="P4641" s="135"/>
    </row>
    <row r="4642" spans="1:16" x14ac:dyDescent="0.2">
      <c r="A4642" s="363"/>
      <c r="B4642" s="348"/>
      <c r="C4642" s="623"/>
      <c r="D4642" s="350"/>
      <c r="E4642" s="350"/>
      <c r="F4642" s="351"/>
      <c r="G4642" s="350"/>
      <c r="H4642" s="350"/>
      <c r="I4642" s="352"/>
      <c r="J4642" s="353"/>
      <c r="K4642" s="354"/>
      <c r="L4642" s="353"/>
      <c r="M4642" s="379"/>
      <c r="N4642" s="70"/>
      <c r="O4642" s="70"/>
      <c r="P4642" s="135"/>
    </row>
    <row r="4643" spans="1:16" x14ac:dyDescent="0.2">
      <c r="A4643" s="363"/>
      <c r="B4643" s="348"/>
      <c r="C4643" s="623"/>
      <c r="D4643" s="350"/>
      <c r="E4643" s="350"/>
      <c r="F4643" s="351"/>
      <c r="G4643" s="350"/>
      <c r="H4643" s="350"/>
      <c r="I4643" s="352"/>
      <c r="J4643" s="353"/>
      <c r="K4643" s="354"/>
      <c r="L4643" s="353"/>
      <c r="M4643" s="379"/>
      <c r="N4643" s="70"/>
      <c r="O4643" s="70"/>
      <c r="P4643" s="135"/>
    </row>
    <row r="4644" spans="1:16" x14ac:dyDescent="0.2">
      <c r="A4644" s="363"/>
      <c r="B4644" s="348"/>
      <c r="C4644" s="623"/>
      <c r="D4644" s="350"/>
      <c r="E4644" s="350"/>
      <c r="F4644" s="351"/>
      <c r="G4644" s="350"/>
      <c r="H4644" s="350"/>
      <c r="I4644" s="352"/>
      <c r="J4644" s="353"/>
      <c r="K4644" s="354"/>
      <c r="L4644" s="353"/>
      <c r="M4644" s="379"/>
      <c r="N4644" s="70"/>
      <c r="O4644" s="70"/>
      <c r="P4644" s="135"/>
    </row>
    <row r="4645" spans="1:16" x14ac:dyDescent="0.2">
      <c r="A4645" s="363"/>
      <c r="B4645" s="348"/>
      <c r="C4645" s="623"/>
      <c r="D4645" s="350"/>
      <c r="E4645" s="350"/>
      <c r="F4645" s="351"/>
      <c r="G4645" s="350"/>
      <c r="H4645" s="350"/>
      <c r="I4645" s="352"/>
      <c r="J4645" s="353"/>
      <c r="K4645" s="354"/>
      <c r="L4645" s="353"/>
      <c r="M4645" s="379"/>
      <c r="N4645" s="70"/>
      <c r="O4645" s="70"/>
      <c r="P4645" s="135"/>
    </row>
    <row r="4646" spans="1:16" x14ac:dyDescent="0.2">
      <c r="A4646" s="363"/>
      <c r="B4646" s="348"/>
      <c r="C4646" s="623"/>
      <c r="D4646" s="350"/>
      <c r="E4646" s="350"/>
      <c r="F4646" s="351"/>
      <c r="G4646" s="350"/>
      <c r="H4646" s="350"/>
      <c r="I4646" s="352"/>
      <c r="J4646" s="353"/>
      <c r="K4646" s="354"/>
      <c r="L4646" s="353"/>
      <c r="M4646" s="379"/>
      <c r="N4646" s="70"/>
      <c r="O4646" s="70"/>
      <c r="P4646" s="135"/>
    </row>
    <row r="4647" spans="1:16" x14ac:dyDescent="0.2">
      <c r="A4647" s="363"/>
      <c r="B4647" s="348"/>
      <c r="C4647" s="623"/>
      <c r="D4647" s="350"/>
      <c r="E4647" s="350"/>
      <c r="F4647" s="351"/>
      <c r="G4647" s="350"/>
      <c r="H4647" s="350"/>
      <c r="I4647" s="352"/>
      <c r="J4647" s="353"/>
      <c r="K4647" s="354"/>
      <c r="L4647" s="353"/>
      <c r="M4647" s="379"/>
      <c r="N4647" s="70"/>
      <c r="O4647" s="70"/>
      <c r="P4647" s="135"/>
    </row>
    <row r="4648" spans="1:16" x14ac:dyDescent="0.2">
      <c r="A4648" s="363"/>
      <c r="B4648" s="348"/>
      <c r="C4648" s="623"/>
      <c r="D4648" s="350"/>
      <c r="E4648" s="350"/>
      <c r="F4648" s="351"/>
      <c r="G4648" s="350"/>
      <c r="H4648" s="350"/>
      <c r="I4648" s="352"/>
      <c r="J4648" s="353"/>
      <c r="K4648" s="354"/>
      <c r="L4648" s="353"/>
      <c r="M4648" s="379"/>
      <c r="N4648" s="70"/>
      <c r="O4648" s="70"/>
      <c r="P4648" s="135"/>
    </row>
    <row r="4649" spans="1:16" x14ac:dyDescent="0.2">
      <c r="A4649" s="363"/>
      <c r="B4649" s="348"/>
      <c r="C4649" s="623"/>
      <c r="D4649" s="350"/>
      <c r="E4649" s="350"/>
      <c r="F4649" s="351"/>
      <c r="G4649" s="350"/>
      <c r="H4649" s="350"/>
      <c r="I4649" s="352"/>
      <c r="J4649" s="353"/>
      <c r="K4649" s="354"/>
      <c r="L4649" s="353"/>
      <c r="M4649" s="379"/>
      <c r="N4649" s="70"/>
      <c r="O4649" s="70"/>
      <c r="P4649" s="135"/>
    </row>
    <row r="4650" spans="1:16" x14ac:dyDescent="0.2">
      <c r="A4650" s="363"/>
      <c r="B4650" s="348"/>
      <c r="C4650" s="623"/>
      <c r="D4650" s="350"/>
      <c r="E4650" s="350"/>
      <c r="F4650" s="351"/>
      <c r="G4650" s="350"/>
      <c r="H4650" s="350"/>
      <c r="I4650" s="352"/>
      <c r="J4650" s="353"/>
      <c r="K4650" s="354"/>
      <c r="L4650" s="353"/>
      <c r="M4650" s="379"/>
      <c r="N4650" s="70"/>
      <c r="O4650" s="70"/>
      <c r="P4650" s="135"/>
    </row>
    <row r="4651" spans="1:16" x14ac:dyDescent="0.2">
      <c r="A4651" s="363"/>
      <c r="B4651" s="348"/>
      <c r="C4651" s="623"/>
      <c r="D4651" s="350"/>
      <c r="E4651" s="350"/>
      <c r="F4651" s="351"/>
      <c r="G4651" s="350"/>
      <c r="H4651" s="350"/>
      <c r="I4651" s="352"/>
      <c r="J4651" s="353"/>
      <c r="K4651" s="354"/>
      <c r="L4651" s="353"/>
      <c r="M4651" s="379"/>
      <c r="N4651" s="70"/>
      <c r="O4651" s="70"/>
      <c r="P4651" s="135"/>
    </row>
    <row r="4652" spans="1:16" x14ac:dyDescent="0.2">
      <c r="A4652" s="363"/>
      <c r="B4652" s="348"/>
      <c r="C4652" s="623"/>
      <c r="D4652" s="350"/>
      <c r="E4652" s="350"/>
      <c r="F4652" s="351"/>
      <c r="G4652" s="350"/>
      <c r="H4652" s="350"/>
      <c r="I4652" s="352"/>
      <c r="J4652" s="353"/>
      <c r="K4652" s="354"/>
      <c r="L4652" s="353"/>
      <c r="M4652" s="379"/>
      <c r="N4652" s="70"/>
      <c r="O4652" s="70"/>
      <c r="P4652" s="135"/>
    </row>
    <row r="4653" spans="1:16" x14ac:dyDescent="0.2">
      <c r="A4653" s="363"/>
      <c r="B4653" s="348"/>
      <c r="C4653" s="623"/>
      <c r="D4653" s="350"/>
      <c r="E4653" s="350"/>
      <c r="F4653" s="351"/>
      <c r="G4653" s="350"/>
      <c r="H4653" s="350"/>
      <c r="I4653" s="352"/>
      <c r="J4653" s="353"/>
      <c r="K4653" s="354"/>
      <c r="L4653" s="353"/>
      <c r="M4653" s="379"/>
      <c r="N4653" s="70"/>
      <c r="O4653" s="70"/>
      <c r="P4653" s="135"/>
    </row>
    <row r="4654" spans="1:16" x14ac:dyDescent="0.2">
      <c r="A4654" s="363"/>
      <c r="B4654" s="348"/>
      <c r="C4654" s="623"/>
      <c r="D4654" s="350"/>
      <c r="E4654" s="350"/>
      <c r="F4654" s="351"/>
      <c r="G4654" s="350"/>
      <c r="H4654" s="350"/>
      <c r="I4654" s="352"/>
      <c r="J4654" s="353"/>
      <c r="K4654" s="354"/>
      <c r="L4654" s="353"/>
      <c r="M4654" s="379"/>
      <c r="N4654" s="70"/>
      <c r="O4654" s="70"/>
      <c r="P4654" s="135"/>
    </row>
    <row r="4655" spans="1:16" x14ac:dyDescent="0.2">
      <c r="A4655" s="363"/>
      <c r="B4655" s="348"/>
      <c r="C4655" s="623"/>
      <c r="D4655" s="350"/>
      <c r="E4655" s="350"/>
      <c r="F4655" s="351"/>
      <c r="G4655" s="350"/>
      <c r="H4655" s="350"/>
      <c r="I4655" s="352"/>
      <c r="J4655" s="353"/>
      <c r="K4655" s="354"/>
      <c r="L4655" s="353"/>
      <c r="M4655" s="379"/>
      <c r="N4655" s="70"/>
      <c r="O4655" s="70"/>
      <c r="P4655" s="135"/>
    </row>
    <row r="4656" spans="1:16" x14ac:dyDescent="0.2">
      <c r="A4656" s="363"/>
      <c r="B4656" s="348"/>
      <c r="C4656" s="623"/>
      <c r="D4656" s="350"/>
      <c r="E4656" s="350"/>
      <c r="F4656" s="351"/>
      <c r="G4656" s="350"/>
      <c r="H4656" s="350"/>
      <c r="I4656" s="352"/>
      <c r="J4656" s="353"/>
      <c r="K4656" s="354"/>
      <c r="L4656" s="353"/>
      <c r="M4656" s="379"/>
      <c r="N4656" s="70"/>
      <c r="O4656" s="70"/>
      <c r="P4656" s="135"/>
    </row>
    <row r="4657" spans="1:16" x14ac:dyDescent="0.2">
      <c r="A4657" s="363"/>
      <c r="B4657" s="348"/>
      <c r="C4657" s="623"/>
      <c r="D4657" s="350"/>
      <c r="E4657" s="350"/>
      <c r="F4657" s="351"/>
      <c r="G4657" s="350"/>
      <c r="H4657" s="350"/>
      <c r="I4657" s="352"/>
      <c r="J4657" s="353"/>
      <c r="K4657" s="354"/>
      <c r="L4657" s="353"/>
      <c r="M4657" s="379"/>
      <c r="N4657" s="70"/>
      <c r="O4657" s="70"/>
      <c r="P4657" s="135"/>
    </row>
    <row r="4658" spans="1:16" x14ac:dyDescent="0.2">
      <c r="A4658" s="363"/>
      <c r="B4658" s="348"/>
      <c r="C4658" s="623"/>
      <c r="D4658" s="350"/>
      <c r="E4658" s="350"/>
      <c r="F4658" s="351"/>
      <c r="G4658" s="350"/>
      <c r="H4658" s="350"/>
      <c r="I4658" s="352"/>
      <c r="J4658" s="353"/>
      <c r="K4658" s="354"/>
      <c r="L4658" s="353"/>
      <c r="M4658" s="379"/>
      <c r="N4658" s="70"/>
      <c r="O4658" s="70"/>
      <c r="P4658" s="135"/>
    </row>
    <row r="4659" spans="1:16" x14ac:dyDescent="0.2">
      <c r="A4659" s="363"/>
      <c r="B4659" s="348"/>
      <c r="C4659" s="623"/>
      <c r="D4659" s="350"/>
      <c r="E4659" s="350"/>
      <c r="F4659" s="351"/>
      <c r="G4659" s="350"/>
      <c r="H4659" s="350"/>
      <c r="I4659" s="352"/>
      <c r="J4659" s="353"/>
      <c r="K4659" s="354"/>
      <c r="L4659" s="353"/>
      <c r="M4659" s="379"/>
      <c r="N4659" s="70"/>
      <c r="O4659" s="70"/>
      <c r="P4659" s="135"/>
    </row>
    <row r="4660" spans="1:16" x14ac:dyDescent="0.2">
      <c r="A4660" s="363"/>
      <c r="B4660" s="348"/>
      <c r="C4660" s="623"/>
      <c r="D4660" s="350"/>
      <c r="E4660" s="350"/>
      <c r="F4660" s="351"/>
      <c r="G4660" s="350"/>
      <c r="H4660" s="350"/>
      <c r="I4660" s="352"/>
      <c r="J4660" s="353"/>
      <c r="K4660" s="354"/>
      <c r="L4660" s="353"/>
      <c r="M4660" s="379"/>
      <c r="N4660" s="70"/>
      <c r="O4660" s="70"/>
      <c r="P4660" s="135"/>
    </row>
    <row r="4661" spans="1:16" x14ac:dyDescent="0.2">
      <c r="A4661" s="363"/>
      <c r="B4661" s="348"/>
      <c r="C4661" s="623"/>
      <c r="D4661" s="350"/>
      <c r="E4661" s="350"/>
      <c r="F4661" s="351"/>
      <c r="G4661" s="350"/>
      <c r="H4661" s="350"/>
      <c r="I4661" s="352"/>
      <c r="J4661" s="353"/>
      <c r="K4661" s="354"/>
      <c r="L4661" s="353"/>
      <c r="M4661" s="379"/>
      <c r="N4661" s="70"/>
      <c r="O4661" s="70"/>
      <c r="P4661" s="135"/>
    </row>
    <row r="4662" spans="1:16" x14ac:dyDescent="0.2">
      <c r="A4662" s="363"/>
      <c r="B4662" s="348"/>
      <c r="C4662" s="623"/>
      <c r="D4662" s="350"/>
      <c r="E4662" s="350"/>
      <c r="F4662" s="351"/>
      <c r="G4662" s="350"/>
      <c r="H4662" s="350"/>
      <c r="I4662" s="352"/>
      <c r="J4662" s="353"/>
      <c r="K4662" s="354"/>
      <c r="L4662" s="353"/>
      <c r="M4662" s="379"/>
      <c r="N4662" s="70"/>
      <c r="O4662" s="70"/>
      <c r="P4662" s="135"/>
    </row>
    <row r="4663" spans="1:16" x14ac:dyDescent="0.2">
      <c r="A4663" s="363"/>
      <c r="B4663" s="348"/>
      <c r="C4663" s="623"/>
      <c r="D4663" s="350"/>
      <c r="E4663" s="350"/>
      <c r="F4663" s="351"/>
      <c r="G4663" s="350"/>
      <c r="H4663" s="350"/>
      <c r="I4663" s="352"/>
      <c r="J4663" s="353"/>
      <c r="K4663" s="354"/>
      <c r="L4663" s="353"/>
      <c r="M4663" s="379"/>
      <c r="N4663" s="70"/>
      <c r="O4663" s="70"/>
      <c r="P4663" s="135"/>
    </row>
    <row r="4664" spans="1:16" x14ac:dyDescent="0.2">
      <c r="A4664" s="363"/>
      <c r="B4664" s="348"/>
      <c r="C4664" s="623"/>
      <c r="D4664" s="350"/>
      <c r="E4664" s="350"/>
      <c r="F4664" s="351"/>
      <c r="G4664" s="350"/>
      <c r="H4664" s="350"/>
      <c r="I4664" s="352"/>
      <c r="J4664" s="353"/>
      <c r="K4664" s="354"/>
      <c r="L4664" s="353"/>
      <c r="M4664" s="379"/>
      <c r="N4664" s="70"/>
      <c r="O4664" s="70"/>
      <c r="P4664" s="135"/>
    </row>
    <row r="4665" spans="1:16" x14ac:dyDescent="0.2">
      <c r="A4665" s="363"/>
      <c r="B4665" s="348"/>
      <c r="C4665" s="623"/>
      <c r="D4665" s="350"/>
      <c r="E4665" s="350"/>
      <c r="F4665" s="351"/>
      <c r="G4665" s="350"/>
      <c r="H4665" s="350"/>
      <c r="I4665" s="352"/>
      <c r="J4665" s="353"/>
      <c r="K4665" s="354"/>
      <c r="L4665" s="353"/>
      <c r="M4665" s="379"/>
      <c r="N4665" s="70"/>
      <c r="O4665" s="70"/>
      <c r="P4665" s="135"/>
    </row>
    <row r="4666" spans="1:16" x14ac:dyDescent="0.2">
      <c r="A4666" s="363"/>
      <c r="B4666" s="348"/>
      <c r="C4666" s="623"/>
      <c r="D4666" s="350"/>
      <c r="E4666" s="350"/>
      <c r="F4666" s="351"/>
      <c r="G4666" s="350"/>
      <c r="H4666" s="350"/>
      <c r="I4666" s="352"/>
      <c r="J4666" s="353"/>
      <c r="K4666" s="354"/>
      <c r="L4666" s="353"/>
      <c r="M4666" s="379"/>
      <c r="N4666" s="70"/>
      <c r="O4666" s="70"/>
      <c r="P4666" s="135"/>
    </row>
    <row r="4667" spans="1:16" x14ac:dyDescent="0.2">
      <c r="A4667" s="363"/>
      <c r="B4667" s="348"/>
      <c r="C4667" s="623"/>
      <c r="D4667" s="350"/>
      <c r="E4667" s="350"/>
      <c r="F4667" s="351"/>
      <c r="G4667" s="350"/>
      <c r="H4667" s="350"/>
      <c r="I4667" s="352"/>
      <c r="J4667" s="353"/>
      <c r="K4667" s="354"/>
      <c r="L4667" s="353"/>
      <c r="M4667" s="379"/>
      <c r="N4667" s="70"/>
      <c r="O4667" s="70"/>
      <c r="P4667" s="135"/>
    </row>
    <row r="4668" spans="1:16" x14ac:dyDescent="0.2">
      <c r="A4668" s="363"/>
      <c r="B4668" s="348"/>
      <c r="C4668" s="623"/>
      <c r="D4668" s="350"/>
      <c r="E4668" s="350"/>
      <c r="F4668" s="351"/>
      <c r="G4668" s="350"/>
      <c r="H4668" s="350"/>
      <c r="I4668" s="352"/>
      <c r="J4668" s="353"/>
      <c r="K4668" s="354"/>
      <c r="L4668" s="353"/>
      <c r="M4668" s="379"/>
      <c r="N4668" s="70"/>
      <c r="O4668" s="70"/>
      <c r="P4668" s="135"/>
    </row>
    <row r="4669" spans="1:16" x14ac:dyDescent="0.2">
      <c r="A4669" s="363"/>
      <c r="B4669" s="348"/>
      <c r="C4669" s="623"/>
      <c r="D4669" s="350"/>
      <c r="E4669" s="350"/>
      <c r="F4669" s="351"/>
      <c r="G4669" s="350"/>
      <c r="H4669" s="350"/>
      <c r="I4669" s="352"/>
      <c r="J4669" s="353"/>
      <c r="K4669" s="354"/>
      <c r="L4669" s="353"/>
      <c r="M4669" s="379"/>
      <c r="N4669" s="70"/>
      <c r="O4669" s="70"/>
      <c r="P4669" s="135"/>
    </row>
    <row r="4670" spans="1:16" x14ac:dyDescent="0.2">
      <c r="A4670" s="363"/>
      <c r="B4670" s="348"/>
      <c r="C4670" s="623"/>
      <c r="D4670" s="350"/>
      <c r="E4670" s="350"/>
      <c r="F4670" s="351"/>
      <c r="G4670" s="350"/>
      <c r="H4670" s="350"/>
      <c r="I4670" s="352"/>
      <c r="J4670" s="353"/>
      <c r="K4670" s="354"/>
      <c r="L4670" s="353"/>
      <c r="M4670" s="379"/>
      <c r="N4670" s="70"/>
      <c r="O4670" s="70"/>
      <c r="P4670" s="135"/>
    </row>
    <row r="4671" spans="1:16" x14ac:dyDescent="0.2">
      <c r="A4671" s="363"/>
      <c r="B4671" s="348"/>
      <c r="C4671" s="623"/>
      <c r="D4671" s="350"/>
      <c r="E4671" s="350"/>
      <c r="F4671" s="351"/>
      <c r="G4671" s="350"/>
      <c r="H4671" s="350"/>
      <c r="I4671" s="352"/>
      <c r="J4671" s="353"/>
      <c r="K4671" s="354"/>
      <c r="L4671" s="353"/>
      <c r="M4671" s="379"/>
      <c r="N4671" s="70"/>
      <c r="O4671" s="70"/>
      <c r="P4671" s="135"/>
    </row>
    <row r="4672" spans="1:16" x14ac:dyDescent="0.2">
      <c r="A4672" s="363"/>
      <c r="B4672" s="348"/>
      <c r="C4672" s="623"/>
      <c r="D4672" s="350"/>
      <c r="E4672" s="350"/>
      <c r="F4672" s="351"/>
      <c r="G4672" s="350"/>
      <c r="H4672" s="350"/>
      <c r="I4672" s="352"/>
      <c r="J4672" s="353"/>
      <c r="K4672" s="354"/>
      <c r="L4672" s="353"/>
      <c r="M4672" s="379"/>
      <c r="N4672" s="70"/>
      <c r="O4672" s="70"/>
      <c r="P4672" s="135"/>
    </row>
    <row r="4673" spans="1:16" x14ac:dyDescent="0.2">
      <c r="A4673" s="363"/>
      <c r="B4673" s="348"/>
      <c r="C4673" s="623"/>
      <c r="D4673" s="350"/>
      <c r="E4673" s="350"/>
      <c r="F4673" s="351"/>
      <c r="G4673" s="350"/>
      <c r="H4673" s="350"/>
      <c r="I4673" s="352"/>
      <c r="J4673" s="353"/>
      <c r="K4673" s="354"/>
      <c r="L4673" s="353"/>
      <c r="M4673" s="379"/>
      <c r="N4673" s="70"/>
      <c r="O4673" s="70"/>
      <c r="P4673" s="135"/>
    </row>
    <row r="4674" spans="1:16" x14ac:dyDescent="0.2">
      <c r="A4674" s="363"/>
      <c r="B4674" s="348"/>
      <c r="C4674" s="623"/>
      <c r="D4674" s="350"/>
      <c r="E4674" s="350"/>
      <c r="F4674" s="351"/>
      <c r="G4674" s="350"/>
      <c r="H4674" s="350"/>
      <c r="I4674" s="352"/>
      <c r="J4674" s="353"/>
      <c r="K4674" s="354"/>
      <c r="L4674" s="353"/>
      <c r="M4674" s="379"/>
      <c r="N4674" s="70"/>
      <c r="O4674" s="70"/>
      <c r="P4674" s="135"/>
    </row>
    <row r="4675" spans="1:16" x14ac:dyDescent="0.2">
      <c r="A4675" s="363"/>
      <c r="B4675" s="348"/>
      <c r="C4675" s="623"/>
      <c r="D4675" s="350"/>
      <c r="E4675" s="350"/>
      <c r="F4675" s="351"/>
      <c r="G4675" s="350"/>
      <c r="H4675" s="350"/>
      <c r="I4675" s="352"/>
      <c r="J4675" s="353"/>
      <c r="K4675" s="354"/>
      <c r="L4675" s="353"/>
      <c r="M4675" s="379"/>
      <c r="N4675" s="70"/>
      <c r="O4675" s="70"/>
      <c r="P4675" s="135"/>
    </row>
    <row r="4676" spans="1:16" x14ac:dyDescent="0.2">
      <c r="A4676" s="363"/>
      <c r="B4676" s="348"/>
      <c r="C4676" s="623"/>
      <c r="D4676" s="350"/>
      <c r="E4676" s="350"/>
      <c r="F4676" s="351"/>
      <c r="G4676" s="350"/>
      <c r="H4676" s="350"/>
      <c r="I4676" s="352"/>
      <c r="J4676" s="353"/>
      <c r="K4676" s="354"/>
      <c r="L4676" s="353"/>
      <c r="M4676" s="379"/>
      <c r="N4676" s="70"/>
      <c r="O4676" s="70"/>
      <c r="P4676" s="135"/>
    </row>
    <row r="4677" spans="1:16" x14ac:dyDescent="0.2">
      <c r="A4677" s="363"/>
      <c r="B4677" s="348"/>
      <c r="C4677" s="623"/>
      <c r="D4677" s="350"/>
      <c r="E4677" s="350"/>
      <c r="F4677" s="351"/>
      <c r="G4677" s="350"/>
      <c r="H4677" s="350"/>
      <c r="I4677" s="352"/>
      <c r="J4677" s="353"/>
      <c r="K4677" s="354"/>
      <c r="L4677" s="353"/>
      <c r="M4677" s="379"/>
      <c r="N4677" s="70"/>
      <c r="O4677" s="70"/>
      <c r="P4677" s="135"/>
    </row>
    <row r="4678" spans="1:16" x14ac:dyDescent="0.2">
      <c r="A4678" s="363"/>
      <c r="B4678" s="348"/>
      <c r="C4678" s="623"/>
      <c r="D4678" s="350"/>
      <c r="E4678" s="350"/>
      <c r="F4678" s="351"/>
      <c r="G4678" s="350"/>
      <c r="H4678" s="350"/>
      <c r="I4678" s="352"/>
      <c r="J4678" s="353"/>
      <c r="K4678" s="354"/>
      <c r="L4678" s="353"/>
      <c r="M4678" s="379"/>
      <c r="N4678" s="70"/>
      <c r="O4678" s="70"/>
      <c r="P4678" s="135"/>
    </row>
    <row r="4679" spans="1:16" x14ac:dyDescent="0.2">
      <c r="A4679" s="363"/>
      <c r="B4679" s="348"/>
      <c r="C4679" s="623"/>
      <c r="D4679" s="350"/>
      <c r="E4679" s="350"/>
      <c r="F4679" s="351"/>
      <c r="G4679" s="350"/>
      <c r="H4679" s="350"/>
      <c r="I4679" s="352"/>
      <c r="J4679" s="353"/>
      <c r="K4679" s="354"/>
      <c r="L4679" s="353"/>
      <c r="M4679" s="379"/>
      <c r="N4679" s="70"/>
      <c r="O4679" s="70"/>
      <c r="P4679" s="135"/>
    </row>
    <row r="4680" spans="1:16" x14ac:dyDescent="0.2">
      <c r="A4680" s="363"/>
      <c r="B4680" s="348"/>
      <c r="C4680" s="623"/>
      <c r="D4680" s="350"/>
      <c r="E4680" s="350"/>
      <c r="F4680" s="351"/>
      <c r="G4680" s="350"/>
      <c r="H4680" s="350"/>
      <c r="I4680" s="352"/>
      <c r="J4680" s="353"/>
      <c r="K4680" s="354"/>
      <c r="L4680" s="353"/>
      <c r="M4680" s="379"/>
      <c r="N4680" s="70"/>
      <c r="O4680" s="70"/>
      <c r="P4680" s="135"/>
    </row>
    <row r="4681" spans="1:16" x14ac:dyDescent="0.2">
      <c r="A4681" s="363"/>
      <c r="B4681" s="348"/>
      <c r="C4681" s="623"/>
      <c r="D4681" s="350"/>
      <c r="E4681" s="350"/>
      <c r="F4681" s="351"/>
      <c r="G4681" s="350"/>
      <c r="H4681" s="350"/>
      <c r="I4681" s="352"/>
      <c r="J4681" s="353"/>
      <c r="K4681" s="354"/>
      <c r="L4681" s="353"/>
      <c r="M4681" s="379"/>
      <c r="N4681" s="70"/>
      <c r="O4681" s="70"/>
      <c r="P4681" s="135"/>
    </row>
    <row r="4682" spans="1:16" x14ac:dyDescent="0.2">
      <c r="A4682" s="363"/>
      <c r="B4682" s="348"/>
      <c r="C4682" s="623"/>
      <c r="D4682" s="350"/>
      <c r="E4682" s="350"/>
      <c r="F4682" s="351"/>
      <c r="G4682" s="350"/>
      <c r="H4682" s="350"/>
      <c r="I4682" s="352"/>
      <c r="J4682" s="353"/>
      <c r="K4682" s="354"/>
      <c r="L4682" s="353"/>
      <c r="M4682" s="379"/>
      <c r="N4682" s="70"/>
      <c r="O4682" s="70"/>
      <c r="P4682" s="135"/>
    </row>
    <row r="4683" spans="1:16" x14ac:dyDescent="0.2">
      <c r="A4683" s="363"/>
      <c r="B4683" s="348"/>
      <c r="C4683" s="623"/>
      <c r="D4683" s="350"/>
      <c r="E4683" s="350"/>
      <c r="F4683" s="351"/>
      <c r="G4683" s="350"/>
      <c r="H4683" s="350"/>
      <c r="I4683" s="352"/>
      <c r="J4683" s="353"/>
      <c r="K4683" s="354"/>
      <c r="L4683" s="353"/>
      <c r="M4683" s="379"/>
      <c r="N4683" s="70"/>
      <c r="O4683" s="70"/>
      <c r="P4683" s="135"/>
    </row>
    <row r="4684" spans="1:16" x14ac:dyDescent="0.2">
      <c r="A4684" s="363"/>
      <c r="B4684" s="348"/>
      <c r="C4684" s="623"/>
      <c r="D4684" s="350"/>
      <c r="E4684" s="350"/>
      <c r="F4684" s="351"/>
      <c r="G4684" s="350"/>
      <c r="H4684" s="350"/>
      <c r="I4684" s="352"/>
      <c r="J4684" s="353"/>
      <c r="K4684" s="354"/>
      <c r="L4684" s="353"/>
      <c r="M4684" s="379"/>
      <c r="N4684" s="70"/>
      <c r="O4684" s="70"/>
      <c r="P4684" s="135"/>
    </row>
    <row r="4685" spans="1:16" x14ac:dyDescent="0.2">
      <c r="A4685" s="363"/>
      <c r="B4685" s="348"/>
      <c r="C4685" s="623"/>
      <c r="D4685" s="350"/>
      <c r="E4685" s="350"/>
      <c r="F4685" s="351"/>
      <c r="G4685" s="350"/>
      <c r="H4685" s="350"/>
      <c r="I4685" s="352"/>
      <c r="J4685" s="353"/>
      <c r="K4685" s="354"/>
      <c r="L4685" s="353"/>
      <c r="M4685" s="379"/>
      <c r="N4685" s="70"/>
      <c r="O4685" s="70"/>
      <c r="P4685" s="135"/>
    </row>
    <row r="4686" spans="1:16" x14ac:dyDescent="0.2">
      <c r="A4686" s="363"/>
      <c r="B4686" s="348"/>
      <c r="C4686" s="623"/>
      <c r="D4686" s="350"/>
      <c r="E4686" s="350"/>
      <c r="F4686" s="351"/>
      <c r="G4686" s="350"/>
      <c r="H4686" s="350"/>
      <c r="I4686" s="352"/>
      <c r="J4686" s="353"/>
      <c r="K4686" s="354"/>
      <c r="L4686" s="353"/>
      <c r="M4686" s="379"/>
      <c r="N4686" s="70"/>
      <c r="O4686" s="70"/>
      <c r="P4686" s="135"/>
    </row>
    <row r="4687" spans="1:16" x14ac:dyDescent="0.2">
      <c r="A4687" s="363"/>
      <c r="B4687" s="348"/>
      <c r="C4687" s="623"/>
      <c r="D4687" s="350"/>
      <c r="E4687" s="350"/>
      <c r="F4687" s="351"/>
      <c r="G4687" s="350"/>
      <c r="H4687" s="350"/>
      <c r="I4687" s="352"/>
      <c r="J4687" s="353"/>
      <c r="K4687" s="354"/>
      <c r="L4687" s="353"/>
      <c r="M4687" s="379"/>
      <c r="N4687" s="70"/>
      <c r="O4687" s="70"/>
      <c r="P4687" s="135"/>
    </row>
    <row r="4688" spans="1:16" x14ac:dyDescent="0.2">
      <c r="A4688" s="363"/>
      <c r="B4688" s="348"/>
      <c r="C4688" s="623"/>
      <c r="D4688" s="350"/>
      <c r="E4688" s="350"/>
      <c r="F4688" s="351"/>
      <c r="G4688" s="350"/>
      <c r="H4688" s="350"/>
      <c r="I4688" s="352"/>
      <c r="J4688" s="353"/>
      <c r="K4688" s="354"/>
      <c r="L4688" s="353"/>
      <c r="M4688" s="379"/>
      <c r="N4688" s="70"/>
      <c r="O4688" s="70"/>
      <c r="P4688" s="135"/>
    </row>
    <row r="4689" spans="1:16" x14ac:dyDescent="0.2">
      <c r="A4689" s="363"/>
      <c r="B4689" s="348"/>
      <c r="C4689" s="623"/>
      <c r="D4689" s="350"/>
      <c r="E4689" s="350"/>
      <c r="F4689" s="351"/>
      <c r="G4689" s="350"/>
      <c r="H4689" s="350"/>
      <c r="I4689" s="352"/>
      <c r="J4689" s="353"/>
      <c r="K4689" s="354"/>
      <c r="L4689" s="353"/>
      <c r="M4689" s="379"/>
      <c r="N4689" s="70"/>
      <c r="O4689" s="70"/>
      <c r="P4689" s="135"/>
    </row>
    <row r="4690" spans="1:16" x14ac:dyDescent="0.2">
      <c r="A4690" s="363"/>
      <c r="B4690" s="348"/>
      <c r="C4690" s="623"/>
      <c r="D4690" s="350"/>
      <c r="E4690" s="350"/>
      <c r="F4690" s="351"/>
      <c r="G4690" s="350"/>
      <c r="H4690" s="350"/>
      <c r="I4690" s="352"/>
      <c r="J4690" s="353"/>
      <c r="K4690" s="354"/>
      <c r="L4690" s="353"/>
      <c r="M4690" s="379"/>
      <c r="N4690" s="70"/>
      <c r="O4690" s="70"/>
      <c r="P4690" s="135"/>
    </row>
    <row r="4691" spans="1:16" x14ac:dyDescent="0.2">
      <c r="A4691" s="363"/>
      <c r="B4691" s="348"/>
      <c r="C4691" s="623"/>
      <c r="D4691" s="350"/>
      <c r="E4691" s="350"/>
      <c r="F4691" s="351"/>
      <c r="G4691" s="350"/>
      <c r="H4691" s="350"/>
      <c r="I4691" s="352"/>
      <c r="J4691" s="353"/>
      <c r="K4691" s="354"/>
      <c r="L4691" s="353"/>
      <c r="M4691" s="379"/>
      <c r="N4691" s="70"/>
      <c r="O4691" s="70"/>
      <c r="P4691" s="135"/>
    </row>
    <row r="4692" spans="1:16" x14ac:dyDescent="0.2">
      <c r="A4692" s="363"/>
      <c r="B4692" s="348"/>
      <c r="C4692" s="623"/>
      <c r="D4692" s="350"/>
      <c r="E4692" s="350"/>
      <c r="F4692" s="351"/>
      <c r="G4692" s="350"/>
      <c r="H4692" s="350"/>
      <c r="I4692" s="352"/>
      <c r="J4692" s="353"/>
      <c r="K4692" s="354"/>
      <c r="L4692" s="353"/>
      <c r="M4692" s="379"/>
      <c r="N4692" s="70"/>
      <c r="O4692" s="70"/>
      <c r="P4692" s="135"/>
    </row>
    <row r="4693" spans="1:16" x14ac:dyDescent="0.2">
      <c r="A4693" s="363"/>
      <c r="B4693" s="348"/>
      <c r="C4693" s="623"/>
      <c r="D4693" s="350"/>
      <c r="E4693" s="350"/>
      <c r="F4693" s="351"/>
      <c r="G4693" s="350"/>
      <c r="H4693" s="350"/>
      <c r="I4693" s="352"/>
      <c r="J4693" s="353"/>
      <c r="K4693" s="354"/>
      <c r="L4693" s="353"/>
      <c r="M4693" s="379"/>
      <c r="N4693" s="70"/>
      <c r="O4693" s="70"/>
      <c r="P4693" s="135"/>
    </row>
    <row r="4694" spans="1:16" x14ac:dyDescent="0.2">
      <c r="A4694" s="363"/>
      <c r="B4694" s="348"/>
      <c r="C4694" s="623"/>
      <c r="D4694" s="350"/>
      <c r="E4694" s="350"/>
      <c r="F4694" s="351"/>
      <c r="G4694" s="350"/>
      <c r="H4694" s="350"/>
      <c r="I4694" s="352"/>
      <c r="J4694" s="353"/>
      <c r="K4694" s="354"/>
      <c r="L4694" s="353"/>
      <c r="M4694" s="379"/>
      <c r="N4694" s="70"/>
      <c r="O4694" s="70"/>
      <c r="P4694" s="135"/>
    </row>
    <row r="4695" spans="1:16" x14ac:dyDescent="0.2">
      <c r="A4695" s="363"/>
      <c r="B4695" s="348"/>
      <c r="C4695" s="623"/>
      <c r="D4695" s="350"/>
      <c r="E4695" s="350"/>
      <c r="F4695" s="351"/>
      <c r="G4695" s="350"/>
      <c r="H4695" s="350"/>
      <c r="I4695" s="352"/>
      <c r="J4695" s="353"/>
      <c r="K4695" s="354"/>
      <c r="L4695" s="353"/>
      <c r="M4695" s="379"/>
      <c r="N4695" s="70"/>
      <c r="O4695" s="70"/>
      <c r="P4695" s="135"/>
    </row>
    <row r="4696" spans="1:16" x14ac:dyDescent="0.2">
      <c r="A4696" s="363"/>
      <c r="B4696" s="348"/>
      <c r="C4696" s="623"/>
      <c r="D4696" s="350"/>
      <c r="E4696" s="350"/>
      <c r="F4696" s="351"/>
      <c r="G4696" s="350"/>
      <c r="H4696" s="350"/>
      <c r="I4696" s="352"/>
      <c r="J4696" s="353"/>
      <c r="K4696" s="354"/>
      <c r="L4696" s="353"/>
      <c r="M4696" s="379"/>
      <c r="N4696" s="70"/>
      <c r="O4696" s="70"/>
      <c r="P4696" s="135"/>
    </row>
    <row r="4697" spans="1:16" x14ac:dyDescent="0.2">
      <c r="A4697" s="363"/>
      <c r="B4697" s="348"/>
      <c r="C4697" s="623"/>
      <c r="D4697" s="350"/>
      <c r="E4697" s="350"/>
      <c r="F4697" s="351"/>
      <c r="G4697" s="350"/>
      <c r="H4697" s="350"/>
      <c r="I4697" s="352"/>
      <c r="J4697" s="353"/>
      <c r="K4697" s="354"/>
      <c r="L4697" s="353"/>
      <c r="M4697" s="379"/>
      <c r="N4697" s="70"/>
      <c r="O4697" s="70"/>
      <c r="P4697" s="135"/>
    </row>
    <row r="4698" spans="1:16" x14ac:dyDescent="0.2">
      <c r="A4698" s="363"/>
      <c r="B4698" s="348"/>
      <c r="C4698" s="623"/>
      <c r="D4698" s="350"/>
      <c r="E4698" s="350"/>
      <c r="F4698" s="351"/>
      <c r="G4698" s="350"/>
      <c r="H4698" s="350"/>
      <c r="I4698" s="352"/>
      <c r="J4698" s="353"/>
      <c r="K4698" s="354"/>
      <c r="L4698" s="353"/>
      <c r="M4698" s="379"/>
      <c r="N4698" s="70"/>
      <c r="O4698" s="70"/>
      <c r="P4698" s="135"/>
    </row>
    <row r="4699" spans="1:16" x14ac:dyDescent="0.2">
      <c r="A4699" s="363"/>
      <c r="B4699" s="348"/>
      <c r="C4699" s="623"/>
      <c r="D4699" s="350"/>
      <c r="E4699" s="350"/>
      <c r="F4699" s="351"/>
      <c r="G4699" s="350"/>
      <c r="H4699" s="350"/>
      <c r="I4699" s="352"/>
      <c r="J4699" s="353"/>
      <c r="K4699" s="354"/>
      <c r="L4699" s="353"/>
      <c r="M4699" s="379"/>
      <c r="N4699" s="70"/>
      <c r="O4699" s="70"/>
      <c r="P4699" s="135"/>
    </row>
    <row r="4700" spans="1:16" x14ac:dyDescent="0.2">
      <c r="A4700" s="363"/>
      <c r="B4700" s="348"/>
      <c r="C4700" s="623"/>
      <c r="D4700" s="350"/>
      <c r="E4700" s="350"/>
      <c r="F4700" s="351"/>
      <c r="G4700" s="350"/>
      <c r="H4700" s="350"/>
      <c r="I4700" s="352"/>
      <c r="J4700" s="353"/>
      <c r="K4700" s="354"/>
      <c r="L4700" s="353"/>
      <c r="M4700" s="379"/>
      <c r="N4700" s="70"/>
      <c r="O4700" s="70"/>
      <c r="P4700" s="135"/>
    </row>
    <row r="4701" spans="1:16" x14ac:dyDescent="0.2">
      <c r="A4701" s="363"/>
      <c r="B4701" s="348"/>
      <c r="C4701" s="623"/>
      <c r="D4701" s="350"/>
      <c r="E4701" s="350"/>
      <c r="F4701" s="351"/>
      <c r="G4701" s="350"/>
      <c r="H4701" s="350"/>
      <c r="I4701" s="352"/>
      <c r="J4701" s="353"/>
      <c r="K4701" s="354"/>
      <c r="L4701" s="353"/>
      <c r="M4701" s="379"/>
      <c r="N4701" s="70"/>
      <c r="O4701" s="70"/>
      <c r="P4701" s="135"/>
    </row>
    <row r="4702" spans="1:16" x14ac:dyDescent="0.2">
      <c r="A4702" s="363"/>
      <c r="B4702" s="348"/>
      <c r="C4702" s="623"/>
      <c r="D4702" s="350"/>
      <c r="E4702" s="350"/>
      <c r="F4702" s="351"/>
      <c r="G4702" s="350"/>
      <c r="H4702" s="350"/>
      <c r="I4702" s="352"/>
      <c r="J4702" s="353"/>
      <c r="K4702" s="354"/>
      <c r="L4702" s="353"/>
      <c r="M4702" s="379"/>
      <c r="N4702" s="70"/>
      <c r="O4702" s="70"/>
      <c r="P4702" s="135"/>
    </row>
    <row r="4703" spans="1:16" x14ac:dyDescent="0.2">
      <c r="A4703" s="363"/>
      <c r="B4703" s="348"/>
      <c r="C4703" s="623"/>
      <c r="D4703" s="350"/>
      <c r="E4703" s="350"/>
      <c r="F4703" s="351"/>
      <c r="G4703" s="350"/>
      <c r="H4703" s="350"/>
      <c r="I4703" s="352"/>
      <c r="J4703" s="353"/>
      <c r="K4703" s="354"/>
      <c r="L4703" s="353"/>
      <c r="M4703" s="379"/>
      <c r="N4703" s="70"/>
      <c r="O4703" s="70"/>
      <c r="P4703" s="135"/>
    </row>
    <row r="4704" spans="1:16" x14ac:dyDescent="0.2">
      <c r="A4704" s="363"/>
      <c r="B4704" s="348"/>
      <c r="C4704" s="623"/>
      <c r="D4704" s="350"/>
      <c r="E4704" s="350"/>
      <c r="F4704" s="351"/>
      <c r="G4704" s="350"/>
      <c r="H4704" s="350"/>
      <c r="I4704" s="352"/>
      <c r="J4704" s="353"/>
      <c r="K4704" s="354"/>
      <c r="L4704" s="353"/>
      <c r="M4704" s="379"/>
      <c r="N4704" s="70"/>
      <c r="O4704" s="70"/>
      <c r="P4704" s="135"/>
    </row>
    <row r="4705" spans="1:16" x14ac:dyDescent="0.2">
      <c r="A4705" s="363"/>
      <c r="B4705" s="348"/>
      <c r="C4705" s="623"/>
      <c r="D4705" s="350"/>
      <c r="E4705" s="350"/>
      <c r="F4705" s="351"/>
      <c r="G4705" s="350"/>
      <c r="H4705" s="350"/>
      <c r="I4705" s="352"/>
      <c r="J4705" s="353"/>
      <c r="K4705" s="354"/>
      <c r="L4705" s="353"/>
      <c r="M4705" s="379"/>
      <c r="N4705" s="70"/>
      <c r="O4705" s="70"/>
      <c r="P4705" s="135"/>
    </row>
    <row r="4706" spans="1:16" x14ac:dyDescent="0.2">
      <c r="A4706" s="363"/>
      <c r="B4706" s="348"/>
      <c r="C4706" s="623"/>
      <c r="D4706" s="350"/>
      <c r="E4706" s="350"/>
      <c r="F4706" s="351"/>
      <c r="G4706" s="350"/>
      <c r="H4706" s="350"/>
      <c r="I4706" s="352"/>
      <c r="J4706" s="353"/>
      <c r="K4706" s="354"/>
      <c r="L4706" s="353"/>
      <c r="M4706" s="379"/>
      <c r="N4706" s="70"/>
      <c r="O4706" s="70"/>
      <c r="P4706" s="135"/>
    </row>
    <row r="4707" spans="1:16" x14ac:dyDescent="0.2">
      <c r="A4707" s="363"/>
      <c r="B4707" s="348"/>
      <c r="C4707" s="623"/>
      <c r="D4707" s="350"/>
      <c r="E4707" s="350"/>
      <c r="F4707" s="351"/>
      <c r="G4707" s="350"/>
      <c r="H4707" s="350"/>
      <c r="I4707" s="352"/>
      <c r="J4707" s="353"/>
      <c r="K4707" s="354"/>
      <c r="L4707" s="353"/>
      <c r="M4707" s="379"/>
      <c r="N4707" s="70"/>
      <c r="O4707" s="70"/>
      <c r="P4707" s="135"/>
    </row>
    <row r="4708" spans="1:16" x14ac:dyDescent="0.2">
      <c r="A4708" s="363"/>
      <c r="B4708" s="348"/>
      <c r="C4708" s="623"/>
      <c r="D4708" s="350"/>
      <c r="E4708" s="350"/>
      <c r="F4708" s="351"/>
      <c r="G4708" s="350"/>
      <c r="H4708" s="350"/>
      <c r="I4708" s="352"/>
      <c r="J4708" s="353"/>
      <c r="K4708" s="354"/>
      <c r="L4708" s="353"/>
      <c r="M4708" s="379"/>
      <c r="N4708" s="70"/>
      <c r="O4708" s="70"/>
      <c r="P4708" s="135"/>
    </row>
    <row r="4709" spans="1:16" x14ac:dyDescent="0.2">
      <c r="A4709" s="363"/>
      <c r="B4709" s="348"/>
      <c r="C4709" s="623"/>
      <c r="D4709" s="350"/>
      <c r="E4709" s="350"/>
      <c r="F4709" s="351"/>
      <c r="G4709" s="350"/>
      <c r="H4709" s="350"/>
      <c r="I4709" s="352"/>
      <c r="J4709" s="353"/>
      <c r="K4709" s="354"/>
      <c r="L4709" s="353"/>
      <c r="M4709" s="379"/>
      <c r="N4709" s="70"/>
      <c r="O4709" s="70"/>
      <c r="P4709" s="135"/>
    </row>
    <row r="4710" spans="1:16" x14ac:dyDescent="0.2">
      <c r="A4710" s="363"/>
      <c r="B4710" s="348"/>
      <c r="C4710" s="623"/>
      <c r="D4710" s="350"/>
      <c r="E4710" s="350"/>
      <c r="F4710" s="351"/>
      <c r="G4710" s="350"/>
      <c r="H4710" s="350"/>
      <c r="I4710" s="352"/>
      <c r="J4710" s="353"/>
      <c r="K4710" s="354"/>
      <c r="L4710" s="353"/>
      <c r="M4710" s="379"/>
      <c r="N4710" s="70"/>
      <c r="O4710" s="70"/>
      <c r="P4710" s="135"/>
    </row>
    <row r="4711" spans="1:16" x14ac:dyDescent="0.2">
      <c r="A4711" s="363"/>
      <c r="B4711" s="348"/>
      <c r="C4711" s="623"/>
      <c r="D4711" s="350"/>
      <c r="E4711" s="350"/>
      <c r="F4711" s="351"/>
      <c r="G4711" s="350"/>
      <c r="H4711" s="350"/>
      <c r="I4711" s="352"/>
      <c r="J4711" s="353"/>
      <c r="K4711" s="354"/>
      <c r="L4711" s="353"/>
      <c r="M4711" s="379"/>
      <c r="N4711" s="70"/>
      <c r="O4711" s="70"/>
      <c r="P4711" s="135"/>
    </row>
    <row r="4712" spans="1:16" x14ac:dyDescent="0.2">
      <c r="A4712" s="363"/>
      <c r="B4712" s="348"/>
      <c r="C4712" s="623"/>
      <c r="D4712" s="350"/>
      <c r="E4712" s="350"/>
      <c r="F4712" s="351"/>
      <c r="G4712" s="350"/>
      <c r="H4712" s="350"/>
      <c r="I4712" s="352"/>
      <c r="J4712" s="353"/>
      <c r="K4712" s="354"/>
      <c r="L4712" s="353"/>
      <c r="M4712" s="379"/>
      <c r="N4712" s="70"/>
      <c r="O4712" s="70"/>
      <c r="P4712" s="135"/>
    </row>
    <row r="4713" spans="1:16" x14ac:dyDescent="0.2">
      <c r="A4713" s="363"/>
      <c r="B4713" s="348"/>
      <c r="C4713" s="623"/>
      <c r="D4713" s="350"/>
      <c r="E4713" s="350"/>
      <c r="F4713" s="351"/>
      <c r="G4713" s="350"/>
      <c r="H4713" s="350"/>
      <c r="I4713" s="352"/>
      <c r="J4713" s="353"/>
      <c r="K4713" s="354"/>
      <c r="L4713" s="353"/>
      <c r="M4713" s="379"/>
      <c r="N4713" s="70"/>
      <c r="O4713" s="70"/>
      <c r="P4713" s="135"/>
    </row>
    <row r="4714" spans="1:16" x14ac:dyDescent="0.2">
      <c r="A4714" s="363"/>
      <c r="B4714" s="348"/>
      <c r="C4714" s="623"/>
      <c r="D4714" s="350"/>
      <c r="E4714" s="350"/>
      <c r="F4714" s="351"/>
      <c r="G4714" s="350"/>
      <c r="H4714" s="350"/>
      <c r="I4714" s="352"/>
      <c r="J4714" s="353"/>
      <c r="K4714" s="354"/>
      <c r="L4714" s="353"/>
      <c r="M4714" s="379"/>
      <c r="N4714" s="70"/>
      <c r="O4714" s="70"/>
      <c r="P4714" s="135"/>
    </row>
    <row r="4715" spans="1:16" x14ac:dyDescent="0.2">
      <c r="A4715" s="363"/>
      <c r="B4715" s="348"/>
      <c r="C4715" s="623"/>
      <c r="D4715" s="350"/>
      <c r="E4715" s="350"/>
      <c r="F4715" s="351"/>
      <c r="G4715" s="350"/>
      <c r="H4715" s="350"/>
      <c r="I4715" s="352"/>
      <c r="J4715" s="353"/>
      <c r="K4715" s="354"/>
      <c r="L4715" s="353"/>
      <c r="M4715" s="379"/>
      <c r="N4715" s="70"/>
      <c r="O4715" s="70"/>
      <c r="P4715" s="135"/>
    </row>
    <row r="4716" spans="1:16" x14ac:dyDescent="0.2">
      <c r="A4716" s="363"/>
      <c r="B4716" s="348"/>
      <c r="C4716" s="623"/>
      <c r="D4716" s="350"/>
      <c r="E4716" s="350"/>
      <c r="F4716" s="351"/>
      <c r="G4716" s="350"/>
      <c r="H4716" s="350"/>
      <c r="I4716" s="352"/>
      <c r="J4716" s="353"/>
      <c r="K4716" s="354"/>
      <c r="L4716" s="353"/>
      <c r="M4716" s="379"/>
      <c r="N4716" s="70"/>
      <c r="O4716" s="70"/>
      <c r="P4716" s="135"/>
    </row>
    <row r="4717" spans="1:16" x14ac:dyDescent="0.2">
      <c r="A4717" s="363"/>
      <c r="B4717" s="348"/>
      <c r="C4717" s="623"/>
      <c r="D4717" s="350"/>
      <c r="E4717" s="350"/>
      <c r="F4717" s="351"/>
      <c r="G4717" s="350"/>
      <c r="H4717" s="350"/>
      <c r="I4717" s="352"/>
      <c r="J4717" s="353"/>
      <c r="K4717" s="354"/>
      <c r="L4717" s="353"/>
      <c r="M4717" s="379"/>
      <c r="N4717" s="70"/>
      <c r="O4717" s="70"/>
      <c r="P4717" s="135"/>
    </row>
    <row r="4718" spans="1:16" x14ac:dyDescent="0.2">
      <c r="A4718" s="363"/>
      <c r="B4718" s="348"/>
      <c r="C4718" s="623"/>
      <c r="D4718" s="350"/>
      <c r="E4718" s="350"/>
      <c r="F4718" s="351"/>
      <c r="G4718" s="350"/>
      <c r="H4718" s="350"/>
      <c r="I4718" s="352"/>
      <c r="J4718" s="353"/>
      <c r="K4718" s="354"/>
      <c r="L4718" s="353"/>
      <c r="M4718" s="379"/>
      <c r="N4718" s="70"/>
      <c r="O4718" s="70"/>
      <c r="P4718" s="135"/>
    </row>
    <row r="4719" spans="1:16" x14ac:dyDescent="0.2">
      <c r="A4719" s="363"/>
      <c r="B4719" s="348"/>
      <c r="C4719" s="623"/>
      <c r="D4719" s="350"/>
      <c r="E4719" s="350"/>
      <c r="F4719" s="351"/>
      <c r="G4719" s="350"/>
      <c r="H4719" s="350"/>
      <c r="I4719" s="352"/>
      <c r="J4719" s="353"/>
      <c r="K4719" s="354"/>
      <c r="L4719" s="353"/>
      <c r="M4719" s="379"/>
      <c r="N4719" s="70"/>
      <c r="O4719" s="70"/>
      <c r="P4719" s="135"/>
    </row>
    <row r="4720" spans="1:16" x14ac:dyDescent="0.2">
      <c r="A4720" s="363"/>
      <c r="B4720" s="348"/>
      <c r="C4720" s="623"/>
      <c r="D4720" s="350"/>
      <c r="E4720" s="350"/>
      <c r="F4720" s="351"/>
      <c r="G4720" s="350"/>
      <c r="H4720" s="350"/>
      <c r="I4720" s="352"/>
      <c r="J4720" s="353"/>
      <c r="K4720" s="354"/>
      <c r="L4720" s="353"/>
      <c r="M4720" s="379"/>
      <c r="N4720" s="70"/>
      <c r="O4720" s="70"/>
      <c r="P4720" s="135"/>
    </row>
    <row r="4721" spans="1:16" x14ac:dyDescent="0.2">
      <c r="A4721" s="363"/>
      <c r="B4721" s="348"/>
      <c r="C4721" s="623"/>
      <c r="D4721" s="350"/>
      <c r="E4721" s="350"/>
      <c r="F4721" s="351"/>
      <c r="G4721" s="350"/>
      <c r="H4721" s="350"/>
      <c r="I4721" s="352"/>
      <c r="J4721" s="353"/>
      <c r="K4721" s="354"/>
      <c r="L4721" s="353"/>
      <c r="M4721" s="379"/>
      <c r="N4721" s="70"/>
      <c r="O4721" s="70"/>
      <c r="P4721" s="135"/>
    </row>
    <row r="4722" spans="1:16" x14ac:dyDescent="0.2">
      <c r="A4722" s="363"/>
      <c r="B4722" s="348"/>
      <c r="C4722" s="623"/>
      <c r="D4722" s="350"/>
      <c r="E4722" s="350"/>
      <c r="F4722" s="351"/>
      <c r="G4722" s="350"/>
      <c r="H4722" s="350"/>
      <c r="I4722" s="352"/>
      <c r="J4722" s="353"/>
      <c r="K4722" s="354"/>
      <c r="L4722" s="353"/>
      <c r="M4722" s="379"/>
      <c r="N4722" s="70"/>
      <c r="O4722" s="70"/>
      <c r="P4722" s="135"/>
    </row>
    <row r="4723" spans="1:16" x14ac:dyDescent="0.2">
      <c r="A4723" s="363"/>
      <c r="B4723" s="348"/>
      <c r="C4723" s="623"/>
      <c r="D4723" s="350"/>
      <c r="E4723" s="350"/>
      <c r="F4723" s="351"/>
      <c r="G4723" s="350"/>
      <c r="H4723" s="350"/>
      <c r="I4723" s="352"/>
      <c r="J4723" s="353"/>
      <c r="K4723" s="354"/>
      <c r="L4723" s="353"/>
      <c r="M4723" s="379"/>
      <c r="N4723" s="70"/>
      <c r="O4723" s="70"/>
      <c r="P4723" s="135"/>
    </row>
    <row r="4724" spans="1:16" x14ac:dyDescent="0.2">
      <c r="A4724" s="363"/>
      <c r="B4724" s="348"/>
      <c r="C4724" s="623"/>
      <c r="D4724" s="350"/>
      <c r="E4724" s="350"/>
      <c r="F4724" s="351"/>
      <c r="G4724" s="350"/>
      <c r="H4724" s="350"/>
      <c r="I4724" s="352"/>
      <c r="J4724" s="353"/>
      <c r="K4724" s="354"/>
      <c r="L4724" s="353"/>
      <c r="M4724" s="379"/>
      <c r="N4724" s="70"/>
      <c r="O4724" s="70"/>
      <c r="P4724" s="135"/>
    </row>
    <row r="4725" spans="1:16" x14ac:dyDescent="0.2">
      <c r="A4725" s="363"/>
      <c r="B4725" s="348"/>
      <c r="C4725" s="623"/>
      <c r="D4725" s="350"/>
      <c r="E4725" s="350"/>
      <c r="F4725" s="351"/>
      <c r="G4725" s="350"/>
      <c r="H4725" s="350"/>
      <c r="I4725" s="352"/>
      <c r="J4725" s="353"/>
      <c r="K4725" s="354"/>
      <c r="L4725" s="353"/>
      <c r="M4725" s="379"/>
      <c r="N4725" s="70"/>
      <c r="O4725" s="70"/>
      <c r="P4725" s="135"/>
    </row>
    <row r="4726" spans="1:16" x14ac:dyDescent="0.2">
      <c r="A4726" s="363"/>
      <c r="B4726" s="348"/>
      <c r="C4726" s="623"/>
      <c r="D4726" s="350"/>
      <c r="E4726" s="350"/>
      <c r="F4726" s="351"/>
      <c r="G4726" s="350"/>
      <c r="H4726" s="350"/>
      <c r="I4726" s="352"/>
      <c r="J4726" s="353"/>
      <c r="K4726" s="354"/>
      <c r="L4726" s="353"/>
      <c r="M4726" s="379"/>
      <c r="N4726" s="70"/>
      <c r="O4726" s="70"/>
      <c r="P4726" s="135"/>
    </row>
    <row r="4727" spans="1:16" x14ac:dyDescent="0.2">
      <c r="A4727" s="363"/>
      <c r="B4727" s="348"/>
      <c r="C4727" s="623"/>
      <c r="D4727" s="350"/>
      <c r="E4727" s="350"/>
      <c r="F4727" s="351"/>
      <c r="G4727" s="350"/>
      <c r="H4727" s="350"/>
      <c r="I4727" s="352"/>
      <c r="J4727" s="353"/>
      <c r="K4727" s="354"/>
      <c r="L4727" s="353"/>
      <c r="M4727" s="379"/>
      <c r="N4727" s="70"/>
      <c r="O4727" s="70"/>
      <c r="P4727" s="135"/>
    </row>
    <row r="4728" spans="1:16" x14ac:dyDescent="0.2">
      <c r="A4728" s="363"/>
      <c r="B4728" s="348"/>
      <c r="C4728" s="623"/>
      <c r="D4728" s="350"/>
      <c r="E4728" s="350"/>
      <c r="F4728" s="351"/>
      <c r="G4728" s="350"/>
      <c r="H4728" s="350"/>
      <c r="I4728" s="352"/>
      <c r="J4728" s="353"/>
      <c r="K4728" s="354"/>
      <c r="L4728" s="353"/>
      <c r="M4728" s="379"/>
      <c r="N4728" s="70"/>
      <c r="O4728" s="70"/>
      <c r="P4728" s="135"/>
    </row>
    <row r="4729" spans="1:16" x14ac:dyDescent="0.2">
      <c r="A4729" s="363"/>
      <c r="B4729" s="348"/>
      <c r="C4729" s="623"/>
      <c r="D4729" s="350"/>
      <c r="E4729" s="350"/>
      <c r="F4729" s="351"/>
      <c r="G4729" s="350"/>
      <c r="H4729" s="350"/>
      <c r="I4729" s="352"/>
      <c r="J4729" s="353"/>
      <c r="K4729" s="354"/>
      <c r="L4729" s="353"/>
      <c r="M4729" s="379"/>
      <c r="N4729" s="70"/>
      <c r="O4729" s="70"/>
      <c r="P4729" s="135"/>
    </row>
    <row r="4730" spans="1:16" x14ac:dyDescent="0.2">
      <c r="A4730" s="363"/>
      <c r="B4730" s="348"/>
      <c r="C4730" s="623"/>
      <c r="D4730" s="350"/>
      <c r="E4730" s="350"/>
      <c r="F4730" s="351"/>
      <c r="G4730" s="350"/>
      <c r="H4730" s="350"/>
      <c r="I4730" s="352"/>
      <c r="J4730" s="353"/>
      <c r="K4730" s="354"/>
      <c r="L4730" s="353"/>
      <c r="M4730" s="379"/>
      <c r="N4730" s="70"/>
      <c r="O4730" s="70"/>
      <c r="P4730" s="135"/>
    </row>
    <row r="4731" spans="1:16" x14ac:dyDescent="0.2">
      <c r="A4731" s="363"/>
      <c r="B4731" s="348"/>
      <c r="C4731" s="623"/>
      <c r="D4731" s="350"/>
      <c r="E4731" s="350"/>
      <c r="F4731" s="351"/>
      <c r="G4731" s="350"/>
      <c r="H4731" s="350"/>
      <c r="I4731" s="352"/>
      <c r="J4731" s="353"/>
      <c r="K4731" s="354"/>
      <c r="L4731" s="353"/>
      <c r="M4731" s="379"/>
      <c r="N4731" s="70"/>
      <c r="O4731" s="70"/>
      <c r="P4731" s="135"/>
    </row>
    <row r="4732" spans="1:16" x14ac:dyDescent="0.2">
      <c r="A4732" s="363"/>
      <c r="B4732" s="348"/>
      <c r="C4732" s="623"/>
      <c r="D4732" s="350"/>
      <c r="E4732" s="350"/>
      <c r="F4732" s="351"/>
      <c r="G4732" s="350"/>
      <c r="H4732" s="350"/>
      <c r="I4732" s="352"/>
      <c r="J4732" s="353"/>
      <c r="K4732" s="354"/>
      <c r="L4732" s="353"/>
      <c r="M4732" s="379"/>
      <c r="N4732" s="70"/>
      <c r="O4732" s="70"/>
      <c r="P4732" s="135"/>
    </row>
    <row r="4733" spans="1:16" x14ac:dyDescent="0.2">
      <c r="A4733" s="363"/>
      <c r="B4733" s="348"/>
      <c r="C4733" s="623"/>
      <c r="D4733" s="350"/>
      <c r="E4733" s="350"/>
      <c r="F4733" s="351"/>
      <c r="G4733" s="350"/>
      <c r="H4733" s="350"/>
      <c r="I4733" s="352"/>
      <c r="J4733" s="353"/>
      <c r="K4733" s="354"/>
      <c r="L4733" s="353"/>
      <c r="M4733" s="379"/>
      <c r="N4733" s="70"/>
      <c r="O4733" s="70"/>
      <c r="P4733" s="135"/>
    </row>
    <row r="4734" spans="1:16" x14ac:dyDescent="0.2">
      <c r="A4734" s="363"/>
      <c r="B4734" s="348"/>
      <c r="C4734" s="623"/>
      <c r="D4734" s="350"/>
      <c r="E4734" s="350"/>
      <c r="F4734" s="351"/>
      <c r="G4734" s="350"/>
      <c r="H4734" s="350"/>
      <c r="I4734" s="352"/>
      <c r="J4734" s="353"/>
      <c r="K4734" s="354"/>
      <c r="L4734" s="353"/>
      <c r="M4734" s="379"/>
      <c r="N4734" s="70"/>
      <c r="O4734" s="70"/>
      <c r="P4734" s="135"/>
    </row>
    <row r="4735" spans="1:16" x14ac:dyDescent="0.2">
      <c r="A4735" s="363"/>
      <c r="B4735" s="348"/>
      <c r="C4735" s="623"/>
      <c r="D4735" s="350"/>
      <c r="E4735" s="350"/>
      <c r="F4735" s="351"/>
      <c r="G4735" s="350"/>
      <c r="H4735" s="350"/>
      <c r="I4735" s="352"/>
      <c r="J4735" s="353"/>
      <c r="K4735" s="354"/>
      <c r="L4735" s="353"/>
      <c r="M4735" s="379"/>
      <c r="N4735" s="70"/>
      <c r="O4735" s="70"/>
      <c r="P4735" s="135"/>
    </row>
    <row r="4736" spans="1:16" x14ac:dyDescent="0.2">
      <c r="A4736" s="363"/>
      <c r="B4736" s="348"/>
      <c r="C4736" s="623"/>
      <c r="D4736" s="350"/>
      <c r="E4736" s="350"/>
      <c r="F4736" s="351"/>
      <c r="G4736" s="350"/>
      <c r="H4736" s="350"/>
      <c r="I4736" s="352"/>
      <c r="J4736" s="353"/>
      <c r="K4736" s="354"/>
      <c r="L4736" s="353"/>
      <c r="M4736" s="379"/>
      <c r="N4736" s="70"/>
      <c r="O4736" s="70"/>
      <c r="P4736" s="135"/>
    </row>
    <row r="4737" spans="1:16" x14ac:dyDescent="0.2">
      <c r="A4737" s="363"/>
      <c r="B4737" s="348"/>
      <c r="C4737" s="623"/>
      <c r="D4737" s="350"/>
      <c r="E4737" s="350"/>
      <c r="F4737" s="351"/>
      <c r="G4737" s="350"/>
      <c r="H4737" s="350"/>
      <c r="I4737" s="352"/>
      <c r="J4737" s="353"/>
      <c r="K4737" s="354"/>
      <c r="L4737" s="353"/>
      <c r="M4737" s="379"/>
      <c r="N4737" s="70"/>
      <c r="O4737" s="70"/>
      <c r="P4737" s="135"/>
    </row>
    <row r="4738" spans="1:16" x14ac:dyDescent="0.2">
      <c r="A4738" s="363"/>
      <c r="B4738" s="348"/>
      <c r="C4738" s="623"/>
      <c r="D4738" s="350"/>
      <c r="E4738" s="350"/>
      <c r="F4738" s="351"/>
      <c r="G4738" s="350"/>
      <c r="H4738" s="350"/>
      <c r="I4738" s="352"/>
      <c r="J4738" s="353"/>
      <c r="K4738" s="354"/>
      <c r="L4738" s="353"/>
      <c r="M4738" s="379"/>
      <c r="N4738" s="70"/>
      <c r="O4738" s="70"/>
      <c r="P4738" s="135"/>
    </row>
    <row r="4739" spans="1:16" x14ac:dyDescent="0.2">
      <c r="A4739" s="363"/>
      <c r="B4739" s="348"/>
      <c r="C4739" s="623"/>
      <c r="D4739" s="350"/>
      <c r="E4739" s="350"/>
      <c r="F4739" s="351"/>
      <c r="G4739" s="350"/>
      <c r="H4739" s="350"/>
      <c r="I4739" s="352"/>
      <c r="J4739" s="353"/>
      <c r="K4739" s="354"/>
      <c r="L4739" s="353"/>
      <c r="M4739" s="379"/>
      <c r="N4739" s="70"/>
      <c r="O4739" s="70"/>
      <c r="P4739" s="135"/>
    </row>
    <row r="4740" spans="1:16" x14ac:dyDescent="0.2">
      <c r="A4740" s="363"/>
      <c r="B4740" s="348"/>
      <c r="C4740" s="623"/>
      <c r="D4740" s="350"/>
      <c r="E4740" s="350"/>
      <c r="F4740" s="351"/>
      <c r="G4740" s="350"/>
      <c r="H4740" s="350"/>
      <c r="I4740" s="352"/>
      <c r="J4740" s="353"/>
      <c r="K4740" s="354"/>
      <c r="L4740" s="353"/>
      <c r="M4740" s="379"/>
      <c r="N4740" s="70"/>
      <c r="O4740" s="70"/>
      <c r="P4740" s="135"/>
    </row>
    <row r="4741" spans="1:16" x14ac:dyDescent="0.2">
      <c r="A4741" s="363"/>
      <c r="B4741" s="348"/>
      <c r="C4741" s="623"/>
      <c r="D4741" s="350"/>
      <c r="E4741" s="350"/>
      <c r="F4741" s="351"/>
      <c r="G4741" s="350"/>
      <c r="H4741" s="350"/>
      <c r="I4741" s="352"/>
      <c r="J4741" s="353"/>
      <c r="K4741" s="354"/>
      <c r="L4741" s="353"/>
      <c r="M4741" s="379"/>
      <c r="N4741" s="70"/>
      <c r="O4741" s="70"/>
      <c r="P4741" s="135"/>
    </row>
    <row r="4742" spans="1:16" x14ac:dyDescent="0.2">
      <c r="A4742" s="363"/>
      <c r="B4742" s="348"/>
      <c r="C4742" s="623"/>
      <c r="D4742" s="350"/>
      <c r="E4742" s="350"/>
      <c r="F4742" s="351"/>
      <c r="G4742" s="350"/>
      <c r="H4742" s="350"/>
      <c r="I4742" s="352"/>
      <c r="J4742" s="353"/>
      <c r="K4742" s="354"/>
      <c r="L4742" s="353"/>
      <c r="M4742" s="379"/>
      <c r="N4742" s="70"/>
      <c r="O4742" s="70"/>
      <c r="P4742" s="135"/>
    </row>
    <row r="4743" spans="1:16" x14ac:dyDescent="0.2">
      <c r="A4743" s="363"/>
      <c r="B4743" s="348"/>
      <c r="C4743" s="623"/>
      <c r="D4743" s="350"/>
      <c r="E4743" s="350"/>
      <c r="F4743" s="351"/>
      <c r="G4743" s="350"/>
      <c r="H4743" s="350"/>
      <c r="I4743" s="352"/>
      <c r="J4743" s="353"/>
      <c r="K4743" s="354"/>
      <c r="L4743" s="353"/>
      <c r="M4743" s="379"/>
      <c r="N4743" s="70"/>
      <c r="O4743" s="70"/>
      <c r="P4743" s="135"/>
    </row>
    <row r="4744" spans="1:16" x14ac:dyDescent="0.2">
      <c r="A4744" s="363"/>
      <c r="B4744" s="348"/>
      <c r="C4744" s="623"/>
      <c r="D4744" s="350"/>
      <c r="E4744" s="350"/>
      <c r="F4744" s="351"/>
      <c r="G4744" s="350"/>
      <c r="H4744" s="350"/>
      <c r="I4744" s="352"/>
      <c r="J4744" s="353"/>
      <c r="K4744" s="354"/>
      <c r="L4744" s="353"/>
      <c r="M4744" s="379"/>
      <c r="N4744" s="70"/>
      <c r="O4744" s="70"/>
      <c r="P4744" s="135"/>
    </row>
    <row r="4745" spans="1:16" x14ac:dyDescent="0.2">
      <c r="A4745" s="363"/>
      <c r="B4745" s="348"/>
      <c r="C4745" s="623"/>
      <c r="D4745" s="350"/>
      <c r="E4745" s="350"/>
      <c r="F4745" s="351"/>
      <c r="G4745" s="350"/>
      <c r="H4745" s="350"/>
      <c r="I4745" s="352"/>
      <c r="J4745" s="353"/>
      <c r="K4745" s="354"/>
      <c r="L4745" s="353"/>
      <c r="M4745" s="379"/>
      <c r="N4745" s="70"/>
      <c r="O4745" s="70"/>
      <c r="P4745" s="135"/>
    </row>
    <row r="4746" spans="1:16" x14ac:dyDescent="0.2">
      <c r="A4746" s="363"/>
      <c r="B4746" s="348"/>
      <c r="C4746" s="623"/>
      <c r="D4746" s="350"/>
      <c r="E4746" s="350"/>
      <c r="F4746" s="351"/>
      <c r="G4746" s="350"/>
      <c r="H4746" s="350"/>
      <c r="I4746" s="352"/>
      <c r="J4746" s="353"/>
      <c r="K4746" s="354"/>
      <c r="L4746" s="353"/>
      <c r="M4746" s="379"/>
      <c r="N4746" s="70"/>
      <c r="O4746" s="70"/>
      <c r="P4746" s="135"/>
    </row>
    <row r="4747" spans="1:16" x14ac:dyDescent="0.2">
      <c r="A4747" s="363"/>
      <c r="B4747" s="348"/>
      <c r="C4747" s="623"/>
      <c r="D4747" s="350"/>
      <c r="E4747" s="350"/>
      <c r="F4747" s="351"/>
      <c r="G4747" s="350"/>
      <c r="H4747" s="350"/>
      <c r="I4747" s="352"/>
      <c r="J4747" s="353"/>
      <c r="K4747" s="354"/>
      <c r="L4747" s="353"/>
      <c r="M4747" s="379"/>
      <c r="N4747" s="70"/>
      <c r="O4747" s="70"/>
      <c r="P4747" s="135"/>
    </row>
    <row r="4748" spans="1:16" x14ac:dyDescent="0.2">
      <c r="A4748" s="363"/>
      <c r="B4748" s="348"/>
      <c r="C4748" s="623"/>
      <c r="D4748" s="350"/>
      <c r="E4748" s="350"/>
      <c r="F4748" s="351"/>
      <c r="G4748" s="350"/>
      <c r="H4748" s="350"/>
      <c r="I4748" s="352"/>
      <c r="J4748" s="353"/>
      <c r="K4748" s="354"/>
      <c r="L4748" s="353"/>
      <c r="M4748" s="379"/>
      <c r="N4748" s="70"/>
      <c r="O4748" s="70"/>
      <c r="P4748" s="135"/>
    </row>
    <row r="4749" spans="1:16" x14ac:dyDescent="0.2">
      <c r="A4749" s="363"/>
      <c r="B4749" s="348"/>
      <c r="C4749" s="623"/>
      <c r="D4749" s="350"/>
      <c r="E4749" s="350"/>
      <c r="F4749" s="351"/>
      <c r="G4749" s="350"/>
      <c r="H4749" s="350"/>
      <c r="I4749" s="352"/>
      <c r="J4749" s="353"/>
      <c r="K4749" s="354"/>
      <c r="L4749" s="353"/>
      <c r="M4749" s="379"/>
      <c r="N4749" s="70"/>
      <c r="O4749" s="70"/>
      <c r="P4749" s="135"/>
    </row>
    <row r="4750" spans="1:16" x14ac:dyDescent="0.2">
      <c r="A4750" s="363"/>
      <c r="B4750" s="348"/>
      <c r="C4750" s="623"/>
      <c r="D4750" s="350"/>
      <c r="E4750" s="350"/>
      <c r="F4750" s="351"/>
      <c r="G4750" s="350"/>
      <c r="H4750" s="350"/>
      <c r="I4750" s="352"/>
      <c r="J4750" s="353"/>
      <c r="K4750" s="354"/>
      <c r="L4750" s="353"/>
      <c r="M4750" s="379"/>
      <c r="N4750" s="70"/>
      <c r="O4750" s="70"/>
      <c r="P4750" s="135"/>
    </row>
    <row r="4751" spans="1:16" x14ac:dyDescent="0.2">
      <c r="A4751" s="363"/>
      <c r="B4751" s="348"/>
      <c r="C4751" s="623"/>
      <c r="D4751" s="350"/>
      <c r="E4751" s="350"/>
      <c r="F4751" s="351"/>
      <c r="G4751" s="350"/>
      <c r="H4751" s="350"/>
      <c r="I4751" s="352"/>
      <c r="J4751" s="353"/>
      <c r="K4751" s="354"/>
      <c r="L4751" s="353"/>
      <c r="M4751" s="379"/>
      <c r="N4751" s="70"/>
      <c r="O4751" s="70"/>
      <c r="P4751" s="135"/>
    </row>
    <row r="4752" spans="1:16" x14ac:dyDescent="0.2">
      <c r="A4752" s="363"/>
      <c r="B4752" s="348"/>
      <c r="C4752" s="623"/>
      <c r="D4752" s="350"/>
      <c r="E4752" s="350"/>
      <c r="F4752" s="351"/>
      <c r="G4752" s="350"/>
      <c r="H4752" s="350"/>
      <c r="I4752" s="352"/>
      <c r="J4752" s="353"/>
      <c r="K4752" s="354"/>
      <c r="L4752" s="353"/>
      <c r="M4752" s="379"/>
      <c r="N4752" s="70"/>
      <c r="O4752" s="70"/>
      <c r="P4752" s="135"/>
    </row>
    <row r="4753" spans="1:16" x14ac:dyDescent="0.2">
      <c r="A4753" s="363"/>
      <c r="B4753" s="348"/>
      <c r="C4753" s="623"/>
      <c r="D4753" s="350"/>
      <c r="E4753" s="350"/>
      <c r="F4753" s="351"/>
      <c r="G4753" s="350"/>
      <c r="H4753" s="350"/>
      <c r="I4753" s="352"/>
      <c r="J4753" s="353"/>
      <c r="K4753" s="354"/>
      <c r="L4753" s="353"/>
      <c r="M4753" s="379"/>
      <c r="N4753" s="70"/>
      <c r="O4753" s="70"/>
      <c r="P4753" s="135"/>
    </row>
    <row r="4754" spans="1:16" x14ac:dyDescent="0.2">
      <c r="A4754" s="363"/>
      <c r="B4754" s="348"/>
      <c r="C4754" s="623"/>
      <c r="D4754" s="350"/>
      <c r="E4754" s="350"/>
      <c r="F4754" s="351"/>
      <c r="G4754" s="350"/>
      <c r="H4754" s="350"/>
      <c r="I4754" s="352"/>
      <c r="J4754" s="353"/>
      <c r="K4754" s="354"/>
      <c r="L4754" s="353"/>
      <c r="M4754" s="379"/>
      <c r="N4754" s="70"/>
      <c r="O4754" s="70"/>
      <c r="P4754" s="135"/>
    </row>
    <row r="4755" spans="1:16" x14ac:dyDescent="0.2">
      <c r="A4755" s="363"/>
      <c r="B4755" s="348"/>
      <c r="C4755" s="623"/>
      <c r="D4755" s="350"/>
      <c r="E4755" s="350"/>
      <c r="F4755" s="351"/>
      <c r="G4755" s="350"/>
      <c r="H4755" s="350"/>
      <c r="I4755" s="352"/>
      <c r="J4755" s="353"/>
      <c r="K4755" s="354"/>
      <c r="L4755" s="353"/>
      <c r="M4755" s="379"/>
      <c r="N4755" s="70"/>
      <c r="O4755" s="70"/>
      <c r="P4755" s="135"/>
    </row>
    <row r="4756" spans="1:16" x14ac:dyDescent="0.2">
      <c r="A4756" s="363"/>
      <c r="B4756" s="348"/>
      <c r="C4756" s="623"/>
      <c r="D4756" s="350"/>
      <c r="E4756" s="350"/>
      <c r="F4756" s="351"/>
      <c r="G4756" s="350"/>
      <c r="H4756" s="350"/>
      <c r="I4756" s="352"/>
      <c r="J4756" s="353"/>
      <c r="K4756" s="354"/>
      <c r="L4756" s="353"/>
      <c r="M4756" s="379"/>
      <c r="N4756" s="70"/>
      <c r="O4756" s="70"/>
      <c r="P4756" s="135"/>
    </row>
    <row r="4757" spans="1:16" x14ac:dyDescent="0.2">
      <c r="A4757" s="363"/>
      <c r="B4757" s="348"/>
      <c r="C4757" s="623"/>
      <c r="D4757" s="350"/>
      <c r="E4757" s="350"/>
      <c r="F4757" s="351"/>
      <c r="G4757" s="350"/>
      <c r="H4757" s="350"/>
      <c r="I4757" s="352"/>
      <c r="J4757" s="353"/>
      <c r="K4757" s="354"/>
      <c r="L4757" s="353"/>
      <c r="M4757" s="379"/>
      <c r="N4757" s="70"/>
      <c r="O4757" s="70"/>
      <c r="P4757" s="135"/>
    </row>
    <row r="4758" spans="1:16" x14ac:dyDescent="0.2">
      <c r="A4758" s="363"/>
      <c r="B4758" s="348"/>
      <c r="C4758" s="623"/>
      <c r="D4758" s="350"/>
      <c r="E4758" s="350"/>
      <c r="F4758" s="351"/>
      <c r="G4758" s="350"/>
      <c r="H4758" s="350"/>
      <c r="I4758" s="352"/>
      <c r="J4758" s="353"/>
      <c r="K4758" s="354"/>
      <c r="L4758" s="353"/>
      <c r="M4758" s="379"/>
      <c r="N4758" s="70"/>
      <c r="O4758" s="70"/>
      <c r="P4758" s="135"/>
    </row>
    <row r="4759" spans="1:16" x14ac:dyDescent="0.2">
      <c r="A4759" s="363"/>
      <c r="B4759" s="348"/>
      <c r="C4759" s="623"/>
      <c r="D4759" s="350"/>
      <c r="E4759" s="350"/>
      <c r="F4759" s="351"/>
      <c r="G4759" s="350"/>
      <c r="H4759" s="350"/>
      <c r="I4759" s="352"/>
      <c r="J4759" s="353"/>
      <c r="K4759" s="354"/>
      <c r="L4759" s="353"/>
      <c r="M4759" s="379"/>
      <c r="N4759" s="70"/>
      <c r="O4759" s="70"/>
      <c r="P4759" s="135"/>
    </row>
    <row r="4760" spans="1:16" x14ac:dyDescent="0.2">
      <c r="A4760" s="363"/>
      <c r="B4760" s="348"/>
      <c r="C4760" s="623"/>
      <c r="D4760" s="350"/>
      <c r="E4760" s="350"/>
      <c r="F4760" s="351"/>
      <c r="G4760" s="350"/>
      <c r="H4760" s="350"/>
      <c r="I4760" s="352"/>
      <c r="J4760" s="353"/>
      <c r="K4760" s="354"/>
      <c r="L4760" s="353"/>
      <c r="M4760" s="379"/>
      <c r="N4760" s="70"/>
      <c r="O4760" s="70"/>
      <c r="P4760" s="135"/>
    </row>
    <row r="4761" spans="1:16" x14ac:dyDescent="0.2">
      <c r="A4761" s="363"/>
      <c r="B4761" s="348"/>
      <c r="C4761" s="623"/>
      <c r="D4761" s="350"/>
      <c r="E4761" s="350"/>
      <c r="F4761" s="351"/>
      <c r="G4761" s="350"/>
      <c r="H4761" s="350"/>
      <c r="I4761" s="352"/>
      <c r="J4761" s="353"/>
      <c r="K4761" s="354"/>
      <c r="L4761" s="353"/>
      <c r="M4761" s="379"/>
      <c r="N4761" s="70"/>
      <c r="O4761" s="70"/>
      <c r="P4761" s="135"/>
    </row>
    <row r="4762" spans="1:16" x14ac:dyDescent="0.2">
      <c r="A4762" s="363"/>
      <c r="B4762" s="348"/>
      <c r="C4762" s="623"/>
      <c r="D4762" s="350"/>
      <c r="E4762" s="350"/>
      <c r="F4762" s="351"/>
      <c r="G4762" s="350"/>
      <c r="H4762" s="350"/>
      <c r="I4762" s="352"/>
      <c r="J4762" s="353"/>
      <c r="K4762" s="354"/>
      <c r="L4762" s="353"/>
      <c r="M4762" s="379"/>
      <c r="N4762" s="70"/>
      <c r="O4762" s="70"/>
      <c r="P4762" s="135"/>
    </row>
    <row r="4763" spans="1:16" x14ac:dyDescent="0.2">
      <c r="A4763" s="363"/>
      <c r="B4763" s="348"/>
      <c r="C4763" s="623"/>
      <c r="D4763" s="350"/>
      <c r="E4763" s="350"/>
      <c r="F4763" s="351"/>
      <c r="G4763" s="350"/>
      <c r="H4763" s="350"/>
      <c r="I4763" s="352"/>
      <c r="J4763" s="353"/>
      <c r="K4763" s="354"/>
      <c r="L4763" s="353"/>
      <c r="M4763" s="379"/>
      <c r="N4763" s="70"/>
      <c r="O4763" s="70"/>
      <c r="P4763" s="135"/>
    </row>
    <row r="4764" spans="1:16" x14ac:dyDescent="0.2">
      <c r="A4764" s="363"/>
      <c r="B4764" s="348"/>
      <c r="C4764" s="623"/>
      <c r="D4764" s="350"/>
      <c r="E4764" s="350"/>
      <c r="F4764" s="351"/>
      <c r="G4764" s="350"/>
      <c r="H4764" s="350"/>
      <c r="I4764" s="352"/>
      <c r="J4764" s="353"/>
      <c r="K4764" s="354"/>
      <c r="L4764" s="353"/>
      <c r="M4764" s="379"/>
      <c r="N4764" s="70"/>
      <c r="O4764" s="70"/>
      <c r="P4764" s="135"/>
    </row>
    <row r="4765" spans="1:16" x14ac:dyDescent="0.2">
      <c r="A4765" s="363"/>
      <c r="B4765" s="348"/>
      <c r="C4765" s="623"/>
      <c r="D4765" s="350"/>
      <c r="E4765" s="350"/>
      <c r="F4765" s="351"/>
      <c r="G4765" s="350"/>
      <c r="H4765" s="350"/>
      <c r="I4765" s="352"/>
      <c r="J4765" s="353"/>
      <c r="K4765" s="354"/>
      <c r="L4765" s="353"/>
      <c r="M4765" s="379"/>
      <c r="N4765" s="70"/>
      <c r="O4765" s="70"/>
      <c r="P4765" s="135"/>
    </row>
    <row r="4766" spans="1:16" x14ac:dyDescent="0.2">
      <c r="A4766" s="363"/>
      <c r="B4766" s="348"/>
      <c r="C4766" s="623"/>
      <c r="D4766" s="350"/>
      <c r="E4766" s="350"/>
      <c r="F4766" s="351"/>
      <c r="G4766" s="350"/>
      <c r="H4766" s="350"/>
      <c r="I4766" s="352"/>
      <c r="J4766" s="353"/>
      <c r="K4766" s="354"/>
      <c r="L4766" s="353"/>
      <c r="M4766" s="379"/>
      <c r="N4766" s="70"/>
      <c r="O4766" s="70"/>
      <c r="P4766" s="135"/>
    </row>
    <row r="4767" spans="1:16" x14ac:dyDescent="0.2">
      <c r="A4767" s="363"/>
      <c r="B4767" s="348"/>
      <c r="C4767" s="623"/>
      <c r="D4767" s="350"/>
      <c r="E4767" s="350"/>
      <c r="F4767" s="351"/>
      <c r="G4767" s="350"/>
      <c r="H4767" s="350"/>
      <c r="I4767" s="352"/>
      <c r="J4767" s="353"/>
      <c r="K4767" s="354"/>
      <c r="L4767" s="353"/>
      <c r="M4767" s="379"/>
      <c r="N4767" s="70"/>
      <c r="O4767" s="70"/>
      <c r="P4767" s="135"/>
    </row>
    <row r="4768" spans="1:16" x14ac:dyDescent="0.2">
      <c r="A4768" s="363"/>
      <c r="B4768" s="348"/>
      <c r="C4768" s="623"/>
      <c r="D4768" s="350"/>
      <c r="E4768" s="350"/>
      <c r="F4768" s="351"/>
      <c r="G4768" s="350"/>
      <c r="H4768" s="350"/>
      <c r="I4768" s="352"/>
      <c r="J4768" s="353"/>
      <c r="K4768" s="354"/>
      <c r="L4768" s="353"/>
      <c r="M4768" s="379"/>
      <c r="N4768" s="70"/>
      <c r="O4768" s="70"/>
      <c r="P4768" s="135"/>
    </row>
    <row r="4769" spans="1:16" x14ac:dyDescent="0.2">
      <c r="A4769" s="363"/>
      <c r="B4769" s="348"/>
      <c r="C4769" s="623"/>
      <c r="D4769" s="350"/>
      <c r="E4769" s="350"/>
      <c r="F4769" s="351"/>
      <c r="G4769" s="350"/>
      <c r="H4769" s="350"/>
      <c r="I4769" s="352"/>
      <c r="J4769" s="353"/>
      <c r="K4769" s="354"/>
      <c r="L4769" s="353"/>
      <c r="M4769" s="379"/>
      <c r="N4769" s="70"/>
      <c r="O4769" s="70"/>
      <c r="P4769" s="135"/>
    </row>
    <row r="4770" spans="1:16" x14ac:dyDescent="0.2">
      <c r="A4770" s="363"/>
      <c r="B4770" s="348"/>
      <c r="C4770" s="623"/>
      <c r="D4770" s="350"/>
      <c r="E4770" s="350"/>
      <c r="F4770" s="351"/>
      <c r="G4770" s="350"/>
      <c r="H4770" s="350"/>
      <c r="I4770" s="352"/>
      <c r="J4770" s="353"/>
      <c r="K4770" s="354"/>
      <c r="L4770" s="353"/>
      <c r="M4770" s="379"/>
      <c r="N4770" s="70"/>
      <c r="O4770" s="70"/>
      <c r="P4770" s="135"/>
    </row>
    <row r="4771" spans="1:16" x14ac:dyDescent="0.2">
      <c r="A4771" s="363"/>
      <c r="B4771" s="348"/>
      <c r="C4771" s="623"/>
      <c r="D4771" s="350"/>
      <c r="E4771" s="350"/>
      <c r="F4771" s="351"/>
      <c r="G4771" s="350"/>
      <c r="H4771" s="350"/>
      <c r="I4771" s="352"/>
      <c r="J4771" s="353"/>
      <c r="K4771" s="354"/>
      <c r="L4771" s="353"/>
      <c r="M4771" s="379"/>
      <c r="N4771" s="70"/>
      <c r="O4771" s="70"/>
      <c r="P4771" s="135"/>
    </row>
    <row r="4772" spans="1:16" x14ac:dyDescent="0.2">
      <c r="A4772" s="363"/>
      <c r="B4772" s="348"/>
      <c r="C4772" s="623"/>
      <c r="D4772" s="350"/>
      <c r="E4772" s="350"/>
      <c r="F4772" s="351"/>
      <c r="G4772" s="350"/>
      <c r="H4772" s="350"/>
      <c r="I4772" s="352"/>
      <c r="J4772" s="353"/>
      <c r="K4772" s="354"/>
      <c r="L4772" s="353"/>
      <c r="M4772" s="379"/>
      <c r="N4772" s="70"/>
      <c r="O4772" s="70"/>
      <c r="P4772" s="135"/>
    </row>
    <row r="4773" spans="1:16" x14ac:dyDescent="0.2">
      <c r="A4773" s="363"/>
      <c r="B4773" s="348"/>
      <c r="C4773" s="623"/>
      <c r="D4773" s="350"/>
      <c r="E4773" s="350"/>
      <c r="F4773" s="351"/>
      <c r="G4773" s="350"/>
      <c r="H4773" s="350"/>
      <c r="I4773" s="352"/>
      <c r="J4773" s="353"/>
      <c r="K4773" s="354"/>
      <c r="L4773" s="353"/>
      <c r="M4773" s="379"/>
      <c r="N4773" s="70"/>
      <c r="O4773" s="70"/>
      <c r="P4773" s="135"/>
    </row>
    <row r="4774" spans="1:16" x14ac:dyDescent="0.2">
      <c r="A4774" s="363"/>
      <c r="B4774" s="348"/>
      <c r="C4774" s="623"/>
      <c r="D4774" s="350"/>
      <c r="E4774" s="350"/>
      <c r="F4774" s="351"/>
      <c r="G4774" s="350"/>
      <c r="H4774" s="350"/>
      <c r="I4774" s="352"/>
      <c r="J4774" s="353"/>
      <c r="K4774" s="354"/>
      <c r="L4774" s="353"/>
      <c r="M4774" s="379"/>
      <c r="N4774" s="70"/>
      <c r="O4774" s="70"/>
      <c r="P4774" s="135"/>
    </row>
    <row r="4775" spans="1:16" x14ac:dyDescent="0.2">
      <c r="A4775" s="363"/>
      <c r="B4775" s="348"/>
      <c r="C4775" s="623"/>
      <c r="D4775" s="350"/>
      <c r="E4775" s="350"/>
      <c r="F4775" s="351"/>
      <c r="G4775" s="350"/>
      <c r="H4775" s="350"/>
      <c r="I4775" s="352"/>
      <c r="J4775" s="353"/>
      <c r="K4775" s="354"/>
      <c r="L4775" s="353"/>
      <c r="M4775" s="379"/>
      <c r="N4775" s="70"/>
      <c r="O4775" s="70"/>
      <c r="P4775" s="135"/>
    </row>
    <row r="4776" spans="1:16" x14ac:dyDescent="0.2">
      <c r="A4776" s="363"/>
      <c r="B4776" s="348"/>
      <c r="C4776" s="623"/>
      <c r="D4776" s="350"/>
      <c r="E4776" s="350"/>
      <c r="F4776" s="351"/>
      <c r="G4776" s="350"/>
      <c r="H4776" s="350"/>
      <c r="I4776" s="352"/>
      <c r="J4776" s="353"/>
      <c r="K4776" s="354"/>
      <c r="L4776" s="353"/>
      <c r="M4776" s="379"/>
      <c r="N4776" s="70"/>
      <c r="O4776" s="70"/>
      <c r="P4776" s="135"/>
    </row>
    <row r="4777" spans="1:16" x14ac:dyDescent="0.2">
      <c r="A4777" s="363"/>
      <c r="B4777" s="348"/>
      <c r="C4777" s="623"/>
      <c r="D4777" s="350"/>
      <c r="E4777" s="350"/>
      <c r="F4777" s="351"/>
      <c r="G4777" s="350"/>
      <c r="H4777" s="350"/>
      <c r="I4777" s="352"/>
      <c r="J4777" s="353"/>
      <c r="K4777" s="354"/>
      <c r="L4777" s="353"/>
      <c r="M4777" s="379"/>
      <c r="N4777" s="70"/>
      <c r="O4777" s="70"/>
      <c r="P4777" s="135"/>
    </row>
    <row r="4778" spans="1:16" x14ac:dyDescent="0.2">
      <c r="A4778" s="363"/>
      <c r="B4778" s="348"/>
      <c r="C4778" s="623"/>
      <c r="D4778" s="350"/>
      <c r="E4778" s="350"/>
      <c r="F4778" s="351"/>
      <c r="G4778" s="350"/>
      <c r="H4778" s="350"/>
      <c r="I4778" s="352"/>
      <c r="J4778" s="353"/>
      <c r="K4778" s="354"/>
      <c r="L4778" s="353"/>
      <c r="M4778" s="379"/>
      <c r="N4778" s="70"/>
      <c r="O4778" s="70"/>
      <c r="P4778" s="135"/>
    </row>
    <row r="4779" spans="1:16" x14ac:dyDescent="0.2">
      <c r="A4779" s="363"/>
      <c r="B4779" s="348"/>
      <c r="C4779" s="623"/>
      <c r="D4779" s="350"/>
      <c r="E4779" s="350"/>
      <c r="F4779" s="351"/>
      <c r="G4779" s="350"/>
      <c r="H4779" s="350"/>
      <c r="I4779" s="352"/>
      <c r="J4779" s="353"/>
      <c r="K4779" s="354"/>
      <c r="L4779" s="353"/>
      <c r="M4779" s="379"/>
      <c r="N4779" s="70"/>
      <c r="O4779" s="70"/>
      <c r="P4779" s="135"/>
    </row>
    <row r="4780" spans="1:16" x14ac:dyDescent="0.2">
      <c r="A4780" s="363"/>
      <c r="B4780" s="348"/>
      <c r="C4780" s="623"/>
      <c r="D4780" s="350"/>
      <c r="E4780" s="350"/>
      <c r="F4780" s="351"/>
      <c r="G4780" s="350"/>
      <c r="H4780" s="350"/>
      <c r="I4780" s="352"/>
      <c r="J4780" s="353"/>
      <c r="K4780" s="354"/>
      <c r="L4780" s="353"/>
      <c r="M4780" s="379"/>
      <c r="N4780" s="70"/>
      <c r="O4780" s="70"/>
      <c r="P4780" s="135"/>
    </row>
    <row r="4781" spans="1:16" x14ac:dyDescent="0.2">
      <c r="A4781" s="363"/>
      <c r="B4781" s="348"/>
      <c r="C4781" s="623"/>
      <c r="D4781" s="350"/>
      <c r="E4781" s="350"/>
      <c r="F4781" s="351"/>
      <c r="G4781" s="350"/>
      <c r="H4781" s="350"/>
      <c r="I4781" s="352"/>
      <c r="J4781" s="353"/>
      <c r="K4781" s="354"/>
      <c r="L4781" s="353"/>
      <c r="M4781" s="379"/>
      <c r="N4781" s="70"/>
      <c r="O4781" s="70"/>
      <c r="P4781" s="135"/>
    </row>
    <row r="4782" spans="1:16" x14ac:dyDescent="0.2">
      <c r="A4782" s="363"/>
      <c r="B4782" s="348"/>
      <c r="C4782" s="623"/>
      <c r="D4782" s="350"/>
      <c r="E4782" s="350"/>
      <c r="F4782" s="351"/>
      <c r="G4782" s="350"/>
      <c r="H4782" s="350"/>
      <c r="I4782" s="352"/>
      <c r="J4782" s="353"/>
      <c r="K4782" s="354"/>
      <c r="L4782" s="353"/>
      <c r="M4782" s="379"/>
      <c r="N4782" s="70"/>
      <c r="O4782" s="70"/>
      <c r="P4782" s="135"/>
    </row>
    <row r="4783" spans="1:16" x14ac:dyDescent="0.2">
      <c r="A4783" s="363"/>
      <c r="B4783" s="348"/>
      <c r="C4783" s="623"/>
      <c r="D4783" s="350"/>
      <c r="E4783" s="350"/>
      <c r="F4783" s="351"/>
      <c r="G4783" s="350"/>
      <c r="H4783" s="350"/>
      <c r="I4783" s="352"/>
      <c r="J4783" s="353"/>
      <c r="K4783" s="354"/>
      <c r="L4783" s="353"/>
      <c r="M4783" s="379"/>
      <c r="N4783" s="70"/>
      <c r="O4783" s="70"/>
      <c r="P4783" s="135"/>
    </row>
    <row r="4784" spans="1:16" x14ac:dyDescent="0.2">
      <c r="A4784" s="363"/>
      <c r="B4784" s="348"/>
      <c r="C4784" s="623"/>
      <c r="D4784" s="350"/>
      <c r="E4784" s="350"/>
      <c r="F4784" s="351"/>
      <c r="G4784" s="350"/>
      <c r="H4784" s="350"/>
      <c r="I4784" s="352"/>
      <c r="J4784" s="353"/>
      <c r="K4784" s="354"/>
      <c r="L4784" s="353"/>
      <c r="M4784" s="379"/>
      <c r="N4784" s="70"/>
      <c r="O4784" s="70"/>
      <c r="P4784" s="135"/>
    </row>
    <row r="4785" spans="1:16" x14ac:dyDescent="0.2">
      <c r="A4785" s="363"/>
      <c r="B4785" s="348"/>
      <c r="C4785" s="623"/>
      <c r="D4785" s="350"/>
      <c r="E4785" s="350"/>
      <c r="F4785" s="351"/>
      <c r="G4785" s="350"/>
      <c r="H4785" s="350"/>
      <c r="I4785" s="352"/>
      <c r="J4785" s="353"/>
      <c r="K4785" s="354"/>
      <c r="L4785" s="353"/>
      <c r="M4785" s="379"/>
      <c r="N4785" s="70"/>
      <c r="O4785" s="70"/>
      <c r="P4785" s="135"/>
    </row>
    <row r="4786" spans="1:16" x14ac:dyDescent="0.2">
      <c r="A4786" s="363"/>
      <c r="B4786" s="348"/>
      <c r="C4786" s="623"/>
      <c r="D4786" s="350"/>
      <c r="E4786" s="350"/>
      <c r="F4786" s="351"/>
      <c r="G4786" s="350"/>
      <c r="H4786" s="350"/>
      <c r="I4786" s="352"/>
      <c r="J4786" s="353"/>
      <c r="K4786" s="354"/>
      <c r="L4786" s="353"/>
      <c r="M4786" s="379"/>
      <c r="N4786" s="70"/>
      <c r="O4786" s="70"/>
      <c r="P4786" s="135"/>
    </row>
    <row r="4787" spans="1:16" x14ac:dyDescent="0.2">
      <c r="A4787" s="363"/>
      <c r="B4787" s="348"/>
      <c r="C4787" s="623"/>
      <c r="D4787" s="350"/>
      <c r="E4787" s="350"/>
      <c r="F4787" s="351"/>
      <c r="G4787" s="350"/>
      <c r="H4787" s="350"/>
      <c r="I4787" s="352"/>
      <c r="J4787" s="353"/>
      <c r="K4787" s="354"/>
      <c r="L4787" s="353"/>
      <c r="M4787" s="379"/>
      <c r="N4787" s="70"/>
      <c r="O4787" s="70"/>
      <c r="P4787" s="135"/>
    </row>
    <row r="4788" spans="1:16" x14ac:dyDescent="0.2">
      <c r="A4788" s="363"/>
      <c r="B4788" s="348"/>
      <c r="C4788" s="623"/>
      <c r="D4788" s="350"/>
      <c r="E4788" s="350"/>
      <c r="F4788" s="351"/>
      <c r="G4788" s="350"/>
      <c r="H4788" s="350"/>
      <c r="I4788" s="352"/>
      <c r="J4788" s="353"/>
      <c r="K4788" s="354"/>
      <c r="L4788" s="353"/>
      <c r="M4788" s="379"/>
      <c r="N4788" s="70"/>
      <c r="O4788" s="70"/>
      <c r="P4788" s="135"/>
    </row>
    <row r="4789" spans="1:16" x14ac:dyDescent="0.2">
      <c r="A4789" s="363"/>
      <c r="B4789" s="348"/>
      <c r="C4789" s="623"/>
      <c r="D4789" s="350"/>
      <c r="E4789" s="350"/>
      <c r="F4789" s="351"/>
      <c r="G4789" s="350"/>
      <c r="H4789" s="350"/>
      <c r="I4789" s="352"/>
      <c r="J4789" s="353"/>
      <c r="K4789" s="354"/>
      <c r="L4789" s="353"/>
      <c r="M4789" s="379"/>
      <c r="N4789" s="70"/>
      <c r="O4789" s="70"/>
      <c r="P4789" s="135"/>
    </row>
    <row r="4790" spans="1:16" x14ac:dyDescent="0.2">
      <c r="A4790" s="363"/>
      <c r="B4790" s="348"/>
      <c r="C4790" s="623"/>
      <c r="D4790" s="350"/>
      <c r="E4790" s="350"/>
      <c r="F4790" s="351"/>
      <c r="G4790" s="350"/>
      <c r="H4790" s="350"/>
      <c r="I4790" s="352"/>
      <c r="J4790" s="353"/>
      <c r="K4790" s="354"/>
      <c r="L4790" s="353"/>
      <c r="M4790" s="379"/>
      <c r="N4790" s="70"/>
      <c r="O4790" s="70"/>
      <c r="P4790" s="135"/>
    </row>
    <row r="4791" spans="1:16" x14ac:dyDescent="0.2">
      <c r="A4791" s="363"/>
      <c r="B4791" s="348"/>
      <c r="C4791" s="623"/>
      <c r="D4791" s="350"/>
      <c r="E4791" s="350"/>
      <c r="F4791" s="351"/>
      <c r="G4791" s="350"/>
      <c r="H4791" s="350"/>
      <c r="I4791" s="352"/>
      <c r="J4791" s="353"/>
      <c r="K4791" s="354"/>
      <c r="L4791" s="353"/>
      <c r="M4791" s="379"/>
      <c r="N4791" s="70"/>
      <c r="O4791" s="70"/>
      <c r="P4791" s="135"/>
    </row>
    <row r="4792" spans="1:16" x14ac:dyDescent="0.2">
      <c r="A4792" s="363"/>
      <c r="B4792" s="348"/>
      <c r="C4792" s="623"/>
      <c r="D4792" s="350"/>
      <c r="E4792" s="350"/>
      <c r="F4792" s="351"/>
      <c r="G4792" s="350"/>
      <c r="H4792" s="350"/>
      <c r="I4792" s="352"/>
      <c r="J4792" s="353"/>
      <c r="K4792" s="354"/>
      <c r="L4792" s="353"/>
      <c r="M4792" s="379"/>
      <c r="N4792" s="70"/>
      <c r="O4792" s="70"/>
      <c r="P4792" s="135"/>
    </row>
    <row r="4793" spans="1:16" x14ac:dyDescent="0.2">
      <c r="A4793" s="363"/>
      <c r="B4793" s="348"/>
      <c r="C4793" s="623"/>
      <c r="D4793" s="350"/>
      <c r="E4793" s="350"/>
      <c r="F4793" s="351"/>
      <c r="G4793" s="350"/>
      <c r="H4793" s="350"/>
      <c r="I4793" s="352"/>
      <c r="J4793" s="353"/>
      <c r="K4793" s="354"/>
      <c r="L4793" s="353"/>
      <c r="M4793" s="379"/>
      <c r="N4793" s="70"/>
      <c r="O4793" s="70"/>
      <c r="P4793" s="135"/>
    </row>
    <row r="4794" spans="1:16" x14ac:dyDescent="0.2">
      <c r="A4794" s="363"/>
      <c r="B4794" s="348"/>
      <c r="C4794" s="623"/>
      <c r="D4794" s="350"/>
      <c r="E4794" s="350"/>
      <c r="F4794" s="351"/>
      <c r="G4794" s="350"/>
      <c r="H4794" s="350"/>
      <c r="I4794" s="352"/>
      <c r="J4794" s="353"/>
      <c r="K4794" s="354"/>
      <c r="L4794" s="353"/>
      <c r="M4794" s="379"/>
      <c r="N4794" s="70"/>
      <c r="O4794" s="70"/>
      <c r="P4794" s="135"/>
    </row>
    <row r="4795" spans="1:16" x14ac:dyDescent="0.2">
      <c r="A4795" s="363"/>
      <c r="B4795" s="348"/>
      <c r="C4795" s="623"/>
      <c r="D4795" s="350"/>
      <c r="E4795" s="350"/>
      <c r="F4795" s="351"/>
      <c r="G4795" s="350"/>
      <c r="H4795" s="350"/>
      <c r="I4795" s="352"/>
      <c r="J4795" s="353"/>
      <c r="K4795" s="354"/>
      <c r="L4795" s="353"/>
      <c r="M4795" s="379"/>
      <c r="N4795" s="70"/>
      <c r="O4795" s="70"/>
      <c r="P4795" s="135"/>
    </row>
    <row r="4796" spans="1:16" x14ac:dyDescent="0.2">
      <c r="A4796" s="363"/>
      <c r="B4796" s="348"/>
      <c r="C4796" s="623"/>
      <c r="D4796" s="350"/>
      <c r="E4796" s="350"/>
      <c r="F4796" s="351"/>
      <c r="G4796" s="350"/>
      <c r="H4796" s="350"/>
      <c r="I4796" s="352"/>
      <c r="J4796" s="353"/>
      <c r="K4796" s="354"/>
      <c r="L4796" s="353"/>
      <c r="M4796" s="379"/>
      <c r="N4796" s="70"/>
      <c r="O4796" s="70"/>
      <c r="P4796" s="135"/>
    </row>
    <row r="4797" spans="1:16" x14ac:dyDescent="0.2">
      <c r="A4797" s="363"/>
      <c r="B4797" s="348"/>
      <c r="C4797" s="623"/>
      <c r="D4797" s="350"/>
      <c r="E4797" s="350"/>
      <c r="F4797" s="351"/>
      <c r="G4797" s="350"/>
      <c r="H4797" s="350"/>
      <c r="I4797" s="352"/>
      <c r="J4797" s="353"/>
      <c r="K4797" s="354"/>
      <c r="L4797" s="353"/>
      <c r="M4797" s="379"/>
      <c r="N4797" s="70"/>
      <c r="O4797" s="70"/>
      <c r="P4797" s="135"/>
    </row>
    <row r="4798" spans="1:16" x14ac:dyDescent="0.2">
      <c r="A4798" s="363"/>
      <c r="B4798" s="348"/>
      <c r="C4798" s="623"/>
      <c r="D4798" s="350"/>
      <c r="E4798" s="350"/>
      <c r="F4798" s="351"/>
      <c r="G4798" s="350"/>
      <c r="H4798" s="350"/>
      <c r="I4798" s="352"/>
      <c r="J4798" s="353"/>
      <c r="K4798" s="354"/>
      <c r="L4798" s="353"/>
      <c r="M4798" s="379"/>
      <c r="N4798" s="70"/>
      <c r="O4798" s="70"/>
      <c r="P4798" s="135"/>
    </row>
    <row r="4799" spans="1:16" x14ac:dyDescent="0.2">
      <c r="A4799" s="363"/>
      <c r="B4799" s="348"/>
      <c r="C4799" s="623"/>
      <c r="D4799" s="350"/>
      <c r="E4799" s="350"/>
      <c r="F4799" s="351"/>
      <c r="G4799" s="350"/>
      <c r="H4799" s="350"/>
      <c r="I4799" s="352"/>
      <c r="J4799" s="353"/>
      <c r="K4799" s="354"/>
      <c r="L4799" s="353"/>
      <c r="M4799" s="379"/>
      <c r="N4799" s="70"/>
      <c r="O4799" s="70"/>
      <c r="P4799" s="135"/>
    </row>
    <row r="4800" spans="1:16" x14ac:dyDescent="0.2">
      <c r="A4800" s="363"/>
      <c r="B4800" s="348"/>
      <c r="C4800" s="623"/>
      <c r="D4800" s="350"/>
      <c r="E4800" s="350"/>
      <c r="F4800" s="351"/>
      <c r="G4800" s="350"/>
      <c r="H4800" s="350"/>
      <c r="I4800" s="352"/>
      <c r="J4800" s="353"/>
      <c r="K4800" s="354"/>
      <c r="L4800" s="353"/>
      <c r="M4800" s="379"/>
      <c r="N4800" s="70"/>
      <c r="O4800" s="70"/>
      <c r="P4800" s="135"/>
    </row>
    <row r="4801" spans="1:16" x14ac:dyDescent="0.2">
      <c r="A4801" s="363"/>
      <c r="B4801" s="348"/>
      <c r="C4801" s="623"/>
      <c r="D4801" s="350"/>
      <c r="E4801" s="350"/>
      <c r="F4801" s="351"/>
      <c r="G4801" s="350"/>
      <c r="H4801" s="350"/>
      <c r="I4801" s="352"/>
      <c r="J4801" s="353"/>
      <c r="K4801" s="354"/>
      <c r="L4801" s="353"/>
      <c r="M4801" s="379"/>
      <c r="N4801" s="70"/>
      <c r="O4801" s="70"/>
      <c r="P4801" s="135"/>
    </row>
    <row r="4802" spans="1:16" x14ac:dyDescent="0.2">
      <c r="A4802" s="363"/>
      <c r="B4802" s="348"/>
      <c r="C4802" s="623"/>
      <c r="D4802" s="350"/>
      <c r="E4802" s="350"/>
      <c r="F4802" s="351"/>
      <c r="G4802" s="350"/>
      <c r="H4802" s="350"/>
      <c r="I4802" s="352"/>
      <c r="J4802" s="353"/>
      <c r="K4802" s="354"/>
      <c r="L4802" s="353"/>
      <c r="M4802" s="379"/>
      <c r="N4802" s="70"/>
      <c r="O4802" s="70"/>
      <c r="P4802" s="135"/>
    </row>
    <row r="4803" spans="1:16" x14ac:dyDescent="0.2">
      <c r="A4803" s="363"/>
      <c r="B4803" s="348"/>
      <c r="C4803" s="623"/>
      <c r="D4803" s="350"/>
      <c r="E4803" s="350"/>
      <c r="F4803" s="351"/>
      <c r="G4803" s="350"/>
      <c r="H4803" s="350"/>
      <c r="I4803" s="352"/>
      <c r="J4803" s="353"/>
      <c r="K4803" s="354"/>
      <c r="L4803" s="353"/>
      <c r="M4803" s="379"/>
      <c r="N4803" s="70"/>
      <c r="O4803" s="70"/>
      <c r="P4803" s="135"/>
    </row>
    <row r="4804" spans="1:16" x14ac:dyDescent="0.2">
      <c r="A4804" s="363"/>
      <c r="B4804" s="348"/>
      <c r="C4804" s="623"/>
      <c r="D4804" s="350"/>
      <c r="E4804" s="350"/>
      <c r="F4804" s="351"/>
      <c r="G4804" s="350"/>
      <c r="H4804" s="350"/>
      <c r="I4804" s="352"/>
      <c r="J4804" s="353"/>
      <c r="K4804" s="354"/>
      <c r="L4804" s="353"/>
      <c r="M4804" s="379"/>
      <c r="N4804" s="70"/>
      <c r="O4804" s="70"/>
      <c r="P4804" s="135"/>
    </row>
    <row r="4805" spans="1:16" x14ac:dyDescent="0.2">
      <c r="A4805" s="363"/>
      <c r="B4805" s="348"/>
      <c r="C4805" s="623"/>
      <c r="D4805" s="350"/>
      <c r="E4805" s="350"/>
      <c r="F4805" s="351"/>
      <c r="G4805" s="350"/>
      <c r="H4805" s="350"/>
      <c r="I4805" s="352"/>
      <c r="J4805" s="353"/>
      <c r="K4805" s="354"/>
      <c r="L4805" s="353"/>
      <c r="M4805" s="379"/>
      <c r="N4805" s="70"/>
      <c r="O4805" s="70"/>
      <c r="P4805" s="135"/>
    </row>
    <row r="4806" spans="1:16" x14ac:dyDescent="0.2">
      <c r="A4806" s="363"/>
      <c r="B4806" s="348"/>
      <c r="C4806" s="623"/>
      <c r="D4806" s="350"/>
      <c r="E4806" s="350"/>
      <c r="F4806" s="351"/>
      <c r="G4806" s="350"/>
      <c r="H4806" s="350"/>
      <c r="I4806" s="352"/>
      <c r="J4806" s="353"/>
      <c r="K4806" s="354"/>
      <c r="L4806" s="353"/>
      <c r="M4806" s="379"/>
      <c r="N4806" s="70"/>
      <c r="O4806" s="70"/>
      <c r="P4806" s="135"/>
    </row>
    <row r="4807" spans="1:16" x14ac:dyDescent="0.2">
      <c r="A4807" s="363"/>
      <c r="B4807" s="348"/>
      <c r="C4807" s="623"/>
      <c r="D4807" s="350"/>
      <c r="E4807" s="350"/>
      <c r="F4807" s="351"/>
      <c r="G4807" s="350"/>
      <c r="H4807" s="350"/>
      <c r="I4807" s="352"/>
      <c r="J4807" s="353"/>
      <c r="K4807" s="354"/>
      <c r="L4807" s="353"/>
      <c r="M4807" s="379"/>
      <c r="N4807" s="70"/>
      <c r="O4807" s="70"/>
      <c r="P4807" s="135"/>
    </row>
    <row r="4808" spans="1:16" x14ac:dyDescent="0.2">
      <c r="A4808" s="363"/>
      <c r="B4808" s="348"/>
      <c r="C4808" s="623"/>
      <c r="D4808" s="350"/>
      <c r="E4808" s="350"/>
      <c r="F4808" s="351"/>
      <c r="G4808" s="350"/>
      <c r="H4808" s="350"/>
      <c r="I4808" s="352"/>
      <c r="J4808" s="353"/>
      <c r="K4808" s="354"/>
      <c r="L4808" s="353"/>
      <c r="M4808" s="379"/>
      <c r="N4808" s="70"/>
      <c r="O4808" s="70"/>
      <c r="P4808" s="135"/>
    </row>
    <row r="4809" spans="1:16" x14ac:dyDescent="0.2">
      <c r="A4809" s="363"/>
      <c r="B4809" s="348"/>
      <c r="C4809" s="623"/>
      <c r="D4809" s="350"/>
      <c r="E4809" s="350"/>
      <c r="F4809" s="351"/>
      <c r="G4809" s="350"/>
      <c r="H4809" s="350"/>
      <c r="I4809" s="352"/>
      <c r="J4809" s="353"/>
      <c r="K4809" s="354"/>
      <c r="L4809" s="353"/>
      <c r="M4809" s="379"/>
      <c r="N4809" s="70"/>
      <c r="O4809" s="70"/>
      <c r="P4809" s="135"/>
    </row>
    <row r="4810" spans="1:16" x14ac:dyDescent="0.2">
      <c r="A4810" s="363"/>
      <c r="B4810" s="348"/>
      <c r="C4810" s="623"/>
      <c r="D4810" s="350"/>
      <c r="E4810" s="350"/>
      <c r="F4810" s="351"/>
      <c r="G4810" s="350"/>
      <c r="H4810" s="350"/>
      <c r="I4810" s="352"/>
      <c r="J4810" s="353"/>
      <c r="K4810" s="354"/>
      <c r="L4810" s="353"/>
      <c r="M4810" s="379"/>
      <c r="N4810" s="70"/>
      <c r="O4810" s="70"/>
      <c r="P4810" s="135"/>
    </row>
    <row r="4811" spans="1:16" x14ac:dyDescent="0.2">
      <c r="A4811" s="363"/>
      <c r="B4811" s="348"/>
      <c r="C4811" s="623"/>
      <c r="D4811" s="350"/>
      <c r="E4811" s="350"/>
      <c r="F4811" s="351"/>
      <c r="G4811" s="350"/>
      <c r="H4811" s="350"/>
      <c r="I4811" s="352"/>
      <c r="J4811" s="353"/>
      <c r="K4811" s="354"/>
      <c r="L4811" s="353"/>
      <c r="M4811" s="379"/>
      <c r="N4811" s="70"/>
      <c r="O4811" s="70"/>
      <c r="P4811" s="135"/>
    </row>
    <row r="4812" spans="1:16" x14ac:dyDescent="0.2">
      <c r="A4812" s="363"/>
      <c r="B4812" s="348"/>
      <c r="C4812" s="623"/>
      <c r="D4812" s="350"/>
      <c r="E4812" s="350"/>
      <c r="F4812" s="351"/>
      <c r="G4812" s="350"/>
      <c r="H4812" s="350"/>
      <c r="I4812" s="352"/>
      <c r="J4812" s="353"/>
      <c r="K4812" s="354"/>
      <c r="L4812" s="353"/>
      <c r="M4812" s="379"/>
      <c r="N4812" s="70"/>
      <c r="O4812" s="70"/>
      <c r="P4812" s="135"/>
    </row>
    <row r="4813" spans="1:16" x14ac:dyDescent="0.2">
      <c r="A4813" s="363"/>
      <c r="B4813" s="348"/>
      <c r="C4813" s="623"/>
      <c r="D4813" s="350"/>
      <c r="E4813" s="350"/>
      <c r="F4813" s="351"/>
      <c r="G4813" s="350"/>
      <c r="H4813" s="350"/>
      <c r="I4813" s="352"/>
      <c r="J4813" s="353"/>
      <c r="K4813" s="354"/>
      <c r="L4813" s="353"/>
      <c r="M4813" s="379"/>
      <c r="N4813" s="70"/>
      <c r="O4813" s="70"/>
      <c r="P4813" s="135"/>
    </row>
    <row r="4814" spans="1:16" x14ac:dyDescent="0.2">
      <c r="A4814" s="363"/>
      <c r="B4814" s="348"/>
      <c r="C4814" s="623"/>
      <c r="D4814" s="350"/>
      <c r="E4814" s="350"/>
      <c r="F4814" s="351"/>
      <c r="G4814" s="350"/>
      <c r="H4814" s="350"/>
      <c r="I4814" s="352"/>
      <c r="J4814" s="353"/>
      <c r="K4814" s="354"/>
      <c r="L4814" s="353"/>
      <c r="M4814" s="379"/>
      <c r="N4814" s="70"/>
      <c r="O4814" s="70"/>
      <c r="P4814" s="135"/>
    </row>
    <row r="4815" spans="1:16" x14ac:dyDescent="0.2">
      <c r="A4815" s="363"/>
      <c r="B4815" s="348"/>
      <c r="C4815" s="623"/>
      <c r="D4815" s="350"/>
      <c r="E4815" s="350"/>
      <c r="F4815" s="351"/>
      <c r="G4815" s="350"/>
      <c r="H4815" s="350"/>
      <c r="I4815" s="352"/>
      <c r="J4815" s="353"/>
      <c r="K4815" s="354"/>
      <c r="L4815" s="353"/>
      <c r="M4815" s="379"/>
      <c r="N4815" s="70"/>
      <c r="O4815" s="70"/>
      <c r="P4815" s="135"/>
    </row>
    <row r="4816" spans="1:16" x14ac:dyDescent="0.2">
      <c r="A4816" s="363"/>
      <c r="B4816" s="348"/>
      <c r="C4816" s="623"/>
      <c r="D4816" s="350"/>
      <c r="E4816" s="350"/>
      <c r="F4816" s="351"/>
      <c r="G4816" s="350"/>
      <c r="H4816" s="350"/>
      <c r="I4816" s="352"/>
      <c r="J4816" s="353"/>
      <c r="K4816" s="354"/>
      <c r="L4816" s="353"/>
      <c r="M4816" s="379"/>
      <c r="N4816" s="70"/>
      <c r="O4816" s="70"/>
      <c r="P4816" s="135"/>
    </row>
    <row r="4817" spans="1:16" x14ac:dyDescent="0.2">
      <c r="A4817" s="363"/>
      <c r="B4817" s="348"/>
      <c r="C4817" s="623"/>
      <c r="D4817" s="350"/>
      <c r="E4817" s="350"/>
      <c r="F4817" s="351"/>
      <c r="G4817" s="350"/>
      <c r="H4817" s="350"/>
      <c r="I4817" s="352"/>
      <c r="J4817" s="353"/>
      <c r="K4817" s="354"/>
      <c r="L4817" s="353"/>
      <c r="M4817" s="379"/>
      <c r="N4817" s="70"/>
      <c r="O4817" s="70"/>
      <c r="P4817" s="135"/>
    </row>
    <row r="4818" spans="1:16" x14ac:dyDescent="0.2">
      <c r="A4818" s="363"/>
      <c r="B4818" s="348"/>
      <c r="C4818" s="623"/>
      <c r="D4818" s="350"/>
      <c r="E4818" s="350"/>
      <c r="F4818" s="351"/>
      <c r="G4818" s="350"/>
      <c r="H4818" s="350"/>
      <c r="I4818" s="352"/>
      <c r="J4818" s="353"/>
      <c r="K4818" s="354"/>
      <c r="L4818" s="353"/>
      <c r="M4818" s="379"/>
      <c r="N4818" s="70"/>
      <c r="O4818" s="70"/>
      <c r="P4818" s="135"/>
    </row>
    <row r="4819" spans="1:16" x14ac:dyDescent="0.2">
      <c r="A4819" s="363"/>
      <c r="B4819" s="348"/>
      <c r="C4819" s="623"/>
      <c r="D4819" s="350"/>
      <c r="E4819" s="350"/>
      <c r="F4819" s="351"/>
      <c r="G4819" s="350"/>
      <c r="H4819" s="350"/>
      <c r="I4819" s="352"/>
      <c r="J4819" s="353"/>
      <c r="K4819" s="354"/>
      <c r="L4819" s="353"/>
      <c r="M4819" s="379"/>
      <c r="N4819" s="70"/>
      <c r="O4819" s="70"/>
      <c r="P4819" s="135"/>
    </row>
    <row r="4820" spans="1:16" x14ac:dyDescent="0.2">
      <c r="A4820" s="363"/>
      <c r="B4820" s="348"/>
      <c r="C4820" s="623"/>
      <c r="D4820" s="350"/>
      <c r="E4820" s="350"/>
      <c r="F4820" s="351"/>
      <c r="G4820" s="350"/>
      <c r="H4820" s="350"/>
      <c r="I4820" s="352"/>
      <c r="J4820" s="353"/>
      <c r="K4820" s="354"/>
      <c r="L4820" s="353"/>
      <c r="M4820" s="379"/>
      <c r="N4820" s="70"/>
      <c r="O4820" s="70"/>
      <c r="P4820" s="135"/>
    </row>
    <row r="4821" spans="1:16" x14ac:dyDescent="0.2">
      <c r="A4821" s="363"/>
      <c r="B4821" s="348"/>
      <c r="C4821" s="623"/>
      <c r="D4821" s="350"/>
      <c r="E4821" s="350"/>
      <c r="F4821" s="351"/>
      <c r="G4821" s="350"/>
      <c r="H4821" s="350"/>
      <c r="I4821" s="352"/>
      <c r="J4821" s="353"/>
      <c r="K4821" s="354"/>
      <c r="L4821" s="353"/>
      <c r="M4821" s="379"/>
      <c r="N4821" s="70"/>
      <c r="O4821" s="70"/>
      <c r="P4821" s="135"/>
    </row>
    <row r="4822" spans="1:16" x14ac:dyDescent="0.2">
      <c r="A4822" s="363"/>
      <c r="B4822" s="348"/>
      <c r="C4822" s="623"/>
      <c r="D4822" s="350"/>
      <c r="E4822" s="350"/>
      <c r="F4822" s="351"/>
      <c r="G4822" s="350"/>
      <c r="H4822" s="350"/>
      <c r="I4822" s="352"/>
      <c r="J4822" s="353"/>
      <c r="K4822" s="354"/>
      <c r="L4822" s="353"/>
      <c r="M4822" s="379"/>
      <c r="N4822" s="70"/>
      <c r="O4822" s="70"/>
      <c r="P4822" s="135"/>
    </row>
    <row r="4823" spans="1:16" x14ac:dyDescent="0.2">
      <c r="A4823" s="363"/>
      <c r="B4823" s="348"/>
      <c r="C4823" s="623"/>
      <c r="D4823" s="350"/>
      <c r="E4823" s="350"/>
      <c r="F4823" s="351"/>
      <c r="G4823" s="350"/>
      <c r="H4823" s="350"/>
      <c r="I4823" s="352"/>
      <c r="J4823" s="353"/>
      <c r="K4823" s="354"/>
      <c r="L4823" s="353"/>
      <c r="M4823" s="379"/>
      <c r="N4823" s="70"/>
      <c r="O4823" s="70"/>
      <c r="P4823" s="135"/>
    </row>
    <row r="4824" spans="1:16" x14ac:dyDescent="0.2">
      <c r="A4824" s="363"/>
      <c r="B4824" s="348"/>
      <c r="C4824" s="623"/>
      <c r="D4824" s="350"/>
      <c r="E4824" s="350"/>
      <c r="F4824" s="351"/>
      <c r="G4824" s="350"/>
      <c r="H4824" s="350"/>
      <c r="I4824" s="352"/>
      <c r="J4824" s="353"/>
      <c r="K4824" s="354"/>
      <c r="L4824" s="353"/>
      <c r="M4824" s="379"/>
      <c r="N4824" s="70"/>
      <c r="O4824" s="70"/>
      <c r="P4824" s="135"/>
    </row>
    <row r="4825" spans="1:16" x14ac:dyDescent="0.2">
      <c r="A4825" s="363"/>
      <c r="B4825" s="348"/>
      <c r="C4825" s="623"/>
      <c r="D4825" s="350"/>
      <c r="E4825" s="350"/>
      <c r="F4825" s="351"/>
      <c r="G4825" s="350"/>
      <c r="H4825" s="350"/>
      <c r="I4825" s="352"/>
      <c r="J4825" s="353"/>
      <c r="K4825" s="354"/>
      <c r="L4825" s="353"/>
      <c r="M4825" s="379"/>
      <c r="N4825" s="70"/>
      <c r="O4825" s="70"/>
      <c r="P4825" s="135"/>
    </row>
    <row r="4826" spans="1:16" x14ac:dyDescent="0.2">
      <c r="A4826" s="363"/>
      <c r="B4826" s="348"/>
      <c r="C4826" s="623"/>
      <c r="D4826" s="350"/>
      <c r="E4826" s="350"/>
      <c r="F4826" s="351"/>
      <c r="G4826" s="350"/>
      <c r="H4826" s="350"/>
      <c r="I4826" s="352"/>
      <c r="J4826" s="353"/>
      <c r="K4826" s="354"/>
      <c r="L4826" s="353"/>
      <c r="M4826" s="379"/>
      <c r="N4826" s="70"/>
      <c r="O4826" s="70"/>
      <c r="P4826" s="135"/>
    </row>
    <row r="4827" spans="1:16" x14ac:dyDescent="0.2">
      <c r="A4827" s="363"/>
      <c r="B4827" s="348"/>
      <c r="C4827" s="623"/>
      <c r="D4827" s="350"/>
      <c r="E4827" s="350"/>
      <c r="F4827" s="351"/>
      <c r="G4827" s="350"/>
      <c r="H4827" s="350"/>
      <c r="I4827" s="352"/>
      <c r="J4827" s="353"/>
      <c r="K4827" s="354"/>
      <c r="L4827" s="353"/>
      <c r="M4827" s="379"/>
      <c r="N4827" s="70"/>
      <c r="O4827" s="70"/>
      <c r="P4827" s="135"/>
    </row>
    <row r="4828" spans="1:16" x14ac:dyDescent="0.2">
      <c r="A4828" s="363"/>
      <c r="B4828" s="348"/>
      <c r="C4828" s="623"/>
      <c r="D4828" s="350"/>
      <c r="E4828" s="350"/>
      <c r="F4828" s="351"/>
      <c r="G4828" s="350"/>
      <c r="H4828" s="350"/>
      <c r="I4828" s="352"/>
      <c r="J4828" s="353"/>
      <c r="K4828" s="354"/>
      <c r="L4828" s="353"/>
      <c r="M4828" s="379"/>
      <c r="N4828" s="70"/>
      <c r="O4828" s="70"/>
      <c r="P4828" s="135"/>
    </row>
    <row r="4829" spans="1:16" x14ac:dyDescent="0.2">
      <c r="A4829" s="363"/>
      <c r="B4829" s="348"/>
      <c r="C4829" s="623"/>
      <c r="D4829" s="350"/>
      <c r="E4829" s="350"/>
      <c r="F4829" s="351"/>
      <c r="G4829" s="350"/>
      <c r="H4829" s="350"/>
      <c r="I4829" s="352"/>
      <c r="J4829" s="353"/>
      <c r="K4829" s="354"/>
      <c r="L4829" s="353"/>
      <c r="M4829" s="379"/>
      <c r="N4829" s="70"/>
      <c r="O4829" s="70"/>
      <c r="P4829" s="135"/>
    </row>
    <row r="4830" spans="1:16" x14ac:dyDescent="0.2">
      <c r="A4830" s="363"/>
      <c r="B4830" s="348"/>
      <c r="C4830" s="623"/>
      <c r="D4830" s="350"/>
      <c r="E4830" s="350"/>
      <c r="F4830" s="351"/>
      <c r="G4830" s="350"/>
      <c r="H4830" s="350"/>
      <c r="I4830" s="352"/>
      <c r="J4830" s="353"/>
      <c r="K4830" s="354"/>
      <c r="L4830" s="353"/>
      <c r="M4830" s="379"/>
      <c r="N4830" s="70"/>
      <c r="O4830" s="70"/>
      <c r="P4830" s="135"/>
    </row>
    <row r="4831" spans="1:16" x14ac:dyDescent="0.2">
      <c r="A4831" s="363"/>
      <c r="B4831" s="348"/>
      <c r="C4831" s="623"/>
      <c r="D4831" s="350"/>
      <c r="E4831" s="350"/>
      <c r="F4831" s="351"/>
      <c r="G4831" s="350"/>
      <c r="H4831" s="350"/>
      <c r="I4831" s="352"/>
      <c r="J4831" s="353"/>
      <c r="K4831" s="354"/>
      <c r="L4831" s="353"/>
      <c r="M4831" s="379"/>
      <c r="N4831" s="70"/>
      <c r="O4831" s="70"/>
      <c r="P4831" s="135"/>
    </row>
    <row r="4832" spans="1:16" x14ac:dyDescent="0.2">
      <c r="A4832" s="363"/>
      <c r="B4832" s="348"/>
      <c r="C4832" s="623"/>
      <c r="D4832" s="350"/>
      <c r="E4832" s="350"/>
      <c r="F4832" s="351"/>
      <c r="G4832" s="350"/>
      <c r="H4832" s="350"/>
      <c r="I4832" s="352"/>
      <c r="J4832" s="353"/>
      <c r="K4832" s="354"/>
      <c r="L4832" s="353"/>
      <c r="M4832" s="379"/>
      <c r="N4832" s="70"/>
      <c r="O4832" s="70"/>
      <c r="P4832" s="135"/>
    </row>
    <row r="4833" spans="1:16" x14ac:dyDescent="0.2">
      <c r="A4833" s="363"/>
      <c r="B4833" s="348"/>
      <c r="C4833" s="623"/>
      <c r="D4833" s="350"/>
      <c r="E4833" s="350"/>
      <c r="F4833" s="351"/>
      <c r="G4833" s="350"/>
      <c r="H4833" s="350"/>
      <c r="I4833" s="352"/>
      <c r="J4833" s="353"/>
      <c r="K4833" s="354"/>
      <c r="L4833" s="353"/>
      <c r="M4833" s="379"/>
      <c r="N4833" s="70"/>
      <c r="O4833" s="70"/>
      <c r="P4833" s="135"/>
    </row>
    <row r="4834" spans="1:16" x14ac:dyDescent="0.2">
      <c r="A4834" s="363"/>
      <c r="B4834" s="348"/>
      <c r="C4834" s="623"/>
      <c r="D4834" s="350"/>
      <c r="E4834" s="350"/>
      <c r="F4834" s="351"/>
      <c r="G4834" s="350"/>
      <c r="H4834" s="350"/>
      <c r="I4834" s="352"/>
      <c r="J4834" s="353"/>
      <c r="K4834" s="354"/>
      <c r="L4834" s="353"/>
      <c r="M4834" s="379"/>
      <c r="N4834" s="70"/>
      <c r="O4834" s="70"/>
      <c r="P4834" s="135"/>
    </row>
    <row r="4835" spans="1:16" x14ac:dyDescent="0.2">
      <c r="A4835" s="363"/>
      <c r="B4835" s="348"/>
      <c r="C4835" s="623"/>
      <c r="D4835" s="350"/>
      <c r="E4835" s="350"/>
      <c r="F4835" s="351"/>
      <c r="G4835" s="350"/>
      <c r="H4835" s="350"/>
      <c r="I4835" s="352"/>
      <c r="J4835" s="353"/>
      <c r="K4835" s="354"/>
      <c r="L4835" s="353"/>
      <c r="M4835" s="379"/>
      <c r="N4835" s="70"/>
      <c r="O4835" s="70"/>
      <c r="P4835" s="135"/>
    </row>
    <row r="4836" spans="1:16" x14ac:dyDescent="0.2">
      <c r="A4836" s="363"/>
      <c r="B4836" s="348"/>
      <c r="C4836" s="623"/>
      <c r="D4836" s="350"/>
      <c r="E4836" s="350"/>
      <c r="F4836" s="351"/>
      <c r="G4836" s="350"/>
      <c r="H4836" s="350"/>
      <c r="I4836" s="352"/>
      <c r="J4836" s="353"/>
      <c r="K4836" s="354"/>
      <c r="L4836" s="353"/>
      <c r="M4836" s="379"/>
      <c r="N4836" s="70"/>
      <c r="O4836" s="70"/>
      <c r="P4836" s="135"/>
    </row>
    <row r="4837" spans="1:16" x14ac:dyDescent="0.2">
      <c r="A4837" s="363"/>
      <c r="B4837" s="348"/>
      <c r="C4837" s="623"/>
      <c r="D4837" s="350"/>
      <c r="E4837" s="350"/>
      <c r="F4837" s="351"/>
      <c r="G4837" s="350"/>
      <c r="H4837" s="350"/>
      <c r="I4837" s="352"/>
      <c r="J4837" s="353"/>
      <c r="K4837" s="354"/>
      <c r="L4837" s="353"/>
      <c r="M4837" s="379"/>
      <c r="N4837" s="70"/>
      <c r="O4837" s="70"/>
      <c r="P4837" s="135"/>
    </row>
    <row r="4838" spans="1:16" x14ac:dyDescent="0.2">
      <c r="A4838" s="363"/>
      <c r="B4838" s="348"/>
      <c r="C4838" s="623"/>
      <c r="D4838" s="350"/>
      <c r="E4838" s="350"/>
      <c r="F4838" s="351"/>
      <c r="G4838" s="350"/>
      <c r="H4838" s="350"/>
      <c r="I4838" s="352"/>
      <c r="J4838" s="353"/>
      <c r="K4838" s="354"/>
      <c r="L4838" s="353"/>
      <c r="M4838" s="379"/>
      <c r="N4838" s="70"/>
      <c r="O4838" s="70"/>
      <c r="P4838" s="135"/>
    </row>
    <row r="4839" spans="1:16" x14ac:dyDescent="0.2">
      <c r="A4839" s="363"/>
      <c r="B4839" s="348"/>
      <c r="C4839" s="623"/>
      <c r="D4839" s="350"/>
      <c r="E4839" s="350"/>
      <c r="F4839" s="351"/>
      <c r="G4839" s="350"/>
      <c r="H4839" s="350"/>
      <c r="I4839" s="352"/>
      <c r="J4839" s="353"/>
      <c r="K4839" s="354"/>
      <c r="L4839" s="353"/>
      <c r="M4839" s="379"/>
      <c r="N4839" s="70"/>
      <c r="O4839" s="70"/>
      <c r="P4839" s="135"/>
    </row>
    <row r="4840" spans="1:16" x14ac:dyDescent="0.2">
      <c r="A4840" s="363"/>
      <c r="B4840" s="348"/>
      <c r="C4840" s="623"/>
      <c r="D4840" s="350"/>
      <c r="E4840" s="350"/>
      <c r="F4840" s="351"/>
      <c r="G4840" s="350"/>
      <c r="H4840" s="350"/>
      <c r="I4840" s="352"/>
      <c r="J4840" s="353"/>
      <c r="K4840" s="354"/>
      <c r="L4840" s="353"/>
      <c r="M4840" s="379"/>
      <c r="N4840" s="70"/>
      <c r="O4840" s="70"/>
      <c r="P4840" s="135"/>
    </row>
    <row r="4841" spans="1:16" x14ac:dyDescent="0.2">
      <c r="A4841" s="363"/>
      <c r="B4841" s="348"/>
      <c r="C4841" s="623"/>
      <c r="D4841" s="350"/>
      <c r="E4841" s="350"/>
      <c r="F4841" s="351"/>
      <c r="G4841" s="350"/>
      <c r="H4841" s="350"/>
      <c r="I4841" s="352"/>
      <c r="J4841" s="353"/>
      <c r="K4841" s="354"/>
      <c r="L4841" s="353"/>
      <c r="M4841" s="379"/>
      <c r="N4841" s="70"/>
      <c r="O4841" s="70"/>
      <c r="P4841" s="135"/>
    </row>
    <row r="4842" spans="1:16" x14ac:dyDescent="0.2">
      <c r="A4842" s="363"/>
      <c r="B4842" s="348"/>
      <c r="C4842" s="623"/>
      <c r="D4842" s="350"/>
      <c r="E4842" s="350"/>
      <c r="F4842" s="351"/>
      <c r="G4842" s="350"/>
      <c r="H4842" s="350"/>
      <c r="I4842" s="352"/>
      <c r="J4842" s="353"/>
      <c r="K4842" s="354"/>
      <c r="L4842" s="353"/>
      <c r="M4842" s="379"/>
      <c r="N4842" s="70"/>
      <c r="O4842" s="70"/>
      <c r="P4842" s="135"/>
    </row>
    <row r="4843" spans="1:16" x14ac:dyDescent="0.2">
      <c r="A4843" s="363"/>
      <c r="B4843" s="348"/>
      <c r="C4843" s="623"/>
      <c r="D4843" s="350"/>
      <c r="E4843" s="350"/>
      <c r="F4843" s="351"/>
      <c r="G4843" s="350"/>
      <c r="H4843" s="350"/>
      <c r="I4843" s="352"/>
      <c r="J4843" s="353"/>
      <c r="K4843" s="354"/>
      <c r="L4843" s="353"/>
      <c r="M4843" s="379"/>
      <c r="N4843" s="70"/>
      <c r="O4843" s="70"/>
      <c r="P4843" s="135"/>
    </row>
    <row r="4844" spans="1:16" x14ac:dyDescent="0.2">
      <c r="A4844" s="363"/>
      <c r="B4844" s="348"/>
      <c r="C4844" s="623"/>
      <c r="D4844" s="350"/>
      <c r="E4844" s="350"/>
      <c r="F4844" s="351"/>
      <c r="G4844" s="350"/>
      <c r="H4844" s="350"/>
      <c r="I4844" s="352"/>
      <c r="J4844" s="353"/>
      <c r="K4844" s="354"/>
      <c r="L4844" s="353"/>
      <c r="M4844" s="379"/>
      <c r="N4844" s="70"/>
      <c r="O4844" s="70"/>
      <c r="P4844" s="135"/>
    </row>
    <row r="4845" spans="1:16" x14ac:dyDescent="0.2">
      <c r="A4845" s="363"/>
      <c r="B4845" s="348"/>
      <c r="C4845" s="623"/>
      <c r="D4845" s="350"/>
      <c r="E4845" s="350"/>
      <c r="F4845" s="351"/>
      <c r="G4845" s="350"/>
      <c r="H4845" s="350"/>
      <c r="I4845" s="352"/>
      <c r="J4845" s="353"/>
      <c r="K4845" s="354"/>
      <c r="L4845" s="353"/>
      <c r="M4845" s="379"/>
      <c r="N4845" s="70"/>
      <c r="O4845" s="70"/>
      <c r="P4845" s="135"/>
    </row>
    <row r="4846" spans="1:16" x14ac:dyDescent="0.2">
      <c r="A4846" s="363"/>
      <c r="B4846" s="348"/>
      <c r="C4846" s="623"/>
      <c r="D4846" s="350"/>
      <c r="E4846" s="350"/>
      <c r="F4846" s="351"/>
      <c r="G4846" s="350"/>
      <c r="H4846" s="350"/>
      <c r="I4846" s="352"/>
      <c r="J4846" s="353"/>
      <c r="K4846" s="354"/>
      <c r="L4846" s="353"/>
      <c r="M4846" s="379"/>
      <c r="N4846" s="70"/>
      <c r="O4846" s="70"/>
      <c r="P4846" s="135"/>
    </row>
    <row r="4847" spans="1:16" x14ac:dyDescent="0.2">
      <c r="A4847" s="363"/>
      <c r="B4847" s="348"/>
      <c r="C4847" s="623"/>
      <c r="D4847" s="350"/>
      <c r="E4847" s="350"/>
      <c r="F4847" s="351"/>
      <c r="G4847" s="350"/>
      <c r="H4847" s="350"/>
      <c r="I4847" s="352"/>
      <c r="J4847" s="353"/>
      <c r="K4847" s="354"/>
      <c r="L4847" s="353"/>
      <c r="M4847" s="379"/>
      <c r="N4847" s="70"/>
      <c r="O4847" s="70"/>
      <c r="P4847" s="135"/>
    </row>
    <row r="4848" spans="1:16" x14ac:dyDescent="0.2">
      <c r="A4848" s="363"/>
      <c r="B4848" s="348"/>
      <c r="C4848" s="623"/>
      <c r="D4848" s="350"/>
      <c r="E4848" s="350"/>
      <c r="F4848" s="351"/>
      <c r="G4848" s="350"/>
      <c r="H4848" s="350"/>
      <c r="I4848" s="352"/>
      <c r="J4848" s="353"/>
      <c r="K4848" s="354"/>
      <c r="L4848" s="353"/>
      <c r="M4848" s="379"/>
      <c r="N4848" s="70"/>
      <c r="O4848" s="70"/>
      <c r="P4848" s="135"/>
    </row>
    <row r="4849" spans="1:16" x14ac:dyDescent="0.2">
      <c r="A4849" s="363"/>
      <c r="B4849" s="348"/>
      <c r="C4849" s="623"/>
      <c r="D4849" s="350"/>
      <c r="E4849" s="350"/>
      <c r="F4849" s="351"/>
      <c r="G4849" s="350"/>
      <c r="H4849" s="350"/>
      <c r="I4849" s="352"/>
      <c r="J4849" s="353"/>
      <c r="K4849" s="354"/>
      <c r="L4849" s="353"/>
      <c r="M4849" s="379"/>
      <c r="N4849" s="70"/>
      <c r="O4849" s="70"/>
      <c r="P4849" s="135"/>
    </row>
    <row r="4850" spans="1:16" x14ac:dyDescent="0.2">
      <c r="A4850" s="363"/>
      <c r="B4850" s="348"/>
      <c r="C4850" s="623"/>
      <c r="D4850" s="350"/>
      <c r="E4850" s="350"/>
      <c r="F4850" s="351"/>
      <c r="G4850" s="350"/>
      <c r="H4850" s="350"/>
      <c r="I4850" s="352"/>
      <c r="J4850" s="353"/>
      <c r="K4850" s="354"/>
      <c r="L4850" s="353"/>
      <c r="M4850" s="379"/>
      <c r="N4850" s="70"/>
      <c r="O4850" s="70"/>
      <c r="P4850" s="135"/>
    </row>
    <row r="4851" spans="1:16" x14ac:dyDescent="0.2">
      <c r="A4851" s="363"/>
      <c r="B4851" s="348"/>
      <c r="C4851" s="623"/>
      <c r="D4851" s="350"/>
      <c r="E4851" s="350"/>
      <c r="F4851" s="351"/>
      <c r="G4851" s="350"/>
      <c r="H4851" s="350"/>
      <c r="I4851" s="352"/>
      <c r="J4851" s="353"/>
      <c r="K4851" s="354"/>
      <c r="L4851" s="353"/>
      <c r="M4851" s="379"/>
      <c r="N4851" s="70"/>
      <c r="O4851" s="70"/>
      <c r="P4851" s="135"/>
    </row>
    <row r="4852" spans="1:16" x14ac:dyDescent="0.2">
      <c r="A4852" s="363"/>
      <c r="B4852" s="348"/>
      <c r="C4852" s="623"/>
      <c r="D4852" s="350"/>
      <c r="E4852" s="350"/>
      <c r="F4852" s="351"/>
      <c r="G4852" s="350"/>
      <c r="H4852" s="350"/>
      <c r="I4852" s="352"/>
      <c r="J4852" s="353"/>
      <c r="K4852" s="354"/>
      <c r="L4852" s="353"/>
      <c r="M4852" s="379"/>
      <c r="N4852" s="70"/>
      <c r="O4852" s="70"/>
      <c r="P4852" s="135"/>
    </row>
    <row r="4853" spans="1:16" x14ac:dyDescent="0.2">
      <c r="A4853" s="363"/>
      <c r="B4853" s="348"/>
      <c r="C4853" s="623"/>
      <c r="D4853" s="350"/>
      <c r="E4853" s="350"/>
      <c r="F4853" s="351"/>
      <c r="G4853" s="350"/>
      <c r="H4853" s="350"/>
      <c r="I4853" s="352"/>
      <c r="J4853" s="353"/>
      <c r="K4853" s="354"/>
      <c r="L4853" s="353"/>
      <c r="M4853" s="379"/>
      <c r="N4853" s="70"/>
      <c r="O4853" s="70"/>
      <c r="P4853" s="135"/>
    </row>
    <row r="4854" spans="1:16" x14ac:dyDescent="0.2">
      <c r="A4854" s="363"/>
      <c r="B4854" s="348"/>
      <c r="C4854" s="623"/>
      <c r="D4854" s="350"/>
      <c r="E4854" s="350"/>
      <c r="F4854" s="351"/>
      <c r="G4854" s="350"/>
      <c r="H4854" s="350"/>
      <c r="I4854" s="352"/>
      <c r="J4854" s="353"/>
      <c r="K4854" s="354"/>
      <c r="L4854" s="353"/>
      <c r="M4854" s="379"/>
      <c r="N4854" s="70"/>
      <c r="O4854" s="70"/>
      <c r="P4854" s="135"/>
    </row>
    <row r="4855" spans="1:16" x14ac:dyDescent="0.2">
      <c r="A4855" s="363"/>
      <c r="B4855" s="348"/>
      <c r="C4855" s="623"/>
      <c r="D4855" s="350"/>
      <c r="E4855" s="350"/>
      <c r="F4855" s="351"/>
      <c r="G4855" s="350"/>
      <c r="H4855" s="350"/>
      <c r="I4855" s="352"/>
      <c r="J4855" s="353"/>
      <c r="K4855" s="354"/>
      <c r="L4855" s="353"/>
      <c r="M4855" s="379"/>
      <c r="N4855" s="70"/>
      <c r="O4855" s="70"/>
      <c r="P4855" s="135"/>
    </row>
    <row r="4856" spans="1:16" x14ac:dyDescent="0.2">
      <c r="A4856" s="363"/>
      <c r="B4856" s="348"/>
      <c r="C4856" s="623"/>
      <c r="D4856" s="350"/>
      <c r="E4856" s="350"/>
      <c r="F4856" s="351"/>
      <c r="G4856" s="350"/>
      <c r="H4856" s="350"/>
      <c r="I4856" s="352"/>
      <c r="J4856" s="353"/>
      <c r="K4856" s="354"/>
      <c r="L4856" s="353"/>
      <c r="M4856" s="379"/>
      <c r="N4856" s="70"/>
      <c r="O4856" s="70"/>
      <c r="P4856" s="135"/>
    </row>
    <row r="4857" spans="1:16" x14ac:dyDescent="0.2">
      <c r="A4857" s="363"/>
      <c r="B4857" s="348"/>
      <c r="C4857" s="623"/>
      <c r="D4857" s="350"/>
      <c r="E4857" s="350"/>
      <c r="F4857" s="351"/>
      <c r="G4857" s="350"/>
      <c r="H4857" s="350"/>
      <c r="I4857" s="352"/>
      <c r="J4857" s="353"/>
      <c r="K4857" s="354"/>
      <c r="L4857" s="353"/>
      <c r="M4857" s="379"/>
      <c r="N4857" s="70"/>
      <c r="O4857" s="70"/>
      <c r="P4857" s="135"/>
    </row>
    <row r="4858" spans="1:16" x14ac:dyDescent="0.2">
      <c r="A4858" s="363"/>
      <c r="B4858" s="348"/>
      <c r="C4858" s="623"/>
      <c r="D4858" s="350"/>
      <c r="E4858" s="350"/>
      <c r="F4858" s="351"/>
      <c r="G4858" s="350"/>
      <c r="H4858" s="350"/>
      <c r="I4858" s="352"/>
      <c r="J4858" s="353"/>
      <c r="K4858" s="354"/>
      <c r="L4858" s="353"/>
      <c r="M4858" s="379"/>
      <c r="N4858" s="70"/>
      <c r="O4858" s="70"/>
      <c r="P4858" s="135"/>
    </row>
    <row r="4859" spans="1:16" x14ac:dyDescent="0.2">
      <c r="A4859" s="363"/>
      <c r="B4859" s="348"/>
      <c r="C4859" s="623"/>
      <c r="D4859" s="350"/>
      <c r="E4859" s="350"/>
      <c r="F4859" s="351"/>
      <c r="G4859" s="350"/>
      <c r="H4859" s="350"/>
      <c r="I4859" s="352"/>
      <c r="J4859" s="353"/>
      <c r="K4859" s="354"/>
      <c r="L4859" s="353"/>
      <c r="M4859" s="379"/>
      <c r="N4859" s="70"/>
      <c r="O4859" s="70"/>
      <c r="P4859" s="135"/>
    </row>
    <row r="4860" spans="1:16" x14ac:dyDescent="0.2">
      <c r="A4860" s="363"/>
      <c r="B4860" s="348"/>
      <c r="C4860" s="623"/>
      <c r="D4860" s="350"/>
      <c r="E4860" s="350"/>
      <c r="F4860" s="351"/>
      <c r="G4860" s="350"/>
      <c r="H4860" s="350"/>
      <c r="I4860" s="352"/>
      <c r="J4860" s="353"/>
      <c r="K4860" s="354"/>
      <c r="L4860" s="353"/>
      <c r="M4860" s="379"/>
      <c r="N4860" s="70"/>
      <c r="O4860" s="70"/>
      <c r="P4860" s="135"/>
    </row>
    <row r="4861" spans="1:16" x14ac:dyDescent="0.2">
      <c r="A4861" s="363"/>
      <c r="B4861" s="348"/>
      <c r="C4861" s="623"/>
      <c r="D4861" s="350"/>
      <c r="E4861" s="350"/>
      <c r="F4861" s="351"/>
      <c r="G4861" s="350"/>
      <c r="H4861" s="350"/>
      <c r="I4861" s="352"/>
      <c r="J4861" s="353"/>
      <c r="K4861" s="354"/>
      <c r="L4861" s="353"/>
      <c r="M4861" s="379"/>
      <c r="N4861" s="70"/>
      <c r="O4861" s="70"/>
      <c r="P4861" s="135"/>
    </row>
    <row r="4862" spans="1:16" x14ac:dyDescent="0.2">
      <c r="A4862" s="363"/>
      <c r="B4862" s="348"/>
      <c r="C4862" s="623"/>
      <c r="D4862" s="350"/>
      <c r="E4862" s="350"/>
      <c r="F4862" s="351"/>
      <c r="G4862" s="350"/>
      <c r="H4862" s="350"/>
      <c r="I4862" s="352"/>
      <c r="J4862" s="353"/>
      <c r="K4862" s="354"/>
      <c r="L4862" s="353"/>
      <c r="M4862" s="379"/>
      <c r="N4862" s="70"/>
      <c r="O4862" s="70"/>
      <c r="P4862" s="135"/>
    </row>
    <row r="4863" spans="1:16" x14ac:dyDescent="0.2">
      <c r="A4863" s="363"/>
      <c r="B4863" s="348"/>
      <c r="C4863" s="623"/>
      <c r="D4863" s="350"/>
      <c r="E4863" s="350"/>
      <c r="F4863" s="351"/>
      <c r="G4863" s="350"/>
      <c r="H4863" s="350"/>
      <c r="I4863" s="352"/>
      <c r="J4863" s="353"/>
      <c r="K4863" s="354"/>
      <c r="L4863" s="353"/>
      <c r="M4863" s="379"/>
      <c r="N4863" s="70"/>
      <c r="O4863" s="70"/>
      <c r="P4863" s="135"/>
    </row>
    <row r="4864" spans="1:16" x14ac:dyDescent="0.2">
      <c r="A4864" s="363"/>
      <c r="B4864" s="348"/>
      <c r="C4864" s="623"/>
      <c r="D4864" s="350"/>
      <c r="E4864" s="350"/>
      <c r="F4864" s="351"/>
      <c r="G4864" s="350"/>
      <c r="H4864" s="350"/>
      <c r="I4864" s="352"/>
      <c r="J4864" s="353"/>
      <c r="K4864" s="354"/>
      <c r="L4864" s="353"/>
      <c r="M4864" s="379"/>
      <c r="N4864" s="70"/>
      <c r="O4864" s="70"/>
      <c r="P4864" s="135"/>
    </row>
    <row r="4865" spans="1:16" x14ac:dyDescent="0.2">
      <c r="A4865" s="363"/>
      <c r="B4865" s="348"/>
      <c r="C4865" s="623"/>
      <c r="D4865" s="350"/>
      <c r="E4865" s="350"/>
      <c r="F4865" s="351"/>
      <c r="G4865" s="350"/>
      <c r="H4865" s="350"/>
      <c r="I4865" s="352"/>
      <c r="J4865" s="353"/>
      <c r="K4865" s="354"/>
      <c r="L4865" s="353"/>
      <c r="M4865" s="379"/>
      <c r="N4865" s="70"/>
      <c r="O4865" s="70"/>
      <c r="P4865" s="135"/>
    </row>
    <row r="4866" spans="1:16" x14ac:dyDescent="0.2">
      <c r="A4866" s="363"/>
      <c r="B4866" s="348"/>
      <c r="C4866" s="623"/>
      <c r="D4866" s="350"/>
      <c r="E4866" s="350"/>
      <c r="F4866" s="351"/>
      <c r="G4866" s="350"/>
      <c r="H4866" s="350"/>
      <c r="I4866" s="352"/>
      <c r="J4866" s="353"/>
      <c r="K4866" s="354"/>
      <c r="L4866" s="353"/>
      <c r="M4866" s="379"/>
      <c r="N4866" s="70"/>
      <c r="O4866" s="70"/>
      <c r="P4866" s="135"/>
    </row>
    <row r="4867" spans="1:16" x14ac:dyDescent="0.2">
      <c r="A4867" s="363"/>
      <c r="B4867" s="348"/>
      <c r="C4867" s="623"/>
      <c r="D4867" s="350"/>
      <c r="E4867" s="350"/>
      <c r="F4867" s="351"/>
      <c r="G4867" s="350"/>
      <c r="H4867" s="350"/>
      <c r="I4867" s="352"/>
      <c r="J4867" s="353"/>
      <c r="K4867" s="354"/>
      <c r="L4867" s="353"/>
      <c r="M4867" s="379"/>
      <c r="N4867" s="70"/>
      <c r="O4867" s="70"/>
      <c r="P4867" s="135"/>
    </row>
    <row r="4868" spans="1:16" x14ac:dyDescent="0.2">
      <c r="A4868" s="363"/>
      <c r="B4868" s="348"/>
      <c r="C4868" s="623"/>
      <c r="D4868" s="350"/>
      <c r="E4868" s="350"/>
      <c r="F4868" s="351"/>
      <c r="G4868" s="350"/>
      <c r="H4868" s="350"/>
      <c r="I4868" s="352"/>
      <c r="J4868" s="353"/>
      <c r="K4868" s="354"/>
      <c r="L4868" s="353"/>
      <c r="M4868" s="379"/>
      <c r="N4868" s="70"/>
      <c r="O4868" s="70"/>
      <c r="P4868" s="135"/>
    </row>
    <row r="4869" spans="1:16" x14ac:dyDescent="0.2">
      <c r="A4869" s="363"/>
      <c r="B4869" s="348"/>
      <c r="C4869" s="623"/>
      <c r="D4869" s="350"/>
      <c r="E4869" s="350"/>
      <c r="F4869" s="351"/>
      <c r="G4869" s="350"/>
      <c r="H4869" s="350"/>
      <c r="I4869" s="352"/>
      <c r="J4869" s="353"/>
      <c r="K4869" s="354"/>
      <c r="L4869" s="353"/>
      <c r="M4869" s="379"/>
      <c r="N4869" s="70"/>
      <c r="O4869" s="70"/>
      <c r="P4869" s="135"/>
    </row>
    <row r="4870" spans="1:16" x14ac:dyDescent="0.2">
      <c r="A4870" s="363"/>
      <c r="B4870" s="348"/>
      <c r="C4870" s="623"/>
      <c r="D4870" s="350"/>
      <c r="E4870" s="350"/>
      <c r="F4870" s="351"/>
      <c r="G4870" s="350"/>
      <c r="H4870" s="350"/>
      <c r="I4870" s="352"/>
      <c r="J4870" s="353"/>
      <c r="K4870" s="354"/>
      <c r="L4870" s="353"/>
      <c r="M4870" s="379"/>
      <c r="N4870" s="70"/>
      <c r="O4870" s="70"/>
      <c r="P4870" s="135"/>
    </row>
    <row r="4871" spans="1:16" x14ac:dyDescent="0.2">
      <c r="A4871" s="363"/>
      <c r="B4871" s="348"/>
      <c r="C4871" s="623"/>
      <c r="D4871" s="350"/>
      <c r="E4871" s="350"/>
      <c r="F4871" s="351"/>
      <c r="G4871" s="350"/>
      <c r="H4871" s="350"/>
      <c r="I4871" s="352"/>
      <c r="J4871" s="353"/>
      <c r="K4871" s="354"/>
      <c r="L4871" s="353"/>
      <c r="M4871" s="379"/>
      <c r="N4871" s="70"/>
      <c r="O4871" s="70"/>
      <c r="P4871" s="135"/>
    </row>
    <row r="4872" spans="1:16" x14ac:dyDescent="0.2">
      <c r="A4872" s="363"/>
      <c r="B4872" s="348"/>
      <c r="C4872" s="623"/>
      <c r="D4872" s="350"/>
      <c r="E4872" s="350"/>
      <c r="F4872" s="351"/>
      <c r="G4872" s="350"/>
      <c r="H4872" s="350"/>
      <c r="I4872" s="352"/>
      <c r="J4872" s="353"/>
      <c r="K4872" s="354"/>
      <c r="L4872" s="353"/>
      <c r="M4872" s="379"/>
      <c r="N4872" s="70"/>
      <c r="O4872" s="70"/>
      <c r="P4872" s="135"/>
    </row>
    <row r="4873" spans="1:16" x14ac:dyDescent="0.2">
      <c r="A4873" s="363"/>
      <c r="B4873" s="348"/>
      <c r="C4873" s="623"/>
      <c r="D4873" s="350"/>
      <c r="E4873" s="350"/>
      <c r="F4873" s="351"/>
      <c r="G4873" s="350"/>
      <c r="H4873" s="350"/>
      <c r="I4873" s="352"/>
      <c r="J4873" s="353"/>
      <c r="K4873" s="354"/>
      <c r="L4873" s="353"/>
      <c r="M4873" s="379"/>
      <c r="N4873" s="70"/>
      <c r="O4873" s="70"/>
      <c r="P4873" s="135"/>
    </row>
    <row r="4874" spans="1:16" x14ac:dyDescent="0.2">
      <c r="A4874" s="363"/>
      <c r="B4874" s="348"/>
      <c r="C4874" s="623"/>
      <c r="D4874" s="350"/>
      <c r="E4874" s="350"/>
      <c r="F4874" s="351"/>
      <c r="G4874" s="350"/>
      <c r="H4874" s="350"/>
      <c r="I4874" s="352"/>
      <c r="J4874" s="353"/>
      <c r="K4874" s="354"/>
      <c r="L4874" s="353"/>
      <c r="M4874" s="379"/>
      <c r="N4874" s="70"/>
      <c r="O4874" s="70"/>
      <c r="P4874" s="135"/>
    </row>
    <row r="4875" spans="1:16" x14ac:dyDescent="0.2">
      <c r="A4875" s="363"/>
      <c r="B4875" s="348"/>
      <c r="C4875" s="623"/>
      <c r="D4875" s="350"/>
      <c r="E4875" s="350"/>
      <c r="F4875" s="351"/>
      <c r="G4875" s="350"/>
      <c r="H4875" s="350"/>
      <c r="I4875" s="352"/>
      <c r="J4875" s="353"/>
      <c r="K4875" s="354"/>
      <c r="L4875" s="353"/>
      <c r="M4875" s="379"/>
      <c r="N4875" s="70"/>
      <c r="O4875" s="70"/>
      <c r="P4875" s="135"/>
    </row>
    <row r="4876" spans="1:16" x14ac:dyDescent="0.2">
      <c r="A4876" s="363"/>
      <c r="B4876" s="348"/>
      <c r="C4876" s="623"/>
      <c r="D4876" s="350"/>
      <c r="E4876" s="350"/>
      <c r="F4876" s="351"/>
      <c r="G4876" s="350"/>
      <c r="H4876" s="350"/>
      <c r="I4876" s="352"/>
      <c r="J4876" s="353"/>
      <c r="K4876" s="354"/>
      <c r="L4876" s="353"/>
      <c r="M4876" s="379"/>
      <c r="N4876" s="70"/>
      <c r="O4876" s="70"/>
      <c r="P4876" s="135"/>
    </row>
    <row r="4877" spans="1:16" x14ac:dyDescent="0.2">
      <c r="A4877" s="363"/>
      <c r="B4877" s="348"/>
      <c r="C4877" s="623"/>
      <c r="D4877" s="350"/>
      <c r="E4877" s="350"/>
      <c r="F4877" s="351"/>
      <c r="G4877" s="350"/>
      <c r="H4877" s="350"/>
      <c r="I4877" s="352"/>
      <c r="J4877" s="353"/>
      <c r="K4877" s="354"/>
      <c r="L4877" s="353"/>
      <c r="M4877" s="379"/>
      <c r="N4877" s="70"/>
      <c r="O4877" s="70"/>
      <c r="P4877" s="135"/>
    </row>
    <row r="4878" spans="1:16" x14ac:dyDescent="0.2">
      <c r="A4878" s="363"/>
      <c r="B4878" s="348"/>
      <c r="C4878" s="623"/>
      <c r="D4878" s="350"/>
      <c r="E4878" s="350"/>
      <c r="F4878" s="351"/>
      <c r="G4878" s="350"/>
      <c r="H4878" s="350"/>
      <c r="I4878" s="352"/>
      <c r="J4878" s="353"/>
      <c r="K4878" s="354"/>
      <c r="L4878" s="353"/>
      <c r="M4878" s="379"/>
      <c r="N4878" s="70"/>
      <c r="O4878" s="70"/>
      <c r="P4878" s="135"/>
    </row>
    <row r="4879" spans="1:16" x14ac:dyDescent="0.2">
      <c r="A4879" s="363"/>
      <c r="B4879" s="348"/>
      <c r="C4879" s="623"/>
      <c r="D4879" s="350"/>
      <c r="E4879" s="350"/>
      <c r="F4879" s="351"/>
      <c r="G4879" s="350"/>
      <c r="H4879" s="350"/>
      <c r="I4879" s="352"/>
      <c r="J4879" s="353"/>
      <c r="K4879" s="354"/>
      <c r="L4879" s="353"/>
      <c r="M4879" s="379"/>
      <c r="N4879" s="70"/>
      <c r="O4879" s="70"/>
      <c r="P4879" s="135"/>
    </row>
    <row r="4880" spans="1:16" x14ac:dyDescent="0.2">
      <c r="A4880" s="363"/>
      <c r="B4880" s="348"/>
      <c r="C4880" s="623"/>
      <c r="D4880" s="350"/>
      <c r="E4880" s="350"/>
      <c r="F4880" s="351"/>
      <c r="G4880" s="350"/>
      <c r="H4880" s="350"/>
      <c r="I4880" s="352"/>
      <c r="J4880" s="353"/>
      <c r="K4880" s="354"/>
      <c r="L4880" s="353"/>
      <c r="M4880" s="379"/>
      <c r="N4880" s="70"/>
      <c r="O4880" s="70"/>
      <c r="P4880" s="135"/>
    </row>
    <row r="4881" spans="1:16" x14ac:dyDescent="0.2">
      <c r="A4881" s="363"/>
      <c r="B4881" s="348"/>
      <c r="C4881" s="623"/>
      <c r="D4881" s="350"/>
      <c r="E4881" s="350"/>
      <c r="F4881" s="351"/>
      <c r="G4881" s="350"/>
      <c r="H4881" s="350"/>
      <c r="I4881" s="352"/>
      <c r="J4881" s="353"/>
      <c r="K4881" s="354"/>
      <c r="L4881" s="353"/>
      <c r="M4881" s="379"/>
      <c r="N4881" s="70"/>
      <c r="O4881" s="70"/>
      <c r="P4881" s="135"/>
    </row>
    <row r="4882" spans="1:16" x14ac:dyDescent="0.2">
      <c r="A4882" s="363"/>
      <c r="B4882" s="348"/>
      <c r="C4882" s="623"/>
      <c r="D4882" s="350"/>
      <c r="E4882" s="350"/>
      <c r="F4882" s="351"/>
      <c r="G4882" s="350"/>
      <c r="H4882" s="350"/>
      <c r="I4882" s="352"/>
      <c r="J4882" s="353"/>
      <c r="K4882" s="354"/>
      <c r="L4882" s="353"/>
      <c r="M4882" s="379"/>
      <c r="N4882" s="70"/>
      <c r="O4882" s="70"/>
      <c r="P4882" s="135"/>
    </row>
    <row r="4883" spans="1:16" x14ac:dyDescent="0.2">
      <c r="A4883" s="363"/>
      <c r="B4883" s="348"/>
      <c r="C4883" s="623"/>
      <c r="D4883" s="350"/>
      <c r="E4883" s="350"/>
      <c r="F4883" s="351"/>
      <c r="G4883" s="350"/>
      <c r="H4883" s="350"/>
      <c r="I4883" s="352"/>
      <c r="J4883" s="353"/>
      <c r="K4883" s="354"/>
      <c r="L4883" s="353"/>
      <c r="M4883" s="379"/>
      <c r="N4883" s="70"/>
      <c r="O4883" s="70"/>
      <c r="P4883" s="135"/>
    </row>
    <row r="4884" spans="1:16" x14ac:dyDescent="0.2">
      <c r="A4884" s="363"/>
      <c r="B4884" s="348"/>
      <c r="C4884" s="623"/>
      <c r="D4884" s="350"/>
      <c r="E4884" s="350"/>
      <c r="F4884" s="351"/>
      <c r="G4884" s="350"/>
      <c r="H4884" s="350"/>
      <c r="I4884" s="352"/>
      <c r="J4884" s="353"/>
      <c r="K4884" s="354"/>
      <c r="L4884" s="353"/>
      <c r="M4884" s="379"/>
      <c r="N4884" s="70"/>
      <c r="O4884" s="70"/>
      <c r="P4884" s="135"/>
    </row>
    <row r="4885" spans="1:16" x14ac:dyDescent="0.2">
      <c r="A4885" s="363"/>
      <c r="B4885" s="348"/>
      <c r="C4885" s="623"/>
      <c r="D4885" s="350"/>
      <c r="E4885" s="350"/>
      <c r="F4885" s="351"/>
      <c r="G4885" s="350"/>
      <c r="H4885" s="350"/>
      <c r="I4885" s="352"/>
      <c r="J4885" s="353"/>
      <c r="K4885" s="354"/>
      <c r="L4885" s="353"/>
      <c r="M4885" s="379"/>
      <c r="N4885" s="70"/>
      <c r="O4885" s="70"/>
      <c r="P4885" s="135"/>
    </row>
    <row r="4886" spans="1:16" x14ac:dyDescent="0.2">
      <c r="A4886" s="363"/>
      <c r="B4886" s="348"/>
      <c r="C4886" s="623"/>
      <c r="D4886" s="350"/>
      <c r="E4886" s="350"/>
      <c r="F4886" s="351"/>
      <c r="G4886" s="350"/>
      <c r="H4886" s="350"/>
      <c r="I4886" s="352"/>
      <c r="J4886" s="353"/>
      <c r="K4886" s="354"/>
      <c r="L4886" s="353"/>
      <c r="M4886" s="379"/>
      <c r="N4886" s="70"/>
      <c r="O4886" s="70"/>
      <c r="P4886" s="135"/>
    </row>
    <row r="4887" spans="1:16" x14ac:dyDescent="0.2">
      <c r="A4887" s="363"/>
      <c r="B4887" s="348"/>
      <c r="C4887" s="623"/>
      <c r="D4887" s="350"/>
      <c r="E4887" s="350"/>
      <c r="F4887" s="351"/>
      <c r="G4887" s="350"/>
      <c r="H4887" s="350"/>
      <c r="I4887" s="352"/>
      <c r="J4887" s="353"/>
      <c r="K4887" s="354"/>
      <c r="L4887" s="353"/>
      <c r="M4887" s="379"/>
      <c r="N4887" s="70"/>
      <c r="O4887" s="70"/>
      <c r="P4887" s="135"/>
    </row>
    <row r="4888" spans="1:16" x14ac:dyDescent="0.2">
      <c r="A4888" s="363"/>
      <c r="B4888" s="348"/>
      <c r="C4888" s="623"/>
      <c r="D4888" s="350"/>
      <c r="E4888" s="350"/>
      <c r="F4888" s="351"/>
      <c r="G4888" s="350"/>
      <c r="H4888" s="350"/>
      <c r="I4888" s="352"/>
      <c r="J4888" s="353"/>
      <c r="K4888" s="354"/>
      <c r="L4888" s="353"/>
      <c r="M4888" s="379"/>
      <c r="N4888" s="70"/>
      <c r="O4888" s="70"/>
      <c r="P4888" s="135"/>
    </row>
    <row r="4889" spans="1:16" x14ac:dyDescent="0.2">
      <c r="A4889" s="363"/>
      <c r="B4889" s="348"/>
      <c r="C4889" s="623"/>
      <c r="D4889" s="350"/>
      <c r="E4889" s="350"/>
      <c r="F4889" s="351"/>
      <c r="G4889" s="350"/>
      <c r="H4889" s="350"/>
      <c r="I4889" s="352"/>
      <c r="J4889" s="353"/>
      <c r="K4889" s="354"/>
      <c r="L4889" s="353"/>
      <c r="M4889" s="379"/>
      <c r="N4889" s="70"/>
      <c r="O4889" s="70"/>
      <c r="P4889" s="135"/>
    </row>
    <row r="4890" spans="1:16" x14ac:dyDescent="0.2">
      <c r="A4890" s="363"/>
      <c r="B4890" s="348"/>
      <c r="C4890" s="623"/>
      <c r="D4890" s="350"/>
      <c r="E4890" s="350"/>
      <c r="F4890" s="351"/>
      <c r="G4890" s="350"/>
      <c r="H4890" s="350"/>
      <c r="I4890" s="352"/>
      <c r="J4890" s="353"/>
      <c r="K4890" s="354"/>
      <c r="L4890" s="353"/>
      <c r="M4890" s="379"/>
      <c r="N4890" s="70"/>
      <c r="O4890" s="70"/>
      <c r="P4890" s="135"/>
    </row>
    <row r="4891" spans="1:16" x14ac:dyDescent="0.2">
      <c r="A4891" s="363"/>
      <c r="B4891" s="348"/>
      <c r="C4891" s="623"/>
      <c r="D4891" s="350"/>
      <c r="E4891" s="350"/>
      <c r="F4891" s="351"/>
      <c r="G4891" s="350"/>
      <c r="H4891" s="350"/>
      <c r="I4891" s="352"/>
      <c r="J4891" s="353"/>
      <c r="K4891" s="354"/>
      <c r="L4891" s="353"/>
      <c r="M4891" s="379"/>
      <c r="N4891" s="70"/>
      <c r="O4891" s="70"/>
      <c r="P4891" s="135"/>
    </row>
    <row r="4892" spans="1:16" x14ac:dyDescent="0.2">
      <c r="A4892" s="363"/>
      <c r="B4892" s="348"/>
      <c r="C4892" s="623"/>
      <c r="D4892" s="350"/>
      <c r="E4892" s="350"/>
      <c r="F4892" s="351"/>
      <c r="G4892" s="350"/>
      <c r="H4892" s="350"/>
      <c r="I4892" s="352"/>
      <c r="J4892" s="353"/>
      <c r="K4892" s="354"/>
      <c r="L4892" s="353"/>
      <c r="M4892" s="379"/>
      <c r="N4892" s="70"/>
      <c r="O4892" s="70"/>
      <c r="P4892" s="135"/>
    </row>
    <row r="4893" spans="1:16" x14ac:dyDescent="0.2">
      <c r="A4893" s="363"/>
      <c r="B4893" s="348"/>
      <c r="C4893" s="623"/>
      <c r="D4893" s="350"/>
      <c r="E4893" s="350"/>
      <c r="F4893" s="351"/>
      <c r="G4893" s="350"/>
      <c r="H4893" s="350"/>
      <c r="I4893" s="352"/>
      <c r="J4893" s="353"/>
      <c r="K4893" s="354"/>
      <c r="L4893" s="353"/>
      <c r="M4893" s="379"/>
      <c r="N4893" s="70"/>
      <c r="O4893" s="70"/>
      <c r="P4893" s="135"/>
    </row>
    <row r="4894" spans="1:16" x14ac:dyDescent="0.2">
      <c r="A4894" s="363"/>
      <c r="B4894" s="348"/>
      <c r="C4894" s="623"/>
      <c r="D4894" s="350"/>
      <c r="E4894" s="350"/>
      <c r="F4894" s="351"/>
      <c r="G4894" s="350"/>
      <c r="H4894" s="350"/>
      <c r="I4894" s="352"/>
      <c r="J4894" s="353"/>
      <c r="K4894" s="354"/>
      <c r="L4894" s="353"/>
      <c r="M4894" s="379"/>
      <c r="N4894" s="70"/>
      <c r="O4894" s="70"/>
      <c r="P4894" s="135"/>
    </row>
    <row r="4895" spans="1:16" x14ac:dyDescent="0.2">
      <c r="A4895" s="363"/>
      <c r="B4895" s="348"/>
      <c r="C4895" s="623"/>
      <c r="D4895" s="350"/>
      <c r="E4895" s="350"/>
      <c r="F4895" s="351"/>
      <c r="G4895" s="350"/>
      <c r="H4895" s="350"/>
      <c r="I4895" s="352"/>
      <c r="J4895" s="353"/>
      <c r="K4895" s="354"/>
      <c r="L4895" s="353"/>
      <c r="M4895" s="379"/>
      <c r="N4895" s="70"/>
      <c r="O4895" s="70"/>
      <c r="P4895" s="135"/>
    </row>
    <row r="4896" spans="1:16" x14ac:dyDescent="0.2">
      <c r="A4896" s="363"/>
      <c r="B4896" s="348"/>
      <c r="C4896" s="623"/>
      <c r="D4896" s="350"/>
      <c r="E4896" s="350"/>
      <c r="F4896" s="351"/>
      <c r="G4896" s="350"/>
      <c r="H4896" s="350"/>
      <c r="I4896" s="352"/>
      <c r="J4896" s="353"/>
      <c r="K4896" s="354"/>
      <c r="L4896" s="353"/>
      <c r="M4896" s="379"/>
      <c r="N4896" s="70"/>
      <c r="O4896" s="70"/>
      <c r="P4896" s="135"/>
    </row>
    <row r="4897" spans="1:16" x14ac:dyDescent="0.2">
      <c r="A4897" s="363"/>
      <c r="B4897" s="348"/>
      <c r="C4897" s="623"/>
      <c r="D4897" s="350"/>
      <c r="E4897" s="350"/>
      <c r="F4897" s="351"/>
      <c r="G4897" s="350"/>
      <c r="H4897" s="350"/>
      <c r="I4897" s="352"/>
      <c r="J4897" s="353"/>
      <c r="K4897" s="354"/>
      <c r="L4897" s="353"/>
      <c r="M4897" s="379"/>
      <c r="N4897" s="70"/>
      <c r="O4897" s="70"/>
      <c r="P4897" s="135"/>
    </row>
    <row r="4898" spans="1:16" x14ac:dyDescent="0.2">
      <c r="A4898" s="363"/>
      <c r="B4898" s="348"/>
      <c r="C4898" s="623"/>
      <c r="D4898" s="350"/>
      <c r="E4898" s="350"/>
      <c r="F4898" s="351"/>
      <c r="G4898" s="350"/>
      <c r="H4898" s="350"/>
      <c r="I4898" s="352"/>
      <c r="J4898" s="353"/>
      <c r="K4898" s="354"/>
      <c r="L4898" s="353"/>
      <c r="M4898" s="379"/>
      <c r="N4898" s="70"/>
      <c r="O4898" s="70"/>
      <c r="P4898" s="135"/>
    </row>
    <row r="4899" spans="1:16" x14ac:dyDescent="0.2">
      <c r="A4899" s="363"/>
      <c r="B4899" s="348"/>
      <c r="C4899" s="623"/>
      <c r="D4899" s="350"/>
      <c r="E4899" s="350"/>
      <c r="F4899" s="351"/>
      <c r="G4899" s="350"/>
      <c r="H4899" s="350"/>
      <c r="I4899" s="352"/>
      <c r="J4899" s="353"/>
      <c r="K4899" s="354"/>
      <c r="L4899" s="353"/>
      <c r="M4899" s="379"/>
      <c r="N4899" s="70"/>
      <c r="O4899" s="70"/>
      <c r="P4899" s="135"/>
    </row>
    <row r="4900" spans="1:16" x14ac:dyDescent="0.2">
      <c r="A4900" s="363"/>
      <c r="B4900" s="348"/>
      <c r="C4900" s="623"/>
      <c r="D4900" s="350"/>
      <c r="E4900" s="350"/>
      <c r="F4900" s="351"/>
      <c r="G4900" s="350"/>
      <c r="H4900" s="350"/>
      <c r="I4900" s="352"/>
      <c r="J4900" s="353"/>
      <c r="K4900" s="354"/>
      <c r="L4900" s="353"/>
      <c r="M4900" s="379"/>
      <c r="N4900" s="70"/>
      <c r="O4900" s="70"/>
      <c r="P4900" s="135"/>
    </row>
    <row r="4901" spans="1:16" x14ac:dyDescent="0.2">
      <c r="A4901" s="363"/>
      <c r="B4901" s="348"/>
      <c r="C4901" s="623"/>
      <c r="D4901" s="350"/>
      <c r="E4901" s="350"/>
      <c r="F4901" s="351"/>
      <c r="G4901" s="350"/>
      <c r="H4901" s="350"/>
      <c r="I4901" s="352"/>
      <c r="J4901" s="353"/>
      <c r="K4901" s="354"/>
      <c r="L4901" s="353"/>
      <c r="M4901" s="379"/>
      <c r="N4901" s="70"/>
      <c r="O4901" s="70"/>
      <c r="P4901" s="135"/>
    </row>
    <row r="4902" spans="1:16" x14ac:dyDescent="0.2">
      <c r="A4902" s="363"/>
      <c r="B4902" s="348"/>
      <c r="C4902" s="623"/>
      <c r="D4902" s="350"/>
      <c r="E4902" s="350"/>
      <c r="F4902" s="351"/>
      <c r="G4902" s="350"/>
      <c r="H4902" s="350"/>
      <c r="I4902" s="352"/>
      <c r="J4902" s="353"/>
      <c r="K4902" s="354"/>
      <c r="L4902" s="353"/>
      <c r="M4902" s="379"/>
      <c r="N4902" s="70"/>
      <c r="O4902" s="70"/>
      <c r="P4902" s="135"/>
    </row>
    <row r="4903" spans="1:16" x14ac:dyDescent="0.2">
      <c r="A4903" s="363"/>
      <c r="B4903" s="348"/>
      <c r="C4903" s="623"/>
      <c r="D4903" s="350"/>
      <c r="E4903" s="350"/>
      <c r="F4903" s="351"/>
      <c r="G4903" s="350"/>
      <c r="H4903" s="350"/>
      <c r="I4903" s="352"/>
      <c r="J4903" s="353"/>
      <c r="K4903" s="354"/>
      <c r="L4903" s="353"/>
      <c r="M4903" s="379"/>
      <c r="N4903" s="70"/>
      <c r="O4903" s="70"/>
      <c r="P4903" s="135"/>
    </row>
    <row r="4904" spans="1:16" x14ac:dyDescent="0.2">
      <c r="A4904" s="363"/>
      <c r="B4904" s="348"/>
      <c r="C4904" s="623"/>
      <c r="D4904" s="350"/>
      <c r="E4904" s="350"/>
      <c r="F4904" s="351"/>
      <c r="G4904" s="350"/>
      <c r="H4904" s="350"/>
      <c r="I4904" s="352"/>
      <c r="J4904" s="353"/>
      <c r="K4904" s="354"/>
      <c r="L4904" s="353"/>
      <c r="M4904" s="379"/>
      <c r="N4904" s="70"/>
      <c r="O4904" s="70"/>
      <c r="P4904" s="135"/>
    </row>
    <row r="4905" spans="1:16" x14ac:dyDescent="0.2">
      <c r="A4905" s="363"/>
      <c r="B4905" s="348"/>
      <c r="C4905" s="623"/>
      <c r="D4905" s="350"/>
      <c r="E4905" s="350"/>
      <c r="F4905" s="351"/>
      <c r="G4905" s="350"/>
      <c r="H4905" s="350"/>
      <c r="I4905" s="352"/>
      <c r="J4905" s="353"/>
      <c r="K4905" s="354"/>
      <c r="L4905" s="353"/>
      <c r="M4905" s="379"/>
      <c r="N4905" s="70"/>
      <c r="O4905" s="70"/>
      <c r="P4905" s="135"/>
    </row>
    <row r="4906" spans="1:16" x14ac:dyDescent="0.2">
      <c r="A4906" s="363"/>
      <c r="B4906" s="348"/>
      <c r="C4906" s="623"/>
      <c r="D4906" s="350"/>
      <c r="E4906" s="350"/>
      <c r="F4906" s="351"/>
      <c r="G4906" s="350"/>
      <c r="H4906" s="350"/>
      <c r="I4906" s="352"/>
      <c r="J4906" s="353"/>
      <c r="K4906" s="354"/>
      <c r="L4906" s="353"/>
      <c r="M4906" s="379"/>
      <c r="N4906" s="70"/>
      <c r="O4906" s="70"/>
      <c r="P4906" s="135"/>
    </row>
    <row r="4907" spans="1:16" x14ac:dyDescent="0.2">
      <c r="A4907" s="363"/>
      <c r="B4907" s="348"/>
      <c r="C4907" s="623"/>
      <c r="D4907" s="350"/>
      <c r="E4907" s="350"/>
      <c r="F4907" s="351"/>
      <c r="G4907" s="350"/>
      <c r="H4907" s="350"/>
      <c r="I4907" s="352"/>
      <c r="J4907" s="353"/>
      <c r="K4907" s="354"/>
      <c r="L4907" s="353"/>
      <c r="M4907" s="379"/>
      <c r="N4907" s="70"/>
      <c r="O4907" s="70"/>
      <c r="P4907" s="135"/>
    </row>
    <row r="4908" spans="1:16" x14ac:dyDescent="0.2">
      <c r="A4908" s="363"/>
      <c r="B4908" s="348"/>
      <c r="C4908" s="623"/>
      <c r="D4908" s="350"/>
      <c r="E4908" s="350"/>
      <c r="F4908" s="351"/>
      <c r="G4908" s="350"/>
      <c r="H4908" s="350"/>
      <c r="I4908" s="352"/>
      <c r="J4908" s="353"/>
      <c r="K4908" s="354"/>
      <c r="L4908" s="353"/>
      <c r="M4908" s="379"/>
      <c r="N4908" s="70"/>
      <c r="O4908" s="70"/>
      <c r="P4908" s="135"/>
    </row>
    <row r="4909" spans="1:16" x14ac:dyDescent="0.2">
      <c r="A4909" s="363"/>
      <c r="B4909" s="348"/>
      <c r="C4909" s="623"/>
      <c r="D4909" s="350"/>
      <c r="E4909" s="350"/>
      <c r="F4909" s="351"/>
      <c r="G4909" s="350"/>
      <c r="H4909" s="350"/>
      <c r="I4909" s="352"/>
      <c r="J4909" s="353"/>
      <c r="K4909" s="354"/>
      <c r="L4909" s="353"/>
      <c r="M4909" s="379"/>
      <c r="N4909" s="70"/>
      <c r="O4909" s="70"/>
      <c r="P4909" s="135"/>
    </row>
    <row r="4910" spans="1:16" x14ac:dyDescent="0.2">
      <c r="A4910" s="363"/>
      <c r="B4910" s="348"/>
      <c r="C4910" s="623"/>
      <c r="D4910" s="350"/>
      <c r="E4910" s="350"/>
      <c r="F4910" s="351"/>
      <c r="G4910" s="350"/>
      <c r="H4910" s="350"/>
      <c r="I4910" s="352"/>
      <c r="J4910" s="353"/>
      <c r="K4910" s="354"/>
      <c r="L4910" s="353"/>
      <c r="M4910" s="379"/>
      <c r="N4910" s="70"/>
      <c r="O4910" s="70"/>
      <c r="P4910" s="135"/>
    </row>
    <row r="4911" spans="1:16" x14ac:dyDescent="0.2">
      <c r="A4911" s="363"/>
      <c r="B4911" s="348"/>
      <c r="C4911" s="623"/>
      <c r="D4911" s="350"/>
      <c r="E4911" s="350"/>
      <c r="F4911" s="351"/>
      <c r="G4911" s="350"/>
      <c r="H4911" s="350"/>
      <c r="I4911" s="352"/>
      <c r="J4911" s="353"/>
      <c r="K4911" s="354"/>
      <c r="L4911" s="353"/>
      <c r="M4911" s="379"/>
      <c r="N4911" s="70"/>
      <c r="O4911" s="70"/>
      <c r="P4911" s="135"/>
    </row>
    <row r="4912" spans="1:16" x14ac:dyDescent="0.2">
      <c r="A4912" s="363"/>
      <c r="B4912" s="348"/>
      <c r="C4912" s="623"/>
      <c r="D4912" s="350"/>
      <c r="E4912" s="350"/>
      <c r="F4912" s="351"/>
      <c r="G4912" s="350"/>
      <c r="H4912" s="350"/>
      <c r="I4912" s="352"/>
      <c r="J4912" s="353"/>
      <c r="K4912" s="354"/>
      <c r="L4912" s="353"/>
      <c r="M4912" s="379"/>
      <c r="N4912" s="70"/>
      <c r="O4912" s="70"/>
      <c r="P4912" s="135"/>
    </row>
    <row r="4913" spans="1:16" x14ac:dyDescent="0.2">
      <c r="A4913" s="363"/>
      <c r="B4913" s="348"/>
      <c r="C4913" s="623"/>
      <c r="D4913" s="350"/>
      <c r="E4913" s="350"/>
      <c r="F4913" s="351"/>
      <c r="G4913" s="350"/>
      <c r="H4913" s="350"/>
      <c r="I4913" s="352"/>
      <c r="J4913" s="353"/>
      <c r="K4913" s="354"/>
      <c r="L4913" s="353"/>
      <c r="M4913" s="379"/>
      <c r="N4913" s="70"/>
      <c r="O4913" s="70"/>
      <c r="P4913" s="135"/>
    </row>
    <row r="4914" spans="1:16" x14ac:dyDescent="0.2">
      <c r="A4914" s="363"/>
      <c r="B4914" s="348"/>
      <c r="C4914" s="623"/>
      <c r="D4914" s="350"/>
      <c r="E4914" s="350"/>
      <c r="F4914" s="351"/>
      <c r="G4914" s="350"/>
      <c r="H4914" s="350"/>
      <c r="I4914" s="352"/>
      <c r="J4914" s="353"/>
      <c r="K4914" s="354"/>
      <c r="L4914" s="353"/>
      <c r="M4914" s="379"/>
      <c r="N4914" s="70"/>
      <c r="O4914" s="70"/>
      <c r="P4914" s="135"/>
    </row>
    <row r="4915" spans="1:16" x14ac:dyDescent="0.2">
      <c r="A4915" s="363"/>
      <c r="B4915" s="348"/>
      <c r="C4915" s="623"/>
      <c r="D4915" s="350"/>
      <c r="E4915" s="350"/>
      <c r="F4915" s="351"/>
      <c r="G4915" s="350"/>
      <c r="H4915" s="350"/>
      <c r="I4915" s="352"/>
      <c r="J4915" s="353"/>
      <c r="K4915" s="354"/>
      <c r="L4915" s="353"/>
      <c r="M4915" s="379"/>
      <c r="N4915" s="70"/>
      <c r="O4915" s="70"/>
      <c r="P4915" s="135"/>
    </row>
    <row r="4916" spans="1:16" x14ac:dyDescent="0.2">
      <c r="A4916" s="363"/>
      <c r="B4916" s="348"/>
      <c r="C4916" s="623"/>
      <c r="D4916" s="350"/>
      <c r="E4916" s="350"/>
      <c r="F4916" s="351"/>
      <c r="G4916" s="350"/>
      <c r="H4916" s="350"/>
      <c r="I4916" s="352"/>
      <c r="J4916" s="353"/>
      <c r="K4916" s="354"/>
      <c r="L4916" s="353"/>
      <c r="M4916" s="379"/>
      <c r="N4916" s="70"/>
      <c r="O4916" s="70"/>
      <c r="P4916" s="135"/>
    </row>
    <row r="4917" spans="1:16" x14ac:dyDescent="0.2">
      <c r="A4917" s="363"/>
      <c r="B4917" s="348"/>
      <c r="C4917" s="623"/>
      <c r="D4917" s="350"/>
      <c r="E4917" s="350"/>
      <c r="F4917" s="351"/>
      <c r="G4917" s="350"/>
      <c r="H4917" s="350"/>
      <c r="I4917" s="352"/>
      <c r="J4917" s="353"/>
      <c r="K4917" s="354"/>
      <c r="L4917" s="353"/>
      <c r="M4917" s="379"/>
      <c r="N4917" s="70"/>
      <c r="O4917" s="70"/>
      <c r="P4917" s="135"/>
    </row>
    <row r="4918" spans="1:16" x14ac:dyDescent="0.2">
      <c r="A4918" s="363"/>
      <c r="B4918" s="348"/>
      <c r="C4918" s="623"/>
      <c r="D4918" s="350"/>
      <c r="E4918" s="350"/>
      <c r="F4918" s="351"/>
      <c r="G4918" s="350"/>
      <c r="H4918" s="350"/>
      <c r="I4918" s="352"/>
      <c r="J4918" s="353"/>
      <c r="K4918" s="354"/>
      <c r="L4918" s="353"/>
      <c r="M4918" s="379"/>
      <c r="N4918" s="70"/>
      <c r="O4918" s="70"/>
      <c r="P4918" s="135"/>
    </row>
    <row r="4919" spans="1:16" x14ac:dyDescent="0.2">
      <c r="A4919" s="363"/>
      <c r="B4919" s="348"/>
      <c r="C4919" s="623"/>
      <c r="D4919" s="350"/>
      <c r="E4919" s="350"/>
      <c r="F4919" s="351"/>
      <c r="G4919" s="350"/>
      <c r="H4919" s="350"/>
      <c r="I4919" s="352"/>
      <c r="J4919" s="353"/>
      <c r="K4919" s="354"/>
      <c r="L4919" s="353"/>
      <c r="M4919" s="379"/>
      <c r="N4919" s="70"/>
      <c r="O4919" s="70"/>
      <c r="P4919" s="135"/>
    </row>
    <row r="4920" spans="1:16" x14ac:dyDescent="0.2">
      <c r="A4920" s="363"/>
      <c r="B4920" s="348"/>
      <c r="C4920" s="623"/>
      <c r="D4920" s="350"/>
      <c r="E4920" s="350"/>
      <c r="F4920" s="351"/>
      <c r="G4920" s="350"/>
      <c r="H4920" s="350"/>
      <c r="I4920" s="352"/>
      <c r="J4920" s="353"/>
      <c r="K4920" s="354"/>
      <c r="L4920" s="353"/>
      <c r="M4920" s="379"/>
      <c r="N4920" s="70"/>
      <c r="O4920" s="70"/>
      <c r="P4920" s="135"/>
    </row>
    <row r="4921" spans="1:16" x14ac:dyDescent="0.2">
      <c r="A4921" s="363"/>
      <c r="B4921" s="348"/>
      <c r="C4921" s="623"/>
      <c r="D4921" s="350"/>
      <c r="E4921" s="350"/>
      <c r="F4921" s="351"/>
      <c r="G4921" s="350"/>
      <c r="H4921" s="350"/>
      <c r="I4921" s="352"/>
      <c r="J4921" s="353"/>
      <c r="K4921" s="354"/>
      <c r="L4921" s="353"/>
      <c r="M4921" s="379"/>
      <c r="N4921" s="70"/>
      <c r="O4921" s="70"/>
      <c r="P4921" s="135"/>
    </row>
    <row r="4922" spans="1:16" x14ac:dyDescent="0.2">
      <c r="A4922" s="363"/>
      <c r="B4922" s="348"/>
      <c r="C4922" s="623"/>
      <c r="D4922" s="350"/>
      <c r="E4922" s="350"/>
      <c r="F4922" s="351"/>
      <c r="G4922" s="350"/>
      <c r="H4922" s="350"/>
      <c r="I4922" s="352"/>
      <c r="J4922" s="353"/>
      <c r="K4922" s="354"/>
      <c r="L4922" s="353"/>
      <c r="M4922" s="379"/>
      <c r="N4922" s="70"/>
      <c r="O4922" s="70"/>
      <c r="P4922" s="135"/>
    </row>
    <row r="4923" spans="1:16" x14ac:dyDescent="0.2">
      <c r="A4923" s="363"/>
      <c r="B4923" s="348"/>
      <c r="C4923" s="623"/>
      <c r="D4923" s="350"/>
      <c r="E4923" s="350"/>
      <c r="F4923" s="351"/>
      <c r="G4923" s="350"/>
      <c r="H4923" s="350"/>
      <c r="I4923" s="352"/>
      <c r="J4923" s="353"/>
      <c r="K4923" s="354"/>
      <c r="L4923" s="353"/>
      <c r="M4923" s="379"/>
      <c r="N4923" s="70"/>
      <c r="O4923" s="70"/>
      <c r="P4923" s="135"/>
    </row>
    <row r="4924" spans="1:16" x14ac:dyDescent="0.2">
      <c r="A4924" s="363"/>
      <c r="B4924" s="348"/>
      <c r="C4924" s="623"/>
      <c r="D4924" s="350"/>
      <c r="E4924" s="350"/>
      <c r="F4924" s="351"/>
      <c r="G4924" s="350"/>
      <c r="H4924" s="350"/>
      <c r="I4924" s="352"/>
      <c r="J4924" s="353"/>
      <c r="K4924" s="354"/>
      <c r="L4924" s="353"/>
      <c r="M4924" s="379"/>
      <c r="N4924" s="70"/>
      <c r="O4924" s="70"/>
      <c r="P4924" s="135"/>
    </row>
    <row r="4925" spans="1:16" x14ac:dyDescent="0.2">
      <c r="A4925" s="363"/>
      <c r="B4925" s="348"/>
      <c r="C4925" s="623"/>
      <c r="D4925" s="350"/>
      <c r="E4925" s="350"/>
      <c r="F4925" s="351"/>
      <c r="G4925" s="350"/>
      <c r="H4925" s="350"/>
      <c r="I4925" s="352"/>
      <c r="J4925" s="353"/>
      <c r="K4925" s="354"/>
      <c r="L4925" s="353"/>
      <c r="M4925" s="379"/>
      <c r="N4925" s="70"/>
      <c r="O4925" s="70"/>
      <c r="P4925" s="135"/>
    </row>
    <row r="4926" spans="1:16" x14ac:dyDescent="0.2">
      <c r="A4926" s="363"/>
      <c r="B4926" s="348"/>
      <c r="C4926" s="623"/>
      <c r="D4926" s="350"/>
      <c r="E4926" s="350"/>
      <c r="F4926" s="351"/>
      <c r="G4926" s="350"/>
      <c r="H4926" s="350"/>
      <c r="I4926" s="352"/>
      <c r="J4926" s="353"/>
      <c r="K4926" s="354"/>
      <c r="L4926" s="353"/>
      <c r="M4926" s="379"/>
      <c r="N4926" s="70"/>
      <c r="O4926" s="70"/>
      <c r="P4926" s="135"/>
    </row>
    <row r="4927" spans="1:16" x14ac:dyDescent="0.2">
      <c r="A4927" s="363"/>
      <c r="B4927" s="348"/>
      <c r="C4927" s="623"/>
      <c r="D4927" s="350"/>
      <c r="E4927" s="350"/>
      <c r="F4927" s="351"/>
      <c r="G4927" s="350"/>
      <c r="H4927" s="350"/>
      <c r="I4927" s="352"/>
      <c r="J4927" s="353"/>
      <c r="K4927" s="354"/>
      <c r="L4927" s="353"/>
      <c r="M4927" s="379"/>
      <c r="N4927" s="70"/>
      <c r="O4927" s="70"/>
      <c r="P4927" s="135"/>
    </row>
    <row r="4928" spans="1:16" x14ac:dyDescent="0.2">
      <c r="A4928" s="363"/>
      <c r="B4928" s="348"/>
      <c r="C4928" s="623"/>
      <c r="D4928" s="350"/>
      <c r="E4928" s="350"/>
      <c r="F4928" s="351"/>
      <c r="G4928" s="350"/>
      <c r="H4928" s="350"/>
      <c r="I4928" s="352"/>
      <c r="J4928" s="353"/>
      <c r="K4928" s="354"/>
      <c r="L4928" s="353"/>
      <c r="M4928" s="379"/>
      <c r="N4928" s="70"/>
      <c r="O4928" s="70"/>
      <c r="P4928" s="135"/>
    </row>
    <row r="4929" spans="1:16" x14ac:dyDescent="0.2">
      <c r="A4929" s="363"/>
      <c r="B4929" s="348"/>
      <c r="C4929" s="623"/>
      <c r="D4929" s="350"/>
      <c r="E4929" s="350"/>
      <c r="F4929" s="351"/>
      <c r="G4929" s="350"/>
      <c r="H4929" s="350"/>
      <c r="I4929" s="352"/>
      <c r="J4929" s="353"/>
      <c r="K4929" s="354"/>
      <c r="L4929" s="353"/>
      <c r="M4929" s="379"/>
      <c r="N4929" s="70"/>
      <c r="O4929" s="70"/>
      <c r="P4929" s="135"/>
    </row>
    <row r="4930" spans="1:16" x14ac:dyDescent="0.2">
      <c r="A4930" s="363"/>
      <c r="B4930" s="348"/>
      <c r="C4930" s="623"/>
      <c r="D4930" s="350"/>
      <c r="E4930" s="350"/>
      <c r="F4930" s="351"/>
      <c r="G4930" s="350"/>
      <c r="H4930" s="350"/>
      <c r="I4930" s="352"/>
      <c r="J4930" s="353"/>
      <c r="K4930" s="354"/>
      <c r="L4930" s="353"/>
      <c r="M4930" s="379"/>
      <c r="N4930" s="70"/>
      <c r="O4930" s="70"/>
      <c r="P4930" s="135"/>
    </row>
    <row r="4931" spans="1:16" x14ac:dyDescent="0.2">
      <c r="A4931" s="363"/>
      <c r="B4931" s="348"/>
      <c r="C4931" s="623"/>
      <c r="D4931" s="350"/>
      <c r="E4931" s="350"/>
      <c r="F4931" s="351"/>
      <c r="G4931" s="350"/>
      <c r="H4931" s="350"/>
      <c r="I4931" s="352"/>
      <c r="J4931" s="353"/>
      <c r="K4931" s="354"/>
      <c r="L4931" s="353"/>
      <c r="M4931" s="379"/>
      <c r="N4931" s="70"/>
      <c r="O4931" s="70"/>
      <c r="P4931" s="135"/>
    </row>
    <row r="4932" spans="1:16" x14ac:dyDescent="0.2">
      <c r="A4932" s="363"/>
      <c r="B4932" s="348"/>
      <c r="C4932" s="623"/>
      <c r="D4932" s="350"/>
      <c r="E4932" s="350"/>
      <c r="F4932" s="351"/>
      <c r="G4932" s="350"/>
      <c r="H4932" s="350"/>
      <c r="I4932" s="352"/>
      <c r="J4932" s="353"/>
      <c r="K4932" s="354"/>
      <c r="L4932" s="353"/>
      <c r="M4932" s="379"/>
      <c r="N4932" s="70"/>
      <c r="O4932" s="70"/>
      <c r="P4932" s="135"/>
    </row>
    <row r="4933" spans="1:16" x14ac:dyDescent="0.2">
      <c r="A4933" s="363"/>
      <c r="B4933" s="348"/>
      <c r="C4933" s="623"/>
      <c r="D4933" s="350"/>
      <c r="E4933" s="350"/>
      <c r="F4933" s="351"/>
      <c r="G4933" s="350"/>
      <c r="H4933" s="350"/>
      <c r="I4933" s="352"/>
      <c r="J4933" s="353"/>
      <c r="K4933" s="354"/>
      <c r="L4933" s="353"/>
      <c r="M4933" s="379"/>
      <c r="N4933" s="70"/>
      <c r="O4933" s="70"/>
      <c r="P4933" s="135"/>
    </row>
    <row r="4934" spans="1:16" x14ac:dyDescent="0.2">
      <c r="A4934" s="363"/>
      <c r="B4934" s="348"/>
      <c r="C4934" s="623"/>
      <c r="D4934" s="350"/>
      <c r="E4934" s="350"/>
      <c r="F4934" s="351"/>
      <c r="G4934" s="350"/>
      <c r="H4934" s="350"/>
      <c r="I4934" s="352"/>
      <c r="J4934" s="353"/>
      <c r="K4934" s="354"/>
      <c r="L4934" s="353"/>
      <c r="M4934" s="379"/>
      <c r="N4934" s="70"/>
      <c r="O4934" s="70"/>
      <c r="P4934" s="135"/>
    </row>
    <row r="4935" spans="1:16" x14ac:dyDescent="0.2">
      <c r="A4935" s="363"/>
      <c r="B4935" s="348"/>
      <c r="C4935" s="623"/>
      <c r="D4935" s="350"/>
      <c r="E4935" s="350"/>
      <c r="F4935" s="351"/>
      <c r="G4935" s="350"/>
      <c r="H4935" s="350"/>
      <c r="I4935" s="352"/>
      <c r="J4935" s="353"/>
      <c r="K4935" s="354"/>
      <c r="L4935" s="353"/>
      <c r="M4935" s="379"/>
      <c r="N4935" s="70"/>
      <c r="O4935" s="70"/>
      <c r="P4935" s="135"/>
    </row>
    <row r="4936" spans="1:16" x14ac:dyDescent="0.2">
      <c r="A4936" s="363"/>
      <c r="B4936" s="348"/>
      <c r="C4936" s="623"/>
      <c r="D4936" s="350"/>
      <c r="E4936" s="350"/>
      <c r="F4936" s="351"/>
      <c r="G4936" s="350"/>
      <c r="H4936" s="350"/>
      <c r="I4936" s="352"/>
      <c r="J4936" s="353"/>
      <c r="K4936" s="354"/>
      <c r="L4936" s="353"/>
      <c r="M4936" s="379"/>
      <c r="N4936" s="70"/>
      <c r="O4936" s="70"/>
      <c r="P4936" s="135"/>
    </row>
    <row r="4937" spans="1:16" x14ac:dyDescent="0.2">
      <c r="A4937" s="363"/>
      <c r="B4937" s="348"/>
      <c r="C4937" s="623"/>
      <c r="D4937" s="350"/>
      <c r="E4937" s="350"/>
      <c r="F4937" s="351"/>
      <c r="G4937" s="350"/>
      <c r="H4937" s="350"/>
      <c r="I4937" s="352"/>
      <c r="J4937" s="353"/>
      <c r="K4937" s="354"/>
      <c r="L4937" s="353"/>
      <c r="M4937" s="379"/>
      <c r="N4937" s="70"/>
      <c r="O4937" s="70"/>
      <c r="P4937" s="135"/>
    </row>
    <row r="4938" spans="1:16" x14ac:dyDescent="0.2">
      <c r="A4938" s="363"/>
      <c r="B4938" s="348"/>
      <c r="C4938" s="623"/>
      <c r="D4938" s="350"/>
      <c r="E4938" s="350"/>
      <c r="F4938" s="351"/>
      <c r="G4938" s="350"/>
      <c r="H4938" s="350"/>
      <c r="I4938" s="352"/>
      <c r="J4938" s="353"/>
      <c r="K4938" s="354"/>
      <c r="L4938" s="353"/>
      <c r="M4938" s="379"/>
      <c r="N4938" s="70"/>
      <c r="O4938" s="70"/>
      <c r="P4938" s="135"/>
    </row>
    <row r="4939" spans="1:16" x14ac:dyDescent="0.2">
      <c r="A4939" s="363"/>
      <c r="B4939" s="348"/>
      <c r="C4939" s="623"/>
      <c r="D4939" s="350"/>
      <c r="E4939" s="350"/>
      <c r="F4939" s="351"/>
      <c r="G4939" s="350"/>
      <c r="H4939" s="350"/>
      <c r="I4939" s="352"/>
      <c r="J4939" s="353"/>
      <c r="K4939" s="354"/>
      <c r="L4939" s="353"/>
      <c r="M4939" s="379"/>
      <c r="N4939" s="70"/>
      <c r="O4939" s="70"/>
      <c r="P4939" s="135"/>
    </row>
    <row r="4940" spans="1:16" x14ac:dyDescent="0.2">
      <c r="A4940" s="363"/>
      <c r="B4940" s="348"/>
      <c r="C4940" s="623"/>
      <c r="D4940" s="350"/>
      <c r="E4940" s="350"/>
      <c r="F4940" s="351"/>
      <c r="G4940" s="350"/>
      <c r="H4940" s="350"/>
      <c r="I4940" s="352"/>
      <c r="J4940" s="353"/>
      <c r="K4940" s="354"/>
      <c r="L4940" s="353"/>
      <c r="M4940" s="379"/>
      <c r="N4940" s="70"/>
      <c r="O4940" s="70"/>
      <c r="P4940" s="135"/>
    </row>
    <row r="4941" spans="1:16" x14ac:dyDescent="0.2">
      <c r="A4941" s="363"/>
      <c r="B4941" s="348"/>
      <c r="C4941" s="623"/>
      <c r="D4941" s="350"/>
      <c r="E4941" s="350"/>
      <c r="F4941" s="351"/>
      <c r="G4941" s="350"/>
      <c r="H4941" s="350"/>
      <c r="I4941" s="352"/>
      <c r="J4941" s="353"/>
      <c r="K4941" s="354"/>
      <c r="L4941" s="353"/>
      <c r="M4941" s="379"/>
      <c r="N4941" s="70"/>
      <c r="O4941" s="70"/>
      <c r="P4941" s="135"/>
    </row>
    <row r="4942" spans="1:16" x14ac:dyDescent="0.2">
      <c r="A4942" s="363"/>
      <c r="B4942" s="348"/>
      <c r="C4942" s="623"/>
      <c r="D4942" s="350"/>
      <c r="E4942" s="350"/>
      <c r="F4942" s="351"/>
      <c r="G4942" s="350"/>
      <c r="H4942" s="350"/>
      <c r="I4942" s="352"/>
      <c r="J4942" s="353"/>
      <c r="K4942" s="354"/>
      <c r="L4942" s="353"/>
      <c r="M4942" s="379"/>
      <c r="N4942" s="70"/>
      <c r="O4942" s="70"/>
      <c r="P4942" s="135"/>
    </row>
    <row r="4943" spans="1:16" x14ac:dyDescent="0.2">
      <c r="A4943" s="363"/>
      <c r="B4943" s="348"/>
      <c r="C4943" s="623"/>
      <c r="D4943" s="350"/>
      <c r="E4943" s="350"/>
      <c r="F4943" s="351"/>
      <c r="G4943" s="350"/>
      <c r="H4943" s="350"/>
      <c r="I4943" s="352"/>
      <c r="J4943" s="353"/>
      <c r="K4943" s="354"/>
      <c r="L4943" s="353"/>
      <c r="M4943" s="379"/>
      <c r="N4943" s="70"/>
      <c r="O4943" s="70"/>
      <c r="P4943" s="135"/>
    </row>
    <row r="4944" spans="1:16" x14ac:dyDescent="0.2">
      <c r="A4944" s="363"/>
      <c r="B4944" s="348"/>
      <c r="C4944" s="623"/>
      <c r="D4944" s="350"/>
      <c r="E4944" s="350"/>
      <c r="F4944" s="351"/>
      <c r="G4944" s="350"/>
      <c r="H4944" s="350"/>
      <c r="I4944" s="352"/>
      <c r="J4944" s="353"/>
      <c r="K4944" s="354"/>
      <c r="L4944" s="353"/>
      <c r="M4944" s="379"/>
      <c r="N4944" s="70"/>
      <c r="O4944" s="70"/>
      <c r="P4944" s="135"/>
    </row>
    <row r="4945" spans="1:16" x14ac:dyDescent="0.2">
      <c r="A4945" s="363"/>
      <c r="B4945" s="348"/>
      <c r="C4945" s="623"/>
      <c r="D4945" s="350"/>
      <c r="E4945" s="350"/>
      <c r="F4945" s="351"/>
      <c r="G4945" s="350"/>
      <c r="H4945" s="350"/>
      <c r="I4945" s="352"/>
      <c r="J4945" s="353"/>
      <c r="K4945" s="354"/>
      <c r="L4945" s="353"/>
      <c r="M4945" s="379"/>
      <c r="N4945" s="70"/>
      <c r="O4945" s="70"/>
      <c r="P4945" s="135"/>
    </row>
    <row r="4946" spans="1:16" x14ac:dyDescent="0.2">
      <c r="A4946" s="363"/>
      <c r="B4946" s="348"/>
      <c r="C4946" s="623"/>
      <c r="D4946" s="350"/>
      <c r="E4946" s="350"/>
      <c r="F4946" s="351"/>
      <c r="G4946" s="350"/>
      <c r="H4946" s="350"/>
      <c r="I4946" s="352"/>
      <c r="J4946" s="353"/>
      <c r="K4946" s="354"/>
      <c r="L4946" s="353"/>
      <c r="M4946" s="379"/>
      <c r="N4946" s="70"/>
      <c r="O4946" s="70"/>
      <c r="P4946" s="135"/>
    </row>
    <row r="4947" spans="1:16" x14ac:dyDescent="0.2">
      <c r="A4947" s="363"/>
      <c r="B4947" s="348"/>
      <c r="C4947" s="623"/>
      <c r="D4947" s="350"/>
      <c r="E4947" s="350"/>
      <c r="F4947" s="351"/>
      <c r="G4947" s="350"/>
      <c r="H4947" s="350"/>
      <c r="I4947" s="352"/>
      <c r="J4947" s="353"/>
      <c r="K4947" s="354"/>
      <c r="L4947" s="353"/>
      <c r="M4947" s="379"/>
      <c r="N4947" s="70"/>
      <c r="O4947" s="70"/>
      <c r="P4947" s="135"/>
    </row>
    <row r="4948" spans="1:16" x14ac:dyDescent="0.2">
      <c r="A4948" s="363"/>
      <c r="B4948" s="348"/>
      <c r="C4948" s="623"/>
      <c r="D4948" s="350"/>
      <c r="E4948" s="350"/>
      <c r="F4948" s="351"/>
      <c r="G4948" s="350"/>
      <c r="H4948" s="350"/>
      <c r="I4948" s="352"/>
      <c r="J4948" s="353"/>
      <c r="K4948" s="354"/>
      <c r="L4948" s="353"/>
      <c r="M4948" s="379"/>
      <c r="N4948" s="70"/>
      <c r="O4948" s="70"/>
      <c r="P4948" s="135"/>
    </row>
    <row r="4949" spans="1:16" x14ac:dyDescent="0.2">
      <c r="A4949" s="363"/>
      <c r="B4949" s="348"/>
      <c r="C4949" s="623"/>
      <c r="D4949" s="350"/>
      <c r="E4949" s="350"/>
      <c r="F4949" s="351"/>
      <c r="G4949" s="350"/>
      <c r="H4949" s="350"/>
      <c r="I4949" s="352"/>
      <c r="J4949" s="353"/>
      <c r="K4949" s="354"/>
      <c r="L4949" s="353"/>
      <c r="M4949" s="379"/>
      <c r="N4949" s="70"/>
      <c r="O4949" s="70"/>
      <c r="P4949" s="135"/>
    </row>
    <row r="4950" spans="1:16" x14ac:dyDescent="0.2">
      <c r="A4950" s="363"/>
      <c r="B4950" s="348"/>
      <c r="C4950" s="623"/>
      <c r="D4950" s="350"/>
      <c r="E4950" s="350"/>
      <c r="F4950" s="351"/>
      <c r="G4950" s="350"/>
      <c r="H4950" s="350"/>
      <c r="I4950" s="352"/>
      <c r="J4950" s="353"/>
      <c r="K4950" s="354"/>
      <c r="L4950" s="353"/>
      <c r="M4950" s="379"/>
      <c r="N4950" s="70"/>
      <c r="O4950" s="70"/>
      <c r="P4950" s="135"/>
    </row>
    <row r="4951" spans="1:16" x14ac:dyDescent="0.2">
      <c r="A4951" s="363"/>
      <c r="B4951" s="348"/>
      <c r="C4951" s="623"/>
      <c r="D4951" s="350"/>
      <c r="E4951" s="350"/>
      <c r="F4951" s="351"/>
      <c r="G4951" s="350"/>
      <c r="H4951" s="350"/>
      <c r="I4951" s="352"/>
      <c r="J4951" s="353"/>
      <c r="K4951" s="354"/>
      <c r="L4951" s="353"/>
      <c r="M4951" s="379"/>
      <c r="N4951" s="70"/>
      <c r="O4951" s="70"/>
      <c r="P4951" s="135"/>
    </row>
    <row r="4952" spans="1:16" x14ac:dyDescent="0.2">
      <c r="A4952" s="363"/>
      <c r="B4952" s="348"/>
      <c r="C4952" s="623"/>
      <c r="D4952" s="350"/>
      <c r="E4952" s="350"/>
      <c r="F4952" s="351"/>
      <c r="G4952" s="350"/>
      <c r="H4952" s="350"/>
      <c r="I4952" s="352"/>
      <c r="J4952" s="353"/>
      <c r="K4952" s="354"/>
      <c r="L4952" s="353"/>
      <c r="M4952" s="379"/>
      <c r="N4952" s="70"/>
      <c r="O4952" s="70"/>
      <c r="P4952" s="135"/>
    </row>
    <row r="4953" spans="1:16" x14ac:dyDescent="0.2">
      <c r="A4953" s="363"/>
      <c r="B4953" s="348"/>
      <c r="C4953" s="623"/>
      <c r="D4953" s="350"/>
      <c r="E4953" s="350"/>
      <c r="F4953" s="351"/>
      <c r="G4953" s="350"/>
      <c r="H4953" s="350"/>
      <c r="I4953" s="352"/>
      <c r="J4953" s="353"/>
      <c r="K4953" s="354"/>
      <c r="L4953" s="353"/>
      <c r="M4953" s="379"/>
      <c r="N4953" s="70"/>
      <c r="O4953" s="70"/>
      <c r="P4953" s="135"/>
    </row>
    <row r="4954" spans="1:16" x14ac:dyDescent="0.2">
      <c r="A4954" s="363"/>
      <c r="B4954" s="348"/>
      <c r="C4954" s="623"/>
      <c r="D4954" s="350"/>
      <c r="E4954" s="350"/>
      <c r="F4954" s="351"/>
      <c r="G4954" s="350"/>
      <c r="H4954" s="350"/>
      <c r="I4954" s="352"/>
      <c r="J4954" s="353"/>
      <c r="K4954" s="354"/>
      <c r="L4954" s="353"/>
      <c r="M4954" s="379"/>
      <c r="N4954" s="70"/>
      <c r="O4954" s="70"/>
      <c r="P4954" s="135"/>
    </row>
    <row r="4955" spans="1:16" x14ac:dyDescent="0.2">
      <c r="A4955" s="363"/>
      <c r="B4955" s="348"/>
      <c r="C4955" s="623"/>
      <c r="D4955" s="350"/>
      <c r="E4955" s="350"/>
      <c r="F4955" s="351"/>
      <c r="G4955" s="350"/>
      <c r="H4955" s="350"/>
      <c r="I4955" s="352"/>
      <c r="J4955" s="353"/>
      <c r="K4955" s="354"/>
      <c r="L4955" s="353"/>
      <c r="M4955" s="379"/>
      <c r="N4955" s="70"/>
      <c r="O4955" s="70"/>
      <c r="P4955" s="135"/>
    </row>
    <row r="4956" spans="1:16" x14ac:dyDescent="0.2">
      <c r="A4956" s="363"/>
      <c r="B4956" s="348"/>
      <c r="C4956" s="623"/>
      <c r="D4956" s="350"/>
      <c r="E4956" s="350"/>
      <c r="F4956" s="351"/>
      <c r="G4956" s="350"/>
      <c r="H4956" s="350"/>
      <c r="I4956" s="352"/>
      <c r="J4956" s="353"/>
      <c r="K4956" s="354"/>
      <c r="L4956" s="353"/>
      <c r="M4956" s="379"/>
      <c r="N4956" s="70"/>
      <c r="O4956" s="70"/>
      <c r="P4956" s="135"/>
    </row>
    <row r="4957" spans="1:16" x14ac:dyDescent="0.2">
      <c r="A4957" s="363"/>
      <c r="B4957" s="348"/>
      <c r="C4957" s="623"/>
      <c r="D4957" s="350"/>
      <c r="E4957" s="350"/>
      <c r="F4957" s="351"/>
      <c r="G4957" s="350"/>
      <c r="H4957" s="350"/>
      <c r="I4957" s="352"/>
      <c r="J4957" s="353"/>
      <c r="K4957" s="354"/>
      <c r="L4957" s="353"/>
      <c r="M4957" s="379"/>
      <c r="N4957" s="70"/>
      <c r="O4957" s="70"/>
      <c r="P4957" s="135"/>
    </row>
    <row r="4958" spans="1:16" x14ac:dyDescent="0.2">
      <c r="A4958" s="363"/>
      <c r="B4958" s="348"/>
      <c r="C4958" s="623"/>
      <c r="D4958" s="350"/>
      <c r="E4958" s="350"/>
      <c r="F4958" s="351"/>
      <c r="G4958" s="350"/>
      <c r="H4958" s="350"/>
      <c r="I4958" s="352"/>
      <c r="J4958" s="353"/>
      <c r="K4958" s="354"/>
      <c r="L4958" s="353"/>
      <c r="M4958" s="379"/>
      <c r="N4958" s="70"/>
      <c r="O4958" s="70"/>
      <c r="P4958" s="135"/>
    </row>
    <row r="4959" spans="1:16" x14ac:dyDescent="0.2">
      <c r="A4959" s="363"/>
      <c r="B4959" s="348"/>
      <c r="C4959" s="623"/>
      <c r="D4959" s="350"/>
      <c r="E4959" s="350"/>
      <c r="F4959" s="351"/>
      <c r="G4959" s="350"/>
      <c r="H4959" s="350"/>
      <c r="I4959" s="352"/>
      <c r="J4959" s="353"/>
      <c r="K4959" s="354"/>
      <c r="L4959" s="353"/>
      <c r="M4959" s="379"/>
      <c r="N4959" s="70"/>
      <c r="O4959" s="70"/>
      <c r="P4959" s="135"/>
    </row>
    <row r="4960" spans="1:16" x14ac:dyDescent="0.2">
      <c r="A4960" s="363"/>
      <c r="B4960" s="348"/>
      <c r="C4960" s="623"/>
      <c r="D4960" s="350"/>
      <c r="E4960" s="350"/>
      <c r="F4960" s="351"/>
      <c r="G4960" s="350"/>
      <c r="H4960" s="350"/>
      <c r="I4960" s="352"/>
      <c r="J4960" s="353"/>
      <c r="K4960" s="354"/>
      <c r="L4960" s="353"/>
      <c r="M4960" s="379"/>
      <c r="N4960" s="70"/>
      <c r="O4960" s="70"/>
      <c r="P4960" s="135"/>
    </row>
    <row r="4961" spans="1:16" x14ac:dyDescent="0.2">
      <c r="A4961" s="363"/>
      <c r="B4961" s="348"/>
      <c r="C4961" s="623"/>
      <c r="D4961" s="350"/>
      <c r="E4961" s="350"/>
      <c r="F4961" s="351"/>
      <c r="G4961" s="350"/>
      <c r="H4961" s="350"/>
      <c r="I4961" s="352"/>
      <c r="J4961" s="353"/>
      <c r="K4961" s="354"/>
      <c r="L4961" s="353"/>
      <c r="M4961" s="379"/>
      <c r="N4961" s="70"/>
      <c r="O4961" s="70"/>
      <c r="P4961" s="135"/>
    </row>
    <row r="4962" spans="1:16" x14ac:dyDescent="0.2">
      <c r="A4962" s="363"/>
      <c r="B4962" s="348"/>
      <c r="C4962" s="623"/>
      <c r="D4962" s="350"/>
      <c r="E4962" s="350"/>
      <c r="F4962" s="351"/>
      <c r="G4962" s="350"/>
      <c r="H4962" s="350"/>
      <c r="I4962" s="352"/>
      <c r="J4962" s="353"/>
      <c r="K4962" s="354"/>
      <c r="L4962" s="353"/>
      <c r="M4962" s="379"/>
      <c r="N4962" s="70"/>
      <c r="O4962" s="70"/>
      <c r="P4962" s="135"/>
    </row>
    <row r="4963" spans="1:16" x14ac:dyDescent="0.2">
      <c r="A4963" s="363"/>
      <c r="B4963" s="348"/>
      <c r="C4963" s="623"/>
      <c r="D4963" s="350"/>
      <c r="E4963" s="350"/>
      <c r="F4963" s="351"/>
      <c r="G4963" s="350"/>
      <c r="H4963" s="350"/>
      <c r="I4963" s="352"/>
      <c r="J4963" s="353"/>
      <c r="K4963" s="354"/>
      <c r="L4963" s="353"/>
      <c r="M4963" s="379"/>
      <c r="N4963" s="70"/>
      <c r="O4963" s="70"/>
      <c r="P4963" s="135"/>
    </row>
    <row r="4964" spans="1:16" x14ac:dyDescent="0.2">
      <c r="A4964" s="363"/>
      <c r="B4964" s="348"/>
      <c r="C4964" s="623"/>
      <c r="D4964" s="350"/>
      <c r="E4964" s="350"/>
      <c r="F4964" s="351"/>
      <c r="G4964" s="350"/>
      <c r="H4964" s="350"/>
      <c r="I4964" s="352"/>
      <c r="J4964" s="353"/>
      <c r="K4964" s="354"/>
      <c r="L4964" s="353"/>
      <c r="M4964" s="379"/>
      <c r="N4964" s="70"/>
      <c r="O4964" s="70"/>
      <c r="P4964" s="135"/>
    </row>
    <row r="4965" spans="1:16" x14ac:dyDescent="0.2">
      <c r="A4965" s="363"/>
      <c r="B4965" s="348"/>
      <c r="C4965" s="623"/>
      <c r="D4965" s="350"/>
      <c r="E4965" s="350"/>
      <c r="F4965" s="351"/>
      <c r="G4965" s="350"/>
      <c r="H4965" s="350"/>
      <c r="I4965" s="352"/>
      <c r="J4965" s="353"/>
      <c r="K4965" s="354"/>
      <c r="L4965" s="353"/>
      <c r="M4965" s="379"/>
      <c r="N4965" s="70"/>
      <c r="O4965" s="70"/>
      <c r="P4965" s="135"/>
    </row>
    <row r="4966" spans="1:16" x14ac:dyDescent="0.2">
      <c r="A4966" s="363"/>
      <c r="B4966" s="348"/>
      <c r="C4966" s="623"/>
      <c r="D4966" s="350"/>
      <c r="E4966" s="350"/>
      <c r="F4966" s="351"/>
      <c r="G4966" s="350"/>
      <c r="H4966" s="350"/>
      <c r="I4966" s="352"/>
      <c r="J4966" s="353"/>
      <c r="K4966" s="354"/>
      <c r="L4966" s="353"/>
      <c r="M4966" s="379"/>
      <c r="N4966" s="70"/>
      <c r="O4966" s="70"/>
      <c r="P4966" s="135"/>
    </row>
    <row r="4967" spans="1:16" x14ac:dyDescent="0.2">
      <c r="A4967" s="363"/>
      <c r="B4967" s="348"/>
      <c r="C4967" s="623"/>
      <c r="D4967" s="350"/>
      <c r="E4967" s="350"/>
      <c r="F4967" s="351"/>
      <c r="G4967" s="350"/>
      <c r="H4967" s="350"/>
      <c r="I4967" s="352"/>
      <c r="J4967" s="353"/>
      <c r="K4967" s="354"/>
      <c r="L4967" s="353"/>
      <c r="M4967" s="379"/>
      <c r="N4967" s="70"/>
      <c r="O4967" s="70"/>
      <c r="P4967" s="135"/>
    </row>
    <row r="4968" spans="1:16" x14ac:dyDescent="0.2">
      <c r="A4968" s="363"/>
      <c r="B4968" s="348"/>
      <c r="C4968" s="623"/>
      <c r="D4968" s="350"/>
      <c r="E4968" s="350"/>
      <c r="F4968" s="351"/>
      <c r="G4968" s="350"/>
      <c r="H4968" s="350"/>
      <c r="I4968" s="352"/>
      <c r="J4968" s="353"/>
      <c r="K4968" s="354"/>
      <c r="L4968" s="353"/>
      <c r="M4968" s="379"/>
      <c r="N4968" s="70"/>
      <c r="O4968" s="70"/>
      <c r="P4968" s="135"/>
    </row>
    <row r="4969" spans="1:16" x14ac:dyDescent="0.2">
      <c r="A4969" s="363"/>
      <c r="B4969" s="348"/>
      <c r="C4969" s="623"/>
      <c r="D4969" s="350"/>
      <c r="E4969" s="350"/>
      <c r="F4969" s="351"/>
      <c r="G4969" s="350"/>
      <c r="H4969" s="350"/>
      <c r="I4969" s="352"/>
      <c r="J4969" s="353"/>
      <c r="K4969" s="354"/>
      <c r="L4969" s="353"/>
      <c r="M4969" s="379"/>
      <c r="N4969" s="70"/>
      <c r="O4969" s="70"/>
      <c r="P4969" s="135"/>
    </row>
    <row r="4970" spans="1:16" x14ac:dyDescent="0.2">
      <c r="A4970" s="363"/>
      <c r="B4970" s="348"/>
      <c r="C4970" s="623"/>
      <c r="D4970" s="350"/>
      <c r="E4970" s="350"/>
      <c r="F4970" s="351"/>
      <c r="G4970" s="350"/>
      <c r="H4970" s="350"/>
      <c r="I4970" s="352"/>
      <c r="J4970" s="353"/>
      <c r="K4970" s="354"/>
      <c r="L4970" s="353"/>
      <c r="M4970" s="379"/>
      <c r="N4970" s="70"/>
      <c r="O4970" s="70"/>
      <c r="P4970" s="135"/>
    </row>
    <row r="4971" spans="1:16" x14ac:dyDescent="0.2">
      <c r="A4971" s="363"/>
      <c r="B4971" s="348"/>
      <c r="C4971" s="623"/>
      <c r="D4971" s="350"/>
      <c r="E4971" s="350"/>
      <c r="F4971" s="351"/>
      <c r="G4971" s="350"/>
      <c r="H4971" s="350"/>
      <c r="I4971" s="352"/>
      <c r="J4971" s="353"/>
      <c r="K4971" s="354"/>
      <c r="L4971" s="353"/>
      <c r="M4971" s="379"/>
      <c r="N4971" s="70"/>
      <c r="O4971" s="70"/>
      <c r="P4971" s="135"/>
    </row>
    <row r="4972" spans="1:16" x14ac:dyDescent="0.2">
      <c r="A4972" s="363"/>
      <c r="B4972" s="348"/>
      <c r="C4972" s="623"/>
      <c r="D4972" s="350"/>
      <c r="E4972" s="350"/>
      <c r="F4972" s="351"/>
      <c r="G4972" s="350"/>
      <c r="H4972" s="350"/>
      <c r="I4972" s="352"/>
      <c r="J4972" s="353"/>
      <c r="K4972" s="354"/>
      <c r="L4972" s="353"/>
      <c r="M4972" s="379"/>
      <c r="N4972" s="70"/>
      <c r="O4972" s="70"/>
      <c r="P4972" s="135"/>
    </row>
    <row r="4973" spans="1:16" x14ac:dyDescent="0.2">
      <c r="A4973" s="363"/>
      <c r="B4973" s="348"/>
      <c r="C4973" s="623"/>
      <c r="D4973" s="350"/>
      <c r="E4973" s="350"/>
      <c r="F4973" s="351"/>
      <c r="G4973" s="350"/>
      <c r="H4973" s="350"/>
      <c r="I4973" s="352"/>
      <c r="J4973" s="353"/>
      <c r="K4973" s="354"/>
      <c r="L4973" s="353"/>
      <c r="M4973" s="379"/>
      <c r="N4973" s="70"/>
      <c r="O4973" s="70"/>
      <c r="P4973" s="135"/>
    </row>
    <row r="4974" spans="1:16" x14ac:dyDescent="0.2">
      <c r="A4974" s="363"/>
      <c r="B4974" s="348"/>
      <c r="C4974" s="623"/>
      <c r="D4974" s="350"/>
      <c r="E4974" s="350"/>
      <c r="F4974" s="351"/>
      <c r="G4974" s="350"/>
      <c r="H4974" s="350"/>
      <c r="I4974" s="352"/>
      <c r="J4974" s="353"/>
      <c r="K4974" s="354"/>
      <c r="L4974" s="353"/>
      <c r="M4974" s="379"/>
      <c r="N4974" s="70"/>
      <c r="O4974" s="70"/>
      <c r="P4974" s="135"/>
    </row>
    <row r="4975" spans="1:16" x14ac:dyDescent="0.2">
      <c r="A4975" s="363"/>
      <c r="B4975" s="348"/>
      <c r="C4975" s="623"/>
      <c r="D4975" s="350"/>
      <c r="E4975" s="350"/>
      <c r="F4975" s="351"/>
      <c r="G4975" s="350"/>
      <c r="H4975" s="350"/>
      <c r="I4975" s="352"/>
      <c r="J4975" s="353"/>
      <c r="K4975" s="354"/>
      <c r="L4975" s="353"/>
      <c r="M4975" s="379"/>
      <c r="N4975" s="70"/>
      <c r="O4975" s="70"/>
      <c r="P4975" s="135"/>
    </row>
    <row r="4976" spans="1:16" x14ac:dyDescent="0.2">
      <c r="A4976" s="363"/>
      <c r="B4976" s="348"/>
      <c r="C4976" s="623"/>
      <c r="D4976" s="350"/>
      <c r="E4976" s="350"/>
      <c r="F4976" s="351"/>
      <c r="G4976" s="350"/>
      <c r="H4976" s="350"/>
      <c r="I4976" s="352"/>
      <c r="J4976" s="353"/>
      <c r="K4976" s="354"/>
      <c r="L4976" s="353"/>
      <c r="M4976" s="379"/>
      <c r="N4976" s="70"/>
      <c r="O4976" s="70"/>
      <c r="P4976" s="135"/>
    </row>
    <row r="4977" spans="1:16" x14ac:dyDescent="0.2">
      <c r="A4977" s="363"/>
      <c r="B4977" s="348"/>
      <c r="C4977" s="623"/>
      <c r="D4977" s="350"/>
      <c r="E4977" s="350"/>
      <c r="F4977" s="351"/>
      <c r="G4977" s="350"/>
      <c r="H4977" s="350"/>
      <c r="I4977" s="352"/>
      <c r="J4977" s="353"/>
      <c r="K4977" s="354"/>
      <c r="L4977" s="353"/>
      <c r="M4977" s="379"/>
      <c r="N4977" s="70"/>
      <c r="O4977" s="70"/>
      <c r="P4977" s="135"/>
    </row>
    <row r="4978" spans="1:16" x14ac:dyDescent="0.2">
      <c r="A4978" s="363"/>
      <c r="B4978" s="348"/>
      <c r="C4978" s="623"/>
      <c r="D4978" s="350"/>
      <c r="E4978" s="350"/>
      <c r="F4978" s="351"/>
      <c r="G4978" s="350"/>
      <c r="H4978" s="350"/>
      <c r="I4978" s="352"/>
      <c r="J4978" s="353"/>
      <c r="K4978" s="354"/>
      <c r="L4978" s="353"/>
      <c r="M4978" s="379"/>
      <c r="N4978" s="70"/>
      <c r="O4978" s="70"/>
      <c r="P4978" s="135"/>
    </row>
    <row r="4979" spans="1:16" x14ac:dyDescent="0.2">
      <c r="A4979" s="363"/>
      <c r="B4979" s="348"/>
      <c r="C4979" s="623"/>
      <c r="D4979" s="350"/>
      <c r="E4979" s="350"/>
      <c r="F4979" s="351"/>
      <c r="G4979" s="350"/>
      <c r="H4979" s="350"/>
      <c r="I4979" s="352"/>
      <c r="J4979" s="353"/>
      <c r="K4979" s="354"/>
      <c r="L4979" s="353"/>
      <c r="M4979" s="379"/>
      <c r="N4979" s="70"/>
      <c r="O4979" s="70"/>
      <c r="P4979" s="135"/>
    </row>
    <row r="4980" spans="1:16" x14ac:dyDescent="0.2">
      <c r="A4980" s="363"/>
      <c r="B4980" s="348"/>
      <c r="C4980" s="623"/>
      <c r="D4980" s="350"/>
      <c r="E4980" s="350"/>
      <c r="F4980" s="351"/>
      <c r="G4980" s="350"/>
      <c r="H4980" s="350"/>
      <c r="I4980" s="352"/>
      <c r="J4980" s="353"/>
      <c r="K4980" s="354"/>
      <c r="L4980" s="353"/>
      <c r="M4980" s="379"/>
      <c r="N4980" s="70"/>
      <c r="O4980" s="70"/>
      <c r="P4980" s="135"/>
    </row>
    <row r="4981" spans="1:16" x14ac:dyDescent="0.2">
      <c r="A4981" s="363"/>
      <c r="B4981" s="348"/>
      <c r="C4981" s="623"/>
      <c r="D4981" s="350"/>
      <c r="E4981" s="350"/>
      <c r="F4981" s="351"/>
      <c r="G4981" s="350"/>
      <c r="H4981" s="350"/>
      <c r="I4981" s="352"/>
      <c r="J4981" s="353"/>
      <c r="K4981" s="354"/>
      <c r="L4981" s="353"/>
      <c r="M4981" s="379"/>
      <c r="N4981" s="70"/>
      <c r="O4981" s="70"/>
      <c r="P4981" s="135"/>
    </row>
    <row r="4982" spans="1:16" x14ac:dyDescent="0.2">
      <c r="A4982" s="363"/>
      <c r="B4982" s="348"/>
      <c r="C4982" s="623"/>
      <c r="D4982" s="350"/>
      <c r="E4982" s="350"/>
      <c r="F4982" s="351"/>
      <c r="G4982" s="350"/>
      <c r="H4982" s="350"/>
      <c r="I4982" s="352"/>
      <c r="J4982" s="353"/>
      <c r="K4982" s="354"/>
      <c r="L4982" s="353"/>
      <c r="M4982" s="379"/>
      <c r="N4982" s="70"/>
      <c r="O4982" s="70"/>
      <c r="P4982" s="135"/>
    </row>
    <row r="4983" spans="1:16" x14ac:dyDescent="0.2">
      <c r="A4983" s="363"/>
      <c r="B4983" s="348"/>
      <c r="C4983" s="623"/>
      <c r="D4983" s="350"/>
      <c r="E4983" s="350"/>
      <c r="F4983" s="351"/>
      <c r="G4983" s="350"/>
      <c r="H4983" s="350"/>
      <c r="I4983" s="352"/>
      <c r="J4983" s="353"/>
      <c r="K4983" s="354"/>
      <c r="L4983" s="353"/>
      <c r="M4983" s="379"/>
      <c r="N4983" s="70"/>
      <c r="O4983" s="70"/>
      <c r="P4983" s="135"/>
    </row>
    <row r="4984" spans="1:16" x14ac:dyDescent="0.2">
      <c r="A4984" s="363"/>
      <c r="B4984" s="348"/>
      <c r="C4984" s="623"/>
      <c r="D4984" s="350"/>
      <c r="E4984" s="350"/>
      <c r="F4984" s="351"/>
      <c r="G4984" s="350"/>
      <c r="H4984" s="350"/>
      <c r="I4984" s="352"/>
      <c r="J4984" s="353"/>
      <c r="K4984" s="354"/>
      <c r="L4984" s="353"/>
      <c r="M4984" s="379"/>
      <c r="N4984" s="70"/>
      <c r="O4984" s="70"/>
      <c r="P4984" s="135"/>
    </row>
    <row r="4985" spans="1:16" x14ac:dyDescent="0.2">
      <c r="A4985" s="363"/>
      <c r="B4985" s="348"/>
      <c r="C4985" s="623"/>
      <c r="D4985" s="350"/>
      <c r="E4985" s="350"/>
      <c r="F4985" s="351"/>
      <c r="G4985" s="350"/>
      <c r="H4985" s="350"/>
      <c r="I4985" s="352"/>
      <c r="J4985" s="353"/>
      <c r="K4985" s="354"/>
      <c r="L4985" s="353"/>
      <c r="M4985" s="379"/>
      <c r="N4985" s="70"/>
      <c r="O4985" s="70"/>
      <c r="P4985" s="135"/>
    </row>
    <row r="4986" spans="1:16" x14ac:dyDescent="0.2">
      <c r="A4986" s="363"/>
      <c r="B4986" s="348"/>
      <c r="C4986" s="623"/>
      <c r="D4986" s="350"/>
      <c r="E4986" s="350"/>
      <c r="F4986" s="351"/>
      <c r="G4986" s="350"/>
      <c r="H4986" s="350"/>
      <c r="I4986" s="352"/>
      <c r="J4986" s="353"/>
      <c r="K4986" s="354"/>
      <c r="L4986" s="353"/>
      <c r="M4986" s="379"/>
      <c r="N4986" s="70"/>
      <c r="O4986" s="70"/>
      <c r="P4986" s="135"/>
    </row>
    <row r="4987" spans="1:16" x14ac:dyDescent="0.2">
      <c r="A4987" s="363"/>
      <c r="B4987" s="348"/>
      <c r="C4987" s="623"/>
      <c r="D4987" s="350"/>
      <c r="E4987" s="350"/>
      <c r="F4987" s="351"/>
      <c r="G4987" s="350"/>
      <c r="H4987" s="350"/>
      <c r="I4987" s="352"/>
      <c r="J4987" s="353"/>
      <c r="K4987" s="354"/>
      <c r="L4987" s="353"/>
      <c r="M4987" s="379"/>
      <c r="N4987" s="70"/>
      <c r="O4987" s="70"/>
      <c r="P4987" s="135"/>
    </row>
    <row r="4988" spans="1:16" x14ac:dyDescent="0.2">
      <c r="A4988" s="363"/>
      <c r="B4988" s="348"/>
      <c r="C4988" s="623"/>
      <c r="D4988" s="350"/>
      <c r="E4988" s="350"/>
      <c r="F4988" s="351"/>
      <c r="G4988" s="350"/>
      <c r="H4988" s="350"/>
      <c r="I4988" s="352"/>
      <c r="J4988" s="353"/>
      <c r="K4988" s="354"/>
      <c r="L4988" s="353"/>
      <c r="M4988" s="379"/>
      <c r="N4988" s="70"/>
      <c r="O4988" s="70"/>
      <c r="P4988" s="135"/>
    </row>
    <row r="4989" spans="1:16" x14ac:dyDescent="0.2">
      <c r="A4989" s="363"/>
      <c r="B4989" s="348"/>
      <c r="C4989" s="623"/>
      <c r="D4989" s="350"/>
      <c r="E4989" s="350"/>
      <c r="F4989" s="351"/>
      <c r="G4989" s="350"/>
      <c r="H4989" s="350"/>
      <c r="I4989" s="352"/>
      <c r="J4989" s="353"/>
      <c r="K4989" s="354"/>
      <c r="L4989" s="353"/>
      <c r="M4989" s="379"/>
      <c r="N4989" s="70"/>
      <c r="O4989" s="70"/>
      <c r="P4989" s="135"/>
    </row>
    <row r="4990" spans="1:16" x14ac:dyDescent="0.2">
      <c r="A4990" s="363"/>
      <c r="B4990" s="348"/>
      <c r="C4990" s="623"/>
      <c r="D4990" s="350"/>
      <c r="E4990" s="350"/>
      <c r="F4990" s="351"/>
      <c r="G4990" s="350"/>
      <c r="H4990" s="350"/>
      <c r="I4990" s="352"/>
      <c r="J4990" s="353"/>
      <c r="K4990" s="354"/>
      <c r="L4990" s="353"/>
      <c r="M4990" s="379"/>
      <c r="N4990" s="70"/>
      <c r="O4990" s="70"/>
      <c r="P4990" s="135"/>
    </row>
    <row r="4991" spans="1:16" x14ac:dyDescent="0.2">
      <c r="A4991" s="363"/>
      <c r="B4991" s="348"/>
      <c r="C4991" s="623"/>
      <c r="D4991" s="350"/>
      <c r="E4991" s="350"/>
      <c r="F4991" s="351"/>
      <c r="G4991" s="350"/>
      <c r="H4991" s="350"/>
      <c r="I4991" s="352"/>
      <c r="J4991" s="353"/>
      <c r="K4991" s="354"/>
      <c r="L4991" s="353"/>
      <c r="M4991" s="379"/>
      <c r="N4991" s="70"/>
      <c r="O4991" s="70"/>
      <c r="P4991" s="135"/>
    </row>
    <row r="4992" spans="1:16" x14ac:dyDescent="0.2">
      <c r="A4992" s="363"/>
      <c r="B4992" s="348"/>
      <c r="C4992" s="623"/>
      <c r="D4992" s="350"/>
      <c r="E4992" s="350"/>
      <c r="F4992" s="351"/>
      <c r="G4992" s="350"/>
      <c r="H4992" s="350"/>
      <c r="I4992" s="352"/>
      <c r="J4992" s="353"/>
      <c r="K4992" s="354"/>
      <c r="L4992" s="353"/>
      <c r="M4992" s="379"/>
      <c r="N4992" s="70"/>
      <c r="O4992" s="70"/>
      <c r="P4992" s="135"/>
    </row>
    <row r="4993" spans="1:16" x14ac:dyDescent="0.2">
      <c r="A4993" s="363"/>
      <c r="B4993" s="348"/>
      <c r="C4993" s="623"/>
      <c r="D4993" s="350"/>
      <c r="E4993" s="350"/>
      <c r="F4993" s="351"/>
      <c r="G4993" s="350"/>
      <c r="H4993" s="350"/>
      <c r="I4993" s="352"/>
      <c r="J4993" s="353"/>
      <c r="K4993" s="354"/>
      <c r="L4993" s="353"/>
      <c r="M4993" s="379"/>
      <c r="N4993" s="70"/>
      <c r="O4993" s="70"/>
      <c r="P4993" s="135"/>
    </row>
    <row r="4994" spans="1:16" x14ac:dyDescent="0.2">
      <c r="A4994" s="363"/>
      <c r="B4994" s="348"/>
      <c r="C4994" s="623"/>
      <c r="D4994" s="350"/>
      <c r="E4994" s="350"/>
      <c r="F4994" s="351"/>
      <c r="G4994" s="350"/>
      <c r="H4994" s="350"/>
      <c r="I4994" s="352"/>
      <c r="J4994" s="353"/>
      <c r="K4994" s="354"/>
      <c r="L4994" s="353"/>
      <c r="M4994" s="379"/>
      <c r="N4994" s="70"/>
      <c r="O4994" s="70"/>
      <c r="P4994" s="135"/>
    </row>
    <row r="4995" spans="1:16" x14ac:dyDescent="0.2">
      <c r="A4995" s="363"/>
      <c r="B4995" s="348"/>
      <c r="C4995" s="623"/>
      <c r="D4995" s="350"/>
      <c r="E4995" s="350"/>
      <c r="F4995" s="351"/>
      <c r="G4995" s="350"/>
      <c r="H4995" s="350"/>
      <c r="I4995" s="352"/>
      <c r="J4995" s="353"/>
      <c r="K4995" s="354"/>
      <c r="L4995" s="353"/>
      <c r="M4995" s="379"/>
      <c r="N4995" s="70"/>
      <c r="O4995" s="70"/>
      <c r="P4995" s="135"/>
    </row>
    <row r="4996" spans="1:16" x14ac:dyDescent="0.2">
      <c r="A4996" s="363"/>
      <c r="B4996" s="348"/>
      <c r="C4996" s="623"/>
      <c r="D4996" s="350"/>
      <c r="E4996" s="350"/>
      <c r="F4996" s="351"/>
      <c r="G4996" s="350"/>
      <c r="H4996" s="350"/>
      <c r="I4996" s="352"/>
      <c r="J4996" s="353"/>
      <c r="K4996" s="354"/>
      <c r="L4996" s="353"/>
      <c r="M4996" s="379"/>
      <c r="N4996" s="70"/>
      <c r="O4996" s="70"/>
      <c r="P4996" s="135"/>
    </row>
    <row r="4997" spans="1:16" x14ac:dyDescent="0.2">
      <c r="A4997" s="363"/>
      <c r="B4997" s="348"/>
      <c r="C4997" s="623"/>
      <c r="D4997" s="350"/>
      <c r="E4997" s="350"/>
      <c r="F4997" s="351"/>
      <c r="G4997" s="350"/>
      <c r="H4997" s="350"/>
      <c r="I4997" s="352"/>
      <c r="J4997" s="353"/>
      <c r="K4997" s="354"/>
      <c r="L4997" s="353"/>
      <c r="M4997" s="379"/>
      <c r="N4997" s="70"/>
      <c r="O4997" s="70"/>
      <c r="P4997" s="135"/>
    </row>
    <row r="4998" spans="1:16" x14ac:dyDescent="0.2">
      <c r="A4998" s="363"/>
      <c r="B4998" s="348"/>
      <c r="C4998" s="623"/>
      <c r="D4998" s="350"/>
      <c r="E4998" s="350"/>
      <c r="F4998" s="351"/>
      <c r="G4998" s="350"/>
      <c r="H4998" s="350"/>
      <c r="I4998" s="352"/>
      <c r="J4998" s="353"/>
      <c r="K4998" s="354"/>
      <c r="L4998" s="353"/>
      <c r="M4998" s="379"/>
      <c r="N4998" s="70"/>
      <c r="O4998" s="70"/>
      <c r="P4998" s="135"/>
    </row>
    <row r="4999" spans="1:16" x14ac:dyDescent="0.2">
      <c r="A4999" s="363"/>
      <c r="B4999" s="348"/>
      <c r="C4999" s="623"/>
      <c r="D4999" s="350"/>
      <c r="E4999" s="350"/>
      <c r="F4999" s="351"/>
      <c r="G4999" s="350"/>
      <c r="H4999" s="350"/>
      <c r="I4999" s="352"/>
      <c r="J4999" s="353"/>
      <c r="K4999" s="354"/>
      <c r="L4999" s="353"/>
      <c r="M4999" s="379"/>
      <c r="N4999" s="70"/>
      <c r="O4999" s="70"/>
      <c r="P4999" s="135"/>
    </row>
    <row r="5000" spans="1:16" x14ac:dyDescent="0.2">
      <c r="A5000" s="363"/>
      <c r="B5000" s="348"/>
      <c r="C5000" s="623"/>
      <c r="D5000" s="350"/>
      <c r="E5000" s="350"/>
      <c r="F5000" s="351"/>
      <c r="G5000" s="350"/>
      <c r="H5000" s="350"/>
      <c r="I5000" s="352"/>
      <c r="J5000" s="353"/>
      <c r="K5000" s="354"/>
      <c r="L5000" s="353"/>
      <c r="M5000" s="379"/>
      <c r="N5000" s="70"/>
      <c r="O5000" s="70"/>
      <c r="P5000" s="135"/>
    </row>
    <row r="5001" spans="1:16" x14ac:dyDescent="0.2">
      <c r="A5001" s="363"/>
      <c r="B5001" s="348"/>
      <c r="C5001" s="623"/>
      <c r="D5001" s="350"/>
      <c r="E5001" s="350"/>
      <c r="F5001" s="351"/>
      <c r="G5001" s="350"/>
      <c r="H5001" s="350"/>
      <c r="I5001" s="352"/>
      <c r="J5001" s="353"/>
      <c r="K5001" s="354"/>
      <c r="L5001" s="353"/>
      <c r="M5001" s="379"/>
      <c r="N5001" s="70"/>
      <c r="O5001" s="70"/>
      <c r="P5001" s="135"/>
    </row>
    <row r="5002" spans="1:16" x14ac:dyDescent="0.2">
      <c r="A5002" s="363"/>
      <c r="B5002" s="348"/>
      <c r="C5002" s="623"/>
      <c r="D5002" s="350"/>
      <c r="E5002" s="350"/>
      <c r="F5002" s="351"/>
      <c r="G5002" s="350"/>
      <c r="H5002" s="350"/>
      <c r="I5002" s="352"/>
      <c r="J5002" s="353"/>
      <c r="K5002" s="354"/>
      <c r="L5002" s="353"/>
      <c r="M5002" s="379"/>
      <c r="N5002" s="70"/>
      <c r="O5002" s="70"/>
      <c r="P5002" s="135"/>
    </row>
    <row r="5003" spans="1:16" x14ac:dyDescent="0.2">
      <c r="A5003" s="363"/>
      <c r="B5003" s="348"/>
      <c r="C5003" s="623"/>
      <c r="D5003" s="350"/>
      <c r="E5003" s="350"/>
      <c r="F5003" s="351"/>
      <c r="G5003" s="350"/>
      <c r="H5003" s="350"/>
      <c r="I5003" s="352"/>
      <c r="J5003" s="353"/>
      <c r="K5003" s="354"/>
      <c r="L5003" s="353"/>
      <c r="M5003" s="379"/>
      <c r="N5003" s="70"/>
      <c r="O5003" s="70"/>
      <c r="P5003" s="135"/>
    </row>
    <row r="5004" spans="1:16" x14ac:dyDescent="0.2">
      <c r="A5004" s="363"/>
      <c r="B5004" s="348"/>
      <c r="C5004" s="623"/>
      <c r="D5004" s="350"/>
      <c r="E5004" s="350"/>
      <c r="F5004" s="351"/>
      <c r="G5004" s="350"/>
      <c r="H5004" s="350"/>
      <c r="I5004" s="352"/>
      <c r="J5004" s="353"/>
      <c r="K5004" s="354"/>
      <c r="L5004" s="353"/>
      <c r="M5004" s="379"/>
      <c r="N5004" s="70"/>
      <c r="O5004" s="70"/>
      <c r="P5004" s="135"/>
    </row>
    <row r="5005" spans="1:16" x14ac:dyDescent="0.2">
      <c r="A5005" s="363"/>
      <c r="B5005" s="348"/>
      <c r="C5005" s="623"/>
      <c r="D5005" s="350"/>
      <c r="E5005" s="350"/>
      <c r="F5005" s="351"/>
      <c r="G5005" s="350"/>
      <c r="H5005" s="350"/>
      <c r="I5005" s="352"/>
      <c r="J5005" s="353"/>
      <c r="K5005" s="354"/>
      <c r="L5005" s="353"/>
      <c r="M5005" s="379"/>
      <c r="N5005" s="70"/>
      <c r="O5005" s="70"/>
      <c r="P5005" s="135"/>
    </row>
    <row r="5006" spans="1:16" x14ac:dyDescent="0.2">
      <c r="A5006" s="363"/>
      <c r="B5006" s="348"/>
      <c r="C5006" s="623"/>
      <c r="D5006" s="350"/>
      <c r="E5006" s="350"/>
      <c r="F5006" s="351"/>
      <c r="G5006" s="350"/>
      <c r="H5006" s="350"/>
      <c r="I5006" s="352"/>
      <c r="J5006" s="353"/>
      <c r="K5006" s="354"/>
      <c r="L5006" s="353"/>
      <c r="M5006" s="379"/>
      <c r="N5006" s="70"/>
      <c r="O5006" s="70"/>
      <c r="P5006" s="135"/>
    </row>
    <row r="5007" spans="1:16" x14ac:dyDescent="0.2">
      <c r="A5007" s="363"/>
      <c r="B5007" s="348"/>
      <c r="C5007" s="623"/>
      <c r="D5007" s="350"/>
      <c r="E5007" s="350"/>
      <c r="F5007" s="351"/>
      <c r="G5007" s="350"/>
      <c r="H5007" s="350"/>
      <c r="I5007" s="352"/>
      <c r="J5007" s="353"/>
      <c r="K5007" s="354"/>
      <c r="L5007" s="353"/>
      <c r="M5007" s="379"/>
      <c r="N5007" s="70"/>
      <c r="O5007" s="70"/>
      <c r="P5007" s="135"/>
    </row>
    <row r="5008" spans="1:16" x14ac:dyDescent="0.2">
      <c r="A5008" s="363"/>
      <c r="B5008" s="348"/>
      <c r="C5008" s="623"/>
      <c r="D5008" s="350"/>
      <c r="E5008" s="350"/>
      <c r="F5008" s="351"/>
      <c r="G5008" s="350"/>
      <c r="H5008" s="350"/>
      <c r="I5008" s="352"/>
      <c r="J5008" s="353"/>
      <c r="K5008" s="354"/>
      <c r="L5008" s="353"/>
      <c r="M5008" s="379"/>
      <c r="N5008" s="70"/>
      <c r="O5008" s="70"/>
      <c r="P5008" s="135"/>
    </row>
    <row r="5009" spans="1:16" x14ac:dyDescent="0.2">
      <c r="A5009" s="363"/>
      <c r="B5009" s="348"/>
      <c r="C5009" s="623"/>
      <c r="D5009" s="350"/>
      <c r="E5009" s="350"/>
      <c r="F5009" s="351"/>
      <c r="G5009" s="350"/>
      <c r="H5009" s="350"/>
      <c r="I5009" s="352"/>
      <c r="J5009" s="353"/>
      <c r="K5009" s="354"/>
      <c r="L5009" s="353"/>
      <c r="M5009" s="379"/>
      <c r="N5009" s="70"/>
      <c r="O5009" s="70"/>
      <c r="P5009" s="135"/>
    </row>
    <row r="5010" spans="1:16" x14ac:dyDescent="0.2">
      <c r="A5010" s="363"/>
      <c r="B5010" s="348"/>
      <c r="C5010" s="623"/>
      <c r="D5010" s="350"/>
      <c r="E5010" s="350"/>
      <c r="F5010" s="351"/>
      <c r="G5010" s="350"/>
      <c r="H5010" s="350"/>
      <c r="I5010" s="352"/>
      <c r="J5010" s="353"/>
      <c r="K5010" s="354"/>
      <c r="L5010" s="353"/>
      <c r="M5010" s="379"/>
      <c r="N5010" s="70"/>
      <c r="O5010" s="70"/>
      <c r="P5010" s="135"/>
    </row>
    <row r="5011" spans="1:16" x14ac:dyDescent="0.2">
      <c r="A5011" s="363"/>
      <c r="B5011" s="348"/>
      <c r="C5011" s="623"/>
      <c r="D5011" s="350"/>
      <c r="E5011" s="350"/>
      <c r="F5011" s="351"/>
      <c r="G5011" s="350"/>
      <c r="H5011" s="350"/>
      <c r="I5011" s="352"/>
      <c r="J5011" s="353"/>
      <c r="K5011" s="354"/>
      <c r="L5011" s="353"/>
      <c r="M5011" s="379"/>
      <c r="N5011" s="70"/>
      <c r="O5011" s="70"/>
      <c r="P5011" s="135"/>
    </row>
    <row r="5012" spans="1:16" x14ac:dyDescent="0.2">
      <c r="A5012" s="363"/>
      <c r="B5012" s="348"/>
      <c r="C5012" s="623"/>
      <c r="D5012" s="350"/>
      <c r="E5012" s="350"/>
      <c r="F5012" s="351"/>
      <c r="G5012" s="350"/>
      <c r="H5012" s="350"/>
      <c r="I5012" s="352"/>
      <c r="J5012" s="353"/>
      <c r="K5012" s="354"/>
      <c r="L5012" s="353"/>
      <c r="M5012" s="379"/>
      <c r="N5012" s="70"/>
      <c r="O5012" s="70"/>
      <c r="P5012" s="135"/>
    </row>
    <row r="5013" spans="1:16" x14ac:dyDescent="0.2">
      <c r="A5013" s="363"/>
      <c r="B5013" s="348"/>
      <c r="C5013" s="623"/>
      <c r="D5013" s="350"/>
      <c r="E5013" s="350"/>
      <c r="F5013" s="351"/>
      <c r="G5013" s="350"/>
      <c r="H5013" s="350"/>
      <c r="I5013" s="352"/>
      <c r="J5013" s="353"/>
      <c r="K5013" s="354"/>
      <c r="L5013" s="353"/>
      <c r="M5013" s="379"/>
      <c r="N5013" s="70"/>
      <c r="O5013" s="70"/>
      <c r="P5013" s="135"/>
    </row>
    <row r="5014" spans="1:16" x14ac:dyDescent="0.2">
      <c r="A5014" s="363"/>
      <c r="B5014" s="348"/>
      <c r="C5014" s="623"/>
      <c r="D5014" s="350"/>
      <c r="E5014" s="350"/>
      <c r="F5014" s="351"/>
      <c r="G5014" s="350"/>
      <c r="H5014" s="350"/>
      <c r="I5014" s="352"/>
      <c r="J5014" s="353"/>
      <c r="K5014" s="354"/>
      <c r="L5014" s="353"/>
      <c r="M5014" s="379"/>
      <c r="N5014" s="70"/>
      <c r="O5014" s="70"/>
      <c r="P5014" s="135"/>
    </row>
    <row r="5015" spans="1:16" x14ac:dyDescent="0.2">
      <c r="A5015" s="363"/>
      <c r="B5015" s="348"/>
      <c r="C5015" s="623"/>
      <c r="D5015" s="350"/>
      <c r="E5015" s="350"/>
      <c r="F5015" s="351"/>
      <c r="G5015" s="350"/>
      <c r="H5015" s="350"/>
      <c r="I5015" s="352"/>
      <c r="J5015" s="353"/>
      <c r="K5015" s="354"/>
      <c r="L5015" s="353"/>
      <c r="M5015" s="379"/>
      <c r="N5015" s="70"/>
      <c r="O5015" s="70"/>
      <c r="P5015" s="135"/>
    </row>
    <row r="5016" spans="1:16" x14ac:dyDescent="0.2">
      <c r="A5016" s="363"/>
      <c r="B5016" s="348"/>
      <c r="C5016" s="623"/>
      <c r="D5016" s="350"/>
      <c r="E5016" s="350"/>
      <c r="F5016" s="351"/>
      <c r="G5016" s="350"/>
      <c r="H5016" s="350"/>
      <c r="I5016" s="352"/>
      <c r="J5016" s="353"/>
      <c r="K5016" s="354"/>
      <c r="L5016" s="353"/>
      <c r="M5016" s="379"/>
      <c r="N5016" s="70"/>
      <c r="O5016" s="70"/>
      <c r="P5016" s="135"/>
    </row>
    <row r="5017" spans="1:16" x14ac:dyDescent="0.2">
      <c r="A5017" s="363"/>
      <c r="B5017" s="348"/>
      <c r="C5017" s="623"/>
      <c r="D5017" s="350"/>
      <c r="E5017" s="350"/>
      <c r="F5017" s="351"/>
      <c r="G5017" s="350"/>
      <c r="H5017" s="350"/>
      <c r="I5017" s="352"/>
      <c r="J5017" s="353"/>
      <c r="K5017" s="354"/>
      <c r="L5017" s="353"/>
      <c r="M5017" s="379"/>
      <c r="N5017" s="70"/>
      <c r="O5017" s="70"/>
      <c r="P5017" s="135"/>
    </row>
    <row r="5018" spans="1:16" x14ac:dyDescent="0.2">
      <c r="A5018" s="363"/>
      <c r="B5018" s="348"/>
      <c r="C5018" s="623"/>
      <c r="D5018" s="350"/>
      <c r="E5018" s="350"/>
      <c r="F5018" s="351"/>
      <c r="G5018" s="350"/>
      <c r="H5018" s="350"/>
      <c r="I5018" s="352"/>
      <c r="J5018" s="353"/>
      <c r="K5018" s="354"/>
      <c r="L5018" s="353"/>
      <c r="M5018" s="379"/>
      <c r="N5018" s="70"/>
      <c r="O5018" s="70"/>
      <c r="P5018" s="135"/>
    </row>
    <row r="5019" spans="1:16" x14ac:dyDescent="0.2">
      <c r="A5019" s="363"/>
      <c r="B5019" s="348"/>
      <c r="C5019" s="623"/>
      <c r="D5019" s="350"/>
      <c r="E5019" s="350"/>
      <c r="F5019" s="351"/>
      <c r="G5019" s="350"/>
      <c r="H5019" s="350"/>
      <c r="I5019" s="352"/>
      <c r="J5019" s="353"/>
      <c r="K5019" s="354"/>
      <c r="L5019" s="353"/>
      <c r="M5019" s="379"/>
      <c r="N5019" s="70"/>
      <c r="O5019" s="70"/>
      <c r="P5019" s="135"/>
    </row>
    <row r="5020" spans="1:16" x14ac:dyDescent="0.2">
      <c r="A5020" s="363"/>
      <c r="B5020" s="348"/>
      <c r="C5020" s="623"/>
      <c r="D5020" s="350"/>
      <c r="E5020" s="350"/>
      <c r="F5020" s="351"/>
      <c r="G5020" s="350"/>
      <c r="H5020" s="350"/>
      <c r="I5020" s="352"/>
      <c r="J5020" s="353"/>
      <c r="K5020" s="354"/>
      <c r="L5020" s="353"/>
      <c r="M5020" s="379"/>
      <c r="N5020" s="70"/>
      <c r="O5020" s="70"/>
      <c r="P5020" s="135"/>
    </row>
    <row r="5021" spans="1:16" x14ac:dyDescent="0.2">
      <c r="A5021" s="363"/>
      <c r="B5021" s="348"/>
      <c r="C5021" s="623"/>
      <c r="D5021" s="350"/>
      <c r="E5021" s="350"/>
      <c r="F5021" s="351"/>
      <c r="G5021" s="350"/>
      <c r="H5021" s="350"/>
      <c r="I5021" s="352"/>
      <c r="J5021" s="353"/>
      <c r="K5021" s="354"/>
      <c r="L5021" s="353"/>
      <c r="M5021" s="379"/>
      <c r="N5021" s="70"/>
      <c r="O5021" s="70"/>
      <c r="P5021" s="135"/>
    </row>
    <row r="5022" spans="1:16" x14ac:dyDescent="0.2">
      <c r="A5022" s="363"/>
      <c r="B5022" s="348"/>
      <c r="C5022" s="623"/>
      <c r="D5022" s="350"/>
      <c r="E5022" s="350"/>
      <c r="F5022" s="351"/>
      <c r="G5022" s="350"/>
      <c r="H5022" s="350"/>
      <c r="I5022" s="352"/>
      <c r="J5022" s="353"/>
      <c r="K5022" s="354"/>
      <c r="L5022" s="353"/>
      <c r="M5022" s="379"/>
      <c r="N5022" s="70"/>
      <c r="O5022" s="70"/>
      <c r="P5022" s="135"/>
    </row>
    <row r="5023" spans="1:16" x14ac:dyDescent="0.2">
      <c r="A5023" s="363"/>
      <c r="B5023" s="348"/>
      <c r="C5023" s="623"/>
      <c r="D5023" s="350"/>
      <c r="E5023" s="350"/>
      <c r="F5023" s="351"/>
      <c r="G5023" s="350"/>
      <c r="H5023" s="350"/>
      <c r="I5023" s="352"/>
      <c r="J5023" s="353"/>
      <c r="K5023" s="354"/>
      <c r="L5023" s="353"/>
      <c r="M5023" s="379"/>
      <c r="N5023" s="70"/>
      <c r="O5023" s="70"/>
      <c r="P5023" s="135"/>
    </row>
    <row r="5024" spans="1:16" x14ac:dyDescent="0.2">
      <c r="A5024" s="363"/>
      <c r="B5024" s="348"/>
      <c r="C5024" s="623"/>
      <c r="D5024" s="350"/>
      <c r="E5024" s="350"/>
      <c r="F5024" s="351"/>
      <c r="G5024" s="350"/>
      <c r="H5024" s="350"/>
      <c r="I5024" s="352"/>
      <c r="J5024" s="353"/>
      <c r="K5024" s="354"/>
      <c r="L5024" s="353"/>
      <c r="M5024" s="379"/>
      <c r="N5024" s="70"/>
      <c r="O5024" s="70"/>
      <c r="P5024" s="135"/>
    </row>
    <row r="5025" spans="1:16" x14ac:dyDescent="0.2">
      <c r="A5025" s="363"/>
      <c r="B5025" s="348"/>
      <c r="C5025" s="623"/>
      <c r="D5025" s="350"/>
      <c r="E5025" s="350"/>
      <c r="F5025" s="351"/>
      <c r="G5025" s="350"/>
      <c r="H5025" s="350"/>
      <c r="I5025" s="352"/>
      <c r="J5025" s="353"/>
      <c r="K5025" s="354"/>
      <c r="L5025" s="353"/>
      <c r="M5025" s="379"/>
      <c r="N5025" s="70"/>
      <c r="O5025" s="70"/>
      <c r="P5025" s="135"/>
    </row>
    <row r="5026" spans="1:16" x14ac:dyDescent="0.2">
      <c r="A5026" s="363"/>
      <c r="B5026" s="348"/>
      <c r="C5026" s="623"/>
      <c r="D5026" s="350"/>
      <c r="E5026" s="350"/>
      <c r="F5026" s="351"/>
      <c r="G5026" s="350"/>
      <c r="H5026" s="350"/>
      <c r="I5026" s="352"/>
      <c r="J5026" s="353"/>
      <c r="K5026" s="354"/>
      <c r="L5026" s="353"/>
      <c r="M5026" s="379"/>
      <c r="N5026" s="70"/>
      <c r="O5026" s="70"/>
      <c r="P5026" s="135"/>
    </row>
    <row r="5027" spans="1:16" x14ac:dyDescent="0.2">
      <c r="A5027" s="363"/>
      <c r="B5027" s="348"/>
      <c r="C5027" s="623"/>
      <c r="D5027" s="350"/>
      <c r="E5027" s="350"/>
      <c r="F5027" s="351"/>
      <c r="G5027" s="350"/>
      <c r="H5027" s="350"/>
      <c r="I5027" s="352"/>
      <c r="J5027" s="353"/>
      <c r="K5027" s="354"/>
      <c r="L5027" s="353"/>
      <c r="M5027" s="379"/>
      <c r="N5027" s="70"/>
      <c r="O5027" s="70"/>
      <c r="P5027" s="135"/>
    </row>
    <row r="5028" spans="1:16" x14ac:dyDescent="0.2">
      <c r="A5028" s="363"/>
      <c r="B5028" s="348"/>
      <c r="C5028" s="623"/>
      <c r="D5028" s="350"/>
      <c r="E5028" s="350"/>
      <c r="F5028" s="351"/>
      <c r="G5028" s="350"/>
      <c r="H5028" s="350"/>
      <c r="I5028" s="352"/>
      <c r="J5028" s="353"/>
      <c r="K5028" s="354"/>
      <c r="L5028" s="353"/>
      <c r="M5028" s="379"/>
      <c r="N5028" s="70"/>
      <c r="O5028" s="70"/>
      <c r="P5028" s="135"/>
    </row>
    <row r="5029" spans="1:16" x14ac:dyDescent="0.2">
      <c r="A5029" s="363"/>
      <c r="B5029" s="348"/>
      <c r="C5029" s="623"/>
      <c r="D5029" s="350"/>
      <c r="E5029" s="350"/>
      <c r="F5029" s="351"/>
      <c r="G5029" s="350"/>
      <c r="H5029" s="350"/>
      <c r="I5029" s="352"/>
      <c r="J5029" s="353"/>
      <c r="K5029" s="354"/>
      <c r="L5029" s="353"/>
      <c r="M5029" s="379"/>
      <c r="N5029" s="70"/>
      <c r="O5029" s="70"/>
      <c r="P5029" s="135"/>
    </row>
    <row r="5030" spans="1:16" x14ac:dyDescent="0.2">
      <c r="A5030" s="363"/>
      <c r="B5030" s="348"/>
      <c r="C5030" s="623"/>
      <c r="D5030" s="350"/>
      <c r="E5030" s="350"/>
      <c r="F5030" s="351"/>
      <c r="G5030" s="350"/>
      <c r="H5030" s="350"/>
      <c r="I5030" s="352"/>
      <c r="J5030" s="353"/>
      <c r="K5030" s="354"/>
      <c r="L5030" s="353"/>
      <c r="M5030" s="379"/>
      <c r="N5030" s="70"/>
      <c r="O5030" s="70"/>
      <c r="P5030" s="135"/>
    </row>
    <row r="5031" spans="1:16" x14ac:dyDescent="0.2">
      <c r="A5031" s="363"/>
      <c r="B5031" s="348"/>
      <c r="C5031" s="623"/>
      <c r="D5031" s="350"/>
      <c r="E5031" s="350"/>
      <c r="F5031" s="351"/>
      <c r="G5031" s="350"/>
      <c r="H5031" s="350"/>
      <c r="I5031" s="352"/>
      <c r="J5031" s="353"/>
      <c r="K5031" s="354"/>
      <c r="L5031" s="353"/>
      <c r="M5031" s="379"/>
      <c r="N5031" s="70"/>
      <c r="O5031" s="70"/>
      <c r="P5031" s="135"/>
    </row>
    <row r="5032" spans="1:16" x14ac:dyDescent="0.2">
      <c r="A5032" s="363"/>
      <c r="B5032" s="348"/>
      <c r="C5032" s="623"/>
      <c r="D5032" s="350"/>
      <c r="E5032" s="350"/>
      <c r="F5032" s="351"/>
      <c r="G5032" s="350"/>
      <c r="H5032" s="350"/>
      <c r="I5032" s="352"/>
      <c r="J5032" s="353"/>
      <c r="K5032" s="354"/>
      <c r="L5032" s="353"/>
      <c r="M5032" s="379"/>
      <c r="N5032" s="70"/>
      <c r="O5032" s="70"/>
      <c r="P5032" s="135"/>
    </row>
    <row r="5033" spans="1:16" x14ac:dyDescent="0.2">
      <c r="A5033" s="363"/>
      <c r="B5033" s="348"/>
      <c r="C5033" s="623"/>
      <c r="D5033" s="350"/>
      <c r="E5033" s="350"/>
      <c r="F5033" s="351"/>
      <c r="G5033" s="350"/>
      <c r="H5033" s="350"/>
      <c r="I5033" s="352"/>
      <c r="J5033" s="353"/>
      <c r="K5033" s="354"/>
      <c r="L5033" s="353"/>
      <c r="M5033" s="379"/>
      <c r="N5033" s="70"/>
      <c r="O5033" s="70"/>
      <c r="P5033" s="135"/>
    </row>
    <row r="5034" spans="1:16" x14ac:dyDescent="0.2">
      <c r="A5034" s="363"/>
      <c r="B5034" s="348"/>
      <c r="C5034" s="623"/>
      <c r="D5034" s="350"/>
      <c r="E5034" s="350"/>
      <c r="F5034" s="351"/>
      <c r="G5034" s="350"/>
      <c r="H5034" s="350"/>
      <c r="I5034" s="352"/>
      <c r="J5034" s="353"/>
      <c r="K5034" s="354"/>
      <c r="L5034" s="353"/>
      <c r="M5034" s="379"/>
      <c r="N5034" s="70"/>
      <c r="O5034" s="70"/>
      <c r="P5034" s="135"/>
    </row>
    <row r="5035" spans="1:16" x14ac:dyDescent="0.2">
      <c r="A5035" s="363"/>
      <c r="B5035" s="348"/>
      <c r="C5035" s="623"/>
      <c r="D5035" s="350"/>
      <c r="E5035" s="350"/>
      <c r="F5035" s="351"/>
      <c r="G5035" s="350"/>
      <c r="H5035" s="350"/>
      <c r="I5035" s="352"/>
      <c r="J5035" s="353"/>
      <c r="K5035" s="354"/>
      <c r="L5035" s="353"/>
      <c r="M5035" s="379"/>
      <c r="N5035" s="70"/>
      <c r="O5035" s="70"/>
      <c r="P5035" s="135"/>
    </row>
    <row r="5036" spans="1:16" x14ac:dyDescent="0.2">
      <c r="A5036" s="363"/>
      <c r="B5036" s="348"/>
      <c r="C5036" s="623"/>
      <c r="D5036" s="350"/>
      <c r="E5036" s="350"/>
      <c r="F5036" s="351"/>
      <c r="G5036" s="350"/>
      <c r="H5036" s="350"/>
      <c r="I5036" s="352"/>
      <c r="J5036" s="353"/>
      <c r="K5036" s="354"/>
      <c r="L5036" s="353"/>
      <c r="M5036" s="379"/>
      <c r="N5036" s="70"/>
      <c r="O5036" s="70"/>
      <c r="P5036" s="135"/>
    </row>
    <row r="5037" spans="1:16" x14ac:dyDescent="0.2">
      <c r="A5037" s="363"/>
      <c r="B5037" s="348"/>
      <c r="C5037" s="623"/>
      <c r="D5037" s="350"/>
      <c r="E5037" s="350"/>
      <c r="F5037" s="351"/>
      <c r="G5037" s="350"/>
      <c r="H5037" s="350"/>
      <c r="I5037" s="352"/>
      <c r="J5037" s="353"/>
      <c r="K5037" s="354"/>
      <c r="L5037" s="353"/>
      <c r="M5037" s="379"/>
      <c r="N5037" s="70"/>
      <c r="O5037" s="70"/>
      <c r="P5037" s="135"/>
    </row>
    <row r="5038" spans="1:16" x14ac:dyDescent="0.2">
      <c r="A5038" s="363"/>
      <c r="B5038" s="348"/>
      <c r="C5038" s="623"/>
      <c r="D5038" s="350"/>
      <c r="E5038" s="350"/>
      <c r="F5038" s="351"/>
      <c r="G5038" s="350"/>
      <c r="H5038" s="350"/>
      <c r="I5038" s="352"/>
      <c r="J5038" s="353"/>
      <c r="K5038" s="354"/>
      <c r="L5038" s="353"/>
      <c r="M5038" s="379"/>
      <c r="N5038" s="70"/>
      <c r="O5038" s="70"/>
      <c r="P5038" s="135"/>
    </row>
    <row r="5039" spans="1:16" x14ac:dyDescent="0.2">
      <c r="A5039" s="363"/>
      <c r="B5039" s="348"/>
      <c r="C5039" s="623"/>
      <c r="D5039" s="350"/>
      <c r="E5039" s="350"/>
      <c r="F5039" s="351"/>
      <c r="G5039" s="350"/>
      <c r="H5039" s="350"/>
      <c r="I5039" s="352"/>
      <c r="J5039" s="353"/>
      <c r="K5039" s="354"/>
      <c r="L5039" s="353"/>
      <c r="M5039" s="379"/>
      <c r="N5039" s="70"/>
      <c r="O5039" s="70"/>
      <c r="P5039" s="135"/>
    </row>
    <row r="5040" spans="1:16" x14ac:dyDescent="0.2">
      <c r="A5040" s="363"/>
      <c r="B5040" s="348"/>
      <c r="C5040" s="623"/>
      <c r="D5040" s="350"/>
      <c r="E5040" s="350"/>
      <c r="F5040" s="351"/>
      <c r="G5040" s="350"/>
      <c r="H5040" s="350"/>
      <c r="I5040" s="352"/>
      <c r="J5040" s="353"/>
      <c r="K5040" s="354"/>
      <c r="L5040" s="353"/>
      <c r="M5040" s="379"/>
      <c r="N5040" s="70"/>
      <c r="O5040" s="70"/>
      <c r="P5040" s="135"/>
    </row>
    <row r="5041" spans="1:16" x14ac:dyDescent="0.2">
      <c r="A5041" s="363"/>
      <c r="B5041" s="348"/>
      <c r="C5041" s="623"/>
      <c r="D5041" s="350"/>
      <c r="E5041" s="350"/>
      <c r="F5041" s="351"/>
      <c r="G5041" s="350"/>
      <c r="H5041" s="350"/>
      <c r="I5041" s="352"/>
      <c r="J5041" s="353"/>
      <c r="K5041" s="354"/>
      <c r="L5041" s="353"/>
      <c r="M5041" s="379"/>
      <c r="N5041" s="70"/>
      <c r="O5041" s="70"/>
      <c r="P5041" s="135"/>
    </row>
    <row r="5042" spans="1:16" x14ac:dyDescent="0.2">
      <c r="A5042" s="363"/>
      <c r="B5042" s="348"/>
      <c r="C5042" s="623"/>
      <c r="D5042" s="350"/>
      <c r="E5042" s="350"/>
      <c r="F5042" s="351"/>
      <c r="G5042" s="350"/>
      <c r="H5042" s="350"/>
      <c r="I5042" s="352"/>
      <c r="J5042" s="353"/>
      <c r="K5042" s="354"/>
      <c r="L5042" s="353"/>
      <c r="M5042" s="379"/>
      <c r="N5042" s="70"/>
      <c r="O5042" s="70"/>
      <c r="P5042" s="135"/>
    </row>
    <row r="5043" spans="1:16" x14ac:dyDescent="0.2">
      <c r="A5043" s="363"/>
      <c r="B5043" s="348"/>
      <c r="C5043" s="623"/>
      <c r="D5043" s="350"/>
      <c r="E5043" s="350"/>
      <c r="F5043" s="351"/>
      <c r="G5043" s="350"/>
      <c r="H5043" s="350"/>
      <c r="I5043" s="352"/>
      <c r="J5043" s="353"/>
      <c r="K5043" s="354"/>
      <c r="L5043" s="353"/>
      <c r="M5043" s="379"/>
      <c r="N5043" s="70"/>
      <c r="O5043" s="70"/>
      <c r="P5043" s="135"/>
    </row>
    <row r="5044" spans="1:16" x14ac:dyDescent="0.2">
      <c r="A5044" s="363"/>
      <c r="B5044" s="348"/>
      <c r="C5044" s="623"/>
      <c r="D5044" s="350"/>
      <c r="E5044" s="350"/>
      <c r="F5044" s="351"/>
      <c r="G5044" s="350"/>
      <c r="H5044" s="350"/>
      <c r="I5044" s="352"/>
      <c r="J5044" s="353"/>
      <c r="K5044" s="354"/>
      <c r="L5044" s="353"/>
      <c r="M5044" s="379"/>
      <c r="N5044" s="70"/>
      <c r="O5044" s="70"/>
      <c r="P5044" s="135"/>
    </row>
    <row r="5045" spans="1:16" x14ac:dyDescent="0.2">
      <c r="A5045" s="363"/>
      <c r="B5045" s="348"/>
      <c r="C5045" s="623"/>
      <c r="D5045" s="350"/>
      <c r="E5045" s="350"/>
      <c r="F5045" s="351"/>
      <c r="G5045" s="350"/>
      <c r="H5045" s="350"/>
      <c r="I5045" s="352"/>
      <c r="J5045" s="353"/>
      <c r="K5045" s="354"/>
      <c r="L5045" s="353"/>
      <c r="M5045" s="379"/>
      <c r="N5045" s="70"/>
      <c r="O5045" s="70"/>
      <c r="P5045" s="135"/>
    </row>
    <row r="5046" spans="1:16" x14ac:dyDescent="0.2">
      <c r="A5046" s="363"/>
      <c r="B5046" s="348"/>
      <c r="C5046" s="623"/>
      <c r="D5046" s="350"/>
      <c r="E5046" s="350"/>
      <c r="F5046" s="351"/>
      <c r="G5046" s="350"/>
      <c r="H5046" s="350"/>
      <c r="I5046" s="352"/>
      <c r="J5046" s="353"/>
      <c r="K5046" s="354"/>
      <c r="L5046" s="353"/>
      <c r="M5046" s="379"/>
      <c r="N5046" s="70"/>
      <c r="O5046" s="70"/>
      <c r="P5046" s="135"/>
    </row>
    <row r="5047" spans="1:16" x14ac:dyDescent="0.2">
      <c r="A5047" s="363"/>
      <c r="B5047" s="348"/>
      <c r="C5047" s="623"/>
      <c r="D5047" s="350"/>
      <c r="E5047" s="350"/>
      <c r="F5047" s="351"/>
      <c r="G5047" s="350"/>
      <c r="H5047" s="350"/>
      <c r="I5047" s="352"/>
      <c r="J5047" s="353"/>
      <c r="K5047" s="354"/>
      <c r="L5047" s="353"/>
      <c r="M5047" s="379"/>
      <c r="N5047" s="70"/>
      <c r="O5047" s="70"/>
      <c r="P5047" s="135"/>
    </row>
    <row r="5048" spans="1:16" x14ac:dyDescent="0.2">
      <c r="A5048" s="363"/>
      <c r="B5048" s="348"/>
      <c r="C5048" s="623"/>
      <c r="D5048" s="350"/>
      <c r="E5048" s="350"/>
      <c r="F5048" s="351"/>
      <c r="G5048" s="350"/>
      <c r="H5048" s="350"/>
      <c r="I5048" s="352"/>
      <c r="J5048" s="353"/>
      <c r="K5048" s="354"/>
      <c r="L5048" s="353"/>
      <c r="M5048" s="379"/>
      <c r="N5048" s="70"/>
      <c r="O5048" s="70"/>
      <c r="P5048" s="135"/>
    </row>
    <row r="5049" spans="1:16" x14ac:dyDescent="0.2">
      <c r="A5049" s="363"/>
      <c r="B5049" s="348"/>
      <c r="C5049" s="623"/>
      <c r="D5049" s="350"/>
      <c r="E5049" s="350"/>
      <c r="F5049" s="351"/>
      <c r="G5049" s="350"/>
      <c r="H5049" s="350"/>
      <c r="I5049" s="352"/>
      <c r="J5049" s="353"/>
      <c r="K5049" s="354"/>
      <c r="L5049" s="353"/>
      <c r="M5049" s="379"/>
      <c r="N5049" s="70"/>
      <c r="O5049" s="70"/>
      <c r="P5049" s="135"/>
    </row>
    <row r="5050" spans="1:16" x14ac:dyDescent="0.2">
      <c r="A5050" s="363"/>
      <c r="B5050" s="348"/>
      <c r="C5050" s="623"/>
      <c r="D5050" s="350"/>
      <c r="E5050" s="350"/>
      <c r="F5050" s="351"/>
      <c r="G5050" s="350"/>
      <c r="H5050" s="350"/>
      <c r="I5050" s="352"/>
      <c r="J5050" s="353"/>
      <c r="K5050" s="354"/>
      <c r="L5050" s="353"/>
      <c r="M5050" s="379"/>
      <c r="N5050" s="70"/>
      <c r="O5050" s="70"/>
      <c r="P5050" s="135"/>
    </row>
    <row r="5051" spans="1:16" x14ac:dyDescent="0.2">
      <c r="A5051" s="363"/>
      <c r="B5051" s="348"/>
      <c r="C5051" s="623"/>
      <c r="D5051" s="350"/>
      <c r="E5051" s="350"/>
      <c r="F5051" s="351"/>
      <c r="G5051" s="350"/>
      <c r="H5051" s="350"/>
      <c r="I5051" s="352"/>
      <c r="J5051" s="353"/>
      <c r="K5051" s="354"/>
      <c r="L5051" s="353"/>
      <c r="M5051" s="379"/>
      <c r="N5051" s="70"/>
      <c r="O5051" s="70"/>
      <c r="P5051" s="135"/>
    </row>
    <row r="5052" spans="1:16" x14ac:dyDescent="0.2">
      <c r="A5052" s="363"/>
      <c r="B5052" s="348"/>
      <c r="C5052" s="623"/>
      <c r="D5052" s="350"/>
      <c r="E5052" s="350"/>
      <c r="F5052" s="351"/>
      <c r="G5052" s="350"/>
      <c r="H5052" s="350"/>
      <c r="I5052" s="352"/>
      <c r="J5052" s="353"/>
      <c r="K5052" s="354"/>
      <c r="L5052" s="353"/>
      <c r="M5052" s="379"/>
      <c r="N5052" s="70"/>
      <c r="O5052" s="70"/>
      <c r="P5052" s="135"/>
    </row>
    <row r="5053" spans="1:16" x14ac:dyDescent="0.2">
      <c r="A5053" s="363"/>
      <c r="B5053" s="348"/>
      <c r="C5053" s="623"/>
      <c r="D5053" s="350"/>
      <c r="E5053" s="350"/>
      <c r="F5053" s="351"/>
      <c r="G5053" s="350"/>
      <c r="H5053" s="350"/>
      <c r="I5053" s="352"/>
      <c r="J5053" s="353"/>
      <c r="K5053" s="354"/>
      <c r="L5053" s="353"/>
      <c r="M5053" s="379"/>
      <c r="N5053" s="70"/>
      <c r="O5053" s="70"/>
      <c r="P5053" s="135"/>
    </row>
    <row r="5054" spans="1:16" x14ac:dyDescent="0.2">
      <c r="A5054" s="363"/>
      <c r="B5054" s="348"/>
      <c r="C5054" s="623"/>
      <c r="D5054" s="350"/>
      <c r="E5054" s="350"/>
      <c r="F5054" s="351"/>
      <c r="G5054" s="350"/>
      <c r="H5054" s="350"/>
      <c r="I5054" s="352"/>
      <c r="J5054" s="353"/>
      <c r="K5054" s="354"/>
      <c r="L5054" s="353"/>
      <c r="M5054" s="379"/>
      <c r="N5054" s="70"/>
      <c r="O5054" s="70"/>
      <c r="P5054" s="135"/>
    </row>
    <row r="5055" spans="1:16" x14ac:dyDescent="0.2">
      <c r="A5055" s="363"/>
      <c r="B5055" s="348"/>
      <c r="C5055" s="623"/>
      <c r="D5055" s="350"/>
      <c r="E5055" s="350"/>
      <c r="F5055" s="351"/>
      <c r="G5055" s="350"/>
      <c r="H5055" s="350"/>
      <c r="I5055" s="352"/>
      <c r="J5055" s="353"/>
      <c r="K5055" s="354"/>
      <c r="L5055" s="353"/>
      <c r="M5055" s="379"/>
      <c r="N5055" s="70"/>
      <c r="O5055" s="70"/>
      <c r="P5055" s="135"/>
    </row>
    <row r="5056" spans="1:16" x14ac:dyDescent="0.2">
      <c r="A5056" s="363"/>
      <c r="B5056" s="348"/>
      <c r="C5056" s="623"/>
      <c r="D5056" s="350"/>
      <c r="E5056" s="350"/>
      <c r="F5056" s="351"/>
      <c r="G5056" s="350"/>
      <c r="H5056" s="350"/>
      <c r="I5056" s="352"/>
      <c r="J5056" s="353"/>
      <c r="K5056" s="354"/>
      <c r="L5056" s="353"/>
      <c r="M5056" s="379"/>
      <c r="N5056" s="70"/>
      <c r="O5056" s="70"/>
      <c r="P5056" s="135"/>
    </row>
    <row r="5057" spans="1:16" x14ac:dyDescent="0.2">
      <c r="A5057" s="363"/>
      <c r="B5057" s="348"/>
      <c r="C5057" s="623"/>
      <c r="D5057" s="350"/>
      <c r="E5057" s="350"/>
      <c r="F5057" s="351"/>
      <c r="G5057" s="350"/>
      <c r="H5057" s="350"/>
      <c r="I5057" s="352"/>
      <c r="J5057" s="353"/>
      <c r="K5057" s="354"/>
      <c r="L5057" s="353"/>
      <c r="M5057" s="379"/>
      <c r="N5057" s="70"/>
      <c r="O5057" s="70"/>
      <c r="P5057" s="135"/>
    </row>
    <row r="5058" spans="1:16" x14ac:dyDescent="0.2">
      <c r="A5058" s="363"/>
      <c r="B5058" s="348"/>
      <c r="C5058" s="623"/>
      <c r="D5058" s="350"/>
      <c r="E5058" s="350"/>
      <c r="F5058" s="351"/>
      <c r="G5058" s="350"/>
      <c r="H5058" s="350"/>
      <c r="I5058" s="352"/>
      <c r="J5058" s="353"/>
      <c r="K5058" s="354"/>
      <c r="L5058" s="353"/>
      <c r="M5058" s="379"/>
      <c r="N5058" s="70"/>
      <c r="O5058" s="70"/>
      <c r="P5058" s="135"/>
    </row>
    <row r="5059" spans="1:16" x14ac:dyDescent="0.2">
      <c r="A5059" s="363"/>
      <c r="B5059" s="348"/>
      <c r="C5059" s="623"/>
      <c r="D5059" s="350"/>
      <c r="E5059" s="350"/>
      <c r="F5059" s="351"/>
      <c r="G5059" s="350"/>
      <c r="H5059" s="350"/>
      <c r="I5059" s="352"/>
      <c r="J5059" s="353"/>
      <c r="K5059" s="354"/>
      <c r="L5059" s="353"/>
      <c r="M5059" s="379"/>
      <c r="N5059" s="70"/>
      <c r="O5059" s="70"/>
      <c r="P5059" s="135"/>
    </row>
    <row r="5060" spans="1:16" x14ac:dyDescent="0.2">
      <c r="A5060" s="363"/>
      <c r="B5060" s="348"/>
      <c r="C5060" s="623"/>
      <c r="D5060" s="350"/>
      <c r="E5060" s="350"/>
      <c r="F5060" s="351"/>
      <c r="G5060" s="350"/>
      <c r="H5060" s="350"/>
      <c r="I5060" s="352"/>
      <c r="J5060" s="353"/>
      <c r="K5060" s="354"/>
      <c r="L5060" s="353"/>
      <c r="M5060" s="379"/>
      <c r="N5060" s="70"/>
      <c r="O5060" s="70"/>
      <c r="P5060" s="135"/>
    </row>
    <row r="5061" spans="1:16" x14ac:dyDescent="0.2">
      <c r="A5061" s="363"/>
      <c r="B5061" s="348"/>
      <c r="C5061" s="623"/>
      <c r="D5061" s="350"/>
      <c r="E5061" s="350"/>
      <c r="F5061" s="351"/>
      <c r="G5061" s="350"/>
      <c r="H5061" s="350"/>
      <c r="I5061" s="352"/>
      <c r="J5061" s="353"/>
      <c r="K5061" s="354"/>
      <c r="L5061" s="353"/>
      <c r="M5061" s="379"/>
      <c r="N5061" s="70"/>
      <c r="O5061" s="70"/>
      <c r="P5061" s="135"/>
    </row>
    <row r="5062" spans="1:16" x14ac:dyDescent="0.2">
      <c r="A5062" s="363"/>
      <c r="B5062" s="348"/>
      <c r="C5062" s="623"/>
      <c r="D5062" s="350"/>
      <c r="E5062" s="350"/>
      <c r="F5062" s="351"/>
      <c r="G5062" s="350"/>
      <c r="H5062" s="350"/>
      <c r="I5062" s="352"/>
      <c r="J5062" s="353"/>
      <c r="K5062" s="354"/>
      <c r="L5062" s="353"/>
      <c r="M5062" s="379"/>
      <c r="N5062" s="70"/>
      <c r="O5062" s="70"/>
      <c r="P5062" s="135"/>
    </row>
    <row r="5063" spans="1:16" x14ac:dyDescent="0.2">
      <c r="A5063" s="363"/>
      <c r="B5063" s="348"/>
      <c r="C5063" s="623"/>
      <c r="D5063" s="350"/>
      <c r="E5063" s="350"/>
      <c r="F5063" s="351"/>
      <c r="G5063" s="350"/>
      <c r="H5063" s="350"/>
      <c r="I5063" s="352"/>
      <c r="J5063" s="353"/>
      <c r="K5063" s="354"/>
      <c r="L5063" s="353"/>
      <c r="M5063" s="379"/>
      <c r="N5063" s="70"/>
      <c r="O5063" s="70"/>
      <c r="P5063" s="135"/>
    </row>
    <row r="5064" spans="1:16" x14ac:dyDescent="0.2">
      <c r="A5064" s="363"/>
      <c r="B5064" s="348"/>
      <c r="C5064" s="623"/>
      <c r="D5064" s="350"/>
      <c r="E5064" s="350"/>
      <c r="F5064" s="351"/>
      <c r="G5064" s="350"/>
      <c r="H5064" s="350"/>
      <c r="I5064" s="352"/>
      <c r="J5064" s="353"/>
      <c r="K5064" s="354"/>
      <c r="L5064" s="353"/>
      <c r="M5064" s="379"/>
      <c r="N5064" s="70"/>
      <c r="O5064" s="70"/>
      <c r="P5064" s="135"/>
    </row>
    <row r="5065" spans="1:16" x14ac:dyDescent="0.2">
      <c r="A5065" s="363"/>
      <c r="B5065" s="348"/>
      <c r="C5065" s="623"/>
      <c r="D5065" s="350"/>
      <c r="E5065" s="350"/>
      <c r="F5065" s="351"/>
      <c r="G5065" s="350"/>
      <c r="H5065" s="350"/>
      <c r="I5065" s="352"/>
      <c r="J5065" s="353"/>
      <c r="K5065" s="354"/>
      <c r="L5065" s="353"/>
      <c r="M5065" s="379"/>
      <c r="N5065" s="70"/>
      <c r="O5065" s="70"/>
      <c r="P5065" s="135"/>
    </row>
    <row r="5066" spans="1:16" x14ac:dyDescent="0.2">
      <c r="A5066" s="363"/>
      <c r="B5066" s="348"/>
      <c r="C5066" s="623"/>
      <c r="D5066" s="350"/>
      <c r="E5066" s="350"/>
      <c r="F5066" s="351"/>
      <c r="G5066" s="350"/>
      <c r="H5066" s="350"/>
      <c r="I5066" s="352"/>
      <c r="J5066" s="353"/>
      <c r="K5066" s="354"/>
      <c r="L5066" s="353"/>
      <c r="M5066" s="379"/>
      <c r="N5066" s="70"/>
      <c r="O5066" s="70"/>
      <c r="P5066" s="135"/>
    </row>
    <row r="5067" spans="1:16" x14ac:dyDescent="0.2">
      <c r="A5067" s="363"/>
      <c r="B5067" s="348"/>
      <c r="C5067" s="623"/>
      <c r="D5067" s="350"/>
      <c r="E5067" s="350"/>
      <c r="F5067" s="351"/>
      <c r="G5067" s="350"/>
      <c r="H5067" s="350"/>
      <c r="I5067" s="352"/>
      <c r="J5067" s="353"/>
      <c r="K5067" s="354"/>
      <c r="L5067" s="353"/>
      <c r="M5067" s="379"/>
      <c r="N5067" s="70"/>
      <c r="O5067" s="70"/>
      <c r="P5067" s="135"/>
    </row>
    <row r="5068" spans="1:16" x14ac:dyDescent="0.2">
      <c r="A5068" s="363"/>
      <c r="B5068" s="348"/>
      <c r="C5068" s="623"/>
      <c r="D5068" s="350"/>
      <c r="E5068" s="350"/>
      <c r="F5068" s="351"/>
      <c r="G5068" s="350"/>
      <c r="H5068" s="350"/>
      <c r="I5068" s="352"/>
      <c r="J5068" s="353"/>
      <c r="K5068" s="354"/>
      <c r="L5068" s="353"/>
      <c r="M5068" s="379"/>
      <c r="N5068" s="70"/>
      <c r="O5068" s="70"/>
      <c r="P5068" s="135"/>
    </row>
    <row r="5069" spans="1:16" x14ac:dyDescent="0.2">
      <c r="A5069" s="363"/>
      <c r="B5069" s="348"/>
      <c r="C5069" s="623"/>
      <c r="D5069" s="350"/>
      <c r="E5069" s="350"/>
      <c r="F5069" s="351"/>
      <c r="G5069" s="350"/>
      <c r="H5069" s="350"/>
      <c r="I5069" s="352"/>
      <c r="J5069" s="353"/>
      <c r="K5069" s="354"/>
      <c r="L5069" s="353"/>
      <c r="M5069" s="379"/>
      <c r="N5069" s="70"/>
      <c r="O5069" s="70"/>
      <c r="P5069" s="135"/>
    </row>
    <row r="5070" spans="1:16" x14ac:dyDescent="0.2">
      <c r="A5070" s="363"/>
      <c r="B5070" s="348"/>
      <c r="C5070" s="623"/>
      <c r="D5070" s="350"/>
      <c r="E5070" s="350"/>
      <c r="F5070" s="351"/>
      <c r="G5070" s="350"/>
      <c r="H5070" s="350"/>
      <c r="I5070" s="352"/>
      <c r="J5070" s="353"/>
      <c r="K5070" s="354"/>
      <c r="L5070" s="353"/>
      <c r="M5070" s="379"/>
      <c r="N5070" s="70"/>
      <c r="O5070" s="70"/>
      <c r="P5070" s="135"/>
    </row>
    <row r="5071" spans="1:16" x14ac:dyDescent="0.2">
      <c r="A5071" s="363"/>
      <c r="B5071" s="348"/>
      <c r="C5071" s="623"/>
      <c r="D5071" s="350"/>
      <c r="E5071" s="350"/>
      <c r="F5071" s="351"/>
      <c r="G5071" s="350"/>
      <c r="H5071" s="350"/>
      <c r="I5071" s="352"/>
      <c r="J5071" s="353"/>
      <c r="K5071" s="354"/>
      <c r="L5071" s="353"/>
      <c r="M5071" s="379"/>
      <c r="N5071" s="70"/>
      <c r="O5071" s="70"/>
      <c r="P5071" s="135"/>
    </row>
    <row r="5072" spans="1:16" x14ac:dyDescent="0.2">
      <c r="A5072" s="363"/>
      <c r="B5072" s="348"/>
      <c r="C5072" s="623"/>
      <c r="D5072" s="350"/>
      <c r="E5072" s="350"/>
      <c r="F5072" s="351"/>
      <c r="G5072" s="350"/>
      <c r="H5072" s="350"/>
      <c r="I5072" s="352"/>
      <c r="J5072" s="353"/>
      <c r="K5072" s="354"/>
      <c r="L5072" s="353"/>
      <c r="M5072" s="379"/>
      <c r="N5072" s="70"/>
      <c r="O5072" s="70"/>
      <c r="P5072" s="135"/>
    </row>
    <row r="5073" spans="1:16" x14ac:dyDescent="0.2">
      <c r="A5073" s="363"/>
      <c r="B5073" s="348"/>
      <c r="C5073" s="623"/>
      <c r="D5073" s="350"/>
      <c r="E5073" s="350"/>
      <c r="F5073" s="351"/>
      <c r="G5073" s="350"/>
      <c r="H5073" s="350"/>
      <c r="I5073" s="352"/>
      <c r="J5073" s="353"/>
      <c r="K5073" s="354"/>
      <c r="L5073" s="353"/>
      <c r="M5073" s="379"/>
      <c r="N5073" s="70"/>
      <c r="O5073" s="70"/>
      <c r="P5073" s="135"/>
    </row>
    <row r="5074" spans="1:16" x14ac:dyDescent="0.2">
      <c r="A5074" s="363"/>
      <c r="B5074" s="348"/>
      <c r="C5074" s="623"/>
      <c r="D5074" s="350"/>
      <c r="E5074" s="350"/>
      <c r="F5074" s="351"/>
      <c r="G5074" s="350"/>
      <c r="H5074" s="350"/>
      <c r="I5074" s="352"/>
      <c r="J5074" s="353"/>
      <c r="K5074" s="354"/>
      <c r="L5074" s="353"/>
      <c r="M5074" s="379"/>
      <c r="N5074" s="70"/>
      <c r="O5074" s="70"/>
      <c r="P5074" s="135"/>
    </row>
    <row r="5075" spans="1:16" x14ac:dyDescent="0.2">
      <c r="A5075" s="363"/>
      <c r="B5075" s="348"/>
      <c r="C5075" s="623"/>
      <c r="D5075" s="350"/>
      <c r="E5075" s="350"/>
      <c r="F5075" s="351"/>
      <c r="G5075" s="350"/>
      <c r="H5075" s="350"/>
      <c r="I5075" s="352"/>
      <c r="J5075" s="353"/>
      <c r="K5075" s="354"/>
      <c r="L5075" s="353"/>
      <c r="M5075" s="379"/>
      <c r="N5075" s="70"/>
      <c r="O5075" s="70"/>
      <c r="P5075" s="135"/>
    </row>
    <row r="5076" spans="1:16" x14ac:dyDescent="0.2">
      <c r="A5076" s="363"/>
      <c r="B5076" s="348"/>
      <c r="C5076" s="623"/>
      <c r="D5076" s="350"/>
      <c r="E5076" s="350"/>
      <c r="F5076" s="351"/>
      <c r="G5076" s="350"/>
      <c r="H5076" s="350"/>
      <c r="I5076" s="352"/>
      <c r="J5076" s="353"/>
      <c r="K5076" s="354"/>
      <c r="L5076" s="353"/>
      <c r="M5076" s="379"/>
      <c r="N5076" s="70"/>
      <c r="O5076" s="70"/>
      <c r="P5076" s="135"/>
    </row>
    <row r="5077" spans="1:16" x14ac:dyDescent="0.2">
      <c r="A5077" s="363"/>
      <c r="B5077" s="348"/>
      <c r="C5077" s="623"/>
      <c r="D5077" s="350"/>
      <c r="E5077" s="350"/>
      <c r="F5077" s="351"/>
      <c r="G5077" s="350"/>
      <c r="H5077" s="350"/>
      <c r="I5077" s="352"/>
      <c r="J5077" s="353"/>
      <c r="K5077" s="354"/>
      <c r="L5077" s="353"/>
      <c r="M5077" s="379"/>
      <c r="N5077" s="70"/>
      <c r="O5077" s="70"/>
      <c r="P5077" s="135"/>
    </row>
    <row r="5078" spans="1:16" x14ac:dyDescent="0.2">
      <c r="A5078" s="363"/>
      <c r="B5078" s="348"/>
      <c r="C5078" s="623"/>
      <c r="D5078" s="350"/>
      <c r="E5078" s="350"/>
      <c r="F5078" s="351"/>
      <c r="G5078" s="350"/>
      <c r="H5078" s="350"/>
      <c r="I5078" s="352"/>
      <c r="J5078" s="353"/>
      <c r="K5078" s="354"/>
      <c r="L5078" s="353"/>
      <c r="M5078" s="379"/>
      <c r="N5078" s="70"/>
      <c r="O5078" s="70"/>
      <c r="P5078" s="135"/>
    </row>
    <row r="5079" spans="1:16" x14ac:dyDescent="0.2">
      <c r="A5079" s="363"/>
      <c r="B5079" s="348"/>
      <c r="C5079" s="623"/>
      <c r="D5079" s="350"/>
      <c r="E5079" s="350"/>
      <c r="F5079" s="351"/>
      <c r="G5079" s="350"/>
      <c r="H5079" s="350"/>
      <c r="I5079" s="352"/>
      <c r="J5079" s="353"/>
      <c r="K5079" s="354"/>
      <c r="L5079" s="353"/>
      <c r="M5079" s="379"/>
      <c r="N5079" s="70"/>
      <c r="O5079" s="70"/>
      <c r="P5079" s="135"/>
    </row>
    <row r="5080" spans="1:16" x14ac:dyDescent="0.2">
      <c r="A5080" s="363"/>
      <c r="B5080" s="348"/>
      <c r="C5080" s="623"/>
      <c r="D5080" s="350"/>
      <c r="E5080" s="350"/>
      <c r="F5080" s="351"/>
      <c r="G5080" s="350"/>
      <c r="H5080" s="350"/>
      <c r="I5080" s="352"/>
      <c r="J5080" s="353"/>
      <c r="K5080" s="354"/>
      <c r="L5080" s="353"/>
      <c r="M5080" s="379"/>
      <c r="N5080" s="70"/>
      <c r="O5080" s="70"/>
      <c r="P5080" s="135"/>
    </row>
    <row r="5081" spans="1:16" x14ac:dyDescent="0.2">
      <c r="A5081" s="363"/>
      <c r="B5081" s="348"/>
      <c r="C5081" s="623"/>
      <c r="D5081" s="350"/>
      <c r="E5081" s="350"/>
      <c r="F5081" s="351"/>
      <c r="G5081" s="350"/>
      <c r="H5081" s="350"/>
      <c r="I5081" s="352"/>
      <c r="J5081" s="353"/>
      <c r="K5081" s="354"/>
      <c r="L5081" s="353"/>
      <c r="M5081" s="379"/>
      <c r="N5081" s="70"/>
      <c r="O5081" s="70"/>
      <c r="P5081" s="135"/>
    </row>
    <row r="5082" spans="1:16" x14ac:dyDescent="0.2">
      <c r="A5082" s="363"/>
      <c r="B5082" s="348"/>
      <c r="C5082" s="623"/>
      <c r="D5082" s="350"/>
      <c r="E5082" s="350"/>
      <c r="F5082" s="351"/>
      <c r="G5082" s="350"/>
      <c r="H5082" s="350"/>
      <c r="I5082" s="352"/>
      <c r="J5082" s="353"/>
      <c r="K5082" s="354"/>
      <c r="L5082" s="353"/>
      <c r="M5082" s="379"/>
      <c r="N5082" s="70"/>
      <c r="O5082" s="70"/>
      <c r="P5082" s="135"/>
    </row>
    <row r="5083" spans="1:16" x14ac:dyDescent="0.2">
      <c r="A5083" s="363"/>
      <c r="B5083" s="348"/>
      <c r="C5083" s="623"/>
      <c r="D5083" s="350"/>
      <c r="E5083" s="350"/>
      <c r="F5083" s="351"/>
      <c r="G5083" s="350"/>
      <c r="H5083" s="350"/>
      <c r="I5083" s="352"/>
      <c r="J5083" s="353"/>
      <c r="K5083" s="354"/>
      <c r="L5083" s="353"/>
      <c r="M5083" s="379"/>
      <c r="N5083" s="70"/>
      <c r="O5083" s="70"/>
      <c r="P5083" s="135"/>
    </row>
    <row r="5084" spans="1:16" x14ac:dyDescent="0.2">
      <c r="A5084" s="363"/>
      <c r="B5084" s="348"/>
      <c r="C5084" s="623"/>
      <c r="D5084" s="350"/>
      <c r="E5084" s="350"/>
      <c r="F5084" s="351"/>
      <c r="G5084" s="350"/>
      <c r="H5084" s="350"/>
      <c r="I5084" s="352"/>
      <c r="J5084" s="353"/>
      <c r="K5084" s="354"/>
      <c r="L5084" s="353"/>
      <c r="M5084" s="379"/>
      <c r="N5084" s="70"/>
      <c r="O5084" s="70"/>
      <c r="P5084" s="135"/>
    </row>
    <row r="5085" spans="1:16" x14ac:dyDescent="0.2">
      <c r="A5085" s="363"/>
      <c r="B5085" s="348"/>
      <c r="C5085" s="623"/>
      <c r="D5085" s="350"/>
      <c r="E5085" s="350"/>
      <c r="F5085" s="351"/>
      <c r="G5085" s="350"/>
      <c r="H5085" s="350"/>
      <c r="I5085" s="352"/>
      <c r="J5085" s="353"/>
      <c r="K5085" s="354"/>
      <c r="L5085" s="353"/>
      <c r="M5085" s="379"/>
      <c r="N5085" s="70"/>
      <c r="O5085" s="70"/>
      <c r="P5085" s="135"/>
    </row>
    <row r="5086" spans="1:16" x14ac:dyDescent="0.2">
      <c r="A5086" s="363"/>
      <c r="B5086" s="348"/>
      <c r="C5086" s="623"/>
      <c r="D5086" s="350"/>
      <c r="E5086" s="350"/>
      <c r="F5086" s="351"/>
      <c r="G5086" s="350"/>
      <c r="H5086" s="350"/>
      <c r="I5086" s="352"/>
      <c r="J5086" s="353"/>
      <c r="K5086" s="354"/>
      <c r="L5086" s="353"/>
      <c r="M5086" s="379"/>
      <c r="N5086" s="70"/>
      <c r="O5086" s="70"/>
      <c r="P5086" s="135"/>
    </row>
    <row r="5087" spans="1:16" x14ac:dyDescent="0.2">
      <c r="A5087" s="363"/>
      <c r="B5087" s="348"/>
      <c r="C5087" s="623"/>
      <c r="D5087" s="350"/>
      <c r="E5087" s="350"/>
      <c r="F5087" s="351"/>
      <c r="G5087" s="350"/>
      <c r="H5087" s="350"/>
      <c r="I5087" s="352"/>
      <c r="J5087" s="353"/>
      <c r="K5087" s="354"/>
      <c r="L5087" s="353"/>
      <c r="M5087" s="379"/>
      <c r="N5087" s="70"/>
      <c r="O5087" s="70"/>
      <c r="P5087" s="135"/>
    </row>
    <row r="5088" spans="1:16" x14ac:dyDescent="0.2">
      <c r="A5088" s="363"/>
      <c r="B5088" s="348"/>
      <c r="C5088" s="623"/>
      <c r="D5088" s="350"/>
      <c r="E5088" s="350"/>
      <c r="F5088" s="351"/>
      <c r="G5088" s="350"/>
      <c r="H5088" s="350"/>
      <c r="I5088" s="352"/>
      <c r="J5088" s="353"/>
      <c r="K5088" s="354"/>
      <c r="L5088" s="353"/>
      <c r="M5088" s="379"/>
      <c r="N5088" s="70"/>
      <c r="O5088" s="70"/>
      <c r="P5088" s="135"/>
    </row>
    <row r="5089" spans="1:16" x14ac:dyDescent="0.2">
      <c r="A5089" s="363"/>
      <c r="B5089" s="348"/>
      <c r="C5089" s="623"/>
      <c r="D5089" s="350"/>
      <c r="E5089" s="350"/>
      <c r="F5089" s="351"/>
      <c r="G5089" s="350"/>
      <c r="H5089" s="350"/>
      <c r="I5089" s="352"/>
      <c r="J5089" s="353"/>
      <c r="K5089" s="354"/>
      <c r="L5089" s="353"/>
      <c r="M5089" s="379"/>
      <c r="N5089" s="70"/>
      <c r="O5089" s="70"/>
      <c r="P5089" s="135"/>
    </row>
    <row r="5090" spans="1:16" x14ac:dyDescent="0.2">
      <c r="A5090" s="363"/>
      <c r="B5090" s="348"/>
      <c r="C5090" s="623"/>
      <c r="D5090" s="350"/>
      <c r="E5090" s="350"/>
      <c r="F5090" s="351"/>
      <c r="G5090" s="350"/>
      <c r="H5090" s="350"/>
      <c r="I5090" s="352"/>
      <c r="J5090" s="353"/>
      <c r="K5090" s="354"/>
      <c r="L5090" s="353"/>
      <c r="M5090" s="379"/>
      <c r="N5090" s="70"/>
      <c r="O5090" s="70"/>
      <c r="P5090" s="135"/>
    </row>
    <row r="5091" spans="1:16" x14ac:dyDescent="0.2">
      <c r="A5091" s="363"/>
      <c r="B5091" s="348"/>
      <c r="C5091" s="623"/>
      <c r="D5091" s="350"/>
      <c r="E5091" s="350"/>
      <c r="F5091" s="351"/>
      <c r="G5091" s="350"/>
      <c r="H5091" s="350"/>
      <c r="I5091" s="352"/>
      <c r="J5091" s="353"/>
      <c r="K5091" s="354"/>
      <c r="L5091" s="353"/>
      <c r="M5091" s="379"/>
      <c r="N5091" s="70"/>
      <c r="O5091" s="70"/>
      <c r="P5091" s="135"/>
    </row>
    <row r="5092" spans="1:16" x14ac:dyDescent="0.2">
      <c r="A5092" s="363"/>
      <c r="B5092" s="348"/>
      <c r="C5092" s="623"/>
      <c r="D5092" s="350"/>
      <c r="E5092" s="350"/>
      <c r="F5092" s="351"/>
      <c r="G5092" s="350"/>
      <c r="H5092" s="350"/>
      <c r="I5092" s="352"/>
      <c r="J5092" s="353"/>
      <c r="K5092" s="354"/>
      <c r="L5092" s="353"/>
      <c r="M5092" s="379"/>
      <c r="N5092" s="70"/>
      <c r="O5092" s="70"/>
      <c r="P5092" s="135"/>
    </row>
    <row r="5093" spans="1:16" x14ac:dyDescent="0.2">
      <c r="A5093" s="363"/>
      <c r="B5093" s="348"/>
      <c r="C5093" s="623"/>
      <c r="D5093" s="350"/>
      <c r="E5093" s="350"/>
      <c r="F5093" s="351"/>
      <c r="G5093" s="350"/>
      <c r="H5093" s="350"/>
      <c r="I5093" s="352"/>
      <c r="J5093" s="353"/>
      <c r="K5093" s="354"/>
      <c r="L5093" s="353"/>
      <c r="M5093" s="379"/>
      <c r="N5093" s="70"/>
      <c r="O5093" s="70"/>
      <c r="P5093" s="135"/>
    </row>
    <row r="5094" spans="1:16" x14ac:dyDescent="0.2">
      <c r="A5094" s="363"/>
      <c r="B5094" s="348"/>
      <c r="C5094" s="623"/>
      <c r="D5094" s="350"/>
      <c r="E5094" s="350"/>
      <c r="F5094" s="351"/>
      <c r="G5094" s="350"/>
      <c r="H5094" s="350"/>
      <c r="I5094" s="352"/>
      <c r="J5094" s="353"/>
      <c r="K5094" s="354"/>
      <c r="L5094" s="353"/>
      <c r="M5094" s="379"/>
      <c r="N5094" s="70"/>
      <c r="O5094" s="70"/>
      <c r="P5094" s="135"/>
    </row>
    <row r="5095" spans="1:16" x14ac:dyDescent="0.2">
      <c r="A5095" s="363"/>
      <c r="B5095" s="348"/>
      <c r="C5095" s="623"/>
      <c r="D5095" s="350"/>
      <c r="E5095" s="350"/>
      <c r="F5095" s="351"/>
      <c r="G5095" s="350"/>
      <c r="H5095" s="350"/>
      <c r="I5095" s="352"/>
      <c r="J5095" s="353"/>
      <c r="K5095" s="354"/>
      <c r="L5095" s="353"/>
      <c r="M5095" s="379"/>
      <c r="N5095" s="70"/>
      <c r="O5095" s="70"/>
      <c r="P5095" s="135"/>
    </row>
    <row r="5096" spans="1:16" x14ac:dyDescent="0.2">
      <c r="A5096" s="363"/>
      <c r="B5096" s="348"/>
      <c r="C5096" s="623"/>
      <c r="D5096" s="350"/>
      <c r="E5096" s="350"/>
      <c r="F5096" s="351"/>
      <c r="G5096" s="350"/>
      <c r="H5096" s="350"/>
      <c r="I5096" s="352"/>
      <c r="J5096" s="353"/>
      <c r="K5096" s="354"/>
      <c r="L5096" s="353"/>
      <c r="M5096" s="379"/>
      <c r="N5096" s="70"/>
      <c r="O5096" s="70"/>
      <c r="P5096" s="135"/>
    </row>
    <row r="5097" spans="1:16" x14ac:dyDescent="0.2">
      <c r="A5097" s="363"/>
      <c r="B5097" s="348"/>
      <c r="C5097" s="623"/>
      <c r="D5097" s="350"/>
      <c r="E5097" s="350"/>
      <c r="F5097" s="351"/>
      <c r="G5097" s="350"/>
      <c r="H5097" s="350"/>
      <c r="I5097" s="352"/>
      <c r="J5097" s="353"/>
      <c r="K5097" s="354"/>
      <c r="L5097" s="353"/>
      <c r="M5097" s="379"/>
      <c r="N5097" s="70"/>
      <c r="O5097" s="70"/>
      <c r="P5097" s="135"/>
    </row>
    <row r="5098" spans="1:16" x14ac:dyDescent="0.2">
      <c r="A5098" s="363"/>
      <c r="B5098" s="348"/>
      <c r="C5098" s="623"/>
      <c r="D5098" s="350"/>
      <c r="E5098" s="350"/>
      <c r="F5098" s="351"/>
      <c r="G5098" s="350"/>
      <c r="H5098" s="350"/>
      <c r="I5098" s="352"/>
      <c r="J5098" s="353"/>
      <c r="K5098" s="354"/>
      <c r="L5098" s="353"/>
      <c r="M5098" s="379"/>
      <c r="N5098" s="70"/>
      <c r="O5098" s="70"/>
      <c r="P5098" s="135"/>
    </row>
    <row r="5099" spans="1:16" x14ac:dyDescent="0.2">
      <c r="A5099" s="363"/>
      <c r="B5099" s="348"/>
      <c r="C5099" s="623"/>
      <c r="D5099" s="350"/>
      <c r="E5099" s="350"/>
      <c r="F5099" s="351"/>
      <c r="G5099" s="350"/>
      <c r="H5099" s="350"/>
      <c r="I5099" s="352"/>
      <c r="J5099" s="353"/>
      <c r="K5099" s="354"/>
      <c r="L5099" s="353"/>
      <c r="M5099" s="379"/>
      <c r="N5099" s="70"/>
      <c r="O5099" s="70"/>
      <c r="P5099" s="135"/>
    </row>
    <row r="5100" spans="1:16" x14ac:dyDescent="0.2">
      <c r="A5100" s="363"/>
      <c r="B5100" s="348"/>
      <c r="C5100" s="623"/>
      <c r="D5100" s="350"/>
      <c r="E5100" s="350"/>
      <c r="F5100" s="351"/>
      <c r="G5100" s="350"/>
      <c r="H5100" s="350"/>
      <c r="I5100" s="352"/>
      <c r="J5100" s="353"/>
      <c r="K5100" s="354"/>
      <c r="L5100" s="353"/>
      <c r="M5100" s="379"/>
      <c r="N5100" s="70"/>
      <c r="O5100" s="70"/>
      <c r="P5100" s="135"/>
    </row>
    <row r="5101" spans="1:16" x14ac:dyDescent="0.2">
      <c r="A5101" s="363"/>
      <c r="B5101" s="348"/>
      <c r="C5101" s="623"/>
      <c r="D5101" s="350"/>
      <c r="E5101" s="350"/>
      <c r="F5101" s="351"/>
      <c r="G5101" s="350"/>
      <c r="H5101" s="350"/>
      <c r="I5101" s="352"/>
      <c r="J5101" s="353"/>
      <c r="K5101" s="354"/>
      <c r="L5101" s="353"/>
      <c r="M5101" s="379"/>
      <c r="N5101" s="70"/>
      <c r="O5101" s="70"/>
      <c r="P5101" s="135"/>
    </row>
    <row r="5102" spans="1:16" x14ac:dyDescent="0.2">
      <c r="A5102" s="363"/>
      <c r="B5102" s="348"/>
      <c r="C5102" s="623"/>
      <c r="D5102" s="350"/>
      <c r="E5102" s="350"/>
      <c r="F5102" s="351"/>
      <c r="G5102" s="350"/>
      <c r="H5102" s="350"/>
      <c r="I5102" s="352"/>
      <c r="J5102" s="353"/>
      <c r="K5102" s="354"/>
      <c r="L5102" s="353"/>
      <c r="M5102" s="379"/>
      <c r="N5102" s="70"/>
      <c r="O5102" s="70"/>
      <c r="P5102" s="135"/>
    </row>
    <row r="5103" spans="1:16" x14ac:dyDescent="0.2">
      <c r="A5103" s="363"/>
      <c r="B5103" s="348"/>
      <c r="C5103" s="623"/>
      <c r="D5103" s="350"/>
      <c r="E5103" s="350"/>
      <c r="F5103" s="351"/>
      <c r="G5103" s="350"/>
      <c r="H5103" s="350"/>
      <c r="I5103" s="352"/>
      <c r="J5103" s="353"/>
      <c r="K5103" s="354"/>
      <c r="L5103" s="353"/>
      <c r="M5103" s="379"/>
      <c r="N5103" s="70"/>
      <c r="O5103" s="70"/>
      <c r="P5103" s="135"/>
    </row>
    <row r="5104" spans="1:16" x14ac:dyDescent="0.2">
      <c r="A5104" s="363"/>
      <c r="B5104" s="348"/>
      <c r="C5104" s="623"/>
      <c r="D5104" s="350"/>
      <c r="E5104" s="350"/>
      <c r="F5104" s="351"/>
      <c r="G5104" s="350"/>
      <c r="H5104" s="350"/>
      <c r="I5104" s="352"/>
      <c r="J5104" s="353"/>
      <c r="K5104" s="354"/>
      <c r="L5104" s="353"/>
      <c r="M5104" s="379"/>
      <c r="N5104" s="70"/>
      <c r="O5104" s="70"/>
      <c r="P5104" s="135"/>
    </row>
    <row r="5105" spans="1:16" x14ac:dyDescent="0.2">
      <c r="A5105" s="363"/>
      <c r="B5105" s="348"/>
      <c r="C5105" s="623"/>
      <c r="D5105" s="350"/>
      <c r="E5105" s="350"/>
      <c r="F5105" s="351"/>
      <c r="G5105" s="350"/>
      <c r="H5105" s="350"/>
      <c r="I5105" s="352"/>
      <c r="J5105" s="353"/>
      <c r="K5105" s="354"/>
      <c r="L5105" s="353"/>
      <c r="M5105" s="379"/>
      <c r="N5105" s="70"/>
      <c r="O5105" s="70"/>
      <c r="P5105" s="135"/>
    </row>
    <row r="5106" spans="1:16" x14ac:dyDescent="0.2">
      <c r="A5106" s="363"/>
      <c r="B5106" s="348"/>
      <c r="C5106" s="623"/>
      <c r="D5106" s="350"/>
      <c r="E5106" s="350"/>
      <c r="F5106" s="351"/>
      <c r="G5106" s="350"/>
      <c r="H5106" s="350"/>
      <c r="I5106" s="352"/>
      <c r="J5106" s="353"/>
      <c r="K5106" s="354"/>
      <c r="L5106" s="353"/>
      <c r="M5106" s="379"/>
      <c r="N5106" s="70"/>
      <c r="O5106" s="70"/>
      <c r="P5106" s="135"/>
    </row>
    <row r="5107" spans="1:16" x14ac:dyDescent="0.2">
      <c r="A5107" s="363"/>
      <c r="B5107" s="348"/>
      <c r="C5107" s="623"/>
      <c r="D5107" s="350"/>
      <c r="E5107" s="350"/>
      <c r="F5107" s="351"/>
      <c r="G5107" s="350"/>
      <c r="H5107" s="350"/>
      <c r="I5107" s="352"/>
      <c r="J5107" s="353"/>
      <c r="K5107" s="354"/>
      <c r="L5107" s="353"/>
      <c r="M5107" s="379"/>
      <c r="N5107" s="70"/>
      <c r="O5107" s="70"/>
      <c r="P5107" s="135"/>
    </row>
    <row r="5108" spans="1:16" x14ac:dyDescent="0.2">
      <c r="A5108" s="363"/>
      <c r="B5108" s="348"/>
      <c r="C5108" s="623"/>
      <c r="D5108" s="350"/>
      <c r="E5108" s="350"/>
      <c r="F5108" s="351"/>
      <c r="G5108" s="350"/>
      <c r="H5108" s="350"/>
      <c r="I5108" s="352"/>
      <c r="J5108" s="353"/>
      <c r="K5108" s="354"/>
      <c r="L5108" s="353"/>
      <c r="M5108" s="379"/>
      <c r="N5108" s="70"/>
      <c r="O5108" s="70"/>
      <c r="P5108" s="135"/>
    </row>
    <row r="5109" spans="1:16" x14ac:dyDescent="0.2">
      <c r="A5109" s="363"/>
      <c r="B5109" s="348"/>
      <c r="C5109" s="623"/>
      <c r="D5109" s="350"/>
      <c r="E5109" s="350"/>
      <c r="F5109" s="351"/>
      <c r="G5109" s="350"/>
      <c r="H5109" s="350"/>
      <c r="I5109" s="352"/>
      <c r="J5109" s="353"/>
      <c r="K5109" s="354"/>
      <c r="L5109" s="353"/>
      <c r="M5109" s="379"/>
      <c r="N5109" s="70"/>
      <c r="O5109" s="70"/>
      <c r="P5109" s="135"/>
    </row>
    <row r="5110" spans="1:16" x14ac:dyDescent="0.2">
      <c r="A5110" s="363"/>
      <c r="B5110" s="348"/>
      <c r="C5110" s="623"/>
      <c r="D5110" s="350"/>
      <c r="E5110" s="350"/>
      <c r="F5110" s="351"/>
      <c r="G5110" s="350"/>
      <c r="H5110" s="350"/>
      <c r="I5110" s="352"/>
      <c r="J5110" s="353"/>
      <c r="K5110" s="354"/>
      <c r="L5110" s="353"/>
      <c r="M5110" s="379"/>
      <c r="N5110" s="70"/>
      <c r="O5110" s="70"/>
      <c r="P5110" s="135"/>
    </row>
    <row r="5111" spans="1:16" x14ac:dyDescent="0.2">
      <c r="A5111" s="363"/>
      <c r="B5111" s="348"/>
      <c r="C5111" s="623"/>
      <c r="D5111" s="350"/>
      <c r="E5111" s="350"/>
      <c r="F5111" s="351"/>
      <c r="G5111" s="350"/>
      <c r="H5111" s="350"/>
      <c r="I5111" s="352"/>
      <c r="J5111" s="353"/>
      <c r="K5111" s="354"/>
      <c r="L5111" s="353"/>
      <c r="M5111" s="379"/>
      <c r="N5111" s="70"/>
      <c r="O5111" s="70"/>
      <c r="P5111" s="135"/>
    </row>
    <row r="5112" spans="1:16" x14ac:dyDescent="0.2">
      <c r="A5112" s="363"/>
      <c r="B5112" s="348"/>
      <c r="C5112" s="623"/>
      <c r="D5112" s="350"/>
      <c r="E5112" s="350"/>
      <c r="F5112" s="351"/>
      <c r="G5112" s="350"/>
      <c r="H5112" s="350"/>
      <c r="I5112" s="352"/>
      <c r="J5112" s="353"/>
      <c r="K5112" s="354"/>
      <c r="L5112" s="353"/>
      <c r="M5112" s="379"/>
      <c r="N5112" s="70"/>
      <c r="O5112" s="70"/>
      <c r="P5112" s="135"/>
    </row>
    <row r="5113" spans="1:16" x14ac:dyDescent="0.2">
      <c r="A5113" s="363"/>
      <c r="B5113" s="348"/>
      <c r="C5113" s="623"/>
      <c r="D5113" s="350"/>
      <c r="E5113" s="350"/>
      <c r="F5113" s="351"/>
      <c r="G5113" s="350"/>
      <c r="H5113" s="350"/>
      <c r="I5113" s="352"/>
      <c r="J5113" s="353"/>
      <c r="K5113" s="354"/>
      <c r="L5113" s="353"/>
      <c r="M5113" s="379"/>
      <c r="N5113" s="70"/>
      <c r="O5113" s="70"/>
      <c r="P5113" s="135"/>
    </row>
    <row r="5114" spans="1:16" x14ac:dyDescent="0.2">
      <c r="A5114" s="363"/>
      <c r="B5114" s="348"/>
      <c r="C5114" s="623"/>
      <c r="D5114" s="350"/>
      <c r="E5114" s="350"/>
      <c r="F5114" s="351"/>
      <c r="G5114" s="350"/>
      <c r="H5114" s="350"/>
      <c r="I5114" s="352"/>
      <c r="J5114" s="353"/>
      <c r="K5114" s="354"/>
      <c r="L5114" s="353"/>
      <c r="M5114" s="379"/>
      <c r="N5114" s="70"/>
      <c r="O5114" s="70"/>
      <c r="P5114" s="135"/>
    </row>
    <row r="5115" spans="1:16" x14ac:dyDescent="0.2">
      <c r="A5115" s="363"/>
      <c r="B5115" s="348"/>
      <c r="C5115" s="623"/>
      <c r="D5115" s="350"/>
      <c r="E5115" s="350"/>
      <c r="F5115" s="351"/>
      <c r="G5115" s="350"/>
      <c r="H5115" s="350"/>
      <c r="I5115" s="352"/>
      <c r="J5115" s="353"/>
      <c r="K5115" s="354"/>
      <c r="L5115" s="353"/>
      <c r="M5115" s="379"/>
      <c r="N5115" s="70"/>
      <c r="O5115" s="70"/>
      <c r="P5115" s="135"/>
    </row>
    <row r="5116" spans="1:16" x14ac:dyDescent="0.2">
      <c r="A5116" s="363"/>
      <c r="B5116" s="348"/>
      <c r="C5116" s="623"/>
      <c r="D5116" s="350"/>
      <c r="E5116" s="350"/>
      <c r="F5116" s="351"/>
      <c r="G5116" s="350"/>
      <c r="H5116" s="350"/>
      <c r="I5116" s="352"/>
      <c r="J5116" s="353"/>
      <c r="K5116" s="354"/>
      <c r="L5116" s="353"/>
      <c r="M5116" s="379"/>
      <c r="N5116" s="70"/>
      <c r="O5116" s="70"/>
      <c r="P5116" s="135"/>
    </row>
    <row r="5117" spans="1:16" x14ac:dyDescent="0.2">
      <c r="A5117" s="363"/>
      <c r="B5117" s="348"/>
      <c r="C5117" s="623"/>
      <c r="D5117" s="350"/>
      <c r="E5117" s="350"/>
      <c r="F5117" s="351"/>
      <c r="G5117" s="350"/>
      <c r="H5117" s="350"/>
      <c r="I5117" s="352"/>
      <c r="J5117" s="353"/>
      <c r="K5117" s="354"/>
      <c r="L5117" s="353"/>
      <c r="M5117" s="379"/>
      <c r="N5117" s="70"/>
      <c r="O5117" s="70"/>
      <c r="P5117" s="135"/>
    </row>
    <row r="5118" spans="1:16" x14ac:dyDescent="0.2">
      <c r="A5118" s="363"/>
      <c r="B5118" s="348"/>
      <c r="C5118" s="623"/>
      <c r="D5118" s="350"/>
      <c r="E5118" s="350"/>
      <c r="F5118" s="351"/>
      <c r="G5118" s="350"/>
      <c r="H5118" s="350"/>
      <c r="I5118" s="352"/>
      <c r="J5118" s="353"/>
      <c r="K5118" s="354"/>
      <c r="L5118" s="353"/>
      <c r="M5118" s="379"/>
      <c r="N5118" s="70"/>
      <c r="O5118" s="70"/>
      <c r="P5118" s="135"/>
    </row>
    <row r="5119" spans="1:16" x14ac:dyDescent="0.2">
      <c r="A5119" s="363"/>
      <c r="B5119" s="348"/>
      <c r="C5119" s="623"/>
      <c r="D5119" s="350"/>
      <c r="E5119" s="350"/>
      <c r="F5119" s="351"/>
      <c r="G5119" s="350"/>
      <c r="H5119" s="350"/>
      <c r="I5119" s="352"/>
      <c r="J5119" s="353"/>
      <c r="K5119" s="354"/>
      <c r="L5119" s="353"/>
      <c r="M5119" s="379"/>
      <c r="N5119" s="70"/>
      <c r="O5119" s="70"/>
      <c r="P5119" s="135"/>
    </row>
    <row r="5120" spans="1:16" x14ac:dyDescent="0.2">
      <c r="A5120" s="363"/>
      <c r="B5120" s="348"/>
      <c r="C5120" s="623"/>
      <c r="D5120" s="350"/>
      <c r="E5120" s="350"/>
      <c r="F5120" s="351"/>
      <c r="G5120" s="350"/>
      <c r="H5120" s="350"/>
      <c r="I5120" s="352"/>
      <c r="J5120" s="353"/>
      <c r="K5120" s="354"/>
      <c r="L5120" s="353"/>
      <c r="M5120" s="379"/>
      <c r="N5120" s="70"/>
      <c r="O5120" s="70"/>
      <c r="P5120" s="135"/>
    </row>
    <row r="5121" spans="1:16" x14ac:dyDescent="0.2">
      <c r="A5121" s="363"/>
      <c r="B5121" s="348"/>
      <c r="C5121" s="623"/>
      <c r="D5121" s="350"/>
      <c r="E5121" s="350"/>
      <c r="F5121" s="351"/>
      <c r="G5121" s="350"/>
      <c r="H5121" s="350"/>
      <c r="I5121" s="352"/>
      <c r="J5121" s="353"/>
      <c r="K5121" s="354"/>
      <c r="L5121" s="353"/>
      <c r="M5121" s="379"/>
      <c r="N5121" s="70"/>
      <c r="O5121" s="70"/>
      <c r="P5121" s="135"/>
    </row>
    <row r="5122" spans="1:16" x14ac:dyDescent="0.2">
      <c r="A5122" s="363"/>
      <c r="B5122" s="348"/>
      <c r="C5122" s="623"/>
      <c r="D5122" s="350"/>
      <c r="E5122" s="350"/>
      <c r="F5122" s="351"/>
      <c r="G5122" s="350"/>
      <c r="H5122" s="350"/>
      <c r="I5122" s="352"/>
      <c r="J5122" s="353"/>
      <c r="K5122" s="354"/>
      <c r="L5122" s="353"/>
      <c r="M5122" s="379"/>
      <c r="N5122" s="70"/>
      <c r="O5122" s="70"/>
      <c r="P5122" s="135"/>
    </row>
    <row r="5123" spans="1:16" x14ac:dyDescent="0.2">
      <c r="A5123" s="363"/>
      <c r="B5123" s="348"/>
      <c r="C5123" s="623"/>
      <c r="D5123" s="350"/>
      <c r="E5123" s="350"/>
      <c r="F5123" s="351"/>
      <c r="G5123" s="350"/>
      <c r="H5123" s="350"/>
      <c r="I5123" s="352"/>
      <c r="J5123" s="353"/>
      <c r="K5123" s="354"/>
      <c r="L5123" s="353"/>
      <c r="M5123" s="379"/>
      <c r="N5123" s="70"/>
      <c r="O5123" s="70"/>
      <c r="P5123" s="135"/>
    </row>
    <row r="5124" spans="1:16" x14ac:dyDescent="0.2">
      <c r="A5124" s="363"/>
      <c r="B5124" s="348"/>
      <c r="C5124" s="623"/>
      <c r="D5124" s="350"/>
      <c r="E5124" s="350"/>
      <c r="F5124" s="351"/>
      <c r="G5124" s="350"/>
      <c r="H5124" s="350"/>
      <c r="I5124" s="352"/>
      <c r="J5124" s="353"/>
      <c r="K5124" s="354"/>
      <c r="L5124" s="353"/>
      <c r="M5124" s="379"/>
      <c r="N5124" s="70"/>
      <c r="O5124" s="70"/>
      <c r="P5124" s="135"/>
    </row>
    <row r="5125" spans="1:16" x14ac:dyDescent="0.2">
      <c r="A5125" s="363"/>
      <c r="B5125" s="348"/>
      <c r="C5125" s="623"/>
      <c r="D5125" s="350"/>
      <c r="E5125" s="350"/>
      <c r="F5125" s="351"/>
      <c r="G5125" s="350"/>
      <c r="H5125" s="350"/>
      <c r="I5125" s="352"/>
      <c r="J5125" s="353"/>
      <c r="K5125" s="354"/>
      <c r="L5125" s="353"/>
      <c r="M5125" s="379"/>
      <c r="N5125" s="70"/>
      <c r="O5125" s="70"/>
      <c r="P5125" s="135"/>
    </row>
    <row r="5126" spans="1:16" x14ac:dyDescent="0.2">
      <c r="A5126" s="363"/>
      <c r="B5126" s="348"/>
      <c r="C5126" s="623"/>
      <c r="D5126" s="350"/>
      <c r="E5126" s="350"/>
      <c r="F5126" s="351"/>
      <c r="G5126" s="350"/>
      <c r="H5126" s="350"/>
      <c r="I5126" s="352"/>
      <c r="J5126" s="353"/>
      <c r="K5126" s="354"/>
      <c r="L5126" s="353"/>
      <c r="M5126" s="379"/>
      <c r="N5126" s="70"/>
      <c r="O5126" s="70"/>
      <c r="P5126" s="135"/>
    </row>
    <row r="5127" spans="1:16" x14ac:dyDescent="0.2">
      <c r="A5127" s="363"/>
      <c r="B5127" s="348"/>
      <c r="C5127" s="623"/>
      <c r="D5127" s="350"/>
      <c r="E5127" s="350"/>
      <c r="F5127" s="351"/>
      <c r="G5127" s="350"/>
      <c r="H5127" s="350"/>
      <c r="I5127" s="352"/>
      <c r="J5127" s="353"/>
      <c r="K5127" s="354"/>
      <c r="L5127" s="353"/>
      <c r="M5127" s="379"/>
      <c r="N5127" s="70"/>
      <c r="O5127" s="70"/>
      <c r="P5127" s="135"/>
    </row>
    <row r="5128" spans="1:16" x14ac:dyDescent="0.2">
      <c r="A5128" s="363"/>
      <c r="B5128" s="348"/>
      <c r="C5128" s="623"/>
      <c r="D5128" s="350"/>
      <c r="E5128" s="350"/>
      <c r="F5128" s="351"/>
      <c r="G5128" s="350"/>
      <c r="H5128" s="350"/>
      <c r="I5128" s="352"/>
      <c r="J5128" s="353"/>
      <c r="K5128" s="354"/>
      <c r="L5128" s="353"/>
      <c r="M5128" s="379"/>
      <c r="N5128" s="70"/>
      <c r="O5128" s="70"/>
      <c r="P5128" s="135"/>
    </row>
    <row r="5129" spans="1:16" x14ac:dyDescent="0.2">
      <c r="A5129" s="363"/>
      <c r="B5129" s="348"/>
      <c r="C5129" s="623"/>
      <c r="D5129" s="350"/>
      <c r="E5129" s="350"/>
      <c r="F5129" s="351"/>
      <c r="G5129" s="350"/>
      <c r="H5129" s="350"/>
      <c r="I5129" s="352"/>
      <c r="J5129" s="353"/>
      <c r="K5129" s="354"/>
      <c r="L5129" s="353"/>
      <c r="M5129" s="379"/>
      <c r="N5129" s="70"/>
      <c r="O5129" s="70"/>
      <c r="P5129" s="135"/>
    </row>
    <row r="5130" spans="1:16" x14ac:dyDescent="0.2">
      <c r="A5130" s="363"/>
      <c r="B5130" s="348"/>
      <c r="C5130" s="623"/>
      <c r="D5130" s="350"/>
      <c r="E5130" s="350"/>
      <c r="F5130" s="351"/>
      <c r="G5130" s="350"/>
      <c r="H5130" s="350"/>
      <c r="I5130" s="352"/>
      <c r="J5130" s="353"/>
      <c r="K5130" s="354"/>
      <c r="L5130" s="353"/>
      <c r="M5130" s="379"/>
      <c r="N5130" s="70"/>
      <c r="O5130" s="70"/>
      <c r="P5130" s="135"/>
    </row>
    <row r="5131" spans="1:16" x14ac:dyDescent="0.2">
      <c r="A5131" s="363"/>
      <c r="B5131" s="348"/>
      <c r="C5131" s="623"/>
      <c r="D5131" s="350"/>
      <c r="E5131" s="350"/>
      <c r="F5131" s="351"/>
      <c r="G5131" s="350"/>
      <c r="H5131" s="350"/>
      <c r="I5131" s="352"/>
      <c r="J5131" s="353"/>
      <c r="K5131" s="354"/>
      <c r="L5131" s="353"/>
      <c r="M5131" s="379"/>
      <c r="N5131" s="70"/>
      <c r="O5131" s="70"/>
      <c r="P5131" s="135"/>
    </row>
    <row r="5132" spans="1:16" x14ac:dyDescent="0.2">
      <c r="A5132" s="363"/>
      <c r="B5132" s="348"/>
      <c r="C5132" s="623"/>
      <c r="D5132" s="350"/>
      <c r="E5132" s="350"/>
      <c r="F5132" s="351"/>
      <c r="G5132" s="350"/>
      <c r="H5132" s="350"/>
      <c r="I5132" s="352"/>
      <c r="J5132" s="353"/>
      <c r="K5132" s="354"/>
      <c r="L5132" s="353"/>
      <c r="M5132" s="379"/>
      <c r="N5132" s="70"/>
      <c r="O5132" s="70"/>
      <c r="P5132" s="135"/>
    </row>
    <row r="5133" spans="1:16" x14ac:dyDescent="0.2">
      <c r="A5133" s="363"/>
      <c r="B5133" s="348"/>
      <c r="C5133" s="623"/>
      <c r="D5133" s="350"/>
      <c r="E5133" s="350"/>
      <c r="F5133" s="351"/>
      <c r="G5133" s="350"/>
      <c r="H5133" s="350"/>
      <c r="I5133" s="352"/>
      <c r="J5133" s="353"/>
      <c r="K5133" s="354"/>
      <c r="L5133" s="353"/>
      <c r="M5133" s="379"/>
      <c r="N5133" s="70"/>
      <c r="O5133" s="70"/>
      <c r="P5133" s="135"/>
    </row>
    <row r="5134" spans="1:16" x14ac:dyDescent="0.2">
      <c r="A5134" s="363"/>
      <c r="B5134" s="348"/>
      <c r="C5134" s="623"/>
      <c r="D5134" s="350"/>
      <c r="E5134" s="350"/>
      <c r="F5134" s="351"/>
      <c r="G5134" s="350"/>
      <c r="H5134" s="350"/>
      <c r="I5134" s="352"/>
      <c r="J5134" s="353"/>
      <c r="K5134" s="354"/>
      <c r="L5134" s="353"/>
      <c r="M5134" s="379"/>
      <c r="N5134" s="70"/>
      <c r="O5134" s="70"/>
      <c r="P5134" s="135"/>
    </row>
    <row r="5135" spans="1:16" x14ac:dyDescent="0.2">
      <c r="A5135" s="363"/>
      <c r="B5135" s="348"/>
      <c r="C5135" s="623"/>
      <c r="D5135" s="350"/>
      <c r="E5135" s="350"/>
      <c r="F5135" s="351"/>
      <c r="G5135" s="350"/>
      <c r="H5135" s="350"/>
      <c r="I5135" s="352"/>
      <c r="J5135" s="353"/>
      <c r="K5135" s="354"/>
      <c r="L5135" s="353"/>
      <c r="M5135" s="379"/>
      <c r="N5135" s="70"/>
      <c r="O5135" s="70"/>
      <c r="P5135" s="135"/>
    </row>
    <row r="5136" spans="1:16" x14ac:dyDescent="0.2">
      <c r="A5136" s="363"/>
      <c r="B5136" s="348"/>
      <c r="C5136" s="623"/>
      <c r="D5136" s="350"/>
      <c r="E5136" s="350"/>
      <c r="F5136" s="351"/>
      <c r="G5136" s="350"/>
      <c r="H5136" s="350"/>
      <c r="I5136" s="352"/>
      <c r="J5136" s="353"/>
      <c r="K5136" s="354"/>
      <c r="L5136" s="353"/>
      <c r="M5136" s="379"/>
      <c r="N5136" s="70"/>
      <c r="O5136" s="70"/>
      <c r="P5136" s="135"/>
    </row>
    <row r="5137" spans="1:16" x14ac:dyDescent="0.2">
      <c r="A5137" s="363"/>
      <c r="B5137" s="348"/>
      <c r="C5137" s="623"/>
      <c r="D5137" s="350"/>
      <c r="E5137" s="350"/>
      <c r="F5137" s="351"/>
      <c r="G5137" s="350"/>
      <c r="H5137" s="350"/>
      <c r="I5137" s="352"/>
      <c r="J5137" s="353"/>
      <c r="K5137" s="354"/>
      <c r="L5137" s="353"/>
      <c r="M5137" s="379"/>
      <c r="N5137" s="70"/>
      <c r="O5137" s="70"/>
      <c r="P5137" s="135"/>
    </row>
    <row r="5138" spans="1:16" x14ac:dyDescent="0.2">
      <c r="A5138" s="363"/>
      <c r="B5138" s="348"/>
      <c r="C5138" s="623"/>
      <c r="D5138" s="350"/>
      <c r="E5138" s="350"/>
      <c r="F5138" s="351"/>
      <c r="G5138" s="350"/>
      <c r="H5138" s="350"/>
      <c r="I5138" s="352"/>
      <c r="J5138" s="353"/>
      <c r="K5138" s="354"/>
      <c r="L5138" s="353"/>
      <c r="M5138" s="379"/>
      <c r="N5138" s="70"/>
      <c r="O5138" s="70"/>
      <c r="P5138" s="135"/>
    </row>
    <row r="5139" spans="1:16" x14ac:dyDescent="0.2">
      <c r="A5139" s="363"/>
      <c r="B5139" s="348"/>
      <c r="C5139" s="623"/>
      <c r="D5139" s="350"/>
      <c r="E5139" s="350"/>
      <c r="F5139" s="351"/>
      <c r="G5139" s="350"/>
      <c r="H5139" s="350"/>
      <c r="I5139" s="352"/>
      <c r="J5139" s="353"/>
      <c r="K5139" s="354"/>
      <c r="L5139" s="353"/>
      <c r="M5139" s="379"/>
      <c r="N5139" s="70"/>
      <c r="O5139" s="70"/>
      <c r="P5139" s="135"/>
    </row>
    <row r="5140" spans="1:16" x14ac:dyDescent="0.2">
      <c r="A5140" s="363"/>
      <c r="B5140" s="348"/>
      <c r="C5140" s="623"/>
      <c r="D5140" s="350"/>
      <c r="E5140" s="350"/>
      <c r="F5140" s="351"/>
      <c r="G5140" s="350"/>
      <c r="H5140" s="350"/>
      <c r="I5140" s="352"/>
      <c r="J5140" s="353"/>
      <c r="K5140" s="354"/>
      <c r="L5140" s="353"/>
      <c r="M5140" s="379"/>
      <c r="N5140" s="70"/>
      <c r="O5140" s="70"/>
      <c r="P5140" s="135"/>
    </row>
    <row r="5141" spans="1:16" x14ac:dyDescent="0.2">
      <c r="A5141" s="363"/>
      <c r="B5141" s="348"/>
      <c r="C5141" s="623"/>
      <c r="D5141" s="350"/>
      <c r="E5141" s="350"/>
      <c r="F5141" s="351"/>
      <c r="G5141" s="350"/>
      <c r="H5141" s="350"/>
      <c r="I5141" s="352"/>
      <c r="J5141" s="353"/>
      <c r="K5141" s="354"/>
      <c r="L5141" s="353"/>
      <c r="M5141" s="379"/>
      <c r="N5141" s="70"/>
      <c r="O5141" s="70"/>
      <c r="P5141" s="135"/>
    </row>
    <row r="5142" spans="1:16" x14ac:dyDescent="0.2">
      <c r="A5142" s="363"/>
      <c r="B5142" s="348"/>
      <c r="C5142" s="623"/>
      <c r="D5142" s="350"/>
      <c r="E5142" s="350"/>
      <c r="F5142" s="351"/>
      <c r="G5142" s="350"/>
      <c r="H5142" s="350"/>
      <c r="I5142" s="352"/>
      <c r="J5142" s="353"/>
      <c r="K5142" s="354"/>
      <c r="L5142" s="353"/>
      <c r="M5142" s="379"/>
      <c r="N5142" s="70"/>
      <c r="O5142" s="70"/>
      <c r="P5142" s="135"/>
    </row>
    <row r="5143" spans="1:16" x14ac:dyDescent="0.2">
      <c r="A5143" s="363"/>
      <c r="B5143" s="348"/>
      <c r="C5143" s="623"/>
      <c r="D5143" s="350"/>
      <c r="E5143" s="350"/>
      <c r="F5143" s="351"/>
      <c r="G5143" s="350"/>
      <c r="H5143" s="350"/>
      <c r="I5143" s="352"/>
      <c r="J5143" s="353"/>
      <c r="K5143" s="354"/>
      <c r="L5143" s="353"/>
      <c r="M5143" s="379"/>
      <c r="N5143" s="70"/>
      <c r="O5143" s="70"/>
      <c r="P5143" s="135"/>
    </row>
    <row r="5144" spans="1:16" x14ac:dyDescent="0.2">
      <c r="A5144" s="363"/>
      <c r="B5144" s="348"/>
      <c r="C5144" s="623"/>
      <c r="D5144" s="350"/>
      <c r="E5144" s="350"/>
      <c r="F5144" s="351"/>
      <c r="G5144" s="350"/>
      <c r="H5144" s="350"/>
      <c r="I5144" s="352"/>
      <c r="J5144" s="353"/>
      <c r="K5144" s="354"/>
      <c r="L5144" s="353"/>
      <c r="M5144" s="379"/>
      <c r="N5144" s="70"/>
      <c r="O5144" s="70"/>
      <c r="P5144" s="135"/>
    </row>
    <row r="5145" spans="1:16" x14ac:dyDescent="0.2">
      <c r="A5145" s="363"/>
      <c r="B5145" s="348"/>
      <c r="C5145" s="623"/>
      <c r="D5145" s="350"/>
      <c r="E5145" s="350"/>
      <c r="F5145" s="351"/>
      <c r="G5145" s="350"/>
      <c r="H5145" s="350"/>
      <c r="I5145" s="352"/>
      <c r="J5145" s="353"/>
      <c r="K5145" s="354"/>
      <c r="L5145" s="353"/>
      <c r="M5145" s="379"/>
      <c r="N5145" s="70"/>
      <c r="O5145" s="70"/>
      <c r="P5145" s="135"/>
    </row>
    <row r="5146" spans="1:16" x14ac:dyDescent="0.2">
      <c r="A5146" s="363"/>
      <c r="B5146" s="348"/>
      <c r="C5146" s="623"/>
      <c r="D5146" s="350"/>
      <c r="E5146" s="350"/>
      <c r="F5146" s="351"/>
      <c r="G5146" s="350"/>
      <c r="H5146" s="350"/>
      <c r="I5146" s="352"/>
      <c r="J5146" s="353"/>
      <c r="K5146" s="354"/>
      <c r="L5146" s="353"/>
      <c r="M5146" s="379"/>
      <c r="N5146" s="70"/>
      <c r="O5146" s="70"/>
      <c r="P5146" s="135"/>
    </row>
    <row r="5147" spans="1:16" x14ac:dyDescent="0.2">
      <c r="A5147" s="363"/>
      <c r="B5147" s="348"/>
      <c r="C5147" s="623"/>
      <c r="D5147" s="350"/>
      <c r="E5147" s="350"/>
      <c r="F5147" s="351"/>
      <c r="G5147" s="350"/>
      <c r="H5147" s="350"/>
      <c r="I5147" s="352"/>
      <c r="J5147" s="353"/>
      <c r="K5147" s="354"/>
      <c r="L5147" s="353"/>
      <c r="M5147" s="379"/>
      <c r="N5147" s="70"/>
      <c r="O5147" s="70"/>
      <c r="P5147" s="135"/>
    </row>
    <row r="5148" spans="1:16" x14ac:dyDescent="0.2">
      <c r="A5148" s="363"/>
      <c r="B5148" s="348"/>
      <c r="C5148" s="623"/>
      <c r="D5148" s="350"/>
      <c r="E5148" s="350"/>
      <c r="F5148" s="351"/>
      <c r="G5148" s="350"/>
      <c r="H5148" s="350"/>
      <c r="I5148" s="352"/>
      <c r="J5148" s="353"/>
      <c r="K5148" s="354"/>
      <c r="L5148" s="353"/>
      <c r="M5148" s="379"/>
      <c r="N5148" s="70"/>
      <c r="O5148" s="70"/>
      <c r="P5148" s="135"/>
    </row>
    <row r="5149" spans="1:16" x14ac:dyDescent="0.2">
      <c r="A5149" s="363"/>
      <c r="B5149" s="348"/>
      <c r="C5149" s="623"/>
      <c r="D5149" s="350"/>
      <c r="E5149" s="350"/>
      <c r="F5149" s="351"/>
      <c r="G5149" s="350"/>
      <c r="H5149" s="350"/>
      <c r="I5149" s="352"/>
      <c r="J5149" s="353"/>
      <c r="K5149" s="354"/>
      <c r="L5149" s="353"/>
      <c r="M5149" s="379"/>
      <c r="N5149" s="70"/>
      <c r="O5149" s="70"/>
      <c r="P5149" s="135"/>
    </row>
    <row r="5150" spans="1:16" x14ac:dyDescent="0.2">
      <c r="A5150" s="363"/>
      <c r="B5150" s="348"/>
      <c r="C5150" s="623"/>
      <c r="D5150" s="350"/>
      <c r="E5150" s="350"/>
      <c r="F5150" s="351"/>
      <c r="G5150" s="350"/>
      <c r="H5150" s="350"/>
      <c r="I5150" s="352"/>
      <c r="J5150" s="353"/>
      <c r="K5150" s="354"/>
      <c r="L5150" s="353"/>
      <c r="M5150" s="379"/>
      <c r="N5150" s="70"/>
      <c r="O5150" s="70"/>
      <c r="P5150" s="135"/>
    </row>
    <row r="5151" spans="1:16" x14ac:dyDescent="0.2">
      <c r="A5151" s="363"/>
      <c r="B5151" s="348"/>
      <c r="C5151" s="623"/>
      <c r="D5151" s="350"/>
      <c r="E5151" s="350"/>
      <c r="F5151" s="351"/>
      <c r="G5151" s="350"/>
      <c r="H5151" s="350"/>
      <c r="I5151" s="352"/>
      <c r="J5151" s="353"/>
      <c r="K5151" s="354"/>
      <c r="L5151" s="353"/>
      <c r="M5151" s="379"/>
      <c r="N5151" s="70"/>
      <c r="O5151" s="70"/>
      <c r="P5151" s="135"/>
    </row>
    <row r="5152" spans="1:16" x14ac:dyDescent="0.2">
      <c r="A5152" s="363"/>
      <c r="B5152" s="348"/>
      <c r="C5152" s="623"/>
      <c r="D5152" s="350"/>
      <c r="E5152" s="350"/>
      <c r="F5152" s="351"/>
      <c r="G5152" s="350"/>
      <c r="H5152" s="350"/>
      <c r="I5152" s="352"/>
      <c r="J5152" s="353"/>
      <c r="K5152" s="354"/>
      <c r="L5152" s="353"/>
      <c r="M5152" s="379"/>
      <c r="N5152" s="70"/>
      <c r="O5152" s="70"/>
      <c r="P5152" s="135"/>
    </row>
    <row r="5153" spans="1:16" x14ac:dyDescent="0.2">
      <c r="A5153" s="363"/>
      <c r="B5153" s="348"/>
      <c r="C5153" s="623"/>
      <c r="D5153" s="350"/>
      <c r="E5153" s="350"/>
      <c r="F5153" s="351"/>
      <c r="G5153" s="350"/>
      <c r="H5153" s="350"/>
      <c r="I5153" s="352"/>
      <c r="J5153" s="353"/>
      <c r="K5153" s="354"/>
      <c r="L5153" s="353"/>
      <c r="M5153" s="379"/>
      <c r="N5153" s="70"/>
      <c r="O5153" s="70"/>
      <c r="P5153" s="135"/>
    </row>
    <row r="5154" spans="1:16" x14ac:dyDescent="0.2">
      <c r="A5154" s="363"/>
      <c r="B5154" s="348"/>
      <c r="C5154" s="623"/>
      <c r="D5154" s="350"/>
      <c r="E5154" s="350"/>
      <c r="F5154" s="351"/>
      <c r="G5154" s="350"/>
      <c r="H5154" s="350"/>
      <c r="I5154" s="352"/>
      <c r="J5154" s="353"/>
      <c r="K5154" s="354"/>
      <c r="L5154" s="353"/>
      <c r="M5154" s="379"/>
      <c r="N5154" s="70"/>
      <c r="O5154" s="70"/>
      <c r="P5154" s="135"/>
    </row>
    <row r="5155" spans="1:16" x14ac:dyDescent="0.2">
      <c r="A5155" s="363"/>
      <c r="B5155" s="348"/>
      <c r="C5155" s="623"/>
      <c r="D5155" s="350"/>
      <c r="E5155" s="350"/>
      <c r="F5155" s="351"/>
      <c r="G5155" s="350"/>
      <c r="H5155" s="350"/>
      <c r="I5155" s="352"/>
      <c r="J5155" s="353"/>
      <c r="K5155" s="354"/>
      <c r="L5155" s="353"/>
      <c r="M5155" s="379"/>
      <c r="N5155" s="70"/>
      <c r="O5155" s="70"/>
      <c r="P5155" s="135"/>
    </row>
    <row r="5156" spans="1:16" x14ac:dyDescent="0.2">
      <c r="A5156" s="363"/>
      <c r="B5156" s="348"/>
      <c r="C5156" s="623"/>
      <c r="D5156" s="350"/>
      <c r="E5156" s="350"/>
      <c r="F5156" s="351"/>
      <c r="G5156" s="350"/>
      <c r="H5156" s="350"/>
      <c r="I5156" s="352"/>
      <c r="J5156" s="353"/>
      <c r="K5156" s="354"/>
      <c r="L5156" s="353"/>
      <c r="M5156" s="379"/>
      <c r="N5156" s="70"/>
      <c r="O5156" s="70"/>
      <c r="P5156" s="135"/>
    </row>
    <row r="5157" spans="1:16" x14ac:dyDescent="0.2">
      <c r="A5157" s="363"/>
      <c r="B5157" s="348"/>
      <c r="C5157" s="623"/>
      <c r="D5157" s="350"/>
      <c r="E5157" s="350"/>
      <c r="F5157" s="351"/>
      <c r="G5157" s="350"/>
      <c r="H5157" s="350"/>
      <c r="I5157" s="352"/>
      <c r="J5157" s="353"/>
      <c r="K5157" s="354"/>
      <c r="L5157" s="353"/>
      <c r="M5157" s="379"/>
      <c r="N5157" s="70"/>
      <c r="O5157" s="70"/>
      <c r="P5157" s="135"/>
    </row>
    <row r="5158" spans="1:16" x14ac:dyDescent="0.2">
      <c r="A5158" s="363"/>
      <c r="B5158" s="348"/>
      <c r="C5158" s="623"/>
      <c r="D5158" s="350"/>
      <c r="E5158" s="350"/>
      <c r="F5158" s="351"/>
      <c r="G5158" s="350"/>
      <c r="H5158" s="350"/>
      <c r="I5158" s="352"/>
      <c r="J5158" s="353"/>
      <c r="K5158" s="354"/>
      <c r="L5158" s="353"/>
      <c r="M5158" s="379"/>
      <c r="N5158" s="70"/>
      <c r="O5158" s="70"/>
      <c r="P5158" s="135"/>
    </row>
    <row r="5159" spans="1:16" x14ac:dyDescent="0.2">
      <c r="A5159" s="363"/>
      <c r="B5159" s="348"/>
      <c r="C5159" s="623"/>
      <c r="D5159" s="350"/>
      <c r="E5159" s="350"/>
      <c r="F5159" s="351"/>
      <c r="G5159" s="350"/>
      <c r="H5159" s="350"/>
      <c r="I5159" s="352"/>
      <c r="J5159" s="353"/>
      <c r="K5159" s="354"/>
      <c r="L5159" s="353"/>
      <c r="M5159" s="379"/>
      <c r="N5159" s="70"/>
      <c r="O5159" s="70"/>
      <c r="P5159" s="135"/>
    </row>
    <row r="5160" spans="1:16" x14ac:dyDescent="0.2">
      <c r="A5160" s="363"/>
      <c r="B5160" s="348"/>
      <c r="C5160" s="623"/>
      <c r="D5160" s="350"/>
      <c r="E5160" s="350"/>
      <c r="F5160" s="351"/>
      <c r="G5160" s="350"/>
      <c r="H5160" s="350"/>
      <c r="I5160" s="352"/>
      <c r="J5160" s="353"/>
      <c r="K5160" s="354"/>
      <c r="L5160" s="353"/>
      <c r="M5160" s="379"/>
      <c r="N5160" s="70"/>
      <c r="O5160" s="70"/>
      <c r="P5160" s="135"/>
    </row>
    <row r="5161" spans="1:16" x14ac:dyDescent="0.2">
      <c r="A5161" s="363"/>
      <c r="B5161" s="348"/>
      <c r="C5161" s="623"/>
      <c r="D5161" s="350"/>
      <c r="E5161" s="350"/>
      <c r="F5161" s="351"/>
      <c r="G5161" s="350"/>
      <c r="H5161" s="350"/>
      <c r="I5161" s="352"/>
      <c r="J5161" s="353"/>
      <c r="K5161" s="354"/>
      <c r="L5161" s="353"/>
      <c r="M5161" s="379"/>
      <c r="N5161" s="70"/>
      <c r="O5161" s="70"/>
      <c r="P5161" s="135"/>
    </row>
    <row r="5162" spans="1:16" x14ac:dyDescent="0.2">
      <c r="A5162" s="363"/>
      <c r="B5162" s="348"/>
      <c r="C5162" s="623"/>
      <c r="D5162" s="350"/>
      <c r="E5162" s="350"/>
      <c r="F5162" s="351"/>
      <c r="G5162" s="350"/>
      <c r="H5162" s="350"/>
      <c r="I5162" s="352"/>
      <c r="J5162" s="353"/>
      <c r="K5162" s="354"/>
      <c r="L5162" s="353"/>
      <c r="M5162" s="379"/>
      <c r="N5162" s="70"/>
      <c r="O5162" s="70"/>
      <c r="P5162" s="135"/>
    </row>
    <row r="5163" spans="1:16" x14ac:dyDescent="0.2">
      <c r="A5163" s="363"/>
      <c r="B5163" s="348"/>
      <c r="C5163" s="623"/>
      <c r="D5163" s="350"/>
      <c r="E5163" s="350"/>
      <c r="F5163" s="351"/>
      <c r="G5163" s="350"/>
      <c r="H5163" s="350"/>
      <c r="I5163" s="352"/>
      <c r="J5163" s="353"/>
      <c r="K5163" s="354"/>
      <c r="L5163" s="353"/>
      <c r="M5163" s="379"/>
      <c r="N5163" s="70"/>
      <c r="O5163" s="70"/>
      <c r="P5163" s="135"/>
    </row>
    <row r="5164" spans="1:16" x14ac:dyDescent="0.2">
      <c r="A5164" s="363"/>
      <c r="B5164" s="348"/>
      <c r="C5164" s="623"/>
      <c r="D5164" s="350"/>
      <c r="E5164" s="350"/>
      <c r="F5164" s="351"/>
      <c r="G5164" s="350"/>
      <c r="H5164" s="350"/>
      <c r="I5164" s="352"/>
      <c r="J5164" s="353"/>
      <c r="K5164" s="354"/>
      <c r="L5164" s="353"/>
      <c r="M5164" s="379"/>
      <c r="N5164" s="70"/>
      <c r="O5164" s="70"/>
      <c r="P5164" s="135"/>
    </row>
    <row r="5165" spans="1:16" x14ac:dyDescent="0.2">
      <c r="A5165" s="363"/>
      <c r="B5165" s="348"/>
      <c r="C5165" s="623"/>
      <c r="D5165" s="350"/>
      <c r="E5165" s="350"/>
      <c r="F5165" s="351"/>
      <c r="G5165" s="350"/>
      <c r="H5165" s="350"/>
      <c r="I5165" s="352"/>
      <c r="J5165" s="353"/>
      <c r="K5165" s="354"/>
      <c r="L5165" s="353"/>
      <c r="M5165" s="379"/>
      <c r="N5165" s="70"/>
      <c r="O5165" s="70"/>
      <c r="P5165" s="135"/>
    </row>
    <row r="5166" spans="1:16" x14ac:dyDescent="0.2">
      <c r="A5166" s="363"/>
      <c r="B5166" s="348"/>
      <c r="C5166" s="623"/>
      <c r="D5166" s="350"/>
      <c r="E5166" s="350"/>
      <c r="F5166" s="351"/>
      <c r="G5166" s="350"/>
      <c r="H5166" s="350"/>
      <c r="I5166" s="352"/>
      <c r="J5166" s="353"/>
      <c r="K5166" s="354"/>
      <c r="L5166" s="353"/>
      <c r="M5166" s="379"/>
      <c r="N5166" s="70"/>
      <c r="O5166" s="70"/>
      <c r="P5166" s="135"/>
    </row>
    <row r="5167" spans="1:16" x14ac:dyDescent="0.2">
      <c r="A5167" s="363"/>
      <c r="B5167" s="348"/>
      <c r="C5167" s="623"/>
      <c r="D5167" s="350"/>
      <c r="E5167" s="350"/>
      <c r="F5167" s="351"/>
      <c r="G5167" s="350"/>
      <c r="H5167" s="350"/>
      <c r="I5167" s="352"/>
      <c r="J5167" s="353"/>
      <c r="K5167" s="354"/>
      <c r="L5167" s="353"/>
      <c r="M5167" s="379"/>
      <c r="N5167" s="70"/>
      <c r="O5167" s="70"/>
      <c r="P5167" s="135"/>
    </row>
    <row r="5168" spans="1:16" x14ac:dyDescent="0.2">
      <c r="A5168" s="363"/>
      <c r="B5168" s="348"/>
      <c r="C5168" s="623"/>
      <c r="D5168" s="350"/>
      <c r="E5168" s="350"/>
      <c r="F5168" s="351"/>
      <c r="G5168" s="350"/>
      <c r="H5168" s="350"/>
      <c r="I5168" s="352"/>
      <c r="J5168" s="353"/>
      <c r="K5168" s="354"/>
      <c r="L5168" s="353"/>
      <c r="M5168" s="379"/>
      <c r="N5168" s="70"/>
      <c r="O5168" s="70"/>
      <c r="P5168" s="135"/>
    </row>
    <row r="5169" spans="1:16" x14ac:dyDescent="0.2">
      <c r="A5169" s="363"/>
      <c r="B5169" s="348"/>
      <c r="C5169" s="623"/>
      <c r="D5169" s="350"/>
      <c r="E5169" s="350"/>
      <c r="F5169" s="351"/>
      <c r="G5169" s="350"/>
      <c r="H5169" s="350"/>
      <c r="I5169" s="352"/>
      <c r="J5169" s="353"/>
      <c r="K5169" s="354"/>
      <c r="L5169" s="353"/>
      <c r="M5169" s="379"/>
      <c r="N5169" s="70"/>
      <c r="O5169" s="70"/>
      <c r="P5169" s="135"/>
    </row>
    <row r="5170" spans="1:16" x14ac:dyDescent="0.2">
      <c r="A5170" s="363"/>
      <c r="B5170" s="348"/>
      <c r="C5170" s="623"/>
      <c r="D5170" s="350"/>
      <c r="E5170" s="350"/>
      <c r="F5170" s="351"/>
      <c r="G5170" s="350"/>
      <c r="H5170" s="350"/>
      <c r="I5170" s="352"/>
      <c r="J5170" s="353"/>
      <c r="K5170" s="354"/>
      <c r="L5170" s="353"/>
      <c r="M5170" s="379"/>
      <c r="N5170" s="70"/>
      <c r="O5170" s="70"/>
      <c r="P5170" s="135"/>
    </row>
    <row r="5171" spans="1:16" x14ac:dyDescent="0.2">
      <c r="A5171" s="363"/>
      <c r="B5171" s="348"/>
      <c r="C5171" s="623"/>
      <c r="D5171" s="350"/>
      <c r="E5171" s="350"/>
      <c r="F5171" s="351"/>
      <c r="G5171" s="350"/>
      <c r="H5171" s="350"/>
      <c r="I5171" s="352"/>
      <c r="J5171" s="353"/>
      <c r="K5171" s="354"/>
      <c r="L5171" s="353"/>
      <c r="M5171" s="379"/>
      <c r="N5171" s="70"/>
      <c r="O5171" s="70"/>
      <c r="P5171" s="135"/>
    </row>
    <row r="5172" spans="1:16" x14ac:dyDescent="0.2">
      <c r="A5172" s="363"/>
      <c r="B5172" s="348"/>
      <c r="C5172" s="623"/>
      <c r="D5172" s="350"/>
      <c r="E5172" s="350"/>
      <c r="F5172" s="351"/>
      <c r="G5172" s="350"/>
      <c r="H5172" s="350"/>
      <c r="I5172" s="352"/>
      <c r="J5172" s="353"/>
      <c r="K5172" s="354"/>
      <c r="L5172" s="353"/>
      <c r="M5172" s="379"/>
      <c r="N5172" s="70"/>
      <c r="O5172" s="70"/>
      <c r="P5172" s="135"/>
    </row>
    <row r="5173" spans="1:16" x14ac:dyDescent="0.2">
      <c r="A5173" s="363"/>
      <c r="B5173" s="348"/>
      <c r="C5173" s="623"/>
      <c r="D5173" s="350"/>
      <c r="E5173" s="350"/>
      <c r="F5173" s="351"/>
      <c r="G5173" s="350"/>
      <c r="H5173" s="350"/>
      <c r="I5173" s="352"/>
      <c r="J5173" s="353"/>
      <c r="K5173" s="354"/>
      <c r="L5173" s="353"/>
      <c r="M5173" s="379"/>
      <c r="N5173" s="70"/>
      <c r="O5173" s="70"/>
      <c r="P5173" s="135"/>
    </row>
    <row r="5174" spans="1:16" x14ac:dyDescent="0.2">
      <c r="A5174" s="363"/>
      <c r="B5174" s="348"/>
      <c r="C5174" s="623"/>
      <c r="D5174" s="350"/>
      <c r="E5174" s="350"/>
      <c r="F5174" s="351"/>
      <c r="G5174" s="350"/>
      <c r="H5174" s="350"/>
      <c r="I5174" s="352"/>
      <c r="J5174" s="353"/>
      <c r="K5174" s="354"/>
      <c r="L5174" s="353"/>
      <c r="M5174" s="379"/>
      <c r="N5174" s="70"/>
      <c r="O5174" s="70"/>
      <c r="P5174" s="135"/>
    </row>
    <row r="5175" spans="1:16" x14ac:dyDescent="0.2">
      <c r="A5175" s="363"/>
      <c r="B5175" s="348"/>
      <c r="C5175" s="623"/>
      <c r="D5175" s="350"/>
      <c r="E5175" s="350"/>
      <c r="F5175" s="351"/>
      <c r="G5175" s="350"/>
      <c r="H5175" s="350"/>
      <c r="I5175" s="352"/>
      <c r="J5175" s="353"/>
      <c r="K5175" s="354"/>
      <c r="L5175" s="353"/>
      <c r="M5175" s="379"/>
      <c r="N5175" s="70"/>
      <c r="O5175" s="70"/>
      <c r="P5175" s="135"/>
    </row>
    <row r="5176" spans="1:16" x14ac:dyDescent="0.2">
      <c r="A5176" s="363"/>
      <c r="B5176" s="348"/>
      <c r="C5176" s="623"/>
      <c r="D5176" s="350"/>
      <c r="E5176" s="350"/>
      <c r="F5176" s="351"/>
      <c r="G5176" s="350"/>
      <c r="H5176" s="350"/>
      <c r="I5176" s="352"/>
      <c r="J5176" s="353"/>
      <c r="K5176" s="354"/>
      <c r="L5176" s="353"/>
      <c r="M5176" s="379"/>
      <c r="N5176" s="70"/>
      <c r="O5176" s="70"/>
      <c r="P5176" s="135"/>
    </row>
    <row r="5177" spans="1:16" x14ac:dyDescent="0.2">
      <c r="A5177" s="363"/>
      <c r="B5177" s="348"/>
      <c r="C5177" s="623"/>
      <c r="D5177" s="350"/>
      <c r="E5177" s="350"/>
      <c r="F5177" s="351"/>
      <c r="G5177" s="350"/>
      <c r="H5177" s="350"/>
      <c r="I5177" s="352"/>
      <c r="J5177" s="353"/>
      <c r="K5177" s="354"/>
      <c r="L5177" s="353"/>
      <c r="M5177" s="379"/>
      <c r="N5177" s="70"/>
      <c r="O5177" s="70"/>
      <c r="P5177" s="135"/>
    </row>
    <row r="5178" spans="1:16" x14ac:dyDescent="0.2">
      <c r="A5178" s="363"/>
      <c r="B5178" s="348"/>
      <c r="C5178" s="623"/>
      <c r="D5178" s="350"/>
      <c r="E5178" s="350"/>
      <c r="F5178" s="351"/>
      <c r="G5178" s="350"/>
      <c r="H5178" s="350"/>
      <c r="I5178" s="352"/>
      <c r="J5178" s="353"/>
      <c r="K5178" s="354"/>
      <c r="L5178" s="353"/>
      <c r="M5178" s="379"/>
      <c r="N5178" s="70"/>
      <c r="O5178" s="70"/>
      <c r="P5178" s="135"/>
    </row>
    <row r="5179" spans="1:16" x14ac:dyDescent="0.2">
      <c r="A5179" s="363"/>
      <c r="B5179" s="348"/>
      <c r="C5179" s="623"/>
      <c r="D5179" s="350"/>
      <c r="E5179" s="350"/>
      <c r="F5179" s="351"/>
      <c r="G5179" s="350"/>
      <c r="H5179" s="350"/>
      <c r="I5179" s="352"/>
      <c r="J5179" s="353"/>
      <c r="K5179" s="354"/>
      <c r="L5179" s="353"/>
      <c r="M5179" s="379"/>
      <c r="N5179" s="70"/>
      <c r="O5179" s="70"/>
      <c r="P5179" s="135"/>
    </row>
    <row r="5180" spans="1:16" x14ac:dyDescent="0.2">
      <c r="A5180" s="363"/>
      <c r="B5180" s="348"/>
      <c r="C5180" s="623"/>
      <c r="D5180" s="350"/>
      <c r="E5180" s="350"/>
      <c r="F5180" s="351"/>
      <c r="G5180" s="350"/>
      <c r="H5180" s="350"/>
      <c r="I5180" s="352"/>
      <c r="J5180" s="353"/>
      <c r="K5180" s="354"/>
      <c r="L5180" s="353"/>
      <c r="M5180" s="379"/>
      <c r="N5180" s="70"/>
      <c r="O5180" s="70"/>
      <c r="P5180" s="135"/>
    </row>
    <row r="5181" spans="1:16" x14ac:dyDescent="0.2">
      <c r="A5181" s="363"/>
      <c r="B5181" s="348"/>
      <c r="C5181" s="623"/>
      <c r="D5181" s="350"/>
      <c r="E5181" s="350"/>
      <c r="F5181" s="351"/>
      <c r="G5181" s="350"/>
      <c r="H5181" s="350"/>
      <c r="I5181" s="352"/>
      <c r="J5181" s="353"/>
      <c r="K5181" s="354"/>
      <c r="L5181" s="353"/>
      <c r="M5181" s="379"/>
      <c r="N5181" s="70"/>
      <c r="O5181" s="70"/>
      <c r="P5181" s="135"/>
    </row>
    <row r="5182" spans="1:16" x14ac:dyDescent="0.2">
      <c r="A5182" s="363"/>
      <c r="B5182" s="348"/>
      <c r="C5182" s="623"/>
      <c r="D5182" s="350"/>
      <c r="E5182" s="350"/>
      <c r="F5182" s="351"/>
      <c r="G5182" s="350"/>
      <c r="H5182" s="350"/>
      <c r="I5182" s="352"/>
      <c r="J5182" s="353"/>
      <c r="K5182" s="354"/>
      <c r="L5182" s="353"/>
      <c r="M5182" s="379"/>
      <c r="N5182" s="70"/>
      <c r="O5182" s="70"/>
      <c r="P5182" s="135"/>
    </row>
    <row r="5183" spans="1:16" x14ac:dyDescent="0.2">
      <c r="A5183" s="363"/>
      <c r="B5183" s="348"/>
      <c r="C5183" s="623"/>
      <c r="D5183" s="350"/>
      <c r="E5183" s="350"/>
      <c r="F5183" s="351"/>
      <c r="G5183" s="350"/>
      <c r="H5183" s="350"/>
      <c r="I5183" s="352"/>
      <c r="J5183" s="353"/>
      <c r="K5183" s="354"/>
      <c r="L5183" s="353"/>
      <c r="M5183" s="379"/>
      <c r="N5183" s="70"/>
      <c r="O5183" s="70"/>
      <c r="P5183" s="135"/>
    </row>
    <row r="5184" spans="1:16" x14ac:dyDescent="0.2">
      <c r="A5184" s="363"/>
      <c r="B5184" s="348"/>
      <c r="C5184" s="623"/>
      <c r="D5184" s="350"/>
      <c r="E5184" s="350"/>
      <c r="F5184" s="351"/>
      <c r="G5184" s="350"/>
      <c r="H5184" s="350"/>
      <c r="I5184" s="352"/>
      <c r="J5184" s="353"/>
      <c r="K5184" s="354"/>
      <c r="L5184" s="353"/>
      <c r="M5184" s="379"/>
      <c r="N5184" s="70"/>
      <c r="O5184" s="70"/>
      <c r="P5184" s="135"/>
    </row>
    <row r="5185" spans="1:16" x14ac:dyDescent="0.2">
      <c r="A5185" s="363"/>
      <c r="B5185" s="348"/>
      <c r="C5185" s="623"/>
      <c r="D5185" s="350"/>
      <c r="E5185" s="350"/>
      <c r="F5185" s="351"/>
      <c r="G5185" s="350"/>
      <c r="H5185" s="350"/>
      <c r="I5185" s="352"/>
      <c r="J5185" s="353"/>
      <c r="K5185" s="354"/>
      <c r="L5185" s="353"/>
      <c r="M5185" s="379"/>
      <c r="N5185" s="70"/>
      <c r="O5185" s="70"/>
      <c r="P5185" s="135"/>
    </row>
    <row r="5186" spans="1:16" x14ac:dyDescent="0.2">
      <c r="A5186" s="363"/>
      <c r="B5186" s="348"/>
      <c r="C5186" s="623"/>
      <c r="D5186" s="350"/>
      <c r="E5186" s="350"/>
      <c r="F5186" s="351"/>
      <c r="G5186" s="350"/>
      <c r="H5186" s="350"/>
      <c r="I5186" s="352"/>
      <c r="J5186" s="353"/>
      <c r="K5186" s="354"/>
      <c r="L5186" s="353"/>
      <c r="M5186" s="379"/>
      <c r="N5186" s="70"/>
      <c r="O5186" s="70"/>
      <c r="P5186" s="135"/>
    </row>
    <row r="5187" spans="1:16" x14ac:dyDescent="0.2">
      <c r="A5187" s="363"/>
      <c r="B5187" s="348"/>
      <c r="C5187" s="623"/>
      <c r="D5187" s="350"/>
      <c r="E5187" s="350"/>
      <c r="F5187" s="351"/>
      <c r="G5187" s="350"/>
      <c r="H5187" s="350"/>
      <c r="I5187" s="352"/>
      <c r="J5187" s="353"/>
      <c r="K5187" s="354"/>
      <c r="L5187" s="353"/>
      <c r="M5187" s="379"/>
      <c r="N5187" s="70"/>
      <c r="O5187" s="70"/>
      <c r="P5187" s="135"/>
    </row>
    <row r="5188" spans="1:16" x14ac:dyDescent="0.2">
      <c r="A5188" s="363"/>
      <c r="B5188" s="348"/>
      <c r="C5188" s="623"/>
      <c r="D5188" s="350"/>
      <c r="E5188" s="350"/>
      <c r="F5188" s="351"/>
      <c r="G5188" s="350"/>
      <c r="H5188" s="350"/>
      <c r="I5188" s="352"/>
      <c r="J5188" s="353"/>
      <c r="K5188" s="354"/>
      <c r="L5188" s="353"/>
      <c r="M5188" s="379"/>
      <c r="N5188" s="70"/>
      <c r="O5188" s="70"/>
      <c r="P5188" s="135"/>
    </row>
    <row r="5189" spans="1:16" x14ac:dyDescent="0.2">
      <c r="A5189" s="363"/>
      <c r="B5189" s="348"/>
      <c r="C5189" s="623"/>
      <c r="D5189" s="350"/>
      <c r="E5189" s="350"/>
      <c r="F5189" s="351"/>
      <c r="G5189" s="350"/>
      <c r="H5189" s="350"/>
      <c r="I5189" s="352"/>
      <c r="J5189" s="353"/>
      <c r="K5189" s="354"/>
      <c r="L5189" s="353"/>
      <c r="M5189" s="379"/>
      <c r="N5189" s="70"/>
      <c r="O5189" s="70"/>
      <c r="P5189" s="135"/>
    </row>
    <row r="5190" spans="1:16" x14ac:dyDescent="0.2">
      <c r="A5190" s="363"/>
      <c r="B5190" s="348"/>
      <c r="C5190" s="623"/>
      <c r="D5190" s="350"/>
      <c r="E5190" s="350"/>
      <c r="F5190" s="351"/>
      <c r="G5190" s="350"/>
      <c r="H5190" s="350"/>
      <c r="I5190" s="352"/>
      <c r="J5190" s="353"/>
      <c r="K5190" s="354"/>
      <c r="L5190" s="353"/>
      <c r="M5190" s="379"/>
      <c r="N5190" s="70"/>
      <c r="O5190" s="70"/>
      <c r="P5190" s="135"/>
    </row>
    <row r="5191" spans="1:16" x14ac:dyDescent="0.2">
      <c r="A5191" s="363"/>
      <c r="B5191" s="348"/>
      <c r="C5191" s="623"/>
      <c r="D5191" s="350"/>
      <c r="E5191" s="350"/>
      <c r="F5191" s="351"/>
      <c r="G5191" s="350"/>
      <c r="H5191" s="350"/>
      <c r="I5191" s="352"/>
      <c r="J5191" s="353"/>
      <c r="K5191" s="354"/>
      <c r="L5191" s="353"/>
      <c r="M5191" s="379"/>
      <c r="N5191" s="70"/>
      <c r="O5191" s="70"/>
      <c r="P5191" s="135"/>
    </row>
    <row r="5192" spans="1:16" x14ac:dyDescent="0.2">
      <c r="A5192" s="363"/>
      <c r="B5192" s="348"/>
      <c r="C5192" s="623"/>
      <c r="D5192" s="350"/>
      <c r="E5192" s="350"/>
      <c r="F5192" s="351"/>
      <c r="G5192" s="350"/>
      <c r="H5192" s="350"/>
      <c r="I5192" s="352"/>
      <c r="J5192" s="353"/>
      <c r="K5192" s="354"/>
      <c r="L5192" s="353"/>
      <c r="M5192" s="379"/>
      <c r="N5192" s="70"/>
      <c r="O5192" s="70"/>
      <c r="P5192" s="135"/>
    </row>
    <row r="5193" spans="1:16" x14ac:dyDescent="0.2">
      <c r="A5193" s="363"/>
      <c r="B5193" s="348"/>
      <c r="C5193" s="623"/>
      <c r="D5193" s="350"/>
      <c r="E5193" s="350"/>
      <c r="F5193" s="351"/>
      <c r="G5193" s="350"/>
      <c r="H5193" s="350"/>
      <c r="I5193" s="352"/>
      <c r="J5193" s="353"/>
      <c r="K5193" s="354"/>
      <c r="L5193" s="353"/>
      <c r="M5193" s="379"/>
      <c r="N5193" s="70"/>
      <c r="O5193" s="70"/>
      <c r="P5193" s="135"/>
    </row>
    <row r="5194" spans="1:16" x14ac:dyDescent="0.2">
      <c r="A5194" s="363"/>
      <c r="B5194" s="348"/>
      <c r="C5194" s="623"/>
      <c r="D5194" s="350"/>
      <c r="E5194" s="350"/>
      <c r="F5194" s="351"/>
      <c r="G5194" s="350"/>
      <c r="H5194" s="350"/>
      <c r="I5194" s="352"/>
      <c r="J5194" s="353"/>
      <c r="K5194" s="354"/>
      <c r="L5194" s="353"/>
      <c r="M5194" s="379"/>
      <c r="N5194" s="70"/>
      <c r="O5194" s="70"/>
      <c r="P5194" s="135"/>
    </row>
    <row r="5195" spans="1:16" x14ac:dyDescent="0.2">
      <c r="A5195" s="363"/>
      <c r="B5195" s="348"/>
      <c r="C5195" s="623"/>
      <c r="D5195" s="350"/>
      <c r="E5195" s="350"/>
      <c r="F5195" s="351"/>
      <c r="G5195" s="350"/>
      <c r="H5195" s="350"/>
      <c r="I5195" s="352"/>
      <c r="J5195" s="353"/>
      <c r="K5195" s="354"/>
      <c r="L5195" s="353"/>
      <c r="M5195" s="379"/>
      <c r="N5195" s="70"/>
      <c r="O5195" s="70"/>
      <c r="P5195" s="135"/>
    </row>
    <row r="5196" spans="1:16" x14ac:dyDescent="0.2">
      <c r="A5196" s="363"/>
      <c r="B5196" s="348"/>
      <c r="C5196" s="623"/>
      <c r="D5196" s="350"/>
      <c r="E5196" s="350"/>
      <c r="F5196" s="351"/>
      <c r="G5196" s="350"/>
      <c r="H5196" s="350"/>
      <c r="I5196" s="352"/>
      <c r="J5196" s="353"/>
      <c r="K5196" s="354"/>
      <c r="L5196" s="353"/>
      <c r="M5196" s="379"/>
      <c r="N5196" s="70"/>
      <c r="O5196" s="70"/>
      <c r="P5196" s="135"/>
    </row>
    <row r="5197" spans="1:16" x14ac:dyDescent="0.2">
      <c r="A5197" s="363"/>
      <c r="B5197" s="348"/>
      <c r="C5197" s="623"/>
      <c r="D5197" s="350"/>
      <c r="E5197" s="350"/>
      <c r="F5197" s="351"/>
      <c r="G5197" s="350"/>
      <c r="H5197" s="350"/>
      <c r="I5197" s="352"/>
      <c r="J5197" s="353"/>
      <c r="K5197" s="354"/>
      <c r="L5197" s="353"/>
      <c r="M5197" s="379"/>
      <c r="N5197" s="70"/>
      <c r="O5197" s="70"/>
      <c r="P5197" s="135"/>
    </row>
    <row r="5198" spans="1:16" x14ac:dyDescent="0.2">
      <c r="A5198" s="363"/>
      <c r="B5198" s="348"/>
      <c r="C5198" s="623"/>
      <c r="D5198" s="350"/>
      <c r="E5198" s="350"/>
      <c r="F5198" s="351"/>
      <c r="G5198" s="350"/>
      <c r="H5198" s="350"/>
      <c r="I5198" s="352"/>
      <c r="J5198" s="353"/>
      <c r="K5198" s="354"/>
      <c r="L5198" s="353"/>
      <c r="M5198" s="379"/>
      <c r="N5198" s="70"/>
      <c r="O5198" s="70"/>
      <c r="P5198" s="135"/>
    </row>
    <row r="5199" spans="1:16" x14ac:dyDescent="0.2">
      <c r="A5199" s="363"/>
      <c r="B5199" s="348"/>
      <c r="C5199" s="623"/>
      <c r="D5199" s="350"/>
      <c r="E5199" s="350"/>
      <c r="F5199" s="351"/>
      <c r="G5199" s="350"/>
      <c r="H5199" s="350"/>
      <c r="I5199" s="352"/>
      <c r="J5199" s="353"/>
      <c r="K5199" s="354"/>
      <c r="L5199" s="353"/>
      <c r="M5199" s="379"/>
      <c r="N5199" s="70"/>
      <c r="O5199" s="70"/>
      <c r="P5199" s="135"/>
    </row>
    <row r="5200" spans="1:16" x14ac:dyDescent="0.2">
      <c r="A5200" s="363"/>
      <c r="B5200" s="348"/>
      <c r="C5200" s="623"/>
      <c r="D5200" s="350"/>
      <c r="E5200" s="350"/>
      <c r="F5200" s="351"/>
      <c r="G5200" s="350"/>
      <c r="H5200" s="350"/>
      <c r="I5200" s="352"/>
      <c r="J5200" s="353"/>
      <c r="K5200" s="354"/>
      <c r="L5200" s="353"/>
      <c r="M5200" s="379"/>
      <c r="N5200" s="70"/>
      <c r="O5200" s="70"/>
      <c r="P5200" s="135"/>
    </row>
    <row r="5201" spans="1:16" x14ac:dyDescent="0.2">
      <c r="A5201" s="363"/>
      <c r="B5201" s="348"/>
      <c r="C5201" s="623"/>
      <c r="D5201" s="350"/>
      <c r="E5201" s="350"/>
      <c r="F5201" s="351"/>
      <c r="G5201" s="350"/>
      <c r="H5201" s="350"/>
      <c r="I5201" s="352"/>
      <c r="J5201" s="353"/>
      <c r="K5201" s="354"/>
      <c r="L5201" s="353"/>
      <c r="M5201" s="379"/>
      <c r="N5201" s="70"/>
      <c r="O5201" s="70"/>
      <c r="P5201" s="135"/>
    </row>
    <row r="5202" spans="1:16" x14ac:dyDescent="0.2">
      <c r="A5202" s="363"/>
      <c r="B5202" s="348"/>
      <c r="C5202" s="623"/>
      <c r="D5202" s="350"/>
      <c r="E5202" s="350"/>
      <c r="F5202" s="351"/>
      <c r="G5202" s="350"/>
      <c r="H5202" s="350"/>
      <c r="I5202" s="352"/>
      <c r="J5202" s="353"/>
      <c r="K5202" s="354"/>
      <c r="L5202" s="353"/>
      <c r="M5202" s="379"/>
      <c r="N5202" s="70"/>
      <c r="O5202" s="70"/>
      <c r="P5202" s="135"/>
    </row>
    <row r="5203" spans="1:16" x14ac:dyDescent="0.2">
      <c r="A5203" s="363"/>
      <c r="B5203" s="348"/>
      <c r="C5203" s="623"/>
      <c r="D5203" s="350"/>
      <c r="E5203" s="350"/>
      <c r="F5203" s="351"/>
      <c r="G5203" s="350"/>
      <c r="H5203" s="350"/>
      <c r="I5203" s="352"/>
      <c r="J5203" s="353"/>
      <c r="K5203" s="354"/>
      <c r="L5203" s="353"/>
      <c r="M5203" s="379"/>
      <c r="N5203" s="70"/>
      <c r="O5203" s="70"/>
      <c r="P5203" s="135"/>
    </row>
    <row r="5204" spans="1:16" x14ac:dyDescent="0.2">
      <c r="A5204" s="363"/>
      <c r="B5204" s="348"/>
      <c r="C5204" s="623"/>
      <c r="D5204" s="350"/>
      <c r="E5204" s="350"/>
      <c r="F5204" s="351"/>
      <c r="G5204" s="350"/>
      <c r="H5204" s="350"/>
      <c r="I5204" s="352"/>
      <c r="J5204" s="353"/>
      <c r="K5204" s="354"/>
      <c r="L5204" s="353"/>
      <c r="M5204" s="379"/>
      <c r="N5204" s="70"/>
      <c r="O5204" s="70"/>
      <c r="P5204" s="135"/>
    </row>
    <row r="5205" spans="1:16" x14ac:dyDescent="0.2">
      <c r="A5205" s="363"/>
      <c r="B5205" s="348"/>
      <c r="C5205" s="623"/>
      <c r="D5205" s="350"/>
      <c r="E5205" s="350"/>
      <c r="F5205" s="351"/>
      <c r="G5205" s="350"/>
      <c r="H5205" s="350"/>
      <c r="I5205" s="352"/>
      <c r="J5205" s="353"/>
      <c r="K5205" s="354"/>
      <c r="L5205" s="353"/>
      <c r="M5205" s="379"/>
      <c r="N5205" s="70"/>
      <c r="O5205" s="70"/>
      <c r="P5205" s="135"/>
    </row>
    <row r="5206" spans="1:16" x14ac:dyDescent="0.2">
      <c r="A5206" s="363"/>
      <c r="B5206" s="348"/>
      <c r="C5206" s="623"/>
      <c r="D5206" s="350"/>
      <c r="E5206" s="350"/>
      <c r="F5206" s="351"/>
      <c r="G5206" s="350"/>
      <c r="H5206" s="350"/>
      <c r="I5206" s="352"/>
      <c r="J5206" s="353"/>
      <c r="K5206" s="354"/>
      <c r="L5206" s="353"/>
      <c r="M5206" s="379"/>
      <c r="N5206" s="70"/>
      <c r="O5206" s="70"/>
      <c r="P5206" s="135"/>
    </row>
    <row r="5207" spans="1:16" x14ac:dyDescent="0.2">
      <c r="A5207" s="363"/>
      <c r="B5207" s="348"/>
      <c r="C5207" s="623"/>
      <c r="D5207" s="350"/>
      <c r="E5207" s="350"/>
      <c r="F5207" s="351"/>
      <c r="G5207" s="350"/>
      <c r="H5207" s="350"/>
      <c r="I5207" s="352"/>
      <c r="J5207" s="353"/>
      <c r="K5207" s="354"/>
      <c r="L5207" s="353"/>
      <c r="M5207" s="379"/>
      <c r="N5207" s="70"/>
      <c r="O5207" s="70"/>
      <c r="P5207" s="135"/>
    </row>
    <row r="5208" spans="1:16" x14ac:dyDescent="0.2">
      <c r="A5208" s="363"/>
      <c r="B5208" s="348"/>
      <c r="C5208" s="623"/>
      <c r="D5208" s="350"/>
      <c r="E5208" s="350"/>
      <c r="F5208" s="351"/>
      <c r="G5208" s="350"/>
      <c r="H5208" s="350"/>
      <c r="I5208" s="352"/>
      <c r="J5208" s="353"/>
      <c r="K5208" s="354"/>
      <c r="L5208" s="353"/>
      <c r="M5208" s="379"/>
      <c r="N5208" s="70"/>
      <c r="O5208" s="70"/>
      <c r="P5208" s="135"/>
    </row>
    <row r="5209" spans="1:16" x14ac:dyDescent="0.2">
      <c r="A5209" s="363"/>
      <c r="B5209" s="348"/>
      <c r="C5209" s="623"/>
      <c r="D5209" s="350"/>
      <c r="E5209" s="350"/>
      <c r="F5209" s="351"/>
      <c r="G5209" s="350"/>
      <c r="H5209" s="350"/>
      <c r="I5209" s="352"/>
      <c r="J5209" s="353"/>
      <c r="K5209" s="354"/>
      <c r="L5209" s="353"/>
      <c r="M5209" s="379"/>
      <c r="N5209" s="70"/>
      <c r="O5209" s="70"/>
      <c r="P5209" s="135"/>
    </row>
    <row r="5210" spans="1:16" x14ac:dyDescent="0.2">
      <c r="A5210" s="363"/>
      <c r="B5210" s="348"/>
      <c r="C5210" s="623"/>
      <c r="D5210" s="350"/>
      <c r="E5210" s="350"/>
      <c r="F5210" s="351"/>
      <c r="G5210" s="350"/>
      <c r="H5210" s="350"/>
      <c r="I5210" s="352"/>
      <c r="J5210" s="353"/>
      <c r="K5210" s="354"/>
      <c r="L5210" s="353"/>
      <c r="M5210" s="379"/>
      <c r="N5210" s="70"/>
      <c r="O5210" s="70"/>
      <c r="P5210" s="135"/>
    </row>
    <row r="5211" spans="1:16" x14ac:dyDescent="0.2">
      <c r="A5211" s="363"/>
      <c r="B5211" s="348"/>
      <c r="C5211" s="623"/>
      <c r="D5211" s="350"/>
      <c r="E5211" s="350"/>
      <c r="F5211" s="351"/>
      <c r="G5211" s="350"/>
      <c r="H5211" s="350"/>
      <c r="I5211" s="352"/>
      <c r="J5211" s="353"/>
      <c r="K5211" s="354"/>
      <c r="L5211" s="353"/>
      <c r="M5211" s="379"/>
      <c r="N5211" s="70"/>
      <c r="O5211" s="70"/>
      <c r="P5211" s="135"/>
    </row>
    <row r="5212" spans="1:16" x14ac:dyDescent="0.2">
      <c r="A5212" s="363"/>
      <c r="B5212" s="348"/>
      <c r="C5212" s="623"/>
      <c r="D5212" s="350"/>
      <c r="E5212" s="350"/>
      <c r="F5212" s="351"/>
      <c r="G5212" s="350"/>
      <c r="H5212" s="350"/>
      <c r="I5212" s="352"/>
      <c r="J5212" s="353"/>
      <c r="K5212" s="354"/>
      <c r="L5212" s="353"/>
      <c r="M5212" s="379"/>
      <c r="N5212" s="70"/>
      <c r="O5212" s="70"/>
      <c r="P5212" s="135"/>
    </row>
    <row r="5213" spans="1:16" x14ac:dyDescent="0.2">
      <c r="A5213" s="363"/>
      <c r="B5213" s="348"/>
      <c r="C5213" s="623"/>
      <c r="D5213" s="350"/>
      <c r="E5213" s="350"/>
      <c r="F5213" s="351"/>
      <c r="G5213" s="350"/>
      <c r="H5213" s="350"/>
      <c r="I5213" s="352"/>
      <c r="J5213" s="353"/>
      <c r="K5213" s="354"/>
      <c r="L5213" s="353"/>
      <c r="M5213" s="379"/>
      <c r="N5213" s="70"/>
      <c r="O5213" s="70"/>
      <c r="P5213" s="135"/>
    </row>
    <row r="5214" spans="1:16" x14ac:dyDescent="0.2">
      <c r="A5214" s="363"/>
      <c r="B5214" s="348"/>
      <c r="C5214" s="623"/>
      <c r="D5214" s="350"/>
      <c r="E5214" s="350"/>
      <c r="F5214" s="351"/>
      <c r="G5214" s="350"/>
      <c r="H5214" s="350"/>
      <c r="I5214" s="352"/>
      <c r="J5214" s="353"/>
      <c r="K5214" s="354"/>
      <c r="L5214" s="353"/>
      <c r="M5214" s="379"/>
      <c r="N5214" s="70"/>
      <c r="O5214" s="70"/>
      <c r="P5214" s="135"/>
    </row>
    <row r="5215" spans="1:16" x14ac:dyDescent="0.2">
      <c r="A5215" s="363"/>
      <c r="B5215" s="348"/>
      <c r="C5215" s="623"/>
      <c r="D5215" s="350"/>
      <c r="E5215" s="350"/>
      <c r="F5215" s="351"/>
      <c r="G5215" s="350"/>
      <c r="H5215" s="350"/>
      <c r="I5215" s="352"/>
      <c r="J5215" s="353"/>
      <c r="K5215" s="354"/>
      <c r="L5215" s="353"/>
      <c r="M5215" s="379"/>
      <c r="N5215" s="70"/>
      <c r="O5215" s="70"/>
      <c r="P5215" s="135"/>
    </row>
    <row r="5216" spans="1:16" x14ac:dyDescent="0.2">
      <c r="A5216" s="363"/>
      <c r="B5216" s="348"/>
      <c r="C5216" s="623"/>
      <c r="D5216" s="350"/>
      <c r="E5216" s="350"/>
      <c r="F5216" s="351"/>
      <c r="G5216" s="350"/>
      <c r="H5216" s="350"/>
      <c r="I5216" s="352"/>
      <c r="J5216" s="353"/>
      <c r="K5216" s="354"/>
      <c r="L5216" s="353"/>
      <c r="M5216" s="379"/>
      <c r="N5216" s="70"/>
      <c r="O5216" s="70"/>
      <c r="P5216" s="135"/>
    </row>
    <row r="5217" spans="1:16" x14ac:dyDescent="0.2">
      <c r="A5217" s="363"/>
      <c r="B5217" s="348"/>
      <c r="C5217" s="623"/>
      <c r="D5217" s="350"/>
      <c r="E5217" s="350"/>
      <c r="F5217" s="351"/>
      <c r="G5217" s="350"/>
      <c r="H5217" s="350"/>
      <c r="I5217" s="352"/>
      <c r="J5217" s="353"/>
      <c r="K5217" s="354"/>
      <c r="L5217" s="353"/>
      <c r="M5217" s="379"/>
      <c r="N5217" s="70"/>
      <c r="O5217" s="70"/>
      <c r="P5217" s="135"/>
    </row>
    <row r="5218" spans="1:16" x14ac:dyDescent="0.2">
      <c r="A5218" s="363"/>
      <c r="B5218" s="348"/>
      <c r="C5218" s="623"/>
      <c r="D5218" s="350"/>
      <c r="E5218" s="350"/>
      <c r="F5218" s="351"/>
      <c r="G5218" s="350"/>
      <c r="H5218" s="350"/>
      <c r="I5218" s="352"/>
      <c r="J5218" s="353"/>
      <c r="K5218" s="354"/>
      <c r="L5218" s="353"/>
      <c r="M5218" s="379"/>
      <c r="N5218" s="70"/>
      <c r="O5218" s="70"/>
      <c r="P5218" s="135"/>
    </row>
    <row r="5219" spans="1:16" x14ac:dyDescent="0.2">
      <c r="A5219" s="363"/>
      <c r="B5219" s="348"/>
      <c r="C5219" s="623"/>
      <c r="D5219" s="350"/>
      <c r="E5219" s="350"/>
      <c r="F5219" s="351"/>
      <c r="G5219" s="350"/>
      <c r="H5219" s="350"/>
      <c r="I5219" s="352"/>
      <c r="J5219" s="353"/>
      <c r="K5219" s="354"/>
      <c r="L5219" s="353"/>
      <c r="M5219" s="379"/>
      <c r="N5219" s="70"/>
      <c r="O5219" s="70"/>
      <c r="P5219" s="135"/>
    </row>
    <row r="5220" spans="1:16" x14ac:dyDescent="0.2">
      <c r="A5220" s="363"/>
      <c r="B5220" s="348"/>
      <c r="C5220" s="623"/>
      <c r="D5220" s="350"/>
      <c r="E5220" s="350"/>
      <c r="F5220" s="351"/>
      <c r="G5220" s="350"/>
      <c r="H5220" s="350"/>
      <c r="I5220" s="352"/>
      <c r="J5220" s="353"/>
      <c r="K5220" s="354"/>
      <c r="L5220" s="353"/>
      <c r="M5220" s="379"/>
      <c r="N5220" s="70"/>
      <c r="O5220" s="70"/>
      <c r="P5220" s="135"/>
    </row>
    <row r="5221" spans="1:16" x14ac:dyDescent="0.2">
      <c r="A5221" s="363"/>
      <c r="B5221" s="348"/>
      <c r="C5221" s="623"/>
      <c r="D5221" s="350"/>
      <c r="E5221" s="350"/>
      <c r="F5221" s="351"/>
      <c r="G5221" s="350"/>
      <c r="H5221" s="350"/>
      <c r="I5221" s="352"/>
      <c r="J5221" s="353"/>
      <c r="K5221" s="354"/>
      <c r="L5221" s="353"/>
      <c r="M5221" s="379"/>
      <c r="N5221" s="70"/>
      <c r="O5221" s="70"/>
      <c r="P5221" s="135"/>
    </row>
    <row r="5222" spans="1:16" x14ac:dyDescent="0.2">
      <c r="A5222" s="363"/>
      <c r="B5222" s="348"/>
      <c r="C5222" s="623"/>
      <c r="D5222" s="350"/>
      <c r="E5222" s="350"/>
      <c r="F5222" s="351"/>
      <c r="G5222" s="350"/>
      <c r="H5222" s="350"/>
      <c r="I5222" s="352"/>
      <c r="J5222" s="353"/>
      <c r="K5222" s="354"/>
      <c r="L5222" s="353"/>
      <c r="M5222" s="379"/>
      <c r="N5222" s="70"/>
      <c r="O5222" s="70"/>
      <c r="P5222" s="135"/>
    </row>
    <row r="5223" spans="1:16" x14ac:dyDescent="0.2">
      <c r="A5223" s="363"/>
      <c r="B5223" s="348"/>
      <c r="C5223" s="623"/>
      <c r="D5223" s="350"/>
      <c r="E5223" s="350"/>
      <c r="F5223" s="351"/>
      <c r="G5223" s="350"/>
      <c r="H5223" s="350"/>
      <c r="I5223" s="352"/>
      <c r="J5223" s="353"/>
      <c r="K5223" s="354"/>
      <c r="L5223" s="353"/>
      <c r="M5223" s="379"/>
      <c r="N5223" s="70"/>
      <c r="O5223" s="70"/>
      <c r="P5223" s="135"/>
    </row>
    <row r="5224" spans="1:16" x14ac:dyDescent="0.2">
      <c r="A5224" s="363"/>
      <c r="B5224" s="348"/>
      <c r="C5224" s="623"/>
      <c r="D5224" s="350"/>
      <c r="E5224" s="350"/>
      <c r="F5224" s="351"/>
      <c r="G5224" s="350"/>
      <c r="H5224" s="350"/>
      <c r="I5224" s="352"/>
      <c r="J5224" s="353"/>
      <c r="K5224" s="354"/>
      <c r="L5224" s="353"/>
      <c r="M5224" s="379"/>
      <c r="N5224" s="70"/>
      <c r="O5224" s="70"/>
      <c r="P5224" s="135"/>
    </row>
    <row r="5225" spans="1:16" x14ac:dyDescent="0.2">
      <c r="A5225" s="363"/>
      <c r="B5225" s="348"/>
      <c r="C5225" s="623"/>
      <c r="D5225" s="350"/>
      <c r="E5225" s="350"/>
      <c r="F5225" s="351"/>
      <c r="G5225" s="350"/>
      <c r="H5225" s="350"/>
      <c r="I5225" s="352"/>
      <c r="J5225" s="353"/>
      <c r="K5225" s="354"/>
      <c r="L5225" s="353"/>
      <c r="M5225" s="379"/>
      <c r="N5225" s="70"/>
      <c r="O5225" s="70"/>
      <c r="P5225" s="135"/>
    </row>
    <row r="5226" spans="1:16" x14ac:dyDescent="0.2">
      <c r="A5226" s="363"/>
      <c r="B5226" s="348"/>
      <c r="C5226" s="623"/>
      <c r="D5226" s="350"/>
      <c r="E5226" s="350"/>
      <c r="F5226" s="351"/>
      <c r="G5226" s="350"/>
      <c r="H5226" s="350"/>
      <c r="I5226" s="352"/>
      <c r="J5226" s="353"/>
      <c r="K5226" s="354"/>
      <c r="L5226" s="353"/>
      <c r="M5226" s="379"/>
      <c r="N5226" s="70"/>
      <c r="O5226" s="70"/>
      <c r="P5226" s="135"/>
    </row>
    <row r="5227" spans="1:16" x14ac:dyDescent="0.2">
      <c r="A5227" s="363"/>
      <c r="B5227" s="348"/>
      <c r="C5227" s="623"/>
      <c r="D5227" s="350"/>
      <c r="E5227" s="350"/>
      <c r="F5227" s="351"/>
      <c r="G5227" s="350"/>
      <c r="H5227" s="350"/>
      <c r="I5227" s="352"/>
      <c r="J5227" s="353"/>
      <c r="K5227" s="354"/>
      <c r="L5227" s="353"/>
      <c r="M5227" s="379"/>
      <c r="N5227" s="70"/>
      <c r="O5227" s="70"/>
      <c r="P5227" s="135"/>
    </row>
    <row r="5228" spans="1:16" x14ac:dyDescent="0.2">
      <c r="A5228" s="363"/>
      <c r="B5228" s="348"/>
      <c r="C5228" s="623"/>
      <c r="D5228" s="350"/>
      <c r="E5228" s="350"/>
      <c r="F5228" s="351"/>
      <c r="G5228" s="350"/>
      <c r="H5228" s="350"/>
      <c r="I5228" s="352"/>
      <c r="J5228" s="353"/>
      <c r="K5228" s="354"/>
      <c r="L5228" s="353"/>
      <c r="M5228" s="379"/>
      <c r="N5228" s="70"/>
      <c r="O5228" s="70"/>
      <c r="P5228" s="135"/>
    </row>
    <row r="5229" spans="1:16" x14ac:dyDescent="0.2">
      <c r="A5229" s="363"/>
      <c r="B5229" s="348"/>
      <c r="C5229" s="623"/>
      <c r="D5229" s="350"/>
      <c r="E5229" s="350"/>
      <c r="F5229" s="351"/>
      <c r="G5229" s="350"/>
      <c r="H5229" s="350"/>
      <c r="I5229" s="352"/>
      <c r="J5229" s="353"/>
      <c r="K5229" s="354"/>
      <c r="L5229" s="353"/>
      <c r="M5229" s="379"/>
      <c r="N5229" s="70"/>
      <c r="O5229" s="70"/>
      <c r="P5229" s="135"/>
    </row>
    <row r="5230" spans="1:16" x14ac:dyDescent="0.2">
      <c r="A5230" s="363"/>
      <c r="B5230" s="348"/>
      <c r="C5230" s="623"/>
      <c r="D5230" s="350"/>
      <c r="E5230" s="350"/>
      <c r="F5230" s="351"/>
      <c r="G5230" s="350"/>
      <c r="H5230" s="350"/>
      <c r="I5230" s="352"/>
      <c r="J5230" s="353"/>
      <c r="K5230" s="354"/>
      <c r="L5230" s="353"/>
      <c r="M5230" s="379"/>
      <c r="N5230" s="70"/>
      <c r="O5230" s="70"/>
      <c r="P5230" s="135"/>
    </row>
    <row r="5231" spans="1:16" x14ac:dyDescent="0.2">
      <c r="A5231" s="363"/>
      <c r="B5231" s="348"/>
      <c r="C5231" s="623"/>
      <c r="D5231" s="350"/>
      <c r="E5231" s="350"/>
      <c r="F5231" s="351"/>
      <c r="G5231" s="350"/>
      <c r="H5231" s="350"/>
      <c r="I5231" s="352"/>
      <c r="J5231" s="353"/>
      <c r="K5231" s="354"/>
      <c r="L5231" s="353"/>
      <c r="M5231" s="379"/>
      <c r="N5231" s="70"/>
      <c r="O5231" s="70"/>
      <c r="P5231" s="135"/>
    </row>
    <row r="5232" spans="1:16" x14ac:dyDescent="0.2">
      <c r="A5232" s="363"/>
      <c r="B5232" s="348"/>
      <c r="C5232" s="623"/>
      <c r="D5232" s="350"/>
      <c r="E5232" s="350"/>
      <c r="F5232" s="351"/>
      <c r="G5232" s="350"/>
      <c r="H5232" s="350"/>
      <c r="I5232" s="352"/>
      <c r="J5232" s="353"/>
      <c r="K5232" s="354"/>
      <c r="L5232" s="353"/>
      <c r="M5232" s="379"/>
      <c r="N5232" s="70"/>
      <c r="O5232" s="70"/>
      <c r="P5232" s="135"/>
    </row>
    <row r="5233" spans="1:16" x14ac:dyDescent="0.2">
      <c r="A5233" s="363"/>
      <c r="B5233" s="348"/>
      <c r="C5233" s="623"/>
      <c r="D5233" s="350"/>
      <c r="E5233" s="350"/>
      <c r="F5233" s="351"/>
      <c r="G5233" s="350"/>
      <c r="H5233" s="350"/>
      <c r="I5233" s="352"/>
      <c r="J5233" s="353"/>
      <c r="K5233" s="354"/>
      <c r="L5233" s="353"/>
      <c r="M5233" s="379"/>
      <c r="N5233" s="70"/>
      <c r="O5233" s="70"/>
      <c r="P5233" s="135"/>
    </row>
    <row r="5234" spans="1:16" x14ac:dyDescent="0.2">
      <c r="A5234" s="363"/>
      <c r="B5234" s="348"/>
      <c r="C5234" s="623"/>
      <c r="D5234" s="350"/>
      <c r="E5234" s="350"/>
      <c r="F5234" s="351"/>
      <c r="G5234" s="350"/>
      <c r="H5234" s="350"/>
      <c r="I5234" s="352"/>
      <c r="J5234" s="353"/>
      <c r="K5234" s="354"/>
      <c r="L5234" s="353"/>
      <c r="M5234" s="379"/>
      <c r="N5234" s="70"/>
      <c r="O5234" s="70"/>
      <c r="P5234" s="135"/>
    </row>
    <row r="5235" spans="1:16" x14ac:dyDescent="0.2">
      <c r="A5235" s="363"/>
      <c r="B5235" s="348"/>
      <c r="C5235" s="623"/>
      <c r="D5235" s="350"/>
      <c r="E5235" s="350"/>
      <c r="F5235" s="351"/>
      <c r="G5235" s="350"/>
      <c r="H5235" s="350"/>
      <c r="I5235" s="352"/>
      <c r="J5235" s="353"/>
      <c r="K5235" s="354"/>
      <c r="L5235" s="353"/>
      <c r="M5235" s="379"/>
      <c r="N5235" s="70"/>
      <c r="O5235" s="70"/>
      <c r="P5235" s="135"/>
    </row>
    <row r="5236" spans="1:16" x14ac:dyDescent="0.2">
      <c r="A5236" s="363"/>
      <c r="B5236" s="348"/>
      <c r="C5236" s="623"/>
      <c r="D5236" s="350"/>
      <c r="E5236" s="350"/>
      <c r="F5236" s="351"/>
      <c r="G5236" s="350"/>
      <c r="H5236" s="350"/>
      <c r="I5236" s="352"/>
      <c r="J5236" s="353"/>
      <c r="K5236" s="354"/>
      <c r="L5236" s="353"/>
      <c r="M5236" s="379"/>
      <c r="N5236" s="70"/>
      <c r="O5236" s="70"/>
      <c r="P5236" s="135"/>
    </row>
    <row r="5237" spans="1:16" x14ac:dyDescent="0.2">
      <c r="A5237" s="363"/>
      <c r="B5237" s="348"/>
      <c r="C5237" s="623"/>
      <c r="D5237" s="350"/>
      <c r="E5237" s="350"/>
      <c r="F5237" s="351"/>
      <c r="G5237" s="350"/>
      <c r="H5237" s="350"/>
      <c r="I5237" s="352"/>
      <c r="J5237" s="353"/>
      <c r="K5237" s="354"/>
      <c r="L5237" s="353"/>
      <c r="M5237" s="379"/>
      <c r="N5237" s="70"/>
      <c r="O5237" s="70"/>
      <c r="P5237" s="135"/>
    </row>
    <row r="5238" spans="1:16" x14ac:dyDescent="0.2">
      <c r="A5238" s="363"/>
      <c r="B5238" s="348"/>
      <c r="C5238" s="623"/>
      <c r="D5238" s="350"/>
      <c r="E5238" s="350"/>
      <c r="F5238" s="351"/>
      <c r="G5238" s="350"/>
      <c r="H5238" s="350"/>
      <c r="I5238" s="352"/>
      <c r="J5238" s="353"/>
      <c r="K5238" s="354"/>
      <c r="L5238" s="353"/>
      <c r="M5238" s="379"/>
      <c r="N5238" s="70"/>
      <c r="O5238" s="70"/>
      <c r="P5238" s="135"/>
    </row>
    <row r="5239" spans="1:16" x14ac:dyDescent="0.2">
      <c r="A5239" s="363"/>
      <c r="B5239" s="348"/>
      <c r="C5239" s="623"/>
      <c r="D5239" s="350"/>
      <c r="E5239" s="350"/>
      <c r="F5239" s="351"/>
      <c r="G5239" s="350"/>
      <c r="H5239" s="350"/>
      <c r="I5239" s="352"/>
      <c r="J5239" s="353"/>
      <c r="K5239" s="354"/>
      <c r="L5239" s="353"/>
      <c r="M5239" s="379"/>
      <c r="N5239" s="70"/>
      <c r="O5239" s="70"/>
      <c r="P5239" s="135"/>
    </row>
    <row r="5240" spans="1:16" x14ac:dyDescent="0.2">
      <c r="A5240" s="363"/>
      <c r="B5240" s="348"/>
      <c r="C5240" s="623"/>
      <c r="D5240" s="350"/>
      <c r="E5240" s="350"/>
      <c r="F5240" s="351"/>
      <c r="G5240" s="350"/>
      <c r="H5240" s="350"/>
      <c r="I5240" s="352"/>
      <c r="J5240" s="353"/>
      <c r="K5240" s="354"/>
      <c r="L5240" s="353"/>
      <c r="M5240" s="379"/>
      <c r="N5240" s="70"/>
      <c r="O5240" s="70"/>
      <c r="P5240" s="135"/>
    </row>
    <row r="5241" spans="1:16" x14ac:dyDescent="0.2">
      <c r="A5241" s="363"/>
      <c r="B5241" s="348"/>
      <c r="C5241" s="623"/>
      <c r="D5241" s="350"/>
      <c r="E5241" s="350"/>
      <c r="F5241" s="351"/>
      <c r="G5241" s="350"/>
      <c r="H5241" s="350"/>
      <c r="I5241" s="352"/>
      <c r="J5241" s="353"/>
      <c r="K5241" s="354"/>
      <c r="L5241" s="353"/>
      <c r="M5241" s="379"/>
      <c r="N5241" s="70"/>
      <c r="O5241" s="70"/>
      <c r="P5241" s="135"/>
    </row>
    <row r="5242" spans="1:16" x14ac:dyDescent="0.2">
      <c r="A5242" s="363"/>
      <c r="B5242" s="348"/>
      <c r="C5242" s="623"/>
      <c r="D5242" s="350"/>
      <c r="E5242" s="350"/>
      <c r="F5242" s="351"/>
      <c r="G5242" s="350"/>
      <c r="H5242" s="350"/>
      <c r="I5242" s="352"/>
      <c r="J5242" s="353"/>
      <c r="K5242" s="354"/>
      <c r="L5242" s="353"/>
      <c r="M5242" s="379"/>
      <c r="N5242" s="70"/>
      <c r="O5242" s="70"/>
      <c r="P5242" s="135"/>
    </row>
    <row r="5243" spans="1:16" x14ac:dyDescent="0.2">
      <c r="A5243" s="363"/>
      <c r="B5243" s="348"/>
      <c r="C5243" s="623"/>
      <c r="D5243" s="350"/>
      <c r="E5243" s="350"/>
      <c r="F5243" s="351"/>
      <c r="G5243" s="350"/>
      <c r="H5243" s="350"/>
      <c r="I5243" s="352"/>
      <c r="J5243" s="353"/>
      <c r="K5243" s="354"/>
      <c r="L5243" s="353"/>
      <c r="M5243" s="379"/>
      <c r="N5243" s="70"/>
      <c r="O5243" s="70"/>
      <c r="P5243" s="135"/>
    </row>
    <row r="5244" spans="1:16" x14ac:dyDescent="0.2">
      <c r="A5244" s="363"/>
      <c r="B5244" s="348"/>
      <c r="C5244" s="623"/>
      <c r="D5244" s="350"/>
      <c r="E5244" s="350"/>
      <c r="F5244" s="351"/>
      <c r="G5244" s="350"/>
      <c r="H5244" s="350"/>
      <c r="I5244" s="352"/>
      <c r="J5244" s="353"/>
      <c r="K5244" s="354"/>
      <c r="L5244" s="353"/>
      <c r="M5244" s="379"/>
      <c r="N5244" s="70"/>
      <c r="O5244" s="70"/>
      <c r="P5244" s="135"/>
    </row>
    <row r="5245" spans="1:16" x14ac:dyDescent="0.2">
      <c r="A5245" s="363"/>
      <c r="B5245" s="348"/>
      <c r="C5245" s="623"/>
      <c r="D5245" s="350"/>
      <c r="E5245" s="350"/>
      <c r="F5245" s="351"/>
      <c r="G5245" s="350"/>
      <c r="H5245" s="350"/>
      <c r="I5245" s="352"/>
      <c r="J5245" s="353"/>
      <c r="K5245" s="354"/>
      <c r="L5245" s="353"/>
      <c r="M5245" s="379"/>
      <c r="N5245" s="70"/>
      <c r="O5245" s="70"/>
      <c r="P5245" s="135"/>
    </row>
    <row r="5246" spans="1:16" x14ac:dyDescent="0.2">
      <c r="A5246" s="363"/>
      <c r="B5246" s="348"/>
      <c r="C5246" s="623"/>
      <c r="D5246" s="350"/>
      <c r="E5246" s="350"/>
      <c r="F5246" s="351"/>
      <c r="G5246" s="350"/>
      <c r="H5246" s="350"/>
      <c r="I5246" s="352"/>
      <c r="J5246" s="353"/>
      <c r="K5246" s="354"/>
      <c r="L5246" s="353"/>
      <c r="M5246" s="379"/>
      <c r="N5246" s="70"/>
      <c r="O5246" s="70"/>
      <c r="P5246" s="135"/>
    </row>
    <row r="5247" spans="1:16" x14ac:dyDescent="0.2">
      <c r="A5247" s="363"/>
      <c r="B5247" s="348"/>
      <c r="C5247" s="623"/>
      <c r="D5247" s="350"/>
      <c r="E5247" s="350"/>
      <c r="F5247" s="351"/>
      <c r="G5247" s="350"/>
      <c r="H5247" s="350"/>
      <c r="I5247" s="352"/>
      <c r="J5247" s="353"/>
      <c r="K5247" s="354"/>
      <c r="L5247" s="353"/>
      <c r="M5247" s="379"/>
      <c r="N5247" s="70"/>
      <c r="O5247" s="70"/>
      <c r="P5247" s="135"/>
    </row>
    <row r="5248" spans="1:16" x14ac:dyDescent="0.2">
      <c r="A5248" s="363"/>
      <c r="B5248" s="348"/>
      <c r="C5248" s="623"/>
      <c r="D5248" s="350"/>
      <c r="E5248" s="350"/>
      <c r="F5248" s="351"/>
      <c r="G5248" s="350"/>
      <c r="H5248" s="350"/>
      <c r="I5248" s="352"/>
      <c r="J5248" s="353"/>
      <c r="K5248" s="354"/>
      <c r="L5248" s="353"/>
      <c r="M5248" s="379"/>
      <c r="N5248" s="70"/>
      <c r="O5248" s="70"/>
      <c r="P5248" s="135"/>
    </row>
    <row r="5249" spans="1:16" x14ac:dyDescent="0.2">
      <c r="A5249" s="363"/>
      <c r="B5249" s="348"/>
      <c r="C5249" s="623"/>
      <c r="D5249" s="350"/>
      <c r="E5249" s="350"/>
      <c r="F5249" s="351"/>
      <c r="G5249" s="350"/>
      <c r="H5249" s="350"/>
      <c r="I5249" s="352"/>
      <c r="J5249" s="353"/>
      <c r="K5249" s="354"/>
      <c r="L5249" s="353"/>
      <c r="M5249" s="379"/>
      <c r="N5249" s="70"/>
      <c r="O5249" s="70"/>
      <c r="P5249" s="135"/>
    </row>
    <row r="5250" spans="1:16" x14ac:dyDescent="0.2">
      <c r="A5250" s="363"/>
      <c r="B5250" s="348"/>
      <c r="C5250" s="623"/>
      <c r="D5250" s="350"/>
      <c r="E5250" s="350"/>
      <c r="F5250" s="351"/>
      <c r="G5250" s="350"/>
      <c r="H5250" s="350"/>
      <c r="I5250" s="352"/>
      <c r="J5250" s="353"/>
      <c r="K5250" s="354"/>
      <c r="L5250" s="353"/>
      <c r="M5250" s="379"/>
      <c r="N5250" s="70"/>
      <c r="O5250" s="70"/>
      <c r="P5250" s="135"/>
    </row>
    <row r="5251" spans="1:16" x14ac:dyDescent="0.2">
      <c r="A5251" s="363"/>
      <c r="B5251" s="348"/>
      <c r="C5251" s="623"/>
      <c r="D5251" s="350"/>
      <c r="E5251" s="350"/>
      <c r="F5251" s="351"/>
      <c r="G5251" s="350"/>
      <c r="H5251" s="350"/>
      <c r="I5251" s="352"/>
      <c r="J5251" s="353"/>
      <c r="K5251" s="354"/>
      <c r="L5251" s="353"/>
      <c r="M5251" s="379"/>
      <c r="N5251" s="70"/>
      <c r="O5251" s="70"/>
      <c r="P5251" s="135"/>
    </row>
    <row r="5252" spans="1:16" x14ac:dyDescent="0.2">
      <c r="A5252" s="363"/>
      <c r="B5252" s="348"/>
      <c r="C5252" s="623"/>
      <c r="D5252" s="350"/>
      <c r="E5252" s="350"/>
      <c r="F5252" s="351"/>
      <c r="G5252" s="350"/>
      <c r="H5252" s="350"/>
      <c r="I5252" s="352"/>
      <c r="J5252" s="353"/>
      <c r="K5252" s="354"/>
      <c r="L5252" s="353"/>
      <c r="M5252" s="379"/>
      <c r="N5252" s="70"/>
      <c r="O5252" s="70"/>
      <c r="P5252" s="135"/>
    </row>
    <row r="5253" spans="1:16" x14ac:dyDescent="0.2">
      <c r="A5253" s="363"/>
      <c r="B5253" s="348"/>
      <c r="C5253" s="623"/>
      <c r="D5253" s="350"/>
      <c r="E5253" s="350"/>
      <c r="F5253" s="351"/>
      <c r="G5253" s="350"/>
      <c r="H5253" s="350"/>
      <c r="I5253" s="352"/>
      <c r="J5253" s="353"/>
      <c r="K5253" s="354"/>
      <c r="L5253" s="353"/>
      <c r="M5253" s="379"/>
      <c r="N5253" s="70"/>
      <c r="O5253" s="70"/>
      <c r="P5253" s="135"/>
    </row>
    <row r="5254" spans="1:16" x14ac:dyDescent="0.2">
      <c r="A5254" s="363"/>
      <c r="B5254" s="348"/>
      <c r="C5254" s="623"/>
      <c r="D5254" s="350"/>
      <c r="E5254" s="350"/>
      <c r="F5254" s="351"/>
      <c r="G5254" s="350"/>
      <c r="H5254" s="350"/>
      <c r="I5254" s="352"/>
      <c r="J5254" s="353"/>
      <c r="K5254" s="354"/>
      <c r="L5254" s="353"/>
      <c r="M5254" s="379"/>
      <c r="N5254" s="70"/>
      <c r="O5254" s="70"/>
      <c r="P5254" s="135"/>
    </row>
    <row r="5255" spans="1:16" x14ac:dyDescent="0.2">
      <c r="A5255" s="363"/>
      <c r="B5255" s="348"/>
      <c r="C5255" s="623"/>
      <c r="D5255" s="350"/>
      <c r="E5255" s="350"/>
      <c r="F5255" s="351"/>
      <c r="G5255" s="350"/>
      <c r="H5255" s="350"/>
      <c r="I5255" s="352"/>
      <c r="J5255" s="353"/>
      <c r="K5255" s="354"/>
      <c r="L5255" s="353"/>
      <c r="M5255" s="379"/>
      <c r="N5255" s="70"/>
      <c r="O5255" s="70"/>
      <c r="P5255" s="135"/>
    </row>
    <row r="5256" spans="1:16" x14ac:dyDescent="0.2">
      <c r="A5256" s="363"/>
      <c r="B5256" s="348"/>
      <c r="C5256" s="623"/>
      <c r="D5256" s="350"/>
      <c r="E5256" s="350"/>
      <c r="F5256" s="351"/>
      <c r="G5256" s="350"/>
      <c r="H5256" s="350"/>
      <c r="I5256" s="352"/>
      <c r="J5256" s="353"/>
      <c r="K5256" s="354"/>
      <c r="L5256" s="353"/>
      <c r="M5256" s="379"/>
      <c r="N5256" s="70"/>
      <c r="O5256" s="70"/>
      <c r="P5256" s="135"/>
    </row>
    <row r="5257" spans="1:16" x14ac:dyDescent="0.2">
      <c r="A5257" s="363"/>
      <c r="B5257" s="348"/>
      <c r="C5257" s="623"/>
      <c r="D5257" s="350"/>
      <c r="E5257" s="350"/>
      <c r="F5257" s="351"/>
      <c r="G5257" s="350"/>
      <c r="H5257" s="350"/>
      <c r="I5257" s="352"/>
      <c r="J5257" s="353"/>
      <c r="K5257" s="354"/>
      <c r="L5257" s="353"/>
      <c r="M5257" s="379"/>
      <c r="N5257" s="70"/>
      <c r="O5257" s="70"/>
      <c r="P5257" s="135"/>
    </row>
    <row r="5258" spans="1:16" x14ac:dyDescent="0.2">
      <c r="A5258" s="363"/>
      <c r="B5258" s="348"/>
      <c r="C5258" s="623"/>
      <c r="D5258" s="350"/>
      <c r="E5258" s="350"/>
      <c r="F5258" s="351"/>
      <c r="G5258" s="350"/>
      <c r="H5258" s="350"/>
      <c r="I5258" s="352"/>
      <c r="J5258" s="353"/>
      <c r="K5258" s="354"/>
      <c r="L5258" s="353"/>
      <c r="M5258" s="379"/>
      <c r="N5258" s="70"/>
      <c r="O5258" s="70"/>
      <c r="P5258" s="135"/>
    </row>
    <row r="5259" spans="1:16" x14ac:dyDescent="0.2">
      <c r="A5259" s="363"/>
      <c r="B5259" s="348"/>
      <c r="C5259" s="623"/>
      <c r="D5259" s="350"/>
      <c r="E5259" s="350"/>
      <c r="F5259" s="351"/>
      <c r="G5259" s="350"/>
      <c r="H5259" s="350"/>
      <c r="I5259" s="352"/>
      <c r="J5259" s="353"/>
      <c r="K5259" s="354"/>
      <c r="L5259" s="353"/>
      <c r="M5259" s="379"/>
      <c r="N5259" s="70"/>
      <c r="O5259" s="70"/>
      <c r="P5259" s="135"/>
    </row>
    <row r="5260" spans="1:16" x14ac:dyDescent="0.2">
      <c r="A5260" s="363"/>
      <c r="B5260" s="348"/>
      <c r="C5260" s="623"/>
      <c r="D5260" s="350"/>
      <c r="E5260" s="350"/>
      <c r="F5260" s="351"/>
      <c r="G5260" s="350"/>
      <c r="H5260" s="350"/>
      <c r="I5260" s="352"/>
      <c r="J5260" s="353"/>
      <c r="K5260" s="354"/>
      <c r="L5260" s="353"/>
      <c r="M5260" s="379"/>
      <c r="N5260" s="70"/>
      <c r="O5260" s="70"/>
      <c r="P5260" s="135"/>
    </row>
    <row r="5261" spans="1:16" x14ac:dyDescent="0.2">
      <c r="A5261" s="363"/>
      <c r="B5261" s="348"/>
      <c r="C5261" s="623"/>
      <c r="D5261" s="350"/>
      <c r="E5261" s="350"/>
      <c r="F5261" s="351"/>
      <c r="G5261" s="350"/>
      <c r="H5261" s="350"/>
      <c r="I5261" s="352"/>
      <c r="J5261" s="353"/>
      <c r="K5261" s="354"/>
      <c r="L5261" s="353"/>
      <c r="M5261" s="379"/>
      <c r="N5261" s="70"/>
      <c r="O5261" s="70"/>
      <c r="P5261" s="135"/>
    </row>
    <row r="5262" spans="1:16" x14ac:dyDescent="0.2">
      <c r="A5262" s="363"/>
      <c r="B5262" s="348"/>
      <c r="C5262" s="623"/>
      <c r="D5262" s="350"/>
      <c r="E5262" s="350"/>
      <c r="F5262" s="351"/>
      <c r="G5262" s="350"/>
      <c r="H5262" s="350"/>
      <c r="I5262" s="352"/>
      <c r="J5262" s="353"/>
      <c r="K5262" s="354"/>
      <c r="L5262" s="353"/>
      <c r="M5262" s="379"/>
      <c r="N5262" s="70"/>
      <c r="O5262" s="70"/>
      <c r="P5262" s="135"/>
    </row>
    <row r="5263" spans="1:16" x14ac:dyDescent="0.2">
      <c r="A5263" s="363"/>
      <c r="B5263" s="348"/>
      <c r="C5263" s="623"/>
      <c r="D5263" s="350"/>
      <c r="E5263" s="350"/>
      <c r="F5263" s="351"/>
      <c r="G5263" s="350"/>
      <c r="H5263" s="350"/>
      <c r="I5263" s="352"/>
      <c r="J5263" s="353"/>
      <c r="K5263" s="354"/>
      <c r="L5263" s="353"/>
      <c r="M5263" s="379"/>
      <c r="N5263" s="70"/>
      <c r="O5263" s="70"/>
      <c r="P5263" s="135"/>
    </row>
    <row r="5264" spans="1:16" x14ac:dyDescent="0.2">
      <c r="A5264" s="363"/>
      <c r="B5264" s="348"/>
      <c r="C5264" s="623"/>
      <c r="D5264" s="350"/>
      <c r="E5264" s="350"/>
      <c r="F5264" s="351"/>
      <c r="G5264" s="350"/>
      <c r="H5264" s="350"/>
      <c r="I5264" s="352"/>
      <c r="J5264" s="353"/>
      <c r="K5264" s="354"/>
      <c r="L5264" s="353"/>
      <c r="M5264" s="379"/>
      <c r="N5264" s="70"/>
      <c r="O5264" s="70"/>
      <c r="P5264" s="135"/>
    </row>
    <row r="5265" spans="1:16" x14ac:dyDescent="0.2">
      <c r="A5265" s="363"/>
      <c r="B5265" s="348"/>
      <c r="C5265" s="623"/>
      <c r="D5265" s="350"/>
      <c r="E5265" s="350"/>
      <c r="F5265" s="351"/>
      <c r="G5265" s="350"/>
      <c r="H5265" s="350"/>
      <c r="I5265" s="352"/>
      <c r="J5265" s="353"/>
      <c r="K5265" s="354"/>
      <c r="L5265" s="353"/>
      <c r="M5265" s="379"/>
      <c r="N5265" s="70"/>
      <c r="O5265" s="70"/>
      <c r="P5265" s="135"/>
    </row>
    <row r="5266" spans="1:16" x14ac:dyDescent="0.2">
      <c r="A5266" s="363"/>
      <c r="B5266" s="348"/>
      <c r="C5266" s="623"/>
      <c r="D5266" s="350"/>
      <c r="E5266" s="350"/>
      <c r="F5266" s="351"/>
      <c r="G5266" s="350"/>
      <c r="H5266" s="350"/>
      <c r="I5266" s="352"/>
      <c r="J5266" s="353"/>
      <c r="K5266" s="354"/>
      <c r="L5266" s="353"/>
      <c r="M5266" s="379"/>
      <c r="N5266" s="70"/>
      <c r="O5266" s="70"/>
      <c r="P5266" s="135"/>
    </row>
    <row r="5267" spans="1:16" x14ac:dyDescent="0.2">
      <c r="A5267" s="363"/>
      <c r="B5267" s="348"/>
      <c r="C5267" s="623"/>
      <c r="D5267" s="350"/>
      <c r="E5267" s="350"/>
      <c r="F5267" s="351"/>
      <c r="G5267" s="350"/>
      <c r="H5267" s="350"/>
      <c r="I5267" s="352"/>
      <c r="J5267" s="353"/>
      <c r="K5267" s="354"/>
      <c r="L5267" s="353"/>
      <c r="M5267" s="379"/>
      <c r="N5267" s="70"/>
      <c r="O5267" s="70"/>
      <c r="P5267" s="135"/>
    </row>
    <row r="5268" spans="1:16" x14ac:dyDescent="0.2">
      <c r="A5268" s="363"/>
      <c r="B5268" s="348"/>
      <c r="C5268" s="623"/>
      <c r="D5268" s="350"/>
      <c r="E5268" s="350"/>
      <c r="F5268" s="351"/>
      <c r="G5268" s="350"/>
      <c r="H5268" s="350"/>
      <c r="I5268" s="352"/>
      <c r="J5268" s="353"/>
      <c r="K5268" s="354"/>
      <c r="L5268" s="353"/>
      <c r="M5268" s="379"/>
      <c r="N5268" s="70"/>
      <c r="O5268" s="70"/>
      <c r="P5268" s="135"/>
    </row>
    <row r="5269" spans="1:16" x14ac:dyDescent="0.2">
      <c r="A5269" s="363"/>
      <c r="B5269" s="348"/>
      <c r="C5269" s="623"/>
      <c r="D5269" s="350"/>
      <c r="E5269" s="350"/>
      <c r="F5269" s="351"/>
      <c r="G5269" s="350"/>
      <c r="H5269" s="350"/>
      <c r="I5269" s="352"/>
      <c r="J5269" s="353"/>
      <c r="K5269" s="354"/>
      <c r="L5269" s="353"/>
      <c r="M5269" s="379"/>
      <c r="N5269" s="70"/>
      <c r="O5269" s="70"/>
      <c r="P5269" s="135"/>
    </row>
    <row r="5270" spans="1:16" x14ac:dyDescent="0.2">
      <c r="A5270" s="363"/>
      <c r="B5270" s="348"/>
      <c r="C5270" s="623"/>
      <c r="D5270" s="350"/>
      <c r="E5270" s="350"/>
      <c r="F5270" s="351"/>
      <c r="G5270" s="350"/>
      <c r="H5270" s="350"/>
      <c r="I5270" s="352"/>
      <c r="J5270" s="353"/>
      <c r="K5270" s="354"/>
      <c r="L5270" s="353"/>
      <c r="M5270" s="379"/>
      <c r="N5270" s="70"/>
      <c r="O5270" s="70"/>
      <c r="P5270" s="135"/>
    </row>
    <row r="5271" spans="1:16" x14ac:dyDescent="0.2">
      <c r="A5271" s="363"/>
      <c r="B5271" s="348"/>
      <c r="C5271" s="623"/>
      <c r="D5271" s="350"/>
      <c r="E5271" s="350"/>
      <c r="F5271" s="351"/>
      <c r="G5271" s="350"/>
      <c r="H5271" s="350"/>
      <c r="I5271" s="352"/>
      <c r="J5271" s="353"/>
      <c r="K5271" s="354"/>
      <c r="L5271" s="353"/>
      <c r="M5271" s="379"/>
      <c r="N5271" s="70"/>
      <c r="O5271" s="70"/>
      <c r="P5271" s="135"/>
    </row>
    <row r="5272" spans="1:16" x14ac:dyDescent="0.2">
      <c r="A5272" s="363"/>
      <c r="B5272" s="348"/>
      <c r="C5272" s="623"/>
      <c r="D5272" s="350"/>
      <c r="E5272" s="350"/>
      <c r="F5272" s="351"/>
      <c r="G5272" s="350"/>
      <c r="H5272" s="350"/>
      <c r="I5272" s="352"/>
      <c r="J5272" s="353"/>
      <c r="K5272" s="354"/>
      <c r="L5272" s="353"/>
      <c r="M5272" s="379"/>
      <c r="N5272" s="70"/>
      <c r="O5272" s="70"/>
      <c r="P5272" s="135"/>
    </row>
    <row r="5273" spans="1:16" x14ac:dyDescent="0.2">
      <c r="A5273" s="363"/>
      <c r="B5273" s="348"/>
      <c r="C5273" s="623"/>
      <c r="D5273" s="350"/>
      <c r="E5273" s="350"/>
      <c r="F5273" s="351"/>
      <c r="G5273" s="350"/>
      <c r="H5273" s="350"/>
      <c r="I5273" s="352"/>
      <c r="J5273" s="353"/>
      <c r="K5273" s="354"/>
      <c r="L5273" s="353"/>
      <c r="M5273" s="379"/>
      <c r="N5273" s="70"/>
      <c r="O5273" s="70"/>
      <c r="P5273" s="135"/>
    </row>
    <row r="5274" spans="1:16" x14ac:dyDescent="0.2">
      <c r="A5274" s="363"/>
      <c r="B5274" s="348"/>
      <c r="C5274" s="623"/>
      <c r="D5274" s="350"/>
      <c r="E5274" s="350"/>
      <c r="F5274" s="351"/>
      <c r="G5274" s="350"/>
      <c r="H5274" s="350"/>
      <c r="I5274" s="352"/>
      <c r="J5274" s="353"/>
      <c r="K5274" s="354"/>
      <c r="L5274" s="353"/>
      <c r="M5274" s="379"/>
      <c r="N5274" s="70"/>
      <c r="O5274" s="70"/>
      <c r="P5274" s="135"/>
    </row>
    <row r="5275" spans="1:16" x14ac:dyDescent="0.2">
      <c r="A5275" s="363"/>
      <c r="B5275" s="348"/>
      <c r="C5275" s="623"/>
      <c r="D5275" s="350"/>
      <c r="E5275" s="350"/>
      <c r="F5275" s="351"/>
      <c r="G5275" s="350"/>
      <c r="H5275" s="350"/>
      <c r="I5275" s="352"/>
      <c r="J5275" s="353"/>
      <c r="K5275" s="354"/>
      <c r="L5275" s="353"/>
      <c r="M5275" s="379"/>
      <c r="N5275" s="70"/>
      <c r="O5275" s="70"/>
      <c r="P5275" s="135"/>
    </row>
    <row r="5276" spans="1:16" x14ac:dyDescent="0.2">
      <c r="A5276" s="363"/>
      <c r="B5276" s="348"/>
      <c r="C5276" s="623"/>
      <c r="D5276" s="350"/>
      <c r="E5276" s="350"/>
      <c r="F5276" s="351"/>
      <c r="G5276" s="350"/>
      <c r="H5276" s="350"/>
      <c r="I5276" s="352"/>
      <c r="J5276" s="353"/>
      <c r="K5276" s="354"/>
      <c r="L5276" s="353"/>
      <c r="M5276" s="379"/>
      <c r="N5276" s="70"/>
      <c r="O5276" s="70"/>
      <c r="P5276" s="135"/>
    </row>
    <row r="5277" spans="1:16" x14ac:dyDescent="0.2">
      <c r="A5277" s="363"/>
      <c r="B5277" s="348"/>
      <c r="C5277" s="623"/>
      <c r="D5277" s="350"/>
      <c r="E5277" s="350"/>
      <c r="F5277" s="351"/>
      <c r="G5277" s="350"/>
      <c r="H5277" s="350"/>
      <c r="I5277" s="352"/>
      <c r="J5277" s="353"/>
      <c r="K5277" s="354"/>
      <c r="L5277" s="353"/>
      <c r="M5277" s="379"/>
      <c r="N5277" s="70"/>
      <c r="O5277" s="70"/>
      <c r="P5277" s="135"/>
    </row>
    <row r="5278" spans="1:16" x14ac:dyDescent="0.2">
      <c r="A5278" s="363"/>
      <c r="B5278" s="348"/>
      <c r="C5278" s="623"/>
      <c r="D5278" s="350"/>
      <c r="E5278" s="350"/>
      <c r="F5278" s="351"/>
      <c r="G5278" s="350"/>
      <c r="H5278" s="350"/>
      <c r="I5278" s="352"/>
      <c r="J5278" s="353"/>
      <c r="K5278" s="354"/>
      <c r="L5278" s="353"/>
      <c r="M5278" s="379"/>
      <c r="N5278" s="70"/>
      <c r="O5278" s="70"/>
      <c r="P5278" s="135"/>
    </row>
    <row r="5279" spans="1:16" x14ac:dyDescent="0.2">
      <c r="A5279" s="363"/>
      <c r="B5279" s="348"/>
      <c r="C5279" s="623"/>
      <c r="D5279" s="350"/>
      <c r="E5279" s="350"/>
      <c r="F5279" s="351"/>
      <c r="G5279" s="350"/>
      <c r="H5279" s="350"/>
      <c r="I5279" s="352"/>
      <c r="J5279" s="353"/>
      <c r="K5279" s="354"/>
      <c r="L5279" s="353"/>
      <c r="M5279" s="379"/>
      <c r="N5279" s="70"/>
      <c r="O5279" s="70"/>
      <c r="P5279" s="135"/>
    </row>
    <row r="5280" spans="1:16" x14ac:dyDescent="0.2">
      <c r="A5280" s="363"/>
      <c r="B5280" s="348"/>
      <c r="C5280" s="623"/>
      <c r="D5280" s="350"/>
      <c r="E5280" s="350"/>
      <c r="F5280" s="351"/>
      <c r="G5280" s="350"/>
      <c r="H5280" s="350"/>
      <c r="I5280" s="352"/>
      <c r="J5280" s="353"/>
      <c r="K5280" s="354"/>
      <c r="L5280" s="353"/>
      <c r="M5280" s="379"/>
      <c r="N5280" s="70"/>
      <c r="O5280" s="70"/>
      <c r="P5280" s="135"/>
    </row>
    <row r="5281" spans="1:16" x14ac:dyDescent="0.2">
      <c r="A5281" s="363"/>
      <c r="B5281" s="348"/>
      <c r="C5281" s="623"/>
      <c r="D5281" s="350"/>
      <c r="E5281" s="350"/>
      <c r="F5281" s="351"/>
      <c r="G5281" s="350"/>
      <c r="H5281" s="350"/>
      <c r="I5281" s="352"/>
      <c r="J5281" s="353"/>
      <c r="K5281" s="354"/>
      <c r="L5281" s="353"/>
      <c r="M5281" s="379"/>
      <c r="N5281" s="70"/>
      <c r="O5281" s="70"/>
      <c r="P5281" s="135"/>
    </row>
    <row r="5282" spans="1:16" x14ac:dyDescent="0.2">
      <c r="A5282" s="363"/>
      <c r="B5282" s="348"/>
      <c r="C5282" s="623"/>
      <c r="D5282" s="350"/>
      <c r="E5282" s="350"/>
      <c r="F5282" s="351"/>
      <c r="G5282" s="350"/>
      <c r="H5282" s="350"/>
      <c r="I5282" s="352"/>
      <c r="J5282" s="353"/>
      <c r="K5282" s="354"/>
      <c r="L5282" s="353"/>
      <c r="M5282" s="379"/>
      <c r="N5282" s="70"/>
      <c r="O5282" s="70"/>
      <c r="P5282" s="135"/>
    </row>
    <row r="5283" spans="1:16" x14ac:dyDescent="0.2">
      <c r="A5283" s="363"/>
      <c r="B5283" s="348"/>
      <c r="C5283" s="623"/>
      <c r="D5283" s="350"/>
      <c r="E5283" s="350"/>
      <c r="F5283" s="351"/>
      <c r="G5283" s="350"/>
      <c r="H5283" s="350"/>
      <c r="I5283" s="352"/>
      <c r="J5283" s="353"/>
      <c r="K5283" s="354"/>
      <c r="L5283" s="353"/>
      <c r="M5283" s="379"/>
      <c r="N5283" s="70"/>
      <c r="O5283" s="70"/>
      <c r="P5283" s="135"/>
    </row>
    <row r="5284" spans="1:16" x14ac:dyDescent="0.2">
      <c r="A5284" s="363"/>
      <c r="B5284" s="348"/>
      <c r="C5284" s="623"/>
      <c r="D5284" s="350"/>
      <c r="E5284" s="350"/>
      <c r="F5284" s="351"/>
      <c r="G5284" s="350"/>
      <c r="H5284" s="350"/>
      <c r="I5284" s="352"/>
      <c r="J5284" s="353"/>
      <c r="K5284" s="354"/>
      <c r="L5284" s="353"/>
      <c r="M5284" s="379"/>
      <c r="N5284" s="70"/>
      <c r="O5284" s="70"/>
      <c r="P5284" s="135"/>
    </row>
    <row r="5285" spans="1:16" x14ac:dyDescent="0.2">
      <c r="A5285" s="363"/>
      <c r="B5285" s="348"/>
      <c r="C5285" s="623"/>
      <c r="D5285" s="350"/>
      <c r="E5285" s="350"/>
      <c r="F5285" s="351"/>
      <c r="G5285" s="350"/>
      <c r="H5285" s="350"/>
      <c r="I5285" s="352"/>
      <c r="J5285" s="353"/>
      <c r="K5285" s="354"/>
      <c r="L5285" s="353"/>
      <c r="M5285" s="379"/>
      <c r="N5285" s="70"/>
      <c r="O5285" s="70"/>
      <c r="P5285" s="135"/>
    </row>
    <row r="5286" spans="1:16" x14ac:dyDescent="0.2">
      <c r="A5286" s="363"/>
      <c r="B5286" s="348"/>
      <c r="C5286" s="623"/>
      <c r="D5286" s="350"/>
      <c r="E5286" s="350"/>
      <c r="F5286" s="351"/>
      <c r="G5286" s="350"/>
      <c r="H5286" s="350"/>
      <c r="I5286" s="352"/>
      <c r="J5286" s="353"/>
      <c r="K5286" s="354"/>
      <c r="L5286" s="353"/>
      <c r="M5286" s="379"/>
      <c r="N5286" s="70"/>
      <c r="O5286" s="70"/>
      <c r="P5286" s="135"/>
    </row>
    <row r="5287" spans="1:16" x14ac:dyDescent="0.2">
      <c r="A5287" s="363"/>
      <c r="B5287" s="348"/>
      <c r="C5287" s="623"/>
      <c r="D5287" s="350"/>
      <c r="E5287" s="350"/>
      <c r="F5287" s="351"/>
      <c r="G5287" s="350"/>
      <c r="H5287" s="350"/>
      <c r="I5287" s="352"/>
      <c r="J5287" s="353"/>
      <c r="K5287" s="354"/>
      <c r="L5287" s="353"/>
      <c r="M5287" s="379"/>
      <c r="N5287" s="70"/>
      <c r="O5287" s="70"/>
      <c r="P5287" s="135"/>
    </row>
    <row r="5288" spans="1:16" x14ac:dyDescent="0.2">
      <c r="A5288" s="363"/>
      <c r="B5288" s="348"/>
      <c r="C5288" s="623"/>
      <c r="D5288" s="350"/>
      <c r="E5288" s="350"/>
      <c r="F5288" s="351"/>
      <c r="G5288" s="350"/>
      <c r="H5288" s="350"/>
      <c r="I5288" s="352"/>
      <c r="J5288" s="353"/>
      <c r="K5288" s="354"/>
      <c r="L5288" s="353"/>
      <c r="M5288" s="379"/>
      <c r="N5288" s="70"/>
      <c r="O5288" s="70"/>
      <c r="P5288" s="135"/>
    </row>
    <row r="5289" spans="1:16" x14ac:dyDescent="0.2">
      <c r="A5289" s="363"/>
      <c r="B5289" s="348"/>
      <c r="C5289" s="623"/>
      <c r="D5289" s="350"/>
      <c r="E5289" s="350"/>
      <c r="F5289" s="351"/>
      <c r="G5289" s="350"/>
      <c r="H5289" s="350"/>
      <c r="I5289" s="352"/>
      <c r="J5289" s="353"/>
      <c r="K5289" s="354"/>
      <c r="L5289" s="353"/>
      <c r="M5289" s="379"/>
      <c r="N5289" s="70"/>
      <c r="O5289" s="70"/>
      <c r="P5289" s="135"/>
    </row>
    <row r="5290" spans="1:16" x14ac:dyDescent="0.2">
      <c r="A5290" s="363"/>
      <c r="B5290" s="348"/>
      <c r="C5290" s="623"/>
      <c r="D5290" s="350"/>
      <c r="E5290" s="350"/>
      <c r="F5290" s="351"/>
      <c r="G5290" s="350"/>
      <c r="H5290" s="350"/>
      <c r="I5290" s="352"/>
      <c r="J5290" s="353"/>
      <c r="K5290" s="354"/>
      <c r="L5290" s="353"/>
      <c r="M5290" s="379"/>
      <c r="N5290" s="70"/>
      <c r="O5290" s="70"/>
      <c r="P5290" s="135"/>
    </row>
    <row r="5291" spans="1:16" x14ac:dyDescent="0.2">
      <c r="A5291" s="363"/>
      <c r="B5291" s="348"/>
      <c r="C5291" s="623"/>
      <c r="D5291" s="350"/>
      <c r="E5291" s="350"/>
      <c r="F5291" s="351"/>
      <c r="G5291" s="350"/>
      <c r="H5291" s="350"/>
      <c r="I5291" s="352"/>
      <c r="J5291" s="353"/>
      <c r="K5291" s="354"/>
      <c r="L5291" s="353"/>
      <c r="M5291" s="379"/>
      <c r="N5291" s="70"/>
      <c r="O5291" s="70"/>
      <c r="P5291" s="135"/>
    </row>
    <row r="5292" spans="1:16" x14ac:dyDescent="0.2">
      <c r="A5292" s="363"/>
      <c r="B5292" s="348"/>
      <c r="C5292" s="623"/>
      <c r="D5292" s="350"/>
      <c r="E5292" s="350"/>
      <c r="F5292" s="351"/>
      <c r="G5292" s="350"/>
      <c r="H5292" s="350"/>
      <c r="I5292" s="352"/>
      <c r="J5292" s="353"/>
      <c r="K5292" s="354"/>
      <c r="L5292" s="353"/>
      <c r="M5292" s="379"/>
      <c r="N5292" s="70"/>
      <c r="O5292" s="70"/>
      <c r="P5292" s="135"/>
    </row>
    <row r="5293" spans="1:16" x14ac:dyDescent="0.2">
      <c r="A5293" s="363"/>
      <c r="B5293" s="348"/>
      <c r="C5293" s="623"/>
      <c r="D5293" s="350"/>
      <c r="E5293" s="350"/>
      <c r="F5293" s="351"/>
      <c r="G5293" s="350"/>
      <c r="H5293" s="350"/>
      <c r="I5293" s="352"/>
      <c r="J5293" s="353"/>
      <c r="K5293" s="354"/>
      <c r="L5293" s="353"/>
      <c r="M5293" s="379"/>
      <c r="N5293" s="70"/>
      <c r="O5293" s="70"/>
      <c r="P5293" s="135"/>
    </row>
    <row r="5294" spans="1:16" x14ac:dyDescent="0.2">
      <c r="A5294" s="363"/>
      <c r="B5294" s="348"/>
      <c r="C5294" s="623"/>
      <c r="D5294" s="350"/>
      <c r="E5294" s="350"/>
      <c r="F5294" s="351"/>
      <c r="G5294" s="350"/>
      <c r="H5294" s="350"/>
      <c r="I5294" s="352"/>
      <c r="J5294" s="353"/>
      <c r="K5294" s="354"/>
      <c r="L5294" s="353"/>
      <c r="M5294" s="379"/>
      <c r="N5294" s="70"/>
      <c r="O5294" s="70"/>
      <c r="P5294" s="135"/>
    </row>
    <row r="5295" spans="1:16" x14ac:dyDescent="0.2">
      <c r="A5295" s="363"/>
      <c r="B5295" s="348"/>
      <c r="C5295" s="623"/>
      <c r="D5295" s="350"/>
      <c r="E5295" s="350"/>
      <c r="F5295" s="351"/>
      <c r="G5295" s="350"/>
      <c r="H5295" s="350"/>
      <c r="I5295" s="352"/>
      <c r="J5295" s="353"/>
      <c r="K5295" s="354"/>
      <c r="L5295" s="353"/>
      <c r="M5295" s="379"/>
      <c r="N5295" s="70"/>
      <c r="O5295" s="70"/>
      <c r="P5295" s="135"/>
    </row>
    <row r="5296" spans="1:16" x14ac:dyDescent="0.2">
      <c r="A5296" s="363"/>
      <c r="B5296" s="348"/>
      <c r="C5296" s="623"/>
      <c r="D5296" s="350"/>
      <c r="E5296" s="350"/>
      <c r="F5296" s="351"/>
      <c r="G5296" s="350"/>
      <c r="H5296" s="350"/>
      <c r="I5296" s="352"/>
      <c r="J5296" s="353"/>
      <c r="K5296" s="354"/>
      <c r="L5296" s="353"/>
      <c r="M5296" s="379"/>
      <c r="N5296" s="70"/>
      <c r="O5296" s="70"/>
      <c r="P5296" s="135"/>
    </row>
    <row r="5297" spans="1:16" x14ac:dyDescent="0.2">
      <c r="A5297" s="363"/>
      <c r="B5297" s="348"/>
      <c r="C5297" s="623"/>
      <c r="D5297" s="350"/>
      <c r="E5297" s="350"/>
      <c r="F5297" s="351"/>
      <c r="G5297" s="350"/>
      <c r="H5297" s="350"/>
      <c r="I5297" s="352"/>
      <c r="J5297" s="353"/>
      <c r="K5297" s="354"/>
      <c r="L5297" s="353"/>
      <c r="M5297" s="379"/>
      <c r="N5297" s="70"/>
      <c r="O5297" s="70"/>
      <c r="P5297" s="135"/>
    </row>
    <row r="5298" spans="1:16" x14ac:dyDescent="0.2">
      <c r="A5298" s="363"/>
      <c r="B5298" s="348"/>
      <c r="C5298" s="623"/>
      <c r="D5298" s="350"/>
      <c r="E5298" s="350"/>
      <c r="F5298" s="351"/>
      <c r="G5298" s="350"/>
      <c r="H5298" s="350"/>
      <c r="I5298" s="352"/>
      <c r="J5298" s="353"/>
      <c r="K5298" s="354"/>
      <c r="L5298" s="353"/>
      <c r="M5298" s="379"/>
      <c r="N5298" s="70"/>
      <c r="O5298" s="70"/>
      <c r="P5298" s="135"/>
    </row>
    <row r="5299" spans="1:16" x14ac:dyDescent="0.2">
      <c r="A5299" s="363"/>
      <c r="B5299" s="348"/>
      <c r="C5299" s="623"/>
      <c r="D5299" s="350"/>
      <c r="E5299" s="350"/>
      <c r="F5299" s="351"/>
      <c r="G5299" s="350"/>
      <c r="H5299" s="350"/>
      <c r="I5299" s="352"/>
      <c r="J5299" s="353"/>
      <c r="K5299" s="354"/>
      <c r="L5299" s="353"/>
      <c r="M5299" s="379"/>
      <c r="N5299" s="70"/>
      <c r="O5299" s="70"/>
      <c r="P5299" s="135"/>
    </row>
    <row r="5300" spans="1:16" x14ac:dyDescent="0.2">
      <c r="A5300" s="363"/>
      <c r="B5300" s="348"/>
      <c r="C5300" s="623"/>
      <c r="D5300" s="350"/>
      <c r="E5300" s="350"/>
      <c r="F5300" s="351"/>
      <c r="G5300" s="350"/>
      <c r="H5300" s="350"/>
      <c r="I5300" s="352"/>
      <c r="J5300" s="353"/>
      <c r="K5300" s="354"/>
      <c r="L5300" s="353"/>
      <c r="M5300" s="379"/>
      <c r="N5300" s="70"/>
      <c r="O5300" s="70"/>
      <c r="P5300" s="135"/>
    </row>
    <row r="5301" spans="1:16" x14ac:dyDescent="0.2">
      <c r="A5301" s="363"/>
      <c r="B5301" s="348"/>
      <c r="C5301" s="623"/>
      <c r="D5301" s="350"/>
      <c r="E5301" s="350"/>
      <c r="F5301" s="351"/>
      <c r="G5301" s="350"/>
      <c r="H5301" s="350"/>
      <c r="I5301" s="352"/>
      <c r="J5301" s="353"/>
      <c r="K5301" s="354"/>
      <c r="L5301" s="353"/>
      <c r="M5301" s="379"/>
      <c r="N5301" s="70"/>
      <c r="O5301" s="70"/>
      <c r="P5301" s="135"/>
    </row>
    <row r="5302" spans="1:16" x14ac:dyDescent="0.2">
      <c r="A5302" s="363"/>
      <c r="B5302" s="348"/>
      <c r="C5302" s="623"/>
      <c r="D5302" s="350"/>
      <c r="E5302" s="350"/>
      <c r="F5302" s="351"/>
      <c r="G5302" s="350"/>
      <c r="H5302" s="350"/>
      <c r="I5302" s="352"/>
      <c r="J5302" s="353"/>
      <c r="K5302" s="354"/>
      <c r="L5302" s="353"/>
      <c r="M5302" s="379"/>
      <c r="N5302" s="70"/>
      <c r="O5302" s="70"/>
      <c r="P5302" s="135"/>
    </row>
    <row r="5303" spans="1:16" x14ac:dyDescent="0.2">
      <c r="A5303" s="363"/>
      <c r="B5303" s="348"/>
      <c r="C5303" s="623"/>
      <c r="D5303" s="350"/>
      <c r="E5303" s="350"/>
      <c r="F5303" s="351"/>
      <c r="G5303" s="350"/>
      <c r="H5303" s="350"/>
      <c r="I5303" s="352"/>
      <c r="J5303" s="353"/>
      <c r="K5303" s="354"/>
      <c r="L5303" s="353"/>
      <c r="M5303" s="379"/>
      <c r="N5303" s="70"/>
      <c r="O5303" s="70"/>
      <c r="P5303" s="135"/>
    </row>
    <row r="5304" spans="1:16" x14ac:dyDescent="0.2">
      <c r="A5304" s="363"/>
      <c r="B5304" s="348"/>
      <c r="C5304" s="623"/>
      <c r="D5304" s="350"/>
      <c r="E5304" s="350"/>
      <c r="F5304" s="351"/>
      <c r="G5304" s="350"/>
      <c r="H5304" s="350"/>
      <c r="I5304" s="352"/>
      <c r="J5304" s="353"/>
      <c r="K5304" s="354"/>
      <c r="L5304" s="353"/>
      <c r="M5304" s="379"/>
      <c r="N5304" s="70"/>
      <c r="O5304" s="70"/>
      <c r="P5304" s="135"/>
    </row>
    <row r="5305" spans="1:16" x14ac:dyDescent="0.2">
      <c r="A5305" s="363"/>
      <c r="B5305" s="348"/>
      <c r="C5305" s="623"/>
      <c r="D5305" s="350"/>
      <c r="E5305" s="350"/>
      <c r="F5305" s="351"/>
      <c r="G5305" s="350"/>
      <c r="H5305" s="350"/>
      <c r="I5305" s="352"/>
      <c r="J5305" s="353"/>
      <c r="K5305" s="354"/>
      <c r="L5305" s="353"/>
      <c r="M5305" s="379"/>
      <c r="N5305" s="70"/>
      <c r="O5305" s="70"/>
      <c r="P5305" s="135"/>
    </row>
    <row r="5306" spans="1:16" x14ac:dyDescent="0.2">
      <c r="A5306" s="363"/>
      <c r="B5306" s="348"/>
      <c r="C5306" s="623"/>
      <c r="D5306" s="350"/>
      <c r="E5306" s="350"/>
      <c r="F5306" s="351"/>
      <c r="G5306" s="350"/>
      <c r="H5306" s="350"/>
      <c r="I5306" s="352"/>
      <c r="J5306" s="353"/>
      <c r="K5306" s="354"/>
      <c r="L5306" s="353"/>
      <c r="M5306" s="379"/>
      <c r="N5306" s="70"/>
      <c r="O5306" s="70"/>
      <c r="P5306" s="135"/>
    </row>
    <row r="5307" spans="1:16" x14ac:dyDescent="0.2">
      <c r="A5307" s="363"/>
      <c r="B5307" s="348"/>
      <c r="C5307" s="623"/>
      <c r="D5307" s="350"/>
      <c r="E5307" s="350"/>
      <c r="F5307" s="351"/>
      <c r="G5307" s="350"/>
      <c r="H5307" s="350"/>
      <c r="I5307" s="352"/>
      <c r="J5307" s="353"/>
      <c r="K5307" s="354"/>
      <c r="L5307" s="353"/>
      <c r="M5307" s="379"/>
      <c r="N5307" s="70"/>
      <c r="O5307" s="70"/>
      <c r="P5307" s="135"/>
    </row>
    <row r="5308" spans="1:16" x14ac:dyDescent="0.2">
      <c r="A5308" s="363"/>
      <c r="B5308" s="348"/>
      <c r="C5308" s="623"/>
      <c r="D5308" s="350"/>
      <c r="E5308" s="350"/>
      <c r="F5308" s="351"/>
      <c r="G5308" s="350"/>
      <c r="H5308" s="350"/>
      <c r="I5308" s="352"/>
      <c r="J5308" s="353"/>
      <c r="K5308" s="354"/>
      <c r="L5308" s="353"/>
      <c r="M5308" s="379"/>
      <c r="N5308" s="70"/>
      <c r="O5308" s="70"/>
      <c r="P5308" s="135"/>
    </row>
    <row r="5309" spans="1:16" x14ac:dyDescent="0.2">
      <c r="A5309" s="363"/>
      <c r="B5309" s="348"/>
      <c r="C5309" s="623"/>
      <c r="D5309" s="350"/>
      <c r="E5309" s="350"/>
      <c r="F5309" s="351"/>
      <c r="G5309" s="350"/>
      <c r="H5309" s="350"/>
      <c r="I5309" s="352"/>
      <c r="J5309" s="353"/>
      <c r="K5309" s="354"/>
      <c r="L5309" s="353"/>
      <c r="M5309" s="379"/>
      <c r="N5309" s="70"/>
      <c r="O5309" s="70"/>
      <c r="P5309" s="135"/>
    </row>
    <row r="5310" spans="1:16" x14ac:dyDescent="0.2">
      <c r="A5310" s="363"/>
      <c r="B5310" s="348"/>
      <c r="C5310" s="623"/>
      <c r="D5310" s="350"/>
      <c r="E5310" s="350"/>
      <c r="F5310" s="351"/>
      <c r="G5310" s="350"/>
      <c r="H5310" s="350"/>
      <c r="I5310" s="352"/>
      <c r="J5310" s="353"/>
      <c r="K5310" s="354"/>
      <c r="L5310" s="353"/>
      <c r="M5310" s="379"/>
      <c r="N5310" s="70"/>
      <c r="O5310" s="70"/>
      <c r="P5310" s="135"/>
    </row>
    <row r="5311" spans="1:16" x14ac:dyDescent="0.2">
      <c r="A5311" s="363"/>
      <c r="B5311" s="348"/>
      <c r="C5311" s="623"/>
      <c r="D5311" s="350"/>
      <c r="E5311" s="350"/>
      <c r="F5311" s="351"/>
      <c r="G5311" s="350"/>
      <c r="H5311" s="350"/>
      <c r="I5311" s="352"/>
      <c r="J5311" s="353"/>
      <c r="K5311" s="354"/>
      <c r="L5311" s="353"/>
      <c r="M5311" s="379"/>
      <c r="N5311" s="70"/>
      <c r="O5311" s="70"/>
      <c r="P5311" s="135"/>
    </row>
    <row r="5312" spans="1:16" x14ac:dyDescent="0.2">
      <c r="A5312" s="363"/>
      <c r="B5312" s="348"/>
      <c r="C5312" s="623"/>
      <c r="D5312" s="350"/>
      <c r="E5312" s="350"/>
      <c r="F5312" s="351"/>
      <c r="G5312" s="350"/>
      <c r="H5312" s="350"/>
      <c r="I5312" s="352"/>
      <c r="J5312" s="353"/>
      <c r="K5312" s="354"/>
      <c r="L5312" s="353"/>
      <c r="M5312" s="379"/>
      <c r="N5312" s="70"/>
      <c r="O5312" s="70"/>
      <c r="P5312" s="135"/>
    </row>
    <row r="5313" spans="1:16" x14ac:dyDescent="0.2">
      <c r="A5313" s="363"/>
      <c r="B5313" s="348"/>
      <c r="C5313" s="623"/>
      <c r="D5313" s="350"/>
      <c r="E5313" s="350"/>
      <c r="F5313" s="351"/>
      <c r="G5313" s="350"/>
      <c r="H5313" s="350"/>
      <c r="I5313" s="352"/>
      <c r="J5313" s="353"/>
      <c r="K5313" s="354"/>
      <c r="L5313" s="353"/>
      <c r="M5313" s="379"/>
      <c r="N5313" s="70"/>
      <c r="O5313" s="70"/>
      <c r="P5313" s="135"/>
    </row>
    <row r="5314" spans="1:16" x14ac:dyDescent="0.2">
      <c r="A5314" s="363"/>
      <c r="B5314" s="348"/>
      <c r="C5314" s="623"/>
      <c r="D5314" s="350"/>
      <c r="E5314" s="350"/>
      <c r="F5314" s="351"/>
      <c r="G5314" s="350"/>
      <c r="H5314" s="350"/>
      <c r="I5314" s="352"/>
      <c r="J5314" s="353"/>
      <c r="K5314" s="354"/>
      <c r="L5314" s="353"/>
      <c r="M5314" s="379"/>
      <c r="N5314" s="70"/>
      <c r="O5314" s="70"/>
      <c r="P5314" s="135"/>
    </row>
    <row r="5315" spans="1:16" x14ac:dyDescent="0.2">
      <c r="A5315" s="363"/>
      <c r="B5315" s="348"/>
      <c r="C5315" s="623"/>
      <c r="D5315" s="350"/>
      <c r="E5315" s="350"/>
      <c r="F5315" s="351"/>
      <c r="G5315" s="350"/>
      <c r="H5315" s="350"/>
      <c r="I5315" s="352"/>
      <c r="J5315" s="353"/>
      <c r="K5315" s="354"/>
      <c r="L5315" s="353"/>
      <c r="M5315" s="379"/>
      <c r="N5315" s="70"/>
      <c r="O5315" s="70"/>
      <c r="P5315" s="135"/>
    </row>
    <row r="5316" spans="1:16" x14ac:dyDescent="0.2">
      <c r="A5316" s="363"/>
      <c r="B5316" s="348"/>
      <c r="C5316" s="623"/>
      <c r="D5316" s="350"/>
      <c r="E5316" s="350"/>
      <c r="F5316" s="351"/>
      <c r="G5316" s="350"/>
      <c r="H5316" s="350"/>
      <c r="I5316" s="352"/>
      <c r="J5316" s="353"/>
      <c r="K5316" s="354"/>
      <c r="L5316" s="353"/>
      <c r="M5316" s="379"/>
      <c r="N5316" s="70"/>
      <c r="O5316" s="70"/>
      <c r="P5316" s="135"/>
    </row>
    <row r="5317" spans="1:16" x14ac:dyDescent="0.2">
      <c r="A5317" s="363"/>
      <c r="B5317" s="348"/>
      <c r="C5317" s="623"/>
      <c r="D5317" s="350"/>
      <c r="E5317" s="350"/>
      <c r="F5317" s="351"/>
      <c r="G5317" s="350"/>
      <c r="H5317" s="350"/>
      <c r="I5317" s="352"/>
      <c r="J5317" s="353"/>
      <c r="K5317" s="354"/>
      <c r="L5317" s="353"/>
      <c r="M5317" s="379"/>
      <c r="N5317" s="70"/>
      <c r="O5317" s="70"/>
      <c r="P5317" s="135"/>
    </row>
    <row r="5318" spans="1:16" x14ac:dyDescent="0.2">
      <c r="A5318" s="363"/>
      <c r="B5318" s="348"/>
      <c r="C5318" s="623"/>
      <c r="D5318" s="350"/>
      <c r="E5318" s="350"/>
      <c r="F5318" s="351"/>
      <c r="G5318" s="350"/>
      <c r="H5318" s="350"/>
      <c r="I5318" s="352"/>
      <c r="J5318" s="353"/>
      <c r="K5318" s="354"/>
      <c r="L5318" s="353"/>
      <c r="M5318" s="379"/>
      <c r="N5318" s="70"/>
      <c r="O5318" s="70"/>
      <c r="P5318" s="135"/>
    </row>
    <row r="5319" spans="1:16" x14ac:dyDescent="0.2">
      <c r="A5319" s="363"/>
      <c r="B5319" s="348"/>
      <c r="C5319" s="623"/>
      <c r="D5319" s="350"/>
      <c r="E5319" s="350"/>
      <c r="F5319" s="351"/>
      <c r="G5319" s="350"/>
      <c r="H5319" s="350"/>
      <c r="I5319" s="352"/>
      <c r="J5319" s="353"/>
      <c r="K5319" s="354"/>
      <c r="L5319" s="353"/>
      <c r="M5319" s="379"/>
      <c r="N5319" s="70"/>
      <c r="O5319" s="70"/>
      <c r="P5319" s="135"/>
    </row>
    <row r="5320" spans="1:16" x14ac:dyDescent="0.2">
      <c r="A5320" s="363"/>
      <c r="B5320" s="348"/>
      <c r="C5320" s="623"/>
      <c r="D5320" s="350"/>
      <c r="E5320" s="350"/>
      <c r="F5320" s="351"/>
      <c r="G5320" s="350"/>
      <c r="H5320" s="350"/>
      <c r="I5320" s="352"/>
      <c r="J5320" s="353"/>
      <c r="K5320" s="354"/>
      <c r="L5320" s="353"/>
      <c r="M5320" s="379"/>
      <c r="N5320" s="70"/>
      <c r="O5320" s="70"/>
      <c r="P5320" s="135"/>
    </row>
    <row r="5321" spans="1:16" x14ac:dyDescent="0.2">
      <c r="A5321" s="363"/>
      <c r="B5321" s="348"/>
      <c r="C5321" s="623"/>
      <c r="D5321" s="350"/>
      <c r="E5321" s="350"/>
      <c r="F5321" s="351"/>
      <c r="G5321" s="350"/>
      <c r="H5321" s="350"/>
      <c r="I5321" s="352"/>
      <c r="J5321" s="353"/>
      <c r="K5321" s="354"/>
      <c r="L5321" s="353"/>
      <c r="M5321" s="379"/>
      <c r="N5321" s="70"/>
      <c r="O5321" s="70"/>
      <c r="P5321" s="135"/>
    </row>
    <row r="5322" spans="1:16" x14ac:dyDescent="0.2">
      <c r="A5322" s="363"/>
      <c r="B5322" s="348"/>
      <c r="C5322" s="623"/>
      <c r="D5322" s="350"/>
      <c r="E5322" s="350"/>
      <c r="F5322" s="351"/>
      <c r="G5322" s="350"/>
      <c r="H5322" s="350"/>
      <c r="I5322" s="352"/>
      <c r="J5322" s="353"/>
      <c r="K5322" s="354"/>
      <c r="L5322" s="353"/>
      <c r="M5322" s="379"/>
      <c r="N5322" s="70"/>
      <c r="O5322" s="70"/>
      <c r="P5322" s="135"/>
    </row>
    <row r="5323" spans="1:16" x14ac:dyDescent="0.2">
      <c r="A5323" s="363"/>
      <c r="B5323" s="348"/>
      <c r="C5323" s="623"/>
      <c r="D5323" s="350"/>
      <c r="E5323" s="350"/>
      <c r="F5323" s="351"/>
      <c r="G5323" s="350"/>
      <c r="H5323" s="350"/>
      <c r="I5323" s="352"/>
      <c r="J5323" s="353"/>
      <c r="K5323" s="354"/>
      <c r="L5323" s="353"/>
      <c r="M5323" s="379"/>
      <c r="N5323" s="70"/>
      <c r="O5323" s="70"/>
      <c r="P5323" s="135"/>
    </row>
    <row r="5324" spans="1:16" x14ac:dyDescent="0.2">
      <c r="A5324" s="363"/>
      <c r="B5324" s="348"/>
      <c r="C5324" s="623"/>
      <c r="D5324" s="350"/>
      <c r="E5324" s="350"/>
      <c r="F5324" s="351"/>
      <c r="G5324" s="350"/>
      <c r="H5324" s="350"/>
      <c r="I5324" s="352"/>
      <c r="J5324" s="353"/>
      <c r="K5324" s="354"/>
      <c r="L5324" s="353"/>
      <c r="M5324" s="379"/>
      <c r="N5324" s="70"/>
      <c r="O5324" s="70"/>
      <c r="P5324" s="135"/>
    </row>
    <row r="5325" spans="1:16" x14ac:dyDescent="0.2">
      <c r="A5325" s="363"/>
      <c r="B5325" s="348"/>
      <c r="C5325" s="623"/>
      <c r="D5325" s="350"/>
      <c r="E5325" s="350"/>
      <c r="F5325" s="351"/>
      <c r="G5325" s="350"/>
      <c r="H5325" s="350"/>
      <c r="I5325" s="352"/>
      <c r="J5325" s="353"/>
      <c r="K5325" s="354"/>
      <c r="L5325" s="353"/>
      <c r="M5325" s="379"/>
      <c r="N5325" s="70"/>
      <c r="O5325" s="70"/>
      <c r="P5325" s="135"/>
    </row>
    <row r="5326" spans="1:16" x14ac:dyDescent="0.2">
      <c r="A5326" s="363"/>
      <c r="B5326" s="348"/>
      <c r="C5326" s="623"/>
      <c r="D5326" s="350"/>
      <c r="E5326" s="350"/>
      <c r="F5326" s="351"/>
      <c r="G5326" s="350"/>
      <c r="H5326" s="350"/>
      <c r="I5326" s="352"/>
      <c r="J5326" s="353"/>
      <c r="K5326" s="354"/>
      <c r="L5326" s="353"/>
      <c r="M5326" s="379"/>
      <c r="N5326" s="70"/>
      <c r="O5326" s="70"/>
      <c r="P5326" s="135"/>
    </row>
    <row r="5327" spans="1:16" x14ac:dyDescent="0.2">
      <c r="A5327" s="363"/>
      <c r="B5327" s="348"/>
      <c r="C5327" s="623"/>
      <c r="D5327" s="350"/>
      <c r="E5327" s="350"/>
      <c r="F5327" s="351"/>
      <c r="G5327" s="350"/>
      <c r="H5327" s="350"/>
      <c r="I5327" s="352"/>
      <c r="J5327" s="353"/>
      <c r="K5327" s="354"/>
      <c r="L5327" s="353"/>
      <c r="M5327" s="379"/>
      <c r="N5327" s="70"/>
      <c r="O5327" s="70"/>
      <c r="P5327" s="135"/>
    </row>
    <row r="5328" spans="1:16" x14ac:dyDescent="0.2">
      <c r="A5328" s="363"/>
      <c r="B5328" s="348"/>
      <c r="C5328" s="623"/>
      <c r="D5328" s="350"/>
      <c r="E5328" s="350"/>
      <c r="F5328" s="351"/>
      <c r="G5328" s="350"/>
      <c r="H5328" s="350"/>
      <c r="I5328" s="352"/>
      <c r="J5328" s="353"/>
      <c r="K5328" s="354"/>
      <c r="L5328" s="353"/>
      <c r="M5328" s="379"/>
      <c r="N5328" s="70"/>
      <c r="O5328" s="70"/>
      <c r="P5328" s="135"/>
    </row>
    <row r="5329" spans="1:16" x14ac:dyDescent="0.2">
      <c r="A5329" s="363"/>
      <c r="B5329" s="348"/>
      <c r="C5329" s="623"/>
      <c r="D5329" s="350"/>
      <c r="E5329" s="350"/>
      <c r="F5329" s="351"/>
      <c r="G5329" s="350"/>
      <c r="H5329" s="350"/>
      <c r="I5329" s="352"/>
      <c r="J5329" s="353"/>
      <c r="K5329" s="354"/>
      <c r="L5329" s="353"/>
      <c r="M5329" s="379"/>
      <c r="N5329" s="70"/>
      <c r="O5329" s="70"/>
      <c r="P5329" s="135"/>
    </row>
    <row r="5330" spans="1:16" x14ac:dyDescent="0.2">
      <c r="A5330" s="363"/>
      <c r="B5330" s="348"/>
      <c r="C5330" s="623"/>
      <c r="D5330" s="350"/>
      <c r="E5330" s="350"/>
      <c r="F5330" s="351"/>
      <c r="G5330" s="350"/>
      <c r="H5330" s="350"/>
      <c r="I5330" s="352"/>
      <c r="J5330" s="353"/>
      <c r="K5330" s="354"/>
      <c r="L5330" s="353"/>
      <c r="M5330" s="379"/>
      <c r="N5330" s="70"/>
      <c r="O5330" s="70"/>
      <c r="P5330" s="135"/>
    </row>
    <row r="5331" spans="1:16" x14ac:dyDescent="0.2">
      <c r="A5331" s="363"/>
      <c r="B5331" s="348"/>
      <c r="C5331" s="623"/>
      <c r="D5331" s="350"/>
      <c r="E5331" s="350"/>
      <c r="F5331" s="351"/>
      <c r="G5331" s="350"/>
      <c r="H5331" s="350"/>
      <c r="I5331" s="352"/>
      <c r="J5331" s="353"/>
      <c r="K5331" s="354"/>
      <c r="L5331" s="353"/>
      <c r="M5331" s="379"/>
      <c r="N5331" s="70"/>
      <c r="O5331" s="70"/>
      <c r="P5331" s="135"/>
    </row>
    <row r="5332" spans="1:16" x14ac:dyDescent="0.2">
      <c r="A5332" s="363"/>
      <c r="B5332" s="348"/>
      <c r="C5332" s="623"/>
      <c r="D5332" s="350"/>
      <c r="E5332" s="350"/>
      <c r="F5332" s="351"/>
      <c r="G5332" s="350"/>
      <c r="H5332" s="350"/>
      <c r="I5332" s="352"/>
      <c r="J5332" s="353"/>
      <c r="K5332" s="354"/>
      <c r="L5332" s="353"/>
      <c r="M5332" s="379"/>
      <c r="N5332" s="70"/>
      <c r="O5332" s="70"/>
      <c r="P5332" s="135"/>
    </row>
    <row r="5333" spans="1:16" x14ac:dyDescent="0.2">
      <c r="A5333" s="363"/>
      <c r="B5333" s="348"/>
      <c r="C5333" s="623"/>
      <c r="D5333" s="350"/>
      <c r="E5333" s="350"/>
      <c r="F5333" s="351"/>
      <c r="G5333" s="350"/>
      <c r="H5333" s="350"/>
      <c r="I5333" s="352"/>
      <c r="J5333" s="353"/>
      <c r="K5333" s="354"/>
      <c r="L5333" s="353"/>
      <c r="M5333" s="379"/>
      <c r="N5333" s="70"/>
      <c r="O5333" s="70"/>
      <c r="P5333" s="135"/>
    </row>
    <row r="5334" spans="1:16" x14ac:dyDescent="0.2">
      <c r="A5334" s="363"/>
      <c r="B5334" s="348"/>
      <c r="C5334" s="623"/>
      <c r="D5334" s="350"/>
      <c r="E5334" s="350"/>
      <c r="F5334" s="351"/>
      <c r="G5334" s="350"/>
      <c r="H5334" s="350"/>
      <c r="I5334" s="352"/>
      <c r="J5334" s="353"/>
      <c r="K5334" s="354"/>
      <c r="L5334" s="353"/>
      <c r="M5334" s="379"/>
      <c r="N5334" s="70"/>
      <c r="O5334" s="70"/>
      <c r="P5334" s="135"/>
    </row>
    <row r="5335" spans="1:16" x14ac:dyDescent="0.2">
      <c r="A5335" s="363"/>
      <c r="B5335" s="348"/>
      <c r="C5335" s="623"/>
      <c r="D5335" s="350"/>
      <c r="E5335" s="350"/>
      <c r="F5335" s="351"/>
      <c r="G5335" s="350"/>
      <c r="H5335" s="350"/>
      <c r="I5335" s="352"/>
      <c r="J5335" s="353"/>
      <c r="K5335" s="354"/>
      <c r="L5335" s="353"/>
      <c r="M5335" s="379"/>
      <c r="N5335" s="70"/>
      <c r="O5335" s="70"/>
      <c r="P5335" s="135"/>
    </row>
    <row r="5336" spans="1:16" x14ac:dyDescent="0.2">
      <c r="A5336" s="363"/>
      <c r="B5336" s="348"/>
      <c r="C5336" s="623"/>
      <c r="D5336" s="350"/>
      <c r="E5336" s="350"/>
      <c r="F5336" s="351"/>
      <c r="G5336" s="350"/>
      <c r="H5336" s="350"/>
      <c r="I5336" s="352"/>
      <c r="J5336" s="353"/>
      <c r="K5336" s="354"/>
      <c r="L5336" s="353"/>
      <c r="M5336" s="379"/>
      <c r="N5336" s="70"/>
      <c r="O5336" s="70"/>
      <c r="P5336" s="135"/>
    </row>
    <row r="5337" spans="1:16" x14ac:dyDescent="0.2">
      <c r="A5337" s="363"/>
      <c r="B5337" s="348"/>
      <c r="C5337" s="623"/>
      <c r="D5337" s="350"/>
      <c r="E5337" s="350"/>
      <c r="F5337" s="351"/>
      <c r="G5337" s="350"/>
      <c r="H5337" s="350"/>
      <c r="I5337" s="352"/>
      <c r="J5337" s="353"/>
      <c r="K5337" s="354"/>
      <c r="L5337" s="353"/>
      <c r="M5337" s="379"/>
      <c r="N5337" s="70"/>
      <c r="O5337" s="70"/>
      <c r="P5337" s="135"/>
    </row>
    <row r="5338" spans="1:16" x14ac:dyDescent="0.2">
      <c r="A5338" s="363"/>
      <c r="B5338" s="348"/>
      <c r="C5338" s="623"/>
      <c r="D5338" s="350"/>
      <c r="E5338" s="350"/>
      <c r="F5338" s="351"/>
      <c r="G5338" s="350"/>
      <c r="H5338" s="350"/>
      <c r="I5338" s="352"/>
      <c r="J5338" s="353"/>
      <c r="K5338" s="354"/>
      <c r="L5338" s="353"/>
      <c r="M5338" s="379"/>
      <c r="N5338" s="70"/>
      <c r="O5338" s="70"/>
      <c r="P5338" s="135"/>
    </row>
    <row r="5339" spans="1:16" x14ac:dyDescent="0.2">
      <c r="A5339" s="363"/>
      <c r="B5339" s="348"/>
      <c r="C5339" s="623"/>
      <c r="D5339" s="350"/>
      <c r="E5339" s="350"/>
      <c r="F5339" s="351"/>
      <c r="G5339" s="350"/>
      <c r="H5339" s="350"/>
      <c r="I5339" s="352"/>
      <c r="J5339" s="353"/>
      <c r="K5339" s="354"/>
      <c r="L5339" s="353"/>
      <c r="M5339" s="379"/>
      <c r="N5339" s="70"/>
      <c r="O5339" s="70"/>
      <c r="P5339" s="135"/>
    </row>
    <row r="5340" spans="1:16" x14ac:dyDescent="0.2">
      <c r="A5340" s="363"/>
      <c r="B5340" s="348"/>
      <c r="C5340" s="623"/>
      <c r="D5340" s="350"/>
      <c r="E5340" s="350"/>
      <c r="F5340" s="351"/>
      <c r="G5340" s="350"/>
      <c r="H5340" s="350"/>
      <c r="I5340" s="352"/>
      <c r="J5340" s="353"/>
      <c r="K5340" s="354"/>
      <c r="L5340" s="353"/>
      <c r="M5340" s="379"/>
      <c r="N5340" s="70"/>
      <c r="O5340" s="70"/>
      <c r="P5340" s="135"/>
    </row>
    <row r="5341" spans="1:16" x14ac:dyDescent="0.2">
      <c r="A5341" s="363"/>
      <c r="B5341" s="348"/>
      <c r="C5341" s="623"/>
      <c r="D5341" s="350"/>
      <c r="E5341" s="350"/>
      <c r="F5341" s="351"/>
      <c r="G5341" s="350"/>
      <c r="H5341" s="350"/>
      <c r="I5341" s="352"/>
      <c r="J5341" s="353"/>
      <c r="K5341" s="354"/>
      <c r="L5341" s="353"/>
      <c r="M5341" s="379"/>
      <c r="N5341" s="70"/>
      <c r="O5341" s="70"/>
      <c r="P5341" s="135"/>
    </row>
    <row r="5342" spans="1:16" x14ac:dyDescent="0.2">
      <c r="A5342" s="363"/>
      <c r="B5342" s="348"/>
      <c r="C5342" s="623"/>
      <c r="D5342" s="350"/>
      <c r="E5342" s="350"/>
      <c r="F5342" s="351"/>
      <c r="G5342" s="350"/>
      <c r="H5342" s="350"/>
      <c r="I5342" s="352"/>
      <c r="J5342" s="353"/>
      <c r="K5342" s="354"/>
      <c r="L5342" s="353"/>
      <c r="M5342" s="379"/>
      <c r="N5342" s="70"/>
      <c r="O5342" s="70"/>
      <c r="P5342" s="135"/>
    </row>
    <row r="5343" spans="1:16" x14ac:dyDescent="0.2">
      <c r="A5343" s="363"/>
      <c r="B5343" s="348"/>
      <c r="C5343" s="623"/>
      <c r="D5343" s="350"/>
      <c r="E5343" s="350"/>
      <c r="F5343" s="351"/>
      <c r="G5343" s="350"/>
      <c r="H5343" s="350"/>
      <c r="I5343" s="352"/>
      <c r="J5343" s="353"/>
      <c r="K5343" s="354"/>
      <c r="L5343" s="353"/>
      <c r="M5343" s="379"/>
      <c r="N5343" s="70"/>
      <c r="O5343" s="70"/>
      <c r="P5343" s="135"/>
    </row>
    <row r="5344" spans="1:16" x14ac:dyDescent="0.2">
      <c r="A5344" s="363"/>
      <c r="B5344" s="348"/>
      <c r="C5344" s="623"/>
      <c r="D5344" s="350"/>
      <c r="E5344" s="350"/>
      <c r="F5344" s="351"/>
      <c r="G5344" s="350"/>
      <c r="H5344" s="350"/>
      <c r="I5344" s="352"/>
      <c r="J5344" s="353"/>
      <c r="K5344" s="354"/>
      <c r="L5344" s="353"/>
      <c r="M5344" s="379"/>
      <c r="N5344" s="70"/>
      <c r="O5344" s="70"/>
      <c r="P5344" s="135"/>
    </row>
    <row r="5345" spans="1:16" x14ac:dyDescent="0.2">
      <c r="A5345" s="363"/>
      <c r="B5345" s="348"/>
      <c r="C5345" s="623"/>
      <c r="D5345" s="350"/>
      <c r="E5345" s="350"/>
      <c r="F5345" s="351"/>
      <c r="G5345" s="350"/>
      <c r="H5345" s="350"/>
      <c r="I5345" s="352"/>
      <c r="J5345" s="353"/>
      <c r="K5345" s="354"/>
      <c r="L5345" s="353"/>
      <c r="M5345" s="379"/>
      <c r="N5345" s="70"/>
      <c r="O5345" s="70"/>
      <c r="P5345" s="135"/>
    </row>
    <row r="5346" spans="1:16" x14ac:dyDescent="0.2">
      <c r="A5346" s="363"/>
      <c r="B5346" s="348"/>
      <c r="C5346" s="623"/>
      <c r="D5346" s="350"/>
      <c r="E5346" s="350"/>
      <c r="F5346" s="351"/>
      <c r="G5346" s="350"/>
      <c r="H5346" s="350"/>
      <c r="I5346" s="352"/>
      <c r="J5346" s="353"/>
      <c r="K5346" s="354"/>
      <c r="L5346" s="353"/>
      <c r="M5346" s="379"/>
      <c r="N5346" s="70"/>
      <c r="O5346" s="70"/>
      <c r="P5346" s="135"/>
    </row>
    <row r="5347" spans="1:16" x14ac:dyDescent="0.2">
      <c r="A5347" s="363"/>
      <c r="B5347" s="348"/>
      <c r="C5347" s="623"/>
      <c r="D5347" s="350"/>
      <c r="E5347" s="350"/>
      <c r="F5347" s="351"/>
      <c r="G5347" s="350"/>
      <c r="H5347" s="350"/>
      <c r="I5347" s="352"/>
      <c r="J5347" s="353"/>
      <c r="K5347" s="354"/>
      <c r="L5347" s="353"/>
      <c r="M5347" s="379"/>
      <c r="N5347" s="70"/>
      <c r="O5347" s="70"/>
      <c r="P5347" s="135"/>
    </row>
    <row r="5348" spans="1:16" x14ac:dyDescent="0.2">
      <c r="A5348" s="363"/>
      <c r="B5348" s="348"/>
      <c r="C5348" s="623"/>
      <c r="D5348" s="350"/>
      <c r="E5348" s="350"/>
      <c r="F5348" s="351"/>
      <c r="G5348" s="350"/>
      <c r="H5348" s="350"/>
      <c r="I5348" s="352"/>
      <c r="J5348" s="353"/>
      <c r="K5348" s="354"/>
      <c r="L5348" s="353"/>
      <c r="M5348" s="379"/>
      <c r="N5348" s="70"/>
      <c r="O5348" s="70"/>
      <c r="P5348" s="135"/>
    </row>
    <row r="5349" spans="1:16" x14ac:dyDescent="0.2">
      <c r="A5349" s="363"/>
      <c r="B5349" s="348"/>
      <c r="C5349" s="623"/>
      <c r="D5349" s="350"/>
      <c r="E5349" s="350"/>
      <c r="F5349" s="351"/>
      <c r="G5349" s="350"/>
      <c r="H5349" s="350"/>
      <c r="I5349" s="352"/>
      <c r="J5349" s="353"/>
      <c r="K5349" s="354"/>
      <c r="L5349" s="353"/>
      <c r="M5349" s="379"/>
      <c r="N5349" s="70"/>
      <c r="O5349" s="70"/>
      <c r="P5349" s="135"/>
    </row>
    <row r="5350" spans="1:16" x14ac:dyDescent="0.2">
      <c r="A5350" s="363"/>
      <c r="B5350" s="348"/>
      <c r="C5350" s="623"/>
      <c r="D5350" s="350"/>
      <c r="E5350" s="350"/>
      <c r="F5350" s="351"/>
      <c r="G5350" s="350"/>
      <c r="H5350" s="350"/>
      <c r="I5350" s="352"/>
      <c r="J5350" s="353"/>
      <c r="K5350" s="354"/>
      <c r="L5350" s="353"/>
      <c r="M5350" s="379"/>
      <c r="N5350" s="70"/>
      <c r="O5350" s="70"/>
      <c r="P5350" s="135"/>
    </row>
    <row r="5351" spans="1:16" x14ac:dyDescent="0.2">
      <c r="A5351" s="363"/>
      <c r="B5351" s="348"/>
      <c r="C5351" s="623"/>
      <c r="D5351" s="350"/>
      <c r="E5351" s="350"/>
      <c r="F5351" s="351"/>
      <c r="G5351" s="350"/>
      <c r="H5351" s="350"/>
      <c r="I5351" s="352"/>
      <c r="J5351" s="353"/>
      <c r="K5351" s="354"/>
      <c r="L5351" s="353"/>
      <c r="M5351" s="379"/>
      <c r="N5351" s="70"/>
      <c r="O5351" s="70"/>
      <c r="P5351" s="135"/>
    </row>
    <row r="5352" spans="1:16" x14ac:dyDescent="0.2">
      <c r="A5352" s="363"/>
      <c r="B5352" s="348"/>
      <c r="C5352" s="623"/>
      <c r="D5352" s="350"/>
      <c r="E5352" s="350"/>
      <c r="F5352" s="351"/>
      <c r="G5352" s="350"/>
      <c r="H5352" s="350"/>
      <c r="I5352" s="352"/>
      <c r="J5352" s="353"/>
      <c r="K5352" s="354"/>
      <c r="L5352" s="353"/>
      <c r="M5352" s="379"/>
      <c r="N5352" s="70"/>
      <c r="O5352" s="70"/>
      <c r="P5352" s="135"/>
    </row>
    <row r="5353" spans="1:16" x14ac:dyDescent="0.2">
      <c r="A5353" s="363"/>
      <c r="B5353" s="348"/>
      <c r="C5353" s="623"/>
      <c r="D5353" s="350"/>
      <c r="E5353" s="350"/>
      <c r="F5353" s="351"/>
      <c r="G5353" s="350"/>
      <c r="H5353" s="350"/>
      <c r="I5353" s="352"/>
      <c r="J5353" s="353"/>
      <c r="K5353" s="354"/>
      <c r="L5353" s="353"/>
      <c r="M5353" s="379"/>
      <c r="N5353" s="70"/>
      <c r="O5353" s="70"/>
      <c r="P5353" s="135"/>
    </row>
    <row r="5354" spans="1:16" x14ac:dyDescent="0.2">
      <c r="A5354" s="363" t="str">
        <f t="shared" si="202"/>
        <v/>
      </c>
      <c r="B5354" s="348"/>
      <c r="C5354" s="623"/>
      <c r="D5354" s="350"/>
      <c r="E5354" s="350"/>
      <c r="F5354" s="351"/>
      <c r="G5354" s="350"/>
      <c r="H5354" s="350"/>
      <c r="I5354" s="352"/>
      <c r="J5354" s="353"/>
      <c r="K5354" s="354"/>
      <c r="L5354" s="353"/>
      <c r="M5354" s="379"/>
      <c r="N5354" s="317">
        <f t="shared" si="204"/>
        <v>0</v>
      </c>
      <c r="O5354" s="317">
        <f t="shared" si="205"/>
        <v>0</v>
      </c>
      <c r="P5354" s="318" t="str">
        <f t="shared" si="203"/>
        <v/>
      </c>
    </row>
    <row r="5355" spans="1:16" x14ac:dyDescent="0.2">
      <c r="A5355" s="363" t="str">
        <f t="shared" si="202"/>
        <v/>
      </c>
      <c r="B5355" s="348"/>
      <c r="C5355" s="623"/>
      <c r="D5355" s="350"/>
      <c r="E5355" s="350"/>
      <c r="F5355" s="351"/>
      <c r="G5355" s="350"/>
      <c r="H5355" s="350"/>
      <c r="I5355" s="352"/>
      <c r="J5355" s="353"/>
      <c r="K5355" s="354"/>
      <c r="L5355" s="353"/>
      <c r="M5355" s="379"/>
      <c r="N5355" s="70">
        <f t="shared" si="204"/>
        <v>0</v>
      </c>
      <c r="O5355" s="70">
        <f t="shared" si="205"/>
        <v>0</v>
      </c>
      <c r="P5355" s="92" t="str">
        <f t="shared" si="203"/>
        <v/>
      </c>
    </row>
    <row r="5356" spans="1:16" x14ac:dyDescent="0.2">
      <c r="A5356" s="363" t="str">
        <f t="shared" si="202"/>
        <v/>
      </c>
      <c r="B5356" s="348"/>
      <c r="C5356" s="623"/>
      <c r="D5356" s="350"/>
      <c r="E5356" s="350"/>
      <c r="F5356" s="351"/>
      <c r="G5356" s="350"/>
      <c r="H5356" s="350"/>
      <c r="I5356" s="352"/>
      <c r="J5356" s="353"/>
      <c r="K5356" s="354"/>
      <c r="L5356" s="353"/>
      <c r="M5356" s="379"/>
      <c r="N5356" s="70">
        <f t="shared" si="204"/>
        <v>0</v>
      </c>
      <c r="O5356" s="70">
        <f t="shared" si="205"/>
        <v>0</v>
      </c>
      <c r="P5356" s="92" t="str">
        <f t="shared" si="203"/>
        <v/>
      </c>
    </row>
    <row r="5357" spans="1:16" x14ac:dyDescent="0.2">
      <c r="A5357" s="363" t="str">
        <f t="shared" si="202"/>
        <v/>
      </c>
      <c r="B5357" s="348"/>
      <c r="C5357" s="623"/>
      <c r="D5357" s="350"/>
      <c r="E5357" s="350"/>
      <c r="F5357" s="351"/>
      <c r="G5357" s="350"/>
      <c r="H5357" s="350"/>
      <c r="I5357" s="352"/>
      <c r="J5357" s="353"/>
      <c r="K5357" s="354"/>
      <c r="L5357" s="353"/>
      <c r="M5357" s="379"/>
      <c r="N5357" s="70">
        <f t="shared" si="204"/>
        <v>0</v>
      </c>
      <c r="O5357" s="70">
        <f t="shared" si="205"/>
        <v>0</v>
      </c>
      <c r="P5357" s="135" t="str">
        <f t="shared" si="203"/>
        <v/>
      </c>
    </row>
    <row r="5358" spans="1:16" x14ac:dyDescent="0.2">
      <c r="A5358" s="363" t="str">
        <f t="shared" si="202"/>
        <v/>
      </c>
      <c r="B5358" s="348"/>
      <c r="C5358" s="623"/>
      <c r="D5358" s="350"/>
      <c r="E5358" s="350"/>
      <c r="F5358" s="351"/>
      <c r="G5358" s="350"/>
      <c r="H5358" s="350"/>
      <c r="I5358" s="352"/>
      <c r="J5358" s="353"/>
      <c r="K5358" s="354"/>
      <c r="L5358" s="353"/>
      <c r="M5358" s="379"/>
      <c r="N5358" s="317">
        <f t="shared" si="204"/>
        <v>0</v>
      </c>
      <c r="O5358" s="317">
        <f t="shared" si="205"/>
        <v>0</v>
      </c>
      <c r="P5358" s="318" t="str">
        <f t="shared" si="203"/>
        <v/>
      </c>
    </row>
    <row r="5359" spans="1:16" x14ac:dyDescent="0.2">
      <c r="A5359" s="363" t="str">
        <f t="shared" si="202"/>
        <v/>
      </c>
      <c r="B5359" s="348"/>
      <c r="C5359" s="623"/>
      <c r="D5359" s="350"/>
      <c r="E5359" s="350"/>
      <c r="F5359" s="351"/>
      <c r="G5359" s="350"/>
      <c r="H5359" s="350"/>
      <c r="I5359" s="352"/>
      <c r="J5359" s="353"/>
      <c r="K5359" s="354"/>
      <c r="L5359" s="353"/>
      <c r="M5359" s="379"/>
      <c r="N5359" s="70">
        <f t="shared" si="204"/>
        <v>0</v>
      </c>
      <c r="O5359" s="70">
        <f t="shared" si="205"/>
        <v>0</v>
      </c>
      <c r="P5359" s="92" t="str">
        <f t="shared" si="203"/>
        <v/>
      </c>
    </row>
    <row r="5360" spans="1:16" x14ac:dyDescent="0.2">
      <c r="A5360" s="363" t="str">
        <f t="shared" si="202"/>
        <v/>
      </c>
      <c r="B5360" s="348"/>
      <c r="C5360" s="623"/>
      <c r="D5360" s="350"/>
      <c r="E5360" s="350"/>
      <c r="F5360" s="351"/>
      <c r="G5360" s="350"/>
      <c r="H5360" s="350"/>
      <c r="I5360" s="352"/>
      <c r="J5360" s="353"/>
      <c r="K5360" s="354"/>
      <c r="L5360" s="353"/>
      <c r="M5360" s="379"/>
      <c r="N5360" s="70">
        <f t="shared" si="204"/>
        <v>0</v>
      </c>
      <c r="O5360" s="70">
        <f t="shared" si="205"/>
        <v>0</v>
      </c>
      <c r="P5360" s="92" t="str">
        <f t="shared" si="203"/>
        <v/>
      </c>
    </row>
    <row r="5361" spans="1:16" x14ac:dyDescent="0.2">
      <c r="A5361" s="363" t="str">
        <f t="shared" si="202"/>
        <v/>
      </c>
      <c r="B5361" s="348"/>
      <c r="C5361" s="623"/>
      <c r="D5361" s="350"/>
      <c r="E5361" s="350"/>
      <c r="F5361" s="351"/>
      <c r="G5361" s="350"/>
      <c r="H5361" s="350"/>
      <c r="I5361" s="352"/>
      <c r="J5361" s="353"/>
      <c r="K5361" s="354"/>
      <c r="L5361" s="353"/>
      <c r="M5361" s="379"/>
      <c r="N5361" s="70">
        <f t="shared" si="204"/>
        <v>0</v>
      </c>
      <c r="O5361" s="70">
        <f t="shared" si="205"/>
        <v>0</v>
      </c>
      <c r="P5361" s="135" t="str">
        <f t="shared" si="203"/>
        <v/>
      </c>
    </row>
    <row r="5362" spans="1:16" x14ac:dyDescent="0.2">
      <c r="A5362" s="363" t="str">
        <f t="shared" si="202"/>
        <v/>
      </c>
      <c r="B5362" s="348"/>
      <c r="C5362" s="623"/>
      <c r="D5362" s="350"/>
      <c r="E5362" s="350"/>
      <c r="F5362" s="351"/>
      <c r="G5362" s="350"/>
      <c r="H5362" s="350"/>
      <c r="I5362" s="352"/>
      <c r="J5362" s="353"/>
      <c r="K5362" s="354"/>
      <c r="L5362" s="353"/>
      <c r="M5362" s="379"/>
      <c r="N5362" s="317">
        <f t="shared" si="204"/>
        <v>0</v>
      </c>
      <c r="O5362" s="317">
        <f t="shared" si="205"/>
        <v>0</v>
      </c>
      <c r="P5362" s="318" t="str">
        <f t="shared" si="203"/>
        <v/>
      </c>
    </row>
    <row r="5363" spans="1:16" x14ac:dyDescent="0.2">
      <c r="A5363" s="363" t="str">
        <f t="shared" si="202"/>
        <v/>
      </c>
      <c r="B5363" s="348"/>
      <c r="C5363" s="623"/>
      <c r="D5363" s="350"/>
      <c r="E5363" s="350"/>
      <c r="F5363" s="351"/>
      <c r="G5363" s="350"/>
      <c r="H5363" s="350"/>
      <c r="I5363" s="352"/>
      <c r="J5363" s="353"/>
      <c r="K5363" s="354"/>
      <c r="L5363" s="353"/>
      <c r="M5363" s="379"/>
      <c r="N5363" s="70">
        <f t="shared" si="204"/>
        <v>0</v>
      </c>
      <c r="O5363" s="70">
        <f t="shared" si="205"/>
        <v>0</v>
      </c>
      <c r="P5363" s="92" t="str">
        <f t="shared" si="203"/>
        <v/>
      </c>
    </row>
    <row r="5364" spans="1:16" x14ac:dyDescent="0.2">
      <c r="A5364" s="363" t="str">
        <f t="shared" si="202"/>
        <v/>
      </c>
      <c r="B5364" s="348"/>
      <c r="C5364" s="623"/>
      <c r="D5364" s="350"/>
      <c r="E5364" s="350"/>
      <c r="F5364" s="351"/>
      <c r="G5364" s="350"/>
      <c r="H5364" s="350"/>
      <c r="I5364" s="352"/>
      <c r="J5364" s="353"/>
      <c r="K5364" s="354"/>
      <c r="L5364" s="353"/>
      <c r="M5364" s="641"/>
      <c r="N5364" s="70">
        <f t="shared" si="204"/>
        <v>0</v>
      </c>
      <c r="O5364" s="70">
        <f t="shared" si="205"/>
        <v>0</v>
      </c>
      <c r="P5364" s="92" t="str">
        <f t="shared" si="203"/>
        <v/>
      </c>
    </row>
    <row r="5365" spans="1:16" x14ac:dyDescent="0.2">
      <c r="A5365" s="363" t="str">
        <f t="shared" si="202"/>
        <v/>
      </c>
      <c r="B5365" s="348"/>
      <c r="C5365" s="623"/>
      <c r="D5365" s="350"/>
      <c r="E5365" s="350"/>
      <c r="F5365" s="351"/>
      <c r="G5365" s="350"/>
      <c r="H5365" s="350"/>
      <c r="I5365" s="352"/>
      <c r="J5365" s="353"/>
      <c r="K5365" s="354"/>
      <c r="L5365" s="353"/>
      <c r="M5365" s="641"/>
      <c r="N5365" s="70">
        <f t="shared" si="204"/>
        <v>0</v>
      </c>
      <c r="O5365" s="70">
        <f t="shared" si="205"/>
        <v>0</v>
      </c>
      <c r="P5365" s="135" t="str">
        <f t="shared" si="203"/>
        <v/>
      </c>
    </row>
    <row r="5366" spans="1:16" x14ac:dyDescent="0.2">
      <c r="A5366" s="363" t="str">
        <f t="shared" si="202"/>
        <v/>
      </c>
      <c r="B5366" s="348"/>
      <c r="C5366" s="623"/>
      <c r="D5366" s="350"/>
      <c r="E5366" s="350"/>
      <c r="F5366" s="351"/>
      <c r="G5366" s="350"/>
      <c r="H5366" s="350"/>
      <c r="I5366" s="352"/>
      <c r="J5366" s="353"/>
      <c r="K5366" s="354"/>
      <c r="L5366" s="353"/>
      <c r="M5366" s="641"/>
      <c r="N5366" s="317">
        <f t="shared" si="204"/>
        <v>0</v>
      </c>
      <c r="O5366" s="317">
        <f t="shared" si="205"/>
        <v>0</v>
      </c>
      <c r="P5366" s="318" t="str">
        <f t="shared" si="203"/>
        <v/>
      </c>
    </row>
    <row r="5367" spans="1:16" x14ac:dyDescent="0.2">
      <c r="A5367" s="363" t="str">
        <f t="shared" si="202"/>
        <v/>
      </c>
      <c r="B5367" s="348"/>
      <c r="C5367" s="623"/>
      <c r="D5367" s="350"/>
      <c r="E5367" s="350"/>
      <c r="F5367" s="351"/>
      <c r="G5367" s="350"/>
      <c r="H5367" s="350"/>
      <c r="I5367" s="352"/>
      <c r="J5367" s="353"/>
      <c r="K5367" s="354"/>
      <c r="L5367" s="353"/>
      <c r="M5367" s="641"/>
      <c r="N5367" s="70">
        <f t="shared" si="204"/>
        <v>0</v>
      </c>
      <c r="O5367" s="70">
        <f t="shared" si="205"/>
        <v>0</v>
      </c>
      <c r="P5367" s="92" t="str">
        <f t="shared" si="203"/>
        <v/>
      </c>
    </row>
    <row r="5368" spans="1:16" x14ac:dyDescent="0.2">
      <c r="A5368" s="363" t="str">
        <f t="shared" si="202"/>
        <v/>
      </c>
      <c r="B5368" s="348"/>
      <c r="C5368" s="623"/>
      <c r="D5368" s="350"/>
      <c r="E5368" s="350"/>
      <c r="F5368" s="351"/>
      <c r="G5368" s="350"/>
      <c r="H5368" s="350"/>
      <c r="I5368" s="352"/>
      <c r="J5368" s="353"/>
      <c r="K5368" s="354"/>
      <c r="L5368" s="353"/>
      <c r="M5368" s="641"/>
      <c r="N5368" s="70">
        <f t="shared" si="204"/>
        <v>0</v>
      </c>
      <c r="O5368" s="70">
        <f t="shared" si="205"/>
        <v>0</v>
      </c>
      <c r="P5368" s="92" t="str">
        <f t="shared" si="203"/>
        <v/>
      </c>
    </row>
    <row r="5369" spans="1:16" x14ac:dyDescent="0.2">
      <c r="A5369" s="363" t="str">
        <f t="shared" si="202"/>
        <v/>
      </c>
      <c r="B5369" s="348"/>
      <c r="C5369" s="623"/>
      <c r="D5369" s="350"/>
      <c r="E5369" s="350"/>
      <c r="F5369" s="351"/>
      <c r="G5369" s="350"/>
      <c r="H5369" s="350"/>
      <c r="I5369" s="352"/>
      <c r="J5369" s="353"/>
      <c r="K5369" s="354"/>
      <c r="L5369" s="353"/>
      <c r="M5369" s="641"/>
      <c r="N5369" s="70">
        <f t="shared" si="204"/>
        <v>0</v>
      </c>
      <c r="O5369" s="70">
        <f t="shared" si="205"/>
        <v>0</v>
      </c>
      <c r="P5369" s="135" t="str">
        <f t="shared" si="203"/>
        <v/>
      </c>
    </row>
    <row r="5370" spans="1:16" x14ac:dyDescent="0.2">
      <c r="A5370" s="363" t="str">
        <f t="shared" si="202"/>
        <v/>
      </c>
      <c r="B5370" s="348"/>
      <c r="C5370" s="623"/>
      <c r="D5370" s="350"/>
      <c r="E5370" s="350"/>
      <c r="F5370" s="351"/>
      <c r="G5370" s="350"/>
      <c r="H5370" s="350"/>
      <c r="I5370" s="352"/>
      <c r="J5370" s="353"/>
      <c r="K5370" s="354"/>
      <c r="L5370" s="353"/>
      <c r="M5370" s="641"/>
      <c r="N5370" s="317">
        <f t="shared" si="204"/>
        <v>0</v>
      </c>
      <c r="O5370" s="317">
        <f t="shared" si="205"/>
        <v>0</v>
      </c>
      <c r="P5370" s="318" t="str">
        <f t="shared" si="203"/>
        <v/>
      </c>
    </row>
    <row r="5371" spans="1:16" x14ac:dyDescent="0.2">
      <c r="A5371" s="363" t="str">
        <f t="shared" si="202"/>
        <v/>
      </c>
      <c r="B5371" s="348"/>
      <c r="C5371" s="623"/>
      <c r="D5371" s="350"/>
      <c r="E5371" s="350"/>
      <c r="F5371" s="351"/>
      <c r="G5371" s="350"/>
      <c r="H5371" s="350"/>
      <c r="I5371" s="352"/>
      <c r="J5371" s="353"/>
      <c r="K5371" s="354"/>
      <c r="L5371" s="353"/>
      <c r="M5371" s="641"/>
      <c r="N5371" s="70">
        <f t="shared" si="204"/>
        <v>0</v>
      </c>
      <c r="O5371" s="70">
        <f t="shared" si="205"/>
        <v>0</v>
      </c>
      <c r="P5371" s="92" t="str">
        <f t="shared" si="203"/>
        <v/>
      </c>
    </row>
    <row r="5372" spans="1:16" x14ac:dyDescent="0.2">
      <c r="A5372" s="363" t="str">
        <f t="shared" ref="A5372:A5383" si="206">IF(B5372="","",ROW()-ROW($A$3))</f>
        <v/>
      </c>
      <c r="B5372" s="348"/>
      <c r="C5372" s="623"/>
      <c r="D5372" s="350"/>
      <c r="E5372" s="350"/>
      <c r="F5372" s="351"/>
      <c r="G5372" s="350"/>
      <c r="H5372" s="350"/>
      <c r="I5372" s="352"/>
      <c r="J5372" s="353"/>
      <c r="K5372" s="354"/>
      <c r="L5372" s="353"/>
      <c r="M5372" s="641"/>
      <c r="N5372" s="70">
        <f t="shared" si="204"/>
        <v>0</v>
      </c>
      <c r="O5372" s="70">
        <f t="shared" si="205"/>
        <v>0</v>
      </c>
      <c r="P5372" s="92" t="str">
        <f t="shared" si="203"/>
        <v/>
      </c>
    </row>
    <row r="5373" spans="1:16" x14ac:dyDescent="0.2">
      <c r="A5373" s="363" t="str">
        <f t="shared" si="206"/>
        <v/>
      </c>
      <c r="B5373" s="348"/>
      <c r="C5373" s="623"/>
      <c r="D5373" s="350"/>
      <c r="E5373" s="350"/>
      <c r="F5373" s="351"/>
      <c r="G5373" s="350"/>
      <c r="H5373" s="350"/>
      <c r="I5373" s="352"/>
      <c r="J5373" s="353"/>
      <c r="K5373" s="354"/>
      <c r="L5373" s="353"/>
      <c r="M5373" s="641"/>
      <c r="N5373" s="70">
        <f t="shared" si="204"/>
        <v>0</v>
      </c>
      <c r="O5373" s="70">
        <f t="shared" si="205"/>
        <v>0</v>
      </c>
      <c r="P5373" s="135" t="str">
        <f t="shared" si="203"/>
        <v/>
      </c>
    </row>
    <row r="5374" spans="1:16" x14ac:dyDescent="0.2">
      <c r="A5374" s="363" t="str">
        <f t="shared" si="206"/>
        <v/>
      </c>
      <c r="B5374" s="348"/>
      <c r="C5374" s="623"/>
      <c r="D5374" s="350"/>
      <c r="E5374" s="350"/>
      <c r="F5374" s="351"/>
      <c r="G5374" s="350"/>
      <c r="H5374" s="350"/>
      <c r="I5374" s="352"/>
      <c r="J5374" s="353"/>
      <c r="K5374" s="354"/>
      <c r="L5374" s="353"/>
      <c r="M5374" s="641"/>
      <c r="N5374" s="317">
        <f t="shared" si="204"/>
        <v>0</v>
      </c>
      <c r="O5374" s="317">
        <f t="shared" si="205"/>
        <v>0</v>
      </c>
      <c r="P5374" s="318" t="str">
        <f t="shared" si="203"/>
        <v/>
      </c>
    </row>
    <row r="5375" spans="1:16" x14ac:dyDescent="0.2">
      <c r="A5375" s="363" t="str">
        <f t="shared" si="206"/>
        <v/>
      </c>
      <c r="B5375" s="348"/>
      <c r="C5375" s="623"/>
      <c r="D5375" s="350"/>
      <c r="E5375" s="350"/>
      <c r="F5375" s="351"/>
      <c r="G5375" s="350"/>
      <c r="H5375" s="350"/>
      <c r="I5375" s="352"/>
      <c r="J5375" s="353"/>
      <c r="K5375" s="354"/>
      <c r="L5375" s="353"/>
      <c r="M5375" s="641"/>
      <c r="N5375" s="70">
        <f t="shared" si="204"/>
        <v>0</v>
      </c>
      <c r="O5375" s="70">
        <f t="shared" si="205"/>
        <v>0</v>
      </c>
      <c r="P5375" s="92" t="str">
        <f t="shared" si="203"/>
        <v/>
      </c>
    </row>
    <row r="5376" spans="1:16" x14ac:dyDescent="0.2">
      <c r="A5376" s="363" t="str">
        <f t="shared" si="206"/>
        <v/>
      </c>
      <c r="B5376" s="348"/>
      <c r="C5376" s="623"/>
      <c r="D5376" s="350"/>
      <c r="E5376" s="350"/>
      <c r="F5376" s="351"/>
      <c r="G5376" s="350"/>
      <c r="H5376" s="350"/>
      <c r="I5376" s="352"/>
      <c r="J5376" s="353"/>
      <c r="K5376" s="354"/>
      <c r="L5376" s="353"/>
      <c r="M5376" s="641"/>
      <c r="N5376" s="70">
        <f t="shared" si="204"/>
        <v>0</v>
      </c>
      <c r="O5376" s="70">
        <f t="shared" si="205"/>
        <v>0</v>
      </c>
      <c r="P5376" s="92" t="str">
        <f t="shared" si="203"/>
        <v/>
      </c>
    </row>
    <row r="5377" spans="1:16" x14ac:dyDescent="0.2">
      <c r="A5377" s="363" t="str">
        <f t="shared" si="206"/>
        <v/>
      </c>
      <c r="B5377" s="348"/>
      <c r="C5377" s="623"/>
      <c r="D5377" s="350"/>
      <c r="E5377" s="350"/>
      <c r="F5377" s="351"/>
      <c r="G5377" s="350"/>
      <c r="H5377" s="350"/>
      <c r="I5377" s="352"/>
      <c r="J5377" s="353"/>
      <c r="K5377" s="354"/>
      <c r="L5377" s="353"/>
      <c r="M5377" s="641"/>
      <c r="N5377" s="70">
        <f t="shared" si="204"/>
        <v>0</v>
      </c>
      <c r="O5377" s="70">
        <f t="shared" si="205"/>
        <v>0</v>
      </c>
      <c r="P5377" s="135" t="str">
        <f t="shared" si="203"/>
        <v/>
      </c>
    </row>
    <row r="5378" spans="1:16" x14ac:dyDescent="0.2">
      <c r="A5378" s="363" t="str">
        <f t="shared" si="206"/>
        <v/>
      </c>
      <c r="B5378" s="348"/>
      <c r="C5378" s="623"/>
      <c r="D5378" s="350"/>
      <c r="E5378" s="350"/>
      <c r="F5378" s="351"/>
      <c r="G5378" s="350"/>
      <c r="H5378" s="350"/>
      <c r="I5378" s="352"/>
      <c r="J5378" s="353"/>
      <c r="K5378" s="354"/>
      <c r="L5378" s="353"/>
      <c r="M5378" s="641"/>
      <c r="N5378" s="317">
        <f t="shared" si="204"/>
        <v>0</v>
      </c>
      <c r="O5378" s="317">
        <f t="shared" si="205"/>
        <v>0</v>
      </c>
      <c r="P5378" s="318" t="str">
        <f t="shared" si="203"/>
        <v/>
      </c>
    </row>
    <row r="5379" spans="1:16" x14ac:dyDescent="0.2">
      <c r="A5379" s="363" t="str">
        <f t="shared" si="206"/>
        <v/>
      </c>
      <c r="B5379" s="348"/>
      <c r="C5379" s="623"/>
      <c r="D5379" s="350"/>
      <c r="E5379" s="350"/>
      <c r="F5379" s="351"/>
      <c r="G5379" s="350"/>
      <c r="H5379" s="350"/>
      <c r="I5379" s="352"/>
      <c r="J5379" s="353"/>
      <c r="K5379" s="354"/>
      <c r="L5379" s="353"/>
      <c r="M5379" s="641"/>
      <c r="N5379" s="70">
        <f t="shared" si="204"/>
        <v>0</v>
      </c>
      <c r="O5379" s="70">
        <f t="shared" si="205"/>
        <v>0</v>
      </c>
      <c r="P5379" s="92" t="str">
        <f t="shared" si="203"/>
        <v/>
      </c>
    </row>
    <row r="5380" spans="1:16" x14ac:dyDescent="0.2">
      <c r="A5380" s="363" t="str">
        <f t="shared" si="206"/>
        <v/>
      </c>
      <c r="B5380" s="348"/>
      <c r="C5380" s="623"/>
      <c r="D5380" s="350"/>
      <c r="E5380" s="350"/>
      <c r="F5380" s="351"/>
      <c r="G5380" s="350"/>
      <c r="H5380" s="350"/>
      <c r="I5380" s="352"/>
      <c r="J5380" s="353"/>
      <c r="K5380" s="354"/>
      <c r="L5380" s="353"/>
      <c r="M5380" s="641"/>
      <c r="N5380" s="70">
        <f t="shared" si="204"/>
        <v>0</v>
      </c>
      <c r="O5380" s="70">
        <f t="shared" si="205"/>
        <v>0</v>
      </c>
      <c r="P5380" s="92" t="str">
        <f t="shared" si="203"/>
        <v/>
      </c>
    </row>
    <row r="5381" spans="1:16" x14ac:dyDescent="0.2">
      <c r="A5381" s="363" t="str">
        <f t="shared" si="206"/>
        <v/>
      </c>
      <c r="B5381" s="348"/>
      <c r="C5381" s="623"/>
      <c r="D5381" s="350"/>
      <c r="E5381" s="350"/>
      <c r="F5381" s="351"/>
      <c r="G5381" s="350"/>
      <c r="H5381" s="350"/>
      <c r="I5381" s="352"/>
      <c r="J5381" s="353"/>
      <c r="K5381" s="354"/>
      <c r="L5381" s="353"/>
      <c r="M5381" s="641"/>
      <c r="N5381" s="70">
        <f t="shared" si="204"/>
        <v>0</v>
      </c>
      <c r="O5381" s="70">
        <f t="shared" si="205"/>
        <v>0</v>
      </c>
      <c r="P5381" s="135" t="str">
        <f t="shared" ref="P5381:P5383" si="207">SUBSTITUTE(D5381," ","_")</f>
        <v/>
      </c>
    </row>
    <row r="5382" spans="1:16" x14ac:dyDescent="0.2">
      <c r="A5382" s="363" t="str">
        <f t="shared" si="206"/>
        <v/>
      </c>
      <c r="B5382" s="348"/>
      <c r="C5382" s="623"/>
      <c r="D5382" s="350"/>
      <c r="E5382" s="350"/>
      <c r="F5382" s="351"/>
      <c r="G5382" s="350"/>
      <c r="H5382" s="350"/>
      <c r="I5382" s="352"/>
      <c r="J5382" s="353"/>
      <c r="K5382" s="354"/>
      <c r="L5382" s="353"/>
      <c r="M5382" s="641"/>
      <c r="N5382" s="317">
        <f t="shared" ref="N5382:N5383" si="208">IF(B5382=0,0,IF(YEAR(B5382)=$O$1,MONTH(B5382)-$N$1+1,(YEAR(B5382)-$O$1)*12-$N$1+1+MONTH(B5382)))</f>
        <v>0</v>
      </c>
      <c r="O5382" s="317">
        <f t="shared" ref="O5382:O5383" si="209">IF(C5382=0,0,IF(YEAR(C5382)=$O$1,MONTH(C5382)-$N$1+1,(YEAR(C5382)-$O$1)*12-$N$1+1+MONTH(C5382)))</f>
        <v>0</v>
      </c>
      <c r="P5382" s="318" t="str">
        <f t="shared" si="207"/>
        <v/>
      </c>
    </row>
    <row r="5383" spans="1:16" x14ac:dyDescent="0.2">
      <c r="A5383" s="363" t="str">
        <f t="shared" si="206"/>
        <v/>
      </c>
      <c r="B5383" s="348"/>
      <c r="C5383" s="623"/>
      <c r="D5383" s="350"/>
      <c r="E5383" s="350"/>
      <c r="F5383" s="351"/>
      <c r="G5383" s="350"/>
      <c r="H5383" s="350"/>
      <c r="I5383" s="352"/>
      <c r="J5383" s="353"/>
      <c r="K5383" s="354"/>
      <c r="L5383" s="353"/>
      <c r="M5383" s="641"/>
      <c r="N5383" s="70">
        <f t="shared" si="208"/>
        <v>0</v>
      </c>
      <c r="O5383" s="70">
        <f t="shared" si="209"/>
        <v>0</v>
      </c>
      <c r="P5383" s="92" t="str">
        <f t="shared" si="207"/>
        <v/>
      </c>
    </row>
    <row r="5399" spans="7:7" x14ac:dyDescent="0.2">
      <c r="G5399" s="51" t="s">
        <v>2962</v>
      </c>
    </row>
  </sheetData>
  <sheetProtection formatColumns="0" formatRows="0" insertColumns="0" insertRows="0" deleteRows="0" autoFilter="0"/>
  <autoFilter ref="A3:M5383"/>
  <mergeCells count="2">
    <mergeCell ref="A2:M2"/>
    <mergeCell ref="A1:M1"/>
  </mergeCells>
  <phoneticPr fontId="0" type="noConversion"/>
  <conditionalFormatting sqref="G74">
    <cfRule type="expression" dxfId="2" priority="2" stopIfTrue="1">
      <formula>ISEVEN(ROW())</formula>
    </cfRule>
  </conditionalFormatting>
  <conditionalFormatting sqref="G1215">
    <cfRule type="expression" dxfId="1" priority="1" stopIfTrue="1">
      <formula>ISEVEN(ROW())</formula>
    </cfRule>
  </conditionalFormatting>
  <dataValidations count="4">
    <dataValidation type="list" allowBlank="1" showInputMessage="1" showErrorMessage="1" sqref="I482 I1624 H4:H330 H332:H5383">
      <formula1>VinculoPT</formula1>
    </dataValidation>
    <dataValidation type="list" allowBlank="1" showInputMessage="1" showErrorMessage="1" sqref="D4:D5383">
      <formula1>Categorias</formula1>
    </dataValidation>
    <dataValidation type="list" allowBlank="1" showInputMessage="1" showErrorMessage="1" sqref="E4:E769 E771:E5383">
      <formula1>INDIRECT($P4)</formula1>
    </dataValidation>
    <dataValidation type="list" allowBlank="1" showInputMessage="1" showErrorMessage="1" sqref="E770">
      <formula1>INDIRECT($P771)</formula1>
    </dataValidation>
  </dataValidations>
  <printOptions horizontalCentered="1"/>
  <pageMargins left="0.59055118110236227" right="0.59055118110236227" top="0.59055118110236227" bottom="0.59055118110236227" header="0" footer="0"/>
  <pageSetup paperSize="9" scale="54" fitToHeight="0" pageOrder="overThenDown" orientation="landscape" r:id="rId1"/>
  <headerFooter>
    <oddFooter>Página &amp;P de &amp;N</oddFooter>
  </headerFooter>
  <colBreaks count="1" manualBreakCount="1">
    <brk id="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7">
    <tabColor theme="1" tint="4.9989318521683403E-2"/>
    <pageSetUpPr fitToPage="1"/>
  </sheetPr>
  <dimension ref="A1:R5087"/>
  <sheetViews>
    <sheetView zoomScaleNormal="100" zoomScaleSheetLayoutView="100" workbookViewId="0">
      <pane xSplit="6" ySplit="3" topLeftCell="J826" activePane="bottomRight" state="frozen"/>
      <selection pane="topRight" activeCell="G29" sqref="G29"/>
      <selection pane="bottomLeft" activeCell="G29" sqref="G29"/>
      <selection pane="bottomRight" activeCell="A4" sqref="A4:N853"/>
    </sheetView>
  </sheetViews>
  <sheetFormatPr defaultColWidth="9.140625" defaultRowHeight="12.75" x14ac:dyDescent="0.2"/>
  <cols>
    <col min="1" max="1" width="7.140625" style="106" customWidth="1"/>
    <col min="2" max="2" width="10.5703125" style="327" bestFit="1" customWidth="1"/>
    <col min="3" max="3" width="9.42578125" style="327" customWidth="1"/>
    <col min="4" max="4" width="21.28515625" style="53" customWidth="1"/>
    <col min="5" max="5" width="22.5703125" style="53" customWidth="1"/>
    <col min="6" max="6" width="12.85546875" style="52" customWidth="1"/>
    <col min="7" max="7" width="49.5703125" style="51" customWidth="1"/>
    <col min="8" max="8" width="20.7109375" style="51" customWidth="1"/>
    <col min="9" max="9" width="24.140625" style="97" customWidth="1"/>
    <col min="10" max="10" width="17" style="315" customWidth="1"/>
    <col min="11" max="11" width="17.28515625" style="315" customWidth="1"/>
    <col min="12" max="12" width="17.5703125" style="316" customWidth="1"/>
    <col min="13" max="13" width="25.42578125" style="315" customWidth="1"/>
    <col min="14" max="14" width="17.140625" style="315" customWidth="1"/>
    <col min="15" max="15" width="6" style="91" customWidth="1"/>
    <col min="16" max="16" width="7.28515625" style="91" customWidth="1"/>
    <col min="17" max="17" width="19.140625" style="87" customWidth="1"/>
    <col min="18" max="18" width="9.140625" style="87" customWidth="1"/>
    <col min="19" max="16384" width="9.140625" style="87"/>
  </cols>
  <sheetData>
    <row r="1" spans="1:17" ht="18" customHeight="1" x14ac:dyDescent="0.2">
      <c r="A1" s="654" t="str">
        <f>Capa!A1</f>
        <v>Contrato de Gestão nº. 008/2021 celebrado entre a Secretaria de Justiça e Segurança Pública do Estado de Minas Gerais - SEJUSP e o Instituto Elo</v>
      </c>
      <c r="B1" s="654"/>
      <c r="C1" s="654"/>
      <c r="D1" s="654"/>
      <c r="E1" s="654"/>
      <c r="F1" s="654"/>
      <c r="G1" s="654"/>
      <c r="H1" s="654"/>
      <c r="I1" s="654"/>
      <c r="J1" s="654"/>
      <c r="K1" s="654"/>
      <c r="L1" s="654"/>
      <c r="M1" s="654"/>
      <c r="N1" s="654"/>
      <c r="O1" s="88">
        <f>MONTH(Resumo!$C$5)</f>
        <v>1</v>
      </c>
      <c r="P1" s="88">
        <f>YEAR(Resumo!$C$5)</f>
        <v>2023</v>
      </c>
    </row>
    <row r="2" spans="1:17" ht="18" customHeight="1" thickBot="1" x14ac:dyDescent="0.25">
      <c r="A2" s="660" t="str">
        <f>"Tabela 9 - Diário de Entradas e Saídas do Contrato de Gestão - "&amp;LEFT(Capa!A14,1)+1&amp;"º Período Avaliatório"</f>
        <v>Tabela 9 - Diário de Entradas e Saídas do Contrato de Gestão - 8º Período Avaliatório</v>
      </c>
      <c r="B2" s="660"/>
      <c r="C2" s="660"/>
      <c r="D2" s="660"/>
      <c r="E2" s="660"/>
      <c r="F2" s="660"/>
      <c r="G2" s="660"/>
      <c r="H2" s="660"/>
      <c r="I2" s="660"/>
      <c r="J2" s="660"/>
      <c r="K2" s="660"/>
      <c r="L2" s="660"/>
      <c r="M2" s="660"/>
      <c r="N2" s="660"/>
      <c r="O2" s="89"/>
      <c r="P2" s="89"/>
    </row>
    <row r="3" spans="1:17" s="90" customFormat="1" ht="25.5" x14ac:dyDescent="0.2">
      <c r="A3" s="328" t="s">
        <v>542</v>
      </c>
      <c r="B3" s="328" t="s">
        <v>543</v>
      </c>
      <c r="C3" s="307" t="s">
        <v>483</v>
      </c>
      <c r="D3" s="328" t="s">
        <v>479</v>
      </c>
      <c r="E3" s="307" t="s">
        <v>416</v>
      </c>
      <c r="F3" s="307" t="s">
        <v>544</v>
      </c>
      <c r="G3" s="307" t="s">
        <v>482</v>
      </c>
      <c r="H3" s="307" t="s">
        <v>480</v>
      </c>
      <c r="I3" s="511" t="s">
        <v>481</v>
      </c>
      <c r="J3" s="307" t="s">
        <v>545</v>
      </c>
      <c r="K3" s="307" t="s">
        <v>546</v>
      </c>
      <c r="L3" s="307" t="s">
        <v>547</v>
      </c>
      <c r="M3" s="307" t="s">
        <v>548</v>
      </c>
      <c r="N3" s="307" t="s">
        <v>549</v>
      </c>
      <c r="O3" s="308" t="s">
        <v>550</v>
      </c>
      <c r="P3" s="308" t="s">
        <v>551</v>
      </c>
      <c r="Q3" s="308" t="s">
        <v>479</v>
      </c>
    </row>
    <row r="4" spans="1:17" ht="23.1" customHeight="1" x14ac:dyDescent="0.2">
      <c r="A4" s="468"/>
      <c r="B4" s="469"/>
      <c r="C4" s="470"/>
      <c r="D4" s="471"/>
      <c r="E4" s="471"/>
      <c r="F4" s="472"/>
      <c r="G4" s="473"/>
      <c r="H4" s="474"/>
      <c r="I4" s="480"/>
      <c r="J4" s="442"/>
      <c r="K4" s="442"/>
      <c r="L4" s="442"/>
      <c r="M4" s="442"/>
      <c r="N4" s="444"/>
      <c r="O4" s="477">
        <f>IF(B4=0,0,IF(YEAR(B4)=$P$1,MONTH(B4)-$O$1+1,(YEAR(B4)-$P$1)*12-$O$1+1+MONTH(B4)))</f>
        <v>0</v>
      </c>
      <c r="P4" s="477">
        <f>IF(C4=0,0,IF(YEAR(C4)=$P$1,MONTH(C4)-$O$1+1,(YEAR(C4)-$P$1)*12-$O$1+1+MONTH(C4)))</f>
        <v>0</v>
      </c>
      <c r="Q4" s="92" t="str">
        <f>SUBSTITUTE(D4," ","_")</f>
        <v/>
      </c>
    </row>
    <row r="5" spans="1:17" ht="23.1" customHeight="1" x14ac:dyDescent="0.2">
      <c r="A5" s="468"/>
      <c r="B5" s="444"/>
      <c r="C5" s="478"/>
      <c r="D5" s="473"/>
      <c r="E5" s="473"/>
      <c r="F5" s="479"/>
      <c r="G5" s="473"/>
      <c r="H5" s="480"/>
      <c r="I5" s="480"/>
      <c r="J5" s="442"/>
      <c r="K5" s="442"/>
      <c r="L5" s="442"/>
      <c r="M5" s="443"/>
      <c r="N5" s="444"/>
      <c r="O5" s="477">
        <f t="shared" ref="O5:O1408" si="0">IF(B5=0,0,IF(YEAR(B5)=$P$1,MONTH(B5)-$O$1+1,(YEAR(B5)-$P$1)*12-$O$1+1+MONTH(B5)))</f>
        <v>0</v>
      </c>
      <c r="P5" s="477">
        <f t="shared" ref="P5:P1408" si="1">IF(C5=0,0,IF(YEAR(C5)=$P$1,MONTH(C5)-$O$1+1,(YEAR(C5)-$P$1)*12-$O$1+1+MONTH(C5)))</f>
        <v>0</v>
      </c>
      <c r="Q5" s="92" t="str">
        <f t="shared" ref="Q5:Q1408" si="2">SUBSTITUTE(D5," ","_")</f>
        <v/>
      </c>
    </row>
    <row r="6" spans="1:17" ht="23.1" customHeight="1" x14ac:dyDescent="0.2">
      <c r="A6" s="468"/>
      <c r="B6" s="444"/>
      <c r="C6" s="478"/>
      <c r="D6" s="473"/>
      <c r="E6" s="473"/>
      <c r="F6" s="479"/>
      <c r="G6" s="473"/>
      <c r="H6" s="480"/>
      <c r="I6" s="480"/>
      <c r="J6" s="443"/>
      <c r="K6" s="442"/>
      <c r="L6" s="442"/>
      <c r="M6" s="443"/>
      <c r="N6" s="444"/>
      <c r="O6" s="477">
        <f t="shared" ref="O6:O260" si="3">IF(B6=0,0,IF(YEAR(B6)=$P$1,MONTH(B6)-$O$1+1,(YEAR(B6)-$P$1)*12-$O$1+1+MONTH(B6)))</f>
        <v>0</v>
      </c>
      <c r="P6" s="477">
        <f t="shared" ref="P6:P260" si="4">IF(C6=0,0,IF(YEAR(C6)=$P$1,MONTH(C6)-$O$1+1,(YEAR(C6)-$P$1)*12-$O$1+1+MONTH(C6)))</f>
        <v>0</v>
      </c>
      <c r="Q6" s="92" t="str">
        <f t="shared" ref="Q6:Q260" si="5">SUBSTITUTE(D6," ","_")</f>
        <v/>
      </c>
    </row>
    <row r="7" spans="1:17" ht="23.1" customHeight="1" x14ac:dyDescent="0.2">
      <c r="A7" s="468"/>
      <c r="B7" s="444"/>
      <c r="C7" s="478"/>
      <c r="D7" s="473"/>
      <c r="E7" s="473"/>
      <c r="F7" s="479"/>
      <c r="G7" s="473"/>
      <c r="H7" s="480"/>
      <c r="I7" s="480"/>
      <c r="J7" s="443"/>
      <c r="K7" s="442"/>
      <c r="L7" s="442"/>
      <c r="M7" s="443"/>
      <c r="N7" s="444"/>
      <c r="O7" s="477">
        <f t="shared" si="3"/>
        <v>0</v>
      </c>
      <c r="P7" s="477">
        <f t="shared" si="4"/>
        <v>0</v>
      </c>
      <c r="Q7" s="92" t="str">
        <f t="shared" si="5"/>
        <v/>
      </c>
    </row>
    <row r="8" spans="1:17" ht="23.1" customHeight="1" x14ac:dyDescent="0.2">
      <c r="A8" s="468"/>
      <c r="B8" s="444"/>
      <c r="C8" s="478"/>
      <c r="D8" s="473"/>
      <c r="E8" s="473"/>
      <c r="F8" s="479"/>
      <c r="G8" s="471"/>
      <c r="H8" s="480"/>
      <c r="I8" s="480"/>
      <c r="J8" s="442"/>
      <c r="K8" s="442"/>
      <c r="L8" s="443"/>
      <c r="M8" s="443"/>
      <c r="N8" s="444"/>
      <c r="O8" s="477">
        <f t="shared" si="3"/>
        <v>0</v>
      </c>
      <c r="P8" s="477">
        <f t="shared" si="4"/>
        <v>0</v>
      </c>
      <c r="Q8" s="92" t="str">
        <f t="shared" si="5"/>
        <v/>
      </c>
    </row>
    <row r="9" spans="1:17" ht="23.1" customHeight="1" x14ac:dyDescent="0.2">
      <c r="A9" s="468"/>
      <c r="B9" s="444"/>
      <c r="C9" s="478"/>
      <c r="D9" s="473"/>
      <c r="E9" s="473"/>
      <c r="F9" s="479"/>
      <c r="G9" s="473"/>
      <c r="H9" s="480"/>
      <c r="I9" s="480"/>
      <c r="J9" s="443"/>
      <c r="K9" s="442"/>
      <c r="L9" s="442"/>
      <c r="M9" s="443"/>
      <c r="N9" s="444"/>
      <c r="O9" s="477">
        <f t="shared" si="3"/>
        <v>0</v>
      </c>
      <c r="P9" s="477">
        <f t="shared" si="4"/>
        <v>0</v>
      </c>
      <c r="Q9" s="92" t="str">
        <f t="shared" si="5"/>
        <v/>
      </c>
    </row>
    <row r="10" spans="1:17" ht="23.1" customHeight="1" x14ac:dyDescent="0.2">
      <c r="A10" s="468"/>
      <c r="B10" s="444"/>
      <c r="C10" s="478"/>
      <c r="D10" s="473"/>
      <c r="E10" s="473"/>
      <c r="F10" s="479"/>
      <c r="G10" s="473"/>
      <c r="H10" s="480"/>
      <c r="I10" s="480"/>
      <c r="J10" s="443"/>
      <c r="K10" s="442"/>
      <c r="L10" s="442"/>
      <c r="M10" s="443"/>
      <c r="N10" s="444"/>
      <c r="O10" s="477">
        <f t="shared" si="3"/>
        <v>0</v>
      </c>
      <c r="P10" s="477">
        <f t="shared" si="4"/>
        <v>0</v>
      </c>
      <c r="Q10" s="92" t="str">
        <f t="shared" si="5"/>
        <v/>
      </c>
    </row>
    <row r="11" spans="1:17" ht="23.1" customHeight="1" x14ac:dyDescent="0.2">
      <c r="A11" s="468"/>
      <c r="B11" s="444"/>
      <c r="C11" s="478"/>
      <c r="D11" s="473"/>
      <c r="E11" s="473"/>
      <c r="F11" s="472"/>
      <c r="G11" s="473"/>
      <c r="H11" s="480"/>
      <c r="I11" s="480"/>
      <c r="J11" s="443"/>
      <c r="K11" s="442"/>
      <c r="L11" s="442"/>
      <c r="M11" s="443"/>
      <c r="N11" s="444"/>
      <c r="O11" s="477">
        <f t="shared" si="3"/>
        <v>0</v>
      </c>
      <c r="P11" s="477">
        <f t="shared" si="4"/>
        <v>0</v>
      </c>
      <c r="Q11" s="92" t="str">
        <f t="shared" si="5"/>
        <v/>
      </c>
    </row>
    <row r="12" spans="1:17" ht="23.1" customHeight="1" x14ac:dyDescent="0.2">
      <c r="A12" s="468"/>
      <c r="B12" s="444"/>
      <c r="C12" s="478"/>
      <c r="D12" s="473"/>
      <c r="E12" s="473"/>
      <c r="F12" s="472"/>
      <c r="G12" s="473"/>
      <c r="H12" s="480"/>
      <c r="I12" s="480"/>
      <c r="J12" s="443"/>
      <c r="K12" s="442"/>
      <c r="L12" s="442"/>
      <c r="M12" s="443"/>
      <c r="N12" s="444"/>
      <c r="O12" s="477">
        <f t="shared" si="3"/>
        <v>0</v>
      </c>
      <c r="P12" s="477">
        <f t="shared" si="4"/>
        <v>0</v>
      </c>
      <c r="Q12" s="92" t="str">
        <f t="shared" si="5"/>
        <v/>
      </c>
    </row>
    <row r="13" spans="1:17" ht="23.1" customHeight="1" x14ac:dyDescent="0.2">
      <c r="A13" s="468"/>
      <c r="B13" s="444"/>
      <c r="C13" s="478"/>
      <c r="D13" s="473"/>
      <c r="E13" s="473"/>
      <c r="F13" s="472"/>
      <c r="G13" s="473"/>
      <c r="H13" s="480"/>
      <c r="I13" s="480"/>
      <c r="J13" s="443"/>
      <c r="K13" s="442"/>
      <c r="L13" s="442"/>
      <c r="M13" s="443"/>
      <c r="N13" s="444"/>
      <c r="O13" s="477">
        <f t="shared" si="3"/>
        <v>0</v>
      </c>
      <c r="P13" s="477">
        <f t="shared" si="4"/>
        <v>0</v>
      </c>
      <c r="Q13" s="92" t="str">
        <f t="shared" si="5"/>
        <v/>
      </c>
    </row>
    <row r="14" spans="1:17" ht="23.1" customHeight="1" x14ac:dyDescent="0.2">
      <c r="A14" s="468"/>
      <c r="B14" s="444"/>
      <c r="C14" s="478"/>
      <c r="D14" s="473"/>
      <c r="E14" s="473"/>
      <c r="F14" s="479"/>
      <c r="G14" s="473"/>
      <c r="H14" s="480"/>
      <c r="I14" s="480"/>
      <c r="J14" s="443"/>
      <c r="K14" s="442"/>
      <c r="L14" s="442"/>
      <c r="M14" s="443"/>
      <c r="N14" s="444"/>
      <c r="O14" s="477">
        <f t="shared" si="3"/>
        <v>0</v>
      </c>
      <c r="P14" s="477">
        <f t="shared" si="4"/>
        <v>0</v>
      </c>
      <c r="Q14" s="92" t="str">
        <f t="shared" si="5"/>
        <v/>
      </c>
    </row>
    <row r="15" spans="1:17" ht="23.1" customHeight="1" x14ac:dyDescent="0.2">
      <c r="A15" s="468"/>
      <c r="B15" s="444"/>
      <c r="C15" s="478"/>
      <c r="D15" s="473"/>
      <c r="E15" s="473"/>
      <c r="F15" s="479"/>
      <c r="G15" s="473"/>
      <c r="H15" s="480"/>
      <c r="I15" s="480"/>
      <c r="J15" s="443"/>
      <c r="K15" s="442"/>
      <c r="L15" s="442"/>
      <c r="M15" s="443"/>
      <c r="N15" s="444"/>
      <c r="O15" s="477">
        <f t="shared" si="3"/>
        <v>0</v>
      </c>
      <c r="P15" s="477">
        <f t="shared" si="4"/>
        <v>0</v>
      </c>
      <c r="Q15" s="92" t="str">
        <f t="shared" si="5"/>
        <v/>
      </c>
    </row>
    <row r="16" spans="1:17" ht="23.1" customHeight="1" x14ac:dyDescent="0.2">
      <c r="A16" s="468"/>
      <c r="B16" s="444"/>
      <c r="C16" s="478"/>
      <c r="D16" s="473"/>
      <c r="E16" s="473"/>
      <c r="F16" s="479"/>
      <c r="G16" s="473"/>
      <c r="H16" s="480"/>
      <c r="I16" s="480"/>
      <c r="J16" s="443"/>
      <c r="K16" s="442"/>
      <c r="L16" s="442"/>
      <c r="M16" s="443"/>
      <c r="N16" s="444"/>
      <c r="O16" s="477">
        <f t="shared" si="3"/>
        <v>0</v>
      </c>
      <c r="P16" s="477">
        <f t="shared" si="4"/>
        <v>0</v>
      </c>
      <c r="Q16" s="92" t="str">
        <f t="shared" si="5"/>
        <v/>
      </c>
    </row>
    <row r="17" spans="1:17" ht="23.1" customHeight="1" x14ac:dyDescent="0.2">
      <c r="A17" s="468"/>
      <c r="B17" s="444"/>
      <c r="C17" s="478"/>
      <c r="D17" s="473"/>
      <c r="E17" s="473"/>
      <c r="F17" s="479"/>
      <c r="G17" s="473"/>
      <c r="H17" s="480"/>
      <c r="I17" s="480"/>
      <c r="J17" s="443"/>
      <c r="K17" s="442"/>
      <c r="L17" s="442"/>
      <c r="M17" s="443"/>
      <c r="N17" s="444"/>
      <c r="O17" s="477">
        <f t="shared" si="3"/>
        <v>0</v>
      </c>
      <c r="P17" s="477">
        <f t="shared" si="4"/>
        <v>0</v>
      </c>
      <c r="Q17" s="92" t="str">
        <f t="shared" si="5"/>
        <v/>
      </c>
    </row>
    <row r="18" spans="1:17" ht="23.1" customHeight="1" x14ac:dyDescent="0.2">
      <c r="A18" s="468"/>
      <c r="B18" s="444"/>
      <c r="C18" s="478"/>
      <c r="D18" s="473"/>
      <c r="E18" s="473"/>
      <c r="F18" s="479"/>
      <c r="G18" s="473"/>
      <c r="H18" s="480"/>
      <c r="I18" s="480"/>
      <c r="J18" s="443"/>
      <c r="K18" s="442"/>
      <c r="L18" s="442"/>
      <c r="M18" s="443"/>
      <c r="N18" s="444"/>
      <c r="O18" s="477">
        <f t="shared" si="3"/>
        <v>0</v>
      </c>
      <c r="P18" s="477">
        <f t="shared" si="4"/>
        <v>0</v>
      </c>
      <c r="Q18" s="92" t="str">
        <f t="shared" si="5"/>
        <v/>
      </c>
    </row>
    <row r="19" spans="1:17" ht="23.1" customHeight="1" x14ac:dyDescent="0.2">
      <c r="A19" s="468"/>
      <c r="B19" s="444"/>
      <c r="C19" s="478"/>
      <c r="D19" s="473"/>
      <c r="E19" s="473"/>
      <c r="F19" s="479"/>
      <c r="G19" s="473"/>
      <c r="H19" s="480"/>
      <c r="I19" s="480"/>
      <c r="J19" s="443"/>
      <c r="K19" s="442"/>
      <c r="L19" s="442"/>
      <c r="M19" s="443"/>
      <c r="N19" s="444"/>
      <c r="O19" s="477">
        <f t="shared" si="3"/>
        <v>0</v>
      </c>
      <c r="P19" s="477">
        <f t="shared" si="4"/>
        <v>0</v>
      </c>
      <c r="Q19" s="92" t="str">
        <f t="shared" si="5"/>
        <v/>
      </c>
    </row>
    <row r="20" spans="1:17" ht="23.1" customHeight="1" x14ac:dyDescent="0.2">
      <c r="A20" s="468"/>
      <c r="B20" s="444"/>
      <c r="C20" s="478"/>
      <c r="D20" s="473"/>
      <c r="E20" s="473"/>
      <c r="F20" s="472"/>
      <c r="G20" s="471"/>
      <c r="H20" s="480"/>
      <c r="I20" s="480"/>
      <c r="J20" s="443"/>
      <c r="K20" s="442"/>
      <c r="L20" s="442"/>
      <c r="M20" s="443"/>
      <c r="N20" s="444"/>
      <c r="O20" s="477">
        <f t="shared" si="3"/>
        <v>0</v>
      </c>
      <c r="P20" s="477">
        <f t="shared" si="4"/>
        <v>0</v>
      </c>
      <c r="Q20" s="92" t="str">
        <f t="shared" si="5"/>
        <v/>
      </c>
    </row>
    <row r="21" spans="1:17" ht="23.1" customHeight="1" x14ac:dyDescent="0.2">
      <c r="A21" s="468"/>
      <c r="B21" s="444"/>
      <c r="C21" s="478"/>
      <c r="D21" s="473"/>
      <c r="E21" s="473"/>
      <c r="F21" s="472"/>
      <c r="G21" s="471"/>
      <c r="H21" s="480"/>
      <c r="I21" s="480"/>
      <c r="J21" s="443"/>
      <c r="K21" s="442"/>
      <c r="L21" s="442"/>
      <c r="M21" s="443"/>
      <c r="N21" s="444"/>
      <c r="O21" s="477">
        <f t="shared" si="3"/>
        <v>0</v>
      </c>
      <c r="P21" s="477">
        <f t="shared" si="4"/>
        <v>0</v>
      </c>
      <c r="Q21" s="92" t="str">
        <f t="shared" si="5"/>
        <v/>
      </c>
    </row>
    <row r="22" spans="1:17" ht="23.1" customHeight="1" x14ac:dyDescent="0.2">
      <c r="A22" s="468"/>
      <c r="B22" s="444"/>
      <c r="C22" s="478"/>
      <c r="D22" s="473"/>
      <c r="E22" s="473"/>
      <c r="F22" s="472"/>
      <c r="G22" s="471"/>
      <c r="H22" s="480"/>
      <c r="I22" s="480"/>
      <c r="J22" s="443"/>
      <c r="K22" s="442"/>
      <c r="L22" s="442"/>
      <c r="M22" s="443"/>
      <c r="N22" s="444"/>
      <c r="O22" s="477">
        <f t="shared" si="3"/>
        <v>0</v>
      </c>
      <c r="P22" s="477">
        <f t="shared" si="4"/>
        <v>0</v>
      </c>
      <c r="Q22" s="92" t="str">
        <f t="shared" si="5"/>
        <v/>
      </c>
    </row>
    <row r="23" spans="1:17" ht="23.1" customHeight="1" x14ac:dyDescent="0.2">
      <c r="A23" s="468"/>
      <c r="B23" s="444"/>
      <c r="C23" s="478"/>
      <c r="D23" s="473"/>
      <c r="E23" s="473"/>
      <c r="F23" s="479"/>
      <c r="G23" s="473"/>
      <c r="H23" s="480"/>
      <c r="I23" s="480"/>
      <c r="J23" s="443"/>
      <c r="K23" s="442"/>
      <c r="L23" s="442"/>
      <c r="M23" s="443"/>
      <c r="N23" s="444"/>
      <c r="O23" s="477">
        <f t="shared" si="3"/>
        <v>0</v>
      </c>
      <c r="P23" s="477">
        <f t="shared" si="4"/>
        <v>0</v>
      </c>
      <c r="Q23" s="92" t="str">
        <f t="shared" si="5"/>
        <v/>
      </c>
    </row>
    <row r="24" spans="1:17" ht="23.1" customHeight="1" x14ac:dyDescent="0.2">
      <c r="A24" s="468"/>
      <c r="B24" s="444"/>
      <c r="C24" s="478"/>
      <c r="D24" s="473"/>
      <c r="E24" s="473"/>
      <c r="F24" s="479"/>
      <c r="G24" s="473"/>
      <c r="H24" s="480"/>
      <c r="I24" s="480"/>
      <c r="J24" s="443"/>
      <c r="K24" s="443"/>
      <c r="L24" s="443"/>
      <c r="M24" s="443"/>
      <c r="N24" s="444"/>
      <c r="O24" s="477">
        <f t="shared" si="3"/>
        <v>0</v>
      </c>
      <c r="P24" s="477">
        <f t="shared" si="4"/>
        <v>0</v>
      </c>
      <c r="Q24" s="92" t="str">
        <f t="shared" si="5"/>
        <v/>
      </c>
    </row>
    <row r="25" spans="1:17" ht="23.1" customHeight="1" x14ac:dyDescent="0.2">
      <c r="A25" s="468"/>
      <c r="B25" s="444"/>
      <c r="C25" s="478"/>
      <c r="D25" s="473"/>
      <c r="E25" s="473"/>
      <c r="F25" s="479"/>
      <c r="G25" s="473"/>
      <c r="H25" s="480"/>
      <c r="I25" s="480"/>
      <c r="J25" s="443"/>
      <c r="K25" s="443"/>
      <c r="L25" s="443"/>
      <c r="M25" s="443"/>
      <c r="N25" s="444"/>
      <c r="O25" s="477">
        <f t="shared" si="3"/>
        <v>0</v>
      </c>
      <c r="P25" s="477">
        <f t="shared" si="4"/>
        <v>0</v>
      </c>
      <c r="Q25" s="92" t="str">
        <f t="shared" si="5"/>
        <v/>
      </c>
    </row>
    <row r="26" spans="1:17" ht="23.1" customHeight="1" x14ac:dyDescent="0.2">
      <c r="A26" s="468"/>
      <c r="B26" s="444"/>
      <c r="C26" s="478"/>
      <c r="D26" s="473"/>
      <c r="E26" s="473"/>
      <c r="F26" s="479"/>
      <c r="G26" s="473"/>
      <c r="H26" s="480"/>
      <c r="I26" s="480"/>
      <c r="J26" s="443"/>
      <c r="K26" s="443"/>
      <c r="L26" s="443"/>
      <c r="M26" s="443"/>
      <c r="N26" s="444"/>
      <c r="O26" s="477">
        <f t="shared" si="3"/>
        <v>0</v>
      </c>
      <c r="P26" s="477">
        <f t="shared" si="4"/>
        <v>0</v>
      </c>
      <c r="Q26" s="92" t="str">
        <f t="shared" si="5"/>
        <v/>
      </c>
    </row>
    <row r="27" spans="1:17" ht="23.1" customHeight="1" x14ac:dyDescent="0.2">
      <c r="A27" s="468"/>
      <c r="B27" s="444"/>
      <c r="C27" s="478"/>
      <c r="D27" s="473"/>
      <c r="E27" s="473"/>
      <c r="F27" s="479"/>
      <c r="G27" s="473"/>
      <c r="H27" s="480"/>
      <c r="I27" s="480"/>
      <c r="J27" s="443"/>
      <c r="K27" s="443"/>
      <c r="L27" s="442"/>
      <c r="M27" s="443"/>
      <c r="N27" s="444"/>
      <c r="O27" s="477">
        <f t="shared" si="3"/>
        <v>0</v>
      </c>
      <c r="P27" s="477">
        <f t="shared" si="4"/>
        <v>0</v>
      </c>
      <c r="Q27" s="92" t="str">
        <f t="shared" si="5"/>
        <v/>
      </c>
    </row>
    <row r="28" spans="1:17" ht="23.1" customHeight="1" x14ac:dyDescent="0.2">
      <c r="A28" s="468"/>
      <c r="B28" s="444"/>
      <c r="C28" s="478"/>
      <c r="D28" s="473"/>
      <c r="E28" s="473"/>
      <c r="F28" s="479"/>
      <c r="G28" s="473"/>
      <c r="H28" s="480"/>
      <c r="I28" s="480"/>
      <c r="J28" s="443"/>
      <c r="K28" s="443"/>
      <c r="L28" s="443"/>
      <c r="M28" s="443"/>
      <c r="N28" s="444"/>
      <c r="O28" s="477">
        <f t="shared" si="3"/>
        <v>0</v>
      </c>
      <c r="P28" s="477">
        <f t="shared" si="4"/>
        <v>0</v>
      </c>
      <c r="Q28" s="92" t="str">
        <f t="shared" si="5"/>
        <v/>
      </c>
    </row>
    <row r="29" spans="1:17" ht="23.1" customHeight="1" x14ac:dyDescent="0.2">
      <c r="A29" s="468"/>
      <c r="B29" s="469"/>
      <c r="C29" s="470"/>
      <c r="D29" s="471"/>
      <c r="E29" s="473"/>
      <c r="F29" s="479"/>
      <c r="G29" s="473"/>
      <c r="H29" s="480"/>
      <c r="I29" s="480"/>
      <c r="J29" s="443"/>
      <c r="K29" s="443"/>
      <c r="L29" s="443"/>
      <c r="M29" s="443"/>
      <c r="N29" s="469"/>
      <c r="O29" s="477">
        <f t="shared" si="3"/>
        <v>0</v>
      </c>
      <c r="P29" s="477">
        <f t="shared" si="4"/>
        <v>0</v>
      </c>
      <c r="Q29" s="92" t="str">
        <f t="shared" si="5"/>
        <v/>
      </c>
    </row>
    <row r="30" spans="1:17" ht="23.1" customHeight="1" x14ac:dyDescent="0.2">
      <c r="A30" s="468"/>
      <c r="B30" s="469"/>
      <c r="C30" s="470"/>
      <c r="D30" s="471"/>
      <c r="E30" s="473"/>
      <c r="F30" s="479"/>
      <c r="G30" s="473"/>
      <c r="H30" s="480"/>
      <c r="I30" s="480"/>
      <c r="J30" s="443"/>
      <c r="K30" s="443"/>
      <c r="L30" s="443"/>
      <c r="M30" s="443"/>
      <c r="N30" s="469"/>
      <c r="O30" s="477">
        <f t="shared" si="3"/>
        <v>0</v>
      </c>
      <c r="P30" s="477">
        <f t="shared" si="4"/>
        <v>0</v>
      </c>
      <c r="Q30" s="92" t="str">
        <f t="shared" si="5"/>
        <v/>
      </c>
    </row>
    <row r="31" spans="1:17" ht="23.1" customHeight="1" x14ac:dyDescent="0.2">
      <c r="A31" s="468"/>
      <c r="B31" s="469"/>
      <c r="C31" s="470"/>
      <c r="D31" s="471"/>
      <c r="E31" s="473"/>
      <c r="F31" s="479"/>
      <c r="G31" s="473"/>
      <c r="H31" s="480"/>
      <c r="I31" s="480"/>
      <c r="J31" s="443"/>
      <c r="K31" s="443"/>
      <c r="L31" s="443"/>
      <c r="M31" s="443"/>
      <c r="N31" s="469"/>
      <c r="O31" s="477">
        <f t="shared" si="3"/>
        <v>0</v>
      </c>
      <c r="P31" s="477">
        <f t="shared" si="4"/>
        <v>0</v>
      </c>
      <c r="Q31" s="92" t="str">
        <f t="shared" si="5"/>
        <v/>
      </c>
    </row>
    <row r="32" spans="1:17" ht="23.1" customHeight="1" x14ac:dyDescent="0.2">
      <c r="A32" s="468"/>
      <c r="B32" s="469"/>
      <c r="C32" s="470"/>
      <c r="D32" s="471"/>
      <c r="E32" s="473"/>
      <c r="F32" s="479"/>
      <c r="G32" s="473"/>
      <c r="H32" s="480"/>
      <c r="I32" s="480"/>
      <c r="J32" s="443"/>
      <c r="K32" s="443"/>
      <c r="L32" s="443"/>
      <c r="M32" s="443"/>
      <c r="N32" s="469"/>
      <c r="O32" s="477">
        <f t="shared" si="3"/>
        <v>0</v>
      </c>
      <c r="P32" s="477">
        <f t="shared" si="4"/>
        <v>0</v>
      </c>
      <c r="Q32" s="92" t="str">
        <f t="shared" si="5"/>
        <v/>
      </c>
    </row>
    <row r="33" spans="1:17" ht="23.1" customHeight="1" x14ac:dyDescent="0.2">
      <c r="A33" s="468"/>
      <c r="B33" s="444"/>
      <c r="C33" s="478"/>
      <c r="D33" s="473"/>
      <c r="E33" s="473"/>
      <c r="F33" s="479"/>
      <c r="G33" s="473"/>
      <c r="H33" s="480"/>
      <c r="I33" s="480"/>
      <c r="J33" s="443"/>
      <c r="K33" s="443"/>
      <c r="L33" s="443"/>
      <c r="M33" s="443"/>
      <c r="N33" s="444"/>
      <c r="O33" s="477">
        <f t="shared" si="3"/>
        <v>0</v>
      </c>
      <c r="P33" s="477">
        <f t="shared" si="4"/>
        <v>0</v>
      </c>
      <c r="Q33" s="92" t="str">
        <f t="shared" si="5"/>
        <v/>
      </c>
    </row>
    <row r="34" spans="1:17" ht="23.1" customHeight="1" x14ac:dyDescent="0.2">
      <c r="A34" s="468"/>
      <c r="B34" s="444"/>
      <c r="C34" s="478"/>
      <c r="D34" s="473"/>
      <c r="E34" s="473"/>
      <c r="F34" s="479"/>
      <c r="G34" s="473"/>
      <c r="H34" s="480"/>
      <c r="I34" s="480"/>
      <c r="J34" s="443"/>
      <c r="K34" s="443"/>
      <c r="L34" s="443"/>
      <c r="M34" s="443"/>
      <c r="N34" s="444"/>
      <c r="O34" s="477">
        <f t="shared" si="3"/>
        <v>0</v>
      </c>
      <c r="P34" s="477">
        <f t="shared" si="4"/>
        <v>0</v>
      </c>
      <c r="Q34" s="92" t="str">
        <f t="shared" si="5"/>
        <v/>
      </c>
    </row>
    <row r="35" spans="1:17" ht="23.1" customHeight="1" x14ac:dyDescent="0.2">
      <c r="A35" s="468"/>
      <c r="B35" s="444"/>
      <c r="C35" s="478"/>
      <c r="D35" s="473"/>
      <c r="E35" s="473"/>
      <c r="F35" s="479"/>
      <c r="G35" s="473"/>
      <c r="H35" s="474"/>
      <c r="I35" s="480"/>
      <c r="J35" s="442"/>
      <c r="K35" s="442"/>
      <c r="L35" s="443"/>
      <c r="M35" s="442"/>
      <c r="N35" s="501"/>
      <c r="O35" s="477">
        <f t="shared" si="3"/>
        <v>0</v>
      </c>
      <c r="P35" s="477">
        <f t="shared" si="4"/>
        <v>0</v>
      </c>
      <c r="Q35" s="92" t="str">
        <f t="shared" si="5"/>
        <v/>
      </c>
    </row>
    <row r="36" spans="1:17" ht="23.1" customHeight="1" x14ac:dyDescent="0.2">
      <c r="A36" s="468"/>
      <c r="B36" s="444"/>
      <c r="C36" s="478"/>
      <c r="D36" s="473"/>
      <c r="E36" s="473"/>
      <c r="F36" s="479"/>
      <c r="G36" s="473"/>
      <c r="H36" s="480"/>
      <c r="I36" s="480"/>
      <c r="J36" s="442"/>
      <c r="K36" s="442"/>
      <c r="L36" s="442"/>
      <c r="M36" s="442"/>
      <c r="N36" s="501"/>
      <c r="O36" s="477">
        <f t="shared" si="3"/>
        <v>0</v>
      </c>
      <c r="P36" s="477">
        <f t="shared" si="4"/>
        <v>0</v>
      </c>
      <c r="Q36" s="92" t="str">
        <f t="shared" si="5"/>
        <v/>
      </c>
    </row>
    <row r="37" spans="1:17" ht="23.1" customHeight="1" x14ac:dyDescent="0.2">
      <c r="A37" s="468"/>
      <c r="B37" s="444"/>
      <c r="C37" s="478"/>
      <c r="D37" s="473"/>
      <c r="E37" s="473"/>
      <c r="F37" s="479"/>
      <c r="G37" s="473"/>
      <c r="H37" s="480"/>
      <c r="I37" s="480"/>
      <c r="J37" s="442"/>
      <c r="K37" s="442"/>
      <c r="L37" s="443"/>
      <c r="M37" s="442"/>
      <c r="N37" s="501"/>
      <c r="O37" s="477">
        <f t="shared" si="3"/>
        <v>0</v>
      </c>
      <c r="P37" s="477">
        <f t="shared" si="4"/>
        <v>0</v>
      </c>
      <c r="Q37" s="92" t="str">
        <f t="shared" si="5"/>
        <v/>
      </c>
    </row>
    <row r="38" spans="1:17" ht="23.1" customHeight="1" x14ac:dyDescent="0.2">
      <c r="A38" s="468"/>
      <c r="B38" s="444"/>
      <c r="C38" s="478"/>
      <c r="D38" s="473"/>
      <c r="E38" s="473"/>
      <c r="F38" s="479"/>
      <c r="G38" s="473"/>
      <c r="H38" s="480"/>
      <c r="I38" s="480"/>
      <c r="J38" s="442"/>
      <c r="K38" s="442"/>
      <c r="L38" s="442"/>
      <c r="M38" s="442"/>
      <c r="N38" s="501"/>
      <c r="O38" s="477">
        <f t="shared" si="3"/>
        <v>0</v>
      </c>
      <c r="P38" s="477">
        <f t="shared" si="4"/>
        <v>0</v>
      </c>
      <c r="Q38" s="92" t="str">
        <f t="shared" si="5"/>
        <v/>
      </c>
    </row>
    <row r="39" spans="1:17" ht="23.1" customHeight="1" x14ac:dyDescent="0.2">
      <c r="A39" s="468"/>
      <c r="B39" s="444"/>
      <c r="C39" s="478"/>
      <c r="D39" s="473"/>
      <c r="E39" s="473"/>
      <c r="F39" s="479"/>
      <c r="G39" s="473"/>
      <c r="H39" s="480"/>
      <c r="I39" s="480"/>
      <c r="J39" s="446"/>
      <c r="K39" s="442"/>
      <c r="L39" s="443"/>
      <c r="M39" s="443"/>
      <c r="N39" s="444"/>
      <c r="O39" s="477">
        <f t="shared" si="3"/>
        <v>0</v>
      </c>
      <c r="P39" s="477">
        <f t="shared" si="4"/>
        <v>0</v>
      </c>
      <c r="Q39" s="92" t="str">
        <f t="shared" si="5"/>
        <v/>
      </c>
    </row>
    <row r="40" spans="1:17" x14ac:dyDescent="0.2">
      <c r="A40" s="468"/>
      <c r="B40" s="444"/>
      <c r="C40" s="478"/>
      <c r="D40" s="473"/>
      <c r="E40" s="473"/>
      <c r="F40" s="479"/>
      <c r="G40" s="473"/>
      <c r="H40" s="480"/>
      <c r="I40" s="480"/>
      <c r="J40" s="446"/>
      <c r="K40" s="442"/>
      <c r="L40" s="443"/>
      <c r="M40" s="443"/>
      <c r="N40" s="444"/>
      <c r="O40" s="477">
        <f t="shared" si="3"/>
        <v>0</v>
      </c>
      <c r="P40" s="477">
        <f t="shared" si="4"/>
        <v>0</v>
      </c>
      <c r="Q40" s="92" t="str">
        <f t="shared" si="5"/>
        <v/>
      </c>
    </row>
    <row r="41" spans="1:17" x14ac:dyDescent="0.2">
      <c r="A41" s="468"/>
      <c r="B41" s="444"/>
      <c r="C41" s="478"/>
      <c r="D41" s="473"/>
      <c r="E41" s="473"/>
      <c r="F41" s="479"/>
      <c r="G41" s="473"/>
      <c r="H41" s="480"/>
      <c r="I41" s="480"/>
      <c r="J41" s="446"/>
      <c r="K41" s="442"/>
      <c r="L41" s="443"/>
      <c r="M41" s="443"/>
      <c r="N41" s="444"/>
      <c r="O41" s="477">
        <f t="shared" si="3"/>
        <v>0</v>
      </c>
      <c r="P41" s="477">
        <f t="shared" si="4"/>
        <v>0</v>
      </c>
      <c r="Q41" s="92" t="str">
        <f t="shared" si="5"/>
        <v/>
      </c>
    </row>
    <row r="42" spans="1:17" ht="23.1" customHeight="1" x14ac:dyDescent="0.2">
      <c r="A42" s="468"/>
      <c r="B42" s="444"/>
      <c r="C42" s="478"/>
      <c r="D42" s="473"/>
      <c r="E42" s="473"/>
      <c r="F42" s="479"/>
      <c r="G42" s="473"/>
      <c r="H42" s="480"/>
      <c r="I42" s="480"/>
      <c r="J42" s="446"/>
      <c r="K42" s="442"/>
      <c r="L42" s="443"/>
      <c r="M42" s="443"/>
      <c r="N42" s="444"/>
      <c r="O42" s="477">
        <f t="shared" si="3"/>
        <v>0</v>
      </c>
      <c r="P42" s="477">
        <f t="shared" si="4"/>
        <v>0</v>
      </c>
      <c r="Q42" s="92" t="str">
        <f t="shared" si="5"/>
        <v/>
      </c>
    </row>
    <row r="43" spans="1:17" ht="23.1" customHeight="1" x14ac:dyDescent="0.2">
      <c r="A43" s="468"/>
      <c r="B43" s="444"/>
      <c r="C43" s="478"/>
      <c r="D43" s="473"/>
      <c r="E43" s="473"/>
      <c r="F43" s="479"/>
      <c r="G43" s="473"/>
      <c r="H43" s="480"/>
      <c r="I43" s="475"/>
      <c r="J43" s="446"/>
      <c r="K43" s="442"/>
      <c r="L43" s="443"/>
      <c r="M43" s="443"/>
      <c r="N43" s="444"/>
      <c r="O43" s="477">
        <f t="shared" si="3"/>
        <v>0</v>
      </c>
      <c r="P43" s="477">
        <f t="shared" si="4"/>
        <v>0</v>
      </c>
      <c r="Q43" s="92" t="str">
        <f t="shared" si="5"/>
        <v/>
      </c>
    </row>
    <row r="44" spans="1:17" ht="23.1" customHeight="1" x14ac:dyDescent="0.2">
      <c r="A44" s="468"/>
      <c r="B44" s="444"/>
      <c r="C44" s="478"/>
      <c r="D44" s="473"/>
      <c r="E44" s="473"/>
      <c r="F44" s="479"/>
      <c r="G44" s="473"/>
      <c r="H44" s="480"/>
      <c r="I44" s="480"/>
      <c r="J44" s="446"/>
      <c r="K44" s="442"/>
      <c r="L44" s="443"/>
      <c r="M44" s="443"/>
      <c r="N44" s="444"/>
      <c r="O44" s="477">
        <f t="shared" si="3"/>
        <v>0</v>
      </c>
      <c r="P44" s="477">
        <f t="shared" si="4"/>
        <v>0</v>
      </c>
      <c r="Q44" s="92" t="str">
        <f t="shared" si="5"/>
        <v/>
      </c>
    </row>
    <row r="45" spans="1:17" ht="23.1" customHeight="1" x14ac:dyDescent="0.2">
      <c r="A45" s="468"/>
      <c r="B45" s="444"/>
      <c r="C45" s="478"/>
      <c r="D45" s="473"/>
      <c r="E45" s="473"/>
      <c r="F45" s="479"/>
      <c r="G45" s="473"/>
      <c r="H45" s="480"/>
      <c r="I45" s="480"/>
      <c r="J45" s="446"/>
      <c r="K45" s="442"/>
      <c r="L45" s="443"/>
      <c r="M45" s="443"/>
      <c r="N45" s="444"/>
      <c r="O45" s="477">
        <f t="shared" si="3"/>
        <v>0</v>
      </c>
      <c r="P45" s="477">
        <f t="shared" si="4"/>
        <v>0</v>
      </c>
      <c r="Q45" s="92" t="str">
        <f t="shared" si="5"/>
        <v/>
      </c>
    </row>
    <row r="46" spans="1:17" ht="23.1" customHeight="1" x14ac:dyDescent="0.2">
      <c r="A46" s="468"/>
      <c r="B46" s="444"/>
      <c r="C46" s="478"/>
      <c r="D46" s="473"/>
      <c r="E46" s="473"/>
      <c r="F46" s="479"/>
      <c r="G46" s="473"/>
      <c r="H46" s="480"/>
      <c r="I46" s="480"/>
      <c r="J46" s="446"/>
      <c r="K46" s="442"/>
      <c r="L46" s="443"/>
      <c r="M46" s="443"/>
      <c r="N46" s="444"/>
      <c r="O46" s="477">
        <f t="shared" si="3"/>
        <v>0</v>
      </c>
      <c r="P46" s="477">
        <f t="shared" si="4"/>
        <v>0</v>
      </c>
      <c r="Q46" s="92" t="str">
        <f t="shared" si="5"/>
        <v/>
      </c>
    </row>
    <row r="47" spans="1:17" ht="23.1" customHeight="1" x14ac:dyDescent="0.2">
      <c r="A47" s="468"/>
      <c r="B47" s="444"/>
      <c r="C47" s="478"/>
      <c r="D47" s="473"/>
      <c r="E47" s="473"/>
      <c r="F47" s="479"/>
      <c r="G47" s="473"/>
      <c r="H47" s="480"/>
      <c r="I47" s="480"/>
      <c r="J47" s="446"/>
      <c r="K47" s="442"/>
      <c r="L47" s="443"/>
      <c r="M47" s="443"/>
      <c r="N47" s="444"/>
      <c r="O47" s="477">
        <f t="shared" si="3"/>
        <v>0</v>
      </c>
      <c r="P47" s="477">
        <f t="shared" si="4"/>
        <v>0</v>
      </c>
      <c r="Q47" s="92" t="str">
        <f t="shared" si="5"/>
        <v/>
      </c>
    </row>
    <row r="48" spans="1:17" ht="23.1" customHeight="1" x14ac:dyDescent="0.2">
      <c r="A48" s="468"/>
      <c r="B48" s="444"/>
      <c r="C48" s="478"/>
      <c r="D48" s="473"/>
      <c r="E48" s="473"/>
      <c r="F48" s="479"/>
      <c r="G48" s="473"/>
      <c r="H48" s="480"/>
      <c r="I48" s="475"/>
      <c r="J48" s="446"/>
      <c r="K48" s="442"/>
      <c r="L48" s="443"/>
      <c r="M48" s="443"/>
      <c r="N48" s="444"/>
      <c r="O48" s="477">
        <f t="shared" si="3"/>
        <v>0</v>
      </c>
      <c r="P48" s="477">
        <f t="shared" si="4"/>
        <v>0</v>
      </c>
      <c r="Q48" s="92" t="str">
        <f t="shared" si="5"/>
        <v/>
      </c>
    </row>
    <row r="49" spans="1:17" ht="23.1" customHeight="1" x14ac:dyDescent="0.2">
      <c r="A49" s="468"/>
      <c r="B49" s="444"/>
      <c r="C49" s="478"/>
      <c r="D49" s="473"/>
      <c r="E49" s="473"/>
      <c r="F49" s="479"/>
      <c r="G49" s="473"/>
      <c r="H49" s="480"/>
      <c r="I49" s="475"/>
      <c r="J49" s="446"/>
      <c r="K49" s="442"/>
      <c r="L49" s="443"/>
      <c r="M49" s="443"/>
      <c r="N49" s="444"/>
      <c r="O49" s="477">
        <f t="shared" si="3"/>
        <v>0</v>
      </c>
      <c r="P49" s="477">
        <f t="shared" si="4"/>
        <v>0</v>
      </c>
      <c r="Q49" s="92" t="str">
        <f t="shared" si="5"/>
        <v/>
      </c>
    </row>
    <row r="50" spans="1:17" ht="23.1" customHeight="1" x14ac:dyDescent="0.2">
      <c r="A50" s="468"/>
      <c r="B50" s="444"/>
      <c r="C50" s="478"/>
      <c r="D50" s="473"/>
      <c r="E50" s="473"/>
      <c r="F50" s="479"/>
      <c r="G50" s="473"/>
      <c r="H50" s="480"/>
      <c r="I50" s="480"/>
      <c r="J50" s="446"/>
      <c r="K50" s="442"/>
      <c r="L50" s="443"/>
      <c r="M50" s="443"/>
      <c r="N50" s="444"/>
      <c r="O50" s="477">
        <f t="shared" si="3"/>
        <v>0</v>
      </c>
      <c r="P50" s="477">
        <f t="shared" si="4"/>
        <v>0</v>
      </c>
      <c r="Q50" s="92" t="str">
        <f t="shared" si="5"/>
        <v/>
      </c>
    </row>
    <row r="51" spans="1:17" x14ac:dyDescent="0.2">
      <c r="A51" s="468"/>
      <c r="B51" s="444"/>
      <c r="C51" s="478"/>
      <c r="D51" s="473"/>
      <c r="E51" s="473"/>
      <c r="F51" s="479"/>
      <c r="G51" s="473"/>
      <c r="H51" s="480"/>
      <c r="I51" s="480"/>
      <c r="J51" s="446"/>
      <c r="K51" s="442"/>
      <c r="L51" s="443"/>
      <c r="M51" s="443"/>
      <c r="N51" s="444"/>
      <c r="O51" s="477">
        <f t="shared" si="3"/>
        <v>0</v>
      </c>
      <c r="P51" s="477">
        <f t="shared" si="4"/>
        <v>0</v>
      </c>
      <c r="Q51" s="92" t="str">
        <f t="shared" si="5"/>
        <v/>
      </c>
    </row>
    <row r="52" spans="1:17" ht="23.1" customHeight="1" x14ac:dyDescent="0.2">
      <c r="A52" s="468"/>
      <c r="B52" s="444"/>
      <c r="C52" s="478"/>
      <c r="D52" s="473"/>
      <c r="E52" s="473"/>
      <c r="F52" s="479"/>
      <c r="G52" s="473"/>
      <c r="H52" s="480"/>
      <c r="I52" s="480"/>
      <c r="J52" s="446"/>
      <c r="K52" s="442"/>
      <c r="L52" s="443"/>
      <c r="M52" s="443"/>
      <c r="N52" s="444"/>
      <c r="O52" s="477">
        <f t="shared" si="3"/>
        <v>0</v>
      </c>
      <c r="P52" s="477">
        <f t="shared" si="4"/>
        <v>0</v>
      </c>
      <c r="Q52" s="92" t="str">
        <f t="shared" si="5"/>
        <v/>
      </c>
    </row>
    <row r="53" spans="1:17" ht="23.1" customHeight="1" x14ac:dyDescent="0.2">
      <c r="A53" s="468"/>
      <c r="B53" s="444"/>
      <c r="C53" s="478"/>
      <c r="D53" s="473"/>
      <c r="E53" s="473"/>
      <c r="F53" s="479"/>
      <c r="G53" s="473"/>
      <c r="H53" s="480"/>
      <c r="I53" s="480"/>
      <c r="J53" s="446"/>
      <c r="K53" s="442"/>
      <c r="L53" s="443"/>
      <c r="M53" s="443"/>
      <c r="N53" s="444"/>
      <c r="O53" s="477">
        <f t="shared" si="3"/>
        <v>0</v>
      </c>
      <c r="P53" s="477">
        <f t="shared" si="4"/>
        <v>0</v>
      </c>
      <c r="Q53" s="92" t="str">
        <f t="shared" si="5"/>
        <v/>
      </c>
    </row>
    <row r="54" spans="1:17" x14ac:dyDescent="0.2">
      <c r="A54" s="468"/>
      <c r="B54" s="444"/>
      <c r="C54" s="478"/>
      <c r="D54" s="473"/>
      <c r="E54" s="473"/>
      <c r="F54" s="479"/>
      <c r="G54" s="473"/>
      <c r="H54" s="480"/>
      <c r="I54" s="480"/>
      <c r="J54" s="446"/>
      <c r="K54" s="442"/>
      <c r="L54" s="443"/>
      <c r="M54" s="443"/>
      <c r="N54" s="444"/>
      <c r="O54" s="477">
        <f t="shared" si="3"/>
        <v>0</v>
      </c>
      <c r="P54" s="477">
        <f t="shared" si="4"/>
        <v>0</v>
      </c>
      <c r="Q54" s="92" t="str">
        <f t="shared" si="5"/>
        <v/>
      </c>
    </row>
    <row r="55" spans="1:17" x14ac:dyDescent="0.2">
      <c r="A55" s="468"/>
      <c r="B55" s="444"/>
      <c r="C55" s="478"/>
      <c r="D55" s="473"/>
      <c r="E55" s="473"/>
      <c r="F55" s="479"/>
      <c r="G55" s="473"/>
      <c r="H55" s="480"/>
      <c r="I55" s="480"/>
      <c r="J55" s="446"/>
      <c r="K55" s="442"/>
      <c r="L55" s="443"/>
      <c r="M55" s="443"/>
      <c r="N55" s="444"/>
      <c r="O55" s="477">
        <f t="shared" si="3"/>
        <v>0</v>
      </c>
      <c r="P55" s="477">
        <f t="shared" si="4"/>
        <v>0</v>
      </c>
      <c r="Q55" s="92" t="str">
        <f t="shared" si="5"/>
        <v/>
      </c>
    </row>
    <row r="56" spans="1:17" ht="23.1" customHeight="1" x14ac:dyDescent="0.2">
      <c r="A56" s="468"/>
      <c r="B56" s="444"/>
      <c r="C56" s="478"/>
      <c r="D56" s="473"/>
      <c r="E56" s="473"/>
      <c r="F56" s="479"/>
      <c r="G56" s="473"/>
      <c r="H56" s="480"/>
      <c r="I56" s="480"/>
      <c r="J56" s="446"/>
      <c r="K56" s="442"/>
      <c r="L56" s="443"/>
      <c r="M56" s="443"/>
      <c r="N56" s="444"/>
      <c r="O56" s="477">
        <f t="shared" si="3"/>
        <v>0</v>
      </c>
      <c r="P56" s="477">
        <f t="shared" si="4"/>
        <v>0</v>
      </c>
      <c r="Q56" s="92" t="str">
        <f t="shared" si="5"/>
        <v/>
      </c>
    </row>
    <row r="57" spans="1:17" ht="23.1" customHeight="1" x14ac:dyDescent="0.2">
      <c r="A57" s="468"/>
      <c r="B57" s="444"/>
      <c r="C57" s="478"/>
      <c r="D57" s="473"/>
      <c r="E57" s="473"/>
      <c r="F57" s="479"/>
      <c r="G57" s="473"/>
      <c r="H57" s="480"/>
      <c r="I57" s="480"/>
      <c r="J57" s="446"/>
      <c r="K57" s="442"/>
      <c r="L57" s="443"/>
      <c r="M57" s="443"/>
      <c r="N57" s="444"/>
      <c r="O57" s="477">
        <f t="shared" si="3"/>
        <v>0</v>
      </c>
      <c r="P57" s="477">
        <f t="shared" si="4"/>
        <v>0</v>
      </c>
      <c r="Q57" s="92" t="str">
        <f t="shared" si="5"/>
        <v/>
      </c>
    </row>
    <row r="58" spans="1:17" ht="23.1" customHeight="1" x14ac:dyDescent="0.2">
      <c r="A58" s="468"/>
      <c r="B58" s="444"/>
      <c r="C58" s="478"/>
      <c r="D58" s="473"/>
      <c r="E58" s="473"/>
      <c r="F58" s="479"/>
      <c r="G58" s="473"/>
      <c r="H58" s="480"/>
      <c r="I58" s="480"/>
      <c r="J58" s="446"/>
      <c r="K58" s="442"/>
      <c r="L58" s="443"/>
      <c r="M58" s="443"/>
      <c r="N58" s="444"/>
      <c r="O58" s="477">
        <f t="shared" si="3"/>
        <v>0</v>
      </c>
      <c r="P58" s="477">
        <f t="shared" si="4"/>
        <v>0</v>
      </c>
      <c r="Q58" s="92" t="str">
        <f t="shared" si="5"/>
        <v/>
      </c>
    </row>
    <row r="59" spans="1:17" ht="23.1" customHeight="1" x14ac:dyDescent="0.2">
      <c r="A59" s="468"/>
      <c r="B59" s="444"/>
      <c r="C59" s="478"/>
      <c r="D59" s="473"/>
      <c r="E59" s="473"/>
      <c r="F59" s="479"/>
      <c r="G59" s="473"/>
      <c r="H59" s="480"/>
      <c r="I59" s="480"/>
      <c r="J59" s="446"/>
      <c r="K59" s="442"/>
      <c r="L59" s="443"/>
      <c r="M59" s="443"/>
      <c r="N59" s="444"/>
      <c r="O59" s="477">
        <f t="shared" si="3"/>
        <v>0</v>
      </c>
      <c r="P59" s="477">
        <f t="shared" si="4"/>
        <v>0</v>
      </c>
      <c r="Q59" s="92" t="str">
        <f t="shared" si="5"/>
        <v/>
      </c>
    </row>
    <row r="60" spans="1:17" ht="23.1" customHeight="1" x14ac:dyDescent="0.2">
      <c r="A60" s="468"/>
      <c r="B60" s="444"/>
      <c r="C60" s="478"/>
      <c r="D60" s="473"/>
      <c r="E60" s="473"/>
      <c r="F60" s="479"/>
      <c r="G60" s="473"/>
      <c r="H60" s="480"/>
      <c r="I60" s="480"/>
      <c r="J60" s="446"/>
      <c r="K60" s="442"/>
      <c r="L60" s="443"/>
      <c r="M60" s="443"/>
      <c r="N60" s="444"/>
      <c r="O60" s="477">
        <f t="shared" si="3"/>
        <v>0</v>
      </c>
      <c r="P60" s="477">
        <f t="shared" si="4"/>
        <v>0</v>
      </c>
      <c r="Q60" s="92" t="str">
        <f t="shared" si="5"/>
        <v/>
      </c>
    </row>
    <row r="61" spans="1:17" ht="23.1" customHeight="1" x14ac:dyDescent="0.2">
      <c r="A61" s="468"/>
      <c r="B61" s="444"/>
      <c r="C61" s="478"/>
      <c r="D61" s="473"/>
      <c r="E61" s="473"/>
      <c r="F61" s="479"/>
      <c r="G61" s="473"/>
      <c r="H61" s="480"/>
      <c r="I61" s="480"/>
      <c r="J61" s="446"/>
      <c r="K61" s="442"/>
      <c r="L61" s="443"/>
      <c r="M61" s="443"/>
      <c r="N61" s="444"/>
      <c r="O61" s="477">
        <f t="shared" si="3"/>
        <v>0</v>
      </c>
      <c r="P61" s="477">
        <f t="shared" si="4"/>
        <v>0</v>
      </c>
      <c r="Q61" s="92" t="str">
        <f t="shared" si="5"/>
        <v/>
      </c>
    </row>
    <row r="62" spans="1:17" x14ac:dyDescent="0.2">
      <c r="A62" s="468"/>
      <c r="B62" s="444"/>
      <c r="C62" s="478"/>
      <c r="D62" s="473"/>
      <c r="E62" s="473"/>
      <c r="F62" s="479"/>
      <c r="G62" s="473"/>
      <c r="H62" s="480"/>
      <c r="I62" s="480"/>
      <c r="J62" s="446"/>
      <c r="K62" s="442"/>
      <c r="L62" s="443"/>
      <c r="M62" s="443"/>
      <c r="N62" s="444"/>
      <c r="O62" s="477">
        <f t="shared" si="3"/>
        <v>0</v>
      </c>
      <c r="P62" s="477">
        <f t="shared" si="4"/>
        <v>0</v>
      </c>
      <c r="Q62" s="92" t="str">
        <f t="shared" si="5"/>
        <v/>
      </c>
    </row>
    <row r="63" spans="1:17" x14ac:dyDescent="0.2">
      <c r="A63" s="468"/>
      <c r="B63" s="444"/>
      <c r="C63" s="478"/>
      <c r="D63" s="473"/>
      <c r="E63" s="473"/>
      <c r="F63" s="479"/>
      <c r="G63" s="473"/>
      <c r="H63" s="480"/>
      <c r="I63" s="480"/>
      <c r="J63" s="446"/>
      <c r="K63" s="442"/>
      <c r="L63" s="443"/>
      <c r="M63" s="443"/>
      <c r="N63" s="444"/>
      <c r="O63" s="477">
        <f t="shared" si="3"/>
        <v>0</v>
      </c>
      <c r="P63" s="477">
        <f t="shared" si="4"/>
        <v>0</v>
      </c>
      <c r="Q63" s="92" t="str">
        <f t="shared" si="5"/>
        <v/>
      </c>
    </row>
    <row r="64" spans="1:17" x14ac:dyDescent="0.2">
      <c r="A64" s="468"/>
      <c r="B64" s="444"/>
      <c r="C64" s="478"/>
      <c r="D64" s="473"/>
      <c r="E64" s="473"/>
      <c r="F64" s="479"/>
      <c r="G64" s="473"/>
      <c r="H64" s="480"/>
      <c r="I64" s="480"/>
      <c r="J64" s="446"/>
      <c r="K64" s="442"/>
      <c r="L64" s="443"/>
      <c r="M64" s="443"/>
      <c r="N64" s="444"/>
      <c r="O64" s="477">
        <f t="shared" si="3"/>
        <v>0</v>
      </c>
      <c r="P64" s="477">
        <f t="shared" si="4"/>
        <v>0</v>
      </c>
      <c r="Q64" s="92" t="str">
        <f t="shared" si="5"/>
        <v/>
      </c>
    </row>
    <row r="65" spans="1:17" x14ac:dyDescent="0.2">
      <c r="A65" s="468"/>
      <c r="B65" s="444"/>
      <c r="C65" s="478"/>
      <c r="D65" s="473"/>
      <c r="E65" s="473"/>
      <c r="F65" s="479"/>
      <c r="G65" s="473"/>
      <c r="H65" s="480"/>
      <c r="I65" s="480"/>
      <c r="J65" s="446"/>
      <c r="K65" s="442"/>
      <c r="L65" s="443"/>
      <c r="M65" s="443"/>
      <c r="N65" s="444"/>
      <c r="O65" s="477">
        <f t="shared" si="3"/>
        <v>0</v>
      </c>
      <c r="P65" s="477">
        <f t="shared" si="4"/>
        <v>0</v>
      </c>
      <c r="Q65" s="92" t="str">
        <f t="shared" si="5"/>
        <v/>
      </c>
    </row>
    <row r="66" spans="1:17" x14ac:dyDescent="0.2">
      <c r="A66" s="468"/>
      <c r="B66" s="444"/>
      <c r="C66" s="478"/>
      <c r="D66" s="473"/>
      <c r="E66" s="473"/>
      <c r="F66" s="479"/>
      <c r="G66" s="473"/>
      <c r="H66" s="480"/>
      <c r="I66" s="480"/>
      <c r="J66" s="446"/>
      <c r="K66" s="442"/>
      <c r="L66" s="443"/>
      <c r="M66" s="443"/>
      <c r="N66" s="444"/>
      <c r="O66" s="477">
        <f t="shared" si="3"/>
        <v>0</v>
      </c>
      <c r="P66" s="477">
        <f t="shared" si="4"/>
        <v>0</v>
      </c>
      <c r="Q66" s="92" t="str">
        <f t="shared" si="5"/>
        <v/>
      </c>
    </row>
    <row r="67" spans="1:17" ht="23.1" customHeight="1" x14ac:dyDescent="0.2">
      <c r="A67" s="468"/>
      <c r="B67" s="444"/>
      <c r="C67" s="478"/>
      <c r="D67" s="473"/>
      <c r="E67" s="473"/>
      <c r="F67" s="479"/>
      <c r="G67" s="473"/>
      <c r="H67" s="480"/>
      <c r="I67" s="480"/>
      <c r="J67" s="446"/>
      <c r="K67" s="442"/>
      <c r="L67" s="443"/>
      <c r="M67" s="443"/>
      <c r="N67" s="444"/>
      <c r="O67" s="477">
        <f t="shared" si="3"/>
        <v>0</v>
      </c>
      <c r="P67" s="477">
        <f t="shared" si="4"/>
        <v>0</v>
      </c>
      <c r="Q67" s="92" t="str">
        <f t="shared" si="5"/>
        <v/>
      </c>
    </row>
    <row r="68" spans="1:17" x14ac:dyDescent="0.2">
      <c r="A68" s="468"/>
      <c r="B68" s="444"/>
      <c r="C68" s="478"/>
      <c r="D68" s="473"/>
      <c r="E68" s="473"/>
      <c r="F68" s="479"/>
      <c r="G68" s="473"/>
      <c r="H68" s="480"/>
      <c r="I68" s="480"/>
      <c r="J68" s="446"/>
      <c r="K68" s="442"/>
      <c r="L68" s="443"/>
      <c r="M68" s="443"/>
      <c r="N68" s="444"/>
      <c r="O68" s="477">
        <f t="shared" si="3"/>
        <v>0</v>
      </c>
      <c r="P68" s="477">
        <f t="shared" si="4"/>
        <v>0</v>
      </c>
      <c r="Q68" s="92" t="str">
        <f t="shared" si="5"/>
        <v/>
      </c>
    </row>
    <row r="69" spans="1:17" x14ac:dyDescent="0.2">
      <c r="A69" s="468"/>
      <c r="B69" s="444"/>
      <c r="C69" s="478"/>
      <c r="D69" s="473"/>
      <c r="E69" s="473"/>
      <c r="F69" s="479"/>
      <c r="G69" s="473"/>
      <c r="H69" s="480"/>
      <c r="I69" s="480"/>
      <c r="J69" s="443"/>
      <c r="K69" s="442"/>
      <c r="L69" s="443"/>
      <c r="M69" s="443"/>
      <c r="N69" s="444"/>
      <c r="O69" s="477">
        <f t="shared" si="3"/>
        <v>0</v>
      </c>
      <c r="P69" s="477">
        <f t="shared" si="4"/>
        <v>0</v>
      </c>
      <c r="Q69" s="92" t="str">
        <f t="shared" si="5"/>
        <v/>
      </c>
    </row>
    <row r="70" spans="1:17" x14ac:dyDescent="0.2">
      <c r="A70" s="468"/>
      <c r="B70" s="444"/>
      <c r="C70" s="478"/>
      <c r="D70" s="473"/>
      <c r="E70" s="473"/>
      <c r="F70" s="479"/>
      <c r="G70" s="473"/>
      <c r="H70" s="480"/>
      <c r="I70" s="480"/>
      <c r="J70" s="443"/>
      <c r="K70" s="442"/>
      <c r="L70" s="443"/>
      <c r="M70" s="443"/>
      <c r="N70" s="444"/>
      <c r="O70" s="477">
        <f t="shared" si="3"/>
        <v>0</v>
      </c>
      <c r="P70" s="477">
        <f t="shared" si="4"/>
        <v>0</v>
      </c>
      <c r="Q70" s="92" t="str">
        <f t="shared" si="5"/>
        <v/>
      </c>
    </row>
    <row r="71" spans="1:17" ht="23.1" customHeight="1" x14ac:dyDescent="0.2">
      <c r="A71" s="468"/>
      <c r="B71" s="444"/>
      <c r="C71" s="478"/>
      <c r="D71" s="473"/>
      <c r="E71" s="473"/>
      <c r="F71" s="479"/>
      <c r="G71" s="473"/>
      <c r="H71" s="480"/>
      <c r="I71" s="480"/>
      <c r="J71" s="443"/>
      <c r="K71" s="442"/>
      <c r="L71" s="443"/>
      <c r="M71" s="443"/>
      <c r="N71" s="444"/>
      <c r="O71" s="477">
        <f t="shared" si="3"/>
        <v>0</v>
      </c>
      <c r="P71" s="477">
        <f t="shared" si="4"/>
        <v>0</v>
      </c>
      <c r="Q71" s="92" t="str">
        <f t="shared" si="5"/>
        <v/>
      </c>
    </row>
    <row r="72" spans="1:17" x14ac:dyDescent="0.2">
      <c r="A72" s="468"/>
      <c r="B72" s="444"/>
      <c r="C72" s="478"/>
      <c r="D72" s="473"/>
      <c r="E72" s="473"/>
      <c r="F72" s="479"/>
      <c r="G72" s="473"/>
      <c r="H72" s="480"/>
      <c r="I72" s="480"/>
      <c r="J72" s="443"/>
      <c r="K72" s="442"/>
      <c r="L72" s="443"/>
      <c r="M72" s="443"/>
      <c r="N72" s="444"/>
      <c r="O72" s="477">
        <f t="shared" si="3"/>
        <v>0</v>
      </c>
      <c r="P72" s="477">
        <f t="shared" si="4"/>
        <v>0</v>
      </c>
      <c r="Q72" s="92" t="str">
        <f t="shared" si="5"/>
        <v/>
      </c>
    </row>
    <row r="73" spans="1:17" ht="23.1" customHeight="1" x14ac:dyDescent="0.2">
      <c r="A73" s="468"/>
      <c r="B73" s="444"/>
      <c r="C73" s="478"/>
      <c r="D73" s="473"/>
      <c r="E73" s="473"/>
      <c r="F73" s="479"/>
      <c r="G73" s="473"/>
      <c r="H73" s="480"/>
      <c r="I73" s="480"/>
      <c r="J73" s="443"/>
      <c r="K73" s="442"/>
      <c r="L73" s="443"/>
      <c r="M73" s="443"/>
      <c r="N73" s="444"/>
      <c r="O73" s="477">
        <f t="shared" si="3"/>
        <v>0</v>
      </c>
      <c r="P73" s="477">
        <f t="shared" si="4"/>
        <v>0</v>
      </c>
      <c r="Q73" s="92" t="str">
        <f t="shared" si="5"/>
        <v/>
      </c>
    </row>
    <row r="74" spans="1:17" x14ac:dyDescent="0.2">
      <c r="A74" s="468"/>
      <c r="B74" s="444"/>
      <c r="C74" s="478"/>
      <c r="D74" s="473"/>
      <c r="E74" s="473"/>
      <c r="F74" s="479"/>
      <c r="G74" s="473"/>
      <c r="H74" s="480"/>
      <c r="I74" s="480"/>
      <c r="J74" s="443"/>
      <c r="K74" s="442"/>
      <c r="L74" s="443"/>
      <c r="M74" s="443"/>
      <c r="N74" s="444"/>
      <c r="O74" s="477">
        <f t="shared" si="3"/>
        <v>0</v>
      </c>
      <c r="P74" s="477">
        <f t="shared" si="4"/>
        <v>0</v>
      </c>
      <c r="Q74" s="92" t="str">
        <f t="shared" si="5"/>
        <v/>
      </c>
    </row>
    <row r="75" spans="1:17" ht="23.1" customHeight="1" x14ac:dyDescent="0.2">
      <c r="A75" s="468"/>
      <c r="B75" s="444"/>
      <c r="C75" s="478"/>
      <c r="D75" s="473"/>
      <c r="E75" s="473"/>
      <c r="F75" s="479"/>
      <c r="G75" s="475"/>
      <c r="H75" s="480"/>
      <c r="I75" s="480"/>
      <c r="J75" s="446"/>
      <c r="K75" s="442"/>
      <c r="L75" s="443"/>
      <c r="M75" s="443"/>
      <c r="N75" s="444"/>
      <c r="O75" s="477">
        <f t="shared" si="3"/>
        <v>0</v>
      </c>
      <c r="P75" s="477">
        <f t="shared" si="4"/>
        <v>0</v>
      </c>
      <c r="Q75" s="92" t="str">
        <f t="shared" si="5"/>
        <v/>
      </c>
    </row>
    <row r="76" spans="1:17" ht="23.1" customHeight="1" x14ac:dyDescent="0.2">
      <c r="A76" s="468"/>
      <c r="B76" s="444"/>
      <c r="C76" s="478"/>
      <c r="D76" s="473"/>
      <c r="E76" s="473"/>
      <c r="F76" s="479"/>
      <c r="G76" s="473"/>
      <c r="H76" s="480"/>
      <c r="I76" s="480"/>
      <c r="J76" s="446"/>
      <c r="K76" s="442"/>
      <c r="L76" s="443"/>
      <c r="M76" s="443"/>
      <c r="N76" s="444"/>
      <c r="O76" s="477">
        <f t="shared" si="3"/>
        <v>0</v>
      </c>
      <c r="P76" s="477">
        <f t="shared" si="4"/>
        <v>0</v>
      </c>
      <c r="Q76" s="92" t="str">
        <f t="shared" si="5"/>
        <v/>
      </c>
    </row>
    <row r="77" spans="1:17" ht="23.1" customHeight="1" x14ac:dyDescent="0.2">
      <c r="A77" s="468"/>
      <c r="B77" s="444"/>
      <c r="C77" s="478"/>
      <c r="D77" s="473"/>
      <c r="E77" s="473"/>
      <c r="F77" s="479"/>
      <c r="G77" s="473"/>
      <c r="H77" s="480"/>
      <c r="I77" s="480"/>
      <c r="J77" s="446"/>
      <c r="K77" s="442"/>
      <c r="L77" s="443"/>
      <c r="M77" s="443"/>
      <c r="N77" s="444"/>
      <c r="O77" s="477">
        <f t="shared" si="3"/>
        <v>0</v>
      </c>
      <c r="P77" s="477">
        <f t="shared" si="4"/>
        <v>0</v>
      </c>
      <c r="Q77" s="92" t="str">
        <f t="shared" si="5"/>
        <v/>
      </c>
    </row>
    <row r="78" spans="1:17" ht="42" customHeight="1" x14ac:dyDescent="0.2">
      <c r="A78" s="468"/>
      <c r="B78" s="444"/>
      <c r="C78" s="478"/>
      <c r="D78" s="473"/>
      <c r="E78" s="473"/>
      <c r="F78" s="479"/>
      <c r="G78" s="473"/>
      <c r="H78" s="480"/>
      <c r="I78" s="480"/>
      <c r="J78" s="446"/>
      <c r="K78" s="442"/>
      <c r="L78" s="443"/>
      <c r="M78" s="443"/>
      <c r="N78" s="444"/>
      <c r="O78" s="477">
        <f t="shared" si="3"/>
        <v>0</v>
      </c>
      <c r="P78" s="477">
        <f t="shared" si="4"/>
        <v>0</v>
      </c>
      <c r="Q78" s="92" t="str">
        <f t="shared" si="5"/>
        <v/>
      </c>
    </row>
    <row r="79" spans="1:17" ht="23.1" customHeight="1" x14ac:dyDescent="0.2">
      <c r="A79" s="468"/>
      <c r="B79" s="444"/>
      <c r="C79" s="478"/>
      <c r="D79" s="473"/>
      <c r="E79" s="473"/>
      <c r="F79" s="479"/>
      <c r="G79" s="473"/>
      <c r="H79" s="480"/>
      <c r="I79" s="480"/>
      <c r="J79" s="446"/>
      <c r="K79" s="442"/>
      <c r="L79" s="443"/>
      <c r="M79" s="443"/>
      <c r="N79" s="444"/>
      <c r="O79" s="477">
        <f t="shared" si="3"/>
        <v>0</v>
      </c>
      <c r="P79" s="477">
        <f t="shared" si="4"/>
        <v>0</v>
      </c>
      <c r="Q79" s="92" t="str">
        <f t="shared" si="5"/>
        <v/>
      </c>
    </row>
    <row r="80" spans="1:17" ht="23.1" customHeight="1" x14ac:dyDescent="0.2">
      <c r="A80" s="468"/>
      <c r="B80" s="444"/>
      <c r="C80" s="478"/>
      <c r="D80" s="473"/>
      <c r="E80" s="473"/>
      <c r="F80" s="479"/>
      <c r="G80" s="473"/>
      <c r="H80" s="480"/>
      <c r="I80" s="480"/>
      <c r="J80" s="446"/>
      <c r="K80" s="442"/>
      <c r="L80" s="443"/>
      <c r="M80" s="443"/>
      <c r="N80" s="444"/>
      <c r="O80" s="477">
        <f t="shared" si="3"/>
        <v>0</v>
      </c>
      <c r="P80" s="477">
        <f t="shared" si="4"/>
        <v>0</v>
      </c>
      <c r="Q80" s="92" t="str">
        <f t="shared" si="5"/>
        <v/>
      </c>
    </row>
    <row r="81" spans="1:17" ht="23.1" customHeight="1" x14ac:dyDescent="0.2">
      <c r="A81" s="468"/>
      <c r="B81" s="444"/>
      <c r="C81" s="478"/>
      <c r="D81" s="473"/>
      <c r="E81" s="473"/>
      <c r="F81" s="479"/>
      <c r="G81" s="473"/>
      <c r="H81" s="480"/>
      <c r="I81" s="480"/>
      <c r="J81" s="443"/>
      <c r="K81" s="443"/>
      <c r="L81" s="443"/>
      <c r="M81" s="443"/>
      <c r="N81" s="444"/>
      <c r="O81" s="477">
        <f t="shared" si="3"/>
        <v>0</v>
      </c>
      <c r="P81" s="477">
        <f t="shared" si="4"/>
        <v>0</v>
      </c>
      <c r="Q81" s="92" t="str">
        <f t="shared" si="5"/>
        <v/>
      </c>
    </row>
    <row r="82" spans="1:17" ht="23.1" customHeight="1" x14ac:dyDescent="0.2">
      <c r="A82" s="468"/>
      <c r="B82" s="444"/>
      <c r="C82" s="478"/>
      <c r="D82" s="473"/>
      <c r="E82" s="473"/>
      <c r="F82" s="479"/>
      <c r="G82" s="473"/>
      <c r="H82" s="480"/>
      <c r="I82" s="480"/>
      <c r="J82" s="443"/>
      <c r="K82" s="443"/>
      <c r="L82" s="443"/>
      <c r="M82" s="443"/>
      <c r="N82" s="444"/>
      <c r="O82" s="477">
        <f t="shared" si="3"/>
        <v>0</v>
      </c>
      <c r="P82" s="477">
        <f t="shared" si="4"/>
        <v>0</v>
      </c>
      <c r="Q82" s="92" t="str">
        <f t="shared" si="5"/>
        <v/>
      </c>
    </row>
    <row r="83" spans="1:17" ht="23.1" customHeight="1" x14ac:dyDescent="0.2">
      <c r="A83" s="468"/>
      <c r="B83" s="444"/>
      <c r="C83" s="478"/>
      <c r="D83" s="473"/>
      <c r="E83" s="473"/>
      <c r="F83" s="479"/>
      <c r="G83" s="473"/>
      <c r="H83" s="480"/>
      <c r="I83" s="480"/>
      <c r="J83" s="443"/>
      <c r="K83" s="442"/>
      <c r="L83" s="443"/>
      <c r="M83" s="443"/>
      <c r="N83" s="444"/>
      <c r="O83" s="477">
        <f t="shared" si="3"/>
        <v>0</v>
      </c>
      <c r="P83" s="477">
        <f t="shared" si="4"/>
        <v>0</v>
      </c>
      <c r="Q83" s="92" t="str">
        <f t="shared" si="5"/>
        <v/>
      </c>
    </row>
    <row r="84" spans="1:17" ht="23.1" customHeight="1" x14ac:dyDescent="0.2">
      <c r="A84" s="468"/>
      <c r="B84" s="444"/>
      <c r="C84" s="478"/>
      <c r="D84" s="473"/>
      <c r="E84" s="473"/>
      <c r="F84" s="479"/>
      <c r="G84" s="473"/>
      <c r="H84" s="480"/>
      <c r="I84" s="480"/>
      <c r="J84" s="443"/>
      <c r="K84" s="442"/>
      <c r="L84" s="443"/>
      <c r="M84" s="443"/>
      <c r="N84" s="444"/>
      <c r="O84" s="477">
        <f t="shared" si="3"/>
        <v>0</v>
      </c>
      <c r="P84" s="477">
        <f t="shared" si="4"/>
        <v>0</v>
      </c>
      <c r="Q84" s="92" t="str">
        <f t="shared" si="5"/>
        <v/>
      </c>
    </row>
    <row r="85" spans="1:17" x14ac:dyDescent="0.2">
      <c r="A85" s="468"/>
      <c r="B85" s="444"/>
      <c r="C85" s="478"/>
      <c r="D85" s="473"/>
      <c r="E85" s="473"/>
      <c r="F85" s="479"/>
      <c r="G85" s="350"/>
      <c r="H85" s="480"/>
      <c r="I85" s="480"/>
      <c r="J85" s="443"/>
      <c r="K85" s="442"/>
      <c r="L85" s="443"/>
      <c r="M85" s="443"/>
      <c r="N85" s="444"/>
      <c r="O85" s="477">
        <f t="shared" si="3"/>
        <v>0</v>
      </c>
      <c r="P85" s="477">
        <f t="shared" si="4"/>
        <v>0</v>
      </c>
      <c r="Q85" s="92" t="str">
        <f t="shared" si="5"/>
        <v/>
      </c>
    </row>
    <row r="86" spans="1:17" ht="23.1" customHeight="1" x14ac:dyDescent="0.2">
      <c r="A86" s="468"/>
      <c r="B86" s="444"/>
      <c r="C86" s="478"/>
      <c r="D86" s="473"/>
      <c r="E86" s="473"/>
      <c r="F86" s="479"/>
      <c r="G86" s="473"/>
      <c r="H86" s="480"/>
      <c r="I86" s="480"/>
      <c r="J86" s="443"/>
      <c r="K86" s="442"/>
      <c r="L86" s="443"/>
      <c r="M86" s="443"/>
      <c r="N86" s="444"/>
      <c r="O86" s="477">
        <f t="shared" si="3"/>
        <v>0</v>
      </c>
      <c r="P86" s="477">
        <f t="shared" si="4"/>
        <v>0</v>
      </c>
      <c r="Q86" s="92" t="str">
        <f t="shared" si="5"/>
        <v/>
      </c>
    </row>
    <row r="87" spans="1:17" ht="23.1" customHeight="1" x14ac:dyDescent="0.2">
      <c r="A87" s="468"/>
      <c r="B87" s="444"/>
      <c r="C87" s="478"/>
      <c r="D87" s="473"/>
      <c r="E87" s="473"/>
      <c r="F87" s="479"/>
      <c r="G87" s="473"/>
      <c r="H87" s="480"/>
      <c r="I87" s="480"/>
      <c r="J87" s="443"/>
      <c r="K87" s="442"/>
      <c r="L87" s="443"/>
      <c r="M87" s="443"/>
      <c r="N87" s="444"/>
      <c r="O87" s="477">
        <f t="shared" si="3"/>
        <v>0</v>
      </c>
      <c r="P87" s="477">
        <f t="shared" si="4"/>
        <v>0</v>
      </c>
      <c r="Q87" s="92" t="str">
        <f t="shared" si="5"/>
        <v/>
      </c>
    </row>
    <row r="88" spans="1:17" ht="23.1" customHeight="1" x14ac:dyDescent="0.2">
      <c r="A88" s="468"/>
      <c r="B88" s="444"/>
      <c r="C88" s="478"/>
      <c r="D88" s="473"/>
      <c r="E88" s="473"/>
      <c r="F88" s="479"/>
      <c r="G88" s="473"/>
      <c r="H88" s="480"/>
      <c r="I88" s="480"/>
      <c r="J88" s="443"/>
      <c r="K88" s="442"/>
      <c r="L88" s="443"/>
      <c r="M88" s="443"/>
      <c r="N88" s="444"/>
      <c r="O88" s="477">
        <f t="shared" si="3"/>
        <v>0</v>
      </c>
      <c r="P88" s="477">
        <f t="shared" si="4"/>
        <v>0</v>
      </c>
      <c r="Q88" s="92" t="str">
        <f t="shared" si="5"/>
        <v/>
      </c>
    </row>
    <row r="89" spans="1:17" ht="23.1" customHeight="1" x14ac:dyDescent="0.2">
      <c r="A89" s="468"/>
      <c r="B89" s="444"/>
      <c r="C89" s="478"/>
      <c r="D89" s="473"/>
      <c r="E89" s="473"/>
      <c r="F89" s="479"/>
      <c r="G89" s="473"/>
      <c r="H89" s="480"/>
      <c r="I89" s="480"/>
      <c r="J89" s="443"/>
      <c r="K89" s="442"/>
      <c r="L89" s="443"/>
      <c r="M89" s="443"/>
      <c r="N89" s="444"/>
      <c r="O89" s="477">
        <f t="shared" si="3"/>
        <v>0</v>
      </c>
      <c r="P89" s="477">
        <f t="shared" si="4"/>
        <v>0</v>
      </c>
      <c r="Q89" s="92" t="str">
        <f t="shared" si="5"/>
        <v/>
      </c>
    </row>
    <row r="90" spans="1:17" ht="23.1" customHeight="1" x14ac:dyDescent="0.2">
      <c r="A90" s="468"/>
      <c r="B90" s="444"/>
      <c r="C90" s="478"/>
      <c r="D90" s="473"/>
      <c r="E90" s="473"/>
      <c r="F90" s="479"/>
      <c r="G90" s="473"/>
      <c r="H90" s="480"/>
      <c r="I90" s="480"/>
      <c r="J90" s="443"/>
      <c r="K90" s="442"/>
      <c r="L90" s="443"/>
      <c r="M90" s="443"/>
      <c r="N90" s="444"/>
      <c r="O90" s="477">
        <f t="shared" si="3"/>
        <v>0</v>
      </c>
      <c r="P90" s="477">
        <f t="shared" si="4"/>
        <v>0</v>
      </c>
      <c r="Q90" s="92" t="str">
        <f t="shared" si="5"/>
        <v/>
      </c>
    </row>
    <row r="91" spans="1:17" ht="23.1" customHeight="1" x14ac:dyDescent="0.2">
      <c r="A91" s="468"/>
      <c r="B91" s="444"/>
      <c r="C91" s="478"/>
      <c r="D91" s="473"/>
      <c r="E91" s="473"/>
      <c r="F91" s="479"/>
      <c r="G91" s="473"/>
      <c r="H91" s="480"/>
      <c r="I91" s="480"/>
      <c r="J91" s="443"/>
      <c r="K91" s="442"/>
      <c r="L91" s="443"/>
      <c r="M91" s="443"/>
      <c r="N91" s="444"/>
      <c r="O91" s="477">
        <f t="shared" si="3"/>
        <v>0</v>
      </c>
      <c r="P91" s="477">
        <f t="shared" si="4"/>
        <v>0</v>
      </c>
      <c r="Q91" s="92" t="str">
        <f t="shared" si="5"/>
        <v/>
      </c>
    </row>
    <row r="92" spans="1:17" ht="23.1" customHeight="1" x14ac:dyDescent="0.2">
      <c r="A92" s="468"/>
      <c r="B92" s="444"/>
      <c r="C92" s="478"/>
      <c r="D92" s="473"/>
      <c r="E92" s="473"/>
      <c r="F92" s="479"/>
      <c r="G92" s="473"/>
      <c r="H92" s="480"/>
      <c r="I92" s="480"/>
      <c r="J92" s="443"/>
      <c r="K92" s="442"/>
      <c r="L92" s="443"/>
      <c r="M92" s="443"/>
      <c r="N92" s="444"/>
      <c r="O92" s="477">
        <f t="shared" si="3"/>
        <v>0</v>
      </c>
      <c r="P92" s="477">
        <f t="shared" si="4"/>
        <v>0</v>
      </c>
      <c r="Q92" s="92" t="str">
        <f t="shared" si="5"/>
        <v/>
      </c>
    </row>
    <row r="93" spans="1:17" ht="23.1" customHeight="1" x14ac:dyDescent="0.2">
      <c r="A93" s="468"/>
      <c r="B93" s="444"/>
      <c r="C93" s="478"/>
      <c r="D93" s="473"/>
      <c r="E93" s="473"/>
      <c r="F93" s="479"/>
      <c r="G93" s="473"/>
      <c r="H93" s="480"/>
      <c r="I93" s="480"/>
      <c r="J93" s="443"/>
      <c r="K93" s="442"/>
      <c r="L93" s="443"/>
      <c r="M93" s="443"/>
      <c r="N93" s="444"/>
      <c r="O93" s="477">
        <f t="shared" si="3"/>
        <v>0</v>
      </c>
      <c r="P93" s="477">
        <f t="shared" si="4"/>
        <v>0</v>
      </c>
      <c r="Q93" s="92" t="str">
        <f t="shared" si="5"/>
        <v/>
      </c>
    </row>
    <row r="94" spans="1:17" x14ac:dyDescent="0.2">
      <c r="A94" s="468"/>
      <c r="B94" s="444"/>
      <c r="C94" s="478"/>
      <c r="D94" s="473"/>
      <c r="E94" s="473"/>
      <c r="F94" s="479"/>
      <c r="G94" s="473"/>
      <c r="H94" s="480"/>
      <c r="I94" s="480"/>
      <c r="J94" s="443"/>
      <c r="K94" s="442"/>
      <c r="L94" s="443"/>
      <c r="M94" s="443"/>
      <c r="N94" s="444"/>
      <c r="O94" s="477">
        <f t="shared" si="3"/>
        <v>0</v>
      </c>
      <c r="P94" s="477">
        <f t="shared" si="4"/>
        <v>0</v>
      </c>
      <c r="Q94" s="92" t="str">
        <f t="shared" si="5"/>
        <v/>
      </c>
    </row>
    <row r="95" spans="1:17" ht="48.75" customHeight="1" x14ac:dyDescent="0.2">
      <c r="A95" s="468"/>
      <c r="B95" s="444"/>
      <c r="C95" s="478"/>
      <c r="D95" s="473"/>
      <c r="E95" s="473"/>
      <c r="F95" s="479"/>
      <c r="G95" s="473"/>
      <c r="H95" s="480"/>
      <c r="I95" s="480"/>
      <c r="J95" s="443"/>
      <c r="K95" s="442"/>
      <c r="L95" s="443"/>
      <c r="M95" s="443"/>
      <c r="N95" s="444"/>
      <c r="O95" s="477">
        <f t="shared" si="3"/>
        <v>0</v>
      </c>
      <c r="P95" s="477">
        <f t="shared" si="4"/>
        <v>0</v>
      </c>
      <c r="Q95" s="92" t="str">
        <f t="shared" si="5"/>
        <v/>
      </c>
    </row>
    <row r="96" spans="1:17" ht="23.1" customHeight="1" x14ac:dyDescent="0.2">
      <c r="A96" s="468"/>
      <c r="B96" s="444"/>
      <c r="C96" s="478"/>
      <c r="D96" s="473"/>
      <c r="E96" s="473"/>
      <c r="F96" s="479"/>
      <c r="G96" s="473"/>
      <c r="H96" s="480"/>
      <c r="I96" s="480"/>
      <c r="J96" s="443"/>
      <c r="K96" s="442"/>
      <c r="L96" s="443"/>
      <c r="M96" s="443"/>
      <c r="N96" s="444"/>
      <c r="O96" s="477">
        <f t="shared" si="3"/>
        <v>0</v>
      </c>
      <c r="P96" s="477">
        <f t="shared" si="4"/>
        <v>0</v>
      </c>
      <c r="Q96" s="92" t="str">
        <f t="shared" si="5"/>
        <v/>
      </c>
    </row>
    <row r="97" spans="1:17" ht="44.25" customHeight="1" x14ac:dyDescent="0.2">
      <c r="A97" s="468"/>
      <c r="B97" s="444"/>
      <c r="C97" s="478"/>
      <c r="D97" s="473"/>
      <c r="E97" s="473"/>
      <c r="F97" s="479"/>
      <c r="G97" s="473"/>
      <c r="H97" s="480"/>
      <c r="I97" s="480"/>
      <c r="J97" s="443"/>
      <c r="K97" s="442"/>
      <c r="L97" s="443"/>
      <c r="M97" s="443"/>
      <c r="N97" s="444"/>
      <c r="O97" s="477">
        <f t="shared" si="3"/>
        <v>0</v>
      </c>
      <c r="P97" s="477">
        <f t="shared" si="4"/>
        <v>0</v>
      </c>
      <c r="Q97" s="92" t="str">
        <f t="shared" si="5"/>
        <v/>
      </c>
    </row>
    <row r="98" spans="1:17" ht="42" customHeight="1" x14ac:dyDescent="0.2">
      <c r="A98" s="468"/>
      <c r="B98" s="444"/>
      <c r="C98" s="478"/>
      <c r="D98" s="473"/>
      <c r="E98" s="473"/>
      <c r="F98" s="479"/>
      <c r="G98" s="473"/>
      <c r="H98" s="480"/>
      <c r="I98" s="480"/>
      <c r="J98" s="443"/>
      <c r="K98" s="442"/>
      <c r="L98" s="443"/>
      <c r="M98" s="443"/>
      <c r="N98" s="444"/>
      <c r="O98" s="477">
        <f t="shared" si="3"/>
        <v>0</v>
      </c>
      <c r="P98" s="477">
        <f t="shared" si="4"/>
        <v>0</v>
      </c>
      <c r="Q98" s="92" t="str">
        <f t="shared" si="5"/>
        <v/>
      </c>
    </row>
    <row r="99" spans="1:17" ht="23.1" customHeight="1" x14ac:dyDescent="0.2">
      <c r="A99" s="468"/>
      <c r="B99" s="444"/>
      <c r="C99" s="478"/>
      <c r="D99" s="473"/>
      <c r="E99" s="473"/>
      <c r="F99" s="479"/>
      <c r="G99" s="473"/>
      <c r="H99" s="480"/>
      <c r="I99" s="480"/>
      <c r="J99" s="443"/>
      <c r="K99" s="442"/>
      <c r="L99" s="443"/>
      <c r="M99" s="443"/>
      <c r="N99" s="444"/>
      <c r="O99" s="477">
        <f t="shared" si="3"/>
        <v>0</v>
      </c>
      <c r="P99" s="477">
        <f t="shared" si="4"/>
        <v>0</v>
      </c>
      <c r="Q99" s="92" t="str">
        <f t="shared" si="5"/>
        <v/>
      </c>
    </row>
    <row r="100" spans="1:17" x14ac:dyDescent="0.2">
      <c r="A100" s="468"/>
      <c r="B100" s="444"/>
      <c r="C100" s="478"/>
      <c r="D100" s="473"/>
      <c r="E100" s="473"/>
      <c r="F100" s="479"/>
      <c r="G100" s="473"/>
      <c r="H100" s="480"/>
      <c r="I100" s="480"/>
      <c r="J100" s="443"/>
      <c r="K100" s="442"/>
      <c r="L100" s="443"/>
      <c r="M100" s="443"/>
      <c r="N100" s="444"/>
      <c r="O100" s="477">
        <f t="shared" si="3"/>
        <v>0</v>
      </c>
      <c r="P100" s="477">
        <f t="shared" si="4"/>
        <v>0</v>
      </c>
      <c r="Q100" s="92" t="str">
        <f t="shared" si="5"/>
        <v/>
      </c>
    </row>
    <row r="101" spans="1:17" ht="23.1" customHeight="1" x14ac:dyDescent="0.2">
      <c r="A101" s="468"/>
      <c r="B101" s="444"/>
      <c r="C101" s="478"/>
      <c r="D101" s="473"/>
      <c r="E101" s="473"/>
      <c r="F101" s="479"/>
      <c r="G101" s="473"/>
      <c r="H101" s="480"/>
      <c r="I101" s="480"/>
      <c r="J101" s="443"/>
      <c r="K101" s="442"/>
      <c r="L101" s="443"/>
      <c r="M101" s="443"/>
      <c r="N101" s="444"/>
      <c r="O101" s="477">
        <f t="shared" si="3"/>
        <v>0</v>
      </c>
      <c r="P101" s="477">
        <f t="shared" si="4"/>
        <v>0</v>
      </c>
      <c r="Q101" s="92" t="str">
        <f t="shared" si="5"/>
        <v/>
      </c>
    </row>
    <row r="102" spans="1:17" x14ac:dyDescent="0.2">
      <c r="A102" s="468"/>
      <c r="B102" s="444"/>
      <c r="C102" s="478"/>
      <c r="D102" s="473"/>
      <c r="E102" s="473"/>
      <c r="F102" s="479"/>
      <c r="G102" s="473"/>
      <c r="H102" s="480"/>
      <c r="I102" s="480"/>
      <c r="J102" s="443"/>
      <c r="K102" s="442"/>
      <c r="L102" s="443"/>
      <c r="M102" s="443"/>
      <c r="N102" s="444"/>
      <c r="O102" s="477">
        <f t="shared" si="3"/>
        <v>0</v>
      </c>
      <c r="P102" s="477">
        <f t="shared" si="4"/>
        <v>0</v>
      </c>
      <c r="Q102" s="92" t="str">
        <f t="shared" si="5"/>
        <v/>
      </c>
    </row>
    <row r="103" spans="1:17" ht="23.1" customHeight="1" x14ac:dyDescent="0.2">
      <c r="A103" s="468"/>
      <c r="B103" s="444"/>
      <c r="C103" s="478"/>
      <c r="D103" s="473"/>
      <c r="E103" s="473"/>
      <c r="F103" s="479"/>
      <c r="G103" s="473"/>
      <c r="H103" s="480"/>
      <c r="I103" s="480"/>
      <c r="J103" s="443"/>
      <c r="K103" s="442"/>
      <c r="L103" s="443"/>
      <c r="M103" s="443"/>
      <c r="N103" s="444"/>
      <c r="O103" s="477">
        <f t="shared" si="3"/>
        <v>0</v>
      </c>
      <c r="P103" s="477">
        <f t="shared" si="4"/>
        <v>0</v>
      </c>
      <c r="Q103" s="92" t="str">
        <f t="shared" si="5"/>
        <v/>
      </c>
    </row>
    <row r="104" spans="1:17" ht="23.1" customHeight="1" x14ac:dyDescent="0.2">
      <c r="A104" s="468"/>
      <c r="B104" s="444"/>
      <c r="C104" s="478"/>
      <c r="D104" s="473"/>
      <c r="E104" s="473"/>
      <c r="F104" s="479"/>
      <c r="G104" s="473"/>
      <c r="H104" s="480"/>
      <c r="I104" s="480"/>
      <c r="J104" s="443"/>
      <c r="K104" s="442"/>
      <c r="L104" s="443"/>
      <c r="M104" s="443"/>
      <c r="N104" s="444"/>
      <c r="O104" s="477">
        <f t="shared" si="3"/>
        <v>0</v>
      </c>
      <c r="P104" s="477">
        <f t="shared" si="4"/>
        <v>0</v>
      </c>
      <c r="Q104" s="92" t="str">
        <f t="shared" si="5"/>
        <v/>
      </c>
    </row>
    <row r="105" spans="1:17" ht="23.1" customHeight="1" x14ac:dyDescent="0.2">
      <c r="A105" s="468"/>
      <c r="B105" s="444"/>
      <c r="C105" s="478"/>
      <c r="D105" s="473"/>
      <c r="E105" s="473"/>
      <c r="F105" s="479"/>
      <c r="G105" s="473"/>
      <c r="H105" s="480"/>
      <c r="I105" s="480"/>
      <c r="J105" s="443"/>
      <c r="K105" s="442"/>
      <c r="L105" s="443"/>
      <c r="M105" s="443"/>
      <c r="N105" s="444"/>
      <c r="O105" s="477">
        <f t="shared" si="3"/>
        <v>0</v>
      </c>
      <c r="P105" s="477">
        <f t="shared" si="4"/>
        <v>0</v>
      </c>
      <c r="Q105" s="92" t="str">
        <f t="shared" si="5"/>
        <v/>
      </c>
    </row>
    <row r="106" spans="1:17" ht="23.1" customHeight="1" x14ac:dyDescent="0.2">
      <c r="A106" s="468"/>
      <c r="B106" s="444"/>
      <c r="C106" s="478"/>
      <c r="D106" s="473"/>
      <c r="E106" s="473"/>
      <c r="F106" s="479"/>
      <c r="G106" s="473"/>
      <c r="H106" s="480"/>
      <c r="I106" s="475"/>
      <c r="J106" s="443"/>
      <c r="K106" s="442"/>
      <c r="L106" s="443"/>
      <c r="M106" s="443"/>
      <c r="N106" s="444"/>
      <c r="O106" s="477">
        <f t="shared" si="3"/>
        <v>0</v>
      </c>
      <c r="P106" s="477">
        <f t="shared" si="4"/>
        <v>0</v>
      </c>
      <c r="Q106" s="92" t="str">
        <f t="shared" si="5"/>
        <v/>
      </c>
    </row>
    <row r="107" spans="1:17" ht="23.1" customHeight="1" x14ac:dyDescent="0.2">
      <c r="A107" s="468"/>
      <c r="B107" s="444"/>
      <c r="C107" s="478"/>
      <c r="D107" s="473"/>
      <c r="E107" s="473"/>
      <c r="F107" s="479"/>
      <c r="G107" s="473"/>
      <c r="H107" s="480"/>
      <c r="I107" s="480"/>
      <c r="J107" s="443"/>
      <c r="K107" s="442"/>
      <c r="L107" s="443"/>
      <c r="M107" s="443"/>
      <c r="N107" s="444"/>
      <c r="O107" s="477">
        <f t="shared" si="3"/>
        <v>0</v>
      </c>
      <c r="P107" s="477">
        <f t="shared" si="4"/>
        <v>0</v>
      </c>
      <c r="Q107" s="92" t="str">
        <f t="shared" si="5"/>
        <v/>
      </c>
    </row>
    <row r="108" spans="1:17" ht="23.1" customHeight="1" x14ac:dyDescent="0.2">
      <c r="A108" s="468"/>
      <c r="B108" s="444"/>
      <c r="C108" s="478"/>
      <c r="D108" s="473"/>
      <c r="E108" s="473"/>
      <c r="F108" s="479"/>
      <c r="G108" s="473"/>
      <c r="H108" s="480"/>
      <c r="I108" s="475"/>
      <c r="J108" s="443"/>
      <c r="K108" s="442"/>
      <c r="L108" s="443"/>
      <c r="M108" s="443"/>
      <c r="N108" s="444"/>
      <c r="O108" s="477">
        <f t="shared" si="3"/>
        <v>0</v>
      </c>
      <c r="P108" s="477">
        <f t="shared" si="4"/>
        <v>0</v>
      </c>
      <c r="Q108" s="92" t="str">
        <f t="shared" si="5"/>
        <v/>
      </c>
    </row>
    <row r="109" spans="1:17" ht="23.1" customHeight="1" x14ac:dyDescent="0.2">
      <c r="A109" s="468"/>
      <c r="B109" s="444"/>
      <c r="C109" s="478"/>
      <c r="D109" s="473"/>
      <c r="E109" s="473"/>
      <c r="F109" s="479"/>
      <c r="G109" s="473"/>
      <c r="H109" s="480"/>
      <c r="I109" s="480"/>
      <c r="J109" s="443"/>
      <c r="K109" s="442"/>
      <c r="L109" s="443"/>
      <c r="M109" s="443"/>
      <c r="N109" s="444"/>
      <c r="O109" s="477">
        <f t="shared" si="3"/>
        <v>0</v>
      </c>
      <c r="P109" s="477">
        <f t="shared" si="4"/>
        <v>0</v>
      </c>
      <c r="Q109" s="92" t="str">
        <f t="shared" si="5"/>
        <v/>
      </c>
    </row>
    <row r="110" spans="1:17" ht="23.1" customHeight="1" x14ac:dyDescent="0.2">
      <c r="A110" s="468"/>
      <c r="B110" s="444"/>
      <c r="C110" s="478"/>
      <c r="D110" s="473"/>
      <c r="E110" s="473"/>
      <c r="F110" s="479"/>
      <c r="G110" s="473"/>
      <c r="H110" s="480"/>
      <c r="I110" s="475"/>
      <c r="J110" s="443"/>
      <c r="K110" s="442"/>
      <c r="L110" s="443"/>
      <c r="M110" s="443"/>
      <c r="N110" s="444"/>
      <c r="O110" s="477">
        <f t="shared" si="3"/>
        <v>0</v>
      </c>
      <c r="P110" s="477">
        <f t="shared" si="4"/>
        <v>0</v>
      </c>
      <c r="Q110" s="92" t="str">
        <f t="shared" si="5"/>
        <v/>
      </c>
    </row>
    <row r="111" spans="1:17" ht="23.1" customHeight="1" x14ac:dyDescent="0.2">
      <c r="A111" s="468"/>
      <c r="B111" s="444"/>
      <c r="C111" s="478"/>
      <c r="D111" s="473"/>
      <c r="E111" s="473"/>
      <c r="F111" s="479"/>
      <c r="G111" s="473"/>
      <c r="H111" s="480"/>
      <c r="I111" s="480"/>
      <c r="J111" s="443"/>
      <c r="K111" s="442"/>
      <c r="L111" s="443"/>
      <c r="M111" s="443"/>
      <c r="N111" s="444"/>
      <c r="O111" s="477">
        <f t="shared" si="3"/>
        <v>0</v>
      </c>
      <c r="P111" s="477">
        <f t="shared" si="4"/>
        <v>0</v>
      </c>
      <c r="Q111" s="92" t="str">
        <f t="shared" si="5"/>
        <v/>
      </c>
    </row>
    <row r="112" spans="1:17" ht="23.1" customHeight="1" x14ac:dyDescent="0.2">
      <c r="A112" s="468"/>
      <c r="B112" s="444"/>
      <c r="C112" s="478"/>
      <c r="D112" s="473"/>
      <c r="E112" s="473"/>
      <c r="F112" s="479"/>
      <c r="G112" s="473"/>
      <c r="H112" s="480"/>
      <c r="I112" s="475"/>
      <c r="J112" s="443"/>
      <c r="K112" s="442"/>
      <c r="L112" s="443"/>
      <c r="M112" s="443"/>
      <c r="N112" s="444"/>
      <c r="O112" s="477">
        <f t="shared" si="3"/>
        <v>0</v>
      </c>
      <c r="P112" s="477">
        <f t="shared" si="4"/>
        <v>0</v>
      </c>
      <c r="Q112" s="92" t="str">
        <f t="shared" si="5"/>
        <v/>
      </c>
    </row>
    <row r="113" spans="1:17" ht="23.1" customHeight="1" x14ac:dyDescent="0.2">
      <c r="A113" s="468"/>
      <c r="B113" s="444"/>
      <c r="C113" s="478"/>
      <c r="D113" s="473"/>
      <c r="E113" s="473"/>
      <c r="F113" s="479"/>
      <c r="G113" s="473"/>
      <c r="H113" s="480"/>
      <c r="I113" s="480"/>
      <c r="J113" s="443"/>
      <c r="K113" s="442"/>
      <c r="L113" s="443"/>
      <c r="M113" s="443"/>
      <c r="N113" s="444"/>
      <c r="O113" s="477">
        <f t="shared" si="3"/>
        <v>0</v>
      </c>
      <c r="P113" s="477">
        <f t="shared" si="4"/>
        <v>0</v>
      </c>
      <c r="Q113" s="92" t="str">
        <f t="shared" si="5"/>
        <v/>
      </c>
    </row>
    <row r="114" spans="1:17" ht="23.1" customHeight="1" x14ac:dyDescent="0.2">
      <c r="A114" s="468"/>
      <c r="B114" s="444"/>
      <c r="C114" s="478"/>
      <c r="D114" s="473"/>
      <c r="E114" s="473"/>
      <c r="F114" s="479"/>
      <c r="G114" s="473"/>
      <c r="H114" s="480"/>
      <c r="I114" s="475"/>
      <c r="J114" s="443"/>
      <c r="K114" s="442"/>
      <c r="L114" s="443"/>
      <c r="M114" s="443"/>
      <c r="N114" s="444"/>
      <c r="O114" s="477">
        <f t="shared" si="3"/>
        <v>0</v>
      </c>
      <c r="P114" s="477">
        <f t="shared" si="4"/>
        <v>0</v>
      </c>
      <c r="Q114" s="92" t="str">
        <f t="shared" si="5"/>
        <v/>
      </c>
    </row>
    <row r="115" spans="1:17" ht="23.1" customHeight="1" x14ac:dyDescent="0.2">
      <c r="A115" s="468"/>
      <c r="B115" s="444"/>
      <c r="C115" s="478"/>
      <c r="D115" s="473"/>
      <c r="E115" s="473"/>
      <c r="F115" s="479"/>
      <c r="G115" s="473"/>
      <c r="H115" s="480"/>
      <c r="I115" s="480"/>
      <c r="J115" s="443"/>
      <c r="K115" s="442"/>
      <c r="L115" s="443"/>
      <c r="M115" s="443"/>
      <c r="N115" s="444"/>
      <c r="O115" s="477">
        <f t="shared" si="3"/>
        <v>0</v>
      </c>
      <c r="P115" s="477">
        <f t="shared" si="4"/>
        <v>0</v>
      </c>
      <c r="Q115" s="92" t="str">
        <f t="shared" si="5"/>
        <v/>
      </c>
    </row>
    <row r="116" spans="1:17" ht="23.1" customHeight="1" x14ac:dyDescent="0.2">
      <c r="A116" s="468"/>
      <c r="B116" s="444"/>
      <c r="C116" s="478"/>
      <c r="D116" s="473"/>
      <c r="E116" s="473"/>
      <c r="F116" s="479"/>
      <c r="G116" s="473"/>
      <c r="H116" s="480"/>
      <c r="I116" s="475"/>
      <c r="J116" s="443"/>
      <c r="K116" s="442"/>
      <c r="L116" s="443"/>
      <c r="M116" s="443"/>
      <c r="N116" s="444"/>
      <c r="O116" s="477">
        <f t="shared" si="3"/>
        <v>0</v>
      </c>
      <c r="P116" s="477">
        <f t="shared" si="4"/>
        <v>0</v>
      </c>
      <c r="Q116" s="92" t="str">
        <f t="shared" si="5"/>
        <v/>
      </c>
    </row>
    <row r="117" spans="1:17" ht="23.1" customHeight="1" x14ac:dyDescent="0.2">
      <c r="A117" s="468"/>
      <c r="B117" s="444"/>
      <c r="C117" s="478"/>
      <c r="D117" s="473"/>
      <c r="E117" s="473"/>
      <c r="F117" s="479"/>
      <c r="G117" s="473"/>
      <c r="H117" s="480"/>
      <c r="I117" s="480"/>
      <c r="J117" s="443"/>
      <c r="K117" s="442"/>
      <c r="L117" s="443"/>
      <c r="M117" s="443"/>
      <c r="N117" s="444"/>
      <c r="O117" s="477">
        <f t="shared" si="3"/>
        <v>0</v>
      </c>
      <c r="P117" s="477">
        <f t="shared" si="4"/>
        <v>0</v>
      </c>
      <c r="Q117" s="92" t="str">
        <f t="shared" si="5"/>
        <v/>
      </c>
    </row>
    <row r="118" spans="1:17" ht="23.1" customHeight="1" x14ac:dyDescent="0.2">
      <c r="A118" s="468"/>
      <c r="B118" s="444"/>
      <c r="C118" s="478"/>
      <c r="D118" s="473"/>
      <c r="E118" s="473"/>
      <c r="F118" s="479"/>
      <c r="G118" s="473"/>
      <c r="H118" s="480"/>
      <c r="I118" s="475"/>
      <c r="J118" s="443"/>
      <c r="K118" s="442"/>
      <c r="L118" s="443"/>
      <c r="M118" s="443"/>
      <c r="N118" s="444"/>
      <c r="O118" s="477">
        <f t="shared" si="3"/>
        <v>0</v>
      </c>
      <c r="P118" s="477">
        <f t="shared" si="4"/>
        <v>0</v>
      </c>
      <c r="Q118" s="92" t="str">
        <f t="shared" si="5"/>
        <v/>
      </c>
    </row>
    <row r="119" spans="1:17" ht="23.1" customHeight="1" x14ac:dyDescent="0.2">
      <c r="A119" s="468"/>
      <c r="B119" s="444"/>
      <c r="C119" s="478"/>
      <c r="D119" s="473"/>
      <c r="E119" s="473"/>
      <c r="F119" s="479"/>
      <c r="G119" s="473"/>
      <c r="H119" s="480"/>
      <c r="I119" s="480"/>
      <c r="J119" s="443"/>
      <c r="K119" s="442"/>
      <c r="L119" s="443"/>
      <c r="M119" s="443"/>
      <c r="N119" s="444"/>
      <c r="O119" s="477">
        <f t="shared" si="3"/>
        <v>0</v>
      </c>
      <c r="P119" s="477">
        <f t="shared" si="4"/>
        <v>0</v>
      </c>
      <c r="Q119" s="92" t="str">
        <f t="shared" si="5"/>
        <v/>
      </c>
    </row>
    <row r="120" spans="1:17" ht="23.1" customHeight="1" x14ac:dyDescent="0.2">
      <c r="A120" s="468"/>
      <c r="B120" s="444"/>
      <c r="C120" s="478"/>
      <c r="D120" s="473"/>
      <c r="E120" s="473"/>
      <c r="F120" s="479"/>
      <c r="G120" s="473"/>
      <c r="H120" s="480"/>
      <c r="I120" s="475"/>
      <c r="J120" s="443"/>
      <c r="K120" s="443"/>
      <c r="L120" s="443"/>
      <c r="M120" s="443"/>
      <c r="N120" s="444"/>
      <c r="O120" s="477">
        <f t="shared" si="3"/>
        <v>0</v>
      </c>
      <c r="P120" s="477">
        <f t="shared" si="4"/>
        <v>0</v>
      </c>
      <c r="Q120" s="92" t="str">
        <f t="shared" si="5"/>
        <v/>
      </c>
    </row>
    <row r="121" spans="1:17" ht="23.1" customHeight="1" x14ac:dyDescent="0.2">
      <c r="A121" s="468"/>
      <c r="B121" s="444"/>
      <c r="C121" s="478"/>
      <c r="D121" s="473"/>
      <c r="E121" s="473"/>
      <c r="F121" s="479"/>
      <c r="G121" s="473"/>
      <c r="H121" s="480"/>
      <c r="I121" s="480"/>
      <c r="J121" s="443"/>
      <c r="K121" s="443"/>
      <c r="L121" s="443"/>
      <c r="M121" s="443"/>
      <c r="N121" s="444"/>
      <c r="O121" s="477">
        <f t="shared" si="3"/>
        <v>0</v>
      </c>
      <c r="P121" s="477">
        <f t="shared" si="4"/>
        <v>0</v>
      </c>
      <c r="Q121" s="92" t="str">
        <f t="shared" si="5"/>
        <v/>
      </c>
    </row>
    <row r="122" spans="1:17" ht="23.1" customHeight="1" x14ac:dyDescent="0.2">
      <c r="A122" s="468"/>
      <c r="B122" s="444"/>
      <c r="C122" s="478"/>
      <c r="D122" s="473"/>
      <c r="E122" s="473"/>
      <c r="F122" s="479"/>
      <c r="G122" s="473"/>
      <c r="H122" s="480"/>
      <c r="I122" s="475"/>
      <c r="J122" s="442"/>
      <c r="K122" s="442"/>
      <c r="L122" s="443"/>
      <c r="M122" s="442"/>
      <c r="N122" s="501"/>
      <c r="O122" s="477">
        <f t="shared" si="3"/>
        <v>0</v>
      </c>
      <c r="P122" s="477">
        <f t="shared" si="4"/>
        <v>0</v>
      </c>
      <c r="Q122" s="92" t="str">
        <f t="shared" si="5"/>
        <v/>
      </c>
    </row>
    <row r="123" spans="1:17" ht="23.1" customHeight="1" x14ac:dyDescent="0.2">
      <c r="A123" s="468"/>
      <c r="B123" s="444"/>
      <c r="C123" s="478"/>
      <c r="D123" s="473"/>
      <c r="E123" s="473"/>
      <c r="F123" s="479"/>
      <c r="G123" s="473"/>
      <c r="H123" s="480"/>
      <c r="I123" s="480"/>
      <c r="J123" s="443"/>
      <c r="K123" s="443"/>
      <c r="L123" s="443"/>
      <c r="M123" s="443"/>
      <c r="N123" s="444"/>
      <c r="O123" s="477">
        <f t="shared" si="3"/>
        <v>0</v>
      </c>
      <c r="P123" s="477">
        <f t="shared" si="4"/>
        <v>0</v>
      </c>
      <c r="Q123" s="92" t="str">
        <f t="shared" si="5"/>
        <v/>
      </c>
    </row>
    <row r="124" spans="1:17" ht="23.1" customHeight="1" x14ac:dyDescent="0.2">
      <c r="A124" s="468"/>
      <c r="B124" s="444"/>
      <c r="C124" s="478"/>
      <c r="D124" s="473"/>
      <c r="E124" s="473"/>
      <c r="F124" s="479"/>
      <c r="G124" s="473"/>
      <c r="H124" s="480"/>
      <c r="I124" s="475"/>
      <c r="J124" s="443"/>
      <c r="K124" s="443"/>
      <c r="L124" s="443"/>
      <c r="M124" s="443"/>
      <c r="N124" s="444"/>
      <c r="O124" s="477">
        <f t="shared" si="3"/>
        <v>0</v>
      </c>
      <c r="P124" s="477">
        <f t="shared" si="4"/>
        <v>0</v>
      </c>
      <c r="Q124" s="92" t="str">
        <f t="shared" si="5"/>
        <v/>
      </c>
    </row>
    <row r="125" spans="1:17" ht="23.1" customHeight="1" x14ac:dyDescent="0.2">
      <c r="A125" s="468"/>
      <c r="B125" s="444"/>
      <c r="C125" s="478"/>
      <c r="D125" s="473"/>
      <c r="E125" s="473"/>
      <c r="F125" s="479"/>
      <c r="G125" s="473"/>
      <c r="H125" s="480"/>
      <c r="I125" s="480"/>
      <c r="J125" s="443"/>
      <c r="K125" s="443"/>
      <c r="L125" s="443"/>
      <c r="M125" s="444"/>
      <c r="N125" s="444"/>
      <c r="O125" s="477">
        <f t="shared" si="3"/>
        <v>0</v>
      </c>
      <c r="P125" s="477">
        <f t="shared" si="4"/>
        <v>0</v>
      </c>
      <c r="Q125" s="92" t="str">
        <f t="shared" si="5"/>
        <v/>
      </c>
    </row>
    <row r="126" spans="1:17" ht="23.1" customHeight="1" x14ac:dyDescent="0.2">
      <c r="A126" s="468"/>
      <c r="B126" s="444"/>
      <c r="C126" s="478"/>
      <c r="D126" s="473"/>
      <c r="E126" s="473"/>
      <c r="F126" s="479"/>
      <c r="G126" s="473"/>
      <c r="H126" s="480"/>
      <c r="I126" s="475"/>
      <c r="J126" s="443"/>
      <c r="K126" s="443"/>
      <c r="L126" s="443"/>
      <c r="M126" s="443"/>
      <c r="N126" s="444"/>
      <c r="O126" s="477">
        <f t="shared" si="3"/>
        <v>0</v>
      </c>
      <c r="P126" s="477">
        <f t="shared" si="4"/>
        <v>0</v>
      </c>
      <c r="Q126" s="92" t="str">
        <f t="shared" si="5"/>
        <v/>
      </c>
    </row>
    <row r="127" spans="1:17" ht="23.1" customHeight="1" x14ac:dyDescent="0.2">
      <c r="A127" s="468"/>
      <c r="B127" s="444"/>
      <c r="C127" s="478"/>
      <c r="D127" s="473"/>
      <c r="E127" s="473"/>
      <c r="F127" s="479"/>
      <c r="G127" s="473"/>
      <c r="H127" s="480"/>
      <c r="I127" s="480"/>
      <c r="J127" s="443"/>
      <c r="K127" s="443"/>
      <c r="L127" s="443"/>
      <c r="M127" s="443"/>
      <c r="N127" s="444"/>
      <c r="O127" s="477">
        <f t="shared" si="3"/>
        <v>0</v>
      </c>
      <c r="P127" s="477">
        <f t="shared" si="4"/>
        <v>0</v>
      </c>
      <c r="Q127" s="92" t="str">
        <f t="shared" si="5"/>
        <v/>
      </c>
    </row>
    <row r="128" spans="1:17" ht="23.1" customHeight="1" x14ac:dyDescent="0.2">
      <c r="A128" s="468"/>
      <c r="B128" s="444"/>
      <c r="C128" s="478"/>
      <c r="D128" s="473"/>
      <c r="E128" s="473"/>
      <c r="F128" s="479"/>
      <c r="G128" s="473"/>
      <c r="H128" s="480"/>
      <c r="I128" s="475"/>
      <c r="J128" s="443"/>
      <c r="K128" s="443"/>
      <c r="L128" s="443"/>
      <c r="M128" s="443"/>
      <c r="N128" s="444"/>
      <c r="O128" s="477">
        <f t="shared" si="3"/>
        <v>0</v>
      </c>
      <c r="P128" s="477">
        <f t="shared" si="4"/>
        <v>0</v>
      </c>
      <c r="Q128" s="92" t="str">
        <f t="shared" si="5"/>
        <v/>
      </c>
    </row>
    <row r="129" spans="1:18" ht="23.1" customHeight="1" x14ac:dyDescent="0.2">
      <c r="A129" s="468"/>
      <c r="B129" s="444"/>
      <c r="C129" s="478"/>
      <c r="D129" s="473"/>
      <c r="E129" s="473"/>
      <c r="F129" s="479"/>
      <c r="G129" s="473"/>
      <c r="H129" s="480"/>
      <c r="I129" s="480"/>
      <c r="J129" s="443"/>
      <c r="K129" s="443"/>
      <c r="L129" s="443"/>
      <c r="M129" s="443"/>
      <c r="N129" s="444"/>
      <c r="O129" s="477">
        <f t="shared" si="3"/>
        <v>0</v>
      </c>
      <c r="P129" s="477">
        <f t="shared" si="4"/>
        <v>0</v>
      </c>
      <c r="Q129" s="92" t="str">
        <f t="shared" si="5"/>
        <v/>
      </c>
    </row>
    <row r="130" spans="1:18" ht="23.1" customHeight="1" x14ac:dyDescent="0.2">
      <c r="A130" s="468"/>
      <c r="B130" s="444"/>
      <c r="C130" s="478"/>
      <c r="D130" s="473"/>
      <c r="E130" s="473"/>
      <c r="F130" s="479"/>
      <c r="G130" s="473"/>
      <c r="H130" s="480"/>
      <c r="I130" s="475"/>
      <c r="J130" s="443"/>
      <c r="K130" s="443"/>
      <c r="L130" s="443"/>
      <c r="M130" s="443"/>
      <c r="N130" s="444"/>
      <c r="O130" s="477">
        <f t="shared" si="3"/>
        <v>0</v>
      </c>
      <c r="P130" s="477">
        <f t="shared" si="4"/>
        <v>0</v>
      </c>
      <c r="Q130" s="92" t="str">
        <f t="shared" si="5"/>
        <v/>
      </c>
    </row>
    <row r="131" spans="1:18" ht="23.1" customHeight="1" x14ac:dyDescent="0.2">
      <c r="A131" s="468"/>
      <c r="B131" s="444"/>
      <c r="C131" s="478"/>
      <c r="D131" s="473"/>
      <c r="E131" s="473"/>
      <c r="F131" s="479"/>
      <c r="G131" s="473"/>
      <c r="H131" s="480"/>
      <c r="I131" s="480"/>
      <c r="J131" s="443"/>
      <c r="K131" s="443"/>
      <c r="L131" s="443"/>
      <c r="M131" s="443"/>
      <c r="N131" s="444"/>
      <c r="O131" s="477">
        <f t="shared" si="3"/>
        <v>0</v>
      </c>
      <c r="P131" s="477">
        <f t="shared" si="4"/>
        <v>0</v>
      </c>
      <c r="Q131" s="92" t="str">
        <f t="shared" si="5"/>
        <v/>
      </c>
    </row>
    <row r="132" spans="1:18" ht="23.1" customHeight="1" x14ac:dyDescent="0.2">
      <c r="A132" s="468"/>
      <c r="B132" s="444"/>
      <c r="C132" s="478"/>
      <c r="D132" s="473"/>
      <c r="E132" s="473"/>
      <c r="F132" s="479"/>
      <c r="G132" s="473"/>
      <c r="H132" s="480"/>
      <c r="I132" s="475"/>
      <c r="J132" s="443"/>
      <c r="K132" s="443"/>
      <c r="L132" s="443"/>
      <c r="M132" s="443"/>
      <c r="N132" s="444"/>
      <c r="O132" s="477">
        <f t="shared" si="3"/>
        <v>0</v>
      </c>
      <c r="P132" s="477">
        <f t="shared" si="4"/>
        <v>0</v>
      </c>
      <c r="Q132" s="92" t="str">
        <f t="shared" si="5"/>
        <v/>
      </c>
    </row>
    <row r="133" spans="1:18" ht="23.1" customHeight="1" x14ac:dyDescent="0.2">
      <c r="A133" s="468"/>
      <c r="B133" s="444"/>
      <c r="C133" s="478"/>
      <c r="D133" s="473"/>
      <c r="E133" s="473"/>
      <c r="F133" s="479"/>
      <c r="G133" s="473"/>
      <c r="H133" s="480"/>
      <c r="I133" s="480"/>
      <c r="J133" s="443"/>
      <c r="K133" s="443"/>
      <c r="L133" s="443"/>
      <c r="M133" s="443"/>
      <c r="N133" s="444"/>
      <c r="O133" s="477">
        <f t="shared" si="3"/>
        <v>0</v>
      </c>
      <c r="P133" s="477">
        <f t="shared" si="4"/>
        <v>0</v>
      </c>
      <c r="Q133" s="92" t="str">
        <f t="shared" si="5"/>
        <v/>
      </c>
    </row>
    <row r="134" spans="1:18" ht="23.1" customHeight="1" x14ac:dyDescent="0.2">
      <c r="A134" s="468"/>
      <c r="B134" s="444"/>
      <c r="C134" s="478"/>
      <c r="D134" s="473"/>
      <c r="E134" s="473"/>
      <c r="F134" s="479"/>
      <c r="G134" s="473"/>
      <c r="H134" s="480"/>
      <c r="I134" s="475"/>
      <c r="J134" s="443"/>
      <c r="K134" s="443"/>
      <c r="L134" s="443"/>
      <c r="M134" s="443"/>
      <c r="N134" s="444"/>
      <c r="O134" s="477">
        <f t="shared" si="3"/>
        <v>0</v>
      </c>
      <c r="P134" s="477">
        <f t="shared" si="4"/>
        <v>0</v>
      </c>
      <c r="Q134" s="92" t="str">
        <f t="shared" si="5"/>
        <v/>
      </c>
    </row>
    <row r="135" spans="1:18" ht="23.1" customHeight="1" x14ac:dyDescent="0.2">
      <c r="A135" s="468"/>
      <c r="B135" s="444"/>
      <c r="C135" s="478"/>
      <c r="D135" s="473"/>
      <c r="E135" s="473"/>
      <c r="F135" s="479"/>
      <c r="G135" s="473"/>
      <c r="H135" s="480"/>
      <c r="I135" s="480"/>
      <c r="J135" s="443"/>
      <c r="K135" s="443"/>
      <c r="L135" s="443"/>
      <c r="M135" s="443"/>
      <c r="N135" s="444"/>
      <c r="O135" s="477">
        <f t="shared" si="3"/>
        <v>0</v>
      </c>
      <c r="P135" s="477">
        <f t="shared" si="4"/>
        <v>0</v>
      </c>
      <c r="Q135" s="92" t="str">
        <f t="shared" si="5"/>
        <v/>
      </c>
    </row>
    <row r="136" spans="1:18" ht="23.1" customHeight="1" x14ac:dyDescent="0.2">
      <c r="A136" s="468"/>
      <c r="B136" s="444"/>
      <c r="C136" s="478"/>
      <c r="D136" s="473"/>
      <c r="E136" s="473"/>
      <c r="F136" s="479"/>
      <c r="G136" s="473"/>
      <c r="H136" s="480"/>
      <c r="I136" s="475"/>
      <c r="J136" s="443"/>
      <c r="K136" s="443"/>
      <c r="L136" s="443"/>
      <c r="M136" s="443"/>
      <c r="N136" s="444"/>
      <c r="O136" s="477">
        <f t="shared" si="3"/>
        <v>0</v>
      </c>
      <c r="P136" s="477">
        <f t="shared" si="4"/>
        <v>0</v>
      </c>
      <c r="Q136" s="92" t="str">
        <f t="shared" si="5"/>
        <v/>
      </c>
    </row>
    <row r="137" spans="1:18" ht="23.1" customHeight="1" x14ac:dyDescent="0.2">
      <c r="A137" s="468"/>
      <c r="B137" s="444"/>
      <c r="C137" s="478"/>
      <c r="D137" s="473"/>
      <c r="E137" s="473"/>
      <c r="F137" s="479"/>
      <c r="G137" s="473"/>
      <c r="H137" s="480"/>
      <c r="I137" s="480"/>
      <c r="J137" s="443"/>
      <c r="K137" s="443"/>
      <c r="L137" s="443"/>
      <c r="M137" s="443"/>
      <c r="N137" s="444"/>
      <c r="O137" s="477">
        <f t="shared" si="3"/>
        <v>0</v>
      </c>
      <c r="P137" s="477">
        <f t="shared" si="4"/>
        <v>0</v>
      </c>
      <c r="Q137" s="92" t="str">
        <f t="shared" si="5"/>
        <v/>
      </c>
    </row>
    <row r="138" spans="1:18" ht="23.1" customHeight="1" x14ac:dyDescent="0.2">
      <c r="A138" s="468"/>
      <c r="B138" s="444"/>
      <c r="C138" s="478"/>
      <c r="D138" s="473"/>
      <c r="E138" s="473"/>
      <c r="F138" s="479"/>
      <c r="G138" s="473"/>
      <c r="H138" s="480"/>
      <c r="I138" s="475"/>
      <c r="J138" s="443"/>
      <c r="K138" s="443"/>
      <c r="L138" s="443"/>
      <c r="M138" s="443"/>
      <c r="N138" s="444"/>
      <c r="O138" s="477">
        <f t="shared" si="3"/>
        <v>0</v>
      </c>
      <c r="P138" s="477">
        <f t="shared" si="4"/>
        <v>0</v>
      </c>
      <c r="Q138" s="92" t="str">
        <f t="shared" si="5"/>
        <v/>
      </c>
    </row>
    <row r="139" spans="1:18" ht="23.1" customHeight="1" x14ac:dyDescent="0.2">
      <c r="A139" s="468"/>
      <c r="B139" s="444"/>
      <c r="C139" s="478"/>
      <c r="D139" s="473"/>
      <c r="E139" s="473"/>
      <c r="F139" s="479"/>
      <c r="G139" s="473"/>
      <c r="H139" s="480"/>
      <c r="I139" s="480"/>
      <c r="J139" s="443"/>
      <c r="K139" s="443"/>
      <c r="L139" s="443"/>
      <c r="M139" s="443"/>
      <c r="N139" s="444"/>
      <c r="O139" s="477">
        <f t="shared" si="3"/>
        <v>0</v>
      </c>
      <c r="P139" s="477">
        <f t="shared" si="4"/>
        <v>0</v>
      </c>
      <c r="Q139" s="92" t="str">
        <f t="shared" si="5"/>
        <v/>
      </c>
    </row>
    <row r="140" spans="1:18" ht="23.1" customHeight="1" x14ac:dyDescent="0.2">
      <c r="A140" s="468"/>
      <c r="B140" s="444"/>
      <c r="C140" s="478"/>
      <c r="D140" s="473"/>
      <c r="E140" s="473"/>
      <c r="F140" s="479"/>
      <c r="G140" s="473"/>
      <c r="H140" s="480"/>
      <c r="I140" s="475"/>
      <c r="J140" s="443"/>
      <c r="K140" s="442"/>
      <c r="L140" s="443"/>
      <c r="M140" s="443"/>
      <c r="N140" s="444"/>
      <c r="O140" s="477">
        <f t="shared" si="3"/>
        <v>0</v>
      </c>
      <c r="P140" s="477">
        <f t="shared" si="4"/>
        <v>0</v>
      </c>
      <c r="Q140" s="92" t="str">
        <f t="shared" si="5"/>
        <v/>
      </c>
    </row>
    <row r="141" spans="1:18" ht="23.1" customHeight="1" x14ac:dyDescent="0.2">
      <c r="A141" s="468"/>
      <c r="B141" s="444"/>
      <c r="C141" s="478"/>
      <c r="D141" s="473"/>
      <c r="E141" s="473"/>
      <c r="F141" s="479"/>
      <c r="G141" s="473"/>
      <c r="H141" s="480"/>
      <c r="I141" s="480"/>
      <c r="J141" s="443"/>
      <c r="K141" s="442"/>
      <c r="L141" s="443"/>
      <c r="M141" s="443"/>
      <c r="N141" s="444"/>
      <c r="O141" s="477">
        <f t="shared" si="3"/>
        <v>0</v>
      </c>
      <c r="P141" s="477">
        <f t="shared" si="4"/>
        <v>0</v>
      </c>
      <c r="Q141" s="92" t="str">
        <f t="shared" si="5"/>
        <v/>
      </c>
    </row>
    <row r="142" spans="1:18" ht="23.1" customHeight="1" x14ac:dyDescent="0.2">
      <c r="A142" s="468"/>
      <c r="B142" s="444"/>
      <c r="C142" s="478"/>
      <c r="D142" s="473"/>
      <c r="E142" s="473"/>
      <c r="F142" s="479"/>
      <c r="G142" s="473"/>
      <c r="H142" s="480"/>
      <c r="I142" s="475"/>
      <c r="J142" s="443"/>
      <c r="K142" s="443"/>
      <c r="L142" s="443"/>
      <c r="M142" s="443"/>
      <c r="N142" s="444"/>
      <c r="O142" s="477">
        <f t="shared" si="3"/>
        <v>0</v>
      </c>
      <c r="P142" s="477">
        <f t="shared" si="4"/>
        <v>0</v>
      </c>
      <c r="Q142" s="92" t="str">
        <f t="shared" si="5"/>
        <v/>
      </c>
    </row>
    <row r="143" spans="1:18" ht="23.1" customHeight="1" x14ac:dyDescent="0.2">
      <c r="A143" s="468"/>
      <c r="B143" s="444"/>
      <c r="C143" s="478"/>
      <c r="D143" s="473"/>
      <c r="E143" s="473"/>
      <c r="F143" s="479"/>
      <c r="G143" s="473"/>
      <c r="H143" s="480"/>
      <c r="I143" s="480"/>
      <c r="J143" s="443"/>
      <c r="K143" s="443"/>
      <c r="L143" s="443"/>
      <c r="M143" s="443"/>
      <c r="N143" s="444"/>
      <c r="O143" s="477">
        <f t="shared" si="3"/>
        <v>0</v>
      </c>
      <c r="P143" s="477">
        <f t="shared" si="4"/>
        <v>0</v>
      </c>
      <c r="Q143" s="92" t="str">
        <f t="shared" si="5"/>
        <v/>
      </c>
    </row>
    <row r="144" spans="1:18" ht="23.1" customHeight="1" x14ac:dyDescent="0.2">
      <c r="A144" s="468"/>
      <c r="B144" s="482"/>
      <c r="C144" s="483"/>
      <c r="D144" s="473"/>
      <c r="E144" s="473"/>
      <c r="F144" s="472"/>
      <c r="G144" s="473"/>
      <c r="H144" s="473"/>
      <c r="I144" s="644"/>
      <c r="J144" s="484"/>
      <c r="K144" s="484"/>
      <c r="L144" s="484"/>
      <c r="M144" s="484"/>
      <c r="N144" s="482"/>
      <c r="O144" s="477">
        <f t="shared" si="3"/>
        <v>0</v>
      </c>
      <c r="P144" s="477">
        <f t="shared" si="4"/>
        <v>0</v>
      </c>
      <c r="Q144" s="92" t="str">
        <f t="shared" si="5"/>
        <v/>
      </c>
      <c r="R144" s="425"/>
    </row>
    <row r="145" spans="1:17" ht="23.1" customHeight="1" x14ac:dyDescent="0.2">
      <c r="A145" s="468"/>
      <c r="B145" s="444"/>
      <c r="C145" s="478"/>
      <c r="D145" s="473"/>
      <c r="E145" s="473"/>
      <c r="F145" s="472"/>
      <c r="G145" s="473"/>
      <c r="H145" s="480"/>
      <c r="I145" s="475"/>
      <c r="J145" s="443"/>
      <c r="K145" s="443"/>
      <c r="L145" s="443"/>
      <c r="M145" s="443"/>
      <c r="N145" s="444"/>
      <c r="O145" s="477">
        <f t="shared" si="3"/>
        <v>0</v>
      </c>
      <c r="P145" s="477">
        <f t="shared" si="4"/>
        <v>0</v>
      </c>
      <c r="Q145" s="92" t="str">
        <f t="shared" si="5"/>
        <v/>
      </c>
    </row>
    <row r="146" spans="1:17" ht="23.1" customHeight="1" x14ac:dyDescent="0.2">
      <c r="A146" s="468"/>
      <c r="B146" s="444"/>
      <c r="C146" s="478"/>
      <c r="D146" s="473"/>
      <c r="E146" s="473"/>
      <c r="F146" s="479"/>
      <c r="G146" s="473"/>
      <c r="H146" s="480"/>
      <c r="I146" s="475"/>
      <c r="J146" s="443"/>
      <c r="K146" s="443"/>
      <c r="L146" s="443"/>
      <c r="M146" s="443"/>
      <c r="N146" s="444"/>
      <c r="O146" s="477">
        <f t="shared" si="3"/>
        <v>0</v>
      </c>
      <c r="P146" s="477">
        <f t="shared" si="4"/>
        <v>0</v>
      </c>
      <c r="Q146" s="92" t="str">
        <f t="shared" si="5"/>
        <v/>
      </c>
    </row>
    <row r="147" spans="1:17" x14ac:dyDescent="0.2">
      <c r="A147" s="468"/>
      <c r="B147" s="444"/>
      <c r="C147" s="478"/>
      <c r="D147" s="473"/>
      <c r="E147" s="473"/>
      <c r="F147" s="479"/>
      <c r="G147" s="473"/>
      <c r="H147" s="480"/>
      <c r="I147" s="480"/>
      <c r="J147" s="443"/>
      <c r="K147" s="443"/>
      <c r="L147" s="443"/>
      <c r="M147" s="443"/>
      <c r="N147" s="444"/>
      <c r="O147" s="477">
        <f t="shared" si="3"/>
        <v>0</v>
      </c>
      <c r="P147" s="477">
        <f t="shared" si="4"/>
        <v>0</v>
      </c>
      <c r="Q147" s="92" t="str">
        <f t="shared" si="5"/>
        <v/>
      </c>
    </row>
    <row r="148" spans="1:17" x14ac:dyDescent="0.2">
      <c r="A148" s="468"/>
      <c r="B148" s="444"/>
      <c r="C148" s="478"/>
      <c r="D148" s="473"/>
      <c r="E148" s="473"/>
      <c r="F148" s="479"/>
      <c r="G148" s="473"/>
      <c r="H148" s="480"/>
      <c r="I148" s="480"/>
      <c r="J148" s="443"/>
      <c r="K148" s="443"/>
      <c r="L148" s="443"/>
      <c r="M148" s="443"/>
      <c r="N148" s="444"/>
      <c r="O148" s="477">
        <f t="shared" si="3"/>
        <v>0</v>
      </c>
      <c r="P148" s="477">
        <f t="shared" si="4"/>
        <v>0</v>
      </c>
      <c r="Q148" s="92" t="str">
        <f t="shared" si="5"/>
        <v/>
      </c>
    </row>
    <row r="149" spans="1:17" ht="23.1" customHeight="1" x14ac:dyDescent="0.2">
      <c r="A149" s="468"/>
      <c r="B149" s="444"/>
      <c r="C149" s="478"/>
      <c r="D149" s="473"/>
      <c r="E149" s="473"/>
      <c r="F149" s="479"/>
      <c r="G149" s="473"/>
      <c r="H149" s="480"/>
      <c r="I149" s="475"/>
      <c r="J149" s="443"/>
      <c r="K149" s="443"/>
      <c r="L149" s="443"/>
      <c r="M149" s="443"/>
      <c r="N149" s="444"/>
      <c r="O149" s="477">
        <f t="shared" si="3"/>
        <v>0</v>
      </c>
      <c r="P149" s="477">
        <f t="shared" si="4"/>
        <v>0</v>
      </c>
      <c r="Q149" s="92" t="str">
        <f t="shared" si="5"/>
        <v/>
      </c>
    </row>
    <row r="150" spans="1:17" ht="23.1" customHeight="1" x14ac:dyDescent="0.2">
      <c r="A150" s="468"/>
      <c r="B150" s="444"/>
      <c r="C150" s="478"/>
      <c r="D150" s="473"/>
      <c r="E150" s="473"/>
      <c r="F150" s="479"/>
      <c r="G150" s="473"/>
      <c r="H150" s="480"/>
      <c r="I150" s="475"/>
      <c r="J150" s="443"/>
      <c r="K150" s="443"/>
      <c r="L150" s="443"/>
      <c r="M150" s="443"/>
      <c r="N150" s="444"/>
      <c r="O150" s="477">
        <f t="shared" si="3"/>
        <v>0</v>
      </c>
      <c r="P150" s="477">
        <f t="shared" si="4"/>
        <v>0</v>
      </c>
      <c r="Q150" s="92" t="str">
        <f t="shared" si="5"/>
        <v/>
      </c>
    </row>
    <row r="151" spans="1:17" ht="23.1" customHeight="1" x14ac:dyDescent="0.2">
      <c r="A151" s="468"/>
      <c r="B151" s="444"/>
      <c r="C151" s="478"/>
      <c r="D151" s="473"/>
      <c r="E151" s="473"/>
      <c r="F151" s="479"/>
      <c r="G151" s="473"/>
      <c r="H151" s="480"/>
      <c r="I151" s="480"/>
      <c r="J151" s="443"/>
      <c r="K151" s="443"/>
      <c r="L151" s="443"/>
      <c r="M151" s="443"/>
      <c r="N151" s="444"/>
      <c r="O151" s="477">
        <f t="shared" si="3"/>
        <v>0</v>
      </c>
      <c r="P151" s="477">
        <f t="shared" si="4"/>
        <v>0</v>
      </c>
      <c r="Q151" s="92" t="str">
        <f t="shared" si="5"/>
        <v/>
      </c>
    </row>
    <row r="152" spans="1:17" x14ac:dyDescent="0.2">
      <c r="A152" s="468"/>
      <c r="B152" s="444"/>
      <c r="C152" s="478"/>
      <c r="D152" s="473"/>
      <c r="E152" s="473"/>
      <c r="F152" s="479"/>
      <c r="G152" s="473"/>
      <c r="H152" s="480"/>
      <c r="I152" s="480"/>
      <c r="J152" s="443"/>
      <c r="K152" s="443"/>
      <c r="L152" s="443"/>
      <c r="M152" s="443"/>
      <c r="N152" s="444"/>
      <c r="O152" s="477">
        <f t="shared" si="3"/>
        <v>0</v>
      </c>
      <c r="P152" s="477">
        <f t="shared" si="4"/>
        <v>0</v>
      </c>
      <c r="Q152" s="92" t="str">
        <f t="shared" si="5"/>
        <v/>
      </c>
    </row>
    <row r="153" spans="1:17" ht="23.1" customHeight="1" x14ac:dyDescent="0.2">
      <c r="A153" s="468"/>
      <c r="B153" s="444"/>
      <c r="C153" s="478"/>
      <c r="D153" s="473"/>
      <c r="E153" s="473"/>
      <c r="F153" s="479"/>
      <c r="G153" s="473"/>
      <c r="H153" s="480"/>
      <c r="I153" s="480"/>
      <c r="J153" s="443"/>
      <c r="K153" s="443"/>
      <c r="L153" s="443"/>
      <c r="M153" s="443"/>
      <c r="N153" s="444"/>
      <c r="O153" s="477">
        <f t="shared" si="3"/>
        <v>0</v>
      </c>
      <c r="P153" s="477">
        <f t="shared" si="4"/>
        <v>0</v>
      </c>
      <c r="Q153" s="92" t="str">
        <f t="shared" si="5"/>
        <v/>
      </c>
    </row>
    <row r="154" spans="1:17" ht="23.1" customHeight="1" x14ac:dyDescent="0.2">
      <c r="A154" s="468"/>
      <c r="B154" s="444"/>
      <c r="C154" s="478"/>
      <c r="D154" s="473"/>
      <c r="E154" s="473"/>
      <c r="F154" s="479"/>
      <c r="G154" s="473"/>
      <c r="H154" s="480"/>
      <c r="I154" s="480"/>
      <c r="J154" s="443"/>
      <c r="K154" s="443"/>
      <c r="L154" s="443"/>
      <c r="M154" s="443"/>
      <c r="N154" s="444"/>
      <c r="O154" s="477">
        <f t="shared" si="3"/>
        <v>0</v>
      </c>
      <c r="P154" s="477">
        <f t="shared" si="4"/>
        <v>0</v>
      </c>
      <c r="Q154" s="92" t="str">
        <f t="shared" si="5"/>
        <v/>
      </c>
    </row>
    <row r="155" spans="1:17" ht="23.1" customHeight="1" x14ac:dyDescent="0.2">
      <c r="A155" s="468"/>
      <c r="B155" s="444"/>
      <c r="C155" s="478"/>
      <c r="D155" s="473"/>
      <c r="E155" s="473"/>
      <c r="F155" s="479"/>
      <c r="G155" s="473"/>
      <c r="H155" s="480"/>
      <c r="I155" s="480"/>
      <c r="J155" s="443"/>
      <c r="K155" s="443"/>
      <c r="L155" s="443"/>
      <c r="M155" s="443"/>
      <c r="N155" s="444"/>
      <c r="O155" s="477">
        <f t="shared" si="3"/>
        <v>0</v>
      </c>
      <c r="P155" s="477">
        <f t="shared" si="4"/>
        <v>0</v>
      </c>
      <c r="Q155" s="92" t="str">
        <f t="shared" si="5"/>
        <v/>
      </c>
    </row>
    <row r="156" spans="1:17" ht="23.1" customHeight="1" x14ac:dyDescent="0.2">
      <c r="A156" s="468"/>
      <c r="B156" s="444"/>
      <c r="C156" s="478"/>
      <c r="D156" s="473"/>
      <c r="E156" s="473"/>
      <c r="F156" s="479"/>
      <c r="G156" s="473"/>
      <c r="H156" s="480"/>
      <c r="I156" s="480"/>
      <c r="J156" s="443"/>
      <c r="K156" s="443"/>
      <c r="L156" s="443"/>
      <c r="M156" s="443"/>
      <c r="N156" s="444"/>
      <c r="O156" s="477">
        <f t="shared" si="3"/>
        <v>0</v>
      </c>
      <c r="P156" s="477">
        <f t="shared" si="4"/>
        <v>0</v>
      </c>
      <c r="Q156" s="92" t="str">
        <f t="shared" si="5"/>
        <v/>
      </c>
    </row>
    <row r="157" spans="1:17" ht="23.1" customHeight="1" x14ac:dyDescent="0.2">
      <c r="A157" s="468"/>
      <c r="B157" s="444"/>
      <c r="C157" s="478"/>
      <c r="D157" s="473"/>
      <c r="E157" s="473"/>
      <c r="F157" s="472"/>
      <c r="G157" s="473"/>
      <c r="H157" s="480"/>
      <c r="I157" s="480"/>
      <c r="J157" s="443"/>
      <c r="K157" s="443"/>
      <c r="L157" s="443"/>
      <c r="M157" s="443"/>
      <c r="N157" s="444"/>
      <c r="O157" s="477">
        <f t="shared" si="3"/>
        <v>0</v>
      </c>
      <c r="P157" s="477">
        <f t="shared" si="4"/>
        <v>0</v>
      </c>
      <c r="Q157" s="92" t="str">
        <f t="shared" si="5"/>
        <v/>
      </c>
    </row>
    <row r="158" spans="1:17" ht="23.1" customHeight="1" x14ac:dyDescent="0.2">
      <c r="A158" s="468"/>
      <c r="B158" s="444"/>
      <c r="C158" s="478"/>
      <c r="D158" s="473"/>
      <c r="E158" s="473"/>
      <c r="F158" s="479"/>
      <c r="G158" s="473"/>
      <c r="H158" s="480"/>
      <c r="I158" s="480"/>
      <c r="J158" s="443"/>
      <c r="K158" s="443"/>
      <c r="L158" s="443"/>
      <c r="M158" s="443"/>
      <c r="N158" s="444"/>
      <c r="O158" s="477">
        <f t="shared" si="3"/>
        <v>0</v>
      </c>
      <c r="P158" s="477">
        <f t="shared" si="4"/>
        <v>0</v>
      </c>
      <c r="Q158" s="92" t="str">
        <f t="shared" si="5"/>
        <v/>
      </c>
    </row>
    <row r="159" spans="1:17" ht="23.1" customHeight="1" x14ac:dyDescent="0.2">
      <c r="A159" s="468"/>
      <c r="B159" s="444"/>
      <c r="C159" s="478"/>
      <c r="D159" s="473"/>
      <c r="E159" s="473"/>
      <c r="F159" s="479"/>
      <c r="G159" s="473"/>
      <c r="H159" s="474"/>
      <c r="I159" s="480"/>
      <c r="J159" s="442"/>
      <c r="K159" s="443"/>
      <c r="L159" s="443"/>
      <c r="M159" s="443"/>
      <c r="N159" s="444"/>
      <c r="O159" s="477">
        <f t="shared" si="3"/>
        <v>0</v>
      </c>
      <c r="P159" s="477">
        <f t="shared" si="4"/>
        <v>0</v>
      </c>
      <c r="Q159" s="92" t="str">
        <f t="shared" si="5"/>
        <v/>
      </c>
    </row>
    <row r="160" spans="1:17" ht="23.1" customHeight="1" x14ac:dyDescent="0.2">
      <c r="A160" s="468"/>
      <c r="B160" s="444"/>
      <c r="C160" s="478"/>
      <c r="D160" s="473"/>
      <c r="E160" s="473"/>
      <c r="F160" s="479"/>
      <c r="G160" s="473"/>
      <c r="H160" s="474"/>
      <c r="I160" s="480"/>
      <c r="J160" s="442"/>
      <c r="K160" s="442"/>
      <c r="L160" s="443"/>
      <c r="M160" s="443"/>
      <c r="N160" s="444"/>
      <c r="O160" s="477">
        <f t="shared" si="3"/>
        <v>0</v>
      </c>
      <c r="P160" s="477">
        <f t="shared" si="4"/>
        <v>0</v>
      </c>
      <c r="Q160" s="92" t="str">
        <f t="shared" si="5"/>
        <v/>
      </c>
    </row>
    <row r="161" spans="1:17" ht="23.1" customHeight="1" x14ac:dyDescent="0.2">
      <c r="A161" s="468"/>
      <c r="B161" s="444"/>
      <c r="C161" s="478"/>
      <c r="D161" s="473"/>
      <c r="E161" s="473"/>
      <c r="F161" s="479"/>
      <c r="G161" s="473"/>
      <c r="H161" s="480"/>
      <c r="I161" s="480"/>
      <c r="J161" s="443"/>
      <c r="K161" s="443"/>
      <c r="L161" s="443"/>
      <c r="M161" s="443"/>
      <c r="N161" s="444"/>
      <c r="O161" s="477">
        <f t="shared" si="3"/>
        <v>0</v>
      </c>
      <c r="P161" s="477">
        <f t="shared" si="4"/>
        <v>0</v>
      </c>
      <c r="Q161" s="92" t="str">
        <f t="shared" si="5"/>
        <v/>
      </c>
    </row>
    <row r="162" spans="1:17" ht="23.1" customHeight="1" x14ac:dyDescent="0.2">
      <c r="A162" s="468"/>
      <c r="B162" s="444"/>
      <c r="C162" s="478"/>
      <c r="D162" s="473"/>
      <c r="E162" s="473"/>
      <c r="F162" s="479"/>
      <c r="G162" s="473"/>
      <c r="H162" s="474"/>
      <c r="I162" s="480"/>
      <c r="J162" s="443"/>
      <c r="K162" s="443"/>
      <c r="L162" s="443"/>
      <c r="M162" s="443"/>
      <c r="N162" s="444"/>
      <c r="O162" s="477">
        <f t="shared" si="3"/>
        <v>0</v>
      </c>
      <c r="P162" s="477">
        <f t="shared" si="4"/>
        <v>0</v>
      </c>
      <c r="Q162" s="92" t="str">
        <f t="shared" si="5"/>
        <v/>
      </c>
    </row>
    <row r="163" spans="1:17" ht="23.1" customHeight="1" x14ac:dyDescent="0.2">
      <c r="A163" s="468"/>
      <c r="B163" s="444"/>
      <c r="C163" s="478"/>
      <c r="D163" s="473"/>
      <c r="E163" s="473"/>
      <c r="F163" s="479"/>
      <c r="G163" s="473"/>
      <c r="H163" s="480"/>
      <c r="I163" s="480"/>
      <c r="J163" s="442"/>
      <c r="K163" s="442"/>
      <c r="L163" s="443"/>
      <c r="M163" s="442"/>
      <c r="N163" s="444"/>
      <c r="O163" s="477">
        <f t="shared" si="3"/>
        <v>0</v>
      </c>
      <c r="P163" s="477">
        <f t="shared" si="4"/>
        <v>0</v>
      </c>
      <c r="Q163" s="92" t="str">
        <f t="shared" si="5"/>
        <v/>
      </c>
    </row>
    <row r="164" spans="1:17" ht="23.1" customHeight="1" x14ac:dyDescent="0.2">
      <c r="A164" s="468"/>
      <c r="B164" s="444"/>
      <c r="C164" s="478"/>
      <c r="D164" s="473"/>
      <c r="E164" s="473"/>
      <c r="F164" s="479"/>
      <c r="G164" s="473"/>
      <c r="H164" s="474"/>
      <c r="I164" s="480"/>
      <c r="J164" s="442"/>
      <c r="K164" s="442"/>
      <c r="L164" s="443"/>
      <c r="M164" s="442"/>
      <c r="N164" s="476"/>
      <c r="O164" s="477">
        <f t="shared" si="3"/>
        <v>0</v>
      </c>
      <c r="P164" s="477">
        <f t="shared" si="4"/>
        <v>0</v>
      </c>
      <c r="Q164" s="92" t="str">
        <f t="shared" si="5"/>
        <v/>
      </c>
    </row>
    <row r="165" spans="1:17" ht="23.1" customHeight="1" x14ac:dyDescent="0.2">
      <c r="A165" s="468"/>
      <c r="B165" s="476"/>
      <c r="C165" s="485"/>
      <c r="D165" s="473"/>
      <c r="E165" s="473"/>
      <c r="F165" s="479"/>
      <c r="G165" s="473"/>
      <c r="H165" s="474"/>
      <c r="I165" s="480"/>
      <c r="J165" s="442"/>
      <c r="K165" s="443"/>
      <c r="L165" s="443"/>
      <c r="M165" s="443"/>
      <c r="N165" s="476"/>
      <c r="O165" s="477">
        <f t="shared" si="3"/>
        <v>0</v>
      </c>
      <c r="P165" s="477">
        <f t="shared" si="4"/>
        <v>0</v>
      </c>
      <c r="Q165" s="92" t="str">
        <f t="shared" si="5"/>
        <v/>
      </c>
    </row>
    <row r="166" spans="1:17" ht="23.1" customHeight="1" x14ac:dyDescent="0.2">
      <c r="A166" s="468"/>
      <c r="B166" s="476"/>
      <c r="C166" s="485"/>
      <c r="D166" s="473"/>
      <c r="E166" s="473"/>
      <c r="F166" s="479"/>
      <c r="G166" s="473"/>
      <c r="H166" s="474"/>
      <c r="I166" s="480"/>
      <c r="J166" s="442"/>
      <c r="K166" s="443"/>
      <c r="L166" s="443"/>
      <c r="M166" s="443"/>
      <c r="N166" s="476"/>
      <c r="O166" s="477">
        <f t="shared" si="3"/>
        <v>0</v>
      </c>
      <c r="P166" s="477">
        <f t="shared" si="4"/>
        <v>0</v>
      </c>
      <c r="Q166" s="92" t="str">
        <f t="shared" si="5"/>
        <v/>
      </c>
    </row>
    <row r="167" spans="1:17" ht="23.1" customHeight="1" x14ac:dyDescent="0.2">
      <c r="A167" s="468"/>
      <c r="B167" s="476"/>
      <c r="C167" s="485"/>
      <c r="D167" s="473"/>
      <c r="E167" s="473"/>
      <c r="F167" s="479"/>
      <c r="G167" s="473"/>
      <c r="H167" s="474"/>
      <c r="I167" s="480"/>
      <c r="J167" s="442"/>
      <c r="K167" s="443"/>
      <c r="L167" s="443"/>
      <c r="M167" s="443"/>
      <c r="N167" s="501"/>
      <c r="O167" s="477">
        <f t="shared" si="3"/>
        <v>0</v>
      </c>
      <c r="P167" s="477">
        <f t="shared" si="4"/>
        <v>0</v>
      </c>
      <c r="Q167" s="92" t="str">
        <f t="shared" si="5"/>
        <v/>
      </c>
    </row>
    <row r="168" spans="1:17" ht="23.1" customHeight="1" x14ac:dyDescent="0.2">
      <c r="A168" s="468"/>
      <c r="B168" s="444"/>
      <c r="C168" s="485"/>
      <c r="D168" s="473"/>
      <c r="E168" s="473"/>
      <c r="F168" s="479"/>
      <c r="G168" s="473"/>
      <c r="H168" s="480"/>
      <c r="I168" s="480"/>
      <c r="J168" s="443"/>
      <c r="K168" s="443"/>
      <c r="L168" s="443"/>
      <c r="M168" s="443"/>
      <c r="N168" s="444"/>
      <c r="O168" s="477">
        <f t="shared" si="3"/>
        <v>0</v>
      </c>
      <c r="P168" s="477">
        <f t="shared" si="4"/>
        <v>0</v>
      </c>
      <c r="Q168" s="92" t="str">
        <f t="shared" si="5"/>
        <v/>
      </c>
    </row>
    <row r="169" spans="1:17" ht="23.1" customHeight="1" x14ac:dyDescent="0.2">
      <c r="A169" s="468"/>
      <c r="B169" s="444"/>
      <c r="C169" s="478"/>
      <c r="D169" s="473"/>
      <c r="E169" s="473"/>
      <c r="F169" s="479"/>
      <c r="G169" s="473"/>
      <c r="H169" s="480"/>
      <c r="I169" s="480"/>
      <c r="J169" s="443"/>
      <c r="K169" s="443"/>
      <c r="L169" s="443"/>
      <c r="M169" s="443"/>
      <c r="N169" s="444"/>
      <c r="O169" s="477">
        <f t="shared" si="3"/>
        <v>0</v>
      </c>
      <c r="P169" s="477">
        <f t="shared" si="4"/>
        <v>0</v>
      </c>
      <c r="Q169" s="92" t="str">
        <f t="shared" si="5"/>
        <v/>
      </c>
    </row>
    <row r="170" spans="1:17" ht="23.1" customHeight="1" x14ac:dyDescent="0.2">
      <c r="A170" s="468"/>
      <c r="B170" s="444"/>
      <c r="C170" s="478"/>
      <c r="D170" s="473"/>
      <c r="E170" s="473"/>
      <c r="F170" s="479"/>
      <c r="G170" s="473"/>
      <c r="H170" s="480"/>
      <c r="I170" s="480"/>
      <c r="J170" s="443"/>
      <c r="K170" s="443"/>
      <c r="L170" s="443"/>
      <c r="M170" s="443"/>
      <c r="N170" s="444"/>
      <c r="O170" s="477">
        <f t="shared" si="3"/>
        <v>0</v>
      </c>
      <c r="P170" s="477">
        <f t="shared" si="4"/>
        <v>0</v>
      </c>
      <c r="Q170" s="92" t="str">
        <f t="shared" si="5"/>
        <v/>
      </c>
    </row>
    <row r="171" spans="1:17" ht="23.1" customHeight="1" x14ac:dyDescent="0.2">
      <c r="A171" s="468"/>
      <c r="B171" s="444"/>
      <c r="C171" s="478"/>
      <c r="D171" s="473"/>
      <c r="E171" s="473"/>
      <c r="F171" s="479"/>
      <c r="G171" s="473"/>
      <c r="H171" s="480"/>
      <c r="I171" s="480"/>
      <c r="J171" s="443"/>
      <c r="K171" s="443"/>
      <c r="L171" s="443"/>
      <c r="M171" s="443"/>
      <c r="N171" s="444"/>
      <c r="O171" s="477">
        <f t="shared" si="3"/>
        <v>0</v>
      </c>
      <c r="P171" s="477">
        <f t="shared" si="4"/>
        <v>0</v>
      </c>
      <c r="Q171" s="92" t="str">
        <f t="shared" si="5"/>
        <v/>
      </c>
    </row>
    <row r="172" spans="1:17" ht="23.1" customHeight="1" x14ac:dyDescent="0.2">
      <c r="A172" s="468"/>
      <c r="B172" s="444"/>
      <c r="C172" s="478"/>
      <c r="D172" s="473"/>
      <c r="E172" s="473"/>
      <c r="F172" s="479"/>
      <c r="G172" s="473"/>
      <c r="H172" s="480"/>
      <c r="I172" s="480"/>
      <c r="J172" s="443"/>
      <c r="K172" s="443"/>
      <c r="L172" s="443"/>
      <c r="M172" s="443"/>
      <c r="N172" s="444"/>
      <c r="O172" s="477">
        <f t="shared" si="3"/>
        <v>0</v>
      </c>
      <c r="P172" s="477">
        <f t="shared" si="4"/>
        <v>0</v>
      </c>
      <c r="Q172" s="92" t="str">
        <f t="shared" si="5"/>
        <v/>
      </c>
    </row>
    <row r="173" spans="1:17" ht="23.1" customHeight="1" x14ac:dyDescent="0.2">
      <c r="A173" s="468"/>
      <c r="B173" s="444"/>
      <c r="C173" s="478"/>
      <c r="D173" s="473"/>
      <c r="E173" s="473"/>
      <c r="F173" s="479"/>
      <c r="G173" s="473"/>
      <c r="H173" s="480"/>
      <c r="I173" s="480"/>
      <c r="J173" s="443"/>
      <c r="K173" s="443"/>
      <c r="L173" s="443"/>
      <c r="M173" s="443"/>
      <c r="N173" s="444"/>
      <c r="O173" s="477">
        <f t="shared" si="3"/>
        <v>0</v>
      </c>
      <c r="P173" s="477">
        <f t="shared" si="4"/>
        <v>0</v>
      </c>
      <c r="Q173" s="92" t="str">
        <f t="shared" si="5"/>
        <v/>
      </c>
    </row>
    <row r="174" spans="1:17" ht="23.1" customHeight="1" x14ac:dyDescent="0.2">
      <c r="A174" s="468"/>
      <c r="B174" s="444"/>
      <c r="C174" s="478"/>
      <c r="D174" s="473"/>
      <c r="E174" s="473"/>
      <c r="F174" s="479"/>
      <c r="G174" s="473"/>
      <c r="H174" s="480"/>
      <c r="I174" s="480"/>
      <c r="J174" s="443"/>
      <c r="K174" s="443"/>
      <c r="L174" s="443"/>
      <c r="M174" s="443"/>
      <c r="N174" s="444"/>
      <c r="O174" s="477">
        <f t="shared" si="3"/>
        <v>0</v>
      </c>
      <c r="P174" s="477">
        <f t="shared" si="4"/>
        <v>0</v>
      </c>
      <c r="Q174" s="92" t="str">
        <f t="shared" si="5"/>
        <v/>
      </c>
    </row>
    <row r="175" spans="1:17" ht="23.1" customHeight="1" x14ac:dyDescent="0.2">
      <c r="A175" s="468"/>
      <c r="B175" s="444"/>
      <c r="C175" s="478"/>
      <c r="D175" s="473"/>
      <c r="E175" s="473"/>
      <c r="F175" s="479"/>
      <c r="G175" s="473"/>
      <c r="H175" s="480"/>
      <c r="I175" s="480"/>
      <c r="J175" s="443"/>
      <c r="K175" s="443"/>
      <c r="L175" s="443"/>
      <c r="M175" s="443"/>
      <c r="N175" s="444"/>
      <c r="O175" s="477">
        <f t="shared" si="3"/>
        <v>0</v>
      </c>
      <c r="P175" s="477">
        <f t="shared" si="4"/>
        <v>0</v>
      </c>
      <c r="Q175" s="92" t="str">
        <f t="shared" si="5"/>
        <v/>
      </c>
    </row>
    <row r="176" spans="1:17" ht="23.1" customHeight="1" x14ac:dyDescent="0.2">
      <c r="A176" s="468"/>
      <c r="B176" s="444"/>
      <c r="C176" s="478"/>
      <c r="D176" s="473"/>
      <c r="E176" s="473"/>
      <c r="F176" s="479"/>
      <c r="G176" s="473"/>
      <c r="H176" s="480"/>
      <c r="I176" s="480"/>
      <c r="J176" s="443"/>
      <c r="K176" s="443"/>
      <c r="L176" s="443"/>
      <c r="M176" s="443"/>
      <c r="N176" s="444"/>
      <c r="O176" s="477">
        <f t="shared" si="3"/>
        <v>0</v>
      </c>
      <c r="P176" s="477">
        <f t="shared" si="4"/>
        <v>0</v>
      </c>
      <c r="Q176" s="92" t="str">
        <f t="shared" si="5"/>
        <v/>
      </c>
    </row>
    <row r="177" spans="1:17" ht="23.1" customHeight="1" x14ac:dyDescent="0.2">
      <c r="A177" s="468"/>
      <c r="B177" s="444"/>
      <c r="C177" s="478"/>
      <c r="D177" s="473"/>
      <c r="E177" s="473"/>
      <c r="F177" s="479"/>
      <c r="G177" s="473"/>
      <c r="H177" s="480"/>
      <c r="I177" s="480"/>
      <c r="J177" s="443"/>
      <c r="K177" s="443"/>
      <c r="L177" s="443"/>
      <c r="M177" s="443"/>
      <c r="N177" s="444"/>
      <c r="O177" s="477">
        <f t="shared" si="3"/>
        <v>0</v>
      </c>
      <c r="P177" s="477">
        <f t="shared" si="4"/>
        <v>0</v>
      </c>
      <c r="Q177" s="92" t="str">
        <f t="shared" si="5"/>
        <v/>
      </c>
    </row>
    <row r="178" spans="1:17" ht="23.1" customHeight="1" x14ac:dyDescent="0.2">
      <c r="A178" s="468"/>
      <c r="B178" s="444"/>
      <c r="C178" s="478"/>
      <c r="D178" s="473"/>
      <c r="E178" s="473"/>
      <c r="F178" s="479"/>
      <c r="G178" s="473"/>
      <c r="H178" s="480"/>
      <c r="I178" s="480"/>
      <c r="J178" s="443"/>
      <c r="K178" s="443"/>
      <c r="L178" s="443"/>
      <c r="M178" s="443"/>
      <c r="N178" s="444"/>
      <c r="O178" s="477">
        <f t="shared" si="3"/>
        <v>0</v>
      </c>
      <c r="P178" s="477">
        <f t="shared" si="4"/>
        <v>0</v>
      </c>
      <c r="Q178" s="92" t="str">
        <f t="shared" si="5"/>
        <v/>
      </c>
    </row>
    <row r="179" spans="1:17" ht="23.1" customHeight="1" x14ac:dyDescent="0.2">
      <c r="A179" s="468"/>
      <c r="B179" s="444"/>
      <c r="C179" s="478"/>
      <c r="D179" s="473"/>
      <c r="E179" s="473"/>
      <c r="F179" s="479"/>
      <c r="G179" s="473"/>
      <c r="H179" s="474"/>
      <c r="I179" s="480"/>
      <c r="J179" s="442"/>
      <c r="K179" s="442"/>
      <c r="L179" s="443"/>
      <c r="M179" s="442"/>
      <c r="N179" s="444"/>
      <c r="O179" s="477">
        <f t="shared" si="3"/>
        <v>0</v>
      </c>
      <c r="P179" s="477">
        <f t="shared" si="4"/>
        <v>0</v>
      </c>
      <c r="Q179" s="92" t="str">
        <f t="shared" si="5"/>
        <v/>
      </c>
    </row>
    <row r="180" spans="1:17" ht="23.1" customHeight="1" x14ac:dyDescent="0.2">
      <c r="A180" s="468"/>
      <c r="B180" s="444"/>
      <c r="C180" s="478"/>
      <c r="D180" s="473"/>
      <c r="E180" s="473"/>
      <c r="F180" s="479"/>
      <c r="G180" s="473"/>
      <c r="H180" s="480"/>
      <c r="I180" s="480"/>
      <c r="J180" s="443"/>
      <c r="K180" s="443"/>
      <c r="L180" s="443"/>
      <c r="M180" s="443"/>
      <c r="N180" s="444"/>
      <c r="O180" s="477">
        <f t="shared" si="3"/>
        <v>0</v>
      </c>
      <c r="P180" s="477">
        <f t="shared" si="4"/>
        <v>0</v>
      </c>
      <c r="Q180" s="92" t="str">
        <f t="shared" si="5"/>
        <v/>
      </c>
    </row>
    <row r="181" spans="1:17" ht="23.1" customHeight="1" x14ac:dyDescent="0.2">
      <c r="A181" s="468"/>
      <c r="B181" s="444"/>
      <c r="C181" s="478"/>
      <c r="D181" s="473"/>
      <c r="E181" s="473"/>
      <c r="F181" s="479"/>
      <c r="G181" s="473"/>
      <c r="H181" s="480"/>
      <c r="I181" s="480"/>
      <c r="J181" s="486"/>
      <c r="K181" s="443"/>
      <c r="L181" s="443"/>
      <c r="M181" s="443"/>
      <c r="N181" s="444"/>
      <c r="O181" s="477">
        <f t="shared" si="3"/>
        <v>0</v>
      </c>
      <c r="P181" s="477">
        <f t="shared" si="4"/>
        <v>0</v>
      </c>
      <c r="Q181" s="92" t="str">
        <f t="shared" si="5"/>
        <v/>
      </c>
    </row>
    <row r="182" spans="1:17" ht="23.1" customHeight="1" x14ac:dyDescent="0.2">
      <c r="A182" s="468"/>
      <c r="B182" s="444"/>
      <c r="C182" s="478"/>
      <c r="D182" s="473"/>
      <c r="E182" s="473"/>
      <c r="F182" s="479"/>
      <c r="G182" s="473"/>
      <c r="H182" s="480"/>
      <c r="I182" s="480"/>
      <c r="J182" s="443"/>
      <c r="K182" s="443"/>
      <c r="L182" s="443"/>
      <c r="M182" s="443"/>
      <c r="N182" s="444"/>
      <c r="O182" s="477">
        <f t="shared" si="3"/>
        <v>0</v>
      </c>
      <c r="P182" s="477">
        <f t="shared" si="4"/>
        <v>0</v>
      </c>
      <c r="Q182" s="92" t="str">
        <f t="shared" si="5"/>
        <v/>
      </c>
    </row>
    <row r="183" spans="1:17" ht="23.1" customHeight="1" x14ac:dyDescent="0.2">
      <c r="A183" s="468"/>
      <c r="B183" s="444"/>
      <c r="C183" s="478"/>
      <c r="D183" s="473"/>
      <c r="E183" s="473"/>
      <c r="F183" s="479"/>
      <c r="G183" s="473"/>
      <c r="H183" s="480"/>
      <c r="I183" s="480"/>
      <c r="J183" s="442"/>
      <c r="K183" s="442"/>
      <c r="L183" s="443"/>
      <c r="M183" s="442"/>
      <c r="N183" s="476"/>
      <c r="O183" s="477">
        <f t="shared" si="3"/>
        <v>0</v>
      </c>
      <c r="P183" s="477">
        <f t="shared" si="4"/>
        <v>0</v>
      </c>
      <c r="Q183" s="92" t="str">
        <f t="shared" si="5"/>
        <v/>
      </c>
    </row>
    <row r="184" spans="1:17" ht="23.1" customHeight="1" x14ac:dyDescent="0.2">
      <c r="A184" s="468"/>
      <c r="B184" s="444"/>
      <c r="C184" s="478"/>
      <c r="D184" s="473"/>
      <c r="E184" s="473"/>
      <c r="F184" s="479"/>
      <c r="G184" s="473"/>
      <c r="H184" s="480"/>
      <c r="I184" s="480"/>
      <c r="J184" s="443"/>
      <c r="K184" s="443"/>
      <c r="L184" s="443"/>
      <c r="M184" s="443"/>
      <c r="N184" s="444"/>
      <c r="O184" s="477">
        <f t="shared" si="3"/>
        <v>0</v>
      </c>
      <c r="P184" s="477">
        <f t="shared" si="4"/>
        <v>0</v>
      </c>
      <c r="Q184" s="92" t="str">
        <f t="shared" si="5"/>
        <v/>
      </c>
    </row>
    <row r="185" spans="1:17" ht="23.1" customHeight="1" x14ac:dyDescent="0.2">
      <c r="A185" s="468"/>
      <c r="B185" s="444"/>
      <c r="C185" s="478"/>
      <c r="D185" s="473"/>
      <c r="E185" s="473"/>
      <c r="F185" s="479"/>
      <c r="G185" s="473"/>
      <c r="H185" s="480"/>
      <c r="I185" s="480"/>
      <c r="J185" s="443"/>
      <c r="K185" s="443"/>
      <c r="L185" s="443"/>
      <c r="M185" s="443"/>
      <c r="N185" s="444"/>
      <c r="O185" s="477">
        <f t="shared" si="3"/>
        <v>0</v>
      </c>
      <c r="P185" s="477">
        <f t="shared" si="4"/>
        <v>0</v>
      </c>
      <c r="Q185" s="92" t="str">
        <f t="shared" si="5"/>
        <v/>
      </c>
    </row>
    <row r="186" spans="1:17" ht="23.1" customHeight="1" x14ac:dyDescent="0.2">
      <c r="A186" s="468"/>
      <c r="B186" s="444"/>
      <c r="C186" s="478"/>
      <c r="D186" s="473"/>
      <c r="E186" s="473"/>
      <c r="F186" s="479"/>
      <c r="G186" s="473"/>
      <c r="H186" s="480"/>
      <c r="I186" s="480"/>
      <c r="J186" s="443"/>
      <c r="K186" s="443"/>
      <c r="L186" s="443"/>
      <c r="M186" s="443"/>
      <c r="N186" s="444"/>
      <c r="O186" s="477">
        <f t="shared" si="3"/>
        <v>0</v>
      </c>
      <c r="P186" s="477">
        <f t="shared" si="4"/>
        <v>0</v>
      </c>
      <c r="Q186" s="92" t="str">
        <f t="shared" si="5"/>
        <v/>
      </c>
    </row>
    <row r="187" spans="1:17" ht="23.1" customHeight="1" x14ac:dyDescent="0.2">
      <c r="A187" s="468"/>
      <c r="B187" s="476"/>
      <c r="C187" s="485"/>
      <c r="D187" s="473"/>
      <c r="E187" s="473"/>
      <c r="F187" s="479"/>
      <c r="G187" s="473"/>
      <c r="H187" s="474"/>
      <c r="I187" s="480"/>
      <c r="J187" s="442"/>
      <c r="K187" s="443"/>
      <c r="L187" s="443"/>
      <c r="M187" s="443"/>
      <c r="N187" s="444"/>
      <c r="O187" s="477">
        <f t="shared" si="3"/>
        <v>0</v>
      </c>
      <c r="P187" s="477">
        <f t="shared" si="4"/>
        <v>0</v>
      </c>
      <c r="Q187" s="92" t="str">
        <f t="shared" si="5"/>
        <v/>
      </c>
    </row>
    <row r="188" spans="1:17" x14ac:dyDescent="0.2">
      <c r="A188" s="468"/>
      <c r="B188" s="476"/>
      <c r="C188" s="478"/>
      <c r="D188" s="473"/>
      <c r="E188" s="473"/>
      <c r="F188" s="479"/>
      <c r="G188" s="473"/>
      <c r="H188" s="480"/>
      <c r="I188" s="480"/>
      <c r="J188" s="443"/>
      <c r="K188" s="443"/>
      <c r="L188" s="443"/>
      <c r="M188" s="443"/>
      <c r="N188" s="444"/>
      <c r="O188" s="477">
        <f t="shared" si="3"/>
        <v>0</v>
      </c>
      <c r="P188" s="477">
        <f t="shared" si="4"/>
        <v>0</v>
      </c>
      <c r="Q188" s="92" t="str">
        <f t="shared" si="5"/>
        <v/>
      </c>
    </row>
    <row r="189" spans="1:17" ht="23.1" customHeight="1" x14ac:dyDescent="0.2">
      <c r="A189" s="468"/>
      <c r="B189" s="444"/>
      <c r="C189" s="478"/>
      <c r="D189" s="473"/>
      <c r="E189" s="473"/>
      <c r="F189" s="479"/>
      <c r="G189" s="473"/>
      <c r="H189" s="480"/>
      <c r="I189" s="480"/>
      <c r="J189" s="443"/>
      <c r="K189" s="443"/>
      <c r="L189" s="443"/>
      <c r="M189" s="443"/>
      <c r="N189" s="444"/>
      <c r="O189" s="477">
        <f t="shared" si="3"/>
        <v>0</v>
      </c>
      <c r="P189" s="477">
        <f t="shared" si="4"/>
        <v>0</v>
      </c>
      <c r="Q189" s="92" t="str">
        <f t="shared" si="5"/>
        <v/>
      </c>
    </row>
    <row r="190" spans="1:17" ht="23.1" customHeight="1" x14ac:dyDescent="0.2">
      <c r="A190" s="468"/>
      <c r="B190" s="444"/>
      <c r="C190" s="478"/>
      <c r="D190" s="473"/>
      <c r="E190" s="473"/>
      <c r="F190" s="479"/>
      <c r="G190" s="473"/>
      <c r="H190" s="480"/>
      <c r="I190" s="480"/>
      <c r="J190" s="443"/>
      <c r="K190" s="443"/>
      <c r="L190" s="443"/>
      <c r="M190" s="443"/>
      <c r="N190" s="444"/>
      <c r="O190" s="477">
        <f t="shared" si="3"/>
        <v>0</v>
      </c>
      <c r="P190" s="477">
        <f t="shared" si="4"/>
        <v>0</v>
      </c>
      <c r="Q190" s="92" t="str">
        <f t="shared" si="5"/>
        <v/>
      </c>
    </row>
    <row r="191" spans="1:17" ht="23.1" customHeight="1" x14ac:dyDescent="0.2">
      <c r="A191" s="468"/>
      <c r="B191" s="444"/>
      <c r="C191" s="478"/>
      <c r="D191" s="473"/>
      <c r="E191" s="473"/>
      <c r="F191" s="479"/>
      <c r="G191" s="473"/>
      <c r="H191" s="480"/>
      <c r="I191" s="480"/>
      <c r="J191" s="443"/>
      <c r="K191" s="443"/>
      <c r="L191" s="443"/>
      <c r="M191" s="443"/>
      <c r="N191" s="444"/>
      <c r="O191" s="477">
        <f t="shared" si="3"/>
        <v>0</v>
      </c>
      <c r="P191" s="477">
        <f t="shared" si="4"/>
        <v>0</v>
      </c>
      <c r="Q191" s="92" t="str">
        <f t="shared" si="5"/>
        <v/>
      </c>
    </row>
    <row r="192" spans="1:17" ht="23.1" customHeight="1" x14ac:dyDescent="0.2">
      <c r="A192" s="468"/>
      <c r="B192" s="444"/>
      <c r="C192" s="478"/>
      <c r="D192" s="473"/>
      <c r="E192" s="473"/>
      <c r="F192" s="479"/>
      <c r="G192" s="473"/>
      <c r="H192" s="480"/>
      <c r="I192" s="480"/>
      <c r="J192" s="443"/>
      <c r="K192" s="443"/>
      <c r="L192" s="443"/>
      <c r="M192" s="443"/>
      <c r="N192" s="444"/>
      <c r="O192" s="477">
        <f t="shared" si="3"/>
        <v>0</v>
      </c>
      <c r="P192" s="477">
        <f t="shared" si="4"/>
        <v>0</v>
      </c>
      <c r="Q192" s="92" t="str">
        <f t="shared" si="5"/>
        <v/>
      </c>
    </row>
    <row r="193" spans="1:17" ht="23.1" customHeight="1" x14ac:dyDescent="0.2">
      <c r="A193" s="468"/>
      <c r="B193" s="444"/>
      <c r="C193" s="478"/>
      <c r="D193" s="473"/>
      <c r="E193" s="473"/>
      <c r="F193" s="479"/>
      <c r="G193" s="473"/>
      <c r="H193" s="480"/>
      <c r="I193" s="480"/>
      <c r="J193" s="442"/>
      <c r="K193" s="443"/>
      <c r="L193" s="443"/>
      <c r="M193" s="443"/>
      <c r="N193" s="444"/>
      <c r="O193" s="477">
        <f t="shared" si="3"/>
        <v>0</v>
      </c>
      <c r="P193" s="477">
        <f t="shared" si="4"/>
        <v>0</v>
      </c>
      <c r="Q193" s="92" t="str">
        <f t="shared" si="5"/>
        <v/>
      </c>
    </row>
    <row r="194" spans="1:17" ht="23.1" customHeight="1" x14ac:dyDescent="0.2">
      <c r="A194" s="468"/>
      <c r="B194" s="444"/>
      <c r="C194" s="478"/>
      <c r="D194" s="473"/>
      <c r="E194" s="473"/>
      <c r="F194" s="479"/>
      <c r="G194" s="473"/>
      <c r="H194" s="480"/>
      <c r="I194" s="480"/>
      <c r="J194" s="443"/>
      <c r="K194" s="443"/>
      <c r="L194" s="443"/>
      <c r="M194" s="443"/>
      <c r="N194" s="444"/>
      <c r="O194" s="477">
        <f t="shared" si="3"/>
        <v>0</v>
      </c>
      <c r="P194" s="477">
        <f t="shared" si="4"/>
        <v>0</v>
      </c>
      <c r="Q194" s="92" t="str">
        <f t="shared" si="5"/>
        <v/>
      </c>
    </row>
    <row r="195" spans="1:17" ht="23.1" customHeight="1" x14ac:dyDescent="0.2">
      <c r="A195" s="468"/>
      <c r="B195" s="444"/>
      <c r="C195" s="478"/>
      <c r="D195" s="473"/>
      <c r="E195" s="473"/>
      <c r="F195" s="479"/>
      <c r="G195" s="473"/>
      <c r="H195" s="480"/>
      <c r="I195" s="480"/>
      <c r="J195" s="443"/>
      <c r="K195" s="443"/>
      <c r="L195" s="443"/>
      <c r="M195" s="443"/>
      <c r="N195" s="444"/>
      <c r="O195" s="477">
        <f t="shared" si="3"/>
        <v>0</v>
      </c>
      <c r="P195" s="477">
        <f t="shared" si="4"/>
        <v>0</v>
      </c>
      <c r="Q195" s="92" t="str">
        <f t="shared" si="5"/>
        <v/>
      </c>
    </row>
    <row r="196" spans="1:17" ht="23.1" customHeight="1" x14ac:dyDescent="0.2">
      <c r="A196" s="468"/>
      <c r="B196" s="444"/>
      <c r="C196" s="478"/>
      <c r="D196" s="473"/>
      <c r="E196" s="473"/>
      <c r="F196" s="479"/>
      <c r="G196" s="473"/>
      <c r="H196" s="480"/>
      <c r="I196" s="480"/>
      <c r="J196" s="443"/>
      <c r="K196" s="443"/>
      <c r="L196" s="443"/>
      <c r="M196" s="443"/>
      <c r="N196" s="444"/>
      <c r="O196" s="477">
        <f t="shared" si="3"/>
        <v>0</v>
      </c>
      <c r="P196" s="477">
        <f t="shared" si="4"/>
        <v>0</v>
      </c>
      <c r="Q196" s="92" t="str">
        <f t="shared" si="5"/>
        <v/>
      </c>
    </row>
    <row r="197" spans="1:17" ht="23.1" customHeight="1" x14ac:dyDescent="0.2">
      <c r="A197" s="468"/>
      <c r="B197" s="444"/>
      <c r="C197" s="478"/>
      <c r="D197" s="473"/>
      <c r="E197" s="473"/>
      <c r="F197" s="479"/>
      <c r="G197" s="473"/>
      <c r="H197" s="480"/>
      <c r="I197" s="480"/>
      <c r="J197" s="443"/>
      <c r="K197" s="443"/>
      <c r="L197" s="443"/>
      <c r="M197" s="443"/>
      <c r="N197" s="444"/>
      <c r="O197" s="477">
        <f t="shared" si="3"/>
        <v>0</v>
      </c>
      <c r="P197" s="477">
        <f t="shared" si="4"/>
        <v>0</v>
      </c>
      <c r="Q197" s="92" t="str">
        <f t="shared" si="5"/>
        <v/>
      </c>
    </row>
    <row r="198" spans="1:17" ht="23.1" customHeight="1" x14ac:dyDescent="0.2">
      <c r="A198" s="468"/>
      <c r="B198" s="444"/>
      <c r="C198" s="478"/>
      <c r="D198" s="473"/>
      <c r="E198" s="473"/>
      <c r="F198" s="479"/>
      <c r="G198" s="473"/>
      <c r="H198" s="480"/>
      <c r="I198" s="480"/>
      <c r="J198" s="443"/>
      <c r="K198" s="443"/>
      <c r="L198" s="443"/>
      <c r="M198" s="443"/>
      <c r="N198" s="444"/>
      <c r="O198" s="477">
        <f t="shared" si="3"/>
        <v>0</v>
      </c>
      <c r="P198" s="477">
        <f t="shared" si="4"/>
        <v>0</v>
      </c>
      <c r="Q198" s="92" t="str">
        <f t="shared" si="5"/>
        <v/>
      </c>
    </row>
    <row r="199" spans="1:17" x14ac:dyDescent="0.2">
      <c r="A199" s="468"/>
      <c r="B199" s="444"/>
      <c r="C199" s="478"/>
      <c r="D199" s="473"/>
      <c r="E199" s="473"/>
      <c r="F199" s="479"/>
      <c r="G199" s="473"/>
      <c r="H199" s="480"/>
      <c r="I199" s="480"/>
      <c r="J199" s="443"/>
      <c r="K199" s="443"/>
      <c r="L199" s="443"/>
      <c r="M199" s="443"/>
      <c r="N199" s="444"/>
      <c r="O199" s="477">
        <f t="shared" si="3"/>
        <v>0</v>
      </c>
      <c r="P199" s="477">
        <f t="shared" si="4"/>
        <v>0</v>
      </c>
      <c r="Q199" s="92" t="str">
        <f t="shared" si="5"/>
        <v/>
      </c>
    </row>
    <row r="200" spans="1:17" ht="23.1" customHeight="1" x14ac:dyDescent="0.2">
      <c r="A200" s="468"/>
      <c r="B200" s="444"/>
      <c r="C200" s="478"/>
      <c r="D200" s="473"/>
      <c r="E200" s="473"/>
      <c r="F200" s="479"/>
      <c r="G200" s="473"/>
      <c r="H200" s="480"/>
      <c r="I200" s="480"/>
      <c r="J200" s="443"/>
      <c r="K200" s="443"/>
      <c r="L200" s="443"/>
      <c r="M200" s="443"/>
      <c r="N200" s="444"/>
      <c r="O200" s="477">
        <f t="shared" si="3"/>
        <v>0</v>
      </c>
      <c r="P200" s="477">
        <f t="shared" si="4"/>
        <v>0</v>
      </c>
      <c r="Q200" s="92" t="str">
        <f t="shared" si="5"/>
        <v/>
      </c>
    </row>
    <row r="201" spans="1:17" ht="23.1" customHeight="1" x14ac:dyDescent="0.2">
      <c r="A201" s="468"/>
      <c r="B201" s="444"/>
      <c r="C201" s="478"/>
      <c r="D201" s="473"/>
      <c r="E201" s="473"/>
      <c r="F201" s="479"/>
      <c r="G201" s="473"/>
      <c r="H201" s="480"/>
      <c r="I201" s="480"/>
      <c r="J201" s="443"/>
      <c r="K201" s="443"/>
      <c r="L201" s="443"/>
      <c r="M201" s="443"/>
      <c r="N201" s="444"/>
      <c r="O201" s="477">
        <f t="shared" si="3"/>
        <v>0</v>
      </c>
      <c r="P201" s="477">
        <f t="shared" si="4"/>
        <v>0</v>
      </c>
      <c r="Q201" s="92" t="str">
        <f t="shared" si="5"/>
        <v/>
      </c>
    </row>
    <row r="202" spans="1:17" ht="23.1" customHeight="1" x14ac:dyDescent="0.2">
      <c r="A202" s="468"/>
      <c r="B202" s="444"/>
      <c r="C202" s="478"/>
      <c r="D202" s="473"/>
      <c r="E202" s="473"/>
      <c r="F202" s="479"/>
      <c r="G202" s="473"/>
      <c r="H202" s="480"/>
      <c r="I202" s="480"/>
      <c r="J202" s="443"/>
      <c r="K202" s="443"/>
      <c r="L202" s="443"/>
      <c r="M202" s="443"/>
      <c r="N202" s="444"/>
      <c r="O202" s="477">
        <f t="shared" si="3"/>
        <v>0</v>
      </c>
      <c r="P202" s="477">
        <f t="shared" si="4"/>
        <v>0</v>
      </c>
      <c r="Q202" s="92" t="str">
        <f t="shared" si="5"/>
        <v/>
      </c>
    </row>
    <row r="203" spans="1:17" ht="23.1" customHeight="1" x14ac:dyDescent="0.2">
      <c r="A203" s="468"/>
      <c r="B203" s="444"/>
      <c r="C203" s="478"/>
      <c r="D203" s="473"/>
      <c r="E203" s="473"/>
      <c r="F203" s="479"/>
      <c r="G203" s="473"/>
      <c r="H203" s="480"/>
      <c r="I203" s="480"/>
      <c r="J203" s="443"/>
      <c r="K203" s="443"/>
      <c r="L203" s="443"/>
      <c r="M203" s="443"/>
      <c r="N203" s="444"/>
      <c r="O203" s="477">
        <f t="shared" si="3"/>
        <v>0</v>
      </c>
      <c r="P203" s="477">
        <f t="shared" si="4"/>
        <v>0</v>
      </c>
      <c r="Q203" s="92" t="str">
        <f t="shared" si="5"/>
        <v/>
      </c>
    </row>
    <row r="204" spans="1:17" ht="23.1" customHeight="1" x14ac:dyDescent="0.2">
      <c r="A204" s="468"/>
      <c r="B204" s="444"/>
      <c r="C204" s="478"/>
      <c r="D204" s="473"/>
      <c r="E204" s="473"/>
      <c r="F204" s="479"/>
      <c r="G204" s="473"/>
      <c r="H204" s="480"/>
      <c r="I204" s="480"/>
      <c r="J204" s="443"/>
      <c r="K204" s="443"/>
      <c r="L204" s="443"/>
      <c r="M204" s="443"/>
      <c r="N204" s="444"/>
      <c r="O204" s="477">
        <f t="shared" si="3"/>
        <v>0</v>
      </c>
      <c r="P204" s="477">
        <f t="shared" si="4"/>
        <v>0</v>
      </c>
      <c r="Q204" s="92" t="str">
        <f t="shared" si="5"/>
        <v/>
      </c>
    </row>
    <row r="205" spans="1:17" ht="23.1" customHeight="1" x14ac:dyDescent="0.2">
      <c r="A205" s="468"/>
      <c r="B205" s="444"/>
      <c r="C205" s="478"/>
      <c r="D205" s="473"/>
      <c r="E205" s="473"/>
      <c r="F205" s="479"/>
      <c r="G205" s="473"/>
      <c r="H205" s="480"/>
      <c r="I205" s="480"/>
      <c r="J205" s="443"/>
      <c r="K205" s="443"/>
      <c r="L205" s="443"/>
      <c r="M205" s="443"/>
      <c r="N205" s="444"/>
      <c r="O205" s="477">
        <f t="shared" si="3"/>
        <v>0</v>
      </c>
      <c r="P205" s="477">
        <f t="shared" si="4"/>
        <v>0</v>
      </c>
      <c r="Q205" s="92" t="str">
        <f t="shared" si="5"/>
        <v/>
      </c>
    </row>
    <row r="206" spans="1:17" ht="23.1" customHeight="1" x14ac:dyDescent="0.2">
      <c r="A206" s="468"/>
      <c r="B206" s="444"/>
      <c r="C206" s="478"/>
      <c r="D206" s="473"/>
      <c r="E206" s="473"/>
      <c r="F206" s="479"/>
      <c r="G206" s="473"/>
      <c r="H206" s="480"/>
      <c r="I206" s="475"/>
      <c r="J206" s="443"/>
      <c r="K206" s="443"/>
      <c r="L206" s="443"/>
      <c r="M206" s="443"/>
      <c r="N206" s="444"/>
      <c r="O206" s="477">
        <f t="shared" si="3"/>
        <v>0</v>
      </c>
      <c r="P206" s="477">
        <f t="shared" si="4"/>
        <v>0</v>
      </c>
      <c r="Q206" s="92" t="str">
        <f t="shared" si="5"/>
        <v/>
      </c>
    </row>
    <row r="207" spans="1:17" ht="23.1" customHeight="1" x14ac:dyDescent="0.2">
      <c r="A207" s="468"/>
      <c r="B207" s="444"/>
      <c r="C207" s="478"/>
      <c r="D207" s="473"/>
      <c r="E207" s="473"/>
      <c r="F207" s="479"/>
      <c r="G207" s="473"/>
      <c r="H207" s="480"/>
      <c r="I207" s="475"/>
      <c r="J207" s="442"/>
      <c r="K207" s="442"/>
      <c r="L207" s="443"/>
      <c r="M207" s="442"/>
      <c r="N207" s="501"/>
      <c r="O207" s="477">
        <f t="shared" si="3"/>
        <v>0</v>
      </c>
      <c r="P207" s="477">
        <f t="shared" si="4"/>
        <v>0</v>
      </c>
      <c r="Q207" s="92" t="str">
        <f t="shared" si="5"/>
        <v/>
      </c>
    </row>
    <row r="208" spans="1:17" ht="23.1" customHeight="1" x14ac:dyDescent="0.2">
      <c r="A208" s="468"/>
      <c r="B208" s="482"/>
      <c r="C208" s="483"/>
      <c r="D208" s="473"/>
      <c r="E208" s="473"/>
      <c r="F208" s="479"/>
      <c r="G208" s="473"/>
      <c r="H208" s="473"/>
      <c r="I208" s="473"/>
      <c r="J208" s="443"/>
      <c r="K208" s="443"/>
      <c r="L208" s="443"/>
      <c r="M208" s="443"/>
      <c r="N208" s="444"/>
      <c r="O208" s="477">
        <f t="shared" si="3"/>
        <v>0</v>
      </c>
      <c r="P208" s="477">
        <f t="shared" si="4"/>
        <v>0</v>
      </c>
      <c r="Q208" s="92" t="str">
        <f t="shared" si="5"/>
        <v/>
      </c>
    </row>
    <row r="209" spans="1:17" x14ac:dyDescent="0.2">
      <c r="A209" s="468"/>
      <c r="B209" s="482"/>
      <c r="C209" s="483"/>
      <c r="D209" s="473"/>
      <c r="E209" s="473"/>
      <c r="F209" s="479"/>
      <c r="G209" s="473"/>
      <c r="H209" s="473"/>
      <c r="I209" s="473"/>
      <c r="J209" s="442"/>
      <c r="K209" s="442"/>
      <c r="L209" s="443"/>
      <c r="M209" s="443"/>
      <c r="N209" s="444"/>
      <c r="O209" s="477">
        <f t="shared" si="3"/>
        <v>0</v>
      </c>
      <c r="P209" s="477">
        <f t="shared" si="4"/>
        <v>0</v>
      </c>
      <c r="Q209" s="92" t="str">
        <f t="shared" si="5"/>
        <v/>
      </c>
    </row>
    <row r="210" spans="1:17" ht="23.1" customHeight="1" x14ac:dyDescent="0.2">
      <c r="A210" s="468"/>
      <c r="B210" s="444"/>
      <c r="C210" s="478"/>
      <c r="D210" s="473"/>
      <c r="E210" s="473"/>
      <c r="F210" s="472"/>
      <c r="G210" s="473"/>
      <c r="H210" s="474"/>
      <c r="I210" s="475"/>
      <c r="J210" s="442"/>
      <c r="K210" s="442"/>
      <c r="L210" s="443"/>
      <c r="M210" s="442"/>
      <c r="N210" s="501"/>
      <c r="O210" s="477">
        <f t="shared" si="3"/>
        <v>0</v>
      </c>
      <c r="P210" s="477">
        <f t="shared" si="4"/>
        <v>0</v>
      </c>
      <c r="Q210" s="92" t="str">
        <f t="shared" si="5"/>
        <v/>
      </c>
    </row>
    <row r="211" spans="1:17" ht="23.1" customHeight="1" x14ac:dyDescent="0.2">
      <c r="A211" s="468"/>
      <c r="B211" s="444"/>
      <c r="C211" s="478"/>
      <c r="D211" s="473"/>
      <c r="E211" s="473"/>
      <c r="F211" s="472"/>
      <c r="G211" s="473"/>
      <c r="H211" s="474"/>
      <c r="I211" s="475"/>
      <c r="J211" s="442"/>
      <c r="K211" s="442"/>
      <c r="L211" s="443"/>
      <c r="M211" s="442"/>
      <c r="N211" s="501"/>
      <c r="O211" s="477">
        <f t="shared" si="3"/>
        <v>0</v>
      </c>
      <c r="P211" s="477">
        <f t="shared" si="4"/>
        <v>0</v>
      </c>
      <c r="Q211" s="92" t="str">
        <f t="shared" si="5"/>
        <v/>
      </c>
    </row>
    <row r="212" spans="1:17" ht="23.1" customHeight="1" x14ac:dyDescent="0.2">
      <c r="A212" s="468"/>
      <c r="B212" s="444"/>
      <c r="C212" s="478"/>
      <c r="D212" s="473"/>
      <c r="E212" s="473"/>
      <c r="F212" s="479"/>
      <c r="G212" s="473"/>
      <c r="H212" s="480"/>
      <c r="I212" s="480"/>
      <c r="J212" s="443"/>
      <c r="K212" s="443"/>
      <c r="L212" s="443"/>
      <c r="M212" s="443"/>
      <c r="N212" s="444"/>
      <c r="O212" s="477">
        <f t="shared" si="3"/>
        <v>0</v>
      </c>
      <c r="P212" s="477">
        <f t="shared" si="4"/>
        <v>0</v>
      </c>
      <c r="Q212" s="92" t="str">
        <f t="shared" si="5"/>
        <v/>
      </c>
    </row>
    <row r="213" spans="1:17" x14ac:dyDescent="0.2">
      <c r="A213" s="468"/>
      <c r="B213" s="444"/>
      <c r="C213" s="478"/>
      <c r="D213" s="473"/>
      <c r="E213" s="473"/>
      <c r="F213" s="479"/>
      <c r="G213" s="473"/>
      <c r="H213" s="480"/>
      <c r="I213" s="480"/>
      <c r="J213" s="443"/>
      <c r="K213" s="443"/>
      <c r="L213" s="443"/>
      <c r="M213" s="443"/>
      <c r="N213" s="444"/>
      <c r="O213" s="477">
        <f t="shared" si="3"/>
        <v>0</v>
      </c>
      <c r="P213" s="477">
        <f t="shared" si="4"/>
        <v>0</v>
      </c>
      <c r="Q213" s="92" t="str">
        <f t="shared" si="5"/>
        <v/>
      </c>
    </row>
    <row r="214" spans="1:17" ht="23.1" customHeight="1" x14ac:dyDescent="0.2">
      <c r="A214" s="468"/>
      <c r="B214" s="444"/>
      <c r="C214" s="478"/>
      <c r="D214" s="473"/>
      <c r="E214" s="473"/>
      <c r="F214" s="479"/>
      <c r="G214" s="473"/>
      <c r="H214" s="480"/>
      <c r="I214" s="475"/>
      <c r="J214" s="443"/>
      <c r="K214" s="443"/>
      <c r="L214" s="443"/>
      <c r="M214" s="443"/>
      <c r="N214" s="444"/>
      <c r="O214" s="477">
        <f t="shared" si="3"/>
        <v>0</v>
      </c>
      <c r="P214" s="477">
        <f t="shared" si="4"/>
        <v>0</v>
      </c>
      <c r="Q214" s="92" t="str">
        <f t="shared" si="5"/>
        <v/>
      </c>
    </row>
    <row r="215" spans="1:17" ht="23.1" customHeight="1" x14ac:dyDescent="0.2">
      <c r="A215" s="468"/>
      <c r="B215" s="444"/>
      <c r="C215" s="478"/>
      <c r="D215" s="473"/>
      <c r="E215" s="473"/>
      <c r="F215" s="479"/>
      <c r="G215" s="473"/>
      <c r="H215" s="480"/>
      <c r="I215" s="475"/>
      <c r="J215" s="443"/>
      <c r="K215" s="443"/>
      <c r="L215" s="443"/>
      <c r="M215" s="443"/>
      <c r="N215" s="444"/>
      <c r="O215" s="477">
        <f t="shared" si="3"/>
        <v>0</v>
      </c>
      <c r="P215" s="477">
        <f t="shared" si="4"/>
        <v>0</v>
      </c>
      <c r="Q215" s="92" t="str">
        <f t="shared" si="5"/>
        <v/>
      </c>
    </row>
    <row r="216" spans="1:17" ht="23.1" customHeight="1" x14ac:dyDescent="0.2">
      <c r="A216" s="468"/>
      <c r="B216" s="487"/>
      <c r="C216" s="483"/>
      <c r="D216" s="473"/>
      <c r="E216" s="473"/>
      <c r="F216" s="479"/>
      <c r="G216" s="473"/>
      <c r="H216" s="474"/>
      <c r="I216" s="480"/>
      <c r="J216" s="442"/>
      <c r="K216" s="442"/>
      <c r="L216" s="443"/>
      <c r="M216" s="443"/>
      <c r="N216" s="444"/>
      <c r="O216" s="477">
        <f t="shared" si="3"/>
        <v>0</v>
      </c>
      <c r="P216" s="477">
        <f t="shared" si="4"/>
        <v>0</v>
      </c>
      <c r="Q216" s="92" t="str">
        <f t="shared" si="5"/>
        <v/>
      </c>
    </row>
    <row r="217" spans="1:17" x14ac:dyDescent="0.2">
      <c r="A217" s="468"/>
      <c r="B217" s="487"/>
      <c r="C217" s="483"/>
      <c r="D217" s="473"/>
      <c r="E217" s="473"/>
      <c r="F217" s="479"/>
      <c r="G217" s="473"/>
      <c r="H217" s="480"/>
      <c r="I217" s="480"/>
      <c r="J217" s="442"/>
      <c r="K217" s="442"/>
      <c r="L217" s="443"/>
      <c r="M217" s="443"/>
      <c r="N217" s="444"/>
      <c r="O217" s="477">
        <f t="shared" si="3"/>
        <v>0</v>
      </c>
      <c r="P217" s="477">
        <f t="shared" si="4"/>
        <v>0</v>
      </c>
      <c r="Q217" s="92" t="str">
        <f t="shared" si="5"/>
        <v/>
      </c>
    </row>
    <row r="218" spans="1:17" ht="23.1" customHeight="1" x14ac:dyDescent="0.2">
      <c r="A218" s="468"/>
      <c r="B218" s="487"/>
      <c r="C218" s="483"/>
      <c r="D218" s="473"/>
      <c r="E218" s="473"/>
      <c r="F218" s="479"/>
      <c r="G218" s="473"/>
      <c r="H218" s="480"/>
      <c r="I218" s="480"/>
      <c r="J218" s="442"/>
      <c r="K218" s="442"/>
      <c r="L218" s="443"/>
      <c r="M218" s="443"/>
      <c r="N218" s="444"/>
      <c r="O218" s="477">
        <f t="shared" si="3"/>
        <v>0</v>
      </c>
      <c r="P218" s="477">
        <f t="shared" si="4"/>
        <v>0</v>
      </c>
      <c r="Q218" s="92" t="str">
        <f t="shared" si="5"/>
        <v/>
      </c>
    </row>
    <row r="219" spans="1:17" ht="23.1" customHeight="1" x14ac:dyDescent="0.2">
      <c r="A219" s="468"/>
      <c r="B219" s="487"/>
      <c r="C219" s="483"/>
      <c r="D219" s="473"/>
      <c r="E219" s="473"/>
      <c r="F219" s="479"/>
      <c r="G219" s="473"/>
      <c r="H219" s="480"/>
      <c r="I219" s="480"/>
      <c r="J219" s="442"/>
      <c r="K219" s="442"/>
      <c r="L219" s="443"/>
      <c r="M219" s="443"/>
      <c r="N219" s="444"/>
      <c r="O219" s="477">
        <f t="shared" si="3"/>
        <v>0</v>
      </c>
      <c r="P219" s="477">
        <f t="shared" si="4"/>
        <v>0</v>
      </c>
      <c r="Q219" s="92" t="str">
        <f t="shared" si="5"/>
        <v/>
      </c>
    </row>
    <row r="220" spans="1:17" ht="23.1" customHeight="1" x14ac:dyDescent="0.2">
      <c r="A220" s="468"/>
      <c r="B220" s="487"/>
      <c r="C220" s="483"/>
      <c r="D220" s="473"/>
      <c r="E220" s="473"/>
      <c r="F220" s="479"/>
      <c r="G220" s="473"/>
      <c r="H220" s="480"/>
      <c r="I220" s="480"/>
      <c r="J220" s="442"/>
      <c r="K220" s="442"/>
      <c r="L220" s="443"/>
      <c r="M220" s="443"/>
      <c r="N220" s="444"/>
      <c r="O220" s="477">
        <f t="shared" si="3"/>
        <v>0</v>
      </c>
      <c r="P220" s="477">
        <f t="shared" si="4"/>
        <v>0</v>
      </c>
      <c r="Q220" s="92" t="str">
        <f t="shared" si="5"/>
        <v/>
      </c>
    </row>
    <row r="221" spans="1:17" ht="23.1" customHeight="1" x14ac:dyDescent="0.2">
      <c r="A221" s="468"/>
      <c r="B221" s="487"/>
      <c r="C221" s="483"/>
      <c r="D221" s="473"/>
      <c r="E221" s="473"/>
      <c r="F221" s="479"/>
      <c r="G221" s="473"/>
      <c r="H221" s="480"/>
      <c r="I221" s="480"/>
      <c r="J221" s="442"/>
      <c r="K221" s="442"/>
      <c r="L221" s="443"/>
      <c r="M221" s="443"/>
      <c r="N221" s="444"/>
      <c r="O221" s="477">
        <f t="shared" si="3"/>
        <v>0</v>
      </c>
      <c r="P221" s="477">
        <f t="shared" si="4"/>
        <v>0</v>
      </c>
      <c r="Q221" s="92" t="str">
        <f t="shared" si="5"/>
        <v/>
      </c>
    </row>
    <row r="222" spans="1:17" ht="23.1" customHeight="1" x14ac:dyDescent="0.2">
      <c r="A222" s="468"/>
      <c r="B222" s="487"/>
      <c r="C222" s="483"/>
      <c r="D222" s="473"/>
      <c r="E222" s="473"/>
      <c r="F222" s="479"/>
      <c r="G222" s="473"/>
      <c r="H222" s="480"/>
      <c r="I222" s="480"/>
      <c r="J222" s="442"/>
      <c r="K222" s="442"/>
      <c r="L222" s="443"/>
      <c r="M222" s="443"/>
      <c r="N222" s="444"/>
      <c r="O222" s="477">
        <f t="shared" si="3"/>
        <v>0</v>
      </c>
      <c r="P222" s="477">
        <f t="shared" si="4"/>
        <v>0</v>
      </c>
      <c r="Q222" s="92" t="str">
        <f t="shared" si="5"/>
        <v/>
      </c>
    </row>
    <row r="223" spans="1:17" ht="23.1" customHeight="1" x14ac:dyDescent="0.2">
      <c r="A223" s="468"/>
      <c r="B223" s="487"/>
      <c r="C223" s="483"/>
      <c r="D223" s="473"/>
      <c r="E223" s="473"/>
      <c r="F223" s="479"/>
      <c r="G223" s="473"/>
      <c r="H223" s="480"/>
      <c r="I223" s="480"/>
      <c r="J223" s="442"/>
      <c r="K223" s="442"/>
      <c r="L223" s="443"/>
      <c r="M223" s="443"/>
      <c r="N223" s="444"/>
      <c r="O223" s="477">
        <f t="shared" si="3"/>
        <v>0</v>
      </c>
      <c r="P223" s="477">
        <f t="shared" si="4"/>
        <v>0</v>
      </c>
      <c r="Q223" s="92" t="str">
        <f t="shared" si="5"/>
        <v/>
      </c>
    </row>
    <row r="224" spans="1:17" ht="23.1" customHeight="1" x14ac:dyDescent="0.2">
      <c r="A224" s="468"/>
      <c r="B224" s="487"/>
      <c r="C224" s="483"/>
      <c r="D224" s="473"/>
      <c r="E224" s="473"/>
      <c r="F224" s="479"/>
      <c r="G224" s="473"/>
      <c r="H224" s="480"/>
      <c r="I224" s="480"/>
      <c r="J224" s="442"/>
      <c r="K224" s="442"/>
      <c r="L224" s="443"/>
      <c r="M224" s="443"/>
      <c r="N224" s="444"/>
      <c r="O224" s="477">
        <f t="shared" si="3"/>
        <v>0</v>
      </c>
      <c r="P224" s="477">
        <f t="shared" si="4"/>
        <v>0</v>
      </c>
      <c r="Q224" s="92" t="str">
        <f t="shared" si="5"/>
        <v/>
      </c>
    </row>
    <row r="225" spans="1:17" ht="23.1" customHeight="1" x14ac:dyDescent="0.2">
      <c r="A225" s="468"/>
      <c r="B225" s="487"/>
      <c r="C225" s="483"/>
      <c r="D225" s="473"/>
      <c r="E225" s="473"/>
      <c r="F225" s="479"/>
      <c r="G225" s="473"/>
      <c r="H225" s="480"/>
      <c r="I225" s="480"/>
      <c r="J225" s="442"/>
      <c r="K225" s="442"/>
      <c r="L225" s="443"/>
      <c r="M225" s="443"/>
      <c r="N225" s="444"/>
      <c r="O225" s="477">
        <f t="shared" si="3"/>
        <v>0</v>
      </c>
      <c r="P225" s="477">
        <f t="shared" si="4"/>
        <v>0</v>
      </c>
      <c r="Q225" s="92" t="str">
        <f t="shared" si="5"/>
        <v/>
      </c>
    </row>
    <row r="226" spans="1:17" ht="23.1" customHeight="1" x14ac:dyDescent="0.2">
      <c r="A226" s="468"/>
      <c r="B226" s="487"/>
      <c r="C226" s="483"/>
      <c r="D226" s="473"/>
      <c r="E226" s="473"/>
      <c r="F226" s="479"/>
      <c r="G226" s="473"/>
      <c r="H226" s="480"/>
      <c r="I226" s="480"/>
      <c r="J226" s="442"/>
      <c r="K226" s="442"/>
      <c r="L226" s="443"/>
      <c r="M226" s="443"/>
      <c r="N226" s="444"/>
      <c r="O226" s="477">
        <f t="shared" si="3"/>
        <v>0</v>
      </c>
      <c r="P226" s="477">
        <f t="shared" si="4"/>
        <v>0</v>
      </c>
      <c r="Q226" s="92" t="str">
        <f t="shared" si="5"/>
        <v/>
      </c>
    </row>
    <row r="227" spans="1:17" ht="23.1" customHeight="1" x14ac:dyDescent="0.2">
      <c r="A227" s="468"/>
      <c r="B227" s="444"/>
      <c r="C227" s="478"/>
      <c r="D227" s="473"/>
      <c r="E227" s="473"/>
      <c r="F227" s="479"/>
      <c r="G227" s="473"/>
      <c r="H227" s="480"/>
      <c r="I227" s="480"/>
      <c r="J227" s="443"/>
      <c r="K227" s="442"/>
      <c r="L227" s="443"/>
      <c r="M227" s="443"/>
      <c r="N227" s="444"/>
      <c r="O227" s="477">
        <f t="shared" si="3"/>
        <v>0</v>
      </c>
      <c r="P227" s="477">
        <f t="shared" si="4"/>
        <v>0</v>
      </c>
      <c r="Q227" s="92" t="str">
        <f t="shared" si="5"/>
        <v/>
      </c>
    </row>
    <row r="228" spans="1:17" ht="23.1" customHeight="1" x14ac:dyDescent="0.2">
      <c r="A228" s="468"/>
      <c r="B228" s="444"/>
      <c r="C228" s="478"/>
      <c r="D228" s="473"/>
      <c r="E228" s="473"/>
      <c r="F228" s="479"/>
      <c r="G228" s="473"/>
      <c r="H228" s="480"/>
      <c r="I228" s="480"/>
      <c r="J228" s="443"/>
      <c r="K228" s="442"/>
      <c r="L228" s="443"/>
      <c r="M228" s="443"/>
      <c r="N228" s="444"/>
      <c r="O228" s="477">
        <f t="shared" si="3"/>
        <v>0</v>
      </c>
      <c r="P228" s="477">
        <f t="shared" si="4"/>
        <v>0</v>
      </c>
      <c r="Q228" s="92" t="str">
        <f t="shared" si="5"/>
        <v/>
      </c>
    </row>
    <row r="229" spans="1:17" ht="23.1" customHeight="1" x14ac:dyDescent="0.2">
      <c r="A229" s="468"/>
      <c r="B229" s="444"/>
      <c r="C229" s="478"/>
      <c r="D229" s="473"/>
      <c r="E229" s="473"/>
      <c r="F229" s="479"/>
      <c r="G229" s="473"/>
      <c r="H229" s="480"/>
      <c r="I229" s="480"/>
      <c r="J229" s="443"/>
      <c r="K229" s="442"/>
      <c r="L229" s="443"/>
      <c r="M229" s="443"/>
      <c r="N229" s="444"/>
      <c r="O229" s="477">
        <f t="shared" si="3"/>
        <v>0</v>
      </c>
      <c r="P229" s="477">
        <f t="shared" si="4"/>
        <v>0</v>
      </c>
      <c r="Q229" s="92" t="str">
        <f t="shared" si="5"/>
        <v/>
      </c>
    </row>
    <row r="230" spans="1:17" ht="23.1" customHeight="1" x14ac:dyDescent="0.2">
      <c r="A230" s="468"/>
      <c r="B230" s="444"/>
      <c r="C230" s="478"/>
      <c r="D230" s="473"/>
      <c r="E230" s="473"/>
      <c r="F230" s="479"/>
      <c r="G230" s="473"/>
      <c r="H230" s="480"/>
      <c r="I230" s="480"/>
      <c r="J230" s="443"/>
      <c r="K230" s="442"/>
      <c r="L230" s="443"/>
      <c r="M230" s="443"/>
      <c r="N230" s="444"/>
      <c r="O230" s="477">
        <f t="shared" si="3"/>
        <v>0</v>
      </c>
      <c r="P230" s="477">
        <f t="shared" si="4"/>
        <v>0</v>
      </c>
      <c r="Q230" s="92" t="str">
        <f t="shared" si="5"/>
        <v/>
      </c>
    </row>
    <row r="231" spans="1:17" ht="23.1" customHeight="1" x14ac:dyDescent="0.2">
      <c r="A231" s="468"/>
      <c r="B231" s="444"/>
      <c r="C231" s="478"/>
      <c r="D231" s="473"/>
      <c r="E231" s="473"/>
      <c r="F231" s="479"/>
      <c r="G231" s="473"/>
      <c r="H231" s="480"/>
      <c r="I231" s="480"/>
      <c r="J231" s="443"/>
      <c r="K231" s="442"/>
      <c r="L231" s="443"/>
      <c r="M231" s="443"/>
      <c r="N231" s="444"/>
      <c r="O231" s="477">
        <f t="shared" si="3"/>
        <v>0</v>
      </c>
      <c r="P231" s="477">
        <f t="shared" si="4"/>
        <v>0</v>
      </c>
      <c r="Q231" s="92" t="str">
        <f t="shared" si="5"/>
        <v/>
      </c>
    </row>
    <row r="232" spans="1:17" ht="23.1" customHeight="1" x14ac:dyDescent="0.2">
      <c r="A232" s="468"/>
      <c r="B232" s="444"/>
      <c r="C232" s="478"/>
      <c r="D232" s="473"/>
      <c r="E232" s="473"/>
      <c r="F232" s="479"/>
      <c r="G232" s="473"/>
      <c r="H232" s="480"/>
      <c r="I232" s="480"/>
      <c r="J232" s="443"/>
      <c r="K232" s="442"/>
      <c r="L232" s="443"/>
      <c r="M232" s="443"/>
      <c r="N232" s="444"/>
      <c r="O232" s="477">
        <f t="shared" si="3"/>
        <v>0</v>
      </c>
      <c r="P232" s="477">
        <f t="shared" si="4"/>
        <v>0</v>
      </c>
      <c r="Q232" s="92" t="str">
        <f t="shared" si="5"/>
        <v/>
      </c>
    </row>
    <row r="233" spans="1:17" ht="23.1" customHeight="1" x14ac:dyDescent="0.2">
      <c r="A233" s="468"/>
      <c r="B233" s="444"/>
      <c r="C233" s="478"/>
      <c r="D233" s="473"/>
      <c r="E233" s="473"/>
      <c r="F233" s="479"/>
      <c r="G233" s="473"/>
      <c r="H233" s="480"/>
      <c r="I233" s="480"/>
      <c r="J233" s="443"/>
      <c r="K233" s="442"/>
      <c r="L233" s="443"/>
      <c r="M233" s="443"/>
      <c r="N233" s="444"/>
      <c r="O233" s="477">
        <f t="shared" si="3"/>
        <v>0</v>
      </c>
      <c r="P233" s="477">
        <f t="shared" si="4"/>
        <v>0</v>
      </c>
      <c r="Q233" s="92" t="str">
        <f t="shared" si="5"/>
        <v/>
      </c>
    </row>
    <row r="234" spans="1:17" ht="23.1" customHeight="1" x14ac:dyDescent="0.2">
      <c r="A234" s="468"/>
      <c r="B234" s="444"/>
      <c r="C234" s="478"/>
      <c r="D234" s="473"/>
      <c r="E234" s="473"/>
      <c r="F234" s="479"/>
      <c r="G234" s="473"/>
      <c r="H234" s="480"/>
      <c r="I234" s="480"/>
      <c r="J234" s="443"/>
      <c r="K234" s="442"/>
      <c r="L234" s="443"/>
      <c r="M234" s="443"/>
      <c r="N234" s="444"/>
      <c r="O234" s="477">
        <f t="shared" si="3"/>
        <v>0</v>
      </c>
      <c r="P234" s="477">
        <f t="shared" si="4"/>
        <v>0</v>
      </c>
      <c r="Q234" s="92" t="str">
        <f t="shared" si="5"/>
        <v/>
      </c>
    </row>
    <row r="235" spans="1:17" ht="23.1" customHeight="1" x14ac:dyDescent="0.2">
      <c r="A235" s="468"/>
      <c r="B235" s="444"/>
      <c r="C235" s="478"/>
      <c r="D235" s="473"/>
      <c r="E235" s="473"/>
      <c r="F235" s="479"/>
      <c r="G235" s="473"/>
      <c r="H235" s="474"/>
      <c r="I235" s="480"/>
      <c r="J235" s="442"/>
      <c r="K235" s="442"/>
      <c r="L235" s="443"/>
      <c r="M235" s="443"/>
      <c r="N235" s="444"/>
      <c r="O235" s="477">
        <f t="shared" si="3"/>
        <v>0</v>
      </c>
      <c r="P235" s="477">
        <f t="shared" si="4"/>
        <v>0</v>
      </c>
      <c r="Q235" s="92" t="str">
        <f t="shared" si="5"/>
        <v/>
      </c>
    </row>
    <row r="236" spans="1:17" ht="23.1" customHeight="1" x14ac:dyDescent="0.2">
      <c r="A236" s="468"/>
      <c r="B236" s="444"/>
      <c r="C236" s="478"/>
      <c r="D236" s="473"/>
      <c r="E236" s="473"/>
      <c r="F236" s="479"/>
      <c r="G236" s="473"/>
      <c r="H236" s="480"/>
      <c r="I236" s="480"/>
      <c r="J236" s="443"/>
      <c r="K236" s="443"/>
      <c r="L236" s="443"/>
      <c r="M236" s="443"/>
      <c r="N236" s="444"/>
      <c r="O236" s="477">
        <f t="shared" si="3"/>
        <v>0</v>
      </c>
      <c r="P236" s="477">
        <f t="shared" si="4"/>
        <v>0</v>
      </c>
      <c r="Q236" s="92" t="str">
        <f t="shared" si="5"/>
        <v/>
      </c>
    </row>
    <row r="237" spans="1:17" ht="23.1" customHeight="1" x14ac:dyDescent="0.2">
      <c r="A237" s="468"/>
      <c r="B237" s="444"/>
      <c r="C237" s="478"/>
      <c r="D237" s="473"/>
      <c r="E237" s="473"/>
      <c r="F237" s="479"/>
      <c r="G237" s="473"/>
      <c r="H237" s="480"/>
      <c r="I237" s="480"/>
      <c r="J237" s="443"/>
      <c r="K237" s="443"/>
      <c r="L237" s="443"/>
      <c r="M237" s="443"/>
      <c r="N237" s="444"/>
      <c r="O237" s="477">
        <f t="shared" si="3"/>
        <v>0</v>
      </c>
      <c r="P237" s="477">
        <f t="shared" si="4"/>
        <v>0</v>
      </c>
      <c r="Q237" s="92" t="str">
        <f t="shared" si="5"/>
        <v/>
      </c>
    </row>
    <row r="238" spans="1:17" ht="23.1" customHeight="1" x14ac:dyDescent="0.2">
      <c r="A238" s="468"/>
      <c r="B238" s="444"/>
      <c r="C238" s="478"/>
      <c r="D238" s="473"/>
      <c r="E238" s="473"/>
      <c r="F238" s="479"/>
      <c r="G238" s="473"/>
      <c r="H238" s="480"/>
      <c r="I238" s="480"/>
      <c r="J238" s="443"/>
      <c r="K238" s="443"/>
      <c r="L238" s="443"/>
      <c r="M238" s="443"/>
      <c r="N238" s="444"/>
      <c r="O238" s="477">
        <f t="shared" si="3"/>
        <v>0</v>
      </c>
      <c r="P238" s="477">
        <f t="shared" si="4"/>
        <v>0</v>
      </c>
      <c r="Q238" s="92" t="str">
        <f t="shared" si="5"/>
        <v/>
      </c>
    </row>
    <row r="239" spans="1:17" ht="23.1" customHeight="1" x14ac:dyDescent="0.2">
      <c r="A239" s="468"/>
      <c r="B239" s="444"/>
      <c r="C239" s="478"/>
      <c r="D239" s="473"/>
      <c r="E239" s="473"/>
      <c r="F239" s="479"/>
      <c r="G239" s="473"/>
      <c r="H239" s="480"/>
      <c r="I239" s="480"/>
      <c r="J239" s="443"/>
      <c r="K239" s="443"/>
      <c r="L239" s="443"/>
      <c r="M239" s="443"/>
      <c r="N239" s="444"/>
      <c r="O239" s="477">
        <f t="shared" si="3"/>
        <v>0</v>
      </c>
      <c r="P239" s="477">
        <f t="shared" si="4"/>
        <v>0</v>
      </c>
      <c r="Q239" s="92" t="str">
        <f t="shared" si="5"/>
        <v/>
      </c>
    </row>
    <row r="240" spans="1:17" ht="23.1" customHeight="1" x14ac:dyDescent="0.2">
      <c r="A240" s="468"/>
      <c r="B240" s="444"/>
      <c r="C240" s="478"/>
      <c r="D240" s="473"/>
      <c r="E240" s="473"/>
      <c r="F240" s="479"/>
      <c r="G240" s="473"/>
      <c r="H240" s="474"/>
      <c r="I240" s="480"/>
      <c r="J240" s="442"/>
      <c r="K240" s="442"/>
      <c r="L240" s="443"/>
      <c r="M240" s="443"/>
      <c r="N240" s="444"/>
      <c r="O240" s="477">
        <f t="shared" si="3"/>
        <v>0</v>
      </c>
      <c r="P240" s="477">
        <f t="shared" si="4"/>
        <v>0</v>
      </c>
      <c r="Q240" s="92" t="str">
        <f t="shared" si="5"/>
        <v/>
      </c>
    </row>
    <row r="241" spans="1:17" ht="23.1" customHeight="1" x14ac:dyDescent="0.2">
      <c r="A241" s="468"/>
      <c r="B241" s="444"/>
      <c r="C241" s="478"/>
      <c r="D241" s="473"/>
      <c r="E241" s="473"/>
      <c r="F241" s="479"/>
      <c r="G241" s="473"/>
      <c r="H241" s="480"/>
      <c r="I241" s="480"/>
      <c r="J241" s="443"/>
      <c r="K241" s="443"/>
      <c r="L241" s="443"/>
      <c r="M241" s="443"/>
      <c r="N241" s="444"/>
      <c r="O241" s="477">
        <f t="shared" si="3"/>
        <v>0</v>
      </c>
      <c r="P241" s="477">
        <f t="shared" si="4"/>
        <v>0</v>
      </c>
      <c r="Q241" s="92" t="str">
        <f t="shared" si="5"/>
        <v/>
      </c>
    </row>
    <row r="242" spans="1:17" x14ac:dyDescent="0.2">
      <c r="A242" s="468"/>
      <c r="B242" s="444"/>
      <c r="C242" s="478"/>
      <c r="D242" s="473"/>
      <c r="E242" s="473"/>
      <c r="F242" s="479"/>
      <c r="G242" s="473"/>
      <c r="H242" s="480"/>
      <c r="I242" s="480"/>
      <c r="J242" s="442"/>
      <c r="K242" s="442"/>
      <c r="L242" s="443"/>
      <c r="M242" s="443"/>
      <c r="N242" s="444"/>
      <c r="O242" s="477">
        <f t="shared" si="3"/>
        <v>0</v>
      </c>
      <c r="P242" s="477">
        <f t="shared" si="4"/>
        <v>0</v>
      </c>
      <c r="Q242" s="92" t="str">
        <f t="shared" si="5"/>
        <v/>
      </c>
    </row>
    <row r="243" spans="1:17" ht="23.1" customHeight="1" x14ac:dyDescent="0.2">
      <c r="A243" s="468"/>
      <c r="B243" s="444"/>
      <c r="C243" s="478"/>
      <c r="D243" s="473"/>
      <c r="E243" s="473"/>
      <c r="F243" s="479"/>
      <c r="G243" s="473"/>
      <c r="H243" s="480"/>
      <c r="I243" s="480"/>
      <c r="J243" s="442"/>
      <c r="K243" s="442"/>
      <c r="L243" s="443"/>
      <c r="M243" s="443"/>
      <c r="N243" s="444"/>
      <c r="O243" s="477">
        <f t="shared" si="3"/>
        <v>0</v>
      </c>
      <c r="P243" s="477">
        <f t="shared" si="4"/>
        <v>0</v>
      </c>
      <c r="Q243" s="92" t="str">
        <f t="shared" si="5"/>
        <v/>
      </c>
    </row>
    <row r="244" spans="1:17" ht="23.1" customHeight="1" x14ac:dyDescent="0.2">
      <c r="A244" s="468"/>
      <c r="B244" s="444"/>
      <c r="C244" s="478"/>
      <c r="D244" s="473"/>
      <c r="E244" s="473"/>
      <c r="F244" s="479"/>
      <c r="G244" s="473"/>
      <c r="H244" s="480"/>
      <c r="I244" s="480"/>
      <c r="J244" s="442"/>
      <c r="K244" s="442"/>
      <c r="L244" s="443"/>
      <c r="M244" s="443"/>
      <c r="N244" s="444"/>
      <c r="O244" s="477">
        <f t="shared" si="3"/>
        <v>0</v>
      </c>
      <c r="P244" s="477">
        <f t="shared" si="4"/>
        <v>0</v>
      </c>
      <c r="Q244" s="92" t="str">
        <f t="shared" si="5"/>
        <v/>
      </c>
    </row>
    <row r="245" spans="1:17" ht="23.1" customHeight="1" x14ac:dyDescent="0.2">
      <c r="A245" s="468"/>
      <c r="B245" s="444"/>
      <c r="C245" s="478"/>
      <c r="D245" s="473"/>
      <c r="E245" s="473"/>
      <c r="F245" s="479"/>
      <c r="G245" s="473"/>
      <c r="H245" s="480"/>
      <c r="I245" s="480"/>
      <c r="J245" s="442"/>
      <c r="K245" s="442"/>
      <c r="L245" s="443"/>
      <c r="M245" s="443"/>
      <c r="N245" s="444"/>
      <c r="O245" s="477">
        <f t="shared" si="3"/>
        <v>0</v>
      </c>
      <c r="P245" s="477">
        <f t="shared" si="4"/>
        <v>0</v>
      </c>
      <c r="Q245" s="92" t="str">
        <f t="shared" si="5"/>
        <v/>
      </c>
    </row>
    <row r="246" spans="1:17" ht="23.1" customHeight="1" x14ac:dyDescent="0.2">
      <c r="A246" s="468"/>
      <c r="B246" s="444"/>
      <c r="C246" s="478"/>
      <c r="D246" s="473"/>
      <c r="E246" s="473"/>
      <c r="F246" s="479"/>
      <c r="G246" s="473"/>
      <c r="H246" s="480"/>
      <c r="I246" s="480"/>
      <c r="J246" s="442"/>
      <c r="K246" s="442"/>
      <c r="L246" s="443"/>
      <c r="M246" s="443"/>
      <c r="N246" s="444"/>
      <c r="O246" s="477">
        <f t="shared" si="3"/>
        <v>0</v>
      </c>
      <c r="P246" s="477">
        <f t="shared" si="4"/>
        <v>0</v>
      </c>
      <c r="Q246" s="92" t="str">
        <f t="shared" si="5"/>
        <v/>
      </c>
    </row>
    <row r="247" spans="1:17" ht="23.1" customHeight="1" x14ac:dyDescent="0.2">
      <c r="A247" s="468"/>
      <c r="B247" s="444"/>
      <c r="C247" s="478"/>
      <c r="D247" s="473"/>
      <c r="E247" s="473"/>
      <c r="F247" s="479"/>
      <c r="G247" s="473"/>
      <c r="H247" s="480"/>
      <c r="I247" s="480"/>
      <c r="J247" s="442"/>
      <c r="K247" s="442"/>
      <c r="L247" s="443"/>
      <c r="M247" s="443"/>
      <c r="N247" s="444"/>
      <c r="O247" s="477">
        <f t="shared" si="3"/>
        <v>0</v>
      </c>
      <c r="P247" s="477">
        <f t="shared" si="4"/>
        <v>0</v>
      </c>
      <c r="Q247" s="92" t="str">
        <f t="shared" si="5"/>
        <v/>
      </c>
    </row>
    <row r="248" spans="1:17" ht="23.1" customHeight="1" x14ac:dyDescent="0.2">
      <c r="A248" s="468"/>
      <c r="B248" s="444"/>
      <c r="C248" s="478"/>
      <c r="D248" s="473"/>
      <c r="E248" s="473"/>
      <c r="F248" s="479"/>
      <c r="G248" s="473"/>
      <c r="H248" s="480"/>
      <c r="I248" s="480"/>
      <c r="J248" s="442"/>
      <c r="K248" s="442"/>
      <c r="L248" s="443"/>
      <c r="M248" s="443"/>
      <c r="N248" s="444"/>
      <c r="O248" s="477">
        <f t="shared" si="3"/>
        <v>0</v>
      </c>
      <c r="P248" s="477">
        <f t="shared" si="4"/>
        <v>0</v>
      </c>
      <c r="Q248" s="92" t="str">
        <f t="shared" si="5"/>
        <v/>
      </c>
    </row>
    <row r="249" spans="1:17" ht="23.1" customHeight="1" x14ac:dyDescent="0.2">
      <c r="A249" s="468"/>
      <c r="B249" s="444"/>
      <c r="C249" s="478"/>
      <c r="D249" s="473"/>
      <c r="E249" s="473"/>
      <c r="F249" s="479"/>
      <c r="G249" s="473"/>
      <c r="H249" s="480"/>
      <c r="I249" s="480"/>
      <c r="J249" s="443"/>
      <c r="K249" s="442"/>
      <c r="L249" s="443"/>
      <c r="M249" s="443"/>
      <c r="N249" s="444"/>
      <c r="O249" s="477">
        <f t="shared" si="3"/>
        <v>0</v>
      </c>
      <c r="P249" s="477">
        <f t="shared" si="4"/>
        <v>0</v>
      </c>
      <c r="Q249" s="92" t="str">
        <f t="shared" si="5"/>
        <v/>
      </c>
    </row>
    <row r="250" spans="1:17" ht="23.1" customHeight="1" x14ac:dyDescent="0.2">
      <c r="A250" s="468"/>
      <c r="B250" s="476"/>
      <c r="C250" s="485"/>
      <c r="D250" s="473"/>
      <c r="E250" s="473"/>
      <c r="F250" s="479"/>
      <c r="G250" s="473"/>
      <c r="H250" s="474"/>
      <c r="I250" s="480"/>
      <c r="J250" s="442"/>
      <c r="K250" s="442"/>
      <c r="L250" s="443"/>
      <c r="M250" s="442"/>
      <c r="N250" s="501"/>
      <c r="O250" s="477">
        <f t="shared" si="3"/>
        <v>0</v>
      </c>
      <c r="P250" s="477">
        <f t="shared" si="4"/>
        <v>0</v>
      </c>
      <c r="Q250" s="92" t="str">
        <f t="shared" si="5"/>
        <v/>
      </c>
    </row>
    <row r="251" spans="1:17" ht="23.1" customHeight="1" x14ac:dyDescent="0.2">
      <c r="A251" s="468"/>
      <c r="B251" s="476"/>
      <c r="C251" s="485"/>
      <c r="D251" s="473"/>
      <c r="E251" s="473"/>
      <c r="F251" s="479"/>
      <c r="G251" s="473"/>
      <c r="H251" s="474"/>
      <c r="I251" s="480"/>
      <c r="J251" s="442"/>
      <c r="K251" s="442"/>
      <c r="L251" s="443"/>
      <c r="M251" s="443"/>
      <c r="N251" s="444"/>
      <c r="O251" s="477">
        <f t="shared" si="3"/>
        <v>0</v>
      </c>
      <c r="P251" s="477">
        <f t="shared" si="4"/>
        <v>0</v>
      </c>
      <c r="Q251" s="92" t="str">
        <f t="shared" si="5"/>
        <v/>
      </c>
    </row>
    <row r="252" spans="1:17" ht="23.1" customHeight="1" x14ac:dyDescent="0.2">
      <c r="A252" s="468"/>
      <c r="B252" s="476"/>
      <c r="C252" s="485"/>
      <c r="D252" s="473"/>
      <c r="E252" s="473"/>
      <c r="F252" s="479"/>
      <c r="G252" s="473"/>
      <c r="H252" s="474"/>
      <c r="I252" s="480"/>
      <c r="J252" s="442"/>
      <c r="K252" s="442"/>
      <c r="L252" s="443"/>
      <c r="M252" s="443"/>
      <c r="N252" s="444"/>
      <c r="O252" s="477">
        <f t="shared" si="3"/>
        <v>0</v>
      </c>
      <c r="P252" s="477">
        <f t="shared" si="4"/>
        <v>0</v>
      </c>
      <c r="Q252" s="92" t="str">
        <f t="shared" si="5"/>
        <v/>
      </c>
    </row>
    <row r="253" spans="1:17" ht="23.1" customHeight="1" x14ac:dyDescent="0.2">
      <c r="A253" s="468"/>
      <c r="B253" s="476"/>
      <c r="C253" s="485"/>
      <c r="D253" s="473"/>
      <c r="E253" s="473"/>
      <c r="F253" s="479"/>
      <c r="G253" s="473"/>
      <c r="H253" s="474"/>
      <c r="I253" s="480"/>
      <c r="J253" s="442"/>
      <c r="K253" s="442"/>
      <c r="L253" s="443"/>
      <c r="M253" s="443"/>
      <c r="N253" s="444"/>
      <c r="O253" s="477">
        <f t="shared" si="3"/>
        <v>0</v>
      </c>
      <c r="P253" s="477">
        <f t="shared" si="4"/>
        <v>0</v>
      </c>
      <c r="Q253" s="92" t="str">
        <f t="shared" si="5"/>
        <v/>
      </c>
    </row>
    <row r="254" spans="1:17" ht="23.1" customHeight="1" x14ac:dyDescent="0.2">
      <c r="A254" s="468"/>
      <c r="B254" s="476"/>
      <c r="C254" s="485"/>
      <c r="D254" s="473"/>
      <c r="E254" s="473"/>
      <c r="F254" s="479"/>
      <c r="G254" s="473"/>
      <c r="H254" s="474"/>
      <c r="I254" s="480"/>
      <c r="J254" s="442"/>
      <c r="K254" s="442"/>
      <c r="L254" s="443"/>
      <c r="M254" s="443"/>
      <c r="N254" s="444"/>
      <c r="O254" s="477">
        <f t="shared" si="3"/>
        <v>0</v>
      </c>
      <c r="P254" s="477">
        <f t="shared" si="4"/>
        <v>0</v>
      </c>
      <c r="Q254" s="92" t="str">
        <f t="shared" si="5"/>
        <v/>
      </c>
    </row>
    <row r="255" spans="1:17" ht="36.75" customHeight="1" x14ac:dyDescent="0.2">
      <c r="A255" s="468"/>
      <c r="B255" s="476"/>
      <c r="C255" s="485"/>
      <c r="D255" s="473"/>
      <c r="E255" s="473"/>
      <c r="F255" s="479"/>
      <c r="G255" s="473"/>
      <c r="H255" s="474"/>
      <c r="I255" s="480"/>
      <c r="J255" s="442"/>
      <c r="K255" s="442"/>
      <c r="L255" s="443"/>
      <c r="M255" s="442"/>
      <c r="N255" s="501"/>
      <c r="O255" s="477">
        <f t="shared" si="3"/>
        <v>0</v>
      </c>
      <c r="P255" s="477">
        <f t="shared" si="4"/>
        <v>0</v>
      </c>
      <c r="Q255" s="92" t="str">
        <f t="shared" si="5"/>
        <v/>
      </c>
    </row>
    <row r="256" spans="1:17" ht="23.1" customHeight="1" x14ac:dyDescent="0.2">
      <c r="A256" s="468"/>
      <c r="B256" s="476"/>
      <c r="C256" s="478"/>
      <c r="D256" s="473"/>
      <c r="E256" s="473"/>
      <c r="F256" s="479"/>
      <c r="G256" s="473"/>
      <c r="H256" s="480"/>
      <c r="I256" s="480"/>
      <c r="J256" s="443"/>
      <c r="K256" s="442"/>
      <c r="L256" s="443"/>
      <c r="M256" s="443"/>
      <c r="N256" s="444"/>
      <c r="O256" s="477">
        <f t="shared" si="3"/>
        <v>0</v>
      </c>
      <c r="P256" s="477">
        <f t="shared" si="4"/>
        <v>0</v>
      </c>
      <c r="Q256" s="92" t="str">
        <f t="shared" si="5"/>
        <v/>
      </c>
    </row>
    <row r="257" spans="1:17" ht="23.1" customHeight="1" x14ac:dyDescent="0.2">
      <c r="A257" s="468"/>
      <c r="B257" s="487"/>
      <c r="C257" s="483"/>
      <c r="D257" s="473"/>
      <c r="E257" s="473"/>
      <c r="F257" s="479"/>
      <c r="G257" s="473"/>
      <c r="H257" s="474"/>
      <c r="I257" s="480"/>
      <c r="J257" s="442"/>
      <c r="K257" s="442"/>
      <c r="L257" s="443"/>
      <c r="M257" s="443"/>
      <c r="N257" s="444"/>
      <c r="O257" s="477">
        <f t="shared" si="3"/>
        <v>0</v>
      </c>
      <c r="P257" s="477">
        <f t="shared" si="4"/>
        <v>0</v>
      </c>
      <c r="Q257" s="92" t="str">
        <f t="shared" si="5"/>
        <v/>
      </c>
    </row>
    <row r="258" spans="1:17" ht="23.1" customHeight="1" x14ac:dyDescent="0.2">
      <c r="A258" s="468"/>
      <c r="B258" s="487"/>
      <c r="C258" s="483"/>
      <c r="D258" s="473"/>
      <c r="E258" s="473"/>
      <c r="F258" s="479"/>
      <c r="G258" s="473"/>
      <c r="H258" s="480"/>
      <c r="I258" s="480"/>
      <c r="J258" s="443"/>
      <c r="K258" s="442"/>
      <c r="L258" s="442"/>
      <c r="M258" s="443"/>
      <c r="N258" s="444"/>
      <c r="O258" s="477">
        <f t="shared" si="3"/>
        <v>0</v>
      </c>
      <c r="P258" s="477">
        <f t="shared" si="4"/>
        <v>0</v>
      </c>
      <c r="Q258" s="92" t="str">
        <f t="shared" si="5"/>
        <v/>
      </c>
    </row>
    <row r="259" spans="1:17" ht="23.1" customHeight="1" x14ac:dyDescent="0.2">
      <c r="A259" s="468"/>
      <c r="B259" s="444"/>
      <c r="C259" s="478"/>
      <c r="D259" s="473"/>
      <c r="E259" s="473"/>
      <c r="F259" s="479"/>
      <c r="G259" s="473"/>
      <c r="H259" s="474"/>
      <c r="I259" s="480"/>
      <c r="J259" s="442"/>
      <c r="K259" s="442"/>
      <c r="L259" s="443"/>
      <c r="M259" s="443"/>
      <c r="N259" s="444"/>
      <c r="O259" s="477">
        <f t="shared" si="3"/>
        <v>0</v>
      </c>
      <c r="P259" s="477">
        <f t="shared" si="4"/>
        <v>0</v>
      </c>
      <c r="Q259" s="92" t="str">
        <f t="shared" si="5"/>
        <v/>
      </c>
    </row>
    <row r="260" spans="1:17" ht="23.1" customHeight="1" x14ac:dyDescent="0.2">
      <c r="A260" s="468"/>
      <c r="B260" s="444"/>
      <c r="C260" s="478"/>
      <c r="D260" s="473"/>
      <c r="E260" s="473"/>
      <c r="F260" s="479"/>
      <c r="G260" s="473"/>
      <c r="H260" s="480"/>
      <c r="I260" s="480"/>
      <c r="J260" s="443"/>
      <c r="K260" s="443"/>
      <c r="L260" s="443"/>
      <c r="M260" s="443"/>
      <c r="N260" s="444"/>
      <c r="O260" s="477">
        <f t="shared" si="3"/>
        <v>0</v>
      </c>
      <c r="P260" s="477">
        <f t="shared" si="4"/>
        <v>0</v>
      </c>
      <c r="Q260" s="92" t="str">
        <f t="shared" si="5"/>
        <v/>
      </c>
    </row>
    <row r="261" spans="1:17" ht="23.1" customHeight="1" x14ac:dyDescent="0.2">
      <c r="A261" s="468"/>
      <c r="B261" s="444"/>
      <c r="C261" s="478"/>
      <c r="D261" s="473"/>
      <c r="E261" s="473"/>
      <c r="F261" s="479"/>
      <c r="G261" s="473"/>
      <c r="H261" s="480"/>
      <c r="I261" s="480"/>
      <c r="J261" s="443"/>
      <c r="K261" s="443"/>
      <c r="L261" s="443"/>
      <c r="M261" s="443"/>
      <c r="N261" s="444"/>
      <c r="O261" s="477">
        <f t="shared" ref="O261:O324" si="6">IF(B261=0,0,IF(YEAR(B261)=$P$1,MONTH(B261)-$O$1+1,(YEAR(B261)-$P$1)*12-$O$1+1+MONTH(B261)))</f>
        <v>0</v>
      </c>
      <c r="P261" s="477">
        <f t="shared" ref="P261:P324" si="7">IF(C261=0,0,IF(YEAR(C261)=$P$1,MONTH(C261)-$O$1+1,(YEAR(C261)-$P$1)*12-$O$1+1+MONTH(C261)))</f>
        <v>0</v>
      </c>
      <c r="Q261" s="92" t="str">
        <f t="shared" ref="Q261:Q324" si="8">SUBSTITUTE(D261," ","_")</f>
        <v/>
      </c>
    </row>
    <row r="262" spans="1:17" ht="23.1" customHeight="1" x14ac:dyDescent="0.2">
      <c r="A262" s="468"/>
      <c r="B262" s="444"/>
      <c r="C262" s="478"/>
      <c r="D262" s="473"/>
      <c r="E262" s="473"/>
      <c r="F262" s="479"/>
      <c r="G262" s="473"/>
      <c r="H262" s="480"/>
      <c r="I262" s="480"/>
      <c r="J262" s="443"/>
      <c r="K262" s="443"/>
      <c r="L262" s="443"/>
      <c r="M262" s="443"/>
      <c r="N262" s="444"/>
      <c r="O262" s="477">
        <f t="shared" si="6"/>
        <v>0</v>
      </c>
      <c r="P262" s="477">
        <f t="shared" si="7"/>
        <v>0</v>
      </c>
      <c r="Q262" s="92" t="str">
        <f t="shared" si="8"/>
        <v/>
      </c>
    </row>
    <row r="263" spans="1:17" ht="23.1" customHeight="1" x14ac:dyDescent="0.2">
      <c r="A263" s="468"/>
      <c r="B263" s="444"/>
      <c r="C263" s="478"/>
      <c r="D263" s="473"/>
      <c r="E263" s="473"/>
      <c r="F263" s="479"/>
      <c r="G263" s="473"/>
      <c r="H263" s="480"/>
      <c r="I263" s="480"/>
      <c r="J263" s="443"/>
      <c r="K263" s="443"/>
      <c r="L263" s="443"/>
      <c r="M263" s="443"/>
      <c r="N263" s="444"/>
      <c r="O263" s="477">
        <f t="shared" si="6"/>
        <v>0</v>
      </c>
      <c r="P263" s="477">
        <f t="shared" si="7"/>
        <v>0</v>
      </c>
      <c r="Q263" s="92" t="str">
        <f t="shared" si="8"/>
        <v/>
      </c>
    </row>
    <row r="264" spans="1:17" ht="29.25" customHeight="1" x14ac:dyDescent="0.2">
      <c r="A264" s="468"/>
      <c r="B264" s="444"/>
      <c r="C264" s="478"/>
      <c r="D264" s="473"/>
      <c r="E264" s="473"/>
      <c r="F264" s="479"/>
      <c r="G264" s="473"/>
      <c r="H264" s="480"/>
      <c r="I264" s="480"/>
      <c r="J264" s="443"/>
      <c r="K264" s="443"/>
      <c r="L264" s="443"/>
      <c r="M264" s="443"/>
      <c r="N264" s="444"/>
      <c r="O264" s="477">
        <f t="shared" si="6"/>
        <v>0</v>
      </c>
      <c r="P264" s="477">
        <f t="shared" si="7"/>
        <v>0</v>
      </c>
      <c r="Q264" s="92" t="str">
        <f t="shared" si="8"/>
        <v/>
      </c>
    </row>
    <row r="265" spans="1:17" ht="23.1" customHeight="1" x14ac:dyDescent="0.2">
      <c r="A265" s="468"/>
      <c r="B265" s="444"/>
      <c r="C265" s="478"/>
      <c r="D265" s="473"/>
      <c r="E265" s="473"/>
      <c r="F265" s="479"/>
      <c r="G265" s="473"/>
      <c r="H265" s="480"/>
      <c r="I265" s="480"/>
      <c r="J265" s="443"/>
      <c r="K265" s="443"/>
      <c r="L265" s="443"/>
      <c r="M265" s="443"/>
      <c r="N265" s="444"/>
      <c r="O265" s="477">
        <f t="shared" si="6"/>
        <v>0</v>
      </c>
      <c r="P265" s="477">
        <f t="shared" si="7"/>
        <v>0</v>
      </c>
      <c r="Q265" s="92" t="str">
        <f t="shared" si="8"/>
        <v/>
      </c>
    </row>
    <row r="266" spans="1:17" ht="23.1" customHeight="1" x14ac:dyDescent="0.2">
      <c r="A266" s="468"/>
      <c r="B266" s="444"/>
      <c r="C266" s="478"/>
      <c r="D266" s="473"/>
      <c r="E266" s="473"/>
      <c r="F266" s="479"/>
      <c r="G266" s="473"/>
      <c r="H266" s="480"/>
      <c r="I266" s="475"/>
      <c r="J266" s="443"/>
      <c r="K266" s="443"/>
      <c r="L266" s="443"/>
      <c r="M266" s="443"/>
      <c r="N266" s="444"/>
      <c r="O266" s="477">
        <f t="shared" si="6"/>
        <v>0</v>
      </c>
      <c r="P266" s="477">
        <f t="shared" si="7"/>
        <v>0</v>
      </c>
      <c r="Q266" s="92" t="str">
        <f t="shared" si="8"/>
        <v/>
      </c>
    </row>
    <row r="267" spans="1:17" ht="23.1" customHeight="1" x14ac:dyDescent="0.2">
      <c r="A267" s="468"/>
      <c r="B267" s="444"/>
      <c r="C267" s="478"/>
      <c r="D267" s="473"/>
      <c r="E267" s="473"/>
      <c r="F267" s="479"/>
      <c r="G267" s="473"/>
      <c r="H267" s="480"/>
      <c r="I267" s="480"/>
      <c r="J267" s="443"/>
      <c r="K267" s="443"/>
      <c r="L267" s="443"/>
      <c r="M267" s="443"/>
      <c r="N267" s="444"/>
      <c r="O267" s="477">
        <f t="shared" si="6"/>
        <v>0</v>
      </c>
      <c r="P267" s="477">
        <f t="shared" si="7"/>
        <v>0</v>
      </c>
      <c r="Q267" s="92" t="str">
        <f t="shared" si="8"/>
        <v/>
      </c>
    </row>
    <row r="268" spans="1:17" ht="23.1" customHeight="1" x14ac:dyDescent="0.2">
      <c r="A268" s="468"/>
      <c r="B268" s="444"/>
      <c r="C268" s="478"/>
      <c r="D268" s="473"/>
      <c r="E268" s="473"/>
      <c r="F268" s="479"/>
      <c r="G268" s="473"/>
      <c r="H268" s="480"/>
      <c r="I268" s="475"/>
      <c r="J268" s="443"/>
      <c r="K268" s="443"/>
      <c r="L268" s="443"/>
      <c r="M268" s="443"/>
      <c r="N268" s="444"/>
      <c r="O268" s="477">
        <f t="shared" si="6"/>
        <v>0</v>
      </c>
      <c r="P268" s="477">
        <f t="shared" si="7"/>
        <v>0</v>
      </c>
      <c r="Q268" s="92" t="str">
        <f t="shared" si="8"/>
        <v/>
      </c>
    </row>
    <row r="269" spans="1:17" ht="23.1" customHeight="1" x14ac:dyDescent="0.2">
      <c r="A269" s="468"/>
      <c r="B269" s="444"/>
      <c r="C269" s="478"/>
      <c r="D269" s="473"/>
      <c r="E269" s="473"/>
      <c r="F269" s="479"/>
      <c r="G269" s="473"/>
      <c r="H269" s="480"/>
      <c r="I269" s="480"/>
      <c r="J269" s="443"/>
      <c r="K269" s="443"/>
      <c r="L269" s="443"/>
      <c r="M269" s="443"/>
      <c r="N269" s="444"/>
      <c r="O269" s="477">
        <f t="shared" si="6"/>
        <v>0</v>
      </c>
      <c r="P269" s="477">
        <f t="shared" si="7"/>
        <v>0</v>
      </c>
      <c r="Q269" s="92" t="str">
        <f t="shared" si="8"/>
        <v/>
      </c>
    </row>
    <row r="270" spans="1:17" ht="23.1" customHeight="1" x14ac:dyDescent="0.2">
      <c r="A270" s="468"/>
      <c r="B270" s="444"/>
      <c r="C270" s="478"/>
      <c r="D270" s="473"/>
      <c r="E270" s="473"/>
      <c r="F270" s="479"/>
      <c r="G270" s="473"/>
      <c r="H270" s="480"/>
      <c r="I270" s="475"/>
      <c r="J270" s="443"/>
      <c r="K270" s="443"/>
      <c r="L270" s="443"/>
      <c r="M270" s="443"/>
      <c r="N270" s="444"/>
      <c r="O270" s="477">
        <f t="shared" si="6"/>
        <v>0</v>
      </c>
      <c r="P270" s="477">
        <f t="shared" si="7"/>
        <v>0</v>
      </c>
      <c r="Q270" s="92" t="str">
        <f t="shared" si="8"/>
        <v/>
      </c>
    </row>
    <row r="271" spans="1:17" ht="23.1" customHeight="1" x14ac:dyDescent="0.2">
      <c r="A271" s="468"/>
      <c r="B271" s="444"/>
      <c r="C271" s="478"/>
      <c r="D271" s="473"/>
      <c r="E271" s="473"/>
      <c r="F271" s="479"/>
      <c r="G271" s="473"/>
      <c r="H271" s="480"/>
      <c r="I271" s="480"/>
      <c r="J271" s="443"/>
      <c r="K271" s="443"/>
      <c r="L271" s="443"/>
      <c r="M271" s="443"/>
      <c r="N271" s="444"/>
      <c r="O271" s="477">
        <f t="shared" si="6"/>
        <v>0</v>
      </c>
      <c r="P271" s="477">
        <f t="shared" si="7"/>
        <v>0</v>
      </c>
      <c r="Q271" s="92" t="str">
        <f t="shared" si="8"/>
        <v/>
      </c>
    </row>
    <row r="272" spans="1:17" ht="23.1" customHeight="1" x14ac:dyDescent="0.2">
      <c r="A272" s="468"/>
      <c r="B272" s="444"/>
      <c r="C272" s="478"/>
      <c r="D272" s="473"/>
      <c r="E272" s="473"/>
      <c r="F272" s="479"/>
      <c r="G272" s="473"/>
      <c r="H272" s="480"/>
      <c r="I272" s="475"/>
      <c r="J272" s="443"/>
      <c r="K272" s="443"/>
      <c r="L272" s="443"/>
      <c r="M272" s="443"/>
      <c r="N272" s="444"/>
      <c r="O272" s="477">
        <f t="shared" si="6"/>
        <v>0</v>
      </c>
      <c r="P272" s="477">
        <f t="shared" si="7"/>
        <v>0</v>
      </c>
      <c r="Q272" s="92" t="str">
        <f t="shared" si="8"/>
        <v/>
      </c>
    </row>
    <row r="273" spans="1:17" ht="23.1" customHeight="1" x14ac:dyDescent="0.2">
      <c r="A273" s="468"/>
      <c r="B273" s="482"/>
      <c r="C273" s="483"/>
      <c r="D273" s="473"/>
      <c r="E273" s="473"/>
      <c r="F273" s="479"/>
      <c r="G273" s="473"/>
      <c r="H273" s="473"/>
      <c r="I273" s="473"/>
      <c r="J273" s="443"/>
      <c r="K273" s="443"/>
      <c r="L273" s="443"/>
      <c r="M273" s="443"/>
      <c r="N273" s="444"/>
      <c r="O273" s="477">
        <f t="shared" si="6"/>
        <v>0</v>
      </c>
      <c r="P273" s="477">
        <f t="shared" si="7"/>
        <v>0</v>
      </c>
      <c r="Q273" s="92" t="str">
        <f t="shared" si="8"/>
        <v/>
      </c>
    </row>
    <row r="274" spans="1:17" ht="23.1" customHeight="1" x14ac:dyDescent="0.2">
      <c r="A274" s="468"/>
      <c r="B274" s="444"/>
      <c r="C274" s="478"/>
      <c r="D274" s="473"/>
      <c r="E274" s="473"/>
      <c r="F274" s="479"/>
      <c r="G274" s="473"/>
      <c r="H274" s="480"/>
      <c r="I274" s="475"/>
      <c r="J274" s="443"/>
      <c r="K274" s="443"/>
      <c r="L274" s="443"/>
      <c r="M274" s="443"/>
      <c r="N274" s="444"/>
      <c r="O274" s="477">
        <f t="shared" si="6"/>
        <v>0</v>
      </c>
      <c r="P274" s="477">
        <f t="shared" si="7"/>
        <v>0</v>
      </c>
      <c r="Q274" s="92" t="str">
        <f t="shared" si="8"/>
        <v/>
      </c>
    </row>
    <row r="275" spans="1:17" ht="23.1" customHeight="1" x14ac:dyDescent="0.2">
      <c r="A275" s="468"/>
      <c r="B275" s="444"/>
      <c r="C275" s="478"/>
      <c r="D275" s="473"/>
      <c r="E275" s="473"/>
      <c r="F275" s="479"/>
      <c r="G275" s="473"/>
      <c r="H275" s="480"/>
      <c r="I275" s="480"/>
      <c r="J275" s="443"/>
      <c r="K275" s="443"/>
      <c r="L275" s="443"/>
      <c r="M275" s="443"/>
      <c r="N275" s="444"/>
      <c r="O275" s="477">
        <f t="shared" si="6"/>
        <v>0</v>
      </c>
      <c r="P275" s="477">
        <f t="shared" si="7"/>
        <v>0</v>
      </c>
      <c r="Q275" s="92" t="str">
        <f t="shared" si="8"/>
        <v/>
      </c>
    </row>
    <row r="276" spans="1:17" ht="23.1" customHeight="1" x14ac:dyDescent="0.2">
      <c r="A276" s="468"/>
      <c r="B276" s="444"/>
      <c r="C276" s="478"/>
      <c r="D276" s="473"/>
      <c r="E276" s="473"/>
      <c r="F276" s="479"/>
      <c r="G276" s="473"/>
      <c r="H276" s="480"/>
      <c r="I276" s="475"/>
      <c r="J276" s="443"/>
      <c r="K276" s="443"/>
      <c r="L276" s="443"/>
      <c r="M276" s="443"/>
      <c r="N276" s="444"/>
      <c r="O276" s="477">
        <f t="shared" si="6"/>
        <v>0</v>
      </c>
      <c r="P276" s="477">
        <f t="shared" si="7"/>
        <v>0</v>
      </c>
      <c r="Q276" s="92" t="str">
        <f t="shared" si="8"/>
        <v/>
      </c>
    </row>
    <row r="277" spans="1:17" ht="23.1" customHeight="1" x14ac:dyDescent="0.2">
      <c r="A277" s="468"/>
      <c r="B277" s="444"/>
      <c r="C277" s="478"/>
      <c r="D277" s="473"/>
      <c r="E277" s="473"/>
      <c r="F277" s="479"/>
      <c r="G277" s="473"/>
      <c r="H277" s="488"/>
      <c r="I277" s="498"/>
      <c r="J277" s="489"/>
      <c r="K277" s="489"/>
      <c r="L277" s="489"/>
      <c r="M277" s="443"/>
      <c r="N277" s="444"/>
      <c r="O277" s="477">
        <f t="shared" si="6"/>
        <v>0</v>
      </c>
      <c r="P277" s="477">
        <f t="shared" si="7"/>
        <v>0</v>
      </c>
      <c r="Q277" s="92" t="str">
        <f t="shared" si="8"/>
        <v/>
      </c>
    </row>
    <row r="278" spans="1:17" ht="23.1" customHeight="1" x14ac:dyDescent="0.2">
      <c r="A278" s="468"/>
      <c r="B278" s="444"/>
      <c r="C278" s="478"/>
      <c r="D278" s="473"/>
      <c r="E278" s="473"/>
      <c r="F278" s="479"/>
      <c r="G278" s="473"/>
      <c r="H278" s="488"/>
      <c r="I278" s="645"/>
      <c r="J278" s="489"/>
      <c r="K278" s="489"/>
      <c r="L278" s="489"/>
      <c r="M278" s="443"/>
      <c r="N278" s="444"/>
      <c r="O278" s="477">
        <f t="shared" si="6"/>
        <v>0</v>
      </c>
      <c r="P278" s="477">
        <f t="shared" si="7"/>
        <v>0</v>
      </c>
      <c r="Q278" s="92" t="str">
        <f t="shared" si="8"/>
        <v/>
      </c>
    </row>
    <row r="279" spans="1:17" ht="23.1" customHeight="1" x14ac:dyDescent="0.2">
      <c r="A279" s="468"/>
      <c r="B279" s="444"/>
      <c r="C279" s="478"/>
      <c r="D279" s="473"/>
      <c r="E279" s="473"/>
      <c r="F279" s="479"/>
      <c r="G279" s="473"/>
      <c r="H279" s="474"/>
      <c r="I279" s="480"/>
      <c r="J279" s="442"/>
      <c r="K279" s="442"/>
      <c r="L279" s="443"/>
      <c r="M279" s="442"/>
      <c r="N279" s="444"/>
      <c r="O279" s="477">
        <f t="shared" si="6"/>
        <v>0</v>
      </c>
      <c r="P279" s="477">
        <f t="shared" si="7"/>
        <v>0</v>
      </c>
      <c r="Q279" s="92" t="str">
        <f t="shared" si="8"/>
        <v/>
      </c>
    </row>
    <row r="280" spans="1:17" ht="23.1" customHeight="1" x14ac:dyDescent="0.2">
      <c r="A280" s="468"/>
      <c r="B280" s="444"/>
      <c r="C280" s="478"/>
      <c r="D280" s="473"/>
      <c r="E280" s="473"/>
      <c r="F280" s="479"/>
      <c r="G280" s="473"/>
      <c r="H280" s="474"/>
      <c r="I280" s="475"/>
      <c r="J280" s="442"/>
      <c r="K280" s="442"/>
      <c r="L280" s="443"/>
      <c r="M280" s="443"/>
      <c r="N280" s="444"/>
      <c r="O280" s="477">
        <f t="shared" si="6"/>
        <v>0</v>
      </c>
      <c r="P280" s="477">
        <f t="shared" si="7"/>
        <v>0</v>
      </c>
      <c r="Q280" s="92" t="str">
        <f t="shared" si="8"/>
        <v/>
      </c>
    </row>
    <row r="281" spans="1:17" ht="23.1" customHeight="1" x14ac:dyDescent="0.2">
      <c r="A281" s="468"/>
      <c r="B281" s="444"/>
      <c r="C281" s="478"/>
      <c r="D281" s="473"/>
      <c r="E281" s="473"/>
      <c r="F281" s="479"/>
      <c r="G281" s="473"/>
      <c r="H281" s="480"/>
      <c r="I281" s="480"/>
      <c r="J281" s="443"/>
      <c r="K281" s="443"/>
      <c r="L281" s="443"/>
      <c r="M281" s="443"/>
      <c r="N281" s="444"/>
      <c r="O281" s="477">
        <f t="shared" si="6"/>
        <v>0</v>
      </c>
      <c r="P281" s="477">
        <f t="shared" si="7"/>
        <v>0</v>
      </c>
      <c r="Q281" s="92" t="str">
        <f t="shared" si="8"/>
        <v/>
      </c>
    </row>
    <row r="282" spans="1:17" ht="23.1" customHeight="1" x14ac:dyDescent="0.2">
      <c r="A282" s="468"/>
      <c r="B282" s="444"/>
      <c r="C282" s="478"/>
      <c r="D282" s="473"/>
      <c r="E282" s="473"/>
      <c r="F282" s="479"/>
      <c r="G282" s="473"/>
      <c r="H282" s="480"/>
      <c r="I282" s="475"/>
      <c r="J282" s="443"/>
      <c r="K282" s="443"/>
      <c r="L282" s="443"/>
      <c r="M282" s="443"/>
      <c r="N282" s="444"/>
      <c r="O282" s="477">
        <f t="shared" si="6"/>
        <v>0</v>
      </c>
      <c r="P282" s="477">
        <f t="shared" si="7"/>
        <v>0</v>
      </c>
      <c r="Q282" s="92" t="str">
        <f t="shared" si="8"/>
        <v/>
      </c>
    </row>
    <row r="283" spans="1:17" ht="23.1" customHeight="1" x14ac:dyDescent="0.2">
      <c r="A283" s="468"/>
      <c r="B283" s="444"/>
      <c r="C283" s="478"/>
      <c r="D283" s="473"/>
      <c r="E283" s="473"/>
      <c r="F283" s="479"/>
      <c r="G283" s="473"/>
      <c r="H283" s="480"/>
      <c r="I283" s="480"/>
      <c r="J283" s="443"/>
      <c r="K283" s="443"/>
      <c r="L283" s="443"/>
      <c r="M283" s="443"/>
      <c r="N283" s="444"/>
      <c r="O283" s="477">
        <f t="shared" si="6"/>
        <v>0</v>
      </c>
      <c r="P283" s="477">
        <f t="shared" si="7"/>
        <v>0</v>
      </c>
      <c r="Q283" s="92" t="str">
        <f t="shared" si="8"/>
        <v/>
      </c>
    </row>
    <row r="284" spans="1:17" ht="23.1" customHeight="1" x14ac:dyDescent="0.2">
      <c r="A284" s="468"/>
      <c r="B284" s="444"/>
      <c r="C284" s="478"/>
      <c r="D284" s="473"/>
      <c r="E284" s="473"/>
      <c r="F284" s="479"/>
      <c r="G284" s="473"/>
      <c r="H284" s="480"/>
      <c r="I284" s="475"/>
      <c r="J284" s="443"/>
      <c r="K284" s="443"/>
      <c r="L284" s="443"/>
      <c r="M284" s="443"/>
      <c r="N284" s="444"/>
      <c r="O284" s="477">
        <f t="shared" si="6"/>
        <v>0</v>
      </c>
      <c r="P284" s="477">
        <f t="shared" si="7"/>
        <v>0</v>
      </c>
      <c r="Q284" s="92" t="str">
        <f t="shared" si="8"/>
        <v/>
      </c>
    </row>
    <row r="285" spans="1:17" ht="23.1" customHeight="1" x14ac:dyDescent="0.2">
      <c r="A285" s="468"/>
      <c r="B285" s="444"/>
      <c r="C285" s="478"/>
      <c r="D285" s="473"/>
      <c r="E285" s="473"/>
      <c r="F285" s="479"/>
      <c r="G285" s="473"/>
      <c r="H285" s="480"/>
      <c r="I285" s="480"/>
      <c r="J285" s="443"/>
      <c r="K285" s="443"/>
      <c r="L285" s="443"/>
      <c r="M285" s="443"/>
      <c r="N285" s="444"/>
      <c r="O285" s="477">
        <f t="shared" si="6"/>
        <v>0</v>
      </c>
      <c r="P285" s="477">
        <f t="shared" si="7"/>
        <v>0</v>
      </c>
      <c r="Q285" s="92" t="str">
        <f t="shared" si="8"/>
        <v/>
      </c>
    </row>
    <row r="286" spans="1:17" s="44" customFormat="1" x14ac:dyDescent="0.2">
      <c r="A286" s="468"/>
      <c r="B286" s="490"/>
      <c r="C286" s="491"/>
      <c r="D286" s="492"/>
      <c r="E286" s="473"/>
      <c r="F286" s="493"/>
      <c r="G286" s="473"/>
      <c r="H286" s="494"/>
      <c r="I286" s="643"/>
      <c r="J286" s="495"/>
      <c r="K286" s="443"/>
      <c r="L286" s="443"/>
      <c r="M286" s="495"/>
      <c r="N286" s="444"/>
      <c r="O286" s="477">
        <f t="shared" si="6"/>
        <v>0</v>
      </c>
      <c r="P286" s="477">
        <f t="shared" si="7"/>
        <v>0</v>
      </c>
      <c r="Q286" s="92" t="str">
        <f t="shared" si="8"/>
        <v/>
      </c>
    </row>
    <row r="287" spans="1:17" s="44" customFormat="1" x14ac:dyDescent="0.2">
      <c r="A287" s="468"/>
      <c r="B287" s="490"/>
      <c r="C287" s="491"/>
      <c r="D287" s="492"/>
      <c r="E287" s="473"/>
      <c r="F287" s="493"/>
      <c r="G287" s="473"/>
      <c r="H287" s="494"/>
      <c r="I287" s="494"/>
      <c r="J287" s="495"/>
      <c r="K287" s="443"/>
      <c r="L287" s="443"/>
      <c r="M287" s="495"/>
      <c r="N287" s="444"/>
      <c r="O287" s="477">
        <f t="shared" si="6"/>
        <v>0</v>
      </c>
      <c r="P287" s="477">
        <f t="shared" si="7"/>
        <v>0</v>
      </c>
      <c r="Q287" s="92" t="str">
        <f t="shared" si="8"/>
        <v/>
      </c>
    </row>
    <row r="288" spans="1:17" s="44" customFormat="1" x14ac:dyDescent="0.2">
      <c r="A288" s="468"/>
      <c r="B288" s="490"/>
      <c r="C288" s="491"/>
      <c r="D288" s="492"/>
      <c r="E288" s="473"/>
      <c r="F288" s="493"/>
      <c r="G288" s="473"/>
      <c r="H288" s="494"/>
      <c r="I288" s="643"/>
      <c r="J288" s="495"/>
      <c r="K288" s="443"/>
      <c r="L288" s="443"/>
      <c r="M288" s="495"/>
      <c r="N288" s="444"/>
      <c r="O288" s="477">
        <f t="shared" si="6"/>
        <v>0</v>
      </c>
      <c r="P288" s="477">
        <f t="shared" si="7"/>
        <v>0</v>
      </c>
      <c r="Q288" s="92" t="str">
        <f t="shared" si="8"/>
        <v/>
      </c>
    </row>
    <row r="289" spans="1:17" s="44" customFormat="1" ht="21" customHeight="1" x14ac:dyDescent="0.2">
      <c r="A289" s="468"/>
      <c r="B289" s="490"/>
      <c r="C289" s="491"/>
      <c r="D289" s="492"/>
      <c r="E289" s="473"/>
      <c r="F289" s="493"/>
      <c r="G289" s="473"/>
      <c r="H289" s="494"/>
      <c r="I289" s="494"/>
      <c r="J289" s="495"/>
      <c r="K289" s="443"/>
      <c r="L289" s="443"/>
      <c r="M289" s="495"/>
      <c r="N289" s="444"/>
      <c r="O289" s="477">
        <f t="shared" si="6"/>
        <v>0</v>
      </c>
      <c r="P289" s="477">
        <f t="shared" si="7"/>
        <v>0</v>
      </c>
      <c r="Q289" s="92" t="str">
        <f t="shared" si="8"/>
        <v/>
      </c>
    </row>
    <row r="290" spans="1:17" s="44" customFormat="1" x14ac:dyDescent="0.2">
      <c r="A290" s="468"/>
      <c r="B290" s="490"/>
      <c r="C290" s="491"/>
      <c r="D290" s="492"/>
      <c r="E290" s="473"/>
      <c r="F290" s="493"/>
      <c r="G290" s="473"/>
      <c r="H290" s="494"/>
      <c r="I290" s="643"/>
      <c r="J290" s="495"/>
      <c r="K290" s="443"/>
      <c r="L290" s="443"/>
      <c r="M290" s="495"/>
      <c r="N290" s="444"/>
      <c r="O290" s="477">
        <f t="shared" si="6"/>
        <v>0</v>
      </c>
      <c r="P290" s="477">
        <f t="shared" si="7"/>
        <v>0</v>
      </c>
      <c r="Q290" s="92" t="str">
        <f t="shared" si="8"/>
        <v/>
      </c>
    </row>
    <row r="291" spans="1:17" s="44" customFormat="1" x14ac:dyDescent="0.2">
      <c r="A291" s="468"/>
      <c r="B291" s="490"/>
      <c r="C291" s="491"/>
      <c r="D291" s="492"/>
      <c r="E291" s="473"/>
      <c r="F291" s="493"/>
      <c r="G291" s="473"/>
      <c r="H291" s="480"/>
      <c r="I291" s="494"/>
      <c r="J291" s="495"/>
      <c r="K291" s="443"/>
      <c r="L291" s="443"/>
      <c r="M291" s="495"/>
      <c r="N291" s="444"/>
      <c r="O291" s="477">
        <f t="shared" si="6"/>
        <v>0</v>
      </c>
      <c r="P291" s="477">
        <f t="shared" si="7"/>
        <v>0</v>
      </c>
      <c r="Q291" s="92" t="str">
        <f t="shared" si="8"/>
        <v/>
      </c>
    </row>
    <row r="292" spans="1:17" s="44" customFormat="1" x14ac:dyDescent="0.2">
      <c r="A292" s="468"/>
      <c r="B292" s="490"/>
      <c r="C292" s="491"/>
      <c r="D292" s="492"/>
      <c r="E292" s="473"/>
      <c r="F292" s="493"/>
      <c r="G292" s="473"/>
      <c r="H292" s="494"/>
      <c r="I292" s="494"/>
      <c r="J292" s="495"/>
      <c r="K292" s="443"/>
      <c r="L292" s="443"/>
      <c r="M292" s="495"/>
      <c r="N292" s="444"/>
      <c r="O292" s="477">
        <f t="shared" si="6"/>
        <v>0</v>
      </c>
      <c r="P292" s="477">
        <f t="shared" si="7"/>
        <v>0</v>
      </c>
      <c r="Q292" s="92" t="str">
        <f t="shared" si="8"/>
        <v/>
      </c>
    </row>
    <row r="293" spans="1:17" s="44" customFormat="1" ht="28.5" customHeight="1" x14ac:dyDescent="0.2">
      <c r="A293" s="468"/>
      <c r="B293" s="490"/>
      <c r="C293" s="491"/>
      <c r="D293" s="492"/>
      <c r="E293" s="473"/>
      <c r="F293" s="493"/>
      <c r="G293" s="473"/>
      <c r="H293" s="494"/>
      <c r="I293" s="494"/>
      <c r="J293" s="495"/>
      <c r="K293" s="495"/>
      <c r="L293" s="495"/>
      <c r="M293" s="495"/>
      <c r="N293" s="490"/>
      <c r="O293" s="477">
        <f t="shared" si="6"/>
        <v>0</v>
      </c>
      <c r="P293" s="477">
        <f t="shared" si="7"/>
        <v>0</v>
      </c>
      <c r="Q293" s="92" t="str">
        <f t="shared" si="8"/>
        <v/>
      </c>
    </row>
    <row r="294" spans="1:17" s="44" customFormat="1" x14ac:dyDescent="0.2">
      <c r="A294" s="468"/>
      <c r="B294" s="490"/>
      <c r="C294" s="491"/>
      <c r="D294" s="492"/>
      <c r="E294" s="473"/>
      <c r="F294" s="493"/>
      <c r="G294" s="473"/>
      <c r="H294" s="494"/>
      <c r="I294" s="494"/>
      <c r="J294" s="495"/>
      <c r="K294" s="495"/>
      <c r="L294" s="495"/>
      <c r="M294" s="495"/>
      <c r="N294" s="490"/>
      <c r="O294" s="477">
        <f t="shared" si="6"/>
        <v>0</v>
      </c>
      <c r="P294" s="477">
        <f t="shared" si="7"/>
        <v>0</v>
      </c>
      <c r="Q294" s="92" t="str">
        <f t="shared" si="8"/>
        <v/>
      </c>
    </row>
    <row r="295" spans="1:17" s="44" customFormat="1" ht="27.75" customHeight="1" x14ac:dyDescent="0.2">
      <c r="A295" s="468"/>
      <c r="B295" s="490"/>
      <c r="C295" s="491"/>
      <c r="D295" s="492"/>
      <c r="E295" s="473"/>
      <c r="F295" s="493"/>
      <c r="G295" s="473"/>
      <c r="H295" s="494"/>
      <c r="I295" s="480"/>
      <c r="J295" s="495"/>
      <c r="K295" s="495"/>
      <c r="L295" s="495"/>
      <c r="M295" s="495"/>
      <c r="N295" s="490"/>
      <c r="O295" s="477">
        <f t="shared" si="6"/>
        <v>0</v>
      </c>
      <c r="P295" s="477">
        <f t="shared" si="7"/>
        <v>0</v>
      </c>
      <c r="Q295" s="92" t="str">
        <f t="shared" si="8"/>
        <v/>
      </c>
    </row>
    <row r="296" spans="1:17" s="44" customFormat="1" x14ac:dyDescent="0.2">
      <c r="A296" s="468"/>
      <c r="B296" s="490"/>
      <c r="C296" s="491"/>
      <c r="D296" s="492"/>
      <c r="E296" s="473"/>
      <c r="F296" s="493"/>
      <c r="G296" s="473"/>
      <c r="H296" s="494"/>
      <c r="I296" s="643"/>
      <c r="J296" s="495"/>
      <c r="K296" s="495"/>
      <c r="L296" s="495"/>
      <c r="M296" s="495"/>
      <c r="N296" s="490"/>
      <c r="O296" s="477">
        <f t="shared" si="6"/>
        <v>0</v>
      </c>
      <c r="P296" s="477">
        <f t="shared" si="7"/>
        <v>0</v>
      </c>
      <c r="Q296" s="92" t="str">
        <f t="shared" si="8"/>
        <v/>
      </c>
    </row>
    <row r="297" spans="1:17" s="44" customFormat="1" ht="31.5" customHeight="1" x14ac:dyDescent="0.2">
      <c r="A297" s="468"/>
      <c r="B297" s="490"/>
      <c r="C297" s="491"/>
      <c r="D297" s="492"/>
      <c r="E297" s="473"/>
      <c r="F297" s="493"/>
      <c r="G297" s="473"/>
      <c r="H297" s="494"/>
      <c r="I297" s="475"/>
      <c r="J297" s="495"/>
      <c r="K297" s="495"/>
      <c r="L297" s="495"/>
      <c r="M297" s="495"/>
      <c r="N297" s="490"/>
      <c r="O297" s="477">
        <f t="shared" si="6"/>
        <v>0</v>
      </c>
      <c r="P297" s="477">
        <f t="shared" si="7"/>
        <v>0</v>
      </c>
      <c r="Q297" s="92" t="str">
        <f t="shared" si="8"/>
        <v/>
      </c>
    </row>
    <row r="298" spans="1:17" s="44" customFormat="1" x14ac:dyDescent="0.2">
      <c r="A298" s="468"/>
      <c r="B298" s="490"/>
      <c r="C298" s="491"/>
      <c r="D298" s="492"/>
      <c r="E298" s="473"/>
      <c r="F298" s="493"/>
      <c r="G298" s="473"/>
      <c r="H298" s="480"/>
      <c r="I298" s="480"/>
      <c r="J298" s="495"/>
      <c r="K298" s="495"/>
      <c r="L298" s="495"/>
      <c r="M298" s="495"/>
      <c r="N298" s="490"/>
      <c r="O298" s="477">
        <f t="shared" si="6"/>
        <v>0</v>
      </c>
      <c r="P298" s="477">
        <f t="shared" si="7"/>
        <v>0</v>
      </c>
      <c r="Q298" s="92" t="str">
        <f t="shared" si="8"/>
        <v/>
      </c>
    </row>
    <row r="299" spans="1:17" s="44" customFormat="1" x14ac:dyDescent="0.2">
      <c r="A299" s="468"/>
      <c r="B299" s="490"/>
      <c r="C299" s="491"/>
      <c r="D299" s="492"/>
      <c r="E299" s="473"/>
      <c r="F299" s="493"/>
      <c r="G299" s="473"/>
      <c r="H299" s="480"/>
      <c r="I299" s="480"/>
      <c r="J299" s="442"/>
      <c r="K299" s="495"/>
      <c r="L299" s="495"/>
      <c r="M299" s="495"/>
      <c r="N299" s="490"/>
      <c r="O299" s="477">
        <f t="shared" si="6"/>
        <v>0</v>
      </c>
      <c r="P299" s="477">
        <f t="shared" si="7"/>
        <v>0</v>
      </c>
      <c r="Q299" s="92" t="str">
        <f t="shared" si="8"/>
        <v/>
      </c>
    </row>
    <row r="300" spans="1:17" s="44" customFormat="1" x14ac:dyDescent="0.2">
      <c r="A300" s="468"/>
      <c r="B300" s="490"/>
      <c r="C300" s="491"/>
      <c r="D300" s="492"/>
      <c r="E300" s="473"/>
      <c r="F300" s="493"/>
      <c r="G300" s="473"/>
      <c r="H300" s="474"/>
      <c r="I300" s="480"/>
      <c r="J300" s="442"/>
      <c r="K300" s="495"/>
      <c r="L300" s="495"/>
      <c r="M300" s="495"/>
      <c r="N300" s="490"/>
      <c r="O300" s="477">
        <f t="shared" si="6"/>
        <v>0</v>
      </c>
      <c r="P300" s="477">
        <f t="shared" si="7"/>
        <v>0</v>
      </c>
      <c r="Q300" s="92" t="str">
        <f t="shared" si="8"/>
        <v/>
      </c>
    </row>
    <row r="301" spans="1:17" s="44" customFormat="1" ht="27.75" customHeight="1" x14ac:dyDescent="0.2">
      <c r="A301" s="468"/>
      <c r="B301" s="490"/>
      <c r="C301" s="491"/>
      <c r="D301" s="492"/>
      <c r="E301" s="473"/>
      <c r="F301" s="493"/>
      <c r="G301" s="473"/>
      <c r="H301" s="494"/>
      <c r="I301" s="494"/>
      <c r="J301" s="495"/>
      <c r="K301" s="443"/>
      <c r="L301" s="443"/>
      <c r="M301" s="443"/>
      <c r="N301" s="444"/>
      <c r="O301" s="477">
        <f t="shared" si="6"/>
        <v>0</v>
      </c>
      <c r="P301" s="477">
        <f t="shared" si="7"/>
        <v>0</v>
      </c>
      <c r="Q301" s="92" t="str">
        <f t="shared" si="8"/>
        <v/>
      </c>
    </row>
    <row r="302" spans="1:17" ht="23.1" customHeight="1" x14ac:dyDescent="0.2">
      <c r="A302" s="468"/>
      <c r="B302" s="490"/>
      <c r="C302" s="491"/>
      <c r="D302" s="492"/>
      <c r="E302" s="473"/>
      <c r="F302" s="493"/>
      <c r="G302" s="473"/>
      <c r="H302" s="480"/>
      <c r="I302" s="494"/>
      <c r="J302" s="495"/>
      <c r="K302" s="443"/>
      <c r="L302" s="443"/>
      <c r="M302" s="443"/>
      <c r="N302" s="444"/>
      <c r="O302" s="477">
        <f t="shared" si="6"/>
        <v>0</v>
      </c>
      <c r="P302" s="477">
        <f t="shared" si="7"/>
        <v>0</v>
      </c>
      <c r="Q302" s="92" t="str">
        <f t="shared" si="8"/>
        <v/>
      </c>
    </row>
    <row r="303" spans="1:17" ht="23.1" customHeight="1" x14ac:dyDescent="0.2">
      <c r="A303" s="468"/>
      <c r="B303" s="490"/>
      <c r="C303" s="491"/>
      <c r="D303" s="492"/>
      <c r="E303" s="473"/>
      <c r="F303" s="493"/>
      <c r="G303" s="473"/>
      <c r="H303" s="480"/>
      <c r="I303" s="494"/>
      <c r="J303" s="495"/>
      <c r="K303" s="443"/>
      <c r="L303" s="443"/>
      <c r="M303" s="443"/>
      <c r="N303" s="444"/>
      <c r="O303" s="477">
        <f t="shared" si="6"/>
        <v>0</v>
      </c>
      <c r="P303" s="477">
        <f t="shared" si="7"/>
        <v>0</v>
      </c>
      <c r="Q303" s="92" t="str">
        <f t="shared" si="8"/>
        <v/>
      </c>
    </row>
    <row r="304" spans="1:17" ht="23.1" customHeight="1" x14ac:dyDescent="0.2">
      <c r="A304" s="468"/>
      <c r="B304" s="490"/>
      <c r="C304" s="491"/>
      <c r="D304" s="492"/>
      <c r="E304" s="473"/>
      <c r="F304" s="493"/>
      <c r="G304" s="473"/>
      <c r="H304" s="480"/>
      <c r="I304" s="494"/>
      <c r="J304" s="495"/>
      <c r="K304" s="443"/>
      <c r="L304" s="443"/>
      <c r="M304" s="443"/>
      <c r="N304" s="444"/>
      <c r="O304" s="477">
        <f t="shared" si="6"/>
        <v>0</v>
      </c>
      <c r="P304" s="477">
        <f t="shared" si="7"/>
        <v>0</v>
      </c>
      <c r="Q304" s="92" t="str">
        <f t="shared" si="8"/>
        <v/>
      </c>
    </row>
    <row r="305" spans="1:17" ht="23.1" customHeight="1" x14ac:dyDescent="0.2">
      <c r="A305" s="468"/>
      <c r="B305" s="490"/>
      <c r="C305" s="491"/>
      <c r="D305" s="492"/>
      <c r="E305" s="473"/>
      <c r="F305" s="493"/>
      <c r="G305" s="473"/>
      <c r="H305" s="480"/>
      <c r="I305" s="480"/>
      <c r="J305" s="480"/>
      <c r="K305" s="443"/>
      <c r="L305" s="443"/>
      <c r="M305" s="443"/>
      <c r="N305" s="444"/>
      <c r="O305" s="477">
        <f t="shared" si="6"/>
        <v>0</v>
      </c>
      <c r="P305" s="477">
        <f t="shared" si="7"/>
        <v>0</v>
      </c>
      <c r="Q305" s="92" t="str">
        <f t="shared" si="8"/>
        <v/>
      </c>
    </row>
    <row r="306" spans="1:17" ht="23.1" customHeight="1" x14ac:dyDescent="0.2">
      <c r="A306" s="468"/>
      <c r="B306" s="490"/>
      <c r="C306" s="491"/>
      <c r="D306" s="492"/>
      <c r="E306" s="473"/>
      <c r="F306" s="493"/>
      <c r="G306" s="473"/>
      <c r="H306" s="480"/>
      <c r="I306" s="480"/>
      <c r="J306" s="480"/>
      <c r="K306" s="443"/>
      <c r="L306" s="443"/>
      <c r="M306" s="443"/>
      <c r="N306" s="444"/>
      <c r="O306" s="477">
        <f t="shared" si="6"/>
        <v>0</v>
      </c>
      <c r="P306" s="477">
        <f t="shared" si="7"/>
        <v>0</v>
      </c>
      <c r="Q306" s="92" t="str">
        <f t="shared" si="8"/>
        <v/>
      </c>
    </row>
    <row r="307" spans="1:17" ht="23.1" customHeight="1" x14ac:dyDescent="0.2">
      <c r="A307" s="468"/>
      <c r="B307" s="490"/>
      <c r="C307" s="491"/>
      <c r="D307" s="492"/>
      <c r="E307" s="473"/>
      <c r="F307" s="493"/>
      <c r="G307" s="473"/>
      <c r="H307" s="480"/>
      <c r="I307" s="480"/>
      <c r="J307" s="443"/>
      <c r="K307" s="443"/>
      <c r="L307" s="443"/>
      <c r="M307" s="443"/>
      <c r="N307" s="444"/>
      <c r="O307" s="477">
        <f t="shared" si="6"/>
        <v>0</v>
      </c>
      <c r="P307" s="477">
        <f t="shared" si="7"/>
        <v>0</v>
      </c>
      <c r="Q307" s="92" t="str">
        <f t="shared" si="8"/>
        <v/>
      </c>
    </row>
    <row r="308" spans="1:17" ht="23.1" customHeight="1" x14ac:dyDescent="0.2">
      <c r="A308" s="468"/>
      <c r="B308" s="490"/>
      <c r="C308" s="491"/>
      <c r="D308" s="492"/>
      <c r="E308" s="473"/>
      <c r="F308" s="493"/>
      <c r="G308" s="473"/>
      <c r="H308" s="480"/>
      <c r="I308" s="480"/>
      <c r="J308" s="443"/>
      <c r="K308" s="443"/>
      <c r="L308" s="443"/>
      <c r="M308" s="443"/>
      <c r="N308" s="444"/>
      <c r="O308" s="477">
        <f t="shared" si="6"/>
        <v>0</v>
      </c>
      <c r="P308" s="477">
        <f t="shared" si="7"/>
        <v>0</v>
      </c>
      <c r="Q308" s="92" t="str">
        <f t="shared" si="8"/>
        <v/>
      </c>
    </row>
    <row r="309" spans="1:17" ht="23.1" customHeight="1" x14ac:dyDescent="0.2">
      <c r="A309" s="468"/>
      <c r="B309" s="490"/>
      <c r="C309" s="491"/>
      <c r="D309" s="492"/>
      <c r="E309" s="473"/>
      <c r="F309" s="493"/>
      <c r="G309" s="473"/>
      <c r="H309" s="480"/>
      <c r="I309" s="480"/>
      <c r="J309" s="443"/>
      <c r="K309" s="443"/>
      <c r="L309" s="443"/>
      <c r="M309" s="443"/>
      <c r="N309" s="444"/>
      <c r="O309" s="477">
        <f t="shared" si="6"/>
        <v>0</v>
      </c>
      <c r="P309" s="477">
        <f t="shared" si="7"/>
        <v>0</v>
      </c>
      <c r="Q309" s="92" t="str">
        <f t="shared" si="8"/>
        <v/>
      </c>
    </row>
    <row r="310" spans="1:17" ht="23.1" customHeight="1" x14ac:dyDescent="0.2">
      <c r="A310" s="468"/>
      <c r="B310" s="490"/>
      <c r="C310" s="491"/>
      <c r="D310" s="492"/>
      <c r="E310" s="473"/>
      <c r="F310" s="493"/>
      <c r="G310" s="473"/>
      <c r="H310" s="480"/>
      <c r="I310" s="480"/>
      <c r="J310" s="443"/>
      <c r="K310" s="443"/>
      <c r="L310" s="443"/>
      <c r="M310" s="443"/>
      <c r="N310" s="444"/>
      <c r="O310" s="477">
        <f t="shared" si="6"/>
        <v>0</v>
      </c>
      <c r="P310" s="477">
        <f t="shared" si="7"/>
        <v>0</v>
      </c>
      <c r="Q310" s="92" t="str">
        <f t="shared" si="8"/>
        <v/>
      </c>
    </row>
    <row r="311" spans="1:17" ht="23.1" customHeight="1" x14ac:dyDescent="0.2">
      <c r="A311" s="468"/>
      <c r="B311" s="490"/>
      <c r="C311" s="491"/>
      <c r="D311" s="492"/>
      <c r="E311" s="473"/>
      <c r="F311" s="493"/>
      <c r="G311" s="473"/>
      <c r="H311" s="480"/>
      <c r="I311" s="480"/>
      <c r="J311" s="443"/>
      <c r="K311" s="443"/>
      <c r="L311" s="443"/>
      <c r="M311" s="443"/>
      <c r="N311" s="444"/>
      <c r="O311" s="477">
        <f t="shared" si="6"/>
        <v>0</v>
      </c>
      <c r="P311" s="477">
        <f t="shared" si="7"/>
        <v>0</v>
      </c>
      <c r="Q311" s="92" t="str">
        <f t="shared" si="8"/>
        <v/>
      </c>
    </row>
    <row r="312" spans="1:17" ht="23.1" customHeight="1" x14ac:dyDescent="0.2">
      <c r="A312" s="468"/>
      <c r="B312" s="490"/>
      <c r="C312" s="491"/>
      <c r="D312" s="492"/>
      <c r="E312" s="473"/>
      <c r="F312" s="493"/>
      <c r="G312" s="473"/>
      <c r="H312" s="480"/>
      <c r="I312" s="480"/>
      <c r="J312" s="443"/>
      <c r="K312" s="443"/>
      <c r="L312" s="443"/>
      <c r="M312" s="443"/>
      <c r="N312" s="444"/>
      <c r="O312" s="477">
        <f t="shared" si="6"/>
        <v>0</v>
      </c>
      <c r="P312" s="477">
        <f t="shared" si="7"/>
        <v>0</v>
      </c>
      <c r="Q312" s="92" t="str">
        <f t="shared" si="8"/>
        <v/>
      </c>
    </row>
    <row r="313" spans="1:17" ht="23.1" customHeight="1" x14ac:dyDescent="0.2">
      <c r="A313" s="468"/>
      <c r="B313" s="490"/>
      <c r="C313" s="491"/>
      <c r="D313" s="492"/>
      <c r="E313" s="473"/>
      <c r="F313" s="493"/>
      <c r="G313" s="473"/>
      <c r="H313" s="480"/>
      <c r="I313" s="480"/>
      <c r="J313" s="443"/>
      <c r="K313" s="443"/>
      <c r="L313" s="443"/>
      <c r="M313" s="443"/>
      <c r="N313" s="444"/>
      <c r="O313" s="477">
        <f t="shared" si="6"/>
        <v>0</v>
      </c>
      <c r="P313" s="477">
        <f t="shared" si="7"/>
        <v>0</v>
      </c>
      <c r="Q313" s="92" t="str">
        <f t="shared" si="8"/>
        <v/>
      </c>
    </row>
    <row r="314" spans="1:17" ht="23.1" customHeight="1" x14ac:dyDescent="0.2">
      <c r="A314" s="468"/>
      <c r="B314" s="490"/>
      <c r="C314" s="491"/>
      <c r="D314" s="492"/>
      <c r="E314" s="473"/>
      <c r="F314" s="493"/>
      <c r="G314" s="473"/>
      <c r="H314" s="480"/>
      <c r="I314" s="480"/>
      <c r="J314" s="443"/>
      <c r="K314" s="443"/>
      <c r="L314" s="443"/>
      <c r="M314" s="443"/>
      <c r="N314" s="444"/>
      <c r="O314" s="477">
        <f t="shared" si="6"/>
        <v>0</v>
      </c>
      <c r="P314" s="477">
        <f t="shared" si="7"/>
        <v>0</v>
      </c>
      <c r="Q314" s="92" t="str">
        <f t="shared" si="8"/>
        <v/>
      </c>
    </row>
    <row r="315" spans="1:17" ht="23.1" customHeight="1" x14ac:dyDescent="0.2">
      <c r="A315" s="468"/>
      <c r="B315" s="490"/>
      <c r="C315" s="491"/>
      <c r="D315" s="492"/>
      <c r="E315" s="473"/>
      <c r="F315" s="493"/>
      <c r="G315" s="473"/>
      <c r="H315" s="480"/>
      <c r="I315" s="480"/>
      <c r="J315" s="443"/>
      <c r="K315" s="443"/>
      <c r="L315" s="443"/>
      <c r="M315" s="443"/>
      <c r="N315" s="444"/>
      <c r="O315" s="477">
        <f t="shared" si="6"/>
        <v>0</v>
      </c>
      <c r="P315" s="477">
        <f t="shared" si="7"/>
        <v>0</v>
      </c>
      <c r="Q315" s="92" t="str">
        <f t="shared" si="8"/>
        <v/>
      </c>
    </row>
    <row r="316" spans="1:17" ht="23.1" customHeight="1" x14ac:dyDescent="0.2">
      <c r="A316" s="468"/>
      <c r="B316" s="490"/>
      <c r="C316" s="491"/>
      <c r="D316" s="492"/>
      <c r="E316" s="473"/>
      <c r="F316" s="493"/>
      <c r="G316" s="473"/>
      <c r="H316" s="480"/>
      <c r="I316" s="480"/>
      <c r="J316" s="443"/>
      <c r="K316" s="443"/>
      <c r="L316" s="443"/>
      <c r="M316" s="443"/>
      <c r="N316" s="444"/>
      <c r="O316" s="477">
        <f t="shared" si="6"/>
        <v>0</v>
      </c>
      <c r="P316" s="477">
        <f t="shared" si="7"/>
        <v>0</v>
      </c>
      <c r="Q316" s="92" t="str">
        <f t="shared" si="8"/>
        <v/>
      </c>
    </row>
    <row r="317" spans="1:17" ht="23.1" customHeight="1" x14ac:dyDescent="0.2">
      <c r="A317" s="468"/>
      <c r="B317" s="490"/>
      <c r="C317" s="491"/>
      <c r="D317" s="492"/>
      <c r="E317" s="473"/>
      <c r="F317" s="493"/>
      <c r="G317" s="473"/>
      <c r="H317" s="480"/>
      <c r="I317" s="480"/>
      <c r="J317" s="443"/>
      <c r="K317" s="443"/>
      <c r="L317" s="443"/>
      <c r="M317" s="443"/>
      <c r="N317" s="444"/>
      <c r="O317" s="477">
        <f t="shared" si="6"/>
        <v>0</v>
      </c>
      <c r="P317" s="477">
        <f t="shared" si="7"/>
        <v>0</v>
      </c>
      <c r="Q317" s="92" t="str">
        <f t="shared" si="8"/>
        <v/>
      </c>
    </row>
    <row r="318" spans="1:17" ht="23.1" customHeight="1" x14ac:dyDescent="0.2">
      <c r="A318" s="468"/>
      <c r="B318" s="490"/>
      <c r="C318" s="491"/>
      <c r="D318" s="492"/>
      <c r="E318" s="473"/>
      <c r="F318" s="493"/>
      <c r="G318" s="473"/>
      <c r="H318" s="480"/>
      <c r="I318" s="480"/>
      <c r="J318" s="443"/>
      <c r="K318" s="443"/>
      <c r="L318" s="443"/>
      <c r="M318" s="443"/>
      <c r="N318" s="444"/>
      <c r="O318" s="477">
        <f t="shared" si="6"/>
        <v>0</v>
      </c>
      <c r="P318" s="477">
        <f t="shared" si="7"/>
        <v>0</v>
      </c>
      <c r="Q318" s="92" t="str">
        <f t="shared" si="8"/>
        <v/>
      </c>
    </row>
    <row r="319" spans="1:17" ht="24" customHeight="1" x14ac:dyDescent="0.2">
      <c r="A319" s="468"/>
      <c r="B319" s="490"/>
      <c r="C319" s="491"/>
      <c r="D319" s="492"/>
      <c r="E319" s="473"/>
      <c r="F319" s="493"/>
      <c r="G319" s="473"/>
      <c r="H319" s="480"/>
      <c r="I319" s="480"/>
      <c r="J319" s="443"/>
      <c r="K319" s="443"/>
      <c r="L319" s="443"/>
      <c r="M319" s="443"/>
      <c r="N319" s="444"/>
      <c r="O319" s="477">
        <f t="shared" si="6"/>
        <v>0</v>
      </c>
      <c r="P319" s="477">
        <f t="shared" si="7"/>
        <v>0</v>
      </c>
      <c r="Q319" s="92" t="str">
        <f t="shared" si="8"/>
        <v/>
      </c>
    </row>
    <row r="320" spans="1:17" ht="23.1" customHeight="1" x14ac:dyDescent="0.2">
      <c r="A320" s="468"/>
      <c r="B320" s="490"/>
      <c r="C320" s="491"/>
      <c r="D320" s="492"/>
      <c r="E320" s="473"/>
      <c r="F320" s="493"/>
      <c r="G320" s="473"/>
      <c r="H320" s="480"/>
      <c r="I320" s="480"/>
      <c r="J320" s="443"/>
      <c r="K320" s="443"/>
      <c r="L320" s="443"/>
      <c r="M320" s="443"/>
      <c r="N320" s="444"/>
      <c r="O320" s="477">
        <f t="shared" si="6"/>
        <v>0</v>
      </c>
      <c r="P320" s="477">
        <f t="shared" si="7"/>
        <v>0</v>
      </c>
      <c r="Q320" s="92" t="str">
        <f t="shared" si="8"/>
        <v/>
      </c>
    </row>
    <row r="321" spans="1:17" ht="23.1" customHeight="1" x14ac:dyDescent="0.2">
      <c r="A321" s="468"/>
      <c r="B321" s="490"/>
      <c r="C321" s="491"/>
      <c r="D321" s="492"/>
      <c r="E321" s="473"/>
      <c r="F321" s="493"/>
      <c r="G321" s="473"/>
      <c r="H321" s="480"/>
      <c r="I321" s="480"/>
      <c r="J321" s="443"/>
      <c r="K321" s="443"/>
      <c r="L321" s="443"/>
      <c r="M321" s="443"/>
      <c r="N321" s="444"/>
      <c r="O321" s="477">
        <f t="shared" si="6"/>
        <v>0</v>
      </c>
      <c r="P321" s="477">
        <f t="shared" si="7"/>
        <v>0</v>
      </c>
      <c r="Q321" s="92" t="str">
        <f t="shared" si="8"/>
        <v/>
      </c>
    </row>
    <row r="322" spans="1:17" ht="23.1" customHeight="1" x14ac:dyDescent="0.2">
      <c r="A322" s="468"/>
      <c r="B322" s="490"/>
      <c r="C322" s="491"/>
      <c r="D322" s="492"/>
      <c r="E322" s="473"/>
      <c r="F322" s="493"/>
      <c r="G322" s="473"/>
      <c r="H322" s="480"/>
      <c r="I322" s="480"/>
      <c r="J322" s="443"/>
      <c r="K322" s="443"/>
      <c r="L322" s="443"/>
      <c r="M322" s="443"/>
      <c r="N322" s="444"/>
      <c r="O322" s="477">
        <f t="shared" si="6"/>
        <v>0</v>
      </c>
      <c r="P322" s="477">
        <f t="shared" si="7"/>
        <v>0</v>
      </c>
      <c r="Q322" s="92" t="str">
        <f t="shared" si="8"/>
        <v/>
      </c>
    </row>
    <row r="323" spans="1:17" ht="23.1" customHeight="1" x14ac:dyDescent="0.2">
      <c r="A323" s="468"/>
      <c r="B323" s="490"/>
      <c r="C323" s="491"/>
      <c r="D323" s="492"/>
      <c r="E323" s="473"/>
      <c r="F323" s="493"/>
      <c r="G323" s="473"/>
      <c r="H323" s="480"/>
      <c r="I323" s="480"/>
      <c r="J323" s="443"/>
      <c r="K323" s="443"/>
      <c r="L323" s="443"/>
      <c r="M323" s="443"/>
      <c r="N323" s="444"/>
      <c r="O323" s="477">
        <f t="shared" si="6"/>
        <v>0</v>
      </c>
      <c r="P323" s="477">
        <f t="shared" si="7"/>
        <v>0</v>
      </c>
      <c r="Q323" s="92" t="str">
        <f t="shared" si="8"/>
        <v/>
      </c>
    </row>
    <row r="324" spans="1:17" ht="23.1" customHeight="1" x14ac:dyDescent="0.2">
      <c r="A324" s="468"/>
      <c r="B324" s="490"/>
      <c r="C324" s="491"/>
      <c r="D324" s="492"/>
      <c r="E324" s="473"/>
      <c r="F324" s="493"/>
      <c r="G324" s="473"/>
      <c r="H324" s="480"/>
      <c r="I324" s="480"/>
      <c r="J324" s="443"/>
      <c r="K324" s="443"/>
      <c r="L324" s="443"/>
      <c r="M324" s="443"/>
      <c r="N324" s="444"/>
      <c r="O324" s="477">
        <f t="shared" si="6"/>
        <v>0</v>
      </c>
      <c r="P324" s="477">
        <f t="shared" si="7"/>
        <v>0</v>
      </c>
      <c r="Q324" s="92" t="str">
        <f t="shared" si="8"/>
        <v/>
      </c>
    </row>
    <row r="325" spans="1:17" ht="23.1" customHeight="1" x14ac:dyDescent="0.2">
      <c r="A325" s="468"/>
      <c r="B325" s="490"/>
      <c r="C325" s="483"/>
      <c r="D325" s="473"/>
      <c r="E325" s="473"/>
      <c r="F325" s="479"/>
      <c r="G325" s="473"/>
      <c r="H325" s="473"/>
      <c r="I325" s="473"/>
      <c r="J325" s="484"/>
      <c r="K325" s="484"/>
      <c r="L325" s="484"/>
      <c r="M325" s="484"/>
      <c r="N325" s="482"/>
      <c r="O325" s="477">
        <f t="shared" ref="O325:O388" si="9">IF(B325=0,0,IF(YEAR(B325)=$P$1,MONTH(B325)-$O$1+1,(YEAR(B325)-$P$1)*12-$O$1+1+MONTH(B325)))</f>
        <v>0</v>
      </c>
      <c r="P325" s="477">
        <f t="shared" ref="P325:P388" si="10">IF(C325=0,0,IF(YEAR(C325)=$P$1,MONTH(C325)-$O$1+1,(YEAR(C325)-$P$1)*12-$O$1+1+MONTH(C325)))</f>
        <v>0</v>
      </c>
      <c r="Q325" s="92" t="str">
        <f t="shared" ref="Q325:Q388" si="11">SUBSTITUTE(D325," ","_")</f>
        <v/>
      </c>
    </row>
    <row r="326" spans="1:17" ht="23.1" customHeight="1" x14ac:dyDescent="0.2">
      <c r="A326" s="468"/>
      <c r="B326" s="490"/>
      <c r="C326" s="483"/>
      <c r="D326" s="473"/>
      <c r="E326" s="473"/>
      <c r="F326" s="479"/>
      <c r="G326" s="473"/>
      <c r="H326" s="473"/>
      <c r="I326" s="473"/>
      <c r="J326" s="484"/>
      <c r="K326" s="484"/>
      <c r="L326" s="484"/>
      <c r="M326" s="484"/>
      <c r="N326" s="482"/>
      <c r="O326" s="477">
        <f t="shared" si="9"/>
        <v>0</v>
      </c>
      <c r="P326" s="477">
        <f t="shared" si="10"/>
        <v>0</v>
      </c>
      <c r="Q326" s="92" t="str">
        <f t="shared" si="11"/>
        <v/>
      </c>
    </row>
    <row r="327" spans="1:17" ht="23.1" customHeight="1" x14ac:dyDescent="0.2">
      <c r="A327" s="468"/>
      <c r="B327" s="490"/>
      <c r="C327" s="483"/>
      <c r="D327" s="473"/>
      <c r="E327" s="473"/>
      <c r="F327" s="479"/>
      <c r="G327" s="473"/>
      <c r="H327" s="473"/>
      <c r="I327" s="473"/>
      <c r="J327" s="484"/>
      <c r="K327" s="484"/>
      <c r="L327" s="484"/>
      <c r="M327" s="484"/>
      <c r="N327" s="482"/>
      <c r="O327" s="477">
        <f t="shared" si="9"/>
        <v>0</v>
      </c>
      <c r="P327" s="477">
        <f t="shared" si="10"/>
        <v>0</v>
      </c>
      <c r="Q327" s="92" t="str">
        <f t="shared" si="11"/>
        <v/>
      </c>
    </row>
    <row r="328" spans="1:17" ht="42.75" customHeight="1" x14ac:dyDescent="0.2">
      <c r="A328" s="468"/>
      <c r="B328" s="490"/>
      <c r="C328" s="483"/>
      <c r="D328" s="473"/>
      <c r="E328" s="473"/>
      <c r="F328" s="479"/>
      <c r="G328" s="473"/>
      <c r="H328" s="473"/>
      <c r="I328" s="473"/>
      <c r="J328" s="484"/>
      <c r="K328" s="484"/>
      <c r="L328" s="484"/>
      <c r="M328" s="484"/>
      <c r="N328" s="482"/>
      <c r="O328" s="477">
        <f t="shared" si="9"/>
        <v>0</v>
      </c>
      <c r="P328" s="477">
        <f t="shared" si="10"/>
        <v>0</v>
      </c>
      <c r="Q328" s="92" t="str">
        <f t="shared" si="11"/>
        <v/>
      </c>
    </row>
    <row r="329" spans="1:17" ht="23.1" customHeight="1" x14ac:dyDescent="0.2">
      <c r="A329" s="468"/>
      <c r="B329" s="444"/>
      <c r="C329" s="478"/>
      <c r="D329" s="473"/>
      <c r="E329" s="473"/>
      <c r="F329" s="479"/>
      <c r="G329" s="473"/>
      <c r="H329" s="480"/>
      <c r="I329" s="480"/>
      <c r="J329" s="443"/>
      <c r="K329" s="443"/>
      <c r="L329" s="443"/>
      <c r="M329" s="443"/>
      <c r="N329" s="444"/>
      <c r="O329" s="477">
        <f t="shared" si="9"/>
        <v>0</v>
      </c>
      <c r="P329" s="477">
        <f t="shared" si="10"/>
        <v>0</v>
      </c>
      <c r="Q329" s="92" t="str">
        <f t="shared" si="11"/>
        <v/>
      </c>
    </row>
    <row r="330" spans="1:17" ht="23.1" customHeight="1" x14ac:dyDescent="0.2">
      <c r="A330" s="468"/>
      <c r="B330" s="444"/>
      <c r="C330" s="478"/>
      <c r="D330" s="473"/>
      <c r="E330" s="473"/>
      <c r="F330" s="479"/>
      <c r="G330" s="473"/>
      <c r="H330" s="474"/>
      <c r="I330" s="480"/>
      <c r="J330" s="442"/>
      <c r="K330" s="495"/>
      <c r="L330" s="495"/>
      <c r="M330" s="443"/>
      <c r="N330" s="444"/>
      <c r="O330" s="477">
        <f t="shared" si="9"/>
        <v>0</v>
      </c>
      <c r="P330" s="477">
        <f t="shared" si="10"/>
        <v>0</v>
      </c>
      <c r="Q330" s="92" t="str">
        <f t="shared" si="11"/>
        <v/>
      </c>
    </row>
    <row r="331" spans="1:17" ht="23.1" customHeight="1" x14ac:dyDescent="0.2">
      <c r="A331" s="468"/>
      <c r="B331" s="444"/>
      <c r="C331" s="478"/>
      <c r="D331" s="474"/>
      <c r="E331" s="474"/>
      <c r="F331" s="496"/>
      <c r="G331" s="474"/>
      <c r="H331" s="474"/>
      <c r="I331" s="480"/>
      <c r="J331" s="442"/>
      <c r="K331" s="442"/>
      <c r="L331" s="443"/>
      <c r="M331" s="443"/>
      <c r="N331" s="444"/>
      <c r="O331" s="477">
        <f t="shared" si="9"/>
        <v>0</v>
      </c>
      <c r="P331" s="477">
        <f t="shared" si="10"/>
        <v>0</v>
      </c>
      <c r="Q331" s="92" t="str">
        <f t="shared" si="11"/>
        <v/>
      </c>
    </row>
    <row r="332" spans="1:17" ht="23.1" customHeight="1" x14ac:dyDescent="0.2">
      <c r="A332" s="468"/>
      <c r="B332" s="444"/>
      <c r="C332" s="478"/>
      <c r="D332" s="473"/>
      <c r="E332" s="474"/>
      <c r="F332" s="479"/>
      <c r="G332" s="473"/>
      <c r="H332" s="480"/>
      <c r="I332" s="480"/>
      <c r="J332" s="443"/>
      <c r="K332" s="442"/>
      <c r="L332" s="443"/>
      <c r="M332" s="443"/>
      <c r="N332" s="444"/>
      <c r="O332" s="477">
        <f t="shared" si="9"/>
        <v>0</v>
      </c>
      <c r="P332" s="477">
        <f t="shared" si="10"/>
        <v>0</v>
      </c>
      <c r="Q332" s="92" t="str">
        <f t="shared" si="11"/>
        <v/>
      </c>
    </row>
    <row r="333" spans="1:17" ht="23.1" customHeight="1" x14ac:dyDescent="0.2">
      <c r="A333" s="468"/>
      <c r="B333" s="444"/>
      <c r="C333" s="478"/>
      <c r="D333" s="473"/>
      <c r="E333" s="473"/>
      <c r="F333" s="479"/>
      <c r="G333" s="473"/>
      <c r="H333" s="480"/>
      <c r="I333" s="480"/>
      <c r="J333" s="443"/>
      <c r="K333" s="443"/>
      <c r="L333" s="443"/>
      <c r="M333" s="443"/>
      <c r="N333" s="444"/>
      <c r="O333" s="477">
        <f t="shared" si="9"/>
        <v>0</v>
      </c>
      <c r="P333" s="477">
        <f t="shared" si="10"/>
        <v>0</v>
      </c>
      <c r="Q333" s="92" t="str">
        <f t="shared" si="11"/>
        <v/>
      </c>
    </row>
    <row r="334" spans="1:17" ht="23.1" customHeight="1" x14ac:dyDescent="0.2">
      <c r="A334" s="468"/>
      <c r="B334" s="444"/>
      <c r="C334" s="478"/>
      <c r="D334" s="473"/>
      <c r="E334" s="473"/>
      <c r="F334" s="479"/>
      <c r="G334" s="473"/>
      <c r="H334" s="480"/>
      <c r="I334" s="480"/>
      <c r="J334" s="443"/>
      <c r="K334" s="443"/>
      <c r="L334" s="443"/>
      <c r="M334" s="443"/>
      <c r="N334" s="444"/>
      <c r="O334" s="477">
        <f t="shared" si="9"/>
        <v>0</v>
      </c>
      <c r="P334" s="477">
        <f t="shared" si="10"/>
        <v>0</v>
      </c>
      <c r="Q334" s="92" t="str">
        <f t="shared" si="11"/>
        <v/>
      </c>
    </row>
    <row r="335" spans="1:17" ht="23.1" customHeight="1" x14ac:dyDescent="0.2">
      <c r="A335" s="468"/>
      <c r="B335" s="444"/>
      <c r="C335" s="478"/>
      <c r="D335" s="473"/>
      <c r="E335" s="473"/>
      <c r="F335" s="479"/>
      <c r="G335" s="473"/>
      <c r="H335" s="480"/>
      <c r="I335" s="480"/>
      <c r="J335" s="443"/>
      <c r="K335" s="443"/>
      <c r="L335" s="443"/>
      <c r="M335" s="443"/>
      <c r="N335" s="444"/>
      <c r="O335" s="477">
        <f t="shared" si="9"/>
        <v>0</v>
      </c>
      <c r="P335" s="477">
        <f t="shared" si="10"/>
        <v>0</v>
      </c>
      <c r="Q335" s="92" t="str">
        <f t="shared" si="11"/>
        <v/>
      </c>
    </row>
    <row r="336" spans="1:17" ht="23.1" customHeight="1" x14ac:dyDescent="0.2">
      <c r="A336" s="468"/>
      <c r="B336" s="444"/>
      <c r="C336" s="478"/>
      <c r="D336" s="473"/>
      <c r="E336" s="473"/>
      <c r="F336" s="479"/>
      <c r="G336" s="474"/>
      <c r="H336" s="480"/>
      <c r="I336" s="480"/>
      <c r="J336" s="442"/>
      <c r="K336" s="442"/>
      <c r="L336" s="443"/>
      <c r="M336" s="443"/>
      <c r="N336" s="444"/>
      <c r="O336" s="477">
        <f t="shared" si="9"/>
        <v>0</v>
      </c>
      <c r="P336" s="477">
        <f t="shared" si="10"/>
        <v>0</v>
      </c>
      <c r="Q336" s="92" t="str">
        <f t="shared" si="11"/>
        <v/>
      </c>
    </row>
    <row r="337" spans="1:17" ht="23.1" customHeight="1" x14ac:dyDescent="0.2">
      <c r="A337" s="468"/>
      <c r="B337" s="444"/>
      <c r="C337" s="478"/>
      <c r="D337" s="473"/>
      <c r="E337" s="473"/>
      <c r="F337" s="479"/>
      <c r="G337" s="474"/>
      <c r="H337" s="480"/>
      <c r="I337" s="480"/>
      <c r="J337" s="442"/>
      <c r="K337" s="442"/>
      <c r="L337" s="443"/>
      <c r="M337" s="443"/>
      <c r="N337" s="444"/>
      <c r="O337" s="477">
        <f t="shared" si="9"/>
        <v>0</v>
      </c>
      <c r="P337" s="477">
        <f t="shared" si="10"/>
        <v>0</v>
      </c>
      <c r="Q337" s="92" t="str">
        <f t="shared" si="11"/>
        <v/>
      </c>
    </row>
    <row r="338" spans="1:17" ht="23.1" customHeight="1" x14ac:dyDescent="0.2">
      <c r="A338" s="468"/>
      <c r="B338" s="444"/>
      <c r="C338" s="478"/>
      <c r="D338" s="473"/>
      <c r="E338" s="473"/>
      <c r="F338" s="479"/>
      <c r="G338" s="474"/>
      <c r="H338" s="480"/>
      <c r="I338" s="480"/>
      <c r="J338" s="442"/>
      <c r="K338" s="442"/>
      <c r="L338" s="443"/>
      <c r="M338" s="443"/>
      <c r="N338" s="444"/>
      <c r="O338" s="477">
        <f t="shared" si="9"/>
        <v>0</v>
      </c>
      <c r="P338" s="477">
        <f t="shared" si="10"/>
        <v>0</v>
      </c>
      <c r="Q338" s="92" t="str">
        <f t="shared" si="11"/>
        <v/>
      </c>
    </row>
    <row r="339" spans="1:17" ht="23.1" customHeight="1" x14ac:dyDescent="0.2">
      <c r="A339" s="468"/>
      <c r="B339" s="444"/>
      <c r="C339" s="478"/>
      <c r="D339" s="473"/>
      <c r="E339" s="473"/>
      <c r="F339" s="479"/>
      <c r="G339" s="474"/>
      <c r="H339" s="480"/>
      <c r="I339" s="480"/>
      <c r="J339" s="442"/>
      <c r="K339" s="442"/>
      <c r="L339" s="443"/>
      <c r="M339" s="443"/>
      <c r="N339" s="444"/>
      <c r="O339" s="477">
        <f t="shared" si="9"/>
        <v>0</v>
      </c>
      <c r="P339" s="477">
        <f t="shared" si="10"/>
        <v>0</v>
      </c>
      <c r="Q339" s="92" t="str">
        <f t="shared" si="11"/>
        <v/>
      </c>
    </row>
    <row r="340" spans="1:17" ht="23.1" customHeight="1" x14ac:dyDescent="0.2">
      <c r="A340" s="468"/>
      <c r="B340" s="444"/>
      <c r="C340" s="478"/>
      <c r="D340" s="473"/>
      <c r="E340" s="473"/>
      <c r="F340" s="479"/>
      <c r="G340" s="474"/>
      <c r="H340" s="480"/>
      <c r="I340" s="480"/>
      <c r="J340" s="443"/>
      <c r="K340" s="442"/>
      <c r="L340" s="443"/>
      <c r="M340" s="443"/>
      <c r="N340" s="444"/>
      <c r="O340" s="477">
        <f t="shared" si="9"/>
        <v>0</v>
      </c>
      <c r="P340" s="477">
        <f t="shared" si="10"/>
        <v>0</v>
      </c>
      <c r="Q340" s="92" t="str">
        <f t="shared" si="11"/>
        <v/>
      </c>
    </row>
    <row r="341" spans="1:17" ht="23.1" customHeight="1" x14ac:dyDescent="0.2">
      <c r="A341" s="468"/>
      <c r="B341" s="444"/>
      <c r="C341" s="478"/>
      <c r="D341" s="473"/>
      <c r="E341" s="473"/>
      <c r="F341" s="479"/>
      <c r="G341" s="474"/>
      <c r="H341" s="480"/>
      <c r="I341" s="480"/>
      <c r="J341" s="442"/>
      <c r="K341" s="442"/>
      <c r="L341" s="443"/>
      <c r="M341" s="443"/>
      <c r="N341" s="444"/>
      <c r="O341" s="477">
        <f t="shared" si="9"/>
        <v>0</v>
      </c>
      <c r="P341" s="477">
        <f t="shared" si="10"/>
        <v>0</v>
      </c>
      <c r="Q341" s="92" t="str">
        <f t="shared" si="11"/>
        <v/>
      </c>
    </row>
    <row r="342" spans="1:17" ht="23.1" customHeight="1" x14ac:dyDescent="0.2">
      <c r="A342" s="468"/>
      <c r="B342" s="444"/>
      <c r="C342" s="478"/>
      <c r="D342" s="473"/>
      <c r="E342" s="473"/>
      <c r="F342" s="479"/>
      <c r="G342" s="474"/>
      <c r="H342" s="480"/>
      <c r="I342" s="480"/>
      <c r="J342" s="442"/>
      <c r="K342" s="442"/>
      <c r="L342" s="443"/>
      <c r="M342" s="443"/>
      <c r="N342" s="444"/>
      <c r="O342" s="477">
        <f t="shared" si="9"/>
        <v>0</v>
      </c>
      <c r="P342" s="477">
        <f t="shared" si="10"/>
        <v>0</v>
      </c>
      <c r="Q342" s="92" t="str">
        <f t="shared" si="11"/>
        <v/>
      </c>
    </row>
    <row r="343" spans="1:17" ht="23.1" customHeight="1" x14ac:dyDescent="0.2">
      <c r="A343" s="468"/>
      <c r="B343" s="444"/>
      <c r="C343" s="478"/>
      <c r="D343" s="473"/>
      <c r="E343" s="473"/>
      <c r="F343" s="479"/>
      <c r="G343" s="474"/>
      <c r="H343" s="480"/>
      <c r="I343" s="480"/>
      <c r="J343" s="442"/>
      <c r="K343" s="442"/>
      <c r="L343" s="443"/>
      <c r="M343" s="443"/>
      <c r="N343" s="444"/>
      <c r="O343" s="477">
        <f t="shared" si="9"/>
        <v>0</v>
      </c>
      <c r="P343" s="477">
        <f t="shared" si="10"/>
        <v>0</v>
      </c>
      <c r="Q343" s="92" t="str">
        <f t="shared" si="11"/>
        <v/>
      </c>
    </row>
    <row r="344" spans="1:17" ht="23.1" customHeight="1" x14ac:dyDescent="0.2">
      <c r="A344" s="468"/>
      <c r="B344" s="444"/>
      <c r="C344" s="478"/>
      <c r="D344" s="473"/>
      <c r="E344" s="473"/>
      <c r="F344" s="479"/>
      <c r="G344" s="474"/>
      <c r="H344" s="480"/>
      <c r="I344" s="480"/>
      <c r="J344" s="442"/>
      <c r="K344" s="442"/>
      <c r="L344" s="443"/>
      <c r="M344" s="443"/>
      <c r="N344" s="444"/>
      <c r="O344" s="477">
        <f t="shared" si="9"/>
        <v>0</v>
      </c>
      <c r="P344" s="477">
        <f t="shared" si="10"/>
        <v>0</v>
      </c>
      <c r="Q344" s="92" t="str">
        <f t="shared" si="11"/>
        <v/>
      </c>
    </row>
    <row r="345" spans="1:17" ht="23.1" customHeight="1" x14ac:dyDescent="0.2">
      <c r="A345" s="468"/>
      <c r="B345" s="444"/>
      <c r="C345" s="478"/>
      <c r="D345" s="473"/>
      <c r="E345" s="473"/>
      <c r="F345" s="479"/>
      <c r="G345" s="473"/>
      <c r="H345" s="480"/>
      <c r="I345" s="480"/>
      <c r="J345" s="442"/>
      <c r="K345" s="442"/>
      <c r="L345" s="443"/>
      <c r="M345" s="443"/>
      <c r="N345" s="444"/>
      <c r="O345" s="477">
        <f t="shared" si="9"/>
        <v>0</v>
      </c>
      <c r="P345" s="477">
        <f t="shared" si="10"/>
        <v>0</v>
      </c>
      <c r="Q345" s="92" t="str">
        <f t="shared" si="11"/>
        <v/>
      </c>
    </row>
    <row r="346" spans="1:17" ht="23.1" customHeight="1" x14ac:dyDescent="0.2">
      <c r="A346" s="468"/>
      <c r="B346" s="444"/>
      <c r="C346" s="478"/>
      <c r="D346" s="473"/>
      <c r="E346" s="473"/>
      <c r="F346" s="479"/>
      <c r="G346" s="474"/>
      <c r="H346" s="480"/>
      <c r="I346" s="480"/>
      <c r="J346" s="442"/>
      <c r="K346" s="442"/>
      <c r="L346" s="443"/>
      <c r="M346" s="443"/>
      <c r="N346" s="444"/>
      <c r="O346" s="477">
        <f t="shared" si="9"/>
        <v>0</v>
      </c>
      <c r="P346" s="477">
        <f t="shared" si="10"/>
        <v>0</v>
      </c>
      <c r="Q346" s="92" t="str">
        <f t="shared" si="11"/>
        <v/>
      </c>
    </row>
    <row r="347" spans="1:17" x14ac:dyDescent="0.2">
      <c r="A347" s="468"/>
      <c r="B347" s="444"/>
      <c r="C347" s="478"/>
      <c r="D347" s="473"/>
      <c r="E347" s="473"/>
      <c r="F347" s="479"/>
      <c r="G347" s="474"/>
      <c r="H347" s="480"/>
      <c r="I347" s="480"/>
      <c r="J347" s="442"/>
      <c r="K347" s="442"/>
      <c r="L347" s="443"/>
      <c r="M347" s="443"/>
      <c r="N347" s="444"/>
      <c r="O347" s="477">
        <f t="shared" si="9"/>
        <v>0</v>
      </c>
      <c r="P347" s="477">
        <f t="shared" si="10"/>
        <v>0</v>
      </c>
      <c r="Q347" s="92" t="str">
        <f t="shared" si="11"/>
        <v/>
      </c>
    </row>
    <row r="348" spans="1:17" x14ac:dyDescent="0.2">
      <c r="A348" s="468"/>
      <c r="B348" s="444"/>
      <c r="C348" s="478"/>
      <c r="D348" s="473"/>
      <c r="E348" s="473"/>
      <c r="F348" s="479"/>
      <c r="G348" s="474"/>
      <c r="H348" s="480"/>
      <c r="I348" s="480"/>
      <c r="J348" s="442"/>
      <c r="K348" s="442"/>
      <c r="L348" s="443"/>
      <c r="M348" s="443"/>
      <c r="N348" s="444"/>
      <c r="O348" s="477">
        <f t="shared" si="9"/>
        <v>0</v>
      </c>
      <c r="P348" s="477">
        <f t="shared" si="10"/>
        <v>0</v>
      </c>
      <c r="Q348" s="92" t="str">
        <f t="shared" si="11"/>
        <v/>
      </c>
    </row>
    <row r="349" spans="1:17" x14ac:dyDescent="0.2">
      <c r="A349" s="468"/>
      <c r="B349" s="444"/>
      <c r="C349" s="642"/>
      <c r="D349" s="380"/>
      <c r="E349" s="473"/>
      <c r="F349" s="351"/>
      <c r="G349" s="380"/>
      <c r="H349" s="480"/>
      <c r="I349" s="475"/>
      <c r="J349" s="442"/>
      <c r="K349" s="443"/>
      <c r="L349" s="443"/>
      <c r="M349" s="443"/>
      <c r="N349" s="444"/>
      <c r="O349" s="477">
        <f t="shared" si="9"/>
        <v>0</v>
      </c>
      <c r="P349" s="477">
        <f t="shared" si="10"/>
        <v>0</v>
      </c>
      <c r="Q349" s="92" t="str">
        <f t="shared" si="11"/>
        <v/>
      </c>
    </row>
    <row r="350" spans="1:17" ht="5.25" customHeight="1" x14ac:dyDescent="0.2">
      <c r="A350" s="468"/>
      <c r="B350" s="444"/>
      <c r="C350" s="642"/>
      <c r="D350" s="380"/>
      <c r="E350" s="380"/>
      <c r="F350" s="351"/>
      <c r="G350" s="380"/>
      <c r="H350" s="480"/>
      <c r="I350" s="475"/>
      <c r="J350" s="442"/>
      <c r="K350" s="443"/>
      <c r="L350" s="443"/>
      <c r="M350" s="443"/>
      <c r="N350" s="444"/>
      <c r="O350" s="477">
        <f t="shared" si="9"/>
        <v>0</v>
      </c>
      <c r="P350" s="477">
        <f t="shared" si="10"/>
        <v>0</v>
      </c>
      <c r="Q350" s="92" t="str">
        <f t="shared" si="11"/>
        <v/>
      </c>
    </row>
    <row r="351" spans="1:17" x14ac:dyDescent="0.2">
      <c r="A351" s="468"/>
      <c r="B351" s="444"/>
      <c r="C351" s="642"/>
      <c r="D351" s="380"/>
      <c r="E351" s="380"/>
      <c r="F351" s="351"/>
      <c r="G351" s="380"/>
      <c r="H351" s="480"/>
      <c r="I351" s="480"/>
      <c r="J351" s="442"/>
      <c r="K351" s="443"/>
      <c r="L351" s="443"/>
      <c r="M351" s="443"/>
      <c r="N351" s="444"/>
      <c r="O351" s="477">
        <f t="shared" si="9"/>
        <v>0</v>
      </c>
      <c r="P351" s="477">
        <f t="shared" si="10"/>
        <v>0</v>
      </c>
      <c r="Q351" s="92" t="str">
        <f t="shared" si="11"/>
        <v/>
      </c>
    </row>
    <row r="352" spans="1:17" x14ac:dyDescent="0.2">
      <c r="A352" s="468"/>
      <c r="B352" s="444"/>
      <c r="C352" s="642"/>
      <c r="D352" s="380"/>
      <c r="E352" s="380"/>
      <c r="F352" s="351"/>
      <c r="G352" s="380"/>
      <c r="H352" s="480"/>
      <c r="I352" s="480"/>
      <c r="J352" s="442"/>
      <c r="K352" s="443"/>
      <c r="L352" s="443"/>
      <c r="M352" s="443"/>
      <c r="N352" s="444"/>
      <c r="O352" s="477">
        <f t="shared" si="9"/>
        <v>0</v>
      </c>
      <c r="P352" s="477">
        <f t="shared" si="10"/>
        <v>0</v>
      </c>
      <c r="Q352" s="92" t="str">
        <f t="shared" si="11"/>
        <v/>
      </c>
    </row>
    <row r="353" spans="1:17" x14ac:dyDescent="0.2">
      <c r="A353" s="468"/>
      <c r="B353" s="444"/>
      <c r="C353" s="642"/>
      <c r="D353" s="380"/>
      <c r="E353" s="473"/>
      <c r="F353" s="351"/>
      <c r="G353" s="380"/>
      <c r="H353" s="480"/>
      <c r="I353" s="475"/>
      <c r="J353" s="442"/>
      <c r="K353" s="443"/>
      <c r="L353" s="443"/>
      <c r="M353" s="443"/>
      <c r="N353" s="444"/>
      <c r="O353" s="477">
        <f t="shared" si="9"/>
        <v>0</v>
      </c>
      <c r="P353" s="477">
        <f t="shared" si="10"/>
        <v>0</v>
      </c>
      <c r="Q353" s="92" t="str">
        <f t="shared" si="11"/>
        <v/>
      </c>
    </row>
    <row r="354" spans="1:17" x14ac:dyDescent="0.2">
      <c r="A354" s="468"/>
      <c r="B354" s="444"/>
      <c r="C354" s="642"/>
      <c r="D354" s="380"/>
      <c r="E354" s="380"/>
      <c r="F354" s="351"/>
      <c r="G354" s="380"/>
      <c r="H354" s="480"/>
      <c r="I354" s="475"/>
      <c r="J354" s="442"/>
      <c r="K354" s="443"/>
      <c r="L354" s="443"/>
      <c r="M354" s="443"/>
      <c r="N354" s="444"/>
      <c r="O354" s="477">
        <f t="shared" si="9"/>
        <v>0</v>
      </c>
      <c r="P354" s="477">
        <f t="shared" si="10"/>
        <v>0</v>
      </c>
      <c r="Q354" s="92" t="str">
        <f t="shared" si="11"/>
        <v/>
      </c>
    </row>
    <row r="355" spans="1:17" x14ac:dyDescent="0.2">
      <c r="A355" s="468"/>
      <c r="B355" s="444"/>
      <c r="C355" s="642"/>
      <c r="D355" s="380"/>
      <c r="E355" s="380"/>
      <c r="F355" s="351"/>
      <c r="G355" s="380"/>
      <c r="H355" s="480"/>
      <c r="I355" s="480"/>
      <c r="J355" s="442"/>
      <c r="K355" s="443"/>
      <c r="L355" s="443"/>
      <c r="M355" s="443"/>
      <c r="N355" s="444"/>
      <c r="O355" s="477">
        <f t="shared" si="9"/>
        <v>0</v>
      </c>
      <c r="P355" s="477">
        <f t="shared" si="10"/>
        <v>0</v>
      </c>
      <c r="Q355" s="92" t="str">
        <f t="shared" si="11"/>
        <v/>
      </c>
    </row>
    <row r="356" spans="1:17" x14ac:dyDescent="0.2">
      <c r="A356" s="468"/>
      <c r="B356" s="444"/>
      <c r="C356" s="642"/>
      <c r="D356" s="380"/>
      <c r="E356" s="380"/>
      <c r="F356" s="351"/>
      <c r="G356" s="380"/>
      <c r="H356" s="480"/>
      <c r="I356" s="480"/>
      <c r="J356" s="442"/>
      <c r="K356" s="443"/>
      <c r="L356" s="443"/>
      <c r="M356" s="443"/>
      <c r="N356" s="444"/>
      <c r="O356" s="477">
        <f t="shared" si="9"/>
        <v>0</v>
      </c>
      <c r="P356" s="477">
        <f t="shared" si="10"/>
        <v>0</v>
      </c>
      <c r="Q356" s="92" t="str">
        <f t="shared" si="11"/>
        <v/>
      </c>
    </row>
    <row r="357" spans="1:17" x14ac:dyDescent="0.2">
      <c r="A357" s="468"/>
      <c r="B357" s="444"/>
      <c r="C357" s="642"/>
      <c r="D357" s="473"/>
      <c r="E357" s="473"/>
      <c r="F357" s="479"/>
      <c r="G357" s="473"/>
      <c r="H357" s="480"/>
      <c r="I357" s="480"/>
      <c r="J357" s="443"/>
      <c r="K357" s="443"/>
      <c r="L357" s="443"/>
      <c r="M357" s="443"/>
      <c r="N357" s="444"/>
      <c r="O357" s="477">
        <f t="shared" si="9"/>
        <v>0</v>
      </c>
      <c r="P357" s="477">
        <f t="shared" si="10"/>
        <v>0</v>
      </c>
      <c r="Q357" s="92" t="str">
        <f t="shared" si="11"/>
        <v/>
      </c>
    </row>
    <row r="358" spans="1:17" x14ac:dyDescent="0.2">
      <c r="A358" s="468"/>
      <c r="B358" s="444"/>
      <c r="C358" s="642"/>
      <c r="D358" s="473"/>
      <c r="E358" s="473"/>
      <c r="F358" s="479"/>
      <c r="G358" s="473"/>
      <c r="H358" s="480"/>
      <c r="I358" s="480"/>
      <c r="J358" s="443"/>
      <c r="K358" s="443"/>
      <c r="L358" s="443"/>
      <c r="M358" s="443"/>
      <c r="N358" s="444"/>
      <c r="O358" s="477">
        <f t="shared" si="9"/>
        <v>0</v>
      </c>
      <c r="P358" s="477">
        <f t="shared" si="10"/>
        <v>0</v>
      </c>
      <c r="Q358" s="92" t="str">
        <f t="shared" si="11"/>
        <v/>
      </c>
    </row>
    <row r="359" spans="1:17" x14ac:dyDescent="0.2">
      <c r="A359" s="468"/>
      <c r="B359" s="444"/>
      <c r="C359" s="642"/>
      <c r="D359" s="473"/>
      <c r="E359" s="473"/>
      <c r="F359" s="479"/>
      <c r="G359" s="473"/>
      <c r="H359" s="480"/>
      <c r="I359" s="480"/>
      <c r="J359" s="443"/>
      <c r="K359" s="443"/>
      <c r="L359" s="443"/>
      <c r="M359" s="443"/>
      <c r="N359" s="444"/>
      <c r="O359" s="477">
        <f t="shared" si="9"/>
        <v>0</v>
      </c>
      <c r="P359" s="477">
        <f t="shared" si="10"/>
        <v>0</v>
      </c>
      <c r="Q359" s="92" t="str">
        <f t="shared" si="11"/>
        <v/>
      </c>
    </row>
    <row r="360" spans="1:17" x14ac:dyDescent="0.2">
      <c r="A360" s="468"/>
      <c r="B360" s="444"/>
      <c r="C360" s="642"/>
      <c r="D360" s="473"/>
      <c r="E360" s="473"/>
      <c r="F360" s="479"/>
      <c r="G360" s="474"/>
      <c r="H360" s="480"/>
      <c r="I360" s="480"/>
      <c r="J360" s="442"/>
      <c r="K360" s="443"/>
      <c r="L360" s="443"/>
      <c r="M360" s="443"/>
      <c r="N360" s="444"/>
      <c r="O360" s="477">
        <f t="shared" si="9"/>
        <v>0</v>
      </c>
      <c r="P360" s="477">
        <f t="shared" si="10"/>
        <v>0</v>
      </c>
      <c r="Q360" s="92" t="str">
        <f t="shared" si="11"/>
        <v/>
      </c>
    </row>
    <row r="361" spans="1:17" x14ac:dyDescent="0.2">
      <c r="A361" s="468"/>
      <c r="B361" s="444"/>
      <c r="C361" s="478"/>
      <c r="D361" s="473"/>
      <c r="E361" s="473"/>
      <c r="F361" s="479"/>
      <c r="G361" s="474"/>
      <c r="H361" s="480"/>
      <c r="I361" s="480"/>
      <c r="J361" s="442"/>
      <c r="K361" s="442"/>
      <c r="L361" s="443"/>
      <c r="M361" s="443"/>
      <c r="N361" s="444"/>
      <c r="O361" s="477">
        <f t="shared" si="9"/>
        <v>0</v>
      </c>
      <c r="P361" s="477">
        <f t="shared" si="10"/>
        <v>0</v>
      </c>
      <c r="Q361" s="92" t="str">
        <f t="shared" si="11"/>
        <v/>
      </c>
    </row>
    <row r="362" spans="1:17" ht="28.5" customHeight="1" x14ac:dyDescent="0.2">
      <c r="A362" s="468"/>
      <c r="B362" s="444"/>
      <c r="C362" s="478"/>
      <c r="D362" s="473"/>
      <c r="E362" s="473"/>
      <c r="F362" s="479"/>
      <c r="G362" s="474"/>
      <c r="H362" s="480"/>
      <c r="I362" s="480"/>
      <c r="J362" s="442"/>
      <c r="K362" s="442"/>
      <c r="L362" s="443"/>
      <c r="M362" s="443"/>
      <c r="N362" s="444"/>
      <c r="O362" s="477">
        <f t="shared" si="9"/>
        <v>0</v>
      </c>
      <c r="P362" s="477">
        <f t="shared" si="10"/>
        <v>0</v>
      </c>
      <c r="Q362" s="92" t="str">
        <f t="shared" si="11"/>
        <v/>
      </c>
    </row>
    <row r="363" spans="1:17" x14ac:dyDescent="0.2">
      <c r="A363" s="468"/>
      <c r="B363" s="444"/>
      <c r="C363" s="478"/>
      <c r="D363" s="473"/>
      <c r="E363" s="473"/>
      <c r="F363" s="479"/>
      <c r="G363" s="474"/>
      <c r="H363" s="480"/>
      <c r="I363" s="480"/>
      <c r="J363" s="442"/>
      <c r="K363" s="442"/>
      <c r="L363" s="443"/>
      <c r="M363" s="443"/>
      <c r="N363" s="444"/>
      <c r="O363" s="477">
        <f t="shared" si="9"/>
        <v>0</v>
      </c>
      <c r="P363" s="477">
        <f t="shared" si="10"/>
        <v>0</v>
      </c>
      <c r="Q363" s="92" t="str">
        <f t="shared" si="11"/>
        <v/>
      </c>
    </row>
    <row r="364" spans="1:17" x14ac:dyDescent="0.2">
      <c r="A364" s="468"/>
      <c r="B364" s="444"/>
      <c r="C364" s="478"/>
      <c r="D364" s="473"/>
      <c r="E364" s="473"/>
      <c r="F364" s="479"/>
      <c r="G364" s="474"/>
      <c r="H364" s="480"/>
      <c r="I364" s="480"/>
      <c r="J364" s="442"/>
      <c r="K364" s="442"/>
      <c r="L364" s="443"/>
      <c r="M364" s="443"/>
      <c r="N364" s="444"/>
      <c r="O364" s="477">
        <f t="shared" si="9"/>
        <v>0</v>
      </c>
      <c r="P364" s="477">
        <f t="shared" si="10"/>
        <v>0</v>
      </c>
      <c r="Q364" s="92" t="str">
        <f t="shared" si="11"/>
        <v/>
      </c>
    </row>
    <row r="365" spans="1:17" x14ac:dyDescent="0.2">
      <c r="A365" s="468"/>
      <c r="B365" s="444"/>
      <c r="C365" s="478"/>
      <c r="D365" s="473"/>
      <c r="E365" s="473"/>
      <c r="F365" s="479"/>
      <c r="G365" s="474"/>
      <c r="H365" s="480"/>
      <c r="I365" s="480"/>
      <c r="J365" s="442"/>
      <c r="K365" s="442"/>
      <c r="L365" s="443"/>
      <c r="M365" s="443"/>
      <c r="N365" s="444"/>
      <c r="O365" s="477">
        <f t="shared" si="9"/>
        <v>0</v>
      </c>
      <c r="P365" s="477">
        <f t="shared" si="10"/>
        <v>0</v>
      </c>
      <c r="Q365" s="92" t="str">
        <f t="shared" si="11"/>
        <v/>
      </c>
    </row>
    <row r="366" spans="1:17" x14ac:dyDescent="0.2">
      <c r="A366" s="468"/>
      <c r="B366" s="444"/>
      <c r="C366" s="478"/>
      <c r="D366" s="473"/>
      <c r="E366" s="473"/>
      <c r="F366" s="479"/>
      <c r="G366" s="474"/>
      <c r="H366" s="480"/>
      <c r="I366" s="480"/>
      <c r="J366" s="442"/>
      <c r="K366" s="442"/>
      <c r="L366" s="443"/>
      <c r="M366" s="443"/>
      <c r="N366" s="444"/>
      <c r="O366" s="477">
        <f t="shared" si="9"/>
        <v>0</v>
      </c>
      <c r="P366" s="477">
        <f t="shared" si="10"/>
        <v>0</v>
      </c>
      <c r="Q366" s="92" t="str">
        <f t="shared" si="11"/>
        <v/>
      </c>
    </row>
    <row r="367" spans="1:17" x14ac:dyDescent="0.2">
      <c r="A367" s="468"/>
      <c r="B367" s="444"/>
      <c r="C367" s="478"/>
      <c r="D367" s="473"/>
      <c r="E367" s="473"/>
      <c r="F367" s="479"/>
      <c r="G367" s="474"/>
      <c r="H367" s="480"/>
      <c r="I367" s="480"/>
      <c r="J367" s="442"/>
      <c r="K367" s="442"/>
      <c r="L367" s="443"/>
      <c r="M367" s="443"/>
      <c r="N367" s="444"/>
      <c r="O367" s="477">
        <f t="shared" si="9"/>
        <v>0</v>
      </c>
      <c r="P367" s="477">
        <f t="shared" si="10"/>
        <v>0</v>
      </c>
      <c r="Q367" s="92" t="str">
        <f t="shared" si="11"/>
        <v/>
      </c>
    </row>
    <row r="368" spans="1:17" x14ac:dyDescent="0.2">
      <c r="A368" s="468"/>
      <c r="B368" s="444"/>
      <c r="C368" s="478"/>
      <c r="D368" s="473"/>
      <c r="E368" s="473"/>
      <c r="F368" s="479"/>
      <c r="G368" s="474"/>
      <c r="H368" s="480"/>
      <c r="I368" s="480"/>
      <c r="J368" s="442"/>
      <c r="K368" s="442"/>
      <c r="L368" s="443"/>
      <c r="M368" s="443"/>
      <c r="N368" s="444"/>
      <c r="O368" s="477">
        <f t="shared" si="9"/>
        <v>0</v>
      </c>
      <c r="P368" s="477">
        <f t="shared" si="10"/>
        <v>0</v>
      </c>
      <c r="Q368" s="92" t="str">
        <f t="shared" si="11"/>
        <v/>
      </c>
    </row>
    <row r="369" spans="1:17" x14ac:dyDescent="0.2">
      <c r="A369" s="468"/>
      <c r="B369" s="444"/>
      <c r="C369" s="478"/>
      <c r="D369" s="473"/>
      <c r="E369" s="473"/>
      <c r="F369" s="479"/>
      <c r="G369" s="473"/>
      <c r="H369" s="480"/>
      <c r="I369" s="480"/>
      <c r="J369" s="443"/>
      <c r="K369" s="442"/>
      <c r="L369" s="443"/>
      <c r="M369" s="443"/>
      <c r="N369" s="444"/>
      <c r="O369" s="477">
        <f t="shared" si="9"/>
        <v>0</v>
      </c>
      <c r="P369" s="477">
        <f t="shared" si="10"/>
        <v>0</v>
      </c>
      <c r="Q369" s="92" t="str">
        <f t="shared" si="11"/>
        <v/>
      </c>
    </row>
    <row r="370" spans="1:17" ht="23.25" customHeight="1" x14ac:dyDescent="0.2">
      <c r="A370" s="468"/>
      <c r="B370" s="444"/>
      <c r="C370" s="478"/>
      <c r="D370" s="473"/>
      <c r="E370" s="473"/>
      <c r="F370" s="479"/>
      <c r="G370" s="474"/>
      <c r="H370" s="474"/>
      <c r="I370" s="480"/>
      <c r="J370" s="442"/>
      <c r="K370" s="442"/>
      <c r="L370" s="443"/>
      <c r="M370" s="443"/>
      <c r="N370" s="444"/>
      <c r="O370" s="477">
        <f t="shared" si="9"/>
        <v>0</v>
      </c>
      <c r="P370" s="477">
        <f t="shared" si="10"/>
        <v>0</v>
      </c>
      <c r="Q370" s="92" t="str">
        <f t="shared" si="11"/>
        <v/>
      </c>
    </row>
    <row r="371" spans="1:17" x14ac:dyDescent="0.2">
      <c r="A371" s="468"/>
      <c r="B371" s="444"/>
      <c r="C371" s="478"/>
      <c r="D371" s="473"/>
      <c r="E371" s="473"/>
      <c r="F371" s="479"/>
      <c r="G371" s="473"/>
      <c r="H371" s="480"/>
      <c r="I371" s="480"/>
      <c r="J371" s="443"/>
      <c r="K371" s="442"/>
      <c r="L371" s="443"/>
      <c r="M371" s="443"/>
      <c r="N371" s="444"/>
      <c r="O371" s="477">
        <f t="shared" si="9"/>
        <v>0</v>
      </c>
      <c r="P371" s="477">
        <f t="shared" si="10"/>
        <v>0</v>
      </c>
      <c r="Q371" s="92" t="str">
        <f t="shared" si="11"/>
        <v/>
      </c>
    </row>
    <row r="372" spans="1:17" x14ac:dyDescent="0.2">
      <c r="A372" s="468"/>
      <c r="B372" s="444"/>
      <c r="C372" s="478"/>
      <c r="D372" s="473"/>
      <c r="E372" s="473"/>
      <c r="F372" s="479"/>
      <c r="G372" s="473"/>
      <c r="H372" s="480"/>
      <c r="I372" s="480"/>
      <c r="J372" s="443"/>
      <c r="K372" s="443"/>
      <c r="L372" s="443"/>
      <c r="M372" s="443"/>
      <c r="N372" s="444"/>
      <c r="O372" s="477">
        <f t="shared" si="9"/>
        <v>0</v>
      </c>
      <c r="P372" s="477">
        <f t="shared" si="10"/>
        <v>0</v>
      </c>
      <c r="Q372" s="92" t="str">
        <f t="shared" si="11"/>
        <v/>
      </c>
    </row>
    <row r="373" spans="1:17" x14ac:dyDescent="0.2">
      <c r="A373" s="468"/>
      <c r="B373" s="444"/>
      <c r="C373" s="478"/>
      <c r="D373" s="473"/>
      <c r="E373" s="473"/>
      <c r="F373" s="479"/>
      <c r="G373" s="473"/>
      <c r="H373" s="480"/>
      <c r="I373" s="480"/>
      <c r="J373" s="443"/>
      <c r="K373" s="443"/>
      <c r="L373" s="443"/>
      <c r="M373" s="443"/>
      <c r="N373" s="444"/>
      <c r="O373" s="477">
        <f t="shared" si="9"/>
        <v>0</v>
      </c>
      <c r="P373" s="477">
        <f t="shared" si="10"/>
        <v>0</v>
      </c>
      <c r="Q373" s="92" t="str">
        <f t="shared" si="11"/>
        <v/>
      </c>
    </row>
    <row r="374" spans="1:17" ht="18" customHeight="1" x14ac:dyDescent="0.2">
      <c r="A374" s="468"/>
      <c r="B374" s="444"/>
      <c r="C374" s="478"/>
      <c r="D374" s="473"/>
      <c r="E374" s="473"/>
      <c r="F374" s="479"/>
      <c r="G374" s="473"/>
      <c r="H374" s="480"/>
      <c r="I374" s="480"/>
      <c r="J374" s="443"/>
      <c r="K374" s="443"/>
      <c r="L374" s="443"/>
      <c r="M374" s="443"/>
      <c r="N374" s="444"/>
      <c r="O374" s="477">
        <f t="shared" si="9"/>
        <v>0</v>
      </c>
      <c r="P374" s="477">
        <f t="shared" si="10"/>
        <v>0</v>
      </c>
      <c r="Q374" s="92" t="str">
        <f t="shared" si="11"/>
        <v/>
      </c>
    </row>
    <row r="375" spans="1:17" x14ac:dyDescent="0.2">
      <c r="A375" s="468"/>
      <c r="B375" s="444"/>
      <c r="C375" s="478"/>
      <c r="D375" s="473"/>
      <c r="E375" s="473"/>
      <c r="F375" s="479"/>
      <c r="G375" s="473"/>
      <c r="H375" s="480"/>
      <c r="I375" s="480"/>
      <c r="J375" s="443"/>
      <c r="K375" s="443"/>
      <c r="L375" s="443"/>
      <c r="M375" s="443"/>
      <c r="N375" s="444"/>
      <c r="O375" s="477">
        <f t="shared" si="9"/>
        <v>0</v>
      </c>
      <c r="P375" s="477">
        <f t="shared" si="10"/>
        <v>0</v>
      </c>
      <c r="Q375" s="92" t="str">
        <f t="shared" si="11"/>
        <v/>
      </c>
    </row>
    <row r="376" spans="1:17" x14ac:dyDescent="0.2">
      <c r="A376" s="468"/>
      <c r="B376" s="444"/>
      <c r="C376" s="478"/>
      <c r="D376" s="473"/>
      <c r="E376" s="473"/>
      <c r="F376" s="479"/>
      <c r="G376" s="473"/>
      <c r="H376" s="480"/>
      <c r="I376" s="480"/>
      <c r="J376" s="443"/>
      <c r="K376" s="443"/>
      <c r="L376" s="443"/>
      <c r="M376" s="443"/>
      <c r="N376" s="444"/>
      <c r="O376" s="477">
        <f t="shared" si="9"/>
        <v>0</v>
      </c>
      <c r="P376" s="477">
        <f t="shared" si="10"/>
        <v>0</v>
      </c>
      <c r="Q376" s="92" t="str">
        <f t="shared" si="11"/>
        <v/>
      </c>
    </row>
    <row r="377" spans="1:17" x14ac:dyDescent="0.2">
      <c r="A377" s="468"/>
      <c r="B377" s="444"/>
      <c r="C377" s="478"/>
      <c r="D377" s="473"/>
      <c r="E377" s="473"/>
      <c r="F377" s="479"/>
      <c r="G377" s="473"/>
      <c r="H377" s="480"/>
      <c r="I377" s="480"/>
      <c r="J377" s="443"/>
      <c r="K377" s="443"/>
      <c r="L377" s="443"/>
      <c r="M377" s="443"/>
      <c r="N377" s="444"/>
      <c r="O377" s="477">
        <f t="shared" si="9"/>
        <v>0</v>
      </c>
      <c r="P377" s="477">
        <f t="shared" si="10"/>
        <v>0</v>
      </c>
      <c r="Q377" s="92" t="str">
        <f t="shared" si="11"/>
        <v/>
      </c>
    </row>
    <row r="378" spans="1:17" ht="24" customHeight="1" x14ac:dyDescent="0.2">
      <c r="A378" s="468"/>
      <c r="B378" s="444"/>
      <c r="C378" s="478"/>
      <c r="D378" s="473"/>
      <c r="E378" s="473"/>
      <c r="F378" s="479"/>
      <c r="G378" s="473"/>
      <c r="H378" s="480"/>
      <c r="I378" s="475"/>
      <c r="J378" s="443"/>
      <c r="K378" s="443"/>
      <c r="L378" s="443"/>
      <c r="M378" s="443"/>
      <c r="N378" s="444"/>
      <c r="O378" s="477">
        <f t="shared" si="9"/>
        <v>0</v>
      </c>
      <c r="P378" s="477">
        <f t="shared" si="10"/>
        <v>0</v>
      </c>
      <c r="Q378" s="92" t="str">
        <f t="shared" si="11"/>
        <v/>
      </c>
    </row>
    <row r="379" spans="1:17" x14ac:dyDescent="0.2">
      <c r="A379" s="468"/>
      <c r="B379" s="444"/>
      <c r="C379" s="478"/>
      <c r="D379" s="473"/>
      <c r="E379" s="473"/>
      <c r="F379" s="479"/>
      <c r="G379" s="473"/>
      <c r="H379" s="480"/>
      <c r="I379" s="475"/>
      <c r="J379" s="443"/>
      <c r="K379" s="443"/>
      <c r="L379" s="443"/>
      <c r="M379" s="443"/>
      <c r="N379" s="444"/>
      <c r="O379" s="477">
        <f t="shared" si="9"/>
        <v>0</v>
      </c>
      <c r="P379" s="477">
        <f t="shared" si="10"/>
        <v>0</v>
      </c>
      <c r="Q379" s="92" t="str">
        <f t="shared" si="11"/>
        <v/>
      </c>
    </row>
    <row r="380" spans="1:17" x14ac:dyDescent="0.2">
      <c r="A380" s="468"/>
      <c r="B380" s="444"/>
      <c r="C380" s="478"/>
      <c r="D380" s="473"/>
      <c r="E380" s="473"/>
      <c r="F380" s="479"/>
      <c r="G380" s="473"/>
      <c r="H380" s="480"/>
      <c r="I380" s="480"/>
      <c r="J380" s="443"/>
      <c r="K380" s="443"/>
      <c r="L380" s="443"/>
      <c r="M380" s="443"/>
      <c r="N380" s="444"/>
      <c r="O380" s="477">
        <f t="shared" si="9"/>
        <v>0</v>
      </c>
      <c r="P380" s="477">
        <f t="shared" si="10"/>
        <v>0</v>
      </c>
      <c r="Q380" s="92" t="str">
        <f t="shared" si="11"/>
        <v/>
      </c>
    </row>
    <row r="381" spans="1:17" x14ac:dyDescent="0.2">
      <c r="A381" s="468"/>
      <c r="B381" s="444"/>
      <c r="C381" s="478"/>
      <c r="D381" s="473"/>
      <c r="E381" s="473"/>
      <c r="F381" s="479"/>
      <c r="G381" s="473"/>
      <c r="H381" s="480"/>
      <c r="I381" s="480"/>
      <c r="J381" s="443"/>
      <c r="K381" s="443"/>
      <c r="L381" s="443"/>
      <c r="M381" s="443"/>
      <c r="N381" s="444"/>
      <c r="O381" s="477">
        <f t="shared" si="9"/>
        <v>0</v>
      </c>
      <c r="P381" s="477">
        <f t="shared" si="10"/>
        <v>0</v>
      </c>
      <c r="Q381" s="92" t="str">
        <f t="shared" si="11"/>
        <v/>
      </c>
    </row>
    <row r="382" spans="1:17" x14ac:dyDescent="0.2">
      <c r="A382" s="468"/>
      <c r="B382" s="444"/>
      <c r="C382" s="478"/>
      <c r="D382" s="473"/>
      <c r="E382" s="473"/>
      <c r="F382" s="479"/>
      <c r="G382" s="473"/>
      <c r="H382" s="480"/>
      <c r="I382" s="475"/>
      <c r="J382" s="443"/>
      <c r="K382" s="443"/>
      <c r="L382" s="443"/>
      <c r="M382" s="443"/>
      <c r="N382" s="444"/>
      <c r="O382" s="477">
        <f t="shared" si="9"/>
        <v>0</v>
      </c>
      <c r="P382" s="477">
        <f t="shared" si="10"/>
        <v>0</v>
      </c>
      <c r="Q382" s="92" t="str">
        <f t="shared" si="11"/>
        <v/>
      </c>
    </row>
    <row r="383" spans="1:17" x14ac:dyDescent="0.2">
      <c r="A383" s="468"/>
      <c r="B383" s="444"/>
      <c r="C383" s="478"/>
      <c r="D383" s="473"/>
      <c r="E383" s="473"/>
      <c r="F383" s="479"/>
      <c r="G383" s="473"/>
      <c r="H383" s="480"/>
      <c r="I383" s="475"/>
      <c r="J383" s="443"/>
      <c r="K383" s="443"/>
      <c r="L383" s="443"/>
      <c r="M383" s="443"/>
      <c r="N383" s="444"/>
      <c r="O383" s="477">
        <f t="shared" si="9"/>
        <v>0</v>
      </c>
      <c r="P383" s="477">
        <f t="shared" si="10"/>
        <v>0</v>
      </c>
      <c r="Q383" s="92" t="str">
        <f t="shared" si="11"/>
        <v/>
      </c>
    </row>
    <row r="384" spans="1:17" x14ac:dyDescent="0.2">
      <c r="A384" s="468"/>
      <c r="B384" s="444"/>
      <c r="C384" s="478"/>
      <c r="D384" s="473"/>
      <c r="E384" s="473"/>
      <c r="F384" s="479"/>
      <c r="G384" s="473"/>
      <c r="H384" s="480"/>
      <c r="I384" s="480"/>
      <c r="J384" s="443"/>
      <c r="K384" s="443"/>
      <c r="L384" s="443"/>
      <c r="M384" s="443"/>
      <c r="N384" s="444"/>
      <c r="O384" s="477">
        <f t="shared" si="9"/>
        <v>0</v>
      </c>
      <c r="P384" s="477">
        <f t="shared" si="10"/>
        <v>0</v>
      </c>
      <c r="Q384" s="92" t="str">
        <f t="shared" si="11"/>
        <v/>
      </c>
    </row>
    <row r="385" spans="1:17" x14ac:dyDescent="0.2">
      <c r="A385" s="468"/>
      <c r="B385" s="444"/>
      <c r="C385" s="478"/>
      <c r="D385" s="473"/>
      <c r="E385" s="473"/>
      <c r="F385" s="479"/>
      <c r="G385" s="473"/>
      <c r="H385" s="480"/>
      <c r="I385" s="480"/>
      <c r="J385" s="443"/>
      <c r="K385" s="443"/>
      <c r="L385" s="443"/>
      <c r="M385" s="443"/>
      <c r="N385" s="444"/>
      <c r="O385" s="477">
        <f t="shared" si="9"/>
        <v>0</v>
      </c>
      <c r="P385" s="477">
        <f t="shared" si="10"/>
        <v>0</v>
      </c>
      <c r="Q385" s="92" t="str">
        <f t="shared" si="11"/>
        <v/>
      </c>
    </row>
    <row r="386" spans="1:17" x14ac:dyDescent="0.2">
      <c r="A386" s="468"/>
      <c r="B386" s="444"/>
      <c r="C386" s="478"/>
      <c r="D386" s="480"/>
      <c r="E386" s="480"/>
      <c r="F386" s="497"/>
      <c r="G386" s="480"/>
      <c r="H386" s="480"/>
      <c r="I386" s="475"/>
      <c r="J386" s="443"/>
      <c r="K386" s="443"/>
      <c r="L386" s="443"/>
      <c r="M386" s="443"/>
      <c r="N386" s="444"/>
      <c r="O386" s="477">
        <f t="shared" si="9"/>
        <v>0</v>
      </c>
      <c r="P386" s="477">
        <f t="shared" si="10"/>
        <v>0</v>
      </c>
      <c r="Q386" s="92" t="str">
        <f t="shared" si="11"/>
        <v/>
      </c>
    </row>
    <row r="387" spans="1:17" x14ac:dyDescent="0.2">
      <c r="A387" s="468"/>
      <c r="B387" s="444"/>
      <c r="C387" s="478"/>
      <c r="D387" s="480"/>
      <c r="E387" s="480"/>
      <c r="F387" s="497"/>
      <c r="G387" s="480"/>
      <c r="H387" s="480"/>
      <c r="I387" s="475"/>
      <c r="J387" s="443"/>
      <c r="K387" s="443"/>
      <c r="L387" s="443"/>
      <c r="M387" s="443"/>
      <c r="N387" s="444"/>
      <c r="O387" s="477">
        <f t="shared" si="9"/>
        <v>0</v>
      </c>
      <c r="P387" s="477">
        <f t="shared" si="10"/>
        <v>0</v>
      </c>
      <c r="Q387" s="92" t="str">
        <f t="shared" si="11"/>
        <v/>
      </c>
    </row>
    <row r="388" spans="1:17" x14ac:dyDescent="0.2">
      <c r="A388" s="468"/>
      <c r="B388" s="444"/>
      <c r="C388" s="478"/>
      <c r="D388" s="480"/>
      <c r="E388" s="480"/>
      <c r="F388" s="497"/>
      <c r="G388" s="480"/>
      <c r="H388" s="480"/>
      <c r="I388" s="480"/>
      <c r="J388" s="443"/>
      <c r="K388" s="443"/>
      <c r="L388" s="443"/>
      <c r="M388" s="443"/>
      <c r="N388" s="444"/>
      <c r="O388" s="477">
        <f t="shared" si="9"/>
        <v>0</v>
      </c>
      <c r="P388" s="477">
        <f t="shared" si="10"/>
        <v>0</v>
      </c>
      <c r="Q388" s="92" t="str">
        <f t="shared" si="11"/>
        <v/>
      </c>
    </row>
    <row r="389" spans="1:17" x14ac:dyDescent="0.2">
      <c r="A389" s="468"/>
      <c r="B389" s="444"/>
      <c r="C389" s="478"/>
      <c r="D389" s="480"/>
      <c r="E389" s="480"/>
      <c r="F389" s="497"/>
      <c r="G389" s="480"/>
      <c r="H389" s="480"/>
      <c r="I389" s="480"/>
      <c r="J389" s="443"/>
      <c r="K389" s="443"/>
      <c r="L389" s="443"/>
      <c r="M389" s="443"/>
      <c r="N389" s="444"/>
      <c r="O389" s="477">
        <f t="shared" ref="O389:O452" si="12">IF(B389=0,0,IF(YEAR(B389)=$P$1,MONTH(B389)-$O$1+1,(YEAR(B389)-$P$1)*12-$O$1+1+MONTH(B389)))</f>
        <v>0</v>
      </c>
      <c r="P389" s="477">
        <f t="shared" ref="P389:P452" si="13">IF(C389=0,0,IF(YEAR(C389)=$P$1,MONTH(C389)-$O$1+1,(YEAR(C389)-$P$1)*12-$O$1+1+MONTH(C389)))</f>
        <v>0</v>
      </c>
      <c r="Q389" s="92" t="str">
        <f t="shared" ref="Q389:Q452" si="14">SUBSTITUTE(D389," ","_")</f>
        <v/>
      </c>
    </row>
    <row r="390" spans="1:17" x14ac:dyDescent="0.2">
      <c r="A390" s="468"/>
      <c r="B390" s="444"/>
      <c r="C390" s="478"/>
      <c r="D390" s="480"/>
      <c r="E390" s="480"/>
      <c r="F390" s="497"/>
      <c r="G390" s="480"/>
      <c r="H390" s="480"/>
      <c r="I390" s="475"/>
      <c r="J390" s="443"/>
      <c r="K390" s="443"/>
      <c r="L390" s="443"/>
      <c r="M390" s="443"/>
      <c r="N390" s="444"/>
      <c r="O390" s="477">
        <f t="shared" si="12"/>
        <v>0</v>
      </c>
      <c r="P390" s="477">
        <f t="shared" si="13"/>
        <v>0</v>
      </c>
      <c r="Q390" s="92" t="str">
        <f t="shared" si="14"/>
        <v/>
      </c>
    </row>
    <row r="391" spans="1:17" x14ac:dyDescent="0.2">
      <c r="A391" s="468"/>
      <c r="B391" s="444"/>
      <c r="C391" s="478"/>
      <c r="D391" s="480"/>
      <c r="E391" s="480"/>
      <c r="F391" s="497"/>
      <c r="G391" s="480"/>
      <c r="H391" s="480"/>
      <c r="I391" s="475"/>
      <c r="J391" s="443"/>
      <c r="K391" s="443"/>
      <c r="L391" s="443"/>
      <c r="M391" s="443"/>
      <c r="N391" s="444"/>
      <c r="O391" s="477">
        <f t="shared" si="12"/>
        <v>0</v>
      </c>
      <c r="P391" s="477">
        <f t="shared" si="13"/>
        <v>0</v>
      </c>
      <c r="Q391" s="92" t="str">
        <f t="shared" si="14"/>
        <v/>
      </c>
    </row>
    <row r="392" spans="1:17" x14ac:dyDescent="0.2">
      <c r="A392" s="468"/>
      <c r="B392" s="444"/>
      <c r="C392" s="478"/>
      <c r="D392" s="480"/>
      <c r="E392" s="480"/>
      <c r="F392" s="497"/>
      <c r="G392" s="480"/>
      <c r="H392" s="480"/>
      <c r="I392" s="480"/>
      <c r="J392" s="443"/>
      <c r="K392" s="443"/>
      <c r="L392" s="443"/>
      <c r="M392" s="443"/>
      <c r="N392" s="444"/>
      <c r="O392" s="477">
        <f t="shared" si="12"/>
        <v>0</v>
      </c>
      <c r="P392" s="477">
        <f t="shared" si="13"/>
        <v>0</v>
      </c>
      <c r="Q392" s="92" t="str">
        <f t="shared" si="14"/>
        <v/>
      </c>
    </row>
    <row r="393" spans="1:17" x14ac:dyDescent="0.2">
      <c r="A393" s="468"/>
      <c r="B393" s="444"/>
      <c r="C393" s="478"/>
      <c r="D393" s="480"/>
      <c r="E393" s="480"/>
      <c r="F393" s="497"/>
      <c r="G393" s="480"/>
      <c r="H393" s="480"/>
      <c r="I393" s="480"/>
      <c r="J393" s="443"/>
      <c r="K393" s="443"/>
      <c r="L393" s="443"/>
      <c r="M393" s="443"/>
      <c r="N393" s="444"/>
      <c r="O393" s="477">
        <f t="shared" si="12"/>
        <v>0</v>
      </c>
      <c r="P393" s="477">
        <f t="shared" si="13"/>
        <v>0</v>
      </c>
      <c r="Q393" s="92" t="str">
        <f t="shared" si="14"/>
        <v/>
      </c>
    </row>
    <row r="394" spans="1:17" x14ac:dyDescent="0.2">
      <c r="A394" s="468"/>
      <c r="B394" s="444"/>
      <c r="C394" s="478"/>
      <c r="D394" s="480"/>
      <c r="E394" s="480"/>
      <c r="F394" s="497"/>
      <c r="G394" s="480"/>
      <c r="H394" s="480"/>
      <c r="I394" s="475"/>
      <c r="J394" s="443"/>
      <c r="K394" s="443"/>
      <c r="L394" s="443"/>
      <c r="M394" s="443"/>
      <c r="N394" s="444"/>
      <c r="O394" s="477">
        <f t="shared" si="12"/>
        <v>0</v>
      </c>
      <c r="P394" s="477">
        <f t="shared" si="13"/>
        <v>0</v>
      </c>
      <c r="Q394" s="92" t="str">
        <f t="shared" si="14"/>
        <v/>
      </c>
    </row>
    <row r="395" spans="1:17" x14ac:dyDescent="0.2">
      <c r="A395" s="468"/>
      <c r="B395" s="444"/>
      <c r="C395" s="478"/>
      <c r="D395" s="480"/>
      <c r="E395" s="480"/>
      <c r="F395" s="497"/>
      <c r="G395" s="480"/>
      <c r="H395" s="480"/>
      <c r="I395" s="475"/>
      <c r="J395" s="443"/>
      <c r="K395" s="443"/>
      <c r="L395" s="443"/>
      <c r="M395" s="443"/>
      <c r="N395" s="444"/>
      <c r="O395" s="477">
        <f t="shared" si="12"/>
        <v>0</v>
      </c>
      <c r="P395" s="477">
        <f t="shared" si="13"/>
        <v>0</v>
      </c>
      <c r="Q395" s="92" t="str">
        <f t="shared" si="14"/>
        <v/>
      </c>
    </row>
    <row r="396" spans="1:17" x14ac:dyDescent="0.2">
      <c r="A396" s="468"/>
      <c r="B396" s="444"/>
      <c r="C396" s="478"/>
      <c r="D396" s="480"/>
      <c r="E396" s="480"/>
      <c r="F396" s="497"/>
      <c r="G396" s="480"/>
      <c r="H396" s="480"/>
      <c r="I396" s="480"/>
      <c r="J396" s="443"/>
      <c r="K396" s="443"/>
      <c r="L396" s="443"/>
      <c r="M396" s="443"/>
      <c r="N396" s="444"/>
      <c r="O396" s="477">
        <f t="shared" si="12"/>
        <v>0</v>
      </c>
      <c r="P396" s="477">
        <f t="shared" si="13"/>
        <v>0</v>
      </c>
      <c r="Q396" s="92" t="str">
        <f t="shared" si="14"/>
        <v/>
      </c>
    </row>
    <row r="397" spans="1:17" x14ac:dyDescent="0.2">
      <c r="A397" s="468"/>
      <c r="B397" s="444"/>
      <c r="C397" s="478"/>
      <c r="D397" s="480"/>
      <c r="E397" s="480"/>
      <c r="F397" s="497"/>
      <c r="G397" s="480"/>
      <c r="H397" s="480"/>
      <c r="I397" s="480"/>
      <c r="J397" s="443"/>
      <c r="K397" s="443"/>
      <c r="L397" s="443"/>
      <c r="M397" s="443"/>
      <c r="N397" s="444"/>
      <c r="O397" s="477">
        <f t="shared" si="12"/>
        <v>0</v>
      </c>
      <c r="P397" s="477">
        <f t="shared" si="13"/>
        <v>0</v>
      </c>
      <c r="Q397" s="92" t="str">
        <f t="shared" si="14"/>
        <v/>
      </c>
    </row>
    <row r="398" spans="1:17" x14ac:dyDescent="0.2">
      <c r="A398" s="468"/>
      <c r="B398" s="444"/>
      <c r="C398" s="478"/>
      <c r="D398" s="480"/>
      <c r="E398" s="480"/>
      <c r="F398" s="497"/>
      <c r="G398" s="480"/>
      <c r="H398" s="480"/>
      <c r="I398" s="475"/>
      <c r="J398" s="443"/>
      <c r="K398" s="443"/>
      <c r="L398" s="443"/>
      <c r="M398" s="443"/>
      <c r="N398" s="444"/>
      <c r="O398" s="477">
        <f t="shared" si="12"/>
        <v>0</v>
      </c>
      <c r="P398" s="477">
        <f t="shared" si="13"/>
        <v>0</v>
      </c>
      <c r="Q398" s="92" t="str">
        <f t="shared" si="14"/>
        <v/>
      </c>
    </row>
    <row r="399" spans="1:17" x14ac:dyDescent="0.2">
      <c r="A399" s="468"/>
      <c r="B399" s="444"/>
      <c r="C399" s="478"/>
      <c r="D399" s="480"/>
      <c r="E399" s="480"/>
      <c r="F399" s="497"/>
      <c r="G399" s="480"/>
      <c r="H399" s="480"/>
      <c r="I399" s="475"/>
      <c r="J399" s="443"/>
      <c r="K399" s="443"/>
      <c r="L399" s="443"/>
      <c r="M399" s="443"/>
      <c r="N399" s="444"/>
      <c r="O399" s="477">
        <f t="shared" si="12"/>
        <v>0</v>
      </c>
      <c r="P399" s="477">
        <f t="shared" si="13"/>
        <v>0</v>
      </c>
      <c r="Q399" s="92" t="str">
        <f t="shared" si="14"/>
        <v/>
      </c>
    </row>
    <row r="400" spans="1:17" x14ac:dyDescent="0.2">
      <c r="A400" s="468"/>
      <c r="B400" s="444"/>
      <c r="C400" s="478"/>
      <c r="D400" s="480"/>
      <c r="E400" s="480"/>
      <c r="F400" s="497"/>
      <c r="G400" s="473"/>
      <c r="H400" s="480"/>
      <c r="I400" s="480"/>
      <c r="J400" s="443"/>
      <c r="K400" s="442"/>
      <c r="L400" s="443"/>
      <c r="M400" s="443"/>
      <c r="N400" s="444"/>
      <c r="O400" s="477">
        <f t="shared" si="12"/>
        <v>0</v>
      </c>
      <c r="P400" s="477">
        <f t="shared" si="13"/>
        <v>0</v>
      </c>
      <c r="Q400" s="92" t="str">
        <f t="shared" si="14"/>
        <v/>
      </c>
    </row>
    <row r="401" spans="1:17" x14ac:dyDescent="0.2">
      <c r="A401" s="468"/>
      <c r="B401" s="444"/>
      <c r="C401" s="478"/>
      <c r="D401" s="480"/>
      <c r="E401" s="480"/>
      <c r="F401" s="497"/>
      <c r="G401" s="480"/>
      <c r="H401" s="480"/>
      <c r="I401" s="480"/>
      <c r="J401" s="443"/>
      <c r="K401" s="443"/>
      <c r="L401" s="443"/>
      <c r="M401" s="443"/>
      <c r="N401" s="444"/>
      <c r="O401" s="477">
        <f t="shared" si="12"/>
        <v>0</v>
      </c>
      <c r="P401" s="477">
        <f t="shared" si="13"/>
        <v>0</v>
      </c>
      <c r="Q401" s="92" t="str">
        <f t="shared" si="14"/>
        <v/>
      </c>
    </row>
    <row r="402" spans="1:17" x14ac:dyDescent="0.2">
      <c r="A402" s="468"/>
      <c r="B402" s="444"/>
      <c r="C402" s="478"/>
      <c r="D402" s="480"/>
      <c r="E402" s="480"/>
      <c r="F402" s="497"/>
      <c r="G402" s="480"/>
      <c r="H402" s="480"/>
      <c r="I402" s="480"/>
      <c r="J402" s="443"/>
      <c r="K402" s="443"/>
      <c r="L402" s="443"/>
      <c r="M402" s="443"/>
      <c r="N402" s="444"/>
      <c r="O402" s="477">
        <f t="shared" si="12"/>
        <v>0</v>
      </c>
      <c r="P402" s="477">
        <f t="shared" si="13"/>
        <v>0</v>
      </c>
      <c r="Q402" s="92" t="str">
        <f t="shared" si="14"/>
        <v/>
      </c>
    </row>
    <row r="403" spans="1:17" x14ac:dyDescent="0.2">
      <c r="A403" s="468"/>
      <c r="B403" s="444"/>
      <c r="C403" s="478"/>
      <c r="D403" s="480"/>
      <c r="E403" s="480"/>
      <c r="F403" s="497"/>
      <c r="G403" s="480"/>
      <c r="H403" s="480"/>
      <c r="I403" s="480"/>
      <c r="J403" s="443"/>
      <c r="K403" s="443"/>
      <c r="L403" s="443"/>
      <c r="M403" s="443"/>
      <c r="N403" s="444"/>
      <c r="O403" s="477">
        <f t="shared" si="12"/>
        <v>0</v>
      </c>
      <c r="P403" s="477">
        <f t="shared" si="13"/>
        <v>0</v>
      </c>
      <c r="Q403" s="92" t="str">
        <f t="shared" si="14"/>
        <v/>
      </c>
    </row>
    <row r="404" spans="1:17" x14ac:dyDescent="0.2">
      <c r="A404" s="468"/>
      <c r="B404" s="444"/>
      <c r="C404" s="478"/>
      <c r="D404" s="480"/>
      <c r="E404" s="480"/>
      <c r="F404" s="497"/>
      <c r="G404" s="480"/>
      <c r="H404" s="480"/>
      <c r="I404" s="480"/>
      <c r="J404" s="480"/>
      <c r="K404" s="443"/>
      <c r="L404" s="443"/>
      <c r="M404" s="443"/>
      <c r="N404" s="444"/>
      <c r="O404" s="477">
        <f t="shared" si="12"/>
        <v>0</v>
      </c>
      <c r="P404" s="477">
        <f t="shared" si="13"/>
        <v>0</v>
      </c>
      <c r="Q404" s="92" t="str">
        <f t="shared" si="14"/>
        <v/>
      </c>
    </row>
    <row r="405" spans="1:17" x14ac:dyDescent="0.2">
      <c r="A405" s="468"/>
      <c r="B405" s="444"/>
      <c r="C405" s="478"/>
      <c r="D405" s="480"/>
      <c r="E405" s="480"/>
      <c r="F405" s="497"/>
      <c r="G405" s="480"/>
      <c r="H405" s="480"/>
      <c r="I405" s="480"/>
      <c r="J405" s="443"/>
      <c r="K405" s="443"/>
      <c r="L405" s="443"/>
      <c r="M405" s="443"/>
      <c r="N405" s="444"/>
      <c r="O405" s="477">
        <f t="shared" si="12"/>
        <v>0</v>
      </c>
      <c r="P405" s="477">
        <f t="shared" si="13"/>
        <v>0</v>
      </c>
      <c r="Q405" s="92" t="str">
        <f t="shared" si="14"/>
        <v/>
      </c>
    </row>
    <row r="406" spans="1:17" x14ac:dyDescent="0.2">
      <c r="A406" s="468"/>
      <c r="B406" s="444"/>
      <c r="C406" s="478"/>
      <c r="D406" s="480"/>
      <c r="E406" s="480"/>
      <c r="F406" s="497"/>
      <c r="G406" s="480"/>
      <c r="H406" s="480"/>
      <c r="I406" s="480"/>
      <c r="J406" s="443"/>
      <c r="K406" s="443"/>
      <c r="L406" s="443"/>
      <c r="M406" s="443"/>
      <c r="N406" s="444"/>
      <c r="O406" s="477">
        <f t="shared" si="12"/>
        <v>0</v>
      </c>
      <c r="P406" s="477">
        <f t="shared" si="13"/>
        <v>0</v>
      </c>
      <c r="Q406" s="92" t="str">
        <f t="shared" si="14"/>
        <v/>
      </c>
    </row>
    <row r="407" spans="1:17" x14ac:dyDescent="0.2">
      <c r="A407" s="468"/>
      <c r="B407" s="444"/>
      <c r="C407" s="478"/>
      <c r="D407" s="480"/>
      <c r="E407" s="480"/>
      <c r="F407" s="497"/>
      <c r="G407" s="480"/>
      <c r="H407" s="480"/>
      <c r="I407" s="480"/>
      <c r="J407" s="443"/>
      <c r="K407" s="443"/>
      <c r="L407" s="443"/>
      <c r="M407" s="443"/>
      <c r="N407" s="444"/>
      <c r="O407" s="477">
        <f t="shared" si="12"/>
        <v>0</v>
      </c>
      <c r="P407" s="477">
        <f t="shared" si="13"/>
        <v>0</v>
      </c>
      <c r="Q407" s="92" t="str">
        <f t="shared" si="14"/>
        <v/>
      </c>
    </row>
    <row r="408" spans="1:17" x14ac:dyDescent="0.2">
      <c r="A408" s="468"/>
      <c r="B408" s="444"/>
      <c r="C408" s="478"/>
      <c r="D408" s="480"/>
      <c r="E408" s="480"/>
      <c r="F408" s="497"/>
      <c r="G408" s="480"/>
      <c r="H408" s="480"/>
      <c r="I408" s="480"/>
      <c r="J408" s="480"/>
      <c r="K408" s="443"/>
      <c r="L408" s="443"/>
      <c r="M408" s="443"/>
      <c r="N408" s="444"/>
      <c r="O408" s="477">
        <f t="shared" si="12"/>
        <v>0</v>
      </c>
      <c r="P408" s="477">
        <f t="shared" si="13"/>
        <v>0</v>
      </c>
      <c r="Q408" s="92" t="str">
        <f t="shared" si="14"/>
        <v/>
      </c>
    </row>
    <row r="409" spans="1:17" x14ac:dyDescent="0.2">
      <c r="A409" s="468"/>
      <c r="B409" s="444"/>
      <c r="C409" s="478"/>
      <c r="D409" s="480"/>
      <c r="E409" s="480"/>
      <c r="F409" s="497"/>
      <c r="G409" s="480"/>
      <c r="H409" s="480"/>
      <c r="I409" s="480"/>
      <c r="J409" s="443"/>
      <c r="K409" s="443"/>
      <c r="L409" s="443"/>
      <c r="M409" s="443"/>
      <c r="N409" s="444"/>
      <c r="O409" s="477">
        <f t="shared" si="12"/>
        <v>0</v>
      </c>
      <c r="P409" s="477">
        <f t="shared" si="13"/>
        <v>0</v>
      </c>
      <c r="Q409" s="92" t="str">
        <f t="shared" si="14"/>
        <v/>
      </c>
    </row>
    <row r="410" spans="1:17" x14ac:dyDescent="0.2">
      <c r="A410" s="468"/>
      <c r="B410" s="444"/>
      <c r="C410" s="478"/>
      <c r="D410" s="480"/>
      <c r="E410" s="480"/>
      <c r="F410" s="497"/>
      <c r="G410" s="480"/>
      <c r="H410" s="480"/>
      <c r="I410" s="480"/>
      <c r="J410" s="443"/>
      <c r="K410" s="443"/>
      <c r="L410" s="443"/>
      <c r="M410" s="443"/>
      <c r="N410" s="444"/>
      <c r="O410" s="477">
        <f t="shared" si="12"/>
        <v>0</v>
      </c>
      <c r="P410" s="477">
        <f t="shared" si="13"/>
        <v>0</v>
      </c>
      <c r="Q410" s="92" t="str">
        <f t="shared" si="14"/>
        <v/>
      </c>
    </row>
    <row r="411" spans="1:17" x14ac:dyDescent="0.2">
      <c r="A411" s="468"/>
      <c r="B411" s="444"/>
      <c r="C411" s="478"/>
      <c r="D411" s="480"/>
      <c r="E411" s="480"/>
      <c r="F411" s="497"/>
      <c r="G411" s="480"/>
      <c r="H411" s="480"/>
      <c r="I411" s="480"/>
      <c r="J411" s="443"/>
      <c r="K411" s="443"/>
      <c r="L411" s="443"/>
      <c r="M411" s="443"/>
      <c r="N411" s="444"/>
      <c r="O411" s="477">
        <f t="shared" si="12"/>
        <v>0</v>
      </c>
      <c r="P411" s="477">
        <f t="shared" si="13"/>
        <v>0</v>
      </c>
      <c r="Q411" s="92" t="str">
        <f t="shared" si="14"/>
        <v/>
      </c>
    </row>
    <row r="412" spans="1:17" x14ac:dyDescent="0.2">
      <c r="A412" s="468"/>
      <c r="B412" s="444"/>
      <c r="C412" s="478"/>
      <c r="D412" s="480"/>
      <c r="E412" s="480"/>
      <c r="F412" s="497"/>
      <c r="G412" s="480"/>
      <c r="H412" s="480"/>
      <c r="I412" s="480"/>
      <c r="J412" s="443"/>
      <c r="K412" s="443"/>
      <c r="L412" s="443"/>
      <c r="M412" s="443"/>
      <c r="N412" s="444"/>
      <c r="O412" s="477">
        <f t="shared" si="12"/>
        <v>0</v>
      </c>
      <c r="P412" s="477">
        <f t="shared" si="13"/>
        <v>0</v>
      </c>
      <c r="Q412" s="92" t="str">
        <f t="shared" si="14"/>
        <v/>
      </c>
    </row>
    <row r="413" spans="1:17" x14ac:dyDescent="0.2">
      <c r="A413" s="468"/>
      <c r="B413" s="348"/>
      <c r="C413" s="642"/>
      <c r="D413" s="612"/>
      <c r="E413" s="612"/>
      <c r="F413" s="613"/>
      <c r="G413" s="612"/>
      <c r="H413" s="612"/>
      <c r="I413" s="612"/>
      <c r="J413" s="614"/>
      <c r="K413" s="615"/>
      <c r="L413" s="614"/>
      <c r="M413" s="614"/>
      <c r="N413" s="628"/>
      <c r="O413" s="477">
        <f t="shared" si="12"/>
        <v>0</v>
      </c>
      <c r="P413" s="477">
        <f t="shared" si="13"/>
        <v>0</v>
      </c>
      <c r="Q413" s="92" t="str">
        <f t="shared" si="14"/>
        <v/>
      </c>
    </row>
    <row r="414" spans="1:17" x14ac:dyDescent="0.2">
      <c r="A414" s="468"/>
      <c r="B414" s="444"/>
      <c r="C414" s="478"/>
      <c r="D414" s="480"/>
      <c r="E414" s="480"/>
      <c r="F414" s="497"/>
      <c r="G414" s="480"/>
      <c r="H414" s="480"/>
      <c r="I414" s="480"/>
      <c r="J414" s="443"/>
      <c r="K414" s="443"/>
      <c r="L414" s="443"/>
      <c r="M414" s="443"/>
      <c r="N414" s="444"/>
      <c r="O414" s="477">
        <f t="shared" si="12"/>
        <v>0</v>
      </c>
      <c r="P414" s="477">
        <f t="shared" si="13"/>
        <v>0</v>
      </c>
      <c r="Q414" s="92" t="str">
        <f t="shared" si="14"/>
        <v/>
      </c>
    </row>
    <row r="415" spans="1:17" x14ac:dyDescent="0.2">
      <c r="A415" s="468"/>
      <c r="B415" s="444"/>
      <c r="C415" s="478"/>
      <c r="D415" s="480"/>
      <c r="E415" s="480"/>
      <c r="F415" s="497"/>
      <c r="G415" s="480"/>
      <c r="H415" s="480"/>
      <c r="I415" s="480"/>
      <c r="J415" s="443"/>
      <c r="K415" s="443"/>
      <c r="L415" s="443"/>
      <c r="M415" s="443"/>
      <c r="N415" s="444"/>
      <c r="O415" s="477">
        <f t="shared" si="12"/>
        <v>0</v>
      </c>
      <c r="P415" s="477">
        <f t="shared" si="13"/>
        <v>0</v>
      </c>
      <c r="Q415" s="92" t="str">
        <f t="shared" si="14"/>
        <v/>
      </c>
    </row>
    <row r="416" spans="1:17" x14ac:dyDescent="0.2">
      <c r="A416" s="468"/>
      <c r="B416" s="444"/>
      <c r="C416" s="478"/>
      <c r="D416" s="480"/>
      <c r="E416" s="480"/>
      <c r="F416" s="497"/>
      <c r="G416" s="480"/>
      <c r="H416" s="480"/>
      <c r="I416" s="480"/>
      <c r="J416" s="443"/>
      <c r="K416" s="443"/>
      <c r="L416" s="443"/>
      <c r="M416" s="443"/>
      <c r="N416" s="444"/>
      <c r="O416" s="477">
        <f t="shared" si="12"/>
        <v>0</v>
      </c>
      <c r="P416" s="477">
        <f t="shared" si="13"/>
        <v>0</v>
      </c>
      <c r="Q416" s="92" t="str">
        <f t="shared" si="14"/>
        <v/>
      </c>
    </row>
    <row r="417" spans="1:17" x14ac:dyDescent="0.2">
      <c r="A417" s="468"/>
      <c r="B417" s="444"/>
      <c r="C417" s="478"/>
      <c r="D417" s="480"/>
      <c r="E417" s="480"/>
      <c r="F417" s="497"/>
      <c r="G417" s="480"/>
      <c r="H417" s="480"/>
      <c r="I417" s="480"/>
      <c r="J417" s="480"/>
      <c r="K417" s="443"/>
      <c r="L417" s="443"/>
      <c r="M417" s="443"/>
      <c r="N417" s="444"/>
      <c r="O417" s="477">
        <f t="shared" si="12"/>
        <v>0</v>
      </c>
      <c r="P417" s="477">
        <f t="shared" si="13"/>
        <v>0</v>
      </c>
      <c r="Q417" s="92" t="str">
        <f t="shared" si="14"/>
        <v/>
      </c>
    </row>
    <row r="418" spans="1:17" x14ac:dyDescent="0.2">
      <c r="A418" s="468"/>
      <c r="B418" s="444"/>
      <c r="C418" s="478"/>
      <c r="D418" s="480"/>
      <c r="E418" s="480"/>
      <c r="F418" s="497"/>
      <c r="G418" s="480"/>
      <c r="H418" s="480"/>
      <c r="I418" s="480"/>
      <c r="J418" s="443"/>
      <c r="K418" s="443"/>
      <c r="L418" s="443"/>
      <c r="M418" s="443"/>
      <c r="N418" s="444"/>
      <c r="O418" s="477">
        <f t="shared" si="12"/>
        <v>0</v>
      </c>
      <c r="P418" s="477">
        <f t="shared" si="13"/>
        <v>0</v>
      </c>
      <c r="Q418" s="92" t="str">
        <f t="shared" si="14"/>
        <v/>
      </c>
    </row>
    <row r="419" spans="1:17" x14ac:dyDescent="0.2">
      <c r="A419" s="468"/>
      <c r="B419" s="444"/>
      <c r="C419" s="478"/>
      <c r="D419" s="480"/>
      <c r="E419" s="480"/>
      <c r="F419" s="497"/>
      <c r="G419" s="480"/>
      <c r="H419" s="480"/>
      <c r="I419" s="480"/>
      <c r="J419" s="480"/>
      <c r="K419" s="443"/>
      <c r="L419" s="443"/>
      <c r="M419" s="443"/>
      <c r="N419" s="444"/>
      <c r="O419" s="477">
        <f t="shared" si="12"/>
        <v>0</v>
      </c>
      <c r="P419" s="477">
        <f t="shared" si="13"/>
        <v>0</v>
      </c>
      <c r="Q419" s="92" t="str">
        <f t="shared" si="14"/>
        <v/>
      </c>
    </row>
    <row r="420" spans="1:17" x14ac:dyDescent="0.2">
      <c r="A420" s="468"/>
      <c r="B420" s="444"/>
      <c r="C420" s="478"/>
      <c r="D420" s="480"/>
      <c r="E420" s="480"/>
      <c r="F420" s="497"/>
      <c r="G420" s="480"/>
      <c r="H420" s="480"/>
      <c r="I420" s="480"/>
      <c r="J420" s="443"/>
      <c r="K420" s="443"/>
      <c r="L420" s="443"/>
      <c r="M420" s="443"/>
      <c r="N420" s="444"/>
      <c r="O420" s="477">
        <f t="shared" si="12"/>
        <v>0</v>
      </c>
      <c r="P420" s="477">
        <f t="shared" si="13"/>
        <v>0</v>
      </c>
      <c r="Q420" s="92" t="str">
        <f t="shared" si="14"/>
        <v/>
      </c>
    </row>
    <row r="421" spans="1:17" x14ac:dyDescent="0.2">
      <c r="A421" s="468"/>
      <c r="B421" s="444"/>
      <c r="C421" s="478"/>
      <c r="D421" s="480"/>
      <c r="E421" s="480"/>
      <c r="F421" s="497"/>
      <c r="G421" s="480"/>
      <c r="H421" s="480"/>
      <c r="I421" s="480"/>
      <c r="J421" s="480"/>
      <c r="K421" s="443"/>
      <c r="L421" s="443"/>
      <c r="M421" s="443"/>
      <c r="N421" s="444"/>
      <c r="O421" s="477">
        <f t="shared" si="12"/>
        <v>0</v>
      </c>
      <c r="P421" s="477">
        <f t="shared" si="13"/>
        <v>0</v>
      </c>
      <c r="Q421" s="92" t="str">
        <f t="shared" si="14"/>
        <v/>
      </c>
    </row>
    <row r="422" spans="1:17" x14ac:dyDescent="0.2">
      <c r="A422" s="468"/>
      <c r="B422" s="444"/>
      <c r="C422" s="478"/>
      <c r="D422" s="480"/>
      <c r="E422" s="480"/>
      <c r="F422" s="497"/>
      <c r="G422" s="480"/>
      <c r="H422" s="480"/>
      <c r="I422" s="480"/>
      <c r="J422" s="443"/>
      <c r="K422" s="443"/>
      <c r="L422" s="443"/>
      <c r="M422" s="443"/>
      <c r="N422" s="444"/>
      <c r="O422" s="477">
        <f t="shared" si="12"/>
        <v>0</v>
      </c>
      <c r="P422" s="477">
        <f t="shared" si="13"/>
        <v>0</v>
      </c>
      <c r="Q422" s="92" t="str">
        <f t="shared" si="14"/>
        <v/>
      </c>
    </row>
    <row r="423" spans="1:17" x14ac:dyDescent="0.2">
      <c r="A423" s="468"/>
      <c r="B423" s="444"/>
      <c r="C423" s="478"/>
      <c r="D423" s="480"/>
      <c r="E423" s="480"/>
      <c r="F423" s="497"/>
      <c r="G423" s="473"/>
      <c r="H423" s="480"/>
      <c r="I423" s="480"/>
      <c r="J423" s="443"/>
      <c r="K423" s="443"/>
      <c r="L423" s="443"/>
      <c r="M423" s="443"/>
      <c r="N423" s="444"/>
      <c r="O423" s="477">
        <f t="shared" si="12"/>
        <v>0</v>
      </c>
      <c r="P423" s="477">
        <f t="shared" si="13"/>
        <v>0</v>
      </c>
      <c r="Q423" s="92" t="str">
        <f t="shared" si="14"/>
        <v/>
      </c>
    </row>
    <row r="424" spans="1:17" x14ac:dyDescent="0.2">
      <c r="A424" s="468"/>
      <c r="B424" s="444"/>
      <c r="C424" s="478"/>
      <c r="D424" s="480"/>
      <c r="E424" s="480"/>
      <c r="F424" s="497"/>
      <c r="G424" s="480"/>
      <c r="H424" s="480"/>
      <c r="I424" s="480"/>
      <c r="J424" s="443"/>
      <c r="K424" s="443"/>
      <c r="L424" s="443"/>
      <c r="M424" s="443"/>
      <c r="N424" s="444"/>
      <c r="O424" s="477">
        <f t="shared" si="12"/>
        <v>0</v>
      </c>
      <c r="P424" s="477">
        <f t="shared" si="13"/>
        <v>0</v>
      </c>
      <c r="Q424" s="92" t="str">
        <f t="shared" si="14"/>
        <v/>
      </c>
    </row>
    <row r="425" spans="1:17" x14ac:dyDescent="0.2">
      <c r="A425" s="468"/>
      <c r="B425" s="444"/>
      <c r="C425" s="478"/>
      <c r="D425" s="480"/>
      <c r="E425" s="480"/>
      <c r="F425" s="497"/>
      <c r="G425" s="473"/>
      <c r="H425" s="480"/>
      <c r="I425" s="480"/>
      <c r="J425" s="443"/>
      <c r="K425" s="443"/>
      <c r="L425" s="443"/>
      <c r="M425" s="443"/>
      <c r="N425" s="444"/>
      <c r="O425" s="477">
        <f t="shared" si="12"/>
        <v>0</v>
      </c>
      <c r="P425" s="477">
        <f t="shared" si="13"/>
        <v>0</v>
      </c>
      <c r="Q425" s="92" t="str">
        <f t="shared" si="14"/>
        <v/>
      </c>
    </row>
    <row r="426" spans="1:17" x14ac:dyDescent="0.2">
      <c r="A426" s="468"/>
      <c r="B426" s="444"/>
      <c r="C426" s="478"/>
      <c r="D426" s="480"/>
      <c r="E426" s="480"/>
      <c r="F426" s="497"/>
      <c r="G426" s="480"/>
      <c r="H426" s="480"/>
      <c r="I426" s="480"/>
      <c r="J426" s="443"/>
      <c r="K426" s="443"/>
      <c r="L426" s="443"/>
      <c r="M426" s="443"/>
      <c r="N426" s="444"/>
      <c r="O426" s="477">
        <f t="shared" si="12"/>
        <v>0</v>
      </c>
      <c r="P426" s="477">
        <f t="shared" si="13"/>
        <v>0</v>
      </c>
      <c r="Q426" s="92" t="str">
        <f t="shared" si="14"/>
        <v/>
      </c>
    </row>
    <row r="427" spans="1:17" x14ac:dyDescent="0.2">
      <c r="A427" s="468"/>
      <c r="B427" s="444"/>
      <c r="C427" s="478"/>
      <c r="D427" s="480"/>
      <c r="E427" s="480"/>
      <c r="F427" s="497"/>
      <c r="G427" s="473"/>
      <c r="H427" s="480"/>
      <c r="I427" s="480"/>
      <c r="J427" s="443"/>
      <c r="K427" s="443"/>
      <c r="L427" s="443"/>
      <c r="M427" s="443"/>
      <c r="N427" s="444"/>
      <c r="O427" s="477">
        <f t="shared" si="12"/>
        <v>0</v>
      </c>
      <c r="P427" s="477">
        <f t="shared" si="13"/>
        <v>0</v>
      </c>
      <c r="Q427" s="92" t="str">
        <f t="shared" si="14"/>
        <v/>
      </c>
    </row>
    <row r="428" spans="1:17" x14ac:dyDescent="0.2">
      <c r="A428" s="468"/>
      <c r="B428" s="444"/>
      <c r="C428" s="478"/>
      <c r="D428" s="480"/>
      <c r="E428" s="480"/>
      <c r="F428" s="497"/>
      <c r="G428" s="473"/>
      <c r="H428" s="480"/>
      <c r="I428" s="480"/>
      <c r="J428" s="443"/>
      <c r="K428" s="443"/>
      <c r="L428" s="443"/>
      <c r="M428" s="443"/>
      <c r="N428" s="444"/>
      <c r="O428" s="477">
        <f t="shared" si="12"/>
        <v>0</v>
      </c>
      <c r="P428" s="477">
        <f t="shared" si="13"/>
        <v>0</v>
      </c>
      <c r="Q428" s="92" t="str">
        <f t="shared" si="14"/>
        <v/>
      </c>
    </row>
    <row r="429" spans="1:17" x14ac:dyDescent="0.2">
      <c r="A429" s="468"/>
      <c r="B429" s="444"/>
      <c r="C429" s="478"/>
      <c r="D429" s="480"/>
      <c r="E429" s="480"/>
      <c r="F429" s="497"/>
      <c r="G429" s="473"/>
      <c r="H429" s="480"/>
      <c r="I429" s="480"/>
      <c r="J429" s="443"/>
      <c r="K429" s="443"/>
      <c r="L429" s="443"/>
      <c r="M429" s="443"/>
      <c r="N429" s="444"/>
      <c r="O429" s="477">
        <f t="shared" si="12"/>
        <v>0</v>
      </c>
      <c r="P429" s="477">
        <f t="shared" si="13"/>
        <v>0</v>
      </c>
      <c r="Q429" s="92" t="str">
        <f t="shared" si="14"/>
        <v/>
      </c>
    </row>
    <row r="430" spans="1:17" x14ac:dyDescent="0.2">
      <c r="A430" s="468"/>
      <c r="B430" s="444"/>
      <c r="C430" s="478"/>
      <c r="D430" s="480"/>
      <c r="E430" s="480"/>
      <c r="F430" s="497"/>
      <c r="G430" s="480"/>
      <c r="H430" s="480"/>
      <c r="I430" s="480"/>
      <c r="J430" s="480"/>
      <c r="K430" s="443"/>
      <c r="L430" s="443"/>
      <c r="M430" s="443"/>
      <c r="N430" s="444"/>
      <c r="O430" s="477">
        <f t="shared" si="12"/>
        <v>0</v>
      </c>
      <c r="P430" s="477">
        <f t="shared" si="13"/>
        <v>0</v>
      </c>
      <c r="Q430" s="92" t="str">
        <f t="shared" si="14"/>
        <v/>
      </c>
    </row>
    <row r="431" spans="1:17" x14ac:dyDescent="0.2">
      <c r="A431" s="468"/>
      <c r="B431" s="444"/>
      <c r="C431" s="478"/>
      <c r="D431" s="480"/>
      <c r="E431" s="480"/>
      <c r="F431" s="497"/>
      <c r="G431" s="480"/>
      <c r="H431" s="480"/>
      <c r="I431" s="480"/>
      <c r="J431" s="443"/>
      <c r="K431" s="443"/>
      <c r="L431" s="443"/>
      <c r="M431" s="443"/>
      <c r="N431" s="444"/>
      <c r="O431" s="477">
        <f t="shared" si="12"/>
        <v>0</v>
      </c>
      <c r="P431" s="477">
        <f t="shared" si="13"/>
        <v>0</v>
      </c>
      <c r="Q431" s="92" t="str">
        <f t="shared" si="14"/>
        <v/>
      </c>
    </row>
    <row r="432" spans="1:17" x14ac:dyDescent="0.2">
      <c r="A432" s="468"/>
      <c r="B432" s="444"/>
      <c r="C432" s="478"/>
      <c r="D432" s="480"/>
      <c r="E432" s="480"/>
      <c r="F432" s="497"/>
      <c r="G432" s="480"/>
      <c r="H432" s="480"/>
      <c r="I432" s="480"/>
      <c r="J432" s="443"/>
      <c r="K432" s="443"/>
      <c r="L432" s="443"/>
      <c r="M432" s="443"/>
      <c r="N432" s="444"/>
      <c r="O432" s="477">
        <f t="shared" si="12"/>
        <v>0</v>
      </c>
      <c r="P432" s="477">
        <f t="shared" si="13"/>
        <v>0</v>
      </c>
      <c r="Q432" s="92" t="str">
        <f t="shared" si="14"/>
        <v/>
      </c>
    </row>
    <row r="433" spans="1:17" x14ac:dyDescent="0.2">
      <c r="A433" s="468"/>
      <c r="B433" s="444"/>
      <c r="C433" s="478"/>
      <c r="D433" s="480"/>
      <c r="E433" s="480"/>
      <c r="F433" s="497"/>
      <c r="G433" s="480"/>
      <c r="H433" s="480"/>
      <c r="I433" s="480"/>
      <c r="J433" s="443"/>
      <c r="K433" s="443"/>
      <c r="L433" s="443"/>
      <c r="M433" s="443"/>
      <c r="N433" s="444"/>
      <c r="O433" s="477">
        <f t="shared" si="12"/>
        <v>0</v>
      </c>
      <c r="P433" s="477">
        <f t="shared" si="13"/>
        <v>0</v>
      </c>
      <c r="Q433" s="92" t="str">
        <f t="shared" si="14"/>
        <v/>
      </c>
    </row>
    <row r="434" spans="1:17" x14ac:dyDescent="0.2">
      <c r="A434" s="468"/>
      <c r="B434" s="444"/>
      <c r="C434" s="478"/>
      <c r="D434" s="480"/>
      <c r="E434" s="480"/>
      <c r="F434" s="497"/>
      <c r="G434" s="473"/>
      <c r="H434" s="480"/>
      <c r="I434" s="480"/>
      <c r="J434" s="443"/>
      <c r="K434" s="443"/>
      <c r="L434" s="443"/>
      <c r="M434" s="443"/>
      <c r="N434" s="444"/>
      <c r="O434" s="477">
        <f t="shared" si="12"/>
        <v>0</v>
      </c>
      <c r="P434" s="477">
        <f t="shared" si="13"/>
        <v>0</v>
      </c>
      <c r="Q434" s="92" t="str">
        <f t="shared" si="14"/>
        <v/>
      </c>
    </row>
    <row r="435" spans="1:17" x14ac:dyDescent="0.2">
      <c r="A435" s="468"/>
      <c r="B435" s="444"/>
      <c r="C435" s="478"/>
      <c r="D435" s="480"/>
      <c r="E435" s="480"/>
      <c r="F435" s="497"/>
      <c r="G435" s="480"/>
      <c r="H435" s="480"/>
      <c r="I435" s="480"/>
      <c r="J435" s="480"/>
      <c r="K435" s="443"/>
      <c r="L435" s="443"/>
      <c r="M435" s="443"/>
      <c r="N435" s="444"/>
      <c r="O435" s="477">
        <f t="shared" si="12"/>
        <v>0</v>
      </c>
      <c r="P435" s="477">
        <f t="shared" si="13"/>
        <v>0</v>
      </c>
      <c r="Q435" s="92" t="str">
        <f t="shared" si="14"/>
        <v/>
      </c>
    </row>
    <row r="436" spans="1:17" x14ac:dyDescent="0.2">
      <c r="A436" s="468"/>
      <c r="B436" s="444"/>
      <c r="C436" s="478"/>
      <c r="D436" s="480"/>
      <c r="E436" s="480"/>
      <c r="F436" s="497"/>
      <c r="G436" s="480"/>
      <c r="H436" s="480"/>
      <c r="I436" s="480"/>
      <c r="J436" s="443"/>
      <c r="K436" s="443"/>
      <c r="L436" s="443"/>
      <c r="M436" s="443"/>
      <c r="N436" s="444"/>
      <c r="O436" s="477">
        <f t="shared" si="12"/>
        <v>0</v>
      </c>
      <c r="P436" s="477">
        <f t="shared" si="13"/>
        <v>0</v>
      </c>
      <c r="Q436" s="92" t="str">
        <f t="shared" si="14"/>
        <v/>
      </c>
    </row>
    <row r="437" spans="1:17" x14ac:dyDescent="0.2">
      <c r="A437" s="468"/>
      <c r="B437" s="444"/>
      <c r="C437" s="478"/>
      <c r="D437" s="480"/>
      <c r="E437" s="480"/>
      <c r="F437" s="497"/>
      <c r="G437" s="480"/>
      <c r="H437" s="480"/>
      <c r="I437" s="480"/>
      <c r="J437" s="443"/>
      <c r="K437" s="443"/>
      <c r="L437" s="443"/>
      <c r="M437" s="443"/>
      <c r="N437" s="444"/>
      <c r="O437" s="477">
        <f t="shared" si="12"/>
        <v>0</v>
      </c>
      <c r="P437" s="477">
        <f t="shared" si="13"/>
        <v>0</v>
      </c>
      <c r="Q437" s="92" t="str">
        <f t="shared" si="14"/>
        <v/>
      </c>
    </row>
    <row r="438" spans="1:17" x14ac:dyDescent="0.2">
      <c r="A438" s="468"/>
      <c r="B438" s="444"/>
      <c r="C438" s="478"/>
      <c r="D438" s="480"/>
      <c r="E438" s="480"/>
      <c r="F438" s="497"/>
      <c r="G438" s="480"/>
      <c r="H438" s="480"/>
      <c r="I438" s="480"/>
      <c r="J438" s="443"/>
      <c r="K438" s="443"/>
      <c r="L438" s="443"/>
      <c r="M438" s="443"/>
      <c r="N438" s="444"/>
      <c r="O438" s="477">
        <f t="shared" si="12"/>
        <v>0</v>
      </c>
      <c r="P438" s="477">
        <f t="shared" si="13"/>
        <v>0</v>
      </c>
      <c r="Q438" s="92" t="str">
        <f t="shared" si="14"/>
        <v/>
      </c>
    </row>
    <row r="439" spans="1:17" x14ac:dyDescent="0.2">
      <c r="A439" s="468"/>
      <c r="B439" s="444"/>
      <c r="C439" s="478"/>
      <c r="D439" s="480"/>
      <c r="E439" s="480"/>
      <c r="F439" s="497"/>
      <c r="G439" s="480"/>
      <c r="H439" s="480"/>
      <c r="I439" s="480"/>
      <c r="J439" s="443"/>
      <c r="K439" s="443"/>
      <c r="L439" s="443"/>
      <c r="M439" s="443"/>
      <c r="N439" s="444"/>
      <c r="O439" s="477">
        <f t="shared" si="12"/>
        <v>0</v>
      </c>
      <c r="P439" s="477">
        <f t="shared" si="13"/>
        <v>0</v>
      </c>
      <c r="Q439" s="92" t="str">
        <f t="shared" si="14"/>
        <v/>
      </c>
    </row>
    <row r="440" spans="1:17" x14ac:dyDescent="0.2">
      <c r="A440" s="468"/>
      <c r="B440" s="444"/>
      <c r="C440" s="478"/>
      <c r="D440" s="480"/>
      <c r="E440" s="480"/>
      <c r="F440" s="497"/>
      <c r="G440" s="480"/>
      <c r="H440" s="480"/>
      <c r="I440" s="480"/>
      <c r="J440" s="480"/>
      <c r="K440" s="443"/>
      <c r="L440" s="443"/>
      <c r="M440" s="443"/>
      <c r="N440" s="444"/>
      <c r="O440" s="477">
        <f t="shared" si="12"/>
        <v>0</v>
      </c>
      <c r="P440" s="477">
        <f t="shared" si="13"/>
        <v>0</v>
      </c>
      <c r="Q440" s="92" t="str">
        <f t="shared" si="14"/>
        <v/>
      </c>
    </row>
    <row r="441" spans="1:17" x14ac:dyDescent="0.2">
      <c r="A441" s="468"/>
      <c r="B441" s="444"/>
      <c r="C441" s="478"/>
      <c r="D441" s="480"/>
      <c r="E441" s="480"/>
      <c r="F441" s="497"/>
      <c r="G441" s="480"/>
      <c r="H441" s="480"/>
      <c r="I441" s="480"/>
      <c r="J441" s="443"/>
      <c r="K441" s="443"/>
      <c r="L441" s="443"/>
      <c r="M441" s="443"/>
      <c r="N441" s="444"/>
      <c r="O441" s="477">
        <f t="shared" si="12"/>
        <v>0</v>
      </c>
      <c r="P441" s="477">
        <f t="shared" si="13"/>
        <v>0</v>
      </c>
      <c r="Q441" s="92" t="str">
        <f t="shared" si="14"/>
        <v/>
      </c>
    </row>
    <row r="442" spans="1:17" x14ac:dyDescent="0.2">
      <c r="A442" s="468"/>
      <c r="B442" s="444"/>
      <c r="C442" s="478"/>
      <c r="D442" s="480"/>
      <c r="E442" s="480"/>
      <c r="F442" s="497"/>
      <c r="G442" s="473"/>
      <c r="H442" s="480"/>
      <c r="I442" s="480"/>
      <c r="J442" s="443"/>
      <c r="K442" s="443"/>
      <c r="L442" s="443"/>
      <c r="M442" s="443"/>
      <c r="N442" s="444"/>
      <c r="O442" s="477">
        <f t="shared" si="12"/>
        <v>0</v>
      </c>
      <c r="P442" s="477">
        <f t="shared" si="13"/>
        <v>0</v>
      </c>
      <c r="Q442" s="92" t="str">
        <f t="shared" si="14"/>
        <v/>
      </c>
    </row>
    <row r="443" spans="1:17" x14ac:dyDescent="0.2">
      <c r="A443" s="468"/>
      <c r="B443" s="444"/>
      <c r="C443" s="478"/>
      <c r="D443" s="480"/>
      <c r="E443" s="480"/>
      <c r="F443" s="497"/>
      <c r="G443" s="480"/>
      <c r="H443" s="480"/>
      <c r="I443" s="480"/>
      <c r="J443" s="443"/>
      <c r="K443" s="443"/>
      <c r="L443" s="443"/>
      <c r="M443" s="443"/>
      <c r="N443" s="444"/>
      <c r="O443" s="477">
        <f t="shared" si="12"/>
        <v>0</v>
      </c>
      <c r="P443" s="477">
        <f t="shared" si="13"/>
        <v>0</v>
      </c>
      <c r="Q443" s="92" t="str">
        <f t="shared" si="14"/>
        <v/>
      </c>
    </row>
    <row r="444" spans="1:17" x14ac:dyDescent="0.2">
      <c r="A444" s="468"/>
      <c r="B444" s="444"/>
      <c r="C444" s="478"/>
      <c r="D444" s="480"/>
      <c r="E444" s="480"/>
      <c r="F444" s="497"/>
      <c r="G444" s="480"/>
      <c r="H444" s="480"/>
      <c r="I444" s="480"/>
      <c r="J444" s="443"/>
      <c r="K444" s="443"/>
      <c r="L444" s="443"/>
      <c r="M444" s="443"/>
      <c r="N444" s="444"/>
      <c r="O444" s="477">
        <f t="shared" si="12"/>
        <v>0</v>
      </c>
      <c r="P444" s="477">
        <f t="shared" si="13"/>
        <v>0</v>
      </c>
      <c r="Q444" s="92" t="str">
        <f t="shared" si="14"/>
        <v/>
      </c>
    </row>
    <row r="445" spans="1:17" x14ac:dyDescent="0.2">
      <c r="A445" s="468"/>
      <c r="B445" s="444"/>
      <c r="C445" s="478"/>
      <c r="D445" s="480"/>
      <c r="E445" s="480"/>
      <c r="F445" s="497"/>
      <c r="G445" s="480"/>
      <c r="H445" s="480"/>
      <c r="I445" s="480"/>
      <c r="J445" s="480"/>
      <c r="K445" s="443"/>
      <c r="L445" s="443"/>
      <c r="M445" s="443"/>
      <c r="N445" s="444"/>
      <c r="O445" s="477">
        <f t="shared" si="12"/>
        <v>0</v>
      </c>
      <c r="P445" s="477">
        <f t="shared" si="13"/>
        <v>0</v>
      </c>
      <c r="Q445" s="92" t="str">
        <f t="shared" si="14"/>
        <v/>
      </c>
    </row>
    <row r="446" spans="1:17" x14ac:dyDescent="0.2">
      <c r="A446" s="468"/>
      <c r="B446" s="444"/>
      <c r="C446" s="478"/>
      <c r="D446" s="480"/>
      <c r="E446" s="480"/>
      <c r="F446" s="497"/>
      <c r="G446" s="480"/>
      <c r="H446" s="480"/>
      <c r="I446" s="480"/>
      <c r="J446" s="443"/>
      <c r="K446" s="443"/>
      <c r="L446" s="443"/>
      <c r="M446" s="443"/>
      <c r="N446" s="444"/>
      <c r="O446" s="477">
        <f t="shared" si="12"/>
        <v>0</v>
      </c>
      <c r="P446" s="477">
        <f t="shared" si="13"/>
        <v>0</v>
      </c>
      <c r="Q446" s="92" t="str">
        <f t="shared" si="14"/>
        <v/>
      </c>
    </row>
    <row r="447" spans="1:17" x14ac:dyDescent="0.2">
      <c r="A447" s="468"/>
      <c r="B447" s="444"/>
      <c r="C447" s="478"/>
      <c r="D447" s="480"/>
      <c r="E447" s="480"/>
      <c r="F447" s="497"/>
      <c r="G447" s="480"/>
      <c r="H447" s="480"/>
      <c r="I447" s="475"/>
      <c r="J447" s="443"/>
      <c r="K447" s="443"/>
      <c r="L447" s="443"/>
      <c r="M447" s="443"/>
      <c r="N447" s="444"/>
      <c r="O447" s="477">
        <f t="shared" si="12"/>
        <v>0</v>
      </c>
      <c r="P447" s="477">
        <f t="shared" si="13"/>
        <v>0</v>
      </c>
      <c r="Q447" s="92" t="str">
        <f t="shared" si="14"/>
        <v/>
      </c>
    </row>
    <row r="448" spans="1:17" x14ac:dyDescent="0.2">
      <c r="A448" s="468"/>
      <c r="B448" s="444"/>
      <c r="C448" s="478"/>
      <c r="D448" s="480"/>
      <c r="E448" s="480"/>
      <c r="F448" s="497"/>
      <c r="G448" s="480"/>
      <c r="H448" s="480"/>
      <c r="I448" s="480"/>
      <c r="J448" s="443"/>
      <c r="K448" s="443"/>
      <c r="L448" s="443"/>
      <c r="M448" s="443"/>
      <c r="N448" s="444"/>
      <c r="O448" s="477">
        <f t="shared" si="12"/>
        <v>0</v>
      </c>
      <c r="P448" s="477">
        <f t="shared" si="13"/>
        <v>0</v>
      </c>
      <c r="Q448" s="92" t="str">
        <f t="shared" si="14"/>
        <v/>
      </c>
    </row>
    <row r="449" spans="1:17" x14ac:dyDescent="0.2">
      <c r="A449" s="468"/>
      <c r="B449" s="444"/>
      <c r="C449" s="478"/>
      <c r="D449" s="480"/>
      <c r="E449" s="480"/>
      <c r="F449" s="497"/>
      <c r="G449" s="480"/>
      <c r="H449" s="480"/>
      <c r="I449" s="475"/>
      <c r="J449" s="443"/>
      <c r="K449" s="443"/>
      <c r="L449" s="443"/>
      <c r="M449" s="443"/>
      <c r="N449" s="444"/>
      <c r="O449" s="477">
        <f t="shared" si="12"/>
        <v>0</v>
      </c>
      <c r="P449" s="477">
        <f t="shared" si="13"/>
        <v>0</v>
      </c>
      <c r="Q449" s="92" t="str">
        <f t="shared" si="14"/>
        <v/>
      </c>
    </row>
    <row r="450" spans="1:17" x14ac:dyDescent="0.2">
      <c r="A450" s="468"/>
      <c r="B450" s="444"/>
      <c r="C450" s="478"/>
      <c r="D450" s="480"/>
      <c r="E450" s="480"/>
      <c r="F450" s="497"/>
      <c r="G450" s="480"/>
      <c r="H450" s="480"/>
      <c r="I450" s="480"/>
      <c r="J450" s="443"/>
      <c r="K450" s="443"/>
      <c r="L450" s="443"/>
      <c r="M450" s="443"/>
      <c r="N450" s="444"/>
      <c r="O450" s="477">
        <f t="shared" si="12"/>
        <v>0</v>
      </c>
      <c r="P450" s="477">
        <f t="shared" si="13"/>
        <v>0</v>
      </c>
      <c r="Q450" s="92" t="str">
        <f t="shared" si="14"/>
        <v/>
      </c>
    </row>
    <row r="451" spans="1:17" x14ac:dyDescent="0.2">
      <c r="A451" s="468"/>
      <c r="B451" s="444"/>
      <c r="C451" s="478"/>
      <c r="D451" s="480"/>
      <c r="E451" s="480"/>
      <c r="F451" s="497"/>
      <c r="G451" s="480"/>
      <c r="H451" s="480"/>
      <c r="I451" s="475"/>
      <c r="J451" s="443"/>
      <c r="K451" s="443"/>
      <c r="L451" s="443"/>
      <c r="M451" s="443"/>
      <c r="N451" s="444"/>
      <c r="O451" s="477">
        <f t="shared" si="12"/>
        <v>0</v>
      </c>
      <c r="P451" s="477">
        <f t="shared" si="13"/>
        <v>0</v>
      </c>
      <c r="Q451" s="92" t="str">
        <f t="shared" si="14"/>
        <v/>
      </c>
    </row>
    <row r="452" spans="1:17" x14ac:dyDescent="0.2">
      <c r="A452" s="468"/>
      <c r="B452" s="444"/>
      <c r="C452" s="478"/>
      <c r="D452" s="480"/>
      <c r="E452" s="480"/>
      <c r="F452" s="497"/>
      <c r="G452" s="480"/>
      <c r="H452" s="480"/>
      <c r="I452" s="480"/>
      <c r="J452" s="443"/>
      <c r="K452" s="443"/>
      <c r="L452" s="443"/>
      <c r="M452" s="443"/>
      <c r="N452" s="444"/>
      <c r="O452" s="477">
        <f t="shared" si="12"/>
        <v>0</v>
      </c>
      <c r="P452" s="477">
        <f t="shared" si="13"/>
        <v>0</v>
      </c>
      <c r="Q452" s="92" t="str">
        <f t="shared" si="14"/>
        <v/>
      </c>
    </row>
    <row r="453" spans="1:17" x14ac:dyDescent="0.2">
      <c r="A453" s="468"/>
      <c r="B453" s="444"/>
      <c r="C453" s="478"/>
      <c r="D453" s="480"/>
      <c r="E453" s="480"/>
      <c r="F453" s="497"/>
      <c r="G453" s="480"/>
      <c r="H453" s="480"/>
      <c r="I453" s="475"/>
      <c r="J453" s="443"/>
      <c r="K453" s="443"/>
      <c r="L453" s="443"/>
      <c r="M453" s="443"/>
      <c r="N453" s="444"/>
      <c r="O453" s="477">
        <f t="shared" ref="O453:O516" si="15">IF(B453=0,0,IF(YEAR(B453)=$P$1,MONTH(B453)-$O$1+1,(YEAR(B453)-$P$1)*12-$O$1+1+MONTH(B453)))</f>
        <v>0</v>
      </c>
      <c r="P453" s="477">
        <f t="shared" ref="P453:P516" si="16">IF(C453=0,0,IF(YEAR(C453)=$P$1,MONTH(C453)-$O$1+1,(YEAR(C453)-$P$1)*12-$O$1+1+MONTH(C453)))</f>
        <v>0</v>
      </c>
      <c r="Q453" s="92" t="str">
        <f t="shared" ref="Q453:Q516" si="17">SUBSTITUTE(D453," ","_")</f>
        <v/>
      </c>
    </row>
    <row r="454" spans="1:17" x14ac:dyDescent="0.2">
      <c r="A454" s="468"/>
      <c r="B454" s="444"/>
      <c r="C454" s="478"/>
      <c r="D454" s="480"/>
      <c r="E454" s="480"/>
      <c r="F454" s="497"/>
      <c r="G454" s="480"/>
      <c r="H454" s="480"/>
      <c r="I454" s="480"/>
      <c r="J454" s="443"/>
      <c r="K454" s="443"/>
      <c r="L454" s="443"/>
      <c r="M454" s="443"/>
      <c r="N454" s="444"/>
      <c r="O454" s="477">
        <f t="shared" si="15"/>
        <v>0</v>
      </c>
      <c r="P454" s="477">
        <f t="shared" si="16"/>
        <v>0</v>
      </c>
      <c r="Q454" s="92" t="str">
        <f t="shared" si="17"/>
        <v/>
      </c>
    </row>
    <row r="455" spans="1:17" x14ac:dyDescent="0.2">
      <c r="A455" s="468"/>
      <c r="B455" s="444"/>
      <c r="C455" s="478"/>
      <c r="D455" s="480"/>
      <c r="E455" s="480"/>
      <c r="F455" s="497"/>
      <c r="G455" s="480"/>
      <c r="H455" s="480"/>
      <c r="I455" s="475"/>
      <c r="J455" s="443"/>
      <c r="K455" s="443"/>
      <c r="L455" s="443"/>
      <c r="M455" s="443"/>
      <c r="N455" s="444"/>
      <c r="O455" s="477">
        <f t="shared" si="15"/>
        <v>0</v>
      </c>
      <c r="P455" s="477">
        <f t="shared" si="16"/>
        <v>0</v>
      </c>
      <c r="Q455" s="92" t="str">
        <f t="shared" si="17"/>
        <v/>
      </c>
    </row>
    <row r="456" spans="1:17" x14ac:dyDescent="0.2">
      <c r="A456" s="468"/>
      <c r="B456" s="444"/>
      <c r="C456" s="478"/>
      <c r="D456" s="480"/>
      <c r="E456" s="480"/>
      <c r="F456" s="497"/>
      <c r="G456" s="480"/>
      <c r="H456" s="480"/>
      <c r="I456" s="480"/>
      <c r="J456" s="443"/>
      <c r="K456" s="443"/>
      <c r="L456" s="443"/>
      <c r="M456" s="443"/>
      <c r="N456" s="444"/>
      <c r="O456" s="477">
        <f t="shared" si="15"/>
        <v>0</v>
      </c>
      <c r="P456" s="477">
        <f t="shared" si="16"/>
        <v>0</v>
      </c>
      <c r="Q456" s="92" t="str">
        <f t="shared" si="17"/>
        <v/>
      </c>
    </row>
    <row r="457" spans="1:17" x14ac:dyDescent="0.2">
      <c r="A457" s="468"/>
      <c r="B457" s="444"/>
      <c r="C457" s="478"/>
      <c r="D457" s="480"/>
      <c r="E457" s="480"/>
      <c r="F457" s="497"/>
      <c r="G457" s="480"/>
      <c r="H457" s="480"/>
      <c r="I457" s="480"/>
      <c r="J457" s="443"/>
      <c r="K457" s="443"/>
      <c r="L457" s="443"/>
      <c r="M457" s="443"/>
      <c r="N457" s="444"/>
      <c r="O457" s="477">
        <f t="shared" si="15"/>
        <v>0</v>
      </c>
      <c r="P457" s="477">
        <f t="shared" si="16"/>
        <v>0</v>
      </c>
      <c r="Q457" s="92" t="str">
        <f t="shared" si="17"/>
        <v/>
      </c>
    </row>
    <row r="458" spans="1:17" x14ac:dyDescent="0.2">
      <c r="A458" s="468"/>
      <c r="B458" s="444"/>
      <c r="C458" s="478"/>
      <c r="D458" s="480"/>
      <c r="E458" s="480"/>
      <c r="F458" s="497"/>
      <c r="G458" s="480"/>
      <c r="H458" s="480"/>
      <c r="I458" s="480"/>
      <c r="J458" s="443"/>
      <c r="K458" s="443"/>
      <c r="L458" s="443"/>
      <c r="M458" s="443"/>
      <c r="N458" s="444"/>
      <c r="O458" s="477">
        <f t="shared" si="15"/>
        <v>0</v>
      </c>
      <c r="P458" s="477">
        <f t="shared" si="16"/>
        <v>0</v>
      </c>
      <c r="Q458" s="92" t="str">
        <f t="shared" si="17"/>
        <v/>
      </c>
    </row>
    <row r="459" spans="1:17" x14ac:dyDescent="0.2">
      <c r="A459" s="468"/>
      <c r="B459" s="444"/>
      <c r="C459" s="478"/>
      <c r="D459" s="480"/>
      <c r="E459" s="480"/>
      <c r="F459" s="497"/>
      <c r="G459" s="480"/>
      <c r="H459" s="480"/>
      <c r="I459" s="480"/>
      <c r="J459" s="443"/>
      <c r="K459" s="443"/>
      <c r="L459" s="443"/>
      <c r="M459" s="443"/>
      <c r="N459" s="444"/>
      <c r="O459" s="477">
        <f t="shared" si="15"/>
        <v>0</v>
      </c>
      <c r="P459" s="477">
        <f t="shared" si="16"/>
        <v>0</v>
      </c>
      <c r="Q459" s="92" t="str">
        <f t="shared" si="17"/>
        <v/>
      </c>
    </row>
    <row r="460" spans="1:17" x14ac:dyDescent="0.2">
      <c r="A460" s="468"/>
      <c r="B460" s="444"/>
      <c r="C460" s="478"/>
      <c r="D460" s="480"/>
      <c r="E460" s="480"/>
      <c r="F460" s="497"/>
      <c r="G460" s="480"/>
      <c r="H460" s="480"/>
      <c r="I460" s="480"/>
      <c r="J460" s="443"/>
      <c r="K460" s="443"/>
      <c r="L460" s="443"/>
      <c r="M460" s="443"/>
      <c r="N460" s="444"/>
      <c r="O460" s="477">
        <f t="shared" si="15"/>
        <v>0</v>
      </c>
      <c r="P460" s="477">
        <f t="shared" si="16"/>
        <v>0</v>
      </c>
      <c r="Q460" s="92" t="str">
        <f t="shared" si="17"/>
        <v/>
      </c>
    </row>
    <row r="461" spans="1:17" x14ac:dyDescent="0.2">
      <c r="A461" s="468"/>
      <c r="B461" s="444"/>
      <c r="C461" s="478"/>
      <c r="D461" s="480"/>
      <c r="E461" s="480"/>
      <c r="F461" s="497"/>
      <c r="G461" s="480"/>
      <c r="H461" s="480"/>
      <c r="I461" s="480"/>
      <c r="J461" s="443"/>
      <c r="K461" s="443"/>
      <c r="L461" s="443"/>
      <c r="M461" s="443"/>
      <c r="N461" s="444"/>
      <c r="O461" s="477">
        <f t="shared" si="15"/>
        <v>0</v>
      </c>
      <c r="P461" s="477">
        <f t="shared" si="16"/>
        <v>0</v>
      </c>
      <c r="Q461" s="92" t="str">
        <f t="shared" si="17"/>
        <v/>
      </c>
    </row>
    <row r="462" spans="1:17" x14ac:dyDescent="0.2">
      <c r="A462" s="468"/>
      <c r="B462" s="444"/>
      <c r="C462" s="478"/>
      <c r="D462" s="480"/>
      <c r="E462" s="480"/>
      <c r="F462" s="497"/>
      <c r="G462" s="480"/>
      <c r="H462" s="480"/>
      <c r="I462" s="480"/>
      <c r="J462" s="443"/>
      <c r="K462" s="443"/>
      <c r="L462" s="443"/>
      <c r="M462" s="443"/>
      <c r="N462" s="444"/>
      <c r="O462" s="477">
        <f t="shared" si="15"/>
        <v>0</v>
      </c>
      <c r="P462" s="477">
        <f t="shared" si="16"/>
        <v>0</v>
      </c>
      <c r="Q462" s="92" t="str">
        <f t="shared" si="17"/>
        <v/>
      </c>
    </row>
    <row r="463" spans="1:17" x14ac:dyDescent="0.2">
      <c r="A463" s="468"/>
      <c r="B463" s="444"/>
      <c r="C463" s="478"/>
      <c r="D463" s="480"/>
      <c r="E463" s="480"/>
      <c r="F463" s="497"/>
      <c r="G463" s="480"/>
      <c r="H463" s="480"/>
      <c r="I463" s="480"/>
      <c r="J463" s="443"/>
      <c r="K463" s="443"/>
      <c r="L463" s="443"/>
      <c r="M463" s="443"/>
      <c r="N463" s="444"/>
      <c r="O463" s="477">
        <f t="shared" si="15"/>
        <v>0</v>
      </c>
      <c r="P463" s="477">
        <f t="shared" si="16"/>
        <v>0</v>
      </c>
      <c r="Q463" s="92" t="str">
        <f t="shared" si="17"/>
        <v/>
      </c>
    </row>
    <row r="464" spans="1:17" x14ac:dyDescent="0.2">
      <c r="A464" s="468"/>
      <c r="B464" s="444"/>
      <c r="C464" s="478"/>
      <c r="D464" s="480"/>
      <c r="E464" s="480"/>
      <c r="F464" s="497"/>
      <c r="G464" s="480"/>
      <c r="H464" s="480"/>
      <c r="I464" s="480"/>
      <c r="J464" s="443"/>
      <c r="K464" s="443"/>
      <c r="L464" s="443"/>
      <c r="M464" s="443"/>
      <c r="N464" s="444"/>
      <c r="O464" s="477">
        <f t="shared" si="15"/>
        <v>0</v>
      </c>
      <c r="P464" s="477">
        <f t="shared" si="16"/>
        <v>0</v>
      </c>
      <c r="Q464" s="92" t="str">
        <f t="shared" si="17"/>
        <v/>
      </c>
    </row>
    <row r="465" spans="1:17" x14ac:dyDescent="0.2">
      <c r="A465" s="468"/>
      <c r="B465" s="444"/>
      <c r="C465" s="478"/>
      <c r="D465" s="480"/>
      <c r="E465" s="480"/>
      <c r="F465" s="497"/>
      <c r="G465" s="480"/>
      <c r="H465" s="480"/>
      <c r="I465" s="480"/>
      <c r="J465" s="443"/>
      <c r="K465" s="443"/>
      <c r="L465" s="443"/>
      <c r="M465" s="443"/>
      <c r="N465" s="444"/>
      <c r="O465" s="477">
        <f t="shared" si="15"/>
        <v>0</v>
      </c>
      <c r="P465" s="477">
        <f t="shared" si="16"/>
        <v>0</v>
      </c>
      <c r="Q465" s="92" t="str">
        <f t="shared" si="17"/>
        <v/>
      </c>
    </row>
    <row r="466" spans="1:17" x14ac:dyDescent="0.2">
      <c r="A466" s="468"/>
      <c r="B466" s="444"/>
      <c r="C466" s="478"/>
      <c r="D466" s="480"/>
      <c r="E466" s="480"/>
      <c r="F466" s="497"/>
      <c r="G466" s="480"/>
      <c r="H466" s="480"/>
      <c r="I466" s="480"/>
      <c r="J466" s="443"/>
      <c r="K466" s="443"/>
      <c r="L466" s="443"/>
      <c r="M466" s="443"/>
      <c r="N466" s="444"/>
      <c r="O466" s="477">
        <f t="shared" si="15"/>
        <v>0</v>
      </c>
      <c r="P466" s="477">
        <f t="shared" si="16"/>
        <v>0</v>
      </c>
      <c r="Q466" s="92" t="str">
        <f t="shared" si="17"/>
        <v/>
      </c>
    </row>
    <row r="467" spans="1:17" x14ac:dyDescent="0.2">
      <c r="A467" s="468"/>
      <c r="B467" s="444"/>
      <c r="C467" s="478"/>
      <c r="D467" s="480"/>
      <c r="E467" s="480"/>
      <c r="F467" s="497"/>
      <c r="G467" s="480"/>
      <c r="H467" s="480"/>
      <c r="I467" s="480"/>
      <c r="J467" s="443"/>
      <c r="K467" s="443"/>
      <c r="L467" s="443"/>
      <c r="M467" s="443"/>
      <c r="N467" s="444"/>
      <c r="O467" s="477">
        <f t="shared" si="15"/>
        <v>0</v>
      </c>
      <c r="P467" s="477">
        <f t="shared" si="16"/>
        <v>0</v>
      </c>
      <c r="Q467" s="92" t="str">
        <f t="shared" si="17"/>
        <v/>
      </c>
    </row>
    <row r="468" spans="1:17" x14ac:dyDescent="0.2">
      <c r="A468" s="468"/>
      <c r="B468" s="444"/>
      <c r="C468" s="478"/>
      <c r="D468" s="480"/>
      <c r="E468" s="480"/>
      <c r="F468" s="497"/>
      <c r="G468" s="480"/>
      <c r="H468" s="480"/>
      <c r="I468" s="480"/>
      <c r="J468" s="443"/>
      <c r="K468" s="443"/>
      <c r="L468" s="443"/>
      <c r="M468" s="443"/>
      <c r="N468" s="444"/>
      <c r="O468" s="477">
        <f t="shared" si="15"/>
        <v>0</v>
      </c>
      <c r="P468" s="477">
        <f t="shared" si="16"/>
        <v>0</v>
      </c>
      <c r="Q468" s="92" t="str">
        <f t="shared" si="17"/>
        <v/>
      </c>
    </row>
    <row r="469" spans="1:17" x14ac:dyDescent="0.2">
      <c r="A469" s="468"/>
      <c r="B469" s="444"/>
      <c r="C469" s="478"/>
      <c r="D469" s="480"/>
      <c r="E469" s="480"/>
      <c r="F469" s="497"/>
      <c r="G469" s="480"/>
      <c r="H469" s="480"/>
      <c r="I469" s="480"/>
      <c r="J469" s="443"/>
      <c r="K469" s="443"/>
      <c r="L469" s="443"/>
      <c r="M469" s="443"/>
      <c r="N469" s="444"/>
      <c r="O469" s="477">
        <f t="shared" si="15"/>
        <v>0</v>
      </c>
      <c r="P469" s="477">
        <f t="shared" si="16"/>
        <v>0</v>
      </c>
      <c r="Q469" s="92" t="str">
        <f t="shared" si="17"/>
        <v/>
      </c>
    </row>
    <row r="470" spans="1:17" x14ac:dyDescent="0.2">
      <c r="A470" s="468"/>
      <c r="B470" s="444"/>
      <c r="C470" s="478"/>
      <c r="D470" s="480"/>
      <c r="E470" s="480"/>
      <c r="F470" s="497"/>
      <c r="G470" s="480"/>
      <c r="H470" s="480"/>
      <c r="I470" s="480"/>
      <c r="J470" s="443"/>
      <c r="K470" s="443"/>
      <c r="L470" s="443"/>
      <c r="M470" s="443"/>
      <c r="N470" s="444"/>
      <c r="O470" s="477">
        <f t="shared" si="15"/>
        <v>0</v>
      </c>
      <c r="P470" s="477">
        <f t="shared" si="16"/>
        <v>0</v>
      </c>
      <c r="Q470" s="92" t="str">
        <f t="shared" si="17"/>
        <v/>
      </c>
    </row>
    <row r="471" spans="1:17" x14ac:dyDescent="0.2">
      <c r="A471" s="468"/>
      <c r="B471" s="444"/>
      <c r="C471" s="478"/>
      <c r="D471" s="480"/>
      <c r="E471" s="480"/>
      <c r="F471" s="497"/>
      <c r="G471" s="480"/>
      <c r="H471" s="480"/>
      <c r="I471" s="480"/>
      <c r="J471" s="443"/>
      <c r="K471" s="443"/>
      <c r="L471" s="443"/>
      <c r="M471" s="443"/>
      <c r="N471" s="444"/>
      <c r="O471" s="477">
        <f t="shared" si="15"/>
        <v>0</v>
      </c>
      <c r="P471" s="477">
        <f t="shared" si="16"/>
        <v>0</v>
      </c>
      <c r="Q471" s="92" t="str">
        <f t="shared" si="17"/>
        <v/>
      </c>
    </row>
    <row r="472" spans="1:17" x14ac:dyDescent="0.2">
      <c r="A472" s="468"/>
      <c r="B472" s="444"/>
      <c r="C472" s="478"/>
      <c r="D472" s="480"/>
      <c r="E472" s="480"/>
      <c r="F472" s="497"/>
      <c r="G472" s="480"/>
      <c r="H472" s="480"/>
      <c r="I472" s="480"/>
      <c r="J472" s="443"/>
      <c r="K472" s="443"/>
      <c r="L472" s="443"/>
      <c r="M472" s="443"/>
      <c r="N472" s="444"/>
      <c r="O472" s="477">
        <f t="shared" si="15"/>
        <v>0</v>
      </c>
      <c r="P472" s="477">
        <f t="shared" si="16"/>
        <v>0</v>
      </c>
      <c r="Q472" s="92" t="str">
        <f t="shared" si="17"/>
        <v/>
      </c>
    </row>
    <row r="473" spans="1:17" x14ac:dyDescent="0.2">
      <c r="A473" s="468"/>
      <c r="B473" s="444"/>
      <c r="C473" s="478"/>
      <c r="D473" s="480"/>
      <c r="E473" s="480"/>
      <c r="F473" s="497"/>
      <c r="G473" s="480"/>
      <c r="H473" s="480"/>
      <c r="I473" s="480"/>
      <c r="J473" s="443"/>
      <c r="K473" s="443"/>
      <c r="L473" s="443"/>
      <c r="M473" s="443"/>
      <c r="N473" s="444"/>
      <c r="O473" s="477">
        <f t="shared" si="15"/>
        <v>0</v>
      </c>
      <c r="P473" s="477">
        <f t="shared" si="16"/>
        <v>0</v>
      </c>
      <c r="Q473" s="92" t="str">
        <f t="shared" si="17"/>
        <v/>
      </c>
    </row>
    <row r="474" spans="1:17" x14ac:dyDescent="0.2">
      <c r="A474" s="468"/>
      <c r="B474" s="444"/>
      <c r="C474" s="478"/>
      <c r="D474" s="480"/>
      <c r="E474" s="480"/>
      <c r="F474" s="497"/>
      <c r="G474" s="480"/>
      <c r="H474" s="480"/>
      <c r="I474" s="480"/>
      <c r="J474" s="443"/>
      <c r="K474" s="443"/>
      <c r="L474" s="443"/>
      <c r="M474" s="443"/>
      <c r="N474" s="444"/>
      <c r="O474" s="477">
        <f t="shared" si="15"/>
        <v>0</v>
      </c>
      <c r="P474" s="477">
        <f t="shared" si="16"/>
        <v>0</v>
      </c>
      <c r="Q474" s="92" t="str">
        <f t="shared" si="17"/>
        <v/>
      </c>
    </row>
    <row r="475" spans="1:17" x14ac:dyDescent="0.2">
      <c r="A475" s="468"/>
      <c r="B475" s="444"/>
      <c r="C475" s="478"/>
      <c r="D475" s="480"/>
      <c r="E475" s="480"/>
      <c r="F475" s="497"/>
      <c r="G475" s="480"/>
      <c r="H475" s="480"/>
      <c r="I475" s="480"/>
      <c r="J475" s="443"/>
      <c r="K475" s="443"/>
      <c r="L475" s="443"/>
      <c r="M475" s="443"/>
      <c r="N475" s="444"/>
      <c r="O475" s="477">
        <f t="shared" si="15"/>
        <v>0</v>
      </c>
      <c r="P475" s="477">
        <f t="shared" si="16"/>
        <v>0</v>
      </c>
      <c r="Q475" s="92" t="str">
        <f t="shared" si="17"/>
        <v/>
      </c>
    </row>
    <row r="476" spans="1:17" x14ac:dyDescent="0.2">
      <c r="A476" s="468"/>
      <c r="B476" s="444"/>
      <c r="C476" s="478"/>
      <c r="D476" s="480"/>
      <c r="E476" s="480"/>
      <c r="F476" s="497"/>
      <c r="G476" s="473"/>
      <c r="H476" s="480"/>
      <c r="I476" s="480"/>
      <c r="J476" s="443"/>
      <c r="K476" s="443"/>
      <c r="L476" s="443"/>
      <c r="M476" s="443"/>
      <c r="N476" s="444"/>
      <c r="O476" s="477">
        <f t="shared" si="15"/>
        <v>0</v>
      </c>
      <c r="P476" s="477">
        <f t="shared" si="16"/>
        <v>0</v>
      </c>
      <c r="Q476" s="92" t="str">
        <f t="shared" si="17"/>
        <v/>
      </c>
    </row>
    <row r="477" spans="1:17" x14ac:dyDescent="0.2">
      <c r="A477" s="468"/>
      <c r="B477" s="444"/>
      <c r="C477" s="478"/>
      <c r="D477" s="480"/>
      <c r="E477" s="480"/>
      <c r="F477" s="497"/>
      <c r="G477" s="480"/>
      <c r="H477" s="480"/>
      <c r="I477" s="480"/>
      <c r="J477" s="443"/>
      <c r="K477" s="443"/>
      <c r="L477" s="443"/>
      <c r="M477" s="443"/>
      <c r="N477" s="444"/>
      <c r="O477" s="477">
        <f t="shared" si="15"/>
        <v>0</v>
      </c>
      <c r="P477" s="477">
        <f t="shared" si="16"/>
        <v>0</v>
      </c>
      <c r="Q477" s="92" t="str">
        <f t="shared" si="17"/>
        <v/>
      </c>
    </row>
    <row r="478" spans="1:17" x14ac:dyDescent="0.2">
      <c r="A478" s="468"/>
      <c r="B478" s="444"/>
      <c r="C478" s="478"/>
      <c r="D478" s="480"/>
      <c r="E478" s="480"/>
      <c r="F478" s="497"/>
      <c r="G478" s="480"/>
      <c r="H478" s="480"/>
      <c r="I478" s="480"/>
      <c r="J478" s="443"/>
      <c r="K478" s="443"/>
      <c r="L478" s="443"/>
      <c r="M478" s="443"/>
      <c r="N478" s="444"/>
      <c r="O478" s="477">
        <f t="shared" si="15"/>
        <v>0</v>
      </c>
      <c r="P478" s="477">
        <f t="shared" si="16"/>
        <v>0</v>
      </c>
      <c r="Q478" s="92" t="str">
        <f t="shared" si="17"/>
        <v/>
      </c>
    </row>
    <row r="479" spans="1:17" x14ac:dyDescent="0.2">
      <c r="A479" s="468"/>
      <c r="B479" s="444"/>
      <c r="C479" s="478"/>
      <c r="D479" s="480"/>
      <c r="E479" s="480"/>
      <c r="F479" s="497"/>
      <c r="G479" s="480"/>
      <c r="H479" s="480"/>
      <c r="I479" s="480"/>
      <c r="J479" s="443"/>
      <c r="K479" s="443"/>
      <c r="L479" s="443"/>
      <c r="M479" s="443"/>
      <c r="N479" s="444"/>
      <c r="O479" s="477">
        <f t="shared" si="15"/>
        <v>0</v>
      </c>
      <c r="P479" s="477">
        <f t="shared" si="16"/>
        <v>0</v>
      </c>
      <c r="Q479" s="92" t="str">
        <f t="shared" si="17"/>
        <v/>
      </c>
    </row>
    <row r="480" spans="1:17" x14ac:dyDescent="0.2">
      <c r="A480" s="468"/>
      <c r="B480" s="444"/>
      <c r="C480" s="478"/>
      <c r="D480" s="480"/>
      <c r="E480" s="480"/>
      <c r="F480" s="497"/>
      <c r="G480" s="480"/>
      <c r="H480" s="480"/>
      <c r="I480" s="480"/>
      <c r="J480" s="443"/>
      <c r="K480" s="443"/>
      <c r="L480" s="443"/>
      <c r="M480" s="443"/>
      <c r="N480" s="444"/>
      <c r="O480" s="477">
        <f t="shared" si="15"/>
        <v>0</v>
      </c>
      <c r="P480" s="477">
        <f t="shared" si="16"/>
        <v>0</v>
      </c>
      <c r="Q480" s="92" t="str">
        <f t="shared" si="17"/>
        <v/>
      </c>
    </row>
    <row r="481" spans="1:17" x14ac:dyDescent="0.2">
      <c r="A481" s="468"/>
      <c r="B481" s="444"/>
      <c r="C481" s="478"/>
      <c r="D481" s="480"/>
      <c r="E481" s="480"/>
      <c r="F481" s="497"/>
      <c r="G481" s="480"/>
      <c r="H481" s="480"/>
      <c r="I481" s="480"/>
      <c r="J481" s="443"/>
      <c r="K481" s="443"/>
      <c r="L481" s="443"/>
      <c r="M481" s="443"/>
      <c r="N481" s="444"/>
      <c r="O481" s="477">
        <f t="shared" si="15"/>
        <v>0</v>
      </c>
      <c r="P481" s="477">
        <f t="shared" si="16"/>
        <v>0</v>
      </c>
      <c r="Q481" s="92" t="str">
        <f t="shared" si="17"/>
        <v/>
      </c>
    </row>
    <row r="482" spans="1:17" x14ac:dyDescent="0.2">
      <c r="A482" s="468"/>
      <c r="B482" s="444"/>
      <c r="C482" s="478"/>
      <c r="D482" s="480"/>
      <c r="E482" s="480"/>
      <c r="F482" s="497"/>
      <c r="G482" s="480"/>
      <c r="H482" s="480"/>
      <c r="I482" s="480"/>
      <c r="J482" s="443"/>
      <c r="K482" s="443"/>
      <c r="L482" s="443"/>
      <c r="M482" s="443"/>
      <c r="N482" s="444"/>
      <c r="O482" s="477">
        <f t="shared" si="15"/>
        <v>0</v>
      </c>
      <c r="P482" s="477">
        <f t="shared" si="16"/>
        <v>0</v>
      </c>
      <c r="Q482" s="92" t="str">
        <f t="shared" si="17"/>
        <v/>
      </c>
    </row>
    <row r="483" spans="1:17" x14ac:dyDescent="0.2">
      <c r="A483" s="468"/>
      <c r="B483" s="444"/>
      <c r="C483" s="478"/>
      <c r="D483" s="480"/>
      <c r="E483" s="480"/>
      <c r="F483" s="497"/>
      <c r="G483" s="480"/>
      <c r="H483" s="480"/>
      <c r="I483" s="480"/>
      <c r="J483" s="443"/>
      <c r="K483" s="443"/>
      <c r="L483" s="443"/>
      <c r="M483" s="443"/>
      <c r="N483" s="444"/>
      <c r="O483" s="477">
        <f t="shared" si="15"/>
        <v>0</v>
      </c>
      <c r="P483" s="477">
        <f t="shared" si="16"/>
        <v>0</v>
      </c>
      <c r="Q483" s="92" t="str">
        <f t="shared" si="17"/>
        <v/>
      </c>
    </row>
    <row r="484" spans="1:17" x14ac:dyDescent="0.2">
      <c r="A484" s="468"/>
      <c r="B484" s="444"/>
      <c r="C484" s="478"/>
      <c r="D484" s="480"/>
      <c r="E484" s="480"/>
      <c r="F484" s="497"/>
      <c r="G484" s="480"/>
      <c r="H484" s="480"/>
      <c r="I484" s="480"/>
      <c r="J484" s="443"/>
      <c r="K484" s="443"/>
      <c r="L484" s="443"/>
      <c r="M484" s="443"/>
      <c r="N484" s="444"/>
      <c r="O484" s="477">
        <f t="shared" si="15"/>
        <v>0</v>
      </c>
      <c r="P484" s="477">
        <f t="shared" si="16"/>
        <v>0</v>
      </c>
      <c r="Q484" s="92" t="str">
        <f t="shared" si="17"/>
        <v/>
      </c>
    </row>
    <row r="485" spans="1:17" x14ac:dyDescent="0.2">
      <c r="A485" s="468"/>
      <c r="B485" s="444"/>
      <c r="C485" s="478"/>
      <c r="D485" s="480"/>
      <c r="E485" s="480"/>
      <c r="F485" s="497"/>
      <c r="G485" s="480"/>
      <c r="H485" s="480"/>
      <c r="I485" s="480"/>
      <c r="J485" s="443"/>
      <c r="K485" s="443"/>
      <c r="L485" s="443"/>
      <c r="M485" s="443"/>
      <c r="N485" s="444"/>
      <c r="O485" s="477">
        <f t="shared" si="15"/>
        <v>0</v>
      </c>
      <c r="P485" s="477">
        <f t="shared" si="16"/>
        <v>0</v>
      </c>
      <c r="Q485" s="92" t="str">
        <f t="shared" si="17"/>
        <v/>
      </c>
    </row>
    <row r="486" spans="1:17" x14ac:dyDescent="0.2">
      <c r="A486" s="468"/>
      <c r="B486" s="444"/>
      <c r="C486" s="478"/>
      <c r="D486" s="480"/>
      <c r="E486" s="480"/>
      <c r="F486" s="497"/>
      <c r="G486" s="480"/>
      <c r="H486" s="480"/>
      <c r="I486" s="480"/>
      <c r="J486" s="443"/>
      <c r="K486" s="443"/>
      <c r="L486" s="443"/>
      <c r="M486" s="443"/>
      <c r="N486" s="444"/>
      <c r="O486" s="477">
        <f t="shared" si="15"/>
        <v>0</v>
      </c>
      <c r="P486" s="477">
        <f t="shared" si="16"/>
        <v>0</v>
      </c>
      <c r="Q486" s="92" t="str">
        <f t="shared" si="17"/>
        <v/>
      </c>
    </row>
    <row r="487" spans="1:17" x14ac:dyDescent="0.2">
      <c r="A487" s="468"/>
      <c r="B487" s="444"/>
      <c r="C487" s="478"/>
      <c r="D487" s="480"/>
      <c r="E487" s="480"/>
      <c r="F487" s="497"/>
      <c r="G487" s="480"/>
      <c r="H487" s="480"/>
      <c r="I487" s="480"/>
      <c r="J487" s="443"/>
      <c r="K487" s="443"/>
      <c r="L487" s="443"/>
      <c r="M487" s="443"/>
      <c r="N487" s="444"/>
      <c r="O487" s="477">
        <f t="shared" si="15"/>
        <v>0</v>
      </c>
      <c r="P487" s="477">
        <f t="shared" si="16"/>
        <v>0</v>
      </c>
      <c r="Q487" s="92" t="str">
        <f t="shared" si="17"/>
        <v/>
      </c>
    </row>
    <row r="488" spans="1:17" x14ac:dyDescent="0.2">
      <c r="A488" s="468"/>
      <c r="B488" s="444"/>
      <c r="C488" s="478"/>
      <c r="D488" s="480"/>
      <c r="E488" s="480"/>
      <c r="F488" s="497"/>
      <c r="G488" s="480"/>
      <c r="H488" s="480"/>
      <c r="I488" s="480"/>
      <c r="J488" s="443"/>
      <c r="K488" s="443"/>
      <c r="L488" s="443"/>
      <c r="M488" s="443"/>
      <c r="N488" s="444"/>
      <c r="O488" s="477">
        <f t="shared" si="15"/>
        <v>0</v>
      </c>
      <c r="P488" s="477">
        <f t="shared" si="16"/>
        <v>0</v>
      </c>
      <c r="Q488" s="92" t="str">
        <f t="shared" si="17"/>
        <v/>
      </c>
    </row>
    <row r="489" spans="1:17" x14ac:dyDescent="0.2">
      <c r="A489" s="468"/>
      <c r="B489" s="444"/>
      <c r="C489" s="478"/>
      <c r="D489" s="480"/>
      <c r="E489" s="480"/>
      <c r="F489" s="497"/>
      <c r="G489" s="480"/>
      <c r="H489" s="480"/>
      <c r="I489" s="480"/>
      <c r="J489" s="443"/>
      <c r="K489" s="443"/>
      <c r="L489" s="443"/>
      <c r="M489" s="443"/>
      <c r="N489" s="444"/>
      <c r="O489" s="477">
        <f t="shared" si="15"/>
        <v>0</v>
      </c>
      <c r="P489" s="477">
        <f t="shared" si="16"/>
        <v>0</v>
      </c>
      <c r="Q489" s="92" t="str">
        <f t="shared" si="17"/>
        <v/>
      </c>
    </row>
    <row r="490" spans="1:17" x14ac:dyDescent="0.2">
      <c r="A490" s="468"/>
      <c r="B490" s="444"/>
      <c r="C490" s="478"/>
      <c r="D490" s="480"/>
      <c r="E490" s="480"/>
      <c r="F490" s="497"/>
      <c r="G490" s="480"/>
      <c r="H490" s="480"/>
      <c r="I490" s="480"/>
      <c r="J490" s="443"/>
      <c r="K490" s="443"/>
      <c r="L490" s="443"/>
      <c r="M490" s="443"/>
      <c r="N490" s="444"/>
      <c r="O490" s="477">
        <f t="shared" si="15"/>
        <v>0</v>
      </c>
      <c r="P490" s="477">
        <f t="shared" si="16"/>
        <v>0</v>
      </c>
      <c r="Q490" s="92" t="str">
        <f t="shared" si="17"/>
        <v/>
      </c>
    </row>
    <row r="491" spans="1:17" x14ac:dyDescent="0.2">
      <c r="A491" s="468"/>
      <c r="B491" s="444"/>
      <c r="C491" s="478"/>
      <c r="D491" s="480"/>
      <c r="E491" s="480"/>
      <c r="F491" s="497"/>
      <c r="G491" s="480"/>
      <c r="H491" s="480"/>
      <c r="I491" s="480"/>
      <c r="J491" s="443"/>
      <c r="K491" s="443"/>
      <c r="L491" s="443"/>
      <c r="M491" s="443"/>
      <c r="N491" s="444"/>
      <c r="O491" s="477">
        <f t="shared" si="15"/>
        <v>0</v>
      </c>
      <c r="P491" s="477">
        <f t="shared" si="16"/>
        <v>0</v>
      </c>
      <c r="Q491" s="92" t="str">
        <f t="shared" si="17"/>
        <v/>
      </c>
    </row>
    <row r="492" spans="1:17" x14ac:dyDescent="0.2">
      <c r="A492" s="468"/>
      <c r="B492" s="444"/>
      <c r="C492" s="478"/>
      <c r="D492" s="480"/>
      <c r="E492" s="480"/>
      <c r="F492" s="497"/>
      <c r="G492" s="480"/>
      <c r="H492" s="480"/>
      <c r="I492" s="480"/>
      <c r="J492" s="443"/>
      <c r="K492" s="443"/>
      <c r="L492" s="443"/>
      <c r="M492" s="443"/>
      <c r="N492" s="444"/>
      <c r="O492" s="477">
        <f t="shared" si="15"/>
        <v>0</v>
      </c>
      <c r="P492" s="477">
        <f t="shared" si="16"/>
        <v>0</v>
      </c>
      <c r="Q492" s="92" t="str">
        <f t="shared" si="17"/>
        <v/>
      </c>
    </row>
    <row r="493" spans="1:17" x14ac:dyDescent="0.2">
      <c r="A493" s="468"/>
      <c r="B493" s="348"/>
      <c r="C493" s="433"/>
      <c r="D493" s="612"/>
      <c r="E493" s="380"/>
      <c r="F493" s="613"/>
      <c r="G493" s="380"/>
      <c r="H493" s="380"/>
      <c r="I493" s="380"/>
      <c r="J493" s="384"/>
      <c r="K493" s="615"/>
      <c r="L493" s="615"/>
      <c r="M493" s="384"/>
      <c r="N493" s="355"/>
      <c r="O493" s="477">
        <f t="shared" si="15"/>
        <v>0</v>
      </c>
      <c r="P493" s="477">
        <f t="shared" si="16"/>
        <v>0</v>
      </c>
      <c r="Q493" s="92" t="str">
        <f t="shared" si="17"/>
        <v/>
      </c>
    </row>
    <row r="494" spans="1:17" x14ac:dyDescent="0.2">
      <c r="A494" s="468"/>
      <c r="B494" s="444"/>
      <c r="C494" s="478"/>
      <c r="D494" s="480"/>
      <c r="E494" s="480"/>
      <c r="F494" s="497"/>
      <c r="G494" s="480"/>
      <c r="H494" s="480"/>
      <c r="I494" s="480"/>
      <c r="J494" s="443"/>
      <c r="K494" s="443"/>
      <c r="L494" s="443"/>
      <c r="M494" s="443"/>
      <c r="N494" s="444"/>
      <c r="O494" s="477">
        <f t="shared" si="15"/>
        <v>0</v>
      </c>
      <c r="P494" s="477">
        <f t="shared" si="16"/>
        <v>0</v>
      </c>
      <c r="Q494" s="92" t="str">
        <f t="shared" si="17"/>
        <v/>
      </c>
    </row>
    <row r="495" spans="1:17" x14ac:dyDescent="0.2">
      <c r="A495" s="468"/>
      <c r="B495" s="444"/>
      <c r="C495" s="478"/>
      <c r="D495" s="480"/>
      <c r="E495" s="480"/>
      <c r="F495" s="497"/>
      <c r="G495" s="480"/>
      <c r="H495" s="480"/>
      <c r="I495" s="480"/>
      <c r="J495" s="443"/>
      <c r="K495" s="443"/>
      <c r="L495" s="443"/>
      <c r="M495" s="443"/>
      <c r="N495" s="444"/>
      <c r="O495" s="477">
        <f t="shared" si="15"/>
        <v>0</v>
      </c>
      <c r="P495" s="477">
        <f t="shared" si="16"/>
        <v>0</v>
      </c>
      <c r="Q495" s="92" t="str">
        <f t="shared" si="17"/>
        <v/>
      </c>
    </row>
    <row r="496" spans="1:17" x14ac:dyDescent="0.2">
      <c r="A496" s="468"/>
      <c r="B496" s="444"/>
      <c r="C496" s="478"/>
      <c r="D496" s="480"/>
      <c r="E496" s="480"/>
      <c r="F496" s="497"/>
      <c r="G496" s="480"/>
      <c r="H496" s="480"/>
      <c r="I496" s="480"/>
      <c r="J496" s="443"/>
      <c r="K496" s="443"/>
      <c r="L496" s="443"/>
      <c r="M496" s="443"/>
      <c r="N496" s="444"/>
      <c r="O496" s="477">
        <f t="shared" si="15"/>
        <v>0</v>
      </c>
      <c r="P496" s="477">
        <f t="shared" si="16"/>
        <v>0</v>
      </c>
      <c r="Q496" s="92" t="str">
        <f t="shared" si="17"/>
        <v/>
      </c>
    </row>
    <row r="497" spans="1:17" x14ac:dyDescent="0.2">
      <c r="A497" s="468"/>
      <c r="B497" s="444"/>
      <c r="C497" s="478"/>
      <c r="D497" s="480"/>
      <c r="E497" s="480"/>
      <c r="F497" s="497"/>
      <c r="G497" s="480"/>
      <c r="H497" s="480"/>
      <c r="I497" s="480"/>
      <c r="J497" s="443"/>
      <c r="K497" s="443"/>
      <c r="L497" s="443"/>
      <c r="M497" s="443"/>
      <c r="N497" s="444"/>
      <c r="O497" s="477">
        <f t="shared" si="15"/>
        <v>0</v>
      </c>
      <c r="P497" s="477">
        <f t="shared" si="16"/>
        <v>0</v>
      </c>
      <c r="Q497" s="92" t="str">
        <f t="shared" si="17"/>
        <v/>
      </c>
    </row>
    <row r="498" spans="1:17" x14ac:dyDescent="0.2">
      <c r="A498" s="468"/>
      <c r="B498" s="444"/>
      <c r="C498" s="478"/>
      <c r="D498" s="480"/>
      <c r="E498" s="480"/>
      <c r="F498" s="497"/>
      <c r="G498" s="480"/>
      <c r="H498" s="480"/>
      <c r="I498" s="480"/>
      <c r="J498" s="443"/>
      <c r="K498" s="443"/>
      <c r="L498" s="443"/>
      <c r="M498" s="443"/>
      <c r="N498" s="444"/>
      <c r="O498" s="477">
        <f t="shared" si="15"/>
        <v>0</v>
      </c>
      <c r="P498" s="477">
        <f t="shared" si="16"/>
        <v>0</v>
      </c>
      <c r="Q498" s="92" t="str">
        <f t="shared" si="17"/>
        <v/>
      </c>
    </row>
    <row r="499" spans="1:17" x14ac:dyDescent="0.2">
      <c r="A499" s="468"/>
      <c r="B499" s="444"/>
      <c r="C499" s="478"/>
      <c r="D499" s="480"/>
      <c r="E499" s="480"/>
      <c r="F499" s="497"/>
      <c r="G499" s="480"/>
      <c r="H499" s="480"/>
      <c r="I499" s="480"/>
      <c r="J499" s="443"/>
      <c r="K499" s="443"/>
      <c r="L499" s="443"/>
      <c r="M499" s="443"/>
      <c r="N499" s="444"/>
      <c r="O499" s="477">
        <f t="shared" si="15"/>
        <v>0</v>
      </c>
      <c r="P499" s="477">
        <f t="shared" si="16"/>
        <v>0</v>
      </c>
      <c r="Q499" s="92" t="str">
        <f t="shared" si="17"/>
        <v/>
      </c>
    </row>
    <row r="500" spans="1:17" x14ac:dyDescent="0.2">
      <c r="A500" s="468"/>
      <c r="B500" s="444"/>
      <c r="C500" s="478"/>
      <c r="D500" s="480"/>
      <c r="E500" s="480"/>
      <c r="F500" s="497"/>
      <c r="G500" s="480"/>
      <c r="H500" s="480"/>
      <c r="I500" s="480"/>
      <c r="J500" s="443"/>
      <c r="K500" s="443"/>
      <c r="L500" s="443"/>
      <c r="M500" s="443"/>
      <c r="N500" s="444"/>
      <c r="O500" s="477">
        <f t="shared" si="15"/>
        <v>0</v>
      </c>
      <c r="P500" s="477">
        <f t="shared" si="16"/>
        <v>0</v>
      </c>
      <c r="Q500" s="92" t="str">
        <f t="shared" si="17"/>
        <v/>
      </c>
    </row>
    <row r="501" spans="1:17" x14ac:dyDescent="0.2">
      <c r="A501" s="468"/>
      <c r="B501" s="444"/>
      <c r="C501" s="478"/>
      <c r="D501" s="480"/>
      <c r="E501" s="480"/>
      <c r="F501" s="497"/>
      <c r="G501" s="480"/>
      <c r="H501" s="480"/>
      <c r="I501" s="480"/>
      <c r="J501" s="443"/>
      <c r="K501" s="443"/>
      <c r="L501" s="443"/>
      <c r="M501" s="443"/>
      <c r="N501" s="444"/>
      <c r="O501" s="477">
        <f t="shared" si="15"/>
        <v>0</v>
      </c>
      <c r="P501" s="477">
        <f t="shared" si="16"/>
        <v>0</v>
      </c>
      <c r="Q501" s="92" t="str">
        <f t="shared" si="17"/>
        <v/>
      </c>
    </row>
    <row r="502" spans="1:17" x14ac:dyDescent="0.2">
      <c r="A502" s="468"/>
      <c r="B502" s="444"/>
      <c r="C502" s="478"/>
      <c r="D502" s="480"/>
      <c r="E502" s="480"/>
      <c r="F502" s="497"/>
      <c r="G502" s="480"/>
      <c r="H502" s="480"/>
      <c r="I502" s="480"/>
      <c r="J502" s="443"/>
      <c r="K502" s="443"/>
      <c r="L502" s="443"/>
      <c r="M502" s="443"/>
      <c r="N502" s="444"/>
      <c r="O502" s="477">
        <f t="shared" si="15"/>
        <v>0</v>
      </c>
      <c r="P502" s="477">
        <f t="shared" si="16"/>
        <v>0</v>
      </c>
      <c r="Q502" s="92" t="str">
        <f t="shared" si="17"/>
        <v/>
      </c>
    </row>
    <row r="503" spans="1:17" x14ac:dyDescent="0.2">
      <c r="A503" s="468"/>
      <c r="B503" s="444"/>
      <c r="C503" s="478"/>
      <c r="D503" s="480"/>
      <c r="E503" s="480"/>
      <c r="F503" s="497"/>
      <c r="G503" s="480"/>
      <c r="H503" s="480"/>
      <c r="I503" s="480"/>
      <c r="J503" s="443"/>
      <c r="K503" s="443"/>
      <c r="L503" s="443"/>
      <c r="M503" s="443"/>
      <c r="N503" s="444"/>
      <c r="O503" s="477">
        <f t="shared" si="15"/>
        <v>0</v>
      </c>
      <c r="P503" s="477">
        <f t="shared" si="16"/>
        <v>0</v>
      </c>
      <c r="Q503" s="92" t="str">
        <f t="shared" si="17"/>
        <v/>
      </c>
    </row>
    <row r="504" spans="1:17" x14ac:dyDescent="0.2">
      <c r="A504" s="468"/>
      <c r="B504" s="444"/>
      <c r="C504" s="478"/>
      <c r="D504" s="480"/>
      <c r="E504" s="480"/>
      <c r="F504" s="497"/>
      <c r="G504" s="480"/>
      <c r="H504" s="480"/>
      <c r="I504" s="480"/>
      <c r="J504" s="443"/>
      <c r="K504" s="443"/>
      <c r="L504" s="443"/>
      <c r="M504" s="443"/>
      <c r="N504" s="444"/>
      <c r="O504" s="477">
        <f t="shared" si="15"/>
        <v>0</v>
      </c>
      <c r="P504" s="477">
        <f t="shared" si="16"/>
        <v>0</v>
      </c>
      <c r="Q504" s="92" t="str">
        <f t="shared" si="17"/>
        <v/>
      </c>
    </row>
    <row r="505" spans="1:17" x14ac:dyDescent="0.2">
      <c r="A505" s="468"/>
      <c r="B505" s="444"/>
      <c r="C505" s="478"/>
      <c r="D505" s="480"/>
      <c r="E505" s="480"/>
      <c r="F505" s="497"/>
      <c r="G505" s="480"/>
      <c r="H505" s="480"/>
      <c r="I505" s="480"/>
      <c r="J505" s="443"/>
      <c r="K505" s="443"/>
      <c r="L505" s="443"/>
      <c r="M505" s="443"/>
      <c r="N505" s="444"/>
      <c r="O505" s="477">
        <f t="shared" si="15"/>
        <v>0</v>
      </c>
      <c r="P505" s="477">
        <f t="shared" si="16"/>
        <v>0</v>
      </c>
      <c r="Q505" s="92" t="str">
        <f t="shared" si="17"/>
        <v/>
      </c>
    </row>
    <row r="506" spans="1:17" x14ac:dyDescent="0.2">
      <c r="A506" s="468"/>
      <c r="B506" s="444"/>
      <c r="C506" s="478"/>
      <c r="D506" s="480"/>
      <c r="E506" s="480"/>
      <c r="F506" s="497"/>
      <c r="G506" s="480"/>
      <c r="H506" s="480"/>
      <c r="I506" s="480"/>
      <c r="J506" s="443"/>
      <c r="K506" s="443"/>
      <c r="L506" s="443"/>
      <c r="M506" s="443"/>
      <c r="N506" s="444"/>
      <c r="O506" s="477">
        <f t="shared" si="15"/>
        <v>0</v>
      </c>
      <c r="P506" s="477">
        <f t="shared" si="16"/>
        <v>0</v>
      </c>
      <c r="Q506" s="92" t="str">
        <f t="shared" si="17"/>
        <v/>
      </c>
    </row>
    <row r="507" spans="1:17" x14ac:dyDescent="0.2">
      <c r="A507" s="468"/>
      <c r="B507" s="444"/>
      <c r="C507" s="478"/>
      <c r="D507" s="480"/>
      <c r="E507" s="480"/>
      <c r="F507" s="497"/>
      <c r="G507" s="480"/>
      <c r="H507" s="480"/>
      <c r="I507" s="480"/>
      <c r="J507" s="443"/>
      <c r="K507" s="443"/>
      <c r="L507" s="443"/>
      <c r="M507" s="443"/>
      <c r="N507" s="444"/>
      <c r="O507" s="477">
        <f t="shared" si="15"/>
        <v>0</v>
      </c>
      <c r="P507" s="477">
        <f t="shared" si="16"/>
        <v>0</v>
      </c>
      <c r="Q507" s="92" t="str">
        <f t="shared" si="17"/>
        <v/>
      </c>
    </row>
    <row r="508" spans="1:17" x14ac:dyDescent="0.2">
      <c r="A508" s="468"/>
      <c r="B508" s="444"/>
      <c r="C508" s="478"/>
      <c r="D508" s="480"/>
      <c r="E508" s="480"/>
      <c r="F508" s="497"/>
      <c r="G508" s="480"/>
      <c r="H508" s="480"/>
      <c r="I508" s="480"/>
      <c r="J508" s="443"/>
      <c r="K508" s="443"/>
      <c r="L508" s="443"/>
      <c r="M508" s="443"/>
      <c r="N508" s="444"/>
      <c r="O508" s="477">
        <f t="shared" si="15"/>
        <v>0</v>
      </c>
      <c r="P508" s="477">
        <f t="shared" si="16"/>
        <v>0</v>
      </c>
      <c r="Q508" s="92" t="str">
        <f t="shared" si="17"/>
        <v/>
      </c>
    </row>
    <row r="509" spans="1:17" x14ac:dyDescent="0.2">
      <c r="A509" s="468"/>
      <c r="B509" s="444"/>
      <c r="C509" s="478"/>
      <c r="D509" s="480"/>
      <c r="E509" s="480"/>
      <c r="F509" s="497"/>
      <c r="G509" s="480"/>
      <c r="H509" s="480"/>
      <c r="I509" s="480"/>
      <c r="J509" s="443"/>
      <c r="K509" s="443"/>
      <c r="L509" s="443"/>
      <c r="M509" s="443"/>
      <c r="N509" s="444"/>
      <c r="O509" s="477">
        <f t="shared" si="15"/>
        <v>0</v>
      </c>
      <c r="P509" s="477">
        <f t="shared" si="16"/>
        <v>0</v>
      </c>
      <c r="Q509" s="92" t="str">
        <f t="shared" si="17"/>
        <v/>
      </c>
    </row>
    <row r="510" spans="1:17" x14ac:dyDescent="0.2">
      <c r="A510" s="468"/>
      <c r="B510" s="444"/>
      <c r="C510" s="478"/>
      <c r="D510" s="480"/>
      <c r="E510" s="480"/>
      <c r="F510" s="497"/>
      <c r="G510" s="480"/>
      <c r="H510" s="480"/>
      <c r="I510" s="480"/>
      <c r="J510" s="443"/>
      <c r="K510" s="443"/>
      <c r="L510" s="443"/>
      <c r="M510" s="443"/>
      <c r="N510" s="444"/>
      <c r="O510" s="477">
        <f t="shared" si="15"/>
        <v>0</v>
      </c>
      <c r="P510" s="477">
        <f t="shared" si="16"/>
        <v>0</v>
      </c>
      <c r="Q510" s="92" t="str">
        <f t="shared" si="17"/>
        <v/>
      </c>
    </row>
    <row r="511" spans="1:17" x14ac:dyDescent="0.2">
      <c r="A511" s="468"/>
      <c r="B511" s="444"/>
      <c r="C511" s="478"/>
      <c r="D511" s="480"/>
      <c r="E511" s="480"/>
      <c r="F511" s="497"/>
      <c r="G511" s="480"/>
      <c r="H511" s="480"/>
      <c r="I511" s="480"/>
      <c r="J511" s="443"/>
      <c r="K511" s="443"/>
      <c r="L511" s="443"/>
      <c r="M511" s="443"/>
      <c r="N511" s="444"/>
      <c r="O511" s="477">
        <f t="shared" si="15"/>
        <v>0</v>
      </c>
      <c r="P511" s="477">
        <f t="shared" si="16"/>
        <v>0</v>
      </c>
      <c r="Q511" s="92" t="str">
        <f t="shared" si="17"/>
        <v/>
      </c>
    </row>
    <row r="512" spans="1:17" x14ac:dyDescent="0.2">
      <c r="A512" s="468"/>
      <c r="B512" s="444"/>
      <c r="C512" s="478"/>
      <c r="D512" s="480"/>
      <c r="E512" s="480"/>
      <c r="F512" s="497"/>
      <c r="G512" s="480"/>
      <c r="H512" s="480"/>
      <c r="I512" s="480"/>
      <c r="J512" s="443"/>
      <c r="K512" s="443"/>
      <c r="L512" s="443"/>
      <c r="M512" s="443"/>
      <c r="N512" s="444"/>
      <c r="O512" s="477">
        <f t="shared" si="15"/>
        <v>0</v>
      </c>
      <c r="P512" s="477">
        <f t="shared" si="16"/>
        <v>0</v>
      </c>
      <c r="Q512" s="92" t="str">
        <f t="shared" si="17"/>
        <v/>
      </c>
    </row>
    <row r="513" spans="1:17" x14ac:dyDescent="0.2">
      <c r="A513" s="468"/>
      <c r="B513" s="444"/>
      <c r="C513" s="478"/>
      <c r="D513" s="480"/>
      <c r="E513" s="480"/>
      <c r="F513" s="497"/>
      <c r="G513" s="480"/>
      <c r="H513" s="480"/>
      <c r="I513" s="480"/>
      <c r="J513" s="443"/>
      <c r="K513" s="443"/>
      <c r="L513" s="443"/>
      <c r="M513" s="443"/>
      <c r="N513" s="444"/>
      <c r="O513" s="477">
        <f t="shared" si="15"/>
        <v>0</v>
      </c>
      <c r="P513" s="477">
        <f t="shared" si="16"/>
        <v>0</v>
      </c>
      <c r="Q513" s="92" t="str">
        <f t="shared" si="17"/>
        <v/>
      </c>
    </row>
    <row r="514" spans="1:17" x14ac:dyDescent="0.2">
      <c r="A514" s="468"/>
      <c r="B514" s="444"/>
      <c r="C514" s="478"/>
      <c r="D514" s="480"/>
      <c r="E514" s="480"/>
      <c r="F514" s="497"/>
      <c r="G514" s="480"/>
      <c r="H514" s="480"/>
      <c r="I514" s="480"/>
      <c r="J514" s="443"/>
      <c r="K514" s="443"/>
      <c r="L514" s="443"/>
      <c r="M514" s="443"/>
      <c r="N514" s="444"/>
      <c r="O514" s="477">
        <f t="shared" si="15"/>
        <v>0</v>
      </c>
      <c r="P514" s="477">
        <f t="shared" si="16"/>
        <v>0</v>
      </c>
      <c r="Q514" s="92" t="str">
        <f t="shared" si="17"/>
        <v/>
      </c>
    </row>
    <row r="515" spans="1:17" x14ac:dyDescent="0.2">
      <c r="A515" s="468"/>
      <c r="B515" s="444"/>
      <c r="C515" s="478"/>
      <c r="D515" s="480"/>
      <c r="E515" s="480"/>
      <c r="F515" s="497"/>
      <c r="G515" s="480"/>
      <c r="H515" s="480"/>
      <c r="I515" s="480"/>
      <c r="J515" s="443"/>
      <c r="K515" s="443"/>
      <c r="L515" s="443"/>
      <c r="M515" s="443"/>
      <c r="N515" s="444"/>
      <c r="O515" s="477">
        <f t="shared" si="15"/>
        <v>0</v>
      </c>
      <c r="P515" s="477">
        <f t="shared" si="16"/>
        <v>0</v>
      </c>
      <c r="Q515" s="92" t="str">
        <f t="shared" si="17"/>
        <v/>
      </c>
    </row>
    <row r="516" spans="1:17" x14ac:dyDescent="0.2">
      <c r="A516" s="468"/>
      <c r="B516" s="444"/>
      <c r="C516" s="478"/>
      <c r="D516" s="480"/>
      <c r="E516" s="480"/>
      <c r="F516" s="497"/>
      <c r="G516" s="480"/>
      <c r="H516" s="480"/>
      <c r="I516" s="480"/>
      <c r="J516" s="443"/>
      <c r="K516" s="443"/>
      <c r="L516" s="443"/>
      <c r="M516" s="443"/>
      <c r="N516" s="444"/>
      <c r="O516" s="477">
        <f t="shared" si="15"/>
        <v>0</v>
      </c>
      <c r="P516" s="477">
        <f t="shared" si="16"/>
        <v>0</v>
      </c>
      <c r="Q516" s="92" t="str">
        <f t="shared" si="17"/>
        <v/>
      </c>
    </row>
    <row r="517" spans="1:17" x14ac:dyDescent="0.2">
      <c r="A517" s="468"/>
      <c r="B517" s="444"/>
      <c r="C517" s="478"/>
      <c r="D517" s="480"/>
      <c r="E517" s="480"/>
      <c r="F517" s="497"/>
      <c r="G517" s="480"/>
      <c r="H517" s="480"/>
      <c r="I517" s="480"/>
      <c r="J517" s="443"/>
      <c r="K517" s="443"/>
      <c r="L517" s="443"/>
      <c r="M517" s="443"/>
      <c r="N517" s="444"/>
      <c r="O517" s="477">
        <f t="shared" ref="O517:O580" si="18">IF(B517=0,0,IF(YEAR(B517)=$P$1,MONTH(B517)-$O$1+1,(YEAR(B517)-$P$1)*12-$O$1+1+MONTH(B517)))</f>
        <v>0</v>
      </c>
      <c r="P517" s="477">
        <f t="shared" ref="P517:P580" si="19">IF(C517=0,0,IF(YEAR(C517)=$P$1,MONTH(C517)-$O$1+1,(YEAR(C517)-$P$1)*12-$O$1+1+MONTH(C517)))</f>
        <v>0</v>
      </c>
      <c r="Q517" s="92" t="str">
        <f t="shared" ref="Q517:Q580" si="20">SUBSTITUTE(D517," ","_")</f>
        <v/>
      </c>
    </row>
    <row r="518" spans="1:17" x14ac:dyDescent="0.2">
      <c r="A518" s="468"/>
      <c r="B518" s="444"/>
      <c r="C518" s="478"/>
      <c r="D518" s="480"/>
      <c r="E518" s="480"/>
      <c r="F518" s="497"/>
      <c r="G518" s="480"/>
      <c r="H518" s="480"/>
      <c r="I518" s="480"/>
      <c r="J518" s="443"/>
      <c r="K518" s="443"/>
      <c r="L518" s="443"/>
      <c r="M518" s="443"/>
      <c r="N518" s="444"/>
      <c r="O518" s="477">
        <f t="shared" si="18"/>
        <v>0</v>
      </c>
      <c r="P518" s="477">
        <f t="shared" si="19"/>
        <v>0</v>
      </c>
      <c r="Q518" s="92" t="str">
        <f t="shared" si="20"/>
        <v/>
      </c>
    </row>
    <row r="519" spans="1:17" x14ac:dyDescent="0.2">
      <c r="A519" s="468"/>
      <c r="B519" s="444"/>
      <c r="C519" s="478"/>
      <c r="D519" s="480"/>
      <c r="E519" s="480"/>
      <c r="F519" s="497"/>
      <c r="G519" s="473"/>
      <c r="H519" s="480"/>
      <c r="I519" s="480"/>
      <c r="J519" s="443"/>
      <c r="K519" s="443"/>
      <c r="L519" s="443"/>
      <c r="M519" s="443"/>
      <c r="N519" s="444"/>
      <c r="O519" s="477">
        <f t="shared" si="18"/>
        <v>0</v>
      </c>
      <c r="P519" s="477">
        <f t="shared" si="19"/>
        <v>0</v>
      </c>
      <c r="Q519" s="92" t="str">
        <f t="shared" si="20"/>
        <v/>
      </c>
    </row>
    <row r="520" spans="1:17" x14ac:dyDescent="0.2">
      <c r="A520" s="468"/>
      <c r="B520" s="444"/>
      <c r="C520" s="478"/>
      <c r="D520" s="480"/>
      <c r="E520" s="480"/>
      <c r="F520" s="497"/>
      <c r="G520" s="473"/>
      <c r="H520" s="480"/>
      <c r="I520" s="480"/>
      <c r="J520" s="443"/>
      <c r="K520" s="443"/>
      <c r="L520" s="443"/>
      <c r="M520" s="443"/>
      <c r="N520" s="444"/>
      <c r="O520" s="477">
        <f t="shared" si="18"/>
        <v>0</v>
      </c>
      <c r="P520" s="477">
        <f t="shared" si="19"/>
        <v>0</v>
      </c>
      <c r="Q520" s="92" t="str">
        <f t="shared" si="20"/>
        <v/>
      </c>
    </row>
    <row r="521" spans="1:17" x14ac:dyDescent="0.2">
      <c r="A521" s="468"/>
      <c r="B521" s="444"/>
      <c r="C521" s="478"/>
      <c r="D521" s="480"/>
      <c r="E521" s="480"/>
      <c r="F521" s="497"/>
      <c r="G521" s="480"/>
      <c r="H521" s="480"/>
      <c r="I521" s="480"/>
      <c r="J521" s="443"/>
      <c r="K521" s="443"/>
      <c r="L521" s="443"/>
      <c r="M521" s="443"/>
      <c r="N521" s="444"/>
      <c r="O521" s="477">
        <f t="shared" si="18"/>
        <v>0</v>
      </c>
      <c r="P521" s="477">
        <f t="shared" si="19"/>
        <v>0</v>
      </c>
      <c r="Q521" s="92" t="str">
        <f t="shared" si="20"/>
        <v/>
      </c>
    </row>
    <row r="522" spans="1:17" x14ac:dyDescent="0.2">
      <c r="A522" s="468"/>
      <c r="B522" s="444"/>
      <c r="C522" s="478"/>
      <c r="D522" s="480"/>
      <c r="E522" s="480"/>
      <c r="F522" s="497"/>
      <c r="G522" s="480"/>
      <c r="H522" s="480"/>
      <c r="I522" s="480"/>
      <c r="J522" s="443"/>
      <c r="K522" s="443"/>
      <c r="L522" s="443"/>
      <c r="M522" s="443"/>
      <c r="N522" s="444"/>
      <c r="O522" s="477">
        <f t="shared" si="18"/>
        <v>0</v>
      </c>
      <c r="P522" s="477">
        <f t="shared" si="19"/>
        <v>0</v>
      </c>
      <c r="Q522" s="92" t="str">
        <f t="shared" si="20"/>
        <v/>
      </c>
    </row>
    <row r="523" spans="1:17" x14ac:dyDescent="0.2">
      <c r="A523" s="468"/>
      <c r="B523" s="444"/>
      <c r="C523" s="478"/>
      <c r="D523" s="480"/>
      <c r="E523" s="480"/>
      <c r="F523" s="497"/>
      <c r="G523" s="480"/>
      <c r="H523" s="480"/>
      <c r="I523" s="480"/>
      <c r="J523" s="443"/>
      <c r="K523" s="443"/>
      <c r="L523" s="443"/>
      <c r="M523" s="443"/>
      <c r="N523" s="444"/>
      <c r="O523" s="477">
        <f t="shared" si="18"/>
        <v>0</v>
      </c>
      <c r="P523" s="477">
        <f t="shared" si="19"/>
        <v>0</v>
      </c>
      <c r="Q523" s="92" t="str">
        <f t="shared" si="20"/>
        <v/>
      </c>
    </row>
    <row r="524" spans="1:17" x14ac:dyDescent="0.2">
      <c r="A524" s="468"/>
      <c r="B524" s="444"/>
      <c r="C524" s="478"/>
      <c r="D524" s="480"/>
      <c r="E524" s="480"/>
      <c r="F524" s="497"/>
      <c r="G524" s="473"/>
      <c r="H524" s="480"/>
      <c r="I524" s="480"/>
      <c r="J524" s="443"/>
      <c r="K524" s="443"/>
      <c r="L524" s="443"/>
      <c r="M524" s="443"/>
      <c r="N524" s="444"/>
      <c r="O524" s="477">
        <f t="shared" si="18"/>
        <v>0</v>
      </c>
      <c r="P524" s="477">
        <f t="shared" si="19"/>
        <v>0</v>
      </c>
      <c r="Q524" s="92" t="str">
        <f t="shared" si="20"/>
        <v/>
      </c>
    </row>
    <row r="525" spans="1:17" x14ac:dyDescent="0.2">
      <c r="A525" s="468"/>
      <c r="B525" s="444"/>
      <c r="C525" s="478"/>
      <c r="D525" s="480"/>
      <c r="E525" s="480"/>
      <c r="F525" s="497"/>
      <c r="G525" s="480"/>
      <c r="H525" s="480"/>
      <c r="I525" s="480"/>
      <c r="J525" s="443"/>
      <c r="K525" s="443"/>
      <c r="L525" s="443"/>
      <c r="M525" s="443"/>
      <c r="N525" s="444"/>
      <c r="O525" s="477">
        <f t="shared" si="18"/>
        <v>0</v>
      </c>
      <c r="P525" s="477">
        <f t="shared" si="19"/>
        <v>0</v>
      </c>
      <c r="Q525" s="92" t="str">
        <f t="shared" si="20"/>
        <v/>
      </c>
    </row>
    <row r="526" spans="1:17" x14ac:dyDescent="0.2">
      <c r="A526" s="468"/>
      <c r="B526" s="444"/>
      <c r="C526" s="478"/>
      <c r="D526" s="480"/>
      <c r="E526" s="480"/>
      <c r="F526" s="497"/>
      <c r="G526" s="480"/>
      <c r="H526" s="480"/>
      <c r="I526" s="480"/>
      <c r="J526" s="443"/>
      <c r="K526" s="443"/>
      <c r="L526" s="443"/>
      <c r="M526" s="443"/>
      <c r="N526" s="444"/>
      <c r="O526" s="477">
        <f t="shared" si="18"/>
        <v>0</v>
      </c>
      <c r="P526" s="477">
        <f t="shared" si="19"/>
        <v>0</v>
      </c>
      <c r="Q526" s="92" t="str">
        <f t="shared" si="20"/>
        <v/>
      </c>
    </row>
    <row r="527" spans="1:17" x14ac:dyDescent="0.2">
      <c r="A527" s="468"/>
      <c r="B527" s="444"/>
      <c r="C527" s="478"/>
      <c r="D527" s="480"/>
      <c r="E527" s="480"/>
      <c r="F527" s="497"/>
      <c r="G527" s="473"/>
      <c r="H527" s="480"/>
      <c r="I527" s="480"/>
      <c r="J527" s="443"/>
      <c r="K527" s="443"/>
      <c r="L527" s="443"/>
      <c r="M527" s="443"/>
      <c r="N527" s="444"/>
      <c r="O527" s="477">
        <f t="shared" si="18"/>
        <v>0</v>
      </c>
      <c r="P527" s="477">
        <f t="shared" si="19"/>
        <v>0</v>
      </c>
      <c r="Q527" s="92" t="str">
        <f t="shared" si="20"/>
        <v/>
      </c>
    </row>
    <row r="528" spans="1:17" x14ac:dyDescent="0.2">
      <c r="A528" s="468"/>
      <c r="B528" s="444"/>
      <c r="C528" s="478"/>
      <c r="D528" s="480"/>
      <c r="E528" s="480"/>
      <c r="F528" s="497"/>
      <c r="G528" s="480"/>
      <c r="H528" s="480"/>
      <c r="I528" s="480"/>
      <c r="J528" s="443"/>
      <c r="K528" s="443"/>
      <c r="L528" s="443"/>
      <c r="M528" s="443"/>
      <c r="N528" s="444"/>
      <c r="O528" s="477">
        <f t="shared" si="18"/>
        <v>0</v>
      </c>
      <c r="P528" s="477">
        <f t="shared" si="19"/>
        <v>0</v>
      </c>
      <c r="Q528" s="92" t="str">
        <f t="shared" si="20"/>
        <v/>
      </c>
    </row>
    <row r="529" spans="1:17" x14ac:dyDescent="0.2">
      <c r="A529" s="468"/>
      <c r="B529" s="444"/>
      <c r="C529" s="478"/>
      <c r="D529" s="480"/>
      <c r="E529" s="480"/>
      <c r="F529" s="497"/>
      <c r="G529" s="480"/>
      <c r="H529" s="480"/>
      <c r="I529" s="480"/>
      <c r="J529" s="443"/>
      <c r="K529" s="443"/>
      <c r="L529" s="443"/>
      <c r="M529" s="443"/>
      <c r="N529" s="444"/>
      <c r="O529" s="477">
        <f t="shared" si="18"/>
        <v>0</v>
      </c>
      <c r="P529" s="477">
        <f t="shared" si="19"/>
        <v>0</v>
      </c>
      <c r="Q529" s="92" t="str">
        <f t="shared" si="20"/>
        <v/>
      </c>
    </row>
    <row r="530" spans="1:17" x14ac:dyDescent="0.2">
      <c r="A530" s="468"/>
      <c r="B530" s="444"/>
      <c r="C530" s="478"/>
      <c r="D530" s="480"/>
      <c r="E530" s="480"/>
      <c r="F530" s="497"/>
      <c r="G530" s="473"/>
      <c r="H530" s="480"/>
      <c r="I530" s="480"/>
      <c r="J530" s="443"/>
      <c r="K530" s="443"/>
      <c r="L530" s="443"/>
      <c r="M530" s="443"/>
      <c r="N530" s="444"/>
      <c r="O530" s="477">
        <f t="shared" si="18"/>
        <v>0</v>
      </c>
      <c r="P530" s="477">
        <f t="shared" si="19"/>
        <v>0</v>
      </c>
      <c r="Q530" s="92" t="str">
        <f t="shared" si="20"/>
        <v/>
      </c>
    </row>
    <row r="531" spans="1:17" x14ac:dyDescent="0.2">
      <c r="A531" s="468"/>
      <c r="B531" s="444"/>
      <c r="C531" s="478"/>
      <c r="D531" s="480"/>
      <c r="E531" s="480"/>
      <c r="F531" s="497"/>
      <c r="G531" s="480"/>
      <c r="H531" s="480"/>
      <c r="I531" s="480"/>
      <c r="J531" s="443"/>
      <c r="K531" s="443"/>
      <c r="L531" s="443"/>
      <c r="M531" s="443"/>
      <c r="N531" s="444"/>
      <c r="O531" s="477">
        <f t="shared" si="18"/>
        <v>0</v>
      </c>
      <c r="P531" s="477">
        <f t="shared" si="19"/>
        <v>0</v>
      </c>
      <c r="Q531" s="92" t="str">
        <f t="shared" si="20"/>
        <v/>
      </c>
    </row>
    <row r="532" spans="1:17" x14ac:dyDescent="0.2">
      <c r="A532" s="468"/>
      <c r="B532" s="444"/>
      <c r="C532" s="478"/>
      <c r="D532" s="480"/>
      <c r="E532" s="480"/>
      <c r="F532" s="497"/>
      <c r="G532" s="480"/>
      <c r="H532" s="480"/>
      <c r="I532" s="480"/>
      <c r="J532" s="443"/>
      <c r="K532" s="443"/>
      <c r="L532" s="443"/>
      <c r="M532" s="443"/>
      <c r="N532" s="444"/>
      <c r="O532" s="477">
        <f t="shared" si="18"/>
        <v>0</v>
      </c>
      <c r="P532" s="477">
        <f t="shared" si="19"/>
        <v>0</v>
      </c>
      <c r="Q532" s="92" t="str">
        <f t="shared" si="20"/>
        <v/>
      </c>
    </row>
    <row r="533" spans="1:17" x14ac:dyDescent="0.2">
      <c r="A533" s="468"/>
      <c r="B533" s="444"/>
      <c r="C533" s="478"/>
      <c r="D533" s="480"/>
      <c r="E533" s="480"/>
      <c r="F533" s="497"/>
      <c r="G533" s="480"/>
      <c r="H533" s="480"/>
      <c r="I533" s="480"/>
      <c r="J533" s="443"/>
      <c r="K533" s="443"/>
      <c r="L533" s="443"/>
      <c r="M533" s="443"/>
      <c r="N533" s="444"/>
      <c r="O533" s="477">
        <f t="shared" si="18"/>
        <v>0</v>
      </c>
      <c r="P533" s="477">
        <f t="shared" si="19"/>
        <v>0</v>
      </c>
      <c r="Q533" s="92" t="str">
        <f t="shared" si="20"/>
        <v/>
      </c>
    </row>
    <row r="534" spans="1:17" x14ac:dyDescent="0.2">
      <c r="A534" s="468"/>
      <c r="B534" s="444"/>
      <c r="C534" s="478"/>
      <c r="D534" s="480"/>
      <c r="E534" s="480"/>
      <c r="F534" s="497"/>
      <c r="G534" s="480"/>
      <c r="H534" s="480"/>
      <c r="I534" s="480"/>
      <c r="J534" s="443"/>
      <c r="K534" s="443"/>
      <c r="L534" s="443"/>
      <c r="M534" s="443"/>
      <c r="N534" s="444"/>
      <c r="O534" s="477">
        <f t="shared" si="18"/>
        <v>0</v>
      </c>
      <c r="P534" s="477">
        <f t="shared" si="19"/>
        <v>0</v>
      </c>
      <c r="Q534" s="92" t="str">
        <f t="shared" si="20"/>
        <v/>
      </c>
    </row>
    <row r="535" spans="1:17" x14ac:dyDescent="0.2">
      <c r="A535" s="468"/>
      <c r="B535" s="444"/>
      <c r="C535" s="478"/>
      <c r="D535" s="480"/>
      <c r="E535" s="480"/>
      <c r="F535" s="497"/>
      <c r="G535" s="480"/>
      <c r="H535" s="480"/>
      <c r="I535" s="480"/>
      <c r="J535" s="443"/>
      <c r="K535" s="443"/>
      <c r="L535" s="443"/>
      <c r="M535" s="443"/>
      <c r="N535" s="444"/>
      <c r="O535" s="477">
        <f t="shared" si="18"/>
        <v>0</v>
      </c>
      <c r="P535" s="477">
        <f t="shared" si="19"/>
        <v>0</v>
      </c>
      <c r="Q535" s="92" t="str">
        <f t="shared" si="20"/>
        <v/>
      </c>
    </row>
    <row r="536" spans="1:17" x14ac:dyDescent="0.2">
      <c r="A536" s="468"/>
      <c r="B536" s="444"/>
      <c r="C536" s="478"/>
      <c r="D536" s="480"/>
      <c r="E536" s="480"/>
      <c r="F536" s="497"/>
      <c r="G536" s="473"/>
      <c r="H536" s="480"/>
      <c r="I536" s="480"/>
      <c r="J536" s="443"/>
      <c r="K536" s="443"/>
      <c r="L536" s="443"/>
      <c r="M536" s="443"/>
      <c r="N536" s="444"/>
      <c r="O536" s="477">
        <f t="shared" si="18"/>
        <v>0</v>
      </c>
      <c r="P536" s="477">
        <f t="shared" si="19"/>
        <v>0</v>
      </c>
      <c r="Q536" s="92" t="str">
        <f t="shared" si="20"/>
        <v/>
      </c>
    </row>
    <row r="537" spans="1:17" x14ac:dyDescent="0.2">
      <c r="A537" s="468"/>
      <c r="B537" s="444"/>
      <c r="C537" s="478"/>
      <c r="D537" s="480"/>
      <c r="E537" s="480"/>
      <c r="F537" s="497"/>
      <c r="G537" s="480"/>
      <c r="H537" s="480"/>
      <c r="I537" s="480"/>
      <c r="J537" s="443"/>
      <c r="K537" s="443"/>
      <c r="L537" s="443"/>
      <c r="M537" s="443"/>
      <c r="N537" s="444"/>
      <c r="O537" s="477">
        <f t="shared" si="18"/>
        <v>0</v>
      </c>
      <c r="P537" s="477">
        <f t="shared" si="19"/>
        <v>0</v>
      </c>
      <c r="Q537" s="92" t="str">
        <f t="shared" si="20"/>
        <v/>
      </c>
    </row>
    <row r="538" spans="1:17" x14ac:dyDescent="0.2">
      <c r="A538" s="468"/>
      <c r="B538" s="444"/>
      <c r="C538" s="478"/>
      <c r="D538" s="480"/>
      <c r="E538" s="480"/>
      <c r="F538" s="497"/>
      <c r="G538" s="480"/>
      <c r="H538" s="480"/>
      <c r="I538" s="480"/>
      <c r="J538" s="443"/>
      <c r="K538" s="443"/>
      <c r="L538" s="443"/>
      <c r="M538" s="443"/>
      <c r="N538" s="444"/>
      <c r="O538" s="477">
        <f t="shared" si="18"/>
        <v>0</v>
      </c>
      <c r="P538" s="477">
        <f t="shared" si="19"/>
        <v>0</v>
      </c>
      <c r="Q538" s="92" t="str">
        <f t="shared" si="20"/>
        <v/>
      </c>
    </row>
    <row r="539" spans="1:17" x14ac:dyDescent="0.2">
      <c r="A539" s="468"/>
      <c r="B539" s="444"/>
      <c r="C539" s="478"/>
      <c r="D539" s="480"/>
      <c r="E539" s="480"/>
      <c r="F539" s="497"/>
      <c r="G539" s="480"/>
      <c r="H539" s="480"/>
      <c r="I539" s="480"/>
      <c r="J539" s="443"/>
      <c r="K539" s="443"/>
      <c r="L539" s="443"/>
      <c r="M539" s="443"/>
      <c r="N539" s="444"/>
      <c r="O539" s="477">
        <f t="shared" si="18"/>
        <v>0</v>
      </c>
      <c r="P539" s="477">
        <f t="shared" si="19"/>
        <v>0</v>
      </c>
      <c r="Q539" s="92" t="str">
        <f t="shared" si="20"/>
        <v/>
      </c>
    </row>
    <row r="540" spans="1:17" x14ac:dyDescent="0.2">
      <c r="A540" s="468"/>
      <c r="B540" s="444"/>
      <c r="C540" s="478"/>
      <c r="D540" s="480"/>
      <c r="E540" s="480"/>
      <c r="F540" s="497"/>
      <c r="G540" s="480"/>
      <c r="H540" s="480"/>
      <c r="I540" s="480"/>
      <c r="J540" s="443"/>
      <c r="K540" s="443"/>
      <c r="L540" s="443"/>
      <c r="M540" s="443"/>
      <c r="N540" s="444"/>
      <c r="O540" s="477">
        <f t="shared" si="18"/>
        <v>0</v>
      </c>
      <c r="P540" s="477">
        <f t="shared" si="19"/>
        <v>0</v>
      </c>
      <c r="Q540" s="92" t="str">
        <f t="shared" si="20"/>
        <v/>
      </c>
    </row>
    <row r="541" spans="1:17" x14ac:dyDescent="0.2">
      <c r="A541" s="468"/>
      <c r="B541" s="444"/>
      <c r="C541" s="478"/>
      <c r="D541" s="480"/>
      <c r="E541" s="480"/>
      <c r="F541" s="497"/>
      <c r="G541" s="480"/>
      <c r="H541" s="480"/>
      <c r="I541" s="480"/>
      <c r="J541" s="443"/>
      <c r="K541" s="443"/>
      <c r="L541" s="443"/>
      <c r="M541" s="443"/>
      <c r="N541" s="444"/>
      <c r="O541" s="477">
        <f t="shared" si="18"/>
        <v>0</v>
      </c>
      <c r="P541" s="477">
        <f t="shared" si="19"/>
        <v>0</v>
      </c>
      <c r="Q541" s="92" t="str">
        <f t="shared" si="20"/>
        <v/>
      </c>
    </row>
    <row r="542" spans="1:17" x14ac:dyDescent="0.2">
      <c r="A542" s="468"/>
      <c r="B542" s="444"/>
      <c r="C542" s="478"/>
      <c r="D542" s="480"/>
      <c r="E542" s="480"/>
      <c r="F542" s="497"/>
      <c r="G542" s="480"/>
      <c r="H542" s="480"/>
      <c r="I542" s="480"/>
      <c r="J542" s="443"/>
      <c r="K542" s="443"/>
      <c r="L542" s="443"/>
      <c r="M542" s="443"/>
      <c r="N542" s="444"/>
      <c r="O542" s="477">
        <f t="shared" si="18"/>
        <v>0</v>
      </c>
      <c r="P542" s="477">
        <f t="shared" si="19"/>
        <v>0</v>
      </c>
      <c r="Q542" s="92" t="str">
        <f t="shared" si="20"/>
        <v/>
      </c>
    </row>
    <row r="543" spans="1:17" x14ac:dyDescent="0.2">
      <c r="A543" s="468"/>
      <c r="B543" s="444"/>
      <c r="C543" s="478"/>
      <c r="D543" s="480"/>
      <c r="E543" s="480"/>
      <c r="F543" s="497"/>
      <c r="G543" s="480"/>
      <c r="H543" s="480"/>
      <c r="I543" s="480"/>
      <c r="J543" s="443"/>
      <c r="K543" s="443"/>
      <c r="L543" s="443"/>
      <c r="M543" s="443"/>
      <c r="N543" s="444"/>
      <c r="O543" s="477">
        <f t="shared" si="18"/>
        <v>0</v>
      </c>
      <c r="P543" s="477">
        <f t="shared" si="19"/>
        <v>0</v>
      </c>
      <c r="Q543" s="92" t="str">
        <f t="shared" si="20"/>
        <v/>
      </c>
    </row>
    <row r="544" spans="1:17" x14ac:dyDescent="0.2">
      <c r="A544" s="468"/>
      <c r="B544" s="444"/>
      <c r="C544" s="478"/>
      <c r="D544" s="480"/>
      <c r="E544" s="480"/>
      <c r="F544" s="497"/>
      <c r="G544" s="480"/>
      <c r="H544" s="480"/>
      <c r="I544" s="480"/>
      <c r="J544" s="443"/>
      <c r="K544" s="443"/>
      <c r="L544" s="443"/>
      <c r="M544" s="443"/>
      <c r="N544" s="444"/>
      <c r="O544" s="477">
        <f t="shared" si="18"/>
        <v>0</v>
      </c>
      <c r="P544" s="477">
        <f t="shared" si="19"/>
        <v>0</v>
      </c>
      <c r="Q544" s="92" t="str">
        <f t="shared" si="20"/>
        <v/>
      </c>
    </row>
    <row r="545" spans="1:17" x14ac:dyDescent="0.2">
      <c r="A545" s="468"/>
      <c r="B545" s="444"/>
      <c r="C545" s="478"/>
      <c r="D545" s="480"/>
      <c r="E545" s="480"/>
      <c r="F545" s="497"/>
      <c r="G545" s="480"/>
      <c r="H545" s="480"/>
      <c r="I545" s="480"/>
      <c r="J545" s="443"/>
      <c r="K545" s="443"/>
      <c r="L545" s="443"/>
      <c r="M545" s="443"/>
      <c r="N545" s="444"/>
      <c r="O545" s="477">
        <f t="shared" si="18"/>
        <v>0</v>
      </c>
      <c r="P545" s="477">
        <f t="shared" si="19"/>
        <v>0</v>
      </c>
      <c r="Q545" s="92" t="str">
        <f t="shared" si="20"/>
        <v/>
      </c>
    </row>
    <row r="546" spans="1:17" x14ac:dyDescent="0.2">
      <c r="A546" s="468"/>
      <c r="B546" s="444"/>
      <c r="C546" s="478"/>
      <c r="D546" s="480"/>
      <c r="E546" s="480"/>
      <c r="F546" s="497"/>
      <c r="G546" s="480"/>
      <c r="H546" s="480"/>
      <c r="I546" s="480"/>
      <c r="J546" s="443"/>
      <c r="K546" s="443"/>
      <c r="L546" s="443"/>
      <c r="M546" s="443"/>
      <c r="N546" s="444"/>
      <c r="O546" s="477">
        <f t="shared" si="18"/>
        <v>0</v>
      </c>
      <c r="P546" s="477">
        <f t="shared" si="19"/>
        <v>0</v>
      </c>
      <c r="Q546" s="92" t="str">
        <f t="shared" si="20"/>
        <v/>
      </c>
    </row>
    <row r="547" spans="1:17" x14ac:dyDescent="0.2">
      <c r="A547" s="468"/>
      <c r="B547" s="444"/>
      <c r="C547" s="478"/>
      <c r="D547" s="480"/>
      <c r="E547" s="480"/>
      <c r="F547" s="497"/>
      <c r="G547" s="480"/>
      <c r="H547" s="480"/>
      <c r="I547" s="480"/>
      <c r="J547" s="443"/>
      <c r="K547" s="443"/>
      <c r="L547" s="443"/>
      <c r="M547" s="443"/>
      <c r="N547" s="444"/>
      <c r="O547" s="477">
        <f t="shared" si="18"/>
        <v>0</v>
      </c>
      <c r="P547" s="477">
        <f t="shared" si="19"/>
        <v>0</v>
      </c>
      <c r="Q547" s="92" t="str">
        <f t="shared" si="20"/>
        <v/>
      </c>
    </row>
    <row r="548" spans="1:17" x14ac:dyDescent="0.2">
      <c r="A548" s="468"/>
      <c r="B548" s="444"/>
      <c r="C548" s="478"/>
      <c r="D548" s="480"/>
      <c r="E548" s="480"/>
      <c r="F548" s="497"/>
      <c r="G548" s="473"/>
      <c r="H548" s="480"/>
      <c r="I548" s="480"/>
      <c r="J548" s="443"/>
      <c r="K548" s="443"/>
      <c r="L548" s="443"/>
      <c r="M548" s="443"/>
      <c r="N548" s="444"/>
      <c r="O548" s="477">
        <f t="shared" si="18"/>
        <v>0</v>
      </c>
      <c r="P548" s="477">
        <f t="shared" si="19"/>
        <v>0</v>
      </c>
      <c r="Q548" s="92" t="str">
        <f t="shared" si="20"/>
        <v/>
      </c>
    </row>
    <row r="549" spans="1:17" x14ac:dyDescent="0.2">
      <c r="A549" s="468"/>
      <c r="B549" s="444"/>
      <c r="C549" s="478"/>
      <c r="D549" s="480"/>
      <c r="E549" s="480"/>
      <c r="F549" s="497"/>
      <c r="G549" s="480"/>
      <c r="H549" s="480"/>
      <c r="I549" s="480"/>
      <c r="J549" s="443"/>
      <c r="K549" s="443"/>
      <c r="L549" s="443"/>
      <c r="M549" s="443"/>
      <c r="N549" s="444"/>
      <c r="O549" s="477">
        <f t="shared" si="18"/>
        <v>0</v>
      </c>
      <c r="P549" s="477">
        <f t="shared" si="19"/>
        <v>0</v>
      </c>
      <c r="Q549" s="92" t="str">
        <f t="shared" si="20"/>
        <v/>
      </c>
    </row>
    <row r="550" spans="1:17" x14ac:dyDescent="0.2">
      <c r="A550" s="468"/>
      <c r="B550" s="444"/>
      <c r="C550" s="478"/>
      <c r="D550" s="480"/>
      <c r="E550" s="480"/>
      <c r="F550" s="497"/>
      <c r="G550" s="473"/>
      <c r="H550" s="480"/>
      <c r="I550" s="480"/>
      <c r="J550" s="443"/>
      <c r="K550" s="443"/>
      <c r="L550" s="443"/>
      <c r="M550" s="443"/>
      <c r="N550" s="444"/>
      <c r="O550" s="477">
        <f t="shared" si="18"/>
        <v>0</v>
      </c>
      <c r="P550" s="477">
        <f t="shared" si="19"/>
        <v>0</v>
      </c>
      <c r="Q550" s="92" t="str">
        <f t="shared" si="20"/>
        <v/>
      </c>
    </row>
    <row r="551" spans="1:17" x14ac:dyDescent="0.2">
      <c r="A551" s="468"/>
      <c r="B551" s="444"/>
      <c r="C551" s="478"/>
      <c r="D551" s="480"/>
      <c r="E551" s="480"/>
      <c r="F551" s="497"/>
      <c r="G551" s="480"/>
      <c r="H551" s="480"/>
      <c r="I551" s="480"/>
      <c r="J551" s="443"/>
      <c r="K551" s="443"/>
      <c r="L551" s="443"/>
      <c r="M551" s="443"/>
      <c r="N551" s="444"/>
      <c r="O551" s="477">
        <f t="shared" si="18"/>
        <v>0</v>
      </c>
      <c r="P551" s="477">
        <f t="shared" si="19"/>
        <v>0</v>
      </c>
      <c r="Q551" s="92" t="str">
        <f t="shared" si="20"/>
        <v/>
      </c>
    </row>
    <row r="552" spans="1:17" x14ac:dyDescent="0.2">
      <c r="A552" s="468"/>
      <c r="B552" s="444"/>
      <c r="C552" s="478"/>
      <c r="D552" s="480"/>
      <c r="E552" s="480"/>
      <c r="F552" s="497"/>
      <c r="G552" s="473"/>
      <c r="H552" s="480"/>
      <c r="I552" s="480"/>
      <c r="J552" s="443"/>
      <c r="K552" s="443"/>
      <c r="L552" s="443"/>
      <c r="M552" s="443"/>
      <c r="N552" s="444"/>
      <c r="O552" s="477">
        <f t="shared" si="18"/>
        <v>0</v>
      </c>
      <c r="P552" s="477">
        <f t="shared" si="19"/>
        <v>0</v>
      </c>
      <c r="Q552" s="92" t="str">
        <f t="shared" si="20"/>
        <v/>
      </c>
    </row>
    <row r="553" spans="1:17" x14ac:dyDescent="0.2">
      <c r="A553" s="468"/>
      <c r="B553" s="444"/>
      <c r="C553" s="478"/>
      <c r="D553" s="480"/>
      <c r="E553" s="480"/>
      <c r="F553" s="497"/>
      <c r="G553" s="480"/>
      <c r="H553" s="480"/>
      <c r="I553" s="480"/>
      <c r="J553" s="443"/>
      <c r="K553" s="443"/>
      <c r="L553" s="443"/>
      <c r="M553" s="443"/>
      <c r="N553" s="444"/>
      <c r="O553" s="477">
        <f t="shared" si="18"/>
        <v>0</v>
      </c>
      <c r="P553" s="477">
        <f t="shared" si="19"/>
        <v>0</v>
      </c>
      <c r="Q553" s="92" t="str">
        <f t="shared" si="20"/>
        <v/>
      </c>
    </row>
    <row r="554" spans="1:17" x14ac:dyDescent="0.2">
      <c r="A554" s="468"/>
      <c r="B554" s="444"/>
      <c r="C554" s="478"/>
      <c r="D554" s="480"/>
      <c r="E554" s="480"/>
      <c r="F554" s="497"/>
      <c r="G554" s="480"/>
      <c r="H554" s="480"/>
      <c r="I554" s="475"/>
      <c r="J554" s="443"/>
      <c r="K554" s="443"/>
      <c r="L554" s="443"/>
      <c r="M554" s="443"/>
      <c r="N554" s="444"/>
      <c r="O554" s="477">
        <f t="shared" si="18"/>
        <v>0</v>
      </c>
      <c r="P554" s="477">
        <f t="shared" si="19"/>
        <v>0</v>
      </c>
      <c r="Q554" s="92" t="str">
        <f t="shared" si="20"/>
        <v/>
      </c>
    </row>
    <row r="555" spans="1:17" x14ac:dyDescent="0.2">
      <c r="A555" s="468"/>
      <c r="B555" s="444"/>
      <c r="C555" s="478"/>
      <c r="D555" s="480"/>
      <c r="E555" s="480"/>
      <c r="F555" s="497"/>
      <c r="G555" s="480"/>
      <c r="H555" s="480"/>
      <c r="I555" s="475"/>
      <c r="J555" s="443"/>
      <c r="K555" s="443"/>
      <c r="L555" s="443"/>
      <c r="M555" s="443"/>
      <c r="N555" s="444"/>
      <c r="O555" s="477">
        <f t="shared" si="18"/>
        <v>0</v>
      </c>
      <c r="P555" s="477">
        <f t="shared" si="19"/>
        <v>0</v>
      </c>
      <c r="Q555" s="92" t="str">
        <f t="shared" si="20"/>
        <v/>
      </c>
    </row>
    <row r="556" spans="1:17" x14ac:dyDescent="0.2">
      <c r="A556" s="468"/>
      <c r="B556" s="444"/>
      <c r="C556" s="478"/>
      <c r="D556" s="480"/>
      <c r="E556" s="480"/>
      <c r="F556" s="497"/>
      <c r="G556" s="480"/>
      <c r="H556" s="480"/>
      <c r="I556" s="480"/>
      <c r="J556" s="443"/>
      <c r="K556" s="443"/>
      <c r="L556" s="443"/>
      <c r="M556" s="443"/>
      <c r="N556" s="444"/>
      <c r="O556" s="477">
        <f t="shared" si="18"/>
        <v>0</v>
      </c>
      <c r="P556" s="477">
        <f t="shared" si="19"/>
        <v>0</v>
      </c>
      <c r="Q556" s="92" t="str">
        <f t="shared" si="20"/>
        <v/>
      </c>
    </row>
    <row r="557" spans="1:17" x14ac:dyDescent="0.2">
      <c r="A557" s="468"/>
      <c r="B557" s="444"/>
      <c r="C557" s="478"/>
      <c r="D557" s="480"/>
      <c r="E557" s="480"/>
      <c r="F557" s="497"/>
      <c r="G557" s="480"/>
      <c r="H557" s="480"/>
      <c r="I557" s="480"/>
      <c r="J557" s="443"/>
      <c r="K557" s="443"/>
      <c r="L557" s="443"/>
      <c r="M557" s="443"/>
      <c r="N557" s="444"/>
      <c r="O557" s="477">
        <f t="shared" si="18"/>
        <v>0</v>
      </c>
      <c r="P557" s="477">
        <f t="shared" si="19"/>
        <v>0</v>
      </c>
      <c r="Q557" s="92" t="str">
        <f t="shared" si="20"/>
        <v/>
      </c>
    </row>
    <row r="558" spans="1:17" x14ac:dyDescent="0.2">
      <c r="A558" s="468"/>
      <c r="B558" s="444"/>
      <c r="C558" s="470"/>
      <c r="D558" s="498"/>
      <c r="E558" s="498"/>
      <c r="F558" s="499"/>
      <c r="G558" s="480"/>
      <c r="H558" s="480"/>
      <c r="I558" s="480"/>
      <c r="J558" s="443"/>
      <c r="K558" s="443"/>
      <c r="L558" s="443"/>
      <c r="M558" s="443"/>
      <c r="N558" s="444"/>
      <c r="O558" s="477">
        <f t="shared" si="18"/>
        <v>0</v>
      </c>
      <c r="P558" s="477">
        <f t="shared" si="19"/>
        <v>0</v>
      </c>
      <c r="Q558" s="92" t="str">
        <f t="shared" si="20"/>
        <v/>
      </c>
    </row>
    <row r="559" spans="1:17" x14ac:dyDescent="0.2">
      <c r="A559" s="468"/>
      <c r="B559" s="444"/>
      <c r="C559" s="478"/>
      <c r="D559" s="480"/>
      <c r="E559" s="480"/>
      <c r="F559" s="497"/>
      <c r="G559" s="480"/>
      <c r="H559" s="480"/>
      <c r="I559" s="480"/>
      <c r="J559" s="443"/>
      <c r="K559" s="443"/>
      <c r="L559" s="443"/>
      <c r="M559" s="443"/>
      <c r="N559" s="444"/>
      <c r="O559" s="477">
        <f t="shared" si="18"/>
        <v>0</v>
      </c>
      <c r="P559" s="477">
        <f t="shared" si="19"/>
        <v>0</v>
      </c>
      <c r="Q559" s="92" t="str">
        <f t="shared" si="20"/>
        <v/>
      </c>
    </row>
    <row r="560" spans="1:17" x14ac:dyDescent="0.2">
      <c r="A560" s="468"/>
      <c r="B560" s="444"/>
      <c r="C560" s="478"/>
      <c r="D560" s="480"/>
      <c r="E560" s="480"/>
      <c r="F560" s="497"/>
      <c r="G560" s="480"/>
      <c r="H560" s="480"/>
      <c r="I560" s="480"/>
      <c r="J560" s="443"/>
      <c r="K560" s="443"/>
      <c r="L560" s="443"/>
      <c r="M560" s="443"/>
      <c r="N560" s="444"/>
      <c r="O560" s="477">
        <f t="shared" si="18"/>
        <v>0</v>
      </c>
      <c r="P560" s="477">
        <f t="shared" si="19"/>
        <v>0</v>
      </c>
      <c r="Q560" s="92" t="str">
        <f t="shared" si="20"/>
        <v/>
      </c>
    </row>
    <row r="561" spans="1:17" x14ac:dyDescent="0.2">
      <c r="A561" s="468"/>
      <c r="B561" s="444"/>
      <c r="C561" s="478"/>
      <c r="D561" s="480"/>
      <c r="E561" s="480"/>
      <c r="F561" s="497"/>
      <c r="G561" s="480"/>
      <c r="H561" s="480"/>
      <c r="I561" s="480"/>
      <c r="J561" s="443"/>
      <c r="K561" s="443"/>
      <c r="L561" s="443"/>
      <c r="M561" s="443"/>
      <c r="N561" s="444"/>
      <c r="O561" s="477">
        <f t="shared" si="18"/>
        <v>0</v>
      </c>
      <c r="P561" s="477">
        <f t="shared" si="19"/>
        <v>0</v>
      </c>
      <c r="Q561" s="92" t="str">
        <f t="shared" si="20"/>
        <v/>
      </c>
    </row>
    <row r="562" spans="1:17" x14ac:dyDescent="0.2">
      <c r="A562" s="468"/>
      <c r="B562" s="444"/>
      <c r="C562" s="478"/>
      <c r="D562" s="480"/>
      <c r="E562" s="480"/>
      <c r="F562" s="497"/>
      <c r="G562" s="480"/>
      <c r="H562" s="480"/>
      <c r="I562" s="480"/>
      <c r="J562" s="443"/>
      <c r="K562" s="443"/>
      <c r="L562" s="443"/>
      <c r="M562" s="443"/>
      <c r="N562" s="444"/>
      <c r="O562" s="477">
        <f t="shared" si="18"/>
        <v>0</v>
      </c>
      <c r="P562" s="477">
        <f t="shared" si="19"/>
        <v>0</v>
      </c>
      <c r="Q562" s="92" t="str">
        <f t="shared" si="20"/>
        <v/>
      </c>
    </row>
    <row r="563" spans="1:17" x14ac:dyDescent="0.2">
      <c r="A563" s="468"/>
      <c r="B563" s="444"/>
      <c r="C563" s="478"/>
      <c r="D563" s="480"/>
      <c r="E563" s="480"/>
      <c r="F563" s="497"/>
      <c r="G563" s="480"/>
      <c r="H563" s="480"/>
      <c r="I563" s="480"/>
      <c r="J563" s="443"/>
      <c r="K563" s="443"/>
      <c r="L563" s="443"/>
      <c r="M563" s="443"/>
      <c r="N563" s="444"/>
      <c r="O563" s="477">
        <f t="shared" si="18"/>
        <v>0</v>
      </c>
      <c r="P563" s="477">
        <f t="shared" si="19"/>
        <v>0</v>
      </c>
      <c r="Q563" s="92" t="str">
        <f t="shared" si="20"/>
        <v/>
      </c>
    </row>
    <row r="564" spans="1:17" x14ac:dyDescent="0.2">
      <c r="A564" s="468"/>
      <c r="B564" s="444"/>
      <c r="C564" s="478"/>
      <c r="D564" s="480"/>
      <c r="E564" s="480"/>
      <c r="F564" s="497"/>
      <c r="G564" s="480"/>
      <c r="H564" s="480"/>
      <c r="I564" s="480"/>
      <c r="J564" s="443"/>
      <c r="K564" s="443"/>
      <c r="L564" s="443"/>
      <c r="M564" s="443"/>
      <c r="N564" s="444"/>
      <c r="O564" s="477">
        <f t="shared" si="18"/>
        <v>0</v>
      </c>
      <c r="P564" s="477">
        <f t="shared" si="19"/>
        <v>0</v>
      </c>
      <c r="Q564" s="92" t="str">
        <f t="shared" si="20"/>
        <v/>
      </c>
    </row>
    <row r="565" spans="1:17" x14ac:dyDescent="0.2">
      <c r="A565" s="468"/>
      <c r="B565" s="444"/>
      <c r="C565" s="478"/>
      <c r="D565" s="480"/>
      <c r="E565" s="480"/>
      <c r="F565" s="497"/>
      <c r="G565" s="480"/>
      <c r="H565" s="480"/>
      <c r="I565" s="480"/>
      <c r="J565" s="443"/>
      <c r="K565" s="443"/>
      <c r="L565" s="443"/>
      <c r="M565" s="443"/>
      <c r="N565" s="444"/>
      <c r="O565" s="477">
        <f t="shared" si="18"/>
        <v>0</v>
      </c>
      <c r="P565" s="477">
        <f t="shared" si="19"/>
        <v>0</v>
      </c>
      <c r="Q565" s="92" t="str">
        <f t="shared" si="20"/>
        <v/>
      </c>
    </row>
    <row r="566" spans="1:17" x14ac:dyDescent="0.2">
      <c r="A566" s="468"/>
      <c r="B566" s="444"/>
      <c r="C566" s="478"/>
      <c r="D566" s="480"/>
      <c r="E566" s="480"/>
      <c r="F566" s="497"/>
      <c r="G566" s="480"/>
      <c r="H566" s="480"/>
      <c r="I566" s="480"/>
      <c r="J566" s="443"/>
      <c r="K566" s="443"/>
      <c r="L566" s="443"/>
      <c r="M566" s="443"/>
      <c r="N566" s="444"/>
      <c r="O566" s="477">
        <f t="shared" si="18"/>
        <v>0</v>
      </c>
      <c r="P566" s="477">
        <f t="shared" si="19"/>
        <v>0</v>
      </c>
      <c r="Q566" s="92" t="str">
        <f t="shared" si="20"/>
        <v/>
      </c>
    </row>
    <row r="567" spans="1:17" x14ac:dyDescent="0.2">
      <c r="A567" s="468"/>
      <c r="B567" s="444"/>
      <c r="C567" s="478"/>
      <c r="D567" s="480"/>
      <c r="E567" s="480"/>
      <c r="F567" s="497"/>
      <c r="G567" s="480"/>
      <c r="H567" s="480"/>
      <c r="I567" s="480"/>
      <c r="J567" s="443"/>
      <c r="K567" s="443"/>
      <c r="L567" s="443"/>
      <c r="M567" s="443"/>
      <c r="N567" s="444"/>
      <c r="O567" s="477">
        <f t="shared" si="18"/>
        <v>0</v>
      </c>
      <c r="P567" s="477">
        <f t="shared" si="19"/>
        <v>0</v>
      </c>
      <c r="Q567" s="92" t="str">
        <f t="shared" si="20"/>
        <v/>
      </c>
    </row>
    <row r="568" spans="1:17" x14ac:dyDescent="0.2">
      <c r="A568" s="468"/>
      <c r="B568" s="444"/>
      <c r="C568" s="478"/>
      <c r="D568" s="480"/>
      <c r="E568" s="480"/>
      <c r="F568" s="497"/>
      <c r="G568" s="480"/>
      <c r="H568" s="480"/>
      <c r="I568" s="480"/>
      <c r="J568" s="443"/>
      <c r="K568" s="443"/>
      <c r="L568" s="443"/>
      <c r="M568" s="443"/>
      <c r="N568" s="444"/>
      <c r="O568" s="477">
        <f t="shared" si="18"/>
        <v>0</v>
      </c>
      <c r="P568" s="477">
        <f t="shared" si="19"/>
        <v>0</v>
      </c>
      <c r="Q568" s="92" t="str">
        <f t="shared" si="20"/>
        <v/>
      </c>
    </row>
    <row r="569" spans="1:17" x14ac:dyDescent="0.2">
      <c r="A569" s="468"/>
      <c r="B569" s="444"/>
      <c r="C569" s="478"/>
      <c r="D569" s="480"/>
      <c r="E569" s="480"/>
      <c r="F569" s="497"/>
      <c r="G569" s="480"/>
      <c r="H569" s="480"/>
      <c r="I569" s="475"/>
      <c r="J569" s="443"/>
      <c r="K569" s="443"/>
      <c r="L569" s="443"/>
      <c r="M569" s="443"/>
      <c r="N569" s="444"/>
      <c r="O569" s="477">
        <f t="shared" si="18"/>
        <v>0</v>
      </c>
      <c r="P569" s="477">
        <f t="shared" si="19"/>
        <v>0</v>
      </c>
      <c r="Q569" s="92" t="str">
        <f t="shared" si="20"/>
        <v/>
      </c>
    </row>
    <row r="570" spans="1:17" x14ac:dyDescent="0.2">
      <c r="A570" s="468"/>
      <c r="B570" s="444"/>
      <c r="C570" s="478"/>
      <c r="D570" s="480"/>
      <c r="E570" s="480"/>
      <c r="F570" s="497"/>
      <c r="G570" s="480"/>
      <c r="H570" s="480"/>
      <c r="I570" s="475"/>
      <c r="J570" s="443"/>
      <c r="K570" s="443"/>
      <c r="L570" s="443"/>
      <c r="M570" s="443"/>
      <c r="N570" s="444"/>
      <c r="O570" s="477">
        <f t="shared" si="18"/>
        <v>0</v>
      </c>
      <c r="P570" s="477">
        <f t="shared" si="19"/>
        <v>0</v>
      </c>
      <c r="Q570" s="92" t="str">
        <f t="shared" si="20"/>
        <v/>
      </c>
    </row>
    <row r="571" spans="1:17" x14ac:dyDescent="0.2">
      <c r="A571" s="468"/>
      <c r="B571" s="444"/>
      <c r="C571" s="478"/>
      <c r="D571" s="480"/>
      <c r="E571" s="480"/>
      <c r="F571" s="497"/>
      <c r="G571" s="480"/>
      <c r="H571" s="480"/>
      <c r="I571" s="480"/>
      <c r="J571" s="443"/>
      <c r="K571" s="443"/>
      <c r="L571" s="443"/>
      <c r="M571" s="443"/>
      <c r="N571" s="444"/>
      <c r="O571" s="477">
        <f t="shared" si="18"/>
        <v>0</v>
      </c>
      <c r="P571" s="477">
        <f t="shared" si="19"/>
        <v>0</v>
      </c>
      <c r="Q571" s="92" t="str">
        <f t="shared" si="20"/>
        <v/>
      </c>
    </row>
    <row r="572" spans="1:17" x14ac:dyDescent="0.2">
      <c r="A572" s="468"/>
      <c r="B572" s="444"/>
      <c r="C572" s="478"/>
      <c r="D572" s="480"/>
      <c r="E572" s="480"/>
      <c r="F572" s="497"/>
      <c r="G572" s="480"/>
      <c r="H572" s="480"/>
      <c r="I572" s="480"/>
      <c r="J572" s="443"/>
      <c r="K572" s="443"/>
      <c r="L572" s="443"/>
      <c r="M572" s="443"/>
      <c r="N572" s="444"/>
      <c r="O572" s="477">
        <f t="shared" si="18"/>
        <v>0</v>
      </c>
      <c r="P572" s="477">
        <f t="shared" si="19"/>
        <v>0</v>
      </c>
      <c r="Q572" s="92" t="str">
        <f t="shared" si="20"/>
        <v/>
      </c>
    </row>
    <row r="573" spans="1:17" x14ac:dyDescent="0.2">
      <c r="A573" s="468"/>
      <c r="B573" s="444"/>
      <c r="C573" s="478"/>
      <c r="D573" s="480"/>
      <c r="E573" s="480"/>
      <c r="F573" s="497"/>
      <c r="G573" s="480"/>
      <c r="H573" s="480"/>
      <c r="I573" s="480"/>
      <c r="J573" s="443"/>
      <c r="K573" s="443"/>
      <c r="L573" s="443"/>
      <c r="M573" s="443"/>
      <c r="N573" s="444"/>
      <c r="O573" s="477">
        <f t="shared" si="18"/>
        <v>0</v>
      </c>
      <c r="P573" s="477">
        <f t="shared" si="19"/>
        <v>0</v>
      </c>
      <c r="Q573" s="92" t="str">
        <f t="shared" si="20"/>
        <v/>
      </c>
    </row>
    <row r="574" spans="1:17" x14ac:dyDescent="0.2">
      <c r="A574" s="468"/>
      <c r="B574" s="444"/>
      <c r="C574" s="478"/>
      <c r="D574" s="480"/>
      <c r="E574" s="480"/>
      <c r="F574" s="497"/>
      <c r="G574" s="480"/>
      <c r="H574" s="480"/>
      <c r="I574" s="480"/>
      <c r="J574" s="443"/>
      <c r="K574" s="443"/>
      <c r="L574" s="443"/>
      <c r="M574" s="443"/>
      <c r="N574" s="444"/>
      <c r="O574" s="477">
        <f t="shared" si="18"/>
        <v>0</v>
      </c>
      <c r="P574" s="477">
        <f t="shared" si="19"/>
        <v>0</v>
      </c>
      <c r="Q574" s="92" t="str">
        <f t="shared" si="20"/>
        <v/>
      </c>
    </row>
    <row r="575" spans="1:17" x14ac:dyDescent="0.2">
      <c r="A575" s="468"/>
      <c r="B575" s="444"/>
      <c r="C575" s="478"/>
      <c r="D575" s="480"/>
      <c r="E575" s="480"/>
      <c r="F575" s="497"/>
      <c r="G575" s="480"/>
      <c r="H575" s="480"/>
      <c r="I575" s="480"/>
      <c r="J575" s="443"/>
      <c r="K575" s="443"/>
      <c r="L575" s="443"/>
      <c r="M575" s="443"/>
      <c r="N575" s="444"/>
      <c r="O575" s="477">
        <f t="shared" si="18"/>
        <v>0</v>
      </c>
      <c r="P575" s="477">
        <f t="shared" si="19"/>
        <v>0</v>
      </c>
      <c r="Q575" s="92" t="str">
        <f t="shared" si="20"/>
        <v/>
      </c>
    </row>
    <row r="576" spans="1:17" x14ac:dyDescent="0.2">
      <c r="A576" s="468"/>
      <c r="B576" s="444"/>
      <c r="C576" s="478"/>
      <c r="D576" s="480"/>
      <c r="E576" s="480"/>
      <c r="F576" s="497"/>
      <c r="G576" s="480"/>
      <c r="H576" s="480"/>
      <c r="I576" s="475"/>
      <c r="J576" s="443"/>
      <c r="K576" s="443"/>
      <c r="L576" s="443"/>
      <c r="M576" s="443"/>
      <c r="N576" s="444"/>
      <c r="O576" s="477">
        <f t="shared" si="18"/>
        <v>0</v>
      </c>
      <c r="P576" s="477">
        <f t="shared" si="19"/>
        <v>0</v>
      </c>
      <c r="Q576" s="92" t="str">
        <f t="shared" si="20"/>
        <v/>
      </c>
    </row>
    <row r="577" spans="1:17" x14ac:dyDescent="0.2">
      <c r="A577" s="468"/>
      <c r="B577" s="444"/>
      <c r="C577" s="478"/>
      <c r="D577" s="480"/>
      <c r="E577" s="480"/>
      <c r="F577" s="497"/>
      <c r="G577" s="480"/>
      <c r="H577" s="480"/>
      <c r="I577" s="475"/>
      <c r="J577" s="443"/>
      <c r="K577" s="443"/>
      <c r="L577" s="443"/>
      <c r="M577" s="443"/>
      <c r="N577" s="444"/>
      <c r="O577" s="477">
        <f t="shared" si="18"/>
        <v>0</v>
      </c>
      <c r="P577" s="477">
        <f t="shared" si="19"/>
        <v>0</v>
      </c>
      <c r="Q577" s="92" t="str">
        <f t="shared" si="20"/>
        <v/>
      </c>
    </row>
    <row r="578" spans="1:17" x14ac:dyDescent="0.2">
      <c r="A578" s="468"/>
      <c r="B578" s="444"/>
      <c r="C578" s="478"/>
      <c r="D578" s="480"/>
      <c r="E578" s="480"/>
      <c r="F578" s="497"/>
      <c r="G578" s="480"/>
      <c r="H578" s="480"/>
      <c r="I578" s="480"/>
      <c r="J578" s="443"/>
      <c r="K578" s="443"/>
      <c r="L578" s="443"/>
      <c r="M578" s="443"/>
      <c r="N578" s="444"/>
      <c r="O578" s="477">
        <f t="shared" si="18"/>
        <v>0</v>
      </c>
      <c r="P578" s="477">
        <f t="shared" si="19"/>
        <v>0</v>
      </c>
      <c r="Q578" s="92" t="str">
        <f t="shared" si="20"/>
        <v/>
      </c>
    </row>
    <row r="579" spans="1:17" x14ac:dyDescent="0.2">
      <c r="A579" s="468"/>
      <c r="B579" s="444"/>
      <c r="C579" s="478"/>
      <c r="D579" s="480"/>
      <c r="E579" s="480"/>
      <c r="F579" s="497"/>
      <c r="G579" s="480"/>
      <c r="H579" s="480"/>
      <c r="I579" s="480"/>
      <c r="J579" s="443"/>
      <c r="K579" s="443"/>
      <c r="L579" s="443"/>
      <c r="M579" s="443"/>
      <c r="N579" s="444"/>
      <c r="O579" s="477">
        <f t="shared" si="18"/>
        <v>0</v>
      </c>
      <c r="P579" s="477">
        <f t="shared" si="19"/>
        <v>0</v>
      </c>
      <c r="Q579" s="92" t="str">
        <f t="shared" si="20"/>
        <v/>
      </c>
    </row>
    <row r="580" spans="1:17" x14ac:dyDescent="0.2">
      <c r="A580" s="468"/>
      <c r="B580" s="444"/>
      <c r="C580" s="478"/>
      <c r="D580" s="480"/>
      <c r="E580" s="480"/>
      <c r="F580" s="497"/>
      <c r="G580" s="480"/>
      <c r="H580" s="480"/>
      <c r="I580" s="480"/>
      <c r="J580" s="443"/>
      <c r="K580" s="443"/>
      <c r="L580" s="443"/>
      <c r="M580" s="443"/>
      <c r="N580" s="444"/>
      <c r="O580" s="477">
        <f t="shared" si="18"/>
        <v>0</v>
      </c>
      <c r="P580" s="477">
        <f t="shared" si="19"/>
        <v>0</v>
      </c>
      <c r="Q580" s="92" t="str">
        <f t="shared" si="20"/>
        <v/>
      </c>
    </row>
    <row r="581" spans="1:17" x14ac:dyDescent="0.2">
      <c r="A581" s="468"/>
      <c r="B581" s="444"/>
      <c r="C581" s="478"/>
      <c r="D581" s="480"/>
      <c r="E581" s="480"/>
      <c r="F581" s="497"/>
      <c r="G581" s="480"/>
      <c r="H581" s="480"/>
      <c r="I581" s="480"/>
      <c r="J581" s="443"/>
      <c r="K581" s="443"/>
      <c r="L581" s="443"/>
      <c r="M581" s="443"/>
      <c r="N581" s="444"/>
      <c r="O581" s="477">
        <f t="shared" ref="O581:O644" si="21">IF(B581=0,0,IF(YEAR(B581)=$P$1,MONTH(B581)-$O$1+1,(YEAR(B581)-$P$1)*12-$O$1+1+MONTH(B581)))</f>
        <v>0</v>
      </c>
      <c r="P581" s="477">
        <f t="shared" ref="P581:P644" si="22">IF(C581=0,0,IF(YEAR(C581)=$P$1,MONTH(C581)-$O$1+1,(YEAR(C581)-$P$1)*12-$O$1+1+MONTH(C581)))</f>
        <v>0</v>
      </c>
      <c r="Q581" s="92" t="str">
        <f t="shared" ref="Q581:Q644" si="23">SUBSTITUTE(D581," ","_")</f>
        <v/>
      </c>
    </row>
    <row r="582" spans="1:17" x14ac:dyDescent="0.2">
      <c r="A582" s="468"/>
      <c r="B582" s="444"/>
      <c r="C582" s="478"/>
      <c r="D582" s="480"/>
      <c r="E582" s="480"/>
      <c r="F582" s="497"/>
      <c r="G582" s="480"/>
      <c r="H582" s="480"/>
      <c r="I582" s="480"/>
      <c r="J582" s="443"/>
      <c r="K582" s="443"/>
      <c r="L582" s="443"/>
      <c r="M582" s="443"/>
      <c r="N582" s="444"/>
      <c r="O582" s="477">
        <f t="shared" si="21"/>
        <v>0</v>
      </c>
      <c r="P582" s="477">
        <f t="shared" si="22"/>
        <v>0</v>
      </c>
      <c r="Q582" s="92" t="str">
        <f t="shared" si="23"/>
        <v/>
      </c>
    </row>
    <row r="583" spans="1:17" x14ac:dyDescent="0.2">
      <c r="A583" s="468"/>
      <c r="B583" s="444"/>
      <c r="C583" s="478"/>
      <c r="D583" s="480"/>
      <c r="E583" s="480"/>
      <c r="F583" s="497"/>
      <c r="G583" s="473"/>
      <c r="H583" s="480"/>
      <c r="I583" s="480"/>
      <c r="J583" s="443"/>
      <c r="K583" s="443"/>
      <c r="L583" s="443"/>
      <c r="M583" s="443"/>
      <c r="N583" s="444"/>
      <c r="O583" s="477">
        <f t="shared" si="21"/>
        <v>0</v>
      </c>
      <c r="P583" s="477">
        <f t="shared" si="22"/>
        <v>0</v>
      </c>
      <c r="Q583" s="92" t="str">
        <f t="shared" si="23"/>
        <v/>
      </c>
    </row>
    <row r="584" spans="1:17" x14ac:dyDescent="0.2">
      <c r="A584" s="468"/>
      <c r="B584" s="444"/>
      <c r="C584" s="478"/>
      <c r="D584" s="480"/>
      <c r="E584" s="480"/>
      <c r="F584" s="497"/>
      <c r="G584" s="480"/>
      <c r="H584" s="480"/>
      <c r="I584" s="480"/>
      <c r="J584" s="443"/>
      <c r="K584" s="443"/>
      <c r="L584" s="443"/>
      <c r="M584" s="443"/>
      <c r="N584" s="444"/>
      <c r="O584" s="477">
        <f t="shared" si="21"/>
        <v>0</v>
      </c>
      <c r="P584" s="477">
        <f t="shared" si="22"/>
        <v>0</v>
      </c>
      <c r="Q584" s="92" t="str">
        <f t="shared" si="23"/>
        <v/>
      </c>
    </row>
    <row r="585" spans="1:17" x14ac:dyDescent="0.2">
      <c r="A585" s="468"/>
      <c r="B585" s="444"/>
      <c r="C585" s="478"/>
      <c r="D585" s="480"/>
      <c r="E585" s="480"/>
      <c r="F585" s="497"/>
      <c r="G585" s="480"/>
      <c r="H585" s="480"/>
      <c r="I585" s="480"/>
      <c r="J585" s="443"/>
      <c r="K585" s="443"/>
      <c r="L585" s="443"/>
      <c r="M585" s="443"/>
      <c r="N585" s="444"/>
      <c r="O585" s="477">
        <f t="shared" si="21"/>
        <v>0</v>
      </c>
      <c r="P585" s="477">
        <f t="shared" si="22"/>
        <v>0</v>
      </c>
      <c r="Q585" s="92" t="str">
        <f t="shared" si="23"/>
        <v/>
      </c>
    </row>
    <row r="586" spans="1:17" x14ac:dyDescent="0.2">
      <c r="A586" s="468"/>
      <c r="B586" s="444"/>
      <c r="C586" s="478"/>
      <c r="D586" s="480"/>
      <c r="E586" s="480"/>
      <c r="F586" s="497"/>
      <c r="G586" s="480"/>
      <c r="H586" s="480"/>
      <c r="I586" s="480"/>
      <c r="J586" s="443"/>
      <c r="K586" s="443"/>
      <c r="L586" s="443"/>
      <c r="M586" s="443"/>
      <c r="N586" s="444"/>
      <c r="O586" s="477">
        <f t="shared" si="21"/>
        <v>0</v>
      </c>
      <c r="P586" s="477">
        <f t="shared" si="22"/>
        <v>0</v>
      </c>
      <c r="Q586" s="92" t="str">
        <f t="shared" si="23"/>
        <v/>
      </c>
    </row>
    <row r="587" spans="1:17" x14ac:dyDescent="0.2">
      <c r="A587" s="468"/>
      <c r="B587" s="444"/>
      <c r="C587" s="478"/>
      <c r="D587" s="480"/>
      <c r="E587" s="480"/>
      <c r="F587" s="497"/>
      <c r="G587" s="480"/>
      <c r="H587" s="480"/>
      <c r="I587" s="480"/>
      <c r="J587" s="443"/>
      <c r="K587" s="443"/>
      <c r="L587" s="443"/>
      <c r="M587" s="443"/>
      <c r="N587" s="444"/>
      <c r="O587" s="477">
        <f t="shared" si="21"/>
        <v>0</v>
      </c>
      <c r="P587" s="477">
        <f t="shared" si="22"/>
        <v>0</v>
      </c>
      <c r="Q587" s="92" t="str">
        <f t="shared" si="23"/>
        <v/>
      </c>
    </row>
    <row r="588" spans="1:17" x14ac:dyDescent="0.2">
      <c r="A588" s="468"/>
      <c r="B588" s="444"/>
      <c r="C588" s="478"/>
      <c r="D588" s="480"/>
      <c r="E588" s="480"/>
      <c r="F588" s="497"/>
      <c r="G588" s="480"/>
      <c r="H588" s="480"/>
      <c r="I588" s="480"/>
      <c r="J588" s="443"/>
      <c r="K588" s="443"/>
      <c r="L588" s="443"/>
      <c r="M588" s="443"/>
      <c r="N588" s="444"/>
      <c r="O588" s="477">
        <f t="shared" si="21"/>
        <v>0</v>
      </c>
      <c r="P588" s="477">
        <f t="shared" si="22"/>
        <v>0</v>
      </c>
      <c r="Q588" s="92" t="str">
        <f t="shared" si="23"/>
        <v/>
      </c>
    </row>
    <row r="589" spans="1:17" x14ac:dyDescent="0.2">
      <c r="A589" s="468"/>
      <c r="B589" s="444"/>
      <c r="C589" s="478"/>
      <c r="D589" s="480"/>
      <c r="E589" s="480"/>
      <c r="F589" s="497"/>
      <c r="G589" s="480"/>
      <c r="H589" s="480"/>
      <c r="I589" s="480"/>
      <c r="J589" s="443"/>
      <c r="K589" s="443"/>
      <c r="L589" s="443"/>
      <c r="M589" s="443"/>
      <c r="N589" s="444"/>
      <c r="O589" s="477">
        <f t="shared" si="21"/>
        <v>0</v>
      </c>
      <c r="P589" s="477">
        <f t="shared" si="22"/>
        <v>0</v>
      </c>
      <c r="Q589" s="92" t="str">
        <f t="shared" si="23"/>
        <v/>
      </c>
    </row>
    <row r="590" spans="1:17" x14ac:dyDescent="0.2">
      <c r="A590" s="468"/>
      <c r="B590" s="444"/>
      <c r="C590" s="478"/>
      <c r="D590" s="480"/>
      <c r="E590" s="480"/>
      <c r="F590" s="497"/>
      <c r="G590" s="480"/>
      <c r="H590" s="480"/>
      <c r="I590" s="480"/>
      <c r="J590" s="443"/>
      <c r="K590" s="443"/>
      <c r="L590" s="443"/>
      <c r="M590" s="443"/>
      <c r="N590" s="444"/>
      <c r="O590" s="477">
        <f t="shared" si="21"/>
        <v>0</v>
      </c>
      <c r="P590" s="477">
        <f t="shared" si="22"/>
        <v>0</v>
      </c>
      <c r="Q590" s="92" t="str">
        <f t="shared" si="23"/>
        <v/>
      </c>
    </row>
    <row r="591" spans="1:17" x14ac:dyDescent="0.2">
      <c r="A591" s="468"/>
      <c r="B591" s="444"/>
      <c r="C591" s="478"/>
      <c r="D591" s="480"/>
      <c r="E591" s="480"/>
      <c r="F591" s="497"/>
      <c r="G591" s="480"/>
      <c r="H591" s="480"/>
      <c r="I591" s="480"/>
      <c r="J591" s="443"/>
      <c r="K591" s="443"/>
      <c r="L591" s="443"/>
      <c r="M591" s="443"/>
      <c r="N591" s="444"/>
      <c r="O591" s="477">
        <f t="shared" si="21"/>
        <v>0</v>
      </c>
      <c r="P591" s="477">
        <f t="shared" si="22"/>
        <v>0</v>
      </c>
      <c r="Q591" s="92" t="str">
        <f t="shared" si="23"/>
        <v/>
      </c>
    </row>
    <row r="592" spans="1:17" x14ac:dyDescent="0.2">
      <c r="A592" s="468"/>
      <c r="B592" s="444"/>
      <c r="C592" s="478"/>
      <c r="D592" s="480"/>
      <c r="E592" s="480"/>
      <c r="F592" s="497"/>
      <c r="G592" s="480"/>
      <c r="H592" s="480"/>
      <c r="I592" s="480"/>
      <c r="J592" s="443"/>
      <c r="K592" s="443"/>
      <c r="L592" s="443"/>
      <c r="M592" s="443"/>
      <c r="N592" s="444"/>
      <c r="O592" s="477">
        <f t="shared" si="21"/>
        <v>0</v>
      </c>
      <c r="P592" s="477">
        <f t="shared" si="22"/>
        <v>0</v>
      </c>
      <c r="Q592" s="92" t="str">
        <f t="shared" si="23"/>
        <v/>
      </c>
    </row>
    <row r="593" spans="1:17" x14ac:dyDescent="0.2">
      <c r="A593" s="468"/>
      <c r="B593" s="444"/>
      <c r="C593" s="478"/>
      <c r="D593" s="480"/>
      <c r="E593" s="480"/>
      <c r="F593" s="497"/>
      <c r="G593" s="480"/>
      <c r="H593" s="480"/>
      <c r="I593" s="480"/>
      <c r="J593" s="443"/>
      <c r="K593" s="443"/>
      <c r="L593" s="443"/>
      <c r="M593" s="443"/>
      <c r="N593" s="444"/>
      <c r="O593" s="477">
        <f t="shared" si="21"/>
        <v>0</v>
      </c>
      <c r="P593" s="477">
        <f t="shared" si="22"/>
        <v>0</v>
      </c>
      <c r="Q593" s="92" t="str">
        <f t="shared" si="23"/>
        <v/>
      </c>
    </row>
    <row r="594" spans="1:17" x14ac:dyDescent="0.2">
      <c r="A594" s="468"/>
      <c r="B594" s="444"/>
      <c r="C594" s="478"/>
      <c r="D594" s="480"/>
      <c r="E594" s="480"/>
      <c r="F594" s="497"/>
      <c r="G594" s="480"/>
      <c r="H594" s="480"/>
      <c r="I594" s="480"/>
      <c r="J594" s="443"/>
      <c r="K594" s="443"/>
      <c r="L594" s="443"/>
      <c r="M594" s="443"/>
      <c r="N594" s="444"/>
      <c r="O594" s="477">
        <f t="shared" si="21"/>
        <v>0</v>
      </c>
      <c r="P594" s="477">
        <f t="shared" si="22"/>
        <v>0</v>
      </c>
      <c r="Q594" s="92" t="str">
        <f t="shared" si="23"/>
        <v/>
      </c>
    </row>
    <row r="595" spans="1:17" x14ac:dyDescent="0.2">
      <c r="A595" s="468"/>
      <c r="B595" s="444"/>
      <c r="C595" s="478"/>
      <c r="D595" s="480"/>
      <c r="E595" s="480"/>
      <c r="F595" s="497"/>
      <c r="G595" s="480"/>
      <c r="H595" s="480"/>
      <c r="I595" s="480"/>
      <c r="J595" s="443"/>
      <c r="K595" s="443"/>
      <c r="L595" s="443"/>
      <c r="M595" s="443"/>
      <c r="N595" s="444"/>
      <c r="O595" s="477">
        <f t="shared" si="21"/>
        <v>0</v>
      </c>
      <c r="P595" s="477">
        <f t="shared" si="22"/>
        <v>0</v>
      </c>
      <c r="Q595" s="92" t="str">
        <f t="shared" si="23"/>
        <v/>
      </c>
    </row>
    <row r="596" spans="1:17" x14ac:dyDescent="0.2">
      <c r="A596" s="468"/>
      <c r="B596" s="444"/>
      <c r="C596" s="478"/>
      <c r="D596" s="480"/>
      <c r="E596" s="480"/>
      <c r="F596" s="497"/>
      <c r="G596" s="480"/>
      <c r="H596" s="480"/>
      <c r="I596" s="480"/>
      <c r="J596" s="443"/>
      <c r="K596" s="443"/>
      <c r="L596" s="443"/>
      <c r="M596" s="443"/>
      <c r="N596" s="444"/>
      <c r="O596" s="477">
        <f t="shared" si="21"/>
        <v>0</v>
      </c>
      <c r="P596" s="477">
        <f t="shared" si="22"/>
        <v>0</v>
      </c>
      <c r="Q596" s="92" t="str">
        <f t="shared" si="23"/>
        <v/>
      </c>
    </row>
    <row r="597" spans="1:17" x14ac:dyDescent="0.2">
      <c r="A597" s="468"/>
      <c r="B597" s="444"/>
      <c r="C597" s="478"/>
      <c r="D597" s="480"/>
      <c r="E597" s="480"/>
      <c r="F597" s="497"/>
      <c r="G597" s="480"/>
      <c r="H597" s="480"/>
      <c r="I597" s="480"/>
      <c r="J597" s="443"/>
      <c r="K597" s="443"/>
      <c r="L597" s="443"/>
      <c r="M597" s="443"/>
      <c r="N597" s="444"/>
      <c r="O597" s="477">
        <f t="shared" si="21"/>
        <v>0</v>
      </c>
      <c r="P597" s="477">
        <f t="shared" si="22"/>
        <v>0</v>
      </c>
      <c r="Q597" s="92" t="str">
        <f t="shared" si="23"/>
        <v/>
      </c>
    </row>
    <row r="598" spans="1:17" x14ac:dyDescent="0.2">
      <c r="A598" s="468"/>
      <c r="B598" s="444"/>
      <c r="C598" s="478"/>
      <c r="D598" s="480"/>
      <c r="E598" s="480"/>
      <c r="F598" s="497"/>
      <c r="G598" s="480"/>
      <c r="H598" s="480"/>
      <c r="I598" s="480"/>
      <c r="J598" s="443"/>
      <c r="K598" s="443"/>
      <c r="L598" s="443"/>
      <c r="M598" s="443"/>
      <c r="N598" s="444"/>
      <c r="O598" s="477">
        <f t="shared" si="21"/>
        <v>0</v>
      </c>
      <c r="P598" s="477">
        <f t="shared" si="22"/>
        <v>0</v>
      </c>
      <c r="Q598" s="92" t="str">
        <f t="shared" si="23"/>
        <v/>
      </c>
    </row>
    <row r="599" spans="1:17" x14ac:dyDescent="0.2">
      <c r="A599" s="468"/>
      <c r="B599" s="444"/>
      <c r="C599" s="478"/>
      <c r="D599" s="480"/>
      <c r="E599" s="480"/>
      <c r="F599" s="497"/>
      <c r="G599" s="480"/>
      <c r="H599" s="480"/>
      <c r="I599" s="480"/>
      <c r="J599" s="443"/>
      <c r="K599" s="443"/>
      <c r="L599" s="443"/>
      <c r="M599" s="443"/>
      <c r="N599" s="444"/>
      <c r="O599" s="477">
        <f t="shared" si="21"/>
        <v>0</v>
      </c>
      <c r="P599" s="477">
        <f t="shared" si="22"/>
        <v>0</v>
      </c>
      <c r="Q599" s="92" t="str">
        <f t="shared" si="23"/>
        <v/>
      </c>
    </row>
    <row r="600" spans="1:17" x14ac:dyDescent="0.2">
      <c r="A600" s="468"/>
      <c r="B600" s="444"/>
      <c r="C600" s="478"/>
      <c r="D600" s="480"/>
      <c r="E600" s="480"/>
      <c r="F600" s="497"/>
      <c r="G600" s="480"/>
      <c r="H600" s="480"/>
      <c r="I600" s="480"/>
      <c r="J600" s="443"/>
      <c r="K600" s="443"/>
      <c r="L600" s="443"/>
      <c r="M600" s="443"/>
      <c r="N600" s="444"/>
      <c r="O600" s="477">
        <f t="shared" si="21"/>
        <v>0</v>
      </c>
      <c r="P600" s="477">
        <f t="shared" si="22"/>
        <v>0</v>
      </c>
      <c r="Q600" s="92" t="str">
        <f t="shared" si="23"/>
        <v/>
      </c>
    </row>
    <row r="601" spans="1:17" x14ac:dyDescent="0.2">
      <c r="A601" s="468"/>
      <c r="B601" s="444"/>
      <c r="C601" s="478"/>
      <c r="D601" s="480"/>
      <c r="E601" s="480"/>
      <c r="F601" s="497"/>
      <c r="G601" s="473"/>
      <c r="H601" s="480"/>
      <c r="I601" s="480"/>
      <c r="J601" s="443"/>
      <c r="K601" s="443"/>
      <c r="L601" s="443"/>
      <c r="M601" s="443"/>
      <c r="N601" s="444"/>
      <c r="O601" s="477">
        <f t="shared" si="21"/>
        <v>0</v>
      </c>
      <c r="P601" s="477">
        <f t="shared" si="22"/>
        <v>0</v>
      </c>
      <c r="Q601" s="92" t="str">
        <f t="shared" si="23"/>
        <v/>
      </c>
    </row>
    <row r="602" spans="1:17" x14ac:dyDescent="0.2">
      <c r="A602" s="468"/>
      <c r="B602" s="444"/>
      <c r="C602" s="478"/>
      <c r="D602" s="480"/>
      <c r="E602" s="480"/>
      <c r="F602" s="497"/>
      <c r="G602" s="480"/>
      <c r="H602" s="480"/>
      <c r="I602" s="480"/>
      <c r="J602" s="443"/>
      <c r="K602" s="443"/>
      <c r="L602" s="443"/>
      <c r="M602" s="443"/>
      <c r="N602" s="444"/>
      <c r="O602" s="477">
        <f t="shared" si="21"/>
        <v>0</v>
      </c>
      <c r="P602" s="477">
        <f t="shared" si="22"/>
        <v>0</v>
      </c>
      <c r="Q602" s="92" t="str">
        <f t="shared" si="23"/>
        <v/>
      </c>
    </row>
    <row r="603" spans="1:17" x14ac:dyDescent="0.2">
      <c r="A603" s="468"/>
      <c r="B603" s="444"/>
      <c r="C603" s="478"/>
      <c r="D603" s="480"/>
      <c r="E603" s="480"/>
      <c r="F603" s="497"/>
      <c r="G603" s="473"/>
      <c r="H603" s="480"/>
      <c r="I603" s="480"/>
      <c r="J603" s="443"/>
      <c r="K603" s="443"/>
      <c r="L603" s="443"/>
      <c r="M603" s="443"/>
      <c r="N603" s="444"/>
      <c r="O603" s="477">
        <f t="shared" si="21"/>
        <v>0</v>
      </c>
      <c r="P603" s="477">
        <f t="shared" si="22"/>
        <v>0</v>
      </c>
      <c r="Q603" s="92" t="str">
        <f t="shared" si="23"/>
        <v/>
      </c>
    </row>
    <row r="604" spans="1:17" x14ac:dyDescent="0.2">
      <c r="A604" s="468"/>
      <c r="B604" s="444"/>
      <c r="C604" s="478"/>
      <c r="D604" s="480"/>
      <c r="E604" s="480"/>
      <c r="F604" s="497"/>
      <c r="G604" s="480"/>
      <c r="H604" s="480"/>
      <c r="I604" s="480"/>
      <c r="J604" s="443"/>
      <c r="K604" s="443"/>
      <c r="L604" s="443"/>
      <c r="M604" s="443"/>
      <c r="N604" s="444"/>
      <c r="O604" s="477">
        <f t="shared" si="21"/>
        <v>0</v>
      </c>
      <c r="P604" s="477">
        <f t="shared" si="22"/>
        <v>0</v>
      </c>
      <c r="Q604" s="92" t="str">
        <f t="shared" si="23"/>
        <v/>
      </c>
    </row>
    <row r="605" spans="1:17" x14ac:dyDescent="0.2">
      <c r="A605" s="468"/>
      <c r="B605" s="444"/>
      <c r="C605" s="478"/>
      <c r="D605" s="480"/>
      <c r="E605" s="480"/>
      <c r="F605" s="497"/>
      <c r="G605" s="480"/>
      <c r="H605" s="480"/>
      <c r="I605" s="475"/>
      <c r="J605" s="443"/>
      <c r="K605" s="443"/>
      <c r="L605" s="443"/>
      <c r="M605" s="443"/>
      <c r="N605" s="444"/>
      <c r="O605" s="477">
        <f t="shared" si="21"/>
        <v>0</v>
      </c>
      <c r="P605" s="477">
        <f t="shared" si="22"/>
        <v>0</v>
      </c>
      <c r="Q605" s="92" t="str">
        <f t="shared" si="23"/>
        <v/>
      </c>
    </row>
    <row r="606" spans="1:17" x14ac:dyDescent="0.2">
      <c r="A606" s="468"/>
      <c r="B606" s="444"/>
      <c r="C606" s="478"/>
      <c r="D606" s="480"/>
      <c r="E606" s="480"/>
      <c r="F606" s="497"/>
      <c r="G606" s="480"/>
      <c r="H606" s="480"/>
      <c r="I606" s="480"/>
      <c r="J606" s="443"/>
      <c r="K606" s="443"/>
      <c r="L606" s="443"/>
      <c r="M606" s="443"/>
      <c r="N606" s="444"/>
      <c r="O606" s="477">
        <f t="shared" si="21"/>
        <v>0</v>
      </c>
      <c r="P606" s="477">
        <f t="shared" si="22"/>
        <v>0</v>
      </c>
      <c r="Q606" s="92" t="str">
        <f t="shared" si="23"/>
        <v/>
      </c>
    </row>
    <row r="607" spans="1:17" x14ac:dyDescent="0.2">
      <c r="A607" s="468"/>
      <c r="B607" s="444"/>
      <c r="C607" s="478"/>
      <c r="D607" s="480"/>
      <c r="E607" s="480"/>
      <c r="F607" s="497"/>
      <c r="G607" s="480"/>
      <c r="H607" s="480"/>
      <c r="I607" s="475"/>
      <c r="J607" s="443"/>
      <c r="K607" s="443"/>
      <c r="L607" s="443"/>
      <c r="M607" s="443"/>
      <c r="N607" s="444"/>
      <c r="O607" s="477">
        <f t="shared" si="21"/>
        <v>0</v>
      </c>
      <c r="P607" s="477">
        <f t="shared" si="22"/>
        <v>0</v>
      </c>
      <c r="Q607" s="92" t="str">
        <f t="shared" si="23"/>
        <v/>
      </c>
    </row>
    <row r="608" spans="1:17" x14ac:dyDescent="0.2">
      <c r="A608" s="468"/>
      <c r="B608" s="444"/>
      <c r="C608" s="478"/>
      <c r="D608" s="480"/>
      <c r="E608" s="480"/>
      <c r="F608" s="497"/>
      <c r="G608" s="480"/>
      <c r="H608" s="480"/>
      <c r="I608" s="480"/>
      <c r="J608" s="443"/>
      <c r="K608" s="443"/>
      <c r="L608" s="443"/>
      <c r="M608" s="443"/>
      <c r="N608" s="444"/>
      <c r="O608" s="477">
        <f t="shared" si="21"/>
        <v>0</v>
      </c>
      <c r="P608" s="477">
        <f t="shared" si="22"/>
        <v>0</v>
      </c>
      <c r="Q608" s="92" t="str">
        <f t="shared" si="23"/>
        <v/>
      </c>
    </row>
    <row r="609" spans="1:17" x14ac:dyDescent="0.2">
      <c r="A609" s="468"/>
      <c r="B609" s="444"/>
      <c r="C609" s="478"/>
      <c r="D609" s="480"/>
      <c r="E609" s="480"/>
      <c r="F609" s="497"/>
      <c r="G609" s="480"/>
      <c r="H609" s="480"/>
      <c r="I609" s="475"/>
      <c r="J609" s="443"/>
      <c r="K609" s="443"/>
      <c r="L609" s="443"/>
      <c r="M609" s="443"/>
      <c r="N609" s="444"/>
      <c r="O609" s="477">
        <f t="shared" si="21"/>
        <v>0</v>
      </c>
      <c r="P609" s="477">
        <f t="shared" si="22"/>
        <v>0</v>
      </c>
      <c r="Q609" s="92" t="str">
        <f t="shared" si="23"/>
        <v/>
      </c>
    </row>
    <row r="610" spans="1:17" x14ac:dyDescent="0.2">
      <c r="A610" s="468"/>
      <c r="B610" s="444"/>
      <c r="C610" s="478"/>
      <c r="D610" s="480"/>
      <c r="E610" s="480"/>
      <c r="F610" s="497"/>
      <c r="G610" s="480"/>
      <c r="H610" s="480"/>
      <c r="I610" s="480"/>
      <c r="J610" s="443"/>
      <c r="K610" s="443"/>
      <c r="L610" s="443"/>
      <c r="M610" s="443"/>
      <c r="N610" s="444"/>
      <c r="O610" s="477">
        <f t="shared" si="21"/>
        <v>0</v>
      </c>
      <c r="P610" s="477">
        <f t="shared" si="22"/>
        <v>0</v>
      </c>
      <c r="Q610" s="92" t="str">
        <f t="shared" si="23"/>
        <v/>
      </c>
    </row>
    <row r="611" spans="1:17" x14ac:dyDescent="0.2">
      <c r="A611" s="468"/>
      <c r="B611" s="444"/>
      <c r="C611" s="478"/>
      <c r="D611" s="480"/>
      <c r="E611" s="480"/>
      <c r="F611" s="497"/>
      <c r="G611" s="480"/>
      <c r="H611" s="480"/>
      <c r="I611" s="475"/>
      <c r="J611" s="443"/>
      <c r="K611" s="443"/>
      <c r="L611" s="443"/>
      <c r="M611" s="443"/>
      <c r="N611" s="444"/>
      <c r="O611" s="477">
        <f t="shared" si="21"/>
        <v>0</v>
      </c>
      <c r="P611" s="477">
        <f t="shared" si="22"/>
        <v>0</v>
      </c>
      <c r="Q611" s="92" t="str">
        <f t="shared" si="23"/>
        <v/>
      </c>
    </row>
    <row r="612" spans="1:17" x14ac:dyDescent="0.2">
      <c r="A612" s="468"/>
      <c r="B612" s="444"/>
      <c r="C612" s="478"/>
      <c r="D612" s="480"/>
      <c r="E612" s="480"/>
      <c r="F612" s="497"/>
      <c r="G612" s="480"/>
      <c r="H612" s="480"/>
      <c r="I612" s="480"/>
      <c r="J612" s="443"/>
      <c r="K612" s="443"/>
      <c r="L612" s="443"/>
      <c r="M612" s="443"/>
      <c r="N612" s="444"/>
      <c r="O612" s="477">
        <f t="shared" si="21"/>
        <v>0</v>
      </c>
      <c r="P612" s="477">
        <f t="shared" si="22"/>
        <v>0</v>
      </c>
      <c r="Q612" s="92" t="str">
        <f t="shared" si="23"/>
        <v/>
      </c>
    </row>
    <row r="613" spans="1:17" x14ac:dyDescent="0.2">
      <c r="A613" s="468"/>
      <c r="B613" s="444"/>
      <c r="C613" s="478"/>
      <c r="D613" s="480"/>
      <c r="E613" s="480"/>
      <c r="F613" s="497"/>
      <c r="G613" s="480"/>
      <c r="H613" s="480"/>
      <c r="I613" s="475"/>
      <c r="J613" s="443"/>
      <c r="K613" s="443"/>
      <c r="L613" s="443"/>
      <c r="M613" s="443"/>
      <c r="N613" s="444"/>
      <c r="O613" s="477">
        <f t="shared" si="21"/>
        <v>0</v>
      </c>
      <c r="P613" s="477">
        <f t="shared" si="22"/>
        <v>0</v>
      </c>
      <c r="Q613" s="92" t="str">
        <f t="shared" si="23"/>
        <v/>
      </c>
    </row>
    <row r="614" spans="1:17" x14ac:dyDescent="0.2">
      <c r="A614" s="468"/>
      <c r="B614" s="444"/>
      <c r="C614" s="478"/>
      <c r="D614" s="480"/>
      <c r="E614" s="480"/>
      <c r="F614" s="497"/>
      <c r="G614" s="480"/>
      <c r="H614" s="480"/>
      <c r="I614" s="480"/>
      <c r="J614" s="443"/>
      <c r="K614" s="443"/>
      <c r="L614" s="443"/>
      <c r="M614" s="443"/>
      <c r="N614" s="444"/>
      <c r="O614" s="477">
        <f t="shared" si="21"/>
        <v>0</v>
      </c>
      <c r="P614" s="477">
        <f t="shared" si="22"/>
        <v>0</v>
      </c>
      <c r="Q614" s="92" t="str">
        <f t="shared" si="23"/>
        <v/>
      </c>
    </row>
    <row r="615" spans="1:17" x14ac:dyDescent="0.2">
      <c r="A615" s="468"/>
      <c r="B615" s="444"/>
      <c r="C615" s="478"/>
      <c r="D615" s="480"/>
      <c r="E615" s="480"/>
      <c r="F615" s="497"/>
      <c r="G615" s="480"/>
      <c r="H615" s="480"/>
      <c r="I615" s="475"/>
      <c r="J615" s="443"/>
      <c r="K615" s="443"/>
      <c r="L615" s="443"/>
      <c r="M615" s="443"/>
      <c r="N615" s="444"/>
      <c r="O615" s="477">
        <f t="shared" si="21"/>
        <v>0</v>
      </c>
      <c r="P615" s="477">
        <f t="shared" si="22"/>
        <v>0</v>
      </c>
      <c r="Q615" s="92" t="str">
        <f t="shared" si="23"/>
        <v/>
      </c>
    </row>
    <row r="616" spans="1:17" x14ac:dyDescent="0.2">
      <c r="A616" s="468"/>
      <c r="B616" s="444"/>
      <c r="C616" s="478"/>
      <c r="D616" s="480"/>
      <c r="E616" s="480"/>
      <c r="F616" s="497"/>
      <c r="G616" s="480"/>
      <c r="H616" s="480"/>
      <c r="I616" s="480"/>
      <c r="J616" s="443"/>
      <c r="K616" s="443"/>
      <c r="L616" s="443"/>
      <c r="M616" s="443"/>
      <c r="N616" s="444"/>
      <c r="O616" s="477">
        <f t="shared" si="21"/>
        <v>0</v>
      </c>
      <c r="P616" s="477">
        <f t="shared" si="22"/>
        <v>0</v>
      </c>
      <c r="Q616" s="92" t="str">
        <f t="shared" si="23"/>
        <v/>
      </c>
    </row>
    <row r="617" spans="1:17" x14ac:dyDescent="0.2">
      <c r="A617" s="468"/>
      <c r="B617" s="444"/>
      <c r="C617" s="478"/>
      <c r="D617" s="480"/>
      <c r="E617" s="480"/>
      <c r="F617" s="497"/>
      <c r="G617" s="480"/>
      <c r="H617" s="480"/>
      <c r="I617" s="475"/>
      <c r="J617" s="443"/>
      <c r="K617" s="443"/>
      <c r="L617" s="443"/>
      <c r="M617" s="443"/>
      <c r="N617" s="444"/>
      <c r="O617" s="477">
        <f t="shared" si="21"/>
        <v>0</v>
      </c>
      <c r="P617" s="477">
        <f t="shared" si="22"/>
        <v>0</v>
      </c>
      <c r="Q617" s="92" t="str">
        <f t="shared" si="23"/>
        <v/>
      </c>
    </row>
    <row r="618" spans="1:17" x14ac:dyDescent="0.2">
      <c r="A618" s="468"/>
      <c r="B618" s="444"/>
      <c r="C618" s="478"/>
      <c r="D618" s="480"/>
      <c r="E618" s="480"/>
      <c r="F618" s="497"/>
      <c r="G618" s="480"/>
      <c r="H618" s="480"/>
      <c r="I618" s="480"/>
      <c r="J618" s="443"/>
      <c r="K618" s="443"/>
      <c r="L618" s="443"/>
      <c r="M618" s="443"/>
      <c r="N618" s="444"/>
      <c r="O618" s="477">
        <f t="shared" si="21"/>
        <v>0</v>
      </c>
      <c r="P618" s="477">
        <f t="shared" si="22"/>
        <v>0</v>
      </c>
      <c r="Q618" s="92" t="str">
        <f t="shared" si="23"/>
        <v/>
      </c>
    </row>
    <row r="619" spans="1:17" x14ac:dyDescent="0.2">
      <c r="A619" s="468"/>
      <c r="B619" s="444"/>
      <c r="C619" s="478"/>
      <c r="D619" s="480"/>
      <c r="E619" s="480"/>
      <c r="F619" s="497"/>
      <c r="G619" s="480"/>
      <c r="H619" s="480"/>
      <c r="I619" s="475"/>
      <c r="J619" s="443"/>
      <c r="K619" s="443"/>
      <c r="L619" s="443"/>
      <c r="M619" s="443"/>
      <c r="N619" s="444"/>
      <c r="O619" s="477">
        <f t="shared" si="21"/>
        <v>0</v>
      </c>
      <c r="P619" s="477">
        <f t="shared" si="22"/>
        <v>0</v>
      </c>
      <c r="Q619" s="92" t="str">
        <f t="shared" si="23"/>
        <v/>
      </c>
    </row>
    <row r="620" spans="1:17" x14ac:dyDescent="0.2">
      <c r="A620" s="468"/>
      <c r="B620" s="444"/>
      <c r="C620" s="478"/>
      <c r="D620" s="480"/>
      <c r="E620" s="480"/>
      <c r="F620" s="497"/>
      <c r="G620" s="480"/>
      <c r="H620" s="480"/>
      <c r="I620" s="480"/>
      <c r="J620" s="443"/>
      <c r="K620" s="443"/>
      <c r="L620" s="443"/>
      <c r="M620" s="443"/>
      <c r="N620" s="444"/>
      <c r="O620" s="477">
        <f t="shared" si="21"/>
        <v>0</v>
      </c>
      <c r="P620" s="477">
        <f t="shared" si="22"/>
        <v>0</v>
      </c>
      <c r="Q620" s="92" t="str">
        <f t="shared" si="23"/>
        <v/>
      </c>
    </row>
    <row r="621" spans="1:17" x14ac:dyDescent="0.2">
      <c r="A621" s="468"/>
      <c r="B621" s="444"/>
      <c r="C621" s="478"/>
      <c r="D621" s="480"/>
      <c r="E621" s="480"/>
      <c r="F621" s="497"/>
      <c r="G621" s="473"/>
      <c r="H621" s="480"/>
      <c r="I621" s="475"/>
      <c r="J621" s="443"/>
      <c r="K621" s="442"/>
      <c r="L621" s="443"/>
      <c r="M621" s="443"/>
      <c r="N621" s="444"/>
      <c r="O621" s="477">
        <f t="shared" si="21"/>
        <v>0</v>
      </c>
      <c r="P621" s="477">
        <f t="shared" si="22"/>
        <v>0</v>
      </c>
      <c r="Q621" s="92" t="str">
        <f t="shared" si="23"/>
        <v/>
      </c>
    </row>
    <row r="622" spans="1:17" x14ac:dyDescent="0.2">
      <c r="A622" s="468"/>
      <c r="B622" s="444"/>
      <c r="C622" s="478"/>
      <c r="D622" s="480"/>
      <c r="E622" s="480"/>
      <c r="F622" s="497"/>
      <c r="G622" s="480"/>
      <c r="H622" s="480"/>
      <c r="I622" s="480"/>
      <c r="J622" s="443"/>
      <c r="K622" s="443"/>
      <c r="L622" s="443"/>
      <c r="M622" s="443"/>
      <c r="N622" s="444"/>
      <c r="O622" s="477">
        <f t="shared" si="21"/>
        <v>0</v>
      </c>
      <c r="P622" s="477">
        <f t="shared" si="22"/>
        <v>0</v>
      </c>
      <c r="Q622" s="92" t="str">
        <f t="shared" si="23"/>
        <v/>
      </c>
    </row>
    <row r="623" spans="1:17" x14ac:dyDescent="0.2">
      <c r="A623" s="468"/>
      <c r="B623" s="444"/>
      <c r="C623" s="478"/>
      <c r="D623" s="480"/>
      <c r="E623" s="480"/>
      <c r="F623" s="497"/>
      <c r="G623" s="480"/>
      <c r="H623" s="480"/>
      <c r="I623" s="475"/>
      <c r="J623" s="443"/>
      <c r="K623" s="443"/>
      <c r="L623" s="443"/>
      <c r="M623" s="443"/>
      <c r="N623" s="444"/>
      <c r="O623" s="477">
        <f t="shared" si="21"/>
        <v>0</v>
      </c>
      <c r="P623" s="477">
        <f t="shared" si="22"/>
        <v>0</v>
      </c>
      <c r="Q623" s="92" t="str">
        <f t="shared" si="23"/>
        <v/>
      </c>
    </row>
    <row r="624" spans="1:17" x14ac:dyDescent="0.2">
      <c r="A624" s="468"/>
      <c r="B624" s="444"/>
      <c r="C624" s="478"/>
      <c r="D624" s="480"/>
      <c r="E624" s="480"/>
      <c r="F624" s="497"/>
      <c r="G624" s="480"/>
      <c r="H624" s="480"/>
      <c r="I624" s="480"/>
      <c r="J624" s="443"/>
      <c r="K624" s="443"/>
      <c r="L624" s="443"/>
      <c r="M624" s="443"/>
      <c r="N624" s="444"/>
      <c r="O624" s="477">
        <f t="shared" si="21"/>
        <v>0</v>
      </c>
      <c r="P624" s="477">
        <f t="shared" si="22"/>
        <v>0</v>
      </c>
      <c r="Q624" s="92" t="str">
        <f t="shared" si="23"/>
        <v/>
      </c>
    </row>
    <row r="625" spans="1:17" x14ac:dyDescent="0.2">
      <c r="A625" s="468"/>
      <c r="B625" s="444"/>
      <c r="C625" s="478"/>
      <c r="D625" s="480"/>
      <c r="E625" s="480"/>
      <c r="F625" s="497"/>
      <c r="G625" s="480"/>
      <c r="H625" s="480"/>
      <c r="I625" s="475"/>
      <c r="J625" s="443"/>
      <c r="K625" s="443"/>
      <c r="L625" s="443"/>
      <c r="M625" s="443"/>
      <c r="N625" s="444"/>
      <c r="O625" s="477">
        <f t="shared" si="21"/>
        <v>0</v>
      </c>
      <c r="P625" s="477">
        <f t="shared" si="22"/>
        <v>0</v>
      </c>
      <c r="Q625" s="92" t="str">
        <f t="shared" si="23"/>
        <v/>
      </c>
    </row>
    <row r="626" spans="1:17" x14ac:dyDescent="0.2">
      <c r="A626" s="468"/>
      <c r="B626" s="444"/>
      <c r="C626" s="478"/>
      <c r="D626" s="480"/>
      <c r="E626" s="480"/>
      <c r="F626" s="497"/>
      <c r="G626" s="480"/>
      <c r="H626" s="480"/>
      <c r="I626" s="480"/>
      <c r="J626" s="443"/>
      <c r="K626" s="443"/>
      <c r="L626" s="443"/>
      <c r="M626" s="443"/>
      <c r="N626" s="444"/>
      <c r="O626" s="477">
        <f t="shared" si="21"/>
        <v>0</v>
      </c>
      <c r="P626" s="477">
        <f t="shared" si="22"/>
        <v>0</v>
      </c>
      <c r="Q626" s="92" t="str">
        <f t="shared" si="23"/>
        <v/>
      </c>
    </row>
    <row r="627" spans="1:17" x14ac:dyDescent="0.2">
      <c r="A627" s="468"/>
      <c r="B627" s="444"/>
      <c r="C627" s="478"/>
      <c r="D627" s="480"/>
      <c r="E627" s="480"/>
      <c r="F627" s="497"/>
      <c r="G627" s="480"/>
      <c r="H627" s="480"/>
      <c r="I627" s="475"/>
      <c r="J627" s="443"/>
      <c r="K627" s="443"/>
      <c r="L627" s="443"/>
      <c r="M627" s="443"/>
      <c r="N627" s="444"/>
      <c r="O627" s="477">
        <f t="shared" si="21"/>
        <v>0</v>
      </c>
      <c r="P627" s="477">
        <f t="shared" si="22"/>
        <v>0</v>
      </c>
      <c r="Q627" s="92" t="str">
        <f t="shared" si="23"/>
        <v/>
      </c>
    </row>
    <row r="628" spans="1:17" x14ac:dyDescent="0.2">
      <c r="A628" s="468"/>
      <c r="B628" s="444"/>
      <c r="C628" s="478"/>
      <c r="D628" s="480"/>
      <c r="E628" s="480"/>
      <c r="F628" s="497"/>
      <c r="G628" s="480"/>
      <c r="H628" s="480"/>
      <c r="I628" s="480"/>
      <c r="J628" s="443"/>
      <c r="K628" s="443"/>
      <c r="L628" s="443"/>
      <c r="M628" s="443"/>
      <c r="N628" s="444"/>
      <c r="O628" s="477">
        <f t="shared" si="21"/>
        <v>0</v>
      </c>
      <c r="P628" s="477">
        <f t="shared" si="22"/>
        <v>0</v>
      </c>
      <c r="Q628" s="92" t="str">
        <f t="shared" si="23"/>
        <v/>
      </c>
    </row>
    <row r="629" spans="1:17" x14ac:dyDescent="0.2">
      <c r="A629" s="468"/>
      <c r="B629" s="444"/>
      <c r="C629" s="478"/>
      <c r="D629" s="480"/>
      <c r="E629" s="480"/>
      <c r="F629" s="497"/>
      <c r="G629" s="480"/>
      <c r="H629" s="480"/>
      <c r="I629" s="475"/>
      <c r="J629" s="443"/>
      <c r="K629" s="443"/>
      <c r="L629" s="443"/>
      <c r="M629" s="443"/>
      <c r="N629" s="444"/>
      <c r="O629" s="477">
        <f t="shared" si="21"/>
        <v>0</v>
      </c>
      <c r="P629" s="477">
        <f t="shared" si="22"/>
        <v>0</v>
      </c>
      <c r="Q629" s="92" t="str">
        <f t="shared" si="23"/>
        <v/>
      </c>
    </row>
    <row r="630" spans="1:17" x14ac:dyDescent="0.2">
      <c r="A630" s="468"/>
      <c r="B630" s="444"/>
      <c r="C630" s="478"/>
      <c r="D630" s="480"/>
      <c r="E630" s="480"/>
      <c r="F630" s="497"/>
      <c r="G630" s="480"/>
      <c r="H630" s="480"/>
      <c r="I630" s="480"/>
      <c r="J630" s="443"/>
      <c r="K630" s="443"/>
      <c r="L630" s="443"/>
      <c r="M630" s="443"/>
      <c r="N630" s="444"/>
      <c r="O630" s="477">
        <f t="shared" si="21"/>
        <v>0</v>
      </c>
      <c r="P630" s="477">
        <f t="shared" si="22"/>
        <v>0</v>
      </c>
      <c r="Q630" s="92" t="str">
        <f t="shared" si="23"/>
        <v/>
      </c>
    </row>
    <row r="631" spans="1:17" x14ac:dyDescent="0.2">
      <c r="A631" s="468"/>
      <c r="B631" s="444"/>
      <c r="C631" s="478"/>
      <c r="D631" s="480"/>
      <c r="E631" s="480"/>
      <c r="F631" s="497"/>
      <c r="G631" s="480"/>
      <c r="H631" s="480"/>
      <c r="I631" s="475"/>
      <c r="J631" s="443"/>
      <c r="K631" s="443"/>
      <c r="L631" s="443"/>
      <c r="M631" s="443"/>
      <c r="N631" s="444"/>
      <c r="O631" s="477">
        <f t="shared" si="21"/>
        <v>0</v>
      </c>
      <c r="P631" s="477">
        <f t="shared" si="22"/>
        <v>0</v>
      </c>
      <c r="Q631" s="92" t="str">
        <f t="shared" si="23"/>
        <v/>
      </c>
    </row>
    <row r="632" spans="1:17" x14ac:dyDescent="0.2">
      <c r="A632" s="468"/>
      <c r="B632" s="444"/>
      <c r="C632" s="478"/>
      <c r="D632" s="480"/>
      <c r="E632" s="480"/>
      <c r="F632" s="497"/>
      <c r="G632" s="480"/>
      <c r="H632" s="480"/>
      <c r="I632" s="480"/>
      <c r="J632" s="443"/>
      <c r="K632" s="443"/>
      <c r="L632" s="443"/>
      <c r="M632" s="443"/>
      <c r="N632" s="444"/>
      <c r="O632" s="477">
        <f t="shared" si="21"/>
        <v>0</v>
      </c>
      <c r="P632" s="477">
        <f t="shared" si="22"/>
        <v>0</v>
      </c>
      <c r="Q632" s="92" t="str">
        <f t="shared" si="23"/>
        <v/>
      </c>
    </row>
    <row r="633" spans="1:17" x14ac:dyDescent="0.2">
      <c r="A633" s="468"/>
      <c r="B633" s="444"/>
      <c r="C633" s="478"/>
      <c r="D633" s="480"/>
      <c r="E633" s="480"/>
      <c r="F633" s="497"/>
      <c r="G633" s="480"/>
      <c r="H633" s="480"/>
      <c r="I633" s="475"/>
      <c r="J633" s="443"/>
      <c r="K633" s="443"/>
      <c r="L633" s="443"/>
      <c r="M633" s="443"/>
      <c r="N633" s="444"/>
      <c r="O633" s="477">
        <f t="shared" si="21"/>
        <v>0</v>
      </c>
      <c r="P633" s="477">
        <f t="shared" si="22"/>
        <v>0</v>
      </c>
      <c r="Q633" s="92" t="str">
        <f t="shared" si="23"/>
        <v/>
      </c>
    </row>
    <row r="634" spans="1:17" x14ac:dyDescent="0.2">
      <c r="A634" s="468"/>
      <c r="B634" s="444"/>
      <c r="C634" s="478"/>
      <c r="D634" s="480"/>
      <c r="E634" s="480"/>
      <c r="F634" s="497"/>
      <c r="G634" s="480"/>
      <c r="H634" s="480"/>
      <c r="I634" s="480"/>
      <c r="J634" s="443"/>
      <c r="K634" s="443"/>
      <c r="L634" s="443"/>
      <c r="M634" s="443"/>
      <c r="N634" s="444"/>
      <c r="O634" s="477">
        <f t="shared" si="21"/>
        <v>0</v>
      </c>
      <c r="P634" s="477">
        <f t="shared" si="22"/>
        <v>0</v>
      </c>
      <c r="Q634" s="92" t="str">
        <f t="shared" si="23"/>
        <v/>
      </c>
    </row>
    <row r="635" spans="1:17" x14ac:dyDescent="0.2">
      <c r="A635" s="468"/>
      <c r="B635" s="444"/>
      <c r="C635" s="478"/>
      <c r="D635" s="480"/>
      <c r="E635" s="480"/>
      <c r="F635" s="497"/>
      <c r="G635" s="480"/>
      <c r="H635" s="480"/>
      <c r="I635" s="480"/>
      <c r="J635" s="443"/>
      <c r="K635" s="443"/>
      <c r="L635" s="443"/>
      <c r="M635" s="443"/>
      <c r="N635" s="444"/>
      <c r="O635" s="477">
        <f t="shared" si="21"/>
        <v>0</v>
      </c>
      <c r="P635" s="477">
        <f t="shared" si="22"/>
        <v>0</v>
      </c>
      <c r="Q635" s="92" t="str">
        <f t="shared" si="23"/>
        <v/>
      </c>
    </row>
    <row r="636" spans="1:17" x14ac:dyDescent="0.2">
      <c r="A636" s="468"/>
      <c r="B636" s="444"/>
      <c r="C636" s="478"/>
      <c r="D636" s="480"/>
      <c r="E636" s="480"/>
      <c r="F636" s="497"/>
      <c r="G636" s="480"/>
      <c r="H636" s="480"/>
      <c r="I636" s="480"/>
      <c r="J636" s="443"/>
      <c r="K636" s="443"/>
      <c r="L636" s="443"/>
      <c r="M636" s="443"/>
      <c r="N636" s="444"/>
      <c r="O636" s="477">
        <f t="shared" si="21"/>
        <v>0</v>
      </c>
      <c r="P636" s="477">
        <f t="shared" si="22"/>
        <v>0</v>
      </c>
      <c r="Q636" s="92" t="str">
        <f t="shared" si="23"/>
        <v/>
      </c>
    </row>
    <row r="637" spans="1:17" x14ac:dyDescent="0.2">
      <c r="A637" s="468"/>
      <c r="B637" s="444"/>
      <c r="C637" s="478"/>
      <c r="D637" s="480"/>
      <c r="E637" s="480"/>
      <c r="F637" s="497"/>
      <c r="G637" s="480"/>
      <c r="H637" s="480"/>
      <c r="I637" s="480"/>
      <c r="J637" s="443"/>
      <c r="K637" s="443"/>
      <c r="L637" s="443"/>
      <c r="M637" s="443"/>
      <c r="N637" s="444"/>
      <c r="O637" s="477">
        <f t="shared" si="21"/>
        <v>0</v>
      </c>
      <c r="P637" s="477">
        <f t="shared" si="22"/>
        <v>0</v>
      </c>
      <c r="Q637" s="92" t="str">
        <f t="shared" si="23"/>
        <v/>
      </c>
    </row>
    <row r="638" spans="1:17" x14ac:dyDescent="0.2">
      <c r="A638" s="468"/>
      <c r="B638" s="444"/>
      <c r="C638" s="478"/>
      <c r="D638" s="480"/>
      <c r="E638" s="480"/>
      <c r="F638" s="497"/>
      <c r="G638" s="473"/>
      <c r="H638" s="480"/>
      <c r="I638" s="480"/>
      <c r="J638" s="443"/>
      <c r="K638" s="443"/>
      <c r="L638" s="443"/>
      <c r="M638" s="443"/>
      <c r="N638" s="444"/>
      <c r="O638" s="477">
        <f t="shared" si="21"/>
        <v>0</v>
      </c>
      <c r="P638" s="477">
        <f t="shared" si="22"/>
        <v>0</v>
      </c>
      <c r="Q638" s="92" t="str">
        <f t="shared" si="23"/>
        <v/>
      </c>
    </row>
    <row r="639" spans="1:17" x14ac:dyDescent="0.2">
      <c r="A639" s="468"/>
      <c r="B639" s="444"/>
      <c r="C639" s="478"/>
      <c r="D639" s="480"/>
      <c r="E639" s="480"/>
      <c r="F639" s="497"/>
      <c r="G639" s="473"/>
      <c r="H639" s="480"/>
      <c r="I639" s="480"/>
      <c r="J639" s="443"/>
      <c r="K639" s="443"/>
      <c r="L639" s="443"/>
      <c r="M639" s="443"/>
      <c r="N639" s="444"/>
      <c r="O639" s="477">
        <f t="shared" si="21"/>
        <v>0</v>
      </c>
      <c r="P639" s="477">
        <f t="shared" si="22"/>
        <v>0</v>
      </c>
      <c r="Q639" s="92" t="str">
        <f t="shared" si="23"/>
        <v/>
      </c>
    </row>
    <row r="640" spans="1:17" x14ac:dyDescent="0.2">
      <c r="A640" s="468"/>
      <c r="B640" s="444"/>
      <c r="C640" s="478"/>
      <c r="D640" s="480"/>
      <c r="E640" s="480"/>
      <c r="F640" s="497"/>
      <c r="G640" s="480"/>
      <c r="H640" s="480"/>
      <c r="I640" s="480"/>
      <c r="J640" s="443"/>
      <c r="K640" s="443"/>
      <c r="L640" s="443"/>
      <c r="M640" s="443"/>
      <c r="N640" s="444"/>
      <c r="O640" s="477">
        <f t="shared" si="21"/>
        <v>0</v>
      </c>
      <c r="P640" s="477">
        <f t="shared" si="22"/>
        <v>0</v>
      </c>
      <c r="Q640" s="92" t="str">
        <f t="shared" si="23"/>
        <v/>
      </c>
    </row>
    <row r="641" spans="1:17" x14ac:dyDescent="0.2">
      <c r="A641" s="468"/>
      <c r="B641" s="444"/>
      <c r="C641" s="478"/>
      <c r="D641" s="480"/>
      <c r="E641" s="480"/>
      <c r="F641" s="497"/>
      <c r="G641" s="480"/>
      <c r="H641" s="480"/>
      <c r="I641" s="480"/>
      <c r="J641" s="443"/>
      <c r="K641" s="443"/>
      <c r="L641" s="443"/>
      <c r="M641" s="443"/>
      <c r="N641" s="444"/>
      <c r="O641" s="477">
        <f t="shared" si="21"/>
        <v>0</v>
      </c>
      <c r="P641" s="477">
        <f t="shared" si="22"/>
        <v>0</v>
      </c>
      <c r="Q641" s="92" t="str">
        <f t="shared" si="23"/>
        <v/>
      </c>
    </row>
    <row r="642" spans="1:17" x14ac:dyDescent="0.2">
      <c r="A642" s="468"/>
      <c r="B642" s="444"/>
      <c r="C642" s="478"/>
      <c r="D642" s="480"/>
      <c r="E642" s="480"/>
      <c r="F642" s="497"/>
      <c r="G642" s="480"/>
      <c r="H642" s="480"/>
      <c r="I642" s="480"/>
      <c r="J642" s="443"/>
      <c r="K642" s="443"/>
      <c r="L642" s="443"/>
      <c r="M642" s="443"/>
      <c r="N642" s="444"/>
      <c r="O642" s="477">
        <f t="shared" si="21"/>
        <v>0</v>
      </c>
      <c r="P642" s="477">
        <f t="shared" si="22"/>
        <v>0</v>
      </c>
      <c r="Q642" s="92" t="str">
        <f t="shared" si="23"/>
        <v/>
      </c>
    </row>
    <row r="643" spans="1:17" x14ac:dyDescent="0.2">
      <c r="A643" s="468"/>
      <c r="B643" s="444"/>
      <c r="C643" s="478"/>
      <c r="D643" s="480"/>
      <c r="E643" s="480"/>
      <c r="F643" s="497"/>
      <c r="G643" s="473"/>
      <c r="H643" s="480"/>
      <c r="I643" s="480"/>
      <c r="J643" s="443"/>
      <c r="K643" s="443"/>
      <c r="L643" s="443"/>
      <c r="M643" s="443"/>
      <c r="N643" s="444"/>
      <c r="O643" s="477">
        <f t="shared" si="21"/>
        <v>0</v>
      </c>
      <c r="P643" s="477">
        <f t="shared" si="22"/>
        <v>0</v>
      </c>
      <c r="Q643" s="92" t="str">
        <f t="shared" si="23"/>
        <v/>
      </c>
    </row>
    <row r="644" spans="1:17" x14ac:dyDescent="0.2">
      <c r="A644" s="468"/>
      <c r="B644" s="444"/>
      <c r="C644" s="478"/>
      <c r="D644" s="480"/>
      <c r="E644" s="480"/>
      <c r="F644" s="497"/>
      <c r="G644" s="480"/>
      <c r="H644" s="480"/>
      <c r="I644" s="480"/>
      <c r="J644" s="443"/>
      <c r="K644" s="443"/>
      <c r="L644" s="443"/>
      <c r="M644" s="443"/>
      <c r="N644" s="444"/>
      <c r="O644" s="477">
        <f t="shared" si="21"/>
        <v>0</v>
      </c>
      <c r="P644" s="477">
        <f t="shared" si="22"/>
        <v>0</v>
      </c>
      <c r="Q644" s="92" t="str">
        <f t="shared" si="23"/>
        <v/>
      </c>
    </row>
    <row r="645" spans="1:17" x14ac:dyDescent="0.2">
      <c r="A645" s="468"/>
      <c r="B645" s="444"/>
      <c r="C645" s="478"/>
      <c r="D645" s="480"/>
      <c r="E645" s="480"/>
      <c r="F645" s="497"/>
      <c r="G645" s="480"/>
      <c r="H645" s="480"/>
      <c r="I645" s="480"/>
      <c r="J645" s="443"/>
      <c r="K645" s="443"/>
      <c r="L645" s="443"/>
      <c r="M645" s="443"/>
      <c r="N645" s="444"/>
      <c r="O645" s="477">
        <f t="shared" ref="O645:O708" si="24">IF(B645=0,0,IF(YEAR(B645)=$P$1,MONTH(B645)-$O$1+1,(YEAR(B645)-$P$1)*12-$O$1+1+MONTH(B645)))</f>
        <v>0</v>
      </c>
      <c r="P645" s="477">
        <f t="shared" ref="P645:P708" si="25">IF(C645=0,0,IF(YEAR(C645)=$P$1,MONTH(C645)-$O$1+1,(YEAR(C645)-$P$1)*12-$O$1+1+MONTH(C645)))</f>
        <v>0</v>
      </c>
      <c r="Q645" s="92" t="str">
        <f t="shared" ref="Q645:Q708" si="26">SUBSTITUTE(D645," ","_")</f>
        <v/>
      </c>
    </row>
    <row r="646" spans="1:17" x14ac:dyDescent="0.2">
      <c r="A646" s="468"/>
      <c r="B646" s="444"/>
      <c r="C646" s="478"/>
      <c r="D646" s="480"/>
      <c r="E646" s="480"/>
      <c r="F646" s="497"/>
      <c r="G646" s="480"/>
      <c r="H646" s="480"/>
      <c r="I646" s="480"/>
      <c r="J646" s="443"/>
      <c r="K646" s="443"/>
      <c r="L646" s="443"/>
      <c r="M646" s="443"/>
      <c r="N646" s="444"/>
      <c r="O646" s="477">
        <f t="shared" si="24"/>
        <v>0</v>
      </c>
      <c r="P646" s="477">
        <f t="shared" si="25"/>
        <v>0</v>
      </c>
      <c r="Q646" s="92" t="str">
        <f t="shared" si="26"/>
        <v/>
      </c>
    </row>
    <row r="647" spans="1:17" x14ac:dyDescent="0.2">
      <c r="A647" s="468"/>
      <c r="B647" s="444"/>
      <c r="C647" s="478"/>
      <c r="D647" s="480"/>
      <c r="E647" s="480"/>
      <c r="F647" s="497"/>
      <c r="G647" s="480"/>
      <c r="H647" s="480"/>
      <c r="I647" s="480"/>
      <c r="J647" s="443"/>
      <c r="K647" s="443"/>
      <c r="L647" s="443"/>
      <c r="M647" s="443"/>
      <c r="N647" s="444"/>
      <c r="O647" s="477">
        <f t="shared" si="24"/>
        <v>0</v>
      </c>
      <c r="P647" s="477">
        <f t="shared" si="25"/>
        <v>0</v>
      </c>
      <c r="Q647" s="92" t="str">
        <f t="shared" si="26"/>
        <v/>
      </c>
    </row>
    <row r="648" spans="1:17" x14ac:dyDescent="0.2">
      <c r="A648" s="468"/>
      <c r="B648" s="444"/>
      <c r="C648" s="478"/>
      <c r="D648" s="480"/>
      <c r="E648" s="480"/>
      <c r="F648" s="497"/>
      <c r="G648" s="480"/>
      <c r="H648" s="480"/>
      <c r="I648" s="480"/>
      <c r="J648" s="443"/>
      <c r="K648" s="443"/>
      <c r="L648" s="443"/>
      <c r="M648" s="443"/>
      <c r="N648" s="444"/>
      <c r="O648" s="477">
        <f t="shared" si="24"/>
        <v>0</v>
      </c>
      <c r="P648" s="477">
        <f t="shared" si="25"/>
        <v>0</v>
      </c>
      <c r="Q648" s="92" t="str">
        <f t="shared" si="26"/>
        <v/>
      </c>
    </row>
    <row r="649" spans="1:17" x14ac:dyDescent="0.2">
      <c r="A649" s="468"/>
      <c r="B649" s="482"/>
      <c r="C649" s="483"/>
      <c r="D649" s="473"/>
      <c r="E649" s="473"/>
      <c r="F649" s="479"/>
      <c r="G649" s="473"/>
      <c r="H649" s="480"/>
      <c r="I649" s="480"/>
      <c r="J649" s="443"/>
      <c r="K649" s="489"/>
      <c r="L649" s="489"/>
      <c r="M649" s="500"/>
      <c r="N649" s="444"/>
      <c r="O649" s="477">
        <f t="shared" si="24"/>
        <v>0</v>
      </c>
      <c r="P649" s="477">
        <f t="shared" si="25"/>
        <v>0</v>
      </c>
      <c r="Q649" s="92" t="str">
        <f t="shared" si="26"/>
        <v/>
      </c>
    </row>
    <row r="650" spans="1:17" x14ac:dyDescent="0.2">
      <c r="A650" s="468"/>
      <c r="B650" s="482"/>
      <c r="C650" s="483"/>
      <c r="D650" s="473"/>
      <c r="E650" s="473"/>
      <c r="F650" s="479"/>
      <c r="G650" s="473"/>
      <c r="H650" s="480"/>
      <c r="I650" s="480"/>
      <c r="J650" s="442"/>
      <c r="K650" s="442"/>
      <c r="L650" s="443"/>
      <c r="M650" s="500"/>
      <c r="N650" s="444"/>
      <c r="O650" s="477">
        <f t="shared" si="24"/>
        <v>0</v>
      </c>
      <c r="P650" s="477">
        <f t="shared" si="25"/>
        <v>0</v>
      </c>
      <c r="Q650" s="92" t="str">
        <f t="shared" si="26"/>
        <v/>
      </c>
    </row>
    <row r="651" spans="1:17" x14ac:dyDescent="0.2">
      <c r="A651" s="468"/>
      <c r="B651" s="482"/>
      <c r="C651" s="483"/>
      <c r="D651" s="473"/>
      <c r="E651" s="473"/>
      <c r="F651" s="479"/>
      <c r="G651" s="473"/>
      <c r="H651" s="480"/>
      <c r="I651" s="480"/>
      <c r="J651" s="442"/>
      <c r="K651" s="442"/>
      <c r="L651" s="443"/>
      <c r="M651" s="500"/>
      <c r="N651" s="444"/>
      <c r="O651" s="477">
        <f t="shared" si="24"/>
        <v>0</v>
      </c>
      <c r="P651" s="477">
        <f t="shared" si="25"/>
        <v>0</v>
      </c>
      <c r="Q651" s="92" t="str">
        <f t="shared" si="26"/>
        <v/>
      </c>
    </row>
    <row r="652" spans="1:17" x14ac:dyDescent="0.2">
      <c r="A652" s="468"/>
      <c r="B652" s="482"/>
      <c r="C652" s="483"/>
      <c r="D652" s="473"/>
      <c r="E652" s="473"/>
      <c r="F652" s="479"/>
      <c r="G652" s="473"/>
      <c r="H652" s="480"/>
      <c r="I652" s="480"/>
      <c r="J652" s="442"/>
      <c r="K652" s="442"/>
      <c r="L652" s="443"/>
      <c r="M652" s="500"/>
      <c r="N652" s="444"/>
      <c r="O652" s="477">
        <f t="shared" si="24"/>
        <v>0</v>
      </c>
      <c r="P652" s="477">
        <f t="shared" si="25"/>
        <v>0</v>
      </c>
      <c r="Q652" s="92" t="str">
        <f t="shared" si="26"/>
        <v/>
      </c>
    </row>
    <row r="653" spans="1:17" x14ac:dyDescent="0.2">
      <c r="A653" s="468"/>
      <c r="B653" s="482"/>
      <c r="C653" s="483"/>
      <c r="D653" s="473"/>
      <c r="E653" s="473"/>
      <c r="F653" s="479"/>
      <c r="G653" s="473"/>
      <c r="H653" s="480"/>
      <c r="I653" s="480"/>
      <c r="J653" s="442"/>
      <c r="K653" s="442"/>
      <c r="L653" s="443"/>
      <c r="M653" s="500"/>
      <c r="N653" s="444"/>
      <c r="O653" s="477">
        <f t="shared" si="24"/>
        <v>0</v>
      </c>
      <c r="P653" s="477">
        <f t="shared" si="25"/>
        <v>0</v>
      </c>
      <c r="Q653" s="92" t="str">
        <f t="shared" si="26"/>
        <v/>
      </c>
    </row>
    <row r="654" spans="1:17" x14ac:dyDescent="0.2">
      <c r="A654" s="468"/>
      <c r="B654" s="482"/>
      <c r="C654" s="483"/>
      <c r="D654" s="473"/>
      <c r="E654" s="473"/>
      <c r="F654" s="479"/>
      <c r="G654" s="473"/>
      <c r="H654" s="480"/>
      <c r="I654" s="480"/>
      <c r="J654" s="443"/>
      <c r="K654" s="443"/>
      <c r="L654" s="443"/>
      <c r="M654" s="500"/>
      <c r="N654" s="444"/>
      <c r="O654" s="477">
        <f t="shared" si="24"/>
        <v>0</v>
      </c>
      <c r="P654" s="477">
        <f t="shared" si="25"/>
        <v>0</v>
      </c>
      <c r="Q654" s="92" t="str">
        <f t="shared" si="26"/>
        <v/>
      </c>
    </row>
    <row r="655" spans="1:17" x14ac:dyDescent="0.2">
      <c r="A655" s="468"/>
      <c r="B655" s="482"/>
      <c r="C655" s="483"/>
      <c r="D655" s="473"/>
      <c r="E655" s="473"/>
      <c r="F655" s="479"/>
      <c r="G655" s="473"/>
      <c r="H655" s="480"/>
      <c r="I655" s="480"/>
      <c r="J655" s="442"/>
      <c r="K655" s="442"/>
      <c r="L655" s="443"/>
      <c r="M655" s="500"/>
      <c r="N655" s="444"/>
      <c r="O655" s="477">
        <f t="shared" si="24"/>
        <v>0</v>
      </c>
      <c r="P655" s="477">
        <f t="shared" si="25"/>
        <v>0</v>
      </c>
      <c r="Q655" s="92" t="str">
        <f t="shared" si="26"/>
        <v/>
      </c>
    </row>
    <row r="656" spans="1:17" x14ac:dyDescent="0.2">
      <c r="A656" s="468"/>
      <c r="B656" s="482"/>
      <c r="C656" s="483"/>
      <c r="D656" s="473"/>
      <c r="E656" s="473"/>
      <c r="F656" s="479"/>
      <c r="G656" s="473"/>
      <c r="H656" s="480"/>
      <c r="I656" s="480"/>
      <c r="J656" s="443"/>
      <c r="K656" s="442"/>
      <c r="L656" s="443"/>
      <c r="M656" s="500"/>
      <c r="N656" s="444"/>
      <c r="O656" s="477">
        <f t="shared" si="24"/>
        <v>0</v>
      </c>
      <c r="P656" s="477">
        <f t="shared" si="25"/>
        <v>0</v>
      </c>
      <c r="Q656" s="92" t="str">
        <f t="shared" si="26"/>
        <v/>
      </c>
    </row>
    <row r="657" spans="1:17" x14ac:dyDescent="0.2">
      <c r="A657" s="468"/>
      <c r="B657" s="482"/>
      <c r="C657" s="483"/>
      <c r="D657" s="473"/>
      <c r="E657" s="473"/>
      <c r="F657" s="479"/>
      <c r="G657" s="473"/>
      <c r="H657" s="480"/>
      <c r="I657" s="480"/>
      <c r="J657" s="443"/>
      <c r="K657" s="442"/>
      <c r="L657" s="443"/>
      <c r="M657" s="500"/>
      <c r="N657" s="444"/>
      <c r="O657" s="477">
        <f t="shared" si="24"/>
        <v>0</v>
      </c>
      <c r="P657" s="477">
        <f t="shared" si="25"/>
        <v>0</v>
      </c>
      <c r="Q657" s="92" t="str">
        <f t="shared" si="26"/>
        <v/>
      </c>
    </row>
    <row r="658" spans="1:17" x14ac:dyDescent="0.2">
      <c r="A658" s="468"/>
      <c r="B658" s="482"/>
      <c r="C658" s="483"/>
      <c r="D658" s="473"/>
      <c r="E658" s="473"/>
      <c r="F658" s="479"/>
      <c r="G658" s="473"/>
      <c r="H658" s="480"/>
      <c r="I658" s="480"/>
      <c r="J658" s="443"/>
      <c r="K658" s="443"/>
      <c r="L658" s="443"/>
      <c r="M658" s="500"/>
      <c r="N658" s="444"/>
      <c r="O658" s="477">
        <f t="shared" si="24"/>
        <v>0</v>
      </c>
      <c r="P658" s="477">
        <f t="shared" si="25"/>
        <v>0</v>
      </c>
      <c r="Q658" s="92" t="str">
        <f t="shared" si="26"/>
        <v/>
      </c>
    </row>
    <row r="659" spans="1:17" x14ac:dyDescent="0.2">
      <c r="A659" s="468"/>
      <c r="B659" s="482"/>
      <c r="C659" s="483"/>
      <c r="D659" s="473"/>
      <c r="E659" s="473"/>
      <c r="F659" s="479"/>
      <c r="G659" s="473"/>
      <c r="H659" s="480"/>
      <c r="I659" s="644"/>
      <c r="J659" s="484"/>
      <c r="K659" s="484"/>
      <c r="L659" s="484"/>
      <c r="M659" s="500"/>
      <c r="N659" s="444"/>
      <c r="O659" s="477">
        <f t="shared" si="24"/>
        <v>0</v>
      </c>
      <c r="P659" s="477">
        <f t="shared" si="25"/>
        <v>0</v>
      </c>
      <c r="Q659" s="92" t="str">
        <f t="shared" si="26"/>
        <v/>
      </c>
    </row>
    <row r="660" spans="1:17" x14ac:dyDescent="0.2">
      <c r="A660" s="468"/>
      <c r="B660" s="482"/>
      <c r="C660" s="483"/>
      <c r="D660" s="473"/>
      <c r="E660" s="473"/>
      <c r="F660" s="479"/>
      <c r="G660" s="473"/>
      <c r="H660" s="480"/>
      <c r="I660" s="475"/>
      <c r="J660" s="443"/>
      <c r="K660" s="442"/>
      <c r="L660" s="443"/>
      <c r="M660" s="500"/>
      <c r="N660" s="444"/>
      <c r="O660" s="477">
        <f t="shared" si="24"/>
        <v>0</v>
      </c>
      <c r="P660" s="477">
        <f t="shared" si="25"/>
        <v>0</v>
      </c>
      <c r="Q660" s="92" t="str">
        <f t="shared" si="26"/>
        <v/>
      </c>
    </row>
    <row r="661" spans="1:17" x14ac:dyDescent="0.2">
      <c r="A661" s="468"/>
      <c r="B661" s="482"/>
      <c r="C661" s="483"/>
      <c r="D661" s="473"/>
      <c r="E661" s="473"/>
      <c r="F661" s="479"/>
      <c r="G661" s="473"/>
      <c r="H661" s="480"/>
      <c r="I661" s="480"/>
      <c r="J661" s="443"/>
      <c r="K661" s="442"/>
      <c r="L661" s="443"/>
      <c r="M661" s="500"/>
      <c r="N661" s="444"/>
      <c r="O661" s="477">
        <f t="shared" si="24"/>
        <v>0</v>
      </c>
      <c r="P661" s="477">
        <f t="shared" si="25"/>
        <v>0</v>
      </c>
      <c r="Q661" s="92" t="str">
        <f t="shared" si="26"/>
        <v/>
      </c>
    </row>
    <row r="662" spans="1:17" x14ac:dyDescent="0.2">
      <c r="A662" s="468"/>
      <c r="B662" s="482"/>
      <c r="C662" s="483"/>
      <c r="D662" s="473"/>
      <c r="E662" s="473"/>
      <c r="F662" s="479"/>
      <c r="G662" s="473"/>
      <c r="H662" s="480"/>
      <c r="I662" s="480"/>
      <c r="J662" s="442"/>
      <c r="K662" s="442"/>
      <c r="L662" s="443"/>
      <c r="M662" s="500"/>
      <c r="N662" s="444"/>
      <c r="O662" s="477">
        <f t="shared" si="24"/>
        <v>0</v>
      </c>
      <c r="P662" s="477">
        <f t="shared" si="25"/>
        <v>0</v>
      </c>
      <c r="Q662" s="92" t="str">
        <f t="shared" si="26"/>
        <v/>
      </c>
    </row>
    <row r="663" spans="1:17" x14ac:dyDescent="0.2">
      <c r="A663" s="468"/>
      <c r="B663" s="482"/>
      <c r="C663" s="483"/>
      <c r="D663" s="473"/>
      <c r="E663" s="473"/>
      <c r="F663" s="479"/>
      <c r="G663" s="473"/>
      <c r="H663" s="480"/>
      <c r="I663" s="475"/>
      <c r="J663" s="443"/>
      <c r="K663" s="442"/>
      <c r="L663" s="443"/>
      <c r="M663" s="500"/>
      <c r="N663" s="444"/>
      <c r="O663" s="477">
        <f t="shared" si="24"/>
        <v>0</v>
      </c>
      <c r="P663" s="477">
        <f t="shared" si="25"/>
        <v>0</v>
      </c>
      <c r="Q663" s="92" t="str">
        <f t="shared" si="26"/>
        <v/>
      </c>
    </row>
    <row r="664" spans="1:17" x14ac:dyDescent="0.2">
      <c r="A664" s="468"/>
      <c r="B664" s="482"/>
      <c r="C664" s="483"/>
      <c r="D664" s="473"/>
      <c r="E664" s="473"/>
      <c r="F664" s="479"/>
      <c r="G664" s="473"/>
      <c r="H664" s="480"/>
      <c r="I664" s="475"/>
      <c r="J664" s="443"/>
      <c r="K664" s="442"/>
      <c r="L664" s="443"/>
      <c r="M664" s="500"/>
      <c r="N664" s="444"/>
      <c r="O664" s="477">
        <f t="shared" si="24"/>
        <v>0</v>
      </c>
      <c r="P664" s="477">
        <f t="shared" si="25"/>
        <v>0</v>
      </c>
      <c r="Q664" s="92" t="str">
        <f t="shared" si="26"/>
        <v/>
      </c>
    </row>
    <row r="665" spans="1:17" x14ac:dyDescent="0.2">
      <c r="A665" s="468"/>
      <c r="B665" s="482"/>
      <c r="C665" s="483"/>
      <c r="D665" s="473"/>
      <c r="E665" s="473"/>
      <c r="F665" s="472"/>
      <c r="G665" s="473"/>
      <c r="H665" s="480"/>
      <c r="I665" s="480"/>
      <c r="J665" s="443"/>
      <c r="K665" s="443"/>
      <c r="L665" s="489"/>
      <c r="M665" s="500"/>
      <c r="N665" s="444"/>
      <c r="O665" s="477">
        <f t="shared" si="24"/>
        <v>0</v>
      </c>
      <c r="P665" s="477">
        <f t="shared" si="25"/>
        <v>0</v>
      </c>
      <c r="Q665" s="92" t="str">
        <f t="shared" si="26"/>
        <v/>
      </c>
    </row>
    <row r="666" spans="1:17" x14ac:dyDescent="0.2">
      <c r="A666" s="468"/>
      <c r="B666" s="482"/>
      <c r="C666" s="483"/>
      <c r="D666" s="473"/>
      <c r="E666" s="473"/>
      <c r="F666" s="479"/>
      <c r="G666" s="473"/>
      <c r="H666" s="480"/>
      <c r="I666" s="480"/>
      <c r="J666" s="443"/>
      <c r="K666" s="443"/>
      <c r="L666" s="489"/>
      <c r="M666" s="500"/>
      <c r="N666" s="444"/>
      <c r="O666" s="477">
        <f t="shared" si="24"/>
        <v>0</v>
      </c>
      <c r="P666" s="477">
        <f t="shared" si="25"/>
        <v>0</v>
      </c>
      <c r="Q666" s="92" t="str">
        <f t="shared" si="26"/>
        <v/>
      </c>
    </row>
    <row r="667" spans="1:17" x14ac:dyDescent="0.2">
      <c r="A667" s="468"/>
      <c r="B667" s="482"/>
      <c r="C667" s="483"/>
      <c r="D667" s="473"/>
      <c r="E667" s="473"/>
      <c r="F667" s="479"/>
      <c r="G667" s="473"/>
      <c r="H667" s="480"/>
      <c r="I667" s="480"/>
      <c r="J667" s="443"/>
      <c r="K667" s="443"/>
      <c r="L667" s="489"/>
      <c r="M667" s="500"/>
      <c r="N667" s="444"/>
      <c r="O667" s="477">
        <f t="shared" si="24"/>
        <v>0</v>
      </c>
      <c r="P667" s="477">
        <f t="shared" si="25"/>
        <v>0</v>
      </c>
      <c r="Q667" s="92" t="str">
        <f t="shared" si="26"/>
        <v/>
      </c>
    </row>
    <row r="668" spans="1:17" x14ac:dyDescent="0.2">
      <c r="A668" s="468"/>
      <c r="B668" s="482"/>
      <c r="C668" s="483"/>
      <c r="D668" s="473"/>
      <c r="E668" s="473"/>
      <c r="F668" s="479"/>
      <c r="G668" s="473"/>
      <c r="H668" s="480"/>
      <c r="I668" s="475"/>
      <c r="J668" s="443"/>
      <c r="K668" s="443"/>
      <c r="L668" s="489"/>
      <c r="M668" s="500"/>
      <c r="N668" s="444"/>
      <c r="O668" s="477">
        <f t="shared" si="24"/>
        <v>0</v>
      </c>
      <c r="P668" s="477">
        <f t="shared" si="25"/>
        <v>0</v>
      </c>
      <c r="Q668" s="92" t="str">
        <f t="shared" si="26"/>
        <v/>
      </c>
    </row>
    <row r="669" spans="1:17" x14ac:dyDescent="0.2">
      <c r="A669" s="468"/>
      <c r="B669" s="482"/>
      <c r="C669" s="483"/>
      <c r="D669" s="473"/>
      <c r="E669" s="473"/>
      <c r="F669" s="479"/>
      <c r="G669" s="473"/>
      <c r="H669" s="480"/>
      <c r="I669" s="480"/>
      <c r="J669" s="443"/>
      <c r="K669" s="443"/>
      <c r="L669" s="489"/>
      <c r="M669" s="500"/>
      <c r="N669" s="444"/>
      <c r="O669" s="477">
        <f t="shared" si="24"/>
        <v>0</v>
      </c>
      <c r="P669" s="477">
        <f t="shared" si="25"/>
        <v>0</v>
      </c>
      <c r="Q669" s="92" t="str">
        <f t="shared" si="26"/>
        <v/>
      </c>
    </row>
    <row r="670" spans="1:17" x14ac:dyDescent="0.2">
      <c r="A670" s="468"/>
      <c r="B670" s="482"/>
      <c r="C670" s="483"/>
      <c r="D670" s="473"/>
      <c r="E670" s="473"/>
      <c r="F670" s="479"/>
      <c r="G670" s="473"/>
      <c r="H670" s="480"/>
      <c r="I670" s="480"/>
      <c r="J670" s="443"/>
      <c r="K670" s="443"/>
      <c r="L670" s="489"/>
      <c r="M670" s="500"/>
      <c r="N670" s="444"/>
      <c r="O670" s="477">
        <f t="shared" si="24"/>
        <v>0</v>
      </c>
      <c r="P670" s="477">
        <f t="shared" si="25"/>
        <v>0</v>
      </c>
      <c r="Q670" s="92" t="str">
        <f t="shared" si="26"/>
        <v/>
      </c>
    </row>
    <row r="671" spans="1:17" x14ac:dyDescent="0.2">
      <c r="A671" s="468"/>
      <c r="B671" s="482"/>
      <c r="C671" s="483"/>
      <c r="D671" s="473"/>
      <c r="E671" s="473"/>
      <c r="F671" s="479"/>
      <c r="G671" s="350"/>
      <c r="H671" s="350"/>
      <c r="I671" s="352"/>
      <c r="J671" s="353"/>
      <c r="K671" s="353"/>
      <c r="L671" s="370"/>
      <c r="M671" s="353"/>
      <c r="N671" s="482"/>
      <c r="O671" s="477">
        <f t="shared" si="24"/>
        <v>0</v>
      </c>
      <c r="P671" s="477">
        <f t="shared" si="25"/>
        <v>0</v>
      </c>
      <c r="Q671" s="92" t="str">
        <f t="shared" si="26"/>
        <v/>
      </c>
    </row>
    <row r="672" spans="1:17" x14ac:dyDescent="0.2">
      <c r="A672" s="468"/>
      <c r="B672" s="482"/>
      <c r="C672" s="483"/>
      <c r="D672" s="473"/>
      <c r="E672" s="473"/>
      <c r="F672" s="479"/>
      <c r="G672" s="473"/>
      <c r="H672" s="480"/>
      <c r="I672" s="480"/>
      <c r="J672" s="443"/>
      <c r="K672" s="443"/>
      <c r="L672" s="489"/>
      <c r="M672" s="443"/>
      <c r="N672" s="444"/>
      <c r="O672" s="477">
        <f t="shared" si="24"/>
        <v>0</v>
      </c>
      <c r="P672" s="477">
        <f t="shared" si="25"/>
        <v>0</v>
      </c>
      <c r="Q672" s="92" t="str">
        <f t="shared" si="26"/>
        <v/>
      </c>
    </row>
    <row r="673" spans="1:17" x14ac:dyDescent="0.2">
      <c r="A673" s="468"/>
      <c r="B673" s="482"/>
      <c r="C673" s="483"/>
      <c r="D673" s="473"/>
      <c r="E673" s="473"/>
      <c r="F673" s="479"/>
      <c r="G673" s="473"/>
      <c r="H673" s="480"/>
      <c r="I673" s="480"/>
      <c r="J673" s="443"/>
      <c r="K673" s="443"/>
      <c r="L673" s="489"/>
      <c r="M673" s="443"/>
      <c r="N673" s="444"/>
      <c r="O673" s="477">
        <f t="shared" si="24"/>
        <v>0</v>
      </c>
      <c r="P673" s="477">
        <f t="shared" si="25"/>
        <v>0</v>
      </c>
      <c r="Q673" s="92" t="str">
        <f t="shared" si="26"/>
        <v/>
      </c>
    </row>
    <row r="674" spans="1:17" x14ac:dyDescent="0.2">
      <c r="A674" s="468"/>
      <c r="B674" s="482"/>
      <c r="C674" s="483"/>
      <c r="D674" s="473"/>
      <c r="E674" s="473"/>
      <c r="F674" s="479"/>
      <c r="G674" s="473"/>
      <c r="H674" s="480"/>
      <c r="I674" s="480"/>
      <c r="J674" s="443"/>
      <c r="K674" s="443"/>
      <c r="L674" s="489"/>
      <c r="M674" s="443"/>
      <c r="N674" s="444"/>
      <c r="O674" s="477">
        <f t="shared" si="24"/>
        <v>0</v>
      </c>
      <c r="P674" s="477">
        <f t="shared" si="25"/>
        <v>0</v>
      </c>
      <c r="Q674" s="92" t="str">
        <f t="shared" si="26"/>
        <v/>
      </c>
    </row>
    <row r="675" spans="1:17" x14ac:dyDescent="0.2">
      <c r="A675" s="468"/>
      <c r="B675" s="482"/>
      <c r="C675" s="483"/>
      <c r="D675" s="473"/>
      <c r="E675" s="473"/>
      <c r="F675" s="479"/>
      <c r="G675" s="473"/>
      <c r="H675" s="480"/>
      <c r="I675" s="480"/>
      <c r="J675" s="442"/>
      <c r="K675" s="442"/>
      <c r="L675" s="443"/>
      <c r="M675" s="443"/>
      <c r="N675" s="444"/>
      <c r="O675" s="477">
        <f t="shared" si="24"/>
        <v>0</v>
      </c>
      <c r="P675" s="477">
        <f t="shared" si="25"/>
        <v>0</v>
      </c>
      <c r="Q675" s="92" t="str">
        <f t="shared" si="26"/>
        <v/>
      </c>
    </row>
    <row r="676" spans="1:17" x14ac:dyDescent="0.2">
      <c r="A676" s="468"/>
      <c r="B676" s="482"/>
      <c r="C676" s="483"/>
      <c r="D676" s="473"/>
      <c r="E676" s="473"/>
      <c r="F676" s="479"/>
      <c r="G676" s="473"/>
      <c r="H676" s="474"/>
      <c r="I676" s="480"/>
      <c r="J676" s="442"/>
      <c r="K676" s="442"/>
      <c r="L676" s="443"/>
      <c r="M676" s="443"/>
      <c r="N676" s="444"/>
      <c r="O676" s="477">
        <f t="shared" si="24"/>
        <v>0</v>
      </c>
      <c r="P676" s="477">
        <f t="shared" si="25"/>
        <v>0</v>
      </c>
      <c r="Q676" s="92" t="str">
        <f t="shared" si="26"/>
        <v/>
      </c>
    </row>
    <row r="677" spans="1:17" x14ac:dyDescent="0.2">
      <c r="A677" s="468"/>
      <c r="B677" s="482"/>
      <c r="C677" s="483"/>
      <c r="D677" s="473"/>
      <c r="E677" s="473"/>
      <c r="F677" s="479"/>
      <c r="G677" s="473"/>
      <c r="H677" s="474"/>
      <c r="I677" s="480"/>
      <c r="J677" s="442"/>
      <c r="K677" s="442"/>
      <c r="L677" s="443"/>
      <c r="M677" s="443"/>
      <c r="N677" s="444"/>
      <c r="O677" s="477">
        <f t="shared" si="24"/>
        <v>0</v>
      </c>
      <c r="P677" s="477">
        <f t="shared" si="25"/>
        <v>0</v>
      </c>
      <c r="Q677" s="92" t="str">
        <f t="shared" si="26"/>
        <v/>
      </c>
    </row>
    <row r="678" spans="1:17" x14ac:dyDescent="0.2">
      <c r="A678" s="468"/>
      <c r="B678" s="482"/>
      <c r="C678" s="483"/>
      <c r="D678" s="473"/>
      <c r="E678" s="473"/>
      <c r="F678" s="479"/>
      <c r="G678" s="473"/>
      <c r="H678" s="480"/>
      <c r="I678" s="473"/>
      <c r="J678" s="484"/>
      <c r="K678" s="484"/>
      <c r="L678" s="484"/>
      <c r="M678" s="443"/>
      <c r="N678" s="444"/>
      <c r="O678" s="477">
        <f t="shared" si="24"/>
        <v>0</v>
      </c>
      <c r="P678" s="477">
        <f t="shared" si="25"/>
        <v>0</v>
      </c>
      <c r="Q678" s="92" t="str">
        <f t="shared" si="26"/>
        <v/>
      </c>
    </row>
    <row r="679" spans="1:17" x14ac:dyDescent="0.2">
      <c r="A679" s="468"/>
      <c r="B679" s="482"/>
      <c r="C679" s="483"/>
      <c r="D679" s="473"/>
      <c r="E679" s="473"/>
      <c r="F679" s="479"/>
      <c r="G679" s="473"/>
      <c r="H679" s="480"/>
      <c r="I679" s="473"/>
      <c r="J679" s="484"/>
      <c r="K679" s="484"/>
      <c r="L679" s="484"/>
      <c r="M679" s="443"/>
      <c r="N679" s="444"/>
      <c r="O679" s="477">
        <f t="shared" si="24"/>
        <v>0</v>
      </c>
      <c r="P679" s="477">
        <f t="shared" si="25"/>
        <v>0</v>
      </c>
      <c r="Q679" s="92" t="str">
        <f t="shared" si="26"/>
        <v/>
      </c>
    </row>
    <row r="680" spans="1:17" x14ac:dyDescent="0.2">
      <c r="A680" s="468"/>
      <c r="B680" s="482"/>
      <c r="C680" s="483"/>
      <c r="D680" s="473"/>
      <c r="E680" s="473"/>
      <c r="F680" s="479"/>
      <c r="G680" s="473"/>
      <c r="H680" s="480"/>
      <c r="I680" s="480"/>
      <c r="J680" s="484"/>
      <c r="K680" s="484"/>
      <c r="L680" s="484"/>
      <c r="M680" s="443"/>
      <c r="N680" s="444"/>
      <c r="O680" s="477">
        <f t="shared" si="24"/>
        <v>0</v>
      </c>
      <c r="P680" s="477">
        <f t="shared" si="25"/>
        <v>0</v>
      </c>
      <c r="Q680" s="92" t="str">
        <f t="shared" si="26"/>
        <v/>
      </c>
    </row>
    <row r="681" spans="1:17" x14ac:dyDescent="0.2">
      <c r="A681" s="468"/>
      <c r="B681" s="482"/>
      <c r="C681" s="483"/>
      <c r="D681" s="473"/>
      <c r="E681" s="473"/>
      <c r="F681" s="479"/>
      <c r="G681" s="473"/>
      <c r="H681" s="480"/>
      <c r="I681" s="480"/>
      <c r="J681" s="443"/>
      <c r="K681" s="443"/>
      <c r="L681" s="443"/>
      <c r="M681" s="443"/>
      <c r="N681" s="444"/>
      <c r="O681" s="477">
        <f t="shared" si="24"/>
        <v>0</v>
      </c>
      <c r="P681" s="477">
        <f t="shared" si="25"/>
        <v>0</v>
      </c>
      <c r="Q681" s="92" t="str">
        <f t="shared" si="26"/>
        <v/>
      </c>
    </row>
    <row r="682" spans="1:17" x14ac:dyDescent="0.2">
      <c r="A682" s="468"/>
      <c r="B682" s="482"/>
      <c r="C682" s="483"/>
      <c r="D682" s="473"/>
      <c r="E682" s="473"/>
      <c r="F682" s="479"/>
      <c r="G682" s="473"/>
      <c r="H682" s="480"/>
      <c r="I682" s="480"/>
      <c r="J682" s="443"/>
      <c r="K682" s="484"/>
      <c r="L682" s="484"/>
      <c r="M682" s="443"/>
      <c r="N682" s="444"/>
      <c r="O682" s="477">
        <f t="shared" si="24"/>
        <v>0</v>
      </c>
      <c r="P682" s="477">
        <f t="shared" si="25"/>
        <v>0</v>
      </c>
      <c r="Q682" s="92" t="str">
        <f t="shared" si="26"/>
        <v/>
      </c>
    </row>
    <row r="683" spans="1:17" x14ac:dyDescent="0.2">
      <c r="A683" s="468"/>
      <c r="B683" s="482"/>
      <c r="C683" s="483"/>
      <c r="D683" s="473"/>
      <c r="E683" s="473"/>
      <c r="F683" s="479"/>
      <c r="G683" s="471"/>
      <c r="H683" s="480"/>
      <c r="I683" s="473"/>
      <c r="J683" s="484"/>
      <c r="K683" s="484"/>
      <c r="L683" s="484"/>
      <c r="M683" s="443"/>
      <c r="N683" s="444"/>
      <c r="O683" s="477">
        <f t="shared" si="24"/>
        <v>0</v>
      </c>
      <c r="P683" s="477">
        <f t="shared" si="25"/>
        <v>0</v>
      </c>
      <c r="Q683" s="92" t="str">
        <f t="shared" si="26"/>
        <v/>
      </c>
    </row>
    <row r="684" spans="1:17" x14ac:dyDescent="0.2">
      <c r="A684" s="468"/>
      <c r="B684" s="482"/>
      <c r="C684" s="483"/>
      <c r="D684" s="473"/>
      <c r="E684" s="473"/>
      <c r="F684" s="479"/>
      <c r="G684" s="471"/>
      <c r="H684" s="480"/>
      <c r="I684" s="473"/>
      <c r="J684" s="484"/>
      <c r="K684" s="484"/>
      <c r="L684" s="484"/>
      <c r="M684" s="443"/>
      <c r="N684" s="444"/>
      <c r="O684" s="477">
        <f t="shared" si="24"/>
        <v>0</v>
      </c>
      <c r="P684" s="477">
        <f t="shared" si="25"/>
        <v>0</v>
      </c>
      <c r="Q684" s="92" t="str">
        <f t="shared" si="26"/>
        <v/>
      </c>
    </row>
    <row r="685" spans="1:17" x14ac:dyDescent="0.2">
      <c r="A685" s="468"/>
      <c r="B685" s="482"/>
      <c r="C685" s="483"/>
      <c r="D685" s="473"/>
      <c r="E685" s="473"/>
      <c r="F685" s="479"/>
      <c r="G685" s="473"/>
      <c r="H685" s="480"/>
      <c r="I685" s="480"/>
      <c r="J685" s="443"/>
      <c r="K685" s="443"/>
      <c r="L685" s="443"/>
      <c r="M685" s="443"/>
      <c r="N685" s="444"/>
      <c r="O685" s="477">
        <f t="shared" si="24"/>
        <v>0</v>
      </c>
      <c r="P685" s="477">
        <f t="shared" si="25"/>
        <v>0</v>
      </c>
      <c r="Q685" s="92" t="str">
        <f t="shared" si="26"/>
        <v/>
      </c>
    </row>
    <row r="686" spans="1:17" x14ac:dyDescent="0.2">
      <c r="A686" s="468"/>
      <c r="B686" s="482"/>
      <c r="C686" s="483"/>
      <c r="D686" s="473"/>
      <c r="E686" s="473"/>
      <c r="F686" s="479"/>
      <c r="G686" s="473"/>
      <c r="H686" s="480"/>
      <c r="I686" s="480"/>
      <c r="J686" s="443"/>
      <c r="K686" s="443"/>
      <c r="L686" s="443"/>
      <c r="M686" s="443"/>
      <c r="N686" s="444"/>
      <c r="O686" s="477">
        <f t="shared" si="24"/>
        <v>0</v>
      </c>
      <c r="P686" s="477">
        <f t="shared" si="25"/>
        <v>0</v>
      </c>
      <c r="Q686" s="92" t="str">
        <f t="shared" si="26"/>
        <v/>
      </c>
    </row>
    <row r="687" spans="1:17" x14ac:dyDescent="0.2">
      <c r="A687" s="468"/>
      <c r="B687" s="482"/>
      <c r="C687" s="483"/>
      <c r="D687" s="473"/>
      <c r="E687" s="473"/>
      <c r="F687" s="479"/>
      <c r="G687" s="473"/>
      <c r="H687" s="480"/>
      <c r="I687" s="480"/>
      <c r="J687" s="443"/>
      <c r="K687" s="443"/>
      <c r="L687" s="443"/>
      <c r="M687" s="443"/>
      <c r="N687" s="444"/>
      <c r="O687" s="477">
        <f t="shared" si="24"/>
        <v>0</v>
      </c>
      <c r="P687" s="477">
        <f t="shared" si="25"/>
        <v>0</v>
      </c>
      <c r="Q687" s="92" t="str">
        <f t="shared" si="26"/>
        <v/>
      </c>
    </row>
    <row r="688" spans="1:17" x14ac:dyDescent="0.2">
      <c r="A688" s="468"/>
      <c r="B688" s="482"/>
      <c r="C688" s="483"/>
      <c r="D688" s="473"/>
      <c r="E688" s="473"/>
      <c r="F688" s="479"/>
      <c r="G688" s="473"/>
      <c r="H688" s="480"/>
      <c r="I688" s="480"/>
      <c r="J688" s="443"/>
      <c r="K688" s="443"/>
      <c r="L688" s="443"/>
      <c r="M688" s="443"/>
      <c r="N688" s="444"/>
      <c r="O688" s="477">
        <f t="shared" si="24"/>
        <v>0</v>
      </c>
      <c r="P688" s="477">
        <f t="shared" si="25"/>
        <v>0</v>
      </c>
      <c r="Q688" s="92" t="str">
        <f t="shared" si="26"/>
        <v/>
      </c>
    </row>
    <row r="689" spans="1:17" x14ac:dyDescent="0.2">
      <c r="A689" s="468"/>
      <c r="B689" s="482"/>
      <c r="C689" s="483"/>
      <c r="D689" s="473"/>
      <c r="E689" s="473"/>
      <c r="F689" s="479"/>
      <c r="G689" s="473"/>
      <c r="H689" s="480"/>
      <c r="I689" s="480"/>
      <c r="J689" s="443"/>
      <c r="K689" s="442"/>
      <c r="L689" s="443"/>
      <c r="M689" s="443"/>
      <c r="N689" s="444"/>
      <c r="O689" s="477">
        <f t="shared" si="24"/>
        <v>0</v>
      </c>
      <c r="P689" s="477">
        <f t="shared" si="25"/>
        <v>0</v>
      </c>
      <c r="Q689" s="92" t="str">
        <f t="shared" si="26"/>
        <v/>
      </c>
    </row>
    <row r="690" spans="1:17" x14ac:dyDescent="0.2">
      <c r="A690" s="468"/>
      <c r="B690" s="482"/>
      <c r="C690" s="483"/>
      <c r="D690" s="473"/>
      <c r="E690" s="473"/>
      <c r="F690" s="479"/>
      <c r="G690" s="473"/>
      <c r="H690" s="480"/>
      <c r="I690" s="480"/>
      <c r="J690" s="443"/>
      <c r="K690" s="442"/>
      <c r="L690" s="443"/>
      <c r="M690" s="443"/>
      <c r="N690" s="444"/>
      <c r="O690" s="477">
        <f t="shared" si="24"/>
        <v>0</v>
      </c>
      <c r="P690" s="477">
        <f t="shared" si="25"/>
        <v>0</v>
      </c>
      <c r="Q690" s="92" t="str">
        <f t="shared" si="26"/>
        <v/>
      </c>
    </row>
    <row r="691" spans="1:17" x14ac:dyDescent="0.2">
      <c r="A691" s="468"/>
      <c r="B691" s="482"/>
      <c r="C691" s="483"/>
      <c r="D691" s="473"/>
      <c r="E691" s="473"/>
      <c r="F691" s="479"/>
      <c r="G691" s="473"/>
      <c r="H691" s="480"/>
      <c r="I691" s="480"/>
      <c r="J691" s="443"/>
      <c r="K691" s="442"/>
      <c r="L691" s="443"/>
      <c r="M691" s="443"/>
      <c r="N691" s="444"/>
      <c r="O691" s="477">
        <f t="shared" si="24"/>
        <v>0</v>
      </c>
      <c r="P691" s="477">
        <f t="shared" si="25"/>
        <v>0</v>
      </c>
      <c r="Q691" s="92" t="str">
        <f t="shared" si="26"/>
        <v/>
      </c>
    </row>
    <row r="692" spans="1:17" x14ac:dyDescent="0.2">
      <c r="A692" s="468"/>
      <c r="B692" s="482"/>
      <c r="C692" s="483"/>
      <c r="D692" s="473"/>
      <c r="E692" s="473"/>
      <c r="F692" s="479"/>
      <c r="G692" s="473"/>
      <c r="H692" s="480"/>
      <c r="I692" s="480"/>
      <c r="J692" s="443"/>
      <c r="K692" s="442"/>
      <c r="L692" s="443"/>
      <c r="M692" s="443"/>
      <c r="N692" s="444"/>
      <c r="O692" s="477">
        <f t="shared" si="24"/>
        <v>0</v>
      </c>
      <c r="P692" s="477">
        <f t="shared" si="25"/>
        <v>0</v>
      </c>
      <c r="Q692" s="92" t="str">
        <f t="shared" si="26"/>
        <v/>
      </c>
    </row>
    <row r="693" spans="1:17" x14ac:dyDescent="0.2">
      <c r="A693" s="468"/>
      <c r="B693" s="482"/>
      <c r="C693" s="483"/>
      <c r="D693" s="473"/>
      <c r="E693" s="473"/>
      <c r="F693" s="479"/>
      <c r="G693" s="473"/>
      <c r="H693" s="480"/>
      <c r="I693" s="480"/>
      <c r="J693" s="443"/>
      <c r="K693" s="442"/>
      <c r="L693" s="443"/>
      <c r="M693" s="443"/>
      <c r="N693" s="444"/>
      <c r="O693" s="477">
        <f t="shared" si="24"/>
        <v>0</v>
      </c>
      <c r="P693" s="477">
        <f t="shared" si="25"/>
        <v>0</v>
      </c>
      <c r="Q693" s="92" t="str">
        <f t="shared" si="26"/>
        <v/>
      </c>
    </row>
    <row r="694" spans="1:17" x14ac:dyDescent="0.2">
      <c r="A694" s="468"/>
      <c r="B694" s="482"/>
      <c r="C694" s="483"/>
      <c r="D694" s="473"/>
      <c r="E694" s="473"/>
      <c r="F694" s="472"/>
      <c r="G694" s="473"/>
      <c r="H694" s="480"/>
      <c r="I694" s="480"/>
      <c r="J694" s="443"/>
      <c r="K694" s="442"/>
      <c r="L694" s="443"/>
      <c r="M694" s="443"/>
      <c r="N694" s="444"/>
      <c r="O694" s="477">
        <f t="shared" si="24"/>
        <v>0</v>
      </c>
      <c r="P694" s="477">
        <f t="shared" si="25"/>
        <v>0</v>
      </c>
      <c r="Q694" s="92" t="str">
        <f t="shared" si="26"/>
        <v/>
      </c>
    </row>
    <row r="695" spans="1:17" x14ac:dyDescent="0.2">
      <c r="A695" s="468"/>
      <c r="B695" s="482"/>
      <c r="C695" s="483"/>
      <c r="D695" s="473"/>
      <c r="E695" s="473"/>
      <c r="F695" s="479"/>
      <c r="G695" s="473"/>
      <c r="H695" s="480"/>
      <c r="I695" s="480"/>
      <c r="J695" s="443"/>
      <c r="K695" s="442"/>
      <c r="L695" s="443"/>
      <c r="M695" s="443"/>
      <c r="N695" s="444"/>
      <c r="O695" s="477">
        <f t="shared" si="24"/>
        <v>0</v>
      </c>
      <c r="P695" s="477">
        <f t="shared" si="25"/>
        <v>0</v>
      </c>
      <c r="Q695" s="92" t="str">
        <f t="shared" si="26"/>
        <v/>
      </c>
    </row>
    <row r="696" spans="1:17" x14ac:dyDescent="0.2">
      <c r="A696" s="468"/>
      <c r="B696" s="482"/>
      <c r="C696" s="483"/>
      <c r="D696" s="473"/>
      <c r="E696" s="473"/>
      <c r="F696" s="479"/>
      <c r="G696" s="473"/>
      <c r="H696" s="480"/>
      <c r="I696" s="480"/>
      <c r="J696" s="443"/>
      <c r="K696" s="442"/>
      <c r="L696" s="443"/>
      <c r="M696" s="443"/>
      <c r="N696" s="444"/>
      <c r="O696" s="477">
        <f t="shared" si="24"/>
        <v>0</v>
      </c>
      <c r="P696" s="477">
        <f t="shared" si="25"/>
        <v>0</v>
      </c>
      <c r="Q696" s="92" t="str">
        <f t="shared" si="26"/>
        <v/>
      </c>
    </row>
    <row r="697" spans="1:17" x14ac:dyDescent="0.2">
      <c r="A697" s="468"/>
      <c r="B697" s="482"/>
      <c r="C697" s="483"/>
      <c r="D697" s="473"/>
      <c r="E697" s="473"/>
      <c r="F697" s="479"/>
      <c r="G697" s="473"/>
      <c r="H697" s="480"/>
      <c r="I697" s="480"/>
      <c r="J697" s="443"/>
      <c r="K697" s="442"/>
      <c r="L697" s="443"/>
      <c r="M697" s="443"/>
      <c r="N697" s="444"/>
      <c r="O697" s="477">
        <f t="shared" si="24"/>
        <v>0</v>
      </c>
      <c r="P697" s="477">
        <f t="shared" si="25"/>
        <v>0</v>
      </c>
      <c r="Q697" s="92" t="str">
        <f t="shared" si="26"/>
        <v/>
      </c>
    </row>
    <row r="698" spans="1:17" x14ac:dyDescent="0.2">
      <c r="A698" s="468"/>
      <c r="B698" s="482"/>
      <c r="C698" s="483"/>
      <c r="D698" s="473"/>
      <c r="E698" s="473"/>
      <c r="F698" s="479"/>
      <c r="G698" s="473"/>
      <c r="H698" s="480"/>
      <c r="I698" s="480"/>
      <c r="J698" s="443"/>
      <c r="K698" s="442"/>
      <c r="L698" s="443"/>
      <c r="M698" s="443"/>
      <c r="N698" s="444"/>
      <c r="O698" s="477">
        <f t="shared" si="24"/>
        <v>0</v>
      </c>
      <c r="P698" s="477">
        <f t="shared" si="25"/>
        <v>0</v>
      </c>
      <c r="Q698" s="92" t="str">
        <f t="shared" si="26"/>
        <v/>
      </c>
    </row>
    <row r="699" spans="1:17" x14ac:dyDescent="0.2">
      <c r="A699" s="468"/>
      <c r="B699" s="482"/>
      <c r="C699" s="483"/>
      <c r="D699" s="473"/>
      <c r="E699" s="473"/>
      <c r="F699" s="479"/>
      <c r="G699" s="473"/>
      <c r="H699" s="480"/>
      <c r="I699" s="480"/>
      <c r="J699" s="443"/>
      <c r="K699" s="442"/>
      <c r="L699" s="443"/>
      <c r="M699" s="443"/>
      <c r="N699" s="444"/>
      <c r="O699" s="477">
        <f t="shared" si="24"/>
        <v>0</v>
      </c>
      <c r="P699" s="477">
        <f t="shared" si="25"/>
        <v>0</v>
      </c>
      <c r="Q699" s="92" t="str">
        <f t="shared" si="26"/>
        <v/>
      </c>
    </row>
    <row r="700" spans="1:17" x14ac:dyDescent="0.2">
      <c r="A700" s="468"/>
      <c r="B700" s="482"/>
      <c r="C700" s="483"/>
      <c r="D700" s="473"/>
      <c r="E700" s="473"/>
      <c r="F700" s="479"/>
      <c r="G700" s="473"/>
      <c r="H700" s="480"/>
      <c r="I700" s="480"/>
      <c r="J700" s="443"/>
      <c r="K700" s="442"/>
      <c r="L700" s="443"/>
      <c r="M700" s="443"/>
      <c r="N700" s="444"/>
      <c r="O700" s="477">
        <f t="shared" si="24"/>
        <v>0</v>
      </c>
      <c r="P700" s="477">
        <f t="shared" si="25"/>
        <v>0</v>
      </c>
      <c r="Q700" s="92" t="str">
        <f t="shared" si="26"/>
        <v/>
      </c>
    </row>
    <row r="701" spans="1:17" x14ac:dyDescent="0.2">
      <c r="A701" s="468"/>
      <c r="B701" s="482"/>
      <c r="C701" s="483"/>
      <c r="D701" s="473"/>
      <c r="E701" s="473"/>
      <c r="F701" s="479"/>
      <c r="G701" s="473"/>
      <c r="H701" s="480"/>
      <c r="I701" s="480"/>
      <c r="J701" s="443"/>
      <c r="K701" s="442"/>
      <c r="L701" s="443"/>
      <c r="M701" s="443"/>
      <c r="N701" s="444"/>
      <c r="O701" s="477">
        <f t="shared" si="24"/>
        <v>0</v>
      </c>
      <c r="P701" s="477">
        <f t="shared" si="25"/>
        <v>0</v>
      </c>
      <c r="Q701" s="92" t="str">
        <f t="shared" si="26"/>
        <v/>
      </c>
    </row>
    <row r="702" spans="1:17" x14ac:dyDescent="0.2">
      <c r="A702" s="468"/>
      <c r="B702" s="482"/>
      <c r="C702" s="483"/>
      <c r="D702" s="473"/>
      <c r="E702" s="473"/>
      <c r="F702" s="479"/>
      <c r="G702" s="473"/>
      <c r="H702" s="480"/>
      <c r="I702" s="480"/>
      <c r="J702" s="443"/>
      <c r="K702" s="442"/>
      <c r="L702" s="443"/>
      <c r="M702" s="443"/>
      <c r="N702" s="444"/>
      <c r="O702" s="477">
        <f t="shared" si="24"/>
        <v>0</v>
      </c>
      <c r="P702" s="477">
        <f t="shared" si="25"/>
        <v>0</v>
      </c>
      <c r="Q702" s="92" t="str">
        <f t="shared" si="26"/>
        <v/>
      </c>
    </row>
    <row r="703" spans="1:17" x14ac:dyDescent="0.2">
      <c r="A703" s="468"/>
      <c r="B703" s="482"/>
      <c r="C703" s="483"/>
      <c r="D703" s="473"/>
      <c r="E703" s="473"/>
      <c r="F703" s="479"/>
      <c r="G703" s="473"/>
      <c r="H703" s="480"/>
      <c r="I703" s="480"/>
      <c r="J703" s="443"/>
      <c r="K703" s="442"/>
      <c r="L703" s="443"/>
      <c r="M703" s="443"/>
      <c r="N703" s="444"/>
      <c r="O703" s="477">
        <f t="shared" si="24"/>
        <v>0</v>
      </c>
      <c r="P703" s="477">
        <f t="shared" si="25"/>
        <v>0</v>
      </c>
      <c r="Q703" s="92" t="str">
        <f t="shared" si="26"/>
        <v/>
      </c>
    </row>
    <row r="704" spans="1:17" x14ac:dyDescent="0.2">
      <c r="A704" s="468"/>
      <c r="B704" s="482"/>
      <c r="C704" s="483"/>
      <c r="D704" s="473"/>
      <c r="E704" s="473"/>
      <c r="F704" s="479"/>
      <c r="G704" s="473"/>
      <c r="H704" s="480"/>
      <c r="I704" s="480"/>
      <c r="J704" s="443"/>
      <c r="K704" s="442"/>
      <c r="L704" s="443"/>
      <c r="M704" s="443"/>
      <c r="N704" s="444"/>
      <c r="O704" s="477">
        <f t="shared" si="24"/>
        <v>0</v>
      </c>
      <c r="P704" s="477">
        <f t="shared" si="25"/>
        <v>0</v>
      </c>
      <c r="Q704" s="92" t="str">
        <f t="shared" si="26"/>
        <v/>
      </c>
    </row>
    <row r="705" spans="1:17" x14ac:dyDescent="0.2">
      <c r="A705" s="468"/>
      <c r="B705" s="482"/>
      <c r="C705" s="483"/>
      <c r="D705" s="473"/>
      <c r="E705" s="473"/>
      <c r="F705" s="479"/>
      <c r="G705" s="473"/>
      <c r="H705" s="480"/>
      <c r="I705" s="480"/>
      <c r="J705" s="443"/>
      <c r="K705" s="442"/>
      <c r="L705" s="443"/>
      <c r="M705" s="443"/>
      <c r="N705" s="444"/>
      <c r="O705" s="477">
        <f t="shared" si="24"/>
        <v>0</v>
      </c>
      <c r="P705" s="477">
        <f t="shared" si="25"/>
        <v>0</v>
      </c>
      <c r="Q705" s="92" t="str">
        <f t="shared" si="26"/>
        <v/>
      </c>
    </row>
    <row r="706" spans="1:17" x14ac:dyDescent="0.2">
      <c r="A706" s="468"/>
      <c r="B706" s="482"/>
      <c r="C706" s="483"/>
      <c r="D706" s="473"/>
      <c r="E706" s="473"/>
      <c r="F706" s="479"/>
      <c r="G706" s="473"/>
      <c r="H706" s="480"/>
      <c r="I706" s="480"/>
      <c r="J706" s="443"/>
      <c r="K706" s="442"/>
      <c r="L706" s="443"/>
      <c r="M706" s="443"/>
      <c r="N706" s="444"/>
      <c r="O706" s="477">
        <f t="shared" si="24"/>
        <v>0</v>
      </c>
      <c r="P706" s="477">
        <f t="shared" si="25"/>
        <v>0</v>
      </c>
      <c r="Q706" s="92" t="str">
        <f t="shared" si="26"/>
        <v/>
      </c>
    </row>
    <row r="707" spans="1:17" x14ac:dyDescent="0.2">
      <c r="A707" s="468"/>
      <c r="B707" s="482"/>
      <c r="C707" s="483"/>
      <c r="D707" s="473"/>
      <c r="E707" s="473"/>
      <c r="F707" s="479"/>
      <c r="G707" s="473"/>
      <c r="H707" s="480"/>
      <c r="I707" s="480"/>
      <c r="J707" s="443"/>
      <c r="K707" s="442"/>
      <c r="L707" s="443"/>
      <c r="M707" s="443"/>
      <c r="N707" s="444"/>
      <c r="O707" s="477">
        <f t="shared" si="24"/>
        <v>0</v>
      </c>
      <c r="P707" s="477">
        <f t="shared" si="25"/>
        <v>0</v>
      </c>
      <c r="Q707" s="92" t="str">
        <f t="shared" si="26"/>
        <v/>
      </c>
    </row>
    <row r="708" spans="1:17" x14ac:dyDescent="0.2">
      <c r="A708" s="468"/>
      <c r="B708" s="482"/>
      <c r="C708" s="483"/>
      <c r="D708" s="473"/>
      <c r="E708" s="473"/>
      <c r="F708" s="479"/>
      <c r="G708" s="473"/>
      <c r="H708" s="480"/>
      <c r="I708" s="480"/>
      <c r="J708" s="443"/>
      <c r="K708" s="442"/>
      <c r="L708" s="443"/>
      <c r="M708" s="443"/>
      <c r="N708" s="444"/>
      <c r="O708" s="477">
        <f t="shared" si="24"/>
        <v>0</v>
      </c>
      <c r="P708" s="477">
        <f t="shared" si="25"/>
        <v>0</v>
      </c>
      <c r="Q708" s="92" t="str">
        <f t="shared" si="26"/>
        <v/>
      </c>
    </row>
    <row r="709" spans="1:17" x14ac:dyDescent="0.2">
      <c r="A709" s="468"/>
      <c r="B709" s="482"/>
      <c r="C709" s="483"/>
      <c r="D709" s="473"/>
      <c r="E709" s="473"/>
      <c r="F709" s="479"/>
      <c r="G709" s="473"/>
      <c r="H709" s="480"/>
      <c r="I709" s="480"/>
      <c r="J709" s="443"/>
      <c r="K709" s="442"/>
      <c r="L709" s="443"/>
      <c r="M709" s="443"/>
      <c r="N709" s="444"/>
      <c r="O709" s="477">
        <f t="shared" ref="O709:O772" si="27">IF(B709=0,0,IF(YEAR(B709)=$P$1,MONTH(B709)-$O$1+1,(YEAR(B709)-$P$1)*12-$O$1+1+MONTH(B709)))</f>
        <v>0</v>
      </c>
      <c r="P709" s="477">
        <f t="shared" ref="P709:P772" si="28">IF(C709=0,0,IF(YEAR(C709)=$P$1,MONTH(C709)-$O$1+1,(YEAR(C709)-$P$1)*12-$O$1+1+MONTH(C709)))</f>
        <v>0</v>
      </c>
      <c r="Q709" s="92" t="str">
        <f t="shared" ref="Q709:Q772" si="29">SUBSTITUTE(D709," ","_")</f>
        <v/>
      </c>
    </row>
    <row r="710" spans="1:17" x14ac:dyDescent="0.2">
      <c r="A710" s="468"/>
      <c r="B710" s="482"/>
      <c r="C710" s="483"/>
      <c r="D710" s="473"/>
      <c r="E710" s="473"/>
      <c r="F710" s="479"/>
      <c r="G710" s="473"/>
      <c r="H710" s="480"/>
      <c r="I710" s="480"/>
      <c r="J710" s="443"/>
      <c r="K710" s="442"/>
      <c r="L710" s="443"/>
      <c r="M710" s="443"/>
      <c r="N710" s="444"/>
      <c r="O710" s="477">
        <f t="shared" si="27"/>
        <v>0</v>
      </c>
      <c r="P710" s="477">
        <f t="shared" si="28"/>
        <v>0</v>
      </c>
      <c r="Q710" s="92" t="str">
        <f t="shared" si="29"/>
        <v/>
      </c>
    </row>
    <row r="711" spans="1:17" x14ac:dyDescent="0.2">
      <c r="A711" s="468"/>
      <c r="B711" s="482"/>
      <c r="C711" s="483"/>
      <c r="D711" s="473"/>
      <c r="E711" s="473"/>
      <c r="F711" s="479"/>
      <c r="G711" s="473"/>
      <c r="H711" s="480"/>
      <c r="I711" s="480"/>
      <c r="J711" s="443"/>
      <c r="K711" s="442"/>
      <c r="L711" s="443"/>
      <c r="M711" s="443"/>
      <c r="N711" s="444"/>
      <c r="O711" s="477">
        <f t="shared" si="27"/>
        <v>0</v>
      </c>
      <c r="P711" s="477">
        <f t="shared" si="28"/>
        <v>0</v>
      </c>
      <c r="Q711" s="92" t="str">
        <f t="shared" si="29"/>
        <v/>
      </c>
    </row>
    <row r="712" spans="1:17" x14ac:dyDescent="0.2">
      <c r="A712" s="468"/>
      <c r="B712" s="482"/>
      <c r="C712" s="483"/>
      <c r="D712" s="473"/>
      <c r="E712" s="473"/>
      <c r="F712" s="479"/>
      <c r="G712" s="473"/>
      <c r="H712" s="480"/>
      <c r="I712" s="480"/>
      <c r="J712" s="443"/>
      <c r="K712" s="442"/>
      <c r="L712" s="443"/>
      <c r="M712" s="443"/>
      <c r="N712" s="444"/>
      <c r="O712" s="477">
        <f t="shared" si="27"/>
        <v>0</v>
      </c>
      <c r="P712" s="477">
        <f t="shared" si="28"/>
        <v>0</v>
      </c>
      <c r="Q712" s="92" t="str">
        <f t="shared" si="29"/>
        <v/>
      </c>
    </row>
    <row r="713" spans="1:17" x14ac:dyDescent="0.2">
      <c r="A713" s="468"/>
      <c r="B713" s="482"/>
      <c r="C713" s="483"/>
      <c r="D713" s="473"/>
      <c r="E713" s="473"/>
      <c r="F713" s="479"/>
      <c r="G713" s="473"/>
      <c r="H713" s="480"/>
      <c r="I713" s="480"/>
      <c r="J713" s="443"/>
      <c r="K713" s="442"/>
      <c r="L713" s="443"/>
      <c r="M713" s="443"/>
      <c r="N713" s="444"/>
      <c r="O713" s="477">
        <f t="shared" si="27"/>
        <v>0</v>
      </c>
      <c r="P713" s="477">
        <f t="shared" si="28"/>
        <v>0</v>
      </c>
      <c r="Q713" s="92" t="str">
        <f t="shared" si="29"/>
        <v/>
      </c>
    </row>
    <row r="714" spans="1:17" x14ac:dyDescent="0.2">
      <c r="A714" s="468"/>
      <c r="B714" s="482"/>
      <c r="C714" s="483"/>
      <c r="D714" s="473"/>
      <c r="E714" s="473"/>
      <c r="F714" s="479"/>
      <c r="G714" s="473"/>
      <c r="H714" s="480"/>
      <c r="I714" s="480"/>
      <c r="J714" s="443"/>
      <c r="K714" s="442"/>
      <c r="L714" s="443"/>
      <c r="M714" s="443"/>
      <c r="N714" s="444"/>
      <c r="O714" s="477">
        <f t="shared" si="27"/>
        <v>0</v>
      </c>
      <c r="P714" s="477">
        <f t="shared" si="28"/>
        <v>0</v>
      </c>
      <c r="Q714" s="92" t="str">
        <f t="shared" si="29"/>
        <v/>
      </c>
    </row>
    <row r="715" spans="1:17" x14ac:dyDescent="0.2">
      <c r="A715" s="468"/>
      <c r="B715" s="482"/>
      <c r="C715" s="483"/>
      <c r="D715" s="473"/>
      <c r="E715" s="473"/>
      <c r="F715" s="479"/>
      <c r="G715" s="473"/>
      <c r="H715" s="480"/>
      <c r="I715" s="480"/>
      <c r="J715" s="443"/>
      <c r="K715" s="442"/>
      <c r="L715" s="443"/>
      <c r="M715" s="443"/>
      <c r="N715" s="444"/>
      <c r="O715" s="477">
        <f t="shared" si="27"/>
        <v>0</v>
      </c>
      <c r="P715" s="477">
        <f t="shared" si="28"/>
        <v>0</v>
      </c>
      <c r="Q715" s="92" t="str">
        <f t="shared" si="29"/>
        <v/>
      </c>
    </row>
    <row r="716" spans="1:17" x14ac:dyDescent="0.2">
      <c r="A716" s="468"/>
      <c r="B716" s="482"/>
      <c r="C716" s="483"/>
      <c r="D716" s="473"/>
      <c r="E716" s="473"/>
      <c r="F716" s="479"/>
      <c r="G716" s="473"/>
      <c r="H716" s="480"/>
      <c r="I716" s="480"/>
      <c r="J716" s="443"/>
      <c r="K716" s="443"/>
      <c r="L716" s="443"/>
      <c r="M716" s="443"/>
      <c r="N716" s="444"/>
      <c r="O716" s="477">
        <f t="shared" si="27"/>
        <v>0</v>
      </c>
      <c r="P716" s="477">
        <f t="shared" si="28"/>
        <v>0</v>
      </c>
      <c r="Q716" s="92" t="str">
        <f t="shared" si="29"/>
        <v/>
      </c>
    </row>
    <row r="717" spans="1:17" x14ac:dyDescent="0.2">
      <c r="A717" s="468"/>
      <c r="B717" s="482"/>
      <c r="C717" s="483"/>
      <c r="D717" s="473"/>
      <c r="E717" s="473"/>
      <c r="F717" s="479"/>
      <c r="G717" s="473"/>
      <c r="H717" s="474"/>
      <c r="I717" s="480"/>
      <c r="J717" s="442"/>
      <c r="K717" s="442"/>
      <c r="L717" s="443"/>
      <c r="M717" s="442"/>
      <c r="N717" s="501"/>
      <c r="O717" s="477">
        <f t="shared" si="27"/>
        <v>0</v>
      </c>
      <c r="P717" s="477">
        <f t="shared" si="28"/>
        <v>0</v>
      </c>
      <c r="Q717" s="92" t="str">
        <f t="shared" si="29"/>
        <v/>
      </c>
    </row>
    <row r="718" spans="1:17" x14ac:dyDescent="0.2">
      <c r="A718" s="468"/>
      <c r="B718" s="482"/>
      <c r="C718" s="483"/>
      <c r="D718" s="473"/>
      <c r="E718" s="473"/>
      <c r="F718" s="479"/>
      <c r="G718" s="473"/>
      <c r="H718" s="480"/>
      <c r="I718" s="480"/>
      <c r="J718" s="443"/>
      <c r="K718" s="442"/>
      <c r="L718" s="443"/>
      <c r="M718" s="443"/>
      <c r="N718" s="444"/>
      <c r="O718" s="477">
        <f t="shared" si="27"/>
        <v>0</v>
      </c>
      <c r="P718" s="477">
        <f t="shared" si="28"/>
        <v>0</v>
      </c>
      <c r="Q718" s="92" t="str">
        <f t="shared" si="29"/>
        <v/>
      </c>
    </row>
    <row r="719" spans="1:17" x14ac:dyDescent="0.2">
      <c r="A719" s="468"/>
      <c r="B719" s="482"/>
      <c r="C719" s="483"/>
      <c r="D719" s="473"/>
      <c r="E719" s="473"/>
      <c r="F719" s="479"/>
      <c r="G719" s="480"/>
      <c r="H719" s="480"/>
      <c r="I719" s="480"/>
      <c r="J719" s="443"/>
      <c r="K719" s="442"/>
      <c r="L719" s="443"/>
      <c r="M719" s="443"/>
      <c r="N719" s="444"/>
      <c r="O719" s="477">
        <f t="shared" si="27"/>
        <v>0</v>
      </c>
      <c r="P719" s="477">
        <f t="shared" si="28"/>
        <v>0</v>
      </c>
      <c r="Q719" s="92" t="str">
        <f t="shared" si="29"/>
        <v/>
      </c>
    </row>
    <row r="720" spans="1:17" x14ac:dyDescent="0.2">
      <c r="A720" s="468"/>
      <c r="B720" s="482"/>
      <c r="C720" s="483"/>
      <c r="D720" s="473"/>
      <c r="E720" s="473"/>
      <c r="F720" s="479"/>
      <c r="G720" s="473"/>
      <c r="H720" s="480"/>
      <c r="I720" s="480"/>
      <c r="J720" s="443"/>
      <c r="K720" s="442"/>
      <c r="L720" s="443"/>
      <c r="M720" s="443"/>
      <c r="N720" s="444"/>
      <c r="O720" s="477">
        <f t="shared" si="27"/>
        <v>0</v>
      </c>
      <c r="P720" s="477">
        <f t="shared" si="28"/>
        <v>0</v>
      </c>
      <c r="Q720" s="92" t="str">
        <f t="shared" si="29"/>
        <v/>
      </c>
    </row>
    <row r="721" spans="1:17" x14ac:dyDescent="0.2">
      <c r="A721" s="468"/>
      <c r="B721" s="482"/>
      <c r="C721" s="483"/>
      <c r="D721" s="473"/>
      <c r="E721" s="473"/>
      <c r="F721" s="479"/>
      <c r="G721" s="473"/>
      <c r="H721" s="480"/>
      <c r="I721" s="480"/>
      <c r="J721" s="443"/>
      <c r="K721" s="442"/>
      <c r="L721" s="443"/>
      <c r="M721" s="443"/>
      <c r="N721" s="501"/>
      <c r="O721" s="477">
        <f t="shared" si="27"/>
        <v>0</v>
      </c>
      <c r="P721" s="477">
        <f t="shared" si="28"/>
        <v>0</v>
      </c>
      <c r="Q721" s="92" t="str">
        <f t="shared" si="29"/>
        <v/>
      </c>
    </row>
    <row r="722" spans="1:17" x14ac:dyDescent="0.2">
      <c r="A722" s="468"/>
      <c r="B722" s="482"/>
      <c r="C722" s="483"/>
      <c r="D722" s="473"/>
      <c r="E722" s="473"/>
      <c r="F722" s="479"/>
      <c r="G722" s="473"/>
      <c r="H722" s="474"/>
      <c r="I722" s="480"/>
      <c r="J722" s="442"/>
      <c r="K722" s="443"/>
      <c r="L722" s="443"/>
      <c r="M722" s="443"/>
      <c r="N722" s="501"/>
      <c r="O722" s="477">
        <f t="shared" si="27"/>
        <v>0</v>
      </c>
      <c r="P722" s="477">
        <f t="shared" si="28"/>
        <v>0</v>
      </c>
      <c r="Q722" s="92" t="str">
        <f t="shared" si="29"/>
        <v/>
      </c>
    </row>
    <row r="723" spans="1:17" x14ac:dyDescent="0.2">
      <c r="A723" s="468"/>
      <c r="B723" s="482"/>
      <c r="C723" s="483"/>
      <c r="D723" s="473"/>
      <c r="E723" s="473"/>
      <c r="F723" s="479"/>
      <c r="G723" s="473"/>
      <c r="H723" s="474"/>
      <c r="I723" s="480"/>
      <c r="J723" s="442"/>
      <c r="K723" s="443"/>
      <c r="L723" s="443"/>
      <c r="M723" s="443"/>
      <c r="N723" s="501"/>
      <c r="O723" s="477">
        <f t="shared" si="27"/>
        <v>0</v>
      </c>
      <c r="P723" s="477">
        <f t="shared" si="28"/>
        <v>0</v>
      </c>
      <c r="Q723" s="92" t="str">
        <f t="shared" si="29"/>
        <v/>
      </c>
    </row>
    <row r="724" spans="1:17" x14ac:dyDescent="0.2">
      <c r="A724" s="468"/>
      <c r="B724" s="482"/>
      <c r="C724" s="483"/>
      <c r="D724" s="473"/>
      <c r="E724" s="473"/>
      <c r="F724" s="479"/>
      <c r="G724" s="473"/>
      <c r="H724" s="474"/>
      <c r="I724" s="480"/>
      <c r="J724" s="442"/>
      <c r="K724" s="443"/>
      <c r="L724" s="443"/>
      <c r="M724" s="443"/>
      <c r="N724" s="501"/>
      <c r="O724" s="477">
        <f t="shared" si="27"/>
        <v>0</v>
      </c>
      <c r="P724" s="477">
        <f t="shared" si="28"/>
        <v>0</v>
      </c>
      <c r="Q724" s="92" t="str">
        <f t="shared" si="29"/>
        <v/>
      </c>
    </row>
    <row r="725" spans="1:17" x14ac:dyDescent="0.2">
      <c r="A725" s="468"/>
      <c r="B725" s="482"/>
      <c r="C725" s="483"/>
      <c r="D725" s="473"/>
      <c r="E725" s="473"/>
      <c r="F725" s="479"/>
      <c r="G725" s="480"/>
      <c r="H725" s="480"/>
      <c r="I725" s="480"/>
      <c r="J725" s="443"/>
      <c r="K725" s="443"/>
      <c r="L725" s="443"/>
      <c r="M725" s="443"/>
      <c r="N725" s="501"/>
      <c r="O725" s="477">
        <f t="shared" si="27"/>
        <v>0</v>
      </c>
      <c r="P725" s="477">
        <f t="shared" si="28"/>
        <v>0</v>
      </c>
      <c r="Q725" s="92" t="str">
        <f t="shared" si="29"/>
        <v/>
      </c>
    </row>
    <row r="726" spans="1:17" x14ac:dyDescent="0.2">
      <c r="A726" s="468"/>
      <c r="B726" s="482"/>
      <c r="C726" s="483"/>
      <c r="D726" s="473"/>
      <c r="E726" s="473"/>
      <c r="F726" s="479"/>
      <c r="G726" s="480"/>
      <c r="H726" s="480"/>
      <c r="I726" s="480"/>
      <c r="J726" s="443"/>
      <c r="K726" s="443"/>
      <c r="L726" s="443"/>
      <c r="M726" s="443"/>
      <c r="N726" s="501"/>
      <c r="O726" s="477">
        <f t="shared" si="27"/>
        <v>0</v>
      </c>
      <c r="P726" s="477">
        <f t="shared" si="28"/>
        <v>0</v>
      </c>
      <c r="Q726" s="92" t="str">
        <f t="shared" si="29"/>
        <v/>
      </c>
    </row>
    <row r="727" spans="1:17" x14ac:dyDescent="0.2">
      <c r="A727" s="468"/>
      <c r="B727" s="482"/>
      <c r="C727" s="483"/>
      <c r="D727" s="473"/>
      <c r="E727" s="473"/>
      <c r="F727" s="479"/>
      <c r="G727" s="473"/>
      <c r="H727" s="480"/>
      <c r="I727" s="480"/>
      <c r="J727" s="443"/>
      <c r="K727" s="442"/>
      <c r="L727" s="443"/>
      <c r="M727" s="443"/>
      <c r="N727" s="444"/>
      <c r="O727" s="477">
        <f t="shared" si="27"/>
        <v>0</v>
      </c>
      <c r="P727" s="477">
        <f t="shared" si="28"/>
        <v>0</v>
      </c>
      <c r="Q727" s="92" t="str">
        <f t="shared" si="29"/>
        <v/>
      </c>
    </row>
    <row r="728" spans="1:17" x14ac:dyDescent="0.2">
      <c r="A728" s="468"/>
      <c r="B728" s="482"/>
      <c r="C728" s="483"/>
      <c r="D728" s="473"/>
      <c r="E728" s="473"/>
      <c r="F728" s="479"/>
      <c r="G728" s="480"/>
      <c r="H728" s="480"/>
      <c r="I728" s="480"/>
      <c r="J728" s="443"/>
      <c r="K728" s="443"/>
      <c r="L728" s="443"/>
      <c r="M728" s="443"/>
      <c r="N728" s="444"/>
      <c r="O728" s="477">
        <f t="shared" si="27"/>
        <v>0</v>
      </c>
      <c r="P728" s="477">
        <f t="shared" si="28"/>
        <v>0</v>
      </c>
      <c r="Q728" s="92" t="str">
        <f t="shared" si="29"/>
        <v/>
      </c>
    </row>
    <row r="729" spans="1:17" x14ac:dyDescent="0.2">
      <c r="A729" s="468"/>
      <c r="B729" s="482"/>
      <c r="C729" s="483"/>
      <c r="D729" s="473"/>
      <c r="E729" s="473"/>
      <c r="F729" s="479"/>
      <c r="G729" s="480"/>
      <c r="H729" s="480"/>
      <c r="I729" s="480"/>
      <c r="J729" s="443"/>
      <c r="K729" s="442"/>
      <c r="L729" s="443"/>
      <c r="M729" s="443"/>
      <c r="N729" s="444"/>
      <c r="O729" s="477">
        <f t="shared" si="27"/>
        <v>0</v>
      </c>
      <c r="P729" s="477">
        <f t="shared" si="28"/>
        <v>0</v>
      </c>
      <c r="Q729" s="92" t="str">
        <f t="shared" si="29"/>
        <v/>
      </c>
    </row>
    <row r="730" spans="1:17" x14ac:dyDescent="0.2">
      <c r="A730" s="468"/>
      <c r="B730" s="482"/>
      <c r="C730" s="483"/>
      <c r="D730" s="473"/>
      <c r="E730" s="473"/>
      <c r="F730" s="479"/>
      <c r="G730" s="480"/>
      <c r="H730" s="480"/>
      <c r="I730" s="480"/>
      <c r="J730" s="443"/>
      <c r="K730" s="442"/>
      <c r="L730" s="443"/>
      <c r="M730" s="443"/>
      <c r="N730" s="444"/>
      <c r="O730" s="477">
        <f t="shared" si="27"/>
        <v>0</v>
      </c>
      <c r="P730" s="477">
        <f t="shared" si="28"/>
        <v>0</v>
      </c>
      <c r="Q730" s="92" t="str">
        <f t="shared" si="29"/>
        <v/>
      </c>
    </row>
    <row r="731" spans="1:17" x14ac:dyDescent="0.2">
      <c r="A731" s="468"/>
      <c r="B731" s="482"/>
      <c r="C731" s="483"/>
      <c r="D731" s="473"/>
      <c r="E731" s="473"/>
      <c r="F731" s="479"/>
      <c r="G731" s="473"/>
      <c r="H731" s="480"/>
      <c r="I731" s="480"/>
      <c r="J731" s="443"/>
      <c r="K731" s="443"/>
      <c r="L731" s="443"/>
      <c r="M731" s="443"/>
      <c r="N731" s="444"/>
      <c r="O731" s="477">
        <f t="shared" si="27"/>
        <v>0</v>
      </c>
      <c r="P731" s="477">
        <f t="shared" si="28"/>
        <v>0</v>
      </c>
      <c r="Q731" s="92" t="str">
        <f t="shared" si="29"/>
        <v/>
      </c>
    </row>
    <row r="732" spans="1:17" x14ac:dyDescent="0.2">
      <c r="A732" s="468"/>
      <c r="B732" s="482"/>
      <c r="C732" s="483"/>
      <c r="D732" s="473"/>
      <c r="E732" s="473"/>
      <c r="F732" s="479"/>
      <c r="G732" s="473"/>
      <c r="H732" s="480"/>
      <c r="I732" s="480"/>
      <c r="J732" s="443"/>
      <c r="K732" s="443"/>
      <c r="L732" s="443"/>
      <c r="M732" s="443"/>
      <c r="N732" s="444"/>
      <c r="O732" s="477">
        <f t="shared" si="27"/>
        <v>0</v>
      </c>
      <c r="P732" s="477">
        <f t="shared" si="28"/>
        <v>0</v>
      </c>
      <c r="Q732" s="92" t="str">
        <f t="shared" si="29"/>
        <v/>
      </c>
    </row>
    <row r="733" spans="1:17" x14ac:dyDescent="0.2">
      <c r="A733" s="468"/>
      <c r="B733" s="482"/>
      <c r="C733" s="483"/>
      <c r="D733" s="473"/>
      <c r="E733" s="473"/>
      <c r="F733" s="479"/>
      <c r="G733" s="473"/>
      <c r="H733" s="480"/>
      <c r="I733" s="480"/>
      <c r="J733" s="443"/>
      <c r="K733" s="443"/>
      <c r="L733" s="443"/>
      <c r="M733" s="443"/>
      <c r="N733" s="444"/>
      <c r="O733" s="477">
        <f t="shared" si="27"/>
        <v>0</v>
      </c>
      <c r="P733" s="477">
        <f t="shared" si="28"/>
        <v>0</v>
      </c>
      <c r="Q733" s="92" t="str">
        <f t="shared" si="29"/>
        <v/>
      </c>
    </row>
    <row r="734" spans="1:17" x14ac:dyDescent="0.2">
      <c r="A734" s="468"/>
      <c r="B734" s="482"/>
      <c r="C734" s="483"/>
      <c r="D734" s="473"/>
      <c r="E734" s="473"/>
      <c r="F734" s="479"/>
      <c r="G734" s="473"/>
      <c r="H734" s="480"/>
      <c r="I734" s="480"/>
      <c r="J734" s="443"/>
      <c r="K734" s="443"/>
      <c r="L734" s="443"/>
      <c r="M734" s="443"/>
      <c r="N734" s="444"/>
      <c r="O734" s="477">
        <f t="shared" si="27"/>
        <v>0</v>
      </c>
      <c r="P734" s="477">
        <f t="shared" si="28"/>
        <v>0</v>
      </c>
      <c r="Q734" s="92" t="str">
        <f t="shared" si="29"/>
        <v/>
      </c>
    </row>
    <row r="735" spans="1:17" x14ac:dyDescent="0.2">
      <c r="A735" s="468"/>
      <c r="B735" s="482"/>
      <c r="C735" s="483"/>
      <c r="D735" s="473"/>
      <c r="E735" s="473"/>
      <c r="F735" s="479"/>
      <c r="G735" s="473"/>
      <c r="H735" s="480"/>
      <c r="I735" s="480"/>
      <c r="J735" s="443"/>
      <c r="K735" s="442"/>
      <c r="L735" s="443"/>
      <c r="M735" s="443"/>
      <c r="N735" s="444"/>
      <c r="O735" s="477">
        <f t="shared" si="27"/>
        <v>0</v>
      </c>
      <c r="P735" s="477">
        <f t="shared" si="28"/>
        <v>0</v>
      </c>
      <c r="Q735" s="92" t="str">
        <f t="shared" si="29"/>
        <v/>
      </c>
    </row>
    <row r="736" spans="1:17" x14ac:dyDescent="0.2">
      <c r="A736" s="468"/>
      <c r="B736" s="482"/>
      <c r="C736" s="483"/>
      <c r="D736" s="473"/>
      <c r="E736" s="473"/>
      <c r="F736" s="479"/>
      <c r="G736" s="473"/>
      <c r="H736" s="480"/>
      <c r="I736" s="480"/>
      <c r="J736" s="442"/>
      <c r="K736" s="442"/>
      <c r="L736" s="443"/>
      <c r="M736" s="443"/>
      <c r="N736" s="444"/>
      <c r="O736" s="477">
        <f t="shared" si="27"/>
        <v>0</v>
      </c>
      <c r="P736" s="477">
        <f t="shared" si="28"/>
        <v>0</v>
      </c>
      <c r="Q736" s="92" t="str">
        <f t="shared" si="29"/>
        <v/>
      </c>
    </row>
    <row r="737" spans="1:17" x14ac:dyDescent="0.2">
      <c r="A737" s="468"/>
      <c r="B737" s="482"/>
      <c r="C737" s="483"/>
      <c r="D737" s="473"/>
      <c r="E737" s="473"/>
      <c r="F737" s="479"/>
      <c r="G737" s="473"/>
      <c r="H737" s="474"/>
      <c r="I737" s="480"/>
      <c r="J737" s="442"/>
      <c r="K737" s="442"/>
      <c r="L737" s="443"/>
      <c r="M737" s="443"/>
      <c r="N737" s="444"/>
      <c r="O737" s="477">
        <f t="shared" si="27"/>
        <v>0</v>
      </c>
      <c r="P737" s="477">
        <f t="shared" si="28"/>
        <v>0</v>
      </c>
      <c r="Q737" s="92" t="str">
        <f t="shared" si="29"/>
        <v/>
      </c>
    </row>
    <row r="738" spans="1:17" x14ac:dyDescent="0.2">
      <c r="A738" s="468"/>
      <c r="B738" s="482"/>
      <c r="C738" s="483"/>
      <c r="D738" s="473"/>
      <c r="E738" s="473"/>
      <c r="F738" s="479"/>
      <c r="G738" s="473"/>
      <c r="H738" s="480"/>
      <c r="I738" s="480"/>
      <c r="J738" s="443"/>
      <c r="K738" s="443"/>
      <c r="L738" s="443"/>
      <c r="M738" s="443"/>
      <c r="N738" s="444"/>
      <c r="O738" s="477">
        <f t="shared" si="27"/>
        <v>0</v>
      </c>
      <c r="P738" s="477">
        <f t="shared" si="28"/>
        <v>0</v>
      </c>
      <c r="Q738" s="92" t="str">
        <f t="shared" si="29"/>
        <v/>
      </c>
    </row>
    <row r="739" spans="1:17" x14ac:dyDescent="0.2">
      <c r="A739" s="468"/>
      <c r="B739" s="482"/>
      <c r="C739" s="483"/>
      <c r="D739" s="473"/>
      <c r="E739" s="471"/>
      <c r="F739" s="479"/>
      <c r="G739" s="473"/>
      <c r="H739" s="480"/>
      <c r="I739" s="480"/>
      <c r="J739" s="489"/>
      <c r="K739" s="489"/>
      <c r="L739" s="489"/>
      <c r="M739" s="443"/>
      <c r="N739" s="444"/>
      <c r="O739" s="477">
        <f t="shared" si="27"/>
        <v>0</v>
      </c>
      <c r="P739" s="477">
        <f t="shared" si="28"/>
        <v>0</v>
      </c>
      <c r="Q739" s="92" t="str">
        <f t="shared" si="29"/>
        <v/>
      </c>
    </row>
    <row r="740" spans="1:17" x14ac:dyDescent="0.2">
      <c r="A740" s="468"/>
      <c r="B740" s="482"/>
      <c r="C740" s="483"/>
      <c r="D740" s="473"/>
      <c r="E740" s="473"/>
      <c r="F740" s="479"/>
      <c r="G740" s="473"/>
      <c r="H740" s="474"/>
      <c r="I740" s="480"/>
      <c r="J740" s="442"/>
      <c r="K740" s="442"/>
      <c r="L740" s="443"/>
      <c r="M740" s="443"/>
      <c r="N740" s="444"/>
      <c r="O740" s="477">
        <f t="shared" si="27"/>
        <v>0</v>
      </c>
      <c r="P740" s="477">
        <f t="shared" si="28"/>
        <v>0</v>
      </c>
      <c r="Q740" s="92" t="str">
        <f t="shared" si="29"/>
        <v/>
      </c>
    </row>
    <row r="741" spans="1:17" x14ac:dyDescent="0.2">
      <c r="A741" s="468"/>
      <c r="B741" s="482"/>
      <c r="C741" s="483"/>
      <c r="D741" s="473"/>
      <c r="E741" s="473"/>
      <c r="F741" s="479"/>
      <c r="G741" s="473"/>
      <c r="H741" s="480"/>
      <c r="I741" s="480"/>
      <c r="J741" s="443"/>
      <c r="K741" s="443"/>
      <c r="L741" s="443"/>
      <c r="M741" s="443"/>
      <c r="N741" s="444"/>
      <c r="O741" s="477">
        <f t="shared" si="27"/>
        <v>0</v>
      </c>
      <c r="P741" s="477">
        <f t="shared" si="28"/>
        <v>0</v>
      </c>
      <c r="Q741" s="92" t="str">
        <f t="shared" si="29"/>
        <v/>
      </c>
    </row>
    <row r="742" spans="1:17" x14ac:dyDescent="0.2">
      <c r="A742" s="468"/>
      <c r="B742" s="482"/>
      <c r="C742" s="483"/>
      <c r="D742" s="473"/>
      <c r="E742" s="473"/>
      <c r="F742" s="479"/>
      <c r="G742" s="473"/>
      <c r="H742" s="480"/>
      <c r="I742" s="480"/>
      <c r="J742" s="443"/>
      <c r="K742" s="443"/>
      <c r="L742" s="443"/>
      <c r="M742" s="443"/>
      <c r="N742" s="444"/>
      <c r="O742" s="477">
        <f t="shared" si="27"/>
        <v>0</v>
      </c>
      <c r="P742" s="477">
        <f t="shared" si="28"/>
        <v>0</v>
      </c>
      <c r="Q742" s="92" t="str">
        <f t="shared" si="29"/>
        <v/>
      </c>
    </row>
    <row r="743" spans="1:17" x14ac:dyDescent="0.2">
      <c r="A743" s="468"/>
      <c r="B743" s="482"/>
      <c r="C743" s="483"/>
      <c r="D743" s="473"/>
      <c r="E743" s="473"/>
      <c r="F743" s="479"/>
      <c r="G743" s="473"/>
      <c r="H743" s="480"/>
      <c r="I743" s="480"/>
      <c r="J743" s="443"/>
      <c r="K743" s="443"/>
      <c r="L743" s="443"/>
      <c r="M743" s="443"/>
      <c r="N743" s="444"/>
      <c r="O743" s="477">
        <f t="shared" si="27"/>
        <v>0</v>
      </c>
      <c r="P743" s="477">
        <f t="shared" si="28"/>
        <v>0</v>
      </c>
      <c r="Q743" s="92" t="str">
        <f t="shared" si="29"/>
        <v/>
      </c>
    </row>
    <row r="744" spans="1:17" x14ac:dyDescent="0.2">
      <c r="A744" s="468"/>
      <c r="B744" s="482"/>
      <c r="C744" s="483"/>
      <c r="D744" s="473"/>
      <c r="E744" s="473"/>
      <c r="F744" s="479"/>
      <c r="G744" s="473"/>
      <c r="H744" s="474"/>
      <c r="I744" s="480"/>
      <c r="J744" s="442"/>
      <c r="K744" s="442"/>
      <c r="L744" s="443"/>
      <c r="M744" s="443"/>
      <c r="N744" s="444"/>
      <c r="O744" s="477">
        <f t="shared" si="27"/>
        <v>0</v>
      </c>
      <c r="P744" s="477">
        <f t="shared" si="28"/>
        <v>0</v>
      </c>
      <c r="Q744" s="92" t="str">
        <f t="shared" si="29"/>
        <v/>
      </c>
    </row>
    <row r="745" spans="1:17" x14ac:dyDescent="0.2">
      <c r="A745" s="468"/>
      <c r="B745" s="482"/>
      <c r="C745" s="483"/>
      <c r="D745" s="473"/>
      <c r="E745" s="473"/>
      <c r="F745" s="479"/>
      <c r="G745" s="473"/>
      <c r="H745" s="480"/>
      <c r="I745" s="480"/>
      <c r="J745" s="443"/>
      <c r="K745" s="443"/>
      <c r="L745" s="443"/>
      <c r="M745" s="443"/>
      <c r="N745" s="444"/>
      <c r="O745" s="477">
        <f t="shared" si="27"/>
        <v>0</v>
      </c>
      <c r="P745" s="477">
        <f t="shared" si="28"/>
        <v>0</v>
      </c>
      <c r="Q745" s="92" t="str">
        <f t="shared" si="29"/>
        <v/>
      </c>
    </row>
    <row r="746" spans="1:17" x14ac:dyDescent="0.2">
      <c r="A746" s="468"/>
      <c r="B746" s="482"/>
      <c r="C746" s="483"/>
      <c r="D746" s="473"/>
      <c r="E746" s="473"/>
      <c r="F746" s="479"/>
      <c r="G746" s="473"/>
      <c r="H746" s="480"/>
      <c r="I746" s="480"/>
      <c r="J746" s="443"/>
      <c r="K746" s="443"/>
      <c r="L746" s="443"/>
      <c r="M746" s="443"/>
      <c r="N746" s="444"/>
      <c r="O746" s="477">
        <f t="shared" si="27"/>
        <v>0</v>
      </c>
      <c r="P746" s="477">
        <f t="shared" si="28"/>
        <v>0</v>
      </c>
      <c r="Q746" s="92" t="str">
        <f t="shared" si="29"/>
        <v/>
      </c>
    </row>
    <row r="747" spans="1:17" x14ac:dyDescent="0.2">
      <c r="A747" s="468"/>
      <c r="B747" s="482"/>
      <c r="C747" s="483"/>
      <c r="D747" s="473"/>
      <c r="E747" s="473"/>
      <c r="F747" s="479"/>
      <c r="G747" s="473"/>
      <c r="H747" s="480"/>
      <c r="I747" s="480"/>
      <c r="J747" s="443"/>
      <c r="K747" s="443"/>
      <c r="L747" s="443"/>
      <c r="M747" s="443"/>
      <c r="N747" s="444"/>
      <c r="O747" s="477">
        <f t="shared" si="27"/>
        <v>0</v>
      </c>
      <c r="P747" s="477">
        <f t="shared" si="28"/>
        <v>0</v>
      </c>
      <c r="Q747" s="92" t="str">
        <f t="shared" si="29"/>
        <v/>
      </c>
    </row>
    <row r="748" spans="1:17" x14ac:dyDescent="0.2">
      <c r="A748" s="468"/>
      <c r="B748" s="482"/>
      <c r="C748" s="483"/>
      <c r="D748" s="473"/>
      <c r="E748" s="473"/>
      <c r="F748" s="479"/>
      <c r="G748" s="473"/>
      <c r="H748" s="480"/>
      <c r="I748" s="480"/>
      <c r="J748" s="443"/>
      <c r="K748" s="443"/>
      <c r="L748" s="443"/>
      <c r="M748" s="443"/>
      <c r="N748" s="444"/>
      <c r="O748" s="477">
        <f t="shared" si="27"/>
        <v>0</v>
      </c>
      <c r="P748" s="477">
        <f t="shared" si="28"/>
        <v>0</v>
      </c>
      <c r="Q748" s="92" t="str">
        <f t="shared" si="29"/>
        <v/>
      </c>
    </row>
    <row r="749" spans="1:17" x14ac:dyDescent="0.2">
      <c r="A749" s="468"/>
      <c r="B749" s="482"/>
      <c r="C749" s="483"/>
      <c r="D749" s="473"/>
      <c r="E749" s="473"/>
      <c r="F749" s="479"/>
      <c r="G749" s="473"/>
      <c r="H749" s="480"/>
      <c r="I749" s="480"/>
      <c r="J749" s="443"/>
      <c r="K749" s="443"/>
      <c r="L749" s="443"/>
      <c r="M749" s="443"/>
      <c r="N749" s="444"/>
      <c r="O749" s="477">
        <f t="shared" si="27"/>
        <v>0</v>
      </c>
      <c r="P749" s="477">
        <f t="shared" si="28"/>
        <v>0</v>
      </c>
      <c r="Q749" s="92" t="str">
        <f t="shared" si="29"/>
        <v/>
      </c>
    </row>
    <row r="750" spans="1:17" x14ac:dyDescent="0.2">
      <c r="A750" s="468"/>
      <c r="B750" s="482"/>
      <c r="C750" s="483"/>
      <c r="D750" s="473"/>
      <c r="E750" s="473"/>
      <c r="F750" s="479"/>
      <c r="G750" s="473"/>
      <c r="H750" s="480"/>
      <c r="I750" s="480"/>
      <c r="J750" s="443"/>
      <c r="K750" s="443"/>
      <c r="L750" s="443"/>
      <c r="M750" s="443"/>
      <c r="N750" s="444"/>
      <c r="O750" s="477">
        <f t="shared" si="27"/>
        <v>0</v>
      </c>
      <c r="P750" s="477">
        <f t="shared" si="28"/>
        <v>0</v>
      </c>
      <c r="Q750" s="92" t="str">
        <f t="shared" si="29"/>
        <v/>
      </c>
    </row>
    <row r="751" spans="1:17" x14ac:dyDescent="0.2">
      <c r="A751" s="468"/>
      <c r="B751" s="482"/>
      <c r="C751" s="483"/>
      <c r="D751" s="473"/>
      <c r="E751" s="473"/>
      <c r="F751" s="479"/>
      <c r="G751" s="473"/>
      <c r="H751" s="480"/>
      <c r="I751" s="480"/>
      <c r="J751" s="442"/>
      <c r="K751" s="443"/>
      <c r="L751" s="443"/>
      <c r="M751" s="443"/>
      <c r="N751" s="444"/>
      <c r="O751" s="477">
        <f t="shared" si="27"/>
        <v>0</v>
      </c>
      <c r="P751" s="477">
        <f t="shared" si="28"/>
        <v>0</v>
      </c>
      <c r="Q751" s="92" t="str">
        <f t="shared" si="29"/>
        <v/>
      </c>
    </row>
    <row r="752" spans="1:17" x14ac:dyDescent="0.2">
      <c r="A752" s="468"/>
      <c r="B752" s="482"/>
      <c r="C752" s="483"/>
      <c r="D752" s="473"/>
      <c r="E752" s="473"/>
      <c r="F752" s="479"/>
      <c r="G752" s="473"/>
      <c r="H752" s="480"/>
      <c r="I752" s="480"/>
      <c r="J752" s="443"/>
      <c r="K752" s="443"/>
      <c r="L752" s="443"/>
      <c r="M752" s="443"/>
      <c r="N752" s="444"/>
      <c r="O752" s="477">
        <f t="shared" si="27"/>
        <v>0</v>
      </c>
      <c r="P752" s="477">
        <f t="shared" si="28"/>
        <v>0</v>
      </c>
      <c r="Q752" s="92" t="str">
        <f t="shared" si="29"/>
        <v/>
      </c>
    </row>
    <row r="753" spans="1:17" x14ac:dyDescent="0.2">
      <c r="A753" s="468"/>
      <c r="B753" s="482"/>
      <c r="C753" s="483"/>
      <c r="D753" s="473"/>
      <c r="E753" s="473"/>
      <c r="F753" s="479"/>
      <c r="G753" s="473"/>
      <c r="H753" s="480"/>
      <c r="I753" s="480"/>
      <c r="J753" s="443"/>
      <c r="K753" s="443"/>
      <c r="L753" s="443"/>
      <c r="M753" s="443"/>
      <c r="N753" s="444"/>
      <c r="O753" s="477">
        <f t="shared" si="27"/>
        <v>0</v>
      </c>
      <c r="P753" s="477">
        <f t="shared" si="28"/>
        <v>0</v>
      </c>
      <c r="Q753" s="92" t="str">
        <f t="shared" si="29"/>
        <v/>
      </c>
    </row>
    <row r="754" spans="1:17" x14ac:dyDescent="0.2">
      <c r="A754" s="468"/>
      <c r="B754" s="482"/>
      <c r="C754" s="483"/>
      <c r="D754" s="473"/>
      <c r="E754" s="473"/>
      <c r="F754" s="479"/>
      <c r="G754" s="473"/>
      <c r="H754" s="480"/>
      <c r="I754" s="480"/>
      <c r="J754" s="443"/>
      <c r="K754" s="443"/>
      <c r="L754" s="443"/>
      <c r="M754" s="443"/>
      <c r="N754" s="444"/>
      <c r="O754" s="477">
        <f t="shared" si="27"/>
        <v>0</v>
      </c>
      <c r="P754" s="477">
        <f t="shared" si="28"/>
        <v>0</v>
      </c>
      <c r="Q754" s="92" t="str">
        <f t="shared" si="29"/>
        <v/>
      </c>
    </row>
    <row r="755" spans="1:17" x14ac:dyDescent="0.2">
      <c r="A755" s="468"/>
      <c r="B755" s="482"/>
      <c r="C755" s="483"/>
      <c r="D755" s="473"/>
      <c r="E755" s="473"/>
      <c r="F755" s="479"/>
      <c r="G755" s="473"/>
      <c r="H755" s="480"/>
      <c r="I755" s="480"/>
      <c r="J755" s="443"/>
      <c r="K755" s="443"/>
      <c r="L755" s="443"/>
      <c r="M755" s="443"/>
      <c r="N755" s="444"/>
      <c r="O755" s="477">
        <f t="shared" si="27"/>
        <v>0</v>
      </c>
      <c r="P755" s="477">
        <f t="shared" si="28"/>
        <v>0</v>
      </c>
      <c r="Q755" s="92" t="str">
        <f t="shared" si="29"/>
        <v/>
      </c>
    </row>
    <row r="756" spans="1:17" x14ac:dyDescent="0.2">
      <c r="A756" s="468"/>
      <c r="B756" s="482"/>
      <c r="C756" s="483"/>
      <c r="D756" s="473"/>
      <c r="E756" s="473"/>
      <c r="F756" s="479"/>
      <c r="G756" s="473"/>
      <c r="H756" s="480"/>
      <c r="I756" s="480"/>
      <c r="J756" s="443"/>
      <c r="K756" s="443"/>
      <c r="L756" s="443"/>
      <c r="M756" s="443"/>
      <c r="N756" s="444"/>
      <c r="O756" s="477">
        <f t="shared" si="27"/>
        <v>0</v>
      </c>
      <c r="P756" s="477">
        <f t="shared" si="28"/>
        <v>0</v>
      </c>
      <c r="Q756" s="92" t="str">
        <f t="shared" si="29"/>
        <v/>
      </c>
    </row>
    <row r="757" spans="1:17" x14ac:dyDescent="0.2">
      <c r="A757" s="468"/>
      <c r="B757" s="482"/>
      <c r="C757" s="483"/>
      <c r="D757" s="473"/>
      <c r="E757" s="473"/>
      <c r="F757" s="479"/>
      <c r="G757" s="473"/>
      <c r="H757" s="480"/>
      <c r="I757" s="480"/>
      <c r="J757" s="443"/>
      <c r="K757" s="443"/>
      <c r="L757" s="443"/>
      <c r="M757" s="443"/>
      <c r="N757" s="444"/>
      <c r="O757" s="477">
        <f t="shared" si="27"/>
        <v>0</v>
      </c>
      <c r="P757" s="477">
        <f t="shared" si="28"/>
        <v>0</v>
      </c>
      <c r="Q757" s="92" t="str">
        <f t="shared" si="29"/>
        <v/>
      </c>
    </row>
    <row r="758" spans="1:17" x14ac:dyDescent="0.2">
      <c r="A758" s="468"/>
      <c r="B758" s="482"/>
      <c r="C758" s="483"/>
      <c r="D758" s="473"/>
      <c r="E758" s="473"/>
      <c r="F758" s="479"/>
      <c r="G758" s="473"/>
      <c r="H758" s="480"/>
      <c r="I758" s="480"/>
      <c r="J758" s="443"/>
      <c r="K758" s="443"/>
      <c r="L758" s="443"/>
      <c r="M758" s="443"/>
      <c r="N758" s="444"/>
      <c r="O758" s="477">
        <f t="shared" si="27"/>
        <v>0</v>
      </c>
      <c r="P758" s="477">
        <f t="shared" si="28"/>
        <v>0</v>
      </c>
      <c r="Q758" s="92" t="str">
        <f t="shared" si="29"/>
        <v/>
      </c>
    </row>
    <row r="759" spans="1:17" x14ac:dyDescent="0.2">
      <c r="A759" s="468"/>
      <c r="B759" s="482"/>
      <c r="C759" s="483"/>
      <c r="D759" s="473"/>
      <c r="E759" s="473"/>
      <c r="F759" s="479"/>
      <c r="G759" s="473"/>
      <c r="H759" s="480"/>
      <c r="I759" s="480"/>
      <c r="J759" s="443"/>
      <c r="K759" s="443"/>
      <c r="L759" s="443"/>
      <c r="M759" s="443"/>
      <c r="N759" s="444"/>
      <c r="O759" s="477">
        <f t="shared" si="27"/>
        <v>0</v>
      </c>
      <c r="P759" s="477">
        <f t="shared" si="28"/>
        <v>0</v>
      </c>
      <c r="Q759" s="92" t="str">
        <f t="shared" si="29"/>
        <v/>
      </c>
    </row>
    <row r="760" spans="1:17" x14ac:dyDescent="0.2">
      <c r="A760" s="468"/>
      <c r="B760" s="482"/>
      <c r="C760" s="483"/>
      <c r="D760" s="473"/>
      <c r="E760" s="473"/>
      <c r="F760" s="479"/>
      <c r="G760" s="473"/>
      <c r="H760" s="480"/>
      <c r="I760" s="480"/>
      <c r="J760" s="443"/>
      <c r="K760" s="443"/>
      <c r="L760" s="443"/>
      <c r="M760" s="443"/>
      <c r="N760" s="444"/>
      <c r="O760" s="477">
        <f t="shared" si="27"/>
        <v>0</v>
      </c>
      <c r="P760" s="477">
        <f t="shared" si="28"/>
        <v>0</v>
      </c>
      <c r="Q760" s="92" t="str">
        <f t="shared" si="29"/>
        <v/>
      </c>
    </row>
    <row r="761" spans="1:17" x14ac:dyDescent="0.2">
      <c r="A761" s="468"/>
      <c r="B761" s="482"/>
      <c r="C761" s="483"/>
      <c r="D761" s="473"/>
      <c r="E761" s="473"/>
      <c r="F761" s="479"/>
      <c r="G761" s="473"/>
      <c r="H761" s="474"/>
      <c r="I761" s="480"/>
      <c r="J761" s="442"/>
      <c r="K761" s="442"/>
      <c r="L761" s="443"/>
      <c r="M761" s="442"/>
      <c r="N761" s="444"/>
      <c r="O761" s="477">
        <f t="shared" si="27"/>
        <v>0</v>
      </c>
      <c r="P761" s="477">
        <f t="shared" si="28"/>
        <v>0</v>
      </c>
      <c r="Q761" s="92" t="str">
        <f t="shared" si="29"/>
        <v/>
      </c>
    </row>
    <row r="762" spans="1:17" x14ac:dyDescent="0.2">
      <c r="A762" s="468"/>
      <c r="B762" s="482"/>
      <c r="C762" s="483"/>
      <c r="D762" s="473"/>
      <c r="E762" s="473"/>
      <c r="F762" s="479"/>
      <c r="G762" s="473"/>
      <c r="H762" s="480"/>
      <c r="I762" s="480"/>
      <c r="J762" s="443"/>
      <c r="K762" s="443"/>
      <c r="L762" s="443"/>
      <c r="M762" s="443"/>
      <c r="N762" s="444"/>
      <c r="O762" s="477">
        <f t="shared" si="27"/>
        <v>0</v>
      </c>
      <c r="P762" s="477">
        <f t="shared" si="28"/>
        <v>0</v>
      </c>
      <c r="Q762" s="92" t="str">
        <f t="shared" si="29"/>
        <v/>
      </c>
    </row>
    <row r="763" spans="1:17" x14ac:dyDescent="0.2">
      <c r="A763" s="468"/>
      <c r="B763" s="482"/>
      <c r="C763" s="483"/>
      <c r="D763" s="473"/>
      <c r="E763" s="473"/>
      <c r="F763" s="479"/>
      <c r="G763" s="473"/>
      <c r="H763" s="480"/>
      <c r="I763" s="480"/>
      <c r="J763" s="443"/>
      <c r="K763" s="443"/>
      <c r="L763" s="443"/>
      <c r="M763" s="443"/>
      <c r="N763" s="444"/>
      <c r="O763" s="477">
        <f t="shared" si="27"/>
        <v>0</v>
      </c>
      <c r="P763" s="477">
        <f t="shared" si="28"/>
        <v>0</v>
      </c>
      <c r="Q763" s="92" t="str">
        <f t="shared" si="29"/>
        <v/>
      </c>
    </row>
    <row r="764" spans="1:17" x14ac:dyDescent="0.2">
      <c r="A764" s="468"/>
      <c r="B764" s="482"/>
      <c r="C764" s="483"/>
      <c r="D764" s="473"/>
      <c r="E764" s="473"/>
      <c r="F764" s="479"/>
      <c r="G764" s="473"/>
      <c r="H764" s="480"/>
      <c r="I764" s="480"/>
      <c r="J764" s="442"/>
      <c r="K764" s="442"/>
      <c r="L764" s="443"/>
      <c r="M764" s="443"/>
      <c r="N764" s="444"/>
      <c r="O764" s="477">
        <f t="shared" si="27"/>
        <v>0</v>
      </c>
      <c r="P764" s="477">
        <f t="shared" si="28"/>
        <v>0</v>
      </c>
      <c r="Q764" s="92" t="str">
        <f t="shared" si="29"/>
        <v/>
      </c>
    </row>
    <row r="765" spans="1:17" x14ac:dyDescent="0.2">
      <c r="A765" s="468"/>
      <c r="B765" s="482"/>
      <c r="C765" s="483"/>
      <c r="D765" s="473"/>
      <c r="E765" s="473"/>
      <c r="F765" s="479"/>
      <c r="G765" s="473"/>
      <c r="H765" s="474"/>
      <c r="I765" s="480"/>
      <c r="J765" s="442"/>
      <c r="K765" s="442"/>
      <c r="L765" s="443"/>
      <c r="M765" s="443"/>
      <c r="N765" s="444"/>
      <c r="O765" s="477">
        <f t="shared" si="27"/>
        <v>0</v>
      </c>
      <c r="P765" s="477">
        <f t="shared" si="28"/>
        <v>0</v>
      </c>
      <c r="Q765" s="92" t="str">
        <f t="shared" si="29"/>
        <v/>
      </c>
    </row>
    <row r="766" spans="1:17" x14ac:dyDescent="0.2">
      <c r="A766" s="468"/>
      <c r="B766" s="482"/>
      <c r="C766" s="483"/>
      <c r="D766" s="473"/>
      <c r="E766" s="473"/>
      <c r="F766" s="479"/>
      <c r="G766" s="473"/>
      <c r="H766" s="480"/>
      <c r="I766" s="480"/>
      <c r="J766" s="443"/>
      <c r="K766" s="443"/>
      <c r="L766" s="443"/>
      <c r="M766" s="443"/>
      <c r="N766" s="444"/>
      <c r="O766" s="477">
        <f t="shared" si="27"/>
        <v>0</v>
      </c>
      <c r="P766" s="477">
        <f t="shared" si="28"/>
        <v>0</v>
      </c>
      <c r="Q766" s="92" t="str">
        <f t="shared" si="29"/>
        <v/>
      </c>
    </row>
    <row r="767" spans="1:17" x14ac:dyDescent="0.2">
      <c r="A767" s="468"/>
      <c r="B767" s="482"/>
      <c r="C767" s="483"/>
      <c r="D767" s="473"/>
      <c r="E767" s="473"/>
      <c r="F767" s="479"/>
      <c r="G767" s="473"/>
      <c r="H767" s="480"/>
      <c r="I767" s="480"/>
      <c r="J767" s="443"/>
      <c r="K767" s="443"/>
      <c r="L767" s="443"/>
      <c r="M767" s="443"/>
      <c r="N767" s="444"/>
      <c r="O767" s="477">
        <f t="shared" si="27"/>
        <v>0</v>
      </c>
      <c r="P767" s="477">
        <f t="shared" si="28"/>
        <v>0</v>
      </c>
      <c r="Q767" s="92" t="str">
        <f t="shared" si="29"/>
        <v/>
      </c>
    </row>
    <row r="768" spans="1:17" x14ac:dyDescent="0.2">
      <c r="A768" s="468"/>
      <c r="B768" s="482"/>
      <c r="C768" s="483"/>
      <c r="D768" s="473"/>
      <c r="E768" s="473"/>
      <c r="F768" s="479"/>
      <c r="G768" s="473"/>
      <c r="H768" s="480"/>
      <c r="I768" s="480"/>
      <c r="J768" s="443"/>
      <c r="K768" s="443"/>
      <c r="L768" s="443"/>
      <c r="M768" s="443"/>
      <c r="N768" s="444"/>
      <c r="O768" s="477">
        <f t="shared" si="27"/>
        <v>0</v>
      </c>
      <c r="P768" s="477">
        <f t="shared" si="28"/>
        <v>0</v>
      </c>
      <c r="Q768" s="92" t="str">
        <f t="shared" si="29"/>
        <v/>
      </c>
    </row>
    <row r="769" spans="1:17" x14ac:dyDescent="0.2">
      <c r="A769" s="468"/>
      <c r="B769" s="482"/>
      <c r="C769" s="483"/>
      <c r="D769" s="473"/>
      <c r="E769" s="473"/>
      <c r="F769" s="479"/>
      <c r="G769" s="473"/>
      <c r="H769" s="480"/>
      <c r="I769" s="480"/>
      <c r="J769" s="443"/>
      <c r="K769" s="443"/>
      <c r="L769" s="443"/>
      <c r="M769" s="443"/>
      <c r="N769" s="444"/>
      <c r="O769" s="477">
        <f t="shared" si="27"/>
        <v>0</v>
      </c>
      <c r="P769" s="477">
        <f t="shared" si="28"/>
        <v>0</v>
      </c>
      <c r="Q769" s="92" t="str">
        <f t="shared" si="29"/>
        <v/>
      </c>
    </row>
    <row r="770" spans="1:17" x14ac:dyDescent="0.2">
      <c r="A770" s="468"/>
      <c r="B770" s="482"/>
      <c r="C770" s="483"/>
      <c r="D770" s="473"/>
      <c r="E770" s="473"/>
      <c r="F770" s="479"/>
      <c r="G770" s="473"/>
      <c r="H770" s="480"/>
      <c r="I770" s="480"/>
      <c r="J770" s="443"/>
      <c r="K770" s="443"/>
      <c r="L770" s="443"/>
      <c r="M770" s="443"/>
      <c r="N770" s="444"/>
      <c r="O770" s="477">
        <f t="shared" si="27"/>
        <v>0</v>
      </c>
      <c r="P770" s="477">
        <f t="shared" si="28"/>
        <v>0</v>
      </c>
      <c r="Q770" s="92" t="str">
        <f t="shared" si="29"/>
        <v/>
      </c>
    </row>
    <row r="771" spans="1:17" x14ac:dyDescent="0.2">
      <c r="A771" s="468"/>
      <c r="B771" s="482"/>
      <c r="C771" s="483"/>
      <c r="D771" s="473"/>
      <c r="E771" s="473"/>
      <c r="F771" s="479"/>
      <c r="G771" s="473"/>
      <c r="H771" s="480"/>
      <c r="I771" s="480"/>
      <c r="J771" s="443"/>
      <c r="K771" s="443"/>
      <c r="L771" s="443"/>
      <c r="M771" s="443"/>
      <c r="N771" s="444"/>
      <c r="O771" s="477">
        <f t="shared" si="27"/>
        <v>0</v>
      </c>
      <c r="P771" s="477">
        <f t="shared" si="28"/>
        <v>0</v>
      </c>
      <c r="Q771" s="92" t="str">
        <f t="shared" si="29"/>
        <v/>
      </c>
    </row>
    <row r="772" spans="1:17" x14ac:dyDescent="0.2">
      <c r="A772" s="468"/>
      <c r="B772" s="482"/>
      <c r="C772" s="483"/>
      <c r="D772" s="473"/>
      <c r="E772" s="473"/>
      <c r="F772" s="479"/>
      <c r="G772" s="473"/>
      <c r="H772" s="480"/>
      <c r="I772" s="480"/>
      <c r="J772" s="443"/>
      <c r="K772" s="443"/>
      <c r="L772" s="443"/>
      <c r="M772" s="443"/>
      <c r="N772" s="444"/>
      <c r="O772" s="477">
        <f t="shared" si="27"/>
        <v>0</v>
      </c>
      <c r="P772" s="477">
        <f t="shared" si="28"/>
        <v>0</v>
      </c>
      <c r="Q772" s="92" t="str">
        <f t="shared" si="29"/>
        <v/>
      </c>
    </row>
    <row r="773" spans="1:17" x14ac:dyDescent="0.2">
      <c r="A773" s="468"/>
      <c r="B773" s="482"/>
      <c r="C773" s="483"/>
      <c r="D773" s="473"/>
      <c r="E773" s="473"/>
      <c r="F773" s="479"/>
      <c r="G773" s="473"/>
      <c r="H773" s="480"/>
      <c r="I773" s="480"/>
      <c r="J773" s="443"/>
      <c r="K773" s="443"/>
      <c r="L773" s="443"/>
      <c r="M773" s="443"/>
      <c r="N773" s="444"/>
      <c r="O773" s="477">
        <f t="shared" ref="O773:O836" si="30">IF(B773=0,0,IF(YEAR(B773)=$P$1,MONTH(B773)-$O$1+1,(YEAR(B773)-$P$1)*12-$O$1+1+MONTH(B773)))</f>
        <v>0</v>
      </c>
      <c r="P773" s="477">
        <f t="shared" ref="P773:P836" si="31">IF(C773=0,0,IF(YEAR(C773)=$P$1,MONTH(C773)-$O$1+1,(YEAR(C773)-$P$1)*12-$O$1+1+MONTH(C773)))</f>
        <v>0</v>
      </c>
      <c r="Q773" s="92" t="str">
        <f t="shared" ref="Q773:Q836" si="32">SUBSTITUTE(D773," ","_")</f>
        <v/>
      </c>
    </row>
    <row r="774" spans="1:17" x14ac:dyDescent="0.2">
      <c r="A774" s="468"/>
      <c r="B774" s="482"/>
      <c r="C774" s="483"/>
      <c r="D774" s="473"/>
      <c r="E774" s="473"/>
      <c r="F774" s="479"/>
      <c r="G774" s="473"/>
      <c r="H774" s="480"/>
      <c r="I774" s="480"/>
      <c r="J774" s="443"/>
      <c r="K774" s="443"/>
      <c r="L774" s="443"/>
      <c r="M774" s="443"/>
      <c r="N774" s="444"/>
      <c r="O774" s="477">
        <f t="shared" si="30"/>
        <v>0</v>
      </c>
      <c r="P774" s="477">
        <f t="shared" si="31"/>
        <v>0</v>
      </c>
      <c r="Q774" s="92" t="str">
        <f t="shared" si="32"/>
        <v/>
      </c>
    </row>
    <row r="775" spans="1:17" x14ac:dyDescent="0.2">
      <c r="A775" s="468"/>
      <c r="B775" s="482"/>
      <c r="C775" s="483"/>
      <c r="D775" s="473"/>
      <c r="E775" s="473"/>
      <c r="F775" s="479"/>
      <c r="G775" s="473"/>
      <c r="H775" s="480"/>
      <c r="I775" s="480"/>
      <c r="J775" s="443"/>
      <c r="K775" s="443"/>
      <c r="L775" s="443"/>
      <c r="M775" s="443"/>
      <c r="N775" s="444"/>
      <c r="O775" s="477">
        <f t="shared" si="30"/>
        <v>0</v>
      </c>
      <c r="P775" s="477">
        <f t="shared" si="31"/>
        <v>0</v>
      </c>
      <c r="Q775" s="92" t="str">
        <f t="shared" si="32"/>
        <v/>
      </c>
    </row>
    <row r="776" spans="1:17" x14ac:dyDescent="0.2">
      <c r="A776" s="468"/>
      <c r="B776" s="482"/>
      <c r="C776" s="483"/>
      <c r="D776" s="473"/>
      <c r="E776" s="473"/>
      <c r="F776" s="479"/>
      <c r="G776" s="473"/>
      <c r="H776" s="480"/>
      <c r="I776" s="480"/>
      <c r="J776" s="443"/>
      <c r="K776" s="443"/>
      <c r="L776" s="443"/>
      <c r="M776" s="443"/>
      <c r="N776" s="444"/>
      <c r="O776" s="477">
        <f t="shared" si="30"/>
        <v>0</v>
      </c>
      <c r="P776" s="477">
        <f t="shared" si="31"/>
        <v>0</v>
      </c>
      <c r="Q776" s="92" t="str">
        <f t="shared" si="32"/>
        <v/>
      </c>
    </row>
    <row r="777" spans="1:17" x14ac:dyDescent="0.2">
      <c r="A777" s="468"/>
      <c r="B777" s="482"/>
      <c r="C777" s="483"/>
      <c r="D777" s="473"/>
      <c r="E777" s="473"/>
      <c r="F777" s="479"/>
      <c r="G777" s="473"/>
      <c r="H777" s="480"/>
      <c r="I777" s="480"/>
      <c r="J777" s="443"/>
      <c r="K777" s="443"/>
      <c r="L777" s="443"/>
      <c r="M777" s="443"/>
      <c r="N777" s="444"/>
      <c r="O777" s="477">
        <f t="shared" si="30"/>
        <v>0</v>
      </c>
      <c r="P777" s="477">
        <f t="shared" si="31"/>
        <v>0</v>
      </c>
      <c r="Q777" s="92" t="str">
        <f t="shared" si="32"/>
        <v/>
      </c>
    </row>
    <row r="778" spans="1:17" x14ac:dyDescent="0.2">
      <c r="A778" s="468"/>
      <c r="B778" s="482"/>
      <c r="C778" s="483"/>
      <c r="D778" s="473"/>
      <c r="E778" s="473"/>
      <c r="F778" s="479"/>
      <c r="G778" s="473"/>
      <c r="H778" s="480"/>
      <c r="I778" s="480"/>
      <c r="J778" s="443"/>
      <c r="K778" s="443"/>
      <c r="L778" s="443"/>
      <c r="M778" s="443"/>
      <c r="N778" s="444"/>
      <c r="O778" s="477">
        <f t="shared" si="30"/>
        <v>0</v>
      </c>
      <c r="P778" s="477">
        <f t="shared" si="31"/>
        <v>0</v>
      </c>
      <c r="Q778" s="92" t="str">
        <f t="shared" si="32"/>
        <v/>
      </c>
    </row>
    <row r="779" spans="1:17" x14ac:dyDescent="0.2">
      <c r="A779" s="468"/>
      <c r="B779" s="482"/>
      <c r="C779" s="483"/>
      <c r="D779" s="473"/>
      <c r="E779" s="473"/>
      <c r="F779" s="479"/>
      <c r="G779" s="473"/>
      <c r="H779" s="480"/>
      <c r="I779" s="480"/>
      <c r="J779" s="443"/>
      <c r="K779" s="443"/>
      <c r="L779" s="443"/>
      <c r="M779" s="443"/>
      <c r="N779" s="444"/>
      <c r="O779" s="477">
        <f t="shared" si="30"/>
        <v>0</v>
      </c>
      <c r="P779" s="477">
        <f t="shared" si="31"/>
        <v>0</v>
      </c>
      <c r="Q779" s="92" t="str">
        <f t="shared" si="32"/>
        <v/>
      </c>
    </row>
    <row r="780" spans="1:17" x14ac:dyDescent="0.2">
      <c r="A780" s="468"/>
      <c r="B780" s="482"/>
      <c r="C780" s="483"/>
      <c r="D780" s="473"/>
      <c r="E780" s="473"/>
      <c r="F780" s="479"/>
      <c r="G780" s="473"/>
      <c r="H780" s="474"/>
      <c r="I780" s="480"/>
      <c r="J780" s="442"/>
      <c r="K780" s="442"/>
      <c r="L780" s="443"/>
      <c r="M780" s="443"/>
      <c r="N780" s="444"/>
      <c r="O780" s="477">
        <f t="shared" si="30"/>
        <v>0</v>
      </c>
      <c r="P780" s="477">
        <f t="shared" si="31"/>
        <v>0</v>
      </c>
      <c r="Q780" s="92" t="str">
        <f t="shared" si="32"/>
        <v/>
      </c>
    </row>
    <row r="781" spans="1:17" x14ac:dyDescent="0.2">
      <c r="A781" s="468"/>
      <c r="B781" s="482"/>
      <c r="C781" s="483"/>
      <c r="D781" s="473"/>
      <c r="E781" s="473"/>
      <c r="F781" s="479"/>
      <c r="G781" s="473"/>
      <c r="H781" s="480"/>
      <c r="I781" s="480"/>
      <c r="J781" s="443"/>
      <c r="K781" s="442"/>
      <c r="L781" s="443"/>
      <c r="M781" s="443"/>
      <c r="N781" s="444"/>
      <c r="O781" s="477">
        <f t="shared" si="30"/>
        <v>0</v>
      </c>
      <c r="P781" s="477">
        <f t="shared" si="31"/>
        <v>0</v>
      </c>
      <c r="Q781" s="92" t="str">
        <f t="shared" si="32"/>
        <v/>
      </c>
    </row>
    <row r="782" spans="1:17" x14ac:dyDescent="0.2">
      <c r="A782" s="468"/>
      <c r="B782" s="482"/>
      <c r="C782" s="483"/>
      <c r="D782" s="473"/>
      <c r="E782" s="473"/>
      <c r="F782" s="479"/>
      <c r="G782" s="473"/>
      <c r="H782" s="480"/>
      <c r="I782" s="480"/>
      <c r="J782" s="443"/>
      <c r="K782" s="443"/>
      <c r="L782" s="443"/>
      <c r="M782" s="443"/>
      <c r="N782" s="444"/>
      <c r="O782" s="477">
        <f t="shared" si="30"/>
        <v>0</v>
      </c>
      <c r="P782" s="477">
        <f t="shared" si="31"/>
        <v>0</v>
      </c>
      <c r="Q782" s="92" t="str">
        <f t="shared" si="32"/>
        <v/>
      </c>
    </row>
    <row r="783" spans="1:17" x14ac:dyDescent="0.2">
      <c r="A783" s="468"/>
      <c r="B783" s="482"/>
      <c r="C783" s="483"/>
      <c r="D783" s="473"/>
      <c r="E783" s="473"/>
      <c r="F783" s="479"/>
      <c r="G783" s="473"/>
      <c r="H783" s="480"/>
      <c r="I783" s="480"/>
      <c r="J783" s="443"/>
      <c r="K783" s="443"/>
      <c r="L783" s="443"/>
      <c r="M783" s="443"/>
      <c r="N783" s="444"/>
      <c r="O783" s="477">
        <f t="shared" si="30"/>
        <v>0</v>
      </c>
      <c r="P783" s="477">
        <f t="shared" si="31"/>
        <v>0</v>
      </c>
      <c r="Q783" s="92" t="str">
        <f t="shared" si="32"/>
        <v/>
      </c>
    </row>
    <row r="784" spans="1:17" x14ac:dyDescent="0.2">
      <c r="A784" s="468"/>
      <c r="B784" s="482"/>
      <c r="C784" s="483"/>
      <c r="D784" s="473"/>
      <c r="E784" s="473"/>
      <c r="F784" s="479"/>
      <c r="G784" s="473"/>
      <c r="H784" s="480"/>
      <c r="I784" s="480"/>
      <c r="J784" s="443"/>
      <c r="K784" s="443"/>
      <c r="L784" s="443"/>
      <c r="M784" s="500"/>
      <c r="N784" s="444"/>
      <c r="O784" s="477">
        <f t="shared" si="30"/>
        <v>0</v>
      </c>
      <c r="P784" s="477">
        <f t="shared" si="31"/>
        <v>0</v>
      </c>
      <c r="Q784" s="92" t="str">
        <f t="shared" si="32"/>
        <v/>
      </c>
    </row>
    <row r="785" spans="1:17" x14ac:dyDescent="0.2">
      <c r="A785" s="468"/>
      <c r="B785" s="487"/>
      <c r="C785" s="483"/>
      <c r="D785" s="473"/>
      <c r="E785" s="473"/>
      <c r="F785" s="479"/>
      <c r="G785" s="473"/>
      <c r="H785" s="474"/>
      <c r="I785" s="480"/>
      <c r="J785" s="442"/>
      <c r="K785" s="442"/>
      <c r="L785" s="443"/>
      <c r="M785" s="443"/>
      <c r="N785" s="444"/>
      <c r="O785" s="477">
        <f t="shared" si="30"/>
        <v>0</v>
      </c>
      <c r="P785" s="477">
        <f t="shared" si="31"/>
        <v>0</v>
      </c>
      <c r="Q785" s="92" t="str">
        <f t="shared" si="32"/>
        <v/>
      </c>
    </row>
    <row r="786" spans="1:17" x14ac:dyDescent="0.2">
      <c r="A786" s="468"/>
      <c r="B786" s="487"/>
      <c r="C786" s="483"/>
      <c r="D786" s="473"/>
      <c r="E786" s="473"/>
      <c r="F786" s="479"/>
      <c r="G786" s="473"/>
      <c r="H786" s="474"/>
      <c r="I786" s="480"/>
      <c r="J786" s="442"/>
      <c r="K786" s="442"/>
      <c r="L786" s="443"/>
      <c r="M786" s="443"/>
      <c r="N786" s="444"/>
      <c r="O786" s="477">
        <f t="shared" si="30"/>
        <v>0</v>
      </c>
      <c r="P786" s="477">
        <f t="shared" si="31"/>
        <v>0</v>
      </c>
      <c r="Q786" s="92" t="str">
        <f t="shared" si="32"/>
        <v/>
      </c>
    </row>
    <row r="787" spans="1:17" x14ac:dyDescent="0.2">
      <c r="A787" s="468"/>
      <c r="B787" s="487"/>
      <c r="C787" s="483"/>
      <c r="D787" s="473"/>
      <c r="E787" s="473"/>
      <c r="F787" s="479"/>
      <c r="G787" s="473"/>
      <c r="H787" s="480"/>
      <c r="I787" s="480"/>
      <c r="J787" s="442"/>
      <c r="K787" s="442"/>
      <c r="L787" s="443"/>
      <c r="M787" s="443"/>
      <c r="N787" s="444"/>
      <c r="O787" s="477">
        <f t="shared" si="30"/>
        <v>0</v>
      </c>
      <c r="P787" s="477">
        <f t="shared" si="31"/>
        <v>0</v>
      </c>
      <c r="Q787" s="92" t="str">
        <f t="shared" si="32"/>
        <v/>
      </c>
    </row>
    <row r="788" spans="1:17" x14ac:dyDescent="0.2">
      <c r="A788" s="468"/>
      <c r="B788" s="487"/>
      <c r="C788" s="483"/>
      <c r="D788" s="473"/>
      <c r="E788" s="473"/>
      <c r="F788" s="479"/>
      <c r="G788" s="473"/>
      <c r="H788" s="480"/>
      <c r="I788" s="480"/>
      <c r="J788" s="442"/>
      <c r="K788" s="442"/>
      <c r="L788" s="443"/>
      <c r="M788" s="443"/>
      <c r="N788" s="444"/>
      <c r="O788" s="477">
        <f t="shared" si="30"/>
        <v>0</v>
      </c>
      <c r="P788" s="477">
        <f t="shared" si="31"/>
        <v>0</v>
      </c>
      <c r="Q788" s="92" t="str">
        <f t="shared" si="32"/>
        <v/>
      </c>
    </row>
    <row r="789" spans="1:17" x14ac:dyDescent="0.2">
      <c r="A789" s="468"/>
      <c r="B789" s="487"/>
      <c r="C789" s="483"/>
      <c r="D789" s="473"/>
      <c r="E789" s="473"/>
      <c r="F789" s="479"/>
      <c r="G789" s="473"/>
      <c r="H789" s="480"/>
      <c r="I789" s="480"/>
      <c r="J789" s="443"/>
      <c r="K789" s="442"/>
      <c r="L789" s="443"/>
      <c r="M789" s="443"/>
      <c r="N789" s="444"/>
      <c r="O789" s="477">
        <f t="shared" si="30"/>
        <v>0</v>
      </c>
      <c r="P789" s="477">
        <f t="shared" si="31"/>
        <v>0</v>
      </c>
      <c r="Q789" s="92" t="str">
        <f t="shared" si="32"/>
        <v/>
      </c>
    </row>
    <row r="790" spans="1:17" x14ac:dyDescent="0.2">
      <c r="A790" s="468"/>
      <c r="B790" s="487"/>
      <c r="C790" s="483"/>
      <c r="D790" s="473"/>
      <c r="E790" s="473"/>
      <c r="F790" s="479"/>
      <c r="G790" s="473"/>
      <c r="H790" s="474"/>
      <c r="I790" s="480"/>
      <c r="J790" s="442"/>
      <c r="K790" s="442"/>
      <c r="L790" s="442"/>
      <c r="M790" s="443"/>
      <c r="N790" s="444"/>
      <c r="O790" s="477">
        <f t="shared" si="30"/>
        <v>0</v>
      </c>
      <c r="P790" s="477">
        <f t="shared" si="31"/>
        <v>0</v>
      </c>
      <c r="Q790" s="92" t="str">
        <f t="shared" si="32"/>
        <v/>
      </c>
    </row>
    <row r="791" spans="1:17" x14ac:dyDescent="0.2">
      <c r="A791" s="468"/>
      <c r="B791" s="487"/>
      <c r="C791" s="483"/>
      <c r="D791" s="473"/>
      <c r="E791" s="473"/>
      <c r="F791" s="479"/>
      <c r="G791" s="473"/>
      <c r="H791" s="474"/>
      <c r="I791" s="480"/>
      <c r="J791" s="442"/>
      <c r="K791" s="442"/>
      <c r="L791" s="443"/>
      <c r="M791" s="443"/>
      <c r="N791" s="444"/>
      <c r="O791" s="477">
        <f t="shared" si="30"/>
        <v>0</v>
      </c>
      <c r="P791" s="477">
        <f t="shared" si="31"/>
        <v>0</v>
      </c>
      <c r="Q791" s="92" t="str">
        <f t="shared" si="32"/>
        <v/>
      </c>
    </row>
    <row r="792" spans="1:17" x14ac:dyDescent="0.2">
      <c r="A792" s="468"/>
      <c r="B792" s="487"/>
      <c r="C792" s="483"/>
      <c r="D792" s="473"/>
      <c r="E792" s="473"/>
      <c r="F792" s="479"/>
      <c r="G792" s="473"/>
      <c r="H792" s="474"/>
      <c r="I792" s="480"/>
      <c r="J792" s="442"/>
      <c r="K792" s="442"/>
      <c r="L792" s="443"/>
      <c r="M792" s="442"/>
      <c r="N792" s="444"/>
      <c r="O792" s="477">
        <f t="shared" si="30"/>
        <v>0</v>
      </c>
      <c r="P792" s="477">
        <f t="shared" si="31"/>
        <v>0</v>
      </c>
      <c r="Q792" s="92" t="str">
        <f t="shared" si="32"/>
        <v/>
      </c>
    </row>
    <row r="793" spans="1:17" x14ac:dyDescent="0.2">
      <c r="A793" s="468"/>
      <c r="B793" s="482"/>
      <c r="C793" s="483"/>
      <c r="D793" s="473"/>
      <c r="E793" s="473"/>
      <c r="F793" s="479"/>
      <c r="G793" s="473"/>
      <c r="H793" s="474"/>
      <c r="I793" s="480"/>
      <c r="J793" s="442"/>
      <c r="K793" s="442"/>
      <c r="L793" s="443"/>
      <c r="M793" s="443"/>
      <c r="N793" s="444"/>
      <c r="O793" s="477">
        <f t="shared" si="30"/>
        <v>0</v>
      </c>
      <c r="P793" s="477">
        <f t="shared" si="31"/>
        <v>0</v>
      </c>
      <c r="Q793" s="92" t="str">
        <f t="shared" si="32"/>
        <v/>
      </c>
    </row>
    <row r="794" spans="1:17" x14ac:dyDescent="0.2">
      <c r="A794" s="468"/>
      <c r="B794" s="482"/>
      <c r="C794" s="483"/>
      <c r="D794" s="473"/>
      <c r="E794" s="473"/>
      <c r="F794" s="479"/>
      <c r="G794" s="473"/>
      <c r="H794" s="480"/>
      <c r="I794" s="480"/>
      <c r="J794" s="443"/>
      <c r="K794" s="443"/>
      <c r="L794" s="443"/>
      <c r="M794" s="443"/>
      <c r="N794" s="444"/>
      <c r="O794" s="477">
        <f t="shared" si="30"/>
        <v>0</v>
      </c>
      <c r="P794" s="477">
        <f t="shared" si="31"/>
        <v>0</v>
      </c>
      <c r="Q794" s="92" t="str">
        <f t="shared" si="32"/>
        <v/>
      </c>
    </row>
    <row r="795" spans="1:17" x14ac:dyDescent="0.2">
      <c r="A795" s="468"/>
      <c r="B795" s="487"/>
      <c r="C795" s="483"/>
      <c r="D795" s="473"/>
      <c r="E795" s="473"/>
      <c r="F795" s="479"/>
      <c r="G795" s="473"/>
      <c r="H795" s="474"/>
      <c r="I795" s="480"/>
      <c r="J795" s="442"/>
      <c r="K795" s="442"/>
      <c r="L795" s="443"/>
      <c r="M795" s="443"/>
      <c r="N795" s="444"/>
      <c r="O795" s="477">
        <f t="shared" si="30"/>
        <v>0</v>
      </c>
      <c r="P795" s="477">
        <f t="shared" si="31"/>
        <v>0</v>
      </c>
      <c r="Q795" s="92" t="str">
        <f t="shared" si="32"/>
        <v/>
      </c>
    </row>
    <row r="796" spans="1:17" x14ac:dyDescent="0.2">
      <c r="A796" s="468"/>
      <c r="B796" s="487"/>
      <c r="C796" s="483"/>
      <c r="D796" s="473"/>
      <c r="E796" s="473"/>
      <c r="F796" s="479"/>
      <c r="G796" s="473"/>
      <c r="H796" s="480"/>
      <c r="I796" s="480"/>
      <c r="J796" s="442"/>
      <c r="K796" s="442"/>
      <c r="L796" s="443"/>
      <c r="M796" s="443"/>
      <c r="N796" s="444"/>
      <c r="O796" s="477">
        <f t="shared" si="30"/>
        <v>0</v>
      </c>
      <c r="P796" s="477">
        <f t="shared" si="31"/>
        <v>0</v>
      </c>
      <c r="Q796" s="92" t="str">
        <f t="shared" si="32"/>
        <v/>
      </c>
    </row>
    <row r="797" spans="1:17" x14ac:dyDescent="0.2">
      <c r="A797" s="468"/>
      <c r="B797" s="487"/>
      <c r="C797" s="483"/>
      <c r="D797" s="473"/>
      <c r="E797" s="473"/>
      <c r="F797" s="479"/>
      <c r="G797" s="473"/>
      <c r="H797" s="474"/>
      <c r="I797" s="480"/>
      <c r="J797" s="442"/>
      <c r="K797" s="442"/>
      <c r="L797" s="443"/>
      <c r="M797" s="443"/>
      <c r="N797" s="444"/>
      <c r="O797" s="477">
        <f t="shared" si="30"/>
        <v>0</v>
      </c>
      <c r="P797" s="477">
        <f t="shared" si="31"/>
        <v>0</v>
      </c>
      <c r="Q797" s="92" t="str">
        <f t="shared" si="32"/>
        <v/>
      </c>
    </row>
    <row r="798" spans="1:17" x14ac:dyDescent="0.2">
      <c r="A798" s="468"/>
      <c r="B798" s="487"/>
      <c r="C798" s="483"/>
      <c r="D798" s="473"/>
      <c r="E798" s="473"/>
      <c r="F798" s="479"/>
      <c r="G798" s="473"/>
      <c r="H798" s="480"/>
      <c r="I798" s="480"/>
      <c r="J798" s="443"/>
      <c r="K798" s="442"/>
      <c r="L798" s="443"/>
      <c r="M798" s="443"/>
      <c r="N798" s="444"/>
      <c r="O798" s="477">
        <f t="shared" si="30"/>
        <v>0</v>
      </c>
      <c r="P798" s="477">
        <f t="shared" si="31"/>
        <v>0</v>
      </c>
      <c r="Q798" s="92" t="str">
        <f t="shared" si="32"/>
        <v/>
      </c>
    </row>
    <row r="799" spans="1:17" x14ac:dyDescent="0.2">
      <c r="A799" s="468"/>
      <c r="B799" s="487"/>
      <c r="C799" s="483"/>
      <c r="D799" s="473"/>
      <c r="E799" s="473"/>
      <c r="F799" s="479"/>
      <c r="G799" s="473"/>
      <c r="H799" s="474"/>
      <c r="I799" s="480"/>
      <c r="J799" s="442"/>
      <c r="K799" s="442"/>
      <c r="L799" s="443"/>
      <c r="M799" s="443"/>
      <c r="N799" s="444"/>
      <c r="O799" s="477">
        <f t="shared" si="30"/>
        <v>0</v>
      </c>
      <c r="P799" s="477">
        <f t="shared" si="31"/>
        <v>0</v>
      </c>
      <c r="Q799" s="92" t="str">
        <f t="shared" si="32"/>
        <v/>
      </c>
    </row>
    <row r="800" spans="1:17" x14ac:dyDescent="0.2">
      <c r="A800" s="468"/>
      <c r="B800" s="487"/>
      <c r="C800" s="483"/>
      <c r="D800" s="473"/>
      <c r="E800" s="473"/>
      <c r="F800" s="479"/>
      <c r="G800" s="473"/>
      <c r="H800" s="480"/>
      <c r="I800" s="480"/>
      <c r="J800" s="443"/>
      <c r="K800" s="442"/>
      <c r="L800" s="443"/>
      <c r="M800" s="443"/>
      <c r="N800" s="444"/>
      <c r="O800" s="477">
        <f t="shared" si="30"/>
        <v>0</v>
      </c>
      <c r="P800" s="477">
        <f t="shared" si="31"/>
        <v>0</v>
      </c>
      <c r="Q800" s="92" t="str">
        <f t="shared" si="32"/>
        <v/>
      </c>
    </row>
    <row r="801" spans="1:17" x14ac:dyDescent="0.2">
      <c r="A801" s="468"/>
      <c r="B801" s="487"/>
      <c r="C801" s="483"/>
      <c r="D801" s="473"/>
      <c r="E801" s="473"/>
      <c r="F801" s="479"/>
      <c r="G801" s="473"/>
      <c r="H801" s="480"/>
      <c r="I801" s="480"/>
      <c r="J801" s="443"/>
      <c r="K801" s="443"/>
      <c r="L801" s="443"/>
      <c r="M801" s="443"/>
      <c r="N801" s="444"/>
      <c r="O801" s="477">
        <f t="shared" si="30"/>
        <v>0</v>
      </c>
      <c r="P801" s="477">
        <f t="shared" si="31"/>
        <v>0</v>
      </c>
      <c r="Q801" s="92" t="str">
        <f t="shared" si="32"/>
        <v/>
      </c>
    </row>
    <row r="802" spans="1:17" x14ac:dyDescent="0.2">
      <c r="A802" s="468"/>
      <c r="B802" s="487"/>
      <c r="C802" s="483"/>
      <c r="D802" s="473"/>
      <c r="E802" s="473"/>
      <c r="F802" s="479"/>
      <c r="G802" s="473"/>
      <c r="H802" s="480"/>
      <c r="I802" s="480"/>
      <c r="J802" s="443"/>
      <c r="K802" s="443"/>
      <c r="L802" s="443"/>
      <c r="M802" s="443"/>
      <c r="N802" s="444"/>
      <c r="O802" s="477">
        <f t="shared" si="30"/>
        <v>0</v>
      </c>
      <c r="P802" s="477">
        <f t="shared" si="31"/>
        <v>0</v>
      </c>
      <c r="Q802" s="92" t="str">
        <f t="shared" si="32"/>
        <v/>
      </c>
    </row>
    <row r="803" spans="1:17" x14ac:dyDescent="0.2">
      <c r="A803" s="468"/>
      <c r="B803" s="487"/>
      <c r="C803" s="483"/>
      <c r="D803" s="473"/>
      <c r="E803" s="473"/>
      <c r="F803" s="479"/>
      <c r="G803" s="473"/>
      <c r="H803" s="480"/>
      <c r="I803" s="480"/>
      <c r="J803" s="443"/>
      <c r="K803" s="443"/>
      <c r="L803" s="443"/>
      <c r="M803" s="443"/>
      <c r="N803" s="444"/>
      <c r="O803" s="477">
        <f t="shared" si="30"/>
        <v>0</v>
      </c>
      <c r="P803" s="477">
        <f t="shared" si="31"/>
        <v>0</v>
      </c>
      <c r="Q803" s="92" t="str">
        <f t="shared" si="32"/>
        <v/>
      </c>
    </row>
    <row r="804" spans="1:17" x14ac:dyDescent="0.2">
      <c r="A804" s="468"/>
      <c r="B804" s="487"/>
      <c r="C804" s="483"/>
      <c r="D804" s="473"/>
      <c r="E804" s="473"/>
      <c r="F804" s="479"/>
      <c r="G804" s="473"/>
      <c r="H804" s="480"/>
      <c r="I804" s="480"/>
      <c r="J804" s="443"/>
      <c r="K804" s="443"/>
      <c r="L804" s="443"/>
      <c r="M804" s="443"/>
      <c r="N804" s="444"/>
      <c r="O804" s="477">
        <f t="shared" si="30"/>
        <v>0</v>
      </c>
      <c r="P804" s="477">
        <f t="shared" si="31"/>
        <v>0</v>
      </c>
      <c r="Q804" s="92" t="str">
        <f t="shared" si="32"/>
        <v/>
      </c>
    </row>
    <row r="805" spans="1:17" x14ac:dyDescent="0.2">
      <c r="A805" s="468"/>
      <c r="B805" s="487"/>
      <c r="C805" s="483"/>
      <c r="D805" s="473"/>
      <c r="E805" s="473"/>
      <c r="F805" s="479"/>
      <c r="G805" s="473"/>
      <c r="H805" s="480"/>
      <c r="I805" s="480"/>
      <c r="J805" s="443"/>
      <c r="K805" s="443"/>
      <c r="L805" s="443"/>
      <c r="M805" s="443"/>
      <c r="N805" s="444"/>
      <c r="O805" s="477">
        <f t="shared" si="30"/>
        <v>0</v>
      </c>
      <c r="P805" s="477">
        <f t="shared" si="31"/>
        <v>0</v>
      </c>
      <c r="Q805" s="92" t="str">
        <f t="shared" si="32"/>
        <v/>
      </c>
    </row>
    <row r="806" spans="1:17" x14ac:dyDescent="0.2">
      <c r="A806" s="468"/>
      <c r="B806" s="487"/>
      <c r="C806" s="483"/>
      <c r="D806" s="473"/>
      <c r="E806" s="473"/>
      <c r="F806" s="479"/>
      <c r="G806" s="473"/>
      <c r="H806" s="480"/>
      <c r="I806" s="480"/>
      <c r="J806" s="443"/>
      <c r="K806" s="443"/>
      <c r="L806" s="443"/>
      <c r="M806" s="443"/>
      <c r="N806" s="444"/>
      <c r="O806" s="477">
        <f t="shared" si="30"/>
        <v>0</v>
      </c>
      <c r="P806" s="477">
        <f t="shared" si="31"/>
        <v>0</v>
      </c>
      <c r="Q806" s="92" t="str">
        <f t="shared" si="32"/>
        <v/>
      </c>
    </row>
    <row r="807" spans="1:17" x14ac:dyDescent="0.2">
      <c r="A807" s="468"/>
      <c r="B807" s="487"/>
      <c r="C807" s="483"/>
      <c r="D807" s="473"/>
      <c r="E807" s="473"/>
      <c r="F807" s="479"/>
      <c r="G807" s="473"/>
      <c r="H807" s="480"/>
      <c r="I807" s="480"/>
      <c r="J807" s="443"/>
      <c r="K807" s="443"/>
      <c r="L807" s="443"/>
      <c r="M807" s="443"/>
      <c r="N807" s="444"/>
      <c r="O807" s="477">
        <f t="shared" si="30"/>
        <v>0</v>
      </c>
      <c r="P807" s="477">
        <f t="shared" si="31"/>
        <v>0</v>
      </c>
      <c r="Q807" s="92" t="str">
        <f t="shared" si="32"/>
        <v/>
      </c>
    </row>
    <row r="808" spans="1:17" x14ac:dyDescent="0.2">
      <c r="A808" s="468"/>
      <c r="B808" s="487"/>
      <c r="C808" s="483"/>
      <c r="D808" s="473"/>
      <c r="E808" s="473"/>
      <c r="F808" s="479"/>
      <c r="G808" s="473"/>
      <c r="H808" s="480"/>
      <c r="I808" s="480"/>
      <c r="J808" s="443"/>
      <c r="K808" s="443"/>
      <c r="L808" s="443"/>
      <c r="M808" s="443"/>
      <c r="N808" s="444"/>
      <c r="O808" s="477">
        <f t="shared" si="30"/>
        <v>0</v>
      </c>
      <c r="P808" s="477">
        <f t="shared" si="31"/>
        <v>0</v>
      </c>
      <c r="Q808" s="92" t="str">
        <f t="shared" si="32"/>
        <v/>
      </c>
    </row>
    <row r="809" spans="1:17" x14ac:dyDescent="0.2">
      <c r="A809" s="468"/>
      <c r="B809" s="487"/>
      <c r="C809" s="483"/>
      <c r="D809" s="473"/>
      <c r="E809" s="473"/>
      <c r="F809" s="479"/>
      <c r="G809" s="473"/>
      <c r="H809" s="480"/>
      <c r="I809" s="480"/>
      <c r="J809" s="443"/>
      <c r="K809" s="443"/>
      <c r="L809" s="443"/>
      <c r="M809" s="443"/>
      <c r="N809" s="444"/>
      <c r="O809" s="477">
        <f t="shared" si="30"/>
        <v>0</v>
      </c>
      <c r="P809" s="477">
        <f t="shared" si="31"/>
        <v>0</v>
      </c>
      <c r="Q809" s="92" t="str">
        <f t="shared" si="32"/>
        <v/>
      </c>
    </row>
    <row r="810" spans="1:17" x14ac:dyDescent="0.2">
      <c r="A810" s="468"/>
      <c r="B810" s="487"/>
      <c r="C810" s="483"/>
      <c r="D810" s="473"/>
      <c r="E810" s="473"/>
      <c r="F810" s="479"/>
      <c r="G810" s="473"/>
      <c r="H810" s="480"/>
      <c r="I810" s="480"/>
      <c r="J810" s="443"/>
      <c r="K810" s="443"/>
      <c r="L810" s="443"/>
      <c r="M810" s="443"/>
      <c r="N810" s="444"/>
      <c r="O810" s="477">
        <f t="shared" si="30"/>
        <v>0</v>
      </c>
      <c r="P810" s="477">
        <f t="shared" si="31"/>
        <v>0</v>
      </c>
      <c r="Q810" s="92" t="str">
        <f t="shared" si="32"/>
        <v/>
      </c>
    </row>
    <row r="811" spans="1:17" x14ac:dyDescent="0.2">
      <c r="A811" s="468"/>
      <c r="B811" s="487"/>
      <c r="C811" s="483"/>
      <c r="D811" s="473"/>
      <c r="E811" s="473"/>
      <c r="F811" s="479"/>
      <c r="G811" s="473"/>
      <c r="H811" s="480"/>
      <c r="I811" s="480"/>
      <c r="J811" s="443"/>
      <c r="K811" s="443"/>
      <c r="L811" s="443"/>
      <c r="M811" s="443"/>
      <c r="N811" s="444"/>
      <c r="O811" s="477">
        <f t="shared" si="30"/>
        <v>0</v>
      </c>
      <c r="P811" s="477">
        <f t="shared" si="31"/>
        <v>0</v>
      </c>
      <c r="Q811" s="92" t="str">
        <f t="shared" si="32"/>
        <v/>
      </c>
    </row>
    <row r="812" spans="1:17" x14ac:dyDescent="0.2">
      <c r="A812" s="468"/>
      <c r="B812" s="487"/>
      <c r="C812" s="483"/>
      <c r="D812" s="473"/>
      <c r="E812" s="473"/>
      <c r="F812" s="479"/>
      <c r="G812" s="473"/>
      <c r="H812" s="474"/>
      <c r="I812" s="480"/>
      <c r="J812" s="442"/>
      <c r="K812" s="442"/>
      <c r="L812" s="443"/>
      <c r="M812" s="443"/>
      <c r="N812" s="444"/>
      <c r="O812" s="477">
        <f t="shared" si="30"/>
        <v>0</v>
      </c>
      <c r="P812" s="477">
        <f t="shared" si="31"/>
        <v>0</v>
      </c>
      <c r="Q812" s="92" t="str">
        <f t="shared" si="32"/>
        <v/>
      </c>
    </row>
    <row r="813" spans="1:17" x14ac:dyDescent="0.2">
      <c r="A813" s="468"/>
      <c r="B813" s="487"/>
      <c r="C813" s="483"/>
      <c r="D813" s="473"/>
      <c r="E813" s="473"/>
      <c r="F813" s="479"/>
      <c r="G813" s="473"/>
      <c r="H813" s="480"/>
      <c r="I813" s="480"/>
      <c r="J813" s="442"/>
      <c r="K813" s="442"/>
      <c r="L813" s="443"/>
      <c r="M813" s="442"/>
      <c r="N813" s="444"/>
      <c r="O813" s="477">
        <f t="shared" si="30"/>
        <v>0</v>
      </c>
      <c r="P813" s="477">
        <f t="shared" si="31"/>
        <v>0</v>
      </c>
      <c r="Q813" s="92" t="str">
        <f t="shared" si="32"/>
        <v/>
      </c>
    </row>
    <row r="814" spans="1:17" x14ac:dyDescent="0.2">
      <c r="A814" s="468"/>
      <c r="B814" s="482"/>
      <c r="C814" s="483"/>
      <c r="D814" s="473"/>
      <c r="E814" s="473"/>
      <c r="F814" s="479"/>
      <c r="G814" s="473"/>
      <c r="H814" s="480"/>
      <c r="I814" s="473"/>
      <c r="J814" s="484"/>
      <c r="K814" s="484"/>
      <c r="L814" s="484"/>
      <c r="M814" s="443"/>
      <c r="N814" s="444"/>
      <c r="O814" s="477">
        <f t="shared" si="30"/>
        <v>0</v>
      </c>
      <c r="P814" s="477">
        <f t="shared" si="31"/>
        <v>0</v>
      </c>
      <c r="Q814" s="92" t="str">
        <f t="shared" si="32"/>
        <v/>
      </c>
    </row>
    <row r="815" spans="1:17" x14ac:dyDescent="0.2">
      <c r="A815" s="468"/>
      <c r="B815" s="482"/>
      <c r="C815" s="483"/>
      <c r="D815" s="473"/>
      <c r="E815" s="473"/>
      <c r="F815" s="479"/>
      <c r="G815" s="473"/>
      <c r="H815" s="480"/>
      <c r="I815" s="480"/>
      <c r="J815" s="442"/>
      <c r="K815" s="443"/>
      <c r="L815" s="443"/>
      <c r="M815" s="443"/>
      <c r="N815" s="444"/>
      <c r="O815" s="477">
        <f t="shared" si="30"/>
        <v>0</v>
      </c>
      <c r="P815" s="477">
        <f t="shared" si="31"/>
        <v>0</v>
      </c>
      <c r="Q815" s="92" t="str">
        <f t="shared" si="32"/>
        <v/>
      </c>
    </row>
    <row r="816" spans="1:17" x14ac:dyDescent="0.2">
      <c r="A816" s="468"/>
      <c r="B816" s="482"/>
      <c r="C816" s="483"/>
      <c r="D816" s="473"/>
      <c r="E816" s="473"/>
      <c r="F816" s="479"/>
      <c r="G816" s="473"/>
      <c r="H816" s="480"/>
      <c r="I816" s="480"/>
      <c r="J816" s="442"/>
      <c r="K816" s="443"/>
      <c r="L816" s="443"/>
      <c r="M816" s="443"/>
      <c r="N816" s="444"/>
      <c r="O816" s="477">
        <f t="shared" si="30"/>
        <v>0</v>
      </c>
      <c r="P816" s="477">
        <f t="shared" si="31"/>
        <v>0</v>
      </c>
      <c r="Q816" s="92" t="str">
        <f t="shared" si="32"/>
        <v/>
      </c>
    </row>
    <row r="817" spans="1:17" x14ac:dyDescent="0.2">
      <c r="A817" s="468"/>
      <c r="B817" s="487"/>
      <c r="C817" s="483"/>
      <c r="D817" s="473"/>
      <c r="E817" s="473"/>
      <c r="F817" s="479"/>
      <c r="G817" s="473"/>
      <c r="H817" s="474"/>
      <c r="I817" s="480"/>
      <c r="J817" s="442"/>
      <c r="K817" s="442"/>
      <c r="L817" s="443"/>
      <c r="M817" s="442"/>
      <c r="N817" s="501"/>
      <c r="O817" s="477">
        <f t="shared" si="30"/>
        <v>0</v>
      </c>
      <c r="P817" s="477">
        <f t="shared" si="31"/>
        <v>0</v>
      </c>
      <c r="Q817" s="92" t="str">
        <f t="shared" si="32"/>
        <v/>
      </c>
    </row>
    <row r="818" spans="1:17" x14ac:dyDescent="0.2">
      <c r="A818" s="468"/>
      <c r="B818" s="487"/>
      <c r="C818" s="483"/>
      <c r="D818" s="473"/>
      <c r="E818" s="473"/>
      <c r="F818" s="479"/>
      <c r="G818" s="473"/>
      <c r="H818" s="474"/>
      <c r="I818" s="480"/>
      <c r="J818" s="442"/>
      <c r="K818" s="442"/>
      <c r="L818" s="443"/>
      <c r="M818" s="442"/>
      <c r="N818" s="444"/>
      <c r="O818" s="477">
        <f t="shared" si="30"/>
        <v>0</v>
      </c>
      <c r="P818" s="477">
        <f t="shared" si="31"/>
        <v>0</v>
      </c>
      <c r="Q818" s="92" t="str">
        <f t="shared" si="32"/>
        <v/>
      </c>
    </row>
    <row r="819" spans="1:17" x14ac:dyDescent="0.2">
      <c r="A819" s="468"/>
      <c r="B819" s="487"/>
      <c r="C819" s="483"/>
      <c r="D819" s="473"/>
      <c r="E819" s="473"/>
      <c r="F819" s="479"/>
      <c r="G819" s="473"/>
      <c r="H819" s="480"/>
      <c r="I819" s="480"/>
      <c r="J819" s="442"/>
      <c r="K819" s="442"/>
      <c r="L819" s="443"/>
      <c r="M819" s="442"/>
      <c r="N819" s="444"/>
      <c r="O819" s="477">
        <f t="shared" si="30"/>
        <v>0</v>
      </c>
      <c r="P819" s="477">
        <f t="shared" si="31"/>
        <v>0</v>
      </c>
      <c r="Q819" s="92" t="str">
        <f t="shared" si="32"/>
        <v/>
      </c>
    </row>
    <row r="820" spans="1:17" x14ac:dyDescent="0.2">
      <c r="A820" s="468"/>
      <c r="B820" s="482"/>
      <c r="C820" s="483"/>
      <c r="D820" s="473"/>
      <c r="E820" s="473"/>
      <c r="F820" s="479"/>
      <c r="G820" s="473"/>
      <c r="H820" s="480"/>
      <c r="I820" s="473"/>
      <c r="J820" s="484"/>
      <c r="K820" s="484"/>
      <c r="L820" s="484"/>
      <c r="M820" s="443"/>
      <c r="N820" s="444"/>
      <c r="O820" s="477">
        <f t="shared" si="30"/>
        <v>0</v>
      </c>
      <c r="P820" s="477">
        <f t="shared" si="31"/>
        <v>0</v>
      </c>
      <c r="Q820" s="92" t="str">
        <f t="shared" si="32"/>
        <v/>
      </c>
    </row>
    <row r="821" spans="1:17" x14ac:dyDescent="0.2">
      <c r="A821" s="468"/>
      <c r="B821" s="487"/>
      <c r="C821" s="483"/>
      <c r="D821" s="473"/>
      <c r="E821" s="473"/>
      <c r="F821" s="479"/>
      <c r="G821" s="473"/>
      <c r="H821" s="474"/>
      <c r="I821" s="480"/>
      <c r="J821" s="442"/>
      <c r="K821" s="443"/>
      <c r="L821" s="443"/>
      <c r="M821" s="442"/>
      <c r="N821" s="444"/>
      <c r="O821" s="477">
        <f t="shared" si="30"/>
        <v>0</v>
      </c>
      <c r="P821" s="477">
        <f t="shared" si="31"/>
        <v>0</v>
      </c>
      <c r="Q821" s="92" t="str">
        <f t="shared" si="32"/>
        <v/>
      </c>
    </row>
    <row r="822" spans="1:17" x14ac:dyDescent="0.2">
      <c r="A822" s="468"/>
      <c r="B822" s="482"/>
      <c r="C822" s="483"/>
      <c r="D822" s="473"/>
      <c r="E822" s="473"/>
      <c r="F822" s="479"/>
      <c r="G822" s="473"/>
      <c r="H822" s="480"/>
      <c r="I822" s="480"/>
      <c r="J822" s="442"/>
      <c r="K822" s="442"/>
      <c r="L822" s="443"/>
      <c r="M822" s="443"/>
      <c r="N822" s="444"/>
      <c r="O822" s="477">
        <f t="shared" si="30"/>
        <v>0</v>
      </c>
      <c r="P822" s="477">
        <f t="shared" si="31"/>
        <v>0</v>
      </c>
      <c r="Q822" s="92" t="str">
        <f t="shared" si="32"/>
        <v/>
      </c>
    </row>
    <row r="823" spans="1:17" x14ac:dyDescent="0.2">
      <c r="A823" s="468"/>
      <c r="B823" s="482"/>
      <c r="C823" s="483"/>
      <c r="D823" s="473"/>
      <c r="E823" s="473"/>
      <c r="F823" s="479"/>
      <c r="G823" s="473"/>
      <c r="H823" s="480"/>
      <c r="I823" s="480"/>
      <c r="J823" s="443"/>
      <c r="K823" s="442"/>
      <c r="L823" s="443"/>
      <c r="M823" s="443"/>
      <c r="N823" s="444"/>
      <c r="O823" s="477">
        <f t="shared" si="30"/>
        <v>0</v>
      </c>
      <c r="P823" s="477">
        <f t="shared" si="31"/>
        <v>0</v>
      </c>
      <c r="Q823" s="92" t="str">
        <f t="shared" si="32"/>
        <v/>
      </c>
    </row>
    <row r="824" spans="1:17" x14ac:dyDescent="0.2">
      <c r="A824" s="468"/>
      <c r="B824" s="482"/>
      <c r="C824" s="483"/>
      <c r="D824" s="473"/>
      <c r="E824" s="473"/>
      <c r="F824" s="479"/>
      <c r="G824" s="473"/>
      <c r="H824" s="480"/>
      <c r="I824" s="480"/>
      <c r="J824" s="442"/>
      <c r="K824" s="442"/>
      <c r="L824" s="443"/>
      <c r="M824" s="443"/>
      <c r="N824" s="444"/>
      <c r="O824" s="477">
        <f t="shared" si="30"/>
        <v>0</v>
      </c>
      <c r="P824" s="477">
        <f t="shared" si="31"/>
        <v>0</v>
      </c>
      <c r="Q824" s="92" t="str">
        <f t="shared" si="32"/>
        <v/>
      </c>
    </row>
    <row r="825" spans="1:17" x14ac:dyDescent="0.2">
      <c r="A825" s="468"/>
      <c r="B825" s="482"/>
      <c r="C825" s="483"/>
      <c r="D825" s="473"/>
      <c r="E825" s="473"/>
      <c r="F825" s="479"/>
      <c r="G825" s="473"/>
      <c r="H825" s="480"/>
      <c r="I825" s="480"/>
      <c r="J825" s="442"/>
      <c r="K825" s="442"/>
      <c r="L825" s="443"/>
      <c r="M825" s="443"/>
      <c r="N825" s="444"/>
      <c r="O825" s="477">
        <f t="shared" si="30"/>
        <v>0</v>
      </c>
      <c r="P825" s="477">
        <f t="shared" si="31"/>
        <v>0</v>
      </c>
      <c r="Q825" s="92" t="str">
        <f t="shared" si="32"/>
        <v/>
      </c>
    </row>
    <row r="826" spans="1:17" x14ac:dyDescent="0.2">
      <c r="A826" s="468"/>
      <c r="B826" s="482"/>
      <c r="C826" s="483"/>
      <c r="D826" s="473"/>
      <c r="E826" s="473"/>
      <c r="F826" s="479"/>
      <c r="G826" s="473"/>
      <c r="H826" s="480"/>
      <c r="I826" s="473"/>
      <c r="J826" s="484"/>
      <c r="K826" s="484"/>
      <c r="L826" s="484"/>
      <c r="M826" s="443"/>
      <c r="N826" s="444"/>
      <c r="O826" s="477">
        <f t="shared" si="30"/>
        <v>0</v>
      </c>
      <c r="P826" s="477">
        <f t="shared" si="31"/>
        <v>0</v>
      </c>
      <c r="Q826" s="92" t="str">
        <f t="shared" si="32"/>
        <v/>
      </c>
    </row>
    <row r="827" spans="1:17" x14ac:dyDescent="0.2">
      <c r="A827" s="468"/>
      <c r="B827" s="482"/>
      <c r="C827" s="483"/>
      <c r="D827" s="473"/>
      <c r="E827" s="473"/>
      <c r="F827" s="479"/>
      <c r="G827" s="473"/>
      <c r="H827" s="480"/>
      <c r="I827" s="473"/>
      <c r="J827" s="484"/>
      <c r="K827" s="484"/>
      <c r="L827" s="484"/>
      <c r="M827" s="443"/>
      <c r="N827" s="444"/>
      <c r="O827" s="477">
        <f t="shared" si="30"/>
        <v>0</v>
      </c>
      <c r="P827" s="477">
        <f t="shared" si="31"/>
        <v>0</v>
      </c>
      <c r="Q827" s="92" t="str">
        <f t="shared" si="32"/>
        <v/>
      </c>
    </row>
    <row r="828" spans="1:17" x14ac:dyDescent="0.2">
      <c r="A828" s="468"/>
      <c r="B828" s="482"/>
      <c r="C828" s="483"/>
      <c r="D828" s="473"/>
      <c r="E828" s="473"/>
      <c r="F828" s="479"/>
      <c r="G828" s="473"/>
      <c r="H828" s="480"/>
      <c r="I828" s="480"/>
      <c r="J828" s="442"/>
      <c r="K828" s="442"/>
      <c r="L828" s="443"/>
      <c r="M828" s="443"/>
      <c r="N828" s="444"/>
      <c r="O828" s="477">
        <f t="shared" si="30"/>
        <v>0</v>
      </c>
      <c r="P828" s="477">
        <f t="shared" si="31"/>
        <v>0</v>
      </c>
      <c r="Q828" s="92" t="str">
        <f t="shared" si="32"/>
        <v/>
      </c>
    </row>
    <row r="829" spans="1:17" x14ac:dyDescent="0.2">
      <c r="A829" s="468"/>
      <c r="B829" s="482"/>
      <c r="C829" s="483"/>
      <c r="D829" s="473"/>
      <c r="E829" s="473"/>
      <c r="F829" s="479"/>
      <c r="G829" s="473"/>
      <c r="H829" s="480"/>
      <c r="I829" s="480"/>
      <c r="J829" s="443"/>
      <c r="K829" s="442"/>
      <c r="L829" s="443"/>
      <c r="M829" s="443"/>
      <c r="N829" s="444"/>
      <c r="O829" s="477">
        <f t="shared" si="30"/>
        <v>0</v>
      </c>
      <c r="P829" s="477">
        <f t="shared" si="31"/>
        <v>0</v>
      </c>
      <c r="Q829" s="92" t="str">
        <f t="shared" si="32"/>
        <v/>
      </c>
    </row>
    <row r="830" spans="1:17" x14ac:dyDescent="0.2">
      <c r="A830" s="468"/>
      <c r="B830" s="482"/>
      <c r="C830" s="483"/>
      <c r="D830" s="473"/>
      <c r="E830" s="473"/>
      <c r="F830" s="479"/>
      <c r="G830" s="473"/>
      <c r="H830" s="480"/>
      <c r="I830" s="480"/>
      <c r="J830" s="442"/>
      <c r="K830" s="443"/>
      <c r="L830" s="443"/>
      <c r="M830" s="443"/>
      <c r="N830" s="444"/>
      <c r="O830" s="477">
        <f t="shared" si="30"/>
        <v>0</v>
      </c>
      <c r="P830" s="477">
        <f t="shared" si="31"/>
        <v>0</v>
      </c>
      <c r="Q830" s="92" t="str">
        <f t="shared" si="32"/>
        <v/>
      </c>
    </row>
    <row r="831" spans="1:17" x14ac:dyDescent="0.2">
      <c r="A831" s="468"/>
      <c r="B831" s="482"/>
      <c r="C831" s="483"/>
      <c r="D831" s="473"/>
      <c r="E831" s="473"/>
      <c r="F831" s="479"/>
      <c r="G831" s="473"/>
      <c r="H831" s="480"/>
      <c r="I831" s="480"/>
      <c r="J831" s="443"/>
      <c r="K831" s="443"/>
      <c r="L831" s="443"/>
      <c r="M831" s="443"/>
      <c r="N831" s="444"/>
      <c r="O831" s="477">
        <f t="shared" si="30"/>
        <v>0</v>
      </c>
      <c r="P831" s="477">
        <f t="shared" si="31"/>
        <v>0</v>
      </c>
      <c r="Q831" s="92" t="str">
        <f t="shared" si="32"/>
        <v/>
      </c>
    </row>
    <row r="832" spans="1:17" x14ac:dyDescent="0.2">
      <c r="A832" s="468"/>
      <c r="B832" s="482"/>
      <c r="C832" s="483"/>
      <c r="D832" s="473"/>
      <c r="E832" s="473"/>
      <c r="F832" s="479"/>
      <c r="G832" s="473"/>
      <c r="H832" s="480"/>
      <c r="I832" s="480"/>
      <c r="J832" s="443"/>
      <c r="K832" s="443"/>
      <c r="L832" s="443"/>
      <c r="M832" s="443"/>
      <c r="N832" s="444"/>
      <c r="O832" s="477">
        <f t="shared" si="30"/>
        <v>0</v>
      </c>
      <c r="P832" s="477">
        <f t="shared" si="31"/>
        <v>0</v>
      </c>
      <c r="Q832" s="92" t="str">
        <f t="shared" si="32"/>
        <v/>
      </c>
    </row>
    <row r="833" spans="1:17" x14ac:dyDescent="0.2">
      <c r="A833" s="468"/>
      <c r="B833" s="482"/>
      <c r="C833" s="483"/>
      <c r="D833" s="473"/>
      <c r="E833" s="473"/>
      <c r="F833" s="479"/>
      <c r="G833" s="473"/>
      <c r="H833" s="480"/>
      <c r="I833" s="480"/>
      <c r="J833" s="443"/>
      <c r="K833" s="443"/>
      <c r="L833" s="443"/>
      <c r="M833" s="443"/>
      <c r="N833" s="444"/>
      <c r="O833" s="477">
        <f t="shared" si="30"/>
        <v>0</v>
      </c>
      <c r="P833" s="477">
        <f t="shared" si="31"/>
        <v>0</v>
      </c>
      <c r="Q833" s="92" t="str">
        <f t="shared" si="32"/>
        <v/>
      </c>
    </row>
    <row r="834" spans="1:17" x14ac:dyDescent="0.2">
      <c r="A834" s="468"/>
      <c r="B834" s="482"/>
      <c r="C834" s="483"/>
      <c r="D834" s="473"/>
      <c r="E834" s="473"/>
      <c r="F834" s="479"/>
      <c r="G834" s="473"/>
      <c r="H834" s="480"/>
      <c r="I834" s="480"/>
      <c r="J834" s="443"/>
      <c r="K834" s="443"/>
      <c r="L834" s="443"/>
      <c r="M834" s="443"/>
      <c r="N834" s="444"/>
      <c r="O834" s="477">
        <f t="shared" si="30"/>
        <v>0</v>
      </c>
      <c r="P834" s="477">
        <f t="shared" si="31"/>
        <v>0</v>
      </c>
      <c r="Q834" s="92" t="str">
        <f t="shared" si="32"/>
        <v/>
      </c>
    </row>
    <row r="835" spans="1:17" x14ac:dyDescent="0.2">
      <c r="A835" s="468"/>
      <c r="B835" s="482"/>
      <c r="C835" s="483"/>
      <c r="D835" s="473"/>
      <c r="E835" s="473"/>
      <c r="F835" s="479"/>
      <c r="G835" s="473"/>
      <c r="H835" s="480"/>
      <c r="I835" s="480"/>
      <c r="J835" s="443"/>
      <c r="K835" s="443"/>
      <c r="L835" s="443"/>
      <c r="M835" s="443"/>
      <c r="N835" s="444"/>
      <c r="O835" s="477">
        <f t="shared" si="30"/>
        <v>0</v>
      </c>
      <c r="P835" s="477">
        <f t="shared" si="31"/>
        <v>0</v>
      </c>
      <c r="Q835" s="92" t="str">
        <f t="shared" si="32"/>
        <v/>
      </c>
    </row>
    <row r="836" spans="1:17" x14ac:dyDescent="0.2">
      <c r="A836" s="468"/>
      <c r="B836" s="482"/>
      <c r="C836" s="483"/>
      <c r="D836" s="473"/>
      <c r="E836" s="473"/>
      <c r="F836" s="479"/>
      <c r="G836" s="473"/>
      <c r="H836" s="480"/>
      <c r="I836" s="480"/>
      <c r="J836" s="443"/>
      <c r="K836" s="443"/>
      <c r="L836" s="443"/>
      <c r="M836" s="443"/>
      <c r="N836" s="444"/>
      <c r="O836" s="477">
        <f t="shared" si="30"/>
        <v>0</v>
      </c>
      <c r="P836" s="477">
        <f t="shared" si="31"/>
        <v>0</v>
      </c>
      <c r="Q836" s="92" t="str">
        <f t="shared" si="32"/>
        <v/>
      </c>
    </row>
    <row r="837" spans="1:17" x14ac:dyDescent="0.2">
      <c r="A837" s="468"/>
      <c r="B837" s="482"/>
      <c r="C837" s="483"/>
      <c r="D837" s="473"/>
      <c r="E837" s="473"/>
      <c r="F837" s="479"/>
      <c r="G837" s="473"/>
      <c r="H837" s="480"/>
      <c r="I837" s="480"/>
      <c r="J837" s="443"/>
      <c r="K837" s="443"/>
      <c r="L837" s="443"/>
      <c r="M837" s="443"/>
      <c r="N837" s="444"/>
      <c r="O837" s="477">
        <f t="shared" ref="O837:O900" si="33">IF(B837=0,0,IF(YEAR(B837)=$P$1,MONTH(B837)-$O$1+1,(YEAR(B837)-$P$1)*12-$O$1+1+MONTH(B837)))</f>
        <v>0</v>
      </c>
      <c r="P837" s="477">
        <f t="shared" ref="P837:P900" si="34">IF(C837=0,0,IF(YEAR(C837)=$P$1,MONTH(C837)-$O$1+1,(YEAR(C837)-$P$1)*12-$O$1+1+MONTH(C837)))</f>
        <v>0</v>
      </c>
      <c r="Q837" s="92" t="str">
        <f t="shared" ref="Q837:Q900" si="35">SUBSTITUTE(D837," ","_")</f>
        <v/>
      </c>
    </row>
    <row r="838" spans="1:17" x14ac:dyDescent="0.2">
      <c r="A838" s="468"/>
      <c r="B838" s="482"/>
      <c r="C838" s="483"/>
      <c r="D838" s="473"/>
      <c r="E838" s="473"/>
      <c r="F838" s="479"/>
      <c r="G838" s="473"/>
      <c r="H838" s="480"/>
      <c r="I838" s="480"/>
      <c r="J838" s="443"/>
      <c r="K838" s="443"/>
      <c r="L838" s="443"/>
      <c r="M838" s="443"/>
      <c r="N838" s="444"/>
      <c r="O838" s="477">
        <f t="shared" si="33"/>
        <v>0</v>
      </c>
      <c r="P838" s="477">
        <f t="shared" si="34"/>
        <v>0</v>
      </c>
      <c r="Q838" s="92" t="str">
        <f t="shared" si="35"/>
        <v/>
      </c>
    </row>
    <row r="839" spans="1:17" x14ac:dyDescent="0.2">
      <c r="A839" s="468"/>
      <c r="B839" s="482"/>
      <c r="C839" s="483"/>
      <c r="D839" s="473"/>
      <c r="E839" s="473"/>
      <c r="F839" s="479"/>
      <c r="G839" s="473"/>
      <c r="H839" s="480"/>
      <c r="I839" s="480"/>
      <c r="J839" s="443"/>
      <c r="K839" s="443"/>
      <c r="L839" s="443"/>
      <c r="M839" s="443"/>
      <c r="N839" s="444"/>
      <c r="O839" s="477">
        <f t="shared" si="33"/>
        <v>0</v>
      </c>
      <c r="P839" s="477">
        <f t="shared" si="34"/>
        <v>0</v>
      </c>
      <c r="Q839" s="92" t="str">
        <f t="shared" si="35"/>
        <v/>
      </c>
    </row>
    <row r="840" spans="1:17" x14ac:dyDescent="0.2">
      <c r="A840" s="468"/>
      <c r="B840" s="482"/>
      <c r="C840" s="483"/>
      <c r="D840" s="473"/>
      <c r="E840" s="473"/>
      <c r="F840" s="479"/>
      <c r="G840" s="473"/>
      <c r="H840" s="480"/>
      <c r="I840" s="480"/>
      <c r="J840" s="443"/>
      <c r="K840" s="443"/>
      <c r="L840" s="443"/>
      <c r="M840" s="443"/>
      <c r="N840" s="444"/>
      <c r="O840" s="477">
        <f t="shared" si="33"/>
        <v>0</v>
      </c>
      <c r="P840" s="477">
        <f t="shared" si="34"/>
        <v>0</v>
      </c>
      <c r="Q840" s="92" t="str">
        <f t="shared" si="35"/>
        <v/>
      </c>
    </row>
    <row r="841" spans="1:17" x14ac:dyDescent="0.2">
      <c r="A841" s="468"/>
      <c r="B841" s="482"/>
      <c r="C841" s="483"/>
      <c r="D841" s="473"/>
      <c r="E841" s="473"/>
      <c r="F841" s="479"/>
      <c r="G841" s="473"/>
      <c r="H841" s="480"/>
      <c r="I841" s="480"/>
      <c r="J841" s="443"/>
      <c r="K841" s="443"/>
      <c r="L841" s="443"/>
      <c r="M841" s="443"/>
      <c r="N841" s="444"/>
      <c r="O841" s="477">
        <f t="shared" si="33"/>
        <v>0</v>
      </c>
      <c r="P841" s="477">
        <f t="shared" si="34"/>
        <v>0</v>
      </c>
      <c r="Q841" s="92" t="str">
        <f t="shared" si="35"/>
        <v/>
      </c>
    </row>
    <row r="842" spans="1:17" x14ac:dyDescent="0.2">
      <c r="A842" s="468"/>
      <c r="B842" s="482"/>
      <c r="C842" s="483"/>
      <c r="D842" s="473"/>
      <c r="E842" s="473"/>
      <c r="F842" s="479"/>
      <c r="G842" s="473"/>
      <c r="H842" s="480"/>
      <c r="I842" s="480"/>
      <c r="J842" s="443"/>
      <c r="K842" s="443"/>
      <c r="L842" s="443"/>
      <c r="M842" s="443"/>
      <c r="N842" s="444"/>
      <c r="O842" s="477">
        <f t="shared" si="33"/>
        <v>0</v>
      </c>
      <c r="P842" s="477">
        <f t="shared" si="34"/>
        <v>0</v>
      </c>
      <c r="Q842" s="92" t="str">
        <f t="shared" si="35"/>
        <v/>
      </c>
    </row>
    <row r="843" spans="1:17" x14ac:dyDescent="0.2">
      <c r="A843" s="468"/>
      <c r="B843" s="482"/>
      <c r="C843" s="483"/>
      <c r="D843" s="473"/>
      <c r="E843" s="473"/>
      <c r="F843" s="479"/>
      <c r="G843" s="473"/>
      <c r="H843" s="480"/>
      <c r="I843" s="480"/>
      <c r="J843" s="443"/>
      <c r="K843" s="443"/>
      <c r="L843" s="443"/>
      <c r="M843" s="443"/>
      <c r="N843" s="444"/>
      <c r="O843" s="477">
        <f t="shared" si="33"/>
        <v>0</v>
      </c>
      <c r="P843" s="477">
        <f t="shared" si="34"/>
        <v>0</v>
      </c>
      <c r="Q843" s="92" t="str">
        <f t="shared" si="35"/>
        <v/>
      </c>
    </row>
    <row r="844" spans="1:17" x14ac:dyDescent="0.2">
      <c r="A844" s="468"/>
      <c r="B844" s="482"/>
      <c r="C844" s="483"/>
      <c r="D844" s="473"/>
      <c r="E844" s="473"/>
      <c r="F844" s="479"/>
      <c r="G844" s="473"/>
      <c r="H844" s="480"/>
      <c r="I844" s="480"/>
      <c r="J844" s="443"/>
      <c r="K844" s="443"/>
      <c r="L844" s="443"/>
      <c r="M844" s="443"/>
      <c r="N844" s="444"/>
      <c r="O844" s="477">
        <f t="shared" si="33"/>
        <v>0</v>
      </c>
      <c r="P844" s="477">
        <f t="shared" si="34"/>
        <v>0</v>
      </c>
      <c r="Q844" s="92" t="str">
        <f t="shared" si="35"/>
        <v/>
      </c>
    </row>
    <row r="845" spans="1:17" x14ac:dyDescent="0.2">
      <c r="A845" s="468"/>
      <c r="B845" s="482"/>
      <c r="C845" s="483"/>
      <c r="D845" s="473"/>
      <c r="E845" s="473"/>
      <c r="F845" s="479"/>
      <c r="G845" s="473"/>
      <c r="H845" s="480"/>
      <c r="I845" s="480"/>
      <c r="J845" s="443"/>
      <c r="K845" s="443"/>
      <c r="L845" s="443"/>
      <c r="M845" s="443"/>
      <c r="N845" s="444"/>
      <c r="O845" s="477">
        <f t="shared" si="33"/>
        <v>0</v>
      </c>
      <c r="P845" s="477">
        <f t="shared" si="34"/>
        <v>0</v>
      </c>
      <c r="Q845" s="92" t="str">
        <f t="shared" si="35"/>
        <v/>
      </c>
    </row>
    <row r="846" spans="1:17" x14ac:dyDescent="0.2">
      <c r="A846" s="468"/>
      <c r="B846" s="482"/>
      <c r="C846" s="483"/>
      <c r="D846" s="473"/>
      <c r="E846" s="473"/>
      <c r="F846" s="479"/>
      <c r="G846" s="473"/>
      <c r="H846" s="480"/>
      <c r="I846" s="480"/>
      <c r="J846" s="443"/>
      <c r="K846" s="443"/>
      <c r="L846" s="443"/>
      <c r="M846" s="443"/>
      <c r="N846" s="444"/>
      <c r="O846" s="477">
        <f t="shared" si="33"/>
        <v>0</v>
      </c>
      <c r="P846" s="477">
        <f t="shared" si="34"/>
        <v>0</v>
      </c>
      <c r="Q846" s="92" t="str">
        <f t="shared" si="35"/>
        <v/>
      </c>
    </row>
    <row r="847" spans="1:17" x14ac:dyDescent="0.2">
      <c r="A847" s="468"/>
      <c r="B847" s="482"/>
      <c r="C847" s="483"/>
      <c r="D847" s="473"/>
      <c r="E847" s="473"/>
      <c r="F847" s="479"/>
      <c r="G847" s="473"/>
      <c r="H847" s="480"/>
      <c r="I847" s="480"/>
      <c r="J847" s="443"/>
      <c r="K847" s="443"/>
      <c r="L847" s="443"/>
      <c r="M847" s="443"/>
      <c r="N847" s="444"/>
      <c r="O847" s="477">
        <f t="shared" si="33"/>
        <v>0</v>
      </c>
      <c r="P847" s="477">
        <f t="shared" si="34"/>
        <v>0</v>
      </c>
      <c r="Q847" s="92" t="str">
        <f t="shared" si="35"/>
        <v/>
      </c>
    </row>
    <row r="848" spans="1:17" x14ac:dyDescent="0.2">
      <c r="A848" s="468"/>
      <c r="B848" s="482"/>
      <c r="C848" s="483"/>
      <c r="D848" s="473"/>
      <c r="E848" s="473"/>
      <c r="F848" s="479"/>
      <c r="G848" s="473"/>
      <c r="H848" s="480"/>
      <c r="I848" s="480"/>
      <c r="J848" s="443"/>
      <c r="K848" s="443"/>
      <c r="L848" s="443"/>
      <c r="M848" s="443"/>
      <c r="N848" s="444"/>
      <c r="O848" s="477">
        <f t="shared" si="33"/>
        <v>0</v>
      </c>
      <c r="P848" s="477">
        <f t="shared" si="34"/>
        <v>0</v>
      </c>
      <c r="Q848" s="92" t="str">
        <f t="shared" si="35"/>
        <v/>
      </c>
    </row>
    <row r="849" spans="1:17" x14ac:dyDescent="0.2">
      <c r="A849" s="468"/>
      <c r="B849" s="482"/>
      <c r="C849" s="483"/>
      <c r="D849" s="473"/>
      <c r="E849" s="473"/>
      <c r="F849" s="479"/>
      <c r="G849" s="473"/>
      <c r="H849" s="480"/>
      <c r="I849" s="480"/>
      <c r="J849" s="443"/>
      <c r="K849" s="443"/>
      <c r="L849" s="443"/>
      <c r="M849" s="443"/>
      <c r="N849" s="444"/>
      <c r="O849" s="477">
        <f t="shared" si="33"/>
        <v>0</v>
      </c>
      <c r="P849" s="477">
        <f t="shared" si="34"/>
        <v>0</v>
      </c>
      <c r="Q849" s="92" t="str">
        <f t="shared" si="35"/>
        <v/>
      </c>
    </row>
    <row r="850" spans="1:17" x14ac:dyDescent="0.2">
      <c r="A850" s="468"/>
      <c r="B850" s="482"/>
      <c r="C850" s="483"/>
      <c r="D850" s="473"/>
      <c r="E850" s="473"/>
      <c r="F850" s="479"/>
      <c r="G850" s="473"/>
      <c r="H850" s="480"/>
      <c r="I850" s="480"/>
      <c r="J850" s="443"/>
      <c r="K850" s="443"/>
      <c r="L850" s="443"/>
      <c r="M850" s="443"/>
      <c r="N850" s="444"/>
      <c r="O850" s="477">
        <f t="shared" si="33"/>
        <v>0</v>
      </c>
      <c r="P850" s="477">
        <f t="shared" si="34"/>
        <v>0</v>
      </c>
      <c r="Q850" s="92" t="str">
        <f t="shared" si="35"/>
        <v/>
      </c>
    </row>
    <row r="851" spans="1:17" x14ac:dyDescent="0.2">
      <c r="A851" s="468"/>
      <c r="B851" s="482"/>
      <c r="C851" s="483"/>
      <c r="D851" s="473"/>
      <c r="E851" s="473"/>
      <c r="F851" s="479"/>
      <c r="G851" s="473"/>
      <c r="H851" s="480"/>
      <c r="I851" s="480"/>
      <c r="J851" s="443"/>
      <c r="K851" s="443"/>
      <c r="L851" s="443"/>
      <c r="M851" s="443"/>
      <c r="N851" s="444"/>
      <c r="O851" s="477">
        <f t="shared" si="33"/>
        <v>0</v>
      </c>
      <c r="P851" s="477">
        <f t="shared" si="34"/>
        <v>0</v>
      </c>
      <c r="Q851" s="92" t="str">
        <f t="shared" si="35"/>
        <v/>
      </c>
    </row>
    <row r="852" spans="1:17" x14ac:dyDescent="0.2">
      <c r="A852" s="468"/>
      <c r="B852" s="482"/>
      <c r="C852" s="483"/>
      <c r="D852" s="473"/>
      <c r="E852" s="473"/>
      <c r="F852" s="479"/>
      <c r="G852" s="473"/>
      <c r="H852" s="480"/>
      <c r="I852" s="480"/>
      <c r="J852" s="443"/>
      <c r="K852" s="443"/>
      <c r="L852" s="443"/>
      <c r="M852" s="443"/>
      <c r="N852" s="444"/>
      <c r="O852" s="477">
        <f t="shared" si="33"/>
        <v>0</v>
      </c>
      <c r="P852" s="477">
        <f t="shared" si="34"/>
        <v>0</v>
      </c>
      <c r="Q852" s="92" t="str">
        <f t="shared" si="35"/>
        <v/>
      </c>
    </row>
    <row r="853" spans="1:17" x14ac:dyDescent="0.2">
      <c r="A853" s="468"/>
      <c r="B853" s="482"/>
      <c r="C853" s="483"/>
      <c r="D853" s="473"/>
      <c r="E853" s="473"/>
      <c r="F853" s="479"/>
      <c r="G853" s="473"/>
      <c r="H853" s="480"/>
      <c r="I853" s="480"/>
      <c r="J853" s="443"/>
      <c r="K853" s="443"/>
      <c r="L853" s="443"/>
      <c r="M853" s="443"/>
      <c r="N853" s="444"/>
      <c r="O853" s="477">
        <f t="shared" si="33"/>
        <v>0</v>
      </c>
      <c r="P853" s="477">
        <f t="shared" si="34"/>
        <v>0</v>
      </c>
      <c r="Q853" s="92" t="str">
        <f t="shared" si="35"/>
        <v/>
      </c>
    </row>
    <row r="854" spans="1:17" x14ac:dyDescent="0.2">
      <c r="A854" s="468"/>
      <c r="B854" s="482"/>
      <c r="C854" s="483"/>
      <c r="D854" s="473"/>
      <c r="E854" s="473"/>
      <c r="F854" s="479"/>
      <c r="G854" s="473"/>
      <c r="H854" s="480"/>
      <c r="I854" s="480"/>
      <c r="J854" s="443"/>
      <c r="K854" s="443"/>
      <c r="L854" s="443"/>
      <c r="M854" s="443"/>
      <c r="N854" s="444"/>
      <c r="O854" s="477">
        <f t="shared" si="33"/>
        <v>0</v>
      </c>
      <c r="P854" s="477">
        <f t="shared" si="34"/>
        <v>0</v>
      </c>
      <c r="Q854" s="92" t="str">
        <f t="shared" si="35"/>
        <v/>
      </c>
    </row>
    <row r="855" spans="1:17" x14ac:dyDescent="0.2">
      <c r="A855" s="468"/>
      <c r="B855" s="482"/>
      <c r="C855" s="483"/>
      <c r="D855" s="473"/>
      <c r="E855" s="473"/>
      <c r="F855" s="479"/>
      <c r="G855" s="473"/>
      <c r="H855" s="480"/>
      <c r="I855" s="480"/>
      <c r="J855" s="443"/>
      <c r="K855" s="443"/>
      <c r="L855" s="443"/>
      <c r="M855" s="443"/>
      <c r="N855" s="444"/>
      <c r="O855" s="477">
        <f t="shared" si="33"/>
        <v>0</v>
      </c>
      <c r="P855" s="477">
        <f t="shared" si="34"/>
        <v>0</v>
      </c>
      <c r="Q855" s="92" t="str">
        <f t="shared" si="35"/>
        <v/>
      </c>
    </row>
    <row r="856" spans="1:17" x14ac:dyDescent="0.2">
      <c r="A856" s="468"/>
      <c r="B856" s="482"/>
      <c r="C856" s="483"/>
      <c r="D856" s="473"/>
      <c r="E856" s="473"/>
      <c r="F856" s="479"/>
      <c r="G856" s="473"/>
      <c r="H856" s="480"/>
      <c r="I856" s="480"/>
      <c r="J856" s="443"/>
      <c r="K856" s="443"/>
      <c r="L856" s="443"/>
      <c r="M856" s="443"/>
      <c r="N856" s="444"/>
      <c r="O856" s="477">
        <f t="shared" si="33"/>
        <v>0</v>
      </c>
      <c r="P856" s="477">
        <f t="shared" si="34"/>
        <v>0</v>
      </c>
      <c r="Q856" s="92" t="str">
        <f t="shared" si="35"/>
        <v/>
      </c>
    </row>
    <row r="857" spans="1:17" x14ac:dyDescent="0.2">
      <c r="A857" s="468"/>
      <c r="B857" s="482"/>
      <c r="C857" s="483"/>
      <c r="D857" s="473"/>
      <c r="E857" s="473"/>
      <c r="F857" s="479"/>
      <c r="G857" s="473"/>
      <c r="H857" s="480"/>
      <c r="I857" s="480"/>
      <c r="J857" s="443"/>
      <c r="K857" s="443"/>
      <c r="L857" s="443"/>
      <c r="M857" s="443"/>
      <c r="N857" s="444"/>
      <c r="O857" s="477">
        <f t="shared" si="33"/>
        <v>0</v>
      </c>
      <c r="P857" s="477">
        <f t="shared" si="34"/>
        <v>0</v>
      </c>
      <c r="Q857" s="92" t="str">
        <f t="shared" si="35"/>
        <v/>
      </c>
    </row>
    <row r="858" spans="1:17" x14ac:dyDescent="0.2">
      <c r="A858" s="468"/>
      <c r="B858" s="482"/>
      <c r="C858" s="483"/>
      <c r="D858" s="473"/>
      <c r="E858" s="473"/>
      <c r="F858" s="479"/>
      <c r="G858" s="473"/>
      <c r="H858" s="480"/>
      <c r="I858" s="480"/>
      <c r="J858" s="443"/>
      <c r="K858" s="443"/>
      <c r="L858" s="443"/>
      <c r="M858" s="443"/>
      <c r="N858" s="444"/>
      <c r="O858" s="477">
        <f t="shared" si="33"/>
        <v>0</v>
      </c>
      <c r="P858" s="477">
        <f t="shared" si="34"/>
        <v>0</v>
      </c>
      <c r="Q858" s="92" t="str">
        <f t="shared" si="35"/>
        <v/>
      </c>
    </row>
    <row r="859" spans="1:17" x14ac:dyDescent="0.2">
      <c r="A859" s="468"/>
      <c r="B859" s="482"/>
      <c r="C859" s="483"/>
      <c r="D859" s="473"/>
      <c r="E859" s="473"/>
      <c r="F859" s="479"/>
      <c r="G859" s="473"/>
      <c r="H859" s="480"/>
      <c r="I859" s="480"/>
      <c r="J859" s="443"/>
      <c r="K859" s="443"/>
      <c r="L859" s="443"/>
      <c r="M859" s="443"/>
      <c r="N859" s="444"/>
      <c r="O859" s="477">
        <f t="shared" si="33"/>
        <v>0</v>
      </c>
      <c r="P859" s="477">
        <f t="shared" si="34"/>
        <v>0</v>
      </c>
      <c r="Q859" s="92" t="str">
        <f t="shared" si="35"/>
        <v/>
      </c>
    </row>
    <row r="860" spans="1:17" x14ac:dyDescent="0.2">
      <c r="A860" s="468"/>
      <c r="B860" s="482"/>
      <c r="C860" s="483"/>
      <c r="D860" s="473"/>
      <c r="E860" s="473"/>
      <c r="F860" s="479"/>
      <c r="G860" s="473"/>
      <c r="H860" s="480"/>
      <c r="I860" s="480"/>
      <c r="J860" s="443"/>
      <c r="K860" s="443"/>
      <c r="L860" s="443"/>
      <c r="M860" s="443"/>
      <c r="N860" s="444"/>
      <c r="O860" s="477">
        <f t="shared" si="33"/>
        <v>0</v>
      </c>
      <c r="P860" s="477">
        <f t="shared" si="34"/>
        <v>0</v>
      </c>
      <c r="Q860" s="92" t="str">
        <f t="shared" si="35"/>
        <v/>
      </c>
    </row>
    <row r="861" spans="1:17" x14ac:dyDescent="0.2">
      <c r="A861" s="468"/>
      <c r="B861" s="482"/>
      <c r="C861" s="483"/>
      <c r="D861" s="473"/>
      <c r="E861" s="473"/>
      <c r="F861" s="479"/>
      <c r="G861" s="473"/>
      <c r="H861" s="480"/>
      <c r="I861" s="480"/>
      <c r="J861" s="443"/>
      <c r="K861" s="443"/>
      <c r="L861" s="443"/>
      <c r="M861" s="443"/>
      <c r="N861" s="444"/>
      <c r="O861" s="477">
        <f t="shared" si="33"/>
        <v>0</v>
      </c>
      <c r="P861" s="477">
        <f t="shared" si="34"/>
        <v>0</v>
      </c>
      <c r="Q861" s="92" t="str">
        <f t="shared" si="35"/>
        <v/>
      </c>
    </row>
    <row r="862" spans="1:17" x14ac:dyDescent="0.2">
      <c r="A862" s="468"/>
      <c r="B862" s="482"/>
      <c r="C862" s="483"/>
      <c r="D862" s="473"/>
      <c r="E862" s="473"/>
      <c r="F862" s="479"/>
      <c r="G862" s="473"/>
      <c r="H862" s="480"/>
      <c r="I862" s="480"/>
      <c r="J862" s="443"/>
      <c r="K862" s="443"/>
      <c r="L862" s="443"/>
      <c r="M862" s="443"/>
      <c r="N862" s="444"/>
      <c r="O862" s="477">
        <f t="shared" si="33"/>
        <v>0</v>
      </c>
      <c r="P862" s="477">
        <f t="shared" si="34"/>
        <v>0</v>
      </c>
      <c r="Q862" s="92" t="str">
        <f t="shared" si="35"/>
        <v/>
      </c>
    </row>
    <row r="863" spans="1:17" x14ac:dyDescent="0.2">
      <c r="A863" s="468"/>
      <c r="B863" s="482"/>
      <c r="C863" s="483"/>
      <c r="D863" s="473"/>
      <c r="E863" s="473"/>
      <c r="F863" s="479"/>
      <c r="G863" s="473"/>
      <c r="H863" s="480"/>
      <c r="I863" s="480"/>
      <c r="J863" s="443"/>
      <c r="K863" s="443"/>
      <c r="L863" s="443"/>
      <c r="M863" s="443"/>
      <c r="N863" s="444"/>
      <c r="O863" s="477">
        <f t="shared" si="33"/>
        <v>0</v>
      </c>
      <c r="P863" s="477">
        <f t="shared" si="34"/>
        <v>0</v>
      </c>
      <c r="Q863" s="92" t="str">
        <f t="shared" si="35"/>
        <v/>
      </c>
    </row>
    <row r="864" spans="1:17" x14ac:dyDescent="0.2">
      <c r="A864" s="468"/>
      <c r="B864" s="482"/>
      <c r="C864" s="483"/>
      <c r="D864" s="473"/>
      <c r="E864" s="473"/>
      <c r="F864" s="479"/>
      <c r="G864" s="473"/>
      <c r="H864" s="480"/>
      <c r="I864" s="480"/>
      <c r="J864" s="443"/>
      <c r="K864" s="443"/>
      <c r="L864" s="443"/>
      <c r="M864" s="443"/>
      <c r="N864" s="444"/>
      <c r="O864" s="477">
        <f t="shared" si="33"/>
        <v>0</v>
      </c>
      <c r="P864" s="477">
        <f t="shared" si="34"/>
        <v>0</v>
      </c>
      <c r="Q864" s="92" t="str">
        <f t="shared" si="35"/>
        <v/>
      </c>
    </row>
    <row r="865" spans="1:17" x14ac:dyDescent="0.2">
      <c r="A865" s="468"/>
      <c r="B865" s="482"/>
      <c r="C865" s="483"/>
      <c r="D865" s="473"/>
      <c r="E865" s="473"/>
      <c r="F865" s="479"/>
      <c r="G865" s="473"/>
      <c r="H865" s="480"/>
      <c r="I865" s="480"/>
      <c r="J865" s="443"/>
      <c r="K865" s="443"/>
      <c r="L865" s="443"/>
      <c r="M865" s="443"/>
      <c r="N865" s="444"/>
      <c r="O865" s="477">
        <f t="shared" si="33"/>
        <v>0</v>
      </c>
      <c r="P865" s="477">
        <f t="shared" si="34"/>
        <v>0</v>
      </c>
      <c r="Q865" s="92" t="str">
        <f t="shared" si="35"/>
        <v/>
      </c>
    </row>
    <row r="866" spans="1:17" x14ac:dyDescent="0.2">
      <c r="A866" s="468"/>
      <c r="B866" s="482"/>
      <c r="C866" s="483"/>
      <c r="D866" s="473"/>
      <c r="E866" s="473"/>
      <c r="F866" s="479"/>
      <c r="G866" s="473"/>
      <c r="H866" s="474"/>
      <c r="I866" s="480"/>
      <c r="J866" s="442"/>
      <c r="K866" s="442"/>
      <c r="L866" s="443"/>
      <c r="M866" s="443"/>
      <c r="N866" s="444"/>
      <c r="O866" s="477">
        <f t="shared" si="33"/>
        <v>0</v>
      </c>
      <c r="P866" s="477">
        <f t="shared" si="34"/>
        <v>0</v>
      </c>
      <c r="Q866" s="92" t="str">
        <f t="shared" si="35"/>
        <v/>
      </c>
    </row>
    <row r="867" spans="1:17" x14ac:dyDescent="0.2">
      <c r="A867" s="468"/>
      <c r="B867" s="482"/>
      <c r="C867" s="483"/>
      <c r="D867" s="473"/>
      <c r="E867" s="473"/>
      <c r="F867" s="479"/>
      <c r="G867" s="473"/>
      <c r="H867" s="480"/>
      <c r="I867" s="480"/>
      <c r="J867" s="442"/>
      <c r="K867" s="443"/>
      <c r="L867" s="443"/>
      <c r="M867" s="443"/>
      <c r="N867" s="444"/>
      <c r="O867" s="477">
        <f t="shared" si="33"/>
        <v>0</v>
      </c>
      <c r="P867" s="477">
        <f t="shared" si="34"/>
        <v>0</v>
      </c>
      <c r="Q867" s="92" t="str">
        <f t="shared" si="35"/>
        <v/>
      </c>
    </row>
    <row r="868" spans="1:17" x14ac:dyDescent="0.2">
      <c r="A868" s="468"/>
      <c r="B868" s="482"/>
      <c r="C868" s="483"/>
      <c r="D868" s="473"/>
      <c r="E868" s="473"/>
      <c r="F868" s="479"/>
      <c r="G868" s="473"/>
      <c r="H868" s="480"/>
      <c r="I868" s="480"/>
      <c r="J868" s="443"/>
      <c r="K868" s="443"/>
      <c r="L868" s="443"/>
      <c r="M868" s="443"/>
      <c r="N868" s="444"/>
      <c r="O868" s="477">
        <f t="shared" si="33"/>
        <v>0</v>
      </c>
      <c r="P868" s="477">
        <f t="shared" si="34"/>
        <v>0</v>
      </c>
      <c r="Q868" s="92" t="str">
        <f t="shared" si="35"/>
        <v/>
      </c>
    </row>
    <row r="869" spans="1:17" x14ac:dyDescent="0.2">
      <c r="A869" s="468"/>
      <c r="B869" s="482"/>
      <c r="C869" s="483"/>
      <c r="D869" s="473"/>
      <c r="E869" s="473"/>
      <c r="F869" s="479"/>
      <c r="G869" s="473"/>
      <c r="H869" s="480"/>
      <c r="I869" s="480"/>
      <c r="J869" s="443"/>
      <c r="K869" s="443"/>
      <c r="L869" s="443"/>
      <c r="M869" s="443"/>
      <c r="N869" s="444"/>
      <c r="O869" s="477">
        <f t="shared" si="33"/>
        <v>0</v>
      </c>
      <c r="P869" s="477">
        <f t="shared" si="34"/>
        <v>0</v>
      </c>
      <c r="Q869" s="92" t="str">
        <f t="shared" si="35"/>
        <v/>
      </c>
    </row>
    <row r="870" spans="1:17" x14ac:dyDescent="0.2">
      <c r="A870" s="468"/>
      <c r="B870" s="482"/>
      <c r="C870" s="483"/>
      <c r="D870" s="473"/>
      <c r="E870" s="473"/>
      <c r="F870" s="479"/>
      <c r="G870" s="473"/>
      <c r="H870" s="480"/>
      <c r="I870" s="473"/>
      <c r="J870" s="484"/>
      <c r="K870" s="484"/>
      <c r="L870" s="484"/>
      <c r="M870" s="443"/>
      <c r="N870" s="444"/>
      <c r="O870" s="477">
        <f t="shared" si="33"/>
        <v>0</v>
      </c>
      <c r="P870" s="477">
        <f t="shared" si="34"/>
        <v>0</v>
      </c>
      <c r="Q870" s="92" t="str">
        <f t="shared" si="35"/>
        <v/>
      </c>
    </row>
    <row r="871" spans="1:17" x14ac:dyDescent="0.2">
      <c r="A871" s="468"/>
      <c r="B871" s="482"/>
      <c r="C871" s="483"/>
      <c r="D871" s="473"/>
      <c r="E871" s="473"/>
      <c r="F871" s="479"/>
      <c r="G871" s="473"/>
      <c r="H871" s="480"/>
      <c r="I871" s="480"/>
      <c r="J871" s="443"/>
      <c r="K871" s="443"/>
      <c r="L871" s="443"/>
      <c r="M871" s="443"/>
      <c r="N871" s="444"/>
      <c r="O871" s="477">
        <f t="shared" si="33"/>
        <v>0</v>
      </c>
      <c r="P871" s="477">
        <f t="shared" si="34"/>
        <v>0</v>
      </c>
      <c r="Q871" s="92" t="str">
        <f t="shared" si="35"/>
        <v/>
      </c>
    </row>
    <row r="872" spans="1:17" x14ac:dyDescent="0.2">
      <c r="A872" s="468"/>
      <c r="B872" s="482"/>
      <c r="C872" s="483"/>
      <c r="D872" s="473"/>
      <c r="E872" s="473"/>
      <c r="F872" s="479"/>
      <c r="G872" s="473"/>
      <c r="H872" s="480"/>
      <c r="I872" s="480"/>
      <c r="J872" s="443"/>
      <c r="K872" s="443"/>
      <c r="L872" s="443"/>
      <c r="M872" s="443"/>
      <c r="N872" s="444"/>
      <c r="O872" s="477">
        <f t="shared" si="33"/>
        <v>0</v>
      </c>
      <c r="P872" s="477">
        <f t="shared" si="34"/>
        <v>0</v>
      </c>
      <c r="Q872" s="92" t="str">
        <f t="shared" si="35"/>
        <v/>
      </c>
    </row>
    <row r="873" spans="1:17" x14ac:dyDescent="0.2">
      <c r="A873" s="468"/>
      <c r="B873" s="482"/>
      <c r="C873" s="483"/>
      <c r="D873" s="473"/>
      <c r="E873" s="473"/>
      <c r="F873" s="479"/>
      <c r="G873" s="473"/>
      <c r="H873" s="473"/>
      <c r="I873" s="473"/>
      <c r="J873" s="484"/>
      <c r="K873" s="443"/>
      <c r="L873" s="443"/>
      <c r="M873" s="443"/>
      <c r="N873" s="444"/>
      <c r="O873" s="477">
        <f t="shared" si="33"/>
        <v>0</v>
      </c>
      <c r="P873" s="477">
        <f t="shared" si="34"/>
        <v>0</v>
      </c>
      <c r="Q873" s="92" t="str">
        <f t="shared" si="35"/>
        <v/>
      </c>
    </row>
    <row r="874" spans="1:17" x14ac:dyDescent="0.2">
      <c r="A874" s="468"/>
      <c r="B874" s="482"/>
      <c r="C874" s="483"/>
      <c r="D874" s="473"/>
      <c r="E874" s="473"/>
      <c r="F874" s="479"/>
      <c r="G874" s="473"/>
      <c r="H874" s="473"/>
      <c r="I874" s="473"/>
      <c r="J874" s="484"/>
      <c r="K874" s="443"/>
      <c r="L874" s="443"/>
      <c r="M874" s="443"/>
      <c r="N874" s="444"/>
      <c r="O874" s="477">
        <f t="shared" si="33"/>
        <v>0</v>
      </c>
      <c r="P874" s="477">
        <f t="shared" si="34"/>
        <v>0</v>
      </c>
      <c r="Q874" s="92" t="str">
        <f t="shared" si="35"/>
        <v/>
      </c>
    </row>
    <row r="875" spans="1:17" x14ac:dyDescent="0.2">
      <c r="A875" s="468"/>
      <c r="B875" s="482"/>
      <c r="C875" s="483"/>
      <c r="D875" s="473"/>
      <c r="E875" s="473"/>
      <c r="F875" s="479"/>
      <c r="G875" s="473"/>
      <c r="H875" s="473"/>
      <c r="I875" s="473"/>
      <c r="J875" s="484"/>
      <c r="K875" s="443"/>
      <c r="L875" s="443"/>
      <c r="M875" s="443"/>
      <c r="N875" s="444"/>
      <c r="O875" s="477">
        <f t="shared" si="33"/>
        <v>0</v>
      </c>
      <c r="P875" s="477">
        <f t="shared" si="34"/>
        <v>0</v>
      </c>
      <c r="Q875" s="92" t="str">
        <f t="shared" si="35"/>
        <v/>
      </c>
    </row>
    <row r="876" spans="1:17" x14ac:dyDescent="0.2">
      <c r="A876" s="468"/>
      <c r="B876" s="482"/>
      <c r="C876" s="483"/>
      <c r="D876" s="473"/>
      <c r="E876" s="473"/>
      <c r="F876" s="479"/>
      <c r="G876" s="473"/>
      <c r="H876" s="473"/>
      <c r="I876" s="473"/>
      <c r="J876" s="484"/>
      <c r="K876" s="443"/>
      <c r="L876" s="443"/>
      <c r="M876" s="443"/>
      <c r="N876" s="444"/>
      <c r="O876" s="477">
        <f t="shared" si="33"/>
        <v>0</v>
      </c>
      <c r="P876" s="477">
        <f t="shared" si="34"/>
        <v>0</v>
      </c>
      <c r="Q876" s="92" t="str">
        <f t="shared" si="35"/>
        <v/>
      </c>
    </row>
    <row r="877" spans="1:17" x14ac:dyDescent="0.2">
      <c r="A877" s="468"/>
      <c r="B877" s="482"/>
      <c r="C877" s="483"/>
      <c r="D877" s="473"/>
      <c r="E877" s="473"/>
      <c r="F877" s="479"/>
      <c r="G877" s="473"/>
      <c r="H877" s="474"/>
      <c r="I877" s="480"/>
      <c r="J877" s="442"/>
      <c r="K877" s="442"/>
      <c r="L877" s="443"/>
      <c r="M877" s="443"/>
      <c r="N877" s="444"/>
      <c r="O877" s="477">
        <f t="shared" si="33"/>
        <v>0</v>
      </c>
      <c r="P877" s="477">
        <f t="shared" si="34"/>
        <v>0</v>
      </c>
      <c r="Q877" s="92" t="str">
        <f t="shared" si="35"/>
        <v/>
      </c>
    </row>
    <row r="878" spans="1:17" x14ac:dyDescent="0.2">
      <c r="A878" s="468"/>
      <c r="B878" s="482"/>
      <c r="C878" s="483"/>
      <c r="D878" s="473"/>
      <c r="E878" s="473"/>
      <c r="F878" s="479"/>
      <c r="G878" s="473"/>
      <c r="H878" s="480"/>
      <c r="I878" s="480"/>
      <c r="J878" s="442"/>
      <c r="K878" s="443"/>
      <c r="L878" s="443"/>
      <c r="M878" s="443"/>
      <c r="N878" s="444"/>
      <c r="O878" s="477">
        <f t="shared" si="33"/>
        <v>0</v>
      </c>
      <c r="P878" s="477">
        <f t="shared" si="34"/>
        <v>0</v>
      </c>
      <c r="Q878" s="92" t="str">
        <f t="shared" si="35"/>
        <v/>
      </c>
    </row>
    <row r="879" spans="1:17" x14ac:dyDescent="0.2">
      <c r="A879" s="468"/>
      <c r="B879" s="482"/>
      <c r="C879" s="483"/>
      <c r="D879" s="473"/>
      <c r="E879" s="473"/>
      <c r="F879" s="479"/>
      <c r="G879" s="473"/>
      <c r="H879" s="498"/>
      <c r="I879" s="480"/>
      <c r="J879" s="443"/>
      <c r="K879" s="443"/>
      <c r="L879" s="443"/>
      <c r="M879" s="443"/>
      <c r="N879" s="444"/>
      <c r="O879" s="477">
        <f t="shared" si="33"/>
        <v>0</v>
      </c>
      <c r="P879" s="477">
        <f t="shared" si="34"/>
        <v>0</v>
      </c>
      <c r="Q879" s="92" t="str">
        <f t="shared" si="35"/>
        <v/>
      </c>
    </row>
    <row r="880" spans="1:17" x14ac:dyDescent="0.2">
      <c r="A880" s="468"/>
      <c r="B880" s="482"/>
      <c r="C880" s="483"/>
      <c r="D880" s="473"/>
      <c r="E880" s="473"/>
      <c r="F880" s="472"/>
      <c r="G880" s="471"/>
      <c r="H880" s="498"/>
      <c r="I880" s="498"/>
      <c r="J880" s="489"/>
      <c r="K880" s="443"/>
      <c r="L880" s="443"/>
      <c r="M880" s="443"/>
      <c r="N880" s="444"/>
      <c r="O880" s="477">
        <f t="shared" si="33"/>
        <v>0</v>
      </c>
      <c r="P880" s="477">
        <f t="shared" si="34"/>
        <v>0</v>
      </c>
      <c r="Q880" s="92" t="str">
        <f t="shared" si="35"/>
        <v/>
      </c>
    </row>
    <row r="881" spans="1:17" x14ac:dyDescent="0.2">
      <c r="A881" s="468"/>
      <c r="B881" s="482"/>
      <c r="C881" s="483"/>
      <c r="D881" s="473"/>
      <c r="E881" s="473"/>
      <c r="F881" s="472"/>
      <c r="G881" s="471"/>
      <c r="H881" s="498"/>
      <c r="I881" s="498"/>
      <c r="J881" s="489"/>
      <c r="K881" s="443"/>
      <c r="L881" s="443"/>
      <c r="M881" s="443"/>
      <c r="N881" s="444"/>
      <c r="O881" s="477">
        <f t="shared" si="33"/>
        <v>0</v>
      </c>
      <c r="P881" s="477">
        <f t="shared" si="34"/>
        <v>0</v>
      </c>
      <c r="Q881" s="92" t="str">
        <f t="shared" si="35"/>
        <v/>
      </c>
    </row>
    <row r="882" spans="1:17" x14ac:dyDescent="0.2">
      <c r="A882" s="468"/>
      <c r="B882" s="482"/>
      <c r="C882" s="483"/>
      <c r="D882" s="473"/>
      <c r="E882" s="473"/>
      <c r="F882" s="479"/>
      <c r="G882" s="473"/>
      <c r="H882" s="480"/>
      <c r="I882" s="480"/>
      <c r="J882" s="443"/>
      <c r="K882" s="443"/>
      <c r="L882" s="443"/>
      <c r="M882" s="443"/>
      <c r="N882" s="444"/>
      <c r="O882" s="477">
        <f t="shared" si="33"/>
        <v>0</v>
      </c>
      <c r="P882" s="477">
        <f t="shared" si="34"/>
        <v>0</v>
      </c>
      <c r="Q882" s="92" t="str">
        <f t="shared" si="35"/>
        <v/>
      </c>
    </row>
    <row r="883" spans="1:17" x14ac:dyDescent="0.2">
      <c r="A883" s="468"/>
      <c r="B883" s="482"/>
      <c r="C883" s="483"/>
      <c r="D883" s="473"/>
      <c r="E883" s="473"/>
      <c r="F883" s="479"/>
      <c r="G883" s="473"/>
      <c r="H883" s="480"/>
      <c r="I883" s="480"/>
      <c r="J883" s="442"/>
      <c r="K883" s="443"/>
      <c r="L883" s="443"/>
      <c r="M883" s="443"/>
      <c r="N883" s="444"/>
      <c r="O883" s="477">
        <f t="shared" si="33"/>
        <v>0</v>
      </c>
      <c r="P883" s="477">
        <f t="shared" si="34"/>
        <v>0</v>
      </c>
      <c r="Q883" s="92" t="str">
        <f t="shared" si="35"/>
        <v/>
      </c>
    </row>
    <row r="884" spans="1:17" x14ac:dyDescent="0.2">
      <c r="A884" s="468"/>
      <c r="B884" s="482"/>
      <c r="C884" s="483"/>
      <c r="D884" s="473"/>
      <c r="E884" s="473"/>
      <c r="F884" s="479"/>
      <c r="G884" s="473"/>
      <c r="H884" s="480"/>
      <c r="I884" s="480"/>
      <c r="J884" s="443"/>
      <c r="K884" s="443"/>
      <c r="L884" s="443"/>
      <c r="M884" s="443"/>
      <c r="N884" s="444"/>
      <c r="O884" s="477">
        <f t="shared" si="33"/>
        <v>0</v>
      </c>
      <c r="P884" s="477">
        <f t="shared" si="34"/>
        <v>0</v>
      </c>
      <c r="Q884" s="92" t="str">
        <f t="shared" si="35"/>
        <v/>
      </c>
    </row>
    <row r="885" spans="1:17" x14ac:dyDescent="0.2">
      <c r="A885" s="468"/>
      <c r="B885" s="482"/>
      <c r="C885" s="483"/>
      <c r="D885" s="473"/>
      <c r="E885" s="473"/>
      <c r="F885" s="479"/>
      <c r="G885" s="473"/>
      <c r="H885" s="480"/>
      <c r="I885" s="480"/>
      <c r="J885" s="443"/>
      <c r="K885" s="443"/>
      <c r="L885" s="443"/>
      <c r="M885" s="443"/>
      <c r="N885" s="444"/>
      <c r="O885" s="477">
        <f t="shared" si="33"/>
        <v>0</v>
      </c>
      <c r="P885" s="477">
        <f t="shared" si="34"/>
        <v>0</v>
      </c>
      <c r="Q885" s="92" t="str">
        <f t="shared" si="35"/>
        <v/>
      </c>
    </row>
    <row r="886" spans="1:17" x14ac:dyDescent="0.2">
      <c r="A886" s="468"/>
      <c r="B886" s="482"/>
      <c r="C886" s="483"/>
      <c r="D886" s="473"/>
      <c r="E886" s="473"/>
      <c r="F886" s="479"/>
      <c r="G886" s="473"/>
      <c r="H886" s="480"/>
      <c r="I886" s="480"/>
      <c r="J886" s="443"/>
      <c r="K886" s="443"/>
      <c r="L886" s="443"/>
      <c r="M886" s="443"/>
      <c r="N886" s="444"/>
      <c r="O886" s="477">
        <f t="shared" si="33"/>
        <v>0</v>
      </c>
      <c r="P886" s="477">
        <f t="shared" si="34"/>
        <v>0</v>
      </c>
      <c r="Q886" s="92" t="str">
        <f t="shared" si="35"/>
        <v/>
      </c>
    </row>
    <row r="887" spans="1:17" x14ac:dyDescent="0.2">
      <c r="A887" s="468"/>
      <c r="B887" s="482"/>
      <c r="C887" s="483"/>
      <c r="D887" s="473"/>
      <c r="E887" s="473"/>
      <c r="F887" s="479"/>
      <c r="G887" s="473"/>
      <c r="H887" s="480"/>
      <c r="I887" s="480"/>
      <c r="J887" s="443"/>
      <c r="K887" s="443"/>
      <c r="L887" s="443"/>
      <c r="M887" s="443"/>
      <c r="N887" s="444"/>
      <c r="O887" s="477">
        <f t="shared" si="33"/>
        <v>0</v>
      </c>
      <c r="P887" s="477">
        <f t="shared" si="34"/>
        <v>0</v>
      </c>
      <c r="Q887" s="92" t="str">
        <f t="shared" si="35"/>
        <v/>
      </c>
    </row>
    <row r="888" spans="1:17" x14ac:dyDescent="0.2">
      <c r="A888" s="468"/>
      <c r="B888" s="482"/>
      <c r="C888" s="483"/>
      <c r="D888" s="473"/>
      <c r="E888" s="473"/>
      <c r="F888" s="479"/>
      <c r="G888" s="473"/>
      <c r="H888" s="480"/>
      <c r="I888" s="480"/>
      <c r="J888" s="443"/>
      <c r="K888" s="443"/>
      <c r="L888" s="443"/>
      <c r="M888" s="443"/>
      <c r="N888" s="444"/>
      <c r="O888" s="477">
        <f t="shared" si="33"/>
        <v>0</v>
      </c>
      <c r="P888" s="477">
        <f t="shared" si="34"/>
        <v>0</v>
      </c>
      <c r="Q888" s="92" t="str">
        <f t="shared" si="35"/>
        <v/>
      </c>
    </row>
    <row r="889" spans="1:17" x14ac:dyDescent="0.2">
      <c r="A889" s="468"/>
      <c r="B889" s="482"/>
      <c r="C889" s="483"/>
      <c r="D889" s="473"/>
      <c r="E889" s="473"/>
      <c r="F889" s="479"/>
      <c r="G889" s="473"/>
      <c r="H889" s="480"/>
      <c r="I889" s="480"/>
      <c r="J889" s="443"/>
      <c r="K889" s="443"/>
      <c r="L889" s="443"/>
      <c r="M889" s="443"/>
      <c r="N889" s="444"/>
      <c r="O889" s="477">
        <f t="shared" si="33"/>
        <v>0</v>
      </c>
      <c r="P889" s="477">
        <f t="shared" si="34"/>
        <v>0</v>
      </c>
      <c r="Q889" s="92" t="str">
        <f t="shared" si="35"/>
        <v/>
      </c>
    </row>
    <row r="890" spans="1:17" x14ac:dyDescent="0.2">
      <c r="A890" s="468"/>
      <c r="B890" s="482"/>
      <c r="C890" s="483"/>
      <c r="D890" s="473"/>
      <c r="E890" s="473"/>
      <c r="F890" s="479"/>
      <c r="G890" s="473"/>
      <c r="H890" s="480"/>
      <c r="I890" s="480"/>
      <c r="J890" s="443"/>
      <c r="K890" s="443"/>
      <c r="L890" s="443"/>
      <c r="M890" s="443"/>
      <c r="N890" s="444"/>
      <c r="O890" s="477">
        <f t="shared" si="33"/>
        <v>0</v>
      </c>
      <c r="P890" s="477">
        <f t="shared" si="34"/>
        <v>0</v>
      </c>
      <c r="Q890" s="92" t="str">
        <f t="shared" si="35"/>
        <v/>
      </c>
    </row>
    <row r="891" spans="1:17" x14ac:dyDescent="0.2">
      <c r="A891" s="468"/>
      <c r="B891" s="482"/>
      <c r="C891" s="483"/>
      <c r="D891" s="473"/>
      <c r="E891" s="473"/>
      <c r="F891" s="479"/>
      <c r="G891" s="473"/>
      <c r="H891" s="480"/>
      <c r="I891" s="480"/>
      <c r="J891" s="443"/>
      <c r="K891" s="443"/>
      <c r="L891" s="443"/>
      <c r="M891" s="443"/>
      <c r="N891" s="444"/>
      <c r="O891" s="477">
        <f t="shared" si="33"/>
        <v>0</v>
      </c>
      <c r="P891" s="477">
        <f t="shared" si="34"/>
        <v>0</v>
      </c>
      <c r="Q891" s="92" t="str">
        <f t="shared" si="35"/>
        <v/>
      </c>
    </row>
    <row r="892" spans="1:17" x14ac:dyDescent="0.2">
      <c r="A892" s="468"/>
      <c r="B892" s="482"/>
      <c r="C892" s="483"/>
      <c r="D892" s="473"/>
      <c r="E892" s="473"/>
      <c r="F892" s="479"/>
      <c r="G892" s="473"/>
      <c r="H892" s="480"/>
      <c r="I892" s="480"/>
      <c r="J892" s="443"/>
      <c r="K892" s="443"/>
      <c r="L892" s="443"/>
      <c r="M892" s="443"/>
      <c r="N892" s="444"/>
      <c r="O892" s="477">
        <f t="shared" si="33"/>
        <v>0</v>
      </c>
      <c r="P892" s="477">
        <f t="shared" si="34"/>
        <v>0</v>
      </c>
      <c r="Q892" s="92" t="str">
        <f t="shared" si="35"/>
        <v/>
      </c>
    </row>
    <row r="893" spans="1:17" x14ac:dyDescent="0.2">
      <c r="A893" s="468"/>
      <c r="B893" s="482"/>
      <c r="C893" s="483"/>
      <c r="D893" s="473"/>
      <c r="E893" s="473"/>
      <c r="F893" s="479"/>
      <c r="G893" s="473"/>
      <c r="H893" s="480"/>
      <c r="I893" s="480"/>
      <c r="J893" s="443"/>
      <c r="K893" s="443"/>
      <c r="L893" s="443"/>
      <c r="M893" s="443"/>
      <c r="N893" s="444"/>
      <c r="O893" s="477">
        <f t="shared" si="33"/>
        <v>0</v>
      </c>
      <c r="P893" s="477">
        <f t="shared" si="34"/>
        <v>0</v>
      </c>
      <c r="Q893" s="92" t="str">
        <f t="shared" si="35"/>
        <v/>
      </c>
    </row>
    <row r="894" spans="1:17" x14ac:dyDescent="0.2">
      <c r="A894" s="468"/>
      <c r="B894" s="482"/>
      <c r="C894" s="483"/>
      <c r="D894" s="473"/>
      <c r="E894" s="473"/>
      <c r="F894" s="479"/>
      <c r="G894" s="473"/>
      <c r="H894" s="480"/>
      <c r="I894" s="480"/>
      <c r="J894" s="443"/>
      <c r="K894" s="442"/>
      <c r="L894" s="443"/>
      <c r="M894" s="443"/>
      <c r="N894" s="444"/>
      <c r="O894" s="477">
        <f t="shared" si="33"/>
        <v>0</v>
      </c>
      <c r="P894" s="477">
        <f t="shared" si="34"/>
        <v>0</v>
      </c>
      <c r="Q894" s="92" t="str">
        <f t="shared" si="35"/>
        <v/>
      </c>
    </row>
    <row r="895" spans="1:17" x14ac:dyDescent="0.2">
      <c r="A895" s="468"/>
      <c r="B895" s="482"/>
      <c r="C895" s="483"/>
      <c r="D895" s="473"/>
      <c r="E895" s="473"/>
      <c r="F895" s="479"/>
      <c r="G895" s="473"/>
      <c r="H895" s="480"/>
      <c r="I895" s="480"/>
      <c r="J895" s="443"/>
      <c r="K895" s="443"/>
      <c r="L895" s="443"/>
      <c r="M895" s="443"/>
      <c r="N895" s="444"/>
      <c r="O895" s="477">
        <f t="shared" si="33"/>
        <v>0</v>
      </c>
      <c r="P895" s="477">
        <f t="shared" si="34"/>
        <v>0</v>
      </c>
      <c r="Q895" s="92" t="str">
        <f t="shared" si="35"/>
        <v/>
      </c>
    </row>
    <row r="896" spans="1:17" x14ac:dyDescent="0.2">
      <c r="A896" s="468"/>
      <c r="B896" s="482"/>
      <c r="C896" s="483"/>
      <c r="D896" s="473"/>
      <c r="E896" s="473"/>
      <c r="F896" s="479"/>
      <c r="G896" s="473"/>
      <c r="H896" s="480"/>
      <c r="I896" s="480"/>
      <c r="J896" s="443"/>
      <c r="K896" s="443"/>
      <c r="L896" s="443"/>
      <c r="M896" s="443"/>
      <c r="N896" s="444"/>
      <c r="O896" s="477">
        <f t="shared" si="33"/>
        <v>0</v>
      </c>
      <c r="P896" s="477">
        <f t="shared" si="34"/>
        <v>0</v>
      </c>
      <c r="Q896" s="92" t="str">
        <f t="shared" si="35"/>
        <v/>
      </c>
    </row>
    <row r="897" spans="1:17" x14ac:dyDescent="0.2">
      <c r="A897" s="468"/>
      <c r="B897" s="482"/>
      <c r="C897" s="483"/>
      <c r="D897" s="473"/>
      <c r="E897" s="473"/>
      <c r="F897" s="479"/>
      <c r="G897" s="473"/>
      <c r="H897" s="474"/>
      <c r="I897" s="480"/>
      <c r="J897" s="442"/>
      <c r="K897" s="442"/>
      <c r="L897" s="443"/>
      <c r="M897" s="443"/>
      <c r="N897" s="444"/>
      <c r="O897" s="477">
        <f t="shared" si="33"/>
        <v>0</v>
      </c>
      <c r="P897" s="477">
        <f t="shared" si="34"/>
        <v>0</v>
      </c>
      <c r="Q897" s="92" t="str">
        <f t="shared" si="35"/>
        <v/>
      </c>
    </row>
    <row r="898" spans="1:17" x14ac:dyDescent="0.2">
      <c r="A898" s="468"/>
      <c r="B898" s="482"/>
      <c r="C898" s="483"/>
      <c r="D898" s="473"/>
      <c r="E898" s="473"/>
      <c r="F898" s="479"/>
      <c r="G898" s="473"/>
      <c r="H898" s="480"/>
      <c r="I898" s="480"/>
      <c r="J898" s="443"/>
      <c r="K898" s="442"/>
      <c r="L898" s="443"/>
      <c r="M898" s="443"/>
      <c r="N898" s="444"/>
      <c r="O898" s="477">
        <f t="shared" si="33"/>
        <v>0</v>
      </c>
      <c r="P898" s="477">
        <f t="shared" si="34"/>
        <v>0</v>
      </c>
      <c r="Q898" s="92" t="str">
        <f t="shared" si="35"/>
        <v/>
      </c>
    </row>
    <row r="899" spans="1:17" x14ac:dyDescent="0.2">
      <c r="A899" s="468"/>
      <c r="B899" s="482"/>
      <c r="C899" s="483"/>
      <c r="D899" s="473"/>
      <c r="E899" s="473"/>
      <c r="F899" s="479"/>
      <c r="G899" s="473"/>
      <c r="H899" s="480"/>
      <c r="I899" s="480"/>
      <c r="J899" s="443"/>
      <c r="K899" s="442"/>
      <c r="L899" s="443"/>
      <c r="M899" s="443"/>
      <c r="N899" s="444"/>
      <c r="O899" s="477">
        <f t="shared" si="33"/>
        <v>0</v>
      </c>
      <c r="P899" s="477">
        <f t="shared" si="34"/>
        <v>0</v>
      </c>
      <c r="Q899" s="92" t="str">
        <f t="shared" si="35"/>
        <v/>
      </c>
    </row>
    <row r="900" spans="1:17" s="332" customFormat="1" x14ac:dyDescent="0.2">
      <c r="A900" s="468"/>
      <c r="B900" s="482"/>
      <c r="C900" s="483"/>
      <c r="D900" s="473"/>
      <c r="E900" s="473"/>
      <c r="F900" s="479"/>
      <c r="G900" s="471"/>
      <c r="H900" s="473"/>
      <c r="I900" s="473"/>
      <c r="J900" s="484"/>
      <c r="K900" s="484"/>
      <c r="L900" s="484"/>
      <c r="M900" s="443"/>
      <c r="N900" s="444"/>
      <c r="O900" s="477">
        <f t="shared" si="33"/>
        <v>0</v>
      </c>
      <c r="P900" s="477">
        <f t="shared" si="34"/>
        <v>0</v>
      </c>
      <c r="Q900" s="92" t="str">
        <f t="shared" si="35"/>
        <v/>
      </c>
    </row>
    <row r="901" spans="1:17" x14ac:dyDescent="0.2">
      <c r="A901" s="468"/>
      <c r="B901" s="482"/>
      <c r="C901" s="483"/>
      <c r="D901" s="473"/>
      <c r="E901" s="473"/>
      <c r="F901" s="479"/>
      <c r="G901" s="473"/>
      <c r="H901" s="480"/>
      <c r="I901" s="480"/>
      <c r="J901" s="443"/>
      <c r="K901" s="442"/>
      <c r="L901" s="443"/>
      <c r="M901" s="443"/>
      <c r="N901" s="444"/>
      <c r="O901" s="477">
        <f t="shared" ref="O901:O964" si="36">IF(B901=0,0,IF(YEAR(B901)=$P$1,MONTH(B901)-$O$1+1,(YEAR(B901)-$P$1)*12-$O$1+1+MONTH(B901)))</f>
        <v>0</v>
      </c>
      <c r="P901" s="477">
        <f t="shared" ref="P901:P964" si="37">IF(C901=0,0,IF(YEAR(C901)=$P$1,MONTH(C901)-$O$1+1,(YEAR(C901)-$P$1)*12-$O$1+1+MONTH(C901)))</f>
        <v>0</v>
      </c>
      <c r="Q901" s="92" t="str">
        <f t="shared" ref="Q901:Q964" si="38">SUBSTITUTE(D901," ","_")</f>
        <v/>
      </c>
    </row>
    <row r="902" spans="1:17" x14ac:dyDescent="0.2">
      <c r="A902" s="468"/>
      <c r="B902" s="482"/>
      <c r="C902" s="483"/>
      <c r="D902" s="473"/>
      <c r="E902" s="473"/>
      <c r="F902" s="472"/>
      <c r="G902" s="471"/>
      <c r="H902" s="471"/>
      <c r="I902" s="473"/>
      <c r="J902" s="484"/>
      <c r="K902" s="484"/>
      <c r="L902" s="484"/>
      <c r="M902" s="489"/>
      <c r="N902" s="469"/>
      <c r="O902" s="477">
        <f t="shared" si="36"/>
        <v>0</v>
      </c>
      <c r="P902" s="477">
        <f t="shared" si="37"/>
        <v>0</v>
      </c>
      <c r="Q902" s="92" t="str">
        <f t="shared" si="38"/>
        <v/>
      </c>
    </row>
    <row r="903" spans="1:17" x14ac:dyDescent="0.2">
      <c r="A903" s="468"/>
      <c r="B903" s="482"/>
      <c r="C903" s="483"/>
      <c r="D903" s="473"/>
      <c r="E903" s="473"/>
      <c r="F903" s="479"/>
      <c r="G903" s="473"/>
      <c r="H903" s="480"/>
      <c r="I903" s="480"/>
      <c r="J903" s="443"/>
      <c r="K903" s="442"/>
      <c r="L903" s="443"/>
      <c r="M903" s="443"/>
      <c r="N903" s="444"/>
      <c r="O903" s="477">
        <f t="shared" si="36"/>
        <v>0</v>
      </c>
      <c r="P903" s="477">
        <f t="shared" si="37"/>
        <v>0</v>
      </c>
      <c r="Q903" s="92" t="str">
        <f t="shared" si="38"/>
        <v/>
      </c>
    </row>
    <row r="904" spans="1:17" x14ac:dyDescent="0.2">
      <c r="A904" s="468"/>
      <c r="B904" s="482"/>
      <c r="C904" s="483"/>
      <c r="D904" s="473"/>
      <c r="E904" s="473"/>
      <c r="F904" s="479"/>
      <c r="G904" s="473"/>
      <c r="H904" s="480"/>
      <c r="I904" s="480"/>
      <c r="J904" s="443"/>
      <c r="K904" s="442"/>
      <c r="L904" s="443"/>
      <c r="M904" s="443"/>
      <c r="N904" s="444"/>
      <c r="O904" s="477">
        <f t="shared" si="36"/>
        <v>0</v>
      </c>
      <c r="P904" s="477">
        <f t="shared" si="37"/>
        <v>0</v>
      </c>
      <c r="Q904" s="92" t="str">
        <f t="shared" si="38"/>
        <v/>
      </c>
    </row>
    <row r="905" spans="1:17" x14ac:dyDescent="0.2">
      <c r="A905" s="468"/>
      <c r="B905" s="482"/>
      <c r="C905" s="483"/>
      <c r="D905" s="473"/>
      <c r="E905" s="471"/>
      <c r="F905" s="472"/>
      <c r="G905" s="471"/>
      <c r="H905" s="480"/>
      <c r="I905" s="480"/>
      <c r="J905" s="443"/>
      <c r="K905" s="489"/>
      <c r="L905" s="489"/>
      <c r="M905" s="489"/>
      <c r="N905" s="444"/>
      <c r="O905" s="477">
        <f t="shared" si="36"/>
        <v>0</v>
      </c>
      <c r="P905" s="477">
        <f t="shared" si="37"/>
        <v>0</v>
      </c>
      <c r="Q905" s="92" t="str">
        <f t="shared" si="38"/>
        <v/>
      </c>
    </row>
    <row r="906" spans="1:17" x14ac:dyDescent="0.2">
      <c r="A906" s="468"/>
      <c r="B906" s="482"/>
      <c r="C906" s="483"/>
      <c r="D906" s="473"/>
      <c r="E906" s="473"/>
      <c r="F906" s="479"/>
      <c r="G906" s="473"/>
      <c r="H906" s="480"/>
      <c r="I906" s="480"/>
      <c r="J906" s="442"/>
      <c r="K906" s="442"/>
      <c r="L906" s="443"/>
      <c r="M906" s="442"/>
      <c r="N906" s="444"/>
      <c r="O906" s="477">
        <f t="shared" si="36"/>
        <v>0</v>
      </c>
      <c r="P906" s="477">
        <f t="shared" si="37"/>
        <v>0</v>
      </c>
      <c r="Q906" s="92" t="str">
        <f t="shared" si="38"/>
        <v/>
      </c>
    </row>
    <row r="907" spans="1:17" x14ac:dyDescent="0.2">
      <c r="A907" s="468"/>
      <c r="B907" s="482"/>
      <c r="C907" s="483"/>
      <c r="D907" s="473"/>
      <c r="E907" s="473"/>
      <c r="F907" s="479"/>
      <c r="G907" s="473"/>
      <c r="H907" s="480"/>
      <c r="I907" s="480"/>
      <c r="J907" s="442"/>
      <c r="K907" s="442"/>
      <c r="L907" s="443"/>
      <c r="M907" s="442"/>
      <c r="N907" s="444"/>
      <c r="O907" s="477">
        <f t="shared" si="36"/>
        <v>0</v>
      </c>
      <c r="P907" s="477">
        <f t="shared" si="37"/>
        <v>0</v>
      </c>
      <c r="Q907" s="92" t="str">
        <f t="shared" si="38"/>
        <v/>
      </c>
    </row>
    <row r="908" spans="1:17" x14ac:dyDescent="0.2">
      <c r="A908" s="468"/>
      <c r="B908" s="482"/>
      <c r="C908" s="483"/>
      <c r="D908" s="473"/>
      <c r="E908" s="473"/>
      <c r="F908" s="479"/>
      <c r="G908" s="473"/>
      <c r="H908" s="480"/>
      <c r="I908" s="480"/>
      <c r="J908" s="442"/>
      <c r="K908" s="442"/>
      <c r="L908" s="443"/>
      <c r="M908" s="443"/>
      <c r="N908" s="444"/>
      <c r="O908" s="477">
        <f t="shared" si="36"/>
        <v>0</v>
      </c>
      <c r="P908" s="477">
        <f t="shared" si="37"/>
        <v>0</v>
      </c>
      <c r="Q908" s="92" t="str">
        <f t="shared" si="38"/>
        <v/>
      </c>
    </row>
    <row r="909" spans="1:17" x14ac:dyDescent="0.2">
      <c r="A909" s="468"/>
      <c r="B909" s="482"/>
      <c r="C909" s="483"/>
      <c r="D909" s="473"/>
      <c r="E909" s="473"/>
      <c r="F909" s="479"/>
      <c r="G909" s="473"/>
      <c r="H909" s="480"/>
      <c r="I909" s="480"/>
      <c r="J909" s="442"/>
      <c r="K909" s="442"/>
      <c r="L909" s="443"/>
      <c r="M909" s="443"/>
      <c r="N909" s="444"/>
      <c r="O909" s="477">
        <f t="shared" si="36"/>
        <v>0</v>
      </c>
      <c r="P909" s="477">
        <f t="shared" si="37"/>
        <v>0</v>
      </c>
      <c r="Q909" s="92" t="str">
        <f t="shared" si="38"/>
        <v/>
      </c>
    </row>
    <row r="910" spans="1:17" x14ac:dyDescent="0.2">
      <c r="A910" s="468"/>
      <c r="B910" s="482"/>
      <c r="C910" s="502"/>
      <c r="D910" s="473"/>
      <c r="E910" s="471"/>
      <c r="F910" s="472"/>
      <c r="G910" s="473"/>
      <c r="H910" s="480"/>
      <c r="I910" s="480"/>
      <c r="J910" s="443"/>
      <c r="K910" s="442"/>
      <c r="L910" s="443"/>
      <c r="M910" s="443"/>
      <c r="N910" s="444"/>
      <c r="O910" s="477">
        <f t="shared" si="36"/>
        <v>0</v>
      </c>
      <c r="P910" s="477">
        <f t="shared" si="37"/>
        <v>0</v>
      </c>
      <c r="Q910" s="92" t="str">
        <f t="shared" si="38"/>
        <v/>
      </c>
    </row>
    <row r="911" spans="1:17" x14ac:dyDescent="0.2">
      <c r="A911" s="468"/>
      <c r="B911" s="482"/>
      <c r="C911" s="483"/>
      <c r="D911" s="473"/>
      <c r="E911" s="473"/>
      <c r="F911" s="479"/>
      <c r="G911" s="473"/>
      <c r="H911" s="480"/>
      <c r="I911" s="480"/>
      <c r="J911" s="442"/>
      <c r="K911" s="442"/>
      <c r="L911" s="443"/>
      <c r="M911" s="443"/>
      <c r="N911" s="444"/>
      <c r="O911" s="477">
        <f t="shared" si="36"/>
        <v>0</v>
      </c>
      <c r="P911" s="477">
        <f t="shared" si="37"/>
        <v>0</v>
      </c>
      <c r="Q911" s="92" t="str">
        <f t="shared" si="38"/>
        <v/>
      </c>
    </row>
    <row r="912" spans="1:17" x14ac:dyDescent="0.2">
      <c r="A912" s="468"/>
      <c r="B912" s="482"/>
      <c r="C912" s="483"/>
      <c r="D912" s="473"/>
      <c r="E912" s="473"/>
      <c r="F912" s="479"/>
      <c r="G912" s="473"/>
      <c r="H912" s="480"/>
      <c r="I912" s="480"/>
      <c r="J912" s="443"/>
      <c r="K912" s="442"/>
      <c r="L912" s="443"/>
      <c r="M912" s="443"/>
      <c r="N912" s="444"/>
      <c r="O912" s="477">
        <f t="shared" si="36"/>
        <v>0</v>
      </c>
      <c r="P912" s="477">
        <f t="shared" si="37"/>
        <v>0</v>
      </c>
      <c r="Q912" s="92" t="str">
        <f t="shared" si="38"/>
        <v/>
      </c>
    </row>
    <row r="913" spans="1:17" x14ac:dyDescent="0.2">
      <c r="A913" s="468"/>
      <c r="B913" s="482"/>
      <c r="C913" s="483"/>
      <c r="D913" s="473"/>
      <c r="E913" s="473"/>
      <c r="F913" s="479"/>
      <c r="G913" s="473"/>
      <c r="H913" s="474"/>
      <c r="I913" s="480"/>
      <c r="J913" s="442"/>
      <c r="K913" s="442"/>
      <c r="L913" s="443"/>
      <c r="M913" s="443"/>
      <c r="N913" s="444"/>
      <c r="O913" s="477">
        <f t="shared" si="36"/>
        <v>0</v>
      </c>
      <c r="P913" s="477">
        <f t="shared" si="37"/>
        <v>0</v>
      </c>
      <c r="Q913" s="92" t="str">
        <f t="shared" si="38"/>
        <v/>
      </c>
    </row>
    <row r="914" spans="1:17" x14ac:dyDescent="0.2">
      <c r="A914" s="468"/>
      <c r="B914" s="482"/>
      <c r="C914" s="483"/>
      <c r="D914" s="473"/>
      <c r="E914" s="473"/>
      <c r="F914" s="479"/>
      <c r="G914" s="473"/>
      <c r="H914" s="480"/>
      <c r="I914" s="480"/>
      <c r="J914" s="443"/>
      <c r="K914" s="442"/>
      <c r="L914" s="443"/>
      <c r="M914" s="443"/>
      <c r="N914" s="444"/>
      <c r="O914" s="477">
        <f t="shared" si="36"/>
        <v>0</v>
      </c>
      <c r="P914" s="477">
        <f t="shared" si="37"/>
        <v>0</v>
      </c>
      <c r="Q914" s="92" t="str">
        <f t="shared" si="38"/>
        <v/>
      </c>
    </row>
    <row r="915" spans="1:17" x14ac:dyDescent="0.2">
      <c r="A915" s="468"/>
      <c r="B915" s="482"/>
      <c r="C915" s="483"/>
      <c r="D915" s="473"/>
      <c r="E915" s="473"/>
      <c r="F915" s="479"/>
      <c r="G915" s="473"/>
      <c r="H915" s="480"/>
      <c r="I915" s="480"/>
      <c r="J915" s="442"/>
      <c r="K915" s="442"/>
      <c r="L915" s="443"/>
      <c r="M915" s="443"/>
      <c r="N915" s="444"/>
      <c r="O915" s="477">
        <f t="shared" si="36"/>
        <v>0</v>
      </c>
      <c r="P915" s="477">
        <f t="shared" si="37"/>
        <v>0</v>
      </c>
      <c r="Q915" s="92" t="str">
        <f t="shared" si="38"/>
        <v/>
      </c>
    </row>
    <row r="916" spans="1:17" x14ac:dyDescent="0.2">
      <c r="A916" s="468"/>
      <c r="B916" s="482"/>
      <c r="C916" s="483"/>
      <c r="D916" s="473"/>
      <c r="E916" s="473"/>
      <c r="F916" s="479"/>
      <c r="G916" s="473"/>
      <c r="H916" s="480"/>
      <c r="I916" s="480"/>
      <c r="J916" s="442"/>
      <c r="K916" s="442"/>
      <c r="L916" s="443"/>
      <c r="M916" s="443"/>
      <c r="N916" s="444"/>
      <c r="O916" s="477">
        <f t="shared" si="36"/>
        <v>0</v>
      </c>
      <c r="P916" s="477">
        <f t="shared" si="37"/>
        <v>0</v>
      </c>
      <c r="Q916" s="92" t="str">
        <f t="shared" si="38"/>
        <v/>
      </c>
    </row>
    <row r="917" spans="1:17" x14ac:dyDescent="0.2">
      <c r="A917" s="468"/>
      <c r="B917" s="482"/>
      <c r="C917" s="502"/>
      <c r="D917" s="473"/>
      <c r="E917" s="473"/>
      <c r="F917" s="479"/>
      <c r="G917" s="473"/>
      <c r="H917" s="480"/>
      <c r="I917" s="480"/>
      <c r="J917" s="442"/>
      <c r="K917" s="442"/>
      <c r="L917" s="443"/>
      <c r="M917" s="443"/>
      <c r="N917" s="444"/>
      <c r="O917" s="477">
        <f t="shared" si="36"/>
        <v>0</v>
      </c>
      <c r="P917" s="477">
        <f t="shared" si="37"/>
        <v>0</v>
      </c>
      <c r="Q917" s="92" t="str">
        <f t="shared" si="38"/>
        <v/>
      </c>
    </row>
    <row r="918" spans="1:17" ht="8.25" customHeight="1" x14ac:dyDescent="0.2">
      <c r="A918" s="468"/>
      <c r="B918" s="482"/>
      <c r="C918" s="483"/>
      <c r="D918" s="473"/>
      <c r="E918" s="473"/>
      <c r="F918" s="479"/>
      <c r="G918" s="473"/>
      <c r="H918" s="480"/>
      <c r="I918" s="480"/>
      <c r="J918" s="443"/>
      <c r="K918" s="442"/>
      <c r="L918" s="443"/>
      <c r="M918" s="443"/>
      <c r="N918" s="444"/>
      <c r="O918" s="477">
        <f t="shared" si="36"/>
        <v>0</v>
      </c>
      <c r="P918" s="477">
        <f t="shared" si="37"/>
        <v>0</v>
      </c>
      <c r="Q918" s="92" t="str">
        <f t="shared" si="38"/>
        <v/>
      </c>
    </row>
    <row r="919" spans="1:17" x14ac:dyDescent="0.2">
      <c r="A919" s="468"/>
      <c r="B919" s="482"/>
      <c r="C919" s="483"/>
      <c r="D919" s="473"/>
      <c r="E919" s="473"/>
      <c r="F919" s="479"/>
      <c r="G919" s="473"/>
      <c r="H919" s="480"/>
      <c r="I919" s="480"/>
      <c r="J919" s="443"/>
      <c r="K919" s="442"/>
      <c r="L919" s="443"/>
      <c r="M919" s="443"/>
      <c r="N919" s="444"/>
      <c r="O919" s="477">
        <f t="shared" si="36"/>
        <v>0</v>
      </c>
      <c r="P919" s="477">
        <f t="shared" si="37"/>
        <v>0</v>
      </c>
      <c r="Q919" s="92" t="str">
        <f t="shared" si="38"/>
        <v/>
      </c>
    </row>
    <row r="920" spans="1:17" x14ac:dyDescent="0.2">
      <c r="A920" s="468"/>
      <c r="B920" s="482"/>
      <c r="C920" s="483"/>
      <c r="D920" s="473"/>
      <c r="E920" s="473"/>
      <c r="F920" s="479"/>
      <c r="G920" s="473"/>
      <c r="H920" s="480"/>
      <c r="I920" s="480"/>
      <c r="J920" s="443"/>
      <c r="K920" s="442"/>
      <c r="L920" s="443"/>
      <c r="M920" s="443"/>
      <c r="N920" s="444"/>
      <c r="O920" s="477">
        <f t="shared" si="36"/>
        <v>0</v>
      </c>
      <c r="P920" s="477">
        <f t="shared" si="37"/>
        <v>0</v>
      </c>
      <c r="Q920" s="92" t="str">
        <f t="shared" si="38"/>
        <v/>
      </c>
    </row>
    <row r="921" spans="1:17" x14ac:dyDescent="0.2">
      <c r="A921" s="468"/>
      <c r="B921" s="482"/>
      <c r="C921" s="483"/>
      <c r="D921" s="473"/>
      <c r="E921" s="473"/>
      <c r="F921" s="472"/>
      <c r="G921" s="473"/>
      <c r="H921" s="498"/>
      <c r="I921" s="498"/>
      <c r="J921" s="489"/>
      <c r="K921" s="442"/>
      <c r="L921" s="443"/>
      <c r="M921" s="489"/>
      <c r="N921" s="469"/>
      <c r="O921" s="477">
        <f t="shared" si="36"/>
        <v>0</v>
      </c>
      <c r="P921" s="477">
        <f t="shared" si="37"/>
        <v>0</v>
      </c>
      <c r="Q921" s="92" t="str">
        <f t="shared" si="38"/>
        <v/>
      </c>
    </row>
    <row r="922" spans="1:17" x14ac:dyDescent="0.2">
      <c r="A922" s="468"/>
      <c r="B922" s="482"/>
      <c r="C922" s="483"/>
      <c r="D922" s="473"/>
      <c r="E922" s="471"/>
      <c r="F922" s="472"/>
      <c r="G922" s="471"/>
      <c r="H922" s="498"/>
      <c r="I922" s="498"/>
      <c r="J922" s="489"/>
      <c r="K922" s="442"/>
      <c r="L922" s="443"/>
      <c r="M922" s="489"/>
      <c r="N922" s="469"/>
      <c r="O922" s="477">
        <f t="shared" si="36"/>
        <v>0</v>
      </c>
      <c r="P922" s="477">
        <f t="shared" si="37"/>
        <v>0</v>
      </c>
      <c r="Q922" s="92" t="str">
        <f t="shared" si="38"/>
        <v/>
      </c>
    </row>
    <row r="923" spans="1:17" x14ac:dyDescent="0.2">
      <c r="A923" s="468"/>
      <c r="B923" s="482"/>
      <c r="C923" s="483"/>
      <c r="D923" s="473"/>
      <c r="E923" s="473"/>
      <c r="F923" s="479"/>
      <c r="G923" s="473"/>
      <c r="H923" s="480"/>
      <c r="I923" s="480"/>
      <c r="J923" s="442"/>
      <c r="K923" s="442"/>
      <c r="L923" s="443"/>
      <c r="M923" s="442"/>
      <c r="N923" s="444"/>
      <c r="O923" s="477">
        <f t="shared" si="36"/>
        <v>0</v>
      </c>
      <c r="P923" s="477">
        <f t="shared" si="37"/>
        <v>0</v>
      </c>
      <c r="Q923" s="92" t="str">
        <f t="shared" si="38"/>
        <v/>
      </c>
    </row>
    <row r="924" spans="1:17" x14ac:dyDescent="0.2">
      <c r="A924" s="468"/>
      <c r="B924" s="482"/>
      <c r="C924" s="483"/>
      <c r="D924" s="473"/>
      <c r="E924" s="473"/>
      <c r="F924" s="479"/>
      <c r="G924" s="473"/>
      <c r="H924" s="480"/>
      <c r="I924" s="480"/>
      <c r="J924" s="443"/>
      <c r="K924" s="442"/>
      <c r="L924" s="443"/>
      <c r="M924" s="443"/>
      <c r="N924" s="444"/>
      <c r="O924" s="477">
        <f t="shared" si="36"/>
        <v>0</v>
      </c>
      <c r="P924" s="477">
        <f t="shared" si="37"/>
        <v>0</v>
      </c>
      <c r="Q924" s="92" t="str">
        <f t="shared" si="38"/>
        <v/>
      </c>
    </row>
    <row r="925" spans="1:17" x14ac:dyDescent="0.2">
      <c r="A925" s="468"/>
      <c r="B925" s="482"/>
      <c r="C925" s="483"/>
      <c r="D925" s="473"/>
      <c r="E925" s="473"/>
      <c r="F925" s="479"/>
      <c r="G925" s="473"/>
      <c r="H925" s="480"/>
      <c r="I925" s="480"/>
      <c r="J925" s="442"/>
      <c r="K925" s="442"/>
      <c r="L925" s="443"/>
      <c r="M925" s="443"/>
      <c r="N925" s="444"/>
      <c r="O925" s="477">
        <f t="shared" si="36"/>
        <v>0</v>
      </c>
      <c r="P925" s="477">
        <f t="shared" si="37"/>
        <v>0</v>
      </c>
      <c r="Q925" s="92" t="str">
        <f t="shared" si="38"/>
        <v/>
      </c>
    </row>
    <row r="926" spans="1:17" x14ac:dyDescent="0.2">
      <c r="A926" s="468"/>
      <c r="B926" s="482"/>
      <c r="C926" s="502"/>
      <c r="D926" s="473"/>
      <c r="E926" s="473"/>
      <c r="F926" s="479"/>
      <c r="G926" s="473"/>
      <c r="H926" s="480"/>
      <c r="I926" s="480"/>
      <c r="J926" s="442"/>
      <c r="K926" s="442"/>
      <c r="L926" s="443"/>
      <c r="M926" s="443"/>
      <c r="N926" s="444"/>
      <c r="O926" s="477">
        <f t="shared" si="36"/>
        <v>0</v>
      </c>
      <c r="P926" s="477">
        <f t="shared" si="37"/>
        <v>0</v>
      </c>
      <c r="Q926" s="92" t="str">
        <f t="shared" si="38"/>
        <v/>
      </c>
    </row>
    <row r="927" spans="1:17" x14ac:dyDescent="0.2">
      <c r="A927" s="468"/>
      <c r="B927" s="482"/>
      <c r="C927" s="483"/>
      <c r="D927" s="473"/>
      <c r="E927" s="473"/>
      <c r="F927" s="479"/>
      <c r="G927" s="473"/>
      <c r="H927" s="480"/>
      <c r="I927" s="480"/>
      <c r="J927" s="443"/>
      <c r="K927" s="442"/>
      <c r="L927" s="443"/>
      <c r="M927" s="443"/>
      <c r="N927" s="444"/>
      <c r="O927" s="477">
        <f t="shared" si="36"/>
        <v>0</v>
      </c>
      <c r="P927" s="477">
        <f t="shared" si="37"/>
        <v>0</v>
      </c>
      <c r="Q927" s="92" t="str">
        <f t="shared" si="38"/>
        <v/>
      </c>
    </row>
    <row r="928" spans="1:17" x14ac:dyDescent="0.2">
      <c r="A928" s="468"/>
      <c r="B928" s="482"/>
      <c r="C928" s="502"/>
      <c r="D928" s="473"/>
      <c r="E928" s="473"/>
      <c r="F928" s="479"/>
      <c r="G928" s="471"/>
      <c r="H928" s="480"/>
      <c r="I928" s="498"/>
      <c r="J928" s="489"/>
      <c r="K928" s="442"/>
      <c r="L928" s="443"/>
      <c r="M928" s="443"/>
      <c r="N928" s="444"/>
      <c r="O928" s="477">
        <f t="shared" si="36"/>
        <v>0</v>
      </c>
      <c r="P928" s="477">
        <f t="shared" si="37"/>
        <v>0</v>
      </c>
      <c r="Q928" s="92" t="str">
        <f t="shared" si="38"/>
        <v/>
      </c>
    </row>
    <row r="929" spans="1:17" x14ac:dyDescent="0.2">
      <c r="A929" s="468"/>
      <c r="B929" s="482"/>
      <c r="C929" s="502"/>
      <c r="D929" s="473"/>
      <c r="E929" s="473"/>
      <c r="F929" s="479"/>
      <c r="G929" s="473"/>
      <c r="H929" s="480"/>
      <c r="I929" s="480"/>
      <c r="J929" s="442"/>
      <c r="K929" s="443"/>
      <c r="L929" s="443"/>
      <c r="M929" s="443"/>
      <c r="N929" s="444"/>
      <c r="O929" s="477">
        <f t="shared" si="36"/>
        <v>0</v>
      </c>
      <c r="P929" s="477">
        <f t="shared" si="37"/>
        <v>0</v>
      </c>
      <c r="Q929" s="92" t="str">
        <f t="shared" si="38"/>
        <v/>
      </c>
    </row>
    <row r="930" spans="1:17" x14ac:dyDescent="0.2">
      <c r="A930" s="468"/>
      <c r="B930" s="482"/>
      <c r="C930" s="502"/>
      <c r="D930" s="473"/>
      <c r="E930" s="473"/>
      <c r="F930" s="479"/>
      <c r="G930" s="473"/>
      <c r="H930" s="480"/>
      <c r="I930" s="480"/>
      <c r="J930" s="442"/>
      <c r="K930" s="443"/>
      <c r="L930" s="443"/>
      <c r="M930" s="443"/>
      <c r="N930" s="444"/>
      <c r="O930" s="477">
        <f t="shared" si="36"/>
        <v>0</v>
      </c>
      <c r="P930" s="477">
        <f t="shared" si="37"/>
        <v>0</v>
      </c>
      <c r="Q930" s="92" t="str">
        <f t="shared" si="38"/>
        <v/>
      </c>
    </row>
    <row r="931" spans="1:17" x14ac:dyDescent="0.2">
      <c r="A931" s="468"/>
      <c r="B931" s="482"/>
      <c r="C931" s="502"/>
      <c r="D931" s="473"/>
      <c r="E931" s="473"/>
      <c r="F931" s="479"/>
      <c r="G931" s="473"/>
      <c r="H931" s="480"/>
      <c r="I931" s="480"/>
      <c r="J931" s="443"/>
      <c r="K931" s="443"/>
      <c r="L931" s="443"/>
      <c r="M931" s="443"/>
      <c r="N931" s="444"/>
      <c r="O931" s="477">
        <f t="shared" si="36"/>
        <v>0</v>
      </c>
      <c r="P931" s="477">
        <f t="shared" si="37"/>
        <v>0</v>
      </c>
      <c r="Q931" s="92" t="str">
        <f t="shared" si="38"/>
        <v/>
      </c>
    </row>
    <row r="932" spans="1:17" x14ac:dyDescent="0.2">
      <c r="A932" s="468"/>
      <c r="B932" s="482"/>
      <c r="C932" s="502"/>
      <c r="D932" s="473"/>
      <c r="E932" s="473"/>
      <c r="F932" s="479"/>
      <c r="G932" s="473"/>
      <c r="H932" s="480"/>
      <c r="I932" s="480"/>
      <c r="J932" s="443"/>
      <c r="K932" s="443"/>
      <c r="L932" s="443"/>
      <c r="M932" s="443"/>
      <c r="N932" s="444"/>
      <c r="O932" s="477">
        <f t="shared" si="36"/>
        <v>0</v>
      </c>
      <c r="P932" s="477">
        <f t="shared" si="37"/>
        <v>0</v>
      </c>
      <c r="Q932" s="92" t="str">
        <f t="shared" si="38"/>
        <v/>
      </c>
    </row>
    <row r="933" spans="1:17" x14ac:dyDescent="0.2">
      <c r="A933" s="468"/>
      <c r="B933" s="482"/>
      <c r="C933" s="502"/>
      <c r="D933" s="473"/>
      <c r="E933" s="473"/>
      <c r="F933" s="479"/>
      <c r="G933" s="473"/>
      <c r="H933" s="480"/>
      <c r="I933" s="480"/>
      <c r="J933" s="442"/>
      <c r="K933" s="443"/>
      <c r="L933" s="443"/>
      <c r="M933" s="443"/>
      <c r="N933" s="444"/>
      <c r="O933" s="477">
        <f t="shared" si="36"/>
        <v>0</v>
      </c>
      <c r="P933" s="477">
        <f t="shared" si="37"/>
        <v>0</v>
      </c>
      <c r="Q933" s="92" t="str">
        <f t="shared" si="38"/>
        <v/>
      </c>
    </row>
    <row r="934" spans="1:17" x14ac:dyDescent="0.2">
      <c r="A934" s="468"/>
      <c r="B934" s="482"/>
      <c r="C934" s="502"/>
      <c r="D934" s="473"/>
      <c r="E934" s="473"/>
      <c r="F934" s="479"/>
      <c r="G934" s="473"/>
      <c r="H934" s="480"/>
      <c r="I934" s="480"/>
      <c r="J934" s="442"/>
      <c r="K934" s="443"/>
      <c r="L934" s="443"/>
      <c r="M934" s="443"/>
      <c r="N934" s="444"/>
      <c r="O934" s="477">
        <f t="shared" si="36"/>
        <v>0</v>
      </c>
      <c r="P934" s="477">
        <f t="shared" si="37"/>
        <v>0</v>
      </c>
      <c r="Q934" s="92" t="str">
        <f t="shared" si="38"/>
        <v/>
      </c>
    </row>
    <row r="935" spans="1:17" x14ac:dyDescent="0.2">
      <c r="A935" s="468"/>
      <c r="B935" s="482"/>
      <c r="C935" s="502"/>
      <c r="D935" s="473"/>
      <c r="E935" s="473"/>
      <c r="F935" s="479"/>
      <c r="G935" s="473"/>
      <c r="H935" s="480"/>
      <c r="I935" s="480"/>
      <c r="J935" s="443"/>
      <c r="K935" s="443"/>
      <c r="L935" s="443"/>
      <c r="M935" s="443"/>
      <c r="N935" s="444"/>
      <c r="O935" s="477">
        <f t="shared" si="36"/>
        <v>0</v>
      </c>
      <c r="P935" s="477">
        <f t="shared" si="37"/>
        <v>0</v>
      </c>
      <c r="Q935" s="92" t="str">
        <f t="shared" si="38"/>
        <v/>
      </c>
    </row>
    <row r="936" spans="1:17" x14ac:dyDescent="0.2">
      <c r="A936" s="468"/>
      <c r="B936" s="482"/>
      <c r="C936" s="502"/>
      <c r="D936" s="473"/>
      <c r="E936" s="473"/>
      <c r="F936" s="479"/>
      <c r="G936" s="473"/>
      <c r="H936" s="480"/>
      <c r="I936" s="480"/>
      <c r="J936" s="443"/>
      <c r="K936" s="443"/>
      <c r="L936" s="443"/>
      <c r="M936" s="443"/>
      <c r="N936" s="444"/>
      <c r="O936" s="477">
        <f t="shared" si="36"/>
        <v>0</v>
      </c>
      <c r="P936" s="477">
        <f t="shared" si="37"/>
        <v>0</v>
      </c>
      <c r="Q936" s="92" t="str">
        <f t="shared" si="38"/>
        <v/>
      </c>
    </row>
    <row r="937" spans="1:17" x14ac:dyDescent="0.2">
      <c r="A937" s="468"/>
      <c r="B937" s="482"/>
      <c r="C937" s="502"/>
      <c r="D937" s="473"/>
      <c r="E937" s="471"/>
      <c r="F937" s="472"/>
      <c r="G937" s="471"/>
      <c r="H937" s="498"/>
      <c r="I937" s="498"/>
      <c r="J937" s="489"/>
      <c r="K937" s="443"/>
      <c r="L937" s="443"/>
      <c r="M937" s="443"/>
      <c r="N937" s="444"/>
      <c r="O937" s="477">
        <f t="shared" si="36"/>
        <v>0</v>
      </c>
      <c r="P937" s="477">
        <f t="shared" si="37"/>
        <v>0</v>
      </c>
      <c r="Q937" s="92" t="str">
        <f t="shared" si="38"/>
        <v/>
      </c>
    </row>
    <row r="938" spans="1:17" x14ac:dyDescent="0.2">
      <c r="A938" s="468"/>
      <c r="B938" s="482"/>
      <c r="C938" s="502"/>
      <c r="D938" s="473"/>
      <c r="E938" s="471"/>
      <c r="F938" s="472"/>
      <c r="G938" s="471"/>
      <c r="H938" s="498"/>
      <c r="I938" s="498"/>
      <c r="J938" s="489"/>
      <c r="K938" s="443"/>
      <c r="L938" s="443"/>
      <c r="M938" s="443"/>
      <c r="N938" s="444"/>
      <c r="O938" s="477">
        <f t="shared" si="36"/>
        <v>0</v>
      </c>
      <c r="P938" s="477">
        <f t="shared" si="37"/>
        <v>0</v>
      </c>
      <c r="Q938" s="92" t="str">
        <f t="shared" si="38"/>
        <v/>
      </c>
    </row>
    <row r="939" spans="1:17" x14ac:dyDescent="0.2">
      <c r="A939" s="468"/>
      <c r="B939" s="482"/>
      <c r="C939" s="502"/>
      <c r="D939" s="473"/>
      <c r="E939" s="471"/>
      <c r="F939" s="472"/>
      <c r="G939" s="471"/>
      <c r="H939" s="498"/>
      <c r="I939" s="498"/>
      <c r="J939" s="489"/>
      <c r="K939" s="443"/>
      <c r="L939" s="443"/>
      <c r="M939" s="443"/>
      <c r="N939" s="444"/>
      <c r="O939" s="477">
        <f t="shared" si="36"/>
        <v>0</v>
      </c>
      <c r="P939" s="477">
        <f t="shared" si="37"/>
        <v>0</v>
      </c>
      <c r="Q939" s="92" t="str">
        <f t="shared" si="38"/>
        <v/>
      </c>
    </row>
    <row r="940" spans="1:17" x14ac:dyDescent="0.2">
      <c r="A940" s="468"/>
      <c r="B940" s="482"/>
      <c r="C940" s="502"/>
      <c r="D940" s="473"/>
      <c r="E940" s="471"/>
      <c r="F940" s="479"/>
      <c r="G940" s="471"/>
      <c r="H940" s="480"/>
      <c r="I940" s="480"/>
      <c r="J940" s="443"/>
      <c r="K940" s="443"/>
      <c r="L940" s="443"/>
      <c r="M940" s="443"/>
      <c r="N940" s="444"/>
      <c r="O940" s="477">
        <f t="shared" si="36"/>
        <v>0</v>
      </c>
      <c r="P940" s="477">
        <f t="shared" si="37"/>
        <v>0</v>
      </c>
      <c r="Q940" s="92" t="str">
        <f t="shared" si="38"/>
        <v/>
      </c>
    </row>
    <row r="941" spans="1:17" x14ac:dyDescent="0.2">
      <c r="A941" s="468"/>
      <c r="B941" s="482"/>
      <c r="C941" s="502"/>
      <c r="D941" s="473"/>
      <c r="E941" s="471"/>
      <c r="F941" s="472"/>
      <c r="G941" s="473"/>
      <c r="H941" s="480"/>
      <c r="I941" s="480"/>
      <c r="J941" s="443"/>
      <c r="K941" s="443"/>
      <c r="L941" s="443"/>
      <c r="M941" s="443"/>
      <c r="N941" s="444"/>
      <c r="O941" s="477">
        <f t="shared" si="36"/>
        <v>0</v>
      </c>
      <c r="P941" s="477">
        <f t="shared" si="37"/>
        <v>0</v>
      </c>
      <c r="Q941" s="92" t="str">
        <f t="shared" si="38"/>
        <v/>
      </c>
    </row>
    <row r="942" spans="1:17" x14ac:dyDescent="0.2">
      <c r="A942" s="468"/>
      <c r="B942" s="482"/>
      <c r="C942" s="502"/>
      <c r="D942" s="473"/>
      <c r="E942" s="471"/>
      <c r="F942" s="479"/>
      <c r="G942" s="473"/>
      <c r="H942" s="480"/>
      <c r="I942" s="480"/>
      <c r="J942" s="443"/>
      <c r="K942" s="443"/>
      <c r="L942" s="443"/>
      <c r="M942" s="443"/>
      <c r="N942" s="444"/>
      <c r="O942" s="477">
        <f t="shared" si="36"/>
        <v>0</v>
      </c>
      <c r="P942" s="477">
        <f t="shared" si="37"/>
        <v>0</v>
      </c>
      <c r="Q942" s="92" t="str">
        <f t="shared" si="38"/>
        <v/>
      </c>
    </row>
    <row r="943" spans="1:17" x14ac:dyDescent="0.2">
      <c r="A943" s="468"/>
      <c r="B943" s="482"/>
      <c r="C943" s="502"/>
      <c r="D943" s="473"/>
      <c r="E943" s="471"/>
      <c r="F943" s="479"/>
      <c r="G943" s="473"/>
      <c r="H943" s="480"/>
      <c r="I943" s="480"/>
      <c r="J943" s="443"/>
      <c r="K943" s="443"/>
      <c r="L943" s="443"/>
      <c r="M943" s="443"/>
      <c r="N943" s="444"/>
      <c r="O943" s="477">
        <f t="shared" si="36"/>
        <v>0</v>
      </c>
      <c r="P943" s="477">
        <f t="shared" si="37"/>
        <v>0</v>
      </c>
      <c r="Q943" s="92" t="str">
        <f t="shared" si="38"/>
        <v/>
      </c>
    </row>
    <row r="944" spans="1:17" x14ac:dyDescent="0.2">
      <c r="A944" s="468"/>
      <c r="B944" s="482"/>
      <c r="C944" s="502"/>
      <c r="D944" s="473"/>
      <c r="E944" s="471"/>
      <c r="F944" s="479"/>
      <c r="G944" s="473"/>
      <c r="H944" s="480"/>
      <c r="I944" s="480"/>
      <c r="J944" s="443"/>
      <c r="K944" s="443"/>
      <c r="L944" s="443"/>
      <c r="M944" s="443"/>
      <c r="N944" s="444"/>
      <c r="O944" s="477">
        <f t="shared" si="36"/>
        <v>0</v>
      </c>
      <c r="P944" s="477">
        <f t="shared" si="37"/>
        <v>0</v>
      </c>
      <c r="Q944" s="92" t="str">
        <f t="shared" si="38"/>
        <v/>
      </c>
    </row>
    <row r="945" spans="1:17" x14ac:dyDescent="0.2">
      <c r="A945" s="468"/>
      <c r="B945" s="482"/>
      <c r="C945" s="502"/>
      <c r="D945" s="473"/>
      <c r="E945" s="471"/>
      <c r="F945" s="479"/>
      <c r="G945" s="473"/>
      <c r="H945" s="480"/>
      <c r="I945" s="480"/>
      <c r="J945" s="443"/>
      <c r="K945" s="443"/>
      <c r="L945" s="443"/>
      <c r="M945" s="443"/>
      <c r="N945" s="444"/>
      <c r="O945" s="477">
        <f t="shared" si="36"/>
        <v>0</v>
      </c>
      <c r="P945" s="477">
        <f t="shared" si="37"/>
        <v>0</v>
      </c>
      <c r="Q945" s="92" t="str">
        <f t="shared" si="38"/>
        <v/>
      </c>
    </row>
    <row r="946" spans="1:17" x14ac:dyDescent="0.2">
      <c r="A946" s="468"/>
      <c r="B946" s="482"/>
      <c r="C946" s="502"/>
      <c r="D946" s="473"/>
      <c r="E946" s="471"/>
      <c r="F946" s="479"/>
      <c r="G946" s="473"/>
      <c r="H946" s="480"/>
      <c r="I946" s="480"/>
      <c r="J946" s="443"/>
      <c r="K946" s="443"/>
      <c r="L946" s="443"/>
      <c r="M946" s="443"/>
      <c r="N946" s="444"/>
      <c r="O946" s="477">
        <f t="shared" si="36"/>
        <v>0</v>
      </c>
      <c r="P946" s="477">
        <f t="shared" si="37"/>
        <v>0</v>
      </c>
      <c r="Q946" s="92" t="str">
        <f t="shared" si="38"/>
        <v/>
      </c>
    </row>
    <row r="947" spans="1:17" x14ac:dyDescent="0.2">
      <c r="A947" s="468"/>
      <c r="B947" s="482"/>
      <c r="C947" s="502"/>
      <c r="D947" s="473"/>
      <c r="E947" s="471"/>
      <c r="F947" s="472"/>
      <c r="G947" s="471"/>
      <c r="H947" s="498"/>
      <c r="I947" s="498"/>
      <c r="J947" s="489"/>
      <c r="K947" s="443"/>
      <c r="L947" s="443"/>
      <c r="M947" s="443"/>
      <c r="N947" s="444"/>
      <c r="O947" s="477">
        <f t="shared" si="36"/>
        <v>0</v>
      </c>
      <c r="P947" s="477">
        <f t="shared" si="37"/>
        <v>0</v>
      </c>
      <c r="Q947" s="92" t="str">
        <f t="shared" si="38"/>
        <v/>
      </c>
    </row>
    <row r="948" spans="1:17" x14ac:dyDescent="0.2">
      <c r="A948" s="468"/>
      <c r="B948" s="482"/>
      <c r="C948" s="502"/>
      <c r="D948" s="473"/>
      <c r="E948" s="471"/>
      <c r="F948" s="479"/>
      <c r="G948" s="473"/>
      <c r="H948" s="480"/>
      <c r="I948" s="480"/>
      <c r="J948" s="443"/>
      <c r="K948" s="443"/>
      <c r="L948" s="443"/>
      <c r="M948" s="443"/>
      <c r="N948" s="444"/>
      <c r="O948" s="477">
        <f t="shared" si="36"/>
        <v>0</v>
      </c>
      <c r="P948" s="477">
        <f t="shared" si="37"/>
        <v>0</v>
      </c>
      <c r="Q948" s="92" t="str">
        <f t="shared" si="38"/>
        <v/>
      </c>
    </row>
    <row r="949" spans="1:17" x14ac:dyDescent="0.2">
      <c r="A949" s="468"/>
      <c r="B949" s="482"/>
      <c r="C949" s="502"/>
      <c r="D949" s="473"/>
      <c r="E949" s="471"/>
      <c r="F949" s="479"/>
      <c r="G949" s="473"/>
      <c r="H949" s="480"/>
      <c r="I949" s="480"/>
      <c r="J949" s="443"/>
      <c r="K949" s="443"/>
      <c r="L949" s="443"/>
      <c r="M949" s="443"/>
      <c r="N949" s="444"/>
      <c r="O949" s="477">
        <f t="shared" si="36"/>
        <v>0</v>
      </c>
      <c r="P949" s="477">
        <f t="shared" si="37"/>
        <v>0</v>
      </c>
      <c r="Q949" s="92" t="str">
        <f t="shared" si="38"/>
        <v/>
      </c>
    </row>
    <row r="950" spans="1:17" x14ac:dyDescent="0.2">
      <c r="A950" s="468"/>
      <c r="B950" s="482"/>
      <c r="C950" s="502"/>
      <c r="D950" s="473"/>
      <c r="E950" s="471"/>
      <c r="F950" s="479"/>
      <c r="G950" s="473"/>
      <c r="H950" s="480"/>
      <c r="I950" s="480"/>
      <c r="J950" s="443"/>
      <c r="K950" s="443"/>
      <c r="L950" s="443"/>
      <c r="M950" s="443"/>
      <c r="N950" s="444"/>
      <c r="O950" s="477">
        <f t="shared" si="36"/>
        <v>0</v>
      </c>
      <c r="P950" s="477">
        <f t="shared" si="37"/>
        <v>0</v>
      </c>
      <c r="Q950" s="92" t="str">
        <f t="shared" si="38"/>
        <v/>
      </c>
    </row>
    <row r="951" spans="1:17" x14ac:dyDescent="0.2">
      <c r="A951" s="468"/>
      <c r="B951" s="482"/>
      <c r="C951" s="502"/>
      <c r="D951" s="473"/>
      <c r="E951" s="473"/>
      <c r="F951" s="479"/>
      <c r="G951" s="473"/>
      <c r="H951" s="480"/>
      <c r="I951" s="480"/>
      <c r="J951" s="443"/>
      <c r="K951" s="443"/>
      <c r="L951" s="443"/>
      <c r="M951" s="443"/>
      <c r="N951" s="444"/>
      <c r="O951" s="477">
        <f t="shared" si="36"/>
        <v>0</v>
      </c>
      <c r="P951" s="477">
        <f t="shared" si="37"/>
        <v>0</v>
      </c>
      <c r="Q951" s="92" t="str">
        <f t="shared" si="38"/>
        <v/>
      </c>
    </row>
    <row r="952" spans="1:17" x14ac:dyDescent="0.2">
      <c r="A952" s="468"/>
      <c r="B952" s="482"/>
      <c r="C952" s="502"/>
      <c r="D952" s="473"/>
      <c r="E952" s="473"/>
      <c r="F952" s="479"/>
      <c r="G952" s="473"/>
      <c r="H952" s="480"/>
      <c r="I952" s="480"/>
      <c r="J952" s="443"/>
      <c r="K952" s="443"/>
      <c r="L952" s="443"/>
      <c r="M952" s="443"/>
      <c r="N952" s="444"/>
      <c r="O952" s="477">
        <f t="shared" si="36"/>
        <v>0</v>
      </c>
      <c r="P952" s="477">
        <f t="shared" si="37"/>
        <v>0</v>
      </c>
      <c r="Q952" s="92" t="str">
        <f t="shared" si="38"/>
        <v/>
      </c>
    </row>
    <row r="953" spans="1:17" x14ac:dyDescent="0.2">
      <c r="A953" s="468"/>
      <c r="B953" s="482"/>
      <c r="C953" s="483"/>
      <c r="D953" s="473"/>
      <c r="E953" s="473"/>
      <c r="F953" s="479"/>
      <c r="G953" s="473"/>
      <c r="H953" s="474"/>
      <c r="I953" s="480"/>
      <c r="J953" s="442"/>
      <c r="K953" s="442"/>
      <c r="L953" s="443"/>
      <c r="M953" s="443"/>
      <c r="N953" s="444"/>
      <c r="O953" s="477">
        <f t="shared" si="36"/>
        <v>0</v>
      </c>
      <c r="P953" s="477">
        <f t="shared" si="37"/>
        <v>0</v>
      </c>
      <c r="Q953" s="92" t="str">
        <f t="shared" si="38"/>
        <v/>
      </c>
    </row>
    <row r="954" spans="1:17" x14ac:dyDescent="0.2">
      <c r="A954" s="468"/>
      <c r="B954" s="482"/>
      <c r="C954" s="483"/>
      <c r="D954" s="473"/>
      <c r="E954" s="473"/>
      <c r="F954" s="479"/>
      <c r="G954" s="473"/>
      <c r="H954" s="480"/>
      <c r="I954" s="473"/>
      <c r="J954" s="484"/>
      <c r="K954" s="484"/>
      <c r="L954" s="484"/>
      <c r="M954" s="443"/>
      <c r="N954" s="444"/>
      <c r="O954" s="477">
        <f t="shared" si="36"/>
        <v>0</v>
      </c>
      <c r="P954" s="477">
        <f t="shared" si="37"/>
        <v>0</v>
      </c>
      <c r="Q954" s="92" t="str">
        <f t="shared" si="38"/>
        <v/>
      </c>
    </row>
    <row r="955" spans="1:17" x14ac:dyDescent="0.2">
      <c r="A955" s="468"/>
      <c r="B955" s="482"/>
      <c r="C955" s="483"/>
      <c r="D955" s="473"/>
      <c r="E955" s="473"/>
      <c r="F955" s="479"/>
      <c r="G955" s="473"/>
      <c r="H955" s="480"/>
      <c r="I955" s="473"/>
      <c r="J955" s="484"/>
      <c r="K955" s="484"/>
      <c r="L955" s="484"/>
      <c r="M955" s="443"/>
      <c r="N955" s="444"/>
      <c r="O955" s="477">
        <f t="shared" si="36"/>
        <v>0</v>
      </c>
      <c r="P955" s="477">
        <f t="shared" si="37"/>
        <v>0</v>
      </c>
      <c r="Q955" s="92" t="str">
        <f t="shared" si="38"/>
        <v/>
      </c>
    </row>
    <row r="956" spans="1:17" x14ac:dyDescent="0.2">
      <c r="A956" s="468"/>
      <c r="B956" s="482"/>
      <c r="C956" s="483"/>
      <c r="D956" s="473"/>
      <c r="E956" s="473"/>
      <c r="F956" s="479"/>
      <c r="G956" s="473"/>
      <c r="H956" s="480"/>
      <c r="I956" s="480"/>
      <c r="J956" s="443"/>
      <c r="K956" s="443"/>
      <c r="L956" s="443"/>
      <c r="M956" s="443"/>
      <c r="N956" s="444"/>
      <c r="O956" s="477">
        <f t="shared" si="36"/>
        <v>0</v>
      </c>
      <c r="P956" s="477">
        <f t="shared" si="37"/>
        <v>0</v>
      </c>
      <c r="Q956" s="92" t="str">
        <f t="shared" si="38"/>
        <v/>
      </c>
    </row>
    <row r="957" spans="1:17" x14ac:dyDescent="0.2">
      <c r="A957" s="468"/>
      <c r="B957" s="482"/>
      <c r="C957" s="483"/>
      <c r="D957" s="473"/>
      <c r="E957" s="473"/>
      <c r="F957" s="479"/>
      <c r="G957" s="473"/>
      <c r="H957" s="480"/>
      <c r="I957" s="480"/>
      <c r="J957" s="443"/>
      <c r="K957" s="443"/>
      <c r="L957" s="443"/>
      <c r="M957" s="443"/>
      <c r="N957" s="444"/>
      <c r="O957" s="477">
        <f t="shared" si="36"/>
        <v>0</v>
      </c>
      <c r="P957" s="477">
        <f t="shared" si="37"/>
        <v>0</v>
      </c>
      <c r="Q957" s="92" t="str">
        <f t="shared" si="38"/>
        <v/>
      </c>
    </row>
    <row r="958" spans="1:17" x14ac:dyDescent="0.2">
      <c r="A958" s="468"/>
      <c r="B958" s="482"/>
      <c r="C958" s="483"/>
      <c r="D958" s="473"/>
      <c r="E958" s="473"/>
      <c r="F958" s="479"/>
      <c r="G958" s="473"/>
      <c r="H958" s="480"/>
      <c r="I958" s="480"/>
      <c r="J958" s="443"/>
      <c r="K958" s="442"/>
      <c r="L958" s="443"/>
      <c r="M958" s="443"/>
      <c r="N958" s="444"/>
      <c r="O958" s="477">
        <f t="shared" si="36"/>
        <v>0</v>
      </c>
      <c r="P958" s="477">
        <f t="shared" si="37"/>
        <v>0</v>
      </c>
      <c r="Q958" s="92" t="str">
        <f t="shared" si="38"/>
        <v/>
      </c>
    </row>
    <row r="959" spans="1:17" x14ac:dyDescent="0.2">
      <c r="A959" s="468"/>
      <c r="B959" s="482"/>
      <c r="C959" s="483"/>
      <c r="D959" s="473"/>
      <c r="E959" s="473"/>
      <c r="F959" s="479"/>
      <c r="G959" s="473"/>
      <c r="H959" s="480"/>
      <c r="I959" s="480"/>
      <c r="J959" s="443"/>
      <c r="K959" s="443"/>
      <c r="L959" s="443"/>
      <c r="M959" s="443"/>
      <c r="N959" s="444"/>
      <c r="O959" s="477">
        <f t="shared" si="36"/>
        <v>0</v>
      </c>
      <c r="P959" s="477">
        <f t="shared" si="37"/>
        <v>0</v>
      </c>
      <c r="Q959" s="92" t="str">
        <f t="shared" si="38"/>
        <v/>
      </c>
    </row>
    <row r="960" spans="1:17" x14ac:dyDescent="0.2">
      <c r="A960" s="468"/>
      <c r="B960" s="482"/>
      <c r="C960" s="483"/>
      <c r="D960" s="473"/>
      <c r="E960" s="473"/>
      <c r="F960" s="479"/>
      <c r="G960" s="473"/>
      <c r="H960" s="480"/>
      <c r="I960" s="480"/>
      <c r="J960" s="443"/>
      <c r="K960" s="443"/>
      <c r="L960" s="443"/>
      <c r="M960" s="443"/>
      <c r="N960" s="444"/>
      <c r="O960" s="477">
        <f t="shared" si="36"/>
        <v>0</v>
      </c>
      <c r="P960" s="477">
        <f t="shared" si="37"/>
        <v>0</v>
      </c>
      <c r="Q960" s="92" t="str">
        <f t="shared" si="38"/>
        <v/>
      </c>
    </row>
    <row r="961" spans="1:17" x14ac:dyDescent="0.2">
      <c r="A961" s="468"/>
      <c r="B961" s="482"/>
      <c r="C961" s="483"/>
      <c r="D961" s="473"/>
      <c r="E961" s="473"/>
      <c r="F961" s="479"/>
      <c r="G961" s="473"/>
      <c r="H961" s="480"/>
      <c r="I961" s="480"/>
      <c r="J961" s="443"/>
      <c r="K961" s="443"/>
      <c r="L961" s="443"/>
      <c r="M961" s="443"/>
      <c r="N961" s="444"/>
      <c r="O961" s="477">
        <f t="shared" si="36"/>
        <v>0</v>
      </c>
      <c r="P961" s="477">
        <f t="shared" si="37"/>
        <v>0</v>
      </c>
      <c r="Q961" s="92" t="str">
        <f t="shared" si="38"/>
        <v/>
      </c>
    </row>
    <row r="962" spans="1:17" x14ac:dyDescent="0.2">
      <c r="A962" s="468"/>
      <c r="B962" s="482"/>
      <c r="C962" s="483"/>
      <c r="D962" s="473"/>
      <c r="E962" s="473"/>
      <c r="F962" s="479"/>
      <c r="G962" s="473"/>
      <c r="H962" s="480"/>
      <c r="I962" s="480"/>
      <c r="J962" s="443"/>
      <c r="K962" s="443"/>
      <c r="L962" s="443"/>
      <c r="M962" s="443"/>
      <c r="N962" s="444"/>
      <c r="O962" s="477">
        <f t="shared" si="36"/>
        <v>0</v>
      </c>
      <c r="P962" s="477">
        <f t="shared" si="37"/>
        <v>0</v>
      </c>
      <c r="Q962" s="92" t="str">
        <f t="shared" si="38"/>
        <v/>
      </c>
    </row>
    <row r="963" spans="1:17" x14ac:dyDescent="0.2">
      <c r="A963" s="468"/>
      <c r="B963" s="482"/>
      <c r="C963" s="483"/>
      <c r="D963" s="473"/>
      <c r="E963" s="473"/>
      <c r="F963" s="479"/>
      <c r="G963" s="473"/>
      <c r="H963" s="480"/>
      <c r="I963" s="480"/>
      <c r="J963" s="443"/>
      <c r="K963" s="443"/>
      <c r="L963" s="443"/>
      <c r="M963" s="443"/>
      <c r="N963" s="444"/>
      <c r="O963" s="477">
        <f t="shared" si="36"/>
        <v>0</v>
      </c>
      <c r="P963" s="477">
        <f t="shared" si="37"/>
        <v>0</v>
      </c>
      <c r="Q963" s="92" t="str">
        <f t="shared" si="38"/>
        <v/>
      </c>
    </row>
    <row r="964" spans="1:17" x14ac:dyDescent="0.2">
      <c r="A964" s="468"/>
      <c r="B964" s="482"/>
      <c r="C964" s="483"/>
      <c r="D964" s="473"/>
      <c r="E964" s="473"/>
      <c r="F964" s="479"/>
      <c r="G964" s="473"/>
      <c r="H964" s="480"/>
      <c r="I964" s="480"/>
      <c r="J964" s="443"/>
      <c r="K964" s="443"/>
      <c r="L964" s="443"/>
      <c r="M964" s="443"/>
      <c r="N964" s="444"/>
      <c r="O964" s="477">
        <f t="shared" si="36"/>
        <v>0</v>
      </c>
      <c r="P964" s="477">
        <f t="shared" si="37"/>
        <v>0</v>
      </c>
      <c r="Q964" s="92" t="str">
        <f t="shared" si="38"/>
        <v/>
      </c>
    </row>
    <row r="965" spans="1:17" x14ac:dyDescent="0.2">
      <c r="A965" s="468"/>
      <c r="B965" s="482"/>
      <c r="C965" s="483"/>
      <c r="D965" s="473"/>
      <c r="E965" s="473"/>
      <c r="F965" s="479"/>
      <c r="G965" s="473"/>
      <c r="H965" s="474"/>
      <c r="I965" s="480"/>
      <c r="J965" s="442"/>
      <c r="K965" s="443"/>
      <c r="L965" s="443"/>
      <c r="M965" s="443"/>
      <c r="N965" s="444"/>
      <c r="O965" s="477">
        <f t="shared" ref="O965:O1028" si="39">IF(B965=0,0,IF(YEAR(B965)=$P$1,MONTH(B965)-$O$1+1,(YEAR(B965)-$P$1)*12-$O$1+1+MONTH(B965)))</f>
        <v>0</v>
      </c>
      <c r="P965" s="477">
        <f t="shared" ref="P965:P1028" si="40">IF(C965=0,0,IF(YEAR(C965)=$P$1,MONTH(C965)-$O$1+1,(YEAR(C965)-$P$1)*12-$O$1+1+MONTH(C965)))</f>
        <v>0</v>
      </c>
      <c r="Q965" s="92" t="str">
        <f t="shared" ref="Q965:Q1028" si="41">SUBSTITUTE(D965," ","_")</f>
        <v/>
      </c>
    </row>
    <row r="966" spans="1:17" x14ac:dyDescent="0.2">
      <c r="A966" s="468"/>
      <c r="B966" s="482"/>
      <c r="C966" s="483"/>
      <c r="D966" s="473"/>
      <c r="E966" s="473"/>
      <c r="F966" s="479"/>
      <c r="G966" s="473"/>
      <c r="H966" s="480"/>
      <c r="I966" s="480"/>
      <c r="J966" s="443"/>
      <c r="K966" s="443"/>
      <c r="L966" s="443"/>
      <c r="M966" s="443"/>
      <c r="N966" s="444"/>
      <c r="O966" s="477">
        <f t="shared" si="39"/>
        <v>0</v>
      </c>
      <c r="P966" s="477">
        <f t="shared" si="40"/>
        <v>0</v>
      </c>
      <c r="Q966" s="92" t="str">
        <f t="shared" si="41"/>
        <v/>
      </c>
    </row>
    <row r="967" spans="1:17" x14ac:dyDescent="0.2">
      <c r="A967" s="468"/>
      <c r="B967" s="482"/>
      <c r="C967" s="483"/>
      <c r="D967" s="473"/>
      <c r="E967" s="473"/>
      <c r="F967" s="479"/>
      <c r="G967" s="473"/>
      <c r="H967" s="480"/>
      <c r="I967" s="480"/>
      <c r="J967" s="443"/>
      <c r="K967" s="443"/>
      <c r="L967" s="443"/>
      <c r="M967" s="443"/>
      <c r="N967" s="444"/>
      <c r="O967" s="477">
        <f t="shared" si="39"/>
        <v>0</v>
      </c>
      <c r="P967" s="477">
        <f t="shared" si="40"/>
        <v>0</v>
      </c>
      <c r="Q967" s="92" t="str">
        <f t="shared" si="41"/>
        <v/>
      </c>
    </row>
    <row r="968" spans="1:17" x14ac:dyDescent="0.2">
      <c r="A968" s="468"/>
      <c r="B968" s="487"/>
      <c r="C968" s="483"/>
      <c r="D968" s="473"/>
      <c r="E968" s="473"/>
      <c r="F968" s="472"/>
      <c r="G968" s="473"/>
      <c r="H968" s="498"/>
      <c r="I968" s="480"/>
      <c r="J968" s="442"/>
      <c r="K968" s="442"/>
      <c r="L968" s="443"/>
      <c r="M968" s="489"/>
      <c r="N968" s="444"/>
      <c r="O968" s="477">
        <f t="shared" si="39"/>
        <v>0</v>
      </c>
      <c r="P968" s="477">
        <f t="shared" si="40"/>
        <v>0</v>
      </c>
      <c r="Q968" s="92" t="str">
        <f t="shared" si="41"/>
        <v/>
      </c>
    </row>
    <row r="969" spans="1:17" x14ac:dyDescent="0.2">
      <c r="A969" s="468"/>
      <c r="B969" s="487"/>
      <c r="C969" s="483"/>
      <c r="D969" s="473"/>
      <c r="E969" s="473"/>
      <c r="F969" s="472"/>
      <c r="G969" s="473"/>
      <c r="H969" s="498"/>
      <c r="I969" s="480"/>
      <c r="J969" s="442"/>
      <c r="K969" s="442"/>
      <c r="L969" s="443"/>
      <c r="M969" s="489"/>
      <c r="N969" s="444"/>
      <c r="O969" s="477">
        <f t="shared" si="39"/>
        <v>0</v>
      </c>
      <c r="P969" s="477">
        <f t="shared" si="40"/>
        <v>0</v>
      </c>
      <c r="Q969" s="92" t="str">
        <f t="shared" si="41"/>
        <v/>
      </c>
    </row>
    <row r="970" spans="1:17" x14ac:dyDescent="0.2">
      <c r="A970" s="468"/>
      <c r="B970" s="487"/>
      <c r="C970" s="483"/>
      <c r="D970" s="473"/>
      <c r="E970" s="473"/>
      <c r="F970" s="472"/>
      <c r="G970" s="473"/>
      <c r="H970" s="498"/>
      <c r="I970" s="480"/>
      <c r="J970" s="442"/>
      <c r="K970" s="442"/>
      <c r="L970" s="443"/>
      <c r="M970" s="489"/>
      <c r="N970" s="444"/>
      <c r="O970" s="477">
        <f t="shared" si="39"/>
        <v>0</v>
      </c>
      <c r="P970" s="477">
        <f t="shared" si="40"/>
        <v>0</v>
      </c>
      <c r="Q970" s="92" t="str">
        <f t="shared" si="41"/>
        <v/>
      </c>
    </row>
    <row r="971" spans="1:17" x14ac:dyDescent="0.2">
      <c r="A971" s="468"/>
      <c r="B971" s="487"/>
      <c r="C971" s="483"/>
      <c r="D971" s="473"/>
      <c r="E971" s="473"/>
      <c r="F971" s="472"/>
      <c r="G971" s="473"/>
      <c r="H971" s="498"/>
      <c r="I971" s="498"/>
      <c r="J971" s="442"/>
      <c r="K971" s="442"/>
      <c r="L971" s="443"/>
      <c r="M971" s="489"/>
      <c r="N971" s="469"/>
      <c r="O971" s="477">
        <f t="shared" si="39"/>
        <v>0</v>
      </c>
      <c r="P971" s="477">
        <f t="shared" si="40"/>
        <v>0</v>
      </c>
      <c r="Q971" s="92" t="str">
        <f t="shared" si="41"/>
        <v/>
      </c>
    </row>
    <row r="972" spans="1:17" x14ac:dyDescent="0.2">
      <c r="A972" s="468"/>
      <c r="B972" s="487"/>
      <c r="C972" s="483"/>
      <c r="D972" s="473"/>
      <c r="E972" s="473"/>
      <c r="F972" s="479"/>
      <c r="G972" s="473"/>
      <c r="H972" s="480"/>
      <c r="I972" s="480"/>
      <c r="J972" s="443"/>
      <c r="K972" s="443"/>
      <c r="L972" s="443"/>
      <c r="M972" s="443"/>
      <c r="N972" s="469"/>
      <c r="O972" s="477">
        <f t="shared" si="39"/>
        <v>0</v>
      </c>
      <c r="P972" s="477">
        <f t="shared" si="40"/>
        <v>0</v>
      </c>
      <c r="Q972" s="92" t="str">
        <f t="shared" si="41"/>
        <v/>
      </c>
    </row>
    <row r="973" spans="1:17" x14ac:dyDescent="0.2">
      <c r="A973" s="468"/>
      <c r="B973" s="487"/>
      <c r="C973" s="483"/>
      <c r="D973" s="473"/>
      <c r="E973" s="473"/>
      <c r="F973" s="479"/>
      <c r="G973" s="473"/>
      <c r="H973" s="480"/>
      <c r="I973" s="480"/>
      <c r="J973" s="443"/>
      <c r="K973" s="443"/>
      <c r="L973" s="443"/>
      <c r="M973" s="443"/>
      <c r="N973" s="469"/>
      <c r="O973" s="477">
        <f t="shared" si="39"/>
        <v>0</v>
      </c>
      <c r="P973" s="477">
        <f t="shared" si="40"/>
        <v>0</v>
      </c>
      <c r="Q973" s="92" t="str">
        <f t="shared" si="41"/>
        <v/>
      </c>
    </row>
    <row r="974" spans="1:17" x14ac:dyDescent="0.2">
      <c r="A974" s="468"/>
      <c r="B974" s="487"/>
      <c r="C974" s="483"/>
      <c r="D974" s="473"/>
      <c r="E974" s="473"/>
      <c r="F974" s="479"/>
      <c r="G974" s="473"/>
      <c r="H974" s="480"/>
      <c r="I974" s="480"/>
      <c r="J974" s="443"/>
      <c r="K974" s="443"/>
      <c r="L974" s="443"/>
      <c r="M974" s="443"/>
      <c r="N974" s="469"/>
      <c r="O974" s="477">
        <f t="shared" si="39"/>
        <v>0</v>
      </c>
      <c r="P974" s="477">
        <f t="shared" si="40"/>
        <v>0</v>
      </c>
      <c r="Q974" s="92" t="str">
        <f t="shared" si="41"/>
        <v/>
      </c>
    </row>
    <row r="975" spans="1:17" x14ac:dyDescent="0.2">
      <c r="A975" s="468"/>
      <c r="B975" s="487"/>
      <c r="C975" s="483"/>
      <c r="D975" s="473"/>
      <c r="E975" s="473"/>
      <c r="F975" s="479"/>
      <c r="G975" s="473"/>
      <c r="H975" s="480"/>
      <c r="I975" s="480"/>
      <c r="J975" s="443"/>
      <c r="K975" s="443"/>
      <c r="L975" s="443"/>
      <c r="M975" s="443"/>
      <c r="N975" s="444"/>
      <c r="O975" s="477">
        <f t="shared" si="39"/>
        <v>0</v>
      </c>
      <c r="P975" s="477">
        <f t="shared" si="40"/>
        <v>0</v>
      </c>
      <c r="Q975" s="92" t="str">
        <f t="shared" si="41"/>
        <v/>
      </c>
    </row>
    <row r="976" spans="1:17" x14ac:dyDescent="0.2">
      <c r="A976" s="468"/>
      <c r="B976" s="487"/>
      <c r="C976" s="483"/>
      <c r="D976" s="473"/>
      <c r="E976" s="473"/>
      <c r="F976" s="479"/>
      <c r="G976" s="473"/>
      <c r="H976" s="474"/>
      <c r="I976" s="480"/>
      <c r="J976" s="442"/>
      <c r="K976" s="442"/>
      <c r="L976" s="443"/>
      <c r="M976" s="443"/>
      <c r="N976" s="444"/>
      <c r="O976" s="477">
        <f t="shared" si="39"/>
        <v>0</v>
      </c>
      <c r="P976" s="477">
        <f t="shared" si="40"/>
        <v>0</v>
      </c>
      <c r="Q976" s="92" t="str">
        <f t="shared" si="41"/>
        <v/>
      </c>
    </row>
    <row r="977" spans="1:17" x14ac:dyDescent="0.2">
      <c r="A977" s="468"/>
      <c r="B977" s="482"/>
      <c r="C977" s="483"/>
      <c r="D977" s="473"/>
      <c r="E977" s="473"/>
      <c r="F977" s="479"/>
      <c r="G977" s="473"/>
      <c r="H977" s="480"/>
      <c r="I977" s="480"/>
      <c r="J977" s="443"/>
      <c r="K977" s="442"/>
      <c r="L977" s="443"/>
      <c r="M977" s="443"/>
      <c r="N977" s="444"/>
      <c r="O977" s="477">
        <f t="shared" si="39"/>
        <v>0</v>
      </c>
      <c r="P977" s="477">
        <f t="shared" si="40"/>
        <v>0</v>
      </c>
      <c r="Q977" s="92" t="str">
        <f t="shared" si="41"/>
        <v/>
      </c>
    </row>
    <row r="978" spans="1:17" x14ac:dyDescent="0.2">
      <c r="A978" s="468"/>
      <c r="B978" s="482"/>
      <c r="C978" s="483"/>
      <c r="D978" s="473"/>
      <c r="E978" s="473"/>
      <c r="F978" s="479"/>
      <c r="G978" s="473"/>
      <c r="H978" s="480"/>
      <c r="I978" s="480"/>
      <c r="J978" s="442"/>
      <c r="K978" s="442"/>
      <c r="L978" s="443"/>
      <c r="M978" s="503"/>
      <c r="N978" s="444"/>
      <c r="O978" s="477">
        <f t="shared" si="39"/>
        <v>0</v>
      </c>
      <c r="P978" s="477">
        <f t="shared" si="40"/>
        <v>0</v>
      </c>
      <c r="Q978" s="92" t="str">
        <f t="shared" si="41"/>
        <v/>
      </c>
    </row>
    <row r="979" spans="1:17" x14ac:dyDescent="0.2">
      <c r="A979" s="468"/>
      <c r="B979" s="482"/>
      <c r="C979" s="483"/>
      <c r="D979" s="473"/>
      <c r="E979" s="473"/>
      <c r="F979" s="479"/>
      <c r="G979" s="473"/>
      <c r="H979" s="480"/>
      <c r="I979" s="480"/>
      <c r="J979" s="443"/>
      <c r="K979" s="442"/>
      <c r="L979" s="443"/>
      <c r="M979" s="443"/>
      <c r="N979" s="444"/>
      <c r="O979" s="477">
        <f t="shared" si="39"/>
        <v>0</v>
      </c>
      <c r="P979" s="477">
        <f t="shared" si="40"/>
        <v>0</v>
      </c>
      <c r="Q979" s="92" t="str">
        <f t="shared" si="41"/>
        <v/>
      </c>
    </row>
    <row r="980" spans="1:17" x14ac:dyDescent="0.2">
      <c r="A980" s="468"/>
      <c r="B980" s="482"/>
      <c r="C980" s="483"/>
      <c r="D980" s="473"/>
      <c r="E980" s="473"/>
      <c r="F980" s="479"/>
      <c r="G980" s="473"/>
      <c r="H980" s="480"/>
      <c r="I980" s="480"/>
      <c r="J980" s="443"/>
      <c r="K980" s="442"/>
      <c r="L980" s="443"/>
      <c r="M980" s="443"/>
      <c r="N980" s="444"/>
      <c r="O980" s="477">
        <f t="shared" si="39"/>
        <v>0</v>
      </c>
      <c r="P980" s="477">
        <f t="shared" si="40"/>
        <v>0</v>
      </c>
      <c r="Q980" s="92" t="str">
        <f t="shared" si="41"/>
        <v/>
      </c>
    </row>
    <row r="981" spans="1:17" x14ac:dyDescent="0.2">
      <c r="A981" s="468"/>
      <c r="B981" s="482"/>
      <c r="C981" s="483"/>
      <c r="D981" s="473"/>
      <c r="E981" s="473"/>
      <c r="F981" s="479"/>
      <c r="G981" s="473"/>
      <c r="H981" s="480"/>
      <c r="I981" s="480"/>
      <c r="J981" s="443"/>
      <c r="K981" s="442"/>
      <c r="L981" s="443"/>
      <c r="M981" s="443"/>
      <c r="N981" s="444"/>
      <c r="O981" s="477">
        <f t="shared" si="39"/>
        <v>0</v>
      </c>
      <c r="P981" s="477">
        <f t="shared" si="40"/>
        <v>0</v>
      </c>
      <c r="Q981" s="92" t="str">
        <f t="shared" si="41"/>
        <v/>
      </c>
    </row>
    <row r="982" spans="1:17" x14ac:dyDescent="0.2">
      <c r="A982" s="468"/>
      <c r="B982" s="482"/>
      <c r="C982" s="483"/>
      <c r="D982" s="473"/>
      <c r="E982" s="473"/>
      <c r="F982" s="479"/>
      <c r="G982" s="473"/>
      <c r="H982" s="480"/>
      <c r="I982" s="480"/>
      <c r="J982" s="442"/>
      <c r="K982" s="442"/>
      <c r="L982" s="443"/>
      <c r="M982" s="503"/>
      <c r="N982" s="444"/>
      <c r="O982" s="477">
        <f t="shared" si="39"/>
        <v>0</v>
      </c>
      <c r="P982" s="477">
        <f t="shared" si="40"/>
        <v>0</v>
      </c>
      <c r="Q982" s="92" t="str">
        <f t="shared" si="41"/>
        <v/>
      </c>
    </row>
    <row r="983" spans="1:17" x14ac:dyDescent="0.2">
      <c r="A983" s="468"/>
      <c r="B983" s="482"/>
      <c r="C983" s="483"/>
      <c r="D983" s="473"/>
      <c r="E983" s="473"/>
      <c r="F983" s="479"/>
      <c r="G983" s="473"/>
      <c r="H983" s="480"/>
      <c r="I983" s="480"/>
      <c r="J983" s="442"/>
      <c r="K983" s="442"/>
      <c r="L983" s="443"/>
      <c r="M983" s="503"/>
      <c r="N983" s="444"/>
      <c r="O983" s="477">
        <f t="shared" si="39"/>
        <v>0</v>
      </c>
      <c r="P983" s="477">
        <f t="shared" si="40"/>
        <v>0</v>
      </c>
      <c r="Q983" s="92" t="str">
        <f t="shared" si="41"/>
        <v/>
      </c>
    </row>
    <row r="984" spans="1:17" x14ac:dyDescent="0.2">
      <c r="A984" s="468"/>
      <c r="B984" s="482"/>
      <c r="C984" s="483"/>
      <c r="D984" s="473"/>
      <c r="E984" s="473"/>
      <c r="F984" s="479"/>
      <c r="G984" s="473"/>
      <c r="H984" s="480"/>
      <c r="I984" s="480"/>
      <c r="J984" s="443"/>
      <c r="K984" s="442"/>
      <c r="L984" s="443"/>
      <c r="M984" s="443"/>
      <c r="N984" s="444"/>
      <c r="O984" s="477">
        <f t="shared" si="39"/>
        <v>0</v>
      </c>
      <c r="P984" s="477">
        <f t="shared" si="40"/>
        <v>0</v>
      </c>
      <c r="Q984" s="92" t="str">
        <f t="shared" si="41"/>
        <v/>
      </c>
    </row>
    <row r="985" spans="1:17" x14ac:dyDescent="0.2">
      <c r="A985" s="468"/>
      <c r="B985" s="482"/>
      <c r="C985" s="483"/>
      <c r="D985" s="473"/>
      <c r="E985" s="473"/>
      <c r="F985" s="479"/>
      <c r="G985" s="473"/>
      <c r="H985" s="480"/>
      <c r="I985" s="480"/>
      <c r="J985" s="443"/>
      <c r="K985" s="442"/>
      <c r="L985" s="443"/>
      <c r="M985" s="443"/>
      <c r="N985" s="444"/>
      <c r="O985" s="477">
        <f t="shared" si="39"/>
        <v>0</v>
      </c>
      <c r="P985" s="477">
        <f t="shared" si="40"/>
        <v>0</v>
      </c>
      <c r="Q985" s="92" t="str">
        <f t="shared" si="41"/>
        <v/>
      </c>
    </row>
    <row r="986" spans="1:17" x14ac:dyDescent="0.2">
      <c r="A986" s="468"/>
      <c r="B986" s="482"/>
      <c r="C986" s="483"/>
      <c r="D986" s="473"/>
      <c r="E986" s="473"/>
      <c r="F986" s="479"/>
      <c r="G986" s="473"/>
      <c r="H986" s="480"/>
      <c r="I986" s="480"/>
      <c r="J986" s="443"/>
      <c r="K986" s="442"/>
      <c r="L986" s="443"/>
      <c r="M986" s="443"/>
      <c r="N986" s="444"/>
      <c r="O986" s="477">
        <f t="shared" si="39"/>
        <v>0</v>
      </c>
      <c r="P986" s="477">
        <f t="shared" si="40"/>
        <v>0</v>
      </c>
      <c r="Q986" s="92" t="str">
        <f t="shared" si="41"/>
        <v/>
      </c>
    </row>
    <row r="987" spans="1:17" x14ac:dyDescent="0.2">
      <c r="A987" s="468"/>
      <c r="B987" s="482"/>
      <c r="C987" s="483"/>
      <c r="D987" s="473"/>
      <c r="E987" s="473"/>
      <c r="F987" s="479"/>
      <c r="G987" s="473"/>
      <c r="H987" s="480"/>
      <c r="I987" s="480"/>
      <c r="J987" s="443"/>
      <c r="K987" s="442"/>
      <c r="L987" s="443"/>
      <c r="M987" s="443"/>
      <c r="N987" s="444"/>
      <c r="O987" s="477">
        <f t="shared" si="39"/>
        <v>0</v>
      </c>
      <c r="P987" s="477">
        <f t="shared" si="40"/>
        <v>0</v>
      </c>
      <c r="Q987" s="92" t="str">
        <f t="shared" si="41"/>
        <v/>
      </c>
    </row>
    <row r="988" spans="1:17" x14ac:dyDescent="0.2">
      <c r="A988" s="468"/>
      <c r="B988" s="482"/>
      <c r="C988" s="483"/>
      <c r="D988" s="473"/>
      <c r="E988" s="473"/>
      <c r="F988" s="479"/>
      <c r="G988" s="473"/>
      <c r="H988" s="480"/>
      <c r="I988" s="480"/>
      <c r="J988" s="442"/>
      <c r="K988" s="442"/>
      <c r="L988" s="443"/>
      <c r="M988" s="443"/>
      <c r="N988" s="444"/>
      <c r="O988" s="477">
        <f t="shared" si="39"/>
        <v>0</v>
      </c>
      <c r="P988" s="477">
        <f t="shared" si="40"/>
        <v>0</v>
      </c>
      <c r="Q988" s="92" t="str">
        <f t="shared" si="41"/>
        <v/>
      </c>
    </row>
    <row r="989" spans="1:17" x14ac:dyDescent="0.2">
      <c r="A989" s="468"/>
      <c r="B989" s="482"/>
      <c r="C989" s="483"/>
      <c r="D989" s="473"/>
      <c r="E989" s="473"/>
      <c r="F989" s="479"/>
      <c r="G989" s="473"/>
      <c r="H989" s="480"/>
      <c r="I989" s="480"/>
      <c r="J989" s="442"/>
      <c r="K989" s="442"/>
      <c r="L989" s="443"/>
      <c r="M989" s="443"/>
      <c r="N989" s="444"/>
      <c r="O989" s="477">
        <f t="shared" si="39"/>
        <v>0</v>
      </c>
      <c r="P989" s="477">
        <f t="shared" si="40"/>
        <v>0</v>
      </c>
      <c r="Q989" s="92" t="str">
        <f t="shared" si="41"/>
        <v/>
      </c>
    </row>
    <row r="990" spans="1:17" x14ac:dyDescent="0.2">
      <c r="A990" s="468"/>
      <c r="B990" s="482"/>
      <c r="C990" s="483"/>
      <c r="D990" s="473"/>
      <c r="E990" s="473"/>
      <c r="F990" s="472"/>
      <c r="G990" s="473"/>
      <c r="H990" s="498"/>
      <c r="I990" s="480"/>
      <c r="J990" s="442"/>
      <c r="K990" s="442"/>
      <c r="L990" s="443"/>
      <c r="M990" s="443"/>
      <c r="N990" s="444"/>
      <c r="O990" s="477">
        <f t="shared" si="39"/>
        <v>0</v>
      </c>
      <c r="P990" s="477">
        <f t="shared" si="40"/>
        <v>0</v>
      </c>
      <c r="Q990" s="92" t="str">
        <f t="shared" si="41"/>
        <v/>
      </c>
    </row>
    <row r="991" spans="1:17" x14ac:dyDescent="0.2">
      <c r="A991" s="468"/>
      <c r="B991" s="482"/>
      <c r="C991" s="483"/>
      <c r="D991" s="473"/>
      <c r="E991" s="473"/>
      <c r="F991" s="479"/>
      <c r="G991" s="473"/>
      <c r="H991" s="480"/>
      <c r="I991" s="480"/>
      <c r="J991" s="442"/>
      <c r="K991" s="442"/>
      <c r="L991" s="443"/>
      <c r="M991" s="443"/>
      <c r="N991" s="444"/>
      <c r="O991" s="477">
        <f t="shared" si="39"/>
        <v>0</v>
      </c>
      <c r="P991" s="477">
        <f t="shared" si="40"/>
        <v>0</v>
      </c>
      <c r="Q991" s="92" t="str">
        <f t="shared" si="41"/>
        <v/>
      </c>
    </row>
    <row r="992" spans="1:17" x14ac:dyDescent="0.2">
      <c r="A992" s="468"/>
      <c r="B992" s="482"/>
      <c r="C992" s="483"/>
      <c r="D992" s="473"/>
      <c r="E992" s="473"/>
      <c r="F992" s="479"/>
      <c r="G992" s="473"/>
      <c r="H992" s="480"/>
      <c r="I992" s="480"/>
      <c r="J992" s="443"/>
      <c r="K992" s="442"/>
      <c r="L992" s="443"/>
      <c r="M992" s="443"/>
      <c r="N992" s="444"/>
      <c r="O992" s="477">
        <f t="shared" si="39"/>
        <v>0</v>
      </c>
      <c r="P992" s="477">
        <f t="shared" si="40"/>
        <v>0</v>
      </c>
      <c r="Q992" s="92" t="str">
        <f t="shared" si="41"/>
        <v/>
      </c>
    </row>
    <row r="993" spans="1:17" x14ac:dyDescent="0.2">
      <c r="A993" s="468"/>
      <c r="B993" s="482"/>
      <c r="C993" s="483"/>
      <c r="D993" s="473"/>
      <c r="E993" s="473"/>
      <c r="F993" s="479"/>
      <c r="G993" s="473"/>
      <c r="H993" s="480"/>
      <c r="I993" s="480"/>
      <c r="J993" s="443"/>
      <c r="K993" s="442"/>
      <c r="L993" s="443"/>
      <c r="M993" s="443"/>
      <c r="N993" s="444"/>
      <c r="O993" s="477">
        <f t="shared" si="39"/>
        <v>0</v>
      </c>
      <c r="P993" s="477">
        <f t="shared" si="40"/>
        <v>0</v>
      </c>
      <c r="Q993" s="92" t="str">
        <f t="shared" si="41"/>
        <v/>
      </c>
    </row>
    <row r="994" spans="1:17" x14ac:dyDescent="0.2">
      <c r="A994" s="468"/>
      <c r="B994" s="482"/>
      <c r="C994" s="483"/>
      <c r="D994" s="473"/>
      <c r="E994" s="473"/>
      <c r="F994" s="479"/>
      <c r="G994" s="473"/>
      <c r="H994" s="480"/>
      <c r="I994" s="480"/>
      <c r="J994" s="443"/>
      <c r="K994" s="442"/>
      <c r="L994" s="443"/>
      <c r="M994" s="443"/>
      <c r="N994" s="444"/>
      <c r="O994" s="477">
        <f t="shared" si="39"/>
        <v>0</v>
      </c>
      <c r="P994" s="477">
        <f t="shared" si="40"/>
        <v>0</v>
      </c>
      <c r="Q994" s="92" t="str">
        <f t="shared" si="41"/>
        <v/>
      </c>
    </row>
    <row r="995" spans="1:17" x14ac:dyDescent="0.2">
      <c r="A995" s="468"/>
      <c r="B995" s="482"/>
      <c r="C995" s="483"/>
      <c r="D995" s="473"/>
      <c r="E995" s="473"/>
      <c r="F995" s="479"/>
      <c r="G995" s="473"/>
      <c r="H995" s="480"/>
      <c r="I995" s="480"/>
      <c r="J995" s="442"/>
      <c r="K995" s="442"/>
      <c r="L995" s="443"/>
      <c r="M995" s="443"/>
      <c r="N995" s="444"/>
      <c r="O995" s="477">
        <f t="shared" si="39"/>
        <v>0</v>
      </c>
      <c r="P995" s="477">
        <f t="shared" si="40"/>
        <v>0</v>
      </c>
      <c r="Q995" s="92" t="str">
        <f t="shared" si="41"/>
        <v/>
      </c>
    </row>
    <row r="996" spans="1:17" x14ac:dyDescent="0.2">
      <c r="A996" s="468"/>
      <c r="B996" s="482"/>
      <c r="C996" s="483"/>
      <c r="D996" s="473"/>
      <c r="E996" s="473"/>
      <c r="F996" s="479"/>
      <c r="G996" s="473"/>
      <c r="H996" s="480"/>
      <c r="I996" s="480"/>
      <c r="J996" s="443"/>
      <c r="K996" s="443"/>
      <c r="L996" s="443"/>
      <c r="M996" s="443"/>
      <c r="N996" s="444"/>
      <c r="O996" s="477">
        <f t="shared" si="39"/>
        <v>0</v>
      </c>
      <c r="P996" s="477">
        <f t="shared" si="40"/>
        <v>0</v>
      </c>
      <c r="Q996" s="92" t="str">
        <f t="shared" si="41"/>
        <v/>
      </c>
    </row>
    <row r="997" spans="1:17" x14ac:dyDescent="0.2">
      <c r="A997" s="468"/>
      <c r="B997" s="482"/>
      <c r="C997" s="502"/>
      <c r="D997" s="473"/>
      <c r="E997" s="473"/>
      <c r="F997" s="479"/>
      <c r="G997" s="473"/>
      <c r="H997" s="480"/>
      <c r="I997" s="480"/>
      <c r="J997" s="443"/>
      <c r="K997" s="443"/>
      <c r="L997" s="443"/>
      <c r="M997" s="443"/>
      <c r="N997" s="444"/>
      <c r="O997" s="477">
        <f t="shared" si="39"/>
        <v>0</v>
      </c>
      <c r="P997" s="477">
        <f t="shared" si="40"/>
        <v>0</v>
      </c>
      <c r="Q997" s="92" t="str">
        <f t="shared" si="41"/>
        <v/>
      </c>
    </row>
    <row r="998" spans="1:17" x14ac:dyDescent="0.2">
      <c r="A998" s="468"/>
      <c r="B998" s="482"/>
      <c r="C998" s="502"/>
      <c r="D998" s="473"/>
      <c r="E998" s="473"/>
      <c r="F998" s="479"/>
      <c r="G998" s="473"/>
      <c r="H998" s="480"/>
      <c r="I998" s="480"/>
      <c r="J998" s="443"/>
      <c r="K998" s="443"/>
      <c r="L998" s="443"/>
      <c r="M998" s="443"/>
      <c r="N998" s="444"/>
      <c r="O998" s="477">
        <f t="shared" si="39"/>
        <v>0</v>
      </c>
      <c r="P998" s="477">
        <f t="shared" si="40"/>
        <v>0</v>
      </c>
      <c r="Q998" s="92" t="str">
        <f t="shared" si="41"/>
        <v/>
      </c>
    </row>
    <row r="999" spans="1:17" x14ac:dyDescent="0.2">
      <c r="A999" s="468"/>
      <c r="B999" s="482"/>
      <c r="C999" s="502"/>
      <c r="D999" s="473"/>
      <c r="E999" s="473"/>
      <c r="F999" s="479"/>
      <c r="G999" s="473"/>
      <c r="H999" s="480"/>
      <c r="I999" s="498"/>
      <c r="J999" s="489"/>
      <c r="K999" s="443"/>
      <c r="L999" s="443"/>
      <c r="M999" s="443"/>
      <c r="N999" s="444"/>
      <c r="O999" s="477">
        <f t="shared" si="39"/>
        <v>0</v>
      </c>
      <c r="P999" s="477">
        <f t="shared" si="40"/>
        <v>0</v>
      </c>
      <c r="Q999" s="92" t="str">
        <f t="shared" si="41"/>
        <v/>
      </c>
    </row>
    <row r="1000" spans="1:17" x14ac:dyDescent="0.2">
      <c r="A1000" s="468"/>
      <c r="B1000" s="482"/>
      <c r="C1000" s="502"/>
      <c r="D1000" s="473"/>
      <c r="E1000" s="473"/>
      <c r="F1000" s="479"/>
      <c r="G1000" s="473"/>
      <c r="H1000" s="480"/>
      <c r="I1000" s="498"/>
      <c r="J1000" s="489"/>
      <c r="K1000" s="443"/>
      <c r="L1000" s="443"/>
      <c r="M1000" s="443"/>
      <c r="N1000" s="444"/>
      <c r="O1000" s="477">
        <f t="shared" si="39"/>
        <v>0</v>
      </c>
      <c r="P1000" s="477">
        <f t="shared" si="40"/>
        <v>0</v>
      </c>
      <c r="Q1000" s="92" t="str">
        <f t="shared" si="41"/>
        <v/>
      </c>
    </row>
    <row r="1001" spans="1:17" x14ac:dyDescent="0.2">
      <c r="A1001" s="468"/>
      <c r="B1001" s="482"/>
      <c r="C1001" s="502"/>
      <c r="D1001" s="473"/>
      <c r="E1001" s="473"/>
      <c r="F1001" s="479"/>
      <c r="G1001" s="473"/>
      <c r="H1001" s="480"/>
      <c r="I1001" s="480"/>
      <c r="J1001" s="442"/>
      <c r="K1001" s="443"/>
      <c r="L1001" s="443"/>
      <c r="M1001" s="443"/>
      <c r="N1001" s="444"/>
      <c r="O1001" s="477">
        <f t="shared" si="39"/>
        <v>0</v>
      </c>
      <c r="P1001" s="477">
        <f t="shared" si="40"/>
        <v>0</v>
      </c>
      <c r="Q1001" s="92" t="str">
        <f t="shared" si="41"/>
        <v/>
      </c>
    </row>
    <row r="1002" spans="1:17" x14ac:dyDescent="0.2">
      <c r="A1002" s="468"/>
      <c r="B1002" s="482"/>
      <c r="C1002" s="502"/>
      <c r="D1002" s="473"/>
      <c r="E1002" s="473"/>
      <c r="F1002" s="479"/>
      <c r="G1002" s="473"/>
      <c r="H1002" s="480"/>
      <c r="I1002" s="480"/>
      <c r="J1002" s="442"/>
      <c r="K1002" s="443"/>
      <c r="L1002" s="443"/>
      <c r="M1002" s="443"/>
      <c r="N1002" s="444"/>
      <c r="O1002" s="477">
        <f t="shared" si="39"/>
        <v>0</v>
      </c>
      <c r="P1002" s="477">
        <f t="shared" si="40"/>
        <v>0</v>
      </c>
      <c r="Q1002" s="92" t="str">
        <f t="shared" si="41"/>
        <v/>
      </c>
    </row>
    <row r="1003" spans="1:17" x14ac:dyDescent="0.2">
      <c r="A1003" s="468"/>
      <c r="B1003" s="482"/>
      <c r="C1003" s="502"/>
      <c r="D1003" s="473"/>
      <c r="E1003" s="473"/>
      <c r="F1003" s="479"/>
      <c r="G1003" s="473"/>
      <c r="H1003" s="480"/>
      <c r="I1003" s="480"/>
      <c r="J1003" s="443"/>
      <c r="K1003" s="443"/>
      <c r="L1003" s="443"/>
      <c r="M1003" s="443"/>
      <c r="N1003" s="444"/>
      <c r="O1003" s="477">
        <f t="shared" si="39"/>
        <v>0</v>
      </c>
      <c r="P1003" s="477">
        <f t="shared" si="40"/>
        <v>0</v>
      </c>
      <c r="Q1003" s="92" t="str">
        <f t="shared" si="41"/>
        <v/>
      </c>
    </row>
    <row r="1004" spans="1:17" x14ac:dyDescent="0.2">
      <c r="A1004" s="468"/>
      <c r="B1004" s="482"/>
      <c r="C1004" s="502"/>
      <c r="D1004" s="473"/>
      <c r="E1004" s="473"/>
      <c r="F1004" s="479"/>
      <c r="G1004" s="473"/>
      <c r="H1004" s="480"/>
      <c r="I1004" s="480"/>
      <c r="J1004" s="443"/>
      <c r="K1004" s="443"/>
      <c r="L1004" s="443"/>
      <c r="M1004" s="443"/>
      <c r="N1004" s="444"/>
      <c r="O1004" s="477">
        <f t="shared" si="39"/>
        <v>0</v>
      </c>
      <c r="P1004" s="477">
        <f t="shared" si="40"/>
        <v>0</v>
      </c>
      <c r="Q1004" s="92" t="str">
        <f t="shared" si="41"/>
        <v/>
      </c>
    </row>
    <row r="1005" spans="1:17" x14ac:dyDescent="0.2">
      <c r="A1005" s="468"/>
      <c r="B1005" s="482"/>
      <c r="C1005" s="502"/>
      <c r="D1005" s="473"/>
      <c r="E1005" s="473"/>
      <c r="F1005" s="479"/>
      <c r="G1005" s="473"/>
      <c r="H1005" s="480"/>
      <c r="I1005" s="480"/>
      <c r="J1005" s="443"/>
      <c r="K1005" s="443"/>
      <c r="L1005" s="443"/>
      <c r="M1005" s="443"/>
      <c r="N1005" s="444"/>
      <c r="O1005" s="477">
        <f t="shared" si="39"/>
        <v>0</v>
      </c>
      <c r="P1005" s="477">
        <f t="shared" si="40"/>
        <v>0</v>
      </c>
      <c r="Q1005" s="92" t="str">
        <f t="shared" si="41"/>
        <v/>
      </c>
    </row>
    <row r="1006" spans="1:17" x14ac:dyDescent="0.2">
      <c r="A1006" s="468"/>
      <c r="B1006" s="482"/>
      <c r="C1006" s="502"/>
      <c r="D1006" s="473"/>
      <c r="E1006" s="473"/>
      <c r="F1006" s="479"/>
      <c r="G1006" s="473"/>
      <c r="H1006" s="480"/>
      <c r="I1006" s="480"/>
      <c r="J1006" s="443"/>
      <c r="K1006" s="443"/>
      <c r="L1006" s="443"/>
      <c r="M1006" s="443"/>
      <c r="N1006" s="444"/>
      <c r="O1006" s="477">
        <f t="shared" si="39"/>
        <v>0</v>
      </c>
      <c r="P1006" s="477">
        <f t="shared" si="40"/>
        <v>0</v>
      </c>
      <c r="Q1006" s="92" t="str">
        <f t="shared" si="41"/>
        <v/>
      </c>
    </row>
    <row r="1007" spans="1:17" x14ac:dyDescent="0.2">
      <c r="A1007" s="468"/>
      <c r="B1007" s="482"/>
      <c r="C1007" s="502"/>
      <c r="D1007" s="473"/>
      <c r="E1007" s="473"/>
      <c r="F1007" s="479"/>
      <c r="G1007" s="473"/>
      <c r="H1007" s="480"/>
      <c r="I1007" s="480"/>
      <c r="J1007" s="443"/>
      <c r="K1007" s="443"/>
      <c r="L1007" s="443"/>
      <c r="M1007" s="443"/>
      <c r="N1007" s="444"/>
      <c r="O1007" s="477">
        <f t="shared" si="39"/>
        <v>0</v>
      </c>
      <c r="P1007" s="477">
        <f t="shared" si="40"/>
        <v>0</v>
      </c>
      <c r="Q1007" s="92" t="str">
        <f t="shared" si="41"/>
        <v/>
      </c>
    </row>
    <row r="1008" spans="1:17" x14ac:dyDescent="0.2">
      <c r="A1008" s="468"/>
      <c r="B1008" s="482"/>
      <c r="C1008" s="502"/>
      <c r="D1008" s="473"/>
      <c r="E1008" s="473"/>
      <c r="F1008" s="479"/>
      <c r="G1008" s="473"/>
      <c r="H1008" s="480"/>
      <c r="I1008" s="480"/>
      <c r="J1008" s="443"/>
      <c r="K1008" s="443"/>
      <c r="L1008" s="443"/>
      <c r="M1008" s="443"/>
      <c r="N1008" s="444"/>
      <c r="O1008" s="477">
        <f t="shared" si="39"/>
        <v>0</v>
      </c>
      <c r="P1008" s="477">
        <f t="shared" si="40"/>
        <v>0</v>
      </c>
      <c r="Q1008" s="92" t="str">
        <f t="shared" si="41"/>
        <v/>
      </c>
    </row>
    <row r="1009" spans="1:17" x14ac:dyDescent="0.2">
      <c r="A1009" s="468"/>
      <c r="B1009" s="482"/>
      <c r="C1009" s="502"/>
      <c r="D1009" s="473"/>
      <c r="E1009" s="473"/>
      <c r="F1009" s="479"/>
      <c r="G1009" s="473"/>
      <c r="H1009" s="480"/>
      <c r="I1009" s="480"/>
      <c r="J1009" s="443"/>
      <c r="K1009" s="443"/>
      <c r="L1009" s="443"/>
      <c r="M1009" s="443"/>
      <c r="N1009" s="444"/>
      <c r="O1009" s="477">
        <f t="shared" si="39"/>
        <v>0</v>
      </c>
      <c r="P1009" s="477">
        <f t="shared" si="40"/>
        <v>0</v>
      </c>
      <c r="Q1009" s="92" t="str">
        <f t="shared" si="41"/>
        <v/>
      </c>
    </row>
    <row r="1010" spans="1:17" x14ac:dyDescent="0.2">
      <c r="A1010" s="468"/>
      <c r="B1010" s="482"/>
      <c r="C1010" s="502"/>
      <c r="D1010" s="473"/>
      <c r="E1010" s="473"/>
      <c r="F1010" s="479"/>
      <c r="G1010" s="473"/>
      <c r="H1010" s="480"/>
      <c r="I1010" s="480"/>
      <c r="J1010" s="443"/>
      <c r="K1010" s="443"/>
      <c r="L1010" s="443"/>
      <c r="M1010" s="443"/>
      <c r="N1010" s="444"/>
      <c r="O1010" s="477">
        <f t="shared" si="39"/>
        <v>0</v>
      </c>
      <c r="P1010" s="477">
        <f t="shared" si="40"/>
        <v>0</v>
      </c>
      <c r="Q1010" s="92" t="str">
        <f t="shared" si="41"/>
        <v/>
      </c>
    </row>
    <row r="1011" spans="1:17" x14ac:dyDescent="0.2">
      <c r="A1011" s="468"/>
      <c r="B1011" s="482"/>
      <c r="C1011" s="502"/>
      <c r="D1011" s="473"/>
      <c r="E1011" s="473"/>
      <c r="F1011" s="479"/>
      <c r="G1011" s="473"/>
      <c r="H1011" s="480"/>
      <c r="I1011" s="480"/>
      <c r="J1011" s="443"/>
      <c r="K1011" s="443"/>
      <c r="L1011" s="443"/>
      <c r="M1011" s="443"/>
      <c r="N1011" s="444"/>
      <c r="O1011" s="477">
        <f t="shared" si="39"/>
        <v>0</v>
      </c>
      <c r="P1011" s="477">
        <f t="shared" si="40"/>
        <v>0</v>
      </c>
      <c r="Q1011" s="92" t="str">
        <f t="shared" si="41"/>
        <v/>
      </c>
    </row>
    <row r="1012" spans="1:17" x14ac:dyDescent="0.2">
      <c r="A1012" s="468"/>
      <c r="B1012" s="482"/>
      <c r="C1012" s="502"/>
      <c r="D1012" s="473"/>
      <c r="E1012" s="473"/>
      <c r="F1012" s="479"/>
      <c r="G1012" s="473"/>
      <c r="H1012" s="480"/>
      <c r="I1012" s="480"/>
      <c r="J1012" s="443"/>
      <c r="K1012" s="443"/>
      <c r="L1012" s="443"/>
      <c r="M1012" s="443"/>
      <c r="N1012" s="444"/>
      <c r="O1012" s="477">
        <f t="shared" si="39"/>
        <v>0</v>
      </c>
      <c r="P1012" s="477">
        <f t="shared" si="40"/>
        <v>0</v>
      </c>
      <c r="Q1012" s="92" t="str">
        <f t="shared" si="41"/>
        <v/>
      </c>
    </row>
    <row r="1013" spans="1:17" x14ac:dyDescent="0.2">
      <c r="A1013" s="468"/>
      <c r="B1013" s="482"/>
      <c r="C1013" s="502"/>
      <c r="D1013" s="473"/>
      <c r="E1013" s="473"/>
      <c r="F1013" s="479"/>
      <c r="G1013" s="473"/>
      <c r="H1013" s="480"/>
      <c r="I1013" s="480"/>
      <c r="J1013" s="443"/>
      <c r="K1013" s="443"/>
      <c r="L1013" s="443"/>
      <c r="M1013" s="443"/>
      <c r="N1013" s="444"/>
      <c r="O1013" s="477">
        <f t="shared" si="39"/>
        <v>0</v>
      </c>
      <c r="P1013" s="477">
        <f t="shared" si="40"/>
        <v>0</v>
      </c>
      <c r="Q1013" s="92" t="str">
        <f t="shared" si="41"/>
        <v/>
      </c>
    </row>
    <row r="1014" spans="1:17" x14ac:dyDescent="0.2">
      <c r="A1014" s="468"/>
      <c r="B1014" s="482"/>
      <c r="C1014" s="502"/>
      <c r="D1014" s="473"/>
      <c r="E1014" s="473"/>
      <c r="F1014" s="479"/>
      <c r="G1014" s="473"/>
      <c r="H1014" s="498"/>
      <c r="I1014" s="498"/>
      <c r="J1014" s="489"/>
      <c r="K1014" s="443"/>
      <c r="L1014" s="443"/>
      <c r="M1014" s="443"/>
      <c r="N1014" s="444"/>
      <c r="O1014" s="477">
        <f t="shared" si="39"/>
        <v>0</v>
      </c>
      <c r="P1014" s="477">
        <f t="shared" si="40"/>
        <v>0</v>
      </c>
      <c r="Q1014" s="92" t="str">
        <f t="shared" si="41"/>
        <v/>
      </c>
    </row>
    <row r="1015" spans="1:17" x14ac:dyDescent="0.2">
      <c r="A1015" s="468"/>
      <c r="B1015" s="482"/>
      <c r="C1015" s="502"/>
      <c r="D1015" s="473"/>
      <c r="E1015" s="473"/>
      <c r="F1015" s="479"/>
      <c r="G1015" s="473"/>
      <c r="H1015" s="498"/>
      <c r="I1015" s="498"/>
      <c r="J1015" s="489"/>
      <c r="K1015" s="443"/>
      <c r="L1015" s="443"/>
      <c r="M1015" s="443"/>
      <c r="N1015" s="444"/>
      <c r="O1015" s="477">
        <f t="shared" si="39"/>
        <v>0</v>
      </c>
      <c r="P1015" s="477">
        <f t="shared" si="40"/>
        <v>0</v>
      </c>
      <c r="Q1015" s="92" t="str">
        <f t="shared" si="41"/>
        <v/>
      </c>
    </row>
    <row r="1016" spans="1:17" x14ac:dyDescent="0.2">
      <c r="A1016" s="468"/>
      <c r="B1016" s="482"/>
      <c r="C1016" s="502"/>
      <c r="D1016" s="473"/>
      <c r="E1016" s="473"/>
      <c r="F1016" s="479"/>
      <c r="G1016" s="473"/>
      <c r="H1016" s="498"/>
      <c r="I1016" s="498"/>
      <c r="J1016" s="489"/>
      <c r="K1016" s="443"/>
      <c r="L1016" s="443"/>
      <c r="M1016" s="443"/>
      <c r="N1016" s="444"/>
      <c r="O1016" s="477">
        <f t="shared" si="39"/>
        <v>0</v>
      </c>
      <c r="P1016" s="477">
        <f t="shared" si="40"/>
        <v>0</v>
      </c>
      <c r="Q1016" s="92" t="str">
        <f t="shared" si="41"/>
        <v/>
      </c>
    </row>
    <row r="1017" spans="1:17" x14ac:dyDescent="0.2">
      <c r="A1017" s="468"/>
      <c r="B1017" s="482"/>
      <c r="C1017" s="502"/>
      <c r="D1017" s="473"/>
      <c r="E1017" s="473"/>
      <c r="F1017" s="479"/>
      <c r="G1017" s="473"/>
      <c r="H1017" s="498"/>
      <c r="I1017" s="498"/>
      <c r="J1017" s="489"/>
      <c r="K1017" s="443"/>
      <c r="L1017" s="443"/>
      <c r="M1017" s="443"/>
      <c r="N1017" s="444"/>
      <c r="O1017" s="477">
        <f t="shared" si="39"/>
        <v>0</v>
      </c>
      <c r="P1017" s="477">
        <f t="shared" si="40"/>
        <v>0</v>
      </c>
      <c r="Q1017" s="92" t="str">
        <f t="shared" si="41"/>
        <v/>
      </c>
    </row>
    <row r="1018" spans="1:17" x14ac:dyDescent="0.2">
      <c r="A1018" s="468"/>
      <c r="B1018" s="482"/>
      <c r="C1018" s="502"/>
      <c r="D1018" s="473"/>
      <c r="E1018" s="473"/>
      <c r="F1018" s="479"/>
      <c r="G1018" s="473"/>
      <c r="H1018" s="480"/>
      <c r="I1018" s="498"/>
      <c r="J1018" s="489"/>
      <c r="K1018" s="443"/>
      <c r="L1018" s="443"/>
      <c r="M1018" s="443"/>
      <c r="N1018" s="444"/>
      <c r="O1018" s="477">
        <f t="shared" si="39"/>
        <v>0</v>
      </c>
      <c r="P1018" s="477">
        <f t="shared" si="40"/>
        <v>0</v>
      </c>
      <c r="Q1018" s="92" t="str">
        <f t="shared" si="41"/>
        <v/>
      </c>
    </row>
    <row r="1019" spans="1:17" x14ac:dyDescent="0.2">
      <c r="A1019" s="468"/>
      <c r="B1019" s="482"/>
      <c r="C1019" s="502"/>
      <c r="D1019" s="473"/>
      <c r="E1019" s="473"/>
      <c r="F1019" s="479"/>
      <c r="G1019" s="473"/>
      <c r="H1019" s="498"/>
      <c r="I1019" s="498"/>
      <c r="J1019" s="489"/>
      <c r="K1019" s="443"/>
      <c r="L1019" s="443"/>
      <c r="M1019" s="443"/>
      <c r="N1019" s="444"/>
      <c r="O1019" s="477">
        <f t="shared" si="39"/>
        <v>0</v>
      </c>
      <c r="P1019" s="477">
        <f t="shared" si="40"/>
        <v>0</v>
      </c>
      <c r="Q1019" s="92" t="str">
        <f t="shared" si="41"/>
        <v/>
      </c>
    </row>
    <row r="1020" spans="1:17" x14ac:dyDescent="0.2">
      <c r="A1020" s="468"/>
      <c r="B1020" s="482"/>
      <c r="C1020" s="502"/>
      <c r="D1020" s="473"/>
      <c r="E1020" s="473"/>
      <c r="F1020" s="479"/>
      <c r="G1020" s="473"/>
      <c r="H1020" s="498"/>
      <c r="I1020" s="480"/>
      <c r="J1020" s="489"/>
      <c r="K1020" s="443"/>
      <c r="L1020" s="443"/>
      <c r="M1020" s="443"/>
      <c r="N1020" s="444"/>
      <c r="O1020" s="477">
        <f t="shared" si="39"/>
        <v>0</v>
      </c>
      <c r="P1020" s="477">
        <f t="shared" si="40"/>
        <v>0</v>
      </c>
      <c r="Q1020" s="92" t="str">
        <f t="shared" si="41"/>
        <v/>
      </c>
    </row>
    <row r="1021" spans="1:17" x14ac:dyDescent="0.2">
      <c r="A1021" s="468"/>
      <c r="B1021" s="482"/>
      <c r="C1021" s="502"/>
      <c r="D1021" s="473"/>
      <c r="E1021" s="473"/>
      <c r="F1021" s="479"/>
      <c r="G1021" s="473"/>
      <c r="H1021" s="480"/>
      <c r="I1021" s="480"/>
      <c r="J1021" s="443"/>
      <c r="K1021" s="443"/>
      <c r="L1021" s="443"/>
      <c r="M1021" s="443"/>
      <c r="N1021" s="444"/>
      <c r="O1021" s="477">
        <f t="shared" si="39"/>
        <v>0</v>
      </c>
      <c r="P1021" s="477">
        <f t="shared" si="40"/>
        <v>0</v>
      </c>
      <c r="Q1021" s="92" t="str">
        <f t="shared" si="41"/>
        <v/>
      </c>
    </row>
    <row r="1022" spans="1:17" x14ac:dyDescent="0.2">
      <c r="A1022" s="468"/>
      <c r="B1022" s="482"/>
      <c r="C1022" s="502"/>
      <c r="D1022" s="473"/>
      <c r="E1022" s="473"/>
      <c r="F1022" s="472"/>
      <c r="G1022" s="473"/>
      <c r="H1022" s="498"/>
      <c r="I1022" s="480"/>
      <c r="J1022" s="443"/>
      <c r="K1022" s="443"/>
      <c r="L1022" s="443"/>
      <c r="M1022" s="443"/>
      <c r="N1022" s="444"/>
      <c r="O1022" s="477">
        <f t="shared" si="39"/>
        <v>0</v>
      </c>
      <c r="P1022" s="477">
        <f t="shared" si="40"/>
        <v>0</v>
      </c>
      <c r="Q1022" s="92" t="str">
        <f t="shared" si="41"/>
        <v/>
      </c>
    </row>
    <row r="1023" spans="1:17" x14ac:dyDescent="0.2">
      <c r="A1023" s="468"/>
      <c r="B1023" s="482"/>
      <c r="C1023" s="502"/>
      <c r="D1023" s="473"/>
      <c r="E1023" s="473"/>
      <c r="F1023" s="472"/>
      <c r="G1023" s="473"/>
      <c r="H1023" s="498"/>
      <c r="I1023" s="480"/>
      <c r="J1023" s="443"/>
      <c r="K1023" s="443"/>
      <c r="L1023" s="443"/>
      <c r="M1023" s="443"/>
      <c r="N1023" s="444"/>
      <c r="O1023" s="477">
        <f t="shared" si="39"/>
        <v>0</v>
      </c>
      <c r="P1023" s="477">
        <f t="shared" si="40"/>
        <v>0</v>
      </c>
      <c r="Q1023" s="92" t="str">
        <f t="shared" si="41"/>
        <v/>
      </c>
    </row>
    <row r="1024" spans="1:17" x14ac:dyDescent="0.2">
      <c r="A1024" s="468"/>
      <c r="B1024" s="482"/>
      <c r="C1024" s="502"/>
      <c r="D1024" s="473"/>
      <c r="E1024" s="473"/>
      <c r="F1024" s="472"/>
      <c r="G1024" s="473"/>
      <c r="H1024" s="498"/>
      <c r="I1024" s="480"/>
      <c r="J1024" s="443"/>
      <c r="K1024" s="443"/>
      <c r="L1024" s="443"/>
      <c r="M1024" s="443"/>
      <c r="N1024" s="444"/>
      <c r="O1024" s="477">
        <f t="shared" si="39"/>
        <v>0</v>
      </c>
      <c r="P1024" s="477">
        <f t="shared" si="40"/>
        <v>0</v>
      </c>
      <c r="Q1024" s="92" t="str">
        <f t="shared" si="41"/>
        <v/>
      </c>
    </row>
    <row r="1025" spans="1:17" x14ac:dyDescent="0.2">
      <c r="A1025" s="468"/>
      <c r="B1025" s="482"/>
      <c r="C1025" s="483"/>
      <c r="D1025" s="473"/>
      <c r="E1025" s="473"/>
      <c r="F1025" s="479"/>
      <c r="G1025" s="473"/>
      <c r="H1025" s="480"/>
      <c r="I1025" s="480"/>
      <c r="J1025" s="443"/>
      <c r="K1025" s="443"/>
      <c r="L1025" s="443"/>
      <c r="M1025" s="443"/>
      <c r="N1025" s="444"/>
      <c r="O1025" s="477">
        <f t="shared" si="39"/>
        <v>0</v>
      </c>
      <c r="P1025" s="477">
        <f t="shared" si="40"/>
        <v>0</v>
      </c>
      <c r="Q1025" s="92" t="str">
        <f t="shared" si="41"/>
        <v/>
      </c>
    </row>
    <row r="1026" spans="1:17" x14ac:dyDescent="0.2">
      <c r="A1026" s="468"/>
      <c r="B1026" s="482"/>
      <c r="C1026" s="483"/>
      <c r="D1026" s="473"/>
      <c r="E1026" s="473"/>
      <c r="F1026" s="479"/>
      <c r="G1026" s="473"/>
      <c r="H1026" s="480"/>
      <c r="I1026" s="480"/>
      <c r="J1026" s="443"/>
      <c r="K1026" s="443"/>
      <c r="L1026" s="443"/>
      <c r="M1026" s="443"/>
      <c r="N1026" s="444"/>
      <c r="O1026" s="477">
        <f t="shared" si="39"/>
        <v>0</v>
      </c>
      <c r="P1026" s="477">
        <f t="shared" si="40"/>
        <v>0</v>
      </c>
      <c r="Q1026" s="92" t="str">
        <f t="shared" si="41"/>
        <v/>
      </c>
    </row>
    <row r="1027" spans="1:17" x14ac:dyDescent="0.2">
      <c r="A1027" s="468"/>
      <c r="B1027" s="482"/>
      <c r="C1027" s="483"/>
      <c r="D1027" s="473"/>
      <c r="E1027" s="473"/>
      <c r="F1027" s="479"/>
      <c r="G1027" s="473"/>
      <c r="H1027" s="480"/>
      <c r="I1027" s="480"/>
      <c r="J1027" s="443"/>
      <c r="K1027" s="443"/>
      <c r="L1027" s="443"/>
      <c r="M1027" s="443"/>
      <c r="N1027" s="444"/>
      <c r="O1027" s="477">
        <f t="shared" si="39"/>
        <v>0</v>
      </c>
      <c r="P1027" s="477">
        <f t="shared" si="40"/>
        <v>0</v>
      </c>
      <c r="Q1027" s="92" t="str">
        <f t="shared" si="41"/>
        <v/>
      </c>
    </row>
    <row r="1028" spans="1:17" x14ac:dyDescent="0.2">
      <c r="A1028" s="468"/>
      <c r="B1028" s="482"/>
      <c r="C1028" s="483"/>
      <c r="D1028" s="473"/>
      <c r="E1028" s="473"/>
      <c r="F1028" s="479"/>
      <c r="G1028" s="473"/>
      <c r="H1028" s="480"/>
      <c r="I1028" s="480"/>
      <c r="J1028" s="443"/>
      <c r="K1028" s="443"/>
      <c r="L1028" s="443"/>
      <c r="M1028" s="443"/>
      <c r="N1028" s="444"/>
      <c r="O1028" s="477">
        <f t="shared" si="39"/>
        <v>0</v>
      </c>
      <c r="P1028" s="477">
        <f t="shared" si="40"/>
        <v>0</v>
      </c>
      <c r="Q1028" s="92" t="str">
        <f t="shared" si="41"/>
        <v/>
      </c>
    </row>
    <row r="1029" spans="1:17" x14ac:dyDescent="0.2">
      <c r="A1029" s="468"/>
      <c r="B1029" s="482"/>
      <c r="C1029" s="483"/>
      <c r="D1029" s="473"/>
      <c r="E1029" s="473"/>
      <c r="F1029" s="479"/>
      <c r="G1029" s="473"/>
      <c r="H1029" s="480"/>
      <c r="I1029" s="480"/>
      <c r="J1029" s="442"/>
      <c r="K1029" s="443"/>
      <c r="L1029" s="489"/>
      <c r="M1029" s="489"/>
      <c r="N1029" s="469"/>
      <c r="O1029" s="477">
        <f t="shared" ref="O1029:O1092" si="42">IF(B1029=0,0,IF(YEAR(B1029)=$P$1,MONTH(B1029)-$O$1+1,(YEAR(B1029)-$P$1)*12-$O$1+1+MONTH(B1029)))</f>
        <v>0</v>
      </c>
      <c r="P1029" s="477">
        <f t="shared" ref="P1029:P1092" si="43">IF(C1029=0,0,IF(YEAR(C1029)=$P$1,MONTH(C1029)-$O$1+1,(YEAR(C1029)-$P$1)*12-$O$1+1+MONTH(C1029)))</f>
        <v>0</v>
      </c>
      <c r="Q1029" s="92" t="str">
        <f t="shared" ref="Q1029:Q1092" si="44">SUBSTITUTE(D1029," ","_")</f>
        <v/>
      </c>
    </row>
    <row r="1030" spans="1:17" x14ac:dyDescent="0.2">
      <c r="A1030" s="468"/>
      <c r="B1030" s="482"/>
      <c r="C1030" s="483"/>
      <c r="D1030" s="473"/>
      <c r="E1030" s="473"/>
      <c r="F1030" s="479"/>
      <c r="G1030" s="473"/>
      <c r="H1030" s="480"/>
      <c r="I1030" s="480"/>
      <c r="J1030" s="442"/>
      <c r="K1030" s="442"/>
      <c r="L1030" s="443"/>
      <c r="M1030" s="489"/>
      <c r="N1030" s="469"/>
      <c r="O1030" s="477">
        <f t="shared" si="42"/>
        <v>0</v>
      </c>
      <c r="P1030" s="477">
        <f t="shared" si="43"/>
        <v>0</v>
      </c>
      <c r="Q1030" s="92" t="str">
        <f t="shared" si="44"/>
        <v/>
      </c>
    </row>
    <row r="1031" spans="1:17" x14ac:dyDescent="0.2">
      <c r="A1031" s="468"/>
      <c r="B1031" s="482"/>
      <c r="C1031" s="483"/>
      <c r="D1031" s="473"/>
      <c r="E1031" s="473"/>
      <c r="F1031" s="472"/>
      <c r="G1031" s="473"/>
      <c r="H1031" s="498"/>
      <c r="I1031" s="480"/>
      <c r="J1031" s="442"/>
      <c r="K1031" s="442"/>
      <c r="L1031" s="443"/>
      <c r="M1031" s="443"/>
      <c r="N1031" s="444"/>
      <c r="O1031" s="477">
        <f t="shared" si="42"/>
        <v>0</v>
      </c>
      <c r="P1031" s="477">
        <f t="shared" si="43"/>
        <v>0</v>
      </c>
      <c r="Q1031" s="92" t="str">
        <f t="shared" si="44"/>
        <v/>
      </c>
    </row>
    <row r="1032" spans="1:17" x14ac:dyDescent="0.2">
      <c r="A1032" s="468"/>
      <c r="B1032" s="482"/>
      <c r="C1032" s="483"/>
      <c r="D1032" s="473"/>
      <c r="E1032" s="473"/>
      <c r="F1032" s="479"/>
      <c r="G1032" s="473"/>
      <c r="H1032" s="474"/>
      <c r="I1032" s="480"/>
      <c r="J1032" s="442"/>
      <c r="K1032" s="442"/>
      <c r="L1032" s="443"/>
      <c r="M1032" s="442"/>
      <c r="N1032" s="469"/>
      <c r="O1032" s="477">
        <f t="shared" si="42"/>
        <v>0</v>
      </c>
      <c r="P1032" s="477">
        <f t="shared" si="43"/>
        <v>0</v>
      </c>
      <c r="Q1032" s="92" t="str">
        <f t="shared" si="44"/>
        <v/>
      </c>
    </row>
    <row r="1033" spans="1:17" x14ac:dyDescent="0.2">
      <c r="A1033" s="468"/>
      <c r="B1033" s="482"/>
      <c r="C1033" s="483"/>
      <c r="D1033" s="473"/>
      <c r="E1033" s="473"/>
      <c r="F1033" s="472"/>
      <c r="G1033" s="473"/>
      <c r="H1033" s="480"/>
      <c r="I1033" s="480"/>
      <c r="J1033" s="442"/>
      <c r="K1033" s="442"/>
      <c r="L1033" s="443"/>
      <c r="M1033" s="442"/>
      <c r="N1033" s="444"/>
      <c r="O1033" s="477">
        <f t="shared" si="42"/>
        <v>0</v>
      </c>
      <c r="P1033" s="477">
        <f t="shared" si="43"/>
        <v>0</v>
      </c>
      <c r="Q1033" s="92" t="str">
        <f t="shared" si="44"/>
        <v/>
      </c>
    </row>
    <row r="1034" spans="1:17" x14ac:dyDescent="0.2">
      <c r="A1034" s="468"/>
      <c r="B1034" s="482"/>
      <c r="C1034" s="483"/>
      <c r="D1034" s="473"/>
      <c r="E1034" s="473"/>
      <c r="F1034" s="479"/>
      <c r="G1034" s="473"/>
      <c r="H1034" s="480"/>
      <c r="I1034" s="480"/>
      <c r="J1034" s="442"/>
      <c r="K1034" s="442"/>
      <c r="L1034" s="443"/>
      <c r="M1034" s="442"/>
      <c r="N1034" s="501"/>
      <c r="O1034" s="477">
        <f t="shared" si="42"/>
        <v>0</v>
      </c>
      <c r="P1034" s="477">
        <f t="shared" si="43"/>
        <v>0</v>
      </c>
      <c r="Q1034" s="92" t="str">
        <f t="shared" si="44"/>
        <v/>
      </c>
    </row>
    <row r="1035" spans="1:17" x14ac:dyDescent="0.2">
      <c r="A1035" s="468"/>
      <c r="B1035" s="482"/>
      <c r="C1035" s="483"/>
      <c r="D1035" s="473"/>
      <c r="E1035" s="473"/>
      <c r="F1035" s="479"/>
      <c r="G1035" s="473"/>
      <c r="H1035" s="480"/>
      <c r="I1035" s="480"/>
      <c r="J1035" s="442"/>
      <c r="K1035" s="442"/>
      <c r="L1035" s="443"/>
      <c r="M1035" s="443"/>
      <c r="N1035" s="501"/>
      <c r="O1035" s="477">
        <f t="shared" si="42"/>
        <v>0</v>
      </c>
      <c r="P1035" s="477">
        <f t="shared" si="43"/>
        <v>0</v>
      </c>
      <c r="Q1035" s="92" t="str">
        <f t="shared" si="44"/>
        <v/>
      </c>
    </row>
    <row r="1036" spans="1:17" x14ac:dyDescent="0.2">
      <c r="A1036" s="468"/>
      <c r="B1036" s="482"/>
      <c r="C1036" s="483"/>
      <c r="D1036" s="473"/>
      <c r="E1036" s="473"/>
      <c r="F1036" s="479"/>
      <c r="G1036" s="473"/>
      <c r="H1036" s="480"/>
      <c r="I1036" s="480"/>
      <c r="J1036" s="442"/>
      <c r="K1036" s="442"/>
      <c r="L1036" s="443"/>
      <c r="M1036" s="443"/>
      <c r="N1036" s="501"/>
      <c r="O1036" s="477">
        <f t="shared" si="42"/>
        <v>0</v>
      </c>
      <c r="P1036" s="477">
        <f t="shared" si="43"/>
        <v>0</v>
      </c>
      <c r="Q1036" s="92" t="str">
        <f t="shared" si="44"/>
        <v/>
      </c>
    </row>
    <row r="1037" spans="1:17" x14ac:dyDescent="0.2">
      <c r="A1037" s="468"/>
      <c r="B1037" s="482"/>
      <c r="C1037" s="483"/>
      <c r="D1037" s="473"/>
      <c r="E1037" s="473"/>
      <c r="F1037" s="479"/>
      <c r="G1037" s="473"/>
      <c r="H1037" s="480"/>
      <c r="I1037" s="480"/>
      <c r="J1037" s="442"/>
      <c r="K1037" s="442"/>
      <c r="L1037" s="443"/>
      <c r="M1037" s="443"/>
      <c r="N1037" s="501"/>
      <c r="O1037" s="477">
        <f t="shared" si="42"/>
        <v>0</v>
      </c>
      <c r="P1037" s="477">
        <f t="shared" si="43"/>
        <v>0</v>
      </c>
      <c r="Q1037" s="92" t="str">
        <f t="shared" si="44"/>
        <v/>
      </c>
    </row>
    <row r="1038" spans="1:17" x14ac:dyDescent="0.2">
      <c r="A1038" s="468"/>
      <c r="B1038" s="482"/>
      <c r="C1038" s="483"/>
      <c r="D1038" s="473"/>
      <c r="E1038" s="473"/>
      <c r="F1038" s="479"/>
      <c r="G1038" s="473"/>
      <c r="H1038" s="480"/>
      <c r="I1038" s="480"/>
      <c r="J1038" s="442"/>
      <c r="K1038" s="442"/>
      <c r="L1038" s="443"/>
      <c r="M1038" s="443"/>
      <c r="N1038" s="501"/>
      <c r="O1038" s="477">
        <f t="shared" si="42"/>
        <v>0</v>
      </c>
      <c r="P1038" s="477">
        <f t="shared" si="43"/>
        <v>0</v>
      </c>
      <c r="Q1038" s="92" t="str">
        <f t="shared" si="44"/>
        <v/>
      </c>
    </row>
    <row r="1039" spans="1:17" x14ac:dyDescent="0.2">
      <c r="A1039" s="468"/>
      <c r="B1039" s="482"/>
      <c r="C1039" s="483"/>
      <c r="D1039" s="473"/>
      <c r="E1039" s="473"/>
      <c r="F1039" s="479"/>
      <c r="G1039" s="473"/>
      <c r="H1039" s="480"/>
      <c r="I1039" s="480"/>
      <c r="J1039" s="442"/>
      <c r="K1039" s="442"/>
      <c r="L1039" s="443"/>
      <c r="M1039" s="443"/>
      <c r="N1039" s="501"/>
      <c r="O1039" s="477">
        <f t="shared" si="42"/>
        <v>0</v>
      </c>
      <c r="P1039" s="477">
        <f t="shared" si="43"/>
        <v>0</v>
      </c>
      <c r="Q1039" s="92" t="str">
        <f t="shared" si="44"/>
        <v/>
      </c>
    </row>
    <row r="1040" spans="1:17" x14ac:dyDescent="0.2">
      <c r="A1040" s="468"/>
      <c r="B1040" s="482"/>
      <c r="C1040" s="483"/>
      <c r="D1040" s="473"/>
      <c r="E1040" s="473"/>
      <c r="F1040" s="479"/>
      <c r="G1040" s="473"/>
      <c r="H1040" s="474"/>
      <c r="I1040" s="480"/>
      <c r="J1040" s="442"/>
      <c r="K1040" s="442"/>
      <c r="L1040" s="443"/>
      <c r="M1040" s="443"/>
      <c r="N1040" s="444"/>
      <c r="O1040" s="477">
        <f t="shared" si="42"/>
        <v>0</v>
      </c>
      <c r="P1040" s="477">
        <f t="shared" si="43"/>
        <v>0</v>
      </c>
      <c r="Q1040" s="92" t="str">
        <f t="shared" si="44"/>
        <v/>
      </c>
    </row>
    <row r="1041" spans="1:17" x14ac:dyDescent="0.2">
      <c r="A1041" s="468"/>
      <c r="B1041" s="482"/>
      <c r="C1041" s="483"/>
      <c r="D1041" s="473"/>
      <c r="E1041" s="473"/>
      <c r="F1041" s="479"/>
      <c r="G1041" s="473"/>
      <c r="H1041" s="480"/>
      <c r="I1041" s="480"/>
      <c r="J1041" s="442"/>
      <c r="K1041" s="442"/>
      <c r="L1041" s="443"/>
      <c r="M1041" s="443"/>
      <c r="N1041" s="444"/>
      <c r="O1041" s="477">
        <f t="shared" si="42"/>
        <v>0</v>
      </c>
      <c r="P1041" s="477">
        <f t="shared" si="43"/>
        <v>0</v>
      </c>
      <c r="Q1041" s="92" t="str">
        <f t="shared" si="44"/>
        <v/>
      </c>
    </row>
    <row r="1042" spans="1:17" x14ac:dyDescent="0.2">
      <c r="A1042" s="468"/>
      <c r="B1042" s="482"/>
      <c r="C1042" s="483"/>
      <c r="D1042" s="473"/>
      <c r="E1042" s="473"/>
      <c r="F1042" s="479"/>
      <c r="G1042" s="473"/>
      <c r="H1042" s="480"/>
      <c r="I1042" s="480"/>
      <c r="J1042" s="442"/>
      <c r="K1042" s="442"/>
      <c r="L1042" s="443"/>
      <c r="M1042" s="443"/>
      <c r="N1042" s="444"/>
      <c r="O1042" s="477">
        <f t="shared" si="42"/>
        <v>0</v>
      </c>
      <c r="P1042" s="477">
        <f t="shared" si="43"/>
        <v>0</v>
      </c>
      <c r="Q1042" s="92" t="str">
        <f t="shared" si="44"/>
        <v/>
      </c>
    </row>
    <row r="1043" spans="1:17" x14ac:dyDescent="0.2">
      <c r="A1043" s="468"/>
      <c r="B1043" s="482"/>
      <c r="C1043" s="483"/>
      <c r="D1043" s="473"/>
      <c r="E1043" s="473"/>
      <c r="F1043" s="479"/>
      <c r="G1043" s="473"/>
      <c r="H1043" s="480"/>
      <c r="I1043" s="480"/>
      <c r="J1043" s="442"/>
      <c r="K1043" s="442"/>
      <c r="L1043" s="443"/>
      <c r="M1043" s="443"/>
      <c r="N1043" s="444"/>
      <c r="O1043" s="477">
        <f t="shared" si="42"/>
        <v>0</v>
      </c>
      <c r="P1043" s="477">
        <f t="shared" si="43"/>
        <v>0</v>
      </c>
      <c r="Q1043" s="92" t="str">
        <f t="shared" si="44"/>
        <v/>
      </c>
    </row>
    <row r="1044" spans="1:17" x14ac:dyDescent="0.2">
      <c r="A1044" s="468"/>
      <c r="B1044" s="482"/>
      <c r="C1044" s="483"/>
      <c r="D1044" s="473"/>
      <c r="E1044" s="473"/>
      <c r="F1044" s="479"/>
      <c r="G1044" s="473"/>
      <c r="H1044" s="480"/>
      <c r="I1044" s="480"/>
      <c r="J1044" s="443"/>
      <c r="K1044" s="442"/>
      <c r="L1044" s="443"/>
      <c r="M1044" s="443"/>
      <c r="N1044" s="444"/>
      <c r="O1044" s="477">
        <f t="shared" si="42"/>
        <v>0</v>
      </c>
      <c r="P1044" s="477">
        <f t="shared" si="43"/>
        <v>0</v>
      </c>
      <c r="Q1044" s="92" t="str">
        <f t="shared" si="44"/>
        <v/>
      </c>
    </row>
    <row r="1045" spans="1:17" x14ac:dyDescent="0.2">
      <c r="A1045" s="468"/>
      <c r="B1045" s="482"/>
      <c r="C1045" s="483"/>
      <c r="D1045" s="473"/>
      <c r="E1045" s="473"/>
      <c r="F1045" s="479"/>
      <c r="G1045" s="473"/>
      <c r="H1045" s="480"/>
      <c r="I1045" s="480"/>
      <c r="J1045" s="442"/>
      <c r="K1045" s="442"/>
      <c r="L1045" s="443"/>
      <c r="M1045" s="443"/>
      <c r="N1045" s="444"/>
      <c r="O1045" s="477">
        <f t="shared" si="42"/>
        <v>0</v>
      </c>
      <c r="P1045" s="477">
        <f t="shared" si="43"/>
        <v>0</v>
      </c>
      <c r="Q1045" s="92" t="str">
        <f t="shared" si="44"/>
        <v/>
      </c>
    </row>
    <row r="1046" spans="1:17" x14ac:dyDescent="0.2">
      <c r="A1046" s="468"/>
      <c r="B1046" s="482"/>
      <c r="C1046" s="483"/>
      <c r="D1046" s="473"/>
      <c r="E1046" s="473"/>
      <c r="F1046" s="479"/>
      <c r="G1046" s="473"/>
      <c r="H1046" s="480"/>
      <c r="I1046" s="480"/>
      <c r="J1046" s="442"/>
      <c r="K1046" s="442"/>
      <c r="L1046" s="443"/>
      <c r="M1046" s="443"/>
      <c r="N1046" s="444"/>
      <c r="O1046" s="477">
        <f t="shared" si="42"/>
        <v>0</v>
      </c>
      <c r="P1046" s="477">
        <f t="shared" si="43"/>
        <v>0</v>
      </c>
      <c r="Q1046" s="92" t="str">
        <f t="shared" si="44"/>
        <v/>
      </c>
    </row>
    <row r="1047" spans="1:17" x14ac:dyDescent="0.2">
      <c r="A1047" s="468"/>
      <c r="B1047" s="487"/>
      <c r="C1047" s="483"/>
      <c r="D1047" s="473"/>
      <c r="E1047" s="473"/>
      <c r="F1047" s="479"/>
      <c r="G1047" s="473"/>
      <c r="H1047" s="480"/>
      <c r="I1047" s="480"/>
      <c r="J1047" s="443"/>
      <c r="K1047" s="442"/>
      <c r="L1047" s="443"/>
      <c r="M1047" s="443"/>
      <c r="N1047" s="444"/>
      <c r="O1047" s="477">
        <f t="shared" si="42"/>
        <v>0</v>
      </c>
      <c r="P1047" s="477">
        <f t="shared" si="43"/>
        <v>0</v>
      </c>
      <c r="Q1047" s="92" t="str">
        <f t="shared" si="44"/>
        <v/>
      </c>
    </row>
    <row r="1048" spans="1:17" x14ac:dyDescent="0.2">
      <c r="A1048" s="468"/>
      <c r="B1048" s="487"/>
      <c r="C1048" s="483"/>
      <c r="D1048" s="473"/>
      <c r="E1048" s="473"/>
      <c r="F1048" s="479"/>
      <c r="G1048" s="473"/>
      <c r="H1048" s="480"/>
      <c r="I1048" s="480"/>
      <c r="J1048" s="443"/>
      <c r="K1048" s="442"/>
      <c r="L1048" s="443"/>
      <c r="M1048" s="443"/>
      <c r="N1048" s="444"/>
      <c r="O1048" s="477">
        <f t="shared" si="42"/>
        <v>0</v>
      </c>
      <c r="P1048" s="477">
        <f t="shared" si="43"/>
        <v>0</v>
      </c>
      <c r="Q1048" s="92" t="str">
        <f t="shared" si="44"/>
        <v/>
      </c>
    </row>
    <row r="1049" spans="1:17" x14ac:dyDescent="0.2">
      <c r="A1049" s="468"/>
      <c r="B1049" s="482"/>
      <c r="C1049" s="483"/>
      <c r="D1049" s="473"/>
      <c r="E1049" s="473"/>
      <c r="F1049" s="472"/>
      <c r="G1049" s="473"/>
      <c r="H1049" s="480"/>
      <c r="I1049" s="480"/>
      <c r="J1049" s="442"/>
      <c r="K1049" s="442"/>
      <c r="L1049" s="443"/>
      <c r="M1049" s="443"/>
      <c r="N1049" s="444"/>
      <c r="O1049" s="477">
        <f t="shared" si="42"/>
        <v>0</v>
      </c>
      <c r="P1049" s="477">
        <f t="shared" si="43"/>
        <v>0</v>
      </c>
      <c r="Q1049" s="92" t="str">
        <f t="shared" si="44"/>
        <v/>
      </c>
    </row>
    <row r="1050" spans="1:17" x14ac:dyDescent="0.2">
      <c r="A1050" s="468"/>
      <c r="B1050" s="482"/>
      <c r="C1050" s="483"/>
      <c r="D1050" s="473"/>
      <c r="E1050" s="473"/>
      <c r="F1050" s="479"/>
      <c r="G1050" s="473"/>
      <c r="H1050" s="480"/>
      <c r="I1050" s="480"/>
      <c r="J1050" s="443"/>
      <c r="K1050" s="443"/>
      <c r="L1050" s="443"/>
      <c r="M1050" s="443"/>
      <c r="N1050" s="444"/>
      <c r="O1050" s="477">
        <f t="shared" si="42"/>
        <v>0</v>
      </c>
      <c r="P1050" s="477">
        <f t="shared" si="43"/>
        <v>0</v>
      </c>
      <c r="Q1050" s="92" t="str">
        <f t="shared" si="44"/>
        <v/>
      </c>
    </row>
    <row r="1051" spans="1:17" x14ac:dyDescent="0.2">
      <c r="A1051" s="468"/>
      <c r="B1051" s="482"/>
      <c r="C1051" s="483"/>
      <c r="D1051" s="473"/>
      <c r="E1051" s="473"/>
      <c r="F1051" s="479"/>
      <c r="G1051" s="473"/>
      <c r="H1051" s="480"/>
      <c r="I1051" s="480"/>
      <c r="J1051" s="443"/>
      <c r="K1051" s="443"/>
      <c r="L1051" s="443"/>
      <c r="M1051" s="443"/>
      <c r="N1051" s="444"/>
      <c r="O1051" s="477">
        <f t="shared" si="42"/>
        <v>0</v>
      </c>
      <c r="P1051" s="477">
        <f t="shared" si="43"/>
        <v>0</v>
      </c>
      <c r="Q1051" s="92" t="str">
        <f t="shared" si="44"/>
        <v/>
      </c>
    </row>
    <row r="1052" spans="1:17" x14ac:dyDescent="0.2">
      <c r="A1052" s="468"/>
      <c r="B1052" s="482"/>
      <c r="C1052" s="483"/>
      <c r="D1052" s="473"/>
      <c r="E1052" s="473"/>
      <c r="F1052" s="479"/>
      <c r="G1052" s="473"/>
      <c r="H1052" s="480"/>
      <c r="I1052" s="480"/>
      <c r="J1052" s="443"/>
      <c r="K1052" s="443"/>
      <c r="L1052" s="443"/>
      <c r="M1052" s="443"/>
      <c r="N1052" s="444"/>
      <c r="O1052" s="477">
        <f t="shared" si="42"/>
        <v>0</v>
      </c>
      <c r="P1052" s="477">
        <f t="shared" si="43"/>
        <v>0</v>
      </c>
      <c r="Q1052" s="92" t="str">
        <f t="shared" si="44"/>
        <v/>
      </c>
    </row>
    <row r="1053" spans="1:17" x14ac:dyDescent="0.2">
      <c r="A1053" s="468"/>
      <c r="B1053" s="482"/>
      <c r="C1053" s="483"/>
      <c r="D1053" s="473"/>
      <c r="E1053" s="473"/>
      <c r="F1053" s="479"/>
      <c r="G1053" s="473"/>
      <c r="H1053" s="480"/>
      <c r="I1053" s="480"/>
      <c r="J1053" s="443"/>
      <c r="K1053" s="443"/>
      <c r="L1053" s="443"/>
      <c r="M1053" s="443"/>
      <c r="N1053" s="444"/>
      <c r="O1053" s="477">
        <f t="shared" si="42"/>
        <v>0</v>
      </c>
      <c r="P1053" s="477">
        <f t="shared" si="43"/>
        <v>0</v>
      </c>
      <c r="Q1053" s="92" t="str">
        <f t="shared" si="44"/>
        <v/>
      </c>
    </row>
    <row r="1054" spans="1:17" x14ac:dyDescent="0.2">
      <c r="A1054" s="468"/>
      <c r="B1054" s="487"/>
      <c r="C1054" s="483"/>
      <c r="D1054" s="473"/>
      <c r="E1054" s="473"/>
      <c r="F1054" s="479"/>
      <c r="G1054" s="473"/>
      <c r="H1054" s="474"/>
      <c r="I1054" s="480"/>
      <c r="J1054" s="442"/>
      <c r="K1054" s="442"/>
      <c r="L1054" s="443"/>
      <c r="M1054" s="443"/>
      <c r="N1054" s="444"/>
      <c r="O1054" s="477">
        <f t="shared" si="42"/>
        <v>0</v>
      </c>
      <c r="P1054" s="477">
        <f t="shared" si="43"/>
        <v>0</v>
      </c>
      <c r="Q1054" s="92" t="str">
        <f t="shared" si="44"/>
        <v/>
      </c>
    </row>
    <row r="1055" spans="1:17" x14ac:dyDescent="0.2">
      <c r="A1055" s="468"/>
      <c r="B1055" s="487"/>
      <c r="C1055" s="483"/>
      <c r="D1055" s="473"/>
      <c r="E1055" s="473"/>
      <c r="F1055" s="479"/>
      <c r="G1055" s="473"/>
      <c r="H1055" s="474"/>
      <c r="I1055" s="480"/>
      <c r="J1055" s="442"/>
      <c r="K1055" s="442"/>
      <c r="L1055" s="443"/>
      <c r="M1055" s="443"/>
      <c r="N1055" s="501"/>
      <c r="O1055" s="477">
        <f t="shared" si="42"/>
        <v>0</v>
      </c>
      <c r="P1055" s="477">
        <f t="shared" si="43"/>
        <v>0</v>
      </c>
      <c r="Q1055" s="92" t="str">
        <f t="shared" si="44"/>
        <v/>
      </c>
    </row>
    <row r="1056" spans="1:17" x14ac:dyDescent="0.2">
      <c r="A1056" s="468"/>
      <c r="B1056" s="487"/>
      <c r="C1056" s="483"/>
      <c r="D1056" s="474"/>
      <c r="E1056" s="474"/>
      <c r="F1056" s="479"/>
      <c r="G1056" s="473"/>
      <c r="H1056" s="474"/>
      <c r="I1056" s="480"/>
      <c r="J1056" s="442"/>
      <c r="K1056" s="442"/>
      <c r="L1056" s="443"/>
      <c r="M1056" s="442"/>
      <c r="N1056" s="444"/>
      <c r="O1056" s="477">
        <f t="shared" si="42"/>
        <v>0</v>
      </c>
      <c r="P1056" s="477">
        <f t="shared" si="43"/>
        <v>0</v>
      </c>
      <c r="Q1056" s="92" t="str">
        <f t="shared" si="44"/>
        <v/>
      </c>
    </row>
    <row r="1057" spans="1:17" x14ac:dyDescent="0.2">
      <c r="A1057" s="468"/>
      <c r="B1057" s="487"/>
      <c r="C1057" s="483"/>
      <c r="D1057" s="473"/>
      <c r="E1057" s="473"/>
      <c r="F1057" s="479"/>
      <c r="G1057" s="473"/>
      <c r="H1057" s="474"/>
      <c r="I1057" s="480"/>
      <c r="J1057" s="442"/>
      <c r="K1057" s="442"/>
      <c r="L1057" s="443"/>
      <c r="M1057" s="443"/>
      <c r="N1057" s="444"/>
      <c r="O1057" s="477">
        <f t="shared" si="42"/>
        <v>0</v>
      </c>
      <c r="P1057" s="477">
        <f t="shared" si="43"/>
        <v>0</v>
      </c>
      <c r="Q1057" s="92" t="str">
        <f t="shared" si="44"/>
        <v/>
      </c>
    </row>
    <row r="1058" spans="1:17" x14ac:dyDescent="0.2">
      <c r="A1058" s="468"/>
      <c r="B1058" s="487"/>
      <c r="C1058" s="483"/>
      <c r="D1058" s="473"/>
      <c r="E1058" s="473"/>
      <c r="F1058" s="479"/>
      <c r="G1058" s="473"/>
      <c r="H1058" s="474"/>
      <c r="I1058" s="480"/>
      <c r="J1058" s="442"/>
      <c r="K1058" s="442"/>
      <c r="L1058" s="443"/>
      <c r="M1058" s="442"/>
      <c r="N1058" s="444"/>
      <c r="O1058" s="477">
        <f t="shared" si="42"/>
        <v>0</v>
      </c>
      <c r="P1058" s="477">
        <f t="shared" si="43"/>
        <v>0</v>
      </c>
      <c r="Q1058" s="92" t="str">
        <f t="shared" si="44"/>
        <v/>
      </c>
    </row>
    <row r="1059" spans="1:17" x14ac:dyDescent="0.2">
      <c r="A1059" s="468"/>
      <c r="B1059" s="487"/>
      <c r="C1059" s="483"/>
      <c r="D1059" s="473"/>
      <c r="E1059" s="473"/>
      <c r="F1059" s="479"/>
      <c r="G1059" s="473"/>
      <c r="H1059" s="480"/>
      <c r="I1059" s="480"/>
      <c r="J1059" s="443"/>
      <c r="K1059" s="442"/>
      <c r="L1059" s="443"/>
      <c r="M1059" s="443"/>
      <c r="N1059" s="444"/>
      <c r="O1059" s="477">
        <f t="shared" si="42"/>
        <v>0</v>
      </c>
      <c r="P1059" s="477">
        <f t="shared" si="43"/>
        <v>0</v>
      </c>
      <c r="Q1059" s="92" t="str">
        <f t="shared" si="44"/>
        <v/>
      </c>
    </row>
    <row r="1060" spans="1:17" x14ac:dyDescent="0.2">
      <c r="A1060" s="468"/>
      <c r="B1060" s="487"/>
      <c r="C1060" s="483"/>
      <c r="D1060" s="473"/>
      <c r="E1060" s="471"/>
      <c r="F1060" s="479"/>
      <c r="G1060" s="473"/>
      <c r="H1060" s="480"/>
      <c r="I1060" s="480"/>
      <c r="J1060" s="504"/>
      <c r="K1060" s="504"/>
      <c r="L1060" s="489"/>
      <c r="M1060" s="443"/>
      <c r="N1060" s="444"/>
      <c r="O1060" s="477">
        <f t="shared" si="42"/>
        <v>0</v>
      </c>
      <c r="P1060" s="477">
        <f t="shared" si="43"/>
        <v>0</v>
      </c>
      <c r="Q1060" s="92" t="str">
        <f t="shared" si="44"/>
        <v/>
      </c>
    </row>
    <row r="1061" spans="1:17" x14ac:dyDescent="0.2">
      <c r="A1061" s="468"/>
      <c r="B1061" s="487"/>
      <c r="C1061" s="483"/>
      <c r="D1061" s="473"/>
      <c r="E1061" s="471"/>
      <c r="F1061" s="479"/>
      <c r="G1061" s="473"/>
      <c r="H1061" s="480"/>
      <c r="I1061" s="480"/>
      <c r="J1061" s="504"/>
      <c r="K1061" s="504"/>
      <c r="L1061" s="489"/>
      <c r="M1061" s="443"/>
      <c r="N1061" s="444"/>
      <c r="O1061" s="477">
        <f t="shared" si="42"/>
        <v>0</v>
      </c>
      <c r="P1061" s="477">
        <f t="shared" si="43"/>
        <v>0</v>
      </c>
      <c r="Q1061" s="92" t="str">
        <f t="shared" si="44"/>
        <v/>
      </c>
    </row>
    <row r="1062" spans="1:17" x14ac:dyDescent="0.2">
      <c r="A1062" s="468"/>
      <c r="B1062" s="487"/>
      <c r="C1062" s="483"/>
      <c r="D1062" s="473"/>
      <c r="E1062" s="471"/>
      <c r="F1062" s="479"/>
      <c r="G1062" s="473"/>
      <c r="H1062" s="480"/>
      <c r="I1062" s="480"/>
      <c r="J1062" s="504"/>
      <c r="K1062" s="504"/>
      <c r="L1062" s="489"/>
      <c r="M1062" s="443"/>
      <c r="N1062" s="444"/>
      <c r="O1062" s="477">
        <f t="shared" si="42"/>
        <v>0</v>
      </c>
      <c r="P1062" s="477">
        <f t="shared" si="43"/>
        <v>0</v>
      </c>
      <c r="Q1062" s="92" t="str">
        <f t="shared" si="44"/>
        <v/>
      </c>
    </row>
    <row r="1063" spans="1:17" x14ac:dyDescent="0.2">
      <c r="A1063" s="468"/>
      <c r="B1063" s="487"/>
      <c r="C1063" s="483"/>
      <c r="D1063" s="473"/>
      <c r="E1063" s="473"/>
      <c r="F1063" s="479"/>
      <c r="G1063" s="473"/>
      <c r="H1063" s="480"/>
      <c r="I1063" s="480"/>
      <c r="J1063" s="443"/>
      <c r="K1063" s="504"/>
      <c r="L1063" s="443"/>
      <c r="M1063" s="443"/>
      <c r="N1063" s="444"/>
      <c r="O1063" s="477">
        <f t="shared" si="42"/>
        <v>0</v>
      </c>
      <c r="P1063" s="477">
        <f t="shared" si="43"/>
        <v>0</v>
      </c>
      <c r="Q1063" s="92" t="str">
        <f t="shared" si="44"/>
        <v/>
      </c>
    </row>
    <row r="1064" spans="1:17" x14ac:dyDescent="0.2">
      <c r="A1064" s="468"/>
      <c r="B1064" s="487"/>
      <c r="C1064" s="483"/>
      <c r="D1064" s="473"/>
      <c r="E1064" s="471"/>
      <c r="F1064" s="479"/>
      <c r="G1064" s="473"/>
      <c r="H1064" s="480"/>
      <c r="I1064" s="480"/>
      <c r="J1064" s="504"/>
      <c r="K1064" s="504"/>
      <c r="L1064" s="489"/>
      <c r="M1064" s="443"/>
      <c r="N1064" s="444"/>
      <c r="O1064" s="477">
        <f t="shared" si="42"/>
        <v>0</v>
      </c>
      <c r="P1064" s="477">
        <f t="shared" si="43"/>
        <v>0</v>
      </c>
      <c r="Q1064" s="92" t="str">
        <f t="shared" si="44"/>
        <v/>
      </c>
    </row>
    <row r="1065" spans="1:17" x14ac:dyDescent="0.2">
      <c r="A1065" s="468"/>
      <c r="B1065" s="487"/>
      <c r="C1065" s="483"/>
      <c r="D1065" s="473"/>
      <c r="E1065" s="473"/>
      <c r="F1065" s="479"/>
      <c r="G1065" s="473"/>
      <c r="H1065" s="480"/>
      <c r="I1065" s="480"/>
      <c r="J1065" s="443"/>
      <c r="K1065" s="504"/>
      <c r="L1065" s="443"/>
      <c r="M1065" s="443"/>
      <c r="N1065" s="444"/>
      <c r="O1065" s="477">
        <f t="shared" si="42"/>
        <v>0</v>
      </c>
      <c r="P1065" s="477">
        <f t="shared" si="43"/>
        <v>0</v>
      </c>
      <c r="Q1065" s="92" t="str">
        <f t="shared" si="44"/>
        <v/>
      </c>
    </row>
    <row r="1066" spans="1:17" x14ac:dyDescent="0.2">
      <c r="A1066" s="468"/>
      <c r="B1066" s="487"/>
      <c r="C1066" s="483"/>
      <c r="D1066" s="473"/>
      <c r="E1066" s="471"/>
      <c r="F1066" s="479"/>
      <c r="G1066" s="473"/>
      <c r="H1066" s="480"/>
      <c r="I1066" s="480"/>
      <c r="J1066" s="504"/>
      <c r="K1066" s="504"/>
      <c r="L1066" s="443"/>
      <c r="M1066" s="443"/>
      <c r="N1066" s="444"/>
      <c r="O1066" s="477">
        <f t="shared" si="42"/>
        <v>0</v>
      </c>
      <c r="P1066" s="477">
        <f t="shared" si="43"/>
        <v>0</v>
      </c>
      <c r="Q1066" s="92" t="str">
        <f t="shared" si="44"/>
        <v/>
      </c>
    </row>
    <row r="1067" spans="1:17" x14ac:dyDescent="0.2">
      <c r="A1067" s="468"/>
      <c r="B1067" s="487"/>
      <c r="C1067" s="483"/>
      <c r="D1067" s="473"/>
      <c r="E1067" s="471"/>
      <c r="F1067" s="479"/>
      <c r="G1067" s="473"/>
      <c r="H1067" s="480"/>
      <c r="I1067" s="480"/>
      <c r="J1067" s="504"/>
      <c r="K1067" s="504"/>
      <c r="L1067" s="443"/>
      <c r="M1067" s="443"/>
      <c r="N1067" s="444"/>
      <c r="O1067" s="477">
        <f t="shared" si="42"/>
        <v>0</v>
      </c>
      <c r="P1067" s="477">
        <f t="shared" si="43"/>
        <v>0</v>
      </c>
      <c r="Q1067" s="92" t="str">
        <f t="shared" si="44"/>
        <v/>
      </c>
    </row>
    <row r="1068" spans="1:17" x14ac:dyDescent="0.2">
      <c r="A1068" s="468"/>
      <c r="B1068" s="487"/>
      <c r="C1068" s="483"/>
      <c r="D1068" s="473"/>
      <c r="E1068" s="473"/>
      <c r="F1068" s="479"/>
      <c r="G1068" s="473"/>
      <c r="H1068" s="480"/>
      <c r="I1068" s="480"/>
      <c r="J1068" s="443"/>
      <c r="K1068" s="504"/>
      <c r="L1068" s="443"/>
      <c r="M1068" s="443"/>
      <c r="N1068" s="444"/>
      <c r="O1068" s="477">
        <f t="shared" si="42"/>
        <v>0</v>
      </c>
      <c r="P1068" s="477">
        <f t="shared" si="43"/>
        <v>0</v>
      </c>
      <c r="Q1068" s="92" t="str">
        <f t="shared" si="44"/>
        <v/>
      </c>
    </row>
    <row r="1069" spans="1:17" x14ac:dyDescent="0.2">
      <c r="A1069" s="468"/>
      <c r="B1069" s="487"/>
      <c r="C1069" s="483"/>
      <c r="D1069" s="473"/>
      <c r="E1069" s="473"/>
      <c r="F1069" s="479"/>
      <c r="G1069" s="473"/>
      <c r="H1069" s="480"/>
      <c r="I1069" s="480"/>
      <c r="J1069" s="443"/>
      <c r="K1069" s="442"/>
      <c r="L1069" s="443"/>
      <c r="M1069" s="443"/>
      <c r="N1069" s="444"/>
      <c r="O1069" s="477">
        <f t="shared" si="42"/>
        <v>0</v>
      </c>
      <c r="P1069" s="477">
        <f t="shared" si="43"/>
        <v>0</v>
      </c>
      <c r="Q1069" s="92" t="str">
        <f t="shared" si="44"/>
        <v/>
      </c>
    </row>
    <row r="1070" spans="1:17" x14ac:dyDescent="0.2">
      <c r="A1070" s="468"/>
      <c r="B1070" s="487"/>
      <c r="C1070" s="483"/>
      <c r="D1070" s="473"/>
      <c r="E1070" s="473"/>
      <c r="F1070" s="479"/>
      <c r="G1070" s="473"/>
      <c r="H1070" s="480"/>
      <c r="I1070" s="480"/>
      <c r="J1070" s="443"/>
      <c r="K1070" s="443"/>
      <c r="L1070" s="443"/>
      <c r="M1070" s="443"/>
      <c r="N1070" s="444"/>
      <c r="O1070" s="477">
        <f t="shared" si="42"/>
        <v>0</v>
      </c>
      <c r="P1070" s="477">
        <f t="shared" si="43"/>
        <v>0</v>
      </c>
      <c r="Q1070" s="92" t="str">
        <f t="shared" si="44"/>
        <v/>
      </c>
    </row>
    <row r="1071" spans="1:17" x14ac:dyDescent="0.2">
      <c r="A1071" s="468"/>
      <c r="B1071" s="487"/>
      <c r="C1071" s="483"/>
      <c r="D1071" s="473"/>
      <c r="E1071" s="473"/>
      <c r="F1071" s="479"/>
      <c r="G1071" s="473"/>
      <c r="H1071" s="480"/>
      <c r="I1071" s="480"/>
      <c r="J1071" s="443"/>
      <c r="K1071" s="442"/>
      <c r="L1071" s="443"/>
      <c r="M1071" s="443"/>
      <c r="N1071" s="444"/>
      <c r="O1071" s="477">
        <f t="shared" si="42"/>
        <v>0</v>
      </c>
      <c r="P1071" s="477">
        <f t="shared" si="43"/>
        <v>0</v>
      </c>
      <c r="Q1071" s="92" t="str">
        <f t="shared" si="44"/>
        <v/>
      </c>
    </row>
    <row r="1072" spans="1:17" x14ac:dyDescent="0.2">
      <c r="A1072" s="468"/>
      <c r="B1072" s="487"/>
      <c r="C1072" s="483"/>
      <c r="D1072" s="473"/>
      <c r="E1072" s="473"/>
      <c r="F1072" s="479"/>
      <c r="G1072" s="473"/>
      <c r="H1072" s="474"/>
      <c r="I1072" s="480"/>
      <c r="J1072" s="442"/>
      <c r="K1072" s="442"/>
      <c r="L1072" s="443"/>
      <c r="M1072" s="442"/>
      <c r="N1072" s="501"/>
      <c r="O1072" s="477">
        <f t="shared" si="42"/>
        <v>0</v>
      </c>
      <c r="P1072" s="477">
        <f t="shared" si="43"/>
        <v>0</v>
      </c>
      <c r="Q1072" s="92" t="str">
        <f t="shared" si="44"/>
        <v/>
      </c>
    </row>
    <row r="1073" spans="1:17" x14ac:dyDescent="0.2">
      <c r="A1073" s="468"/>
      <c r="B1073" s="487"/>
      <c r="C1073" s="483"/>
      <c r="D1073" s="473"/>
      <c r="E1073" s="473"/>
      <c r="F1073" s="479"/>
      <c r="G1073" s="473"/>
      <c r="H1073" s="480"/>
      <c r="I1073" s="480"/>
      <c r="J1073" s="443"/>
      <c r="K1073" s="442"/>
      <c r="L1073" s="443"/>
      <c r="M1073" s="443"/>
      <c r="N1073" s="444"/>
      <c r="O1073" s="477">
        <f t="shared" si="42"/>
        <v>0</v>
      </c>
      <c r="P1073" s="477">
        <f t="shared" si="43"/>
        <v>0</v>
      </c>
      <c r="Q1073" s="92" t="str">
        <f t="shared" si="44"/>
        <v/>
      </c>
    </row>
    <row r="1074" spans="1:17" x14ac:dyDescent="0.2">
      <c r="A1074" s="468"/>
      <c r="B1074" s="487"/>
      <c r="C1074" s="483"/>
      <c r="D1074" s="473"/>
      <c r="E1074" s="473"/>
      <c r="F1074" s="479"/>
      <c r="G1074" s="473"/>
      <c r="H1074" s="480"/>
      <c r="I1074" s="480"/>
      <c r="J1074" s="443"/>
      <c r="K1074" s="442"/>
      <c r="L1074" s="443"/>
      <c r="M1074" s="443"/>
      <c r="N1074" s="444"/>
      <c r="O1074" s="477">
        <f t="shared" si="42"/>
        <v>0</v>
      </c>
      <c r="P1074" s="477">
        <f t="shared" si="43"/>
        <v>0</v>
      </c>
      <c r="Q1074" s="92" t="str">
        <f t="shared" si="44"/>
        <v/>
      </c>
    </row>
    <row r="1075" spans="1:17" x14ac:dyDescent="0.2">
      <c r="A1075" s="468"/>
      <c r="B1075" s="487"/>
      <c r="C1075" s="483"/>
      <c r="D1075" s="473"/>
      <c r="E1075" s="473"/>
      <c r="F1075" s="479"/>
      <c r="G1075" s="473"/>
      <c r="H1075" s="480"/>
      <c r="I1075" s="480"/>
      <c r="J1075" s="443"/>
      <c r="K1075" s="442"/>
      <c r="L1075" s="443"/>
      <c r="M1075" s="443"/>
      <c r="N1075" s="444"/>
      <c r="O1075" s="477">
        <f t="shared" si="42"/>
        <v>0</v>
      </c>
      <c r="P1075" s="477">
        <f t="shared" si="43"/>
        <v>0</v>
      </c>
      <c r="Q1075" s="92" t="str">
        <f t="shared" si="44"/>
        <v/>
      </c>
    </row>
    <row r="1076" spans="1:17" x14ac:dyDescent="0.2">
      <c r="A1076" s="468"/>
      <c r="B1076" s="487"/>
      <c r="C1076" s="483"/>
      <c r="D1076" s="473"/>
      <c r="E1076" s="473"/>
      <c r="F1076" s="479"/>
      <c r="G1076" s="473"/>
      <c r="H1076" s="480"/>
      <c r="I1076" s="480"/>
      <c r="J1076" s="443"/>
      <c r="K1076" s="442"/>
      <c r="L1076" s="443"/>
      <c r="M1076" s="443"/>
      <c r="N1076" s="444"/>
      <c r="O1076" s="477">
        <f t="shared" si="42"/>
        <v>0</v>
      </c>
      <c r="P1076" s="477">
        <f t="shared" si="43"/>
        <v>0</v>
      </c>
      <c r="Q1076" s="92" t="str">
        <f t="shared" si="44"/>
        <v/>
      </c>
    </row>
    <row r="1077" spans="1:17" x14ac:dyDescent="0.2">
      <c r="A1077" s="468"/>
      <c r="B1077" s="487"/>
      <c r="C1077" s="483"/>
      <c r="D1077" s="473"/>
      <c r="E1077" s="473"/>
      <c r="F1077" s="479"/>
      <c r="G1077" s="473"/>
      <c r="H1077" s="480"/>
      <c r="I1077" s="480"/>
      <c r="J1077" s="443"/>
      <c r="K1077" s="442"/>
      <c r="L1077" s="443"/>
      <c r="M1077" s="443"/>
      <c r="N1077" s="444"/>
      <c r="O1077" s="477">
        <f t="shared" si="42"/>
        <v>0</v>
      </c>
      <c r="P1077" s="477">
        <f t="shared" si="43"/>
        <v>0</v>
      </c>
      <c r="Q1077" s="92" t="str">
        <f t="shared" si="44"/>
        <v/>
      </c>
    </row>
    <row r="1078" spans="1:17" x14ac:dyDescent="0.2">
      <c r="A1078" s="468"/>
      <c r="B1078" s="487"/>
      <c r="C1078" s="483"/>
      <c r="D1078" s="473"/>
      <c r="E1078" s="473"/>
      <c r="F1078" s="479"/>
      <c r="G1078" s="473"/>
      <c r="H1078" s="480"/>
      <c r="I1078" s="480"/>
      <c r="J1078" s="443"/>
      <c r="K1078" s="442"/>
      <c r="L1078" s="443"/>
      <c r="M1078" s="443"/>
      <c r="N1078" s="444"/>
      <c r="O1078" s="477">
        <f t="shared" si="42"/>
        <v>0</v>
      </c>
      <c r="P1078" s="477">
        <f t="shared" si="43"/>
        <v>0</v>
      </c>
      <c r="Q1078" s="92" t="str">
        <f t="shared" si="44"/>
        <v/>
      </c>
    </row>
    <row r="1079" spans="1:17" x14ac:dyDescent="0.2">
      <c r="A1079" s="468"/>
      <c r="B1079" s="487"/>
      <c r="C1079" s="483"/>
      <c r="D1079" s="473"/>
      <c r="E1079" s="473"/>
      <c r="F1079" s="479"/>
      <c r="G1079" s="473"/>
      <c r="H1079" s="480"/>
      <c r="I1079" s="480"/>
      <c r="J1079" s="442"/>
      <c r="K1079" s="442"/>
      <c r="L1079" s="443"/>
      <c r="M1079" s="443"/>
      <c r="N1079" s="501"/>
      <c r="O1079" s="477">
        <f t="shared" si="42"/>
        <v>0</v>
      </c>
      <c r="P1079" s="477">
        <f t="shared" si="43"/>
        <v>0</v>
      </c>
      <c r="Q1079" s="92" t="str">
        <f t="shared" si="44"/>
        <v/>
      </c>
    </row>
    <row r="1080" spans="1:17" x14ac:dyDescent="0.2">
      <c r="A1080" s="468"/>
      <c r="B1080" s="487"/>
      <c r="C1080" s="483"/>
      <c r="D1080" s="473"/>
      <c r="E1080" s="473"/>
      <c r="F1080" s="479"/>
      <c r="G1080" s="473"/>
      <c r="H1080" s="480"/>
      <c r="I1080" s="480"/>
      <c r="J1080" s="443"/>
      <c r="K1080" s="442"/>
      <c r="L1080" s="443"/>
      <c r="M1080" s="443"/>
      <c r="N1080" s="444"/>
      <c r="O1080" s="477">
        <f t="shared" si="42"/>
        <v>0</v>
      </c>
      <c r="P1080" s="477">
        <f t="shared" si="43"/>
        <v>0</v>
      </c>
      <c r="Q1080" s="92" t="str">
        <f t="shared" si="44"/>
        <v/>
      </c>
    </row>
    <row r="1081" spans="1:17" x14ac:dyDescent="0.2">
      <c r="A1081" s="468"/>
      <c r="B1081" s="487"/>
      <c r="C1081" s="483"/>
      <c r="D1081" s="473"/>
      <c r="E1081" s="473"/>
      <c r="F1081" s="479"/>
      <c r="G1081" s="471"/>
      <c r="H1081" s="473"/>
      <c r="I1081" s="473"/>
      <c r="J1081" s="484"/>
      <c r="K1081" s="484"/>
      <c r="L1081" s="484"/>
      <c r="M1081" s="443"/>
      <c r="N1081" s="444"/>
      <c r="O1081" s="477">
        <f t="shared" si="42"/>
        <v>0</v>
      </c>
      <c r="P1081" s="477">
        <f t="shared" si="43"/>
        <v>0</v>
      </c>
      <c r="Q1081" s="92" t="str">
        <f t="shared" si="44"/>
        <v/>
      </c>
    </row>
    <row r="1082" spans="1:17" x14ac:dyDescent="0.2">
      <c r="A1082" s="468"/>
      <c r="B1082" s="487"/>
      <c r="C1082" s="483"/>
      <c r="D1082" s="473"/>
      <c r="E1082" s="473"/>
      <c r="F1082" s="479"/>
      <c r="G1082" s="473"/>
      <c r="H1082" s="480"/>
      <c r="I1082" s="480"/>
      <c r="J1082" s="443"/>
      <c r="K1082" s="442"/>
      <c r="L1082" s="443"/>
      <c r="M1082" s="443"/>
      <c r="N1082" s="444"/>
      <c r="O1082" s="477">
        <f t="shared" si="42"/>
        <v>0</v>
      </c>
      <c r="P1082" s="477">
        <f t="shared" si="43"/>
        <v>0</v>
      </c>
      <c r="Q1082" s="92" t="str">
        <f t="shared" si="44"/>
        <v/>
      </c>
    </row>
    <row r="1083" spans="1:17" x14ac:dyDescent="0.2">
      <c r="A1083" s="468"/>
      <c r="B1083" s="487"/>
      <c r="C1083" s="483"/>
      <c r="D1083" s="473"/>
      <c r="E1083" s="473"/>
      <c r="F1083" s="479"/>
      <c r="G1083" s="473"/>
      <c r="H1083" s="474"/>
      <c r="I1083" s="480"/>
      <c r="J1083" s="442"/>
      <c r="K1083" s="442"/>
      <c r="L1083" s="443"/>
      <c r="M1083" s="443"/>
      <c r="N1083" s="444"/>
      <c r="O1083" s="477">
        <f t="shared" si="42"/>
        <v>0</v>
      </c>
      <c r="P1083" s="477">
        <f t="shared" si="43"/>
        <v>0</v>
      </c>
      <c r="Q1083" s="92" t="str">
        <f t="shared" si="44"/>
        <v/>
      </c>
    </row>
    <row r="1084" spans="1:17" x14ac:dyDescent="0.2">
      <c r="A1084" s="468"/>
      <c r="B1084" s="487"/>
      <c r="C1084" s="483"/>
      <c r="D1084" s="473"/>
      <c r="E1084" s="473"/>
      <c r="F1084" s="479"/>
      <c r="G1084" s="473"/>
      <c r="H1084" s="480"/>
      <c r="I1084" s="480"/>
      <c r="J1084" s="443"/>
      <c r="K1084" s="442"/>
      <c r="L1084" s="443"/>
      <c r="M1084" s="443"/>
      <c r="N1084" s="444"/>
      <c r="O1084" s="477">
        <f t="shared" si="42"/>
        <v>0</v>
      </c>
      <c r="P1084" s="477">
        <f t="shared" si="43"/>
        <v>0</v>
      </c>
      <c r="Q1084" s="92" t="str">
        <f t="shared" si="44"/>
        <v/>
      </c>
    </row>
    <row r="1085" spans="1:17" x14ac:dyDescent="0.2">
      <c r="A1085" s="468"/>
      <c r="B1085" s="487"/>
      <c r="C1085" s="483"/>
      <c r="D1085" s="473"/>
      <c r="E1085" s="473"/>
      <c r="F1085" s="479"/>
      <c r="G1085" s="473"/>
      <c r="H1085" s="480"/>
      <c r="I1085" s="480"/>
      <c r="J1085" s="443"/>
      <c r="K1085" s="442"/>
      <c r="L1085" s="443"/>
      <c r="M1085" s="443"/>
      <c r="N1085" s="444"/>
      <c r="O1085" s="477">
        <f t="shared" si="42"/>
        <v>0</v>
      </c>
      <c r="P1085" s="477">
        <f t="shared" si="43"/>
        <v>0</v>
      </c>
      <c r="Q1085" s="92" t="str">
        <f t="shared" si="44"/>
        <v/>
      </c>
    </row>
    <row r="1086" spans="1:17" x14ac:dyDescent="0.2">
      <c r="A1086" s="468"/>
      <c r="B1086" s="487"/>
      <c r="C1086" s="483"/>
      <c r="D1086" s="473"/>
      <c r="E1086" s="473"/>
      <c r="F1086" s="479"/>
      <c r="G1086" s="473"/>
      <c r="H1086" s="480"/>
      <c r="I1086" s="480"/>
      <c r="J1086" s="443"/>
      <c r="K1086" s="443"/>
      <c r="L1086" s="443"/>
      <c r="M1086" s="443"/>
      <c r="N1086" s="444"/>
      <c r="O1086" s="477">
        <f t="shared" si="42"/>
        <v>0</v>
      </c>
      <c r="P1086" s="477">
        <f t="shared" si="43"/>
        <v>0</v>
      </c>
      <c r="Q1086" s="92" t="str">
        <f t="shared" si="44"/>
        <v/>
      </c>
    </row>
    <row r="1087" spans="1:17" x14ac:dyDescent="0.2">
      <c r="A1087" s="468"/>
      <c r="B1087" s="487"/>
      <c r="C1087" s="483"/>
      <c r="D1087" s="473"/>
      <c r="E1087" s="473"/>
      <c r="F1087" s="479"/>
      <c r="G1087" s="473"/>
      <c r="H1087" s="480"/>
      <c r="I1087" s="480"/>
      <c r="J1087" s="443"/>
      <c r="K1087" s="443"/>
      <c r="L1087" s="443"/>
      <c r="M1087" s="443"/>
      <c r="N1087" s="444"/>
      <c r="O1087" s="477">
        <f t="shared" si="42"/>
        <v>0</v>
      </c>
      <c r="P1087" s="477">
        <f t="shared" si="43"/>
        <v>0</v>
      </c>
      <c r="Q1087" s="92" t="str">
        <f t="shared" si="44"/>
        <v/>
      </c>
    </row>
    <row r="1088" spans="1:17" x14ac:dyDescent="0.2">
      <c r="A1088" s="468"/>
      <c r="B1088" s="487"/>
      <c r="C1088" s="483"/>
      <c r="D1088" s="473"/>
      <c r="E1088" s="473"/>
      <c r="F1088" s="479"/>
      <c r="G1088" s="473"/>
      <c r="H1088" s="480"/>
      <c r="I1088" s="480"/>
      <c r="J1088" s="443"/>
      <c r="K1088" s="443"/>
      <c r="L1088" s="443"/>
      <c r="M1088" s="443"/>
      <c r="N1088" s="444"/>
      <c r="O1088" s="477">
        <f t="shared" si="42"/>
        <v>0</v>
      </c>
      <c r="P1088" s="477">
        <f t="shared" si="43"/>
        <v>0</v>
      </c>
      <c r="Q1088" s="92" t="str">
        <f t="shared" si="44"/>
        <v/>
      </c>
    </row>
    <row r="1089" spans="1:17" x14ac:dyDescent="0.2">
      <c r="A1089" s="468"/>
      <c r="B1089" s="487"/>
      <c r="C1089" s="483"/>
      <c r="D1089" s="473"/>
      <c r="E1089" s="473"/>
      <c r="F1089" s="479"/>
      <c r="G1089" s="473"/>
      <c r="H1089" s="480"/>
      <c r="I1089" s="480"/>
      <c r="J1089" s="443"/>
      <c r="K1089" s="443"/>
      <c r="L1089" s="443"/>
      <c r="M1089" s="443"/>
      <c r="N1089" s="444"/>
      <c r="O1089" s="477">
        <f t="shared" si="42"/>
        <v>0</v>
      </c>
      <c r="P1089" s="477">
        <f t="shared" si="43"/>
        <v>0</v>
      </c>
      <c r="Q1089" s="92" t="str">
        <f t="shared" si="44"/>
        <v/>
      </c>
    </row>
    <row r="1090" spans="1:17" x14ac:dyDescent="0.2">
      <c r="A1090" s="468"/>
      <c r="B1090" s="487"/>
      <c r="C1090" s="483"/>
      <c r="D1090" s="473"/>
      <c r="E1090" s="473"/>
      <c r="F1090" s="479"/>
      <c r="G1090" s="473"/>
      <c r="H1090" s="480"/>
      <c r="I1090" s="480"/>
      <c r="J1090" s="443"/>
      <c r="K1090" s="443"/>
      <c r="L1090" s="443"/>
      <c r="M1090" s="443"/>
      <c r="N1090" s="444"/>
      <c r="O1090" s="477">
        <f t="shared" si="42"/>
        <v>0</v>
      </c>
      <c r="P1090" s="477">
        <f t="shared" si="43"/>
        <v>0</v>
      </c>
      <c r="Q1090" s="92" t="str">
        <f t="shared" si="44"/>
        <v/>
      </c>
    </row>
    <row r="1091" spans="1:17" x14ac:dyDescent="0.2">
      <c r="A1091" s="468"/>
      <c r="B1091" s="487"/>
      <c r="C1091" s="483"/>
      <c r="D1091" s="473"/>
      <c r="E1091" s="473"/>
      <c r="F1091" s="479"/>
      <c r="G1091" s="473"/>
      <c r="H1091" s="474"/>
      <c r="I1091" s="480"/>
      <c r="J1091" s="442"/>
      <c r="K1091" s="442"/>
      <c r="L1091" s="443"/>
      <c r="M1091" s="443"/>
      <c r="N1091" s="444"/>
      <c r="O1091" s="477">
        <f t="shared" si="42"/>
        <v>0</v>
      </c>
      <c r="P1091" s="477">
        <f t="shared" si="43"/>
        <v>0</v>
      </c>
      <c r="Q1091" s="92" t="str">
        <f t="shared" si="44"/>
        <v/>
      </c>
    </row>
    <row r="1092" spans="1:17" x14ac:dyDescent="0.2">
      <c r="A1092" s="468"/>
      <c r="B1092" s="487"/>
      <c r="C1092" s="483"/>
      <c r="D1092" s="473"/>
      <c r="E1092" s="473"/>
      <c r="F1092" s="472"/>
      <c r="G1092" s="473"/>
      <c r="H1092" s="480"/>
      <c r="I1092" s="480"/>
      <c r="J1092" s="442"/>
      <c r="K1092" s="443"/>
      <c r="L1092" s="443"/>
      <c r="M1092" s="443"/>
      <c r="N1092" s="444"/>
      <c r="O1092" s="477">
        <f t="shared" si="42"/>
        <v>0</v>
      </c>
      <c r="P1092" s="477">
        <f t="shared" si="43"/>
        <v>0</v>
      </c>
      <c r="Q1092" s="92" t="str">
        <f t="shared" si="44"/>
        <v/>
      </c>
    </row>
    <row r="1093" spans="1:17" x14ac:dyDescent="0.2">
      <c r="A1093" s="468"/>
      <c r="B1093" s="487"/>
      <c r="C1093" s="483"/>
      <c r="D1093" s="473"/>
      <c r="E1093" s="473"/>
      <c r="F1093" s="479"/>
      <c r="G1093" s="473"/>
      <c r="H1093" s="480"/>
      <c r="I1093" s="480"/>
      <c r="J1093" s="443"/>
      <c r="K1093" s="443"/>
      <c r="L1093" s="443"/>
      <c r="M1093" s="443"/>
      <c r="N1093" s="444"/>
      <c r="O1093" s="477">
        <f t="shared" ref="O1093:O1156" si="45">IF(B1093=0,0,IF(YEAR(B1093)=$P$1,MONTH(B1093)-$O$1+1,(YEAR(B1093)-$P$1)*12-$O$1+1+MONTH(B1093)))</f>
        <v>0</v>
      </c>
      <c r="P1093" s="477">
        <f t="shared" ref="P1093:P1156" si="46">IF(C1093=0,0,IF(YEAR(C1093)=$P$1,MONTH(C1093)-$O$1+1,(YEAR(C1093)-$P$1)*12-$O$1+1+MONTH(C1093)))</f>
        <v>0</v>
      </c>
      <c r="Q1093" s="92" t="str">
        <f t="shared" ref="Q1093:Q1156" si="47">SUBSTITUTE(D1093," ","_")</f>
        <v/>
      </c>
    </row>
    <row r="1094" spans="1:17" x14ac:dyDescent="0.2">
      <c r="A1094" s="468"/>
      <c r="B1094" s="487"/>
      <c r="C1094" s="483"/>
      <c r="D1094" s="473"/>
      <c r="E1094" s="473"/>
      <c r="F1094" s="479"/>
      <c r="G1094" s="473"/>
      <c r="H1094" s="474"/>
      <c r="I1094" s="480"/>
      <c r="J1094" s="443"/>
      <c r="K1094" s="442"/>
      <c r="L1094" s="443"/>
      <c r="M1094" s="443"/>
      <c r="N1094" s="444"/>
      <c r="O1094" s="477">
        <f t="shared" si="45"/>
        <v>0</v>
      </c>
      <c r="P1094" s="477">
        <f t="shared" si="46"/>
        <v>0</v>
      </c>
      <c r="Q1094" s="92" t="str">
        <f t="shared" si="47"/>
        <v/>
      </c>
    </row>
    <row r="1095" spans="1:17" x14ac:dyDescent="0.2">
      <c r="A1095" s="468"/>
      <c r="B1095" s="487"/>
      <c r="C1095" s="483"/>
      <c r="D1095" s="473"/>
      <c r="E1095" s="473"/>
      <c r="F1095" s="479"/>
      <c r="G1095" s="473"/>
      <c r="H1095" s="480"/>
      <c r="I1095" s="480"/>
      <c r="J1095" s="443"/>
      <c r="K1095" s="442"/>
      <c r="L1095" s="443"/>
      <c r="M1095" s="443"/>
      <c r="N1095" s="444"/>
      <c r="O1095" s="477">
        <f t="shared" si="45"/>
        <v>0</v>
      </c>
      <c r="P1095" s="477">
        <f t="shared" si="46"/>
        <v>0</v>
      </c>
      <c r="Q1095" s="92" t="str">
        <f t="shared" si="47"/>
        <v/>
      </c>
    </row>
    <row r="1096" spans="1:17" x14ac:dyDescent="0.2">
      <c r="A1096" s="468"/>
      <c r="B1096" s="487"/>
      <c r="C1096" s="483"/>
      <c r="D1096" s="473"/>
      <c r="E1096" s="473"/>
      <c r="F1096" s="472"/>
      <c r="G1096" s="473"/>
      <c r="H1096" s="480"/>
      <c r="I1096" s="480"/>
      <c r="J1096" s="442"/>
      <c r="K1096" s="443"/>
      <c r="L1096" s="443"/>
      <c r="M1096" s="443"/>
      <c r="N1096" s="444"/>
      <c r="O1096" s="477">
        <f t="shared" si="45"/>
        <v>0</v>
      </c>
      <c r="P1096" s="477">
        <f t="shared" si="46"/>
        <v>0</v>
      </c>
      <c r="Q1096" s="92" t="str">
        <f t="shared" si="47"/>
        <v/>
      </c>
    </row>
    <row r="1097" spans="1:17" x14ac:dyDescent="0.2">
      <c r="A1097" s="468"/>
      <c r="B1097" s="487"/>
      <c r="C1097" s="483"/>
      <c r="D1097" s="473"/>
      <c r="E1097" s="473"/>
      <c r="F1097" s="479"/>
      <c r="G1097" s="473"/>
      <c r="H1097" s="480"/>
      <c r="I1097" s="473"/>
      <c r="J1097" s="484"/>
      <c r="K1097" s="484"/>
      <c r="L1097" s="484"/>
      <c r="M1097" s="443"/>
      <c r="N1097" s="444"/>
      <c r="O1097" s="477">
        <f t="shared" si="45"/>
        <v>0</v>
      </c>
      <c r="P1097" s="477">
        <f t="shared" si="46"/>
        <v>0</v>
      </c>
      <c r="Q1097" s="92" t="str">
        <f t="shared" si="47"/>
        <v/>
      </c>
    </row>
    <row r="1098" spans="1:17" x14ac:dyDescent="0.2">
      <c r="A1098" s="468"/>
      <c r="B1098" s="487"/>
      <c r="C1098" s="483"/>
      <c r="D1098" s="473"/>
      <c r="E1098" s="473"/>
      <c r="F1098" s="479"/>
      <c r="G1098" s="473"/>
      <c r="H1098" s="480"/>
      <c r="I1098" s="480"/>
      <c r="J1098" s="443"/>
      <c r="K1098" s="442"/>
      <c r="L1098" s="443"/>
      <c r="M1098" s="443"/>
      <c r="N1098" s="444"/>
      <c r="O1098" s="477">
        <f t="shared" si="45"/>
        <v>0</v>
      </c>
      <c r="P1098" s="477">
        <f t="shared" si="46"/>
        <v>0</v>
      </c>
      <c r="Q1098" s="92" t="str">
        <f t="shared" si="47"/>
        <v/>
      </c>
    </row>
    <row r="1099" spans="1:17" x14ac:dyDescent="0.2">
      <c r="A1099" s="468"/>
      <c r="B1099" s="487"/>
      <c r="C1099" s="483"/>
      <c r="D1099" s="473"/>
      <c r="E1099" s="473"/>
      <c r="F1099" s="472"/>
      <c r="G1099" s="473"/>
      <c r="H1099" s="480"/>
      <c r="I1099" s="480"/>
      <c r="J1099" s="442"/>
      <c r="K1099" s="443"/>
      <c r="L1099" s="443"/>
      <c r="M1099" s="443"/>
      <c r="N1099" s="444"/>
      <c r="O1099" s="477">
        <f t="shared" si="45"/>
        <v>0</v>
      </c>
      <c r="P1099" s="477">
        <f t="shared" si="46"/>
        <v>0</v>
      </c>
      <c r="Q1099" s="92" t="str">
        <f t="shared" si="47"/>
        <v/>
      </c>
    </row>
    <row r="1100" spans="1:17" x14ac:dyDescent="0.2">
      <c r="A1100" s="468"/>
      <c r="B1100" s="487"/>
      <c r="C1100" s="483"/>
      <c r="D1100" s="473"/>
      <c r="E1100" s="473"/>
      <c r="F1100" s="479"/>
      <c r="G1100" s="473"/>
      <c r="H1100" s="480"/>
      <c r="I1100" s="480"/>
      <c r="J1100" s="443"/>
      <c r="K1100" s="442"/>
      <c r="L1100" s="443"/>
      <c r="M1100" s="443"/>
      <c r="N1100" s="444"/>
      <c r="O1100" s="477">
        <f t="shared" si="45"/>
        <v>0</v>
      </c>
      <c r="P1100" s="477">
        <f t="shared" si="46"/>
        <v>0</v>
      </c>
      <c r="Q1100" s="92" t="str">
        <f t="shared" si="47"/>
        <v/>
      </c>
    </row>
    <row r="1101" spans="1:17" x14ac:dyDescent="0.2">
      <c r="A1101" s="468"/>
      <c r="B1101" s="487"/>
      <c r="C1101" s="483"/>
      <c r="D1101" s="473"/>
      <c r="E1101" s="473"/>
      <c r="F1101" s="472"/>
      <c r="G1101" s="473"/>
      <c r="H1101" s="480"/>
      <c r="I1101" s="480"/>
      <c r="J1101" s="442"/>
      <c r="K1101" s="443"/>
      <c r="L1101" s="443"/>
      <c r="M1101" s="443"/>
      <c r="N1101" s="444"/>
      <c r="O1101" s="477">
        <f t="shared" si="45"/>
        <v>0</v>
      </c>
      <c r="P1101" s="477">
        <f t="shared" si="46"/>
        <v>0</v>
      </c>
      <c r="Q1101" s="92" t="str">
        <f t="shared" si="47"/>
        <v/>
      </c>
    </row>
    <row r="1102" spans="1:17" x14ac:dyDescent="0.2">
      <c r="A1102" s="468"/>
      <c r="B1102" s="487"/>
      <c r="C1102" s="483"/>
      <c r="D1102" s="473"/>
      <c r="E1102" s="473"/>
      <c r="F1102" s="472"/>
      <c r="G1102" s="473"/>
      <c r="H1102" s="480"/>
      <c r="I1102" s="480"/>
      <c r="J1102" s="442"/>
      <c r="K1102" s="443"/>
      <c r="L1102" s="443"/>
      <c r="M1102" s="443"/>
      <c r="N1102" s="444"/>
      <c r="O1102" s="477">
        <f t="shared" si="45"/>
        <v>0</v>
      </c>
      <c r="P1102" s="477">
        <f t="shared" si="46"/>
        <v>0</v>
      </c>
      <c r="Q1102" s="92" t="str">
        <f t="shared" si="47"/>
        <v/>
      </c>
    </row>
    <row r="1103" spans="1:17" x14ac:dyDescent="0.2">
      <c r="A1103" s="468"/>
      <c r="B1103" s="487"/>
      <c r="C1103" s="483"/>
      <c r="D1103" s="473"/>
      <c r="E1103" s="473"/>
      <c r="F1103" s="472"/>
      <c r="G1103" s="473"/>
      <c r="H1103" s="480"/>
      <c r="I1103" s="480"/>
      <c r="J1103" s="442"/>
      <c r="K1103" s="443"/>
      <c r="L1103" s="443"/>
      <c r="M1103" s="443"/>
      <c r="N1103" s="444"/>
      <c r="O1103" s="477">
        <f t="shared" si="45"/>
        <v>0</v>
      </c>
      <c r="P1103" s="477">
        <f t="shared" si="46"/>
        <v>0</v>
      </c>
      <c r="Q1103" s="92" t="str">
        <f t="shared" si="47"/>
        <v/>
      </c>
    </row>
    <row r="1104" spans="1:17" x14ac:dyDescent="0.2">
      <c r="A1104" s="468"/>
      <c r="B1104" s="487"/>
      <c r="C1104" s="483"/>
      <c r="D1104" s="473"/>
      <c r="E1104" s="473"/>
      <c r="F1104" s="479"/>
      <c r="G1104" s="473"/>
      <c r="H1104" s="480"/>
      <c r="I1104" s="480"/>
      <c r="J1104" s="443"/>
      <c r="K1104" s="442"/>
      <c r="L1104" s="443"/>
      <c r="M1104" s="443"/>
      <c r="N1104" s="444"/>
      <c r="O1104" s="477">
        <f t="shared" si="45"/>
        <v>0</v>
      </c>
      <c r="P1104" s="477">
        <f t="shared" si="46"/>
        <v>0</v>
      </c>
      <c r="Q1104" s="92" t="str">
        <f t="shared" si="47"/>
        <v/>
      </c>
    </row>
    <row r="1105" spans="1:17" x14ac:dyDescent="0.2">
      <c r="A1105" s="468"/>
      <c r="B1105" s="487"/>
      <c r="C1105" s="483"/>
      <c r="D1105" s="473"/>
      <c r="E1105" s="473"/>
      <c r="F1105" s="479"/>
      <c r="G1105" s="473"/>
      <c r="H1105" s="480"/>
      <c r="I1105" s="480"/>
      <c r="J1105" s="443"/>
      <c r="K1105" s="442"/>
      <c r="L1105" s="443"/>
      <c r="M1105" s="443"/>
      <c r="N1105" s="444"/>
      <c r="O1105" s="477">
        <f t="shared" si="45"/>
        <v>0</v>
      </c>
      <c r="P1105" s="477">
        <f t="shared" si="46"/>
        <v>0</v>
      </c>
      <c r="Q1105" s="92" t="str">
        <f t="shared" si="47"/>
        <v/>
      </c>
    </row>
    <row r="1106" spans="1:17" x14ac:dyDescent="0.2">
      <c r="A1106" s="468"/>
      <c r="B1106" s="487"/>
      <c r="C1106" s="483"/>
      <c r="D1106" s="473"/>
      <c r="E1106" s="473"/>
      <c r="F1106" s="479"/>
      <c r="G1106" s="473"/>
      <c r="H1106" s="480"/>
      <c r="I1106" s="480"/>
      <c r="J1106" s="443"/>
      <c r="K1106" s="443"/>
      <c r="L1106" s="443"/>
      <c r="M1106" s="443"/>
      <c r="N1106" s="444"/>
      <c r="O1106" s="477">
        <f t="shared" si="45"/>
        <v>0</v>
      </c>
      <c r="P1106" s="477">
        <f t="shared" si="46"/>
        <v>0</v>
      </c>
      <c r="Q1106" s="92" t="str">
        <f t="shared" si="47"/>
        <v/>
      </c>
    </row>
    <row r="1107" spans="1:17" x14ac:dyDescent="0.2">
      <c r="A1107" s="468"/>
      <c r="B1107" s="487"/>
      <c r="C1107" s="483"/>
      <c r="D1107" s="473"/>
      <c r="E1107" s="473"/>
      <c r="F1107" s="479"/>
      <c r="G1107" s="473"/>
      <c r="H1107" s="480"/>
      <c r="I1107" s="480"/>
      <c r="J1107" s="443"/>
      <c r="K1107" s="443"/>
      <c r="L1107" s="443"/>
      <c r="M1107" s="443"/>
      <c r="N1107" s="444"/>
      <c r="O1107" s="477">
        <f t="shared" si="45"/>
        <v>0</v>
      </c>
      <c r="P1107" s="477">
        <f t="shared" si="46"/>
        <v>0</v>
      </c>
      <c r="Q1107" s="92" t="str">
        <f t="shared" si="47"/>
        <v/>
      </c>
    </row>
    <row r="1108" spans="1:17" x14ac:dyDescent="0.2">
      <c r="A1108" s="468"/>
      <c r="B1108" s="487"/>
      <c r="C1108" s="483"/>
      <c r="D1108" s="473"/>
      <c r="E1108" s="473"/>
      <c r="F1108" s="479"/>
      <c r="G1108" s="473"/>
      <c r="H1108" s="480"/>
      <c r="I1108" s="480"/>
      <c r="J1108" s="443"/>
      <c r="K1108" s="443"/>
      <c r="L1108" s="443"/>
      <c r="M1108" s="443"/>
      <c r="N1108" s="444"/>
      <c r="O1108" s="477">
        <f t="shared" si="45"/>
        <v>0</v>
      </c>
      <c r="P1108" s="477">
        <f t="shared" si="46"/>
        <v>0</v>
      </c>
      <c r="Q1108" s="92" t="str">
        <f t="shared" si="47"/>
        <v/>
      </c>
    </row>
    <row r="1109" spans="1:17" x14ac:dyDescent="0.2">
      <c r="A1109" s="468"/>
      <c r="B1109" s="487"/>
      <c r="C1109" s="483"/>
      <c r="D1109" s="473"/>
      <c r="E1109" s="473"/>
      <c r="F1109" s="479"/>
      <c r="G1109" s="473"/>
      <c r="H1109" s="480"/>
      <c r="I1109" s="480"/>
      <c r="J1109" s="443"/>
      <c r="K1109" s="443"/>
      <c r="L1109" s="443"/>
      <c r="M1109" s="443"/>
      <c r="N1109" s="444"/>
      <c r="O1109" s="477">
        <f t="shared" si="45"/>
        <v>0</v>
      </c>
      <c r="P1109" s="477">
        <f t="shared" si="46"/>
        <v>0</v>
      </c>
      <c r="Q1109" s="92" t="str">
        <f t="shared" si="47"/>
        <v/>
      </c>
    </row>
    <row r="1110" spans="1:17" x14ac:dyDescent="0.2">
      <c r="A1110" s="468"/>
      <c r="B1110" s="487"/>
      <c r="C1110" s="483"/>
      <c r="D1110" s="473"/>
      <c r="E1110" s="473"/>
      <c r="F1110" s="479"/>
      <c r="G1110" s="473"/>
      <c r="H1110" s="480"/>
      <c r="I1110" s="480"/>
      <c r="J1110" s="443"/>
      <c r="K1110" s="443"/>
      <c r="L1110" s="443"/>
      <c r="M1110" s="443"/>
      <c r="N1110" s="444"/>
      <c r="O1110" s="477">
        <f t="shared" si="45"/>
        <v>0</v>
      </c>
      <c r="P1110" s="477">
        <f t="shared" si="46"/>
        <v>0</v>
      </c>
      <c r="Q1110" s="92" t="str">
        <f t="shared" si="47"/>
        <v/>
      </c>
    </row>
    <row r="1111" spans="1:17" x14ac:dyDescent="0.2">
      <c r="A1111" s="468"/>
      <c r="B1111" s="482"/>
      <c r="C1111" s="502"/>
      <c r="D1111" s="473"/>
      <c r="E1111" s="473"/>
      <c r="F1111" s="479"/>
      <c r="G1111" s="473"/>
      <c r="H1111" s="480"/>
      <c r="I1111" s="480"/>
      <c r="J1111" s="503"/>
      <c r="K1111" s="443"/>
      <c r="L1111" s="443"/>
      <c r="M1111" s="443"/>
      <c r="N1111" s="444"/>
      <c r="O1111" s="477">
        <f t="shared" si="45"/>
        <v>0</v>
      </c>
      <c r="P1111" s="477">
        <f t="shared" si="46"/>
        <v>0</v>
      </c>
      <c r="Q1111" s="92" t="str">
        <f t="shared" si="47"/>
        <v/>
      </c>
    </row>
    <row r="1112" spans="1:17" x14ac:dyDescent="0.2">
      <c r="A1112" s="468"/>
      <c r="B1112" s="482"/>
      <c r="C1112" s="502"/>
      <c r="D1112" s="473"/>
      <c r="E1112" s="473"/>
      <c r="F1112" s="479"/>
      <c r="G1112" s="473"/>
      <c r="H1112" s="480"/>
      <c r="I1112" s="480"/>
      <c r="J1112" s="503"/>
      <c r="K1112" s="443"/>
      <c r="L1112" s="443"/>
      <c r="M1112" s="443"/>
      <c r="N1112" s="444"/>
      <c r="O1112" s="477">
        <f t="shared" si="45"/>
        <v>0</v>
      </c>
      <c r="P1112" s="477">
        <f t="shared" si="46"/>
        <v>0</v>
      </c>
      <c r="Q1112" s="92" t="str">
        <f t="shared" si="47"/>
        <v/>
      </c>
    </row>
    <row r="1113" spans="1:17" x14ac:dyDescent="0.2">
      <c r="A1113" s="468"/>
      <c r="B1113" s="487"/>
      <c r="C1113" s="483"/>
      <c r="D1113" s="473"/>
      <c r="E1113" s="473"/>
      <c r="F1113" s="479"/>
      <c r="G1113" s="473"/>
      <c r="H1113" s="480"/>
      <c r="I1113" s="480"/>
      <c r="J1113" s="443"/>
      <c r="K1113" s="443"/>
      <c r="L1113" s="443"/>
      <c r="M1113" s="443"/>
      <c r="N1113" s="444"/>
      <c r="O1113" s="477">
        <f t="shared" si="45"/>
        <v>0</v>
      </c>
      <c r="P1113" s="477">
        <f t="shared" si="46"/>
        <v>0</v>
      </c>
      <c r="Q1113" s="92" t="str">
        <f t="shared" si="47"/>
        <v/>
      </c>
    </row>
    <row r="1114" spans="1:17" x14ac:dyDescent="0.2">
      <c r="A1114" s="468"/>
      <c r="B1114" s="487"/>
      <c r="C1114" s="483"/>
      <c r="D1114" s="473"/>
      <c r="E1114" s="473"/>
      <c r="F1114" s="479"/>
      <c r="G1114" s="473"/>
      <c r="H1114" s="480"/>
      <c r="I1114" s="480"/>
      <c r="J1114" s="443"/>
      <c r="K1114" s="443"/>
      <c r="L1114" s="443"/>
      <c r="M1114" s="443"/>
      <c r="N1114" s="444"/>
      <c r="O1114" s="477">
        <f t="shared" si="45"/>
        <v>0</v>
      </c>
      <c r="P1114" s="477">
        <f t="shared" si="46"/>
        <v>0</v>
      </c>
      <c r="Q1114" s="92" t="str">
        <f t="shared" si="47"/>
        <v/>
      </c>
    </row>
    <row r="1115" spans="1:17" x14ac:dyDescent="0.2">
      <c r="A1115" s="468"/>
      <c r="B1115" s="487"/>
      <c r="C1115" s="483"/>
      <c r="D1115" s="473"/>
      <c r="E1115" s="473"/>
      <c r="F1115" s="479"/>
      <c r="G1115" s="473"/>
      <c r="H1115" s="480"/>
      <c r="I1115" s="480"/>
      <c r="J1115" s="443"/>
      <c r="K1115" s="443"/>
      <c r="L1115" s="443"/>
      <c r="M1115" s="443"/>
      <c r="N1115" s="444"/>
      <c r="O1115" s="477">
        <f t="shared" si="45"/>
        <v>0</v>
      </c>
      <c r="P1115" s="477">
        <f t="shared" si="46"/>
        <v>0</v>
      </c>
      <c r="Q1115" s="92" t="str">
        <f t="shared" si="47"/>
        <v/>
      </c>
    </row>
    <row r="1116" spans="1:17" x14ac:dyDescent="0.2">
      <c r="A1116" s="468"/>
      <c r="B1116" s="487"/>
      <c r="C1116" s="483"/>
      <c r="D1116" s="473"/>
      <c r="E1116" s="473"/>
      <c r="F1116" s="479"/>
      <c r="G1116" s="473"/>
      <c r="H1116" s="473"/>
      <c r="I1116" s="480"/>
      <c r="J1116" s="443"/>
      <c r="K1116" s="443"/>
      <c r="L1116" s="443"/>
      <c r="M1116" s="443"/>
      <c r="N1116" s="444"/>
      <c r="O1116" s="477">
        <f t="shared" si="45"/>
        <v>0</v>
      </c>
      <c r="P1116" s="477">
        <f t="shared" si="46"/>
        <v>0</v>
      </c>
      <c r="Q1116" s="92" t="str">
        <f t="shared" si="47"/>
        <v/>
      </c>
    </row>
    <row r="1117" spans="1:17" x14ac:dyDescent="0.2">
      <c r="A1117" s="468"/>
      <c r="B1117" s="487"/>
      <c r="C1117" s="483"/>
      <c r="D1117" s="473"/>
      <c r="E1117" s="473"/>
      <c r="F1117" s="479"/>
      <c r="G1117" s="473"/>
      <c r="H1117" s="480"/>
      <c r="I1117" s="480"/>
      <c r="J1117" s="443"/>
      <c r="K1117" s="443"/>
      <c r="L1117" s="443"/>
      <c r="M1117" s="443"/>
      <c r="N1117" s="444"/>
      <c r="O1117" s="477">
        <f t="shared" si="45"/>
        <v>0</v>
      </c>
      <c r="P1117" s="477">
        <f t="shared" si="46"/>
        <v>0</v>
      </c>
      <c r="Q1117" s="92" t="str">
        <f t="shared" si="47"/>
        <v/>
      </c>
    </row>
    <row r="1118" spans="1:17" x14ac:dyDescent="0.2">
      <c r="A1118" s="468"/>
      <c r="B1118" s="487"/>
      <c r="C1118" s="483"/>
      <c r="D1118" s="473"/>
      <c r="E1118" s="471"/>
      <c r="F1118" s="479"/>
      <c r="G1118" s="473"/>
      <c r="H1118" s="480"/>
      <c r="I1118" s="480"/>
      <c r="J1118" s="443"/>
      <c r="K1118" s="443"/>
      <c r="L1118" s="443"/>
      <c r="M1118" s="443"/>
      <c r="N1118" s="444"/>
      <c r="O1118" s="477">
        <f t="shared" si="45"/>
        <v>0</v>
      </c>
      <c r="P1118" s="477">
        <f t="shared" si="46"/>
        <v>0</v>
      </c>
      <c r="Q1118" s="92" t="str">
        <f t="shared" si="47"/>
        <v/>
      </c>
    </row>
    <row r="1119" spans="1:17" x14ac:dyDescent="0.2">
      <c r="A1119" s="468"/>
      <c r="B1119" s="487"/>
      <c r="C1119" s="483"/>
      <c r="D1119" s="473"/>
      <c r="E1119" s="473"/>
      <c r="F1119" s="479"/>
      <c r="G1119" s="473"/>
      <c r="H1119" s="480"/>
      <c r="I1119" s="480"/>
      <c r="J1119" s="443"/>
      <c r="K1119" s="443"/>
      <c r="L1119" s="443"/>
      <c r="M1119" s="443"/>
      <c r="N1119" s="444"/>
      <c r="O1119" s="477">
        <f t="shared" si="45"/>
        <v>0</v>
      </c>
      <c r="P1119" s="477">
        <f t="shared" si="46"/>
        <v>0</v>
      </c>
      <c r="Q1119" s="92" t="str">
        <f t="shared" si="47"/>
        <v/>
      </c>
    </row>
    <row r="1120" spans="1:17" x14ac:dyDescent="0.2">
      <c r="A1120" s="468"/>
      <c r="B1120" s="487"/>
      <c r="C1120" s="483"/>
      <c r="D1120" s="473"/>
      <c r="E1120" s="473"/>
      <c r="F1120" s="479"/>
      <c r="G1120" s="473"/>
      <c r="H1120" s="480"/>
      <c r="I1120" s="480"/>
      <c r="J1120" s="443"/>
      <c r="K1120" s="443"/>
      <c r="L1120" s="443"/>
      <c r="M1120" s="443"/>
      <c r="N1120" s="444"/>
      <c r="O1120" s="477">
        <f t="shared" si="45"/>
        <v>0</v>
      </c>
      <c r="P1120" s="477">
        <f t="shared" si="46"/>
        <v>0</v>
      </c>
      <c r="Q1120" s="92" t="str">
        <f t="shared" si="47"/>
        <v/>
      </c>
    </row>
    <row r="1121" spans="1:17" x14ac:dyDescent="0.2">
      <c r="A1121" s="468"/>
      <c r="B1121" s="487"/>
      <c r="C1121" s="483"/>
      <c r="D1121" s="473"/>
      <c r="E1121" s="473"/>
      <c r="F1121" s="479"/>
      <c r="G1121" s="473"/>
      <c r="H1121" s="480"/>
      <c r="I1121" s="480"/>
      <c r="J1121" s="443"/>
      <c r="K1121" s="443"/>
      <c r="L1121" s="443"/>
      <c r="M1121" s="505"/>
      <c r="N1121" s="444"/>
      <c r="O1121" s="477">
        <f t="shared" si="45"/>
        <v>0</v>
      </c>
      <c r="P1121" s="477">
        <f t="shared" si="46"/>
        <v>0</v>
      </c>
      <c r="Q1121" s="92" t="str">
        <f t="shared" si="47"/>
        <v/>
      </c>
    </row>
    <row r="1122" spans="1:17" x14ac:dyDescent="0.2">
      <c r="A1122" s="468"/>
      <c r="B1122" s="487"/>
      <c r="C1122" s="483"/>
      <c r="D1122" s="473"/>
      <c r="E1122" s="473"/>
      <c r="F1122" s="479"/>
      <c r="G1122" s="473"/>
      <c r="H1122" s="480"/>
      <c r="I1122" s="480"/>
      <c r="J1122" s="443"/>
      <c r="K1122" s="443"/>
      <c r="L1122" s="443"/>
      <c r="M1122" s="443"/>
      <c r="N1122" s="444"/>
      <c r="O1122" s="477">
        <f t="shared" si="45"/>
        <v>0</v>
      </c>
      <c r="P1122" s="477">
        <f t="shared" si="46"/>
        <v>0</v>
      </c>
      <c r="Q1122" s="92" t="str">
        <f t="shared" si="47"/>
        <v/>
      </c>
    </row>
    <row r="1123" spans="1:17" x14ac:dyDescent="0.2">
      <c r="A1123" s="468"/>
      <c r="B1123" s="487"/>
      <c r="C1123" s="483"/>
      <c r="D1123" s="473"/>
      <c r="E1123" s="473"/>
      <c r="F1123" s="479"/>
      <c r="G1123" s="473"/>
      <c r="H1123" s="480"/>
      <c r="I1123" s="480"/>
      <c r="J1123" s="443"/>
      <c r="K1123" s="443"/>
      <c r="L1123" s="443"/>
      <c r="M1123" s="443"/>
      <c r="N1123" s="444"/>
      <c r="O1123" s="477">
        <f t="shared" si="45"/>
        <v>0</v>
      </c>
      <c r="P1123" s="477">
        <f t="shared" si="46"/>
        <v>0</v>
      </c>
      <c r="Q1123" s="92" t="str">
        <f t="shared" si="47"/>
        <v/>
      </c>
    </row>
    <row r="1124" spans="1:17" x14ac:dyDescent="0.2">
      <c r="A1124" s="468"/>
      <c r="B1124" s="487"/>
      <c r="C1124" s="483"/>
      <c r="D1124" s="473"/>
      <c r="E1124" s="471"/>
      <c r="F1124" s="479"/>
      <c r="G1124" s="471"/>
      <c r="H1124" s="480"/>
      <c r="I1124" s="480"/>
      <c r="J1124" s="443"/>
      <c r="K1124" s="442"/>
      <c r="L1124" s="443"/>
      <c r="M1124" s="443"/>
      <c r="N1124" s="444"/>
      <c r="O1124" s="477">
        <f t="shared" si="45"/>
        <v>0</v>
      </c>
      <c r="P1124" s="477">
        <f t="shared" si="46"/>
        <v>0</v>
      </c>
      <c r="Q1124" s="92" t="str">
        <f t="shared" si="47"/>
        <v/>
      </c>
    </row>
    <row r="1125" spans="1:17" x14ac:dyDescent="0.2">
      <c r="A1125" s="468"/>
      <c r="B1125" s="487"/>
      <c r="C1125" s="483"/>
      <c r="D1125" s="473"/>
      <c r="E1125" s="473"/>
      <c r="F1125" s="479"/>
      <c r="G1125" s="473"/>
      <c r="H1125" s="480"/>
      <c r="I1125" s="480"/>
      <c r="J1125" s="443"/>
      <c r="K1125" s="442"/>
      <c r="L1125" s="443"/>
      <c r="M1125" s="443"/>
      <c r="N1125" s="444"/>
      <c r="O1125" s="477">
        <f t="shared" si="45"/>
        <v>0</v>
      </c>
      <c r="P1125" s="477">
        <f t="shared" si="46"/>
        <v>0</v>
      </c>
      <c r="Q1125" s="92" t="str">
        <f t="shared" si="47"/>
        <v/>
      </c>
    </row>
    <row r="1126" spans="1:17" x14ac:dyDescent="0.2">
      <c r="A1126" s="468"/>
      <c r="B1126" s="487"/>
      <c r="C1126" s="483"/>
      <c r="D1126" s="473"/>
      <c r="E1126" s="471"/>
      <c r="F1126" s="479"/>
      <c r="G1126" s="471"/>
      <c r="H1126" s="480"/>
      <c r="I1126" s="480"/>
      <c r="J1126" s="443"/>
      <c r="K1126" s="442"/>
      <c r="L1126" s="443"/>
      <c r="M1126" s="443"/>
      <c r="N1126" s="444"/>
      <c r="O1126" s="477">
        <f t="shared" si="45"/>
        <v>0</v>
      </c>
      <c r="P1126" s="477">
        <f t="shared" si="46"/>
        <v>0</v>
      </c>
      <c r="Q1126" s="92" t="str">
        <f t="shared" si="47"/>
        <v/>
      </c>
    </row>
    <row r="1127" spans="1:17" x14ac:dyDescent="0.2">
      <c r="A1127" s="468"/>
      <c r="B1127" s="487"/>
      <c r="C1127" s="483"/>
      <c r="D1127" s="473"/>
      <c r="E1127" s="473"/>
      <c r="F1127" s="479"/>
      <c r="G1127" s="473"/>
      <c r="H1127" s="480"/>
      <c r="I1127" s="473"/>
      <c r="J1127" s="484"/>
      <c r="K1127" s="484"/>
      <c r="L1127" s="484"/>
      <c r="M1127" s="443"/>
      <c r="N1127" s="444"/>
      <c r="O1127" s="477">
        <f t="shared" si="45"/>
        <v>0</v>
      </c>
      <c r="P1127" s="477">
        <f t="shared" si="46"/>
        <v>0</v>
      </c>
      <c r="Q1127" s="92" t="str">
        <f t="shared" si="47"/>
        <v/>
      </c>
    </row>
    <row r="1128" spans="1:17" x14ac:dyDescent="0.2">
      <c r="A1128" s="468"/>
      <c r="B1128" s="487"/>
      <c r="C1128" s="483"/>
      <c r="D1128" s="473"/>
      <c r="E1128" s="473"/>
      <c r="F1128" s="479"/>
      <c r="G1128" s="473"/>
      <c r="H1128" s="480"/>
      <c r="I1128" s="480"/>
      <c r="J1128" s="443"/>
      <c r="K1128" s="442"/>
      <c r="L1128" s="443"/>
      <c r="M1128" s="443"/>
      <c r="N1128" s="444"/>
      <c r="O1128" s="477">
        <f t="shared" si="45"/>
        <v>0</v>
      </c>
      <c r="P1128" s="477">
        <f t="shared" si="46"/>
        <v>0</v>
      </c>
      <c r="Q1128" s="92" t="str">
        <f t="shared" si="47"/>
        <v/>
      </c>
    </row>
    <row r="1129" spans="1:17" x14ac:dyDescent="0.2">
      <c r="A1129" s="468"/>
      <c r="B1129" s="487"/>
      <c r="C1129" s="483"/>
      <c r="D1129" s="473"/>
      <c r="E1129" s="473"/>
      <c r="F1129" s="479"/>
      <c r="G1129" s="473"/>
      <c r="H1129" s="480"/>
      <c r="I1129" s="480"/>
      <c r="J1129" s="443"/>
      <c r="K1129" s="442"/>
      <c r="L1129" s="443"/>
      <c r="M1129" s="443"/>
      <c r="N1129" s="444"/>
      <c r="O1129" s="477">
        <f t="shared" si="45"/>
        <v>0</v>
      </c>
      <c r="P1129" s="477">
        <f t="shared" si="46"/>
        <v>0</v>
      </c>
      <c r="Q1129" s="92" t="str">
        <f t="shared" si="47"/>
        <v/>
      </c>
    </row>
    <row r="1130" spans="1:17" x14ac:dyDescent="0.2">
      <c r="A1130" s="468"/>
      <c r="B1130" s="487"/>
      <c r="C1130" s="483"/>
      <c r="D1130" s="473"/>
      <c r="E1130" s="473"/>
      <c r="F1130" s="479"/>
      <c r="G1130" s="473"/>
      <c r="H1130" s="480"/>
      <c r="I1130" s="480"/>
      <c r="J1130" s="443"/>
      <c r="K1130" s="442"/>
      <c r="L1130" s="443"/>
      <c r="M1130" s="443"/>
      <c r="N1130" s="444"/>
      <c r="O1130" s="477">
        <f t="shared" si="45"/>
        <v>0</v>
      </c>
      <c r="P1130" s="477">
        <f t="shared" si="46"/>
        <v>0</v>
      </c>
      <c r="Q1130" s="92" t="str">
        <f t="shared" si="47"/>
        <v/>
      </c>
    </row>
    <row r="1131" spans="1:17" x14ac:dyDescent="0.2">
      <c r="A1131" s="468"/>
      <c r="B1131" s="487"/>
      <c r="C1131" s="483"/>
      <c r="D1131" s="473"/>
      <c r="E1131" s="473"/>
      <c r="F1131" s="479"/>
      <c r="G1131" s="473"/>
      <c r="H1131" s="480"/>
      <c r="I1131" s="480"/>
      <c r="J1131" s="443"/>
      <c r="K1131" s="443"/>
      <c r="L1131" s="443"/>
      <c r="M1131" s="443"/>
      <c r="N1131" s="444"/>
      <c r="O1131" s="477">
        <f t="shared" si="45"/>
        <v>0</v>
      </c>
      <c r="P1131" s="477">
        <f t="shared" si="46"/>
        <v>0</v>
      </c>
      <c r="Q1131" s="92" t="str">
        <f t="shared" si="47"/>
        <v/>
      </c>
    </row>
    <row r="1132" spans="1:17" x14ac:dyDescent="0.2">
      <c r="A1132" s="468"/>
      <c r="B1132" s="487"/>
      <c r="C1132" s="483"/>
      <c r="D1132" s="473"/>
      <c r="E1132" s="473"/>
      <c r="F1132" s="479"/>
      <c r="G1132" s="473"/>
      <c r="H1132" s="480"/>
      <c r="I1132" s="480"/>
      <c r="J1132" s="443"/>
      <c r="K1132" s="443"/>
      <c r="L1132" s="443"/>
      <c r="M1132" s="443"/>
      <c r="N1132" s="444"/>
      <c r="O1132" s="477">
        <f t="shared" si="45"/>
        <v>0</v>
      </c>
      <c r="P1132" s="477">
        <f t="shared" si="46"/>
        <v>0</v>
      </c>
      <c r="Q1132" s="92" t="str">
        <f t="shared" si="47"/>
        <v/>
      </c>
    </row>
    <row r="1133" spans="1:17" x14ac:dyDescent="0.2">
      <c r="A1133" s="468"/>
      <c r="B1133" s="487"/>
      <c r="C1133" s="483"/>
      <c r="D1133" s="473"/>
      <c r="E1133" s="473"/>
      <c r="F1133" s="479"/>
      <c r="G1133" s="473"/>
      <c r="H1133" s="480"/>
      <c r="I1133" s="480"/>
      <c r="J1133" s="443"/>
      <c r="K1133" s="443"/>
      <c r="L1133" s="443"/>
      <c r="M1133" s="443"/>
      <c r="N1133" s="444"/>
      <c r="O1133" s="477">
        <f t="shared" si="45"/>
        <v>0</v>
      </c>
      <c r="P1133" s="477">
        <f t="shared" si="46"/>
        <v>0</v>
      </c>
      <c r="Q1133" s="92" t="str">
        <f t="shared" si="47"/>
        <v/>
      </c>
    </row>
    <row r="1134" spans="1:17" x14ac:dyDescent="0.2">
      <c r="A1134" s="468"/>
      <c r="B1134" s="487"/>
      <c r="C1134" s="483"/>
      <c r="D1134" s="473"/>
      <c r="E1134" s="473"/>
      <c r="F1134" s="479"/>
      <c r="G1134" s="473"/>
      <c r="H1134" s="480"/>
      <c r="I1134" s="480"/>
      <c r="J1134" s="443"/>
      <c r="K1134" s="443"/>
      <c r="L1134" s="443"/>
      <c r="M1134" s="443"/>
      <c r="N1134" s="444"/>
      <c r="O1134" s="477">
        <f t="shared" si="45"/>
        <v>0</v>
      </c>
      <c r="P1134" s="477">
        <f t="shared" si="46"/>
        <v>0</v>
      </c>
      <c r="Q1134" s="92" t="str">
        <f t="shared" si="47"/>
        <v/>
      </c>
    </row>
    <row r="1135" spans="1:17" x14ac:dyDescent="0.2">
      <c r="A1135" s="468"/>
      <c r="B1135" s="487"/>
      <c r="C1135" s="483"/>
      <c r="D1135" s="473"/>
      <c r="E1135" s="473"/>
      <c r="F1135" s="479"/>
      <c r="G1135" s="473"/>
      <c r="H1135" s="480"/>
      <c r="I1135" s="480"/>
      <c r="J1135" s="443"/>
      <c r="K1135" s="443"/>
      <c r="L1135" s="443"/>
      <c r="M1135" s="443"/>
      <c r="N1135" s="444"/>
      <c r="O1135" s="477">
        <f t="shared" si="45"/>
        <v>0</v>
      </c>
      <c r="P1135" s="477">
        <f t="shared" si="46"/>
        <v>0</v>
      </c>
      <c r="Q1135" s="92" t="str">
        <f t="shared" si="47"/>
        <v/>
      </c>
    </row>
    <row r="1136" spans="1:17" x14ac:dyDescent="0.2">
      <c r="A1136" s="468"/>
      <c r="B1136" s="487"/>
      <c r="C1136" s="483"/>
      <c r="D1136" s="473"/>
      <c r="E1136" s="473"/>
      <c r="F1136" s="479"/>
      <c r="G1136" s="473"/>
      <c r="H1136" s="480"/>
      <c r="I1136" s="480"/>
      <c r="J1136" s="443"/>
      <c r="K1136" s="443"/>
      <c r="L1136" s="443"/>
      <c r="M1136" s="443"/>
      <c r="N1136" s="444"/>
      <c r="O1136" s="477">
        <f t="shared" si="45"/>
        <v>0</v>
      </c>
      <c r="P1136" s="477">
        <f t="shared" si="46"/>
        <v>0</v>
      </c>
      <c r="Q1136" s="92" t="str">
        <f t="shared" si="47"/>
        <v/>
      </c>
    </row>
    <row r="1137" spans="1:17" x14ac:dyDescent="0.2">
      <c r="A1137" s="468"/>
      <c r="B1137" s="487"/>
      <c r="C1137" s="483"/>
      <c r="D1137" s="473"/>
      <c r="E1137" s="473"/>
      <c r="F1137" s="479"/>
      <c r="G1137" s="473"/>
      <c r="H1137" s="480"/>
      <c r="I1137" s="480"/>
      <c r="J1137" s="443"/>
      <c r="K1137" s="443"/>
      <c r="L1137" s="443"/>
      <c r="M1137" s="443"/>
      <c r="N1137" s="444"/>
      <c r="O1137" s="477">
        <f t="shared" si="45"/>
        <v>0</v>
      </c>
      <c r="P1137" s="477">
        <f t="shared" si="46"/>
        <v>0</v>
      </c>
      <c r="Q1137" s="92" t="str">
        <f t="shared" si="47"/>
        <v/>
      </c>
    </row>
    <row r="1138" spans="1:17" x14ac:dyDescent="0.2">
      <c r="A1138" s="468"/>
      <c r="B1138" s="487"/>
      <c r="C1138" s="483"/>
      <c r="D1138" s="473"/>
      <c r="E1138" s="473"/>
      <c r="F1138" s="479"/>
      <c r="G1138" s="473"/>
      <c r="H1138" s="480"/>
      <c r="I1138" s="480"/>
      <c r="J1138" s="443"/>
      <c r="K1138" s="443"/>
      <c r="L1138" s="443"/>
      <c r="M1138" s="443"/>
      <c r="N1138" s="444"/>
      <c r="O1138" s="477">
        <f t="shared" si="45"/>
        <v>0</v>
      </c>
      <c r="P1138" s="477">
        <f t="shared" si="46"/>
        <v>0</v>
      </c>
      <c r="Q1138" s="92" t="str">
        <f t="shared" si="47"/>
        <v/>
      </c>
    </row>
    <row r="1139" spans="1:17" x14ac:dyDescent="0.2">
      <c r="A1139" s="468"/>
      <c r="B1139" s="487"/>
      <c r="C1139" s="483"/>
      <c r="D1139" s="473"/>
      <c r="E1139" s="473"/>
      <c r="F1139" s="479"/>
      <c r="G1139" s="473"/>
      <c r="H1139" s="480"/>
      <c r="I1139" s="480"/>
      <c r="J1139" s="443"/>
      <c r="K1139" s="443"/>
      <c r="L1139" s="443"/>
      <c r="M1139" s="443"/>
      <c r="N1139" s="444"/>
      <c r="O1139" s="477">
        <f t="shared" si="45"/>
        <v>0</v>
      </c>
      <c r="P1139" s="477">
        <f t="shared" si="46"/>
        <v>0</v>
      </c>
      <c r="Q1139" s="92" t="str">
        <f t="shared" si="47"/>
        <v/>
      </c>
    </row>
    <row r="1140" spans="1:17" x14ac:dyDescent="0.2">
      <c r="A1140" s="468"/>
      <c r="B1140" s="487"/>
      <c r="C1140" s="483"/>
      <c r="D1140" s="473"/>
      <c r="E1140" s="473"/>
      <c r="F1140" s="479"/>
      <c r="G1140" s="473"/>
      <c r="H1140" s="480"/>
      <c r="I1140" s="480"/>
      <c r="J1140" s="443"/>
      <c r="K1140" s="443"/>
      <c r="L1140" s="443"/>
      <c r="M1140" s="443"/>
      <c r="N1140" s="444"/>
      <c r="O1140" s="477">
        <f t="shared" si="45"/>
        <v>0</v>
      </c>
      <c r="P1140" s="477">
        <f t="shared" si="46"/>
        <v>0</v>
      </c>
      <c r="Q1140" s="92" t="str">
        <f t="shared" si="47"/>
        <v/>
      </c>
    </row>
    <row r="1141" spans="1:17" x14ac:dyDescent="0.2">
      <c r="A1141" s="468"/>
      <c r="B1141" s="487"/>
      <c r="C1141" s="483"/>
      <c r="D1141" s="473"/>
      <c r="E1141" s="473"/>
      <c r="F1141" s="479"/>
      <c r="G1141" s="473"/>
      <c r="H1141" s="480"/>
      <c r="I1141" s="480"/>
      <c r="J1141" s="443"/>
      <c r="K1141" s="442"/>
      <c r="L1141" s="443"/>
      <c r="M1141" s="443"/>
      <c r="N1141" s="444"/>
      <c r="O1141" s="477">
        <f t="shared" si="45"/>
        <v>0</v>
      </c>
      <c r="P1141" s="477">
        <f t="shared" si="46"/>
        <v>0</v>
      </c>
      <c r="Q1141" s="92" t="str">
        <f t="shared" si="47"/>
        <v/>
      </c>
    </row>
    <row r="1142" spans="1:17" x14ac:dyDescent="0.2">
      <c r="A1142" s="468"/>
      <c r="B1142" s="487"/>
      <c r="C1142" s="483"/>
      <c r="D1142" s="473"/>
      <c r="E1142" s="473"/>
      <c r="F1142" s="479"/>
      <c r="G1142" s="473"/>
      <c r="H1142" s="480"/>
      <c r="I1142" s="480"/>
      <c r="J1142" s="443"/>
      <c r="K1142" s="443"/>
      <c r="L1142" s="443"/>
      <c r="M1142" s="443"/>
      <c r="N1142" s="444"/>
      <c r="O1142" s="477">
        <f t="shared" si="45"/>
        <v>0</v>
      </c>
      <c r="P1142" s="477">
        <f t="shared" si="46"/>
        <v>0</v>
      </c>
      <c r="Q1142" s="92" t="str">
        <f t="shared" si="47"/>
        <v/>
      </c>
    </row>
    <row r="1143" spans="1:17" x14ac:dyDescent="0.2">
      <c r="A1143" s="468"/>
      <c r="B1143" s="487"/>
      <c r="C1143" s="483"/>
      <c r="D1143" s="473"/>
      <c r="E1143" s="473"/>
      <c r="F1143" s="479"/>
      <c r="G1143" s="473"/>
      <c r="H1143" s="480"/>
      <c r="I1143" s="480"/>
      <c r="J1143" s="443"/>
      <c r="K1143" s="443"/>
      <c r="L1143" s="443"/>
      <c r="M1143" s="443"/>
      <c r="N1143" s="444"/>
      <c r="O1143" s="477">
        <f t="shared" si="45"/>
        <v>0</v>
      </c>
      <c r="P1143" s="477">
        <f t="shared" si="46"/>
        <v>0</v>
      </c>
      <c r="Q1143" s="92" t="str">
        <f t="shared" si="47"/>
        <v/>
      </c>
    </row>
    <row r="1144" spans="1:17" x14ac:dyDescent="0.2">
      <c r="A1144" s="468"/>
      <c r="B1144" s="487"/>
      <c r="C1144" s="483"/>
      <c r="D1144" s="473"/>
      <c r="E1144" s="473"/>
      <c r="F1144" s="479"/>
      <c r="G1144" s="473"/>
      <c r="H1144" s="480"/>
      <c r="I1144" s="480"/>
      <c r="J1144" s="443"/>
      <c r="K1144" s="443"/>
      <c r="L1144" s="443"/>
      <c r="M1144" s="443"/>
      <c r="N1144" s="444"/>
      <c r="O1144" s="477">
        <f t="shared" si="45"/>
        <v>0</v>
      </c>
      <c r="P1144" s="477">
        <f t="shared" si="46"/>
        <v>0</v>
      </c>
      <c r="Q1144" s="92" t="str">
        <f t="shared" si="47"/>
        <v/>
      </c>
    </row>
    <row r="1145" spans="1:17" x14ac:dyDescent="0.2">
      <c r="A1145" s="468"/>
      <c r="B1145" s="487"/>
      <c r="C1145" s="483"/>
      <c r="D1145" s="473"/>
      <c r="E1145" s="473"/>
      <c r="F1145" s="479"/>
      <c r="G1145" s="473"/>
      <c r="H1145" s="480"/>
      <c r="I1145" s="480"/>
      <c r="J1145" s="443"/>
      <c r="K1145" s="443"/>
      <c r="L1145" s="443"/>
      <c r="M1145" s="443"/>
      <c r="N1145" s="444"/>
      <c r="O1145" s="477">
        <f t="shared" si="45"/>
        <v>0</v>
      </c>
      <c r="P1145" s="477">
        <f t="shared" si="46"/>
        <v>0</v>
      </c>
      <c r="Q1145" s="92" t="str">
        <f t="shared" si="47"/>
        <v/>
      </c>
    </row>
    <row r="1146" spans="1:17" x14ac:dyDescent="0.2">
      <c r="A1146" s="468"/>
      <c r="B1146" s="487"/>
      <c r="C1146" s="483"/>
      <c r="D1146" s="473"/>
      <c r="E1146" s="473"/>
      <c r="F1146" s="479"/>
      <c r="G1146" s="473"/>
      <c r="H1146" s="480"/>
      <c r="I1146" s="480"/>
      <c r="J1146" s="443"/>
      <c r="K1146" s="443"/>
      <c r="L1146" s="443"/>
      <c r="M1146" s="443"/>
      <c r="N1146" s="444"/>
      <c r="O1146" s="477">
        <f t="shared" si="45"/>
        <v>0</v>
      </c>
      <c r="P1146" s="477">
        <f t="shared" si="46"/>
        <v>0</v>
      </c>
      <c r="Q1146" s="92" t="str">
        <f t="shared" si="47"/>
        <v/>
      </c>
    </row>
    <row r="1147" spans="1:17" x14ac:dyDescent="0.2">
      <c r="A1147" s="468"/>
      <c r="B1147" s="487"/>
      <c r="C1147" s="483"/>
      <c r="D1147" s="473"/>
      <c r="E1147" s="473"/>
      <c r="F1147" s="479"/>
      <c r="G1147" s="473"/>
      <c r="H1147" s="480"/>
      <c r="I1147" s="480"/>
      <c r="J1147" s="443"/>
      <c r="K1147" s="443"/>
      <c r="L1147" s="443"/>
      <c r="M1147" s="443"/>
      <c r="N1147" s="444"/>
      <c r="O1147" s="477">
        <f t="shared" si="45"/>
        <v>0</v>
      </c>
      <c r="P1147" s="477">
        <f t="shared" si="46"/>
        <v>0</v>
      </c>
      <c r="Q1147" s="92" t="str">
        <f t="shared" si="47"/>
        <v/>
      </c>
    </row>
    <row r="1148" spans="1:17" x14ac:dyDescent="0.2">
      <c r="A1148" s="468"/>
      <c r="B1148" s="487"/>
      <c r="C1148" s="483"/>
      <c r="D1148" s="473"/>
      <c r="E1148" s="473"/>
      <c r="F1148" s="479"/>
      <c r="G1148" s="473"/>
      <c r="H1148" s="480"/>
      <c r="I1148" s="480"/>
      <c r="J1148" s="443"/>
      <c r="K1148" s="443"/>
      <c r="L1148" s="443"/>
      <c r="M1148" s="443"/>
      <c r="N1148" s="444"/>
      <c r="O1148" s="477">
        <f t="shared" si="45"/>
        <v>0</v>
      </c>
      <c r="P1148" s="477">
        <f t="shared" si="46"/>
        <v>0</v>
      </c>
      <c r="Q1148" s="92" t="str">
        <f t="shared" si="47"/>
        <v/>
      </c>
    </row>
    <row r="1149" spans="1:17" x14ac:dyDescent="0.2">
      <c r="A1149" s="468"/>
      <c r="B1149" s="481"/>
      <c r="C1149" s="478"/>
      <c r="D1149" s="480"/>
      <c r="E1149" s="480"/>
      <c r="F1149" s="497"/>
      <c r="G1149" s="480"/>
      <c r="H1149" s="480"/>
      <c r="I1149" s="480"/>
      <c r="J1149" s="443"/>
      <c r="K1149" s="443"/>
      <c r="L1149" s="443"/>
      <c r="M1149" s="443"/>
      <c r="N1149" s="444"/>
      <c r="O1149" s="477">
        <f t="shared" si="45"/>
        <v>0</v>
      </c>
      <c r="P1149" s="477">
        <f t="shared" si="46"/>
        <v>0</v>
      </c>
      <c r="Q1149" s="92" t="str">
        <f t="shared" si="47"/>
        <v/>
      </c>
    </row>
    <row r="1150" spans="1:17" x14ac:dyDescent="0.2">
      <c r="A1150" s="468"/>
      <c r="B1150" s="481"/>
      <c r="C1150" s="478"/>
      <c r="D1150" s="480"/>
      <c r="E1150" s="480"/>
      <c r="F1150" s="497"/>
      <c r="G1150" s="480"/>
      <c r="H1150" s="480"/>
      <c r="I1150" s="480"/>
      <c r="J1150" s="443"/>
      <c r="K1150" s="443"/>
      <c r="L1150" s="443"/>
      <c r="M1150" s="443"/>
      <c r="N1150" s="444"/>
      <c r="O1150" s="477">
        <f t="shared" si="45"/>
        <v>0</v>
      </c>
      <c r="P1150" s="477">
        <f t="shared" si="46"/>
        <v>0</v>
      </c>
      <c r="Q1150" s="92" t="str">
        <f t="shared" si="47"/>
        <v/>
      </c>
    </row>
    <row r="1151" spans="1:17" x14ac:dyDescent="0.2">
      <c r="A1151" s="468"/>
      <c r="B1151" s="487"/>
      <c r="C1151" s="483"/>
      <c r="D1151" s="473"/>
      <c r="E1151" s="473"/>
      <c r="F1151" s="472"/>
      <c r="G1151" s="473"/>
      <c r="H1151" s="473"/>
      <c r="I1151" s="480"/>
      <c r="J1151" s="442"/>
      <c r="K1151" s="443"/>
      <c r="L1151" s="443"/>
      <c r="M1151" s="443"/>
      <c r="N1151" s="444"/>
      <c r="O1151" s="477">
        <f t="shared" si="45"/>
        <v>0</v>
      </c>
      <c r="P1151" s="477">
        <f t="shared" si="46"/>
        <v>0</v>
      </c>
      <c r="Q1151" s="92" t="str">
        <f t="shared" si="47"/>
        <v/>
      </c>
    </row>
    <row r="1152" spans="1:17" x14ac:dyDescent="0.2">
      <c r="A1152" s="468"/>
      <c r="B1152" s="481"/>
      <c r="C1152" s="478"/>
      <c r="D1152" s="480"/>
      <c r="E1152" s="480"/>
      <c r="F1152" s="497"/>
      <c r="G1152" s="480"/>
      <c r="H1152" s="480"/>
      <c r="I1152" s="480"/>
      <c r="J1152" s="443"/>
      <c r="K1152" s="443"/>
      <c r="L1152" s="443"/>
      <c r="M1152" s="443"/>
      <c r="N1152" s="444"/>
      <c r="O1152" s="477">
        <f t="shared" si="45"/>
        <v>0</v>
      </c>
      <c r="P1152" s="477">
        <f t="shared" si="46"/>
        <v>0</v>
      </c>
      <c r="Q1152" s="92" t="str">
        <f t="shared" si="47"/>
        <v/>
      </c>
    </row>
    <row r="1153" spans="1:17" x14ac:dyDescent="0.2">
      <c r="A1153" s="468"/>
      <c r="B1153" s="481"/>
      <c r="C1153" s="478"/>
      <c r="D1153" s="480"/>
      <c r="E1153" s="480"/>
      <c r="F1153" s="497"/>
      <c r="G1153" s="480"/>
      <c r="H1153" s="480"/>
      <c r="I1153" s="480"/>
      <c r="J1153" s="443"/>
      <c r="K1153" s="443"/>
      <c r="L1153" s="443"/>
      <c r="M1153" s="443"/>
      <c r="N1153" s="444"/>
      <c r="O1153" s="477">
        <f t="shared" si="45"/>
        <v>0</v>
      </c>
      <c r="P1153" s="477">
        <f t="shared" si="46"/>
        <v>0</v>
      </c>
      <c r="Q1153" s="92" t="str">
        <f t="shared" si="47"/>
        <v/>
      </c>
    </row>
    <row r="1154" spans="1:17" x14ac:dyDescent="0.2">
      <c r="A1154" s="468"/>
      <c r="B1154" s="481"/>
      <c r="C1154" s="478"/>
      <c r="D1154" s="480"/>
      <c r="E1154" s="480"/>
      <c r="F1154" s="499"/>
      <c r="G1154" s="473"/>
      <c r="H1154" s="480"/>
      <c r="I1154" s="480"/>
      <c r="J1154" s="442"/>
      <c r="K1154" s="443"/>
      <c r="L1154" s="443"/>
      <c r="M1154" s="443"/>
      <c r="N1154" s="444"/>
      <c r="O1154" s="477">
        <f t="shared" si="45"/>
        <v>0</v>
      </c>
      <c r="P1154" s="477">
        <f t="shared" si="46"/>
        <v>0</v>
      </c>
      <c r="Q1154" s="92" t="str">
        <f t="shared" si="47"/>
        <v/>
      </c>
    </row>
    <row r="1155" spans="1:17" x14ac:dyDescent="0.2">
      <c r="A1155" s="468"/>
      <c r="B1155" s="481"/>
      <c r="C1155" s="478"/>
      <c r="D1155" s="473"/>
      <c r="E1155" s="473"/>
      <c r="F1155" s="497"/>
      <c r="G1155" s="474"/>
      <c r="H1155" s="480"/>
      <c r="I1155" s="480"/>
      <c r="J1155" s="443"/>
      <c r="K1155" s="442"/>
      <c r="L1155" s="442"/>
      <c r="M1155" s="443"/>
      <c r="N1155" s="444"/>
      <c r="O1155" s="477">
        <f t="shared" si="45"/>
        <v>0</v>
      </c>
      <c r="P1155" s="477">
        <f t="shared" si="46"/>
        <v>0</v>
      </c>
      <c r="Q1155" s="92" t="str">
        <f t="shared" si="47"/>
        <v/>
      </c>
    </row>
    <row r="1156" spans="1:17" x14ac:dyDescent="0.2">
      <c r="A1156" s="468"/>
      <c r="B1156" s="481"/>
      <c r="C1156" s="478"/>
      <c r="D1156" s="480"/>
      <c r="E1156" s="480"/>
      <c r="F1156" s="497"/>
      <c r="G1156" s="480"/>
      <c r="H1156" s="480"/>
      <c r="I1156" s="480"/>
      <c r="J1156" s="443"/>
      <c r="K1156" s="443"/>
      <c r="L1156" s="443"/>
      <c r="M1156" s="443"/>
      <c r="N1156" s="444"/>
      <c r="O1156" s="477">
        <f t="shared" si="45"/>
        <v>0</v>
      </c>
      <c r="P1156" s="477">
        <f t="shared" si="46"/>
        <v>0</v>
      </c>
      <c r="Q1156" s="92" t="str">
        <f t="shared" si="47"/>
        <v/>
      </c>
    </row>
    <row r="1157" spans="1:17" x14ac:dyDescent="0.2">
      <c r="A1157" s="468"/>
      <c r="B1157" s="481"/>
      <c r="C1157" s="478"/>
      <c r="D1157" s="480"/>
      <c r="E1157" s="480"/>
      <c r="F1157" s="497"/>
      <c r="G1157" s="480"/>
      <c r="H1157" s="480"/>
      <c r="I1157" s="480"/>
      <c r="J1157" s="443"/>
      <c r="K1157" s="443"/>
      <c r="L1157" s="443"/>
      <c r="M1157" s="443"/>
      <c r="N1157" s="444"/>
      <c r="O1157" s="477">
        <f t="shared" ref="O1157:O1220" si="48">IF(B1157=0,0,IF(YEAR(B1157)=$P$1,MONTH(B1157)-$O$1+1,(YEAR(B1157)-$P$1)*12-$O$1+1+MONTH(B1157)))</f>
        <v>0</v>
      </c>
      <c r="P1157" s="477">
        <f t="shared" ref="P1157:P1220" si="49">IF(C1157=0,0,IF(YEAR(C1157)=$P$1,MONTH(C1157)-$O$1+1,(YEAR(C1157)-$P$1)*12-$O$1+1+MONTH(C1157)))</f>
        <v>0</v>
      </c>
      <c r="Q1157" s="92" t="str">
        <f t="shared" ref="Q1157:Q1220" si="50">SUBSTITUTE(D1157," ","_")</f>
        <v/>
      </c>
    </row>
    <row r="1158" spans="1:17" x14ac:dyDescent="0.2">
      <c r="A1158" s="468"/>
      <c r="B1158" s="481"/>
      <c r="C1158" s="478"/>
      <c r="D1158" s="480"/>
      <c r="E1158" s="480"/>
      <c r="F1158" s="497"/>
      <c r="G1158" s="480"/>
      <c r="H1158" s="480"/>
      <c r="I1158" s="480"/>
      <c r="J1158" s="443"/>
      <c r="K1158" s="442"/>
      <c r="L1158" s="443"/>
      <c r="M1158" s="505"/>
      <c r="N1158" s="444"/>
      <c r="O1158" s="477">
        <f t="shared" si="48"/>
        <v>0</v>
      </c>
      <c r="P1158" s="477">
        <f t="shared" si="49"/>
        <v>0</v>
      </c>
      <c r="Q1158" s="92" t="str">
        <f t="shared" si="50"/>
        <v/>
      </c>
    </row>
    <row r="1159" spans="1:17" x14ac:dyDescent="0.2">
      <c r="A1159" s="468"/>
      <c r="B1159" s="481"/>
      <c r="C1159" s="478"/>
      <c r="D1159" s="473"/>
      <c r="E1159" s="473"/>
      <c r="F1159" s="497"/>
      <c r="G1159" s="474"/>
      <c r="H1159" s="480"/>
      <c r="I1159" s="480"/>
      <c r="J1159" s="443"/>
      <c r="K1159" s="442"/>
      <c r="L1159" s="442"/>
      <c r="M1159" s="443"/>
      <c r="N1159" s="444"/>
      <c r="O1159" s="477">
        <f t="shared" si="48"/>
        <v>0</v>
      </c>
      <c r="P1159" s="477">
        <f t="shared" si="49"/>
        <v>0</v>
      </c>
      <c r="Q1159" s="92" t="str">
        <f t="shared" si="50"/>
        <v/>
      </c>
    </row>
    <row r="1160" spans="1:17" x14ac:dyDescent="0.2">
      <c r="A1160" s="468"/>
      <c r="B1160" s="481"/>
      <c r="C1160" s="478"/>
      <c r="D1160" s="480"/>
      <c r="E1160" s="480"/>
      <c r="F1160" s="497"/>
      <c r="G1160" s="480"/>
      <c r="H1160" s="480"/>
      <c r="I1160" s="480"/>
      <c r="J1160" s="443"/>
      <c r="K1160" s="443"/>
      <c r="L1160" s="443"/>
      <c r="M1160" s="443"/>
      <c r="N1160" s="444"/>
      <c r="O1160" s="477">
        <f t="shared" si="48"/>
        <v>0</v>
      </c>
      <c r="P1160" s="477">
        <f t="shared" si="49"/>
        <v>0</v>
      </c>
      <c r="Q1160" s="92" t="str">
        <f t="shared" si="50"/>
        <v/>
      </c>
    </row>
    <row r="1161" spans="1:17" x14ac:dyDescent="0.2">
      <c r="A1161" s="468"/>
      <c r="B1161" s="481"/>
      <c r="C1161" s="478"/>
      <c r="D1161" s="480"/>
      <c r="E1161" s="480"/>
      <c r="F1161" s="497"/>
      <c r="G1161" s="480"/>
      <c r="H1161" s="480"/>
      <c r="I1161" s="480"/>
      <c r="J1161" s="443"/>
      <c r="K1161" s="443"/>
      <c r="L1161" s="443"/>
      <c r="M1161" s="443"/>
      <c r="N1161" s="444"/>
      <c r="O1161" s="477">
        <f t="shared" si="48"/>
        <v>0</v>
      </c>
      <c r="P1161" s="477">
        <f t="shared" si="49"/>
        <v>0</v>
      </c>
      <c r="Q1161" s="92" t="str">
        <f t="shared" si="50"/>
        <v/>
      </c>
    </row>
    <row r="1162" spans="1:17" x14ac:dyDescent="0.2">
      <c r="A1162" s="468"/>
      <c r="B1162" s="481"/>
      <c r="C1162" s="478"/>
      <c r="D1162" s="480"/>
      <c r="E1162" s="480"/>
      <c r="F1162" s="497"/>
      <c r="G1162" s="480"/>
      <c r="H1162" s="480"/>
      <c r="I1162" s="480"/>
      <c r="J1162" s="443"/>
      <c r="K1162" s="443"/>
      <c r="L1162" s="443"/>
      <c r="M1162" s="443"/>
      <c r="N1162" s="444"/>
      <c r="O1162" s="477">
        <f t="shared" si="48"/>
        <v>0</v>
      </c>
      <c r="P1162" s="477">
        <f t="shared" si="49"/>
        <v>0</v>
      </c>
      <c r="Q1162" s="92" t="str">
        <f t="shared" si="50"/>
        <v/>
      </c>
    </row>
    <row r="1163" spans="1:17" x14ac:dyDescent="0.2">
      <c r="A1163" s="468"/>
      <c r="B1163" s="481"/>
      <c r="C1163" s="478"/>
      <c r="D1163" s="480"/>
      <c r="E1163" s="480"/>
      <c r="F1163" s="499"/>
      <c r="G1163" s="473"/>
      <c r="H1163" s="480"/>
      <c r="I1163" s="480"/>
      <c r="J1163" s="442"/>
      <c r="K1163" s="443"/>
      <c r="L1163" s="443"/>
      <c r="M1163" s="443"/>
      <c r="N1163" s="444"/>
      <c r="O1163" s="477">
        <f t="shared" si="48"/>
        <v>0</v>
      </c>
      <c r="P1163" s="477">
        <f t="shared" si="49"/>
        <v>0</v>
      </c>
      <c r="Q1163" s="92" t="str">
        <f t="shared" si="50"/>
        <v/>
      </c>
    </row>
    <row r="1164" spans="1:17" x14ac:dyDescent="0.2">
      <c r="A1164" s="468"/>
      <c r="B1164" s="481"/>
      <c r="C1164" s="478"/>
      <c r="D1164" s="480"/>
      <c r="E1164" s="480"/>
      <c r="F1164" s="497"/>
      <c r="G1164" s="480"/>
      <c r="H1164" s="480"/>
      <c r="I1164" s="480"/>
      <c r="J1164" s="443"/>
      <c r="K1164" s="443"/>
      <c r="L1164" s="443"/>
      <c r="M1164" s="443"/>
      <c r="N1164" s="444"/>
      <c r="O1164" s="477">
        <f t="shared" si="48"/>
        <v>0</v>
      </c>
      <c r="P1164" s="477">
        <f t="shared" si="49"/>
        <v>0</v>
      </c>
      <c r="Q1164" s="92" t="str">
        <f t="shared" si="50"/>
        <v/>
      </c>
    </row>
    <row r="1165" spans="1:17" x14ac:dyDescent="0.2">
      <c r="A1165" s="468"/>
      <c r="B1165" s="481"/>
      <c r="C1165" s="478"/>
      <c r="D1165" s="480"/>
      <c r="E1165" s="480"/>
      <c r="F1165" s="497"/>
      <c r="G1165" s="480"/>
      <c r="H1165" s="480"/>
      <c r="I1165" s="480"/>
      <c r="J1165" s="443"/>
      <c r="K1165" s="443"/>
      <c r="L1165" s="443"/>
      <c r="M1165" s="443"/>
      <c r="N1165" s="444"/>
      <c r="O1165" s="477">
        <f t="shared" si="48"/>
        <v>0</v>
      </c>
      <c r="P1165" s="477">
        <f t="shared" si="49"/>
        <v>0</v>
      </c>
      <c r="Q1165" s="92" t="str">
        <f t="shared" si="50"/>
        <v/>
      </c>
    </row>
    <row r="1166" spans="1:17" x14ac:dyDescent="0.2">
      <c r="A1166" s="468"/>
      <c r="B1166" s="481"/>
      <c r="C1166" s="478"/>
      <c r="D1166" s="480"/>
      <c r="E1166" s="480"/>
      <c r="F1166" s="499"/>
      <c r="G1166" s="473"/>
      <c r="H1166" s="480"/>
      <c r="I1166" s="480"/>
      <c r="J1166" s="442"/>
      <c r="K1166" s="443"/>
      <c r="L1166" s="443"/>
      <c r="M1166" s="443"/>
      <c r="N1166" s="444"/>
      <c r="O1166" s="477">
        <f t="shared" si="48"/>
        <v>0</v>
      </c>
      <c r="P1166" s="477">
        <f t="shared" si="49"/>
        <v>0</v>
      </c>
      <c r="Q1166" s="92" t="str">
        <f t="shared" si="50"/>
        <v/>
      </c>
    </row>
    <row r="1167" spans="1:17" x14ac:dyDescent="0.2">
      <c r="A1167" s="468"/>
      <c r="B1167" s="481"/>
      <c r="C1167" s="478"/>
      <c r="D1167" s="480"/>
      <c r="E1167" s="480"/>
      <c r="F1167" s="497"/>
      <c r="G1167" s="480"/>
      <c r="H1167" s="480"/>
      <c r="I1167" s="480"/>
      <c r="J1167" s="443"/>
      <c r="K1167" s="443"/>
      <c r="L1167" s="443"/>
      <c r="M1167" s="443"/>
      <c r="N1167" s="444"/>
      <c r="O1167" s="477">
        <f t="shared" si="48"/>
        <v>0</v>
      </c>
      <c r="P1167" s="477">
        <f t="shared" si="49"/>
        <v>0</v>
      </c>
      <c r="Q1167" s="92" t="str">
        <f t="shared" si="50"/>
        <v/>
      </c>
    </row>
    <row r="1168" spans="1:17" x14ac:dyDescent="0.2">
      <c r="A1168" s="468"/>
      <c r="B1168" s="481"/>
      <c r="C1168" s="478"/>
      <c r="D1168" s="480"/>
      <c r="E1168" s="480"/>
      <c r="F1168" s="497"/>
      <c r="G1168" s="480"/>
      <c r="H1168" s="480"/>
      <c r="I1168" s="480"/>
      <c r="J1168" s="443"/>
      <c r="K1168" s="443"/>
      <c r="L1168" s="443"/>
      <c r="M1168" s="443"/>
      <c r="N1168" s="444"/>
      <c r="O1168" s="477">
        <f t="shared" si="48"/>
        <v>0</v>
      </c>
      <c r="P1168" s="477">
        <f t="shared" si="49"/>
        <v>0</v>
      </c>
      <c r="Q1168" s="92" t="str">
        <f t="shared" si="50"/>
        <v/>
      </c>
    </row>
    <row r="1169" spans="1:17" x14ac:dyDescent="0.2">
      <c r="A1169" s="468"/>
      <c r="B1169" s="481"/>
      <c r="C1169" s="478"/>
      <c r="D1169" s="480"/>
      <c r="E1169" s="480"/>
      <c r="F1169" s="497"/>
      <c r="G1169" s="480"/>
      <c r="H1169" s="480"/>
      <c r="I1169" s="480"/>
      <c r="J1169" s="443"/>
      <c r="K1169" s="443"/>
      <c r="L1169" s="443"/>
      <c r="M1169" s="443"/>
      <c r="N1169" s="444"/>
      <c r="O1169" s="477">
        <f t="shared" si="48"/>
        <v>0</v>
      </c>
      <c r="P1169" s="477">
        <f t="shared" si="49"/>
        <v>0</v>
      </c>
      <c r="Q1169" s="92" t="str">
        <f t="shared" si="50"/>
        <v/>
      </c>
    </row>
    <row r="1170" spans="1:17" x14ac:dyDescent="0.2">
      <c r="A1170" s="468"/>
      <c r="B1170" s="481"/>
      <c r="C1170" s="478"/>
      <c r="D1170" s="480"/>
      <c r="E1170" s="480"/>
      <c r="F1170" s="499"/>
      <c r="G1170" s="473"/>
      <c r="H1170" s="480"/>
      <c r="I1170" s="480"/>
      <c r="J1170" s="442"/>
      <c r="K1170" s="443"/>
      <c r="L1170" s="443"/>
      <c r="M1170" s="443"/>
      <c r="N1170" s="444"/>
      <c r="O1170" s="477">
        <f t="shared" si="48"/>
        <v>0</v>
      </c>
      <c r="P1170" s="477">
        <f t="shared" si="49"/>
        <v>0</v>
      </c>
      <c r="Q1170" s="92" t="str">
        <f t="shared" si="50"/>
        <v/>
      </c>
    </row>
    <row r="1171" spans="1:17" x14ac:dyDescent="0.2">
      <c r="A1171" s="468"/>
      <c r="B1171" s="481"/>
      <c r="C1171" s="478"/>
      <c r="D1171" s="480"/>
      <c r="E1171" s="480"/>
      <c r="F1171" s="472"/>
      <c r="G1171" s="473"/>
      <c r="H1171" s="480"/>
      <c r="I1171" s="480"/>
      <c r="J1171" s="442"/>
      <c r="K1171" s="443"/>
      <c r="L1171" s="443"/>
      <c r="M1171" s="443"/>
      <c r="N1171" s="444"/>
      <c r="O1171" s="477">
        <f t="shared" si="48"/>
        <v>0</v>
      </c>
      <c r="P1171" s="477">
        <f t="shared" si="49"/>
        <v>0</v>
      </c>
      <c r="Q1171" s="92" t="str">
        <f t="shared" si="50"/>
        <v/>
      </c>
    </row>
    <row r="1172" spans="1:17" x14ac:dyDescent="0.2">
      <c r="A1172" s="468"/>
      <c r="B1172" s="481"/>
      <c r="C1172" s="478"/>
      <c r="D1172" s="480"/>
      <c r="E1172" s="480"/>
      <c r="F1172" s="499"/>
      <c r="G1172" s="473"/>
      <c r="H1172" s="480"/>
      <c r="I1172" s="480"/>
      <c r="J1172" s="442"/>
      <c r="K1172" s="443"/>
      <c r="L1172" s="443"/>
      <c r="M1172" s="443"/>
      <c r="N1172" s="444"/>
      <c r="O1172" s="477">
        <f t="shared" si="48"/>
        <v>0</v>
      </c>
      <c r="P1172" s="477">
        <f t="shared" si="49"/>
        <v>0</v>
      </c>
      <c r="Q1172" s="92" t="str">
        <f t="shared" si="50"/>
        <v/>
      </c>
    </row>
    <row r="1173" spans="1:17" x14ac:dyDescent="0.2">
      <c r="A1173" s="468"/>
      <c r="B1173" s="481"/>
      <c r="C1173" s="478"/>
      <c r="D1173" s="480"/>
      <c r="E1173" s="480"/>
      <c r="F1173" s="497"/>
      <c r="G1173" s="480"/>
      <c r="H1173" s="480"/>
      <c r="I1173" s="480"/>
      <c r="J1173" s="443"/>
      <c r="K1173" s="443"/>
      <c r="L1173" s="443"/>
      <c r="M1173" s="443"/>
      <c r="N1173" s="444"/>
      <c r="O1173" s="477">
        <f t="shared" si="48"/>
        <v>0</v>
      </c>
      <c r="P1173" s="477">
        <f t="shared" si="49"/>
        <v>0</v>
      </c>
      <c r="Q1173" s="92" t="str">
        <f t="shared" si="50"/>
        <v/>
      </c>
    </row>
    <row r="1174" spans="1:17" x14ac:dyDescent="0.2">
      <c r="A1174" s="468"/>
      <c r="B1174" s="481"/>
      <c r="C1174" s="478"/>
      <c r="D1174" s="480"/>
      <c r="E1174" s="480"/>
      <c r="F1174" s="497"/>
      <c r="G1174" s="480"/>
      <c r="H1174" s="480"/>
      <c r="I1174" s="480"/>
      <c r="J1174" s="443"/>
      <c r="K1174" s="443"/>
      <c r="L1174" s="443"/>
      <c r="M1174" s="443"/>
      <c r="N1174" s="444"/>
      <c r="O1174" s="477">
        <f t="shared" si="48"/>
        <v>0</v>
      </c>
      <c r="P1174" s="477">
        <f t="shared" si="49"/>
        <v>0</v>
      </c>
      <c r="Q1174" s="92" t="str">
        <f t="shared" si="50"/>
        <v/>
      </c>
    </row>
    <row r="1175" spans="1:17" x14ac:dyDescent="0.2">
      <c r="A1175" s="468"/>
      <c r="B1175" s="481"/>
      <c r="C1175" s="483"/>
      <c r="D1175" s="473"/>
      <c r="E1175" s="473"/>
      <c r="F1175" s="479"/>
      <c r="G1175" s="473"/>
      <c r="H1175" s="480"/>
      <c r="I1175" s="480"/>
      <c r="J1175" s="443"/>
      <c r="K1175" s="443"/>
      <c r="L1175" s="443"/>
      <c r="M1175" s="443"/>
      <c r="N1175" s="444"/>
      <c r="O1175" s="477">
        <f t="shared" si="48"/>
        <v>0</v>
      </c>
      <c r="P1175" s="477">
        <f t="shared" si="49"/>
        <v>0</v>
      </c>
      <c r="Q1175" s="92" t="str">
        <f t="shared" si="50"/>
        <v/>
      </c>
    </row>
    <row r="1176" spans="1:17" x14ac:dyDescent="0.2">
      <c r="A1176" s="468"/>
      <c r="B1176" s="481"/>
      <c r="C1176" s="483"/>
      <c r="D1176" s="473"/>
      <c r="E1176" s="473"/>
      <c r="F1176" s="479"/>
      <c r="G1176" s="473"/>
      <c r="H1176" s="480"/>
      <c r="I1176" s="480"/>
      <c r="J1176" s="443"/>
      <c r="K1176" s="443"/>
      <c r="L1176" s="443"/>
      <c r="M1176" s="443"/>
      <c r="N1176" s="444"/>
      <c r="O1176" s="477">
        <f t="shared" si="48"/>
        <v>0</v>
      </c>
      <c r="P1176" s="477">
        <f t="shared" si="49"/>
        <v>0</v>
      </c>
      <c r="Q1176" s="92" t="str">
        <f t="shared" si="50"/>
        <v/>
      </c>
    </row>
    <row r="1177" spans="1:17" x14ac:dyDescent="0.2">
      <c r="A1177" s="468"/>
      <c r="B1177" s="481"/>
      <c r="C1177" s="483"/>
      <c r="D1177" s="473"/>
      <c r="E1177" s="473"/>
      <c r="F1177" s="479"/>
      <c r="G1177" s="473"/>
      <c r="H1177" s="480"/>
      <c r="I1177" s="480"/>
      <c r="J1177" s="443"/>
      <c r="K1177" s="443"/>
      <c r="L1177" s="443"/>
      <c r="M1177" s="443"/>
      <c r="N1177" s="444"/>
      <c r="O1177" s="477">
        <f t="shared" si="48"/>
        <v>0</v>
      </c>
      <c r="P1177" s="477">
        <f t="shared" si="49"/>
        <v>0</v>
      </c>
      <c r="Q1177" s="92" t="str">
        <f t="shared" si="50"/>
        <v/>
      </c>
    </row>
    <row r="1178" spans="1:17" x14ac:dyDescent="0.2">
      <c r="A1178" s="468"/>
      <c r="B1178" s="481"/>
      <c r="C1178" s="483"/>
      <c r="D1178" s="473"/>
      <c r="E1178" s="473"/>
      <c r="F1178" s="479"/>
      <c r="G1178" s="473"/>
      <c r="H1178" s="480"/>
      <c r="I1178" s="480"/>
      <c r="J1178" s="443"/>
      <c r="K1178" s="443"/>
      <c r="L1178" s="443"/>
      <c r="M1178" s="443"/>
      <c r="N1178" s="444"/>
      <c r="O1178" s="477">
        <f t="shared" si="48"/>
        <v>0</v>
      </c>
      <c r="P1178" s="477">
        <f t="shared" si="49"/>
        <v>0</v>
      </c>
      <c r="Q1178" s="92" t="str">
        <f t="shared" si="50"/>
        <v/>
      </c>
    </row>
    <row r="1179" spans="1:17" x14ac:dyDescent="0.2">
      <c r="A1179" s="468"/>
      <c r="B1179" s="481"/>
      <c r="C1179" s="478"/>
      <c r="D1179" s="473"/>
      <c r="E1179" s="473"/>
      <c r="F1179" s="497"/>
      <c r="G1179" s="480"/>
      <c r="H1179" s="480"/>
      <c r="I1179" s="480"/>
      <c r="J1179" s="443"/>
      <c r="K1179" s="443"/>
      <c r="L1179" s="443"/>
      <c r="M1179" s="443"/>
      <c r="N1179" s="444"/>
      <c r="O1179" s="477">
        <f t="shared" si="48"/>
        <v>0</v>
      </c>
      <c r="P1179" s="477">
        <f t="shared" si="49"/>
        <v>0</v>
      </c>
      <c r="Q1179" s="92" t="str">
        <f t="shared" si="50"/>
        <v/>
      </c>
    </row>
    <row r="1180" spans="1:17" x14ac:dyDescent="0.2">
      <c r="A1180" s="468"/>
      <c r="B1180" s="481"/>
      <c r="C1180" s="478"/>
      <c r="D1180" s="480"/>
      <c r="E1180" s="480"/>
      <c r="F1180" s="497"/>
      <c r="G1180" s="480"/>
      <c r="H1180" s="480"/>
      <c r="I1180" s="480"/>
      <c r="J1180" s="443"/>
      <c r="K1180" s="443"/>
      <c r="L1180" s="443"/>
      <c r="M1180" s="443"/>
      <c r="N1180" s="444"/>
      <c r="O1180" s="477">
        <f t="shared" si="48"/>
        <v>0</v>
      </c>
      <c r="P1180" s="477">
        <f t="shared" si="49"/>
        <v>0</v>
      </c>
      <c r="Q1180" s="92" t="str">
        <f t="shared" si="50"/>
        <v/>
      </c>
    </row>
    <row r="1181" spans="1:17" x14ac:dyDescent="0.2">
      <c r="A1181" s="468"/>
      <c r="B1181" s="481"/>
      <c r="C1181" s="478"/>
      <c r="D1181" s="473"/>
      <c r="E1181" s="473"/>
      <c r="F1181" s="497"/>
      <c r="G1181" s="480"/>
      <c r="H1181" s="480"/>
      <c r="I1181" s="480"/>
      <c r="J1181" s="443"/>
      <c r="K1181" s="443"/>
      <c r="L1181" s="443"/>
      <c r="M1181" s="443"/>
      <c r="N1181" s="444"/>
      <c r="O1181" s="477">
        <f t="shared" si="48"/>
        <v>0</v>
      </c>
      <c r="P1181" s="477">
        <f t="shared" si="49"/>
        <v>0</v>
      </c>
      <c r="Q1181" s="92" t="str">
        <f t="shared" si="50"/>
        <v/>
      </c>
    </row>
    <row r="1182" spans="1:17" x14ac:dyDescent="0.2">
      <c r="A1182" s="468"/>
      <c r="B1182" s="481"/>
      <c r="C1182" s="478"/>
      <c r="D1182" s="473"/>
      <c r="E1182" s="473"/>
      <c r="F1182" s="497"/>
      <c r="G1182" s="480"/>
      <c r="H1182" s="480"/>
      <c r="I1182" s="480"/>
      <c r="J1182" s="443"/>
      <c r="K1182" s="443"/>
      <c r="L1182" s="443"/>
      <c r="M1182" s="443"/>
      <c r="N1182" s="444"/>
      <c r="O1182" s="477">
        <f t="shared" si="48"/>
        <v>0</v>
      </c>
      <c r="P1182" s="477">
        <f t="shared" si="49"/>
        <v>0</v>
      </c>
      <c r="Q1182" s="92" t="str">
        <f t="shared" si="50"/>
        <v/>
      </c>
    </row>
    <row r="1183" spans="1:17" x14ac:dyDescent="0.2">
      <c r="A1183" s="468"/>
      <c r="B1183" s="481"/>
      <c r="C1183" s="478"/>
      <c r="D1183" s="473"/>
      <c r="E1183" s="473"/>
      <c r="F1183" s="497"/>
      <c r="G1183" s="480"/>
      <c r="H1183" s="480"/>
      <c r="I1183" s="480"/>
      <c r="J1183" s="443"/>
      <c r="K1183" s="443"/>
      <c r="L1183" s="443"/>
      <c r="M1183" s="443"/>
      <c r="N1183" s="444"/>
      <c r="O1183" s="477">
        <f t="shared" si="48"/>
        <v>0</v>
      </c>
      <c r="P1183" s="477">
        <f t="shared" si="49"/>
        <v>0</v>
      </c>
      <c r="Q1183" s="92" t="str">
        <f t="shared" si="50"/>
        <v/>
      </c>
    </row>
    <row r="1184" spans="1:17" x14ac:dyDescent="0.2">
      <c r="A1184" s="468"/>
      <c r="B1184" s="481"/>
      <c r="C1184" s="478"/>
      <c r="D1184" s="473"/>
      <c r="E1184" s="473"/>
      <c r="F1184" s="497"/>
      <c r="G1184" s="480"/>
      <c r="H1184" s="480"/>
      <c r="I1184" s="480"/>
      <c r="J1184" s="443"/>
      <c r="K1184" s="443"/>
      <c r="L1184" s="443"/>
      <c r="M1184" s="443"/>
      <c r="N1184" s="444"/>
      <c r="O1184" s="477">
        <f t="shared" si="48"/>
        <v>0</v>
      </c>
      <c r="P1184" s="477">
        <f t="shared" si="49"/>
        <v>0</v>
      </c>
      <c r="Q1184" s="92" t="str">
        <f t="shared" si="50"/>
        <v/>
      </c>
    </row>
    <row r="1185" spans="1:17" x14ac:dyDescent="0.2">
      <c r="A1185" s="468"/>
      <c r="B1185" s="481"/>
      <c r="C1185" s="483"/>
      <c r="D1185" s="480"/>
      <c r="E1185" s="480"/>
      <c r="F1185" s="497"/>
      <c r="G1185" s="473"/>
      <c r="H1185" s="474"/>
      <c r="I1185" s="480"/>
      <c r="J1185" s="442"/>
      <c r="K1185" s="442"/>
      <c r="L1185" s="443"/>
      <c r="M1185" s="443"/>
      <c r="N1185" s="444"/>
      <c r="O1185" s="477">
        <f t="shared" si="48"/>
        <v>0</v>
      </c>
      <c r="P1185" s="477">
        <f t="shared" si="49"/>
        <v>0</v>
      </c>
      <c r="Q1185" s="92" t="str">
        <f t="shared" si="50"/>
        <v/>
      </c>
    </row>
    <row r="1186" spans="1:17" x14ac:dyDescent="0.2">
      <c r="A1186" s="468"/>
      <c r="B1186" s="481"/>
      <c r="C1186" s="478"/>
      <c r="D1186" s="480"/>
      <c r="E1186" s="480"/>
      <c r="F1186" s="497"/>
      <c r="G1186" s="480"/>
      <c r="H1186" s="480"/>
      <c r="I1186" s="480"/>
      <c r="J1186" s="443"/>
      <c r="K1186" s="443"/>
      <c r="L1186" s="443"/>
      <c r="M1186" s="443"/>
      <c r="N1186" s="444"/>
      <c r="O1186" s="477">
        <f t="shared" si="48"/>
        <v>0</v>
      </c>
      <c r="P1186" s="477">
        <f t="shared" si="49"/>
        <v>0</v>
      </c>
      <c r="Q1186" s="92" t="str">
        <f t="shared" si="50"/>
        <v/>
      </c>
    </row>
    <row r="1187" spans="1:17" x14ac:dyDescent="0.2">
      <c r="A1187" s="468"/>
      <c r="B1187" s="481"/>
      <c r="C1187" s="478"/>
      <c r="D1187" s="480"/>
      <c r="E1187" s="480"/>
      <c r="F1187" s="497"/>
      <c r="G1187" s="480"/>
      <c r="H1187" s="480"/>
      <c r="I1187" s="480"/>
      <c r="J1187" s="443"/>
      <c r="K1187" s="443"/>
      <c r="L1187" s="443"/>
      <c r="M1187" s="443"/>
      <c r="N1187" s="444"/>
      <c r="O1187" s="477">
        <f t="shared" si="48"/>
        <v>0</v>
      </c>
      <c r="P1187" s="477">
        <f t="shared" si="49"/>
        <v>0</v>
      </c>
      <c r="Q1187" s="92" t="str">
        <f t="shared" si="50"/>
        <v/>
      </c>
    </row>
    <row r="1188" spans="1:17" x14ac:dyDescent="0.2">
      <c r="A1188" s="468"/>
      <c r="B1188" s="481"/>
      <c r="C1188" s="478"/>
      <c r="D1188" s="480"/>
      <c r="E1188" s="480"/>
      <c r="F1188" s="497"/>
      <c r="G1188" s="480"/>
      <c r="H1188" s="480"/>
      <c r="I1188" s="480"/>
      <c r="J1188" s="443"/>
      <c r="K1188" s="443"/>
      <c r="L1188" s="443"/>
      <c r="M1188" s="443"/>
      <c r="N1188" s="444"/>
      <c r="O1188" s="477">
        <f t="shared" si="48"/>
        <v>0</v>
      </c>
      <c r="P1188" s="477">
        <f t="shared" si="49"/>
        <v>0</v>
      </c>
      <c r="Q1188" s="92" t="str">
        <f t="shared" si="50"/>
        <v/>
      </c>
    </row>
    <row r="1189" spans="1:17" x14ac:dyDescent="0.2">
      <c r="A1189" s="468"/>
      <c r="B1189" s="481"/>
      <c r="C1189" s="478"/>
      <c r="D1189" s="480"/>
      <c r="E1189" s="480"/>
      <c r="F1189" s="497"/>
      <c r="G1189" s="480"/>
      <c r="H1189" s="480"/>
      <c r="I1189" s="480"/>
      <c r="J1189" s="443"/>
      <c r="K1189" s="443"/>
      <c r="L1189" s="443"/>
      <c r="M1189" s="443"/>
      <c r="N1189" s="444"/>
      <c r="O1189" s="477">
        <f t="shared" si="48"/>
        <v>0</v>
      </c>
      <c r="P1189" s="477">
        <f t="shared" si="49"/>
        <v>0</v>
      </c>
      <c r="Q1189" s="92" t="str">
        <f t="shared" si="50"/>
        <v/>
      </c>
    </row>
    <row r="1190" spans="1:17" x14ac:dyDescent="0.2">
      <c r="A1190" s="468"/>
      <c r="B1190" s="481"/>
      <c r="C1190" s="478"/>
      <c r="D1190" s="480"/>
      <c r="E1190" s="480"/>
      <c r="F1190" s="497"/>
      <c r="G1190" s="480"/>
      <c r="H1190" s="480"/>
      <c r="I1190" s="480"/>
      <c r="J1190" s="443"/>
      <c r="K1190" s="443"/>
      <c r="L1190" s="443"/>
      <c r="M1190" s="443"/>
      <c r="N1190" s="444"/>
      <c r="O1190" s="477">
        <f t="shared" si="48"/>
        <v>0</v>
      </c>
      <c r="P1190" s="477">
        <f t="shared" si="49"/>
        <v>0</v>
      </c>
      <c r="Q1190" s="92" t="str">
        <f t="shared" si="50"/>
        <v/>
      </c>
    </row>
    <row r="1191" spans="1:17" x14ac:dyDescent="0.2">
      <c r="A1191" s="468"/>
      <c r="B1191" s="481"/>
      <c r="C1191" s="478"/>
      <c r="D1191" s="480"/>
      <c r="E1191" s="480"/>
      <c r="F1191" s="497"/>
      <c r="G1191" s="480"/>
      <c r="H1191" s="480"/>
      <c r="I1191" s="480"/>
      <c r="J1191" s="443"/>
      <c r="K1191" s="443"/>
      <c r="L1191" s="443"/>
      <c r="M1191" s="443"/>
      <c r="N1191" s="444"/>
      <c r="O1191" s="477">
        <f t="shared" si="48"/>
        <v>0</v>
      </c>
      <c r="P1191" s="477">
        <f t="shared" si="49"/>
        <v>0</v>
      </c>
      <c r="Q1191" s="92" t="str">
        <f t="shared" si="50"/>
        <v/>
      </c>
    </row>
    <row r="1192" spans="1:17" x14ac:dyDescent="0.2">
      <c r="A1192" s="468"/>
      <c r="B1192" s="481"/>
      <c r="C1192" s="478"/>
      <c r="D1192" s="480"/>
      <c r="E1192" s="480"/>
      <c r="F1192" s="497"/>
      <c r="G1192" s="480"/>
      <c r="H1192" s="480"/>
      <c r="I1192" s="480"/>
      <c r="J1192" s="443"/>
      <c r="K1192" s="443"/>
      <c r="L1192" s="443"/>
      <c r="M1192" s="443"/>
      <c r="N1192" s="444"/>
      <c r="O1192" s="477">
        <f t="shared" si="48"/>
        <v>0</v>
      </c>
      <c r="P1192" s="477">
        <f t="shared" si="49"/>
        <v>0</v>
      </c>
      <c r="Q1192" s="92" t="str">
        <f t="shared" si="50"/>
        <v/>
      </c>
    </row>
    <row r="1193" spans="1:17" x14ac:dyDescent="0.2">
      <c r="A1193" s="468"/>
      <c r="B1193" s="481"/>
      <c r="C1193" s="478"/>
      <c r="D1193" s="480"/>
      <c r="E1193" s="480"/>
      <c r="F1193" s="497"/>
      <c r="G1193" s="480"/>
      <c r="H1193" s="480"/>
      <c r="I1193" s="480"/>
      <c r="J1193" s="443"/>
      <c r="K1193" s="443"/>
      <c r="L1193" s="443"/>
      <c r="M1193" s="443"/>
      <c r="N1193" s="444"/>
      <c r="O1193" s="477">
        <f t="shared" si="48"/>
        <v>0</v>
      </c>
      <c r="P1193" s="477">
        <f t="shared" si="49"/>
        <v>0</v>
      </c>
      <c r="Q1193" s="92" t="str">
        <f t="shared" si="50"/>
        <v/>
      </c>
    </row>
    <row r="1194" spans="1:17" x14ac:dyDescent="0.2">
      <c r="A1194" s="468"/>
      <c r="B1194" s="481"/>
      <c r="C1194" s="478"/>
      <c r="D1194" s="480"/>
      <c r="E1194" s="480"/>
      <c r="F1194" s="497"/>
      <c r="G1194" s="480"/>
      <c r="H1194" s="480"/>
      <c r="I1194" s="480"/>
      <c r="J1194" s="443"/>
      <c r="K1194" s="443"/>
      <c r="L1194" s="443"/>
      <c r="M1194" s="443"/>
      <c r="N1194" s="444"/>
      <c r="O1194" s="477">
        <f t="shared" si="48"/>
        <v>0</v>
      </c>
      <c r="P1194" s="477">
        <f t="shared" si="49"/>
        <v>0</v>
      </c>
      <c r="Q1194" s="92" t="str">
        <f t="shared" si="50"/>
        <v/>
      </c>
    </row>
    <row r="1195" spans="1:17" x14ac:dyDescent="0.2">
      <c r="A1195" s="468"/>
      <c r="B1195" s="481"/>
      <c r="C1195" s="478"/>
      <c r="D1195" s="480"/>
      <c r="E1195" s="480"/>
      <c r="F1195" s="497"/>
      <c r="G1195" s="480"/>
      <c r="H1195" s="480"/>
      <c r="I1195" s="480"/>
      <c r="J1195" s="443"/>
      <c r="K1195" s="443"/>
      <c r="L1195" s="443"/>
      <c r="M1195" s="443"/>
      <c r="N1195" s="444"/>
      <c r="O1195" s="477">
        <f t="shared" si="48"/>
        <v>0</v>
      </c>
      <c r="P1195" s="477">
        <f t="shared" si="49"/>
        <v>0</v>
      </c>
      <c r="Q1195" s="92" t="str">
        <f t="shared" si="50"/>
        <v/>
      </c>
    </row>
    <row r="1196" spans="1:17" x14ac:dyDescent="0.2">
      <c r="A1196" s="468"/>
      <c r="B1196" s="481"/>
      <c r="C1196" s="478"/>
      <c r="D1196" s="480"/>
      <c r="E1196" s="480"/>
      <c r="F1196" s="497"/>
      <c r="G1196" s="471"/>
      <c r="H1196" s="473"/>
      <c r="I1196" s="473"/>
      <c r="J1196" s="484"/>
      <c r="K1196" s="484"/>
      <c r="L1196" s="484"/>
      <c r="M1196" s="443"/>
      <c r="N1196" s="444"/>
      <c r="O1196" s="477">
        <f t="shared" si="48"/>
        <v>0</v>
      </c>
      <c r="P1196" s="477">
        <f t="shared" si="49"/>
        <v>0</v>
      </c>
      <c r="Q1196" s="92" t="str">
        <f t="shared" si="50"/>
        <v/>
      </c>
    </row>
    <row r="1197" spans="1:17" x14ac:dyDescent="0.2">
      <c r="A1197" s="468"/>
      <c r="B1197" s="481"/>
      <c r="C1197" s="478"/>
      <c r="D1197" s="480"/>
      <c r="E1197" s="480"/>
      <c r="F1197" s="497"/>
      <c r="G1197" s="480"/>
      <c r="H1197" s="480"/>
      <c r="I1197" s="480"/>
      <c r="J1197" s="443"/>
      <c r="K1197" s="443"/>
      <c r="L1197" s="443"/>
      <c r="M1197" s="443"/>
      <c r="N1197" s="444"/>
      <c r="O1197" s="477">
        <f t="shared" si="48"/>
        <v>0</v>
      </c>
      <c r="P1197" s="477">
        <f t="shared" si="49"/>
        <v>0</v>
      </c>
      <c r="Q1197" s="92" t="str">
        <f t="shared" si="50"/>
        <v/>
      </c>
    </row>
    <row r="1198" spans="1:17" x14ac:dyDescent="0.2">
      <c r="A1198" s="468"/>
      <c r="B1198" s="481"/>
      <c r="C1198" s="478"/>
      <c r="D1198" s="480"/>
      <c r="E1198" s="480"/>
      <c r="F1198" s="497"/>
      <c r="G1198" s="480"/>
      <c r="H1198" s="480"/>
      <c r="I1198" s="480"/>
      <c r="J1198" s="443"/>
      <c r="K1198" s="443"/>
      <c r="L1198" s="443"/>
      <c r="M1198" s="443"/>
      <c r="N1198" s="444"/>
      <c r="O1198" s="477">
        <f t="shared" si="48"/>
        <v>0</v>
      </c>
      <c r="P1198" s="477">
        <f t="shared" si="49"/>
        <v>0</v>
      </c>
      <c r="Q1198" s="92" t="str">
        <f t="shared" si="50"/>
        <v/>
      </c>
    </row>
    <row r="1199" spans="1:17" x14ac:dyDescent="0.2">
      <c r="A1199" s="468"/>
      <c r="B1199" s="481"/>
      <c r="C1199" s="478"/>
      <c r="D1199" s="480"/>
      <c r="E1199" s="480"/>
      <c r="F1199" s="497"/>
      <c r="G1199" s="480"/>
      <c r="H1199" s="480"/>
      <c r="I1199" s="480"/>
      <c r="J1199" s="443"/>
      <c r="K1199" s="443"/>
      <c r="L1199" s="443"/>
      <c r="M1199" s="443"/>
      <c r="N1199" s="444"/>
      <c r="O1199" s="477">
        <f t="shared" si="48"/>
        <v>0</v>
      </c>
      <c r="P1199" s="477">
        <f t="shared" si="49"/>
        <v>0</v>
      </c>
      <c r="Q1199" s="92" t="str">
        <f t="shared" si="50"/>
        <v/>
      </c>
    </row>
    <row r="1200" spans="1:17" x14ac:dyDescent="0.2">
      <c r="A1200" s="468"/>
      <c r="B1200" s="481"/>
      <c r="C1200" s="478"/>
      <c r="D1200" s="480"/>
      <c r="E1200" s="480"/>
      <c r="F1200" s="497"/>
      <c r="G1200" s="480"/>
      <c r="H1200" s="480"/>
      <c r="I1200" s="480"/>
      <c r="J1200" s="443"/>
      <c r="K1200" s="443"/>
      <c r="L1200" s="443"/>
      <c r="M1200" s="443"/>
      <c r="N1200" s="444"/>
      <c r="O1200" s="477">
        <f t="shared" si="48"/>
        <v>0</v>
      </c>
      <c r="P1200" s="477">
        <f t="shared" si="49"/>
        <v>0</v>
      </c>
      <c r="Q1200" s="92" t="str">
        <f t="shared" si="50"/>
        <v/>
      </c>
    </row>
    <row r="1201" spans="1:17" x14ac:dyDescent="0.2">
      <c r="A1201" s="468"/>
      <c r="B1201" s="481"/>
      <c r="C1201" s="485"/>
      <c r="D1201" s="473"/>
      <c r="E1201" s="473"/>
      <c r="F1201" s="496"/>
      <c r="G1201" s="474"/>
      <c r="H1201" s="474"/>
      <c r="I1201" s="480"/>
      <c r="J1201" s="442"/>
      <c r="K1201" s="442"/>
      <c r="L1201" s="443"/>
      <c r="M1201" s="442"/>
      <c r="N1201" s="501"/>
      <c r="O1201" s="477">
        <f t="shared" si="48"/>
        <v>0</v>
      </c>
      <c r="P1201" s="477">
        <f t="shared" si="49"/>
        <v>0</v>
      </c>
      <c r="Q1201" s="92" t="str">
        <f t="shared" si="50"/>
        <v/>
      </c>
    </row>
    <row r="1202" spans="1:17" x14ac:dyDescent="0.2">
      <c r="A1202" s="468"/>
      <c r="B1202" s="481"/>
      <c r="C1202" s="478"/>
      <c r="D1202" s="480"/>
      <c r="E1202" s="480"/>
      <c r="F1202" s="497"/>
      <c r="G1202" s="473"/>
      <c r="H1202" s="480"/>
      <c r="I1202" s="473"/>
      <c r="J1202" s="484"/>
      <c r="K1202" s="484"/>
      <c r="L1202" s="484"/>
      <c r="M1202" s="505"/>
      <c r="N1202" s="444"/>
      <c r="O1202" s="477">
        <f t="shared" si="48"/>
        <v>0</v>
      </c>
      <c r="P1202" s="477">
        <f t="shared" si="49"/>
        <v>0</v>
      </c>
      <c r="Q1202" s="92" t="str">
        <f t="shared" si="50"/>
        <v/>
      </c>
    </row>
    <row r="1203" spans="1:17" x14ac:dyDescent="0.2">
      <c r="A1203" s="468"/>
      <c r="B1203" s="481"/>
      <c r="C1203" s="478"/>
      <c r="D1203" s="480"/>
      <c r="E1203" s="480"/>
      <c r="F1203" s="497"/>
      <c r="G1203" s="480"/>
      <c r="H1203" s="480"/>
      <c r="I1203" s="480"/>
      <c r="J1203" s="443"/>
      <c r="K1203" s="443"/>
      <c r="L1203" s="443"/>
      <c r="M1203" s="443"/>
      <c r="N1203" s="444"/>
      <c r="O1203" s="477">
        <f t="shared" si="48"/>
        <v>0</v>
      </c>
      <c r="P1203" s="477">
        <f t="shared" si="49"/>
        <v>0</v>
      </c>
      <c r="Q1203" s="92" t="str">
        <f t="shared" si="50"/>
        <v/>
      </c>
    </row>
    <row r="1204" spans="1:17" x14ac:dyDescent="0.2">
      <c r="A1204" s="468"/>
      <c r="B1204" s="481"/>
      <c r="C1204" s="478"/>
      <c r="D1204" s="480"/>
      <c r="E1204" s="480"/>
      <c r="F1204" s="497"/>
      <c r="G1204" s="480"/>
      <c r="H1204" s="480"/>
      <c r="I1204" s="480"/>
      <c r="J1204" s="443"/>
      <c r="K1204" s="442"/>
      <c r="L1204" s="443"/>
      <c r="M1204" s="443"/>
      <c r="N1204" s="444"/>
      <c r="O1204" s="477">
        <f t="shared" si="48"/>
        <v>0</v>
      </c>
      <c r="P1204" s="477">
        <f t="shared" si="49"/>
        <v>0</v>
      </c>
      <c r="Q1204" s="92" t="str">
        <f t="shared" si="50"/>
        <v/>
      </c>
    </row>
    <row r="1205" spans="1:17" x14ac:dyDescent="0.2">
      <c r="A1205" s="468"/>
      <c r="B1205" s="481"/>
      <c r="C1205" s="478"/>
      <c r="D1205" s="480"/>
      <c r="E1205" s="480"/>
      <c r="F1205" s="497"/>
      <c r="G1205" s="480"/>
      <c r="H1205" s="480"/>
      <c r="I1205" s="480"/>
      <c r="J1205" s="443"/>
      <c r="K1205" s="443"/>
      <c r="L1205" s="443"/>
      <c r="M1205" s="443"/>
      <c r="N1205" s="444"/>
      <c r="O1205" s="477">
        <f t="shared" si="48"/>
        <v>0</v>
      </c>
      <c r="P1205" s="477">
        <f t="shared" si="49"/>
        <v>0</v>
      </c>
      <c r="Q1205" s="92" t="str">
        <f t="shared" si="50"/>
        <v/>
      </c>
    </row>
    <row r="1206" spans="1:17" x14ac:dyDescent="0.2">
      <c r="A1206" s="468"/>
      <c r="B1206" s="481"/>
      <c r="C1206" s="478"/>
      <c r="D1206" s="480"/>
      <c r="E1206" s="480"/>
      <c r="F1206" s="497"/>
      <c r="G1206" s="471"/>
      <c r="H1206" s="473"/>
      <c r="I1206" s="473"/>
      <c r="J1206" s="484"/>
      <c r="K1206" s="484"/>
      <c r="L1206" s="484"/>
      <c r="M1206" s="443"/>
      <c r="N1206" s="444"/>
      <c r="O1206" s="477">
        <f t="shared" si="48"/>
        <v>0</v>
      </c>
      <c r="P1206" s="477">
        <f t="shared" si="49"/>
        <v>0</v>
      </c>
      <c r="Q1206" s="92" t="str">
        <f t="shared" si="50"/>
        <v/>
      </c>
    </row>
    <row r="1207" spans="1:17" x14ac:dyDescent="0.2">
      <c r="A1207" s="468"/>
      <c r="B1207" s="481"/>
      <c r="C1207" s="485"/>
      <c r="D1207" s="473"/>
      <c r="E1207" s="473"/>
      <c r="F1207" s="496"/>
      <c r="G1207" s="474"/>
      <c r="H1207" s="474"/>
      <c r="I1207" s="480"/>
      <c r="J1207" s="442"/>
      <c r="K1207" s="442"/>
      <c r="L1207" s="443"/>
      <c r="M1207" s="442"/>
      <c r="N1207" s="501"/>
      <c r="O1207" s="477">
        <f t="shared" si="48"/>
        <v>0</v>
      </c>
      <c r="P1207" s="477">
        <f t="shared" si="49"/>
        <v>0</v>
      </c>
      <c r="Q1207" s="92" t="str">
        <f t="shared" si="50"/>
        <v/>
      </c>
    </row>
    <row r="1208" spans="1:17" x14ac:dyDescent="0.2">
      <c r="A1208" s="468"/>
      <c r="B1208" s="481"/>
      <c r="C1208" s="478"/>
      <c r="D1208" s="480"/>
      <c r="E1208" s="480"/>
      <c r="F1208" s="497"/>
      <c r="G1208" s="480"/>
      <c r="H1208" s="480"/>
      <c r="I1208" s="480"/>
      <c r="J1208" s="443"/>
      <c r="K1208" s="443"/>
      <c r="L1208" s="443"/>
      <c r="M1208" s="443"/>
      <c r="N1208" s="444"/>
      <c r="O1208" s="477">
        <f t="shared" si="48"/>
        <v>0</v>
      </c>
      <c r="P1208" s="477">
        <f t="shared" si="49"/>
        <v>0</v>
      </c>
      <c r="Q1208" s="92" t="str">
        <f t="shared" si="50"/>
        <v/>
      </c>
    </row>
    <row r="1209" spans="1:17" x14ac:dyDescent="0.2">
      <c r="A1209" s="468"/>
      <c r="B1209" s="481"/>
      <c r="C1209" s="485"/>
      <c r="D1209" s="473"/>
      <c r="E1209" s="473"/>
      <c r="F1209" s="496"/>
      <c r="G1209" s="474"/>
      <c r="H1209" s="474"/>
      <c r="I1209" s="480"/>
      <c r="J1209" s="442"/>
      <c r="K1209" s="442"/>
      <c r="L1209" s="443"/>
      <c r="M1209" s="442"/>
      <c r="N1209" s="501"/>
      <c r="O1209" s="477">
        <f t="shared" si="48"/>
        <v>0</v>
      </c>
      <c r="P1209" s="477">
        <f t="shared" si="49"/>
        <v>0</v>
      </c>
      <c r="Q1209" s="92" t="str">
        <f t="shared" si="50"/>
        <v/>
      </c>
    </row>
    <row r="1210" spans="1:17" x14ac:dyDescent="0.2">
      <c r="A1210" s="468"/>
      <c r="B1210" s="481"/>
      <c r="C1210" s="478"/>
      <c r="D1210" s="480"/>
      <c r="E1210" s="480"/>
      <c r="F1210" s="497"/>
      <c r="G1210" s="480"/>
      <c r="H1210" s="480"/>
      <c r="I1210" s="480"/>
      <c r="J1210" s="443"/>
      <c r="K1210" s="443"/>
      <c r="L1210" s="443"/>
      <c r="M1210" s="443"/>
      <c r="N1210" s="444"/>
      <c r="O1210" s="477">
        <f t="shared" si="48"/>
        <v>0</v>
      </c>
      <c r="P1210" s="477">
        <f t="shared" si="49"/>
        <v>0</v>
      </c>
      <c r="Q1210" s="92" t="str">
        <f t="shared" si="50"/>
        <v/>
      </c>
    </row>
    <row r="1211" spans="1:17" x14ac:dyDescent="0.2">
      <c r="A1211" s="468"/>
      <c r="B1211" s="481"/>
      <c r="C1211" s="478"/>
      <c r="D1211" s="473"/>
      <c r="E1211" s="473"/>
      <c r="F1211" s="497"/>
      <c r="G1211" s="480"/>
      <c r="H1211" s="480"/>
      <c r="I1211" s="480"/>
      <c r="J1211" s="443"/>
      <c r="K1211" s="443"/>
      <c r="L1211" s="443"/>
      <c r="M1211" s="505"/>
      <c r="N1211" s="444"/>
      <c r="O1211" s="477">
        <f t="shared" si="48"/>
        <v>0</v>
      </c>
      <c r="P1211" s="477">
        <f t="shared" si="49"/>
        <v>0</v>
      </c>
      <c r="Q1211" s="92" t="str">
        <f t="shared" si="50"/>
        <v/>
      </c>
    </row>
    <row r="1212" spans="1:17" x14ac:dyDescent="0.2">
      <c r="A1212" s="468"/>
      <c r="B1212" s="481"/>
      <c r="C1212" s="478"/>
      <c r="D1212" s="480"/>
      <c r="E1212" s="480"/>
      <c r="F1212" s="497"/>
      <c r="G1212" s="480"/>
      <c r="H1212" s="480"/>
      <c r="I1212" s="480"/>
      <c r="J1212" s="443"/>
      <c r="K1212" s="443"/>
      <c r="L1212" s="443"/>
      <c r="M1212" s="443"/>
      <c r="N1212" s="444"/>
      <c r="O1212" s="477">
        <f t="shared" si="48"/>
        <v>0</v>
      </c>
      <c r="P1212" s="477">
        <f t="shared" si="49"/>
        <v>0</v>
      </c>
      <c r="Q1212" s="92" t="str">
        <f t="shared" si="50"/>
        <v/>
      </c>
    </row>
    <row r="1213" spans="1:17" x14ac:dyDescent="0.2">
      <c r="A1213" s="468"/>
      <c r="B1213" s="481"/>
      <c r="C1213" s="478"/>
      <c r="D1213" s="473"/>
      <c r="E1213" s="473"/>
      <c r="F1213" s="497"/>
      <c r="G1213" s="480"/>
      <c r="H1213" s="480"/>
      <c r="I1213" s="480"/>
      <c r="J1213" s="443"/>
      <c r="K1213" s="443"/>
      <c r="L1213" s="443"/>
      <c r="M1213" s="505"/>
      <c r="N1213" s="444"/>
      <c r="O1213" s="477">
        <f t="shared" si="48"/>
        <v>0</v>
      </c>
      <c r="P1213" s="477">
        <f t="shared" si="49"/>
        <v>0</v>
      </c>
      <c r="Q1213" s="92" t="str">
        <f t="shared" si="50"/>
        <v/>
      </c>
    </row>
    <row r="1214" spans="1:17" x14ac:dyDescent="0.2">
      <c r="A1214" s="468"/>
      <c r="B1214" s="481"/>
      <c r="C1214" s="478"/>
      <c r="D1214" s="480"/>
      <c r="E1214" s="480"/>
      <c r="F1214" s="497"/>
      <c r="G1214" s="480"/>
      <c r="H1214" s="480"/>
      <c r="I1214" s="480"/>
      <c r="J1214" s="443"/>
      <c r="K1214" s="443"/>
      <c r="L1214" s="443"/>
      <c r="M1214" s="443"/>
      <c r="N1214" s="444"/>
      <c r="O1214" s="477">
        <f t="shared" si="48"/>
        <v>0</v>
      </c>
      <c r="P1214" s="477">
        <f t="shared" si="49"/>
        <v>0</v>
      </c>
      <c r="Q1214" s="92" t="str">
        <f t="shared" si="50"/>
        <v/>
      </c>
    </row>
    <row r="1215" spans="1:17" x14ac:dyDescent="0.2">
      <c r="A1215" s="468"/>
      <c r="B1215" s="481"/>
      <c r="C1215" s="478"/>
      <c r="D1215" s="480"/>
      <c r="E1215" s="480"/>
      <c r="F1215" s="497"/>
      <c r="G1215" s="480"/>
      <c r="H1215" s="480"/>
      <c r="I1215" s="480"/>
      <c r="J1215" s="443"/>
      <c r="K1215" s="443"/>
      <c r="L1215" s="443"/>
      <c r="M1215" s="443"/>
      <c r="N1215" s="444"/>
      <c r="O1215" s="477">
        <f t="shared" si="48"/>
        <v>0</v>
      </c>
      <c r="P1215" s="477">
        <f t="shared" si="49"/>
        <v>0</v>
      </c>
      <c r="Q1215" s="92" t="str">
        <f t="shared" si="50"/>
        <v/>
      </c>
    </row>
    <row r="1216" spans="1:17" x14ac:dyDescent="0.2">
      <c r="A1216" s="468"/>
      <c r="B1216" s="481"/>
      <c r="C1216" s="478"/>
      <c r="D1216" s="480"/>
      <c r="E1216" s="480"/>
      <c r="F1216" s="497"/>
      <c r="G1216" s="480"/>
      <c r="H1216" s="480"/>
      <c r="I1216" s="480"/>
      <c r="J1216" s="443"/>
      <c r="K1216" s="443"/>
      <c r="L1216" s="443"/>
      <c r="M1216" s="443"/>
      <c r="N1216" s="444"/>
      <c r="O1216" s="477">
        <f t="shared" si="48"/>
        <v>0</v>
      </c>
      <c r="P1216" s="477">
        <f t="shared" si="49"/>
        <v>0</v>
      </c>
      <c r="Q1216" s="92" t="str">
        <f t="shared" si="50"/>
        <v/>
      </c>
    </row>
    <row r="1217" spans="1:17" x14ac:dyDescent="0.2">
      <c r="A1217" s="468"/>
      <c r="B1217" s="481"/>
      <c r="C1217" s="483"/>
      <c r="D1217" s="473"/>
      <c r="E1217" s="473"/>
      <c r="F1217" s="479"/>
      <c r="G1217" s="473"/>
      <c r="H1217" s="480"/>
      <c r="I1217" s="480"/>
      <c r="J1217" s="443"/>
      <c r="K1217" s="443"/>
      <c r="L1217" s="443"/>
      <c r="M1217" s="443"/>
      <c r="N1217" s="444"/>
      <c r="O1217" s="477">
        <f t="shared" si="48"/>
        <v>0</v>
      </c>
      <c r="P1217" s="477">
        <f t="shared" si="49"/>
        <v>0</v>
      </c>
      <c r="Q1217" s="92" t="str">
        <f t="shared" si="50"/>
        <v/>
      </c>
    </row>
    <row r="1218" spans="1:17" x14ac:dyDescent="0.2">
      <c r="A1218" s="468"/>
      <c r="B1218" s="481"/>
      <c r="C1218" s="483"/>
      <c r="D1218" s="473"/>
      <c r="E1218" s="473"/>
      <c r="F1218" s="479"/>
      <c r="G1218" s="473"/>
      <c r="H1218" s="480"/>
      <c r="I1218" s="480"/>
      <c r="J1218" s="443"/>
      <c r="K1218" s="443"/>
      <c r="L1218" s="443"/>
      <c r="M1218" s="443"/>
      <c r="N1218" s="444"/>
      <c r="O1218" s="477">
        <f t="shared" si="48"/>
        <v>0</v>
      </c>
      <c r="P1218" s="477">
        <f t="shared" si="49"/>
        <v>0</v>
      </c>
      <c r="Q1218" s="92" t="str">
        <f t="shared" si="50"/>
        <v/>
      </c>
    </row>
    <row r="1219" spans="1:17" x14ac:dyDescent="0.2">
      <c r="A1219" s="468"/>
      <c r="B1219" s="481"/>
      <c r="C1219" s="483"/>
      <c r="D1219" s="473"/>
      <c r="E1219" s="473"/>
      <c r="F1219" s="479"/>
      <c r="G1219" s="473"/>
      <c r="H1219" s="480"/>
      <c r="I1219" s="480"/>
      <c r="J1219" s="443"/>
      <c r="K1219" s="443"/>
      <c r="L1219" s="443"/>
      <c r="M1219" s="443"/>
      <c r="N1219" s="444"/>
      <c r="O1219" s="477">
        <f t="shared" si="48"/>
        <v>0</v>
      </c>
      <c r="P1219" s="477">
        <f t="shared" si="49"/>
        <v>0</v>
      </c>
      <c r="Q1219" s="92" t="str">
        <f t="shared" si="50"/>
        <v/>
      </c>
    </row>
    <row r="1220" spans="1:17" x14ac:dyDescent="0.2">
      <c r="A1220" s="468"/>
      <c r="B1220" s="481"/>
      <c r="C1220" s="483"/>
      <c r="D1220" s="473"/>
      <c r="E1220" s="473"/>
      <c r="F1220" s="479"/>
      <c r="G1220" s="473"/>
      <c r="H1220" s="480"/>
      <c r="I1220" s="480"/>
      <c r="J1220" s="443"/>
      <c r="K1220" s="443"/>
      <c r="L1220" s="443"/>
      <c r="M1220" s="443"/>
      <c r="N1220" s="444"/>
      <c r="O1220" s="477">
        <f t="shared" si="48"/>
        <v>0</v>
      </c>
      <c r="P1220" s="477">
        <f t="shared" si="49"/>
        <v>0</v>
      </c>
      <c r="Q1220" s="92" t="str">
        <f t="shared" si="50"/>
        <v/>
      </c>
    </row>
    <row r="1221" spans="1:17" x14ac:dyDescent="0.2">
      <c r="A1221" s="468"/>
      <c r="B1221" s="481"/>
      <c r="C1221" s="478"/>
      <c r="D1221" s="480"/>
      <c r="E1221" s="480"/>
      <c r="F1221" s="497"/>
      <c r="G1221" s="480"/>
      <c r="H1221" s="480"/>
      <c r="I1221" s="480"/>
      <c r="J1221" s="443"/>
      <c r="K1221" s="443"/>
      <c r="L1221" s="443"/>
      <c r="M1221" s="443"/>
      <c r="N1221" s="444"/>
      <c r="O1221" s="477">
        <f t="shared" ref="O1221:O1284" si="51">IF(B1221=0,0,IF(YEAR(B1221)=$P$1,MONTH(B1221)-$O$1+1,(YEAR(B1221)-$P$1)*12-$O$1+1+MONTH(B1221)))</f>
        <v>0</v>
      </c>
      <c r="P1221" s="477">
        <f t="shared" ref="P1221:P1284" si="52">IF(C1221=0,0,IF(YEAR(C1221)=$P$1,MONTH(C1221)-$O$1+1,(YEAR(C1221)-$P$1)*12-$O$1+1+MONTH(C1221)))</f>
        <v>0</v>
      </c>
      <c r="Q1221" s="92" t="str">
        <f t="shared" ref="Q1221:Q1284" si="53">SUBSTITUTE(D1221," ","_")</f>
        <v/>
      </c>
    </row>
    <row r="1222" spans="1:17" x14ac:dyDescent="0.2">
      <c r="A1222" s="468"/>
      <c r="B1222" s="481"/>
      <c r="C1222" s="478"/>
      <c r="D1222" s="480"/>
      <c r="E1222" s="480"/>
      <c r="F1222" s="497"/>
      <c r="G1222" s="480"/>
      <c r="H1222" s="480"/>
      <c r="I1222" s="480"/>
      <c r="J1222" s="443"/>
      <c r="K1222" s="443"/>
      <c r="L1222" s="443"/>
      <c r="M1222" s="443"/>
      <c r="N1222" s="444"/>
      <c r="O1222" s="477">
        <f t="shared" si="51"/>
        <v>0</v>
      </c>
      <c r="P1222" s="477">
        <f t="shared" si="52"/>
        <v>0</v>
      </c>
      <c r="Q1222" s="92" t="str">
        <f t="shared" si="53"/>
        <v/>
      </c>
    </row>
    <row r="1223" spans="1:17" x14ac:dyDescent="0.2">
      <c r="A1223" s="468"/>
      <c r="B1223" s="481"/>
      <c r="C1223" s="478"/>
      <c r="D1223" s="480"/>
      <c r="E1223" s="480"/>
      <c r="F1223" s="497"/>
      <c r="G1223" s="480"/>
      <c r="H1223" s="480"/>
      <c r="I1223" s="480"/>
      <c r="J1223" s="443"/>
      <c r="K1223" s="443"/>
      <c r="L1223" s="443"/>
      <c r="M1223" s="443"/>
      <c r="N1223" s="444"/>
      <c r="O1223" s="477">
        <f t="shared" si="51"/>
        <v>0</v>
      </c>
      <c r="P1223" s="477">
        <f t="shared" si="52"/>
        <v>0</v>
      </c>
      <c r="Q1223" s="92" t="str">
        <f t="shared" si="53"/>
        <v/>
      </c>
    </row>
    <row r="1224" spans="1:17" x14ac:dyDescent="0.2">
      <c r="A1224" s="468"/>
      <c r="B1224" s="481"/>
      <c r="C1224" s="478"/>
      <c r="D1224" s="480"/>
      <c r="E1224" s="480"/>
      <c r="F1224" s="497"/>
      <c r="G1224" s="480"/>
      <c r="H1224" s="480"/>
      <c r="I1224" s="480"/>
      <c r="J1224" s="443"/>
      <c r="K1224" s="443"/>
      <c r="L1224" s="443"/>
      <c r="M1224" s="443"/>
      <c r="N1224" s="444"/>
      <c r="O1224" s="477">
        <f t="shared" si="51"/>
        <v>0</v>
      </c>
      <c r="P1224" s="477">
        <f t="shared" si="52"/>
        <v>0</v>
      </c>
      <c r="Q1224" s="92" t="str">
        <f t="shared" si="53"/>
        <v/>
      </c>
    </row>
    <row r="1225" spans="1:17" x14ac:dyDescent="0.2">
      <c r="A1225" s="468"/>
      <c r="B1225" s="481"/>
      <c r="C1225" s="478"/>
      <c r="D1225" s="480"/>
      <c r="E1225" s="480"/>
      <c r="F1225" s="497"/>
      <c r="G1225" s="480"/>
      <c r="H1225" s="480"/>
      <c r="I1225" s="480"/>
      <c r="J1225" s="443"/>
      <c r="K1225" s="443"/>
      <c r="L1225" s="443"/>
      <c r="M1225" s="443"/>
      <c r="N1225" s="444"/>
      <c r="O1225" s="477">
        <f t="shared" si="51"/>
        <v>0</v>
      </c>
      <c r="P1225" s="477">
        <f t="shared" si="52"/>
        <v>0</v>
      </c>
      <c r="Q1225" s="92" t="str">
        <f t="shared" si="53"/>
        <v/>
      </c>
    </row>
    <row r="1226" spans="1:17" x14ac:dyDescent="0.2">
      <c r="A1226" s="468"/>
      <c r="B1226" s="481"/>
      <c r="C1226" s="478"/>
      <c r="D1226" s="480"/>
      <c r="E1226" s="480"/>
      <c r="F1226" s="497"/>
      <c r="G1226" s="480"/>
      <c r="H1226" s="480"/>
      <c r="I1226" s="480"/>
      <c r="J1226" s="443"/>
      <c r="K1226" s="443"/>
      <c r="L1226" s="443"/>
      <c r="M1226" s="443"/>
      <c r="N1226" s="444"/>
      <c r="O1226" s="477">
        <f t="shared" si="51"/>
        <v>0</v>
      </c>
      <c r="P1226" s="477">
        <f t="shared" si="52"/>
        <v>0</v>
      </c>
      <c r="Q1226" s="92" t="str">
        <f t="shared" si="53"/>
        <v/>
      </c>
    </row>
    <row r="1227" spans="1:17" x14ac:dyDescent="0.2">
      <c r="A1227" s="468"/>
      <c r="B1227" s="481"/>
      <c r="C1227" s="478"/>
      <c r="D1227" s="480"/>
      <c r="E1227" s="480"/>
      <c r="F1227" s="497"/>
      <c r="G1227" s="480"/>
      <c r="H1227" s="480"/>
      <c r="I1227" s="480"/>
      <c r="J1227" s="443"/>
      <c r="K1227" s="443"/>
      <c r="L1227" s="443"/>
      <c r="M1227" s="443"/>
      <c r="N1227" s="444"/>
      <c r="O1227" s="477">
        <f t="shared" si="51"/>
        <v>0</v>
      </c>
      <c r="P1227" s="477">
        <f t="shared" si="52"/>
        <v>0</v>
      </c>
      <c r="Q1227" s="92" t="str">
        <f t="shared" si="53"/>
        <v/>
      </c>
    </row>
    <row r="1228" spans="1:17" x14ac:dyDescent="0.2">
      <c r="A1228" s="468"/>
      <c r="B1228" s="481"/>
      <c r="C1228" s="478"/>
      <c r="D1228" s="480"/>
      <c r="E1228" s="480"/>
      <c r="F1228" s="497"/>
      <c r="G1228" s="480"/>
      <c r="H1228" s="480"/>
      <c r="I1228" s="480"/>
      <c r="J1228" s="443"/>
      <c r="K1228" s="443"/>
      <c r="L1228" s="443"/>
      <c r="M1228" s="443"/>
      <c r="N1228" s="444"/>
      <c r="O1228" s="477">
        <f t="shared" si="51"/>
        <v>0</v>
      </c>
      <c r="P1228" s="477">
        <f t="shared" si="52"/>
        <v>0</v>
      </c>
      <c r="Q1228" s="92" t="str">
        <f t="shared" si="53"/>
        <v/>
      </c>
    </row>
    <row r="1229" spans="1:17" x14ac:dyDescent="0.2">
      <c r="A1229" s="468"/>
      <c r="B1229" s="481"/>
      <c r="C1229" s="478"/>
      <c r="D1229" s="480"/>
      <c r="E1229" s="480"/>
      <c r="F1229" s="497"/>
      <c r="G1229" s="471"/>
      <c r="H1229" s="473"/>
      <c r="I1229" s="473"/>
      <c r="J1229" s="484"/>
      <c r="K1229" s="484"/>
      <c r="L1229" s="484"/>
      <c r="M1229" s="443"/>
      <c r="N1229" s="444"/>
      <c r="O1229" s="477">
        <f t="shared" si="51"/>
        <v>0</v>
      </c>
      <c r="P1229" s="477">
        <f t="shared" si="52"/>
        <v>0</v>
      </c>
      <c r="Q1229" s="92" t="str">
        <f t="shared" si="53"/>
        <v/>
      </c>
    </row>
    <row r="1230" spans="1:17" x14ac:dyDescent="0.2">
      <c r="A1230" s="468"/>
      <c r="B1230" s="481"/>
      <c r="C1230" s="478"/>
      <c r="D1230" s="480"/>
      <c r="E1230" s="480"/>
      <c r="F1230" s="497"/>
      <c r="G1230" s="480"/>
      <c r="H1230" s="480"/>
      <c r="I1230" s="480"/>
      <c r="J1230" s="443"/>
      <c r="K1230" s="442"/>
      <c r="L1230" s="443"/>
      <c r="M1230" s="443"/>
      <c r="N1230" s="444"/>
      <c r="O1230" s="477">
        <f t="shared" si="51"/>
        <v>0</v>
      </c>
      <c r="P1230" s="477">
        <f t="shared" si="52"/>
        <v>0</v>
      </c>
      <c r="Q1230" s="92" t="str">
        <f t="shared" si="53"/>
        <v/>
      </c>
    </row>
    <row r="1231" spans="1:17" x14ac:dyDescent="0.2">
      <c r="A1231" s="468"/>
      <c r="B1231" s="481"/>
      <c r="C1231" s="478"/>
      <c r="D1231" s="480"/>
      <c r="E1231" s="480"/>
      <c r="F1231" s="497"/>
      <c r="G1231" s="480"/>
      <c r="H1231" s="480"/>
      <c r="I1231" s="480"/>
      <c r="J1231" s="443"/>
      <c r="K1231" s="442"/>
      <c r="L1231" s="443"/>
      <c r="M1231" s="443"/>
      <c r="N1231" s="444"/>
      <c r="O1231" s="477">
        <f t="shared" si="51"/>
        <v>0</v>
      </c>
      <c r="P1231" s="477">
        <f t="shared" si="52"/>
        <v>0</v>
      </c>
      <c r="Q1231" s="92" t="str">
        <f t="shared" si="53"/>
        <v/>
      </c>
    </row>
    <row r="1232" spans="1:17" x14ac:dyDescent="0.2">
      <c r="A1232" s="468"/>
      <c r="B1232" s="481"/>
      <c r="C1232" s="478"/>
      <c r="D1232" s="480"/>
      <c r="E1232" s="498"/>
      <c r="F1232" s="497"/>
      <c r="G1232" s="498"/>
      <c r="H1232" s="480"/>
      <c r="I1232" s="480"/>
      <c r="J1232" s="443"/>
      <c r="K1232" s="442"/>
      <c r="L1232" s="443"/>
      <c r="M1232" s="443"/>
      <c r="N1232" s="444"/>
      <c r="O1232" s="477">
        <f t="shared" si="51"/>
        <v>0</v>
      </c>
      <c r="P1232" s="477">
        <f t="shared" si="52"/>
        <v>0</v>
      </c>
      <c r="Q1232" s="92" t="str">
        <f t="shared" si="53"/>
        <v/>
      </c>
    </row>
    <row r="1233" spans="1:17" x14ac:dyDescent="0.2">
      <c r="A1233" s="468"/>
      <c r="B1233" s="481"/>
      <c r="C1233" s="478"/>
      <c r="D1233" s="473"/>
      <c r="E1233" s="473"/>
      <c r="F1233" s="497"/>
      <c r="G1233" s="480"/>
      <c r="H1233" s="480"/>
      <c r="I1233" s="480"/>
      <c r="J1233" s="443"/>
      <c r="K1233" s="442"/>
      <c r="L1233" s="442"/>
      <c r="M1233" s="443"/>
      <c r="N1233" s="444"/>
      <c r="O1233" s="477">
        <f t="shared" si="51"/>
        <v>0</v>
      </c>
      <c r="P1233" s="477">
        <f t="shared" si="52"/>
        <v>0</v>
      </c>
      <c r="Q1233" s="92" t="str">
        <f t="shared" si="53"/>
        <v/>
      </c>
    </row>
    <row r="1234" spans="1:17" x14ac:dyDescent="0.2">
      <c r="A1234" s="468"/>
      <c r="B1234" s="481"/>
      <c r="C1234" s="483"/>
      <c r="D1234" s="480"/>
      <c r="E1234" s="480"/>
      <c r="F1234" s="497"/>
      <c r="G1234" s="480"/>
      <c r="H1234" s="480"/>
      <c r="I1234" s="480"/>
      <c r="J1234" s="443"/>
      <c r="K1234" s="442"/>
      <c r="L1234" s="443"/>
      <c r="M1234" s="443"/>
      <c r="N1234" s="444"/>
      <c r="O1234" s="477">
        <f t="shared" si="51"/>
        <v>0</v>
      </c>
      <c r="P1234" s="477">
        <f t="shared" si="52"/>
        <v>0</v>
      </c>
      <c r="Q1234" s="92" t="str">
        <f t="shared" si="53"/>
        <v/>
      </c>
    </row>
    <row r="1235" spans="1:17" x14ac:dyDescent="0.2">
      <c r="A1235" s="468"/>
      <c r="B1235" s="481"/>
      <c r="C1235" s="478"/>
      <c r="D1235" s="480"/>
      <c r="E1235" s="480"/>
      <c r="F1235" s="497"/>
      <c r="G1235" s="480"/>
      <c r="H1235" s="480"/>
      <c r="I1235" s="480"/>
      <c r="J1235" s="443"/>
      <c r="K1235" s="442"/>
      <c r="L1235" s="443"/>
      <c r="M1235" s="443"/>
      <c r="N1235" s="444"/>
      <c r="O1235" s="477">
        <f t="shared" si="51"/>
        <v>0</v>
      </c>
      <c r="P1235" s="477">
        <f t="shared" si="52"/>
        <v>0</v>
      </c>
      <c r="Q1235" s="92" t="str">
        <f t="shared" si="53"/>
        <v/>
      </c>
    </row>
    <row r="1236" spans="1:17" x14ac:dyDescent="0.2">
      <c r="A1236" s="468"/>
      <c r="B1236" s="481"/>
      <c r="C1236" s="483"/>
      <c r="D1236" s="480"/>
      <c r="E1236" s="480"/>
      <c r="F1236" s="497"/>
      <c r="G1236" s="480"/>
      <c r="H1236" s="480"/>
      <c r="I1236" s="480"/>
      <c r="J1236" s="443"/>
      <c r="K1236" s="442"/>
      <c r="L1236" s="443"/>
      <c r="M1236" s="443"/>
      <c r="N1236" s="444"/>
      <c r="O1236" s="477">
        <f t="shared" si="51"/>
        <v>0</v>
      </c>
      <c r="P1236" s="477">
        <f t="shared" si="52"/>
        <v>0</v>
      </c>
      <c r="Q1236" s="92" t="str">
        <f t="shared" si="53"/>
        <v/>
      </c>
    </row>
    <row r="1237" spans="1:17" x14ac:dyDescent="0.2">
      <c r="A1237" s="468"/>
      <c r="B1237" s="481"/>
      <c r="C1237" s="478"/>
      <c r="D1237" s="474"/>
      <c r="E1237" s="474"/>
      <c r="F1237" s="497"/>
      <c r="G1237" s="474"/>
      <c r="H1237" s="480"/>
      <c r="I1237" s="480"/>
      <c r="J1237" s="442"/>
      <c r="K1237" s="442"/>
      <c r="L1237" s="443"/>
      <c r="M1237" s="443"/>
      <c r="N1237" s="444"/>
      <c r="O1237" s="477">
        <f t="shared" si="51"/>
        <v>0</v>
      </c>
      <c r="P1237" s="477">
        <f t="shared" si="52"/>
        <v>0</v>
      </c>
      <c r="Q1237" s="92" t="str">
        <f t="shared" si="53"/>
        <v/>
      </c>
    </row>
    <row r="1238" spans="1:17" x14ac:dyDescent="0.2">
      <c r="A1238" s="468"/>
      <c r="B1238" s="481"/>
      <c r="C1238" s="483"/>
      <c r="D1238" s="480"/>
      <c r="E1238" s="480"/>
      <c r="F1238" s="497"/>
      <c r="G1238" s="480"/>
      <c r="H1238" s="480"/>
      <c r="I1238" s="480"/>
      <c r="J1238" s="443"/>
      <c r="K1238" s="442"/>
      <c r="L1238" s="443"/>
      <c r="M1238" s="443"/>
      <c r="N1238" s="444"/>
      <c r="O1238" s="477">
        <f t="shared" si="51"/>
        <v>0</v>
      </c>
      <c r="P1238" s="477">
        <f t="shared" si="52"/>
        <v>0</v>
      </c>
      <c r="Q1238" s="92" t="str">
        <f t="shared" si="53"/>
        <v/>
      </c>
    </row>
    <row r="1239" spans="1:17" x14ac:dyDescent="0.2">
      <c r="A1239" s="468"/>
      <c r="B1239" s="481"/>
      <c r="C1239" s="478"/>
      <c r="D1239" s="473"/>
      <c r="E1239" s="473"/>
      <c r="F1239" s="497"/>
      <c r="G1239" s="474"/>
      <c r="H1239" s="480"/>
      <c r="I1239" s="512"/>
      <c r="J1239" s="446"/>
      <c r="K1239" s="446"/>
      <c r="L1239" s="445"/>
      <c r="M1239" s="446"/>
      <c r="N1239" s="447"/>
      <c r="O1239" s="477">
        <f t="shared" si="51"/>
        <v>0</v>
      </c>
      <c r="P1239" s="477">
        <f t="shared" si="52"/>
        <v>0</v>
      </c>
      <c r="Q1239" s="92" t="str">
        <f t="shared" si="53"/>
        <v/>
      </c>
    </row>
    <row r="1240" spans="1:17" x14ac:dyDescent="0.2">
      <c r="A1240" s="468"/>
      <c r="B1240" s="481"/>
      <c r="C1240" s="478"/>
      <c r="D1240" s="473"/>
      <c r="E1240" s="473"/>
      <c r="F1240" s="497"/>
      <c r="G1240" s="474"/>
      <c r="H1240" s="480"/>
      <c r="I1240" s="512"/>
      <c r="J1240" s="446"/>
      <c r="K1240" s="446"/>
      <c r="L1240" s="445"/>
      <c r="M1240" s="446"/>
      <c r="N1240" s="447"/>
      <c r="O1240" s="477">
        <f t="shared" si="51"/>
        <v>0</v>
      </c>
      <c r="P1240" s="477">
        <f t="shared" si="52"/>
        <v>0</v>
      </c>
      <c r="Q1240" s="92" t="str">
        <f t="shared" si="53"/>
        <v/>
      </c>
    </row>
    <row r="1241" spans="1:17" x14ac:dyDescent="0.2">
      <c r="A1241" s="468"/>
      <c r="B1241" s="481"/>
      <c r="C1241" s="478"/>
      <c r="D1241" s="473"/>
      <c r="E1241" s="473"/>
      <c r="F1241" s="497"/>
      <c r="G1241" s="474"/>
      <c r="H1241" s="480"/>
      <c r="I1241" s="480"/>
      <c r="J1241" s="443"/>
      <c r="K1241" s="446"/>
      <c r="L1241" s="445"/>
      <c r="M1241" s="446"/>
      <c r="N1241" s="447"/>
      <c r="O1241" s="477">
        <f t="shared" si="51"/>
        <v>0</v>
      </c>
      <c r="P1241" s="477">
        <f t="shared" si="52"/>
        <v>0</v>
      </c>
      <c r="Q1241" s="92" t="str">
        <f t="shared" si="53"/>
        <v/>
      </c>
    </row>
    <row r="1242" spans="1:17" x14ac:dyDescent="0.2">
      <c r="A1242" s="468"/>
      <c r="B1242" s="481"/>
      <c r="C1242" s="478"/>
      <c r="D1242" s="473"/>
      <c r="E1242" s="473"/>
      <c r="F1242" s="497"/>
      <c r="G1242" s="474"/>
      <c r="H1242" s="480"/>
      <c r="I1242" s="480"/>
      <c r="J1242" s="443"/>
      <c r="K1242" s="446"/>
      <c r="L1242" s="445"/>
      <c r="M1242" s="446"/>
      <c r="N1242" s="447"/>
      <c r="O1242" s="477">
        <f t="shared" si="51"/>
        <v>0</v>
      </c>
      <c r="P1242" s="477">
        <f t="shared" si="52"/>
        <v>0</v>
      </c>
      <c r="Q1242" s="92" t="str">
        <f t="shared" si="53"/>
        <v/>
      </c>
    </row>
    <row r="1243" spans="1:17" x14ac:dyDescent="0.2">
      <c r="A1243" s="468"/>
      <c r="B1243" s="481"/>
      <c r="C1243" s="478"/>
      <c r="D1243" s="473"/>
      <c r="E1243" s="473"/>
      <c r="F1243" s="497"/>
      <c r="G1243" s="474"/>
      <c r="H1243" s="480"/>
      <c r="I1243" s="480"/>
      <c r="J1243" s="443"/>
      <c r="K1243" s="446"/>
      <c r="L1243" s="445"/>
      <c r="M1243" s="446"/>
      <c r="N1243" s="447"/>
      <c r="O1243" s="477">
        <f t="shared" si="51"/>
        <v>0</v>
      </c>
      <c r="P1243" s="477">
        <f t="shared" si="52"/>
        <v>0</v>
      </c>
      <c r="Q1243" s="92" t="str">
        <f t="shared" si="53"/>
        <v/>
      </c>
    </row>
    <row r="1244" spans="1:17" x14ac:dyDescent="0.2">
      <c r="A1244" s="468"/>
      <c r="B1244" s="481"/>
      <c r="C1244" s="478"/>
      <c r="D1244" s="473"/>
      <c r="E1244" s="473"/>
      <c r="F1244" s="497"/>
      <c r="G1244" s="474"/>
      <c r="H1244" s="480"/>
      <c r="I1244" s="480"/>
      <c r="J1244" s="443"/>
      <c r="K1244" s="446"/>
      <c r="L1244" s="445"/>
      <c r="M1244" s="446"/>
      <c r="N1244" s="447"/>
      <c r="O1244" s="477">
        <f t="shared" si="51"/>
        <v>0</v>
      </c>
      <c r="P1244" s="477">
        <f t="shared" si="52"/>
        <v>0</v>
      </c>
      <c r="Q1244" s="92" t="str">
        <f t="shared" si="53"/>
        <v/>
      </c>
    </row>
    <row r="1245" spans="1:17" x14ac:dyDescent="0.2">
      <c r="A1245" s="468"/>
      <c r="B1245" s="481"/>
      <c r="C1245" s="478"/>
      <c r="D1245" s="473"/>
      <c r="E1245" s="473"/>
      <c r="F1245" s="497"/>
      <c r="G1245" s="474"/>
      <c r="H1245" s="480"/>
      <c r="I1245" s="480"/>
      <c r="J1245" s="443"/>
      <c r="K1245" s="446"/>
      <c r="L1245" s="445"/>
      <c r="M1245" s="446"/>
      <c r="N1245" s="447"/>
      <c r="O1245" s="477">
        <f t="shared" si="51"/>
        <v>0</v>
      </c>
      <c r="P1245" s="477">
        <f t="shared" si="52"/>
        <v>0</v>
      </c>
      <c r="Q1245" s="92" t="str">
        <f t="shared" si="53"/>
        <v/>
      </c>
    </row>
    <row r="1246" spans="1:17" x14ac:dyDescent="0.2">
      <c r="A1246" s="468"/>
      <c r="B1246" s="481"/>
      <c r="C1246" s="478"/>
      <c r="D1246" s="473"/>
      <c r="E1246" s="473"/>
      <c r="F1246" s="497"/>
      <c r="G1246" s="474"/>
      <c r="H1246" s="480"/>
      <c r="I1246" s="480"/>
      <c r="J1246" s="443"/>
      <c r="K1246" s="446"/>
      <c r="L1246" s="445"/>
      <c r="M1246" s="446"/>
      <c r="N1246" s="447"/>
      <c r="O1246" s="477">
        <f t="shared" si="51"/>
        <v>0</v>
      </c>
      <c r="P1246" s="477">
        <f t="shared" si="52"/>
        <v>0</v>
      </c>
      <c r="Q1246" s="92" t="str">
        <f t="shared" si="53"/>
        <v/>
      </c>
    </row>
    <row r="1247" spans="1:17" x14ac:dyDescent="0.2">
      <c r="A1247" s="468"/>
      <c r="B1247" s="481"/>
      <c r="C1247" s="478"/>
      <c r="D1247" s="473"/>
      <c r="E1247" s="473"/>
      <c r="F1247" s="497"/>
      <c r="G1247" s="474"/>
      <c r="H1247" s="480"/>
      <c r="I1247" s="480"/>
      <c r="J1247" s="443"/>
      <c r="K1247" s="446"/>
      <c r="L1247" s="445"/>
      <c r="M1247" s="446"/>
      <c r="N1247" s="447"/>
      <c r="O1247" s="477">
        <f t="shared" si="51"/>
        <v>0</v>
      </c>
      <c r="P1247" s="477">
        <f t="shared" si="52"/>
        <v>0</v>
      </c>
      <c r="Q1247" s="92" t="str">
        <f t="shared" si="53"/>
        <v/>
      </c>
    </row>
    <row r="1248" spans="1:17" x14ac:dyDescent="0.2">
      <c r="A1248" s="468"/>
      <c r="B1248" s="481"/>
      <c r="C1248" s="478"/>
      <c r="D1248" s="473"/>
      <c r="E1248" s="473"/>
      <c r="F1248" s="497"/>
      <c r="G1248" s="474"/>
      <c r="H1248" s="480"/>
      <c r="I1248" s="480"/>
      <c r="J1248" s="443"/>
      <c r="K1248" s="446"/>
      <c r="L1248" s="445"/>
      <c r="M1248" s="446"/>
      <c r="N1248" s="447"/>
      <c r="O1248" s="477">
        <f t="shared" si="51"/>
        <v>0</v>
      </c>
      <c r="P1248" s="477">
        <f t="shared" si="52"/>
        <v>0</v>
      </c>
      <c r="Q1248" s="92" t="str">
        <f t="shared" si="53"/>
        <v/>
      </c>
    </row>
    <row r="1249" spans="1:17" x14ac:dyDescent="0.2">
      <c r="A1249" s="468"/>
      <c r="B1249" s="481"/>
      <c r="C1249" s="478"/>
      <c r="D1249" s="473"/>
      <c r="E1249" s="473"/>
      <c r="F1249" s="497"/>
      <c r="G1249" s="474"/>
      <c r="H1249" s="480"/>
      <c r="I1249" s="480"/>
      <c r="J1249" s="443"/>
      <c r="K1249" s="446"/>
      <c r="L1249" s="445"/>
      <c r="M1249" s="446"/>
      <c r="N1249" s="447"/>
      <c r="O1249" s="477">
        <f t="shared" si="51"/>
        <v>0</v>
      </c>
      <c r="P1249" s="477">
        <f t="shared" si="52"/>
        <v>0</v>
      </c>
      <c r="Q1249" s="92" t="str">
        <f t="shared" si="53"/>
        <v/>
      </c>
    </row>
    <row r="1250" spans="1:17" x14ac:dyDescent="0.2">
      <c r="A1250" s="468"/>
      <c r="B1250" s="481"/>
      <c r="C1250" s="478"/>
      <c r="D1250" s="473"/>
      <c r="E1250" s="473"/>
      <c r="F1250" s="497"/>
      <c r="G1250" s="474"/>
      <c r="H1250" s="480"/>
      <c r="I1250" s="480"/>
      <c r="J1250" s="443"/>
      <c r="K1250" s="446"/>
      <c r="L1250" s="445"/>
      <c r="M1250" s="446"/>
      <c r="N1250" s="447"/>
      <c r="O1250" s="477">
        <f t="shared" si="51"/>
        <v>0</v>
      </c>
      <c r="P1250" s="477">
        <f t="shared" si="52"/>
        <v>0</v>
      </c>
      <c r="Q1250" s="92" t="str">
        <f t="shared" si="53"/>
        <v/>
      </c>
    </row>
    <row r="1251" spans="1:17" x14ac:dyDescent="0.2">
      <c r="A1251" s="468"/>
      <c r="B1251" s="481"/>
      <c r="C1251" s="478"/>
      <c r="D1251" s="473"/>
      <c r="E1251" s="473"/>
      <c r="F1251" s="497"/>
      <c r="G1251" s="474"/>
      <c r="H1251" s="480"/>
      <c r="I1251" s="480"/>
      <c r="J1251" s="443"/>
      <c r="K1251" s="446"/>
      <c r="L1251" s="445"/>
      <c r="M1251" s="446"/>
      <c r="N1251" s="447"/>
      <c r="O1251" s="477">
        <f t="shared" si="51"/>
        <v>0</v>
      </c>
      <c r="P1251" s="477">
        <f t="shared" si="52"/>
        <v>0</v>
      </c>
      <c r="Q1251" s="92" t="str">
        <f t="shared" si="53"/>
        <v/>
      </c>
    </row>
    <row r="1252" spans="1:17" x14ac:dyDescent="0.2">
      <c r="A1252" s="468"/>
      <c r="B1252" s="481"/>
      <c r="C1252" s="478"/>
      <c r="D1252" s="473"/>
      <c r="E1252" s="473"/>
      <c r="F1252" s="497"/>
      <c r="G1252" s="474"/>
      <c r="H1252" s="480"/>
      <c r="I1252" s="480"/>
      <c r="J1252" s="443"/>
      <c r="K1252" s="446"/>
      <c r="L1252" s="445"/>
      <c r="M1252" s="446"/>
      <c r="N1252" s="447"/>
      <c r="O1252" s="477">
        <f t="shared" si="51"/>
        <v>0</v>
      </c>
      <c r="P1252" s="477">
        <f t="shared" si="52"/>
        <v>0</v>
      </c>
      <c r="Q1252" s="92" t="str">
        <f t="shared" si="53"/>
        <v/>
      </c>
    </row>
    <row r="1253" spans="1:17" x14ac:dyDescent="0.2">
      <c r="A1253" s="468"/>
      <c r="B1253" s="481"/>
      <c r="C1253" s="478"/>
      <c r="D1253" s="473"/>
      <c r="E1253" s="473"/>
      <c r="F1253" s="497"/>
      <c r="G1253" s="474"/>
      <c r="H1253" s="480"/>
      <c r="I1253" s="480"/>
      <c r="J1253" s="443"/>
      <c r="K1253" s="446"/>
      <c r="L1253" s="445"/>
      <c r="M1253" s="446"/>
      <c r="N1253" s="447"/>
      <c r="O1253" s="477">
        <f t="shared" si="51"/>
        <v>0</v>
      </c>
      <c r="P1253" s="477">
        <f t="shared" si="52"/>
        <v>0</v>
      </c>
      <c r="Q1253" s="92" t="str">
        <f t="shared" si="53"/>
        <v/>
      </c>
    </row>
    <row r="1254" spans="1:17" x14ac:dyDescent="0.2">
      <c r="A1254" s="468"/>
      <c r="B1254" s="481"/>
      <c r="C1254" s="478"/>
      <c r="D1254" s="473"/>
      <c r="E1254" s="473"/>
      <c r="F1254" s="497"/>
      <c r="G1254" s="474"/>
      <c r="H1254" s="480"/>
      <c r="I1254" s="480"/>
      <c r="J1254" s="443"/>
      <c r="K1254" s="446"/>
      <c r="L1254" s="445"/>
      <c r="M1254" s="446"/>
      <c r="N1254" s="447"/>
      <c r="O1254" s="477">
        <f t="shared" si="51"/>
        <v>0</v>
      </c>
      <c r="P1254" s="477">
        <f t="shared" si="52"/>
        <v>0</v>
      </c>
      <c r="Q1254" s="92" t="str">
        <f t="shared" si="53"/>
        <v/>
      </c>
    </row>
    <row r="1255" spans="1:17" x14ac:dyDescent="0.2">
      <c r="A1255" s="468"/>
      <c r="B1255" s="481"/>
      <c r="C1255" s="478"/>
      <c r="D1255" s="473"/>
      <c r="E1255" s="473"/>
      <c r="F1255" s="497"/>
      <c r="G1255" s="474"/>
      <c r="H1255" s="480"/>
      <c r="I1255" s="480"/>
      <c r="J1255" s="443"/>
      <c r="K1255" s="446"/>
      <c r="L1255" s="445"/>
      <c r="M1255" s="446"/>
      <c r="N1255" s="447"/>
      <c r="O1255" s="477">
        <f t="shared" si="51"/>
        <v>0</v>
      </c>
      <c r="P1255" s="477">
        <f t="shared" si="52"/>
        <v>0</v>
      </c>
      <c r="Q1255" s="92" t="str">
        <f t="shared" si="53"/>
        <v/>
      </c>
    </row>
    <row r="1256" spans="1:17" x14ac:dyDescent="0.2">
      <c r="A1256" s="468"/>
      <c r="B1256" s="481"/>
      <c r="C1256" s="478"/>
      <c r="D1256" s="473"/>
      <c r="E1256" s="473"/>
      <c r="F1256" s="497"/>
      <c r="G1256" s="474"/>
      <c r="H1256" s="480"/>
      <c r="I1256" s="480"/>
      <c r="J1256" s="443"/>
      <c r="K1256" s="446"/>
      <c r="L1256" s="445"/>
      <c r="M1256" s="446"/>
      <c r="N1256" s="447"/>
      <c r="O1256" s="477">
        <f t="shared" si="51"/>
        <v>0</v>
      </c>
      <c r="P1256" s="477">
        <f t="shared" si="52"/>
        <v>0</v>
      </c>
      <c r="Q1256" s="92" t="str">
        <f t="shared" si="53"/>
        <v/>
      </c>
    </row>
    <row r="1257" spans="1:17" x14ac:dyDescent="0.2">
      <c r="A1257" s="468"/>
      <c r="B1257" s="481"/>
      <c r="C1257" s="478"/>
      <c r="D1257" s="473"/>
      <c r="E1257" s="473"/>
      <c r="F1257" s="497"/>
      <c r="G1257" s="474"/>
      <c r="H1257" s="480"/>
      <c r="I1257" s="480"/>
      <c r="J1257" s="443"/>
      <c r="K1257" s="446"/>
      <c r="L1257" s="445"/>
      <c r="M1257" s="446"/>
      <c r="N1257" s="447"/>
      <c r="O1257" s="477">
        <f t="shared" si="51"/>
        <v>0</v>
      </c>
      <c r="P1257" s="477">
        <f t="shared" si="52"/>
        <v>0</v>
      </c>
      <c r="Q1257" s="92" t="str">
        <f t="shared" si="53"/>
        <v/>
      </c>
    </row>
    <row r="1258" spans="1:17" x14ac:dyDescent="0.2">
      <c r="A1258" s="468"/>
      <c r="B1258" s="481"/>
      <c r="C1258" s="478"/>
      <c r="D1258" s="473"/>
      <c r="E1258" s="473"/>
      <c r="F1258" s="497"/>
      <c r="G1258" s="474"/>
      <c r="H1258" s="480"/>
      <c r="I1258" s="480"/>
      <c r="J1258" s="443"/>
      <c r="K1258" s="446"/>
      <c r="L1258" s="445"/>
      <c r="M1258" s="446"/>
      <c r="N1258" s="447"/>
      <c r="O1258" s="477">
        <f t="shared" si="51"/>
        <v>0</v>
      </c>
      <c r="P1258" s="477">
        <f t="shared" si="52"/>
        <v>0</v>
      </c>
      <c r="Q1258" s="92" t="str">
        <f t="shared" si="53"/>
        <v/>
      </c>
    </row>
    <row r="1259" spans="1:17" x14ac:dyDescent="0.2">
      <c r="A1259" s="468"/>
      <c r="B1259" s="481"/>
      <c r="C1259" s="478"/>
      <c r="D1259" s="473"/>
      <c r="E1259" s="473"/>
      <c r="F1259" s="497"/>
      <c r="G1259" s="474"/>
      <c r="H1259" s="480"/>
      <c r="I1259" s="480"/>
      <c r="J1259" s="443"/>
      <c r="K1259" s="446"/>
      <c r="L1259" s="445"/>
      <c r="M1259" s="446"/>
      <c r="N1259" s="447"/>
      <c r="O1259" s="477">
        <f t="shared" si="51"/>
        <v>0</v>
      </c>
      <c r="P1259" s="477">
        <f t="shared" si="52"/>
        <v>0</v>
      </c>
      <c r="Q1259" s="92" t="str">
        <f t="shared" si="53"/>
        <v/>
      </c>
    </row>
    <row r="1260" spans="1:17" x14ac:dyDescent="0.2">
      <c r="A1260" s="468"/>
      <c r="B1260" s="481"/>
      <c r="C1260" s="478"/>
      <c r="D1260" s="473"/>
      <c r="E1260" s="473"/>
      <c r="F1260" s="497"/>
      <c r="G1260" s="474"/>
      <c r="H1260" s="480"/>
      <c r="I1260" s="480"/>
      <c r="J1260" s="443"/>
      <c r="K1260" s="446"/>
      <c r="L1260" s="445"/>
      <c r="M1260" s="446"/>
      <c r="N1260" s="447"/>
      <c r="O1260" s="477">
        <f t="shared" si="51"/>
        <v>0</v>
      </c>
      <c r="P1260" s="477">
        <f t="shared" si="52"/>
        <v>0</v>
      </c>
      <c r="Q1260" s="92" t="str">
        <f t="shared" si="53"/>
        <v/>
      </c>
    </row>
    <row r="1261" spans="1:17" x14ac:dyDescent="0.2">
      <c r="A1261" s="468"/>
      <c r="B1261" s="481"/>
      <c r="C1261" s="478"/>
      <c r="D1261" s="473"/>
      <c r="E1261" s="473"/>
      <c r="F1261" s="497"/>
      <c r="G1261" s="474"/>
      <c r="H1261" s="480"/>
      <c r="I1261" s="480"/>
      <c r="J1261" s="443"/>
      <c r="K1261" s="446"/>
      <c r="L1261" s="445"/>
      <c r="M1261" s="446"/>
      <c r="N1261" s="447"/>
      <c r="O1261" s="477">
        <f t="shared" si="51"/>
        <v>0</v>
      </c>
      <c r="P1261" s="477">
        <f t="shared" si="52"/>
        <v>0</v>
      </c>
      <c r="Q1261" s="92" t="str">
        <f t="shared" si="53"/>
        <v/>
      </c>
    </row>
    <row r="1262" spans="1:17" x14ac:dyDescent="0.2">
      <c r="A1262" s="468"/>
      <c r="B1262" s="481"/>
      <c r="C1262" s="478"/>
      <c r="D1262" s="473"/>
      <c r="E1262" s="473"/>
      <c r="F1262" s="497"/>
      <c r="G1262" s="474"/>
      <c r="H1262" s="480"/>
      <c r="I1262" s="480"/>
      <c r="J1262" s="443"/>
      <c r="K1262" s="446"/>
      <c r="L1262" s="445"/>
      <c r="M1262" s="446"/>
      <c r="N1262" s="447"/>
      <c r="O1262" s="477">
        <f t="shared" si="51"/>
        <v>0</v>
      </c>
      <c r="P1262" s="477">
        <f t="shared" si="52"/>
        <v>0</v>
      </c>
      <c r="Q1262" s="92" t="str">
        <f t="shared" si="53"/>
        <v/>
      </c>
    </row>
    <row r="1263" spans="1:17" x14ac:dyDescent="0.2">
      <c r="A1263" s="468"/>
      <c r="B1263" s="481"/>
      <c r="C1263" s="478"/>
      <c r="D1263" s="473"/>
      <c r="E1263" s="473"/>
      <c r="F1263" s="497"/>
      <c r="G1263" s="474"/>
      <c r="H1263" s="480"/>
      <c r="I1263" s="480"/>
      <c r="J1263" s="443"/>
      <c r="K1263" s="446"/>
      <c r="L1263" s="445"/>
      <c r="M1263" s="446"/>
      <c r="N1263" s="447"/>
      <c r="O1263" s="477">
        <f t="shared" si="51"/>
        <v>0</v>
      </c>
      <c r="P1263" s="477">
        <f t="shared" si="52"/>
        <v>0</v>
      </c>
      <c r="Q1263" s="92" t="str">
        <f t="shared" si="53"/>
        <v/>
      </c>
    </row>
    <row r="1264" spans="1:17" x14ac:dyDescent="0.2">
      <c r="A1264" s="468"/>
      <c r="B1264" s="481"/>
      <c r="C1264" s="478"/>
      <c r="D1264" s="473"/>
      <c r="E1264" s="473"/>
      <c r="F1264" s="497"/>
      <c r="G1264" s="474"/>
      <c r="H1264" s="480"/>
      <c r="I1264" s="480"/>
      <c r="J1264" s="443"/>
      <c r="K1264" s="446"/>
      <c r="L1264" s="445"/>
      <c r="M1264" s="446"/>
      <c r="N1264" s="447"/>
      <c r="O1264" s="477">
        <f t="shared" si="51"/>
        <v>0</v>
      </c>
      <c r="P1264" s="477">
        <f t="shared" si="52"/>
        <v>0</v>
      </c>
      <c r="Q1264" s="92" t="str">
        <f t="shared" si="53"/>
        <v/>
      </c>
    </row>
    <row r="1265" spans="1:17" x14ac:dyDescent="0.2">
      <c r="A1265" s="468"/>
      <c r="B1265" s="481"/>
      <c r="C1265" s="478"/>
      <c r="D1265" s="473"/>
      <c r="E1265" s="473"/>
      <c r="F1265" s="497"/>
      <c r="G1265" s="474"/>
      <c r="H1265" s="480"/>
      <c r="I1265" s="480"/>
      <c r="J1265" s="443"/>
      <c r="K1265" s="446"/>
      <c r="L1265" s="445"/>
      <c r="M1265" s="446"/>
      <c r="N1265" s="447"/>
      <c r="O1265" s="477">
        <f t="shared" si="51"/>
        <v>0</v>
      </c>
      <c r="P1265" s="477">
        <f t="shared" si="52"/>
        <v>0</v>
      </c>
      <c r="Q1265" s="92" t="str">
        <f t="shared" si="53"/>
        <v/>
      </c>
    </row>
    <row r="1266" spans="1:17" x14ac:dyDescent="0.2">
      <c r="A1266" s="468"/>
      <c r="B1266" s="481"/>
      <c r="C1266" s="478"/>
      <c r="D1266" s="473"/>
      <c r="E1266" s="473"/>
      <c r="F1266" s="497"/>
      <c r="G1266" s="474"/>
      <c r="H1266" s="480"/>
      <c r="I1266" s="480"/>
      <c r="J1266" s="443"/>
      <c r="K1266" s="446"/>
      <c r="L1266" s="445"/>
      <c r="M1266" s="446"/>
      <c r="N1266" s="447"/>
      <c r="O1266" s="477">
        <f t="shared" si="51"/>
        <v>0</v>
      </c>
      <c r="P1266" s="477">
        <f t="shared" si="52"/>
        <v>0</v>
      </c>
      <c r="Q1266" s="92" t="str">
        <f t="shared" si="53"/>
        <v/>
      </c>
    </row>
    <row r="1267" spans="1:17" x14ac:dyDescent="0.2">
      <c r="A1267" s="468"/>
      <c r="B1267" s="481"/>
      <c r="C1267" s="478"/>
      <c r="D1267" s="473"/>
      <c r="E1267" s="473"/>
      <c r="F1267" s="497"/>
      <c r="G1267" s="474"/>
      <c r="H1267" s="480"/>
      <c r="I1267" s="480"/>
      <c r="J1267" s="443"/>
      <c r="K1267" s="446"/>
      <c r="L1267" s="445"/>
      <c r="M1267" s="446"/>
      <c r="N1267" s="447"/>
      <c r="O1267" s="477">
        <f t="shared" si="51"/>
        <v>0</v>
      </c>
      <c r="P1267" s="477">
        <f t="shared" si="52"/>
        <v>0</v>
      </c>
      <c r="Q1267" s="92" t="str">
        <f t="shared" si="53"/>
        <v/>
      </c>
    </row>
    <row r="1268" spans="1:17" x14ac:dyDescent="0.2">
      <c r="A1268" s="468"/>
      <c r="B1268" s="481"/>
      <c r="C1268" s="478"/>
      <c r="D1268" s="473"/>
      <c r="E1268" s="473"/>
      <c r="F1268" s="497"/>
      <c r="G1268" s="474"/>
      <c r="H1268" s="480"/>
      <c r="I1268" s="480"/>
      <c r="J1268" s="443"/>
      <c r="K1268" s="446"/>
      <c r="L1268" s="445"/>
      <c r="M1268" s="446"/>
      <c r="N1268" s="447"/>
      <c r="O1268" s="477">
        <f t="shared" si="51"/>
        <v>0</v>
      </c>
      <c r="P1268" s="477">
        <f t="shared" si="52"/>
        <v>0</v>
      </c>
      <c r="Q1268" s="92" t="str">
        <f t="shared" si="53"/>
        <v/>
      </c>
    </row>
    <row r="1269" spans="1:17" x14ac:dyDescent="0.2">
      <c r="A1269" s="468"/>
      <c r="B1269" s="481"/>
      <c r="C1269" s="478"/>
      <c r="D1269" s="473"/>
      <c r="E1269" s="473"/>
      <c r="F1269" s="497"/>
      <c r="G1269" s="474"/>
      <c r="H1269" s="480"/>
      <c r="I1269" s="480"/>
      <c r="J1269" s="443"/>
      <c r="K1269" s="446"/>
      <c r="L1269" s="445"/>
      <c r="M1269" s="446"/>
      <c r="N1269" s="447"/>
      <c r="O1269" s="477">
        <f t="shared" si="51"/>
        <v>0</v>
      </c>
      <c r="P1269" s="477">
        <f t="shared" si="52"/>
        <v>0</v>
      </c>
      <c r="Q1269" s="92" t="str">
        <f t="shared" si="53"/>
        <v/>
      </c>
    </row>
    <row r="1270" spans="1:17" x14ac:dyDescent="0.2">
      <c r="A1270" s="468"/>
      <c r="B1270" s="481"/>
      <c r="C1270" s="478"/>
      <c r="D1270" s="473"/>
      <c r="E1270" s="473"/>
      <c r="F1270" s="497"/>
      <c r="G1270" s="474"/>
      <c r="H1270" s="480"/>
      <c r="I1270" s="480"/>
      <c r="J1270" s="443"/>
      <c r="K1270" s="446"/>
      <c r="L1270" s="445"/>
      <c r="M1270" s="446"/>
      <c r="N1270" s="447"/>
      <c r="O1270" s="477">
        <f t="shared" si="51"/>
        <v>0</v>
      </c>
      <c r="P1270" s="477">
        <f t="shared" si="52"/>
        <v>0</v>
      </c>
      <c r="Q1270" s="92" t="str">
        <f t="shared" si="53"/>
        <v/>
      </c>
    </row>
    <row r="1271" spans="1:17" x14ac:dyDescent="0.2">
      <c r="A1271" s="468"/>
      <c r="B1271" s="481"/>
      <c r="C1271" s="478"/>
      <c r="D1271" s="473"/>
      <c r="E1271" s="473"/>
      <c r="F1271" s="497"/>
      <c r="G1271" s="474"/>
      <c r="H1271" s="480"/>
      <c r="I1271" s="480"/>
      <c r="J1271" s="443"/>
      <c r="K1271" s="446"/>
      <c r="L1271" s="445"/>
      <c r="M1271" s="446"/>
      <c r="N1271" s="447"/>
      <c r="O1271" s="477">
        <f t="shared" si="51"/>
        <v>0</v>
      </c>
      <c r="P1271" s="477">
        <f t="shared" si="52"/>
        <v>0</v>
      </c>
      <c r="Q1271" s="92" t="str">
        <f t="shared" si="53"/>
        <v/>
      </c>
    </row>
    <row r="1272" spans="1:17" x14ac:dyDescent="0.2">
      <c r="A1272" s="468"/>
      <c r="B1272" s="481"/>
      <c r="C1272" s="478"/>
      <c r="D1272" s="473"/>
      <c r="E1272" s="473"/>
      <c r="F1272" s="497"/>
      <c r="G1272" s="474"/>
      <c r="H1272" s="480"/>
      <c r="I1272" s="480"/>
      <c r="J1272" s="443"/>
      <c r="K1272" s="446"/>
      <c r="L1272" s="445"/>
      <c r="M1272" s="446"/>
      <c r="N1272" s="447"/>
      <c r="O1272" s="477">
        <f t="shared" si="51"/>
        <v>0</v>
      </c>
      <c r="P1272" s="477">
        <f t="shared" si="52"/>
        <v>0</v>
      </c>
      <c r="Q1272" s="92" t="str">
        <f t="shared" si="53"/>
        <v/>
      </c>
    </row>
    <row r="1273" spans="1:17" x14ac:dyDescent="0.2">
      <c r="A1273" s="468"/>
      <c r="B1273" s="481"/>
      <c r="C1273" s="478"/>
      <c r="D1273" s="473"/>
      <c r="E1273" s="473"/>
      <c r="F1273" s="497"/>
      <c r="G1273" s="474"/>
      <c r="H1273" s="480"/>
      <c r="I1273" s="480"/>
      <c r="J1273" s="443"/>
      <c r="K1273" s="446"/>
      <c r="L1273" s="445"/>
      <c r="M1273" s="446"/>
      <c r="N1273" s="447"/>
      <c r="O1273" s="477">
        <f t="shared" si="51"/>
        <v>0</v>
      </c>
      <c r="P1273" s="477">
        <f t="shared" si="52"/>
        <v>0</v>
      </c>
      <c r="Q1273" s="92" t="str">
        <f t="shared" si="53"/>
        <v/>
      </c>
    </row>
    <row r="1274" spans="1:17" x14ac:dyDescent="0.2">
      <c r="A1274" s="468"/>
      <c r="B1274" s="481"/>
      <c r="C1274" s="478"/>
      <c r="D1274" s="473"/>
      <c r="E1274" s="473"/>
      <c r="F1274" s="497"/>
      <c r="G1274" s="474"/>
      <c r="H1274" s="480"/>
      <c r="I1274" s="480"/>
      <c r="J1274" s="443"/>
      <c r="K1274" s="446"/>
      <c r="L1274" s="445"/>
      <c r="M1274" s="446"/>
      <c r="N1274" s="447"/>
      <c r="O1274" s="477">
        <f t="shared" si="51"/>
        <v>0</v>
      </c>
      <c r="P1274" s="477">
        <f t="shared" si="52"/>
        <v>0</v>
      </c>
      <c r="Q1274" s="92" t="str">
        <f t="shared" si="53"/>
        <v/>
      </c>
    </row>
    <row r="1275" spans="1:17" x14ac:dyDescent="0.2">
      <c r="A1275" s="468"/>
      <c r="B1275" s="481"/>
      <c r="C1275" s="478"/>
      <c r="D1275" s="473"/>
      <c r="E1275" s="473"/>
      <c r="F1275" s="497"/>
      <c r="G1275" s="474"/>
      <c r="H1275" s="480"/>
      <c r="I1275" s="480"/>
      <c r="J1275" s="443"/>
      <c r="K1275" s="446"/>
      <c r="L1275" s="445"/>
      <c r="M1275" s="446"/>
      <c r="N1275" s="447"/>
      <c r="O1275" s="477">
        <f t="shared" si="51"/>
        <v>0</v>
      </c>
      <c r="P1275" s="477">
        <f t="shared" si="52"/>
        <v>0</v>
      </c>
      <c r="Q1275" s="92" t="str">
        <f t="shared" si="53"/>
        <v/>
      </c>
    </row>
    <row r="1276" spans="1:17" x14ac:dyDescent="0.2">
      <c r="A1276" s="468"/>
      <c r="B1276" s="481"/>
      <c r="C1276" s="478"/>
      <c r="D1276" s="473"/>
      <c r="E1276" s="473"/>
      <c r="F1276" s="497"/>
      <c r="G1276" s="474"/>
      <c r="H1276" s="480"/>
      <c r="I1276" s="480"/>
      <c r="J1276" s="443"/>
      <c r="K1276" s="446"/>
      <c r="L1276" s="445"/>
      <c r="M1276" s="446"/>
      <c r="N1276" s="447"/>
      <c r="O1276" s="477">
        <f t="shared" si="51"/>
        <v>0</v>
      </c>
      <c r="P1276" s="477">
        <f t="shared" si="52"/>
        <v>0</v>
      </c>
      <c r="Q1276" s="92" t="str">
        <f t="shared" si="53"/>
        <v/>
      </c>
    </row>
    <row r="1277" spans="1:17" x14ac:dyDescent="0.2">
      <c r="A1277" s="468"/>
      <c r="B1277" s="481"/>
      <c r="C1277" s="478"/>
      <c r="D1277" s="473"/>
      <c r="E1277" s="473"/>
      <c r="F1277" s="497"/>
      <c r="G1277" s="474"/>
      <c r="H1277" s="480"/>
      <c r="I1277" s="480"/>
      <c r="J1277" s="443"/>
      <c r="K1277" s="446"/>
      <c r="L1277" s="445"/>
      <c r="M1277" s="446"/>
      <c r="N1277" s="447"/>
      <c r="O1277" s="477">
        <f t="shared" si="51"/>
        <v>0</v>
      </c>
      <c r="P1277" s="477">
        <f t="shared" si="52"/>
        <v>0</v>
      </c>
      <c r="Q1277" s="92" t="str">
        <f t="shared" si="53"/>
        <v/>
      </c>
    </row>
    <row r="1278" spans="1:17" x14ac:dyDescent="0.2">
      <c r="A1278" s="468"/>
      <c r="B1278" s="481"/>
      <c r="C1278" s="478"/>
      <c r="D1278" s="473"/>
      <c r="E1278" s="473"/>
      <c r="F1278" s="497"/>
      <c r="G1278" s="474"/>
      <c r="H1278" s="480"/>
      <c r="I1278" s="480"/>
      <c r="J1278" s="443"/>
      <c r="K1278" s="446"/>
      <c r="L1278" s="445"/>
      <c r="M1278" s="446"/>
      <c r="N1278" s="447"/>
      <c r="O1278" s="477">
        <f t="shared" si="51"/>
        <v>0</v>
      </c>
      <c r="P1278" s="477">
        <f t="shared" si="52"/>
        <v>0</v>
      </c>
      <c r="Q1278" s="92" t="str">
        <f t="shared" si="53"/>
        <v/>
      </c>
    </row>
    <row r="1279" spans="1:17" x14ac:dyDescent="0.2">
      <c r="A1279" s="468"/>
      <c r="B1279" s="481"/>
      <c r="C1279" s="478"/>
      <c r="D1279" s="473"/>
      <c r="E1279" s="473"/>
      <c r="F1279" s="497"/>
      <c r="G1279" s="474"/>
      <c r="H1279" s="480"/>
      <c r="I1279" s="480"/>
      <c r="J1279" s="443"/>
      <c r="K1279" s="446"/>
      <c r="L1279" s="445"/>
      <c r="M1279" s="446"/>
      <c r="N1279" s="447"/>
      <c r="O1279" s="477">
        <f t="shared" si="51"/>
        <v>0</v>
      </c>
      <c r="P1279" s="477">
        <f t="shared" si="52"/>
        <v>0</v>
      </c>
      <c r="Q1279" s="92" t="str">
        <f t="shared" si="53"/>
        <v/>
      </c>
    </row>
    <row r="1280" spans="1:17" x14ac:dyDescent="0.2">
      <c r="A1280" s="468"/>
      <c r="B1280" s="481"/>
      <c r="C1280" s="478"/>
      <c r="D1280" s="473"/>
      <c r="E1280" s="473"/>
      <c r="F1280" s="497"/>
      <c r="G1280" s="474"/>
      <c r="H1280" s="480"/>
      <c r="I1280" s="480"/>
      <c r="J1280" s="443"/>
      <c r="K1280" s="446"/>
      <c r="L1280" s="445"/>
      <c r="M1280" s="446"/>
      <c r="N1280" s="447"/>
      <c r="O1280" s="477">
        <f t="shared" si="51"/>
        <v>0</v>
      </c>
      <c r="P1280" s="477">
        <f t="shared" si="52"/>
        <v>0</v>
      </c>
      <c r="Q1280" s="92" t="str">
        <f t="shared" si="53"/>
        <v/>
      </c>
    </row>
    <row r="1281" spans="1:17" x14ac:dyDescent="0.2">
      <c r="A1281" s="468"/>
      <c r="B1281" s="481"/>
      <c r="C1281" s="478"/>
      <c r="D1281" s="473"/>
      <c r="E1281" s="473"/>
      <c r="F1281" s="497"/>
      <c r="G1281" s="474"/>
      <c r="H1281" s="480"/>
      <c r="I1281" s="480"/>
      <c r="J1281" s="443"/>
      <c r="K1281" s="446"/>
      <c r="L1281" s="445"/>
      <c r="M1281" s="446"/>
      <c r="N1281" s="447"/>
      <c r="O1281" s="477">
        <f t="shared" si="51"/>
        <v>0</v>
      </c>
      <c r="P1281" s="477">
        <f t="shared" si="52"/>
        <v>0</v>
      </c>
      <c r="Q1281" s="92" t="str">
        <f t="shared" si="53"/>
        <v/>
      </c>
    </row>
    <row r="1282" spans="1:17" x14ac:dyDescent="0.2">
      <c r="A1282" s="468"/>
      <c r="B1282" s="481"/>
      <c r="C1282" s="478"/>
      <c r="D1282" s="473"/>
      <c r="E1282" s="473"/>
      <c r="F1282" s="497"/>
      <c r="G1282" s="474"/>
      <c r="H1282" s="480"/>
      <c r="I1282" s="480"/>
      <c r="J1282" s="443"/>
      <c r="K1282" s="446"/>
      <c r="L1282" s="445"/>
      <c r="M1282" s="446"/>
      <c r="N1282" s="447"/>
      <c r="O1282" s="477">
        <f t="shared" si="51"/>
        <v>0</v>
      </c>
      <c r="P1282" s="477">
        <f t="shared" si="52"/>
        <v>0</v>
      </c>
      <c r="Q1282" s="92" t="str">
        <f t="shared" si="53"/>
        <v/>
      </c>
    </row>
    <row r="1283" spans="1:17" x14ac:dyDescent="0.2">
      <c r="A1283" s="468"/>
      <c r="B1283" s="481"/>
      <c r="C1283" s="478"/>
      <c r="D1283" s="473"/>
      <c r="E1283" s="473"/>
      <c r="F1283" s="497"/>
      <c r="G1283" s="474"/>
      <c r="H1283" s="480"/>
      <c r="I1283" s="480"/>
      <c r="J1283" s="443"/>
      <c r="K1283" s="446"/>
      <c r="L1283" s="445"/>
      <c r="M1283" s="446"/>
      <c r="N1283" s="447"/>
      <c r="O1283" s="477">
        <f t="shared" si="51"/>
        <v>0</v>
      </c>
      <c r="P1283" s="477">
        <f t="shared" si="52"/>
        <v>0</v>
      </c>
      <c r="Q1283" s="92" t="str">
        <f t="shared" si="53"/>
        <v/>
      </c>
    </row>
    <row r="1284" spans="1:17" x14ac:dyDescent="0.2">
      <c r="A1284" s="468"/>
      <c r="B1284" s="481"/>
      <c r="C1284" s="478"/>
      <c r="D1284" s="473"/>
      <c r="E1284" s="473"/>
      <c r="F1284" s="497"/>
      <c r="G1284" s="474"/>
      <c r="H1284" s="480"/>
      <c r="I1284" s="480"/>
      <c r="J1284" s="443"/>
      <c r="K1284" s="446"/>
      <c r="L1284" s="445"/>
      <c r="M1284" s="446"/>
      <c r="N1284" s="447"/>
      <c r="O1284" s="477">
        <f t="shared" si="51"/>
        <v>0</v>
      </c>
      <c r="P1284" s="477">
        <f t="shared" si="52"/>
        <v>0</v>
      </c>
      <c r="Q1284" s="92" t="str">
        <f t="shared" si="53"/>
        <v/>
      </c>
    </row>
    <row r="1285" spans="1:17" x14ac:dyDescent="0.2">
      <c r="A1285" s="468"/>
      <c r="B1285" s="481"/>
      <c r="C1285" s="478"/>
      <c r="D1285" s="473"/>
      <c r="E1285" s="473"/>
      <c r="F1285" s="497"/>
      <c r="G1285" s="474"/>
      <c r="H1285" s="480"/>
      <c r="I1285" s="480"/>
      <c r="J1285" s="443"/>
      <c r="K1285" s="446"/>
      <c r="L1285" s="445"/>
      <c r="M1285" s="446"/>
      <c r="N1285" s="447"/>
      <c r="O1285" s="477">
        <f t="shared" ref="O1285:O1348" si="54">IF(B1285=0,0,IF(YEAR(B1285)=$P$1,MONTH(B1285)-$O$1+1,(YEAR(B1285)-$P$1)*12-$O$1+1+MONTH(B1285)))</f>
        <v>0</v>
      </c>
      <c r="P1285" s="477">
        <f t="shared" ref="P1285:P1348" si="55">IF(C1285=0,0,IF(YEAR(C1285)=$P$1,MONTH(C1285)-$O$1+1,(YEAR(C1285)-$P$1)*12-$O$1+1+MONTH(C1285)))</f>
        <v>0</v>
      </c>
      <c r="Q1285" s="92" t="str">
        <f t="shared" ref="Q1285:Q1348" si="56">SUBSTITUTE(D1285," ","_")</f>
        <v/>
      </c>
    </row>
    <row r="1286" spans="1:17" x14ac:dyDescent="0.2">
      <c r="A1286" s="468"/>
      <c r="B1286" s="481"/>
      <c r="C1286" s="478"/>
      <c r="D1286" s="473"/>
      <c r="E1286" s="473"/>
      <c r="F1286" s="497"/>
      <c r="G1286" s="474"/>
      <c r="H1286" s="480"/>
      <c r="I1286" s="480"/>
      <c r="J1286" s="443"/>
      <c r="K1286" s="446"/>
      <c r="L1286" s="445"/>
      <c r="M1286" s="446"/>
      <c r="N1286" s="447"/>
      <c r="O1286" s="477">
        <f t="shared" si="54"/>
        <v>0</v>
      </c>
      <c r="P1286" s="477">
        <f t="shared" si="55"/>
        <v>0</v>
      </c>
      <c r="Q1286" s="92" t="str">
        <f t="shared" si="56"/>
        <v/>
      </c>
    </row>
    <row r="1287" spans="1:17" x14ac:dyDescent="0.2">
      <c r="A1287" s="468"/>
      <c r="B1287" s="481"/>
      <c r="C1287" s="478"/>
      <c r="D1287" s="473"/>
      <c r="E1287" s="473"/>
      <c r="F1287" s="497"/>
      <c r="G1287" s="474"/>
      <c r="H1287" s="480"/>
      <c r="I1287" s="480"/>
      <c r="J1287" s="443"/>
      <c r="K1287" s="446"/>
      <c r="L1287" s="445"/>
      <c r="M1287" s="446"/>
      <c r="N1287" s="447"/>
      <c r="O1287" s="477">
        <f t="shared" si="54"/>
        <v>0</v>
      </c>
      <c r="P1287" s="477">
        <f t="shared" si="55"/>
        <v>0</v>
      </c>
      <c r="Q1287" s="92" t="str">
        <f t="shared" si="56"/>
        <v/>
      </c>
    </row>
    <row r="1288" spans="1:17" x14ac:dyDescent="0.2">
      <c r="A1288" s="468"/>
      <c r="B1288" s="481"/>
      <c r="C1288" s="478"/>
      <c r="D1288" s="473"/>
      <c r="E1288" s="473"/>
      <c r="F1288" s="497"/>
      <c r="G1288" s="474"/>
      <c r="H1288" s="480"/>
      <c r="I1288" s="480"/>
      <c r="J1288" s="443"/>
      <c r="K1288" s="446"/>
      <c r="L1288" s="445"/>
      <c r="M1288" s="446"/>
      <c r="N1288" s="447"/>
      <c r="O1288" s="477">
        <f t="shared" si="54"/>
        <v>0</v>
      </c>
      <c r="P1288" s="477">
        <f t="shared" si="55"/>
        <v>0</v>
      </c>
      <c r="Q1288" s="92" t="str">
        <f t="shared" si="56"/>
        <v/>
      </c>
    </row>
    <row r="1289" spans="1:17" x14ac:dyDescent="0.2">
      <c r="A1289" s="468"/>
      <c r="B1289" s="481"/>
      <c r="C1289" s="478"/>
      <c r="D1289" s="473"/>
      <c r="E1289" s="473"/>
      <c r="F1289" s="497"/>
      <c r="G1289" s="474"/>
      <c r="H1289" s="480"/>
      <c r="I1289" s="480"/>
      <c r="J1289" s="443"/>
      <c r="K1289" s="446"/>
      <c r="L1289" s="445"/>
      <c r="M1289" s="446"/>
      <c r="N1289" s="447"/>
      <c r="O1289" s="477">
        <f t="shared" si="54"/>
        <v>0</v>
      </c>
      <c r="P1289" s="477">
        <f t="shared" si="55"/>
        <v>0</v>
      </c>
      <c r="Q1289" s="92" t="str">
        <f t="shared" si="56"/>
        <v/>
      </c>
    </row>
    <row r="1290" spans="1:17" x14ac:dyDescent="0.2">
      <c r="A1290" s="468"/>
      <c r="B1290" s="481"/>
      <c r="C1290" s="478"/>
      <c r="D1290" s="473"/>
      <c r="E1290" s="473"/>
      <c r="F1290" s="497"/>
      <c r="G1290" s="474"/>
      <c r="H1290" s="480"/>
      <c r="I1290" s="480"/>
      <c r="J1290" s="443"/>
      <c r="K1290" s="446"/>
      <c r="L1290" s="445"/>
      <c r="M1290" s="446"/>
      <c r="N1290" s="447"/>
      <c r="O1290" s="477">
        <f t="shared" si="54"/>
        <v>0</v>
      </c>
      <c r="P1290" s="477">
        <f t="shared" si="55"/>
        <v>0</v>
      </c>
      <c r="Q1290" s="92" t="str">
        <f t="shared" si="56"/>
        <v/>
      </c>
    </row>
    <row r="1291" spans="1:17" x14ac:dyDescent="0.2">
      <c r="A1291" s="468"/>
      <c r="B1291" s="481"/>
      <c r="C1291" s="478"/>
      <c r="D1291" s="473"/>
      <c r="E1291" s="473"/>
      <c r="F1291" s="497"/>
      <c r="G1291" s="474"/>
      <c r="H1291" s="480"/>
      <c r="I1291" s="480"/>
      <c r="J1291" s="443"/>
      <c r="K1291" s="446"/>
      <c r="L1291" s="445"/>
      <c r="M1291" s="446"/>
      <c r="N1291" s="447"/>
      <c r="O1291" s="477">
        <f t="shared" si="54"/>
        <v>0</v>
      </c>
      <c r="P1291" s="477">
        <f t="shared" si="55"/>
        <v>0</v>
      </c>
      <c r="Q1291" s="92" t="str">
        <f t="shared" si="56"/>
        <v/>
      </c>
    </row>
    <row r="1292" spans="1:17" x14ac:dyDescent="0.2">
      <c r="A1292" s="468"/>
      <c r="B1292" s="481"/>
      <c r="C1292" s="478"/>
      <c r="D1292" s="473"/>
      <c r="E1292" s="473"/>
      <c r="F1292" s="497"/>
      <c r="G1292" s="474"/>
      <c r="H1292" s="480"/>
      <c r="I1292" s="480"/>
      <c r="J1292" s="443"/>
      <c r="K1292" s="446"/>
      <c r="L1292" s="445"/>
      <c r="M1292" s="446"/>
      <c r="N1292" s="447"/>
      <c r="O1292" s="477">
        <f t="shared" si="54"/>
        <v>0</v>
      </c>
      <c r="P1292" s="477">
        <f t="shared" si="55"/>
        <v>0</v>
      </c>
      <c r="Q1292" s="92" t="str">
        <f t="shared" si="56"/>
        <v/>
      </c>
    </row>
    <row r="1293" spans="1:17" x14ac:dyDescent="0.2">
      <c r="A1293" s="468"/>
      <c r="B1293" s="481"/>
      <c r="C1293" s="478"/>
      <c r="D1293" s="473"/>
      <c r="E1293" s="473"/>
      <c r="F1293" s="497"/>
      <c r="G1293" s="474"/>
      <c r="H1293" s="480"/>
      <c r="I1293" s="480"/>
      <c r="J1293" s="443"/>
      <c r="K1293" s="446"/>
      <c r="L1293" s="445"/>
      <c r="M1293" s="446"/>
      <c r="N1293" s="447"/>
      <c r="O1293" s="477">
        <f t="shared" si="54"/>
        <v>0</v>
      </c>
      <c r="P1293" s="477">
        <f t="shared" si="55"/>
        <v>0</v>
      </c>
      <c r="Q1293" s="92" t="str">
        <f t="shared" si="56"/>
        <v/>
      </c>
    </row>
    <row r="1294" spans="1:17" x14ac:dyDescent="0.2">
      <c r="A1294" s="468"/>
      <c r="B1294" s="481"/>
      <c r="C1294" s="478"/>
      <c r="D1294" s="473"/>
      <c r="E1294" s="473"/>
      <c r="F1294" s="497"/>
      <c r="G1294" s="474"/>
      <c r="H1294" s="480"/>
      <c r="I1294" s="480"/>
      <c r="J1294" s="443"/>
      <c r="K1294" s="446"/>
      <c r="L1294" s="445"/>
      <c r="M1294" s="446"/>
      <c r="N1294" s="447"/>
      <c r="O1294" s="477">
        <f t="shared" si="54"/>
        <v>0</v>
      </c>
      <c r="P1294" s="477">
        <f t="shared" si="55"/>
        <v>0</v>
      </c>
      <c r="Q1294" s="92" t="str">
        <f t="shared" si="56"/>
        <v/>
      </c>
    </row>
    <row r="1295" spans="1:17" x14ac:dyDescent="0.2">
      <c r="A1295" s="468"/>
      <c r="B1295" s="481"/>
      <c r="C1295" s="478"/>
      <c r="D1295" s="473"/>
      <c r="E1295" s="473"/>
      <c r="F1295" s="497"/>
      <c r="G1295" s="474"/>
      <c r="H1295" s="480"/>
      <c r="I1295" s="480"/>
      <c r="J1295" s="443"/>
      <c r="K1295" s="446"/>
      <c r="L1295" s="445"/>
      <c r="M1295" s="446"/>
      <c r="N1295" s="447"/>
      <c r="O1295" s="477">
        <f t="shared" si="54"/>
        <v>0</v>
      </c>
      <c r="P1295" s="477">
        <f t="shared" si="55"/>
        <v>0</v>
      </c>
      <c r="Q1295" s="92" t="str">
        <f t="shared" si="56"/>
        <v/>
      </c>
    </row>
    <row r="1296" spans="1:17" x14ac:dyDescent="0.2">
      <c r="A1296" s="468"/>
      <c r="B1296" s="481"/>
      <c r="C1296" s="478"/>
      <c r="D1296" s="473"/>
      <c r="E1296" s="473"/>
      <c r="F1296" s="497"/>
      <c r="G1296" s="474"/>
      <c r="H1296" s="480"/>
      <c r="I1296" s="480"/>
      <c r="J1296" s="443"/>
      <c r="K1296" s="446"/>
      <c r="L1296" s="445"/>
      <c r="M1296" s="446"/>
      <c r="N1296" s="447"/>
      <c r="O1296" s="477">
        <f t="shared" si="54"/>
        <v>0</v>
      </c>
      <c r="P1296" s="477">
        <f t="shared" si="55"/>
        <v>0</v>
      </c>
      <c r="Q1296" s="92" t="str">
        <f t="shared" si="56"/>
        <v/>
      </c>
    </row>
    <row r="1297" spans="1:17" x14ac:dyDescent="0.2">
      <c r="A1297" s="468"/>
      <c r="B1297" s="481"/>
      <c r="C1297" s="478"/>
      <c r="D1297" s="473"/>
      <c r="E1297" s="473"/>
      <c r="F1297" s="497"/>
      <c r="G1297" s="474"/>
      <c r="H1297" s="480"/>
      <c r="I1297" s="480"/>
      <c r="J1297" s="443"/>
      <c r="K1297" s="446"/>
      <c r="L1297" s="445"/>
      <c r="M1297" s="446"/>
      <c r="N1297" s="447"/>
      <c r="O1297" s="477">
        <f t="shared" si="54"/>
        <v>0</v>
      </c>
      <c r="P1297" s="477">
        <f t="shared" si="55"/>
        <v>0</v>
      </c>
      <c r="Q1297" s="92" t="str">
        <f t="shared" si="56"/>
        <v/>
      </c>
    </row>
    <row r="1298" spans="1:17" x14ac:dyDescent="0.2">
      <c r="A1298" s="468"/>
      <c r="B1298" s="481"/>
      <c r="C1298" s="478"/>
      <c r="D1298" s="473"/>
      <c r="E1298" s="473"/>
      <c r="F1298" s="497"/>
      <c r="G1298" s="474"/>
      <c r="H1298" s="480"/>
      <c r="I1298" s="480"/>
      <c r="J1298" s="443"/>
      <c r="K1298" s="446"/>
      <c r="L1298" s="445"/>
      <c r="M1298" s="446"/>
      <c r="N1298" s="447"/>
      <c r="O1298" s="477">
        <f t="shared" si="54"/>
        <v>0</v>
      </c>
      <c r="P1298" s="477">
        <f t="shared" si="55"/>
        <v>0</v>
      </c>
      <c r="Q1298" s="92" t="str">
        <f t="shared" si="56"/>
        <v/>
      </c>
    </row>
    <row r="1299" spans="1:17" x14ac:dyDescent="0.2">
      <c r="A1299" s="468"/>
      <c r="B1299" s="481"/>
      <c r="C1299" s="478"/>
      <c r="D1299" s="473"/>
      <c r="E1299" s="473"/>
      <c r="F1299" s="497"/>
      <c r="G1299" s="474"/>
      <c r="H1299" s="480"/>
      <c r="I1299" s="480"/>
      <c r="J1299" s="443"/>
      <c r="K1299" s="446"/>
      <c r="L1299" s="445"/>
      <c r="M1299" s="446"/>
      <c r="N1299" s="447"/>
      <c r="O1299" s="477">
        <f t="shared" si="54"/>
        <v>0</v>
      </c>
      <c r="P1299" s="477">
        <f t="shared" si="55"/>
        <v>0</v>
      </c>
      <c r="Q1299" s="92" t="str">
        <f t="shared" si="56"/>
        <v/>
      </c>
    </row>
    <row r="1300" spans="1:17" x14ac:dyDescent="0.2">
      <c r="A1300" s="468"/>
      <c r="B1300" s="481"/>
      <c r="C1300" s="478"/>
      <c r="D1300" s="473"/>
      <c r="E1300" s="473"/>
      <c r="F1300" s="497"/>
      <c r="G1300" s="474"/>
      <c r="H1300" s="480"/>
      <c r="I1300" s="480"/>
      <c r="J1300" s="443"/>
      <c r="K1300" s="446"/>
      <c r="L1300" s="445"/>
      <c r="M1300" s="446"/>
      <c r="N1300" s="447"/>
      <c r="O1300" s="477">
        <f t="shared" si="54"/>
        <v>0</v>
      </c>
      <c r="P1300" s="477">
        <f t="shared" si="55"/>
        <v>0</v>
      </c>
      <c r="Q1300" s="92" t="str">
        <f t="shared" si="56"/>
        <v/>
      </c>
    </row>
    <row r="1301" spans="1:17" x14ac:dyDescent="0.2">
      <c r="A1301" s="468"/>
      <c r="B1301" s="481"/>
      <c r="C1301" s="478"/>
      <c r="D1301" s="480"/>
      <c r="E1301" s="480"/>
      <c r="F1301" s="497"/>
      <c r="G1301" s="480"/>
      <c r="H1301" s="480"/>
      <c r="I1301" s="480"/>
      <c r="J1301" s="443"/>
      <c r="K1301" s="446"/>
      <c r="L1301" s="445"/>
      <c r="M1301" s="446"/>
      <c r="N1301" s="447"/>
      <c r="O1301" s="477">
        <f t="shared" si="54"/>
        <v>0</v>
      </c>
      <c r="P1301" s="477">
        <f t="shared" si="55"/>
        <v>0</v>
      </c>
      <c r="Q1301" s="92" t="str">
        <f t="shared" si="56"/>
        <v/>
      </c>
    </row>
    <row r="1302" spans="1:17" x14ac:dyDescent="0.2">
      <c r="A1302" s="468"/>
      <c r="B1302" s="481"/>
      <c r="C1302" s="478"/>
      <c r="D1302" s="480"/>
      <c r="E1302" s="480"/>
      <c r="F1302" s="497"/>
      <c r="G1302" s="480"/>
      <c r="H1302" s="480"/>
      <c r="I1302" s="480"/>
      <c r="J1302" s="443"/>
      <c r="K1302" s="446"/>
      <c r="L1302" s="445"/>
      <c r="M1302" s="446"/>
      <c r="N1302" s="447"/>
      <c r="O1302" s="477">
        <f t="shared" si="54"/>
        <v>0</v>
      </c>
      <c r="P1302" s="477">
        <f t="shared" si="55"/>
        <v>0</v>
      </c>
      <c r="Q1302" s="92" t="str">
        <f t="shared" si="56"/>
        <v/>
      </c>
    </row>
    <row r="1303" spans="1:17" x14ac:dyDescent="0.2">
      <c r="A1303" s="468"/>
      <c r="B1303" s="481"/>
      <c r="C1303" s="478"/>
      <c r="D1303" s="480"/>
      <c r="E1303" s="480"/>
      <c r="F1303" s="497"/>
      <c r="G1303" s="480"/>
      <c r="H1303" s="480"/>
      <c r="I1303" s="480"/>
      <c r="J1303" s="443"/>
      <c r="K1303" s="443"/>
      <c r="L1303" s="443"/>
      <c r="M1303" s="443"/>
      <c r="N1303" s="444"/>
      <c r="O1303" s="477">
        <f t="shared" si="54"/>
        <v>0</v>
      </c>
      <c r="P1303" s="477">
        <f t="shared" si="55"/>
        <v>0</v>
      </c>
      <c r="Q1303" s="92" t="str">
        <f t="shared" si="56"/>
        <v/>
      </c>
    </row>
    <row r="1304" spans="1:17" x14ac:dyDescent="0.2">
      <c r="A1304" s="468"/>
      <c r="B1304" s="481"/>
      <c r="C1304" s="478"/>
      <c r="D1304" s="480"/>
      <c r="E1304" s="474"/>
      <c r="F1304" s="496"/>
      <c r="G1304" s="474"/>
      <c r="H1304" s="474"/>
      <c r="I1304" s="480"/>
      <c r="J1304" s="443"/>
      <c r="K1304" s="443"/>
      <c r="L1304" s="443"/>
      <c r="M1304" s="443"/>
      <c r="N1304" s="444"/>
      <c r="O1304" s="477">
        <f t="shared" si="54"/>
        <v>0</v>
      </c>
      <c r="P1304" s="477">
        <f t="shared" si="55"/>
        <v>0</v>
      </c>
      <c r="Q1304" s="92" t="str">
        <f t="shared" si="56"/>
        <v/>
      </c>
    </row>
    <row r="1305" spans="1:17" x14ac:dyDescent="0.2">
      <c r="A1305" s="468"/>
      <c r="B1305" s="481"/>
      <c r="C1305" s="478"/>
      <c r="D1305" s="473"/>
      <c r="E1305" s="473"/>
      <c r="F1305" s="497"/>
      <c r="G1305" s="480"/>
      <c r="H1305" s="480"/>
      <c r="I1305" s="480"/>
      <c r="J1305" s="443"/>
      <c r="K1305" s="443"/>
      <c r="L1305" s="443"/>
      <c r="M1305" s="443"/>
      <c r="N1305" s="444"/>
      <c r="O1305" s="477">
        <f t="shared" si="54"/>
        <v>0</v>
      </c>
      <c r="P1305" s="477">
        <f t="shared" si="55"/>
        <v>0</v>
      </c>
      <c r="Q1305" s="92" t="str">
        <f t="shared" si="56"/>
        <v/>
      </c>
    </row>
    <row r="1306" spans="1:17" x14ac:dyDescent="0.2">
      <c r="A1306" s="468"/>
      <c r="B1306" s="481"/>
      <c r="C1306" s="483"/>
      <c r="D1306" s="480"/>
      <c r="E1306" s="480"/>
      <c r="F1306" s="497"/>
      <c r="G1306" s="473"/>
      <c r="H1306" s="474"/>
      <c r="I1306" s="480"/>
      <c r="J1306" s="442"/>
      <c r="K1306" s="442"/>
      <c r="L1306" s="443"/>
      <c r="M1306" s="443"/>
      <c r="N1306" s="444"/>
      <c r="O1306" s="477">
        <f t="shared" si="54"/>
        <v>0</v>
      </c>
      <c r="P1306" s="477">
        <f t="shared" si="55"/>
        <v>0</v>
      </c>
      <c r="Q1306" s="92" t="str">
        <f t="shared" si="56"/>
        <v/>
      </c>
    </row>
    <row r="1307" spans="1:17" x14ac:dyDescent="0.2">
      <c r="A1307" s="468"/>
      <c r="B1307" s="481"/>
      <c r="C1307" s="478"/>
      <c r="D1307" s="480"/>
      <c r="E1307" s="480"/>
      <c r="F1307" s="497"/>
      <c r="G1307" s="480"/>
      <c r="H1307" s="480"/>
      <c r="I1307" s="480"/>
      <c r="J1307" s="443"/>
      <c r="K1307" s="443"/>
      <c r="L1307" s="443"/>
      <c r="M1307" s="443"/>
      <c r="N1307" s="444"/>
      <c r="O1307" s="477">
        <f t="shared" si="54"/>
        <v>0</v>
      </c>
      <c r="P1307" s="477">
        <f t="shared" si="55"/>
        <v>0</v>
      </c>
      <c r="Q1307" s="92" t="str">
        <f t="shared" si="56"/>
        <v/>
      </c>
    </row>
    <row r="1308" spans="1:17" x14ac:dyDescent="0.2">
      <c r="A1308" s="468"/>
      <c r="B1308" s="481"/>
      <c r="C1308" s="478"/>
      <c r="D1308" s="480"/>
      <c r="E1308" s="480"/>
      <c r="F1308" s="497"/>
      <c r="G1308" s="480"/>
      <c r="H1308" s="480"/>
      <c r="I1308" s="480"/>
      <c r="J1308" s="443"/>
      <c r="K1308" s="443"/>
      <c r="L1308" s="443"/>
      <c r="M1308" s="443"/>
      <c r="N1308" s="444"/>
      <c r="O1308" s="477">
        <f t="shared" si="54"/>
        <v>0</v>
      </c>
      <c r="P1308" s="477">
        <f t="shared" si="55"/>
        <v>0</v>
      </c>
      <c r="Q1308" s="92" t="str">
        <f t="shared" si="56"/>
        <v/>
      </c>
    </row>
    <row r="1309" spans="1:17" x14ac:dyDescent="0.2">
      <c r="A1309" s="468"/>
      <c r="B1309" s="481"/>
      <c r="C1309" s="478"/>
      <c r="D1309" s="480"/>
      <c r="E1309" s="480"/>
      <c r="F1309" s="497"/>
      <c r="G1309" s="480"/>
      <c r="H1309" s="480"/>
      <c r="I1309" s="480"/>
      <c r="J1309" s="443"/>
      <c r="K1309" s="443"/>
      <c r="L1309" s="443"/>
      <c r="M1309" s="443"/>
      <c r="N1309" s="444"/>
      <c r="O1309" s="477">
        <f t="shared" si="54"/>
        <v>0</v>
      </c>
      <c r="P1309" s="477">
        <f t="shared" si="55"/>
        <v>0</v>
      </c>
      <c r="Q1309" s="92" t="str">
        <f t="shared" si="56"/>
        <v/>
      </c>
    </row>
    <row r="1310" spans="1:17" x14ac:dyDescent="0.2">
      <c r="A1310" s="468"/>
      <c r="B1310" s="481"/>
      <c r="C1310" s="478"/>
      <c r="D1310" s="480"/>
      <c r="E1310" s="480"/>
      <c r="F1310" s="497"/>
      <c r="G1310" s="480"/>
      <c r="H1310" s="480"/>
      <c r="I1310" s="480"/>
      <c r="J1310" s="443"/>
      <c r="K1310" s="443"/>
      <c r="L1310" s="443"/>
      <c r="M1310" s="443"/>
      <c r="N1310" s="444"/>
      <c r="O1310" s="477">
        <f t="shared" si="54"/>
        <v>0</v>
      </c>
      <c r="P1310" s="477">
        <f t="shared" si="55"/>
        <v>0</v>
      </c>
      <c r="Q1310" s="92" t="str">
        <f t="shared" si="56"/>
        <v/>
      </c>
    </row>
    <row r="1311" spans="1:17" x14ac:dyDescent="0.2">
      <c r="A1311" s="468"/>
      <c r="B1311" s="481"/>
      <c r="C1311" s="478"/>
      <c r="D1311" s="473"/>
      <c r="E1311" s="473"/>
      <c r="F1311" s="497"/>
      <c r="G1311" s="474"/>
      <c r="H1311" s="480"/>
      <c r="I1311" s="480"/>
      <c r="J1311" s="443"/>
      <c r="K1311" s="443"/>
      <c r="L1311" s="443"/>
      <c r="M1311" s="443"/>
      <c r="N1311" s="444"/>
      <c r="O1311" s="477">
        <f t="shared" si="54"/>
        <v>0</v>
      </c>
      <c r="P1311" s="477">
        <f t="shared" si="55"/>
        <v>0</v>
      </c>
      <c r="Q1311" s="92" t="str">
        <f t="shared" si="56"/>
        <v/>
      </c>
    </row>
    <row r="1312" spans="1:17" x14ac:dyDescent="0.2">
      <c r="A1312" s="468"/>
      <c r="B1312" s="481"/>
      <c r="C1312" s="478"/>
      <c r="D1312" s="473"/>
      <c r="E1312" s="473"/>
      <c r="F1312" s="497"/>
      <c r="G1312" s="474"/>
      <c r="H1312" s="480"/>
      <c r="I1312" s="480"/>
      <c r="J1312" s="443"/>
      <c r="K1312" s="443"/>
      <c r="L1312" s="443"/>
      <c r="M1312" s="443"/>
      <c r="N1312" s="444"/>
      <c r="O1312" s="477">
        <f t="shared" si="54"/>
        <v>0</v>
      </c>
      <c r="P1312" s="477">
        <f t="shared" si="55"/>
        <v>0</v>
      </c>
      <c r="Q1312" s="92" t="str">
        <f t="shared" si="56"/>
        <v/>
      </c>
    </row>
    <row r="1313" spans="1:17" x14ac:dyDescent="0.2">
      <c r="A1313" s="468"/>
      <c r="B1313" s="481"/>
      <c r="C1313" s="478"/>
      <c r="D1313" s="473"/>
      <c r="E1313" s="473"/>
      <c r="F1313" s="497"/>
      <c r="G1313" s="474"/>
      <c r="H1313" s="480"/>
      <c r="I1313" s="480"/>
      <c r="J1313" s="443"/>
      <c r="K1313" s="443"/>
      <c r="L1313" s="443"/>
      <c r="M1313" s="443"/>
      <c r="N1313" s="444"/>
      <c r="O1313" s="477">
        <f t="shared" si="54"/>
        <v>0</v>
      </c>
      <c r="P1313" s="477">
        <f t="shared" si="55"/>
        <v>0</v>
      </c>
      <c r="Q1313" s="92" t="str">
        <f t="shared" si="56"/>
        <v/>
      </c>
    </row>
    <row r="1314" spans="1:17" x14ac:dyDescent="0.2">
      <c r="A1314" s="468"/>
      <c r="B1314" s="481"/>
      <c r="C1314" s="478"/>
      <c r="D1314" s="473"/>
      <c r="E1314" s="473"/>
      <c r="F1314" s="497"/>
      <c r="G1314" s="474"/>
      <c r="H1314" s="480"/>
      <c r="I1314" s="480"/>
      <c r="J1314" s="443"/>
      <c r="K1314" s="443"/>
      <c r="L1314" s="443"/>
      <c r="M1314" s="443"/>
      <c r="N1314" s="444"/>
      <c r="O1314" s="477">
        <f t="shared" si="54"/>
        <v>0</v>
      </c>
      <c r="P1314" s="477">
        <f t="shared" si="55"/>
        <v>0</v>
      </c>
      <c r="Q1314" s="92" t="str">
        <f t="shared" si="56"/>
        <v/>
      </c>
    </row>
    <row r="1315" spans="1:17" x14ac:dyDescent="0.2">
      <c r="A1315" s="468"/>
      <c r="B1315" s="481"/>
      <c r="C1315" s="478"/>
      <c r="D1315" s="473"/>
      <c r="E1315" s="473"/>
      <c r="F1315" s="497"/>
      <c r="G1315" s="474"/>
      <c r="H1315" s="480"/>
      <c r="I1315" s="480"/>
      <c r="J1315" s="443"/>
      <c r="K1315" s="443"/>
      <c r="L1315" s="443"/>
      <c r="M1315" s="443"/>
      <c r="N1315" s="444"/>
      <c r="O1315" s="477">
        <f t="shared" si="54"/>
        <v>0</v>
      </c>
      <c r="P1315" s="477">
        <f t="shared" si="55"/>
        <v>0</v>
      </c>
      <c r="Q1315" s="92" t="str">
        <f t="shared" si="56"/>
        <v/>
      </c>
    </row>
    <row r="1316" spans="1:17" x14ac:dyDescent="0.2">
      <c r="A1316" s="468"/>
      <c r="B1316" s="481"/>
      <c r="C1316" s="478"/>
      <c r="D1316" s="473"/>
      <c r="E1316" s="473"/>
      <c r="F1316" s="497"/>
      <c r="G1316" s="474"/>
      <c r="H1316" s="480"/>
      <c r="I1316" s="480"/>
      <c r="J1316" s="443"/>
      <c r="K1316" s="443"/>
      <c r="L1316" s="443"/>
      <c r="M1316" s="443"/>
      <c r="N1316" s="444"/>
      <c r="O1316" s="477">
        <f t="shared" si="54"/>
        <v>0</v>
      </c>
      <c r="P1316" s="477">
        <f t="shared" si="55"/>
        <v>0</v>
      </c>
      <c r="Q1316" s="92" t="str">
        <f t="shared" si="56"/>
        <v/>
      </c>
    </row>
    <row r="1317" spans="1:17" x14ac:dyDescent="0.2">
      <c r="A1317" s="468"/>
      <c r="B1317" s="481"/>
      <c r="C1317" s="478"/>
      <c r="D1317" s="473"/>
      <c r="E1317" s="473"/>
      <c r="F1317" s="497"/>
      <c r="G1317" s="474"/>
      <c r="H1317" s="480"/>
      <c r="I1317" s="480"/>
      <c r="J1317" s="443"/>
      <c r="K1317" s="443"/>
      <c r="L1317" s="443"/>
      <c r="M1317" s="443"/>
      <c r="N1317" s="444"/>
      <c r="O1317" s="477">
        <f t="shared" si="54"/>
        <v>0</v>
      </c>
      <c r="P1317" s="477">
        <f t="shared" si="55"/>
        <v>0</v>
      </c>
      <c r="Q1317" s="92" t="str">
        <f t="shared" si="56"/>
        <v/>
      </c>
    </row>
    <row r="1318" spans="1:17" x14ac:dyDescent="0.2">
      <c r="A1318" s="468"/>
      <c r="B1318" s="481"/>
      <c r="C1318" s="478"/>
      <c r="D1318" s="473"/>
      <c r="E1318" s="473"/>
      <c r="F1318" s="497"/>
      <c r="G1318" s="474"/>
      <c r="H1318" s="480"/>
      <c r="I1318" s="480"/>
      <c r="J1318" s="443"/>
      <c r="K1318" s="443"/>
      <c r="L1318" s="443"/>
      <c r="M1318" s="443"/>
      <c r="N1318" s="444"/>
      <c r="O1318" s="477">
        <f t="shared" si="54"/>
        <v>0</v>
      </c>
      <c r="P1318" s="477">
        <f t="shared" si="55"/>
        <v>0</v>
      </c>
      <c r="Q1318" s="92" t="str">
        <f t="shared" si="56"/>
        <v/>
      </c>
    </row>
    <row r="1319" spans="1:17" x14ac:dyDescent="0.2">
      <c r="A1319" s="468"/>
      <c r="B1319" s="481"/>
      <c r="C1319" s="478"/>
      <c r="D1319" s="473"/>
      <c r="E1319" s="473"/>
      <c r="F1319" s="497"/>
      <c r="G1319" s="474"/>
      <c r="H1319" s="480"/>
      <c r="I1319" s="480"/>
      <c r="J1319" s="443"/>
      <c r="K1319" s="443"/>
      <c r="L1319" s="443"/>
      <c r="M1319" s="443"/>
      <c r="N1319" s="444"/>
      <c r="O1319" s="477">
        <f t="shared" si="54"/>
        <v>0</v>
      </c>
      <c r="P1319" s="477">
        <f t="shared" si="55"/>
        <v>0</v>
      </c>
      <c r="Q1319" s="92" t="str">
        <f t="shared" si="56"/>
        <v/>
      </c>
    </row>
    <row r="1320" spans="1:17" x14ac:dyDescent="0.2">
      <c r="A1320" s="468"/>
      <c r="B1320" s="481"/>
      <c r="C1320" s="478"/>
      <c r="D1320" s="473"/>
      <c r="E1320" s="473"/>
      <c r="F1320" s="497"/>
      <c r="G1320" s="474"/>
      <c r="H1320" s="480"/>
      <c r="I1320" s="480"/>
      <c r="J1320" s="443"/>
      <c r="K1320" s="443"/>
      <c r="L1320" s="443"/>
      <c r="M1320" s="443"/>
      <c r="N1320" s="444"/>
      <c r="O1320" s="477">
        <f t="shared" si="54"/>
        <v>0</v>
      </c>
      <c r="P1320" s="477">
        <f t="shared" si="55"/>
        <v>0</v>
      </c>
      <c r="Q1320" s="92" t="str">
        <f t="shared" si="56"/>
        <v/>
      </c>
    </row>
    <row r="1321" spans="1:17" x14ac:dyDescent="0.2">
      <c r="A1321" s="468"/>
      <c r="B1321" s="481"/>
      <c r="C1321" s="478"/>
      <c r="D1321" s="473"/>
      <c r="E1321" s="473"/>
      <c r="F1321" s="497"/>
      <c r="G1321" s="474"/>
      <c r="H1321" s="480"/>
      <c r="I1321" s="480"/>
      <c r="J1321" s="443"/>
      <c r="K1321" s="443"/>
      <c r="L1321" s="443"/>
      <c r="M1321" s="443"/>
      <c r="N1321" s="444"/>
      <c r="O1321" s="477">
        <f t="shared" si="54"/>
        <v>0</v>
      </c>
      <c r="P1321" s="477">
        <f t="shared" si="55"/>
        <v>0</v>
      </c>
      <c r="Q1321" s="92" t="str">
        <f t="shared" si="56"/>
        <v/>
      </c>
    </row>
    <row r="1322" spans="1:17" x14ac:dyDescent="0.2">
      <c r="A1322" s="468"/>
      <c r="B1322" s="481"/>
      <c r="C1322" s="478"/>
      <c r="D1322" s="473"/>
      <c r="E1322" s="473"/>
      <c r="F1322" s="497"/>
      <c r="G1322" s="474"/>
      <c r="H1322" s="480"/>
      <c r="I1322" s="480"/>
      <c r="J1322" s="443"/>
      <c r="K1322" s="443"/>
      <c r="L1322" s="443"/>
      <c r="M1322" s="443"/>
      <c r="N1322" s="444"/>
      <c r="O1322" s="477">
        <f t="shared" si="54"/>
        <v>0</v>
      </c>
      <c r="P1322" s="477">
        <f t="shared" si="55"/>
        <v>0</v>
      </c>
      <c r="Q1322" s="92" t="str">
        <f t="shared" si="56"/>
        <v/>
      </c>
    </row>
    <row r="1323" spans="1:17" x14ac:dyDescent="0.2">
      <c r="A1323" s="468"/>
      <c r="B1323" s="481"/>
      <c r="C1323" s="478"/>
      <c r="D1323" s="473"/>
      <c r="E1323" s="473"/>
      <c r="F1323" s="497"/>
      <c r="G1323" s="474"/>
      <c r="H1323" s="480"/>
      <c r="I1323" s="480"/>
      <c r="J1323" s="443"/>
      <c r="K1323" s="443"/>
      <c r="L1323" s="443"/>
      <c r="M1323" s="443"/>
      <c r="N1323" s="444"/>
      <c r="O1323" s="477">
        <f t="shared" si="54"/>
        <v>0</v>
      </c>
      <c r="P1323" s="477">
        <f t="shared" si="55"/>
        <v>0</v>
      </c>
      <c r="Q1323" s="92" t="str">
        <f t="shared" si="56"/>
        <v/>
      </c>
    </row>
    <row r="1324" spans="1:17" x14ac:dyDescent="0.2">
      <c r="A1324" s="468"/>
      <c r="B1324" s="481"/>
      <c r="C1324" s="478"/>
      <c r="D1324" s="473"/>
      <c r="E1324" s="473"/>
      <c r="F1324" s="497"/>
      <c r="G1324" s="474"/>
      <c r="H1324" s="480"/>
      <c r="I1324" s="480"/>
      <c r="J1324" s="443"/>
      <c r="K1324" s="443"/>
      <c r="L1324" s="443"/>
      <c r="M1324" s="443"/>
      <c r="N1324" s="444"/>
      <c r="O1324" s="477">
        <f t="shared" si="54"/>
        <v>0</v>
      </c>
      <c r="P1324" s="477">
        <f t="shared" si="55"/>
        <v>0</v>
      </c>
      <c r="Q1324" s="92" t="str">
        <f t="shared" si="56"/>
        <v/>
      </c>
    </row>
    <row r="1325" spans="1:17" x14ac:dyDescent="0.2">
      <c r="A1325" s="468"/>
      <c r="B1325" s="481"/>
      <c r="C1325" s="478"/>
      <c r="D1325" s="473"/>
      <c r="E1325" s="473"/>
      <c r="F1325" s="497"/>
      <c r="G1325" s="474"/>
      <c r="H1325" s="480"/>
      <c r="I1325" s="480"/>
      <c r="J1325" s="443"/>
      <c r="K1325" s="443"/>
      <c r="L1325" s="443"/>
      <c r="M1325" s="443"/>
      <c r="N1325" s="444"/>
      <c r="O1325" s="477">
        <f t="shared" si="54"/>
        <v>0</v>
      </c>
      <c r="P1325" s="477">
        <f t="shared" si="55"/>
        <v>0</v>
      </c>
      <c r="Q1325" s="92" t="str">
        <f t="shared" si="56"/>
        <v/>
      </c>
    </row>
    <row r="1326" spans="1:17" x14ac:dyDescent="0.2">
      <c r="A1326" s="468"/>
      <c r="B1326" s="481"/>
      <c r="C1326" s="478"/>
      <c r="D1326" s="473"/>
      <c r="E1326" s="473"/>
      <c r="F1326" s="497"/>
      <c r="G1326" s="474"/>
      <c r="H1326" s="480"/>
      <c r="I1326" s="480"/>
      <c r="J1326" s="443"/>
      <c r="K1326" s="443"/>
      <c r="L1326" s="443"/>
      <c r="M1326" s="443"/>
      <c r="N1326" s="444"/>
      <c r="O1326" s="477">
        <f t="shared" si="54"/>
        <v>0</v>
      </c>
      <c r="P1326" s="477">
        <f t="shared" si="55"/>
        <v>0</v>
      </c>
      <c r="Q1326" s="92" t="str">
        <f t="shared" si="56"/>
        <v/>
      </c>
    </row>
    <row r="1327" spans="1:17" x14ac:dyDescent="0.2">
      <c r="A1327" s="468"/>
      <c r="B1327" s="481"/>
      <c r="C1327" s="478"/>
      <c r="D1327" s="473"/>
      <c r="E1327" s="473"/>
      <c r="F1327" s="497"/>
      <c r="G1327" s="474"/>
      <c r="H1327" s="480"/>
      <c r="I1327" s="480"/>
      <c r="J1327" s="443"/>
      <c r="K1327" s="443"/>
      <c r="L1327" s="443"/>
      <c r="M1327" s="443"/>
      <c r="N1327" s="444"/>
      <c r="O1327" s="477">
        <f t="shared" si="54"/>
        <v>0</v>
      </c>
      <c r="P1327" s="477">
        <f t="shared" si="55"/>
        <v>0</v>
      </c>
      <c r="Q1327" s="92" t="str">
        <f t="shared" si="56"/>
        <v/>
      </c>
    </row>
    <row r="1328" spans="1:17" x14ac:dyDescent="0.2">
      <c r="A1328" s="468"/>
      <c r="B1328" s="481"/>
      <c r="C1328" s="478"/>
      <c r="D1328" s="473"/>
      <c r="E1328" s="473"/>
      <c r="F1328" s="497"/>
      <c r="G1328" s="474"/>
      <c r="H1328" s="480"/>
      <c r="I1328" s="480"/>
      <c r="J1328" s="443"/>
      <c r="K1328" s="443"/>
      <c r="L1328" s="443"/>
      <c r="M1328" s="443"/>
      <c r="N1328" s="444"/>
      <c r="O1328" s="477">
        <f t="shared" si="54"/>
        <v>0</v>
      </c>
      <c r="P1328" s="477">
        <f t="shared" si="55"/>
        <v>0</v>
      </c>
      <c r="Q1328" s="92" t="str">
        <f t="shared" si="56"/>
        <v/>
      </c>
    </row>
    <row r="1329" spans="1:17" x14ac:dyDescent="0.2">
      <c r="A1329" s="468"/>
      <c r="B1329" s="481"/>
      <c r="C1329" s="478"/>
      <c r="D1329" s="473"/>
      <c r="E1329" s="473"/>
      <c r="F1329" s="497"/>
      <c r="G1329" s="474"/>
      <c r="H1329" s="480"/>
      <c r="I1329" s="480"/>
      <c r="J1329" s="443"/>
      <c r="K1329" s="443"/>
      <c r="L1329" s="443"/>
      <c r="M1329" s="443"/>
      <c r="N1329" s="444"/>
      <c r="O1329" s="477">
        <f t="shared" si="54"/>
        <v>0</v>
      </c>
      <c r="P1329" s="477">
        <f t="shared" si="55"/>
        <v>0</v>
      </c>
      <c r="Q1329" s="92" t="str">
        <f t="shared" si="56"/>
        <v/>
      </c>
    </row>
    <row r="1330" spans="1:17" x14ac:dyDescent="0.2">
      <c r="A1330" s="468"/>
      <c r="B1330" s="481"/>
      <c r="C1330" s="478"/>
      <c r="D1330" s="473"/>
      <c r="E1330" s="473"/>
      <c r="F1330" s="497"/>
      <c r="G1330" s="474"/>
      <c r="H1330" s="480"/>
      <c r="I1330" s="480"/>
      <c r="J1330" s="443"/>
      <c r="K1330" s="443"/>
      <c r="L1330" s="443"/>
      <c r="M1330" s="443"/>
      <c r="N1330" s="444"/>
      <c r="O1330" s="477">
        <f t="shared" si="54"/>
        <v>0</v>
      </c>
      <c r="P1330" s="477">
        <f t="shared" si="55"/>
        <v>0</v>
      </c>
      <c r="Q1330" s="92" t="str">
        <f t="shared" si="56"/>
        <v/>
      </c>
    </row>
    <row r="1331" spans="1:17" x14ac:dyDescent="0.2">
      <c r="A1331" s="468"/>
      <c r="B1331" s="481"/>
      <c r="C1331" s="478"/>
      <c r="D1331" s="473"/>
      <c r="E1331" s="473"/>
      <c r="F1331" s="497"/>
      <c r="G1331" s="474"/>
      <c r="H1331" s="480"/>
      <c r="I1331" s="480"/>
      <c r="J1331" s="443"/>
      <c r="K1331" s="443"/>
      <c r="L1331" s="443"/>
      <c r="M1331" s="443"/>
      <c r="N1331" s="444"/>
      <c r="O1331" s="477">
        <f t="shared" si="54"/>
        <v>0</v>
      </c>
      <c r="P1331" s="477">
        <f t="shared" si="55"/>
        <v>0</v>
      </c>
      <c r="Q1331" s="92" t="str">
        <f t="shared" si="56"/>
        <v/>
      </c>
    </row>
    <row r="1332" spans="1:17" x14ac:dyDescent="0.2">
      <c r="A1332" s="468"/>
      <c r="B1332" s="481"/>
      <c r="C1332" s="478"/>
      <c r="D1332" s="473"/>
      <c r="E1332" s="473"/>
      <c r="F1332" s="497"/>
      <c r="G1332" s="474"/>
      <c r="H1332" s="480"/>
      <c r="I1332" s="480"/>
      <c r="J1332" s="443"/>
      <c r="K1332" s="443"/>
      <c r="L1332" s="443"/>
      <c r="M1332" s="443"/>
      <c r="N1332" s="444"/>
      <c r="O1332" s="477">
        <f t="shared" si="54"/>
        <v>0</v>
      </c>
      <c r="P1332" s="477">
        <f t="shared" si="55"/>
        <v>0</v>
      </c>
      <c r="Q1332" s="92" t="str">
        <f t="shared" si="56"/>
        <v/>
      </c>
    </row>
    <row r="1333" spans="1:17" x14ac:dyDescent="0.2">
      <c r="A1333" s="468"/>
      <c r="B1333" s="481"/>
      <c r="C1333" s="478"/>
      <c r="D1333" s="473"/>
      <c r="E1333" s="473"/>
      <c r="F1333" s="497"/>
      <c r="G1333" s="474"/>
      <c r="H1333" s="480"/>
      <c r="I1333" s="480"/>
      <c r="J1333" s="443"/>
      <c r="K1333" s="443"/>
      <c r="L1333" s="443"/>
      <c r="M1333" s="443"/>
      <c r="N1333" s="444"/>
      <c r="O1333" s="477">
        <f t="shared" si="54"/>
        <v>0</v>
      </c>
      <c r="P1333" s="477">
        <f t="shared" si="55"/>
        <v>0</v>
      </c>
      <c r="Q1333" s="92" t="str">
        <f t="shared" si="56"/>
        <v/>
      </c>
    </row>
    <row r="1334" spans="1:17" x14ac:dyDescent="0.2">
      <c r="A1334" s="468"/>
      <c r="B1334" s="481"/>
      <c r="C1334" s="478"/>
      <c r="D1334" s="473"/>
      <c r="E1334" s="473"/>
      <c r="F1334" s="497"/>
      <c r="G1334" s="474"/>
      <c r="H1334" s="480"/>
      <c r="I1334" s="480"/>
      <c r="J1334" s="443"/>
      <c r="K1334" s="443"/>
      <c r="L1334" s="443"/>
      <c r="M1334" s="443"/>
      <c r="N1334" s="444"/>
      <c r="O1334" s="477">
        <f t="shared" si="54"/>
        <v>0</v>
      </c>
      <c r="P1334" s="477">
        <f t="shared" si="55"/>
        <v>0</v>
      </c>
      <c r="Q1334" s="92" t="str">
        <f t="shared" si="56"/>
        <v/>
      </c>
    </row>
    <row r="1335" spans="1:17" x14ac:dyDescent="0.2">
      <c r="A1335" s="468"/>
      <c r="B1335" s="481"/>
      <c r="C1335" s="478"/>
      <c r="D1335" s="473"/>
      <c r="E1335" s="473"/>
      <c r="F1335" s="497"/>
      <c r="G1335" s="474"/>
      <c r="H1335" s="480"/>
      <c r="I1335" s="480"/>
      <c r="J1335" s="443"/>
      <c r="K1335" s="443"/>
      <c r="L1335" s="443"/>
      <c r="M1335" s="443"/>
      <c r="N1335" s="444"/>
      <c r="O1335" s="477">
        <f t="shared" si="54"/>
        <v>0</v>
      </c>
      <c r="P1335" s="477">
        <f t="shared" si="55"/>
        <v>0</v>
      </c>
      <c r="Q1335" s="92" t="str">
        <f t="shared" si="56"/>
        <v/>
      </c>
    </row>
    <row r="1336" spans="1:17" x14ac:dyDescent="0.2">
      <c r="A1336" s="468"/>
      <c r="B1336" s="481"/>
      <c r="C1336" s="478"/>
      <c r="D1336" s="473"/>
      <c r="E1336" s="473"/>
      <c r="F1336" s="497"/>
      <c r="G1336" s="474"/>
      <c r="H1336" s="480"/>
      <c r="I1336" s="480"/>
      <c r="J1336" s="443"/>
      <c r="K1336" s="443"/>
      <c r="L1336" s="443"/>
      <c r="M1336" s="443"/>
      <c r="N1336" s="444"/>
      <c r="O1336" s="477">
        <f t="shared" si="54"/>
        <v>0</v>
      </c>
      <c r="P1336" s="477">
        <f t="shared" si="55"/>
        <v>0</v>
      </c>
      <c r="Q1336" s="92" t="str">
        <f t="shared" si="56"/>
        <v/>
      </c>
    </row>
    <row r="1337" spans="1:17" x14ac:dyDescent="0.2">
      <c r="A1337" s="468"/>
      <c r="B1337" s="481"/>
      <c r="C1337" s="478"/>
      <c r="D1337" s="473"/>
      <c r="E1337" s="473"/>
      <c r="F1337" s="497"/>
      <c r="G1337" s="474"/>
      <c r="H1337" s="480"/>
      <c r="I1337" s="480"/>
      <c r="J1337" s="443"/>
      <c r="K1337" s="443"/>
      <c r="L1337" s="443"/>
      <c r="M1337" s="443"/>
      <c r="N1337" s="444"/>
      <c r="O1337" s="477">
        <f t="shared" si="54"/>
        <v>0</v>
      </c>
      <c r="P1337" s="477">
        <f t="shared" si="55"/>
        <v>0</v>
      </c>
      <c r="Q1337" s="92" t="str">
        <f t="shared" si="56"/>
        <v/>
      </c>
    </row>
    <row r="1338" spans="1:17" x14ac:dyDescent="0.2">
      <c r="A1338" s="468"/>
      <c r="B1338" s="481"/>
      <c r="C1338" s="478"/>
      <c r="D1338" s="473"/>
      <c r="E1338" s="473"/>
      <c r="F1338" s="497"/>
      <c r="G1338" s="474"/>
      <c r="H1338" s="480"/>
      <c r="I1338" s="480"/>
      <c r="J1338" s="443"/>
      <c r="K1338" s="443"/>
      <c r="L1338" s="443"/>
      <c r="M1338" s="443"/>
      <c r="N1338" s="444"/>
      <c r="O1338" s="477">
        <f t="shared" si="54"/>
        <v>0</v>
      </c>
      <c r="P1338" s="477">
        <f t="shared" si="55"/>
        <v>0</v>
      </c>
      <c r="Q1338" s="92" t="str">
        <f t="shared" si="56"/>
        <v/>
      </c>
    </row>
    <row r="1339" spans="1:17" x14ac:dyDescent="0.2">
      <c r="A1339" s="468"/>
      <c r="B1339" s="481"/>
      <c r="C1339" s="478"/>
      <c r="D1339" s="473"/>
      <c r="E1339" s="473"/>
      <c r="F1339" s="497"/>
      <c r="G1339" s="474"/>
      <c r="H1339" s="480"/>
      <c r="I1339" s="480"/>
      <c r="J1339" s="443"/>
      <c r="K1339" s="443"/>
      <c r="L1339" s="443"/>
      <c r="M1339" s="443"/>
      <c r="N1339" s="444"/>
      <c r="O1339" s="477">
        <f t="shared" si="54"/>
        <v>0</v>
      </c>
      <c r="P1339" s="477">
        <f t="shared" si="55"/>
        <v>0</v>
      </c>
      <c r="Q1339" s="92" t="str">
        <f t="shared" si="56"/>
        <v/>
      </c>
    </row>
    <row r="1340" spans="1:17" x14ac:dyDescent="0.2">
      <c r="A1340" s="468"/>
      <c r="B1340" s="481"/>
      <c r="C1340" s="478"/>
      <c r="D1340" s="473"/>
      <c r="E1340" s="473"/>
      <c r="F1340" s="497"/>
      <c r="G1340" s="474"/>
      <c r="H1340" s="480"/>
      <c r="I1340" s="480"/>
      <c r="J1340" s="443"/>
      <c r="K1340" s="443"/>
      <c r="L1340" s="443"/>
      <c r="M1340" s="443"/>
      <c r="N1340" s="444"/>
      <c r="O1340" s="477">
        <f t="shared" si="54"/>
        <v>0</v>
      </c>
      <c r="P1340" s="477">
        <f t="shared" si="55"/>
        <v>0</v>
      </c>
      <c r="Q1340" s="92" t="str">
        <f t="shared" si="56"/>
        <v/>
      </c>
    </row>
    <row r="1341" spans="1:17" x14ac:dyDescent="0.2">
      <c r="A1341" s="468"/>
      <c r="B1341" s="481"/>
      <c r="C1341" s="478"/>
      <c r="D1341" s="473"/>
      <c r="E1341" s="473"/>
      <c r="F1341" s="497"/>
      <c r="G1341" s="474"/>
      <c r="H1341" s="480"/>
      <c r="I1341" s="480"/>
      <c r="J1341" s="443"/>
      <c r="K1341" s="443"/>
      <c r="L1341" s="443"/>
      <c r="M1341" s="443"/>
      <c r="N1341" s="444"/>
      <c r="O1341" s="477">
        <f t="shared" si="54"/>
        <v>0</v>
      </c>
      <c r="P1341" s="477">
        <f t="shared" si="55"/>
        <v>0</v>
      </c>
      <c r="Q1341" s="92" t="str">
        <f t="shared" si="56"/>
        <v/>
      </c>
    </row>
    <row r="1342" spans="1:17" x14ac:dyDescent="0.2">
      <c r="A1342" s="468"/>
      <c r="B1342" s="481"/>
      <c r="C1342" s="478"/>
      <c r="D1342" s="473"/>
      <c r="E1342" s="473"/>
      <c r="F1342" s="497"/>
      <c r="G1342" s="474"/>
      <c r="H1342" s="480"/>
      <c r="I1342" s="480"/>
      <c r="J1342" s="443"/>
      <c r="K1342" s="443"/>
      <c r="L1342" s="443"/>
      <c r="M1342" s="443"/>
      <c r="N1342" s="444"/>
      <c r="O1342" s="477">
        <f t="shared" si="54"/>
        <v>0</v>
      </c>
      <c r="P1342" s="477">
        <f t="shared" si="55"/>
        <v>0</v>
      </c>
      <c r="Q1342" s="92" t="str">
        <f t="shared" si="56"/>
        <v/>
      </c>
    </row>
    <row r="1343" spans="1:17" x14ac:dyDescent="0.2">
      <c r="A1343" s="468"/>
      <c r="B1343" s="481"/>
      <c r="C1343" s="478"/>
      <c r="D1343" s="473"/>
      <c r="E1343" s="473"/>
      <c r="F1343" s="497"/>
      <c r="G1343" s="474"/>
      <c r="H1343" s="480"/>
      <c r="I1343" s="480"/>
      <c r="J1343" s="443"/>
      <c r="K1343" s="443"/>
      <c r="L1343" s="443"/>
      <c r="M1343" s="443"/>
      <c r="N1343" s="444"/>
      <c r="O1343" s="477">
        <f t="shared" si="54"/>
        <v>0</v>
      </c>
      <c r="P1343" s="477">
        <f t="shared" si="55"/>
        <v>0</v>
      </c>
      <c r="Q1343" s="92" t="str">
        <f t="shared" si="56"/>
        <v/>
      </c>
    </row>
    <row r="1344" spans="1:17" x14ac:dyDescent="0.2">
      <c r="A1344" s="468"/>
      <c r="B1344" s="481"/>
      <c r="C1344" s="478"/>
      <c r="D1344" s="473"/>
      <c r="E1344" s="473"/>
      <c r="F1344" s="497"/>
      <c r="G1344" s="474"/>
      <c r="H1344" s="480"/>
      <c r="I1344" s="480"/>
      <c r="J1344" s="443"/>
      <c r="K1344" s="443"/>
      <c r="L1344" s="443"/>
      <c r="M1344" s="443"/>
      <c r="N1344" s="444"/>
      <c r="O1344" s="477">
        <f t="shared" si="54"/>
        <v>0</v>
      </c>
      <c r="P1344" s="477">
        <f t="shared" si="55"/>
        <v>0</v>
      </c>
      <c r="Q1344" s="92" t="str">
        <f t="shared" si="56"/>
        <v/>
      </c>
    </row>
    <row r="1345" spans="1:17" x14ac:dyDescent="0.2">
      <c r="A1345" s="468"/>
      <c r="B1345" s="481"/>
      <c r="C1345" s="478"/>
      <c r="D1345" s="473"/>
      <c r="E1345" s="473"/>
      <c r="F1345" s="497"/>
      <c r="G1345" s="474"/>
      <c r="H1345" s="480"/>
      <c r="I1345" s="480"/>
      <c r="J1345" s="443"/>
      <c r="K1345" s="443"/>
      <c r="L1345" s="443"/>
      <c r="M1345" s="443"/>
      <c r="N1345" s="444"/>
      <c r="O1345" s="477">
        <f t="shared" si="54"/>
        <v>0</v>
      </c>
      <c r="P1345" s="477">
        <f t="shared" si="55"/>
        <v>0</v>
      </c>
      <c r="Q1345" s="92" t="str">
        <f t="shared" si="56"/>
        <v/>
      </c>
    </row>
    <row r="1346" spans="1:17" x14ac:dyDescent="0.2">
      <c r="A1346" s="468"/>
      <c r="B1346" s="481"/>
      <c r="C1346" s="478"/>
      <c r="D1346" s="473"/>
      <c r="E1346" s="473"/>
      <c r="F1346" s="497"/>
      <c r="G1346" s="474"/>
      <c r="H1346" s="480"/>
      <c r="I1346" s="480"/>
      <c r="J1346" s="443"/>
      <c r="K1346" s="443"/>
      <c r="L1346" s="443"/>
      <c r="M1346" s="443"/>
      <c r="N1346" s="444"/>
      <c r="O1346" s="477">
        <f t="shared" si="54"/>
        <v>0</v>
      </c>
      <c r="P1346" s="477">
        <f t="shared" si="55"/>
        <v>0</v>
      </c>
      <c r="Q1346" s="92" t="str">
        <f t="shared" si="56"/>
        <v/>
      </c>
    </row>
    <row r="1347" spans="1:17" x14ac:dyDescent="0.2">
      <c r="A1347" s="468"/>
      <c r="B1347" s="481"/>
      <c r="C1347" s="478"/>
      <c r="D1347" s="473"/>
      <c r="E1347" s="473"/>
      <c r="F1347" s="497"/>
      <c r="G1347" s="474"/>
      <c r="H1347" s="480"/>
      <c r="I1347" s="480"/>
      <c r="J1347" s="443"/>
      <c r="K1347" s="443"/>
      <c r="L1347" s="443"/>
      <c r="M1347" s="443"/>
      <c r="N1347" s="444"/>
      <c r="O1347" s="477">
        <f t="shared" si="54"/>
        <v>0</v>
      </c>
      <c r="P1347" s="477">
        <f t="shared" si="55"/>
        <v>0</v>
      </c>
      <c r="Q1347" s="92" t="str">
        <f t="shared" si="56"/>
        <v/>
      </c>
    </row>
    <row r="1348" spans="1:17" x14ac:dyDescent="0.2">
      <c r="A1348" s="468"/>
      <c r="B1348" s="481"/>
      <c r="C1348" s="478"/>
      <c r="D1348" s="473"/>
      <c r="E1348" s="473"/>
      <c r="F1348" s="497"/>
      <c r="G1348" s="474"/>
      <c r="H1348" s="480"/>
      <c r="I1348" s="480"/>
      <c r="J1348" s="443"/>
      <c r="K1348" s="443"/>
      <c r="L1348" s="443"/>
      <c r="M1348" s="443"/>
      <c r="N1348" s="444"/>
      <c r="O1348" s="477">
        <f t="shared" si="54"/>
        <v>0</v>
      </c>
      <c r="P1348" s="477">
        <f t="shared" si="55"/>
        <v>0</v>
      </c>
      <c r="Q1348" s="92" t="str">
        <f t="shared" si="56"/>
        <v/>
      </c>
    </row>
    <row r="1349" spans="1:17" x14ac:dyDescent="0.2">
      <c r="A1349" s="468"/>
      <c r="B1349" s="481"/>
      <c r="C1349" s="478"/>
      <c r="D1349" s="473"/>
      <c r="E1349" s="473"/>
      <c r="F1349" s="497"/>
      <c r="G1349" s="474"/>
      <c r="H1349" s="480"/>
      <c r="I1349" s="480"/>
      <c r="J1349" s="443"/>
      <c r="K1349" s="443"/>
      <c r="L1349" s="443"/>
      <c r="M1349" s="443"/>
      <c r="N1349" s="444"/>
      <c r="O1349" s="477">
        <f t="shared" ref="O1349:O1404" si="57">IF(B1349=0,0,IF(YEAR(B1349)=$P$1,MONTH(B1349)-$O$1+1,(YEAR(B1349)-$P$1)*12-$O$1+1+MONTH(B1349)))</f>
        <v>0</v>
      </c>
      <c r="P1349" s="477">
        <f t="shared" ref="P1349:P1404" si="58">IF(C1349=0,0,IF(YEAR(C1349)=$P$1,MONTH(C1349)-$O$1+1,(YEAR(C1349)-$P$1)*12-$O$1+1+MONTH(C1349)))</f>
        <v>0</v>
      </c>
      <c r="Q1349" s="92" t="str">
        <f t="shared" ref="Q1349:Q1404" si="59">SUBSTITUTE(D1349," ","_")</f>
        <v/>
      </c>
    </row>
    <row r="1350" spans="1:17" x14ac:dyDescent="0.2">
      <c r="A1350" s="468"/>
      <c r="B1350" s="481"/>
      <c r="C1350" s="478"/>
      <c r="D1350" s="473"/>
      <c r="E1350" s="473"/>
      <c r="F1350" s="497"/>
      <c r="G1350" s="474"/>
      <c r="H1350" s="480"/>
      <c r="I1350" s="480"/>
      <c r="J1350" s="443"/>
      <c r="K1350" s="443"/>
      <c r="L1350" s="443"/>
      <c r="M1350" s="443"/>
      <c r="N1350" s="444"/>
      <c r="O1350" s="477">
        <f t="shared" si="57"/>
        <v>0</v>
      </c>
      <c r="P1350" s="477">
        <f t="shared" si="58"/>
        <v>0</v>
      </c>
      <c r="Q1350" s="92" t="str">
        <f t="shared" si="59"/>
        <v/>
      </c>
    </row>
    <row r="1351" spans="1:17" x14ac:dyDescent="0.2">
      <c r="A1351" s="468"/>
      <c r="B1351" s="481"/>
      <c r="C1351" s="478"/>
      <c r="D1351" s="473"/>
      <c r="E1351" s="473"/>
      <c r="F1351" s="497"/>
      <c r="G1351" s="474"/>
      <c r="H1351" s="480"/>
      <c r="I1351" s="480"/>
      <c r="J1351" s="443"/>
      <c r="K1351" s="443"/>
      <c r="L1351" s="443"/>
      <c r="M1351" s="443"/>
      <c r="N1351" s="444"/>
      <c r="O1351" s="477">
        <f t="shared" si="57"/>
        <v>0</v>
      </c>
      <c r="P1351" s="477">
        <f t="shared" si="58"/>
        <v>0</v>
      </c>
      <c r="Q1351" s="92" t="str">
        <f t="shared" si="59"/>
        <v/>
      </c>
    </row>
    <row r="1352" spans="1:17" x14ac:dyDescent="0.2">
      <c r="A1352" s="468"/>
      <c r="B1352" s="481"/>
      <c r="C1352" s="478"/>
      <c r="D1352" s="473"/>
      <c r="E1352" s="473"/>
      <c r="F1352" s="497"/>
      <c r="G1352" s="474"/>
      <c r="H1352" s="480"/>
      <c r="I1352" s="480"/>
      <c r="J1352" s="443"/>
      <c r="K1352" s="443"/>
      <c r="L1352" s="443"/>
      <c r="M1352" s="443"/>
      <c r="N1352" s="444"/>
      <c r="O1352" s="477">
        <f t="shared" si="57"/>
        <v>0</v>
      </c>
      <c r="P1352" s="477">
        <f t="shared" si="58"/>
        <v>0</v>
      </c>
      <c r="Q1352" s="92" t="str">
        <f t="shared" si="59"/>
        <v/>
      </c>
    </row>
    <row r="1353" spans="1:17" x14ac:dyDescent="0.2">
      <c r="A1353" s="468"/>
      <c r="B1353" s="481"/>
      <c r="C1353" s="478"/>
      <c r="D1353" s="473"/>
      <c r="E1353" s="473"/>
      <c r="F1353" s="497"/>
      <c r="G1353" s="474"/>
      <c r="H1353" s="480"/>
      <c r="I1353" s="480"/>
      <c r="J1353" s="443"/>
      <c r="K1353" s="443"/>
      <c r="L1353" s="443"/>
      <c r="M1353" s="443"/>
      <c r="N1353" s="444"/>
      <c r="O1353" s="477">
        <f t="shared" si="57"/>
        <v>0</v>
      </c>
      <c r="P1353" s="477">
        <f t="shared" si="58"/>
        <v>0</v>
      </c>
      <c r="Q1353" s="92" t="str">
        <f t="shared" si="59"/>
        <v/>
      </c>
    </row>
    <row r="1354" spans="1:17" x14ac:dyDescent="0.2">
      <c r="A1354" s="468"/>
      <c r="B1354" s="481"/>
      <c r="C1354" s="478"/>
      <c r="D1354" s="473"/>
      <c r="E1354" s="473"/>
      <c r="F1354" s="497"/>
      <c r="G1354" s="474"/>
      <c r="H1354" s="480"/>
      <c r="I1354" s="480"/>
      <c r="J1354" s="443"/>
      <c r="K1354" s="443"/>
      <c r="L1354" s="443"/>
      <c r="M1354" s="443"/>
      <c r="N1354" s="444"/>
      <c r="O1354" s="477">
        <f t="shared" si="57"/>
        <v>0</v>
      </c>
      <c r="P1354" s="477">
        <f t="shared" si="58"/>
        <v>0</v>
      </c>
      <c r="Q1354" s="92" t="str">
        <f t="shared" si="59"/>
        <v/>
      </c>
    </row>
    <row r="1355" spans="1:17" x14ac:dyDescent="0.2">
      <c r="A1355" s="468"/>
      <c r="B1355" s="481"/>
      <c r="C1355" s="478"/>
      <c r="D1355" s="473"/>
      <c r="E1355" s="473"/>
      <c r="F1355" s="497"/>
      <c r="G1355" s="480"/>
      <c r="H1355" s="480"/>
      <c r="I1355" s="480"/>
      <c r="J1355" s="443"/>
      <c r="K1355" s="443"/>
      <c r="L1355" s="443"/>
      <c r="M1355" s="443"/>
      <c r="N1355" s="444"/>
      <c r="O1355" s="477">
        <f t="shared" si="57"/>
        <v>0</v>
      </c>
      <c r="P1355" s="477">
        <f t="shared" si="58"/>
        <v>0</v>
      </c>
      <c r="Q1355" s="92" t="str">
        <f t="shared" si="59"/>
        <v/>
      </c>
    </row>
    <row r="1356" spans="1:17" x14ac:dyDescent="0.2">
      <c r="A1356" s="468"/>
      <c r="B1356" s="481"/>
      <c r="C1356" s="478"/>
      <c r="D1356" s="473"/>
      <c r="E1356" s="473"/>
      <c r="F1356" s="497"/>
      <c r="G1356" s="480"/>
      <c r="H1356" s="480"/>
      <c r="I1356" s="480"/>
      <c r="J1356" s="443"/>
      <c r="K1356" s="443"/>
      <c r="L1356" s="443"/>
      <c r="M1356" s="443"/>
      <c r="N1356" s="444"/>
      <c r="O1356" s="477">
        <f t="shared" si="57"/>
        <v>0</v>
      </c>
      <c r="P1356" s="477">
        <f t="shared" si="58"/>
        <v>0</v>
      </c>
      <c r="Q1356" s="92" t="str">
        <f t="shared" si="59"/>
        <v/>
      </c>
    </row>
    <row r="1357" spans="1:17" x14ac:dyDescent="0.2">
      <c r="A1357" s="468"/>
      <c r="B1357" s="481"/>
      <c r="C1357" s="478"/>
      <c r="D1357" s="473"/>
      <c r="E1357" s="473"/>
      <c r="F1357" s="497"/>
      <c r="G1357" s="480"/>
      <c r="H1357" s="480"/>
      <c r="I1357" s="480"/>
      <c r="J1357" s="443"/>
      <c r="K1357" s="443"/>
      <c r="L1357" s="443"/>
      <c r="M1357" s="443"/>
      <c r="N1357" s="444"/>
      <c r="O1357" s="477">
        <f t="shared" si="57"/>
        <v>0</v>
      </c>
      <c r="P1357" s="477">
        <f t="shared" si="58"/>
        <v>0</v>
      </c>
      <c r="Q1357" s="92" t="str">
        <f t="shared" si="59"/>
        <v/>
      </c>
    </row>
    <row r="1358" spans="1:17" x14ac:dyDescent="0.2">
      <c r="A1358" s="468"/>
      <c r="B1358" s="481"/>
      <c r="C1358" s="478"/>
      <c r="D1358" s="473"/>
      <c r="E1358" s="480"/>
      <c r="F1358" s="497"/>
      <c r="G1358" s="480"/>
      <c r="H1358" s="480"/>
      <c r="I1358" s="480"/>
      <c r="J1358" s="443"/>
      <c r="K1358" s="443"/>
      <c r="L1358" s="443"/>
      <c r="M1358" s="443"/>
      <c r="N1358" s="444"/>
      <c r="O1358" s="477">
        <f t="shared" si="57"/>
        <v>0</v>
      </c>
      <c r="P1358" s="477">
        <f t="shared" si="58"/>
        <v>0</v>
      </c>
      <c r="Q1358" s="92" t="str">
        <f t="shared" si="59"/>
        <v/>
      </c>
    </row>
    <row r="1359" spans="1:17" x14ac:dyDescent="0.2">
      <c r="A1359" s="468"/>
      <c r="B1359" s="481"/>
      <c r="C1359" s="483"/>
      <c r="D1359" s="480"/>
      <c r="E1359" s="480"/>
      <c r="F1359" s="497"/>
      <c r="G1359" s="473"/>
      <c r="H1359" s="474"/>
      <c r="I1359" s="480"/>
      <c r="J1359" s="442"/>
      <c r="K1359" s="442"/>
      <c r="L1359" s="443"/>
      <c r="M1359" s="443"/>
      <c r="N1359" s="444"/>
      <c r="O1359" s="477">
        <f t="shared" si="57"/>
        <v>0</v>
      </c>
      <c r="P1359" s="477">
        <f t="shared" si="58"/>
        <v>0</v>
      </c>
      <c r="Q1359" s="92" t="str">
        <f t="shared" si="59"/>
        <v/>
      </c>
    </row>
    <row r="1360" spans="1:17" x14ac:dyDescent="0.2">
      <c r="A1360" s="468"/>
      <c r="B1360" s="481"/>
      <c r="C1360" s="478"/>
      <c r="D1360" s="480"/>
      <c r="E1360" s="480"/>
      <c r="F1360" s="497"/>
      <c r="G1360" s="473"/>
      <c r="H1360" s="480"/>
      <c r="I1360" s="480"/>
      <c r="J1360" s="442"/>
      <c r="K1360" s="443"/>
      <c r="L1360" s="443"/>
      <c r="M1360" s="443"/>
      <c r="N1360" s="444"/>
      <c r="O1360" s="477">
        <f t="shared" si="57"/>
        <v>0</v>
      </c>
      <c r="P1360" s="477">
        <f t="shared" si="58"/>
        <v>0</v>
      </c>
      <c r="Q1360" s="92" t="str">
        <f t="shared" si="59"/>
        <v/>
      </c>
    </row>
    <row r="1361" spans="1:17" x14ac:dyDescent="0.2">
      <c r="A1361" s="468"/>
      <c r="B1361" s="481"/>
      <c r="C1361" s="478"/>
      <c r="D1361" s="480"/>
      <c r="E1361" s="480"/>
      <c r="F1361" s="497"/>
      <c r="G1361" s="473"/>
      <c r="H1361" s="480"/>
      <c r="I1361" s="480"/>
      <c r="J1361" s="442"/>
      <c r="K1361" s="443"/>
      <c r="L1361" s="443"/>
      <c r="M1361" s="443"/>
      <c r="N1361" s="444"/>
      <c r="O1361" s="477">
        <f t="shared" si="57"/>
        <v>0</v>
      </c>
      <c r="P1361" s="477">
        <f t="shared" si="58"/>
        <v>0</v>
      </c>
      <c r="Q1361" s="92" t="str">
        <f t="shared" si="59"/>
        <v/>
      </c>
    </row>
    <row r="1362" spans="1:17" x14ac:dyDescent="0.2">
      <c r="A1362" s="468"/>
      <c r="B1362" s="481"/>
      <c r="C1362" s="478"/>
      <c r="D1362" s="480"/>
      <c r="E1362" s="480"/>
      <c r="F1362" s="497"/>
      <c r="G1362" s="480"/>
      <c r="H1362" s="480"/>
      <c r="I1362" s="480"/>
      <c r="J1362" s="443"/>
      <c r="K1362" s="443"/>
      <c r="L1362" s="443"/>
      <c r="M1362" s="443"/>
      <c r="N1362" s="444"/>
      <c r="O1362" s="477">
        <f t="shared" si="57"/>
        <v>0</v>
      </c>
      <c r="P1362" s="477">
        <f t="shared" si="58"/>
        <v>0</v>
      </c>
      <c r="Q1362" s="92" t="str">
        <f t="shared" si="59"/>
        <v/>
      </c>
    </row>
    <row r="1363" spans="1:17" x14ac:dyDescent="0.2">
      <c r="A1363" s="468"/>
      <c r="B1363" s="481"/>
      <c r="C1363" s="478"/>
      <c r="D1363" s="480"/>
      <c r="E1363" s="480"/>
      <c r="F1363" s="497"/>
      <c r="G1363" s="471"/>
      <c r="H1363" s="473"/>
      <c r="I1363" s="473"/>
      <c r="J1363" s="484"/>
      <c r="K1363" s="484"/>
      <c r="L1363" s="484"/>
      <c r="M1363" s="443"/>
      <c r="N1363" s="444"/>
      <c r="O1363" s="477">
        <f t="shared" si="57"/>
        <v>0</v>
      </c>
      <c r="P1363" s="477">
        <f t="shared" si="58"/>
        <v>0</v>
      </c>
      <c r="Q1363" s="92" t="str">
        <f t="shared" si="59"/>
        <v/>
      </c>
    </row>
    <row r="1364" spans="1:17" x14ac:dyDescent="0.2">
      <c r="A1364" s="468"/>
      <c r="B1364" s="481"/>
      <c r="C1364" s="478"/>
      <c r="D1364" s="480"/>
      <c r="E1364" s="480"/>
      <c r="F1364" s="497"/>
      <c r="G1364" s="480"/>
      <c r="H1364" s="480"/>
      <c r="I1364" s="480"/>
      <c r="J1364" s="443"/>
      <c r="K1364" s="443"/>
      <c r="L1364" s="443"/>
      <c r="M1364" s="443"/>
      <c r="N1364" s="444"/>
      <c r="O1364" s="477">
        <f t="shared" si="57"/>
        <v>0</v>
      </c>
      <c r="P1364" s="477">
        <f t="shared" si="58"/>
        <v>0</v>
      </c>
      <c r="Q1364" s="92" t="str">
        <f t="shared" si="59"/>
        <v/>
      </c>
    </row>
    <row r="1365" spans="1:17" x14ac:dyDescent="0.2">
      <c r="A1365" s="468"/>
      <c r="B1365" s="481"/>
      <c r="C1365" s="478"/>
      <c r="D1365" s="480"/>
      <c r="E1365" s="480"/>
      <c r="F1365" s="497"/>
      <c r="G1365" s="480"/>
      <c r="H1365" s="480"/>
      <c r="I1365" s="480"/>
      <c r="J1365" s="443"/>
      <c r="K1365" s="443"/>
      <c r="L1365" s="443"/>
      <c r="M1365" s="443"/>
      <c r="N1365" s="444"/>
      <c r="O1365" s="477">
        <f t="shared" si="57"/>
        <v>0</v>
      </c>
      <c r="P1365" s="477">
        <f t="shared" si="58"/>
        <v>0</v>
      </c>
      <c r="Q1365" s="92" t="str">
        <f t="shared" si="59"/>
        <v/>
      </c>
    </row>
    <row r="1366" spans="1:17" x14ac:dyDescent="0.2">
      <c r="A1366" s="468"/>
      <c r="B1366" s="481"/>
      <c r="C1366" s="478"/>
      <c r="D1366" s="473"/>
      <c r="E1366" s="480"/>
      <c r="F1366" s="497"/>
      <c r="G1366" s="480"/>
      <c r="H1366" s="480"/>
      <c r="I1366" s="480"/>
      <c r="J1366" s="443"/>
      <c r="K1366" s="443"/>
      <c r="L1366" s="443"/>
      <c r="M1366" s="443"/>
      <c r="N1366" s="444"/>
      <c r="O1366" s="477">
        <f t="shared" si="57"/>
        <v>0</v>
      </c>
      <c r="P1366" s="477">
        <f t="shared" si="58"/>
        <v>0</v>
      </c>
      <c r="Q1366" s="92" t="str">
        <f t="shared" si="59"/>
        <v/>
      </c>
    </row>
    <row r="1367" spans="1:17" x14ac:dyDescent="0.2">
      <c r="A1367" s="468"/>
      <c r="B1367" s="481"/>
      <c r="C1367" s="478"/>
      <c r="D1367" s="473"/>
      <c r="E1367" s="473"/>
      <c r="F1367" s="497"/>
      <c r="G1367" s="474"/>
      <c r="H1367" s="480"/>
      <c r="I1367" s="480"/>
      <c r="J1367" s="443"/>
      <c r="K1367" s="443"/>
      <c r="L1367" s="443"/>
      <c r="M1367" s="443"/>
      <c r="N1367" s="444"/>
      <c r="O1367" s="477">
        <f t="shared" si="57"/>
        <v>0</v>
      </c>
      <c r="P1367" s="477">
        <f t="shared" si="58"/>
        <v>0</v>
      </c>
      <c r="Q1367" s="92" t="str">
        <f t="shared" si="59"/>
        <v/>
      </c>
    </row>
    <row r="1368" spans="1:17" x14ac:dyDescent="0.2">
      <c r="A1368" s="468"/>
      <c r="B1368" s="481"/>
      <c r="C1368" s="478"/>
      <c r="D1368" s="473"/>
      <c r="E1368" s="473"/>
      <c r="F1368" s="497"/>
      <c r="G1368" s="474"/>
      <c r="H1368" s="480"/>
      <c r="I1368" s="480"/>
      <c r="J1368" s="443"/>
      <c r="K1368" s="443"/>
      <c r="L1368" s="443"/>
      <c r="M1368" s="443"/>
      <c r="N1368" s="444"/>
      <c r="O1368" s="477">
        <f t="shared" si="57"/>
        <v>0</v>
      </c>
      <c r="P1368" s="477">
        <f t="shared" si="58"/>
        <v>0</v>
      </c>
      <c r="Q1368" s="92" t="str">
        <f t="shared" si="59"/>
        <v/>
      </c>
    </row>
    <row r="1369" spans="1:17" x14ac:dyDescent="0.2">
      <c r="A1369" s="468"/>
      <c r="B1369" s="481"/>
      <c r="C1369" s="478"/>
      <c r="D1369" s="473"/>
      <c r="E1369" s="473"/>
      <c r="F1369" s="497"/>
      <c r="G1369" s="474"/>
      <c r="H1369" s="480"/>
      <c r="I1369" s="480"/>
      <c r="J1369" s="443"/>
      <c r="K1369" s="443"/>
      <c r="L1369" s="443"/>
      <c r="M1369" s="443"/>
      <c r="N1369" s="444"/>
      <c r="O1369" s="477">
        <f t="shared" si="57"/>
        <v>0</v>
      </c>
      <c r="P1369" s="477">
        <f t="shared" si="58"/>
        <v>0</v>
      </c>
      <c r="Q1369" s="92" t="str">
        <f t="shared" si="59"/>
        <v/>
      </c>
    </row>
    <row r="1370" spans="1:17" x14ac:dyDescent="0.2">
      <c r="A1370" s="468"/>
      <c r="B1370" s="481"/>
      <c r="C1370" s="478"/>
      <c r="D1370" s="473"/>
      <c r="E1370" s="473"/>
      <c r="F1370" s="497"/>
      <c r="G1370" s="474"/>
      <c r="H1370" s="480"/>
      <c r="I1370" s="480"/>
      <c r="J1370" s="443"/>
      <c r="K1370" s="443"/>
      <c r="L1370" s="443"/>
      <c r="M1370" s="443"/>
      <c r="N1370" s="444"/>
      <c r="O1370" s="477">
        <f t="shared" si="57"/>
        <v>0</v>
      </c>
      <c r="P1370" s="477">
        <f t="shared" si="58"/>
        <v>0</v>
      </c>
      <c r="Q1370" s="92" t="str">
        <f t="shared" si="59"/>
        <v/>
      </c>
    </row>
    <row r="1371" spans="1:17" x14ac:dyDescent="0.2">
      <c r="A1371" s="468"/>
      <c r="B1371" s="481"/>
      <c r="C1371" s="478"/>
      <c r="D1371" s="473"/>
      <c r="E1371" s="473"/>
      <c r="F1371" s="497"/>
      <c r="G1371" s="474"/>
      <c r="H1371" s="480"/>
      <c r="I1371" s="480"/>
      <c r="J1371" s="443"/>
      <c r="K1371" s="443"/>
      <c r="L1371" s="443"/>
      <c r="M1371" s="443"/>
      <c r="N1371" s="444"/>
      <c r="O1371" s="477">
        <f t="shared" si="57"/>
        <v>0</v>
      </c>
      <c r="P1371" s="477">
        <f t="shared" si="58"/>
        <v>0</v>
      </c>
      <c r="Q1371" s="92" t="str">
        <f t="shared" si="59"/>
        <v/>
      </c>
    </row>
    <row r="1372" spans="1:17" x14ac:dyDescent="0.2">
      <c r="A1372" s="468"/>
      <c r="B1372" s="481"/>
      <c r="C1372" s="478"/>
      <c r="D1372" s="473"/>
      <c r="E1372" s="473"/>
      <c r="F1372" s="497"/>
      <c r="G1372" s="474"/>
      <c r="H1372" s="480"/>
      <c r="I1372" s="480"/>
      <c r="J1372" s="443"/>
      <c r="K1372" s="443"/>
      <c r="L1372" s="443"/>
      <c r="M1372" s="443"/>
      <c r="N1372" s="444"/>
      <c r="O1372" s="477">
        <f t="shared" si="57"/>
        <v>0</v>
      </c>
      <c r="P1372" s="477">
        <f t="shared" si="58"/>
        <v>0</v>
      </c>
      <c r="Q1372" s="92" t="str">
        <f t="shared" si="59"/>
        <v/>
      </c>
    </row>
    <row r="1373" spans="1:17" x14ac:dyDescent="0.2">
      <c r="A1373" s="468"/>
      <c r="B1373" s="481"/>
      <c r="C1373" s="478"/>
      <c r="D1373" s="473"/>
      <c r="E1373" s="473"/>
      <c r="F1373" s="497"/>
      <c r="G1373" s="474"/>
      <c r="H1373" s="480"/>
      <c r="I1373" s="480"/>
      <c r="J1373" s="443"/>
      <c r="K1373" s="443"/>
      <c r="L1373" s="443"/>
      <c r="M1373" s="443"/>
      <c r="N1373" s="444"/>
      <c r="O1373" s="477">
        <f t="shared" si="57"/>
        <v>0</v>
      </c>
      <c r="P1373" s="477">
        <f t="shared" si="58"/>
        <v>0</v>
      </c>
      <c r="Q1373" s="92" t="str">
        <f t="shared" si="59"/>
        <v/>
      </c>
    </row>
    <row r="1374" spans="1:17" x14ac:dyDescent="0.2">
      <c r="A1374" s="468"/>
      <c r="B1374" s="481"/>
      <c r="C1374" s="478"/>
      <c r="D1374" s="473"/>
      <c r="E1374" s="473"/>
      <c r="F1374" s="497"/>
      <c r="G1374" s="474"/>
      <c r="H1374" s="480"/>
      <c r="I1374" s="480"/>
      <c r="J1374" s="443"/>
      <c r="K1374" s="443"/>
      <c r="L1374" s="443"/>
      <c r="M1374" s="443"/>
      <c r="N1374" s="444"/>
      <c r="O1374" s="477">
        <f t="shared" si="57"/>
        <v>0</v>
      </c>
      <c r="P1374" s="477">
        <f t="shared" si="58"/>
        <v>0</v>
      </c>
      <c r="Q1374" s="92" t="str">
        <f t="shared" si="59"/>
        <v/>
      </c>
    </row>
    <row r="1375" spans="1:17" x14ac:dyDescent="0.2">
      <c r="A1375" s="468"/>
      <c r="B1375" s="481"/>
      <c r="C1375" s="478"/>
      <c r="D1375" s="473"/>
      <c r="E1375" s="473"/>
      <c r="F1375" s="497"/>
      <c r="G1375" s="474"/>
      <c r="H1375" s="480"/>
      <c r="I1375" s="480"/>
      <c r="J1375" s="443"/>
      <c r="K1375" s="443"/>
      <c r="L1375" s="443"/>
      <c r="M1375" s="443"/>
      <c r="N1375" s="444"/>
      <c r="O1375" s="477">
        <f t="shared" si="57"/>
        <v>0</v>
      </c>
      <c r="P1375" s="477">
        <f t="shared" si="58"/>
        <v>0</v>
      </c>
      <c r="Q1375" s="92" t="str">
        <f t="shared" si="59"/>
        <v/>
      </c>
    </row>
    <row r="1376" spans="1:17" x14ac:dyDescent="0.2">
      <c r="A1376" s="468"/>
      <c r="B1376" s="481"/>
      <c r="C1376" s="478"/>
      <c r="D1376" s="473"/>
      <c r="E1376" s="473"/>
      <c r="F1376" s="497"/>
      <c r="G1376" s="474"/>
      <c r="H1376" s="480"/>
      <c r="I1376" s="480"/>
      <c r="J1376" s="443"/>
      <c r="K1376" s="443"/>
      <c r="L1376" s="443"/>
      <c r="M1376" s="443"/>
      <c r="N1376" s="444"/>
      <c r="O1376" s="477">
        <f t="shared" si="57"/>
        <v>0</v>
      </c>
      <c r="P1376" s="477">
        <f t="shared" si="58"/>
        <v>0</v>
      </c>
      <c r="Q1376" s="92" t="str">
        <f t="shared" si="59"/>
        <v/>
      </c>
    </row>
    <row r="1377" spans="1:17" x14ac:dyDescent="0.2">
      <c r="A1377" s="468"/>
      <c r="B1377" s="481"/>
      <c r="C1377" s="478"/>
      <c r="D1377" s="473"/>
      <c r="E1377" s="473"/>
      <c r="F1377" s="497"/>
      <c r="G1377" s="474"/>
      <c r="H1377" s="480"/>
      <c r="I1377" s="480"/>
      <c r="J1377" s="443"/>
      <c r="K1377" s="443"/>
      <c r="L1377" s="443"/>
      <c r="M1377" s="443"/>
      <c r="N1377" s="444"/>
      <c r="O1377" s="477">
        <f t="shared" si="57"/>
        <v>0</v>
      </c>
      <c r="P1377" s="477">
        <f t="shared" si="58"/>
        <v>0</v>
      </c>
      <c r="Q1377" s="92" t="str">
        <f t="shared" si="59"/>
        <v/>
      </c>
    </row>
    <row r="1378" spans="1:17" x14ac:dyDescent="0.2">
      <c r="A1378" s="468"/>
      <c r="B1378" s="481"/>
      <c r="C1378" s="478"/>
      <c r="D1378" s="473"/>
      <c r="E1378" s="473"/>
      <c r="F1378" s="497"/>
      <c r="G1378" s="474"/>
      <c r="H1378" s="480"/>
      <c r="I1378" s="480"/>
      <c r="J1378" s="443"/>
      <c r="K1378" s="443"/>
      <c r="L1378" s="443"/>
      <c r="M1378" s="443"/>
      <c r="N1378" s="444"/>
      <c r="O1378" s="477">
        <f t="shared" si="57"/>
        <v>0</v>
      </c>
      <c r="P1378" s="477">
        <f t="shared" si="58"/>
        <v>0</v>
      </c>
      <c r="Q1378" s="92" t="str">
        <f t="shared" si="59"/>
        <v/>
      </c>
    </row>
    <row r="1379" spans="1:17" x14ac:dyDescent="0.2">
      <c r="A1379" s="468"/>
      <c r="B1379" s="481"/>
      <c r="C1379" s="478"/>
      <c r="D1379" s="473"/>
      <c r="E1379" s="473"/>
      <c r="F1379" s="497"/>
      <c r="G1379" s="474"/>
      <c r="H1379" s="480"/>
      <c r="I1379" s="480"/>
      <c r="J1379" s="443"/>
      <c r="K1379" s="443"/>
      <c r="L1379" s="443"/>
      <c r="M1379" s="443"/>
      <c r="N1379" s="444"/>
      <c r="O1379" s="477">
        <f t="shared" si="57"/>
        <v>0</v>
      </c>
      <c r="P1379" s="477">
        <f t="shared" si="58"/>
        <v>0</v>
      </c>
      <c r="Q1379" s="92" t="str">
        <f t="shared" si="59"/>
        <v/>
      </c>
    </row>
    <row r="1380" spans="1:17" x14ac:dyDescent="0.2">
      <c r="A1380" s="468"/>
      <c r="B1380" s="481"/>
      <c r="C1380" s="478"/>
      <c r="D1380" s="473"/>
      <c r="E1380" s="473"/>
      <c r="F1380" s="497"/>
      <c r="G1380" s="474"/>
      <c r="H1380" s="480"/>
      <c r="I1380" s="480"/>
      <c r="J1380" s="443"/>
      <c r="K1380" s="443"/>
      <c r="L1380" s="443"/>
      <c r="M1380" s="443"/>
      <c r="N1380" s="444"/>
      <c r="O1380" s="477">
        <f t="shared" si="57"/>
        <v>0</v>
      </c>
      <c r="P1380" s="477">
        <f t="shared" si="58"/>
        <v>0</v>
      </c>
      <c r="Q1380" s="92" t="str">
        <f t="shared" si="59"/>
        <v/>
      </c>
    </row>
    <row r="1381" spans="1:17" x14ac:dyDescent="0.2">
      <c r="A1381" s="468"/>
      <c r="B1381" s="481"/>
      <c r="C1381" s="478"/>
      <c r="D1381" s="473"/>
      <c r="E1381" s="473"/>
      <c r="F1381" s="497"/>
      <c r="G1381" s="474"/>
      <c r="H1381" s="480"/>
      <c r="I1381" s="480"/>
      <c r="J1381" s="443"/>
      <c r="K1381" s="443"/>
      <c r="L1381" s="443"/>
      <c r="M1381" s="443"/>
      <c r="N1381" s="444"/>
      <c r="O1381" s="477">
        <f t="shared" si="57"/>
        <v>0</v>
      </c>
      <c r="P1381" s="477">
        <f t="shared" si="58"/>
        <v>0</v>
      </c>
      <c r="Q1381" s="92" t="str">
        <f t="shared" si="59"/>
        <v/>
      </c>
    </row>
    <row r="1382" spans="1:17" x14ac:dyDescent="0.2">
      <c r="A1382" s="468"/>
      <c r="B1382" s="481"/>
      <c r="C1382" s="478"/>
      <c r="D1382" s="473"/>
      <c r="E1382" s="473"/>
      <c r="F1382" s="497"/>
      <c r="G1382" s="474"/>
      <c r="H1382" s="480"/>
      <c r="I1382" s="480"/>
      <c r="J1382" s="443"/>
      <c r="K1382" s="443"/>
      <c r="L1382" s="443"/>
      <c r="M1382" s="443"/>
      <c r="N1382" s="444"/>
      <c r="O1382" s="477">
        <f t="shared" si="57"/>
        <v>0</v>
      </c>
      <c r="P1382" s="477">
        <f t="shared" si="58"/>
        <v>0</v>
      </c>
      <c r="Q1382" s="92" t="str">
        <f t="shared" si="59"/>
        <v/>
      </c>
    </row>
    <row r="1383" spans="1:17" x14ac:dyDescent="0.2">
      <c r="A1383" s="468"/>
      <c r="B1383" s="481"/>
      <c r="C1383" s="478"/>
      <c r="D1383" s="473"/>
      <c r="E1383" s="473"/>
      <c r="F1383" s="497"/>
      <c r="G1383" s="474"/>
      <c r="H1383" s="480"/>
      <c r="I1383" s="480"/>
      <c r="J1383" s="443"/>
      <c r="K1383" s="443"/>
      <c r="L1383" s="443"/>
      <c r="M1383" s="443"/>
      <c r="N1383" s="444"/>
      <c r="O1383" s="477">
        <f t="shared" si="57"/>
        <v>0</v>
      </c>
      <c r="P1383" s="477">
        <f t="shared" si="58"/>
        <v>0</v>
      </c>
      <c r="Q1383" s="92" t="str">
        <f t="shared" si="59"/>
        <v/>
      </c>
    </row>
    <row r="1384" spans="1:17" x14ac:dyDescent="0.2">
      <c r="A1384" s="468"/>
      <c r="B1384" s="481"/>
      <c r="C1384" s="478"/>
      <c r="D1384" s="473"/>
      <c r="E1384" s="473"/>
      <c r="F1384" s="497"/>
      <c r="G1384" s="474"/>
      <c r="H1384" s="480"/>
      <c r="I1384" s="480"/>
      <c r="J1384" s="443"/>
      <c r="K1384" s="443"/>
      <c r="L1384" s="443"/>
      <c r="M1384" s="443"/>
      <c r="N1384" s="444"/>
      <c r="O1384" s="477">
        <f t="shared" si="57"/>
        <v>0</v>
      </c>
      <c r="P1384" s="477">
        <f t="shared" si="58"/>
        <v>0</v>
      </c>
      <c r="Q1384" s="92" t="str">
        <f t="shared" si="59"/>
        <v/>
      </c>
    </row>
    <row r="1385" spans="1:17" x14ac:dyDescent="0.2">
      <c r="A1385" s="468"/>
      <c r="B1385" s="481"/>
      <c r="C1385" s="478"/>
      <c r="D1385" s="473"/>
      <c r="E1385" s="473"/>
      <c r="F1385" s="497"/>
      <c r="G1385" s="474"/>
      <c r="H1385" s="480"/>
      <c r="I1385" s="480"/>
      <c r="J1385" s="443"/>
      <c r="K1385" s="443"/>
      <c r="L1385" s="443"/>
      <c r="M1385" s="443"/>
      <c r="N1385" s="444"/>
      <c r="O1385" s="477">
        <f t="shared" si="57"/>
        <v>0</v>
      </c>
      <c r="P1385" s="477">
        <f t="shared" si="58"/>
        <v>0</v>
      </c>
      <c r="Q1385" s="92" t="str">
        <f t="shared" si="59"/>
        <v/>
      </c>
    </row>
    <row r="1386" spans="1:17" x14ac:dyDescent="0.2">
      <c r="A1386" s="468"/>
      <c r="B1386" s="481"/>
      <c r="C1386" s="478"/>
      <c r="D1386" s="473"/>
      <c r="E1386" s="473"/>
      <c r="F1386" s="497"/>
      <c r="G1386" s="474"/>
      <c r="H1386" s="480"/>
      <c r="I1386" s="480"/>
      <c r="J1386" s="443"/>
      <c r="K1386" s="443"/>
      <c r="L1386" s="443"/>
      <c r="M1386" s="443"/>
      <c r="N1386" s="444"/>
      <c r="O1386" s="477">
        <f t="shared" si="57"/>
        <v>0</v>
      </c>
      <c r="P1386" s="477">
        <f t="shared" si="58"/>
        <v>0</v>
      </c>
      <c r="Q1386" s="92" t="str">
        <f t="shared" si="59"/>
        <v/>
      </c>
    </row>
    <row r="1387" spans="1:17" x14ac:dyDescent="0.2">
      <c r="A1387" s="468"/>
      <c r="B1387" s="481"/>
      <c r="C1387" s="478"/>
      <c r="D1387" s="480"/>
      <c r="E1387" s="480"/>
      <c r="F1387" s="497"/>
      <c r="G1387" s="480"/>
      <c r="H1387" s="480"/>
      <c r="I1387" s="480"/>
      <c r="J1387" s="443"/>
      <c r="K1387" s="443"/>
      <c r="L1387" s="443"/>
      <c r="M1387" s="443"/>
      <c r="N1387" s="444"/>
      <c r="O1387" s="477">
        <f t="shared" si="57"/>
        <v>0</v>
      </c>
      <c r="P1387" s="477">
        <f t="shared" si="58"/>
        <v>0</v>
      </c>
      <c r="Q1387" s="92" t="str">
        <f t="shared" si="59"/>
        <v/>
      </c>
    </row>
    <row r="1388" spans="1:17" x14ac:dyDescent="0.2">
      <c r="A1388" s="468"/>
      <c r="B1388" s="481"/>
      <c r="C1388" s="483"/>
      <c r="D1388" s="473"/>
      <c r="E1388" s="473"/>
      <c r="F1388" s="479"/>
      <c r="G1388" s="473"/>
      <c r="H1388" s="480"/>
      <c r="I1388" s="480"/>
      <c r="J1388" s="443"/>
      <c r="K1388" s="443"/>
      <c r="L1388" s="443"/>
      <c r="M1388" s="443"/>
      <c r="N1388" s="444"/>
      <c r="O1388" s="477">
        <f t="shared" si="57"/>
        <v>0</v>
      </c>
      <c r="P1388" s="477">
        <f t="shared" si="58"/>
        <v>0</v>
      </c>
      <c r="Q1388" s="92" t="str">
        <f t="shared" si="59"/>
        <v/>
      </c>
    </row>
    <row r="1389" spans="1:17" x14ac:dyDescent="0.2">
      <c r="A1389" s="468"/>
      <c r="B1389" s="481"/>
      <c r="C1389" s="483"/>
      <c r="D1389" s="473"/>
      <c r="E1389" s="473"/>
      <c r="F1389" s="479"/>
      <c r="G1389" s="473"/>
      <c r="H1389" s="480"/>
      <c r="I1389" s="480"/>
      <c r="J1389" s="443"/>
      <c r="K1389" s="443"/>
      <c r="L1389" s="443"/>
      <c r="M1389" s="443"/>
      <c r="N1389" s="444"/>
      <c r="O1389" s="477">
        <f t="shared" si="57"/>
        <v>0</v>
      </c>
      <c r="P1389" s="477">
        <f t="shared" si="58"/>
        <v>0</v>
      </c>
      <c r="Q1389" s="92" t="str">
        <f t="shared" si="59"/>
        <v/>
      </c>
    </row>
    <row r="1390" spans="1:17" x14ac:dyDescent="0.2">
      <c r="A1390" s="468"/>
      <c r="B1390" s="481"/>
      <c r="C1390" s="483"/>
      <c r="D1390" s="473"/>
      <c r="E1390" s="473"/>
      <c r="F1390" s="479"/>
      <c r="G1390" s="473"/>
      <c r="H1390" s="480"/>
      <c r="I1390" s="480"/>
      <c r="J1390" s="443"/>
      <c r="K1390" s="443"/>
      <c r="L1390" s="443"/>
      <c r="M1390" s="443"/>
      <c r="N1390" s="444"/>
      <c r="O1390" s="477">
        <f t="shared" si="57"/>
        <v>0</v>
      </c>
      <c r="P1390" s="477">
        <f t="shared" si="58"/>
        <v>0</v>
      </c>
      <c r="Q1390" s="92" t="str">
        <f t="shared" si="59"/>
        <v/>
      </c>
    </row>
    <row r="1391" spans="1:17" x14ac:dyDescent="0.2">
      <c r="A1391" s="468"/>
      <c r="B1391" s="481"/>
      <c r="C1391" s="483"/>
      <c r="D1391" s="473"/>
      <c r="E1391" s="473"/>
      <c r="F1391" s="479"/>
      <c r="G1391" s="473"/>
      <c r="H1391" s="480"/>
      <c r="I1391" s="480"/>
      <c r="J1391" s="443"/>
      <c r="K1391" s="443"/>
      <c r="L1391" s="443"/>
      <c r="M1391" s="443"/>
      <c r="N1391" s="444"/>
      <c r="O1391" s="477">
        <f t="shared" si="57"/>
        <v>0</v>
      </c>
      <c r="P1391" s="477">
        <f t="shared" si="58"/>
        <v>0</v>
      </c>
      <c r="Q1391" s="92" t="str">
        <f t="shared" si="59"/>
        <v/>
      </c>
    </row>
    <row r="1392" spans="1:17" x14ac:dyDescent="0.2">
      <c r="A1392" s="468"/>
      <c r="B1392" s="481"/>
      <c r="C1392" s="483"/>
      <c r="D1392" s="473"/>
      <c r="E1392" s="473"/>
      <c r="F1392" s="479"/>
      <c r="G1392" s="473"/>
      <c r="H1392" s="480"/>
      <c r="I1392" s="480"/>
      <c r="J1392" s="443"/>
      <c r="K1392" s="443"/>
      <c r="L1392" s="443"/>
      <c r="M1392" s="443"/>
      <c r="N1392" s="444"/>
      <c r="O1392" s="477">
        <f t="shared" si="57"/>
        <v>0</v>
      </c>
      <c r="P1392" s="477">
        <f t="shared" si="58"/>
        <v>0</v>
      </c>
      <c r="Q1392" s="92" t="str">
        <f t="shared" si="59"/>
        <v/>
      </c>
    </row>
    <row r="1393" spans="1:17" x14ac:dyDescent="0.2">
      <c r="A1393" s="468"/>
      <c r="B1393" s="481"/>
      <c r="C1393" s="483"/>
      <c r="D1393" s="473"/>
      <c r="E1393" s="473"/>
      <c r="F1393" s="479"/>
      <c r="G1393" s="473"/>
      <c r="H1393" s="480"/>
      <c r="I1393" s="480"/>
      <c r="J1393" s="443"/>
      <c r="K1393" s="443"/>
      <c r="L1393" s="443"/>
      <c r="M1393" s="443"/>
      <c r="N1393" s="444"/>
      <c r="O1393" s="477">
        <f t="shared" si="57"/>
        <v>0</v>
      </c>
      <c r="P1393" s="477">
        <f t="shared" si="58"/>
        <v>0</v>
      </c>
      <c r="Q1393" s="92" t="str">
        <f t="shared" si="59"/>
        <v/>
      </c>
    </row>
    <row r="1394" spans="1:17" x14ac:dyDescent="0.2">
      <c r="A1394" s="468"/>
      <c r="B1394" s="481"/>
      <c r="C1394" s="483"/>
      <c r="D1394" s="473"/>
      <c r="E1394" s="473"/>
      <c r="F1394" s="479"/>
      <c r="G1394" s="473"/>
      <c r="H1394" s="480"/>
      <c r="I1394" s="480"/>
      <c r="J1394" s="443"/>
      <c r="K1394" s="443"/>
      <c r="L1394" s="443"/>
      <c r="M1394" s="443"/>
      <c r="N1394" s="444"/>
      <c r="O1394" s="477">
        <f t="shared" si="57"/>
        <v>0</v>
      </c>
      <c r="P1394" s="477">
        <f t="shared" si="58"/>
        <v>0</v>
      </c>
      <c r="Q1394" s="92" t="str">
        <f t="shared" si="59"/>
        <v/>
      </c>
    </row>
    <row r="1395" spans="1:17" x14ac:dyDescent="0.2">
      <c r="A1395" s="468"/>
      <c r="B1395" s="481"/>
      <c r="C1395" s="483"/>
      <c r="D1395" s="473"/>
      <c r="E1395" s="473"/>
      <c r="F1395" s="479"/>
      <c r="G1395" s="473"/>
      <c r="H1395" s="480"/>
      <c r="I1395" s="480"/>
      <c r="J1395" s="443"/>
      <c r="K1395" s="443"/>
      <c r="L1395" s="443"/>
      <c r="M1395" s="443"/>
      <c r="N1395" s="444"/>
      <c r="O1395" s="477">
        <f t="shared" si="57"/>
        <v>0</v>
      </c>
      <c r="P1395" s="477">
        <f t="shared" si="58"/>
        <v>0</v>
      </c>
      <c r="Q1395" s="92" t="str">
        <f t="shared" si="59"/>
        <v/>
      </c>
    </row>
    <row r="1396" spans="1:17" x14ac:dyDescent="0.2">
      <c r="A1396" s="468"/>
      <c r="B1396" s="481"/>
      <c r="C1396" s="483"/>
      <c r="D1396" s="473"/>
      <c r="E1396" s="473"/>
      <c r="F1396" s="479"/>
      <c r="G1396" s="473"/>
      <c r="H1396" s="480"/>
      <c r="I1396" s="480"/>
      <c r="J1396" s="486"/>
      <c r="K1396" s="443"/>
      <c r="L1396" s="443"/>
      <c r="M1396" s="443"/>
      <c r="N1396" s="444"/>
      <c r="O1396" s="477">
        <f t="shared" si="57"/>
        <v>0</v>
      </c>
      <c r="P1396" s="477">
        <f t="shared" si="58"/>
        <v>0</v>
      </c>
      <c r="Q1396" s="92" t="str">
        <f t="shared" si="59"/>
        <v/>
      </c>
    </row>
    <row r="1397" spans="1:17" x14ac:dyDescent="0.2">
      <c r="A1397" s="468"/>
      <c r="B1397" s="481"/>
      <c r="C1397" s="483"/>
      <c r="D1397" s="473"/>
      <c r="E1397" s="473"/>
      <c r="F1397" s="479"/>
      <c r="G1397" s="473"/>
      <c r="H1397" s="480"/>
      <c r="I1397" s="480"/>
      <c r="J1397" s="486"/>
      <c r="K1397" s="443"/>
      <c r="L1397" s="443"/>
      <c r="M1397" s="443"/>
      <c r="N1397" s="444"/>
      <c r="O1397" s="477">
        <f t="shared" si="57"/>
        <v>0</v>
      </c>
      <c r="P1397" s="477">
        <f t="shared" si="58"/>
        <v>0</v>
      </c>
      <c r="Q1397" s="92" t="str">
        <f t="shared" si="59"/>
        <v/>
      </c>
    </row>
    <row r="1398" spans="1:17" x14ac:dyDescent="0.2">
      <c r="A1398" s="468"/>
      <c r="B1398" s="481"/>
      <c r="C1398" s="483"/>
      <c r="D1398" s="473"/>
      <c r="E1398" s="473"/>
      <c r="F1398" s="479"/>
      <c r="G1398" s="473"/>
      <c r="H1398" s="480"/>
      <c r="I1398" s="480"/>
      <c r="J1398" s="486"/>
      <c r="K1398" s="443"/>
      <c r="L1398" s="443"/>
      <c r="M1398" s="443"/>
      <c r="N1398" s="444"/>
      <c r="O1398" s="477">
        <f t="shared" si="57"/>
        <v>0</v>
      </c>
      <c r="P1398" s="477">
        <f t="shared" si="58"/>
        <v>0</v>
      </c>
      <c r="Q1398" s="92" t="str">
        <f t="shared" si="59"/>
        <v/>
      </c>
    </row>
    <row r="1399" spans="1:17" x14ac:dyDescent="0.2">
      <c r="A1399" s="468"/>
      <c r="B1399" s="481"/>
      <c r="C1399" s="483"/>
      <c r="D1399" s="473"/>
      <c r="E1399" s="473"/>
      <c r="F1399" s="479"/>
      <c r="G1399" s="473"/>
      <c r="H1399" s="480"/>
      <c r="I1399" s="480"/>
      <c r="J1399" s="486"/>
      <c r="K1399" s="443"/>
      <c r="L1399" s="443"/>
      <c r="M1399" s="443"/>
      <c r="N1399" s="444"/>
      <c r="O1399" s="477">
        <f t="shared" si="57"/>
        <v>0</v>
      </c>
      <c r="P1399" s="477">
        <f t="shared" si="58"/>
        <v>0</v>
      </c>
      <c r="Q1399" s="92" t="str">
        <f t="shared" si="59"/>
        <v/>
      </c>
    </row>
    <row r="1400" spans="1:17" x14ac:dyDescent="0.2">
      <c r="A1400" s="468"/>
      <c r="B1400" s="481"/>
      <c r="C1400" s="483"/>
      <c r="D1400" s="473"/>
      <c r="E1400" s="480"/>
      <c r="F1400" s="497"/>
      <c r="G1400" s="473"/>
      <c r="H1400" s="480"/>
      <c r="I1400" s="480"/>
      <c r="J1400" s="443"/>
      <c r="K1400" s="442"/>
      <c r="L1400" s="443"/>
      <c r="M1400" s="443"/>
      <c r="N1400" s="444"/>
      <c r="O1400" s="477">
        <f t="shared" si="57"/>
        <v>0</v>
      </c>
      <c r="P1400" s="477">
        <f t="shared" si="58"/>
        <v>0</v>
      </c>
      <c r="Q1400" s="92" t="str">
        <f t="shared" si="59"/>
        <v/>
      </c>
    </row>
    <row r="1401" spans="1:17" x14ac:dyDescent="0.2">
      <c r="A1401" s="468"/>
      <c r="B1401" s="481"/>
      <c r="C1401" s="478"/>
      <c r="D1401" s="473"/>
      <c r="E1401" s="480"/>
      <c r="F1401" s="497"/>
      <c r="G1401" s="480"/>
      <c r="H1401" s="480"/>
      <c r="I1401" s="480"/>
      <c r="J1401" s="443"/>
      <c r="K1401" s="443"/>
      <c r="L1401" s="443"/>
      <c r="M1401" s="443"/>
      <c r="N1401" s="444"/>
      <c r="O1401" s="477">
        <f t="shared" si="57"/>
        <v>0</v>
      </c>
      <c r="P1401" s="477">
        <f t="shared" si="58"/>
        <v>0</v>
      </c>
      <c r="Q1401" s="92" t="str">
        <f t="shared" si="59"/>
        <v/>
      </c>
    </row>
    <row r="1402" spans="1:17" x14ac:dyDescent="0.2">
      <c r="A1402" s="468"/>
      <c r="B1402" s="481"/>
      <c r="C1402" s="478"/>
      <c r="D1402" s="480"/>
      <c r="E1402" s="480"/>
      <c r="F1402" s="497"/>
      <c r="G1402" s="480"/>
      <c r="H1402" s="480"/>
      <c r="I1402" s="480"/>
      <c r="J1402" s="443"/>
      <c r="K1402" s="443"/>
      <c r="L1402" s="443"/>
      <c r="M1402" s="443"/>
      <c r="N1402" s="444"/>
      <c r="O1402" s="477">
        <f t="shared" si="57"/>
        <v>0</v>
      </c>
      <c r="P1402" s="477">
        <f t="shared" si="58"/>
        <v>0</v>
      </c>
      <c r="Q1402" s="92" t="str">
        <f t="shared" si="59"/>
        <v/>
      </c>
    </row>
    <row r="1403" spans="1:17" x14ac:dyDescent="0.2">
      <c r="A1403" s="468"/>
      <c r="B1403" s="481"/>
      <c r="C1403" s="483"/>
      <c r="D1403" s="480"/>
      <c r="E1403" s="480"/>
      <c r="F1403" s="497"/>
      <c r="G1403" s="473"/>
      <c r="H1403" s="474"/>
      <c r="I1403" s="480"/>
      <c r="J1403" s="442"/>
      <c r="K1403" s="442"/>
      <c r="L1403" s="443"/>
      <c r="M1403" s="442"/>
      <c r="N1403" s="444"/>
      <c r="O1403" s="477">
        <f t="shared" si="57"/>
        <v>0</v>
      </c>
      <c r="P1403" s="477">
        <f t="shared" si="58"/>
        <v>0</v>
      </c>
      <c r="Q1403" s="92" t="str">
        <f t="shared" si="59"/>
        <v/>
      </c>
    </row>
    <row r="1404" spans="1:17" ht="23.1" customHeight="1" x14ac:dyDescent="0.2">
      <c r="A1404" s="468"/>
      <c r="B1404" s="444"/>
      <c r="C1404" s="478"/>
      <c r="D1404" s="473"/>
      <c r="E1404" s="473"/>
      <c r="F1404" s="479"/>
      <c r="G1404" s="473"/>
      <c r="H1404" s="480"/>
      <c r="I1404" s="480"/>
      <c r="J1404" s="442"/>
      <c r="K1404" s="442"/>
      <c r="L1404" s="442"/>
      <c r="M1404" s="443"/>
      <c r="N1404" s="444"/>
      <c r="O1404" s="477">
        <f t="shared" si="57"/>
        <v>0</v>
      </c>
      <c r="P1404" s="477">
        <f t="shared" si="58"/>
        <v>0</v>
      </c>
      <c r="Q1404" s="92" t="str">
        <f t="shared" si="59"/>
        <v/>
      </c>
    </row>
    <row r="1405" spans="1:17" ht="23.1" customHeight="1" x14ac:dyDescent="0.2">
      <c r="A1405" s="468"/>
      <c r="B1405" s="444"/>
      <c r="C1405" s="478"/>
      <c r="D1405" s="473"/>
      <c r="E1405" s="473"/>
      <c r="F1405" s="479"/>
      <c r="G1405" s="473"/>
      <c r="H1405" s="480"/>
      <c r="I1405" s="480"/>
      <c r="J1405" s="443"/>
      <c r="K1405" s="442"/>
      <c r="L1405" s="442"/>
      <c r="M1405" s="443"/>
      <c r="N1405" s="444"/>
      <c r="O1405" s="477">
        <f t="shared" si="0"/>
        <v>0</v>
      </c>
      <c r="P1405" s="477">
        <f t="shared" si="1"/>
        <v>0</v>
      </c>
      <c r="Q1405" s="92" t="str">
        <f t="shared" si="2"/>
        <v/>
      </c>
    </row>
    <row r="1406" spans="1:17" ht="23.1" customHeight="1" x14ac:dyDescent="0.2">
      <c r="A1406" s="468"/>
      <c r="B1406" s="444"/>
      <c r="C1406" s="478"/>
      <c r="D1406" s="473"/>
      <c r="E1406" s="473"/>
      <c r="F1406" s="479"/>
      <c r="G1406" s="473"/>
      <c r="H1406" s="480"/>
      <c r="I1406" s="480"/>
      <c r="J1406" s="443"/>
      <c r="K1406" s="442"/>
      <c r="L1406" s="442"/>
      <c r="M1406" s="443"/>
      <c r="N1406" s="444"/>
      <c r="O1406" s="477">
        <f t="shared" si="0"/>
        <v>0</v>
      </c>
      <c r="P1406" s="477">
        <f t="shared" si="1"/>
        <v>0</v>
      </c>
      <c r="Q1406" s="92" t="str">
        <f t="shared" si="2"/>
        <v/>
      </c>
    </row>
    <row r="1407" spans="1:17" ht="23.1" customHeight="1" x14ac:dyDescent="0.2">
      <c r="A1407" s="468"/>
      <c r="B1407" s="444"/>
      <c r="C1407" s="478"/>
      <c r="D1407" s="473"/>
      <c r="E1407" s="473"/>
      <c r="F1407" s="479"/>
      <c r="G1407" s="471"/>
      <c r="H1407" s="480"/>
      <c r="I1407" s="480"/>
      <c r="J1407" s="442"/>
      <c r="K1407" s="442"/>
      <c r="L1407" s="443"/>
      <c r="M1407" s="443"/>
      <c r="N1407" s="444"/>
      <c r="O1407" s="477">
        <f t="shared" si="0"/>
        <v>0</v>
      </c>
      <c r="P1407" s="477">
        <f t="shared" si="1"/>
        <v>0</v>
      </c>
      <c r="Q1407" s="92" t="str">
        <f t="shared" si="2"/>
        <v/>
      </c>
    </row>
    <row r="1408" spans="1:17" ht="23.1" customHeight="1" x14ac:dyDescent="0.2">
      <c r="A1408" s="468"/>
      <c r="B1408" s="444"/>
      <c r="C1408" s="478"/>
      <c r="D1408" s="473"/>
      <c r="E1408" s="473"/>
      <c r="F1408" s="479"/>
      <c r="G1408" s="473"/>
      <c r="H1408" s="480"/>
      <c r="I1408" s="480"/>
      <c r="J1408" s="442"/>
      <c r="K1408" s="442"/>
      <c r="L1408" s="442"/>
      <c r="M1408" s="443"/>
      <c r="N1408" s="444"/>
      <c r="O1408" s="477">
        <f t="shared" si="0"/>
        <v>0</v>
      </c>
      <c r="P1408" s="477">
        <f t="shared" si="1"/>
        <v>0</v>
      </c>
      <c r="Q1408" s="92" t="str">
        <f t="shared" si="2"/>
        <v/>
      </c>
    </row>
    <row r="1409" spans="1:17" ht="23.1" customHeight="1" x14ac:dyDescent="0.2">
      <c r="A1409" s="468"/>
      <c r="B1409" s="444"/>
      <c r="C1409" s="478"/>
      <c r="D1409" s="473"/>
      <c r="E1409" s="473"/>
      <c r="F1409" s="479"/>
      <c r="G1409" s="473"/>
      <c r="H1409" s="480"/>
      <c r="I1409" s="480"/>
      <c r="J1409" s="443"/>
      <c r="K1409" s="442"/>
      <c r="L1409" s="442"/>
      <c r="M1409" s="443"/>
      <c r="N1409" s="444"/>
      <c r="O1409" s="477">
        <f t="shared" ref="O1409:O1472" si="60">IF(B1409=0,0,IF(YEAR(B1409)=$P$1,MONTH(B1409)-$O$1+1,(YEAR(B1409)-$P$1)*12-$O$1+1+MONTH(B1409)))</f>
        <v>0</v>
      </c>
      <c r="P1409" s="477">
        <f t="shared" ref="P1409:P1472" si="61">IF(C1409=0,0,IF(YEAR(C1409)=$P$1,MONTH(C1409)-$O$1+1,(YEAR(C1409)-$P$1)*12-$O$1+1+MONTH(C1409)))</f>
        <v>0</v>
      </c>
      <c r="Q1409" s="92" t="str">
        <f t="shared" ref="Q1409:Q1472" si="62">SUBSTITUTE(D1409," ","_")</f>
        <v/>
      </c>
    </row>
    <row r="1410" spans="1:17" ht="23.1" customHeight="1" x14ac:dyDescent="0.2">
      <c r="A1410" s="468"/>
      <c r="B1410" s="444"/>
      <c r="C1410" s="478"/>
      <c r="D1410" s="473"/>
      <c r="E1410" s="473"/>
      <c r="F1410" s="472"/>
      <c r="G1410" s="473"/>
      <c r="H1410" s="480"/>
      <c r="I1410" s="480"/>
      <c r="J1410" s="443"/>
      <c r="K1410" s="442"/>
      <c r="L1410" s="442"/>
      <c r="M1410" s="443"/>
      <c r="N1410" s="444"/>
      <c r="O1410" s="477">
        <f t="shared" si="60"/>
        <v>0</v>
      </c>
      <c r="P1410" s="477">
        <f t="shared" si="61"/>
        <v>0</v>
      </c>
      <c r="Q1410" s="92" t="str">
        <f t="shared" si="62"/>
        <v/>
      </c>
    </row>
    <row r="1411" spans="1:17" ht="23.1" customHeight="1" x14ac:dyDescent="0.2">
      <c r="A1411" s="468"/>
      <c r="B1411" s="444"/>
      <c r="C1411" s="478"/>
      <c r="D1411" s="473"/>
      <c r="E1411" s="473"/>
      <c r="F1411" s="472"/>
      <c r="G1411" s="473"/>
      <c r="H1411" s="480"/>
      <c r="I1411" s="480"/>
      <c r="J1411" s="443"/>
      <c r="K1411" s="442"/>
      <c r="L1411" s="442"/>
      <c r="M1411" s="443"/>
      <c r="N1411" s="444"/>
      <c r="O1411" s="477">
        <f t="shared" si="60"/>
        <v>0</v>
      </c>
      <c r="P1411" s="477">
        <f t="shared" si="61"/>
        <v>0</v>
      </c>
      <c r="Q1411" s="92" t="str">
        <f t="shared" si="62"/>
        <v/>
      </c>
    </row>
    <row r="1412" spans="1:17" ht="23.1" customHeight="1" x14ac:dyDescent="0.2">
      <c r="A1412" s="468"/>
      <c r="B1412" s="444"/>
      <c r="C1412" s="478"/>
      <c r="D1412" s="473"/>
      <c r="E1412" s="473"/>
      <c r="F1412" s="472"/>
      <c r="G1412" s="473"/>
      <c r="H1412" s="480"/>
      <c r="I1412" s="480"/>
      <c r="J1412" s="443"/>
      <c r="K1412" s="442"/>
      <c r="L1412" s="442"/>
      <c r="M1412" s="443"/>
      <c r="N1412" s="444"/>
      <c r="O1412" s="477">
        <f t="shared" si="60"/>
        <v>0</v>
      </c>
      <c r="P1412" s="477">
        <f t="shared" si="61"/>
        <v>0</v>
      </c>
      <c r="Q1412" s="92" t="str">
        <f t="shared" si="62"/>
        <v/>
      </c>
    </row>
    <row r="1413" spans="1:17" ht="23.1" customHeight="1" x14ac:dyDescent="0.2">
      <c r="A1413" s="468"/>
      <c r="B1413" s="444"/>
      <c r="C1413" s="478"/>
      <c r="D1413" s="473"/>
      <c r="E1413" s="473"/>
      <c r="F1413" s="479"/>
      <c r="G1413" s="473"/>
      <c r="H1413" s="480"/>
      <c r="I1413" s="480"/>
      <c r="J1413" s="442"/>
      <c r="K1413" s="442"/>
      <c r="L1413" s="442"/>
      <c r="M1413" s="443"/>
      <c r="N1413" s="444"/>
      <c r="O1413" s="477">
        <f t="shared" si="60"/>
        <v>0</v>
      </c>
      <c r="P1413" s="477">
        <f t="shared" si="61"/>
        <v>0</v>
      </c>
      <c r="Q1413" s="92" t="str">
        <f t="shared" si="62"/>
        <v/>
      </c>
    </row>
    <row r="1414" spans="1:17" ht="23.1" customHeight="1" x14ac:dyDescent="0.2">
      <c r="A1414" s="468"/>
      <c r="B1414" s="444"/>
      <c r="C1414" s="478"/>
      <c r="D1414" s="473"/>
      <c r="E1414" s="473"/>
      <c r="F1414" s="479"/>
      <c r="G1414" s="473"/>
      <c r="H1414" s="480"/>
      <c r="I1414" s="480"/>
      <c r="J1414" s="443"/>
      <c r="K1414" s="442"/>
      <c r="L1414" s="442"/>
      <c r="M1414" s="443"/>
      <c r="N1414" s="444"/>
      <c r="O1414" s="477">
        <f t="shared" si="60"/>
        <v>0</v>
      </c>
      <c r="P1414" s="477">
        <f t="shared" si="61"/>
        <v>0</v>
      </c>
      <c r="Q1414" s="92" t="str">
        <f t="shared" si="62"/>
        <v/>
      </c>
    </row>
    <row r="1415" spans="1:17" ht="23.1" customHeight="1" x14ac:dyDescent="0.2">
      <c r="A1415" s="468"/>
      <c r="B1415" s="444"/>
      <c r="C1415" s="478"/>
      <c r="D1415" s="473"/>
      <c r="E1415" s="473"/>
      <c r="F1415" s="479"/>
      <c r="G1415" s="473"/>
      <c r="H1415" s="480"/>
      <c r="I1415" s="480"/>
      <c r="J1415" s="443"/>
      <c r="K1415" s="442"/>
      <c r="L1415" s="442"/>
      <c r="M1415" s="443"/>
      <c r="N1415" s="444"/>
      <c r="O1415" s="477">
        <f t="shared" si="60"/>
        <v>0</v>
      </c>
      <c r="P1415" s="477">
        <f t="shared" si="61"/>
        <v>0</v>
      </c>
      <c r="Q1415" s="92" t="str">
        <f t="shared" si="62"/>
        <v/>
      </c>
    </row>
    <row r="1416" spans="1:17" ht="23.1" customHeight="1" x14ac:dyDescent="0.2">
      <c r="A1416" s="468"/>
      <c r="B1416" s="444"/>
      <c r="C1416" s="478"/>
      <c r="D1416" s="473"/>
      <c r="E1416" s="473"/>
      <c r="F1416" s="479"/>
      <c r="G1416" s="473"/>
      <c r="H1416" s="480"/>
      <c r="I1416" s="480"/>
      <c r="J1416" s="443"/>
      <c r="K1416" s="442"/>
      <c r="L1416" s="442"/>
      <c r="M1416" s="443"/>
      <c r="N1416" s="444"/>
      <c r="O1416" s="477">
        <f t="shared" si="60"/>
        <v>0</v>
      </c>
      <c r="P1416" s="477">
        <f t="shared" si="61"/>
        <v>0</v>
      </c>
      <c r="Q1416" s="92" t="str">
        <f t="shared" si="62"/>
        <v/>
      </c>
    </row>
    <row r="1417" spans="1:17" ht="23.1" customHeight="1" x14ac:dyDescent="0.2">
      <c r="A1417" s="468"/>
      <c r="B1417" s="444"/>
      <c r="C1417" s="478"/>
      <c r="D1417" s="473"/>
      <c r="E1417" s="473"/>
      <c r="F1417" s="479"/>
      <c r="G1417" s="473"/>
      <c r="H1417" s="480"/>
      <c r="I1417" s="480"/>
      <c r="J1417" s="443"/>
      <c r="K1417" s="442"/>
      <c r="L1417" s="442"/>
      <c r="M1417" s="443"/>
      <c r="N1417" s="444"/>
      <c r="O1417" s="477">
        <f t="shared" si="60"/>
        <v>0</v>
      </c>
      <c r="P1417" s="477">
        <f t="shared" si="61"/>
        <v>0</v>
      </c>
      <c r="Q1417" s="92" t="str">
        <f t="shared" si="62"/>
        <v/>
      </c>
    </row>
    <row r="1418" spans="1:17" ht="23.1" customHeight="1" x14ac:dyDescent="0.2">
      <c r="A1418" s="468"/>
      <c r="B1418" s="444"/>
      <c r="C1418" s="478"/>
      <c r="D1418" s="473"/>
      <c r="E1418" s="473"/>
      <c r="F1418" s="479"/>
      <c r="G1418" s="473"/>
      <c r="H1418" s="480"/>
      <c r="I1418" s="480"/>
      <c r="J1418" s="443"/>
      <c r="K1418" s="442"/>
      <c r="L1418" s="442"/>
      <c r="M1418" s="443"/>
      <c r="N1418" s="444"/>
      <c r="O1418" s="477">
        <f t="shared" si="60"/>
        <v>0</v>
      </c>
      <c r="P1418" s="477">
        <f t="shared" si="61"/>
        <v>0</v>
      </c>
      <c r="Q1418" s="92" t="str">
        <f t="shared" si="62"/>
        <v/>
      </c>
    </row>
    <row r="1419" spans="1:17" ht="23.1" customHeight="1" x14ac:dyDescent="0.2">
      <c r="A1419" s="468"/>
      <c r="B1419" s="444"/>
      <c r="C1419" s="478"/>
      <c r="D1419" s="473"/>
      <c r="E1419" s="473"/>
      <c r="F1419" s="472"/>
      <c r="G1419" s="471"/>
      <c r="H1419" s="480"/>
      <c r="I1419" s="480"/>
      <c r="J1419" s="443"/>
      <c r="K1419" s="442"/>
      <c r="L1419" s="442"/>
      <c r="M1419" s="443"/>
      <c r="N1419" s="444"/>
      <c r="O1419" s="477">
        <f t="shared" si="60"/>
        <v>0</v>
      </c>
      <c r="P1419" s="477">
        <f t="shared" si="61"/>
        <v>0</v>
      </c>
      <c r="Q1419" s="92" t="str">
        <f t="shared" si="62"/>
        <v/>
      </c>
    </row>
    <row r="1420" spans="1:17" ht="23.1" customHeight="1" x14ac:dyDescent="0.2">
      <c r="A1420" s="468"/>
      <c r="B1420" s="444"/>
      <c r="C1420" s="478"/>
      <c r="D1420" s="473"/>
      <c r="E1420" s="473"/>
      <c r="F1420" s="472"/>
      <c r="G1420" s="471"/>
      <c r="H1420" s="480"/>
      <c r="I1420" s="480"/>
      <c r="J1420" s="443"/>
      <c r="K1420" s="442"/>
      <c r="L1420" s="442"/>
      <c r="M1420" s="443"/>
      <c r="N1420" s="444"/>
      <c r="O1420" s="477">
        <f t="shared" si="60"/>
        <v>0</v>
      </c>
      <c r="P1420" s="477">
        <f t="shared" si="61"/>
        <v>0</v>
      </c>
      <c r="Q1420" s="92" t="str">
        <f t="shared" si="62"/>
        <v/>
      </c>
    </row>
    <row r="1421" spans="1:17" ht="23.1" customHeight="1" x14ac:dyDescent="0.2">
      <c r="A1421" s="468"/>
      <c r="B1421" s="444"/>
      <c r="C1421" s="478"/>
      <c r="D1421" s="473"/>
      <c r="E1421" s="473"/>
      <c r="F1421" s="472"/>
      <c r="G1421" s="471"/>
      <c r="H1421" s="480"/>
      <c r="I1421" s="480"/>
      <c r="J1421" s="443"/>
      <c r="K1421" s="442"/>
      <c r="L1421" s="442"/>
      <c r="M1421" s="443"/>
      <c r="N1421" s="444"/>
      <c r="O1421" s="477">
        <f t="shared" si="60"/>
        <v>0</v>
      </c>
      <c r="P1421" s="477">
        <f t="shared" si="61"/>
        <v>0</v>
      </c>
      <c r="Q1421" s="92" t="str">
        <f t="shared" si="62"/>
        <v/>
      </c>
    </row>
    <row r="1422" spans="1:17" ht="23.1" customHeight="1" x14ac:dyDescent="0.2">
      <c r="A1422" s="468"/>
      <c r="B1422" s="444"/>
      <c r="C1422" s="478"/>
      <c r="D1422" s="473"/>
      <c r="E1422" s="473"/>
      <c r="F1422" s="479"/>
      <c r="G1422" s="473"/>
      <c r="H1422" s="480"/>
      <c r="I1422" s="480"/>
      <c r="J1422" s="443"/>
      <c r="K1422" s="442"/>
      <c r="L1422" s="442"/>
      <c r="M1422" s="443"/>
      <c r="N1422" s="444"/>
      <c r="O1422" s="477">
        <f t="shared" si="60"/>
        <v>0</v>
      </c>
      <c r="P1422" s="477">
        <f t="shared" si="61"/>
        <v>0</v>
      </c>
      <c r="Q1422" s="92" t="str">
        <f t="shared" si="62"/>
        <v/>
      </c>
    </row>
    <row r="1423" spans="1:17" ht="23.1" customHeight="1" x14ac:dyDescent="0.2">
      <c r="A1423" s="468"/>
      <c r="B1423" s="444"/>
      <c r="C1423" s="478"/>
      <c r="D1423" s="473"/>
      <c r="E1423" s="473"/>
      <c r="F1423" s="479"/>
      <c r="G1423" s="473"/>
      <c r="H1423" s="480"/>
      <c r="I1423" s="480"/>
      <c r="J1423" s="443"/>
      <c r="K1423" s="443"/>
      <c r="L1423" s="443"/>
      <c r="M1423" s="443"/>
      <c r="N1423" s="444"/>
      <c r="O1423" s="477">
        <f t="shared" si="60"/>
        <v>0</v>
      </c>
      <c r="P1423" s="477">
        <f t="shared" si="61"/>
        <v>0</v>
      </c>
      <c r="Q1423" s="92" t="str">
        <f t="shared" si="62"/>
        <v/>
      </c>
    </row>
    <row r="1424" spans="1:17" ht="23.1" customHeight="1" x14ac:dyDescent="0.2">
      <c r="A1424" s="468"/>
      <c r="B1424" s="444"/>
      <c r="C1424" s="478"/>
      <c r="D1424" s="473"/>
      <c r="E1424" s="473"/>
      <c r="F1424" s="479"/>
      <c r="G1424" s="473"/>
      <c r="H1424" s="480"/>
      <c r="I1424" s="480"/>
      <c r="J1424" s="443"/>
      <c r="K1424" s="443"/>
      <c r="L1424" s="443"/>
      <c r="M1424" s="443"/>
      <c r="N1424" s="444"/>
      <c r="O1424" s="477">
        <f t="shared" si="60"/>
        <v>0</v>
      </c>
      <c r="P1424" s="477">
        <f t="shared" si="61"/>
        <v>0</v>
      </c>
      <c r="Q1424" s="92" t="str">
        <f t="shared" si="62"/>
        <v/>
      </c>
    </row>
    <row r="1425" spans="1:17" ht="23.1" customHeight="1" x14ac:dyDescent="0.2">
      <c r="A1425" s="468"/>
      <c r="B1425" s="444"/>
      <c r="C1425" s="478"/>
      <c r="D1425" s="473"/>
      <c r="E1425" s="473"/>
      <c r="F1425" s="479"/>
      <c r="G1425" s="473"/>
      <c r="H1425" s="480"/>
      <c r="I1425" s="480"/>
      <c r="J1425" s="443"/>
      <c r="K1425" s="443"/>
      <c r="L1425" s="443"/>
      <c r="M1425" s="443"/>
      <c r="N1425" s="444"/>
      <c r="O1425" s="477">
        <f t="shared" si="60"/>
        <v>0</v>
      </c>
      <c r="P1425" s="477">
        <f t="shared" si="61"/>
        <v>0</v>
      </c>
      <c r="Q1425" s="92" t="str">
        <f t="shared" si="62"/>
        <v/>
      </c>
    </row>
    <row r="1426" spans="1:17" ht="23.1" customHeight="1" x14ac:dyDescent="0.2">
      <c r="A1426" s="468"/>
      <c r="B1426" s="444"/>
      <c r="C1426" s="478"/>
      <c r="D1426" s="473"/>
      <c r="E1426" s="473"/>
      <c r="F1426" s="479"/>
      <c r="G1426" s="473"/>
      <c r="H1426" s="480"/>
      <c r="I1426" s="480"/>
      <c r="J1426" s="443"/>
      <c r="K1426" s="443"/>
      <c r="L1426" s="443"/>
      <c r="M1426" s="443"/>
      <c r="N1426" s="444"/>
      <c r="O1426" s="477">
        <f t="shared" si="60"/>
        <v>0</v>
      </c>
      <c r="P1426" s="477">
        <f t="shared" si="61"/>
        <v>0</v>
      </c>
      <c r="Q1426" s="92" t="str">
        <f t="shared" si="62"/>
        <v/>
      </c>
    </row>
    <row r="1427" spans="1:17" ht="23.1" customHeight="1" x14ac:dyDescent="0.2">
      <c r="A1427" s="468"/>
      <c r="B1427" s="444"/>
      <c r="C1427" s="478"/>
      <c r="D1427" s="473"/>
      <c r="E1427" s="473"/>
      <c r="F1427" s="479"/>
      <c r="G1427" s="473"/>
      <c r="H1427" s="480"/>
      <c r="I1427" s="480"/>
      <c r="J1427" s="443"/>
      <c r="K1427" s="443"/>
      <c r="L1427" s="443"/>
      <c r="M1427" s="443"/>
      <c r="N1427" s="444"/>
      <c r="O1427" s="477">
        <f t="shared" si="60"/>
        <v>0</v>
      </c>
      <c r="P1427" s="477">
        <f t="shared" si="61"/>
        <v>0</v>
      </c>
      <c r="Q1427" s="92" t="str">
        <f t="shared" si="62"/>
        <v/>
      </c>
    </row>
    <row r="1428" spans="1:17" ht="23.1" customHeight="1" x14ac:dyDescent="0.2">
      <c r="A1428" s="468"/>
      <c r="B1428" s="444"/>
      <c r="C1428" s="478"/>
      <c r="D1428" s="473"/>
      <c r="E1428" s="473"/>
      <c r="F1428" s="479"/>
      <c r="G1428" s="473"/>
      <c r="H1428" s="480"/>
      <c r="I1428" s="480"/>
      <c r="J1428" s="443"/>
      <c r="K1428" s="443"/>
      <c r="L1428" s="443"/>
      <c r="M1428" s="443"/>
      <c r="N1428" s="444"/>
      <c r="O1428" s="477">
        <f t="shared" si="60"/>
        <v>0</v>
      </c>
      <c r="P1428" s="477">
        <f t="shared" si="61"/>
        <v>0</v>
      </c>
      <c r="Q1428" s="92" t="str">
        <f t="shared" si="62"/>
        <v/>
      </c>
    </row>
    <row r="1429" spans="1:17" ht="23.1" customHeight="1" x14ac:dyDescent="0.2">
      <c r="A1429" s="468"/>
      <c r="B1429" s="444"/>
      <c r="C1429" s="478"/>
      <c r="D1429" s="473"/>
      <c r="E1429" s="473"/>
      <c r="F1429" s="479"/>
      <c r="G1429" s="473"/>
      <c r="H1429" s="480"/>
      <c r="I1429" s="480"/>
      <c r="J1429" s="443"/>
      <c r="K1429" s="443"/>
      <c r="L1429" s="443"/>
      <c r="M1429" s="443"/>
      <c r="N1429" s="444"/>
      <c r="O1429" s="477">
        <f t="shared" si="60"/>
        <v>0</v>
      </c>
      <c r="P1429" s="477">
        <f t="shared" si="61"/>
        <v>0</v>
      </c>
      <c r="Q1429" s="92" t="str">
        <f t="shared" si="62"/>
        <v/>
      </c>
    </row>
    <row r="1430" spans="1:17" ht="23.1" customHeight="1" x14ac:dyDescent="0.2">
      <c r="A1430" s="468"/>
      <c r="B1430" s="444"/>
      <c r="C1430" s="478"/>
      <c r="D1430" s="473"/>
      <c r="E1430" s="473"/>
      <c r="F1430" s="479"/>
      <c r="G1430" s="473"/>
      <c r="H1430" s="480"/>
      <c r="I1430" s="480"/>
      <c r="J1430" s="443"/>
      <c r="K1430" s="443"/>
      <c r="L1430" s="443"/>
      <c r="M1430" s="443"/>
      <c r="N1430" s="444"/>
      <c r="O1430" s="477">
        <f t="shared" si="60"/>
        <v>0</v>
      </c>
      <c r="P1430" s="477">
        <f t="shared" si="61"/>
        <v>0</v>
      </c>
      <c r="Q1430" s="92" t="str">
        <f t="shared" si="62"/>
        <v/>
      </c>
    </row>
    <row r="1431" spans="1:17" ht="23.1" customHeight="1" x14ac:dyDescent="0.2">
      <c r="A1431" s="468"/>
      <c r="B1431" s="444"/>
      <c r="C1431" s="478"/>
      <c r="D1431" s="473"/>
      <c r="E1431" s="473"/>
      <c r="F1431" s="479"/>
      <c r="G1431" s="473"/>
      <c r="H1431" s="480"/>
      <c r="I1431" s="480"/>
      <c r="J1431" s="443"/>
      <c r="K1431" s="443"/>
      <c r="L1431" s="443"/>
      <c r="M1431" s="443"/>
      <c r="N1431" s="444"/>
      <c r="O1431" s="477">
        <f t="shared" si="60"/>
        <v>0</v>
      </c>
      <c r="P1431" s="477">
        <f t="shared" si="61"/>
        <v>0</v>
      </c>
      <c r="Q1431" s="92" t="str">
        <f t="shared" si="62"/>
        <v/>
      </c>
    </row>
    <row r="1432" spans="1:17" ht="23.1" customHeight="1" x14ac:dyDescent="0.2">
      <c r="A1432" s="468"/>
      <c r="B1432" s="444"/>
      <c r="C1432" s="478"/>
      <c r="D1432" s="473"/>
      <c r="E1432" s="473"/>
      <c r="F1432" s="479"/>
      <c r="G1432" s="473"/>
      <c r="H1432" s="480"/>
      <c r="I1432" s="480"/>
      <c r="J1432" s="443"/>
      <c r="K1432" s="443"/>
      <c r="L1432" s="443"/>
      <c r="M1432" s="443"/>
      <c r="N1432" s="444"/>
      <c r="O1432" s="477">
        <f t="shared" si="60"/>
        <v>0</v>
      </c>
      <c r="P1432" s="477">
        <f t="shared" si="61"/>
        <v>0</v>
      </c>
      <c r="Q1432" s="92" t="str">
        <f t="shared" si="62"/>
        <v/>
      </c>
    </row>
    <row r="1433" spans="1:17" ht="23.1" customHeight="1" x14ac:dyDescent="0.2">
      <c r="A1433" s="468"/>
      <c r="B1433" s="444"/>
      <c r="C1433" s="478"/>
      <c r="D1433" s="473"/>
      <c r="E1433" s="473"/>
      <c r="F1433" s="479"/>
      <c r="G1433" s="473"/>
      <c r="H1433" s="480"/>
      <c r="I1433" s="480"/>
      <c r="J1433" s="443"/>
      <c r="K1433" s="443"/>
      <c r="L1433" s="443"/>
      <c r="M1433" s="443"/>
      <c r="N1433" s="444"/>
      <c r="O1433" s="477">
        <f t="shared" si="60"/>
        <v>0</v>
      </c>
      <c r="P1433" s="477">
        <f t="shared" si="61"/>
        <v>0</v>
      </c>
      <c r="Q1433" s="92" t="str">
        <f t="shared" si="62"/>
        <v/>
      </c>
    </row>
    <row r="1434" spans="1:17" ht="23.1" customHeight="1" x14ac:dyDescent="0.2">
      <c r="A1434" s="468"/>
      <c r="B1434" s="444"/>
      <c r="C1434" s="478"/>
      <c r="D1434" s="473"/>
      <c r="E1434" s="473"/>
      <c r="F1434" s="479"/>
      <c r="G1434" s="473"/>
      <c r="H1434" s="474"/>
      <c r="I1434" s="480"/>
      <c r="J1434" s="442"/>
      <c r="K1434" s="442"/>
      <c r="L1434" s="443"/>
      <c r="M1434" s="442"/>
      <c r="N1434" s="501"/>
      <c r="O1434" s="477">
        <f t="shared" si="60"/>
        <v>0</v>
      </c>
      <c r="P1434" s="477">
        <f t="shared" si="61"/>
        <v>0</v>
      </c>
      <c r="Q1434" s="92" t="str">
        <f t="shared" si="62"/>
        <v/>
      </c>
    </row>
    <row r="1435" spans="1:17" ht="23.1" customHeight="1" x14ac:dyDescent="0.2">
      <c r="A1435" s="468"/>
      <c r="B1435" s="444"/>
      <c r="C1435" s="478"/>
      <c r="D1435" s="473"/>
      <c r="E1435" s="473"/>
      <c r="F1435" s="479"/>
      <c r="G1435" s="473"/>
      <c r="H1435" s="480"/>
      <c r="I1435" s="480"/>
      <c r="J1435" s="442"/>
      <c r="K1435" s="442"/>
      <c r="L1435" s="442"/>
      <c r="M1435" s="442"/>
      <c r="N1435" s="501"/>
      <c r="O1435" s="477">
        <f t="shared" si="60"/>
        <v>0</v>
      </c>
      <c r="P1435" s="477">
        <f t="shared" si="61"/>
        <v>0</v>
      </c>
      <c r="Q1435" s="92" t="str">
        <f t="shared" si="62"/>
        <v/>
      </c>
    </row>
    <row r="1436" spans="1:17" ht="23.1" customHeight="1" x14ac:dyDescent="0.2">
      <c r="A1436" s="468"/>
      <c r="B1436" s="444"/>
      <c r="C1436" s="478"/>
      <c r="D1436" s="473"/>
      <c r="E1436" s="473"/>
      <c r="F1436" s="479"/>
      <c r="G1436" s="473"/>
      <c r="H1436" s="480"/>
      <c r="I1436" s="480"/>
      <c r="J1436" s="442"/>
      <c r="K1436" s="442"/>
      <c r="L1436" s="442"/>
      <c r="M1436" s="442"/>
      <c r="N1436" s="501"/>
      <c r="O1436" s="477">
        <f t="shared" si="60"/>
        <v>0</v>
      </c>
      <c r="P1436" s="477">
        <f t="shared" si="61"/>
        <v>0</v>
      </c>
      <c r="Q1436" s="92" t="str">
        <f t="shared" si="62"/>
        <v/>
      </c>
    </row>
    <row r="1437" spans="1:17" ht="23.1" customHeight="1" x14ac:dyDescent="0.2">
      <c r="A1437" s="468"/>
      <c r="B1437" s="444"/>
      <c r="C1437" s="478"/>
      <c r="D1437" s="473"/>
      <c r="E1437" s="473"/>
      <c r="F1437" s="479"/>
      <c r="G1437" s="473"/>
      <c r="H1437" s="480"/>
      <c r="I1437" s="480"/>
      <c r="J1437" s="442"/>
      <c r="K1437" s="442"/>
      <c r="L1437" s="442"/>
      <c r="M1437" s="442"/>
      <c r="N1437" s="501"/>
      <c r="O1437" s="477">
        <f t="shared" si="60"/>
        <v>0</v>
      </c>
      <c r="P1437" s="477">
        <f t="shared" si="61"/>
        <v>0</v>
      </c>
      <c r="Q1437" s="92" t="str">
        <f t="shared" si="62"/>
        <v/>
      </c>
    </row>
    <row r="1438" spans="1:17" ht="23.1" customHeight="1" x14ac:dyDescent="0.2">
      <c r="A1438" s="468"/>
      <c r="B1438" s="444"/>
      <c r="C1438" s="478"/>
      <c r="D1438" s="473"/>
      <c r="E1438" s="473"/>
      <c r="F1438" s="479"/>
      <c r="G1438" s="473"/>
      <c r="H1438" s="480"/>
      <c r="I1438" s="480"/>
      <c r="J1438" s="446"/>
      <c r="K1438" s="442"/>
      <c r="L1438" s="443"/>
      <c r="M1438" s="443"/>
      <c r="N1438" s="444"/>
      <c r="O1438" s="477">
        <f t="shared" si="60"/>
        <v>0</v>
      </c>
      <c r="P1438" s="477">
        <f t="shared" si="61"/>
        <v>0</v>
      </c>
      <c r="Q1438" s="92" t="str">
        <f t="shared" si="62"/>
        <v/>
      </c>
    </row>
    <row r="1439" spans="1:17" ht="23.1" customHeight="1" x14ac:dyDescent="0.2">
      <c r="A1439" s="468"/>
      <c r="B1439" s="444"/>
      <c r="C1439" s="478"/>
      <c r="D1439" s="473"/>
      <c r="E1439" s="473"/>
      <c r="F1439" s="479"/>
      <c r="G1439" s="473"/>
      <c r="H1439" s="480"/>
      <c r="I1439" s="480"/>
      <c r="J1439" s="446"/>
      <c r="K1439" s="442"/>
      <c r="L1439" s="443"/>
      <c r="M1439" s="443"/>
      <c r="N1439" s="444"/>
      <c r="O1439" s="477">
        <f t="shared" si="60"/>
        <v>0</v>
      </c>
      <c r="P1439" s="477">
        <f t="shared" si="61"/>
        <v>0</v>
      </c>
      <c r="Q1439" s="92" t="str">
        <f t="shared" si="62"/>
        <v/>
      </c>
    </row>
    <row r="1440" spans="1:17" ht="23.1" customHeight="1" x14ac:dyDescent="0.2">
      <c r="A1440" s="468"/>
      <c r="B1440" s="444"/>
      <c r="C1440" s="478"/>
      <c r="D1440" s="473"/>
      <c r="E1440" s="473"/>
      <c r="F1440" s="479"/>
      <c r="G1440" s="473"/>
      <c r="H1440" s="480"/>
      <c r="I1440" s="480"/>
      <c r="J1440" s="446"/>
      <c r="K1440" s="442"/>
      <c r="L1440" s="443"/>
      <c r="M1440" s="443"/>
      <c r="N1440" s="444"/>
      <c r="O1440" s="477">
        <f t="shared" si="60"/>
        <v>0</v>
      </c>
      <c r="P1440" s="477">
        <f t="shared" si="61"/>
        <v>0</v>
      </c>
      <c r="Q1440" s="92" t="str">
        <f t="shared" si="62"/>
        <v/>
      </c>
    </row>
    <row r="1441" spans="1:17" ht="23.1" customHeight="1" x14ac:dyDescent="0.2">
      <c r="A1441" s="468"/>
      <c r="B1441" s="444"/>
      <c r="C1441" s="478"/>
      <c r="D1441" s="473"/>
      <c r="E1441" s="473"/>
      <c r="F1441" s="479"/>
      <c r="G1441" s="473"/>
      <c r="H1441" s="480"/>
      <c r="I1441" s="480"/>
      <c r="J1441" s="446"/>
      <c r="K1441" s="442"/>
      <c r="L1441" s="443"/>
      <c r="M1441" s="443"/>
      <c r="N1441" s="444"/>
      <c r="O1441" s="477">
        <f t="shared" si="60"/>
        <v>0</v>
      </c>
      <c r="P1441" s="477">
        <f t="shared" si="61"/>
        <v>0</v>
      </c>
      <c r="Q1441" s="92" t="str">
        <f t="shared" si="62"/>
        <v/>
      </c>
    </row>
    <row r="1442" spans="1:17" ht="23.1" customHeight="1" x14ac:dyDescent="0.2">
      <c r="A1442" s="468"/>
      <c r="B1442" s="444"/>
      <c r="C1442" s="478"/>
      <c r="D1442" s="473"/>
      <c r="E1442" s="473"/>
      <c r="F1442" s="479"/>
      <c r="G1442" s="473"/>
      <c r="H1442" s="480"/>
      <c r="I1442" s="480"/>
      <c r="J1442" s="446"/>
      <c r="K1442" s="442"/>
      <c r="L1442" s="443"/>
      <c r="M1442" s="443"/>
      <c r="N1442" s="444"/>
      <c r="O1442" s="477">
        <f t="shared" si="60"/>
        <v>0</v>
      </c>
      <c r="P1442" s="477">
        <f t="shared" si="61"/>
        <v>0</v>
      </c>
      <c r="Q1442" s="92" t="str">
        <f t="shared" si="62"/>
        <v/>
      </c>
    </row>
    <row r="1443" spans="1:17" ht="23.1" customHeight="1" x14ac:dyDescent="0.2">
      <c r="A1443" s="468"/>
      <c r="B1443" s="444"/>
      <c r="C1443" s="478"/>
      <c r="D1443" s="473"/>
      <c r="E1443" s="473"/>
      <c r="F1443" s="479"/>
      <c r="G1443" s="473"/>
      <c r="H1443" s="480"/>
      <c r="I1443" s="480"/>
      <c r="J1443" s="446"/>
      <c r="K1443" s="442"/>
      <c r="L1443" s="443"/>
      <c r="M1443" s="443"/>
      <c r="N1443" s="444"/>
      <c r="O1443" s="477">
        <f t="shared" si="60"/>
        <v>0</v>
      </c>
      <c r="P1443" s="477">
        <f t="shared" si="61"/>
        <v>0</v>
      </c>
      <c r="Q1443" s="92" t="str">
        <f t="shared" si="62"/>
        <v/>
      </c>
    </row>
    <row r="1444" spans="1:17" ht="23.1" customHeight="1" x14ac:dyDescent="0.2">
      <c r="A1444" s="468"/>
      <c r="B1444" s="444"/>
      <c r="C1444" s="478"/>
      <c r="D1444" s="473"/>
      <c r="E1444" s="473"/>
      <c r="F1444" s="479"/>
      <c r="G1444" s="473"/>
      <c r="H1444" s="480"/>
      <c r="I1444" s="480"/>
      <c r="J1444" s="446"/>
      <c r="K1444" s="442"/>
      <c r="L1444" s="443"/>
      <c r="M1444" s="443"/>
      <c r="N1444" s="444"/>
      <c r="O1444" s="477">
        <f t="shared" si="60"/>
        <v>0</v>
      </c>
      <c r="P1444" s="477">
        <f t="shared" si="61"/>
        <v>0</v>
      </c>
      <c r="Q1444" s="92" t="str">
        <f t="shared" si="62"/>
        <v/>
      </c>
    </row>
    <row r="1445" spans="1:17" ht="23.1" customHeight="1" x14ac:dyDescent="0.2">
      <c r="A1445" s="468"/>
      <c r="B1445" s="444"/>
      <c r="C1445" s="478"/>
      <c r="D1445" s="473"/>
      <c r="E1445" s="473"/>
      <c r="F1445" s="479"/>
      <c r="G1445" s="473"/>
      <c r="H1445" s="480"/>
      <c r="I1445" s="480"/>
      <c r="J1445" s="446"/>
      <c r="K1445" s="442"/>
      <c r="L1445" s="443"/>
      <c r="M1445" s="443"/>
      <c r="N1445" s="444"/>
      <c r="O1445" s="477">
        <f t="shared" si="60"/>
        <v>0</v>
      </c>
      <c r="P1445" s="477">
        <f t="shared" si="61"/>
        <v>0</v>
      </c>
      <c r="Q1445" s="92" t="str">
        <f t="shared" si="62"/>
        <v/>
      </c>
    </row>
    <row r="1446" spans="1:17" ht="23.1" customHeight="1" x14ac:dyDescent="0.2">
      <c r="A1446" s="468"/>
      <c r="B1446" s="444"/>
      <c r="C1446" s="478"/>
      <c r="D1446" s="473"/>
      <c r="E1446" s="473"/>
      <c r="F1446" s="479"/>
      <c r="G1446" s="473"/>
      <c r="H1446" s="480"/>
      <c r="I1446" s="480"/>
      <c r="J1446" s="446"/>
      <c r="K1446" s="442"/>
      <c r="L1446" s="443"/>
      <c r="M1446" s="443"/>
      <c r="N1446" s="444"/>
      <c r="O1446" s="477">
        <f t="shared" si="60"/>
        <v>0</v>
      </c>
      <c r="P1446" s="477">
        <f t="shared" si="61"/>
        <v>0</v>
      </c>
      <c r="Q1446" s="92" t="str">
        <f t="shared" si="62"/>
        <v/>
      </c>
    </row>
    <row r="1447" spans="1:17" ht="23.1" customHeight="1" x14ac:dyDescent="0.2">
      <c r="A1447" s="468"/>
      <c r="B1447" s="444"/>
      <c r="C1447" s="478"/>
      <c r="D1447" s="473"/>
      <c r="E1447" s="473"/>
      <c r="F1447" s="479"/>
      <c r="G1447" s="473"/>
      <c r="H1447" s="480"/>
      <c r="I1447" s="480"/>
      <c r="J1447" s="446"/>
      <c r="K1447" s="442"/>
      <c r="L1447" s="443"/>
      <c r="M1447" s="443"/>
      <c r="N1447" s="444"/>
      <c r="O1447" s="477">
        <f t="shared" si="60"/>
        <v>0</v>
      </c>
      <c r="P1447" s="477">
        <f t="shared" si="61"/>
        <v>0</v>
      </c>
      <c r="Q1447" s="92" t="str">
        <f t="shared" si="62"/>
        <v/>
      </c>
    </row>
    <row r="1448" spans="1:17" ht="23.1" customHeight="1" x14ac:dyDescent="0.2">
      <c r="A1448" s="468"/>
      <c r="B1448" s="444"/>
      <c r="C1448" s="478"/>
      <c r="D1448" s="473"/>
      <c r="E1448" s="473"/>
      <c r="F1448" s="479"/>
      <c r="G1448" s="473"/>
      <c r="H1448" s="480"/>
      <c r="I1448" s="480"/>
      <c r="J1448" s="446"/>
      <c r="K1448" s="442"/>
      <c r="L1448" s="443"/>
      <c r="M1448" s="443"/>
      <c r="N1448" s="444"/>
      <c r="O1448" s="477">
        <f t="shared" si="60"/>
        <v>0</v>
      </c>
      <c r="P1448" s="477">
        <f t="shared" si="61"/>
        <v>0</v>
      </c>
      <c r="Q1448" s="92" t="str">
        <f t="shared" si="62"/>
        <v/>
      </c>
    </row>
    <row r="1449" spans="1:17" ht="23.1" customHeight="1" x14ac:dyDescent="0.2">
      <c r="A1449" s="468"/>
      <c r="B1449" s="444"/>
      <c r="C1449" s="478"/>
      <c r="D1449" s="473"/>
      <c r="E1449" s="473"/>
      <c r="F1449" s="479"/>
      <c r="G1449" s="473"/>
      <c r="H1449" s="480"/>
      <c r="I1449" s="480"/>
      <c r="J1449" s="446"/>
      <c r="K1449" s="442"/>
      <c r="L1449" s="443"/>
      <c r="M1449" s="443"/>
      <c r="N1449" s="444"/>
      <c r="O1449" s="477">
        <f t="shared" si="60"/>
        <v>0</v>
      </c>
      <c r="P1449" s="477">
        <f t="shared" si="61"/>
        <v>0</v>
      </c>
      <c r="Q1449" s="92" t="str">
        <f t="shared" si="62"/>
        <v/>
      </c>
    </row>
    <row r="1450" spans="1:17" ht="23.1" customHeight="1" x14ac:dyDescent="0.2">
      <c r="A1450" s="468"/>
      <c r="B1450" s="444"/>
      <c r="C1450" s="478"/>
      <c r="D1450" s="473"/>
      <c r="E1450" s="473"/>
      <c r="F1450" s="479"/>
      <c r="G1450" s="473"/>
      <c r="H1450" s="480"/>
      <c r="I1450" s="480"/>
      <c r="J1450" s="446"/>
      <c r="K1450" s="442"/>
      <c r="L1450" s="443"/>
      <c r="M1450" s="443"/>
      <c r="N1450" s="444"/>
      <c r="O1450" s="477">
        <f t="shared" si="60"/>
        <v>0</v>
      </c>
      <c r="P1450" s="477">
        <f t="shared" si="61"/>
        <v>0</v>
      </c>
      <c r="Q1450" s="92" t="str">
        <f t="shared" si="62"/>
        <v/>
      </c>
    </row>
    <row r="1451" spans="1:17" ht="23.1" customHeight="1" x14ac:dyDescent="0.2">
      <c r="A1451" s="468"/>
      <c r="B1451" s="444"/>
      <c r="C1451" s="478"/>
      <c r="D1451" s="473"/>
      <c r="E1451" s="473"/>
      <c r="F1451" s="479"/>
      <c r="G1451" s="473"/>
      <c r="H1451" s="480"/>
      <c r="I1451" s="480"/>
      <c r="J1451" s="446"/>
      <c r="K1451" s="442"/>
      <c r="L1451" s="443"/>
      <c r="M1451" s="443"/>
      <c r="N1451" s="444"/>
      <c r="O1451" s="477">
        <f t="shared" si="60"/>
        <v>0</v>
      </c>
      <c r="P1451" s="477">
        <f t="shared" si="61"/>
        <v>0</v>
      </c>
      <c r="Q1451" s="92" t="str">
        <f t="shared" si="62"/>
        <v/>
      </c>
    </row>
    <row r="1452" spans="1:17" ht="23.1" customHeight="1" x14ac:dyDescent="0.2">
      <c r="A1452" s="468"/>
      <c r="B1452" s="444"/>
      <c r="C1452" s="478"/>
      <c r="D1452" s="473"/>
      <c r="E1452" s="473"/>
      <c r="F1452" s="479"/>
      <c r="G1452" s="473"/>
      <c r="H1452" s="480"/>
      <c r="I1452" s="480"/>
      <c r="J1452" s="446"/>
      <c r="K1452" s="442"/>
      <c r="L1452" s="443"/>
      <c r="M1452" s="443"/>
      <c r="N1452" s="444"/>
      <c r="O1452" s="477">
        <f t="shared" si="60"/>
        <v>0</v>
      </c>
      <c r="P1452" s="477">
        <f t="shared" si="61"/>
        <v>0</v>
      </c>
      <c r="Q1452" s="92" t="str">
        <f t="shared" si="62"/>
        <v/>
      </c>
    </row>
    <row r="1453" spans="1:17" ht="23.1" customHeight="1" x14ac:dyDescent="0.2">
      <c r="A1453" s="468"/>
      <c r="B1453" s="444"/>
      <c r="C1453" s="478"/>
      <c r="D1453" s="473"/>
      <c r="E1453" s="473"/>
      <c r="F1453" s="479"/>
      <c r="G1453" s="473"/>
      <c r="H1453" s="480"/>
      <c r="I1453" s="480"/>
      <c r="J1453" s="446"/>
      <c r="K1453" s="442"/>
      <c r="L1453" s="443"/>
      <c r="M1453" s="443"/>
      <c r="N1453" s="444"/>
      <c r="O1453" s="477">
        <f t="shared" si="60"/>
        <v>0</v>
      </c>
      <c r="P1453" s="477">
        <f t="shared" si="61"/>
        <v>0</v>
      </c>
      <c r="Q1453" s="92" t="str">
        <f t="shared" si="62"/>
        <v/>
      </c>
    </row>
    <row r="1454" spans="1:17" ht="23.1" customHeight="1" x14ac:dyDescent="0.2">
      <c r="A1454" s="468"/>
      <c r="B1454" s="444"/>
      <c r="C1454" s="478"/>
      <c r="D1454" s="473"/>
      <c r="E1454" s="473"/>
      <c r="F1454" s="479"/>
      <c r="G1454" s="473"/>
      <c r="H1454" s="480"/>
      <c r="I1454" s="480"/>
      <c r="J1454" s="446"/>
      <c r="K1454" s="442"/>
      <c r="L1454" s="443"/>
      <c r="M1454" s="443"/>
      <c r="N1454" s="444"/>
      <c r="O1454" s="477">
        <f t="shared" si="60"/>
        <v>0</v>
      </c>
      <c r="P1454" s="477">
        <f t="shared" si="61"/>
        <v>0</v>
      </c>
      <c r="Q1454" s="92" t="str">
        <f t="shared" si="62"/>
        <v/>
      </c>
    </row>
    <row r="1455" spans="1:17" ht="23.1" customHeight="1" x14ac:dyDescent="0.2">
      <c r="A1455" s="468"/>
      <c r="B1455" s="444"/>
      <c r="C1455" s="478"/>
      <c r="D1455" s="473"/>
      <c r="E1455" s="473"/>
      <c r="F1455" s="479"/>
      <c r="G1455" s="473"/>
      <c r="H1455" s="480"/>
      <c r="I1455" s="480"/>
      <c r="J1455" s="446"/>
      <c r="K1455" s="442"/>
      <c r="L1455" s="443"/>
      <c r="M1455" s="443"/>
      <c r="N1455" s="444"/>
      <c r="O1455" s="477">
        <f t="shared" si="60"/>
        <v>0</v>
      </c>
      <c r="P1455" s="477">
        <f t="shared" si="61"/>
        <v>0</v>
      </c>
      <c r="Q1455" s="92" t="str">
        <f t="shared" si="62"/>
        <v/>
      </c>
    </row>
    <row r="1456" spans="1:17" ht="23.1" customHeight="1" x14ac:dyDescent="0.2">
      <c r="A1456" s="468"/>
      <c r="B1456" s="444"/>
      <c r="C1456" s="478"/>
      <c r="D1456" s="473"/>
      <c r="E1456" s="473"/>
      <c r="F1456" s="479"/>
      <c r="G1456" s="473"/>
      <c r="H1456" s="480"/>
      <c r="I1456" s="480"/>
      <c r="J1456" s="446"/>
      <c r="K1456" s="442"/>
      <c r="L1456" s="443"/>
      <c r="M1456" s="443"/>
      <c r="N1456" s="444"/>
      <c r="O1456" s="477">
        <f t="shared" si="60"/>
        <v>0</v>
      </c>
      <c r="P1456" s="477">
        <f t="shared" si="61"/>
        <v>0</v>
      </c>
      <c r="Q1456" s="92" t="str">
        <f t="shared" si="62"/>
        <v/>
      </c>
    </row>
    <row r="1457" spans="1:17" ht="23.1" customHeight="1" x14ac:dyDescent="0.2">
      <c r="A1457" s="468"/>
      <c r="B1457" s="444"/>
      <c r="C1457" s="478"/>
      <c r="D1457" s="473"/>
      <c r="E1457" s="473"/>
      <c r="F1457" s="479"/>
      <c r="G1457" s="473"/>
      <c r="H1457" s="480"/>
      <c r="I1457" s="480"/>
      <c r="J1457" s="446"/>
      <c r="K1457" s="442"/>
      <c r="L1457" s="443"/>
      <c r="M1457" s="443"/>
      <c r="N1457" s="444"/>
      <c r="O1457" s="477">
        <f t="shared" si="60"/>
        <v>0</v>
      </c>
      <c r="P1457" s="477">
        <f t="shared" si="61"/>
        <v>0</v>
      </c>
      <c r="Q1457" s="92" t="str">
        <f t="shared" si="62"/>
        <v/>
      </c>
    </row>
    <row r="1458" spans="1:17" ht="23.1" customHeight="1" x14ac:dyDescent="0.2">
      <c r="A1458" s="468"/>
      <c r="B1458" s="444"/>
      <c r="C1458" s="478"/>
      <c r="D1458" s="473"/>
      <c r="E1458" s="473"/>
      <c r="F1458" s="479"/>
      <c r="G1458" s="473"/>
      <c r="H1458" s="480"/>
      <c r="I1458" s="480"/>
      <c r="J1458" s="446"/>
      <c r="K1458" s="442"/>
      <c r="L1458" s="443"/>
      <c r="M1458" s="443"/>
      <c r="N1458" s="444"/>
      <c r="O1458" s="477">
        <f t="shared" si="60"/>
        <v>0</v>
      </c>
      <c r="P1458" s="477">
        <f t="shared" si="61"/>
        <v>0</v>
      </c>
      <c r="Q1458" s="92" t="str">
        <f t="shared" si="62"/>
        <v/>
      </c>
    </row>
    <row r="1459" spans="1:17" ht="23.1" customHeight="1" x14ac:dyDescent="0.2">
      <c r="A1459" s="468"/>
      <c r="B1459" s="444"/>
      <c r="C1459" s="478"/>
      <c r="D1459" s="473"/>
      <c r="E1459" s="473"/>
      <c r="F1459" s="479"/>
      <c r="G1459" s="473"/>
      <c r="H1459" s="480"/>
      <c r="I1459" s="480"/>
      <c r="J1459" s="446"/>
      <c r="K1459" s="442"/>
      <c r="L1459" s="443"/>
      <c r="M1459" s="443"/>
      <c r="N1459" s="444"/>
      <c r="O1459" s="477">
        <f t="shared" si="60"/>
        <v>0</v>
      </c>
      <c r="P1459" s="477">
        <f t="shared" si="61"/>
        <v>0</v>
      </c>
      <c r="Q1459" s="92" t="str">
        <f t="shared" si="62"/>
        <v/>
      </c>
    </row>
    <row r="1460" spans="1:17" ht="23.1" customHeight="1" x14ac:dyDescent="0.2">
      <c r="A1460" s="468"/>
      <c r="B1460" s="444"/>
      <c r="C1460" s="478"/>
      <c r="D1460" s="473"/>
      <c r="E1460" s="473"/>
      <c r="F1460" s="479"/>
      <c r="G1460" s="473"/>
      <c r="H1460" s="480"/>
      <c r="I1460" s="480"/>
      <c r="J1460" s="446"/>
      <c r="K1460" s="442"/>
      <c r="L1460" s="443"/>
      <c r="M1460" s="443"/>
      <c r="N1460" s="444"/>
      <c r="O1460" s="477">
        <f t="shared" si="60"/>
        <v>0</v>
      </c>
      <c r="P1460" s="477">
        <f t="shared" si="61"/>
        <v>0</v>
      </c>
      <c r="Q1460" s="92" t="str">
        <f t="shared" si="62"/>
        <v/>
      </c>
    </row>
    <row r="1461" spans="1:17" ht="23.1" customHeight="1" x14ac:dyDescent="0.2">
      <c r="A1461" s="468"/>
      <c r="B1461" s="444"/>
      <c r="C1461" s="478"/>
      <c r="D1461" s="473"/>
      <c r="E1461" s="473"/>
      <c r="F1461" s="479"/>
      <c r="G1461" s="473"/>
      <c r="H1461" s="480"/>
      <c r="I1461" s="480"/>
      <c r="J1461" s="446"/>
      <c r="K1461" s="442"/>
      <c r="L1461" s="443"/>
      <c r="M1461" s="443"/>
      <c r="N1461" s="444"/>
      <c r="O1461" s="477">
        <f t="shared" si="60"/>
        <v>0</v>
      </c>
      <c r="P1461" s="477">
        <f t="shared" si="61"/>
        <v>0</v>
      </c>
      <c r="Q1461" s="92" t="str">
        <f t="shared" si="62"/>
        <v/>
      </c>
    </row>
    <row r="1462" spans="1:17" ht="23.1" customHeight="1" x14ac:dyDescent="0.2">
      <c r="A1462" s="468"/>
      <c r="B1462" s="444"/>
      <c r="C1462" s="478"/>
      <c r="D1462" s="473"/>
      <c r="E1462" s="473"/>
      <c r="F1462" s="479"/>
      <c r="G1462" s="473"/>
      <c r="H1462" s="480"/>
      <c r="I1462" s="480"/>
      <c r="J1462" s="446"/>
      <c r="K1462" s="442"/>
      <c r="L1462" s="443"/>
      <c r="M1462" s="443"/>
      <c r="N1462" s="444"/>
      <c r="O1462" s="477">
        <f t="shared" si="60"/>
        <v>0</v>
      </c>
      <c r="P1462" s="477">
        <f t="shared" si="61"/>
        <v>0</v>
      </c>
      <c r="Q1462" s="92" t="str">
        <f t="shared" si="62"/>
        <v/>
      </c>
    </row>
    <row r="1463" spans="1:17" ht="23.1" customHeight="1" x14ac:dyDescent="0.2">
      <c r="A1463" s="468"/>
      <c r="B1463" s="444"/>
      <c r="C1463" s="478"/>
      <c r="D1463" s="473"/>
      <c r="E1463" s="473"/>
      <c r="F1463" s="479"/>
      <c r="G1463" s="473"/>
      <c r="H1463" s="480"/>
      <c r="I1463" s="480"/>
      <c r="J1463" s="446"/>
      <c r="K1463" s="442"/>
      <c r="L1463" s="443"/>
      <c r="M1463" s="443"/>
      <c r="N1463" s="444"/>
      <c r="O1463" s="477">
        <f t="shared" si="60"/>
        <v>0</v>
      </c>
      <c r="P1463" s="477">
        <f t="shared" si="61"/>
        <v>0</v>
      </c>
      <c r="Q1463" s="92" t="str">
        <f t="shared" si="62"/>
        <v/>
      </c>
    </row>
    <row r="1464" spans="1:17" ht="23.1" customHeight="1" x14ac:dyDescent="0.2">
      <c r="A1464" s="468"/>
      <c r="B1464" s="444"/>
      <c r="C1464" s="478"/>
      <c r="D1464" s="473"/>
      <c r="E1464" s="473"/>
      <c r="F1464" s="479"/>
      <c r="G1464" s="473"/>
      <c r="H1464" s="480"/>
      <c r="I1464" s="480"/>
      <c r="J1464" s="446"/>
      <c r="K1464" s="442"/>
      <c r="L1464" s="443"/>
      <c r="M1464" s="443"/>
      <c r="N1464" s="444"/>
      <c r="O1464" s="477">
        <f t="shared" si="60"/>
        <v>0</v>
      </c>
      <c r="P1464" s="477">
        <f t="shared" si="61"/>
        <v>0</v>
      </c>
      <c r="Q1464" s="92" t="str">
        <f t="shared" si="62"/>
        <v/>
      </c>
    </row>
    <row r="1465" spans="1:17" ht="23.1" customHeight="1" x14ac:dyDescent="0.2">
      <c r="A1465" s="468"/>
      <c r="B1465" s="444"/>
      <c r="C1465" s="478"/>
      <c r="D1465" s="473"/>
      <c r="E1465" s="473"/>
      <c r="F1465" s="479"/>
      <c r="G1465" s="473"/>
      <c r="H1465" s="480"/>
      <c r="I1465" s="480"/>
      <c r="J1465" s="446"/>
      <c r="K1465" s="442"/>
      <c r="L1465" s="443"/>
      <c r="M1465" s="443"/>
      <c r="N1465" s="444"/>
      <c r="O1465" s="477">
        <f t="shared" si="60"/>
        <v>0</v>
      </c>
      <c r="P1465" s="477">
        <f t="shared" si="61"/>
        <v>0</v>
      </c>
      <c r="Q1465" s="92" t="str">
        <f t="shared" si="62"/>
        <v/>
      </c>
    </row>
    <row r="1466" spans="1:17" ht="23.1" customHeight="1" x14ac:dyDescent="0.2">
      <c r="A1466" s="468"/>
      <c r="B1466" s="444"/>
      <c r="C1466" s="478"/>
      <c r="D1466" s="473"/>
      <c r="E1466" s="473"/>
      <c r="F1466" s="479"/>
      <c r="G1466" s="473"/>
      <c r="H1466" s="480"/>
      <c r="I1466" s="480"/>
      <c r="J1466" s="446"/>
      <c r="K1466" s="442"/>
      <c r="L1466" s="443"/>
      <c r="M1466" s="443"/>
      <c r="N1466" s="444"/>
      <c r="O1466" s="477">
        <f t="shared" si="60"/>
        <v>0</v>
      </c>
      <c r="P1466" s="477">
        <f t="shared" si="61"/>
        <v>0</v>
      </c>
      <c r="Q1466" s="92" t="str">
        <f t="shared" si="62"/>
        <v/>
      </c>
    </row>
    <row r="1467" spans="1:17" ht="23.1" customHeight="1" x14ac:dyDescent="0.2">
      <c r="A1467" s="468"/>
      <c r="B1467" s="444"/>
      <c r="C1467" s="478"/>
      <c r="D1467" s="473"/>
      <c r="E1467" s="473"/>
      <c r="F1467" s="479"/>
      <c r="G1467" s="473"/>
      <c r="H1467" s="480"/>
      <c r="I1467" s="480"/>
      <c r="J1467" s="446"/>
      <c r="K1467" s="442"/>
      <c r="L1467" s="443"/>
      <c r="M1467" s="443"/>
      <c r="N1467" s="444"/>
      <c r="O1467" s="477">
        <f t="shared" si="60"/>
        <v>0</v>
      </c>
      <c r="P1467" s="477">
        <f t="shared" si="61"/>
        <v>0</v>
      </c>
      <c r="Q1467" s="92" t="str">
        <f t="shared" si="62"/>
        <v/>
      </c>
    </row>
    <row r="1468" spans="1:17" ht="23.1" customHeight="1" x14ac:dyDescent="0.2">
      <c r="A1468" s="468"/>
      <c r="B1468" s="444"/>
      <c r="C1468" s="478"/>
      <c r="D1468" s="473"/>
      <c r="E1468" s="473"/>
      <c r="F1468" s="479"/>
      <c r="G1468" s="473"/>
      <c r="H1468" s="480"/>
      <c r="I1468" s="480"/>
      <c r="J1468" s="443"/>
      <c r="K1468" s="442"/>
      <c r="L1468" s="443"/>
      <c r="M1468" s="443"/>
      <c r="N1468" s="444"/>
      <c r="O1468" s="477">
        <f t="shared" si="60"/>
        <v>0</v>
      </c>
      <c r="P1468" s="477">
        <f t="shared" si="61"/>
        <v>0</v>
      </c>
      <c r="Q1468" s="92" t="str">
        <f t="shared" si="62"/>
        <v/>
      </c>
    </row>
    <row r="1469" spans="1:17" ht="23.1" customHeight="1" x14ac:dyDescent="0.2">
      <c r="A1469" s="468"/>
      <c r="B1469" s="444"/>
      <c r="C1469" s="478"/>
      <c r="D1469" s="473"/>
      <c r="E1469" s="473"/>
      <c r="F1469" s="479"/>
      <c r="G1469" s="473"/>
      <c r="H1469" s="480"/>
      <c r="I1469" s="480"/>
      <c r="J1469" s="443"/>
      <c r="K1469" s="442"/>
      <c r="L1469" s="443"/>
      <c r="M1469" s="443"/>
      <c r="N1469" s="444"/>
      <c r="O1469" s="477">
        <f t="shared" si="60"/>
        <v>0</v>
      </c>
      <c r="P1469" s="477">
        <f t="shared" si="61"/>
        <v>0</v>
      </c>
      <c r="Q1469" s="92" t="str">
        <f t="shared" si="62"/>
        <v/>
      </c>
    </row>
    <row r="1470" spans="1:17" ht="23.1" customHeight="1" x14ac:dyDescent="0.2">
      <c r="A1470" s="468"/>
      <c r="B1470" s="444"/>
      <c r="C1470" s="478"/>
      <c r="D1470" s="473"/>
      <c r="E1470" s="473"/>
      <c r="F1470" s="479"/>
      <c r="G1470" s="473"/>
      <c r="H1470" s="480"/>
      <c r="I1470" s="480"/>
      <c r="J1470" s="443"/>
      <c r="K1470" s="442"/>
      <c r="L1470" s="443"/>
      <c r="M1470" s="443"/>
      <c r="N1470" s="444"/>
      <c r="O1470" s="477">
        <f t="shared" si="60"/>
        <v>0</v>
      </c>
      <c r="P1470" s="477">
        <f t="shared" si="61"/>
        <v>0</v>
      </c>
      <c r="Q1470" s="92" t="str">
        <f t="shared" si="62"/>
        <v/>
      </c>
    </row>
    <row r="1471" spans="1:17" ht="23.1" customHeight="1" x14ac:dyDescent="0.2">
      <c r="A1471" s="468"/>
      <c r="B1471" s="444"/>
      <c r="C1471" s="478"/>
      <c r="D1471" s="473"/>
      <c r="E1471" s="473"/>
      <c r="F1471" s="479"/>
      <c r="G1471" s="473"/>
      <c r="H1471" s="480"/>
      <c r="I1471" s="480"/>
      <c r="J1471" s="443"/>
      <c r="K1471" s="442"/>
      <c r="L1471" s="443"/>
      <c r="M1471" s="443"/>
      <c r="N1471" s="444"/>
      <c r="O1471" s="477">
        <f t="shared" si="60"/>
        <v>0</v>
      </c>
      <c r="P1471" s="477">
        <f t="shared" si="61"/>
        <v>0</v>
      </c>
      <c r="Q1471" s="92" t="str">
        <f t="shared" si="62"/>
        <v/>
      </c>
    </row>
    <row r="1472" spans="1:17" ht="23.1" customHeight="1" x14ac:dyDescent="0.2">
      <c r="A1472" s="468"/>
      <c r="B1472" s="444"/>
      <c r="C1472" s="478"/>
      <c r="D1472" s="473"/>
      <c r="E1472" s="473"/>
      <c r="F1472" s="479"/>
      <c r="G1472" s="473"/>
      <c r="H1472" s="480"/>
      <c r="I1472" s="480"/>
      <c r="J1472" s="443"/>
      <c r="K1472" s="442"/>
      <c r="L1472" s="443"/>
      <c r="M1472" s="443"/>
      <c r="N1472" s="444"/>
      <c r="O1472" s="477">
        <f t="shared" si="60"/>
        <v>0</v>
      </c>
      <c r="P1472" s="477">
        <f t="shared" si="61"/>
        <v>0</v>
      </c>
      <c r="Q1472" s="92" t="str">
        <f t="shared" si="62"/>
        <v/>
      </c>
    </row>
    <row r="1473" spans="1:17" ht="23.1" customHeight="1" x14ac:dyDescent="0.2">
      <c r="A1473" s="468"/>
      <c r="B1473" s="444"/>
      <c r="C1473" s="478"/>
      <c r="D1473" s="473"/>
      <c r="E1473" s="473"/>
      <c r="F1473" s="479"/>
      <c r="G1473" s="473"/>
      <c r="H1473" s="480"/>
      <c r="I1473" s="480"/>
      <c r="J1473" s="443"/>
      <c r="K1473" s="442"/>
      <c r="L1473" s="443"/>
      <c r="M1473" s="443"/>
      <c r="N1473" s="444"/>
      <c r="O1473" s="477">
        <f t="shared" ref="O1473:O1536" si="63">IF(B1473=0,0,IF(YEAR(B1473)=$P$1,MONTH(B1473)-$O$1+1,(YEAR(B1473)-$P$1)*12-$O$1+1+MONTH(B1473)))</f>
        <v>0</v>
      </c>
      <c r="P1473" s="477">
        <f t="shared" ref="P1473:P1536" si="64">IF(C1473=0,0,IF(YEAR(C1473)=$P$1,MONTH(C1473)-$O$1+1,(YEAR(C1473)-$P$1)*12-$O$1+1+MONTH(C1473)))</f>
        <v>0</v>
      </c>
      <c r="Q1473" s="92" t="str">
        <f t="shared" ref="Q1473:Q1536" si="65">SUBSTITUTE(D1473," ","_")</f>
        <v/>
      </c>
    </row>
    <row r="1474" spans="1:17" ht="23.1" customHeight="1" x14ac:dyDescent="0.2">
      <c r="A1474" s="468"/>
      <c r="B1474" s="444"/>
      <c r="C1474" s="478"/>
      <c r="D1474" s="473"/>
      <c r="E1474" s="473"/>
      <c r="F1474" s="479"/>
      <c r="G1474" s="475"/>
      <c r="H1474" s="480"/>
      <c r="I1474" s="480"/>
      <c r="J1474" s="446"/>
      <c r="K1474" s="442"/>
      <c r="L1474" s="443"/>
      <c r="M1474" s="443"/>
      <c r="N1474" s="444"/>
      <c r="O1474" s="477">
        <f t="shared" si="63"/>
        <v>0</v>
      </c>
      <c r="P1474" s="477">
        <f t="shared" si="64"/>
        <v>0</v>
      </c>
      <c r="Q1474" s="92" t="str">
        <f t="shared" si="65"/>
        <v/>
      </c>
    </row>
    <row r="1475" spans="1:17" ht="23.1" customHeight="1" x14ac:dyDescent="0.2">
      <c r="A1475" s="468"/>
      <c r="B1475" s="444"/>
      <c r="C1475" s="478"/>
      <c r="D1475" s="473"/>
      <c r="E1475" s="473"/>
      <c r="F1475" s="479"/>
      <c r="G1475" s="473"/>
      <c r="H1475" s="480"/>
      <c r="I1475" s="480"/>
      <c r="J1475" s="446"/>
      <c r="K1475" s="442"/>
      <c r="L1475" s="443"/>
      <c r="M1475" s="443"/>
      <c r="N1475" s="444"/>
      <c r="O1475" s="477">
        <f t="shared" si="63"/>
        <v>0</v>
      </c>
      <c r="P1475" s="477">
        <f t="shared" si="64"/>
        <v>0</v>
      </c>
      <c r="Q1475" s="92" t="str">
        <f t="shared" si="65"/>
        <v/>
      </c>
    </row>
    <row r="1476" spans="1:17" ht="23.1" customHeight="1" x14ac:dyDescent="0.2">
      <c r="A1476" s="468"/>
      <c r="B1476" s="444"/>
      <c r="C1476" s="478"/>
      <c r="D1476" s="473"/>
      <c r="E1476" s="473"/>
      <c r="F1476" s="479"/>
      <c r="G1476" s="473"/>
      <c r="H1476" s="480"/>
      <c r="I1476" s="480"/>
      <c r="J1476" s="446"/>
      <c r="K1476" s="442"/>
      <c r="L1476" s="443"/>
      <c r="M1476" s="443"/>
      <c r="N1476" s="444"/>
      <c r="O1476" s="477">
        <f t="shared" si="63"/>
        <v>0</v>
      </c>
      <c r="P1476" s="477">
        <f t="shared" si="64"/>
        <v>0</v>
      </c>
      <c r="Q1476" s="92" t="str">
        <f t="shared" si="65"/>
        <v/>
      </c>
    </row>
    <row r="1477" spans="1:17" ht="42" customHeight="1" x14ac:dyDescent="0.2">
      <c r="A1477" s="468"/>
      <c r="B1477" s="444"/>
      <c r="C1477" s="478"/>
      <c r="D1477" s="473"/>
      <c r="E1477" s="473"/>
      <c r="F1477" s="479"/>
      <c r="G1477" s="473"/>
      <c r="H1477" s="480"/>
      <c r="I1477" s="480"/>
      <c r="J1477" s="446"/>
      <c r="K1477" s="442"/>
      <c r="L1477" s="443"/>
      <c r="M1477" s="443"/>
      <c r="N1477" s="444"/>
      <c r="O1477" s="477">
        <f t="shared" si="63"/>
        <v>0</v>
      </c>
      <c r="P1477" s="477">
        <f t="shared" si="64"/>
        <v>0</v>
      </c>
      <c r="Q1477" s="92" t="str">
        <f t="shared" si="65"/>
        <v/>
      </c>
    </row>
    <row r="1478" spans="1:17" ht="23.1" customHeight="1" x14ac:dyDescent="0.2">
      <c r="A1478" s="468"/>
      <c r="B1478" s="444"/>
      <c r="C1478" s="478"/>
      <c r="D1478" s="473"/>
      <c r="E1478" s="473"/>
      <c r="F1478" s="479"/>
      <c r="G1478" s="473"/>
      <c r="H1478" s="480"/>
      <c r="I1478" s="480"/>
      <c r="J1478" s="446"/>
      <c r="K1478" s="442"/>
      <c r="L1478" s="443"/>
      <c r="M1478" s="443"/>
      <c r="N1478" s="444"/>
      <c r="O1478" s="477">
        <f t="shared" si="63"/>
        <v>0</v>
      </c>
      <c r="P1478" s="477">
        <f t="shared" si="64"/>
        <v>0</v>
      </c>
      <c r="Q1478" s="92" t="str">
        <f t="shared" si="65"/>
        <v/>
      </c>
    </row>
    <row r="1479" spans="1:17" ht="23.1" customHeight="1" x14ac:dyDescent="0.2">
      <c r="A1479" s="468"/>
      <c r="B1479" s="444"/>
      <c r="C1479" s="478"/>
      <c r="D1479" s="473"/>
      <c r="E1479" s="473"/>
      <c r="F1479" s="479"/>
      <c r="G1479" s="473"/>
      <c r="H1479" s="480"/>
      <c r="I1479" s="480"/>
      <c r="J1479" s="446"/>
      <c r="K1479" s="442"/>
      <c r="L1479" s="443"/>
      <c r="M1479" s="443"/>
      <c r="N1479" s="444"/>
      <c r="O1479" s="477">
        <f t="shared" si="63"/>
        <v>0</v>
      </c>
      <c r="P1479" s="477">
        <f t="shared" si="64"/>
        <v>0</v>
      </c>
      <c r="Q1479" s="92" t="str">
        <f t="shared" si="65"/>
        <v/>
      </c>
    </row>
    <row r="1480" spans="1:17" ht="23.1" customHeight="1" x14ac:dyDescent="0.2">
      <c r="A1480" s="468"/>
      <c r="B1480" s="444"/>
      <c r="C1480" s="478"/>
      <c r="D1480" s="473"/>
      <c r="E1480" s="473"/>
      <c r="F1480" s="479"/>
      <c r="G1480" s="473"/>
      <c r="H1480" s="480"/>
      <c r="I1480" s="480"/>
      <c r="J1480" s="443"/>
      <c r="K1480" s="443"/>
      <c r="L1480" s="443"/>
      <c r="M1480" s="443"/>
      <c r="N1480" s="444"/>
      <c r="O1480" s="477">
        <f t="shared" si="63"/>
        <v>0</v>
      </c>
      <c r="P1480" s="477">
        <f t="shared" si="64"/>
        <v>0</v>
      </c>
      <c r="Q1480" s="92" t="str">
        <f t="shared" si="65"/>
        <v/>
      </c>
    </row>
    <row r="1481" spans="1:17" ht="23.1" customHeight="1" x14ac:dyDescent="0.2">
      <c r="A1481" s="468"/>
      <c r="B1481" s="444"/>
      <c r="C1481" s="478"/>
      <c r="D1481" s="473"/>
      <c r="E1481" s="473"/>
      <c r="F1481" s="479"/>
      <c r="G1481" s="473"/>
      <c r="H1481" s="480"/>
      <c r="I1481" s="480"/>
      <c r="J1481" s="443"/>
      <c r="K1481" s="443"/>
      <c r="L1481" s="443"/>
      <c r="M1481" s="443"/>
      <c r="N1481" s="444"/>
      <c r="O1481" s="477">
        <f t="shared" si="63"/>
        <v>0</v>
      </c>
      <c r="P1481" s="477">
        <f t="shared" si="64"/>
        <v>0</v>
      </c>
      <c r="Q1481" s="92" t="str">
        <f t="shared" si="65"/>
        <v/>
      </c>
    </row>
    <row r="1482" spans="1:17" ht="23.1" customHeight="1" x14ac:dyDescent="0.2">
      <c r="A1482" s="468"/>
      <c r="B1482" s="444"/>
      <c r="C1482" s="478"/>
      <c r="D1482" s="473"/>
      <c r="E1482" s="473"/>
      <c r="F1482" s="479"/>
      <c r="G1482" s="473"/>
      <c r="H1482" s="480"/>
      <c r="I1482" s="480"/>
      <c r="J1482" s="443"/>
      <c r="K1482" s="442"/>
      <c r="L1482" s="443"/>
      <c r="M1482" s="443"/>
      <c r="N1482" s="444"/>
      <c r="O1482" s="477">
        <f t="shared" si="63"/>
        <v>0</v>
      </c>
      <c r="P1482" s="477">
        <f t="shared" si="64"/>
        <v>0</v>
      </c>
      <c r="Q1482" s="92" t="str">
        <f t="shared" si="65"/>
        <v/>
      </c>
    </row>
    <row r="1483" spans="1:17" ht="23.1" customHeight="1" x14ac:dyDescent="0.2">
      <c r="A1483" s="468"/>
      <c r="B1483" s="444"/>
      <c r="C1483" s="478"/>
      <c r="D1483" s="473"/>
      <c r="E1483" s="473"/>
      <c r="F1483" s="479"/>
      <c r="G1483" s="473"/>
      <c r="H1483" s="480"/>
      <c r="I1483" s="480"/>
      <c r="J1483" s="443"/>
      <c r="K1483" s="442"/>
      <c r="L1483" s="443"/>
      <c r="M1483" s="443"/>
      <c r="N1483" s="444"/>
      <c r="O1483" s="477">
        <f t="shared" si="63"/>
        <v>0</v>
      </c>
      <c r="P1483" s="477">
        <f t="shared" si="64"/>
        <v>0</v>
      </c>
      <c r="Q1483" s="92" t="str">
        <f t="shared" si="65"/>
        <v/>
      </c>
    </row>
    <row r="1484" spans="1:17" ht="23.1" customHeight="1" x14ac:dyDescent="0.2">
      <c r="A1484" s="468"/>
      <c r="B1484" s="444"/>
      <c r="C1484" s="478"/>
      <c r="D1484" s="473"/>
      <c r="E1484" s="473"/>
      <c r="F1484" s="479"/>
      <c r="G1484" s="473"/>
      <c r="H1484" s="480"/>
      <c r="I1484" s="480"/>
      <c r="J1484" s="443"/>
      <c r="K1484" s="442"/>
      <c r="L1484" s="443"/>
      <c r="M1484" s="443"/>
      <c r="N1484" s="444"/>
      <c r="O1484" s="477">
        <f t="shared" si="63"/>
        <v>0</v>
      </c>
      <c r="P1484" s="477">
        <f t="shared" si="64"/>
        <v>0</v>
      </c>
      <c r="Q1484" s="92" t="str">
        <f t="shared" si="65"/>
        <v/>
      </c>
    </row>
    <row r="1485" spans="1:17" ht="23.1" customHeight="1" x14ac:dyDescent="0.2">
      <c r="A1485" s="468"/>
      <c r="B1485" s="444"/>
      <c r="C1485" s="478"/>
      <c r="D1485" s="473"/>
      <c r="E1485" s="473"/>
      <c r="F1485" s="479"/>
      <c r="G1485" s="473"/>
      <c r="H1485" s="480"/>
      <c r="I1485" s="480"/>
      <c r="J1485" s="443"/>
      <c r="K1485" s="442"/>
      <c r="L1485" s="443"/>
      <c r="M1485" s="443"/>
      <c r="N1485" s="444"/>
      <c r="O1485" s="477">
        <f t="shared" si="63"/>
        <v>0</v>
      </c>
      <c r="P1485" s="477">
        <f t="shared" si="64"/>
        <v>0</v>
      </c>
      <c r="Q1485" s="92" t="str">
        <f t="shared" si="65"/>
        <v/>
      </c>
    </row>
    <row r="1486" spans="1:17" ht="23.1" customHeight="1" x14ac:dyDescent="0.2">
      <c r="A1486" s="468"/>
      <c r="B1486" s="444"/>
      <c r="C1486" s="478"/>
      <c r="D1486" s="473"/>
      <c r="E1486" s="473"/>
      <c r="F1486" s="479"/>
      <c r="G1486" s="473"/>
      <c r="H1486" s="480"/>
      <c r="I1486" s="480"/>
      <c r="J1486" s="443"/>
      <c r="K1486" s="442"/>
      <c r="L1486" s="443"/>
      <c r="M1486" s="443"/>
      <c r="N1486" s="444"/>
      <c r="O1486" s="477">
        <f t="shared" si="63"/>
        <v>0</v>
      </c>
      <c r="P1486" s="477">
        <f t="shared" si="64"/>
        <v>0</v>
      </c>
      <c r="Q1486" s="92" t="str">
        <f t="shared" si="65"/>
        <v/>
      </c>
    </row>
    <row r="1487" spans="1:17" ht="23.1" customHeight="1" x14ac:dyDescent="0.2">
      <c r="A1487" s="468"/>
      <c r="B1487" s="444"/>
      <c r="C1487" s="478"/>
      <c r="D1487" s="473"/>
      <c r="E1487" s="473"/>
      <c r="F1487" s="479"/>
      <c r="G1487" s="473"/>
      <c r="H1487" s="480"/>
      <c r="I1487" s="480"/>
      <c r="J1487" s="443"/>
      <c r="K1487" s="442"/>
      <c r="L1487" s="443"/>
      <c r="M1487" s="443"/>
      <c r="N1487" s="444"/>
      <c r="O1487" s="477">
        <f t="shared" si="63"/>
        <v>0</v>
      </c>
      <c r="P1487" s="477">
        <f t="shared" si="64"/>
        <v>0</v>
      </c>
      <c r="Q1487" s="92" t="str">
        <f t="shared" si="65"/>
        <v/>
      </c>
    </row>
    <row r="1488" spans="1:17" ht="23.1" customHeight="1" x14ac:dyDescent="0.2">
      <c r="A1488" s="468"/>
      <c r="B1488" s="444"/>
      <c r="C1488" s="478"/>
      <c r="D1488" s="473"/>
      <c r="E1488" s="473"/>
      <c r="F1488" s="479"/>
      <c r="G1488" s="473"/>
      <c r="H1488" s="480"/>
      <c r="I1488" s="480"/>
      <c r="J1488" s="443"/>
      <c r="K1488" s="442"/>
      <c r="L1488" s="443"/>
      <c r="M1488" s="443"/>
      <c r="N1488" s="444"/>
      <c r="O1488" s="477">
        <f t="shared" si="63"/>
        <v>0</v>
      </c>
      <c r="P1488" s="477">
        <f t="shared" si="64"/>
        <v>0</v>
      </c>
      <c r="Q1488" s="92" t="str">
        <f t="shared" si="65"/>
        <v/>
      </c>
    </row>
    <row r="1489" spans="1:17" ht="23.1" customHeight="1" x14ac:dyDescent="0.2">
      <c r="A1489" s="468"/>
      <c r="B1489" s="444"/>
      <c r="C1489" s="478"/>
      <c r="D1489" s="473"/>
      <c r="E1489" s="473"/>
      <c r="F1489" s="479"/>
      <c r="G1489" s="473"/>
      <c r="H1489" s="480"/>
      <c r="I1489" s="480"/>
      <c r="J1489" s="443"/>
      <c r="K1489" s="442"/>
      <c r="L1489" s="443"/>
      <c r="M1489" s="443"/>
      <c r="N1489" s="444"/>
      <c r="O1489" s="477">
        <f t="shared" si="63"/>
        <v>0</v>
      </c>
      <c r="P1489" s="477">
        <f t="shared" si="64"/>
        <v>0</v>
      </c>
      <c r="Q1489" s="92" t="str">
        <f t="shared" si="65"/>
        <v/>
      </c>
    </row>
    <row r="1490" spans="1:17" ht="23.1" customHeight="1" x14ac:dyDescent="0.2">
      <c r="A1490" s="468"/>
      <c r="B1490" s="444"/>
      <c r="C1490" s="478"/>
      <c r="D1490" s="473"/>
      <c r="E1490" s="473"/>
      <c r="F1490" s="479"/>
      <c r="G1490" s="473"/>
      <c r="H1490" s="480"/>
      <c r="I1490" s="480"/>
      <c r="J1490" s="443"/>
      <c r="K1490" s="442"/>
      <c r="L1490" s="443"/>
      <c r="M1490" s="443"/>
      <c r="N1490" s="444"/>
      <c r="O1490" s="477">
        <f t="shared" si="63"/>
        <v>0</v>
      </c>
      <c r="P1490" s="477">
        <f t="shared" si="64"/>
        <v>0</v>
      </c>
      <c r="Q1490" s="92" t="str">
        <f t="shared" si="65"/>
        <v/>
      </c>
    </row>
    <row r="1491" spans="1:17" ht="23.1" customHeight="1" x14ac:dyDescent="0.2">
      <c r="A1491" s="468"/>
      <c r="B1491" s="444"/>
      <c r="C1491" s="478"/>
      <c r="D1491" s="473"/>
      <c r="E1491" s="473"/>
      <c r="F1491" s="479"/>
      <c r="G1491" s="473"/>
      <c r="H1491" s="480"/>
      <c r="I1491" s="480"/>
      <c r="J1491" s="443"/>
      <c r="K1491" s="442"/>
      <c r="L1491" s="443"/>
      <c r="M1491" s="443"/>
      <c r="N1491" s="444"/>
      <c r="O1491" s="477">
        <f t="shared" si="63"/>
        <v>0</v>
      </c>
      <c r="P1491" s="477">
        <f t="shared" si="64"/>
        <v>0</v>
      </c>
      <c r="Q1491" s="92" t="str">
        <f t="shared" si="65"/>
        <v/>
      </c>
    </row>
    <row r="1492" spans="1:17" ht="23.1" customHeight="1" x14ac:dyDescent="0.2">
      <c r="A1492" s="468"/>
      <c r="B1492" s="444"/>
      <c r="C1492" s="478"/>
      <c r="D1492" s="473"/>
      <c r="E1492" s="473"/>
      <c r="F1492" s="479"/>
      <c r="G1492" s="473"/>
      <c r="H1492" s="480"/>
      <c r="I1492" s="480"/>
      <c r="J1492" s="443"/>
      <c r="K1492" s="442"/>
      <c r="L1492" s="443"/>
      <c r="M1492" s="443"/>
      <c r="N1492" s="444"/>
      <c r="O1492" s="477">
        <f t="shared" si="63"/>
        <v>0</v>
      </c>
      <c r="P1492" s="477">
        <f t="shared" si="64"/>
        <v>0</v>
      </c>
      <c r="Q1492" s="92" t="str">
        <f t="shared" si="65"/>
        <v/>
      </c>
    </row>
    <row r="1493" spans="1:17" ht="37.5" customHeight="1" x14ac:dyDescent="0.2">
      <c r="A1493" s="468"/>
      <c r="B1493" s="444"/>
      <c r="C1493" s="478"/>
      <c r="D1493" s="473"/>
      <c r="E1493" s="473"/>
      <c r="F1493" s="479"/>
      <c r="G1493" s="473"/>
      <c r="H1493" s="480"/>
      <c r="I1493" s="480"/>
      <c r="J1493" s="443"/>
      <c r="K1493" s="442"/>
      <c r="L1493" s="443"/>
      <c r="M1493" s="443"/>
      <c r="N1493" s="444"/>
      <c r="O1493" s="477">
        <f t="shared" si="63"/>
        <v>0</v>
      </c>
      <c r="P1493" s="477">
        <f t="shared" si="64"/>
        <v>0</v>
      </c>
      <c r="Q1493" s="92" t="str">
        <f t="shared" si="65"/>
        <v/>
      </c>
    </row>
    <row r="1494" spans="1:17" ht="48.75" customHeight="1" x14ac:dyDescent="0.2">
      <c r="A1494" s="468"/>
      <c r="B1494" s="444"/>
      <c r="C1494" s="478"/>
      <c r="D1494" s="473"/>
      <c r="E1494" s="473"/>
      <c r="F1494" s="479"/>
      <c r="G1494" s="473"/>
      <c r="H1494" s="480"/>
      <c r="I1494" s="480"/>
      <c r="J1494" s="443"/>
      <c r="K1494" s="442"/>
      <c r="L1494" s="443"/>
      <c r="M1494" s="443"/>
      <c r="N1494" s="444"/>
      <c r="O1494" s="477">
        <f t="shared" si="63"/>
        <v>0</v>
      </c>
      <c r="P1494" s="477">
        <f t="shared" si="64"/>
        <v>0</v>
      </c>
      <c r="Q1494" s="92" t="str">
        <f t="shared" si="65"/>
        <v/>
      </c>
    </row>
    <row r="1495" spans="1:17" ht="23.1" customHeight="1" x14ac:dyDescent="0.2">
      <c r="A1495" s="468"/>
      <c r="B1495" s="444"/>
      <c r="C1495" s="478"/>
      <c r="D1495" s="473"/>
      <c r="E1495" s="473"/>
      <c r="F1495" s="479"/>
      <c r="G1495" s="473"/>
      <c r="H1495" s="480"/>
      <c r="I1495" s="480"/>
      <c r="J1495" s="443"/>
      <c r="K1495" s="442"/>
      <c r="L1495" s="443"/>
      <c r="M1495" s="443"/>
      <c r="N1495" s="444"/>
      <c r="O1495" s="477">
        <f t="shared" si="63"/>
        <v>0</v>
      </c>
      <c r="P1495" s="477">
        <f t="shared" si="64"/>
        <v>0</v>
      </c>
      <c r="Q1495" s="92" t="str">
        <f t="shared" si="65"/>
        <v/>
      </c>
    </row>
    <row r="1496" spans="1:17" ht="44.25" customHeight="1" x14ac:dyDescent="0.2">
      <c r="A1496" s="468"/>
      <c r="B1496" s="444"/>
      <c r="C1496" s="478"/>
      <c r="D1496" s="473"/>
      <c r="E1496" s="473"/>
      <c r="F1496" s="479"/>
      <c r="G1496" s="473"/>
      <c r="H1496" s="480"/>
      <c r="I1496" s="480"/>
      <c r="J1496" s="443"/>
      <c r="K1496" s="442"/>
      <c r="L1496" s="443"/>
      <c r="M1496" s="443"/>
      <c r="N1496" s="444"/>
      <c r="O1496" s="477">
        <f t="shared" si="63"/>
        <v>0</v>
      </c>
      <c r="P1496" s="477">
        <f t="shared" si="64"/>
        <v>0</v>
      </c>
      <c r="Q1496" s="92" t="str">
        <f t="shared" si="65"/>
        <v/>
      </c>
    </row>
    <row r="1497" spans="1:17" ht="42" customHeight="1" x14ac:dyDescent="0.2">
      <c r="A1497" s="468"/>
      <c r="B1497" s="444"/>
      <c r="C1497" s="478"/>
      <c r="D1497" s="473"/>
      <c r="E1497" s="473"/>
      <c r="F1497" s="479"/>
      <c r="G1497" s="473"/>
      <c r="H1497" s="480"/>
      <c r="I1497" s="480"/>
      <c r="J1497" s="443"/>
      <c r="K1497" s="442"/>
      <c r="L1497" s="443"/>
      <c r="M1497" s="443"/>
      <c r="N1497" s="444"/>
      <c r="O1497" s="477">
        <f t="shared" si="63"/>
        <v>0</v>
      </c>
      <c r="P1497" s="477">
        <f t="shared" si="64"/>
        <v>0</v>
      </c>
      <c r="Q1497" s="92" t="str">
        <f t="shared" si="65"/>
        <v/>
      </c>
    </row>
    <row r="1498" spans="1:17" ht="23.1" customHeight="1" x14ac:dyDescent="0.2">
      <c r="A1498" s="468"/>
      <c r="B1498" s="444"/>
      <c r="C1498" s="478"/>
      <c r="D1498" s="473"/>
      <c r="E1498" s="473"/>
      <c r="F1498" s="479"/>
      <c r="G1498" s="473"/>
      <c r="H1498" s="480"/>
      <c r="I1498" s="480"/>
      <c r="J1498" s="443"/>
      <c r="K1498" s="442"/>
      <c r="L1498" s="443"/>
      <c r="M1498" s="443"/>
      <c r="N1498" s="444"/>
      <c r="O1498" s="477">
        <f t="shared" si="63"/>
        <v>0</v>
      </c>
      <c r="P1498" s="477">
        <f t="shared" si="64"/>
        <v>0</v>
      </c>
      <c r="Q1498" s="92" t="str">
        <f t="shared" si="65"/>
        <v/>
      </c>
    </row>
    <row r="1499" spans="1:17" ht="23.1" customHeight="1" x14ac:dyDescent="0.2">
      <c r="A1499" s="468"/>
      <c r="B1499" s="444"/>
      <c r="C1499" s="478"/>
      <c r="D1499" s="473"/>
      <c r="E1499" s="473"/>
      <c r="F1499" s="479"/>
      <c r="G1499" s="473"/>
      <c r="H1499" s="480"/>
      <c r="I1499" s="480"/>
      <c r="J1499" s="443"/>
      <c r="K1499" s="442"/>
      <c r="L1499" s="443"/>
      <c r="M1499" s="443"/>
      <c r="N1499" s="444"/>
      <c r="O1499" s="477">
        <f t="shared" si="63"/>
        <v>0</v>
      </c>
      <c r="P1499" s="477">
        <f t="shared" si="64"/>
        <v>0</v>
      </c>
      <c r="Q1499" s="92" t="str">
        <f t="shared" si="65"/>
        <v/>
      </c>
    </row>
    <row r="1500" spans="1:17" ht="23.1" customHeight="1" x14ac:dyDescent="0.2">
      <c r="A1500" s="468"/>
      <c r="B1500" s="444"/>
      <c r="C1500" s="478"/>
      <c r="D1500" s="473"/>
      <c r="E1500" s="473"/>
      <c r="F1500" s="479"/>
      <c r="G1500" s="473"/>
      <c r="H1500" s="480"/>
      <c r="I1500" s="480"/>
      <c r="J1500" s="443"/>
      <c r="K1500" s="442"/>
      <c r="L1500" s="443"/>
      <c r="M1500" s="443"/>
      <c r="N1500" s="444"/>
      <c r="O1500" s="477">
        <f t="shared" si="63"/>
        <v>0</v>
      </c>
      <c r="P1500" s="477">
        <f t="shared" si="64"/>
        <v>0</v>
      </c>
      <c r="Q1500" s="92" t="str">
        <f t="shared" si="65"/>
        <v/>
      </c>
    </row>
    <row r="1501" spans="1:17" ht="23.1" customHeight="1" x14ac:dyDescent="0.2">
      <c r="A1501" s="468"/>
      <c r="B1501" s="444"/>
      <c r="C1501" s="478"/>
      <c r="D1501" s="473"/>
      <c r="E1501" s="473"/>
      <c r="F1501" s="479"/>
      <c r="G1501" s="473"/>
      <c r="H1501" s="480"/>
      <c r="I1501" s="480"/>
      <c r="J1501" s="443"/>
      <c r="K1501" s="442"/>
      <c r="L1501" s="443"/>
      <c r="M1501" s="443"/>
      <c r="N1501" s="444"/>
      <c r="O1501" s="477">
        <f t="shared" si="63"/>
        <v>0</v>
      </c>
      <c r="P1501" s="477">
        <f t="shared" si="64"/>
        <v>0</v>
      </c>
      <c r="Q1501" s="92" t="str">
        <f t="shared" si="65"/>
        <v/>
      </c>
    </row>
    <row r="1502" spans="1:17" ht="23.1" customHeight="1" x14ac:dyDescent="0.2">
      <c r="A1502" s="468"/>
      <c r="B1502" s="444"/>
      <c r="C1502" s="478"/>
      <c r="D1502" s="473"/>
      <c r="E1502" s="473"/>
      <c r="F1502" s="479"/>
      <c r="G1502" s="473"/>
      <c r="H1502" s="480"/>
      <c r="I1502" s="480"/>
      <c r="J1502" s="443"/>
      <c r="K1502" s="442"/>
      <c r="L1502" s="443"/>
      <c r="M1502" s="443"/>
      <c r="N1502" s="444"/>
      <c r="O1502" s="477">
        <f t="shared" si="63"/>
        <v>0</v>
      </c>
      <c r="P1502" s="477">
        <f t="shared" si="64"/>
        <v>0</v>
      </c>
      <c r="Q1502" s="92" t="str">
        <f t="shared" si="65"/>
        <v/>
      </c>
    </row>
    <row r="1503" spans="1:17" ht="23.1" customHeight="1" x14ac:dyDescent="0.2">
      <c r="A1503" s="468"/>
      <c r="B1503" s="444"/>
      <c r="C1503" s="478"/>
      <c r="D1503" s="473"/>
      <c r="E1503" s="473"/>
      <c r="F1503" s="479"/>
      <c r="G1503" s="473"/>
      <c r="H1503" s="480"/>
      <c r="I1503" s="480"/>
      <c r="J1503" s="443"/>
      <c r="K1503" s="442"/>
      <c r="L1503" s="443"/>
      <c r="M1503" s="443"/>
      <c r="N1503" s="444"/>
      <c r="O1503" s="477">
        <f t="shared" si="63"/>
        <v>0</v>
      </c>
      <c r="P1503" s="477">
        <f t="shared" si="64"/>
        <v>0</v>
      </c>
      <c r="Q1503" s="92" t="str">
        <f t="shared" si="65"/>
        <v/>
      </c>
    </row>
    <row r="1504" spans="1:17" ht="23.1" customHeight="1" x14ac:dyDescent="0.2">
      <c r="A1504" s="468"/>
      <c r="B1504" s="444"/>
      <c r="C1504" s="478"/>
      <c r="D1504" s="473"/>
      <c r="E1504" s="473"/>
      <c r="F1504" s="479"/>
      <c r="G1504" s="473"/>
      <c r="H1504" s="480"/>
      <c r="I1504" s="480"/>
      <c r="J1504" s="443"/>
      <c r="K1504" s="442"/>
      <c r="L1504" s="443"/>
      <c r="M1504" s="443"/>
      <c r="N1504" s="444"/>
      <c r="O1504" s="477">
        <f t="shared" si="63"/>
        <v>0</v>
      </c>
      <c r="P1504" s="477">
        <f t="shared" si="64"/>
        <v>0</v>
      </c>
      <c r="Q1504" s="92" t="str">
        <f t="shared" si="65"/>
        <v/>
      </c>
    </row>
    <row r="1505" spans="1:17" ht="23.1" customHeight="1" x14ac:dyDescent="0.2">
      <c r="A1505" s="468"/>
      <c r="B1505" s="444"/>
      <c r="C1505" s="478"/>
      <c r="D1505" s="473"/>
      <c r="E1505" s="473"/>
      <c r="F1505" s="479"/>
      <c r="G1505" s="473"/>
      <c r="H1505" s="480"/>
      <c r="I1505" s="480"/>
      <c r="J1505" s="443"/>
      <c r="K1505" s="442"/>
      <c r="L1505" s="443"/>
      <c r="M1505" s="443"/>
      <c r="N1505" s="444"/>
      <c r="O1505" s="477">
        <f t="shared" si="63"/>
        <v>0</v>
      </c>
      <c r="P1505" s="477">
        <f t="shared" si="64"/>
        <v>0</v>
      </c>
      <c r="Q1505" s="92" t="str">
        <f t="shared" si="65"/>
        <v/>
      </c>
    </row>
    <row r="1506" spans="1:17" ht="23.1" customHeight="1" x14ac:dyDescent="0.2">
      <c r="A1506" s="468"/>
      <c r="B1506" s="444"/>
      <c r="C1506" s="478"/>
      <c r="D1506" s="473"/>
      <c r="E1506" s="473"/>
      <c r="F1506" s="479"/>
      <c r="G1506" s="473"/>
      <c r="H1506" s="480"/>
      <c r="I1506" s="480"/>
      <c r="J1506" s="443"/>
      <c r="K1506" s="442"/>
      <c r="L1506" s="443"/>
      <c r="M1506" s="443"/>
      <c r="N1506" s="444"/>
      <c r="O1506" s="477">
        <f t="shared" si="63"/>
        <v>0</v>
      </c>
      <c r="P1506" s="477">
        <f t="shared" si="64"/>
        <v>0</v>
      </c>
      <c r="Q1506" s="92" t="str">
        <f t="shared" si="65"/>
        <v/>
      </c>
    </row>
    <row r="1507" spans="1:17" ht="23.1" customHeight="1" x14ac:dyDescent="0.2">
      <c r="A1507" s="468"/>
      <c r="B1507" s="444"/>
      <c r="C1507" s="478"/>
      <c r="D1507" s="473"/>
      <c r="E1507" s="473"/>
      <c r="F1507" s="479"/>
      <c r="G1507" s="473"/>
      <c r="H1507" s="480"/>
      <c r="I1507" s="480"/>
      <c r="J1507" s="443"/>
      <c r="K1507" s="442"/>
      <c r="L1507" s="443"/>
      <c r="M1507" s="443"/>
      <c r="N1507" s="444"/>
      <c r="O1507" s="477">
        <f t="shared" si="63"/>
        <v>0</v>
      </c>
      <c r="P1507" s="477">
        <f t="shared" si="64"/>
        <v>0</v>
      </c>
      <c r="Q1507" s="92" t="str">
        <f t="shared" si="65"/>
        <v/>
      </c>
    </row>
    <row r="1508" spans="1:17" ht="23.1" customHeight="1" x14ac:dyDescent="0.2">
      <c r="A1508" s="468"/>
      <c r="B1508" s="444"/>
      <c r="C1508" s="478"/>
      <c r="D1508" s="473"/>
      <c r="E1508" s="473"/>
      <c r="F1508" s="479"/>
      <c r="G1508" s="473"/>
      <c r="H1508" s="480"/>
      <c r="I1508" s="480"/>
      <c r="J1508" s="443"/>
      <c r="K1508" s="442"/>
      <c r="L1508" s="443"/>
      <c r="M1508" s="443"/>
      <c r="N1508" s="444"/>
      <c r="O1508" s="477">
        <f t="shared" si="63"/>
        <v>0</v>
      </c>
      <c r="P1508" s="477">
        <f t="shared" si="64"/>
        <v>0</v>
      </c>
      <c r="Q1508" s="92" t="str">
        <f t="shared" si="65"/>
        <v/>
      </c>
    </row>
    <row r="1509" spans="1:17" ht="23.1" customHeight="1" x14ac:dyDescent="0.2">
      <c r="A1509" s="468"/>
      <c r="B1509" s="444"/>
      <c r="C1509" s="478"/>
      <c r="D1509" s="473"/>
      <c r="E1509" s="473"/>
      <c r="F1509" s="479"/>
      <c r="G1509" s="473"/>
      <c r="H1509" s="480"/>
      <c r="I1509" s="480"/>
      <c r="J1509" s="443"/>
      <c r="K1509" s="442"/>
      <c r="L1509" s="443"/>
      <c r="M1509" s="443"/>
      <c r="N1509" s="444"/>
      <c r="O1509" s="477">
        <f t="shared" si="63"/>
        <v>0</v>
      </c>
      <c r="P1509" s="477">
        <f t="shared" si="64"/>
        <v>0</v>
      </c>
      <c r="Q1509" s="92" t="str">
        <f t="shared" si="65"/>
        <v/>
      </c>
    </row>
    <row r="1510" spans="1:17" ht="23.1" customHeight="1" x14ac:dyDescent="0.2">
      <c r="A1510" s="468"/>
      <c r="B1510" s="444"/>
      <c r="C1510" s="478"/>
      <c r="D1510" s="473"/>
      <c r="E1510" s="473"/>
      <c r="F1510" s="479"/>
      <c r="G1510" s="473"/>
      <c r="H1510" s="480"/>
      <c r="I1510" s="480"/>
      <c r="J1510" s="443"/>
      <c r="K1510" s="442"/>
      <c r="L1510" s="443"/>
      <c r="M1510" s="443"/>
      <c r="N1510" s="444"/>
      <c r="O1510" s="477">
        <f t="shared" si="63"/>
        <v>0</v>
      </c>
      <c r="P1510" s="477">
        <f t="shared" si="64"/>
        <v>0</v>
      </c>
      <c r="Q1510" s="92" t="str">
        <f t="shared" si="65"/>
        <v/>
      </c>
    </row>
    <row r="1511" spans="1:17" ht="23.1" customHeight="1" x14ac:dyDescent="0.2">
      <c r="A1511" s="468"/>
      <c r="B1511" s="444"/>
      <c r="C1511" s="478"/>
      <c r="D1511" s="473"/>
      <c r="E1511" s="473"/>
      <c r="F1511" s="479"/>
      <c r="G1511" s="473"/>
      <c r="H1511" s="480"/>
      <c r="I1511" s="480"/>
      <c r="J1511" s="443"/>
      <c r="K1511" s="442"/>
      <c r="L1511" s="443"/>
      <c r="M1511" s="443"/>
      <c r="N1511" s="444"/>
      <c r="O1511" s="477">
        <f t="shared" si="63"/>
        <v>0</v>
      </c>
      <c r="P1511" s="477">
        <f t="shared" si="64"/>
        <v>0</v>
      </c>
      <c r="Q1511" s="92" t="str">
        <f t="shared" si="65"/>
        <v/>
      </c>
    </row>
    <row r="1512" spans="1:17" ht="23.1" customHeight="1" x14ac:dyDescent="0.2">
      <c r="A1512" s="468"/>
      <c r="B1512" s="444"/>
      <c r="C1512" s="478"/>
      <c r="D1512" s="473"/>
      <c r="E1512" s="473"/>
      <c r="F1512" s="479"/>
      <c r="G1512" s="473"/>
      <c r="H1512" s="480"/>
      <c r="I1512" s="480"/>
      <c r="J1512" s="443"/>
      <c r="K1512" s="442"/>
      <c r="L1512" s="443"/>
      <c r="M1512" s="443"/>
      <c r="N1512" s="444"/>
      <c r="O1512" s="477">
        <f t="shared" si="63"/>
        <v>0</v>
      </c>
      <c r="P1512" s="477">
        <f t="shared" si="64"/>
        <v>0</v>
      </c>
      <c r="Q1512" s="92" t="str">
        <f t="shared" si="65"/>
        <v/>
      </c>
    </row>
    <row r="1513" spans="1:17" ht="23.1" customHeight="1" x14ac:dyDescent="0.2">
      <c r="A1513" s="468"/>
      <c r="B1513" s="444"/>
      <c r="C1513" s="478"/>
      <c r="D1513" s="473"/>
      <c r="E1513" s="473"/>
      <c r="F1513" s="479"/>
      <c r="G1513" s="473"/>
      <c r="H1513" s="480"/>
      <c r="I1513" s="480"/>
      <c r="J1513" s="443"/>
      <c r="K1513" s="442"/>
      <c r="L1513" s="443"/>
      <c r="M1513" s="443"/>
      <c r="N1513" s="444"/>
      <c r="O1513" s="477">
        <f t="shared" si="63"/>
        <v>0</v>
      </c>
      <c r="P1513" s="477">
        <f t="shared" si="64"/>
        <v>0</v>
      </c>
      <c r="Q1513" s="92" t="str">
        <f t="shared" si="65"/>
        <v/>
      </c>
    </row>
    <row r="1514" spans="1:17" ht="23.1" customHeight="1" x14ac:dyDescent="0.2">
      <c r="A1514" s="468"/>
      <c r="B1514" s="444"/>
      <c r="C1514" s="478"/>
      <c r="D1514" s="473"/>
      <c r="E1514" s="473"/>
      <c r="F1514" s="479"/>
      <c r="G1514" s="473"/>
      <c r="H1514" s="480"/>
      <c r="I1514" s="480"/>
      <c r="J1514" s="443"/>
      <c r="K1514" s="442"/>
      <c r="L1514" s="443"/>
      <c r="M1514" s="443"/>
      <c r="N1514" s="444"/>
      <c r="O1514" s="477">
        <f t="shared" si="63"/>
        <v>0</v>
      </c>
      <c r="P1514" s="477">
        <f t="shared" si="64"/>
        <v>0</v>
      </c>
      <c r="Q1514" s="92" t="str">
        <f t="shared" si="65"/>
        <v/>
      </c>
    </row>
    <row r="1515" spans="1:17" ht="23.1" customHeight="1" x14ac:dyDescent="0.2">
      <c r="A1515" s="468"/>
      <c r="B1515" s="444"/>
      <c r="C1515" s="478"/>
      <c r="D1515" s="473"/>
      <c r="E1515" s="473"/>
      <c r="F1515" s="479"/>
      <c r="G1515" s="473"/>
      <c r="H1515" s="480"/>
      <c r="I1515" s="480"/>
      <c r="J1515" s="443"/>
      <c r="K1515" s="442"/>
      <c r="L1515" s="443"/>
      <c r="M1515" s="443"/>
      <c r="N1515" s="444"/>
      <c r="O1515" s="477">
        <f t="shared" si="63"/>
        <v>0</v>
      </c>
      <c r="P1515" s="477">
        <f t="shared" si="64"/>
        <v>0</v>
      </c>
      <c r="Q1515" s="92" t="str">
        <f t="shared" si="65"/>
        <v/>
      </c>
    </row>
    <row r="1516" spans="1:17" ht="23.1" customHeight="1" x14ac:dyDescent="0.2">
      <c r="A1516" s="468"/>
      <c r="B1516" s="444"/>
      <c r="C1516" s="478"/>
      <c r="D1516" s="473"/>
      <c r="E1516" s="473"/>
      <c r="F1516" s="479"/>
      <c r="G1516" s="473"/>
      <c r="H1516" s="480"/>
      <c r="I1516" s="480"/>
      <c r="J1516" s="443"/>
      <c r="K1516" s="442"/>
      <c r="L1516" s="443"/>
      <c r="M1516" s="443"/>
      <c r="N1516" s="444"/>
      <c r="O1516" s="477">
        <f t="shared" si="63"/>
        <v>0</v>
      </c>
      <c r="P1516" s="477">
        <f t="shared" si="64"/>
        <v>0</v>
      </c>
      <c r="Q1516" s="92" t="str">
        <f t="shared" si="65"/>
        <v/>
      </c>
    </row>
    <row r="1517" spans="1:17" ht="23.1" customHeight="1" x14ac:dyDescent="0.2">
      <c r="A1517" s="468"/>
      <c r="B1517" s="444"/>
      <c r="C1517" s="478"/>
      <c r="D1517" s="473"/>
      <c r="E1517" s="473"/>
      <c r="F1517" s="479"/>
      <c r="G1517" s="473"/>
      <c r="H1517" s="480"/>
      <c r="I1517" s="480"/>
      <c r="J1517" s="443"/>
      <c r="K1517" s="442"/>
      <c r="L1517" s="443"/>
      <c r="M1517" s="443"/>
      <c r="N1517" s="444"/>
      <c r="O1517" s="477">
        <f t="shared" si="63"/>
        <v>0</v>
      </c>
      <c r="P1517" s="477">
        <f t="shared" si="64"/>
        <v>0</v>
      </c>
      <c r="Q1517" s="92" t="str">
        <f t="shared" si="65"/>
        <v/>
      </c>
    </row>
    <row r="1518" spans="1:17" ht="23.1" customHeight="1" x14ac:dyDescent="0.2">
      <c r="A1518" s="468"/>
      <c r="B1518" s="444"/>
      <c r="C1518" s="478"/>
      <c r="D1518" s="473"/>
      <c r="E1518" s="473"/>
      <c r="F1518" s="479"/>
      <c r="G1518" s="473"/>
      <c r="H1518" s="480"/>
      <c r="I1518" s="480"/>
      <c r="J1518" s="443"/>
      <c r="K1518" s="442"/>
      <c r="L1518" s="443"/>
      <c r="M1518" s="443"/>
      <c r="N1518" s="444"/>
      <c r="O1518" s="477">
        <f t="shared" si="63"/>
        <v>0</v>
      </c>
      <c r="P1518" s="477">
        <f t="shared" si="64"/>
        <v>0</v>
      </c>
      <c r="Q1518" s="92" t="str">
        <f t="shared" si="65"/>
        <v/>
      </c>
    </row>
    <row r="1519" spans="1:17" ht="23.1" customHeight="1" x14ac:dyDescent="0.2">
      <c r="A1519" s="468"/>
      <c r="B1519" s="444"/>
      <c r="C1519" s="478"/>
      <c r="D1519" s="473"/>
      <c r="E1519" s="473"/>
      <c r="F1519" s="479"/>
      <c r="G1519" s="473"/>
      <c r="H1519" s="480"/>
      <c r="I1519" s="480"/>
      <c r="J1519" s="443"/>
      <c r="K1519" s="443"/>
      <c r="L1519" s="443"/>
      <c r="M1519" s="443"/>
      <c r="N1519" s="444"/>
      <c r="O1519" s="477">
        <f t="shared" si="63"/>
        <v>0</v>
      </c>
      <c r="P1519" s="477">
        <f t="shared" si="64"/>
        <v>0</v>
      </c>
      <c r="Q1519" s="92" t="str">
        <f t="shared" si="65"/>
        <v/>
      </c>
    </row>
    <row r="1520" spans="1:17" ht="23.1" customHeight="1" x14ac:dyDescent="0.2">
      <c r="A1520" s="468"/>
      <c r="B1520" s="444"/>
      <c r="C1520" s="478"/>
      <c r="D1520" s="473"/>
      <c r="E1520" s="473"/>
      <c r="F1520" s="479"/>
      <c r="G1520" s="473"/>
      <c r="H1520" s="480"/>
      <c r="I1520" s="480"/>
      <c r="J1520" s="443"/>
      <c r="K1520" s="443"/>
      <c r="L1520" s="443"/>
      <c r="M1520" s="443"/>
      <c r="N1520" s="444"/>
      <c r="O1520" s="477">
        <f t="shared" si="63"/>
        <v>0</v>
      </c>
      <c r="P1520" s="477">
        <f t="shared" si="64"/>
        <v>0</v>
      </c>
      <c r="Q1520" s="92" t="str">
        <f t="shared" si="65"/>
        <v/>
      </c>
    </row>
    <row r="1521" spans="1:17" ht="23.1" customHeight="1" x14ac:dyDescent="0.2">
      <c r="A1521" s="468"/>
      <c r="B1521" s="444"/>
      <c r="C1521" s="478"/>
      <c r="D1521" s="473"/>
      <c r="E1521" s="473"/>
      <c r="F1521" s="479"/>
      <c r="G1521" s="473"/>
      <c r="H1521" s="480"/>
      <c r="I1521" s="480"/>
      <c r="J1521" s="442"/>
      <c r="K1521" s="442"/>
      <c r="L1521" s="443"/>
      <c r="M1521" s="442"/>
      <c r="N1521" s="501"/>
      <c r="O1521" s="477">
        <f t="shared" si="63"/>
        <v>0</v>
      </c>
      <c r="P1521" s="477">
        <f t="shared" si="64"/>
        <v>0</v>
      </c>
      <c r="Q1521" s="92" t="str">
        <f t="shared" si="65"/>
        <v/>
      </c>
    </row>
    <row r="1522" spans="1:17" ht="23.1" customHeight="1" x14ac:dyDescent="0.2">
      <c r="A1522" s="468"/>
      <c r="B1522" s="444"/>
      <c r="C1522" s="478"/>
      <c r="D1522" s="473"/>
      <c r="E1522" s="473"/>
      <c r="F1522" s="479"/>
      <c r="G1522" s="473"/>
      <c r="H1522" s="480"/>
      <c r="I1522" s="480"/>
      <c r="J1522" s="443"/>
      <c r="K1522" s="443"/>
      <c r="L1522" s="443"/>
      <c r="M1522" s="443"/>
      <c r="N1522" s="444"/>
      <c r="O1522" s="477">
        <f t="shared" si="63"/>
        <v>0</v>
      </c>
      <c r="P1522" s="477">
        <f t="shared" si="64"/>
        <v>0</v>
      </c>
      <c r="Q1522" s="92" t="str">
        <f t="shared" si="65"/>
        <v/>
      </c>
    </row>
    <row r="1523" spans="1:17" ht="23.1" customHeight="1" x14ac:dyDescent="0.2">
      <c r="A1523" s="468"/>
      <c r="B1523" s="444"/>
      <c r="C1523" s="478"/>
      <c r="D1523" s="473"/>
      <c r="E1523" s="473"/>
      <c r="F1523" s="479"/>
      <c r="G1523" s="473"/>
      <c r="H1523" s="480"/>
      <c r="I1523" s="480"/>
      <c r="J1523" s="443"/>
      <c r="K1523" s="443"/>
      <c r="L1523" s="443"/>
      <c r="M1523" s="443"/>
      <c r="N1523" s="444"/>
      <c r="O1523" s="477">
        <f t="shared" si="63"/>
        <v>0</v>
      </c>
      <c r="P1523" s="477">
        <f t="shared" si="64"/>
        <v>0</v>
      </c>
      <c r="Q1523" s="92" t="str">
        <f t="shared" si="65"/>
        <v/>
      </c>
    </row>
    <row r="1524" spans="1:17" ht="23.1" customHeight="1" x14ac:dyDescent="0.2">
      <c r="A1524" s="468"/>
      <c r="B1524" s="444"/>
      <c r="C1524" s="478"/>
      <c r="D1524" s="473"/>
      <c r="E1524" s="473"/>
      <c r="F1524" s="479"/>
      <c r="G1524" s="473"/>
      <c r="H1524" s="480"/>
      <c r="I1524" s="480"/>
      <c r="J1524" s="443"/>
      <c r="K1524" s="443"/>
      <c r="L1524" s="443"/>
      <c r="M1524" s="444"/>
      <c r="N1524" s="444"/>
      <c r="O1524" s="477">
        <f t="shared" si="63"/>
        <v>0</v>
      </c>
      <c r="P1524" s="477">
        <f t="shared" si="64"/>
        <v>0</v>
      </c>
      <c r="Q1524" s="92" t="str">
        <f t="shared" si="65"/>
        <v/>
      </c>
    </row>
    <row r="1525" spans="1:17" ht="23.1" customHeight="1" x14ac:dyDescent="0.2">
      <c r="A1525" s="468"/>
      <c r="B1525" s="444"/>
      <c r="C1525" s="478"/>
      <c r="D1525" s="473"/>
      <c r="E1525" s="473"/>
      <c r="F1525" s="479"/>
      <c r="G1525" s="473"/>
      <c r="H1525" s="480"/>
      <c r="I1525" s="480"/>
      <c r="J1525" s="443"/>
      <c r="K1525" s="443"/>
      <c r="L1525" s="443"/>
      <c r="M1525" s="443"/>
      <c r="N1525" s="444"/>
      <c r="O1525" s="477">
        <f t="shared" si="63"/>
        <v>0</v>
      </c>
      <c r="P1525" s="477">
        <f t="shared" si="64"/>
        <v>0</v>
      </c>
      <c r="Q1525" s="92" t="str">
        <f t="shared" si="65"/>
        <v/>
      </c>
    </row>
    <row r="1526" spans="1:17" ht="23.1" customHeight="1" x14ac:dyDescent="0.2">
      <c r="A1526" s="468"/>
      <c r="B1526" s="444"/>
      <c r="C1526" s="478"/>
      <c r="D1526" s="473"/>
      <c r="E1526" s="473"/>
      <c r="F1526" s="479"/>
      <c r="G1526" s="473"/>
      <c r="H1526" s="480"/>
      <c r="I1526" s="480"/>
      <c r="J1526" s="443"/>
      <c r="K1526" s="443"/>
      <c r="L1526" s="443"/>
      <c r="M1526" s="443"/>
      <c r="N1526" s="444"/>
      <c r="O1526" s="477">
        <f t="shared" si="63"/>
        <v>0</v>
      </c>
      <c r="P1526" s="477">
        <f t="shared" si="64"/>
        <v>0</v>
      </c>
      <c r="Q1526" s="92" t="str">
        <f t="shared" si="65"/>
        <v/>
      </c>
    </row>
    <row r="1527" spans="1:17" ht="23.1" customHeight="1" x14ac:dyDescent="0.2">
      <c r="A1527" s="468"/>
      <c r="B1527" s="444"/>
      <c r="C1527" s="478"/>
      <c r="D1527" s="473"/>
      <c r="E1527" s="473"/>
      <c r="F1527" s="479"/>
      <c r="G1527" s="473"/>
      <c r="H1527" s="480"/>
      <c r="I1527" s="480"/>
      <c r="J1527" s="443"/>
      <c r="K1527" s="443"/>
      <c r="L1527" s="443"/>
      <c r="M1527" s="443"/>
      <c r="N1527" s="444"/>
      <c r="O1527" s="477">
        <f t="shared" si="63"/>
        <v>0</v>
      </c>
      <c r="P1527" s="477">
        <f t="shared" si="64"/>
        <v>0</v>
      </c>
      <c r="Q1527" s="92" t="str">
        <f t="shared" si="65"/>
        <v/>
      </c>
    </row>
    <row r="1528" spans="1:17" ht="23.1" customHeight="1" x14ac:dyDescent="0.2">
      <c r="A1528" s="468"/>
      <c r="B1528" s="444"/>
      <c r="C1528" s="478"/>
      <c r="D1528" s="473"/>
      <c r="E1528" s="473"/>
      <c r="F1528" s="479"/>
      <c r="G1528" s="473"/>
      <c r="H1528" s="480"/>
      <c r="I1528" s="480"/>
      <c r="J1528" s="443"/>
      <c r="K1528" s="443"/>
      <c r="L1528" s="443"/>
      <c r="M1528" s="443"/>
      <c r="N1528" s="444"/>
      <c r="O1528" s="477">
        <f t="shared" si="63"/>
        <v>0</v>
      </c>
      <c r="P1528" s="477">
        <f t="shared" si="64"/>
        <v>0</v>
      </c>
      <c r="Q1528" s="92" t="str">
        <f t="shared" si="65"/>
        <v/>
      </c>
    </row>
    <row r="1529" spans="1:17" ht="23.1" customHeight="1" x14ac:dyDescent="0.2">
      <c r="A1529" s="468"/>
      <c r="B1529" s="444"/>
      <c r="C1529" s="478"/>
      <c r="D1529" s="473"/>
      <c r="E1529" s="473"/>
      <c r="F1529" s="479"/>
      <c r="G1529" s="473"/>
      <c r="H1529" s="480"/>
      <c r="I1529" s="480"/>
      <c r="J1529" s="443"/>
      <c r="K1529" s="443"/>
      <c r="L1529" s="443"/>
      <c r="M1529" s="443"/>
      <c r="N1529" s="444"/>
      <c r="O1529" s="477">
        <f t="shared" si="63"/>
        <v>0</v>
      </c>
      <c r="P1529" s="477">
        <f t="shared" si="64"/>
        <v>0</v>
      </c>
      <c r="Q1529" s="92" t="str">
        <f t="shared" si="65"/>
        <v/>
      </c>
    </row>
    <row r="1530" spans="1:17" ht="23.1" customHeight="1" x14ac:dyDescent="0.2">
      <c r="A1530" s="468"/>
      <c r="B1530" s="444"/>
      <c r="C1530" s="478"/>
      <c r="D1530" s="473"/>
      <c r="E1530" s="473"/>
      <c r="F1530" s="479"/>
      <c r="G1530" s="473"/>
      <c r="H1530" s="480"/>
      <c r="I1530" s="480"/>
      <c r="J1530" s="443"/>
      <c r="K1530" s="443"/>
      <c r="L1530" s="443"/>
      <c r="M1530" s="443"/>
      <c r="N1530" s="444"/>
      <c r="O1530" s="477">
        <f t="shared" si="63"/>
        <v>0</v>
      </c>
      <c r="P1530" s="477">
        <f t="shared" si="64"/>
        <v>0</v>
      </c>
      <c r="Q1530" s="92" t="str">
        <f t="shared" si="65"/>
        <v/>
      </c>
    </row>
    <row r="1531" spans="1:17" ht="23.1" customHeight="1" x14ac:dyDescent="0.2">
      <c r="A1531" s="468"/>
      <c r="B1531" s="444"/>
      <c r="C1531" s="478"/>
      <c r="D1531" s="473"/>
      <c r="E1531" s="473"/>
      <c r="F1531" s="479"/>
      <c r="G1531" s="473"/>
      <c r="H1531" s="480"/>
      <c r="I1531" s="480"/>
      <c r="J1531" s="443"/>
      <c r="K1531" s="443"/>
      <c r="L1531" s="443"/>
      <c r="M1531" s="443"/>
      <c r="N1531" s="444"/>
      <c r="O1531" s="477">
        <f t="shared" si="63"/>
        <v>0</v>
      </c>
      <c r="P1531" s="477">
        <f t="shared" si="64"/>
        <v>0</v>
      </c>
      <c r="Q1531" s="92" t="str">
        <f t="shared" si="65"/>
        <v/>
      </c>
    </row>
    <row r="1532" spans="1:17" ht="23.1" customHeight="1" x14ac:dyDescent="0.2">
      <c r="A1532" s="468"/>
      <c r="B1532" s="444"/>
      <c r="C1532" s="478"/>
      <c r="D1532" s="473"/>
      <c r="E1532" s="473"/>
      <c r="F1532" s="479"/>
      <c r="G1532" s="473"/>
      <c r="H1532" s="480"/>
      <c r="I1532" s="480"/>
      <c r="J1532" s="443"/>
      <c r="K1532" s="443"/>
      <c r="L1532" s="443"/>
      <c r="M1532" s="443"/>
      <c r="N1532" s="444"/>
      <c r="O1532" s="477">
        <f t="shared" si="63"/>
        <v>0</v>
      </c>
      <c r="P1532" s="477">
        <f t="shared" si="64"/>
        <v>0</v>
      </c>
      <c r="Q1532" s="92" t="str">
        <f t="shared" si="65"/>
        <v/>
      </c>
    </row>
    <row r="1533" spans="1:17" ht="23.1" customHeight="1" x14ac:dyDescent="0.2">
      <c r="A1533" s="468"/>
      <c r="B1533" s="444"/>
      <c r="C1533" s="478"/>
      <c r="D1533" s="473"/>
      <c r="E1533" s="473"/>
      <c r="F1533" s="479"/>
      <c r="G1533" s="473"/>
      <c r="H1533" s="480"/>
      <c r="I1533" s="480"/>
      <c r="J1533" s="443"/>
      <c r="K1533" s="443"/>
      <c r="L1533" s="443"/>
      <c r="M1533" s="443"/>
      <c r="N1533" s="444"/>
      <c r="O1533" s="477">
        <f t="shared" si="63"/>
        <v>0</v>
      </c>
      <c r="P1533" s="477">
        <f t="shared" si="64"/>
        <v>0</v>
      </c>
      <c r="Q1533" s="92" t="str">
        <f t="shared" si="65"/>
        <v/>
      </c>
    </row>
    <row r="1534" spans="1:17" ht="23.1" customHeight="1" x14ac:dyDescent="0.2">
      <c r="A1534" s="468"/>
      <c r="B1534" s="444"/>
      <c r="C1534" s="478"/>
      <c r="D1534" s="473"/>
      <c r="E1534" s="473"/>
      <c r="F1534" s="479"/>
      <c r="G1534" s="473"/>
      <c r="H1534" s="480"/>
      <c r="I1534" s="480"/>
      <c r="J1534" s="443"/>
      <c r="K1534" s="443"/>
      <c r="L1534" s="443"/>
      <c r="M1534" s="443"/>
      <c r="N1534" s="444"/>
      <c r="O1534" s="477">
        <f t="shared" si="63"/>
        <v>0</v>
      </c>
      <c r="P1534" s="477">
        <f t="shared" si="64"/>
        <v>0</v>
      </c>
      <c r="Q1534" s="92" t="str">
        <f t="shared" si="65"/>
        <v/>
      </c>
    </row>
    <row r="1535" spans="1:17" ht="23.1" customHeight="1" x14ac:dyDescent="0.2">
      <c r="A1535" s="468"/>
      <c r="B1535" s="444"/>
      <c r="C1535" s="478"/>
      <c r="D1535" s="473"/>
      <c r="E1535" s="473"/>
      <c r="F1535" s="479"/>
      <c r="G1535" s="473"/>
      <c r="H1535" s="480"/>
      <c r="I1535" s="480"/>
      <c r="J1535" s="443"/>
      <c r="K1535" s="443"/>
      <c r="L1535" s="443"/>
      <c r="M1535" s="443"/>
      <c r="N1535" s="444"/>
      <c r="O1535" s="477">
        <f t="shared" si="63"/>
        <v>0</v>
      </c>
      <c r="P1535" s="477">
        <f t="shared" si="64"/>
        <v>0</v>
      </c>
      <c r="Q1535" s="92" t="str">
        <f t="shared" si="65"/>
        <v/>
      </c>
    </row>
    <row r="1536" spans="1:17" ht="23.1" customHeight="1" x14ac:dyDescent="0.2">
      <c r="A1536" s="468"/>
      <c r="B1536" s="444"/>
      <c r="C1536" s="478"/>
      <c r="D1536" s="473"/>
      <c r="E1536" s="473"/>
      <c r="F1536" s="479"/>
      <c r="G1536" s="473"/>
      <c r="H1536" s="480"/>
      <c r="I1536" s="480"/>
      <c r="J1536" s="443"/>
      <c r="K1536" s="443"/>
      <c r="L1536" s="443"/>
      <c r="M1536" s="443"/>
      <c r="N1536" s="444"/>
      <c r="O1536" s="477">
        <f t="shared" si="63"/>
        <v>0</v>
      </c>
      <c r="P1536" s="477">
        <f t="shared" si="64"/>
        <v>0</v>
      </c>
      <c r="Q1536" s="92" t="str">
        <f t="shared" si="65"/>
        <v/>
      </c>
    </row>
    <row r="1537" spans="1:18" ht="23.1" customHeight="1" x14ac:dyDescent="0.2">
      <c r="A1537" s="468"/>
      <c r="B1537" s="444"/>
      <c r="C1537" s="478"/>
      <c r="D1537" s="473"/>
      <c r="E1537" s="473"/>
      <c r="F1537" s="479"/>
      <c r="G1537" s="473"/>
      <c r="H1537" s="480"/>
      <c r="I1537" s="480"/>
      <c r="J1537" s="443"/>
      <c r="K1537" s="443"/>
      <c r="L1537" s="443"/>
      <c r="M1537" s="443"/>
      <c r="N1537" s="444"/>
      <c r="O1537" s="477">
        <f t="shared" ref="O1537:O1600" si="66">IF(B1537=0,0,IF(YEAR(B1537)=$P$1,MONTH(B1537)-$O$1+1,(YEAR(B1537)-$P$1)*12-$O$1+1+MONTH(B1537)))</f>
        <v>0</v>
      </c>
      <c r="P1537" s="477">
        <f t="shared" ref="P1537:P1600" si="67">IF(C1537=0,0,IF(YEAR(C1537)=$P$1,MONTH(C1537)-$O$1+1,(YEAR(C1537)-$P$1)*12-$O$1+1+MONTH(C1537)))</f>
        <v>0</v>
      </c>
      <c r="Q1537" s="92" t="str">
        <f t="shared" ref="Q1537:Q1600" si="68">SUBSTITUTE(D1537," ","_")</f>
        <v/>
      </c>
    </row>
    <row r="1538" spans="1:18" ht="23.1" customHeight="1" x14ac:dyDescent="0.2">
      <c r="A1538" s="468"/>
      <c r="B1538" s="444"/>
      <c r="C1538" s="478"/>
      <c r="D1538" s="473"/>
      <c r="E1538" s="473"/>
      <c r="F1538" s="479"/>
      <c r="G1538" s="473"/>
      <c r="H1538" s="480"/>
      <c r="I1538" s="480"/>
      <c r="J1538" s="443"/>
      <c r="K1538" s="443"/>
      <c r="L1538" s="443"/>
      <c r="M1538" s="443"/>
      <c r="N1538" s="444"/>
      <c r="O1538" s="477">
        <f t="shared" si="66"/>
        <v>0</v>
      </c>
      <c r="P1538" s="477">
        <f t="shared" si="67"/>
        <v>0</v>
      </c>
      <c r="Q1538" s="92" t="str">
        <f t="shared" si="68"/>
        <v/>
      </c>
    </row>
    <row r="1539" spans="1:18" ht="23.1" customHeight="1" x14ac:dyDescent="0.2">
      <c r="A1539" s="468"/>
      <c r="B1539" s="444"/>
      <c r="C1539" s="478"/>
      <c r="D1539" s="473"/>
      <c r="E1539" s="473"/>
      <c r="F1539" s="479"/>
      <c r="G1539" s="473"/>
      <c r="H1539" s="480"/>
      <c r="I1539" s="480"/>
      <c r="J1539" s="443"/>
      <c r="K1539" s="442"/>
      <c r="L1539" s="443"/>
      <c r="M1539" s="443"/>
      <c r="N1539" s="444"/>
      <c r="O1539" s="477">
        <f t="shared" si="66"/>
        <v>0</v>
      </c>
      <c r="P1539" s="477">
        <f t="shared" si="67"/>
        <v>0</v>
      </c>
      <c r="Q1539" s="92" t="str">
        <f t="shared" si="68"/>
        <v/>
      </c>
    </row>
    <row r="1540" spans="1:18" ht="23.1" customHeight="1" x14ac:dyDescent="0.2">
      <c r="A1540" s="468"/>
      <c r="B1540" s="444"/>
      <c r="C1540" s="478"/>
      <c r="D1540" s="473"/>
      <c r="E1540" s="473"/>
      <c r="F1540" s="479"/>
      <c r="G1540" s="473"/>
      <c r="H1540" s="480"/>
      <c r="I1540" s="480"/>
      <c r="J1540" s="443"/>
      <c r="K1540" s="442"/>
      <c r="L1540" s="443"/>
      <c r="M1540" s="443"/>
      <c r="N1540" s="444"/>
      <c r="O1540" s="477">
        <f t="shared" si="66"/>
        <v>0</v>
      </c>
      <c r="P1540" s="477">
        <f t="shared" si="67"/>
        <v>0</v>
      </c>
      <c r="Q1540" s="92" t="str">
        <f t="shared" si="68"/>
        <v/>
      </c>
    </row>
    <row r="1541" spans="1:18" ht="23.1" customHeight="1" x14ac:dyDescent="0.2">
      <c r="A1541" s="468"/>
      <c r="B1541" s="444"/>
      <c r="C1541" s="478"/>
      <c r="D1541" s="473"/>
      <c r="E1541" s="473"/>
      <c r="F1541" s="479"/>
      <c r="G1541" s="473"/>
      <c r="H1541" s="480"/>
      <c r="I1541" s="480"/>
      <c r="J1541" s="443"/>
      <c r="K1541" s="443"/>
      <c r="L1541" s="443"/>
      <c r="M1541" s="443"/>
      <c r="N1541" s="444"/>
      <c r="O1541" s="477">
        <f t="shared" si="66"/>
        <v>0</v>
      </c>
      <c r="P1541" s="477">
        <f t="shared" si="67"/>
        <v>0</v>
      </c>
      <c r="Q1541" s="92" t="str">
        <f t="shared" si="68"/>
        <v/>
      </c>
    </row>
    <row r="1542" spans="1:18" ht="23.1" customHeight="1" x14ac:dyDescent="0.2">
      <c r="A1542" s="468"/>
      <c r="B1542" s="444"/>
      <c r="C1542" s="478"/>
      <c r="D1542" s="473"/>
      <c r="E1542" s="473"/>
      <c r="F1542" s="479"/>
      <c r="G1542" s="473"/>
      <c r="H1542" s="480"/>
      <c r="I1542" s="480"/>
      <c r="J1542" s="443"/>
      <c r="K1542" s="443"/>
      <c r="L1542" s="443"/>
      <c r="M1542" s="443"/>
      <c r="N1542" s="444"/>
      <c r="O1542" s="477">
        <f t="shared" si="66"/>
        <v>0</v>
      </c>
      <c r="P1542" s="477">
        <f t="shared" si="67"/>
        <v>0</v>
      </c>
      <c r="Q1542" s="92" t="str">
        <f t="shared" si="68"/>
        <v/>
      </c>
    </row>
    <row r="1543" spans="1:18" ht="23.1" customHeight="1" x14ac:dyDescent="0.2">
      <c r="A1543" s="468"/>
      <c r="B1543" s="482"/>
      <c r="C1543" s="483"/>
      <c r="D1543" s="473"/>
      <c r="E1543" s="473"/>
      <c r="F1543" s="472"/>
      <c r="G1543" s="473"/>
      <c r="H1543" s="473"/>
      <c r="I1543" s="473"/>
      <c r="J1543" s="484"/>
      <c r="K1543" s="484"/>
      <c r="L1543" s="484"/>
      <c r="M1543" s="484"/>
      <c r="N1543" s="482"/>
      <c r="O1543" s="477">
        <f t="shared" si="66"/>
        <v>0</v>
      </c>
      <c r="P1543" s="477">
        <f t="shared" si="67"/>
        <v>0</v>
      </c>
      <c r="Q1543" s="92" t="str">
        <f t="shared" si="68"/>
        <v/>
      </c>
      <c r="R1543" s="425"/>
    </row>
    <row r="1544" spans="1:18" ht="23.1" customHeight="1" x14ac:dyDescent="0.2">
      <c r="A1544" s="468"/>
      <c r="B1544" s="444"/>
      <c r="C1544" s="478"/>
      <c r="D1544" s="473"/>
      <c r="E1544" s="473"/>
      <c r="F1544" s="472"/>
      <c r="G1544" s="473"/>
      <c r="H1544" s="480"/>
      <c r="I1544" s="480"/>
      <c r="J1544" s="443"/>
      <c r="K1544" s="443"/>
      <c r="L1544" s="443"/>
      <c r="M1544" s="443"/>
      <c r="N1544" s="444"/>
      <c r="O1544" s="477">
        <f t="shared" si="66"/>
        <v>0</v>
      </c>
      <c r="P1544" s="477">
        <f t="shared" si="67"/>
        <v>0</v>
      </c>
      <c r="Q1544" s="92" t="str">
        <f t="shared" si="68"/>
        <v/>
      </c>
    </row>
    <row r="1545" spans="1:18" ht="23.1" customHeight="1" x14ac:dyDescent="0.2">
      <c r="A1545" s="468"/>
      <c r="B1545" s="444"/>
      <c r="C1545" s="478"/>
      <c r="D1545" s="473"/>
      <c r="E1545" s="473"/>
      <c r="F1545" s="479"/>
      <c r="G1545" s="473"/>
      <c r="H1545" s="480"/>
      <c r="I1545" s="480"/>
      <c r="J1545" s="443"/>
      <c r="K1545" s="443"/>
      <c r="L1545" s="443"/>
      <c r="M1545" s="443"/>
      <c r="N1545" s="444"/>
      <c r="O1545" s="477">
        <f t="shared" si="66"/>
        <v>0</v>
      </c>
      <c r="P1545" s="477">
        <f t="shared" si="67"/>
        <v>0</v>
      </c>
      <c r="Q1545" s="92" t="str">
        <f t="shared" si="68"/>
        <v/>
      </c>
    </row>
    <row r="1546" spans="1:18" ht="23.1" customHeight="1" x14ac:dyDescent="0.2">
      <c r="A1546" s="468"/>
      <c r="B1546" s="444"/>
      <c r="C1546" s="478"/>
      <c r="D1546" s="473"/>
      <c r="E1546" s="473"/>
      <c r="F1546" s="479"/>
      <c r="G1546" s="473"/>
      <c r="H1546" s="480"/>
      <c r="I1546" s="480"/>
      <c r="J1546" s="443"/>
      <c r="K1546" s="443"/>
      <c r="L1546" s="443"/>
      <c r="M1546" s="443"/>
      <c r="N1546" s="444"/>
      <c r="O1546" s="477">
        <f t="shared" si="66"/>
        <v>0</v>
      </c>
      <c r="P1546" s="477">
        <f t="shared" si="67"/>
        <v>0</v>
      </c>
      <c r="Q1546" s="92" t="str">
        <f t="shared" si="68"/>
        <v/>
      </c>
    </row>
    <row r="1547" spans="1:18" ht="23.1" customHeight="1" x14ac:dyDescent="0.2">
      <c r="A1547" s="468"/>
      <c r="B1547" s="444"/>
      <c r="C1547" s="478"/>
      <c r="D1547" s="473"/>
      <c r="E1547" s="473"/>
      <c r="F1547" s="479"/>
      <c r="G1547" s="473"/>
      <c r="H1547" s="480"/>
      <c r="I1547" s="480"/>
      <c r="J1547" s="443"/>
      <c r="K1547" s="443"/>
      <c r="L1547" s="443"/>
      <c r="M1547" s="443"/>
      <c r="N1547" s="444"/>
      <c r="O1547" s="477">
        <f t="shared" si="66"/>
        <v>0</v>
      </c>
      <c r="P1547" s="477">
        <f t="shared" si="67"/>
        <v>0</v>
      </c>
      <c r="Q1547" s="92" t="str">
        <f t="shared" si="68"/>
        <v/>
      </c>
    </row>
    <row r="1548" spans="1:18" ht="23.1" customHeight="1" x14ac:dyDescent="0.2">
      <c r="A1548" s="468"/>
      <c r="B1548" s="444"/>
      <c r="C1548" s="478"/>
      <c r="D1548" s="473"/>
      <c r="E1548" s="473"/>
      <c r="F1548" s="479"/>
      <c r="G1548" s="473"/>
      <c r="H1548" s="480"/>
      <c r="I1548" s="480"/>
      <c r="J1548" s="443"/>
      <c r="K1548" s="443"/>
      <c r="L1548" s="443"/>
      <c r="M1548" s="443"/>
      <c r="N1548" s="444"/>
      <c r="O1548" s="477">
        <f t="shared" si="66"/>
        <v>0</v>
      </c>
      <c r="P1548" s="477">
        <f t="shared" si="67"/>
        <v>0</v>
      </c>
      <c r="Q1548" s="92" t="str">
        <f t="shared" si="68"/>
        <v/>
      </c>
    </row>
    <row r="1549" spans="1:18" ht="23.1" customHeight="1" x14ac:dyDescent="0.2">
      <c r="A1549" s="468"/>
      <c r="B1549" s="444"/>
      <c r="C1549" s="478"/>
      <c r="D1549" s="473"/>
      <c r="E1549" s="473"/>
      <c r="F1549" s="479"/>
      <c r="G1549" s="473"/>
      <c r="H1549" s="480"/>
      <c r="I1549" s="480"/>
      <c r="J1549" s="443"/>
      <c r="K1549" s="443"/>
      <c r="L1549" s="443"/>
      <c r="M1549" s="443"/>
      <c r="N1549" s="444"/>
      <c r="O1549" s="477">
        <f t="shared" si="66"/>
        <v>0</v>
      </c>
      <c r="P1549" s="477">
        <f t="shared" si="67"/>
        <v>0</v>
      </c>
      <c r="Q1549" s="92" t="str">
        <f t="shared" si="68"/>
        <v/>
      </c>
    </row>
    <row r="1550" spans="1:18" ht="23.1" customHeight="1" x14ac:dyDescent="0.2">
      <c r="A1550" s="468"/>
      <c r="B1550" s="444"/>
      <c r="C1550" s="478"/>
      <c r="D1550" s="473"/>
      <c r="E1550" s="473"/>
      <c r="F1550" s="479"/>
      <c r="G1550" s="473"/>
      <c r="H1550" s="480"/>
      <c r="I1550" s="480"/>
      <c r="J1550" s="443"/>
      <c r="K1550" s="443"/>
      <c r="L1550" s="443"/>
      <c r="M1550" s="443"/>
      <c r="N1550" s="444"/>
      <c r="O1550" s="477">
        <f t="shared" si="66"/>
        <v>0</v>
      </c>
      <c r="P1550" s="477">
        <f t="shared" si="67"/>
        <v>0</v>
      </c>
      <c r="Q1550" s="92" t="str">
        <f t="shared" si="68"/>
        <v/>
      </c>
    </row>
    <row r="1551" spans="1:18" ht="23.1" customHeight="1" x14ac:dyDescent="0.2">
      <c r="A1551" s="468"/>
      <c r="B1551" s="444"/>
      <c r="C1551" s="478"/>
      <c r="D1551" s="473"/>
      <c r="E1551" s="473"/>
      <c r="F1551" s="479"/>
      <c r="G1551" s="473"/>
      <c r="H1551" s="480"/>
      <c r="I1551" s="480"/>
      <c r="J1551" s="443"/>
      <c r="K1551" s="443"/>
      <c r="L1551" s="443"/>
      <c r="M1551" s="443"/>
      <c r="N1551" s="444"/>
      <c r="O1551" s="477">
        <f t="shared" si="66"/>
        <v>0</v>
      </c>
      <c r="P1551" s="477">
        <f t="shared" si="67"/>
        <v>0</v>
      </c>
      <c r="Q1551" s="92" t="str">
        <f t="shared" si="68"/>
        <v/>
      </c>
    </row>
    <row r="1552" spans="1:18" ht="23.1" customHeight="1" x14ac:dyDescent="0.2">
      <c r="A1552" s="468"/>
      <c r="B1552" s="444"/>
      <c r="C1552" s="478"/>
      <c r="D1552" s="473"/>
      <c r="E1552" s="473"/>
      <c r="F1552" s="479"/>
      <c r="G1552" s="473"/>
      <c r="H1552" s="480"/>
      <c r="I1552" s="480"/>
      <c r="J1552" s="443"/>
      <c r="K1552" s="443"/>
      <c r="L1552" s="443"/>
      <c r="M1552" s="443"/>
      <c r="N1552" s="444"/>
      <c r="O1552" s="477">
        <f t="shared" si="66"/>
        <v>0</v>
      </c>
      <c r="P1552" s="477">
        <f t="shared" si="67"/>
        <v>0</v>
      </c>
      <c r="Q1552" s="92" t="str">
        <f t="shared" si="68"/>
        <v/>
      </c>
    </row>
    <row r="1553" spans="1:17" ht="23.1" customHeight="1" x14ac:dyDescent="0.2">
      <c r="A1553" s="468"/>
      <c r="B1553" s="444"/>
      <c r="C1553" s="478"/>
      <c r="D1553" s="473"/>
      <c r="E1553" s="473"/>
      <c r="F1553" s="479"/>
      <c r="G1553" s="473"/>
      <c r="H1553" s="480"/>
      <c r="I1553" s="480"/>
      <c r="J1553" s="443"/>
      <c r="K1553" s="443"/>
      <c r="L1553" s="443"/>
      <c r="M1553" s="443"/>
      <c r="N1553" s="444"/>
      <c r="O1553" s="477">
        <f t="shared" si="66"/>
        <v>0</v>
      </c>
      <c r="P1553" s="477">
        <f t="shared" si="67"/>
        <v>0</v>
      </c>
      <c r="Q1553" s="92" t="str">
        <f t="shared" si="68"/>
        <v/>
      </c>
    </row>
    <row r="1554" spans="1:17" ht="23.1" customHeight="1" x14ac:dyDescent="0.2">
      <c r="A1554" s="468"/>
      <c r="B1554" s="444"/>
      <c r="C1554" s="478"/>
      <c r="D1554" s="473"/>
      <c r="E1554" s="473"/>
      <c r="F1554" s="479"/>
      <c r="G1554" s="473"/>
      <c r="H1554" s="480"/>
      <c r="I1554" s="480"/>
      <c r="J1554" s="443"/>
      <c r="K1554" s="443"/>
      <c r="L1554" s="443"/>
      <c r="M1554" s="443"/>
      <c r="N1554" s="444"/>
      <c r="O1554" s="477">
        <f t="shared" si="66"/>
        <v>0</v>
      </c>
      <c r="P1554" s="477">
        <f t="shared" si="67"/>
        <v>0</v>
      </c>
      <c r="Q1554" s="92" t="str">
        <f t="shared" si="68"/>
        <v/>
      </c>
    </row>
    <row r="1555" spans="1:17" ht="23.1" customHeight="1" x14ac:dyDescent="0.2">
      <c r="A1555" s="468"/>
      <c r="B1555" s="444"/>
      <c r="C1555" s="478"/>
      <c r="D1555" s="473"/>
      <c r="E1555" s="473"/>
      <c r="F1555" s="479"/>
      <c r="G1555" s="473"/>
      <c r="H1555" s="480"/>
      <c r="I1555" s="480"/>
      <c r="J1555" s="443"/>
      <c r="K1555" s="443"/>
      <c r="L1555" s="443"/>
      <c r="M1555" s="443"/>
      <c r="N1555" s="444"/>
      <c r="O1555" s="477">
        <f t="shared" si="66"/>
        <v>0</v>
      </c>
      <c r="P1555" s="477">
        <f t="shared" si="67"/>
        <v>0</v>
      </c>
      <c r="Q1555" s="92" t="str">
        <f t="shared" si="68"/>
        <v/>
      </c>
    </row>
    <row r="1556" spans="1:17" ht="23.1" customHeight="1" x14ac:dyDescent="0.2">
      <c r="A1556" s="468"/>
      <c r="B1556" s="444"/>
      <c r="C1556" s="478"/>
      <c r="D1556" s="473"/>
      <c r="E1556" s="473"/>
      <c r="F1556" s="472"/>
      <c r="G1556" s="473"/>
      <c r="H1556" s="480"/>
      <c r="I1556" s="480"/>
      <c r="J1556" s="443"/>
      <c r="K1556" s="443"/>
      <c r="L1556" s="443"/>
      <c r="M1556" s="443"/>
      <c r="N1556" s="444"/>
      <c r="O1556" s="477">
        <f t="shared" si="66"/>
        <v>0</v>
      </c>
      <c r="P1556" s="477">
        <f t="shared" si="67"/>
        <v>0</v>
      </c>
      <c r="Q1556" s="92" t="str">
        <f t="shared" si="68"/>
        <v/>
      </c>
    </row>
    <row r="1557" spans="1:17" ht="23.1" customHeight="1" x14ac:dyDescent="0.2">
      <c r="A1557" s="468"/>
      <c r="B1557" s="444"/>
      <c r="C1557" s="478"/>
      <c r="D1557" s="473"/>
      <c r="E1557" s="473"/>
      <c r="F1557" s="479"/>
      <c r="G1557" s="473"/>
      <c r="H1557" s="480"/>
      <c r="I1557" s="480"/>
      <c r="J1557" s="443"/>
      <c r="K1557" s="443"/>
      <c r="L1557" s="443"/>
      <c r="M1557" s="443"/>
      <c r="N1557" s="444"/>
      <c r="O1557" s="477">
        <f t="shared" si="66"/>
        <v>0</v>
      </c>
      <c r="P1557" s="477">
        <f t="shared" si="67"/>
        <v>0</v>
      </c>
      <c r="Q1557" s="92" t="str">
        <f t="shared" si="68"/>
        <v/>
      </c>
    </row>
    <row r="1558" spans="1:17" ht="23.1" customHeight="1" x14ac:dyDescent="0.2">
      <c r="A1558" s="468"/>
      <c r="B1558" s="444"/>
      <c r="C1558" s="478"/>
      <c r="D1558" s="473"/>
      <c r="E1558" s="473"/>
      <c r="F1558" s="479"/>
      <c r="G1558" s="473"/>
      <c r="H1558" s="474"/>
      <c r="I1558" s="480"/>
      <c r="J1558" s="442"/>
      <c r="K1558" s="443"/>
      <c r="L1558" s="443"/>
      <c r="M1558" s="443"/>
      <c r="N1558" s="444"/>
      <c r="O1558" s="477">
        <f t="shared" si="66"/>
        <v>0</v>
      </c>
      <c r="P1558" s="477">
        <f t="shared" si="67"/>
        <v>0</v>
      </c>
      <c r="Q1558" s="92" t="str">
        <f t="shared" si="68"/>
        <v/>
      </c>
    </row>
    <row r="1559" spans="1:17" ht="23.1" customHeight="1" x14ac:dyDescent="0.2">
      <c r="A1559" s="468"/>
      <c r="B1559" s="444"/>
      <c r="C1559" s="478"/>
      <c r="D1559" s="473"/>
      <c r="E1559" s="473"/>
      <c r="F1559" s="479"/>
      <c r="G1559" s="473"/>
      <c r="H1559" s="474"/>
      <c r="I1559" s="480"/>
      <c r="J1559" s="442"/>
      <c r="K1559" s="442"/>
      <c r="L1559" s="443"/>
      <c r="M1559" s="443"/>
      <c r="N1559" s="444"/>
      <c r="O1559" s="477">
        <f t="shared" si="66"/>
        <v>0</v>
      </c>
      <c r="P1559" s="477">
        <f t="shared" si="67"/>
        <v>0</v>
      </c>
      <c r="Q1559" s="92" t="str">
        <f t="shared" si="68"/>
        <v/>
      </c>
    </row>
    <row r="1560" spans="1:17" ht="23.1" customHeight="1" x14ac:dyDescent="0.2">
      <c r="A1560" s="468"/>
      <c r="B1560" s="444"/>
      <c r="C1560" s="478"/>
      <c r="D1560" s="473"/>
      <c r="E1560" s="473"/>
      <c r="F1560" s="479"/>
      <c r="G1560" s="473"/>
      <c r="H1560" s="480"/>
      <c r="I1560" s="480"/>
      <c r="J1560" s="443"/>
      <c r="K1560" s="443"/>
      <c r="L1560" s="443"/>
      <c r="M1560" s="443"/>
      <c r="N1560" s="444"/>
      <c r="O1560" s="477">
        <f t="shared" si="66"/>
        <v>0</v>
      </c>
      <c r="P1560" s="477">
        <f t="shared" si="67"/>
        <v>0</v>
      </c>
      <c r="Q1560" s="92" t="str">
        <f t="shared" si="68"/>
        <v/>
      </c>
    </row>
    <row r="1561" spans="1:17" ht="23.1" customHeight="1" x14ac:dyDescent="0.2">
      <c r="A1561" s="468"/>
      <c r="B1561" s="444"/>
      <c r="C1561" s="478"/>
      <c r="D1561" s="473"/>
      <c r="E1561" s="473"/>
      <c r="F1561" s="479"/>
      <c r="G1561" s="473"/>
      <c r="H1561" s="474"/>
      <c r="I1561" s="480"/>
      <c r="J1561" s="443"/>
      <c r="K1561" s="443"/>
      <c r="L1561" s="443"/>
      <c r="M1561" s="443"/>
      <c r="N1561" s="444"/>
      <c r="O1561" s="477">
        <f t="shared" si="66"/>
        <v>0</v>
      </c>
      <c r="P1561" s="477">
        <f t="shared" si="67"/>
        <v>0</v>
      </c>
      <c r="Q1561" s="92" t="str">
        <f t="shared" si="68"/>
        <v/>
      </c>
    </row>
    <row r="1562" spans="1:17" ht="23.1" customHeight="1" x14ac:dyDescent="0.2">
      <c r="A1562" s="468"/>
      <c r="B1562" s="444"/>
      <c r="C1562" s="478"/>
      <c r="D1562" s="473"/>
      <c r="E1562" s="473"/>
      <c r="F1562" s="479"/>
      <c r="G1562" s="473"/>
      <c r="H1562" s="480"/>
      <c r="I1562" s="480"/>
      <c r="J1562" s="442"/>
      <c r="K1562" s="442"/>
      <c r="L1562" s="443"/>
      <c r="M1562" s="442"/>
      <c r="N1562" s="444"/>
      <c r="O1562" s="477">
        <f t="shared" si="66"/>
        <v>0</v>
      </c>
      <c r="P1562" s="477">
        <f t="shared" si="67"/>
        <v>0</v>
      </c>
      <c r="Q1562" s="92" t="str">
        <f t="shared" si="68"/>
        <v/>
      </c>
    </row>
    <row r="1563" spans="1:17" ht="23.1" customHeight="1" x14ac:dyDescent="0.2">
      <c r="A1563" s="468"/>
      <c r="B1563" s="444"/>
      <c r="C1563" s="478"/>
      <c r="D1563" s="473"/>
      <c r="E1563" s="473"/>
      <c r="F1563" s="479"/>
      <c r="G1563" s="473"/>
      <c r="H1563" s="474"/>
      <c r="I1563" s="480"/>
      <c r="J1563" s="442"/>
      <c r="K1563" s="442"/>
      <c r="L1563" s="443"/>
      <c r="M1563" s="442"/>
      <c r="N1563" s="476"/>
      <c r="O1563" s="477">
        <f t="shared" si="66"/>
        <v>0</v>
      </c>
      <c r="P1563" s="477">
        <f t="shared" si="67"/>
        <v>0</v>
      </c>
      <c r="Q1563" s="92" t="str">
        <f t="shared" si="68"/>
        <v/>
      </c>
    </row>
    <row r="1564" spans="1:17" ht="23.1" customHeight="1" x14ac:dyDescent="0.2">
      <c r="A1564" s="468"/>
      <c r="B1564" s="476"/>
      <c r="C1564" s="485"/>
      <c r="D1564" s="473"/>
      <c r="E1564" s="473"/>
      <c r="F1564" s="479"/>
      <c r="G1564" s="473"/>
      <c r="H1564" s="474"/>
      <c r="I1564" s="480"/>
      <c r="J1564" s="442"/>
      <c r="K1564" s="443"/>
      <c r="L1564" s="443"/>
      <c r="M1564" s="443"/>
      <c r="N1564" s="476"/>
      <c r="O1564" s="477">
        <f t="shared" si="66"/>
        <v>0</v>
      </c>
      <c r="P1564" s="477">
        <f t="shared" si="67"/>
        <v>0</v>
      </c>
      <c r="Q1564" s="92" t="str">
        <f t="shared" si="68"/>
        <v/>
      </c>
    </row>
    <row r="1565" spans="1:17" ht="23.1" customHeight="1" x14ac:dyDescent="0.2">
      <c r="A1565" s="468"/>
      <c r="B1565" s="476"/>
      <c r="C1565" s="485"/>
      <c r="D1565" s="473"/>
      <c r="E1565" s="473"/>
      <c r="F1565" s="479"/>
      <c r="G1565" s="473"/>
      <c r="H1565" s="474"/>
      <c r="I1565" s="480"/>
      <c r="J1565" s="442"/>
      <c r="K1565" s="443"/>
      <c r="L1565" s="443"/>
      <c r="M1565" s="443"/>
      <c r="N1565" s="476"/>
      <c r="O1565" s="477">
        <f t="shared" si="66"/>
        <v>0</v>
      </c>
      <c r="P1565" s="477">
        <f t="shared" si="67"/>
        <v>0</v>
      </c>
      <c r="Q1565" s="92" t="str">
        <f t="shared" si="68"/>
        <v/>
      </c>
    </row>
    <row r="1566" spans="1:17" ht="23.1" customHeight="1" x14ac:dyDescent="0.2">
      <c r="A1566" s="468"/>
      <c r="B1566" s="476"/>
      <c r="C1566" s="485"/>
      <c r="D1566" s="473"/>
      <c r="E1566" s="473"/>
      <c r="F1566" s="479"/>
      <c r="G1566" s="473"/>
      <c r="H1566" s="474"/>
      <c r="I1566" s="480"/>
      <c r="J1566" s="442"/>
      <c r="K1566" s="443"/>
      <c r="L1566" s="443"/>
      <c r="M1566" s="443"/>
      <c r="N1566" s="476"/>
      <c r="O1566" s="477">
        <f t="shared" si="66"/>
        <v>0</v>
      </c>
      <c r="P1566" s="477">
        <f t="shared" si="67"/>
        <v>0</v>
      </c>
      <c r="Q1566" s="92" t="str">
        <f t="shared" si="68"/>
        <v/>
      </c>
    </row>
    <row r="1567" spans="1:17" ht="23.1" customHeight="1" x14ac:dyDescent="0.2">
      <c r="A1567" s="468"/>
      <c r="B1567" s="444"/>
      <c r="C1567" s="485"/>
      <c r="D1567" s="473"/>
      <c r="E1567" s="473"/>
      <c r="F1567" s="479"/>
      <c r="G1567" s="473"/>
      <c r="H1567" s="480"/>
      <c r="I1567" s="480"/>
      <c r="J1567" s="443"/>
      <c r="K1567" s="443"/>
      <c r="L1567" s="443"/>
      <c r="M1567" s="443"/>
      <c r="N1567" s="444"/>
      <c r="O1567" s="477">
        <f t="shared" si="66"/>
        <v>0</v>
      </c>
      <c r="P1567" s="477">
        <f t="shared" si="67"/>
        <v>0</v>
      </c>
      <c r="Q1567" s="92" t="str">
        <f t="shared" si="68"/>
        <v/>
      </c>
    </row>
    <row r="1568" spans="1:17" ht="23.1" customHeight="1" x14ac:dyDescent="0.2">
      <c r="A1568" s="468"/>
      <c r="B1568" s="444"/>
      <c r="C1568" s="478"/>
      <c r="D1568" s="473"/>
      <c r="E1568" s="473"/>
      <c r="F1568" s="479"/>
      <c r="G1568" s="473"/>
      <c r="H1568" s="480"/>
      <c r="I1568" s="480"/>
      <c r="J1568" s="443"/>
      <c r="K1568" s="443"/>
      <c r="L1568" s="443"/>
      <c r="M1568" s="443"/>
      <c r="N1568" s="444"/>
      <c r="O1568" s="477">
        <f t="shared" si="66"/>
        <v>0</v>
      </c>
      <c r="P1568" s="477">
        <f t="shared" si="67"/>
        <v>0</v>
      </c>
      <c r="Q1568" s="92" t="str">
        <f t="shared" si="68"/>
        <v/>
      </c>
    </row>
    <row r="1569" spans="1:17" ht="23.1" customHeight="1" x14ac:dyDescent="0.2">
      <c r="A1569" s="468"/>
      <c r="B1569" s="444"/>
      <c r="C1569" s="478"/>
      <c r="D1569" s="473"/>
      <c r="E1569" s="473"/>
      <c r="F1569" s="479"/>
      <c r="G1569" s="473"/>
      <c r="H1569" s="480"/>
      <c r="I1569" s="480"/>
      <c r="J1569" s="443"/>
      <c r="K1569" s="443"/>
      <c r="L1569" s="443"/>
      <c r="M1569" s="443"/>
      <c r="N1569" s="444"/>
      <c r="O1569" s="477">
        <f t="shared" si="66"/>
        <v>0</v>
      </c>
      <c r="P1569" s="477">
        <f t="shared" si="67"/>
        <v>0</v>
      </c>
      <c r="Q1569" s="92" t="str">
        <f t="shared" si="68"/>
        <v/>
      </c>
    </row>
    <row r="1570" spans="1:17" ht="23.1" customHeight="1" x14ac:dyDescent="0.2">
      <c r="A1570" s="468"/>
      <c r="B1570" s="444"/>
      <c r="C1570" s="478"/>
      <c r="D1570" s="473"/>
      <c r="E1570" s="473"/>
      <c r="F1570" s="479"/>
      <c r="G1570" s="473"/>
      <c r="H1570" s="480"/>
      <c r="I1570" s="480"/>
      <c r="J1570" s="443"/>
      <c r="K1570" s="443"/>
      <c r="L1570" s="443"/>
      <c r="M1570" s="443"/>
      <c r="N1570" s="444"/>
      <c r="O1570" s="477">
        <f t="shared" si="66"/>
        <v>0</v>
      </c>
      <c r="P1570" s="477">
        <f t="shared" si="67"/>
        <v>0</v>
      </c>
      <c r="Q1570" s="92" t="str">
        <f t="shared" si="68"/>
        <v/>
      </c>
    </row>
    <row r="1571" spans="1:17" ht="23.1" customHeight="1" x14ac:dyDescent="0.2">
      <c r="A1571" s="468"/>
      <c r="B1571" s="444"/>
      <c r="C1571" s="478"/>
      <c r="D1571" s="473"/>
      <c r="E1571" s="473"/>
      <c r="F1571" s="479"/>
      <c r="G1571" s="473"/>
      <c r="H1571" s="480"/>
      <c r="I1571" s="480"/>
      <c r="J1571" s="443"/>
      <c r="K1571" s="443"/>
      <c r="L1571" s="443"/>
      <c r="M1571" s="443"/>
      <c r="N1571" s="444"/>
      <c r="O1571" s="477">
        <f t="shared" si="66"/>
        <v>0</v>
      </c>
      <c r="P1571" s="477">
        <f t="shared" si="67"/>
        <v>0</v>
      </c>
      <c r="Q1571" s="92" t="str">
        <f t="shared" si="68"/>
        <v/>
      </c>
    </row>
    <row r="1572" spans="1:17" ht="23.1" customHeight="1" x14ac:dyDescent="0.2">
      <c r="A1572" s="468"/>
      <c r="B1572" s="444"/>
      <c r="C1572" s="478"/>
      <c r="D1572" s="473"/>
      <c r="E1572" s="473"/>
      <c r="F1572" s="479"/>
      <c r="G1572" s="473"/>
      <c r="H1572" s="480"/>
      <c r="I1572" s="480"/>
      <c r="J1572" s="443"/>
      <c r="K1572" s="443"/>
      <c r="L1572" s="443"/>
      <c r="M1572" s="443"/>
      <c r="N1572" s="444"/>
      <c r="O1572" s="477">
        <f t="shared" si="66"/>
        <v>0</v>
      </c>
      <c r="P1572" s="477">
        <f t="shared" si="67"/>
        <v>0</v>
      </c>
      <c r="Q1572" s="92" t="str">
        <f t="shared" si="68"/>
        <v/>
      </c>
    </row>
    <row r="1573" spans="1:17" ht="23.1" customHeight="1" x14ac:dyDescent="0.2">
      <c r="A1573" s="468"/>
      <c r="B1573" s="444"/>
      <c r="C1573" s="478"/>
      <c r="D1573" s="473"/>
      <c r="E1573" s="473"/>
      <c r="F1573" s="479"/>
      <c r="G1573" s="473"/>
      <c r="H1573" s="480"/>
      <c r="I1573" s="480"/>
      <c r="J1573" s="443"/>
      <c r="K1573" s="443"/>
      <c r="L1573" s="443"/>
      <c r="M1573" s="443"/>
      <c r="N1573" s="444"/>
      <c r="O1573" s="477">
        <f t="shared" si="66"/>
        <v>0</v>
      </c>
      <c r="P1573" s="477">
        <f t="shared" si="67"/>
        <v>0</v>
      </c>
      <c r="Q1573" s="92" t="str">
        <f t="shared" si="68"/>
        <v/>
      </c>
    </row>
    <row r="1574" spans="1:17" ht="23.1" customHeight="1" x14ac:dyDescent="0.2">
      <c r="A1574" s="468"/>
      <c r="B1574" s="444"/>
      <c r="C1574" s="478"/>
      <c r="D1574" s="473"/>
      <c r="E1574" s="473"/>
      <c r="F1574" s="479"/>
      <c r="G1574" s="473"/>
      <c r="H1574" s="480"/>
      <c r="I1574" s="480"/>
      <c r="J1574" s="443"/>
      <c r="K1574" s="443"/>
      <c r="L1574" s="443"/>
      <c r="M1574" s="443"/>
      <c r="N1574" s="444"/>
      <c r="O1574" s="477">
        <f t="shared" si="66"/>
        <v>0</v>
      </c>
      <c r="P1574" s="477">
        <f t="shared" si="67"/>
        <v>0</v>
      </c>
      <c r="Q1574" s="92" t="str">
        <f t="shared" si="68"/>
        <v/>
      </c>
    </row>
    <row r="1575" spans="1:17" ht="23.1" customHeight="1" x14ac:dyDescent="0.2">
      <c r="A1575" s="468"/>
      <c r="B1575" s="444"/>
      <c r="C1575" s="478"/>
      <c r="D1575" s="473"/>
      <c r="E1575" s="473"/>
      <c r="F1575" s="479"/>
      <c r="G1575" s="473"/>
      <c r="H1575" s="480"/>
      <c r="I1575" s="480"/>
      <c r="J1575" s="443"/>
      <c r="K1575" s="443"/>
      <c r="L1575" s="443"/>
      <c r="M1575" s="443"/>
      <c r="N1575" s="444"/>
      <c r="O1575" s="477">
        <f t="shared" si="66"/>
        <v>0</v>
      </c>
      <c r="P1575" s="477">
        <f t="shared" si="67"/>
        <v>0</v>
      </c>
      <c r="Q1575" s="92" t="str">
        <f t="shared" si="68"/>
        <v/>
      </c>
    </row>
    <row r="1576" spans="1:17" ht="23.1" customHeight="1" x14ac:dyDescent="0.2">
      <c r="A1576" s="468"/>
      <c r="B1576" s="444"/>
      <c r="C1576" s="478"/>
      <c r="D1576" s="473"/>
      <c r="E1576" s="473"/>
      <c r="F1576" s="479"/>
      <c r="G1576" s="473"/>
      <c r="H1576" s="480"/>
      <c r="I1576" s="480"/>
      <c r="J1576" s="443"/>
      <c r="K1576" s="443"/>
      <c r="L1576" s="443"/>
      <c r="M1576" s="443"/>
      <c r="N1576" s="444"/>
      <c r="O1576" s="477">
        <f t="shared" si="66"/>
        <v>0</v>
      </c>
      <c r="P1576" s="477">
        <f t="shared" si="67"/>
        <v>0</v>
      </c>
      <c r="Q1576" s="92" t="str">
        <f t="shared" si="68"/>
        <v/>
      </c>
    </row>
    <row r="1577" spans="1:17" ht="23.1" customHeight="1" x14ac:dyDescent="0.2">
      <c r="A1577" s="468"/>
      <c r="B1577" s="444"/>
      <c r="C1577" s="478"/>
      <c r="D1577" s="473"/>
      <c r="E1577" s="473"/>
      <c r="F1577" s="479"/>
      <c r="G1577" s="473"/>
      <c r="H1577" s="480"/>
      <c r="I1577" s="480"/>
      <c r="J1577" s="443"/>
      <c r="K1577" s="443"/>
      <c r="L1577" s="443"/>
      <c r="M1577" s="443"/>
      <c r="N1577" s="444"/>
      <c r="O1577" s="477">
        <f t="shared" si="66"/>
        <v>0</v>
      </c>
      <c r="P1577" s="477">
        <f t="shared" si="67"/>
        <v>0</v>
      </c>
      <c r="Q1577" s="92" t="str">
        <f t="shared" si="68"/>
        <v/>
      </c>
    </row>
    <row r="1578" spans="1:17" ht="23.1" customHeight="1" x14ac:dyDescent="0.2">
      <c r="A1578" s="468"/>
      <c r="B1578" s="444"/>
      <c r="C1578" s="478"/>
      <c r="D1578" s="473"/>
      <c r="E1578" s="473"/>
      <c r="F1578" s="479"/>
      <c r="G1578" s="473"/>
      <c r="H1578" s="474"/>
      <c r="I1578" s="480"/>
      <c r="J1578" s="442"/>
      <c r="K1578" s="442"/>
      <c r="L1578" s="443"/>
      <c r="M1578" s="442"/>
      <c r="N1578" s="444"/>
      <c r="O1578" s="477">
        <f t="shared" si="66"/>
        <v>0</v>
      </c>
      <c r="P1578" s="477">
        <f t="shared" si="67"/>
        <v>0</v>
      </c>
      <c r="Q1578" s="92" t="str">
        <f t="shared" si="68"/>
        <v/>
      </c>
    </row>
    <row r="1579" spans="1:17" ht="23.1" customHeight="1" x14ac:dyDescent="0.2">
      <c r="A1579" s="468"/>
      <c r="B1579" s="444"/>
      <c r="C1579" s="478"/>
      <c r="D1579" s="473"/>
      <c r="E1579" s="473"/>
      <c r="F1579" s="479"/>
      <c r="G1579" s="473"/>
      <c r="H1579" s="480"/>
      <c r="I1579" s="480"/>
      <c r="J1579" s="443"/>
      <c r="K1579" s="443"/>
      <c r="L1579" s="443"/>
      <c r="M1579" s="443"/>
      <c r="N1579" s="444"/>
      <c r="O1579" s="477">
        <f t="shared" si="66"/>
        <v>0</v>
      </c>
      <c r="P1579" s="477">
        <f t="shared" si="67"/>
        <v>0</v>
      </c>
      <c r="Q1579" s="92" t="str">
        <f t="shared" si="68"/>
        <v/>
      </c>
    </row>
    <row r="1580" spans="1:17" ht="23.1" customHeight="1" x14ac:dyDescent="0.2">
      <c r="A1580" s="468"/>
      <c r="B1580" s="444"/>
      <c r="C1580" s="478"/>
      <c r="D1580" s="473"/>
      <c r="E1580" s="473"/>
      <c r="F1580" s="479"/>
      <c r="G1580" s="473"/>
      <c r="H1580" s="480"/>
      <c r="I1580" s="480"/>
      <c r="J1580" s="486"/>
      <c r="K1580" s="443"/>
      <c r="L1580" s="443"/>
      <c r="M1580" s="443"/>
      <c r="N1580" s="444"/>
      <c r="O1580" s="477">
        <f t="shared" si="66"/>
        <v>0</v>
      </c>
      <c r="P1580" s="477">
        <f t="shared" si="67"/>
        <v>0</v>
      </c>
      <c r="Q1580" s="92" t="str">
        <f t="shared" si="68"/>
        <v/>
      </c>
    </row>
    <row r="1581" spans="1:17" ht="23.1" customHeight="1" x14ac:dyDescent="0.2">
      <c r="A1581" s="468"/>
      <c r="B1581" s="444"/>
      <c r="C1581" s="478"/>
      <c r="D1581" s="473"/>
      <c r="E1581" s="473"/>
      <c r="F1581" s="479"/>
      <c r="G1581" s="473"/>
      <c r="H1581" s="480"/>
      <c r="I1581" s="480"/>
      <c r="J1581" s="443"/>
      <c r="K1581" s="443"/>
      <c r="L1581" s="443"/>
      <c r="M1581" s="443"/>
      <c r="N1581" s="444"/>
      <c r="O1581" s="477">
        <f t="shared" si="66"/>
        <v>0</v>
      </c>
      <c r="P1581" s="477">
        <f t="shared" si="67"/>
        <v>0</v>
      </c>
      <c r="Q1581" s="92" t="str">
        <f t="shared" si="68"/>
        <v/>
      </c>
    </row>
    <row r="1582" spans="1:17" ht="23.1" customHeight="1" x14ac:dyDescent="0.2">
      <c r="A1582" s="468"/>
      <c r="B1582" s="444"/>
      <c r="C1582" s="478"/>
      <c r="D1582" s="473"/>
      <c r="E1582" s="473"/>
      <c r="F1582" s="479"/>
      <c r="G1582" s="473"/>
      <c r="H1582" s="480"/>
      <c r="I1582" s="480"/>
      <c r="J1582" s="442"/>
      <c r="K1582" s="442"/>
      <c r="L1582" s="443"/>
      <c r="M1582" s="442"/>
      <c r="N1582" s="476"/>
      <c r="O1582" s="477">
        <f t="shared" si="66"/>
        <v>0</v>
      </c>
      <c r="P1582" s="477">
        <f t="shared" si="67"/>
        <v>0</v>
      </c>
      <c r="Q1582" s="92" t="str">
        <f t="shared" si="68"/>
        <v/>
      </c>
    </row>
    <row r="1583" spans="1:17" ht="23.1" customHeight="1" x14ac:dyDescent="0.2">
      <c r="A1583" s="468"/>
      <c r="B1583" s="444"/>
      <c r="C1583" s="478"/>
      <c r="D1583" s="473"/>
      <c r="E1583" s="473"/>
      <c r="F1583" s="479"/>
      <c r="G1583" s="473"/>
      <c r="H1583" s="480"/>
      <c r="I1583" s="480"/>
      <c r="J1583" s="443"/>
      <c r="K1583" s="443"/>
      <c r="L1583" s="443"/>
      <c r="M1583" s="443"/>
      <c r="N1583" s="444"/>
      <c r="O1583" s="477">
        <f t="shared" si="66"/>
        <v>0</v>
      </c>
      <c r="P1583" s="477">
        <f t="shared" si="67"/>
        <v>0</v>
      </c>
      <c r="Q1583" s="92" t="str">
        <f t="shared" si="68"/>
        <v/>
      </c>
    </row>
    <row r="1584" spans="1:17" ht="23.1" customHeight="1" x14ac:dyDescent="0.2">
      <c r="A1584" s="468"/>
      <c r="B1584" s="444"/>
      <c r="C1584" s="478"/>
      <c r="D1584" s="473"/>
      <c r="E1584" s="473"/>
      <c r="F1584" s="479"/>
      <c r="G1584" s="473"/>
      <c r="H1584" s="480"/>
      <c r="I1584" s="480"/>
      <c r="J1584" s="443"/>
      <c r="K1584" s="443"/>
      <c r="L1584" s="443"/>
      <c r="M1584" s="443"/>
      <c r="N1584" s="444"/>
      <c r="O1584" s="477">
        <f t="shared" si="66"/>
        <v>0</v>
      </c>
      <c r="P1584" s="477">
        <f t="shared" si="67"/>
        <v>0</v>
      </c>
      <c r="Q1584" s="92" t="str">
        <f t="shared" si="68"/>
        <v/>
      </c>
    </row>
    <row r="1585" spans="1:17" ht="23.1" customHeight="1" x14ac:dyDescent="0.2">
      <c r="A1585" s="468"/>
      <c r="B1585" s="444"/>
      <c r="C1585" s="478"/>
      <c r="D1585" s="473"/>
      <c r="E1585" s="473"/>
      <c r="F1585" s="479"/>
      <c r="G1585" s="473"/>
      <c r="H1585" s="480"/>
      <c r="I1585" s="480"/>
      <c r="J1585" s="443"/>
      <c r="K1585" s="443"/>
      <c r="L1585" s="443"/>
      <c r="M1585" s="443"/>
      <c r="N1585" s="444"/>
      <c r="O1585" s="477">
        <f t="shared" si="66"/>
        <v>0</v>
      </c>
      <c r="P1585" s="477">
        <f t="shared" si="67"/>
        <v>0</v>
      </c>
      <c r="Q1585" s="92" t="str">
        <f t="shared" si="68"/>
        <v/>
      </c>
    </row>
    <row r="1586" spans="1:17" ht="23.1" customHeight="1" x14ac:dyDescent="0.2">
      <c r="A1586" s="468"/>
      <c r="B1586" s="476"/>
      <c r="C1586" s="485"/>
      <c r="D1586" s="473"/>
      <c r="E1586" s="473"/>
      <c r="F1586" s="479"/>
      <c r="G1586" s="473"/>
      <c r="H1586" s="474"/>
      <c r="I1586" s="480"/>
      <c r="J1586" s="442"/>
      <c r="K1586" s="443"/>
      <c r="L1586" s="443"/>
      <c r="M1586" s="443"/>
      <c r="N1586" s="444"/>
      <c r="O1586" s="477">
        <f t="shared" si="66"/>
        <v>0</v>
      </c>
      <c r="P1586" s="477">
        <f t="shared" si="67"/>
        <v>0</v>
      </c>
      <c r="Q1586" s="92" t="str">
        <f t="shared" si="68"/>
        <v/>
      </c>
    </row>
    <row r="1587" spans="1:17" ht="23.1" customHeight="1" x14ac:dyDescent="0.2">
      <c r="A1587" s="468"/>
      <c r="B1587" s="476"/>
      <c r="C1587" s="478"/>
      <c r="D1587" s="473"/>
      <c r="E1587" s="473"/>
      <c r="F1587" s="479"/>
      <c r="G1587" s="473"/>
      <c r="H1587" s="480"/>
      <c r="I1587" s="480"/>
      <c r="J1587" s="443"/>
      <c r="K1587" s="443"/>
      <c r="L1587" s="443"/>
      <c r="M1587" s="443"/>
      <c r="N1587" s="444"/>
      <c r="O1587" s="477">
        <f t="shared" si="66"/>
        <v>0</v>
      </c>
      <c r="P1587" s="477">
        <f t="shared" si="67"/>
        <v>0</v>
      </c>
      <c r="Q1587" s="92" t="str">
        <f t="shared" si="68"/>
        <v/>
      </c>
    </row>
    <row r="1588" spans="1:17" ht="23.1" customHeight="1" x14ac:dyDescent="0.2">
      <c r="A1588" s="468"/>
      <c r="B1588" s="444"/>
      <c r="C1588" s="478"/>
      <c r="D1588" s="473"/>
      <c r="E1588" s="473"/>
      <c r="F1588" s="479"/>
      <c r="G1588" s="473"/>
      <c r="H1588" s="480"/>
      <c r="I1588" s="480"/>
      <c r="J1588" s="443"/>
      <c r="K1588" s="443"/>
      <c r="L1588" s="443"/>
      <c r="M1588" s="443"/>
      <c r="N1588" s="444"/>
      <c r="O1588" s="477">
        <f t="shared" si="66"/>
        <v>0</v>
      </c>
      <c r="P1588" s="477">
        <f t="shared" si="67"/>
        <v>0</v>
      </c>
      <c r="Q1588" s="92" t="str">
        <f t="shared" si="68"/>
        <v/>
      </c>
    </row>
    <row r="1589" spans="1:17" ht="23.1" customHeight="1" x14ac:dyDescent="0.2">
      <c r="A1589" s="468"/>
      <c r="B1589" s="444"/>
      <c r="C1589" s="478"/>
      <c r="D1589" s="473"/>
      <c r="E1589" s="473"/>
      <c r="F1589" s="479"/>
      <c r="G1589" s="473"/>
      <c r="H1589" s="480"/>
      <c r="I1589" s="480"/>
      <c r="J1589" s="443"/>
      <c r="K1589" s="443"/>
      <c r="L1589" s="443"/>
      <c r="M1589" s="443"/>
      <c r="N1589" s="444"/>
      <c r="O1589" s="477">
        <f t="shared" si="66"/>
        <v>0</v>
      </c>
      <c r="P1589" s="477">
        <f t="shared" si="67"/>
        <v>0</v>
      </c>
      <c r="Q1589" s="92" t="str">
        <f t="shared" si="68"/>
        <v/>
      </c>
    </row>
    <row r="1590" spans="1:17" ht="23.1" customHeight="1" x14ac:dyDescent="0.2">
      <c r="A1590" s="468"/>
      <c r="B1590" s="444"/>
      <c r="C1590" s="478"/>
      <c r="D1590" s="473"/>
      <c r="E1590" s="473"/>
      <c r="F1590" s="479"/>
      <c r="G1590" s="473"/>
      <c r="H1590" s="480"/>
      <c r="I1590" s="480"/>
      <c r="J1590" s="443"/>
      <c r="K1590" s="443"/>
      <c r="L1590" s="443"/>
      <c r="M1590" s="443"/>
      <c r="N1590" s="444"/>
      <c r="O1590" s="477">
        <f t="shared" si="66"/>
        <v>0</v>
      </c>
      <c r="P1590" s="477">
        <f t="shared" si="67"/>
        <v>0</v>
      </c>
      <c r="Q1590" s="92" t="str">
        <f t="shared" si="68"/>
        <v/>
      </c>
    </row>
    <row r="1591" spans="1:17" ht="23.1" customHeight="1" x14ac:dyDescent="0.2">
      <c r="A1591" s="468"/>
      <c r="B1591" s="444"/>
      <c r="C1591" s="478"/>
      <c r="D1591" s="473"/>
      <c r="E1591" s="473"/>
      <c r="F1591" s="479"/>
      <c r="G1591" s="473"/>
      <c r="H1591" s="480"/>
      <c r="I1591" s="480"/>
      <c r="J1591" s="443"/>
      <c r="K1591" s="443"/>
      <c r="L1591" s="443"/>
      <c r="M1591" s="443"/>
      <c r="N1591" s="444"/>
      <c r="O1591" s="477">
        <f t="shared" si="66"/>
        <v>0</v>
      </c>
      <c r="P1591" s="477">
        <f t="shared" si="67"/>
        <v>0</v>
      </c>
      <c r="Q1591" s="92" t="str">
        <f t="shared" si="68"/>
        <v/>
      </c>
    </row>
    <row r="1592" spans="1:17" ht="23.1" customHeight="1" x14ac:dyDescent="0.2">
      <c r="A1592" s="468"/>
      <c r="B1592" s="444"/>
      <c r="C1592" s="478"/>
      <c r="D1592" s="473"/>
      <c r="E1592" s="473"/>
      <c r="F1592" s="479"/>
      <c r="G1592" s="473"/>
      <c r="H1592" s="480"/>
      <c r="I1592" s="480"/>
      <c r="J1592" s="442"/>
      <c r="K1592" s="443"/>
      <c r="L1592" s="443"/>
      <c r="M1592" s="443"/>
      <c r="N1592" s="444"/>
      <c r="O1592" s="477">
        <f t="shared" si="66"/>
        <v>0</v>
      </c>
      <c r="P1592" s="477">
        <f t="shared" si="67"/>
        <v>0</v>
      </c>
      <c r="Q1592" s="92" t="str">
        <f t="shared" si="68"/>
        <v/>
      </c>
    </row>
    <row r="1593" spans="1:17" ht="23.1" customHeight="1" x14ac:dyDescent="0.2">
      <c r="A1593" s="468"/>
      <c r="B1593" s="444"/>
      <c r="C1593" s="478"/>
      <c r="D1593" s="473"/>
      <c r="E1593" s="473"/>
      <c r="F1593" s="479"/>
      <c r="G1593" s="473"/>
      <c r="H1593" s="480"/>
      <c r="I1593" s="480"/>
      <c r="J1593" s="443"/>
      <c r="K1593" s="443"/>
      <c r="L1593" s="443"/>
      <c r="M1593" s="443"/>
      <c r="N1593" s="444"/>
      <c r="O1593" s="477">
        <f t="shared" si="66"/>
        <v>0</v>
      </c>
      <c r="P1593" s="477">
        <f t="shared" si="67"/>
        <v>0</v>
      </c>
      <c r="Q1593" s="92" t="str">
        <f t="shared" si="68"/>
        <v/>
      </c>
    </row>
    <row r="1594" spans="1:17" ht="23.1" customHeight="1" x14ac:dyDescent="0.2">
      <c r="A1594" s="468"/>
      <c r="B1594" s="444"/>
      <c r="C1594" s="478"/>
      <c r="D1594" s="473"/>
      <c r="E1594" s="473"/>
      <c r="F1594" s="479"/>
      <c r="G1594" s="473"/>
      <c r="H1594" s="480"/>
      <c r="I1594" s="480"/>
      <c r="J1594" s="443"/>
      <c r="K1594" s="443"/>
      <c r="L1594" s="443"/>
      <c r="M1594" s="443"/>
      <c r="N1594" s="444"/>
      <c r="O1594" s="477">
        <f t="shared" si="66"/>
        <v>0</v>
      </c>
      <c r="P1594" s="477">
        <f t="shared" si="67"/>
        <v>0</v>
      </c>
      <c r="Q1594" s="92" t="str">
        <f t="shared" si="68"/>
        <v/>
      </c>
    </row>
    <row r="1595" spans="1:17" ht="23.1" customHeight="1" x14ac:dyDescent="0.2">
      <c r="A1595" s="468"/>
      <c r="B1595" s="444"/>
      <c r="C1595" s="478"/>
      <c r="D1595" s="473"/>
      <c r="E1595" s="473"/>
      <c r="F1595" s="479"/>
      <c r="G1595" s="473"/>
      <c r="H1595" s="480"/>
      <c r="I1595" s="480"/>
      <c r="J1595" s="443"/>
      <c r="K1595" s="443"/>
      <c r="L1595" s="443"/>
      <c r="M1595" s="443"/>
      <c r="N1595" s="444"/>
      <c r="O1595" s="477">
        <f t="shared" si="66"/>
        <v>0</v>
      </c>
      <c r="P1595" s="477">
        <f t="shared" si="67"/>
        <v>0</v>
      </c>
      <c r="Q1595" s="92" t="str">
        <f t="shared" si="68"/>
        <v/>
      </c>
    </row>
    <row r="1596" spans="1:17" ht="23.1" customHeight="1" x14ac:dyDescent="0.2">
      <c r="A1596" s="468"/>
      <c r="B1596" s="444"/>
      <c r="C1596" s="478"/>
      <c r="D1596" s="473"/>
      <c r="E1596" s="473"/>
      <c r="F1596" s="479"/>
      <c r="G1596" s="473"/>
      <c r="H1596" s="480"/>
      <c r="I1596" s="480"/>
      <c r="J1596" s="443"/>
      <c r="K1596" s="443"/>
      <c r="L1596" s="443"/>
      <c r="M1596" s="443"/>
      <c r="N1596" s="444"/>
      <c r="O1596" s="477">
        <f t="shared" si="66"/>
        <v>0</v>
      </c>
      <c r="P1596" s="477">
        <f t="shared" si="67"/>
        <v>0</v>
      </c>
      <c r="Q1596" s="92" t="str">
        <f t="shared" si="68"/>
        <v/>
      </c>
    </row>
    <row r="1597" spans="1:17" ht="23.1" customHeight="1" x14ac:dyDescent="0.2">
      <c r="A1597" s="468"/>
      <c r="B1597" s="444"/>
      <c r="C1597" s="478"/>
      <c r="D1597" s="473"/>
      <c r="E1597" s="473"/>
      <c r="F1597" s="479"/>
      <c r="G1597" s="473"/>
      <c r="H1597" s="480"/>
      <c r="I1597" s="480"/>
      <c r="J1597" s="443"/>
      <c r="K1597" s="443"/>
      <c r="L1597" s="443"/>
      <c r="M1597" s="443"/>
      <c r="N1597" s="444"/>
      <c r="O1597" s="477">
        <f t="shared" si="66"/>
        <v>0</v>
      </c>
      <c r="P1597" s="477">
        <f t="shared" si="67"/>
        <v>0</v>
      </c>
      <c r="Q1597" s="92" t="str">
        <f t="shared" si="68"/>
        <v/>
      </c>
    </row>
    <row r="1598" spans="1:17" ht="23.1" customHeight="1" x14ac:dyDescent="0.2">
      <c r="A1598" s="468"/>
      <c r="B1598" s="444"/>
      <c r="C1598" s="478"/>
      <c r="D1598" s="473"/>
      <c r="E1598" s="473"/>
      <c r="F1598" s="479"/>
      <c r="G1598" s="473"/>
      <c r="H1598" s="480"/>
      <c r="I1598" s="480"/>
      <c r="J1598" s="443"/>
      <c r="K1598" s="443"/>
      <c r="L1598" s="443"/>
      <c r="M1598" s="443"/>
      <c r="N1598" s="444"/>
      <c r="O1598" s="477">
        <f t="shared" si="66"/>
        <v>0</v>
      </c>
      <c r="P1598" s="477">
        <f t="shared" si="67"/>
        <v>0</v>
      </c>
      <c r="Q1598" s="92" t="str">
        <f t="shared" si="68"/>
        <v/>
      </c>
    </row>
    <row r="1599" spans="1:17" ht="23.1" customHeight="1" x14ac:dyDescent="0.2">
      <c r="A1599" s="468"/>
      <c r="B1599" s="444"/>
      <c r="C1599" s="478"/>
      <c r="D1599" s="473"/>
      <c r="E1599" s="473"/>
      <c r="F1599" s="479"/>
      <c r="G1599" s="473"/>
      <c r="H1599" s="480"/>
      <c r="I1599" s="480"/>
      <c r="J1599" s="443"/>
      <c r="K1599" s="443"/>
      <c r="L1599" s="443"/>
      <c r="M1599" s="443"/>
      <c r="N1599" s="444"/>
      <c r="O1599" s="477">
        <f t="shared" si="66"/>
        <v>0</v>
      </c>
      <c r="P1599" s="477">
        <f t="shared" si="67"/>
        <v>0</v>
      </c>
      <c r="Q1599" s="92" t="str">
        <f t="shared" si="68"/>
        <v/>
      </c>
    </row>
    <row r="1600" spans="1:17" ht="23.1" customHeight="1" x14ac:dyDescent="0.2">
      <c r="A1600" s="468"/>
      <c r="B1600" s="444"/>
      <c r="C1600" s="478"/>
      <c r="D1600" s="473"/>
      <c r="E1600" s="473"/>
      <c r="F1600" s="479"/>
      <c r="G1600" s="473"/>
      <c r="H1600" s="480"/>
      <c r="I1600" s="480"/>
      <c r="J1600" s="443"/>
      <c r="K1600" s="443"/>
      <c r="L1600" s="443"/>
      <c r="M1600" s="443"/>
      <c r="N1600" s="444"/>
      <c r="O1600" s="477">
        <f t="shared" si="66"/>
        <v>0</v>
      </c>
      <c r="P1600" s="477">
        <f t="shared" si="67"/>
        <v>0</v>
      </c>
      <c r="Q1600" s="92" t="str">
        <f t="shared" si="68"/>
        <v/>
      </c>
    </row>
    <row r="1601" spans="1:17" ht="23.1" customHeight="1" x14ac:dyDescent="0.2">
      <c r="A1601" s="468"/>
      <c r="B1601" s="444"/>
      <c r="C1601" s="478"/>
      <c r="D1601" s="473"/>
      <c r="E1601" s="473"/>
      <c r="F1601" s="479"/>
      <c r="G1601" s="473"/>
      <c r="H1601" s="480"/>
      <c r="I1601" s="480"/>
      <c r="J1601" s="443"/>
      <c r="K1601" s="443"/>
      <c r="L1601" s="443"/>
      <c r="M1601" s="443"/>
      <c r="N1601" s="444"/>
      <c r="O1601" s="477">
        <f t="shared" ref="O1601:O1664" si="69">IF(B1601=0,0,IF(YEAR(B1601)=$P$1,MONTH(B1601)-$O$1+1,(YEAR(B1601)-$P$1)*12-$O$1+1+MONTH(B1601)))</f>
        <v>0</v>
      </c>
      <c r="P1601" s="477">
        <f t="shared" ref="P1601:P1664" si="70">IF(C1601=0,0,IF(YEAR(C1601)=$P$1,MONTH(C1601)-$O$1+1,(YEAR(C1601)-$P$1)*12-$O$1+1+MONTH(C1601)))</f>
        <v>0</v>
      </c>
      <c r="Q1601" s="92" t="str">
        <f t="shared" ref="Q1601:Q1664" si="71">SUBSTITUTE(D1601," ","_")</f>
        <v/>
      </c>
    </row>
    <row r="1602" spans="1:17" ht="23.1" customHeight="1" x14ac:dyDescent="0.2">
      <c r="A1602" s="468"/>
      <c r="B1602" s="444"/>
      <c r="C1602" s="478"/>
      <c r="D1602" s="473"/>
      <c r="E1602" s="473"/>
      <c r="F1602" s="479"/>
      <c r="G1602" s="473"/>
      <c r="H1602" s="480"/>
      <c r="I1602" s="480"/>
      <c r="J1602" s="443"/>
      <c r="K1602" s="443"/>
      <c r="L1602" s="443"/>
      <c r="M1602" s="443"/>
      <c r="N1602" s="444"/>
      <c r="O1602" s="477">
        <f t="shared" si="69"/>
        <v>0</v>
      </c>
      <c r="P1602" s="477">
        <f t="shared" si="70"/>
        <v>0</v>
      </c>
      <c r="Q1602" s="92" t="str">
        <f t="shared" si="71"/>
        <v/>
      </c>
    </row>
    <row r="1603" spans="1:17" ht="23.1" customHeight="1" x14ac:dyDescent="0.2">
      <c r="A1603" s="468"/>
      <c r="B1603" s="444"/>
      <c r="C1603" s="478"/>
      <c r="D1603" s="473"/>
      <c r="E1603" s="473"/>
      <c r="F1603" s="479"/>
      <c r="G1603" s="473"/>
      <c r="H1603" s="480"/>
      <c r="I1603" s="480"/>
      <c r="J1603" s="443"/>
      <c r="K1603" s="443"/>
      <c r="L1603" s="443"/>
      <c r="M1603" s="443"/>
      <c r="N1603" s="444"/>
      <c r="O1603" s="477">
        <f t="shared" si="69"/>
        <v>0</v>
      </c>
      <c r="P1603" s="477">
        <f t="shared" si="70"/>
        <v>0</v>
      </c>
      <c r="Q1603" s="92" t="str">
        <f t="shared" si="71"/>
        <v/>
      </c>
    </row>
    <row r="1604" spans="1:17" ht="23.1" customHeight="1" x14ac:dyDescent="0.2">
      <c r="A1604" s="468"/>
      <c r="B1604" s="444"/>
      <c r="C1604" s="478"/>
      <c r="D1604" s="473"/>
      <c r="E1604" s="473"/>
      <c r="F1604" s="479"/>
      <c r="G1604" s="473"/>
      <c r="H1604" s="480"/>
      <c r="I1604" s="480"/>
      <c r="J1604" s="443"/>
      <c r="K1604" s="443"/>
      <c r="L1604" s="443"/>
      <c r="M1604" s="443"/>
      <c r="N1604" s="444"/>
      <c r="O1604" s="477">
        <f t="shared" si="69"/>
        <v>0</v>
      </c>
      <c r="P1604" s="477">
        <f t="shared" si="70"/>
        <v>0</v>
      </c>
      <c r="Q1604" s="92" t="str">
        <f t="shared" si="71"/>
        <v/>
      </c>
    </row>
    <row r="1605" spans="1:17" ht="23.1" customHeight="1" x14ac:dyDescent="0.2">
      <c r="A1605" s="468"/>
      <c r="B1605" s="444"/>
      <c r="C1605" s="478"/>
      <c r="D1605" s="473"/>
      <c r="E1605" s="473"/>
      <c r="F1605" s="479"/>
      <c r="G1605" s="473"/>
      <c r="H1605" s="480"/>
      <c r="I1605" s="480"/>
      <c r="J1605" s="443"/>
      <c r="K1605" s="443"/>
      <c r="L1605" s="443"/>
      <c r="M1605" s="443"/>
      <c r="N1605" s="444"/>
      <c r="O1605" s="477">
        <f t="shared" si="69"/>
        <v>0</v>
      </c>
      <c r="P1605" s="477">
        <f t="shared" si="70"/>
        <v>0</v>
      </c>
      <c r="Q1605" s="92" t="str">
        <f t="shared" si="71"/>
        <v/>
      </c>
    </row>
    <row r="1606" spans="1:17" ht="23.1" customHeight="1" x14ac:dyDescent="0.2">
      <c r="A1606" s="468"/>
      <c r="B1606" s="444"/>
      <c r="C1606" s="478"/>
      <c r="D1606" s="473"/>
      <c r="E1606" s="473"/>
      <c r="F1606" s="479"/>
      <c r="G1606" s="473"/>
      <c r="H1606" s="480"/>
      <c r="I1606" s="480"/>
      <c r="J1606" s="442"/>
      <c r="K1606" s="442"/>
      <c r="L1606" s="443"/>
      <c r="M1606" s="442"/>
      <c r="N1606" s="501"/>
      <c r="O1606" s="477">
        <f t="shared" si="69"/>
        <v>0</v>
      </c>
      <c r="P1606" s="477">
        <f t="shared" si="70"/>
        <v>0</v>
      </c>
      <c r="Q1606" s="92" t="str">
        <f t="shared" si="71"/>
        <v/>
      </c>
    </row>
    <row r="1607" spans="1:17" ht="23.1" customHeight="1" x14ac:dyDescent="0.2">
      <c r="A1607" s="468"/>
      <c r="B1607" s="482"/>
      <c r="C1607" s="483"/>
      <c r="D1607" s="473"/>
      <c r="E1607" s="473"/>
      <c r="F1607" s="479"/>
      <c r="G1607" s="473"/>
      <c r="H1607" s="473"/>
      <c r="I1607" s="473"/>
      <c r="J1607" s="443"/>
      <c r="K1607" s="443"/>
      <c r="L1607" s="443"/>
      <c r="M1607" s="443"/>
      <c r="N1607" s="444"/>
      <c r="O1607" s="477">
        <f t="shared" si="69"/>
        <v>0</v>
      </c>
      <c r="P1607" s="477">
        <f t="shared" si="70"/>
        <v>0</v>
      </c>
      <c r="Q1607" s="92" t="str">
        <f t="shared" si="71"/>
        <v/>
      </c>
    </row>
    <row r="1608" spans="1:17" ht="23.1" customHeight="1" x14ac:dyDescent="0.2">
      <c r="A1608" s="468"/>
      <c r="B1608" s="482"/>
      <c r="C1608" s="483"/>
      <c r="D1608" s="473"/>
      <c r="E1608" s="473"/>
      <c r="F1608" s="479"/>
      <c r="G1608" s="473"/>
      <c r="H1608" s="473"/>
      <c r="I1608" s="473"/>
      <c r="J1608" s="442"/>
      <c r="K1608" s="442"/>
      <c r="L1608" s="443"/>
      <c r="M1608" s="443"/>
      <c r="N1608" s="444"/>
      <c r="O1608" s="477">
        <f t="shared" si="69"/>
        <v>0</v>
      </c>
      <c r="P1608" s="477">
        <f t="shared" si="70"/>
        <v>0</v>
      </c>
      <c r="Q1608" s="92" t="str">
        <f t="shared" si="71"/>
        <v/>
      </c>
    </row>
    <row r="1609" spans="1:17" ht="23.1" customHeight="1" x14ac:dyDescent="0.2">
      <c r="A1609" s="468"/>
      <c r="B1609" s="444"/>
      <c r="C1609" s="478"/>
      <c r="D1609" s="473"/>
      <c r="E1609" s="473"/>
      <c r="F1609" s="472"/>
      <c r="G1609" s="473"/>
      <c r="H1609" s="474"/>
      <c r="I1609" s="480"/>
      <c r="J1609" s="442"/>
      <c r="K1609" s="442"/>
      <c r="L1609" s="443"/>
      <c r="M1609" s="442"/>
      <c r="N1609" s="501"/>
      <c r="O1609" s="477">
        <f t="shared" si="69"/>
        <v>0</v>
      </c>
      <c r="P1609" s="477">
        <f t="shared" si="70"/>
        <v>0</v>
      </c>
      <c r="Q1609" s="92" t="str">
        <f t="shared" si="71"/>
        <v/>
      </c>
    </row>
    <row r="1610" spans="1:17" ht="23.1" customHeight="1" x14ac:dyDescent="0.2">
      <c r="A1610" s="468"/>
      <c r="B1610" s="444"/>
      <c r="C1610" s="478"/>
      <c r="D1610" s="473"/>
      <c r="E1610" s="473"/>
      <c r="F1610" s="472"/>
      <c r="G1610" s="473"/>
      <c r="H1610" s="474"/>
      <c r="I1610" s="480"/>
      <c r="J1610" s="442"/>
      <c r="K1610" s="442"/>
      <c r="L1610" s="443"/>
      <c r="M1610" s="442"/>
      <c r="N1610" s="501"/>
      <c r="O1610" s="477">
        <f t="shared" si="69"/>
        <v>0</v>
      </c>
      <c r="P1610" s="477">
        <f t="shared" si="70"/>
        <v>0</v>
      </c>
      <c r="Q1610" s="92" t="str">
        <f t="shared" si="71"/>
        <v/>
      </c>
    </row>
    <row r="1611" spans="1:17" ht="23.1" customHeight="1" x14ac:dyDescent="0.2">
      <c r="A1611" s="468"/>
      <c r="B1611" s="444"/>
      <c r="C1611" s="478"/>
      <c r="D1611" s="473"/>
      <c r="E1611" s="473"/>
      <c r="F1611" s="479"/>
      <c r="G1611" s="473"/>
      <c r="H1611" s="480"/>
      <c r="I1611" s="480"/>
      <c r="J1611" s="443"/>
      <c r="K1611" s="443"/>
      <c r="L1611" s="443"/>
      <c r="M1611" s="443"/>
      <c r="N1611" s="444"/>
      <c r="O1611" s="477">
        <f t="shared" si="69"/>
        <v>0</v>
      </c>
      <c r="P1611" s="477">
        <f t="shared" si="70"/>
        <v>0</v>
      </c>
      <c r="Q1611" s="92" t="str">
        <f t="shared" si="71"/>
        <v/>
      </c>
    </row>
    <row r="1612" spans="1:17" ht="23.1" customHeight="1" x14ac:dyDescent="0.2">
      <c r="A1612" s="468"/>
      <c r="B1612" s="444"/>
      <c r="C1612" s="478"/>
      <c r="D1612" s="473"/>
      <c r="E1612" s="473"/>
      <c r="F1612" s="479"/>
      <c r="G1612" s="473"/>
      <c r="H1612" s="480"/>
      <c r="I1612" s="480"/>
      <c r="J1612" s="443"/>
      <c r="K1612" s="443"/>
      <c r="L1612" s="443"/>
      <c r="M1612" s="443"/>
      <c r="N1612" s="444"/>
      <c r="O1612" s="477">
        <f t="shared" si="69"/>
        <v>0</v>
      </c>
      <c r="P1612" s="477">
        <f t="shared" si="70"/>
        <v>0</v>
      </c>
      <c r="Q1612" s="92" t="str">
        <f t="shared" si="71"/>
        <v/>
      </c>
    </row>
    <row r="1613" spans="1:17" ht="23.1" customHeight="1" x14ac:dyDescent="0.2">
      <c r="A1613" s="468"/>
      <c r="B1613" s="444"/>
      <c r="C1613" s="478"/>
      <c r="D1613" s="473"/>
      <c r="E1613" s="473"/>
      <c r="F1613" s="479"/>
      <c r="G1613" s="473"/>
      <c r="H1613" s="480"/>
      <c r="I1613" s="480"/>
      <c r="J1613" s="443"/>
      <c r="K1613" s="443"/>
      <c r="L1613" s="443"/>
      <c r="M1613" s="443"/>
      <c r="N1613" s="444"/>
      <c r="O1613" s="477">
        <f t="shared" si="69"/>
        <v>0</v>
      </c>
      <c r="P1613" s="477">
        <f t="shared" si="70"/>
        <v>0</v>
      </c>
      <c r="Q1613" s="92" t="str">
        <f t="shared" si="71"/>
        <v/>
      </c>
    </row>
    <row r="1614" spans="1:17" ht="23.1" customHeight="1" x14ac:dyDescent="0.2">
      <c r="A1614" s="468"/>
      <c r="B1614" s="444"/>
      <c r="C1614" s="478"/>
      <c r="D1614" s="473"/>
      <c r="E1614" s="473"/>
      <c r="F1614" s="479"/>
      <c r="G1614" s="473"/>
      <c r="H1614" s="480"/>
      <c r="I1614" s="480"/>
      <c r="J1614" s="443"/>
      <c r="K1614" s="443"/>
      <c r="L1614" s="443"/>
      <c r="M1614" s="443"/>
      <c r="N1614" s="444"/>
      <c r="O1614" s="477">
        <f t="shared" si="69"/>
        <v>0</v>
      </c>
      <c r="P1614" s="477">
        <f t="shared" si="70"/>
        <v>0</v>
      </c>
      <c r="Q1614" s="92" t="str">
        <f t="shared" si="71"/>
        <v/>
      </c>
    </row>
    <row r="1615" spans="1:17" ht="23.1" customHeight="1" x14ac:dyDescent="0.2">
      <c r="A1615" s="468"/>
      <c r="B1615" s="487"/>
      <c r="C1615" s="483"/>
      <c r="D1615" s="473"/>
      <c r="E1615" s="473"/>
      <c r="F1615" s="479"/>
      <c r="G1615" s="473"/>
      <c r="H1615" s="474"/>
      <c r="I1615" s="480"/>
      <c r="J1615" s="442"/>
      <c r="K1615" s="442"/>
      <c r="L1615" s="443"/>
      <c r="M1615" s="443"/>
      <c r="N1615" s="444"/>
      <c r="O1615" s="477">
        <f t="shared" si="69"/>
        <v>0</v>
      </c>
      <c r="P1615" s="477">
        <f t="shared" si="70"/>
        <v>0</v>
      </c>
      <c r="Q1615" s="92" t="str">
        <f t="shared" si="71"/>
        <v/>
      </c>
    </row>
    <row r="1616" spans="1:17" ht="23.1" customHeight="1" x14ac:dyDescent="0.2">
      <c r="A1616" s="468"/>
      <c r="B1616" s="487"/>
      <c r="C1616" s="483"/>
      <c r="D1616" s="473"/>
      <c r="E1616" s="473"/>
      <c r="F1616" s="479"/>
      <c r="G1616" s="473"/>
      <c r="H1616" s="480"/>
      <c r="I1616" s="480"/>
      <c r="J1616" s="442"/>
      <c r="K1616" s="442"/>
      <c r="L1616" s="443"/>
      <c r="M1616" s="443"/>
      <c r="N1616" s="444"/>
      <c r="O1616" s="477">
        <f t="shared" si="69"/>
        <v>0</v>
      </c>
      <c r="P1616" s="477">
        <f t="shared" si="70"/>
        <v>0</v>
      </c>
      <c r="Q1616" s="92" t="str">
        <f t="shared" si="71"/>
        <v/>
      </c>
    </row>
    <row r="1617" spans="1:17" ht="23.1" customHeight="1" x14ac:dyDescent="0.2">
      <c r="A1617" s="468"/>
      <c r="B1617" s="487"/>
      <c r="C1617" s="483"/>
      <c r="D1617" s="473"/>
      <c r="E1617" s="473"/>
      <c r="F1617" s="479"/>
      <c r="G1617" s="473"/>
      <c r="H1617" s="480"/>
      <c r="I1617" s="480"/>
      <c r="J1617" s="442"/>
      <c r="K1617" s="442"/>
      <c r="L1617" s="443"/>
      <c r="M1617" s="443"/>
      <c r="N1617" s="444"/>
      <c r="O1617" s="477">
        <f t="shared" si="69"/>
        <v>0</v>
      </c>
      <c r="P1617" s="477">
        <f t="shared" si="70"/>
        <v>0</v>
      </c>
      <c r="Q1617" s="92" t="str">
        <f t="shared" si="71"/>
        <v/>
      </c>
    </row>
    <row r="1618" spans="1:17" ht="23.1" customHeight="1" x14ac:dyDescent="0.2">
      <c r="A1618" s="468"/>
      <c r="B1618" s="487"/>
      <c r="C1618" s="483"/>
      <c r="D1618" s="473"/>
      <c r="E1618" s="473"/>
      <c r="F1618" s="479"/>
      <c r="G1618" s="473"/>
      <c r="H1618" s="480"/>
      <c r="I1618" s="480"/>
      <c r="J1618" s="442"/>
      <c r="K1618" s="442"/>
      <c r="L1618" s="443"/>
      <c r="M1618" s="443"/>
      <c r="N1618" s="444"/>
      <c r="O1618" s="477">
        <f t="shared" si="69"/>
        <v>0</v>
      </c>
      <c r="P1618" s="477">
        <f t="shared" si="70"/>
        <v>0</v>
      </c>
      <c r="Q1618" s="92" t="str">
        <f t="shared" si="71"/>
        <v/>
      </c>
    </row>
    <row r="1619" spans="1:17" ht="23.1" customHeight="1" x14ac:dyDescent="0.2">
      <c r="A1619" s="468"/>
      <c r="B1619" s="487"/>
      <c r="C1619" s="483"/>
      <c r="D1619" s="473"/>
      <c r="E1619" s="473"/>
      <c r="F1619" s="479"/>
      <c r="G1619" s="473"/>
      <c r="H1619" s="480"/>
      <c r="I1619" s="480"/>
      <c r="J1619" s="442"/>
      <c r="K1619" s="442"/>
      <c r="L1619" s="443"/>
      <c r="M1619" s="443"/>
      <c r="N1619" s="444"/>
      <c r="O1619" s="477">
        <f t="shared" si="69"/>
        <v>0</v>
      </c>
      <c r="P1619" s="477">
        <f t="shared" si="70"/>
        <v>0</v>
      </c>
      <c r="Q1619" s="92" t="str">
        <f t="shared" si="71"/>
        <v/>
      </c>
    </row>
    <row r="1620" spans="1:17" ht="23.1" customHeight="1" x14ac:dyDescent="0.2">
      <c r="A1620" s="468"/>
      <c r="B1620" s="487"/>
      <c r="C1620" s="483"/>
      <c r="D1620" s="473"/>
      <c r="E1620" s="473"/>
      <c r="F1620" s="479"/>
      <c r="G1620" s="473"/>
      <c r="H1620" s="480"/>
      <c r="I1620" s="480"/>
      <c r="J1620" s="442"/>
      <c r="K1620" s="442"/>
      <c r="L1620" s="443"/>
      <c r="M1620" s="443"/>
      <c r="N1620" s="444"/>
      <c r="O1620" s="477">
        <f t="shared" si="69"/>
        <v>0</v>
      </c>
      <c r="P1620" s="477">
        <f t="shared" si="70"/>
        <v>0</v>
      </c>
      <c r="Q1620" s="92" t="str">
        <f t="shared" si="71"/>
        <v/>
      </c>
    </row>
    <row r="1621" spans="1:17" ht="23.1" customHeight="1" x14ac:dyDescent="0.2">
      <c r="A1621" s="468"/>
      <c r="B1621" s="487"/>
      <c r="C1621" s="483"/>
      <c r="D1621" s="473"/>
      <c r="E1621" s="473"/>
      <c r="F1621" s="479"/>
      <c r="G1621" s="473"/>
      <c r="H1621" s="480"/>
      <c r="I1621" s="480"/>
      <c r="J1621" s="442"/>
      <c r="K1621" s="442"/>
      <c r="L1621" s="443"/>
      <c r="M1621" s="443"/>
      <c r="N1621" s="444"/>
      <c r="O1621" s="477">
        <f t="shared" si="69"/>
        <v>0</v>
      </c>
      <c r="P1621" s="477">
        <f t="shared" si="70"/>
        <v>0</v>
      </c>
      <c r="Q1621" s="92" t="str">
        <f t="shared" si="71"/>
        <v/>
      </c>
    </row>
    <row r="1622" spans="1:17" ht="23.1" customHeight="1" x14ac:dyDescent="0.2">
      <c r="A1622" s="468"/>
      <c r="B1622" s="487"/>
      <c r="C1622" s="483"/>
      <c r="D1622" s="473"/>
      <c r="E1622" s="473"/>
      <c r="F1622" s="479"/>
      <c r="G1622" s="473"/>
      <c r="H1622" s="480"/>
      <c r="I1622" s="480"/>
      <c r="J1622" s="442"/>
      <c r="K1622" s="442"/>
      <c r="L1622" s="443"/>
      <c r="M1622" s="443"/>
      <c r="N1622" s="444"/>
      <c r="O1622" s="477">
        <f t="shared" si="69"/>
        <v>0</v>
      </c>
      <c r="P1622" s="477">
        <f t="shared" si="70"/>
        <v>0</v>
      </c>
      <c r="Q1622" s="92" t="str">
        <f t="shared" si="71"/>
        <v/>
      </c>
    </row>
    <row r="1623" spans="1:17" ht="23.1" customHeight="1" x14ac:dyDescent="0.2">
      <c r="A1623" s="468"/>
      <c r="B1623" s="487"/>
      <c r="C1623" s="483"/>
      <c r="D1623" s="473"/>
      <c r="E1623" s="473"/>
      <c r="F1623" s="479"/>
      <c r="G1623" s="473"/>
      <c r="H1623" s="480"/>
      <c r="I1623" s="480"/>
      <c r="J1623" s="442"/>
      <c r="K1623" s="442"/>
      <c r="L1623" s="443"/>
      <c r="M1623" s="443"/>
      <c r="N1623" s="444"/>
      <c r="O1623" s="477">
        <f t="shared" si="69"/>
        <v>0</v>
      </c>
      <c r="P1623" s="477">
        <f t="shared" si="70"/>
        <v>0</v>
      </c>
      <c r="Q1623" s="92" t="str">
        <f t="shared" si="71"/>
        <v/>
      </c>
    </row>
    <row r="1624" spans="1:17" ht="23.1" customHeight="1" x14ac:dyDescent="0.2">
      <c r="A1624" s="468"/>
      <c r="B1624" s="487"/>
      <c r="C1624" s="483"/>
      <c r="D1624" s="473"/>
      <c r="E1624" s="473"/>
      <c r="F1624" s="479"/>
      <c r="G1624" s="473"/>
      <c r="H1624" s="480"/>
      <c r="I1624" s="480"/>
      <c r="J1624" s="442"/>
      <c r="K1624" s="442"/>
      <c r="L1624" s="443"/>
      <c r="M1624" s="443"/>
      <c r="N1624" s="444"/>
      <c r="O1624" s="477">
        <f t="shared" si="69"/>
        <v>0</v>
      </c>
      <c r="P1624" s="477">
        <f t="shared" si="70"/>
        <v>0</v>
      </c>
      <c r="Q1624" s="92" t="str">
        <f t="shared" si="71"/>
        <v/>
      </c>
    </row>
    <row r="1625" spans="1:17" ht="23.1" customHeight="1" x14ac:dyDescent="0.2">
      <c r="A1625" s="468"/>
      <c r="B1625" s="487"/>
      <c r="C1625" s="483"/>
      <c r="D1625" s="473"/>
      <c r="E1625" s="473"/>
      <c r="F1625" s="479"/>
      <c r="G1625" s="473"/>
      <c r="H1625" s="480"/>
      <c r="I1625" s="480"/>
      <c r="J1625" s="442"/>
      <c r="K1625" s="442"/>
      <c r="L1625" s="443"/>
      <c r="M1625" s="443"/>
      <c r="N1625" s="444"/>
      <c r="O1625" s="477">
        <f t="shared" si="69"/>
        <v>0</v>
      </c>
      <c r="P1625" s="477">
        <f t="shared" si="70"/>
        <v>0</v>
      </c>
      <c r="Q1625" s="92" t="str">
        <f t="shared" si="71"/>
        <v/>
      </c>
    </row>
    <row r="1626" spans="1:17" ht="23.1" customHeight="1" x14ac:dyDescent="0.2">
      <c r="A1626" s="468"/>
      <c r="B1626" s="444"/>
      <c r="C1626" s="478"/>
      <c r="D1626" s="473"/>
      <c r="E1626" s="473"/>
      <c r="F1626" s="479"/>
      <c r="G1626" s="473"/>
      <c r="H1626" s="480"/>
      <c r="I1626" s="480"/>
      <c r="J1626" s="443"/>
      <c r="K1626" s="442"/>
      <c r="L1626" s="443"/>
      <c r="M1626" s="443"/>
      <c r="N1626" s="444"/>
      <c r="O1626" s="477">
        <f t="shared" si="69"/>
        <v>0</v>
      </c>
      <c r="P1626" s="477">
        <f t="shared" si="70"/>
        <v>0</v>
      </c>
      <c r="Q1626" s="92" t="str">
        <f t="shared" si="71"/>
        <v/>
      </c>
    </row>
    <row r="1627" spans="1:17" ht="23.1" customHeight="1" x14ac:dyDescent="0.2">
      <c r="A1627" s="468"/>
      <c r="B1627" s="444"/>
      <c r="C1627" s="478"/>
      <c r="D1627" s="473"/>
      <c r="E1627" s="473"/>
      <c r="F1627" s="479"/>
      <c r="G1627" s="473"/>
      <c r="H1627" s="480"/>
      <c r="I1627" s="480"/>
      <c r="J1627" s="443"/>
      <c r="K1627" s="442"/>
      <c r="L1627" s="443"/>
      <c r="M1627" s="443"/>
      <c r="N1627" s="444"/>
      <c r="O1627" s="477">
        <f t="shared" si="69"/>
        <v>0</v>
      </c>
      <c r="P1627" s="477">
        <f t="shared" si="70"/>
        <v>0</v>
      </c>
      <c r="Q1627" s="92" t="str">
        <f t="shared" si="71"/>
        <v/>
      </c>
    </row>
    <row r="1628" spans="1:17" ht="23.1" customHeight="1" x14ac:dyDescent="0.2">
      <c r="A1628" s="468"/>
      <c r="B1628" s="444"/>
      <c r="C1628" s="478"/>
      <c r="D1628" s="473"/>
      <c r="E1628" s="473"/>
      <c r="F1628" s="479"/>
      <c r="G1628" s="473"/>
      <c r="H1628" s="480"/>
      <c r="I1628" s="480"/>
      <c r="J1628" s="443"/>
      <c r="K1628" s="442"/>
      <c r="L1628" s="443"/>
      <c r="M1628" s="443"/>
      <c r="N1628" s="444"/>
      <c r="O1628" s="477">
        <f t="shared" si="69"/>
        <v>0</v>
      </c>
      <c r="P1628" s="477">
        <f t="shared" si="70"/>
        <v>0</v>
      </c>
      <c r="Q1628" s="92" t="str">
        <f t="shared" si="71"/>
        <v/>
      </c>
    </row>
    <row r="1629" spans="1:17" ht="23.1" customHeight="1" x14ac:dyDescent="0.2">
      <c r="A1629" s="468"/>
      <c r="B1629" s="444"/>
      <c r="C1629" s="478"/>
      <c r="D1629" s="473"/>
      <c r="E1629" s="473"/>
      <c r="F1629" s="479"/>
      <c r="G1629" s="473"/>
      <c r="H1629" s="480"/>
      <c r="I1629" s="480"/>
      <c r="J1629" s="443"/>
      <c r="K1629" s="442"/>
      <c r="L1629" s="443"/>
      <c r="M1629" s="443"/>
      <c r="N1629" s="444"/>
      <c r="O1629" s="477">
        <f t="shared" si="69"/>
        <v>0</v>
      </c>
      <c r="P1629" s="477">
        <f t="shared" si="70"/>
        <v>0</v>
      </c>
      <c r="Q1629" s="92" t="str">
        <f t="shared" si="71"/>
        <v/>
      </c>
    </row>
    <row r="1630" spans="1:17" ht="23.1" customHeight="1" x14ac:dyDescent="0.2">
      <c r="A1630" s="468"/>
      <c r="B1630" s="444"/>
      <c r="C1630" s="478"/>
      <c r="D1630" s="473"/>
      <c r="E1630" s="473"/>
      <c r="F1630" s="479"/>
      <c r="G1630" s="473"/>
      <c r="H1630" s="480"/>
      <c r="I1630" s="480"/>
      <c r="J1630" s="443"/>
      <c r="K1630" s="442"/>
      <c r="L1630" s="443"/>
      <c r="M1630" s="443"/>
      <c r="N1630" s="444"/>
      <c r="O1630" s="477">
        <f t="shared" si="69"/>
        <v>0</v>
      </c>
      <c r="P1630" s="477">
        <f t="shared" si="70"/>
        <v>0</v>
      </c>
      <c r="Q1630" s="92" t="str">
        <f t="shared" si="71"/>
        <v/>
      </c>
    </row>
    <row r="1631" spans="1:17" ht="23.1" customHeight="1" x14ac:dyDescent="0.2">
      <c r="A1631" s="468"/>
      <c r="B1631" s="444"/>
      <c r="C1631" s="478"/>
      <c r="D1631" s="473"/>
      <c r="E1631" s="473"/>
      <c r="F1631" s="479"/>
      <c r="G1631" s="473"/>
      <c r="H1631" s="480"/>
      <c r="I1631" s="480"/>
      <c r="J1631" s="443"/>
      <c r="K1631" s="442"/>
      <c r="L1631" s="443"/>
      <c r="M1631" s="443"/>
      <c r="N1631" s="444"/>
      <c r="O1631" s="477">
        <f t="shared" si="69"/>
        <v>0</v>
      </c>
      <c r="P1631" s="477">
        <f t="shared" si="70"/>
        <v>0</v>
      </c>
      <c r="Q1631" s="92" t="str">
        <f t="shared" si="71"/>
        <v/>
      </c>
    </row>
    <row r="1632" spans="1:17" ht="23.1" customHeight="1" x14ac:dyDescent="0.2">
      <c r="A1632" s="468"/>
      <c r="B1632" s="444"/>
      <c r="C1632" s="478"/>
      <c r="D1632" s="473"/>
      <c r="E1632" s="473"/>
      <c r="F1632" s="479"/>
      <c r="G1632" s="473"/>
      <c r="H1632" s="480"/>
      <c r="I1632" s="480"/>
      <c r="J1632" s="443"/>
      <c r="K1632" s="442"/>
      <c r="L1632" s="443"/>
      <c r="M1632" s="443"/>
      <c r="N1632" s="444"/>
      <c r="O1632" s="477">
        <f t="shared" si="69"/>
        <v>0</v>
      </c>
      <c r="P1632" s="477">
        <f t="shared" si="70"/>
        <v>0</v>
      </c>
      <c r="Q1632" s="92" t="str">
        <f t="shared" si="71"/>
        <v/>
      </c>
    </row>
    <row r="1633" spans="1:17" ht="23.1" customHeight="1" x14ac:dyDescent="0.2">
      <c r="A1633" s="468"/>
      <c r="B1633" s="444"/>
      <c r="C1633" s="478"/>
      <c r="D1633" s="473"/>
      <c r="E1633" s="473"/>
      <c r="F1633" s="479"/>
      <c r="G1633" s="473"/>
      <c r="H1633" s="480"/>
      <c r="I1633" s="480"/>
      <c r="J1633" s="443"/>
      <c r="K1633" s="442"/>
      <c r="L1633" s="443"/>
      <c r="M1633" s="443"/>
      <c r="N1633" s="444"/>
      <c r="O1633" s="477">
        <f t="shared" si="69"/>
        <v>0</v>
      </c>
      <c r="P1633" s="477">
        <f t="shared" si="70"/>
        <v>0</v>
      </c>
      <c r="Q1633" s="92" t="str">
        <f t="shared" si="71"/>
        <v/>
      </c>
    </row>
    <row r="1634" spans="1:17" ht="23.1" customHeight="1" x14ac:dyDescent="0.2">
      <c r="A1634" s="468"/>
      <c r="B1634" s="444"/>
      <c r="C1634" s="478"/>
      <c r="D1634" s="473"/>
      <c r="E1634" s="473"/>
      <c r="F1634" s="479"/>
      <c r="G1634" s="473"/>
      <c r="H1634" s="474"/>
      <c r="I1634" s="480"/>
      <c r="J1634" s="442"/>
      <c r="K1634" s="442"/>
      <c r="L1634" s="443"/>
      <c r="M1634" s="443"/>
      <c r="N1634" s="444"/>
      <c r="O1634" s="477">
        <f t="shared" si="69"/>
        <v>0</v>
      </c>
      <c r="P1634" s="477">
        <f t="shared" si="70"/>
        <v>0</v>
      </c>
      <c r="Q1634" s="92" t="str">
        <f t="shared" si="71"/>
        <v/>
      </c>
    </row>
    <row r="1635" spans="1:17" ht="23.1" customHeight="1" x14ac:dyDescent="0.2">
      <c r="A1635" s="468"/>
      <c r="B1635" s="444"/>
      <c r="C1635" s="478"/>
      <c r="D1635" s="473"/>
      <c r="E1635" s="473"/>
      <c r="F1635" s="479"/>
      <c r="G1635" s="473"/>
      <c r="H1635" s="480"/>
      <c r="I1635" s="480"/>
      <c r="J1635" s="443"/>
      <c r="K1635" s="443"/>
      <c r="L1635" s="443"/>
      <c r="M1635" s="443"/>
      <c r="N1635" s="444"/>
      <c r="O1635" s="477">
        <f t="shared" si="69"/>
        <v>0</v>
      </c>
      <c r="P1635" s="477">
        <f t="shared" si="70"/>
        <v>0</v>
      </c>
      <c r="Q1635" s="92" t="str">
        <f t="shared" si="71"/>
        <v/>
      </c>
    </row>
    <row r="1636" spans="1:17" ht="23.1" customHeight="1" x14ac:dyDescent="0.2">
      <c r="A1636" s="468"/>
      <c r="B1636" s="444"/>
      <c r="C1636" s="478"/>
      <c r="D1636" s="473"/>
      <c r="E1636" s="473"/>
      <c r="F1636" s="479"/>
      <c r="G1636" s="473"/>
      <c r="H1636" s="480"/>
      <c r="I1636" s="480"/>
      <c r="J1636" s="443"/>
      <c r="K1636" s="443"/>
      <c r="L1636" s="443"/>
      <c r="M1636" s="443"/>
      <c r="N1636" s="444"/>
      <c r="O1636" s="477">
        <f t="shared" si="69"/>
        <v>0</v>
      </c>
      <c r="P1636" s="477">
        <f t="shared" si="70"/>
        <v>0</v>
      </c>
      <c r="Q1636" s="92" t="str">
        <f t="shared" si="71"/>
        <v/>
      </c>
    </row>
    <row r="1637" spans="1:17" ht="23.1" customHeight="1" x14ac:dyDescent="0.2">
      <c r="A1637" s="468"/>
      <c r="B1637" s="444"/>
      <c r="C1637" s="478"/>
      <c r="D1637" s="473"/>
      <c r="E1637" s="473"/>
      <c r="F1637" s="479"/>
      <c r="G1637" s="473"/>
      <c r="H1637" s="480"/>
      <c r="I1637" s="480"/>
      <c r="J1637" s="443"/>
      <c r="K1637" s="443"/>
      <c r="L1637" s="443"/>
      <c r="M1637" s="443"/>
      <c r="N1637" s="444"/>
      <c r="O1637" s="477">
        <f t="shared" si="69"/>
        <v>0</v>
      </c>
      <c r="P1637" s="477">
        <f t="shared" si="70"/>
        <v>0</v>
      </c>
      <c r="Q1637" s="92" t="str">
        <f t="shared" si="71"/>
        <v/>
      </c>
    </row>
    <row r="1638" spans="1:17" ht="23.1" customHeight="1" x14ac:dyDescent="0.2">
      <c r="A1638" s="468"/>
      <c r="B1638" s="444"/>
      <c r="C1638" s="478"/>
      <c r="D1638" s="473"/>
      <c r="E1638" s="473"/>
      <c r="F1638" s="479"/>
      <c r="G1638" s="473"/>
      <c r="H1638" s="480"/>
      <c r="I1638" s="480"/>
      <c r="J1638" s="443"/>
      <c r="K1638" s="443"/>
      <c r="L1638" s="443"/>
      <c r="M1638" s="443"/>
      <c r="N1638" s="444"/>
      <c r="O1638" s="477">
        <f t="shared" si="69"/>
        <v>0</v>
      </c>
      <c r="P1638" s="477">
        <f t="shared" si="70"/>
        <v>0</v>
      </c>
      <c r="Q1638" s="92" t="str">
        <f t="shared" si="71"/>
        <v/>
      </c>
    </row>
    <row r="1639" spans="1:17" ht="23.1" customHeight="1" x14ac:dyDescent="0.2">
      <c r="A1639" s="468"/>
      <c r="B1639" s="444"/>
      <c r="C1639" s="478"/>
      <c r="D1639" s="473"/>
      <c r="E1639" s="473"/>
      <c r="F1639" s="479"/>
      <c r="G1639" s="473"/>
      <c r="H1639" s="474"/>
      <c r="I1639" s="480"/>
      <c r="J1639" s="442"/>
      <c r="K1639" s="442"/>
      <c r="L1639" s="443"/>
      <c r="M1639" s="443"/>
      <c r="N1639" s="444"/>
      <c r="O1639" s="477">
        <f t="shared" si="69"/>
        <v>0</v>
      </c>
      <c r="P1639" s="477">
        <f t="shared" si="70"/>
        <v>0</v>
      </c>
      <c r="Q1639" s="92" t="str">
        <f t="shared" si="71"/>
        <v/>
      </c>
    </row>
    <row r="1640" spans="1:17" ht="23.1" customHeight="1" x14ac:dyDescent="0.2">
      <c r="A1640" s="468"/>
      <c r="B1640" s="444"/>
      <c r="C1640" s="478"/>
      <c r="D1640" s="473"/>
      <c r="E1640" s="473"/>
      <c r="F1640" s="479"/>
      <c r="G1640" s="473"/>
      <c r="H1640" s="480"/>
      <c r="I1640" s="480"/>
      <c r="J1640" s="443"/>
      <c r="K1640" s="443"/>
      <c r="L1640" s="443"/>
      <c r="M1640" s="443"/>
      <c r="N1640" s="444"/>
      <c r="O1640" s="477">
        <f t="shared" si="69"/>
        <v>0</v>
      </c>
      <c r="P1640" s="477">
        <f t="shared" si="70"/>
        <v>0</v>
      </c>
      <c r="Q1640" s="92" t="str">
        <f t="shared" si="71"/>
        <v/>
      </c>
    </row>
    <row r="1641" spans="1:17" ht="23.1" customHeight="1" x14ac:dyDescent="0.2">
      <c r="A1641" s="468"/>
      <c r="B1641" s="444"/>
      <c r="C1641" s="478"/>
      <c r="D1641" s="473"/>
      <c r="E1641" s="473"/>
      <c r="F1641" s="479"/>
      <c r="G1641" s="473"/>
      <c r="H1641" s="480"/>
      <c r="I1641" s="480"/>
      <c r="J1641" s="442"/>
      <c r="K1641" s="442"/>
      <c r="L1641" s="443"/>
      <c r="M1641" s="443"/>
      <c r="N1641" s="444"/>
      <c r="O1641" s="477">
        <f t="shared" si="69"/>
        <v>0</v>
      </c>
      <c r="P1641" s="477">
        <f t="shared" si="70"/>
        <v>0</v>
      </c>
      <c r="Q1641" s="92" t="str">
        <f t="shared" si="71"/>
        <v/>
      </c>
    </row>
    <row r="1642" spans="1:17" ht="23.1" customHeight="1" x14ac:dyDescent="0.2">
      <c r="A1642" s="468"/>
      <c r="B1642" s="444"/>
      <c r="C1642" s="478"/>
      <c r="D1642" s="473"/>
      <c r="E1642" s="473"/>
      <c r="F1642" s="479"/>
      <c r="G1642" s="473"/>
      <c r="H1642" s="480"/>
      <c r="I1642" s="480"/>
      <c r="J1642" s="442"/>
      <c r="K1642" s="442"/>
      <c r="L1642" s="443"/>
      <c r="M1642" s="443"/>
      <c r="N1642" s="444"/>
      <c r="O1642" s="477">
        <f t="shared" si="69"/>
        <v>0</v>
      </c>
      <c r="P1642" s="477">
        <f t="shared" si="70"/>
        <v>0</v>
      </c>
      <c r="Q1642" s="92" t="str">
        <f t="shared" si="71"/>
        <v/>
      </c>
    </row>
    <row r="1643" spans="1:17" ht="23.1" customHeight="1" x14ac:dyDescent="0.2">
      <c r="A1643" s="468"/>
      <c r="B1643" s="444"/>
      <c r="C1643" s="478"/>
      <c r="D1643" s="473"/>
      <c r="E1643" s="473"/>
      <c r="F1643" s="479"/>
      <c r="G1643" s="473"/>
      <c r="H1643" s="480"/>
      <c r="I1643" s="480"/>
      <c r="J1643" s="442"/>
      <c r="K1643" s="442"/>
      <c r="L1643" s="443"/>
      <c r="M1643" s="443"/>
      <c r="N1643" s="444"/>
      <c r="O1643" s="477">
        <f t="shared" si="69"/>
        <v>0</v>
      </c>
      <c r="P1643" s="477">
        <f t="shared" si="70"/>
        <v>0</v>
      </c>
      <c r="Q1643" s="92" t="str">
        <f t="shared" si="71"/>
        <v/>
      </c>
    </row>
    <row r="1644" spans="1:17" ht="23.1" customHeight="1" x14ac:dyDescent="0.2">
      <c r="A1644" s="468"/>
      <c r="B1644" s="444"/>
      <c r="C1644" s="478"/>
      <c r="D1644" s="473"/>
      <c r="E1644" s="473"/>
      <c r="F1644" s="479"/>
      <c r="G1644" s="473"/>
      <c r="H1644" s="480"/>
      <c r="I1644" s="480"/>
      <c r="J1644" s="442"/>
      <c r="K1644" s="442"/>
      <c r="L1644" s="443"/>
      <c r="M1644" s="443"/>
      <c r="N1644" s="444"/>
      <c r="O1644" s="477">
        <f t="shared" si="69"/>
        <v>0</v>
      </c>
      <c r="P1644" s="477">
        <f t="shared" si="70"/>
        <v>0</v>
      </c>
      <c r="Q1644" s="92" t="str">
        <f t="shared" si="71"/>
        <v/>
      </c>
    </row>
    <row r="1645" spans="1:17" ht="23.1" customHeight="1" x14ac:dyDescent="0.2">
      <c r="A1645" s="468"/>
      <c r="B1645" s="444"/>
      <c r="C1645" s="478"/>
      <c r="D1645" s="473"/>
      <c r="E1645" s="473"/>
      <c r="F1645" s="479"/>
      <c r="G1645" s="473"/>
      <c r="H1645" s="480"/>
      <c r="I1645" s="480"/>
      <c r="J1645" s="442"/>
      <c r="K1645" s="442"/>
      <c r="L1645" s="443"/>
      <c r="M1645" s="443"/>
      <c r="N1645" s="444"/>
      <c r="O1645" s="477">
        <f t="shared" si="69"/>
        <v>0</v>
      </c>
      <c r="P1645" s="477">
        <f t="shared" si="70"/>
        <v>0</v>
      </c>
      <c r="Q1645" s="92" t="str">
        <f t="shared" si="71"/>
        <v/>
      </c>
    </row>
    <row r="1646" spans="1:17" ht="23.1" customHeight="1" x14ac:dyDescent="0.2">
      <c r="A1646" s="468"/>
      <c r="B1646" s="444"/>
      <c r="C1646" s="478"/>
      <c r="D1646" s="473"/>
      <c r="E1646" s="473"/>
      <c r="F1646" s="479"/>
      <c r="G1646" s="473"/>
      <c r="H1646" s="480"/>
      <c r="I1646" s="480"/>
      <c r="J1646" s="442"/>
      <c r="K1646" s="442"/>
      <c r="L1646" s="443"/>
      <c r="M1646" s="443"/>
      <c r="N1646" s="444"/>
      <c r="O1646" s="477">
        <f t="shared" si="69"/>
        <v>0</v>
      </c>
      <c r="P1646" s="477">
        <f t="shared" si="70"/>
        <v>0</v>
      </c>
      <c r="Q1646" s="92" t="str">
        <f t="shared" si="71"/>
        <v/>
      </c>
    </row>
    <row r="1647" spans="1:17" ht="23.1" customHeight="1" x14ac:dyDescent="0.2">
      <c r="A1647" s="468"/>
      <c r="B1647" s="444"/>
      <c r="C1647" s="478"/>
      <c r="D1647" s="473"/>
      <c r="E1647" s="473"/>
      <c r="F1647" s="479"/>
      <c r="G1647" s="473"/>
      <c r="H1647" s="480"/>
      <c r="I1647" s="480"/>
      <c r="J1647" s="442"/>
      <c r="K1647" s="442"/>
      <c r="L1647" s="443"/>
      <c r="M1647" s="443"/>
      <c r="N1647" s="444"/>
      <c r="O1647" s="477">
        <f t="shared" si="69"/>
        <v>0</v>
      </c>
      <c r="P1647" s="477">
        <f t="shared" si="70"/>
        <v>0</v>
      </c>
      <c r="Q1647" s="92" t="str">
        <f t="shared" si="71"/>
        <v/>
      </c>
    </row>
    <row r="1648" spans="1:17" ht="23.1" customHeight="1" x14ac:dyDescent="0.2">
      <c r="A1648" s="468"/>
      <c r="B1648" s="444"/>
      <c r="C1648" s="478"/>
      <c r="D1648" s="473"/>
      <c r="E1648" s="473"/>
      <c r="F1648" s="479"/>
      <c r="G1648" s="473"/>
      <c r="H1648" s="480"/>
      <c r="I1648" s="480"/>
      <c r="J1648" s="443"/>
      <c r="K1648" s="442"/>
      <c r="L1648" s="443"/>
      <c r="M1648" s="443"/>
      <c r="N1648" s="444"/>
      <c r="O1648" s="477">
        <f t="shared" si="69"/>
        <v>0</v>
      </c>
      <c r="P1648" s="477">
        <f t="shared" si="70"/>
        <v>0</v>
      </c>
      <c r="Q1648" s="92" t="str">
        <f t="shared" si="71"/>
        <v/>
      </c>
    </row>
    <row r="1649" spans="1:17" ht="23.1" customHeight="1" x14ac:dyDescent="0.2">
      <c r="A1649" s="468"/>
      <c r="B1649" s="476"/>
      <c r="C1649" s="485"/>
      <c r="D1649" s="473"/>
      <c r="E1649" s="473"/>
      <c r="F1649" s="479"/>
      <c r="G1649" s="473"/>
      <c r="H1649" s="474"/>
      <c r="I1649" s="480"/>
      <c r="J1649" s="442"/>
      <c r="K1649" s="442"/>
      <c r="L1649" s="443"/>
      <c r="M1649" s="442"/>
      <c r="N1649" s="501"/>
      <c r="O1649" s="477">
        <f t="shared" si="69"/>
        <v>0</v>
      </c>
      <c r="P1649" s="477">
        <f t="shared" si="70"/>
        <v>0</v>
      </c>
      <c r="Q1649" s="92" t="str">
        <f t="shared" si="71"/>
        <v/>
      </c>
    </row>
    <row r="1650" spans="1:17" ht="23.1" customHeight="1" x14ac:dyDescent="0.2">
      <c r="A1650" s="468"/>
      <c r="B1650" s="476"/>
      <c r="C1650" s="485"/>
      <c r="D1650" s="473"/>
      <c r="E1650" s="473"/>
      <c r="F1650" s="479"/>
      <c r="G1650" s="473"/>
      <c r="H1650" s="474"/>
      <c r="I1650" s="480"/>
      <c r="J1650" s="442"/>
      <c r="K1650" s="442"/>
      <c r="L1650" s="443"/>
      <c r="M1650" s="443"/>
      <c r="N1650" s="444"/>
      <c r="O1650" s="477">
        <f t="shared" si="69"/>
        <v>0</v>
      </c>
      <c r="P1650" s="477">
        <f t="shared" si="70"/>
        <v>0</v>
      </c>
      <c r="Q1650" s="92" t="str">
        <f t="shared" si="71"/>
        <v/>
      </c>
    </row>
    <row r="1651" spans="1:17" ht="23.1" customHeight="1" x14ac:dyDescent="0.2">
      <c r="A1651" s="468"/>
      <c r="B1651" s="476"/>
      <c r="C1651" s="485"/>
      <c r="D1651" s="473"/>
      <c r="E1651" s="473"/>
      <c r="F1651" s="479"/>
      <c r="G1651" s="473"/>
      <c r="H1651" s="474"/>
      <c r="I1651" s="480"/>
      <c r="J1651" s="442"/>
      <c r="K1651" s="442"/>
      <c r="L1651" s="443"/>
      <c r="M1651" s="443"/>
      <c r="N1651" s="444"/>
      <c r="O1651" s="477">
        <f t="shared" si="69"/>
        <v>0</v>
      </c>
      <c r="P1651" s="477">
        <f t="shared" si="70"/>
        <v>0</v>
      </c>
      <c r="Q1651" s="92" t="str">
        <f t="shared" si="71"/>
        <v/>
      </c>
    </row>
    <row r="1652" spans="1:17" ht="23.1" customHeight="1" x14ac:dyDescent="0.2">
      <c r="A1652" s="468"/>
      <c r="B1652" s="476"/>
      <c r="C1652" s="485"/>
      <c r="D1652" s="473"/>
      <c r="E1652" s="473"/>
      <c r="F1652" s="479"/>
      <c r="G1652" s="473"/>
      <c r="H1652" s="474"/>
      <c r="I1652" s="480"/>
      <c r="J1652" s="442"/>
      <c r="K1652" s="442"/>
      <c r="L1652" s="443"/>
      <c r="M1652" s="443"/>
      <c r="N1652" s="444"/>
      <c r="O1652" s="477">
        <f t="shared" si="69"/>
        <v>0</v>
      </c>
      <c r="P1652" s="477">
        <f t="shared" si="70"/>
        <v>0</v>
      </c>
      <c r="Q1652" s="92" t="str">
        <f t="shared" si="71"/>
        <v/>
      </c>
    </row>
    <row r="1653" spans="1:17" ht="23.1" customHeight="1" x14ac:dyDescent="0.2">
      <c r="A1653" s="468"/>
      <c r="B1653" s="476"/>
      <c r="C1653" s="485"/>
      <c r="D1653" s="473"/>
      <c r="E1653" s="473"/>
      <c r="F1653" s="479"/>
      <c r="G1653" s="473"/>
      <c r="H1653" s="474"/>
      <c r="I1653" s="480"/>
      <c r="J1653" s="442"/>
      <c r="K1653" s="442"/>
      <c r="L1653" s="443"/>
      <c r="M1653" s="443"/>
      <c r="N1653" s="444"/>
      <c r="O1653" s="477">
        <f t="shared" si="69"/>
        <v>0</v>
      </c>
      <c r="P1653" s="477">
        <f t="shared" si="70"/>
        <v>0</v>
      </c>
      <c r="Q1653" s="92" t="str">
        <f t="shared" si="71"/>
        <v/>
      </c>
    </row>
    <row r="1654" spans="1:17" ht="23.1" customHeight="1" x14ac:dyDescent="0.2">
      <c r="A1654" s="468"/>
      <c r="B1654" s="476"/>
      <c r="C1654" s="485"/>
      <c r="D1654" s="473"/>
      <c r="E1654" s="473"/>
      <c r="F1654" s="479"/>
      <c r="G1654" s="473"/>
      <c r="H1654" s="474"/>
      <c r="I1654" s="480"/>
      <c r="J1654" s="442"/>
      <c r="K1654" s="442"/>
      <c r="L1654" s="443"/>
      <c r="M1654" s="442"/>
      <c r="N1654" s="501"/>
      <c r="O1654" s="477">
        <f t="shared" si="69"/>
        <v>0</v>
      </c>
      <c r="P1654" s="477">
        <f t="shared" si="70"/>
        <v>0</v>
      </c>
      <c r="Q1654" s="92" t="str">
        <f t="shared" si="71"/>
        <v/>
      </c>
    </row>
    <row r="1655" spans="1:17" ht="23.1" customHeight="1" x14ac:dyDescent="0.2">
      <c r="A1655" s="468"/>
      <c r="B1655" s="476"/>
      <c r="C1655" s="478"/>
      <c r="D1655" s="473"/>
      <c r="E1655" s="473"/>
      <c r="F1655" s="479"/>
      <c r="G1655" s="473"/>
      <c r="H1655" s="480"/>
      <c r="I1655" s="480"/>
      <c r="J1655" s="443"/>
      <c r="K1655" s="442"/>
      <c r="L1655" s="443"/>
      <c r="M1655" s="443"/>
      <c r="N1655" s="444"/>
      <c r="O1655" s="477">
        <f t="shared" si="69"/>
        <v>0</v>
      </c>
      <c r="P1655" s="477">
        <f t="shared" si="70"/>
        <v>0</v>
      </c>
      <c r="Q1655" s="92" t="str">
        <f t="shared" si="71"/>
        <v/>
      </c>
    </row>
    <row r="1656" spans="1:17" ht="23.1" customHeight="1" x14ac:dyDescent="0.2">
      <c r="A1656" s="468"/>
      <c r="B1656" s="487"/>
      <c r="C1656" s="483"/>
      <c r="D1656" s="473"/>
      <c r="E1656" s="473"/>
      <c r="F1656" s="479"/>
      <c r="G1656" s="473"/>
      <c r="H1656" s="474"/>
      <c r="I1656" s="480"/>
      <c r="J1656" s="442"/>
      <c r="K1656" s="442"/>
      <c r="L1656" s="443"/>
      <c r="M1656" s="443"/>
      <c r="N1656" s="444"/>
      <c r="O1656" s="477">
        <f t="shared" si="69"/>
        <v>0</v>
      </c>
      <c r="P1656" s="477">
        <f t="shared" si="70"/>
        <v>0</v>
      </c>
      <c r="Q1656" s="92" t="str">
        <f t="shared" si="71"/>
        <v/>
      </c>
    </row>
    <row r="1657" spans="1:17" ht="23.1" customHeight="1" x14ac:dyDescent="0.2">
      <c r="A1657" s="468"/>
      <c r="B1657" s="487"/>
      <c r="C1657" s="483"/>
      <c r="D1657" s="473"/>
      <c r="E1657" s="473"/>
      <c r="F1657" s="479"/>
      <c r="G1657" s="473"/>
      <c r="H1657" s="480"/>
      <c r="I1657" s="480"/>
      <c r="J1657" s="443"/>
      <c r="K1657" s="442"/>
      <c r="L1657" s="442"/>
      <c r="M1657" s="443"/>
      <c r="N1657" s="444"/>
      <c r="O1657" s="477">
        <f t="shared" si="69"/>
        <v>0</v>
      </c>
      <c r="P1657" s="477">
        <f t="shared" si="70"/>
        <v>0</v>
      </c>
      <c r="Q1657" s="92" t="str">
        <f t="shared" si="71"/>
        <v/>
      </c>
    </row>
    <row r="1658" spans="1:17" ht="23.1" customHeight="1" x14ac:dyDescent="0.2">
      <c r="A1658" s="468"/>
      <c r="B1658" s="444"/>
      <c r="C1658" s="478"/>
      <c r="D1658" s="473"/>
      <c r="E1658" s="473"/>
      <c r="F1658" s="479"/>
      <c r="G1658" s="473"/>
      <c r="H1658" s="474"/>
      <c r="I1658" s="480"/>
      <c r="J1658" s="442"/>
      <c r="K1658" s="442"/>
      <c r="L1658" s="443"/>
      <c r="M1658" s="443"/>
      <c r="N1658" s="444"/>
      <c r="O1658" s="477">
        <f t="shared" si="69"/>
        <v>0</v>
      </c>
      <c r="P1658" s="477">
        <f t="shared" si="70"/>
        <v>0</v>
      </c>
      <c r="Q1658" s="92" t="str">
        <f t="shared" si="71"/>
        <v/>
      </c>
    </row>
    <row r="1659" spans="1:17" ht="23.1" customHeight="1" x14ac:dyDescent="0.2">
      <c r="A1659" s="468"/>
      <c r="B1659" s="444"/>
      <c r="C1659" s="478"/>
      <c r="D1659" s="473"/>
      <c r="E1659" s="473"/>
      <c r="F1659" s="479"/>
      <c r="G1659" s="473"/>
      <c r="H1659" s="480"/>
      <c r="I1659" s="480"/>
      <c r="J1659" s="443"/>
      <c r="K1659" s="443"/>
      <c r="L1659" s="443"/>
      <c r="M1659" s="443"/>
      <c r="N1659" s="444"/>
      <c r="O1659" s="477">
        <f t="shared" si="69"/>
        <v>0</v>
      </c>
      <c r="P1659" s="477">
        <f t="shared" si="70"/>
        <v>0</v>
      </c>
      <c r="Q1659" s="92" t="str">
        <f t="shared" si="71"/>
        <v/>
      </c>
    </row>
    <row r="1660" spans="1:17" ht="23.1" customHeight="1" x14ac:dyDescent="0.2">
      <c r="A1660" s="468"/>
      <c r="B1660" s="444"/>
      <c r="C1660" s="478"/>
      <c r="D1660" s="473"/>
      <c r="E1660" s="473"/>
      <c r="F1660" s="479"/>
      <c r="G1660" s="473"/>
      <c r="H1660" s="480"/>
      <c r="I1660" s="480"/>
      <c r="J1660" s="443"/>
      <c r="K1660" s="443"/>
      <c r="L1660" s="443"/>
      <c r="M1660" s="443"/>
      <c r="N1660" s="444"/>
      <c r="O1660" s="477">
        <f t="shared" si="69"/>
        <v>0</v>
      </c>
      <c r="P1660" s="477">
        <f t="shared" si="70"/>
        <v>0</v>
      </c>
      <c r="Q1660" s="92" t="str">
        <f t="shared" si="71"/>
        <v/>
      </c>
    </row>
    <row r="1661" spans="1:17" ht="23.1" customHeight="1" x14ac:dyDescent="0.2">
      <c r="A1661" s="468"/>
      <c r="B1661" s="444"/>
      <c r="C1661" s="478"/>
      <c r="D1661" s="473"/>
      <c r="E1661" s="473"/>
      <c r="F1661" s="479"/>
      <c r="G1661" s="473"/>
      <c r="H1661" s="480"/>
      <c r="I1661" s="480"/>
      <c r="J1661" s="443"/>
      <c r="K1661" s="443"/>
      <c r="L1661" s="443"/>
      <c r="M1661" s="443"/>
      <c r="N1661" s="444"/>
      <c r="O1661" s="477">
        <f t="shared" si="69"/>
        <v>0</v>
      </c>
      <c r="P1661" s="477">
        <f t="shared" si="70"/>
        <v>0</v>
      </c>
      <c r="Q1661" s="92" t="str">
        <f t="shared" si="71"/>
        <v/>
      </c>
    </row>
    <row r="1662" spans="1:17" ht="23.1" customHeight="1" x14ac:dyDescent="0.2">
      <c r="A1662" s="468"/>
      <c r="B1662" s="444"/>
      <c r="C1662" s="478"/>
      <c r="D1662" s="473"/>
      <c r="E1662" s="473"/>
      <c r="F1662" s="479"/>
      <c r="G1662" s="473"/>
      <c r="H1662" s="480"/>
      <c r="I1662" s="480"/>
      <c r="J1662" s="443"/>
      <c r="K1662" s="443"/>
      <c r="L1662" s="443"/>
      <c r="M1662" s="443"/>
      <c r="N1662" s="444"/>
      <c r="O1662" s="477">
        <f t="shared" si="69"/>
        <v>0</v>
      </c>
      <c r="P1662" s="477">
        <f t="shared" si="70"/>
        <v>0</v>
      </c>
      <c r="Q1662" s="92" t="str">
        <f t="shared" si="71"/>
        <v/>
      </c>
    </row>
    <row r="1663" spans="1:17" ht="29.25" customHeight="1" x14ac:dyDescent="0.2">
      <c r="A1663" s="468"/>
      <c r="B1663" s="444"/>
      <c r="C1663" s="478"/>
      <c r="D1663" s="473"/>
      <c r="E1663" s="473"/>
      <c r="F1663" s="479"/>
      <c r="G1663" s="473"/>
      <c r="H1663" s="480"/>
      <c r="I1663" s="480"/>
      <c r="J1663" s="443"/>
      <c r="K1663" s="443"/>
      <c r="L1663" s="443"/>
      <c r="M1663" s="443"/>
      <c r="N1663" s="444"/>
      <c r="O1663" s="477">
        <f t="shared" si="69"/>
        <v>0</v>
      </c>
      <c r="P1663" s="477">
        <f t="shared" si="70"/>
        <v>0</v>
      </c>
      <c r="Q1663" s="92" t="str">
        <f t="shared" si="71"/>
        <v/>
      </c>
    </row>
    <row r="1664" spans="1:17" ht="23.1" customHeight="1" x14ac:dyDescent="0.2">
      <c r="A1664" s="468"/>
      <c r="B1664" s="444"/>
      <c r="C1664" s="478"/>
      <c r="D1664" s="473"/>
      <c r="E1664" s="473"/>
      <c r="F1664" s="479"/>
      <c r="G1664" s="473"/>
      <c r="H1664" s="480"/>
      <c r="I1664" s="480"/>
      <c r="J1664" s="443"/>
      <c r="K1664" s="443"/>
      <c r="L1664" s="443"/>
      <c r="M1664" s="443"/>
      <c r="N1664" s="444"/>
      <c r="O1664" s="477">
        <f t="shared" si="69"/>
        <v>0</v>
      </c>
      <c r="P1664" s="477">
        <f t="shared" si="70"/>
        <v>0</v>
      </c>
      <c r="Q1664" s="92" t="str">
        <f t="shared" si="71"/>
        <v/>
      </c>
    </row>
    <row r="1665" spans="1:17" ht="23.1" customHeight="1" x14ac:dyDescent="0.2">
      <c r="A1665" s="468"/>
      <c r="B1665" s="444"/>
      <c r="C1665" s="478"/>
      <c r="D1665" s="473"/>
      <c r="E1665" s="473"/>
      <c r="F1665" s="479"/>
      <c r="G1665" s="473"/>
      <c r="H1665" s="480"/>
      <c r="I1665" s="480"/>
      <c r="J1665" s="443"/>
      <c r="K1665" s="443"/>
      <c r="L1665" s="443"/>
      <c r="M1665" s="443"/>
      <c r="N1665" s="444"/>
      <c r="O1665" s="477">
        <f t="shared" ref="O1665:O1728" si="72">IF(B1665=0,0,IF(YEAR(B1665)=$P$1,MONTH(B1665)-$O$1+1,(YEAR(B1665)-$P$1)*12-$O$1+1+MONTH(B1665)))</f>
        <v>0</v>
      </c>
      <c r="P1665" s="477">
        <f t="shared" ref="P1665:P1728" si="73">IF(C1665=0,0,IF(YEAR(C1665)=$P$1,MONTH(C1665)-$O$1+1,(YEAR(C1665)-$P$1)*12-$O$1+1+MONTH(C1665)))</f>
        <v>0</v>
      </c>
      <c r="Q1665" s="92" t="str">
        <f t="shared" ref="Q1665:Q1728" si="74">SUBSTITUTE(D1665," ","_")</f>
        <v/>
      </c>
    </row>
    <row r="1666" spans="1:17" ht="23.1" customHeight="1" x14ac:dyDescent="0.2">
      <c r="A1666" s="468"/>
      <c r="B1666" s="444"/>
      <c r="C1666" s="478"/>
      <c r="D1666" s="473"/>
      <c r="E1666" s="473"/>
      <c r="F1666" s="479"/>
      <c r="G1666" s="473"/>
      <c r="H1666" s="480"/>
      <c r="I1666" s="480"/>
      <c r="J1666" s="443"/>
      <c r="K1666" s="443"/>
      <c r="L1666" s="443"/>
      <c r="M1666" s="443"/>
      <c r="N1666" s="444"/>
      <c r="O1666" s="477">
        <f t="shared" si="72"/>
        <v>0</v>
      </c>
      <c r="P1666" s="477">
        <f t="shared" si="73"/>
        <v>0</v>
      </c>
      <c r="Q1666" s="92" t="str">
        <f t="shared" si="74"/>
        <v/>
      </c>
    </row>
    <row r="1667" spans="1:17" ht="23.1" customHeight="1" x14ac:dyDescent="0.2">
      <c r="A1667" s="468"/>
      <c r="B1667" s="444"/>
      <c r="C1667" s="478"/>
      <c r="D1667" s="473"/>
      <c r="E1667" s="473"/>
      <c r="F1667" s="479"/>
      <c r="G1667" s="473"/>
      <c r="H1667" s="480"/>
      <c r="I1667" s="480"/>
      <c r="J1667" s="443"/>
      <c r="K1667" s="443"/>
      <c r="L1667" s="443"/>
      <c r="M1667" s="443"/>
      <c r="N1667" s="444"/>
      <c r="O1667" s="477">
        <f t="shared" si="72"/>
        <v>0</v>
      </c>
      <c r="P1667" s="477">
        <f t="shared" si="73"/>
        <v>0</v>
      </c>
      <c r="Q1667" s="92" t="str">
        <f t="shared" si="74"/>
        <v/>
      </c>
    </row>
    <row r="1668" spans="1:17" ht="23.1" customHeight="1" x14ac:dyDescent="0.2">
      <c r="A1668" s="468"/>
      <c r="B1668" s="444"/>
      <c r="C1668" s="478"/>
      <c r="D1668" s="473"/>
      <c r="E1668" s="473"/>
      <c r="F1668" s="479"/>
      <c r="G1668" s="473"/>
      <c r="H1668" s="480"/>
      <c r="I1668" s="480"/>
      <c r="J1668" s="443"/>
      <c r="K1668" s="443"/>
      <c r="L1668" s="443"/>
      <c r="M1668" s="443"/>
      <c r="N1668" s="444"/>
      <c r="O1668" s="477">
        <f t="shared" si="72"/>
        <v>0</v>
      </c>
      <c r="P1668" s="477">
        <f t="shared" si="73"/>
        <v>0</v>
      </c>
      <c r="Q1668" s="92" t="str">
        <f t="shared" si="74"/>
        <v/>
      </c>
    </row>
    <row r="1669" spans="1:17" ht="23.1" customHeight="1" x14ac:dyDescent="0.2">
      <c r="A1669" s="468"/>
      <c r="B1669" s="444"/>
      <c r="C1669" s="478"/>
      <c r="D1669" s="473"/>
      <c r="E1669" s="473"/>
      <c r="F1669" s="479"/>
      <c r="G1669" s="473"/>
      <c r="H1669" s="480"/>
      <c r="I1669" s="480"/>
      <c r="J1669" s="443"/>
      <c r="K1669" s="443"/>
      <c r="L1669" s="443"/>
      <c r="M1669" s="443"/>
      <c r="N1669" s="444"/>
      <c r="O1669" s="477">
        <f t="shared" si="72"/>
        <v>0</v>
      </c>
      <c r="P1669" s="477">
        <f t="shared" si="73"/>
        <v>0</v>
      </c>
      <c r="Q1669" s="92" t="str">
        <f t="shared" si="74"/>
        <v/>
      </c>
    </row>
    <row r="1670" spans="1:17" ht="23.1" customHeight="1" x14ac:dyDescent="0.2">
      <c r="A1670" s="468"/>
      <c r="B1670" s="444"/>
      <c r="C1670" s="478"/>
      <c r="D1670" s="473"/>
      <c r="E1670" s="473"/>
      <c r="F1670" s="479"/>
      <c r="G1670" s="473"/>
      <c r="H1670" s="480"/>
      <c r="I1670" s="480"/>
      <c r="J1670" s="443"/>
      <c r="K1670" s="443"/>
      <c r="L1670" s="443"/>
      <c r="M1670" s="443"/>
      <c r="N1670" s="444"/>
      <c r="O1670" s="477">
        <f t="shared" si="72"/>
        <v>0</v>
      </c>
      <c r="P1670" s="477">
        <f t="shared" si="73"/>
        <v>0</v>
      </c>
      <c r="Q1670" s="92" t="str">
        <f t="shared" si="74"/>
        <v/>
      </c>
    </row>
    <row r="1671" spans="1:17" ht="23.1" customHeight="1" x14ac:dyDescent="0.2">
      <c r="A1671" s="468"/>
      <c r="B1671" s="444"/>
      <c r="C1671" s="478"/>
      <c r="D1671" s="473"/>
      <c r="E1671" s="473"/>
      <c r="F1671" s="479"/>
      <c r="G1671" s="473"/>
      <c r="H1671" s="480"/>
      <c r="I1671" s="480"/>
      <c r="J1671" s="443"/>
      <c r="K1671" s="443"/>
      <c r="L1671" s="443"/>
      <c r="M1671" s="443"/>
      <c r="N1671" s="444"/>
      <c r="O1671" s="477">
        <f t="shared" si="72"/>
        <v>0</v>
      </c>
      <c r="P1671" s="477">
        <f t="shared" si="73"/>
        <v>0</v>
      </c>
      <c r="Q1671" s="92" t="str">
        <f t="shared" si="74"/>
        <v/>
      </c>
    </row>
    <row r="1672" spans="1:17" ht="23.1" customHeight="1" x14ac:dyDescent="0.2">
      <c r="A1672" s="468"/>
      <c r="B1672" s="482"/>
      <c r="C1672" s="483"/>
      <c r="D1672" s="473"/>
      <c r="E1672" s="473"/>
      <c r="F1672" s="479"/>
      <c r="G1672" s="473"/>
      <c r="H1672" s="473"/>
      <c r="I1672" s="473"/>
      <c r="J1672" s="443"/>
      <c r="K1672" s="443"/>
      <c r="L1672" s="443"/>
      <c r="M1672" s="443"/>
      <c r="N1672" s="444"/>
      <c r="O1672" s="477">
        <f t="shared" si="72"/>
        <v>0</v>
      </c>
      <c r="P1672" s="477">
        <f t="shared" si="73"/>
        <v>0</v>
      </c>
      <c r="Q1672" s="92" t="str">
        <f t="shared" si="74"/>
        <v/>
      </c>
    </row>
    <row r="1673" spans="1:17" ht="23.1" customHeight="1" x14ac:dyDescent="0.2">
      <c r="A1673" s="468"/>
      <c r="B1673" s="444"/>
      <c r="C1673" s="478"/>
      <c r="D1673" s="473"/>
      <c r="E1673" s="473"/>
      <c r="F1673" s="479"/>
      <c r="G1673" s="473"/>
      <c r="H1673" s="480"/>
      <c r="I1673" s="480"/>
      <c r="J1673" s="443"/>
      <c r="K1673" s="443"/>
      <c r="L1673" s="443"/>
      <c r="M1673" s="443"/>
      <c r="N1673" s="444"/>
      <c r="O1673" s="477">
        <f t="shared" si="72"/>
        <v>0</v>
      </c>
      <c r="P1673" s="477">
        <f t="shared" si="73"/>
        <v>0</v>
      </c>
      <c r="Q1673" s="92" t="str">
        <f t="shared" si="74"/>
        <v/>
      </c>
    </row>
    <row r="1674" spans="1:17" ht="23.1" customHeight="1" x14ac:dyDescent="0.2">
      <c r="A1674" s="468"/>
      <c r="B1674" s="444"/>
      <c r="C1674" s="478"/>
      <c r="D1674" s="473"/>
      <c r="E1674" s="473"/>
      <c r="F1674" s="479"/>
      <c r="G1674" s="473"/>
      <c r="H1674" s="480"/>
      <c r="I1674" s="480"/>
      <c r="J1674" s="443"/>
      <c r="K1674" s="443"/>
      <c r="L1674" s="443"/>
      <c r="M1674" s="443"/>
      <c r="N1674" s="444"/>
      <c r="O1674" s="477">
        <f t="shared" si="72"/>
        <v>0</v>
      </c>
      <c r="P1674" s="477">
        <f t="shared" si="73"/>
        <v>0</v>
      </c>
      <c r="Q1674" s="92" t="str">
        <f t="shared" si="74"/>
        <v/>
      </c>
    </row>
    <row r="1675" spans="1:17" ht="23.1" customHeight="1" x14ac:dyDescent="0.2">
      <c r="A1675" s="468"/>
      <c r="B1675" s="444"/>
      <c r="C1675" s="478"/>
      <c r="D1675" s="473"/>
      <c r="E1675" s="473"/>
      <c r="F1675" s="479"/>
      <c r="G1675" s="473"/>
      <c r="H1675" s="480"/>
      <c r="I1675" s="480"/>
      <c r="J1675" s="443"/>
      <c r="K1675" s="443"/>
      <c r="L1675" s="443"/>
      <c r="M1675" s="443"/>
      <c r="N1675" s="444"/>
      <c r="O1675" s="477">
        <f t="shared" si="72"/>
        <v>0</v>
      </c>
      <c r="P1675" s="477">
        <f t="shared" si="73"/>
        <v>0</v>
      </c>
      <c r="Q1675" s="92" t="str">
        <f t="shared" si="74"/>
        <v/>
      </c>
    </row>
    <row r="1676" spans="1:17" ht="23.1" customHeight="1" x14ac:dyDescent="0.2">
      <c r="A1676" s="468"/>
      <c r="B1676" s="444"/>
      <c r="C1676" s="478"/>
      <c r="D1676" s="473"/>
      <c r="E1676" s="473"/>
      <c r="F1676" s="479"/>
      <c r="G1676" s="473"/>
      <c r="H1676" s="488"/>
      <c r="I1676" s="498"/>
      <c r="J1676" s="489"/>
      <c r="K1676" s="489"/>
      <c r="L1676" s="489"/>
      <c r="M1676" s="443"/>
      <c r="N1676" s="444"/>
      <c r="O1676" s="477">
        <f t="shared" si="72"/>
        <v>0</v>
      </c>
      <c r="P1676" s="477">
        <f t="shared" si="73"/>
        <v>0</v>
      </c>
      <c r="Q1676" s="92" t="str">
        <f t="shared" si="74"/>
        <v/>
      </c>
    </row>
    <row r="1677" spans="1:17" ht="23.1" customHeight="1" x14ac:dyDescent="0.2">
      <c r="A1677" s="468"/>
      <c r="B1677" s="444"/>
      <c r="C1677" s="478"/>
      <c r="D1677" s="473"/>
      <c r="E1677" s="473"/>
      <c r="F1677" s="479"/>
      <c r="G1677" s="473"/>
      <c r="H1677" s="488"/>
      <c r="I1677" s="498"/>
      <c r="J1677" s="489"/>
      <c r="K1677" s="489"/>
      <c r="L1677" s="489"/>
      <c r="M1677" s="443"/>
      <c r="N1677" s="444"/>
      <c r="O1677" s="477">
        <f t="shared" si="72"/>
        <v>0</v>
      </c>
      <c r="P1677" s="477">
        <f t="shared" si="73"/>
        <v>0</v>
      </c>
      <c r="Q1677" s="92" t="str">
        <f t="shared" si="74"/>
        <v/>
      </c>
    </row>
    <row r="1678" spans="1:17" ht="23.1" customHeight="1" x14ac:dyDescent="0.2">
      <c r="A1678" s="468"/>
      <c r="B1678" s="444"/>
      <c r="C1678" s="478"/>
      <c r="D1678" s="473"/>
      <c r="E1678" s="473"/>
      <c r="F1678" s="479"/>
      <c r="G1678" s="473"/>
      <c r="H1678" s="474"/>
      <c r="I1678" s="480"/>
      <c r="J1678" s="442"/>
      <c r="K1678" s="442"/>
      <c r="L1678" s="443"/>
      <c r="M1678" s="442"/>
      <c r="N1678" s="444"/>
      <c r="O1678" s="477">
        <f t="shared" si="72"/>
        <v>0</v>
      </c>
      <c r="P1678" s="477">
        <f t="shared" si="73"/>
        <v>0</v>
      </c>
      <c r="Q1678" s="92" t="str">
        <f t="shared" si="74"/>
        <v/>
      </c>
    </row>
    <row r="1679" spans="1:17" ht="23.1" customHeight="1" x14ac:dyDescent="0.2">
      <c r="A1679" s="468"/>
      <c r="B1679" s="444"/>
      <c r="C1679" s="478"/>
      <c r="D1679" s="473"/>
      <c r="E1679" s="473"/>
      <c r="F1679" s="479"/>
      <c r="G1679" s="473"/>
      <c r="H1679" s="474"/>
      <c r="I1679" s="480"/>
      <c r="J1679" s="442"/>
      <c r="K1679" s="442"/>
      <c r="L1679" s="443"/>
      <c r="M1679" s="443"/>
      <c r="N1679" s="444"/>
      <c r="O1679" s="477">
        <f t="shared" si="72"/>
        <v>0</v>
      </c>
      <c r="P1679" s="477">
        <f t="shared" si="73"/>
        <v>0</v>
      </c>
      <c r="Q1679" s="92" t="str">
        <f t="shared" si="74"/>
        <v/>
      </c>
    </row>
    <row r="1680" spans="1:17" ht="23.1" customHeight="1" x14ac:dyDescent="0.2">
      <c r="A1680" s="468"/>
      <c r="B1680" s="444"/>
      <c r="C1680" s="478"/>
      <c r="D1680" s="473"/>
      <c r="E1680" s="473"/>
      <c r="F1680" s="479"/>
      <c r="G1680" s="473"/>
      <c r="H1680" s="480"/>
      <c r="I1680" s="480"/>
      <c r="J1680" s="443"/>
      <c r="K1680" s="443"/>
      <c r="L1680" s="443"/>
      <c r="M1680" s="443"/>
      <c r="N1680" s="444"/>
      <c r="O1680" s="477">
        <f t="shared" si="72"/>
        <v>0</v>
      </c>
      <c r="P1680" s="477">
        <f t="shared" si="73"/>
        <v>0</v>
      </c>
      <c r="Q1680" s="92" t="str">
        <f t="shared" si="74"/>
        <v/>
      </c>
    </row>
    <row r="1681" spans="1:17" ht="23.1" customHeight="1" x14ac:dyDescent="0.2">
      <c r="A1681" s="468"/>
      <c r="B1681" s="444"/>
      <c r="C1681" s="478"/>
      <c r="D1681" s="473"/>
      <c r="E1681" s="473"/>
      <c r="F1681" s="479"/>
      <c r="G1681" s="473"/>
      <c r="H1681" s="480"/>
      <c r="I1681" s="480"/>
      <c r="J1681" s="443"/>
      <c r="K1681" s="443"/>
      <c r="L1681" s="443"/>
      <c r="M1681" s="443"/>
      <c r="N1681" s="444"/>
      <c r="O1681" s="477">
        <f t="shared" si="72"/>
        <v>0</v>
      </c>
      <c r="P1681" s="477">
        <f t="shared" si="73"/>
        <v>0</v>
      </c>
      <c r="Q1681" s="92" t="str">
        <f t="shared" si="74"/>
        <v/>
      </c>
    </row>
    <row r="1682" spans="1:17" ht="23.1" customHeight="1" x14ac:dyDescent="0.2">
      <c r="A1682" s="468"/>
      <c r="B1682" s="444"/>
      <c r="C1682" s="478"/>
      <c r="D1682" s="473"/>
      <c r="E1682" s="473"/>
      <c r="F1682" s="479"/>
      <c r="G1682" s="473"/>
      <c r="H1682" s="480"/>
      <c r="I1682" s="480"/>
      <c r="J1682" s="443"/>
      <c r="K1682" s="443"/>
      <c r="L1682" s="443"/>
      <c r="M1682" s="443"/>
      <c r="N1682" s="444"/>
      <c r="O1682" s="477">
        <f t="shared" si="72"/>
        <v>0</v>
      </c>
      <c r="P1682" s="477">
        <f t="shared" si="73"/>
        <v>0</v>
      </c>
      <c r="Q1682" s="92" t="str">
        <f t="shared" si="74"/>
        <v/>
      </c>
    </row>
    <row r="1683" spans="1:17" ht="23.1" customHeight="1" x14ac:dyDescent="0.2">
      <c r="A1683" s="468"/>
      <c r="B1683" s="444"/>
      <c r="C1683" s="478"/>
      <c r="D1683" s="473"/>
      <c r="E1683" s="473"/>
      <c r="F1683" s="479"/>
      <c r="G1683" s="473"/>
      <c r="H1683" s="480"/>
      <c r="I1683" s="480"/>
      <c r="J1683" s="443"/>
      <c r="K1683" s="443"/>
      <c r="L1683" s="443"/>
      <c r="M1683" s="443"/>
      <c r="N1683" s="444"/>
      <c r="O1683" s="477">
        <f t="shared" si="72"/>
        <v>0</v>
      </c>
      <c r="P1683" s="477">
        <f t="shared" si="73"/>
        <v>0</v>
      </c>
      <c r="Q1683" s="92" t="str">
        <f t="shared" si="74"/>
        <v/>
      </c>
    </row>
    <row r="1684" spans="1:17" ht="23.1" customHeight="1" x14ac:dyDescent="0.2">
      <c r="A1684" s="468"/>
      <c r="B1684" s="444"/>
      <c r="C1684" s="478"/>
      <c r="D1684" s="473"/>
      <c r="E1684" s="473"/>
      <c r="F1684" s="479"/>
      <c r="G1684" s="473"/>
      <c r="H1684" s="480"/>
      <c r="I1684" s="480"/>
      <c r="J1684" s="443"/>
      <c r="K1684" s="443"/>
      <c r="L1684" s="443"/>
      <c r="M1684" s="443"/>
      <c r="N1684" s="444"/>
      <c r="O1684" s="477">
        <f t="shared" si="72"/>
        <v>0</v>
      </c>
      <c r="P1684" s="477">
        <f t="shared" si="73"/>
        <v>0</v>
      </c>
      <c r="Q1684" s="92" t="str">
        <f t="shared" si="74"/>
        <v/>
      </c>
    </row>
    <row r="1685" spans="1:17" s="44" customFormat="1" x14ac:dyDescent="0.2">
      <c r="A1685" s="468"/>
      <c r="B1685" s="490"/>
      <c r="C1685" s="491"/>
      <c r="D1685" s="492"/>
      <c r="E1685" s="492"/>
      <c r="F1685" s="493"/>
      <c r="G1685" s="473"/>
      <c r="H1685" s="494"/>
      <c r="I1685" s="494"/>
      <c r="J1685" s="495"/>
      <c r="K1685" s="443"/>
      <c r="L1685" s="443"/>
      <c r="M1685" s="495"/>
      <c r="N1685" s="444"/>
      <c r="O1685" s="477">
        <f t="shared" si="72"/>
        <v>0</v>
      </c>
      <c r="P1685" s="477">
        <f t="shared" si="73"/>
        <v>0</v>
      </c>
      <c r="Q1685" s="92" t="str">
        <f t="shared" si="74"/>
        <v/>
      </c>
    </row>
    <row r="1686" spans="1:17" s="44" customFormat="1" x14ac:dyDescent="0.2">
      <c r="A1686" s="468"/>
      <c r="B1686" s="490"/>
      <c r="C1686" s="491"/>
      <c r="D1686" s="492"/>
      <c r="E1686" s="492"/>
      <c r="F1686" s="493"/>
      <c r="G1686" s="473"/>
      <c r="H1686" s="494"/>
      <c r="I1686" s="494"/>
      <c r="J1686" s="495"/>
      <c r="K1686" s="443"/>
      <c r="L1686" s="443"/>
      <c r="M1686" s="495"/>
      <c r="N1686" s="444"/>
      <c r="O1686" s="477">
        <f t="shared" si="72"/>
        <v>0</v>
      </c>
      <c r="P1686" s="477">
        <f t="shared" si="73"/>
        <v>0</v>
      </c>
      <c r="Q1686" s="92" t="str">
        <f t="shared" si="74"/>
        <v/>
      </c>
    </row>
    <row r="1687" spans="1:17" s="44" customFormat="1" x14ac:dyDescent="0.2">
      <c r="A1687" s="468"/>
      <c r="B1687" s="490"/>
      <c r="C1687" s="491"/>
      <c r="D1687" s="492"/>
      <c r="E1687" s="492"/>
      <c r="F1687" s="493"/>
      <c r="G1687" s="473"/>
      <c r="H1687" s="494"/>
      <c r="I1687" s="494"/>
      <c r="J1687" s="495"/>
      <c r="K1687" s="443"/>
      <c r="L1687" s="443"/>
      <c r="M1687" s="495"/>
      <c r="N1687" s="444"/>
      <c r="O1687" s="477">
        <f t="shared" si="72"/>
        <v>0</v>
      </c>
      <c r="P1687" s="477">
        <f t="shared" si="73"/>
        <v>0</v>
      </c>
      <c r="Q1687" s="92" t="str">
        <f t="shared" si="74"/>
        <v/>
      </c>
    </row>
    <row r="1688" spans="1:17" s="44" customFormat="1" ht="21" customHeight="1" x14ac:dyDescent="0.2">
      <c r="A1688" s="468"/>
      <c r="B1688" s="490"/>
      <c r="C1688" s="491"/>
      <c r="D1688" s="492"/>
      <c r="E1688" s="473"/>
      <c r="F1688" s="493"/>
      <c r="G1688" s="473"/>
      <c r="H1688" s="494"/>
      <c r="I1688" s="494"/>
      <c r="J1688" s="495"/>
      <c r="K1688" s="443"/>
      <c r="L1688" s="443"/>
      <c r="M1688" s="495"/>
      <c r="N1688" s="444"/>
      <c r="O1688" s="477">
        <f t="shared" si="72"/>
        <v>0</v>
      </c>
      <c r="P1688" s="477">
        <f t="shared" si="73"/>
        <v>0</v>
      </c>
      <c r="Q1688" s="92" t="str">
        <f t="shared" si="74"/>
        <v/>
      </c>
    </row>
    <row r="1689" spans="1:17" s="44" customFormat="1" x14ac:dyDescent="0.2">
      <c r="A1689" s="468"/>
      <c r="B1689" s="490"/>
      <c r="C1689" s="491"/>
      <c r="D1689" s="492"/>
      <c r="E1689" s="492"/>
      <c r="F1689" s="493"/>
      <c r="G1689" s="473"/>
      <c r="H1689" s="494"/>
      <c r="I1689" s="494"/>
      <c r="J1689" s="495"/>
      <c r="K1689" s="443"/>
      <c r="L1689" s="443"/>
      <c r="M1689" s="495"/>
      <c r="N1689" s="444"/>
      <c r="O1689" s="477">
        <f t="shared" si="72"/>
        <v>0</v>
      </c>
      <c r="P1689" s="477">
        <f t="shared" si="73"/>
        <v>0</v>
      </c>
      <c r="Q1689" s="92" t="str">
        <f t="shared" si="74"/>
        <v/>
      </c>
    </row>
    <row r="1690" spans="1:17" s="44" customFormat="1" x14ac:dyDescent="0.2">
      <c r="A1690" s="468"/>
      <c r="B1690" s="490"/>
      <c r="C1690" s="491"/>
      <c r="D1690" s="492"/>
      <c r="E1690" s="492"/>
      <c r="F1690" s="493"/>
      <c r="G1690" s="473"/>
      <c r="H1690" s="480"/>
      <c r="I1690" s="494"/>
      <c r="J1690" s="495"/>
      <c r="K1690" s="443"/>
      <c r="L1690" s="443"/>
      <c r="M1690" s="495"/>
      <c r="N1690" s="444"/>
      <c r="O1690" s="477">
        <f t="shared" si="72"/>
        <v>0</v>
      </c>
      <c r="P1690" s="477">
        <f t="shared" si="73"/>
        <v>0</v>
      </c>
      <c r="Q1690" s="92" t="str">
        <f t="shared" si="74"/>
        <v/>
      </c>
    </row>
    <row r="1691" spans="1:17" s="44" customFormat="1" x14ac:dyDescent="0.2">
      <c r="A1691" s="468"/>
      <c r="B1691" s="490"/>
      <c r="C1691" s="491"/>
      <c r="D1691" s="492"/>
      <c r="E1691" s="492"/>
      <c r="F1691" s="493"/>
      <c r="G1691" s="473"/>
      <c r="H1691" s="494"/>
      <c r="I1691" s="494"/>
      <c r="J1691" s="495"/>
      <c r="K1691" s="443"/>
      <c r="L1691" s="443"/>
      <c r="M1691" s="495"/>
      <c r="N1691" s="444"/>
      <c r="O1691" s="477">
        <f t="shared" si="72"/>
        <v>0</v>
      </c>
      <c r="P1691" s="477">
        <f t="shared" si="73"/>
        <v>0</v>
      </c>
      <c r="Q1691" s="92" t="str">
        <f t="shared" si="74"/>
        <v/>
      </c>
    </row>
    <row r="1692" spans="1:17" s="44" customFormat="1" ht="28.5" customHeight="1" x14ac:dyDescent="0.2">
      <c r="A1692" s="468"/>
      <c r="B1692" s="490"/>
      <c r="C1692" s="491"/>
      <c r="D1692" s="492"/>
      <c r="E1692" s="492"/>
      <c r="F1692" s="493"/>
      <c r="G1692" s="473"/>
      <c r="H1692" s="494"/>
      <c r="I1692" s="494"/>
      <c r="J1692" s="495"/>
      <c r="K1692" s="495"/>
      <c r="L1692" s="495"/>
      <c r="M1692" s="495"/>
      <c r="N1692" s="490"/>
      <c r="O1692" s="477">
        <f t="shared" si="72"/>
        <v>0</v>
      </c>
      <c r="P1692" s="477">
        <f t="shared" si="73"/>
        <v>0</v>
      </c>
      <c r="Q1692" s="92" t="str">
        <f t="shared" si="74"/>
        <v/>
      </c>
    </row>
    <row r="1693" spans="1:17" s="44" customFormat="1" x14ac:dyDescent="0.2">
      <c r="A1693" s="468"/>
      <c r="B1693" s="490"/>
      <c r="C1693" s="491"/>
      <c r="D1693" s="492"/>
      <c r="E1693" s="492"/>
      <c r="F1693" s="493"/>
      <c r="G1693" s="473"/>
      <c r="H1693" s="494"/>
      <c r="I1693" s="494"/>
      <c r="J1693" s="495"/>
      <c r="K1693" s="495"/>
      <c r="L1693" s="495"/>
      <c r="M1693" s="495"/>
      <c r="N1693" s="490"/>
      <c r="O1693" s="477">
        <f t="shared" si="72"/>
        <v>0</v>
      </c>
      <c r="P1693" s="477">
        <f t="shared" si="73"/>
        <v>0</v>
      </c>
      <c r="Q1693" s="92" t="str">
        <f t="shared" si="74"/>
        <v/>
      </c>
    </row>
    <row r="1694" spans="1:17" s="44" customFormat="1" ht="27.75" customHeight="1" x14ac:dyDescent="0.2">
      <c r="A1694" s="468"/>
      <c r="B1694" s="490"/>
      <c r="C1694" s="491"/>
      <c r="D1694" s="492"/>
      <c r="E1694" s="492"/>
      <c r="F1694" s="493"/>
      <c r="G1694" s="473"/>
      <c r="H1694" s="494"/>
      <c r="I1694" s="480"/>
      <c r="J1694" s="495"/>
      <c r="K1694" s="495"/>
      <c r="L1694" s="495"/>
      <c r="M1694" s="495"/>
      <c r="N1694" s="490"/>
      <c r="O1694" s="477">
        <f t="shared" si="72"/>
        <v>0</v>
      </c>
      <c r="P1694" s="477">
        <f t="shared" si="73"/>
        <v>0</v>
      </c>
      <c r="Q1694" s="92" t="str">
        <f t="shared" si="74"/>
        <v/>
      </c>
    </row>
    <row r="1695" spans="1:17" s="44" customFormat="1" x14ac:dyDescent="0.2">
      <c r="A1695" s="468"/>
      <c r="B1695" s="490"/>
      <c r="C1695" s="491"/>
      <c r="D1695" s="492"/>
      <c r="E1695" s="492"/>
      <c r="F1695" s="493"/>
      <c r="G1695" s="473"/>
      <c r="H1695" s="494"/>
      <c r="I1695" s="494"/>
      <c r="J1695" s="495"/>
      <c r="K1695" s="495"/>
      <c r="L1695" s="495"/>
      <c r="M1695" s="495"/>
      <c r="N1695" s="490"/>
      <c r="O1695" s="477">
        <f t="shared" si="72"/>
        <v>0</v>
      </c>
      <c r="P1695" s="477">
        <f t="shared" si="73"/>
        <v>0</v>
      </c>
      <c r="Q1695" s="92" t="str">
        <f t="shared" si="74"/>
        <v/>
      </c>
    </row>
    <row r="1696" spans="1:17" s="44" customFormat="1" ht="31.5" customHeight="1" x14ac:dyDescent="0.2">
      <c r="A1696" s="468"/>
      <c r="B1696" s="490"/>
      <c r="C1696" s="491"/>
      <c r="D1696" s="492"/>
      <c r="E1696" s="492"/>
      <c r="F1696" s="493"/>
      <c r="G1696" s="473"/>
      <c r="H1696" s="494"/>
      <c r="I1696" s="480"/>
      <c r="J1696" s="495"/>
      <c r="K1696" s="495"/>
      <c r="L1696" s="495"/>
      <c r="M1696" s="495"/>
      <c r="N1696" s="490"/>
      <c r="O1696" s="477">
        <f t="shared" si="72"/>
        <v>0</v>
      </c>
      <c r="P1696" s="477">
        <f t="shared" si="73"/>
        <v>0</v>
      </c>
      <c r="Q1696" s="92" t="str">
        <f t="shared" si="74"/>
        <v/>
      </c>
    </row>
    <row r="1697" spans="1:17" s="44" customFormat="1" x14ac:dyDescent="0.2">
      <c r="A1697" s="468"/>
      <c r="B1697" s="490"/>
      <c r="C1697" s="491"/>
      <c r="D1697" s="492"/>
      <c r="E1697" s="492"/>
      <c r="F1697" s="493"/>
      <c r="G1697" s="473"/>
      <c r="H1697" s="480"/>
      <c r="I1697" s="480"/>
      <c r="J1697" s="495"/>
      <c r="K1697" s="495"/>
      <c r="L1697" s="495"/>
      <c r="M1697" s="495"/>
      <c r="N1697" s="490"/>
      <c r="O1697" s="477">
        <f t="shared" si="72"/>
        <v>0</v>
      </c>
      <c r="P1697" s="477">
        <f t="shared" si="73"/>
        <v>0</v>
      </c>
      <c r="Q1697" s="92" t="str">
        <f t="shared" si="74"/>
        <v/>
      </c>
    </row>
    <row r="1698" spans="1:17" s="44" customFormat="1" ht="28.5" customHeight="1" x14ac:dyDescent="0.2">
      <c r="A1698" s="468"/>
      <c r="B1698" s="490"/>
      <c r="C1698" s="491"/>
      <c r="D1698" s="492"/>
      <c r="E1698" s="492"/>
      <c r="F1698" s="493"/>
      <c r="G1698" s="473"/>
      <c r="H1698" s="480"/>
      <c r="I1698" s="480"/>
      <c r="J1698" s="442"/>
      <c r="K1698" s="495"/>
      <c r="L1698" s="495"/>
      <c r="M1698" s="495"/>
      <c r="N1698" s="490"/>
      <c r="O1698" s="477">
        <f t="shared" si="72"/>
        <v>0</v>
      </c>
      <c r="P1698" s="477">
        <f t="shared" si="73"/>
        <v>0</v>
      </c>
      <c r="Q1698" s="92" t="str">
        <f t="shared" si="74"/>
        <v/>
      </c>
    </row>
    <row r="1699" spans="1:17" s="44" customFormat="1" x14ac:dyDescent="0.2">
      <c r="A1699" s="468"/>
      <c r="B1699" s="490"/>
      <c r="C1699" s="491"/>
      <c r="D1699" s="492"/>
      <c r="E1699" s="492"/>
      <c r="F1699" s="493"/>
      <c r="G1699" s="473"/>
      <c r="H1699" s="474"/>
      <c r="I1699" s="480"/>
      <c r="J1699" s="442"/>
      <c r="K1699" s="495"/>
      <c r="L1699" s="495"/>
      <c r="M1699" s="495"/>
      <c r="N1699" s="490"/>
      <c r="O1699" s="477">
        <f t="shared" si="72"/>
        <v>0</v>
      </c>
      <c r="P1699" s="477">
        <f t="shared" si="73"/>
        <v>0</v>
      </c>
      <c r="Q1699" s="92" t="str">
        <f t="shared" si="74"/>
        <v/>
      </c>
    </row>
    <row r="1700" spans="1:17" s="44" customFormat="1" ht="27.75" customHeight="1" x14ac:dyDescent="0.2">
      <c r="A1700" s="468"/>
      <c r="B1700" s="490"/>
      <c r="C1700" s="491"/>
      <c r="D1700" s="492"/>
      <c r="E1700" s="492"/>
      <c r="F1700" s="493"/>
      <c r="G1700" s="473"/>
      <c r="H1700" s="494"/>
      <c r="I1700" s="494"/>
      <c r="J1700" s="495"/>
      <c r="K1700" s="443"/>
      <c r="L1700" s="443"/>
      <c r="M1700" s="443"/>
      <c r="N1700" s="444"/>
      <c r="O1700" s="477">
        <f t="shared" si="72"/>
        <v>0</v>
      </c>
      <c r="P1700" s="477">
        <f t="shared" si="73"/>
        <v>0</v>
      </c>
      <c r="Q1700" s="92" t="str">
        <f t="shared" si="74"/>
        <v/>
      </c>
    </row>
    <row r="1701" spans="1:17" ht="23.1" customHeight="1" x14ac:dyDescent="0.2">
      <c r="A1701" s="468"/>
      <c r="B1701" s="490"/>
      <c r="C1701" s="491"/>
      <c r="D1701" s="492"/>
      <c r="E1701" s="492"/>
      <c r="F1701" s="493"/>
      <c r="G1701" s="473"/>
      <c r="H1701" s="480"/>
      <c r="I1701" s="494"/>
      <c r="J1701" s="495"/>
      <c r="K1701" s="443"/>
      <c r="L1701" s="443"/>
      <c r="M1701" s="443"/>
      <c r="N1701" s="444"/>
      <c r="O1701" s="477">
        <f t="shared" si="72"/>
        <v>0</v>
      </c>
      <c r="P1701" s="477">
        <f t="shared" si="73"/>
        <v>0</v>
      </c>
      <c r="Q1701" s="92" t="str">
        <f t="shared" si="74"/>
        <v/>
      </c>
    </row>
    <row r="1702" spans="1:17" ht="23.1" customHeight="1" x14ac:dyDescent="0.2">
      <c r="A1702" s="468"/>
      <c r="B1702" s="490"/>
      <c r="C1702" s="491"/>
      <c r="D1702" s="492"/>
      <c r="E1702" s="492"/>
      <c r="F1702" s="493"/>
      <c r="G1702" s="473"/>
      <c r="H1702" s="480"/>
      <c r="I1702" s="494"/>
      <c r="J1702" s="495"/>
      <c r="K1702" s="443"/>
      <c r="L1702" s="443"/>
      <c r="M1702" s="443"/>
      <c r="N1702" s="444"/>
      <c r="O1702" s="477">
        <f t="shared" si="72"/>
        <v>0</v>
      </c>
      <c r="P1702" s="477">
        <f t="shared" si="73"/>
        <v>0</v>
      </c>
      <c r="Q1702" s="92" t="str">
        <f t="shared" si="74"/>
        <v/>
      </c>
    </row>
    <row r="1703" spans="1:17" ht="23.1" customHeight="1" x14ac:dyDescent="0.2">
      <c r="A1703" s="468"/>
      <c r="B1703" s="490"/>
      <c r="C1703" s="491"/>
      <c r="D1703" s="492"/>
      <c r="E1703" s="473"/>
      <c r="F1703" s="493"/>
      <c r="G1703" s="473"/>
      <c r="H1703" s="480"/>
      <c r="I1703" s="494"/>
      <c r="J1703" s="495"/>
      <c r="K1703" s="443"/>
      <c r="L1703" s="443"/>
      <c r="M1703" s="443"/>
      <c r="N1703" s="444"/>
      <c r="O1703" s="477">
        <f t="shared" si="72"/>
        <v>0</v>
      </c>
      <c r="P1703" s="477">
        <f t="shared" si="73"/>
        <v>0</v>
      </c>
      <c r="Q1703" s="92" t="str">
        <f t="shared" si="74"/>
        <v/>
      </c>
    </row>
    <row r="1704" spans="1:17" ht="23.1" customHeight="1" x14ac:dyDescent="0.2">
      <c r="A1704" s="468"/>
      <c r="B1704" s="490"/>
      <c r="C1704" s="491"/>
      <c r="D1704" s="492"/>
      <c r="E1704" s="492"/>
      <c r="F1704" s="493"/>
      <c r="G1704" s="473"/>
      <c r="H1704" s="480"/>
      <c r="I1704" s="480"/>
      <c r="J1704" s="443"/>
      <c r="K1704" s="443"/>
      <c r="L1704" s="443"/>
      <c r="M1704" s="443"/>
      <c r="N1704" s="444"/>
      <c r="O1704" s="477">
        <f t="shared" si="72"/>
        <v>0</v>
      </c>
      <c r="P1704" s="477">
        <f t="shared" si="73"/>
        <v>0</v>
      </c>
      <c r="Q1704" s="92" t="str">
        <f t="shared" si="74"/>
        <v/>
      </c>
    </row>
    <row r="1705" spans="1:17" ht="23.1" customHeight="1" x14ac:dyDescent="0.2">
      <c r="A1705" s="468"/>
      <c r="B1705" s="490"/>
      <c r="C1705" s="491"/>
      <c r="D1705" s="492"/>
      <c r="E1705" s="492"/>
      <c r="F1705" s="493"/>
      <c r="G1705" s="473"/>
      <c r="H1705" s="480"/>
      <c r="I1705" s="480"/>
      <c r="J1705" s="443"/>
      <c r="K1705" s="443"/>
      <c r="L1705" s="443"/>
      <c r="M1705" s="443"/>
      <c r="N1705" s="444"/>
      <c r="O1705" s="477">
        <f t="shared" si="72"/>
        <v>0</v>
      </c>
      <c r="P1705" s="477">
        <f t="shared" si="73"/>
        <v>0</v>
      </c>
      <c r="Q1705" s="92" t="str">
        <f t="shared" si="74"/>
        <v/>
      </c>
    </row>
    <row r="1706" spans="1:17" ht="23.1" customHeight="1" x14ac:dyDescent="0.2">
      <c r="A1706" s="468"/>
      <c r="B1706" s="490"/>
      <c r="C1706" s="491"/>
      <c r="D1706" s="492"/>
      <c r="E1706" s="492"/>
      <c r="F1706" s="493"/>
      <c r="G1706" s="473"/>
      <c r="H1706" s="480"/>
      <c r="I1706" s="480"/>
      <c r="J1706" s="443"/>
      <c r="K1706" s="443"/>
      <c r="L1706" s="443"/>
      <c r="M1706" s="443"/>
      <c r="N1706" s="444"/>
      <c r="O1706" s="477">
        <f t="shared" si="72"/>
        <v>0</v>
      </c>
      <c r="P1706" s="477">
        <f t="shared" si="73"/>
        <v>0</v>
      </c>
      <c r="Q1706" s="92" t="str">
        <f t="shared" si="74"/>
        <v/>
      </c>
    </row>
    <row r="1707" spans="1:17" ht="23.1" customHeight="1" x14ac:dyDescent="0.2">
      <c r="A1707" s="468"/>
      <c r="B1707" s="490"/>
      <c r="C1707" s="491"/>
      <c r="D1707" s="492"/>
      <c r="E1707" s="473"/>
      <c r="F1707" s="493"/>
      <c r="G1707" s="473"/>
      <c r="H1707" s="480"/>
      <c r="I1707" s="480"/>
      <c r="J1707" s="443"/>
      <c r="K1707" s="443"/>
      <c r="L1707" s="443"/>
      <c r="M1707" s="443"/>
      <c r="N1707" s="444"/>
      <c r="O1707" s="477">
        <f t="shared" si="72"/>
        <v>0</v>
      </c>
      <c r="P1707" s="477">
        <f t="shared" si="73"/>
        <v>0</v>
      </c>
      <c r="Q1707" s="92" t="str">
        <f t="shared" si="74"/>
        <v/>
      </c>
    </row>
    <row r="1708" spans="1:17" ht="23.1" customHeight="1" x14ac:dyDescent="0.2">
      <c r="A1708" s="468"/>
      <c r="B1708" s="490"/>
      <c r="C1708" s="491"/>
      <c r="D1708" s="492"/>
      <c r="E1708" s="492"/>
      <c r="F1708" s="493"/>
      <c r="G1708" s="473"/>
      <c r="H1708" s="480"/>
      <c r="I1708" s="480"/>
      <c r="J1708" s="443"/>
      <c r="K1708" s="443"/>
      <c r="L1708" s="443"/>
      <c r="M1708" s="443"/>
      <c r="N1708" s="444"/>
      <c r="O1708" s="477">
        <f t="shared" si="72"/>
        <v>0</v>
      </c>
      <c r="P1708" s="477">
        <f t="shared" si="73"/>
        <v>0</v>
      </c>
      <c r="Q1708" s="92" t="str">
        <f t="shared" si="74"/>
        <v/>
      </c>
    </row>
    <row r="1709" spans="1:17" ht="23.1" customHeight="1" x14ac:dyDescent="0.2">
      <c r="A1709" s="468"/>
      <c r="B1709" s="490"/>
      <c r="C1709" s="491"/>
      <c r="D1709" s="492"/>
      <c r="E1709" s="492"/>
      <c r="F1709" s="493"/>
      <c r="G1709" s="473"/>
      <c r="H1709" s="480"/>
      <c r="I1709" s="480"/>
      <c r="J1709" s="443"/>
      <c r="K1709" s="443"/>
      <c r="L1709" s="443"/>
      <c r="M1709" s="443"/>
      <c r="N1709" s="444"/>
      <c r="O1709" s="477">
        <f t="shared" si="72"/>
        <v>0</v>
      </c>
      <c r="P1709" s="477">
        <f t="shared" si="73"/>
        <v>0</v>
      </c>
      <c r="Q1709" s="92" t="str">
        <f t="shared" si="74"/>
        <v/>
      </c>
    </row>
    <row r="1710" spans="1:17" ht="23.1" customHeight="1" x14ac:dyDescent="0.2">
      <c r="A1710" s="468"/>
      <c r="B1710" s="490"/>
      <c r="C1710" s="491"/>
      <c r="D1710" s="492"/>
      <c r="E1710" s="492"/>
      <c r="F1710" s="493"/>
      <c r="G1710" s="473"/>
      <c r="H1710" s="480"/>
      <c r="I1710" s="480"/>
      <c r="J1710" s="443"/>
      <c r="K1710" s="443"/>
      <c r="L1710" s="443"/>
      <c r="M1710" s="443"/>
      <c r="N1710" s="444"/>
      <c r="O1710" s="477">
        <f t="shared" si="72"/>
        <v>0</v>
      </c>
      <c r="P1710" s="477">
        <f t="shared" si="73"/>
        <v>0</v>
      </c>
      <c r="Q1710" s="92" t="str">
        <f t="shared" si="74"/>
        <v/>
      </c>
    </row>
    <row r="1711" spans="1:17" ht="23.1" customHeight="1" x14ac:dyDescent="0.2">
      <c r="A1711" s="468"/>
      <c r="B1711" s="490"/>
      <c r="C1711" s="491"/>
      <c r="D1711" s="492"/>
      <c r="E1711" s="473"/>
      <c r="F1711" s="493"/>
      <c r="G1711" s="473"/>
      <c r="H1711" s="480"/>
      <c r="I1711" s="480"/>
      <c r="J1711" s="443"/>
      <c r="K1711" s="443"/>
      <c r="L1711" s="443"/>
      <c r="M1711" s="443"/>
      <c r="N1711" s="444"/>
      <c r="O1711" s="477">
        <f t="shared" si="72"/>
        <v>0</v>
      </c>
      <c r="P1711" s="477">
        <f t="shared" si="73"/>
        <v>0</v>
      </c>
      <c r="Q1711" s="92" t="str">
        <f t="shared" si="74"/>
        <v/>
      </c>
    </row>
    <row r="1712" spans="1:17" ht="23.1" customHeight="1" x14ac:dyDescent="0.2">
      <c r="A1712" s="468"/>
      <c r="B1712" s="490"/>
      <c r="C1712" s="491"/>
      <c r="D1712" s="492"/>
      <c r="E1712" s="492"/>
      <c r="F1712" s="493"/>
      <c r="G1712" s="473"/>
      <c r="H1712" s="480"/>
      <c r="I1712" s="480"/>
      <c r="J1712" s="443"/>
      <c r="K1712" s="443"/>
      <c r="L1712" s="443"/>
      <c r="M1712" s="443"/>
      <c r="N1712" s="444"/>
      <c r="O1712" s="477">
        <f t="shared" si="72"/>
        <v>0</v>
      </c>
      <c r="P1712" s="477">
        <f t="shared" si="73"/>
        <v>0</v>
      </c>
      <c r="Q1712" s="92" t="str">
        <f t="shared" si="74"/>
        <v/>
      </c>
    </row>
    <row r="1713" spans="1:17" ht="23.1" customHeight="1" x14ac:dyDescent="0.2">
      <c r="A1713" s="468"/>
      <c r="B1713" s="490"/>
      <c r="C1713" s="491"/>
      <c r="D1713" s="492"/>
      <c r="E1713" s="492"/>
      <c r="F1713" s="493"/>
      <c r="G1713" s="473"/>
      <c r="H1713" s="480"/>
      <c r="I1713" s="480"/>
      <c r="J1713" s="443"/>
      <c r="K1713" s="443"/>
      <c r="L1713" s="443"/>
      <c r="M1713" s="443"/>
      <c r="N1713" s="444"/>
      <c r="O1713" s="477">
        <f t="shared" si="72"/>
        <v>0</v>
      </c>
      <c r="P1713" s="477">
        <f t="shared" si="73"/>
        <v>0</v>
      </c>
      <c r="Q1713" s="92" t="str">
        <f t="shared" si="74"/>
        <v/>
      </c>
    </row>
    <row r="1714" spans="1:17" ht="23.1" customHeight="1" x14ac:dyDescent="0.2">
      <c r="A1714" s="468"/>
      <c r="B1714" s="490"/>
      <c r="C1714" s="491"/>
      <c r="D1714" s="492"/>
      <c r="E1714" s="492"/>
      <c r="F1714" s="493"/>
      <c r="G1714" s="473"/>
      <c r="H1714" s="480"/>
      <c r="I1714" s="480"/>
      <c r="J1714" s="443"/>
      <c r="K1714" s="443"/>
      <c r="L1714" s="443"/>
      <c r="M1714" s="443"/>
      <c r="N1714" s="444"/>
      <c r="O1714" s="477">
        <f t="shared" si="72"/>
        <v>0</v>
      </c>
      <c r="P1714" s="477">
        <f t="shared" si="73"/>
        <v>0</v>
      </c>
      <c r="Q1714" s="92" t="str">
        <f t="shared" si="74"/>
        <v/>
      </c>
    </row>
    <row r="1715" spans="1:17" ht="23.1" customHeight="1" x14ac:dyDescent="0.2">
      <c r="A1715" s="468"/>
      <c r="B1715" s="490"/>
      <c r="C1715" s="491"/>
      <c r="D1715" s="492"/>
      <c r="E1715" s="473"/>
      <c r="F1715" s="493"/>
      <c r="G1715" s="473"/>
      <c r="H1715" s="480"/>
      <c r="I1715" s="480"/>
      <c r="J1715" s="443"/>
      <c r="K1715" s="443"/>
      <c r="L1715" s="443"/>
      <c r="M1715" s="443"/>
      <c r="N1715" s="444"/>
      <c r="O1715" s="477">
        <f t="shared" si="72"/>
        <v>0</v>
      </c>
      <c r="P1715" s="477">
        <f t="shared" si="73"/>
        <v>0</v>
      </c>
      <c r="Q1715" s="92" t="str">
        <f t="shared" si="74"/>
        <v/>
      </c>
    </row>
    <row r="1716" spans="1:17" ht="23.1" customHeight="1" x14ac:dyDescent="0.2">
      <c r="A1716" s="468"/>
      <c r="B1716" s="490"/>
      <c r="C1716" s="491"/>
      <c r="D1716" s="492"/>
      <c r="E1716" s="492"/>
      <c r="F1716" s="493"/>
      <c r="G1716" s="473"/>
      <c r="H1716" s="480"/>
      <c r="I1716" s="480"/>
      <c r="J1716" s="443"/>
      <c r="K1716" s="443"/>
      <c r="L1716" s="443"/>
      <c r="M1716" s="443"/>
      <c r="N1716" s="444"/>
      <c r="O1716" s="477">
        <f t="shared" si="72"/>
        <v>0</v>
      </c>
      <c r="P1716" s="477">
        <f t="shared" si="73"/>
        <v>0</v>
      </c>
      <c r="Q1716" s="92" t="str">
        <f t="shared" si="74"/>
        <v/>
      </c>
    </row>
    <row r="1717" spans="1:17" ht="23.1" customHeight="1" x14ac:dyDescent="0.2">
      <c r="A1717" s="468"/>
      <c r="B1717" s="490"/>
      <c r="C1717" s="491"/>
      <c r="D1717" s="492"/>
      <c r="E1717" s="492"/>
      <c r="F1717" s="493"/>
      <c r="G1717" s="473"/>
      <c r="H1717" s="480"/>
      <c r="I1717" s="480"/>
      <c r="J1717" s="443"/>
      <c r="K1717" s="443"/>
      <c r="L1717" s="443"/>
      <c r="M1717" s="443"/>
      <c r="N1717" s="444"/>
      <c r="O1717" s="477">
        <f t="shared" si="72"/>
        <v>0</v>
      </c>
      <c r="P1717" s="477">
        <f t="shared" si="73"/>
        <v>0</v>
      </c>
      <c r="Q1717" s="92" t="str">
        <f t="shared" si="74"/>
        <v/>
      </c>
    </row>
    <row r="1718" spans="1:17" ht="23.1" customHeight="1" x14ac:dyDescent="0.2">
      <c r="A1718" s="468"/>
      <c r="B1718" s="490"/>
      <c r="C1718" s="491"/>
      <c r="D1718" s="492"/>
      <c r="E1718" s="492"/>
      <c r="F1718" s="493"/>
      <c r="G1718" s="473"/>
      <c r="H1718" s="480"/>
      <c r="I1718" s="480"/>
      <c r="J1718" s="443"/>
      <c r="K1718" s="443"/>
      <c r="L1718" s="443"/>
      <c r="M1718" s="443"/>
      <c r="N1718" s="444"/>
      <c r="O1718" s="477">
        <f t="shared" si="72"/>
        <v>0</v>
      </c>
      <c r="P1718" s="477">
        <f t="shared" si="73"/>
        <v>0</v>
      </c>
      <c r="Q1718" s="92" t="str">
        <f t="shared" si="74"/>
        <v/>
      </c>
    </row>
    <row r="1719" spans="1:17" ht="23.1" customHeight="1" x14ac:dyDescent="0.2">
      <c r="A1719" s="468"/>
      <c r="B1719" s="490"/>
      <c r="C1719" s="491"/>
      <c r="D1719" s="492"/>
      <c r="E1719" s="473"/>
      <c r="F1719" s="493"/>
      <c r="G1719" s="473"/>
      <c r="H1719" s="480"/>
      <c r="I1719" s="480"/>
      <c r="J1719" s="443"/>
      <c r="K1719" s="443"/>
      <c r="L1719" s="443"/>
      <c r="M1719" s="443"/>
      <c r="N1719" s="444"/>
      <c r="O1719" s="477">
        <f t="shared" si="72"/>
        <v>0</v>
      </c>
      <c r="P1719" s="477">
        <f t="shared" si="73"/>
        <v>0</v>
      </c>
      <c r="Q1719" s="92" t="str">
        <f t="shared" si="74"/>
        <v/>
      </c>
    </row>
    <row r="1720" spans="1:17" ht="23.1" customHeight="1" x14ac:dyDescent="0.2">
      <c r="A1720" s="468"/>
      <c r="B1720" s="490"/>
      <c r="C1720" s="491"/>
      <c r="D1720" s="492"/>
      <c r="E1720" s="492"/>
      <c r="F1720" s="493"/>
      <c r="G1720" s="473"/>
      <c r="H1720" s="480"/>
      <c r="I1720" s="480"/>
      <c r="J1720" s="443"/>
      <c r="K1720" s="443"/>
      <c r="L1720" s="443"/>
      <c r="M1720" s="443"/>
      <c r="N1720" s="444"/>
      <c r="O1720" s="477">
        <f t="shared" si="72"/>
        <v>0</v>
      </c>
      <c r="P1720" s="477">
        <f t="shared" si="73"/>
        <v>0</v>
      </c>
      <c r="Q1720" s="92" t="str">
        <f t="shared" si="74"/>
        <v/>
      </c>
    </row>
    <row r="1721" spans="1:17" ht="23.1" customHeight="1" x14ac:dyDescent="0.2">
      <c r="A1721" s="468"/>
      <c r="B1721" s="490"/>
      <c r="C1721" s="491"/>
      <c r="D1721" s="492"/>
      <c r="E1721" s="492"/>
      <c r="F1721" s="493"/>
      <c r="G1721" s="473"/>
      <c r="H1721" s="480"/>
      <c r="I1721" s="480"/>
      <c r="J1721" s="443"/>
      <c r="K1721" s="443"/>
      <c r="L1721" s="443"/>
      <c r="M1721" s="443"/>
      <c r="N1721" s="444"/>
      <c r="O1721" s="477">
        <f t="shared" si="72"/>
        <v>0</v>
      </c>
      <c r="P1721" s="477">
        <f t="shared" si="73"/>
        <v>0</v>
      </c>
      <c r="Q1721" s="92" t="str">
        <f t="shared" si="74"/>
        <v/>
      </c>
    </row>
    <row r="1722" spans="1:17" ht="23.1" customHeight="1" x14ac:dyDescent="0.2">
      <c r="A1722" s="468"/>
      <c r="B1722" s="490"/>
      <c r="C1722" s="491"/>
      <c r="D1722" s="492"/>
      <c r="E1722" s="492"/>
      <c r="F1722" s="493"/>
      <c r="G1722" s="473"/>
      <c r="H1722" s="480"/>
      <c r="I1722" s="480"/>
      <c r="J1722" s="443"/>
      <c r="K1722" s="443"/>
      <c r="L1722" s="443"/>
      <c r="M1722" s="443"/>
      <c r="N1722" s="444"/>
      <c r="O1722" s="477">
        <f t="shared" si="72"/>
        <v>0</v>
      </c>
      <c r="P1722" s="477">
        <f t="shared" si="73"/>
        <v>0</v>
      </c>
      <c r="Q1722" s="92" t="str">
        <f t="shared" si="74"/>
        <v/>
      </c>
    </row>
    <row r="1723" spans="1:17" ht="23.1" customHeight="1" x14ac:dyDescent="0.2">
      <c r="A1723" s="468"/>
      <c r="B1723" s="490"/>
      <c r="C1723" s="491"/>
      <c r="D1723" s="492"/>
      <c r="E1723" s="473"/>
      <c r="F1723" s="493"/>
      <c r="G1723" s="473"/>
      <c r="H1723" s="480"/>
      <c r="I1723" s="480"/>
      <c r="J1723" s="443"/>
      <c r="K1723" s="443"/>
      <c r="L1723" s="443"/>
      <c r="M1723" s="443"/>
      <c r="N1723" s="444"/>
      <c r="O1723" s="477">
        <f t="shared" si="72"/>
        <v>0</v>
      </c>
      <c r="P1723" s="477">
        <f t="shared" si="73"/>
        <v>0</v>
      </c>
      <c r="Q1723" s="92" t="str">
        <f t="shared" si="74"/>
        <v/>
      </c>
    </row>
    <row r="1724" spans="1:17" ht="23.1" customHeight="1" x14ac:dyDescent="0.2">
      <c r="A1724" s="468"/>
      <c r="B1724" s="490"/>
      <c r="C1724" s="483"/>
      <c r="D1724" s="473"/>
      <c r="E1724" s="473"/>
      <c r="F1724" s="479"/>
      <c r="G1724" s="473"/>
      <c r="H1724" s="473"/>
      <c r="I1724" s="473"/>
      <c r="J1724" s="484"/>
      <c r="K1724" s="484"/>
      <c r="L1724" s="484"/>
      <c r="M1724" s="484"/>
      <c r="N1724" s="482"/>
      <c r="O1724" s="477">
        <f t="shared" si="72"/>
        <v>0</v>
      </c>
      <c r="P1724" s="477">
        <f t="shared" si="73"/>
        <v>0</v>
      </c>
      <c r="Q1724" s="92" t="str">
        <f t="shared" si="74"/>
        <v/>
      </c>
    </row>
    <row r="1725" spans="1:17" ht="23.1" customHeight="1" x14ac:dyDescent="0.2">
      <c r="A1725" s="468"/>
      <c r="B1725" s="490"/>
      <c r="C1725" s="483"/>
      <c r="D1725" s="473"/>
      <c r="E1725" s="473"/>
      <c r="F1725" s="479"/>
      <c r="G1725" s="473"/>
      <c r="H1725" s="473"/>
      <c r="I1725" s="473"/>
      <c r="J1725" s="484"/>
      <c r="K1725" s="484"/>
      <c r="L1725" s="484"/>
      <c r="M1725" s="484"/>
      <c r="N1725" s="482"/>
      <c r="O1725" s="477">
        <f t="shared" si="72"/>
        <v>0</v>
      </c>
      <c r="P1725" s="477">
        <f t="shared" si="73"/>
        <v>0</v>
      </c>
      <c r="Q1725" s="92" t="str">
        <f t="shared" si="74"/>
        <v/>
      </c>
    </row>
    <row r="1726" spans="1:17" ht="23.1" customHeight="1" x14ac:dyDescent="0.2">
      <c r="A1726" s="468"/>
      <c r="B1726" s="490"/>
      <c r="C1726" s="483"/>
      <c r="D1726" s="473"/>
      <c r="E1726" s="473"/>
      <c r="F1726" s="479"/>
      <c r="G1726" s="473"/>
      <c r="H1726" s="473"/>
      <c r="I1726" s="473"/>
      <c r="J1726" s="484"/>
      <c r="K1726" s="484"/>
      <c r="L1726" s="484"/>
      <c r="M1726" s="484"/>
      <c r="N1726" s="482"/>
      <c r="O1726" s="477">
        <f t="shared" si="72"/>
        <v>0</v>
      </c>
      <c r="P1726" s="477">
        <f t="shared" si="73"/>
        <v>0</v>
      </c>
      <c r="Q1726" s="92" t="str">
        <f t="shared" si="74"/>
        <v/>
      </c>
    </row>
    <row r="1727" spans="1:17" ht="42.75" customHeight="1" x14ac:dyDescent="0.2">
      <c r="A1727" s="468"/>
      <c r="B1727" s="490"/>
      <c r="C1727" s="483"/>
      <c r="D1727" s="473"/>
      <c r="E1727" s="473"/>
      <c r="F1727" s="479"/>
      <c r="G1727" s="473"/>
      <c r="H1727" s="473"/>
      <c r="I1727" s="473"/>
      <c r="J1727" s="484"/>
      <c r="K1727" s="484"/>
      <c r="L1727" s="484"/>
      <c r="M1727" s="484"/>
      <c r="N1727" s="482"/>
      <c r="O1727" s="477">
        <f t="shared" si="72"/>
        <v>0</v>
      </c>
      <c r="P1727" s="477">
        <f t="shared" si="73"/>
        <v>0</v>
      </c>
      <c r="Q1727" s="92" t="str">
        <f t="shared" si="74"/>
        <v/>
      </c>
    </row>
    <row r="1728" spans="1:17" ht="23.1" customHeight="1" x14ac:dyDescent="0.2">
      <c r="A1728" s="468"/>
      <c r="B1728" s="444"/>
      <c r="C1728" s="478"/>
      <c r="D1728" s="473"/>
      <c r="E1728" s="473"/>
      <c r="F1728" s="479"/>
      <c r="G1728" s="473"/>
      <c r="H1728" s="480"/>
      <c r="I1728" s="480"/>
      <c r="J1728" s="443"/>
      <c r="K1728" s="443"/>
      <c r="L1728" s="443"/>
      <c r="M1728" s="443"/>
      <c r="N1728" s="444"/>
      <c r="O1728" s="477">
        <f t="shared" si="72"/>
        <v>0</v>
      </c>
      <c r="P1728" s="477">
        <f t="shared" si="73"/>
        <v>0</v>
      </c>
      <c r="Q1728" s="92" t="str">
        <f t="shared" si="74"/>
        <v/>
      </c>
    </row>
    <row r="1729" spans="1:17" ht="23.1" customHeight="1" x14ac:dyDescent="0.2">
      <c r="A1729" s="468"/>
      <c r="B1729" s="444"/>
      <c r="C1729" s="478"/>
      <c r="D1729" s="473"/>
      <c r="E1729" s="473"/>
      <c r="F1729" s="479"/>
      <c r="G1729" s="473"/>
      <c r="H1729" s="474"/>
      <c r="I1729" s="480"/>
      <c r="J1729" s="442"/>
      <c r="K1729" s="495"/>
      <c r="L1729" s="495"/>
      <c r="M1729" s="443"/>
      <c r="N1729" s="444"/>
      <c r="O1729" s="477">
        <f t="shared" ref="O1729:O1792" si="75">IF(B1729=0,0,IF(YEAR(B1729)=$P$1,MONTH(B1729)-$O$1+1,(YEAR(B1729)-$P$1)*12-$O$1+1+MONTH(B1729)))</f>
        <v>0</v>
      </c>
      <c r="P1729" s="477">
        <f t="shared" ref="P1729:P1792" si="76">IF(C1729=0,0,IF(YEAR(C1729)=$P$1,MONTH(C1729)-$O$1+1,(YEAR(C1729)-$P$1)*12-$O$1+1+MONTH(C1729)))</f>
        <v>0</v>
      </c>
      <c r="Q1729" s="92" t="str">
        <f t="shared" ref="Q1729:Q1792" si="77">SUBSTITUTE(D1729," ","_")</f>
        <v/>
      </c>
    </row>
    <row r="1730" spans="1:17" ht="23.1" customHeight="1" x14ac:dyDescent="0.2">
      <c r="A1730" s="468"/>
      <c r="B1730" s="444"/>
      <c r="C1730" s="478"/>
      <c r="D1730" s="474"/>
      <c r="E1730" s="474"/>
      <c r="F1730" s="496"/>
      <c r="G1730" s="474"/>
      <c r="H1730" s="474"/>
      <c r="I1730" s="480"/>
      <c r="J1730" s="442"/>
      <c r="K1730" s="442"/>
      <c r="L1730" s="443"/>
      <c r="M1730" s="443"/>
      <c r="N1730" s="444"/>
      <c r="O1730" s="477">
        <f t="shared" si="75"/>
        <v>0</v>
      </c>
      <c r="P1730" s="477">
        <f t="shared" si="76"/>
        <v>0</v>
      </c>
      <c r="Q1730" s="92" t="str">
        <f t="shared" si="77"/>
        <v/>
      </c>
    </row>
    <row r="1731" spans="1:17" ht="23.1" customHeight="1" x14ac:dyDescent="0.2">
      <c r="A1731" s="468"/>
      <c r="B1731" s="444"/>
      <c r="C1731" s="478"/>
      <c r="D1731" s="473"/>
      <c r="E1731" s="474"/>
      <c r="F1731" s="479"/>
      <c r="G1731" s="473"/>
      <c r="H1731" s="480"/>
      <c r="I1731" s="480"/>
      <c r="J1731" s="443"/>
      <c r="K1731" s="442"/>
      <c r="L1731" s="443"/>
      <c r="M1731" s="443"/>
      <c r="N1731" s="444"/>
      <c r="O1731" s="477">
        <f t="shared" si="75"/>
        <v>0</v>
      </c>
      <c r="P1731" s="477">
        <f t="shared" si="76"/>
        <v>0</v>
      </c>
      <c r="Q1731" s="92" t="str">
        <f t="shared" si="77"/>
        <v/>
      </c>
    </row>
    <row r="1732" spans="1:17" ht="23.1" customHeight="1" x14ac:dyDescent="0.2">
      <c r="A1732" s="468"/>
      <c r="B1732" s="444"/>
      <c r="C1732" s="478"/>
      <c r="D1732" s="473"/>
      <c r="E1732" s="473"/>
      <c r="F1732" s="479"/>
      <c r="G1732" s="473"/>
      <c r="H1732" s="480"/>
      <c r="I1732" s="480"/>
      <c r="J1732" s="443"/>
      <c r="K1732" s="443"/>
      <c r="L1732" s="443"/>
      <c r="M1732" s="443"/>
      <c r="N1732" s="444"/>
      <c r="O1732" s="477">
        <f t="shared" si="75"/>
        <v>0</v>
      </c>
      <c r="P1732" s="477">
        <f t="shared" si="76"/>
        <v>0</v>
      </c>
      <c r="Q1732" s="92" t="str">
        <f t="shared" si="77"/>
        <v/>
      </c>
    </row>
    <row r="1733" spans="1:17" ht="23.1" customHeight="1" x14ac:dyDescent="0.2">
      <c r="A1733" s="468"/>
      <c r="B1733" s="444"/>
      <c r="C1733" s="478"/>
      <c r="D1733" s="473"/>
      <c r="E1733" s="473"/>
      <c r="F1733" s="479"/>
      <c r="G1733" s="473"/>
      <c r="H1733" s="480"/>
      <c r="I1733" s="480"/>
      <c r="J1733" s="443"/>
      <c r="K1733" s="443"/>
      <c r="L1733" s="443"/>
      <c r="M1733" s="443"/>
      <c r="N1733" s="444"/>
      <c r="O1733" s="477">
        <f t="shared" si="75"/>
        <v>0</v>
      </c>
      <c r="P1733" s="477">
        <f t="shared" si="76"/>
        <v>0</v>
      </c>
      <c r="Q1733" s="92" t="str">
        <f t="shared" si="77"/>
        <v/>
      </c>
    </row>
    <row r="1734" spans="1:17" ht="23.1" customHeight="1" x14ac:dyDescent="0.2">
      <c r="A1734" s="468"/>
      <c r="B1734" s="444"/>
      <c r="C1734" s="478"/>
      <c r="D1734" s="473"/>
      <c r="E1734" s="473"/>
      <c r="F1734" s="479"/>
      <c r="G1734" s="473"/>
      <c r="H1734" s="480"/>
      <c r="I1734" s="480"/>
      <c r="J1734" s="443"/>
      <c r="K1734" s="443"/>
      <c r="L1734" s="443"/>
      <c r="M1734" s="443"/>
      <c r="N1734" s="444"/>
      <c r="O1734" s="477">
        <f t="shared" si="75"/>
        <v>0</v>
      </c>
      <c r="P1734" s="477">
        <f t="shared" si="76"/>
        <v>0</v>
      </c>
      <c r="Q1734" s="92" t="str">
        <f t="shared" si="77"/>
        <v/>
      </c>
    </row>
    <row r="1735" spans="1:17" ht="23.1" customHeight="1" x14ac:dyDescent="0.2">
      <c r="A1735" s="468"/>
      <c r="B1735" s="444"/>
      <c r="C1735" s="478"/>
      <c r="D1735" s="473"/>
      <c r="E1735" s="473"/>
      <c r="F1735" s="479"/>
      <c r="G1735" s="474"/>
      <c r="H1735" s="480"/>
      <c r="I1735" s="480"/>
      <c r="J1735" s="442"/>
      <c r="K1735" s="442"/>
      <c r="L1735" s="443"/>
      <c r="M1735" s="443"/>
      <c r="N1735" s="444"/>
      <c r="O1735" s="477">
        <f t="shared" si="75"/>
        <v>0</v>
      </c>
      <c r="P1735" s="477">
        <f t="shared" si="76"/>
        <v>0</v>
      </c>
      <c r="Q1735" s="92" t="str">
        <f t="shared" si="77"/>
        <v/>
      </c>
    </row>
    <row r="1736" spans="1:17" ht="23.1" customHeight="1" x14ac:dyDescent="0.2">
      <c r="A1736" s="468"/>
      <c r="B1736" s="444"/>
      <c r="C1736" s="478"/>
      <c r="D1736" s="473"/>
      <c r="E1736" s="473"/>
      <c r="F1736" s="479"/>
      <c r="G1736" s="474"/>
      <c r="H1736" s="480"/>
      <c r="I1736" s="480"/>
      <c r="J1736" s="442"/>
      <c r="K1736" s="442"/>
      <c r="L1736" s="443"/>
      <c r="M1736" s="443"/>
      <c r="N1736" s="444"/>
      <c r="O1736" s="477">
        <f t="shared" si="75"/>
        <v>0</v>
      </c>
      <c r="P1736" s="477">
        <f t="shared" si="76"/>
        <v>0</v>
      </c>
      <c r="Q1736" s="92" t="str">
        <f t="shared" si="77"/>
        <v/>
      </c>
    </row>
    <row r="1737" spans="1:17" ht="23.1" customHeight="1" x14ac:dyDescent="0.2">
      <c r="A1737" s="468"/>
      <c r="B1737" s="444"/>
      <c r="C1737" s="478"/>
      <c r="D1737" s="473"/>
      <c r="E1737" s="473"/>
      <c r="F1737" s="479"/>
      <c r="G1737" s="474"/>
      <c r="H1737" s="480"/>
      <c r="I1737" s="480"/>
      <c r="J1737" s="442"/>
      <c r="K1737" s="442"/>
      <c r="L1737" s="443"/>
      <c r="M1737" s="443"/>
      <c r="N1737" s="444"/>
      <c r="O1737" s="477">
        <f t="shared" si="75"/>
        <v>0</v>
      </c>
      <c r="P1737" s="477">
        <f t="shared" si="76"/>
        <v>0</v>
      </c>
      <c r="Q1737" s="92" t="str">
        <f t="shared" si="77"/>
        <v/>
      </c>
    </row>
    <row r="1738" spans="1:17" ht="23.1" customHeight="1" x14ac:dyDescent="0.2">
      <c r="A1738" s="468"/>
      <c r="B1738" s="444"/>
      <c r="C1738" s="478"/>
      <c r="D1738" s="473"/>
      <c r="E1738" s="473"/>
      <c r="F1738" s="479"/>
      <c r="G1738" s="474"/>
      <c r="H1738" s="480"/>
      <c r="I1738" s="480"/>
      <c r="J1738" s="442"/>
      <c r="K1738" s="442"/>
      <c r="L1738" s="443"/>
      <c r="M1738" s="443"/>
      <c r="N1738" s="444"/>
      <c r="O1738" s="477">
        <f t="shared" si="75"/>
        <v>0</v>
      </c>
      <c r="P1738" s="477">
        <f t="shared" si="76"/>
        <v>0</v>
      </c>
      <c r="Q1738" s="92" t="str">
        <f t="shared" si="77"/>
        <v/>
      </c>
    </row>
    <row r="1739" spans="1:17" ht="23.1" customHeight="1" x14ac:dyDescent="0.2">
      <c r="A1739" s="468"/>
      <c r="B1739" s="444"/>
      <c r="C1739" s="478"/>
      <c r="D1739" s="473"/>
      <c r="E1739" s="473"/>
      <c r="F1739" s="479"/>
      <c r="G1739" s="474"/>
      <c r="H1739" s="480"/>
      <c r="I1739" s="480"/>
      <c r="J1739" s="442"/>
      <c r="K1739" s="442"/>
      <c r="L1739" s="443"/>
      <c r="M1739" s="443"/>
      <c r="N1739" s="444"/>
      <c r="O1739" s="477">
        <f t="shared" si="75"/>
        <v>0</v>
      </c>
      <c r="P1739" s="477">
        <f t="shared" si="76"/>
        <v>0</v>
      </c>
      <c r="Q1739" s="92" t="str">
        <f t="shared" si="77"/>
        <v/>
      </c>
    </row>
    <row r="1740" spans="1:17" ht="23.1" customHeight="1" x14ac:dyDescent="0.2">
      <c r="A1740" s="468"/>
      <c r="B1740" s="444"/>
      <c r="C1740" s="478"/>
      <c r="D1740" s="473"/>
      <c r="E1740" s="473"/>
      <c r="F1740" s="479"/>
      <c r="G1740" s="474"/>
      <c r="H1740" s="480"/>
      <c r="I1740" s="480"/>
      <c r="J1740" s="442"/>
      <c r="K1740" s="442"/>
      <c r="L1740" s="443"/>
      <c r="M1740" s="443"/>
      <c r="N1740" s="444"/>
      <c r="O1740" s="477">
        <f t="shared" si="75"/>
        <v>0</v>
      </c>
      <c r="P1740" s="477">
        <f t="shared" si="76"/>
        <v>0</v>
      </c>
      <c r="Q1740" s="92" t="str">
        <f t="shared" si="77"/>
        <v/>
      </c>
    </row>
    <row r="1741" spans="1:17" ht="23.1" customHeight="1" x14ac:dyDescent="0.2">
      <c r="A1741" s="468"/>
      <c r="B1741" s="444"/>
      <c r="C1741" s="478"/>
      <c r="D1741" s="473"/>
      <c r="E1741" s="473"/>
      <c r="F1741" s="479"/>
      <c r="G1741" s="474"/>
      <c r="H1741" s="480"/>
      <c r="I1741" s="480"/>
      <c r="J1741" s="442"/>
      <c r="K1741" s="442"/>
      <c r="L1741" s="443"/>
      <c r="M1741" s="443"/>
      <c r="N1741" s="444"/>
      <c r="O1741" s="477">
        <f t="shared" si="75"/>
        <v>0</v>
      </c>
      <c r="P1741" s="477">
        <f t="shared" si="76"/>
        <v>0</v>
      </c>
      <c r="Q1741" s="92" t="str">
        <f t="shared" si="77"/>
        <v/>
      </c>
    </row>
    <row r="1742" spans="1:17" ht="23.1" customHeight="1" x14ac:dyDescent="0.2">
      <c r="A1742" s="468"/>
      <c r="B1742" s="444"/>
      <c r="C1742" s="478"/>
      <c r="D1742" s="473"/>
      <c r="E1742" s="473"/>
      <c r="F1742" s="479"/>
      <c r="G1742" s="474"/>
      <c r="H1742" s="480"/>
      <c r="I1742" s="480"/>
      <c r="J1742" s="442"/>
      <c r="K1742" s="442"/>
      <c r="L1742" s="443"/>
      <c r="M1742" s="443"/>
      <c r="N1742" s="444"/>
      <c r="O1742" s="477">
        <f t="shared" si="75"/>
        <v>0</v>
      </c>
      <c r="P1742" s="477">
        <f t="shared" si="76"/>
        <v>0</v>
      </c>
      <c r="Q1742" s="92" t="str">
        <f t="shared" si="77"/>
        <v/>
      </c>
    </row>
    <row r="1743" spans="1:17" ht="23.1" customHeight="1" x14ac:dyDescent="0.2">
      <c r="A1743" s="468"/>
      <c r="B1743" s="444"/>
      <c r="C1743" s="478"/>
      <c r="D1743" s="473"/>
      <c r="E1743" s="473"/>
      <c r="F1743" s="479"/>
      <c r="G1743" s="474"/>
      <c r="H1743" s="480"/>
      <c r="I1743" s="480"/>
      <c r="J1743" s="442"/>
      <c r="K1743" s="442"/>
      <c r="L1743" s="443"/>
      <c r="M1743" s="443"/>
      <c r="N1743" s="444"/>
      <c r="O1743" s="477">
        <f t="shared" si="75"/>
        <v>0</v>
      </c>
      <c r="P1743" s="477">
        <f t="shared" si="76"/>
        <v>0</v>
      </c>
      <c r="Q1743" s="92" t="str">
        <f t="shared" si="77"/>
        <v/>
      </c>
    </row>
    <row r="1744" spans="1:17" ht="23.1" customHeight="1" x14ac:dyDescent="0.2">
      <c r="A1744" s="468"/>
      <c r="B1744" s="444"/>
      <c r="C1744" s="478"/>
      <c r="D1744" s="473"/>
      <c r="E1744" s="473"/>
      <c r="F1744" s="479"/>
      <c r="G1744" s="474"/>
      <c r="H1744" s="480"/>
      <c r="I1744" s="480"/>
      <c r="J1744" s="442"/>
      <c r="K1744" s="442"/>
      <c r="L1744" s="443"/>
      <c r="M1744" s="443"/>
      <c r="N1744" s="444"/>
      <c r="O1744" s="477">
        <f t="shared" si="75"/>
        <v>0</v>
      </c>
      <c r="P1744" s="477">
        <f t="shared" si="76"/>
        <v>0</v>
      </c>
      <c r="Q1744" s="92" t="str">
        <f t="shared" si="77"/>
        <v/>
      </c>
    </row>
    <row r="1745" spans="1:17" ht="23.1" customHeight="1" x14ac:dyDescent="0.2">
      <c r="A1745" s="468"/>
      <c r="B1745" s="444"/>
      <c r="C1745" s="478"/>
      <c r="D1745" s="473"/>
      <c r="E1745" s="473"/>
      <c r="F1745" s="479"/>
      <c r="G1745" s="474"/>
      <c r="H1745" s="480"/>
      <c r="I1745" s="480"/>
      <c r="J1745" s="442"/>
      <c r="K1745" s="442"/>
      <c r="L1745" s="443"/>
      <c r="M1745" s="443"/>
      <c r="N1745" s="444"/>
      <c r="O1745" s="477">
        <f t="shared" si="75"/>
        <v>0</v>
      </c>
      <c r="P1745" s="477">
        <f t="shared" si="76"/>
        <v>0</v>
      </c>
      <c r="Q1745" s="92" t="str">
        <f t="shared" si="77"/>
        <v/>
      </c>
    </row>
    <row r="1746" spans="1:17" x14ac:dyDescent="0.2">
      <c r="A1746" s="468"/>
      <c r="B1746" s="444"/>
      <c r="C1746" s="478"/>
      <c r="D1746" s="473"/>
      <c r="E1746" s="473"/>
      <c r="F1746" s="479"/>
      <c r="G1746" s="474"/>
      <c r="H1746" s="480"/>
      <c r="I1746" s="480"/>
      <c r="J1746" s="442"/>
      <c r="K1746" s="442"/>
      <c r="L1746" s="443"/>
      <c r="M1746" s="443"/>
      <c r="N1746" s="444"/>
      <c r="O1746" s="477">
        <f t="shared" si="75"/>
        <v>0</v>
      </c>
      <c r="P1746" s="477">
        <f t="shared" si="76"/>
        <v>0</v>
      </c>
      <c r="Q1746" s="92" t="str">
        <f t="shared" si="77"/>
        <v/>
      </c>
    </row>
    <row r="1747" spans="1:17" x14ac:dyDescent="0.2">
      <c r="A1747" s="468"/>
      <c r="B1747" s="444"/>
      <c r="C1747" s="478"/>
      <c r="D1747" s="473"/>
      <c r="E1747" s="473"/>
      <c r="F1747" s="479"/>
      <c r="G1747" s="474"/>
      <c r="H1747" s="480"/>
      <c r="I1747" s="480"/>
      <c r="J1747" s="442"/>
      <c r="K1747" s="442"/>
      <c r="L1747" s="443"/>
      <c r="M1747" s="443"/>
      <c r="N1747" s="444"/>
      <c r="O1747" s="477">
        <f t="shared" si="75"/>
        <v>0</v>
      </c>
      <c r="P1747" s="477">
        <f t="shared" si="76"/>
        <v>0</v>
      </c>
      <c r="Q1747" s="92" t="str">
        <f t="shared" si="77"/>
        <v/>
      </c>
    </row>
    <row r="1748" spans="1:17" x14ac:dyDescent="0.2">
      <c r="A1748" s="468"/>
      <c r="B1748" s="444"/>
      <c r="C1748" s="478"/>
      <c r="D1748" s="473"/>
      <c r="E1748" s="473"/>
      <c r="F1748" s="479"/>
      <c r="G1748" s="474"/>
      <c r="H1748" s="480"/>
      <c r="I1748" s="480"/>
      <c r="J1748" s="442"/>
      <c r="K1748" s="442"/>
      <c r="L1748" s="443"/>
      <c r="M1748" s="443"/>
      <c r="N1748" s="444"/>
      <c r="O1748" s="477">
        <f t="shared" si="75"/>
        <v>0</v>
      </c>
      <c r="P1748" s="477">
        <f t="shared" si="76"/>
        <v>0</v>
      </c>
      <c r="Q1748" s="92" t="str">
        <f t="shared" si="77"/>
        <v/>
      </c>
    </row>
    <row r="1749" spans="1:17" x14ac:dyDescent="0.2">
      <c r="A1749" s="468"/>
      <c r="B1749" s="444"/>
      <c r="C1749" s="478"/>
      <c r="D1749" s="473"/>
      <c r="E1749" s="473"/>
      <c r="F1749" s="479"/>
      <c r="G1749" s="474"/>
      <c r="H1749" s="480"/>
      <c r="I1749" s="480"/>
      <c r="J1749" s="442"/>
      <c r="K1749" s="442"/>
      <c r="L1749" s="443"/>
      <c r="M1749" s="443"/>
      <c r="N1749" s="444"/>
      <c r="O1749" s="477">
        <f t="shared" si="75"/>
        <v>0</v>
      </c>
      <c r="P1749" s="477">
        <f t="shared" si="76"/>
        <v>0</v>
      </c>
      <c r="Q1749" s="92" t="str">
        <f t="shared" si="77"/>
        <v/>
      </c>
    </row>
    <row r="1750" spans="1:17" x14ac:dyDescent="0.2">
      <c r="A1750" s="468"/>
      <c r="B1750" s="444"/>
      <c r="C1750" s="478"/>
      <c r="D1750" s="473"/>
      <c r="E1750" s="473"/>
      <c r="F1750" s="479"/>
      <c r="G1750" s="474"/>
      <c r="H1750" s="480"/>
      <c r="I1750" s="480"/>
      <c r="J1750" s="442"/>
      <c r="K1750" s="442"/>
      <c r="L1750" s="443"/>
      <c r="M1750" s="443"/>
      <c r="N1750" s="444"/>
      <c r="O1750" s="477">
        <f t="shared" si="75"/>
        <v>0</v>
      </c>
      <c r="P1750" s="477">
        <f t="shared" si="76"/>
        <v>0</v>
      </c>
      <c r="Q1750" s="92" t="str">
        <f t="shared" si="77"/>
        <v/>
      </c>
    </row>
    <row r="1751" spans="1:17" x14ac:dyDescent="0.2">
      <c r="A1751" s="468"/>
      <c r="B1751" s="444"/>
      <c r="C1751" s="478"/>
      <c r="D1751" s="473"/>
      <c r="E1751" s="473"/>
      <c r="F1751" s="479"/>
      <c r="G1751" s="474"/>
      <c r="H1751" s="480"/>
      <c r="I1751" s="480"/>
      <c r="J1751" s="442"/>
      <c r="K1751" s="442"/>
      <c r="L1751" s="443"/>
      <c r="M1751" s="443"/>
      <c r="N1751" s="444"/>
      <c r="O1751" s="477">
        <f t="shared" si="75"/>
        <v>0</v>
      </c>
      <c r="P1751" s="477">
        <f t="shared" si="76"/>
        <v>0</v>
      </c>
      <c r="Q1751" s="92" t="str">
        <f t="shared" si="77"/>
        <v/>
      </c>
    </row>
    <row r="1752" spans="1:17" x14ac:dyDescent="0.2">
      <c r="A1752" s="468"/>
      <c r="B1752" s="444"/>
      <c r="C1752" s="478"/>
      <c r="D1752" s="473"/>
      <c r="E1752" s="473"/>
      <c r="F1752" s="479"/>
      <c r="G1752" s="473"/>
      <c r="H1752" s="480"/>
      <c r="I1752" s="480"/>
      <c r="J1752" s="443"/>
      <c r="K1752" s="442"/>
      <c r="L1752" s="443"/>
      <c r="M1752" s="443"/>
      <c r="N1752" s="444"/>
      <c r="O1752" s="477">
        <f t="shared" si="75"/>
        <v>0</v>
      </c>
      <c r="P1752" s="477">
        <f t="shared" si="76"/>
        <v>0</v>
      </c>
      <c r="Q1752" s="92" t="str">
        <f t="shared" si="77"/>
        <v/>
      </c>
    </row>
    <row r="1753" spans="1:17" x14ac:dyDescent="0.2">
      <c r="A1753" s="468"/>
      <c r="B1753" s="444"/>
      <c r="C1753" s="478"/>
      <c r="D1753" s="473"/>
      <c r="E1753" s="473"/>
      <c r="F1753" s="479"/>
      <c r="G1753" s="473"/>
      <c r="H1753" s="480"/>
      <c r="I1753" s="480"/>
      <c r="J1753" s="443"/>
      <c r="K1753" s="442"/>
      <c r="L1753" s="443"/>
      <c r="M1753" s="443"/>
      <c r="N1753" s="444"/>
      <c r="O1753" s="477">
        <f t="shared" si="75"/>
        <v>0</v>
      </c>
      <c r="P1753" s="477">
        <f t="shared" si="76"/>
        <v>0</v>
      </c>
      <c r="Q1753" s="92" t="str">
        <f t="shared" si="77"/>
        <v/>
      </c>
    </row>
    <row r="1754" spans="1:17" x14ac:dyDescent="0.2">
      <c r="A1754" s="468"/>
      <c r="B1754" s="444"/>
      <c r="C1754" s="478"/>
      <c r="D1754" s="473"/>
      <c r="E1754" s="473"/>
      <c r="F1754" s="479"/>
      <c r="G1754" s="473"/>
      <c r="H1754" s="480"/>
      <c r="I1754" s="480"/>
      <c r="J1754" s="443"/>
      <c r="K1754" s="442"/>
      <c r="L1754" s="443"/>
      <c r="M1754" s="443"/>
      <c r="N1754" s="444"/>
      <c r="O1754" s="477">
        <f t="shared" si="75"/>
        <v>0</v>
      </c>
      <c r="P1754" s="477">
        <f t="shared" si="76"/>
        <v>0</v>
      </c>
      <c r="Q1754" s="92" t="str">
        <f t="shared" si="77"/>
        <v/>
      </c>
    </row>
    <row r="1755" spans="1:17" x14ac:dyDescent="0.2">
      <c r="A1755" s="468"/>
      <c r="B1755" s="444"/>
      <c r="C1755" s="478"/>
      <c r="D1755" s="473"/>
      <c r="E1755" s="473"/>
      <c r="F1755" s="479"/>
      <c r="G1755" s="474"/>
      <c r="H1755" s="480"/>
      <c r="I1755" s="480"/>
      <c r="J1755" s="442"/>
      <c r="K1755" s="442"/>
      <c r="L1755" s="443"/>
      <c r="M1755" s="443"/>
      <c r="N1755" s="444"/>
      <c r="O1755" s="477">
        <f t="shared" si="75"/>
        <v>0</v>
      </c>
      <c r="P1755" s="477">
        <f t="shared" si="76"/>
        <v>0</v>
      </c>
      <c r="Q1755" s="92" t="str">
        <f t="shared" si="77"/>
        <v/>
      </c>
    </row>
    <row r="1756" spans="1:17" x14ac:dyDescent="0.2">
      <c r="A1756" s="468"/>
      <c r="B1756" s="444"/>
      <c r="C1756" s="478"/>
      <c r="D1756" s="473"/>
      <c r="E1756" s="473"/>
      <c r="F1756" s="479"/>
      <c r="G1756" s="474"/>
      <c r="H1756" s="480"/>
      <c r="I1756" s="480"/>
      <c r="J1756" s="442"/>
      <c r="K1756" s="442"/>
      <c r="L1756" s="443"/>
      <c r="M1756" s="443"/>
      <c r="N1756" s="444"/>
      <c r="O1756" s="477">
        <f t="shared" si="75"/>
        <v>0</v>
      </c>
      <c r="P1756" s="477">
        <f t="shared" si="76"/>
        <v>0</v>
      </c>
      <c r="Q1756" s="92" t="str">
        <f t="shared" si="77"/>
        <v/>
      </c>
    </row>
    <row r="1757" spans="1:17" x14ac:dyDescent="0.2">
      <c r="A1757" s="468"/>
      <c r="B1757" s="444"/>
      <c r="C1757" s="478"/>
      <c r="D1757" s="473"/>
      <c r="E1757" s="473"/>
      <c r="F1757" s="479"/>
      <c r="G1757" s="474"/>
      <c r="H1757" s="480"/>
      <c r="I1757" s="480"/>
      <c r="J1757" s="442"/>
      <c r="K1757" s="442"/>
      <c r="L1757" s="443"/>
      <c r="M1757" s="443"/>
      <c r="N1757" s="444"/>
      <c r="O1757" s="477">
        <f t="shared" si="75"/>
        <v>0</v>
      </c>
      <c r="P1757" s="477">
        <f t="shared" si="76"/>
        <v>0</v>
      </c>
      <c r="Q1757" s="92" t="str">
        <f t="shared" si="77"/>
        <v/>
      </c>
    </row>
    <row r="1758" spans="1:17" x14ac:dyDescent="0.2">
      <c r="A1758" s="468"/>
      <c r="B1758" s="444"/>
      <c r="C1758" s="478"/>
      <c r="D1758" s="473"/>
      <c r="E1758" s="473"/>
      <c r="F1758" s="479"/>
      <c r="G1758" s="474"/>
      <c r="H1758" s="480"/>
      <c r="I1758" s="480"/>
      <c r="J1758" s="442"/>
      <c r="K1758" s="442"/>
      <c r="L1758" s="443"/>
      <c r="M1758" s="443"/>
      <c r="N1758" s="444"/>
      <c r="O1758" s="477">
        <f t="shared" si="75"/>
        <v>0</v>
      </c>
      <c r="P1758" s="477">
        <f t="shared" si="76"/>
        <v>0</v>
      </c>
      <c r="Q1758" s="92" t="str">
        <f t="shared" si="77"/>
        <v/>
      </c>
    </row>
    <row r="1759" spans="1:17" x14ac:dyDescent="0.2">
      <c r="A1759" s="468"/>
      <c r="B1759" s="444"/>
      <c r="C1759" s="478"/>
      <c r="D1759" s="473"/>
      <c r="E1759" s="473"/>
      <c r="F1759" s="479"/>
      <c r="G1759" s="474"/>
      <c r="H1759" s="480"/>
      <c r="I1759" s="480"/>
      <c r="J1759" s="442"/>
      <c r="K1759" s="442"/>
      <c r="L1759" s="443"/>
      <c r="M1759" s="443"/>
      <c r="N1759" s="444"/>
      <c r="O1759" s="477">
        <f t="shared" si="75"/>
        <v>0</v>
      </c>
      <c r="P1759" s="477">
        <f t="shared" si="76"/>
        <v>0</v>
      </c>
      <c r="Q1759" s="92" t="str">
        <f t="shared" si="77"/>
        <v/>
      </c>
    </row>
    <row r="1760" spans="1:17" x14ac:dyDescent="0.2">
      <c r="A1760" s="468"/>
      <c r="B1760" s="444"/>
      <c r="C1760" s="478"/>
      <c r="D1760" s="473"/>
      <c r="E1760" s="473"/>
      <c r="F1760" s="479"/>
      <c r="G1760" s="474"/>
      <c r="H1760" s="480"/>
      <c r="I1760" s="480"/>
      <c r="J1760" s="442"/>
      <c r="K1760" s="442"/>
      <c r="L1760" s="443"/>
      <c r="M1760" s="443"/>
      <c r="N1760" s="444"/>
      <c r="O1760" s="477">
        <f t="shared" si="75"/>
        <v>0</v>
      </c>
      <c r="P1760" s="477">
        <f t="shared" si="76"/>
        <v>0</v>
      </c>
      <c r="Q1760" s="92" t="str">
        <f t="shared" si="77"/>
        <v/>
      </c>
    </row>
    <row r="1761" spans="1:17" ht="28.5" customHeight="1" x14ac:dyDescent="0.2">
      <c r="A1761" s="468"/>
      <c r="B1761" s="444"/>
      <c r="C1761" s="478"/>
      <c r="D1761" s="473"/>
      <c r="E1761" s="473"/>
      <c r="F1761" s="479"/>
      <c r="G1761" s="474"/>
      <c r="H1761" s="480"/>
      <c r="I1761" s="480"/>
      <c r="J1761" s="442"/>
      <c r="K1761" s="442"/>
      <c r="L1761" s="443"/>
      <c r="M1761" s="443"/>
      <c r="N1761" s="444"/>
      <c r="O1761" s="477">
        <f t="shared" si="75"/>
        <v>0</v>
      </c>
      <c r="P1761" s="477">
        <f t="shared" si="76"/>
        <v>0</v>
      </c>
      <c r="Q1761" s="92" t="str">
        <f t="shared" si="77"/>
        <v/>
      </c>
    </row>
    <row r="1762" spans="1:17" x14ac:dyDescent="0.2">
      <c r="A1762" s="468"/>
      <c r="B1762" s="444"/>
      <c r="C1762" s="478"/>
      <c r="D1762" s="473"/>
      <c r="E1762" s="473"/>
      <c r="F1762" s="479"/>
      <c r="G1762" s="474"/>
      <c r="H1762" s="480"/>
      <c r="I1762" s="480"/>
      <c r="J1762" s="442"/>
      <c r="K1762" s="442"/>
      <c r="L1762" s="443"/>
      <c r="M1762" s="443"/>
      <c r="N1762" s="444"/>
      <c r="O1762" s="477">
        <f t="shared" si="75"/>
        <v>0</v>
      </c>
      <c r="P1762" s="477">
        <f t="shared" si="76"/>
        <v>0</v>
      </c>
      <c r="Q1762" s="92" t="str">
        <f t="shared" si="77"/>
        <v/>
      </c>
    </row>
    <row r="1763" spans="1:17" x14ac:dyDescent="0.2">
      <c r="A1763" s="468"/>
      <c r="B1763" s="444"/>
      <c r="C1763" s="478"/>
      <c r="D1763" s="473"/>
      <c r="E1763" s="473"/>
      <c r="F1763" s="479"/>
      <c r="G1763" s="474"/>
      <c r="H1763" s="480"/>
      <c r="I1763" s="480"/>
      <c r="J1763" s="442"/>
      <c r="K1763" s="442"/>
      <c r="L1763" s="443"/>
      <c r="M1763" s="443"/>
      <c r="N1763" s="444"/>
      <c r="O1763" s="477">
        <f t="shared" si="75"/>
        <v>0</v>
      </c>
      <c r="P1763" s="477">
        <f t="shared" si="76"/>
        <v>0</v>
      </c>
      <c r="Q1763" s="92" t="str">
        <f t="shared" si="77"/>
        <v/>
      </c>
    </row>
    <row r="1764" spans="1:17" x14ac:dyDescent="0.2">
      <c r="A1764" s="468"/>
      <c r="B1764" s="444"/>
      <c r="C1764" s="478"/>
      <c r="D1764" s="473"/>
      <c r="E1764" s="473"/>
      <c r="F1764" s="479"/>
      <c r="G1764" s="474"/>
      <c r="H1764" s="480"/>
      <c r="I1764" s="480"/>
      <c r="J1764" s="442"/>
      <c r="K1764" s="442"/>
      <c r="L1764" s="443"/>
      <c r="M1764" s="443"/>
      <c r="N1764" s="444"/>
      <c r="O1764" s="477">
        <f t="shared" si="75"/>
        <v>0</v>
      </c>
      <c r="P1764" s="477">
        <f t="shared" si="76"/>
        <v>0</v>
      </c>
      <c r="Q1764" s="92" t="str">
        <f t="shared" si="77"/>
        <v/>
      </c>
    </row>
    <row r="1765" spans="1:17" ht="27" customHeight="1" x14ac:dyDescent="0.2">
      <c r="A1765" s="468"/>
      <c r="B1765" s="444"/>
      <c r="C1765" s="478"/>
      <c r="D1765" s="473"/>
      <c r="E1765" s="473"/>
      <c r="F1765" s="479"/>
      <c r="G1765" s="474"/>
      <c r="H1765" s="480"/>
      <c r="I1765" s="480"/>
      <c r="J1765" s="442"/>
      <c r="K1765" s="442"/>
      <c r="L1765" s="443"/>
      <c r="M1765" s="443"/>
      <c r="N1765" s="444"/>
      <c r="O1765" s="477">
        <f t="shared" si="75"/>
        <v>0</v>
      </c>
      <c r="P1765" s="477">
        <f t="shared" si="76"/>
        <v>0</v>
      </c>
      <c r="Q1765" s="92" t="str">
        <f t="shared" si="77"/>
        <v/>
      </c>
    </row>
    <row r="1766" spans="1:17" x14ac:dyDescent="0.2">
      <c r="A1766" s="468"/>
      <c r="B1766" s="444"/>
      <c r="C1766" s="478"/>
      <c r="D1766" s="473"/>
      <c r="E1766" s="473"/>
      <c r="F1766" s="479"/>
      <c r="G1766" s="474"/>
      <c r="H1766" s="480"/>
      <c r="I1766" s="480"/>
      <c r="J1766" s="442"/>
      <c r="K1766" s="442"/>
      <c r="L1766" s="443"/>
      <c r="M1766" s="443"/>
      <c r="N1766" s="444"/>
      <c r="O1766" s="477">
        <f t="shared" si="75"/>
        <v>0</v>
      </c>
      <c r="P1766" s="477">
        <f t="shared" si="76"/>
        <v>0</v>
      </c>
      <c r="Q1766" s="92" t="str">
        <f t="shared" si="77"/>
        <v/>
      </c>
    </row>
    <row r="1767" spans="1:17" x14ac:dyDescent="0.2">
      <c r="A1767" s="468"/>
      <c r="B1767" s="444"/>
      <c r="C1767" s="478"/>
      <c r="D1767" s="473"/>
      <c r="E1767" s="473"/>
      <c r="F1767" s="479"/>
      <c r="G1767" s="474"/>
      <c r="H1767" s="480"/>
      <c r="I1767" s="480"/>
      <c r="J1767" s="442"/>
      <c r="K1767" s="442"/>
      <c r="L1767" s="443"/>
      <c r="M1767" s="443"/>
      <c r="N1767" s="444"/>
      <c r="O1767" s="477">
        <f t="shared" si="75"/>
        <v>0</v>
      </c>
      <c r="P1767" s="477">
        <f t="shared" si="76"/>
        <v>0</v>
      </c>
      <c r="Q1767" s="92" t="str">
        <f t="shared" si="77"/>
        <v/>
      </c>
    </row>
    <row r="1768" spans="1:17" x14ac:dyDescent="0.2">
      <c r="A1768" s="468"/>
      <c r="B1768" s="444"/>
      <c r="C1768" s="478"/>
      <c r="D1768" s="473"/>
      <c r="E1768" s="473"/>
      <c r="F1768" s="479"/>
      <c r="G1768" s="473"/>
      <c r="H1768" s="480"/>
      <c r="I1768" s="480"/>
      <c r="J1768" s="443"/>
      <c r="K1768" s="442"/>
      <c r="L1768" s="443"/>
      <c r="M1768" s="443"/>
      <c r="N1768" s="444"/>
      <c r="O1768" s="477">
        <f t="shared" si="75"/>
        <v>0</v>
      </c>
      <c r="P1768" s="477">
        <f t="shared" si="76"/>
        <v>0</v>
      </c>
      <c r="Q1768" s="92" t="str">
        <f t="shared" si="77"/>
        <v/>
      </c>
    </row>
    <row r="1769" spans="1:17" ht="23.25" customHeight="1" x14ac:dyDescent="0.2">
      <c r="A1769" s="468"/>
      <c r="B1769" s="444"/>
      <c r="C1769" s="478"/>
      <c r="D1769" s="473"/>
      <c r="E1769" s="473"/>
      <c r="F1769" s="479"/>
      <c r="G1769" s="474"/>
      <c r="H1769" s="474"/>
      <c r="I1769" s="480"/>
      <c r="J1769" s="442"/>
      <c r="K1769" s="442"/>
      <c r="L1769" s="443"/>
      <c r="M1769" s="443"/>
      <c r="N1769" s="444"/>
      <c r="O1769" s="477">
        <f t="shared" si="75"/>
        <v>0</v>
      </c>
      <c r="P1769" s="477">
        <f t="shared" si="76"/>
        <v>0</v>
      </c>
      <c r="Q1769" s="92" t="str">
        <f t="shared" si="77"/>
        <v/>
      </c>
    </row>
    <row r="1770" spans="1:17" x14ac:dyDescent="0.2">
      <c r="A1770" s="468"/>
      <c r="B1770" s="444"/>
      <c r="C1770" s="478"/>
      <c r="D1770" s="473"/>
      <c r="E1770" s="473"/>
      <c r="F1770" s="479"/>
      <c r="G1770" s="473"/>
      <c r="H1770" s="480"/>
      <c r="I1770" s="480"/>
      <c r="J1770" s="443"/>
      <c r="K1770" s="442"/>
      <c r="L1770" s="443"/>
      <c r="M1770" s="443"/>
      <c r="N1770" s="444"/>
      <c r="O1770" s="477">
        <f t="shared" si="75"/>
        <v>0</v>
      </c>
      <c r="P1770" s="477">
        <f t="shared" si="76"/>
        <v>0</v>
      </c>
      <c r="Q1770" s="92" t="str">
        <f t="shared" si="77"/>
        <v/>
      </c>
    </row>
    <row r="1771" spans="1:17" x14ac:dyDescent="0.2">
      <c r="A1771" s="468"/>
      <c r="B1771" s="444"/>
      <c r="C1771" s="478"/>
      <c r="D1771" s="473"/>
      <c r="E1771" s="473"/>
      <c r="F1771" s="479"/>
      <c r="G1771" s="473"/>
      <c r="H1771" s="480"/>
      <c r="I1771" s="480"/>
      <c r="J1771" s="443"/>
      <c r="K1771" s="443"/>
      <c r="L1771" s="443"/>
      <c r="M1771" s="443"/>
      <c r="N1771" s="444"/>
      <c r="O1771" s="477">
        <f t="shared" si="75"/>
        <v>0</v>
      </c>
      <c r="P1771" s="477">
        <f t="shared" si="76"/>
        <v>0</v>
      </c>
      <c r="Q1771" s="92" t="str">
        <f t="shared" si="77"/>
        <v/>
      </c>
    </row>
    <row r="1772" spans="1:17" x14ac:dyDescent="0.2">
      <c r="A1772" s="468"/>
      <c r="B1772" s="444"/>
      <c r="C1772" s="478"/>
      <c r="D1772" s="473"/>
      <c r="E1772" s="473"/>
      <c r="F1772" s="479"/>
      <c r="G1772" s="473"/>
      <c r="H1772" s="480"/>
      <c r="I1772" s="480"/>
      <c r="J1772" s="443"/>
      <c r="K1772" s="443"/>
      <c r="L1772" s="443"/>
      <c r="M1772" s="443"/>
      <c r="N1772" s="444"/>
      <c r="O1772" s="477">
        <f t="shared" si="75"/>
        <v>0</v>
      </c>
      <c r="P1772" s="477">
        <f t="shared" si="76"/>
        <v>0</v>
      </c>
      <c r="Q1772" s="92" t="str">
        <f t="shared" si="77"/>
        <v/>
      </c>
    </row>
    <row r="1773" spans="1:17" ht="18" customHeight="1" x14ac:dyDescent="0.2">
      <c r="A1773" s="468"/>
      <c r="B1773" s="444"/>
      <c r="C1773" s="478"/>
      <c r="D1773" s="473"/>
      <c r="E1773" s="473"/>
      <c r="F1773" s="479"/>
      <c r="G1773" s="473"/>
      <c r="H1773" s="480"/>
      <c r="I1773" s="480"/>
      <c r="J1773" s="443"/>
      <c r="K1773" s="443"/>
      <c r="L1773" s="443"/>
      <c r="M1773" s="443"/>
      <c r="N1773" s="444"/>
      <c r="O1773" s="477">
        <f t="shared" si="75"/>
        <v>0</v>
      </c>
      <c r="P1773" s="477">
        <f t="shared" si="76"/>
        <v>0</v>
      </c>
      <c r="Q1773" s="92" t="str">
        <f t="shared" si="77"/>
        <v/>
      </c>
    </row>
    <row r="1774" spans="1:17" x14ac:dyDescent="0.2">
      <c r="A1774" s="468"/>
      <c r="B1774" s="444"/>
      <c r="C1774" s="478"/>
      <c r="D1774" s="473"/>
      <c r="E1774" s="473"/>
      <c r="F1774" s="479"/>
      <c r="G1774" s="473"/>
      <c r="H1774" s="480"/>
      <c r="I1774" s="480"/>
      <c r="J1774" s="443"/>
      <c r="K1774" s="443"/>
      <c r="L1774" s="443"/>
      <c r="M1774" s="443"/>
      <c r="N1774" s="444"/>
      <c r="O1774" s="477">
        <f t="shared" si="75"/>
        <v>0</v>
      </c>
      <c r="P1774" s="477">
        <f t="shared" si="76"/>
        <v>0</v>
      </c>
      <c r="Q1774" s="92" t="str">
        <f t="shared" si="77"/>
        <v/>
      </c>
    </row>
    <row r="1775" spans="1:17" x14ac:dyDescent="0.2">
      <c r="A1775" s="468"/>
      <c r="B1775" s="444"/>
      <c r="C1775" s="478"/>
      <c r="D1775" s="473"/>
      <c r="E1775" s="473"/>
      <c r="F1775" s="479"/>
      <c r="G1775" s="473"/>
      <c r="H1775" s="480"/>
      <c r="I1775" s="480"/>
      <c r="J1775" s="443"/>
      <c r="K1775" s="443"/>
      <c r="L1775" s="443"/>
      <c r="M1775" s="443"/>
      <c r="N1775" s="444"/>
      <c r="O1775" s="477">
        <f t="shared" si="75"/>
        <v>0</v>
      </c>
      <c r="P1775" s="477">
        <f t="shared" si="76"/>
        <v>0</v>
      </c>
      <c r="Q1775" s="92" t="str">
        <f t="shared" si="77"/>
        <v/>
      </c>
    </row>
    <row r="1776" spans="1:17" x14ac:dyDescent="0.2">
      <c r="A1776" s="468"/>
      <c r="B1776" s="444"/>
      <c r="C1776" s="478"/>
      <c r="D1776" s="473"/>
      <c r="E1776" s="473"/>
      <c r="F1776" s="479"/>
      <c r="G1776" s="473"/>
      <c r="H1776" s="480"/>
      <c r="I1776" s="480"/>
      <c r="J1776" s="443"/>
      <c r="K1776" s="443"/>
      <c r="L1776" s="443"/>
      <c r="M1776" s="443"/>
      <c r="N1776" s="444"/>
      <c r="O1776" s="477">
        <f t="shared" si="75"/>
        <v>0</v>
      </c>
      <c r="P1776" s="477">
        <f t="shared" si="76"/>
        <v>0</v>
      </c>
      <c r="Q1776" s="92" t="str">
        <f t="shared" si="77"/>
        <v/>
      </c>
    </row>
    <row r="1777" spans="1:17" ht="24" customHeight="1" x14ac:dyDescent="0.2">
      <c r="A1777" s="468"/>
      <c r="B1777" s="444"/>
      <c r="C1777" s="478"/>
      <c r="D1777" s="473"/>
      <c r="E1777" s="473"/>
      <c r="F1777" s="479"/>
      <c r="G1777" s="473"/>
      <c r="H1777" s="480"/>
      <c r="I1777" s="480"/>
      <c r="J1777" s="443"/>
      <c r="K1777" s="443"/>
      <c r="L1777" s="443"/>
      <c r="M1777" s="443"/>
      <c r="N1777" s="444"/>
      <c r="O1777" s="477">
        <f t="shared" si="75"/>
        <v>0</v>
      </c>
      <c r="P1777" s="477">
        <f t="shared" si="76"/>
        <v>0</v>
      </c>
      <c r="Q1777" s="92" t="str">
        <f t="shared" si="77"/>
        <v/>
      </c>
    </row>
    <row r="1778" spans="1:17" x14ac:dyDescent="0.2">
      <c r="A1778" s="468"/>
      <c r="B1778" s="444"/>
      <c r="C1778" s="478"/>
      <c r="D1778" s="473"/>
      <c r="E1778" s="473"/>
      <c r="F1778" s="479"/>
      <c r="G1778" s="473"/>
      <c r="H1778" s="480"/>
      <c r="I1778" s="480"/>
      <c r="J1778" s="443"/>
      <c r="K1778" s="443"/>
      <c r="L1778" s="443"/>
      <c r="M1778" s="443"/>
      <c r="N1778" s="444"/>
      <c r="O1778" s="477">
        <f t="shared" si="75"/>
        <v>0</v>
      </c>
      <c r="P1778" s="477">
        <f t="shared" si="76"/>
        <v>0</v>
      </c>
      <c r="Q1778" s="92" t="str">
        <f t="shared" si="77"/>
        <v/>
      </c>
    </row>
    <row r="1779" spans="1:17" x14ac:dyDescent="0.2">
      <c r="A1779" s="468"/>
      <c r="B1779" s="444"/>
      <c r="C1779" s="478"/>
      <c r="D1779" s="473"/>
      <c r="E1779" s="473"/>
      <c r="F1779" s="479"/>
      <c r="G1779" s="473"/>
      <c r="H1779" s="480"/>
      <c r="I1779" s="480"/>
      <c r="J1779" s="443"/>
      <c r="K1779" s="443"/>
      <c r="L1779" s="443"/>
      <c r="M1779" s="443"/>
      <c r="N1779" s="444"/>
      <c r="O1779" s="477">
        <f t="shared" si="75"/>
        <v>0</v>
      </c>
      <c r="P1779" s="477">
        <f t="shared" si="76"/>
        <v>0</v>
      </c>
      <c r="Q1779" s="92" t="str">
        <f t="shared" si="77"/>
        <v/>
      </c>
    </row>
    <row r="1780" spans="1:17" x14ac:dyDescent="0.2">
      <c r="A1780" s="468"/>
      <c r="B1780" s="444"/>
      <c r="C1780" s="478"/>
      <c r="D1780" s="473"/>
      <c r="E1780" s="473"/>
      <c r="F1780" s="479"/>
      <c r="G1780" s="473"/>
      <c r="H1780" s="480"/>
      <c r="I1780" s="480"/>
      <c r="J1780" s="443"/>
      <c r="K1780" s="443"/>
      <c r="L1780" s="443"/>
      <c r="M1780" s="443"/>
      <c r="N1780" s="444"/>
      <c r="O1780" s="477">
        <f t="shared" si="75"/>
        <v>0</v>
      </c>
      <c r="P1780" s="477">
        <f t="shared" si="76"/>
        <v>0</v>
      </c>
      <c r="Q1780" s="92" t="str">
        <f t="shared" si="77"/>
        <v/>
      </c>
    </row>
    <row r="1781" spans="1:17" x14ac:dyDescent="0.2">
      <c r="A1781" s="468"/>
      <c r="B1781" s="444"/>
      <c r="C1781" s="478"/>
      <c r="D1781" s="473"/>
      <c r="E1781" s="473"/>
      <c r="F1781" s="479"/>
      <c r="G1781" s="473"/>
      <c r="H1781" s="480"/>
      <c r="I1781" s="480"/>
      <c r="J1781" s="443"/>
      <c r="K1781" s="443"/>
      <c r="L1781" s="443"/>
      <c r="M1781" s="443"/>
      <c r="N1781" s="444"/>
      <c r="O1781" s="477">
        <f t="shared" si="75"/>
        <v>0</v>
      </c>
      <c r="P1781" s="477">
        <f t="shared" si="76"/>
        <v>0</v>
      </c>
      <c r="Q1781" s="92" t="str">
        <f t="shared" si="77"/>
        <v/>
      </c>
    </row>
    <row r="1782" spans="1:17" x14ac:dyDescent="0.2">
      <c r="A1782" s="468"/>
      <c r="B1782" s="444"/>
      <c r="C1782" s="478"/>
      <c r="D1782" s="473"/>
      <c r="E1782" s="473"/>
      <c r="F1782" s="479"/>
      <c r="G1782" s="473"/>
      <c r="H1782" s="480"/>
      <c r="I1782" s="480"/>
      <c r="J1782" s="443"/>
      <c r="K1782" s="443"/>
      <c r="L1782" s="443"/>
      <c r="M1782" s="443"/>
      <c r="N1782" s="444"/>
      <c r="O1782" s="477">
        <f t="shared" si="75"/>
        <v>0</v>
      </c>
      <c r="P1782" s="477">
        <f t="shared" si="76"/>
        <v>0</v>
      </c>
      <c r="Q1782" s="92" t="str">
        <f t="shared" si="77"/>
        <v/>
      </c>
    </row>
    <row r="1783" spans="1:17" x14ac:dyDescent="0.2">
      <c r="A1783" s="468"/>
      <c r="B1783" s="444"/>
      <c r="C1783" s="478"/>
      <c r="D1783" s="473"/>
      <c r="E1783" s="473"/>
      <c r="F1783" s="479"/>
      <c r="G1783" s="473"/>
      <c r="H1783" s="480"/>
      <c r="I1783" s="480"/>
      <c r="J1783" s="443"/>
      <c r="K1783" s="443"/>
      <c r="L1783" s="443"/>
      <c r="M1783" s="443"/>
      <c r="N1783" s="444"/>
      <c r="O1783" s="477">
        <f t="shared" si="75"/>
        <v>0</v>
      </c>
      <c r="P1783" s="477">
        <f t="shared" si="76"/>
        <v>0</v>
      </c>
      <c r="Q1783" s="92" t="str">
        <f t="shared" si="77"/>
        <v/>
      </c>
    </row>
    <row r="1784" spans="1:17" x14ac:dyDescent="0.2">
      <c r="A1784" s="468"/>
      <c r="B1784" s="444"/>
      <c r="C1784" s="478"/>
      <c r="D1784" s="473"/>
      <c r="E1784" s="473"/>
      <c r="F1784" s="479"/>
      <c r="G1784" s="473"/>
      <c r="H1784" s="480"/>
      <c r="I1784" s="480"/>
      <c r="J1784" s="443"/>
      <c r="K1784" s="443"/>
      <c r="L1784" s="443"/>
      <c r="M1784" s="443"/>
      <c r="N1784" s="444"/>
      <c r="O1784" s="477">
        <f t="shared" si="75"/>
        <v>0</v>
      </c>
      <c r="P1784" s="477">
        <f t="shared" si="76"/>
        <v>0</v>
      </c>
      <c r="Q1784" s="92" t="str">
        <f t="shared" si="77"/>
        <v/>
      </c>
    </row>
    <row r="1785" spans="1:17" x14ac:dyDescent="0.2">
      <c r="A1785" s="468"/>
      <c r="B1785" s="444"/>
      <c r="C1785" s="478"/>
      <c r="D1785" s="480"/>
      <c r="E1785" s="480"/>
      <c r="F1785" s="497"/>
      <c r="G1785" s="480"/>
      <c r="H1785" s="480"/>
      <c r="I1785" s="480"/>
      <c r="J1785" s="443"/>
      <c r="K1785" s="443"/>
      <c r="L1785" s="443"/>
      <c r="M1785" s="443"/>
      <c r="N1785" s="444"/>
      <c r="O1785" s="477">
        <f t="shared" si="75"/>
        <v>0</v>
      </c>
      <c r="P1785" s="477">
        <f t="shared" si="76"/>
        <v>0</v>
      </c>
      <c r="Q1785" s="92" t="str">
        <f t="shared" si="77"/>
        <v/>
      </c>
    </row>
    <row r="1786" spans="1:17" x14ac:dyDescent="0.2">
      <c r="A1786" s="468"/>
      <c r="B1786" s="444"/>
      <c r="C1786" s="478"/>
      <c r="D1786" s="480"/>
      <c r="E1786" s="480"/>
      <c r="F1786" s="497"/>
      <c r="G1786" s="480"/>
      <c r="H1786" s="480"/>
      <c r="I1786" s="480"/>
      <c r="J1786" s="443"/>
      <c r="K1786" s="443"/>
      <c r="L1786" s="443"/>
      <c r="M1786" s="443"/>
      <c r="N1786" s="444"/>
      <c r="O1786" s="477">
        <f t="shared" si="75"/>
        <v>0</v>
      </c>
      <c r="P1786" s="477">
        <f t="shared" si="76"/>
        <v>0</v>
      </c>
      <c r="Q1786" s="92" t="str">
        <f t="shared" si="77"/>
        <v/>
      </c>
    </row>
    <row r="1787" spans="1:17" x14ac:dyDescent="0.2">
      <c r="A1787" s="468"/>
      <c r="B1787" s="444"/>
      <c r="C1787" s="478"/>
      <c r="D1787" s="480"/>
      <c r="E1787" s="480"/>
      <c r="F1787" s="497"/>
      <c r="G1787" s="480"/>
      <c r="H1787" s="480"/>
      <c r="I1787" s="480"/>
      <c r="J1787" s="443"/>
      <c r="K1787" s="443"/>
      <c r="L1787" s="443"/>
      <c r="M1787" s="443"/>
      <c r="N1787" s="444"/>
      <c r="O1787" s="477">
        <f t="shared" si="75"/>
        <v>0</v>
      </c>
      <c r="P1787" s="477">
        <f t="shared" si="76"/>
        <v>0</v>
      </c>
      <c r="Q1787" s="92" t="str">
        <f t="shared" si="77"/>
        <v/>
      </c>
    </row>
    <row r="1788" spans="1:17" x14ac:dyDescent="0.2">
      <c r="A1788" s="468"/>
      <c r="B1788" s="444"/>
      <c r="C1788" s="478"/>
      <c r="D1788" s="480"/>
      <c r="E1788" s="480"/>
      <c r="F1788" s="497"/>
      <c r="G1788" s="480"/>
      <c r="H1788" s="480"/>
      <c r="I1788" s="480"/>
      <c r="J1788" s="443"/>
      <c r="K1788" s="443"/>
      <c r="L1788" s="443"/>
      <c r="M1788" s="443"/>
      <c r="N1788" s="444"/>
      <c r="O1788" s="477">
        <f t="shared" si="75"/>
        <v>0</v>
      </c>
      <c r="P1788" s="477">
        <f t="shared" si="76"/>
        <v>0</v>
      </c>
      <c r="Q1788" s="92" t="str">
        <f t="shared" si="77"/>
        <v/>
      </c>
    </row>
    <row r="1789" spans="1:17" x14ac:dyDescent="0.2">
      <c r="A1789" s="468"/>
      <c r="B1789" s="444"/>
      <c r="C1789" s="478"/>
      <c r="D1789" s="480"/>
      <c r="E1789" s="480"/>
      <c r="F1789" s="497"/>
      <c r="G1789" s="480"/>
      <c r="H1789" s="480"/>
      <c r="I1789" s="480"/>
      <c r="J1789" s="443"/>
      <c r="K1789" s="443"/>
      <c r="L1789" s="443"/>
      <c r="M1789" s="443"/>
      <c r="N1789" s="444"/>
      <c r="O1789" s="477">
        <f t="shared" si="75"/>
        <v>0</v>
      </c>
      <c r="P1789" s="477">
        <f t="shared" si="76"/>
        <v>0</v>
      </c>
      <c r="Q1789" s="92" t="str">
        <f t="shared" si="77"/>
        <v/>
      </c>
    </row>
    <row r="1790" spans="1:17" x14ac:dyDescent="0.2">
      <c r="A1790" s="468"/>
      <c r="B1790" s="444"/>
      <c r="C1790" s="478"/>
      <c r="D1790" s="480"/>
      <c r="E1790" s="480"/>
      <c r="F1790" s="497"/>
      <c r="G1790" s="480"/>
      <c r="H1790" s="480"/>
      <c r="I1790" s="480"/>
      <c r="J1790" s="443"/>
      <c r="K1790" s="443"/>
      <c r="L1790" s="443"/>
      <c r="M1790" s="443"/>
      <c r="N1790" s="444"/>
      <c r="O1790" s="477">
        <f t="shared" si="75"/>
        <v>0</v>
      </c>
      <c r="P1790" s="477">
        <f t="shared" si="76"/>
        <v>0</v>
      </c>
      <c r="Q1790" s="92" t="str">
        <f t="shared" si="77"/>
        <v/>
      </c>
    </row>
    <row r="1791" spans="1:17" x14ac:dyDescent="0.2">
      <c r="A1791" s="468"/>
      <c r="B1791" s="444"/>
      <c r="C1791" s="478"/>
      <c r="D1791" s="480"/>
      <c r="E1791" s="480"/>
      <c r="F1791" s="497"/>
      <c r="G1791" s="480"/>
      <c r="H1791" s="480"/>
      <c r="I1791" s="480"/>
      <c r="J1791" s="443"/>
      <c r="K1791" s="443"/>
      <c r="L1791" s="443"/>
      <c r="M1791" s="443"/>
      <c r="N1791" s="444"/>
      <c r="O1791" s="477">
        <f t="shared" si="75"/>
        <v>0</v>
      </c>
      <c r="P1791" s="477">
        <f t="shared" si="76"/>
        <v>0</v>
      </c>
      <c r="Q1791" s="92" t="str">
        <f t="shared" si="77"/>
        <v/>
      </c>
    </row>
    <row r="1792" spans="1:17" x14ac:dyDescent="0.2">
      <c r="A1792" s="468"/>
      <c r="B1792" s="444"/>
      <c r="C1792" s="478"/>
      <c r="D1792" s="480"/>
      <c r="E1792" s="480"/>
      <c r="F1792" s="497"/>
      <c r="G1792" s="480"/>
      <c r="H1792" s="480"/>
      <c r="I1792" s="480"/>
      <c r="J1792" s="443"/>
      <c r="K1792" s="443"/>
      <c r="L1792" s="443"/>
      <c r="M1792" s="443"/>
      <c r="N1792" s="444"/>
      <c r="O1792" s="477">
        <f t="shared" si="75"/>
        <v>0</v>
      </c>
      <c r="P1792" s="477">
        <f t="shared" si="76"/>
        <v>0</v>
      </c>
      <c r="Q1792" s="92" t="str">
        <f t="shared" si="77"/>
        <v/>
      </c>
    </row>
    <row r="1793" spans="1:17" x14ac:dyDescent="0.2">
      <c r="A1793" s="468"/>
      <c r="B1793" s="444"/>
      <c r="C1793" s="478"/>
      <c r="D1793" s="480"/>
      <c r="E1793" s="480"/>
      <c r="F1793" s="497"/>
      <c r="G1793" s="480"/>
      <c r="H1793" s="480"/>
      <c r="I1793" s="480"/>
      <c r="J1793" s="443"/>
      <c r="K1793" s="443"/>
      <c r="L1793" s="443"/>
      <c r="M1793" s="443"/>
      <c r="N1793" s="444"/>
      <c r="O1793" s="477">
        <f t="shared" ref="O1793:O1856" si="78">IF(B1793=0,0,IF(YEAR(B1793)=$P$1,MONTH(B1793)-$O$1+1,(YEAR(B1793)-$P$1)*12-$O$1+1+MONTH(B1793)))</f>
        <v>0</v>
      </c>
      <c r="P1793" s="477">
        <f t="shared" ref="P1793:P1856" si="79">IF(C1793=0,0,IF(YEAR(C1793)=$P$1,MONTH(C1793)-$O$1+1,(YEAR(C1793)-$P$1)*12-$O$1+1+MONTH(C1793)))</f>
        <v>0</v>
      </c>
      <c r="Q1793" s="92" t="str">
        <f t="shared" ref="Q1793:Q1856" si="80">SUBSTITUTE(D1793," ","_")</f>
        <v/>
      </c>
    </row>
    <row r="1794" spans="1:17" x14ac:dyDescent="0.2">
      <c r="A1794" s="468"/>
      <c r="B1794" s="444"/>
      <c r="C1794" s="478"/>
      <c r="D1794" s="480"/>
      <c r="E1794" s="480"/>
      <c r="F1794" s="497"/>
      <c r="G1794" s="480"/>
      <c r="H1794" s="480"/>
      <c r="I1794" s="480"/>
      <c r="J1794" s="443"/>
      <c r="K1794" s="443"/>
      <c r="L1794" s="443"/>
      <c r="M1794" s="443"/>
      <c r="N1794" s="444"/>
      <c r="O1794" s="477">
        <f t="shared" si="78"/>
        <v>0</v>
      </c>
      <c r="P1794" s="477">
        <f t="shared" si="79"/>
        <v>0</v>
      </c>
      <c r="Q1794" s="92" t="str">
        <f t="shared" si="80"/>
        <v/>
      </c>
    </row>
    <row r="1795" spans="1:17" x14ac:dyDescent="0.2">
      <c r="A1795" s="468"/>
      <c r="B1795" s="444"/>
      <c r="C1795" s="478"/>
      <c r="D1795" s="480"/>
      <c r="E1795" s="480"/>
      <c r="F1795" s="497"/>
      <c r="G1795" s="480"/>
      <c r="H1795" s="480"/>
      <c r="I1795" s="480"/>
      <c r="J1795" s="443"/>
      <c r="K1795" s="443"/>
      <c r="L1795" s="443"/>
      <c r="M1795" s="443"/>
      <c r="N1795" s="444"/>
      <c r="O1795" s="477">
        <f t="shared" si="78"/>
        <v>0</v>
      </c>
      <c r="P1795" s="477">
        <f t="shared" si="79"/>
        <v>0</v>
      </c>
      <c r="Q1795" s="92" t="str">
        <f t="shared" si="80"/>
        <v/>
      </c>
    </row>
    <row r="1796" spans="1:17" x14ac:dyDescent="0.2">
      <c r="A1796" s="468"/>
      <c r="B1796" s="444"/>
      <c r="C1796" s="478"/>
      <c r="D1796" s="480"/>
      <c r="E1796" s="480"/>
      <c r="F1796" s="497"/>
      <c r="G1796" s="480"/>
      <c r="H1796" s="480"/>
      <c r="I1796" s="480"/>
      <c r="J1796" s="443"/>
      <c r="K1796" s="443"/>
      <c r="L1796" s="443"/>
      <c r="M1796" s="443"/>
      <c r="N1796" s="444"/>
      <c r="O1796" s="477">
        <f t="shared" si="78"/>
        <v>0</v>
      </c>
      <c r="P1796" s="477">
        <f t="shared" si="79"/>
        <v>0</v>
      </c>
      <c r="Q1796" s="92" t="str">
        <f t="shared" si="80"/>
        <v/>
      </c>
    </row>
    <row r="1797" spans="1:17" x14ac:dyDescent="0.2">
      <c r="A1797" s="468"/>
      <c r="B1797" s="444"/>
      <c r="C1797" s="478"/>
      <c r="D1797" s="480"/>
      <c r="E1797" s="480"/>
      <c r="F1797" s="497"/>
      <c r="G1797" s="480"/>
      <c r="H1797" s="480"/>
      <c r="I1797" s="480"/>
      <c r="J1797" s="443"/>
      <c r="K1797" s="443"/>
      <c r="L1797" s="443"/>
      <c r="M1797" s="443"/>
      <c r="N1797" s="444"/>
      <c r="O1797" s="477">
        <f t="shared" si="78"/>
        <v>0</v>
      </c>
      <c r="P1797" s="477">
        <f t="shared" si="79"/>
        <v>0</v>
      </c>
      <c r="Q1797" s="92" t="str">
        <f t="shared" si="80"/>
        <v/>
      </c>
    </row>
    <row r="1798" spans="1:17" x14ac:dyDescent="0.2">
      <c r="A1798" s="468"/>
      <c r="B1798" s="444"/>
      <c r="C1798" s="478"/>
      <c r="D1798" s="480"/>
      <c r="E1798" s="480"/>
      <c r="F1798" s="497"/>
      <c r="G1798" s="480"/>
      <c r="H1798" s="480"/>
      <c r="I1798" s="480"/>
      <c r="J1798" s="443"/>
      <c r="K1798" s="443"/>
      <c r="L1798" s="443"/>
      <c r="M1798" s="443"/>
      <c r="N1798" s="444"/>
      <c r="O1798" s="477">
        <f t="shared" si="78"/>
        <v>0</v>
      </c>
      <c r="P1798" s="477">
        <f t="shared" si="79"/>
        <v>0</v>
      </c>
      <c r="Q1798" s="92" t="str">
        <f t="shared" si="80"/>
        <v/>
      </c>
    </row>
    <row r="1799" spans="1:17" x14ac:dyDescent="0.2">
      <c r="A1799" s="468"/>
      <c r="B1799" s="444"/>
      <c r="C1799" s="478"/>
      <c r="D1799" s="480"/>
      <c r="E1799" s="480"/>
      <c r="F1799" s="497"/>
      <c r="G1799" s="473"/>
      <c r="H1799" s="480"/>
      <c r="I1799" s="480"/>
      <c r="J1799" s="443"/>
      <c r="K1799" s="442"/>
      <c r="L1799" s="443"/>
      <c r="M1799" s="443"/>
      <c r="N1799" s="444"/>
      <c r="O1799" s="477">
        <f t="shared" si="78"/>
        <v>0</v>
      </c>
      <c r="P1799" s="477">
        <f t="shared" si="79"/>
        <v>0</v>
      </c>
      <c r="Q1799" s="92" t="str">
        <f t="shared" si="80"/>
        <v/>
      </c>
    </row>
    <row r="1800" spans="1:17" x14ac:dyDescent="0.2">
      <c r="A1800" s="468"/>
      <c r="B1800" s="444"/>
      <c r="C1800" s="478"/>
      <c r="D1800" s="480"/>
      <c r="E1800" s="480"/>
      <c r="F1800" s="497"/>
      <c r="G1800" s="480"/>
      <c r="H1800" s="480"/>
      <c r="I1800" s="480"/>
      <c r="J1800" s="443"/>
      <c r="K1800" s="443"/>
      <c r="L1800" s="443"/>
      <c r="M1800" s="443"/>
      <c r="N1800" s="444"/>
      <c r="O1800" s="477">
        <f t="shared" si="78"/>
        <v>0</v>
      </c>
      <c r="P1800" s="477">
        <f t="shared" si="79"/>
        <v>0</v>
      </c>
      <c r="Q1800" s="92" t="str">
        <f t="shared" si="80"/>
        <v/>
      </c>
    </row>
    <row r="1801" spans="1:17" x14ac:dyDescent="0.2">
      <c r="A1801" s="468"/>
      <c r="B1801" s="444"/>
      <c r="C1801" s="478"/>
      <c r="D1801" s="480"/>
      <c r="E1801" s="480"/>
      <c r="F1801" s="497"/>
      <c r="G1801" s="480"/>
      <c r="H1801" s="480"/>
      <c r="I1801" s="480"/>
      <c r="J1801" s="443"/>
      <c r="K1801" s="443"/>
      <c r="L1801" s="443"/>
      <c r="M1801" s="443"/>
      <c r="N1801" s="444"/>
      <c r="O1801" s="477">
        <f t="shared" si="78"/>
        <v>0</v>
      </c>
      <c r="P1801" s="477">
        <f t="shared" si="79"/>
        <v>0</v>
      </c>
      <c r="Q1801" s="92" t="str">
        <f t="shared" si="80"/>
        <v/>
      </c>
    </row>
    <row r="1802" spans="1:17" x14ac:dyDescent="0.2">
      <c r="A1802" s="468"/>
      <c r="B1802" s="444"/>
      <c r="C1802" s="478"/>
      <c r="D1802" s="480"/>
      <c r="E1802" s="480"/>
      <c r="F1802" s="497"/>
      <c r="G1802" s="480"/>
      <c r="H1802" s="480"/>
      <c r="I1802" s="480"/>
      <c r="J1802" s="443"/>
      <c r="K1802" s="443"/>
      <c r="L1802" s="443"/>
      <c r="M1802" s="443"/>
      <c r="N1802" s="444"/>
      <c r="O1802" s="477">
        <f t="shared" si="78"/>
        <v>0</v>
      </c>
      <c r="P1802" s="477">
        <f t="shared" si="79"/>
        <v>0</v>
      </c>
      <c r="Q1802" s="92" t="str">
        <f t="shared" si="80"/>
        <v/>
      </c>
    </row>
    <row r="1803" spans="1:17" x14ac:dyDescent="0.2">
      <c r="A1803" s="468"/>
      <c r="B1803" s="444"/>
      <c r="C1803" s="478"/>
      <c r="D1803" s="480"/>
      <c r="E1803" s="480"/>
      <c r="F1803" s="497"/>
      <c r="G1803" s="480"/>
      <c r="H1803" s="480"/>
      <c r="I1803" s="480"/>
      <c r="J1803" s="443"/>
      <c r="K1803" s="443"/>
      <c r="L1803" s="443"/>
      <c r="M1803" s="443"/>
      <c r="N1803" s="444"/>
      <c r="O1803" s="477">
        <f t="shared" si="78"/>
        <v>0</v>
      </c>
      <c r="P1803" s="477">
        <f t="shared" si="79"/>
        <v>0</v>
      </c>
      <c r="Q1803" s="92" t="str">
        <f t="shared" si="80"/>
        <v/>
      </c>
    </row>
    <row r="1804" spans="1:17" x14ac:dyDescent="0.2">
      <c r="A1804" s="468"/>
      <c r="B1804" s="444"/>
      <c r="C1804" s="478"/>
      <c r="D1804" s="480"/>
      <c r="E1804" s="480"/>
      <c r="F1804" s="497"/>
      <c r="G1804" s="480"/>
      <c r="H1804" s="480"/>
      <c r="I1804" s="480"/>
      <c r="J1804" s="443"/>
      <c r="K1804" s="443"/>
      <c r="L1804" s="443"/>
      <c r="M1804" s="443"/>
      <c r="N1804" s="444"/>
      <c r="O1804" s="477">
        <f t="shared" si="78"/>
        <v>0</v>
      </c>
      <c r="P1804" s="477">
        <f t="shared" si="79"/>
        <v>0</v>
      </c>
      <c r="Q1804" s="92" t="str">
        <f t="shared" si="80"/>
        <v/>
      </c>
    </row>
    <row r="1805" spans="1:17" x14ac:dyDescent="0.2">
      <c r="A1805" s="468"/>
      <c r="B1805" s="444"/>
      <c r="C1805" s="478"/>
      <c r="D1805" s="480"/>
      <c r="E1805" s="480"/>
      <c r="F1805" s="497"/>
      <c r="G1805" s="480"/>
      <c r="H1805" s="480"/>
      <c r="I1805" s="480"/>
      <c r="J1805" s="443"/>
      <c r="K1805" s="443"/>
      <c r="L1805" s="443"/>
      <c r="M1805" s="443"/>
      <c r="N1805" s="444"/>
      <c r="O1805" s="477">
        <f t="shared" si="78"/>
        <v>0</v>
      </c>
      <c r="P1805" s="477">
        <f t="shared" si="79"/>
        <v>0</v>
      </c>
      <c r="Q1805" s="92" t="str">
        <f t="shared" si="80"/>
        <v/>
      </c>
    </row>
    <row r="1806" spans="1:17" x14ac:dyDescent="0.2">
      <c r="A1806" s="468"/>
      <c r="B1806" s="444"/>
      <c r="C1806" s="478"/>
      <c r="D1806" s="480"/>
      <c r="E1806" s="480"/>
      <c r="F1806" s="497"/>
      <c r="G1806" s="480"/>
      <c r="H1806" s="480"/>
      <c r="I1806" s="480"/>
      <c r="J1806" s="443"/>
      <c r="K1806" s="443"/>
      <c r="L1806" s="443"/>
      <c r="M1806" s="443"/>
      <c r="N1806" s="444"/>
      <c r="O1806" s="477">
        <f t="shared" si="78"/>
        <v>0</v>
      </c>
      <c r="P1806" s="477">
        <f t="shared" si="79"/>
        <v>0</v>
      </c>
      <c r="Q1806" s="92" t="str">
        <f t="shared" si="80"/>
        <v/>
      </c>
    </row>
    <row r="1807" spans="1:17" x14ac:dyDescent="0.2">
      <c r="A1807" s="468"/>
      <c r="B1807" s="444"/>
      <c r="C1807" s="478"/>
      <c r="D1807" s="480"/>
      <c r="E1807" s="480"/>
      <c r="F1807" s="497"/>
      <c r="G1807" s="480"/>
      <c r="H1807" s="480"/>
      <c r="I1807" s="480"/>
      <c r="J1807" s="443"/>
      <c r="K1807" s="443"/>
      <c r="L1807" s="443"/>
      <c r="M1807" s="443"/>
      <c r="N1807" s="444"/>
      <c r="O1807" s="477">
        <f t="shared" si="78"/>
        <v>0</v>
      </c>
      <c r="P1807" s="477">
        <f t="shared" si="79"/>
        <v>0</v>
      </c>
      <c r="Q1807" s="92" t="str">
        <f t="shared" si="80"/>
        <v/>
      </c>
    </row>
    <row r="1808" spans="1:17" x14ac:dyDescent="0.2">
      <c r="A1808" s="468"/>
      <c r="B1808" s="444"/>
      <c r="C1808" s="478"/>
      <c r="D1808" s="480"/>
      <c r="E1808" s="480"/>
      <c r="F1808" s="497"/>
      <c r="G1808" s="480"/>
      <c r="H1808" s="480"/>
      <c r="I1808" s="480"/>
      <c r="J1808" s="443"/>
      <c r="K1808" s="443"/>
      <c r="L1808" s="443"/>
      <c r="M1808" s="443"/>
      <c r="N1808" s="444"/>
      <c r="O1808" s="477">
        <f t="shared" si="78"/>
        <v>0</v>
      </c>
      <c r="P1808" s="477">
        <f t="shared" si="79"/>
        <v>0</v>
      </c>
      <c r="Q1808" s="92" t="str">
        <f t="shared" si="80"/>
        <v/>
      </c>
    </row>
    <row r="1809" spans="1:17" x14ac:dyDescent="0.2">
      <c r="A1809" s="468"/>
      <c r="B1809" s="444"/>
      <c r="C1809" s="478"/>
      <c r="D1809" s="480"/>
      <c r="E1809" s="480"/>
      <c r="F1809" s="497"/>
      <c r="G1809" s="480"/>
      <c r="H1809" s="480"/>
      <c r="I1809" s="480"/>
      <c r="J1809" s="443"/>
      <c r="K1809" s="443"/>
      <c r="L1809" s="443"/>
      <c r="M1809" s="443"/>
      <c r="N1809" s="444"/>
      <c r="O1809" s="477">
        <f t="shared" si="78"/>
        <v>0</v>
      </c>
      <c r="P1809" s="477">
        <f t="shared" si="79"/>
        <v>0</v>
      </c>
      <c r="Q1809" s="92" t="str">
        <f t="shared" si="80"/>
        <v/>
      </c>
    </row>
    <row r="1810" spans="1:17" x14ac:dyDescent="0.2">
      <c r="A1810" s="468"/>
      <c r="B1810" s="444"/>
      <c r="C1810" s="478"/>
      <c r="D1810" s="480"/>
      <c r="E1810" s="480"/>
      <c r="F1810" s="497"/>
      <c r="G1810" s="480"/>
      <c r="H1810" s="480"/>
      <c r="I1810" s="480"/>
      <c r="J1810" s="443"/>
      <c r="K1810" s="443"/>
      <c r="L1810" s="443"/>
      <c r="M1810" s="443"/>
      <c r="N1810" s="444"/>
      <c r="O1810" s="477">
        <f t="shared" si="78"/>
        <v>0</v>
      </c>
      <c r="P1810" s="477">
        <f t="shared" si="79"/>
        <v>0</v>
      </c>
      <c r="Q1810" s="92" t="str">
        <f t="shared" si="80"/>
        <v/>
      </c>
    </row>
    <row r="1811" spans="1:17" x14ac:dyDescent="0.2">
      <c r="A1811" s="468"/>
      <c r="B1811" s="444"/>
      <c r="C1811" s="478"/>
      <c r="D1811" s="480"/>
      <c r="E1811" s="480"/>
      <c r="F1811" s="497"/>
      <c r="G1811" s="480"/>
      <c r="H1811" s="480"/>
      <c r="I1811" s="480"/>
      <c r="J1811" s="443"/>
      <c r="K1811" s="443"/>
      <c r="L1811" s="443"/>
      <c r="M1811" s="443"/>
      <c r="N1811" s="444"/>
      <c r="O1811" s="477">
        <f t="shared" si="78"/>
        <v>0</v>
      </c>
      <c r="P1811" s="477">
        <f t="shared" si="79"/>
        <v>0</v>
      </c>
      <c r="Q1811" s="92" t="str">
        <f t="shared" si="80"/>
        <v/>
      </c>
    </row>
    <row r="1812" spans="1:17" x14ac:dyDescent="0.2">
      <c r="A1812" s="468"/>
      <c r="B1812" s="444"/>
      <c r="C1812" s="478"/>
      <c r="D1812" s="480"/>
      <c r="E1812" s="480"/>
      <c r="F1812" s="497"/>
      <c r="G1812" s="480"/>
      <c r="H1812" s="480"/>
      <c r="I1812" s="480"/>
      <c r="J1812" s="443"/>
      <c r="K1812" s="443"/>
      <c r="L1812" s="443"/>
      <c r="M1812" s="443"/>
      <c r="N1812" s="444"/>
      <c r="O1812" s="477">
        <f t="shared" si="78"/>
        <v>0</v>
      </c>
      <c r="P1812" s="477">
        <f t="shared" si="79"/>
        <v>0</v>
      </c>
      <c r="Q1812" s="92" t="str">
        <f t="shared" si="80"/>
        <v/>
      </c>
    </row>
    <row r="1813" spans="1:17" x14ac:dyDescent="0.2">
      <c r="A1813" s="468"/>
      <c r="B1813" s="444"/>
      <c r="C1813" s="478"/>
      <c r="D1813" s="480"/>
      <c r="E1813" s="480"/>
      <c r="F1813" s="497"/>
      <c r="G1813" s="480"/>
      <c r="H1813" s="480"/>
      <c r="I1813" s="480"/>
      <c r="J1813" s="443"/>
      <c r="K1813" s="443"/>
      <c r="L1813" s="443"/>
      <c r="M1813" s="443"/>
      <c r="N1813" s="444"/>
      <c r="O1813" s="477">
        <f t="shared" si="78"/>
        <v>0</v>
      </c>
      <c r="P1813" s="477">
        <f t="shared" si="79"/>
        <v>0</v>
      </c>
      <c r="Q1813" s="92" t="str">
        <f t="shared" si="80"/>
        <v/>
      </c>
    </row>
    <row r="1814" spans="1:17" x14ac:dyDescent="0.2">
      <c r="A1814" s="468"/>
      <c r="B1814" s="444"/>
      <c r="C1814" s="478"/>
      <c r="D1814" s="480"/>
      <c r="E1814" s="480"/>
      <c r="F1814" s="497"/>
      <c r="G1814" s="480"/>
      <c r="H1814" s="480"/>
      <c r="I1814" s="480"/>
      <c r="J1814" s="443"/>
      <c r="K1814" s="443"/>
      <c r="L1814" s="443"/>
      <c r="M1814" s="443"/>
      <c r="N1814" s="444"/>
      <c r="O1814" s="477">
        <f t="shared" si="78"/>
        <v>0</v>
      </c>
      <c r="P1814" s="477">
        <f t="shared" si="79"/>
        <v>0</v>
      </c>
      <c r="Q1814" s="92" t="str">
        <f t="shared" si="80"/>
        <v/>
      </c>
    </row>
    <row r="1815" spans="1:17" x14ac:dyDescent="0.2">
      <c r="A1815" s="468"/>
      <c r="B1815" s="444"/>
      <c r="C1815" s="478"/>
      <c r="D1815" s="480"/>
      <c r="E1815" s="480"/>
      <c r="F1815" s="497"/>
      <c r="G1815" s="480"/>
      <c r="H1815" s="480"/>
      <c r="I1815" s="480"/>
      <c r="J1815" s="443"/>
      <c r="K1815" s="443"/>
      <c r="L1815" s="443"/>
      <c r="M1815" s="443"/>
      <c r="N1815" s="444"/>
      <c r="O1815" s="477">
        <f t="shared" si="78"/>
        <v>0</v>
      </c>
      <c r="P1815" s="477">
        <f t="shared" si="79"/>
        <v>0</v>
      </c>
      <c r="Q1815" s="92" t="str">
        <f t="shared" si="80"/>
        <v/>
      </c>
    </row>
    <row r="1816" spans="1:17" x14ac:dyDescent="0.2">
      <c r="A1816" s="468"/>
      <c r="B1816" s="444"/>
      <c r="C1816" s="478"/>
      <c r="D1816" s="480"/>
      <c r="E1816" s="480"/>
      <c r="F1816" s="497"/>
      <c r="G1816" s="480"/>
      <c r="H1816" s="480"/>
      <c r="I1816" s="480"/>
      <c r="J1816" s="443"/>
      <c r="K1816" s="443"/>
      <c r="L1816" s="443"/>
      <c r="M1816" s="443"/>
      <c r="N1816" s="444"/>
      <c r="O1816" s="477">
        <f t="shared" si="78"/>
        <v>0</v>
      </c>
      <c r="P1816" s="477">
        <f t="shared" si="79"/>
        <v>0</v>
      </c>
      <c r="Q1816" s="92" t="str">
        <f t="shared" si="80"/>
        <v/>
      </c>
    </row>
    <row r="1817" spans="1:17" x14ac:dyDescent="0.2">
      <c r="A1817" s="468"/>
      <c r="B1817" s="444"/>
      <c r="C1817" s="478"/>
      <c r="D1817" s="480"/>
      <c r="E1817" s="480"/>
      <c r="F1817" s="497"/>
      <c r="G1817" s="480"/>
      <c r="H1817" s="480"/>
      <c r="I1817" s="480"/>
      <c r="J1817" s="443"/>
      <c r="K1817" s="443"/>
      <c r="L1817" s="443"/>
      <c r="M1817" s="443"/>
      <c r="N1817" s="444"/>
      <c r="O1817" s="477">
        <f t="shared" si="78"/>
        <v>0</v>
      </c>
      <c r="P1817" s="477">
        <f t="shared" si="79"/>
        <v>0</v>
      </c>
      <c r="Q1817" s="92" t="str">
        <f t="shared" si="80"/>
        <v/>
      </c>
    </row>
    <row r="1818" spans="1:17" x14ac:dyDescent="0.2">
      <c r="A1818" s="468"/>
      <c r="B1818" s="444"/>
      <c r="C1818" s="478"/>
      <c r="D1818" s="480"/>
      <c r="E1818" s="480"/>
      <c r="F1818" s="497"/>
      <c r="G1818" s="480"/>
      <c r="H1818" s="480"/>
      <c r="I1818" s="480"/>
      <c r="J1818" s="443"/>
      <c r="K1818" s="443"/>
      <c r="L1818" s="443"/>
      <c r="M1818" s="443"/>
      <c r="N1818" s="444"/>
      <c r="O1818" s="477">
        <f t="shared" si="78"/>
        <v>0</v>
      </c>
      <c r="P1818" s="477">
        <f t="shared" si="79"/>
        <v>0</v>
      </c>
      <c r="Q1818" s="92" t="str">
        <f t="shared" si="80"/>
        <v/>
      </c>
    </row>
    <row r="1819" spans="1:17" x14ac:dyDescent="0.2">
      <c r="A1819" s="468"/>
      <c r="B1819" s="444"/>
      <c r="C1819" s="478"/>
      <c r="D1819" s="480"/>
      <c r="E1819" s="480"/>
      <c r="F1819" s="497"/>
      <c r="G1819" s="480"/>
      <c r="H1819" s="480"/>
      <c r="I1819" s="480"/>
      <c r="J1819" s="443"/>
      <c r="K1819" s="443"/>
      <c r="L1819" s="443"/>
      <c r="M1819" s="443"/>
      <c r="N1819" s="444"/>
      <c r="O1819" s="477">
        <f t="shared" si="78"/>
        <v>0</v>
      </c>
      <c r="P1819" s="477">
        <f t="shared" si="79"/>
        <v>0</v>
      </c>
      <c r="Q1819" s="92" t="str">
        <f t="shared" si="80"/>
        <v/>
      </c>
    </row>
    <row r="1820" spans="1:17" x14ac:dyDescent="0.2">
      <c r="A1820" s="468"/>
      <c r="B1820" s="444"/>
      <c r="C1820" s="478"/>
      <c r="D1820" s="480"/>
      <c r="E1820" s="480"/>
      <c r="F1820" s="497"/>
      <c r="G1820" s="480"/>
      <c r="H1820" s="480"/>
      <c r="I1820" s="480"/>
      <c r="J1820" s="443"/>
      <c r="K1820" s="443"/>
      <c r="L1820" s="443"/>
      <c r="M1820" s="443"/>
      <c r="N1820" s="444"/>
      <c r="O1820" s="477">
        <f t="shared" si="78"/>
        <v>0</v>
      </c>
      <c r="P1820" s="477">
        <f t="shared" si="79"/>
        <v>0</v>
      </c>
      <c r="Q1820" s="92" t="str">
        <f t="shared" si="80"/>
        <v/>
      </c>
    </row>
    <row r="1821" spans="1:17" x14ac:dyDescent="0.2">
      <c r="A1821" s="468"/>
      <c r="B1821" s="444"/>
      <c r="C1821" s="478"/>
      <c r="D1821" s="480"/>
      <c r="E1821" s="480"/>
      <c r="F1821" s="497"/>
      <c r="G1821" s="480"/>
      <c r="H1821" s="480"/>
      <c r="I1821" s="480"/>
      <c r="J1821" s="443"/>
      <c r="K1821" s="443"/>
      <c r="L1821" s="443"/>
      <c r="M1821" s="443"/>
      <c r="N1821" s="444"/>
      <c r="O1821" s="477">
        <f t="shared" si="78"/>
        <v>0</v>
      </c>
      <c r="P1821" s="477">
        <f t="shared" si="79"/>
        <v>0</v>
      </c>
      <c r="Q1821" s="92" t="str">
        <f t="shared" si="80"/>
        <v/>
      </c>
    </row>
    <row r="1822" spans="1:17" x14ac:dyDescent="0.2">
      <c r="A1822" s="468"/>
      <c r="B1822" s="444"/>
      <c r="C1822" s="478"/>
      <c r="D1822" s="480"/>
      <c r="E1822" s="480"/>
      <c r="F1822" s="497"/>
      <c r="G1822" s="480"/>
      <c r="H1822" s="480"/>
      <c r="I1822" s="480"/>
      <c r="J1822" s="443"/>
      <c r="K1822" s="443"/>
      <c r="L1822" s="443"/>
      <c r="M1822" s="443"/>
      <c r="N1822" s="444"/>
      <c r="O1822" s="477">
        <f t="shared" si="78"/>
        <v>0</v>
      </c>
      <c r="P1822" s="477">
        <f t="shared" si="79"/>
        <v>0</v>
      </c>
      <c r="Q1822" s="92" t="str">
        <f t="shared" si="80"/>
        <v/>
      </c>
    </row>
    <row r="1823" spans="1:17" x14ac:dyDescent="0.2">
      <c r="A1823" s="468"/>
      <c r="B1823" s="444"/>
      <c r="C1823" s="478"/>
      <c r="D1823" s="480"/>
      <c r="E1823" s="480"/>
      <c r="F1823" s="497"/>
      <c r="G1823" s="480"/>
      <c r="H1823" s="480"/>
      <c r="I1823" s="480"/>
      <c r="J1823" s="443"/>
      <c r="K1823" s="443"/>
      <c r="L1823" s="443"/>
      <c r="M1823" s="443"/>
      <c r="N1823" s="444"/>
      <c r="O1823" s="477">
        <f t="shared" si="78"/>
        <v>0</v>
      </c>
      <c r="P1823" s="477">
        <f t="shared" si="79"/>
        <v>0</v>
      </c>
      <c r="Q1823" s="92" t="str">
        <f t="shared" si="80"/>
        <v/>
      </c>
    </row>
    <row r="1824" spans="1:17" x14ac:dyDescent="0.2">
      <c r="A1824" s="468"/>
      <c r="B1824" s="444"/>
      <c r="C1824" s="478"/>
      <c r="D1824" s="480"/>
      <c r="E1824" s="480"/>
      <c r="F1824" s="497"/>
      <c r="G1824" s="473"/>
      <c r="H1824" s="480"/>
      <c r="I1824" s="480"/>
      <c r="J1824" s="443"/>
      <c r="K1824" s="443"/>
      <c r="L1824" s="443"/>
      <c r="M1824" s="443"/>
      <c r="N1824" s="444"/>
      <c r="O1824" s="477">
        <f t="shared" si="78"/>
        <v>0</v>
      </c>
      <c r="P1824" s="477">
        <f t="shared" si="79"/>
        <v>0</v>
      </c>
      <c r="Q1824" s="92" t="str">
        <f t="shared" si="80"/>
        <v/>
      </c>
    </row>
    <row r="1825" spans="1:17" x14ac:dyDescent="0.2">
      <c r="A1825" s="468"/>
      <c r="B1825" s="444"/>
      <c r="C1825" s="478"/>
      <c r="D1825" s="480"/>
      <c r="E1825" s="480"/>
      <c r="F1825" s="497"/>
      <c r="G1825" s="480"/>
      <c r="H1825" s="480"/>
      <c r="I1825" s="480"/>
      <c r="J1825" s="443"/>
      <c r="K1825" s="443"/>
      <c r="L1825" s="443"/>
      <c r="M1825" s="443"/>
      <c r="N1825" s="444"/>
      <c r="O1825" s="477">
        <f t="shared" si="78"/>
        <v>0</v>
      </c>
      <c r="P1825" s="477">
        <f t="shared" si="79"/>
        <v>0</v>
      </c>
      <c r="Q1825" s="92" t="str">
        <f t="shared" si="80"/>
        <v/>
      </c>
    </row>
    <row r="1826" spans="1:17" x14ac:dyDescent="0.2">
      <c r="A1826" s="468"/>
      <c r="B1826" s="444"/>
      <c r="C1826" s="478"/>
      <c r="D1826" s="480"/>
      <c r="E1826" s="480"/>
      <c r="F1826" s="497"/>
      <c r="G1826" s="473"/>
      <c r="H1826" s="480"/>
      <c r="I1826" s="480"/>
      <c r="J1826" s="443"/>
      <c r="K1826" s="443"/>
      <c r="L1826" s="443"/>
      <c r="M1826" s="443"/>
      <c r="N1826" s="444"/>
      <c r="O1826" s="477">
        <f t="shared" si="78"/>
        <v>0</v>
      </c>
      <c r="P1826" s="477">
        <f t="shared" si="79"/>
        <v>0</v>
      </c>
      <c r="Q1826" s="92" t="str">
        <f t="shared" si="80"/>
        <v/>
      </c>
    </row>
    <row r="1827" spans="1:17" x14ac:dyDescent="0.2">
      <c r="A1827" s="468"/>
      <c r="B1827" s="444"/>
      <c r="C1827" s="478"/>
      <c r="D1827" s="480"/>
      <c r="E1827" s="480"/>
      <c r="F1827" s="497"/>
      <c r="G1827" s="473"/>
      <c r="H1827" s="480"/>
      <c r="I1827" s="480"/>
      <c r="J1827" s="443"/>
      <c r="K1827" s="443"/>
      <c r="L1827" s="443"/>
      <c r="M1827" s="443"/>
      <c r="N1827" s="444"/>
      <c r="O1827" s="477">
        <f t="shared" si="78"/>
        <v>0</v>
      </c>
      <c r="P1827" s="477">
        <f t="shared" si="79"/>
        <v>0</v>
      </c>
      <c r="Q1827" s="92" t="str">
        <f t="shared" si="80"/>
        <v/>
      </c>
    </row>
    <row r="1828" spans="1:17" x14ac:dyDescent="0.2">
      <c r="A1828" s="468"/>
      <c r="B1828" s="444"/>
      <c r="C1828" s="478"/>
      <c r="D1828" s="480"/>
      <c r="E1828" s="480"/>
      <c r="F1828" s="497"/>
      <c r="G1828" s="473"/>
      <c r="H1828" s="480"/>
      <c r="I1828" s="480"/>
      <c r="J1828" s="443"/>
      <c r="K1828" s="443"/>
      <c r="L1828" s="443"/>
      <c r="M1828" s="443"/>
      <c r="N1828" s="444"/>
      <c r="O1828" s="477">
        <f t="shared" si="78"/>
        <v>0</v>
      </c>
      <c r="P1828" s="477">
        <f t="shared" si="79"/>
        <v>0</v>
      </c>
      <c r="Q1828" s="92" t="str">
        <f t="shared" si="80"/>
        <v/>
      </c>
    </row>
    <row r="1829" spans="1:17" x14ac:dyDescent="0.2">
      <c r="A1829" s="468"/>
      <c r="B1829" s="444"/>
      <c r="C1829" s="478"/>
      <c r="D1829" s="480"/>
      <c r="E1829" s="480"/>
      <c r="F1829" s="497"/>
      <c r="G1829" s="480"/>
      <c r="H1829" s="480"/>
      <c r="I1829" s="480"/>
      <c r="J1829" s="443"/>
      <c r="K1829" s="443"/>
      <c r="L1829" s="443"/>
      <c r="M1829" s="443"/>
      <c r="N1829" s="444"/>
      <c r="O1829" s="477">
        <f t="shared" si="78"/>
        <v>0</v>
      </c>
      <c r="P1829" s="477">
        <f t="shared" si="79"/>
        <v>0</v>
      </c>
      <c r="Q1829" s="92" t="str">
        <f t="shared" si="80"/>
        <v/>
      </c>
    </row>
    <row r="1830" spans="1:17" x14ac:dyDescent="0.2">
      <c r="A1830" s="468"/>
      <c r="B1830" s="444"/>
      <c r="C1830" s="478"/>
      <c r="D1830" s="480"/>
      <c r="E1830" s="480"/>
      <c r="F1830" s="497"/>
      <c r="G1830" s="480"/>
      <c r="H1830" s="480"/>
      <c r="I1830" s="480"/>
      <c r="J1830" s="443"/>
      <c r="K1830" s="443"/>
      <c r="L1830" s="443"/>
      <c r="M1830" s="443"/>
      <c r="N1830" s="444"/>
      <c r="O1830" s="477">
        <f t="shared" si="78"/>
        <v>0</v>
      </c>
      <c r="P1830" s="477">
        <f t="shared" si="79"/>
        <v>0</v>
      </c>
      <c r="Q1830" s="92" t="str">
        <f t="shared" si="80"/>
        <v/>
      </c>
    </row>
    <row r="1831" spans="1:17" x14ac:dyDescent="0.2">
      <c r="A1831" s="468"/>
      <c r="B1831" s="444"/>
      <c r="C1831" s="478"/>
      <c r="D1831" s="480"/>
      <c r="E1831" s="480"/>
      <c r="F1831" s="497"/>
      <c r="G1831" s="480"/>
      <c r="H1831" s="480"/>
      <c r="I1831" s="480"/>
      <c r="J1831" s="443"/>
      <c r="K1831" s="443"/>
      <c r="L1831" s="443"/>
      <c r="M1831" s="443"/>
      <c r="N1831" s="444"/>
      <c r="O1831" s="477">
        <f t="shared" si="78"/>
        <v>0</v>
      </c>
      <c r="P1831" s="477">
        <f t="shared" si="79"/>
        <v>0</v>
      </c>
      <c r="Q1831" s="92" t="str">
        <f t="shared" si="80"/>
        <v/>
      </c>
    </row>
    <row r="1832" spans="1:17" x14ac:dyDescent="0.2">
      <c r="A1832" s="468"/>
      <c r="B1832" s="444"/>
      <c r="C1832" s="478"/>
      <c r="D1832" s="480"/>
      <c r="E1832" s="480"/>
      <c r="F1832" s="497"/>
      <c r="G1832" s="480"/>
      <c r="H1832" s="480"/>
      <c r="I1832" s="480"/>
      <c r="J1832" s="443"/>
      <c r="K1832" s="443"/>
      <c r="L1832" s="443"/>
      <c r="M1832" s="443"/>
      <c r="N1832" s="444"/>
      <c r="O1832" s="477">
        <f t="shared" si="78"/>
        <v>0</v>
      </c>
      <c r="P1832" s="477">
        <f t="shared" si="79"/>
        <v>0</v>
      </c>
      <c r="Q1832" s="92" t="str">
        <f t="shared" si="80"/>
        <v/>
      </c>
    </row>
    <row r="1833" spans="1:17" x14ac:dyDescent="0.2">
      <c r="A1833" s="468"/>
      <c r="B1833" s="444"/>
      <c r="C1833" s="478"/>
      <c r="D1833" s="480"/>
      <c r="E1833" s="480"/>
      <c r="F1833" s="497"/>
      <c r="G1833" s="480"/>
      <c r="H1833" s="480"/>
      <c r="I1833" s="480"/>
      <c r="J1833" s="443"/>
      <c r="K1833" s="443"/>
      <c r="L1833" s="443"/>
      <c r="M1833" s="443"/>
      <c r="N1833" s="444"/>
      <c r="O1833" s="477">
        <f t="shared" si="78"/>
        <v>0</v>
      </c>
      <c r="P1833" s="477">
        <f t="shared" si="79"/>
        <v>0</v>
      </c>
      <c r="Q1833" s="92" t="str">
        <f t="shared" si="80"/>
        <v/>
      </c>
    </row>
    <row r="1834" spans="1:17" x14ac:dyDescent="0.2">
      <c r="A1834" s="468"/>
      <c r="B1834" s="444"/>
      <c r="C1834" s="478"/>
      <c r="D1834" s="480"/>
      <c r="E1834" s="480"/>
      <c r="F1834" s="497"/>
      <c r="G1834" s="480"/>
      <c r="H1834" s="480"/>
      <c r="I1834" s="480"/>
      <c r="J1834" s="443"/>
      <c r="K1834" s="443"/>
      <c r="L1834" s="443"/>
      <c r="M1834" s="443"/>
      <c r="N1834" s="444"/>
      <c r="O1834" s="477">
        <f t="shared" si="78"/>
        <v>0</v>
      </c>
      <c r="P1834" s="477">
        <f t="shared" si="79"/>
        <v>0</v>
      </c>
      <c r="Q1834" s="92" t="str">
        <f t="shared" si="80"/>
        <v/>
      </c>
    </row>
    <row r="1835" spans="1:17" x14ac:dyDescent="0.2">
      <c r="A1835" s="468"/>
      <c r="B1835" s="444"/>
      <c r="C1835" s="478"/>
      <c r="D1835" s="480"/>
      <c r="E1835" s="480"/>
      <c r="F1835" s="497"/>
      <c r="G1835" s="480"/>
      <c r="H1835" s="480"/>
      <c r="I1835" s="480"/>
      <c r="J1835" s="443"/>
      <c r="K1835" s="443"/>
      <c r="L1835" s="443"/>
      <c r="M1835" s="443"/>
      <c r="N1835" s="444"/>
      <c r="O1835" s="477">
        <f t="shared" si="78"/>
        <v>0</v>
      </c>
      <c r="P1835" s="477">
        <f t="shared" si="79"/>
        <v>0</v>
      </c>
      <c r="Q1835" s="92" t="str">
        <f t="shared" si="80"/>
        <v/>
      </c>
    </row>
    <row r="1836" spans="1:17" x14ac:dyDescent="0.2">
      <c r="A1836" s="468"/>
      <c r="B1836" s="444"/>
      <c r="C1836" s="478"/>
      <c r="D1836" s="480"/>
      <c r="E1836" s="480"/>
      <c r="F1836" s="497"/>
      <c r="G1836" s="480"/>
      <c r="H1836" s="480"/>
      <c r="I1836" s="480"/>
      <c r="J1836" s="443"/>
      <c r="K1836" s="443"/>
      <c r="L1836" s="443"/>
      <c r="M1836" s="443"/>
      <c r="N1836" s="444"/>
      <c r="O1836" s="477">
        <f t="shared" si="78"/>
        <v>0</v>
      </c>
      <c r="P1836" s="477">
        <f t="shared" si="79"/>
        <v>0</v>
      </c>
      <c r="Q1836" s="92" t="str">
        <f t="shared" si="80"/>
        <v/>
      </c>
    </row>
    <row r="1837" spans="1:17" x14ac:dyDescent="0.2">
      <c r="A1837" s="468"/>
      <c r="B1837" s="444"/>
      <c r="C1837" s="478"/>
      <c r="D1837" s="480"/>
      <c r="E1837" s="480"/>
      <c r="F1837" s="497"/>
      <c r="G1837" s="480"/>
      <c r="H1837" s="480"/>
      <c r="I1837" s="480"/>
      <c r="J1837" s="443"/>
      <c r="K1837" s="443"/>
      <c r="L1837" s="443"/>
      <c r="M1837" s="443"/>
      <c r="N1837" s="444"/>
      <c r="O1837" s="477">
        <f t="shared" si="78"/>
        <v>0</v>
      </c>
      <c r="P1837" s="477">
        <f t="shared" si="79"/>
        <v>0</v>
      </c>
      <c r="Q1837" s="92" t="str">
        <f t="shared" si="80"/>
        <v/>
      </c>
    </row>
    <row r="1838" spans="1:17" x14ac:dyDescent="0.2">
      <c r="A1838" s="468"/>
      <c r="B1838" s="444"/>
      <c r="C1838" s="478"/>
      <c r="D1838" s="480"/>
      <c r="E1838" s="480"/>
      <c r="F1838" s="497"/>
      <c r="G1838" s="480"/>
      <c r="H1838" s="480"/>
      <c r="I1838" s="480"/>
      <c r="J1838" s="443"/>
      <c r="K1838" s="443"/>
      <c r="L1838" s="443"/>
      <c r="M1838" s="443"/>
      <c r="N1838" s="444"/>
      <c r="O1838" s="477">
        <f t="shared" si="78"/>
        <v>0</v>
      </c>
      <c r="P1838" s="477">
        <f t="shared" si="79"/>
        <v>0</v>
      </c>
      <c r="Q1838" s="92" t="str">
        <f t="shared" si="80"/>
        <v/>
      </c>
    </row>
    <row r="1839" spans="1:17" x14ac:dyDescent="0.2">
      <c r="A1839" s="468"/>
      <c r="B1839" s="444"/>
      <c r="C1839" s="478"/>
      <c r="D1839" s="480"/>
      <c r="E1839" s="480"/>
      <c r="F1839" s="497"/>
      <c r="G1839" s="480"/>
      <c r="H1839" s="480"/>
      <c r="I1839" s="480"/>
      <c r="J1839" s="443"/>
      <c r="K1839" s="443"/>
      <c r="L1839" s="443"/>
      <c r="M1839" s="443"/>
      <c r="N1839" s="444"/>
      <c r="O1839" s="477">
        <f t="shared" si="78"/>
        <v>0</v>
      </c>
      <c r="P1839" s="477">
        <f t="shared" si="79"/>
        <v>0</v>
      </c>
      <c r="Q1839" s="92" t="str">
        <f t="shared" si="80"/>
        <v/>
      </c>
    </row>
    <row r="1840" spans="1:17" x14ac:dyDescent="0.2">
      <c r="A1840" s="468"/>
      <c r="B1840" s="444"/>
      <c r="C1840" s="478"/>
      <c r="D1840" s="480"/>
      <c r="E1840" s="480"/>
      <c r="F1840" s="497"/>
      <c r="G1840" s="480"/>
      <c r="H1840" s="480"/>
      <c r="I1840" s="480"/>
      <c r="J1840" s="443"/>
      <c r="K1840" s="443"/>
      <c r="L1840" s="443"/>
      <c r="M1840" s="443"/>
      <c r="N1840" s="444"/>
      <c r="O1840" s="477">
        <f t="shared" si="78"/>
        <v>0</v>
      </c>
      <c r="P1840" s="477">
        <f t="shared" si="79"/>
        <v>0</v>
      </c>
      <c r="Q1840" s="92" t="str">
        <f t="shared" si="80"/>
        <v/>
      </c>
    </row>
    <row r="1841" spans="1:17" x14ac:dyDescent="0.2">
      <c r="A1841" s="468"/>
      <c r="B1841" s="444"/>
      <c r="C1841" s="478"/>
      <c r="D1841" s="480"/>
      <c r="E1841" s="480"/>
      <c r="F1841" s="497"/>
      <c r="G1841" s="480"/>
      <c r="H1841" s="480"/>
      <c r="I1841" s="480"/>
      <c r="J1841" s="443"/>
      <c r="K1841" s="443"/>
      <c r="L1841" s="443"/>
      <c r="M1841" s="443"/>
      <c r="N1841" s="444"/>
      <c r="O1841" s="477">
        <f t="shared" si="78"/>
        <v>0</v>
      </c>
      <c r="P1841" s="477">
        <f t="shared" si="79"/>
        <v>0</v>
      </c>
      <c r="Q1841" s="92" t="str">
        <f t="shared" si="80"/>
        <v/>
      </c>
    </row>
    <row r="1842" spans="1:17" x14ac:dyDescent="0.2">
      <c r="A1842" s="468"/>
      <c r="B1842" s="444"/>
      <c r="C1842" s="478"/>
      <c r="D1842" s="480"/>
      <c r="E1842" s="480"/>
      <c r="F1842" s="497"/>
      <c r="G1842" s="480"/>
      <c r="H1842" s="480"/>
      <c r="I1842" s="480"/>
      <c r="J1842" s="443"/>
      <c r="K1842" s="443"/>
      <c r="L1842" s="443"/>
      <c r="M1842" s="443"/>
      <c r="N1842" s="444"/>
      <c r="O1842" s="477">
        <f t="shared" si="78"/>
        <v>0</v>
      </c>
      <c r="P1842" s="477">
        <f t="shared" si="79"/>
        <v>0</v>
      </c>
      <c r="Q1842" s="92" t="str">
        <f t="shared" si="80"/>
        <v/>
      </c>
    </row>
    <row r="1843" spans="1:17" x14ac:dyDescent="0.2">
      <c r="A1843" s="468"/>
      <c r="B1843" s="444"/>
      <c r="C1843" s="478"/>
      <c r="D1843" s="480"/>
      <c r="E1843" s="480"/>
      <c r="F1843" s="497"/>
      <c r="G1843" s="480"/>
      <c r="H1843" s="480"/>
      <c r="I1843" s="480"/>
      <c r="J1843" s="443"/>
      <c r="K1843" s="443"/>
      <c r="L1843" s="443"/>
      <c r="M1843" s="443"/>
      <c r="N1843" s="444"/>
      <c r="O1843" s="477">
        <f t="shared" si="78"/>
        <v>0</v>
      </c>
      <c r="P1843" s="477">
        <f t="shared" si="79"/>
        <v>0</v>
      </c>
      <c r="Q1843" s="92" t="str">
        <f t="shared" si="80"/>
        <v/>
      </c>
    </row>
    <row r="1844" spans="1:17" x14ac:dyDescent="0.2">
      <c r="A1844" s="468"/>
      <c r="B1844" s="444"/>
      <c r="C1844" s="478"/>
      <c r="D1844" s="480"/>
      <c r="E1844" s="480"/>
      <c r="F1844" s="497"/>
      <c r="G1844" s="480"/>
      <c r="H1844" s="480"/>
      <c r="I1844" s="480"/>
      <c r="J1844" s="443"/>
      <c r="K1844" s="443"/>
      <c r="L1844" s="443"/>
      <c r="M1844" s="443"/>
      <c r="N1844" s="444"/>
      <c r="O1844" s="477">
        <f t="shared" si="78"/>
        <v>0</v>
      </c>
      <c r="P1844" s="477">
        <f t="shared" si="79"/>
        <v>0</v>
      </c>
      <c r="Q1844" s="92" t="str">
        <f t="shared" si="80"/>
        <v/>
      </c>
    </row>
    <row r="1845" spans="1:17" x14ac:dyDescent="0.2">
      <c r="A1845" s="468"/>
      <c r="B1845" s="444"/>
      <c r="C1845" s="478"/>
      <c r="D1845" s="480"/>
      <c r="E1845" s="480"/>
      <c r="F1845" s="497"/>
      <c r="G1845" s="480"/>
      <c r="H1845" s="480"/>
      <c r="I1845" s="480"/>
      <c r="J1845" s="443"/>
      <c r="K1845" s="443"/>
      <c r="L1845" s="443"/>
      <c r="M1845" s="443"/>
      <c r="N1845" s="444"/>
      <c r="O1845" s="477">
        <f t="shared" si="78"/>
        <v>0</v>
      </c>
      <c r="P1845" s="477">
        <f t="shared" si="79"/>
        <v>0</v>
      </c>
      <c r="Q1845" s="92" t="str">
        <f t="shared" si="80"/>
        <v/>
      </c>
    </row>
    <row r="1846" spans="1:17" x14ac:dyDescent="0.2">
      <c r="A1846" s="468"/>
      <c r="B1846" s="444"/>
      <c r="C1846" s="478"/>
      <c r="D1846" s="480"/>
      <c r="E1846" s="480"/>
      <c r="F1846" s="497"/>
      <c r="G1846" s="480"/>
      <c r="H1846" s="480"/>
      <c r="I1846" s="480"/>
      <c r="J1846" s="443"/>
      <c r="K1846" s="443"/>
      <c r="L1846" s="443"/>
      <c r="M1846" s="443"/>
      <c r="N1846" s="444"/>
      <c r="O1846" s="477">
        <f t="shared" si="78"/>
        <v>0</v>
      </c>
      <c r="P1846" s="477">
        <f t="shared" si="79"/>
        <v>0</v>
      </c>
      <c r="Q1846" s="92" t="str">
        <f t="shared" si="80"/>
        <v/>
      </c>
    </row>
    <row r="1847" spans="1:17" x14ac:dyDescent="0.2">
      <c r="A1847" s="468"/>
      <c r="B1847" s="444"/>
      <c r="C1847" s="478"/>
      <c r="D1847" s="480"/>
      <c r="E1847" s="480"/>
      <c r="F1847" s="497"/>
      <c r="G1847" s="480"/>
      <c r="H1847" s="480"/>
      <c r="I1847" s="480"/>
      <c r="J1847" s="443"/>
      <c r="K1847" s="443"/>
      <c r="L1847" s="443"/>
      <c r="M1847" s="443"/>
      <c r="N1847" s="444"/>
      <c r="O1847" s="477">
        <f t="shared" si="78"/>
        <v>0</v>
      </c>
      <c r="P1847" s="477">
        <f t="shared" si="79"/>
        <v>0</v>
      </c>
      <c r="Q1847" s="92" t="str">
        <f t="shared" si="80"/>
        <v/>
      </c>
    </row>
    <row r="1848" spans="1:17" x14ac:dyDescent="0.2">
      <c r="A1848" s="468"/>
      <c r="B1848" s="444"/>
      <c r="C1848" s="478"/>
      <c r="D1848" s="480"/>
      <c r="E1848" s="480"/>
      <c r="F1848" s="497"/>
      <c r="G1848" s="480"/>
      <c r="H1848" s="480"/>
      <c r="I1848" s="480"/>
      <c r="J1848" s="443"/>
      <c r="K1848" s="443"/>
      <c r="L1848" s="443"/>
      <c r="M1848" s="443"/>
      <c r="N1848" s="444"/>
      <c r="O1848" s="477">
        <f t="shared" si="78"/>
        <v>0</v>
      </c>
      <c r="P1848" s="477">
        <f t="shared" si="79"/>
        <v>0</v>
      </c>
      <c r="Q1848" s="92" t="str">
        <f t="shared" si="80"/>
        <v/>
      </c>
    </row>
    <row r="1849" spans="1:17" x14ac:dyDescent="0.2">
      <c r="A1849" s="468"/>
      <c r="B1849" s="444"/>
      <c r="C1849" s="478"/>
      <c r="D1849" s="480"/>
      <c r="E1849" s="480"/>
      <c r="F1849" s="497"/>
      <c r="G1849" s="480"/>
      <c r="H1849" s="480"/>
      <c r="I1849" s="480"/>
      <c r="J1849" s="443"/>
      <c r="K1849" s="443"/>
      <c r="L1849" s="443"/>
      <c r="M1849" s="443"/>
      <c r="N1849" s="444"/>
      <c r="O1849" s="477">
        <f t="shared" si="78"/>
        <v>0</v>
      </c>
      <c r="P1849" s="477">
        <f t="shared" si="79"/>
        <v>0</v>
      </c>
      <c r="Q1849" s="92" t="str">
        <f t="shared" si="80"/>
        <v/>
      </c>
    </row>
    <row r="1850" spans="1:17" x14ac:dyDescent="0.2">
      <c r="A1850" s="468"/>
      <c r="B1850" s="444"/>
      <c r="C1850" s="478"/>
      <c r="D1850" s="480"/>
      <c r="E1850" s="480"/>
      <c r="F1850" s="497"/>
      <c r="G1850" s="480"/>
      <c r="H1850" s="480"/>
      <c r="I1850" s="480"/>
      <c r="J1850" s="443"/>
      <c r="K1850" s="443"/>
      <c r="L1850" s="443"/>
      <c r="M1850" s="443"/>
      <c r="N1850" s="444"/>
      <c r="O1850" s="477">
        <f t="shared" si="78"/>
        <v>0</v>
      </c>
      <c r="P1850" s="477">
        <f t="shared" si="79"/>
        <v>0</v>
      </c>
      <c r="Q1850" s="92" t="str">
        <f t="shared" si="80"/>
        <v/>
      </c>
    </row>
    <row r="1851" spans="1:17" x14ac:dyDescent="0.2">
      <c r="A1851" s="468"/>
      <c r="B1851" s="444"/>
      <c r="C1851" s="478"/>
      <c r="D1851" s="480"/>
      <c r="E1851" s="480"/>
      <c r="F1851" s="497"/>
      <c r="G1851" s="480"/>
      <c r="H1851" s="480"/>
      <c r="I1851" s="480"/>
      <c r="J1851" s="443"/>
      <c r="K1851" s="443"/>
      <c r="L1851" s="443"/>
      <c r="M1851" s="443"/>
      <c r="N1851" s="444"/>
      <c r="O1851" s="477">
        <f t="shared" si="78"/>
        <v>0</v>
      </c>
      <c r="P1851" s="477">
        <f t="shared" si="79"/>
        <v>0</v>
      </c>
      <c r="Q1851" s="92" t="str">
        <f t="shared" si="80"/>
        <v/>
      </c>
    </row>
    <row r="1852" spans="1:17" x14ac:dyDescent="0.2">
      <c r="A1852" s="468"/>
      <c r="B1852" s="444"/>
      <c r="C1852" s="478"/>
      <c r="D1852" s="480"/>
      <c r="E1852" s="480"/>
      <c r="F1852" s="497"/>
      <c r="G1852" s="480"/>
      <c r="H1852" s="480"/>
      <c r="I1852" s="480"/>
      <c r="J1852" s="443"/>
      <c r="K1852" s="443"/>
      <c r="L1852" s="443"/>
      <c r="M1852" s="443"/>
      <c r="N1852" s="444"/>
      <c r="O1852" s="477">
        <f t="shared" si="78"/>
        <v>0</v>
      </c>
      <c r="P1852" s="477">
        <f t="shared" si="79"/>
        <v>0</v>
      </c>
      <c r="Q1852" s="92" t="str">
        <f t="shared" si="80"/>
        <v/>
      </c>
    </row>
    <row r="1853" spans="1:17" x14ac:dyDescent="0.2">
      <c r="A1853" s="468"/>
      <c r="B1853" s="444"/>
      <c r="C1853" s="478"/>
      <c r="D1853" s="480"/>
      <c r="E1853" s="480"/>
      <c r="F1853" s="497"/>
      <c r="G1853" s="480"/>
      <c r="H1853" s="480"/>
      <c r="I1853" s="480"/>
      <c r="J1853" s="443"/>
      <c r="K1853" s="443"/>
      <c r="L1853" s="443"/>
      <c r="M1853" s="443"/>
      <c r="N1853" s="444"/>
      <c r="O1853" s="477">
        <f t="shared" si="78"/>
        <v>0</v>
      </c>
      <c r="P1853" s="477">
        <f t="shared" si="79"/>
        <v>0</v>
      </c>
      <c r="Q1853" s="92" t="str">
        <f t="shared" si="80"/>
        <v/>
      </c>
    </row>
    <row r="1854" spans="1:17" x14ac:dyDescent="0.2">
      <c r="A1854" s="468"/>
      <c r="B1854" s="444"/>
      <c r="C1854" s="478"/>
      <c r="D1854" s="480"/>
      <c r="E1854" s="480"/>
      <c r="F1854" s="497"/>
      <c r="G1854" s="480"/>
      <c r="H1854" s="480"/>
      <c r="I1854" s="480"/>
      <c r="J1854" s="443"/>
      <c r="K1854" s="443"/>
      <c r="L1854" s="443"/>
      <c r="M1854" s="443"/>
      <c r="N1854" s="444"/>
      <c r="O1854" s="477">
        <f t="shared" si="78"/>
        <v>0</v>
      </c>
      <c r="P1854" s="477">
        <f t="shared" si="79"/>
        <v>0</v>
      </c>
      <c r="Q1854" s="92" t="str">
        <f t="shared" si="80"/>
        <v/>
      </c>
    </row>
    <row r="1855" spans="1:17" x14ac:dyDescent="0.2">
      <c r="A1855" s="468"/>
      <c r="B1855" s="444"/>
      <c r="C1855" s="478"/>
      <c r="D1855" s="480"/>
      <c r="E1855" s="480"/>
      <c r="F1855" s="497"/>
      <c r="G1855" s="480"/>
      <c r="H1855" s="480"/>
      <c r="I1855" s="480"/>
      <c r="J1855" s="443"/>
      <c r="K1855" s="443"/>
      <c r="L1855" s="443"/>
      <c r="M1855" s="443"/>
      <c r="N1855" s="444"/>
      <c r="O1855" s="477">
        <f t="shared" si="78"/>
        <v>0</v>
      </c>
      <c r="P1855" s="477">
        <f t="shared" si="79"/>
        <v>0</v>
      </c>
      <c r="Q1855" s="92" t="str">
        <f t="shared" si="80"/>
        <v/>
      </c>
    </row>
    <row r="1856" spans="1:17" x14ac:dyDescent="0.2">
      <c r="A1856" s="468"/>
      <c r="B1856" s="444"/>
      <c r="C1856" s="478"/>
      <c r="D1856" s="480"/>
      <c r="E1856" s="480"/>
      <c r="F1856" s="497"/>
      <c r="G1856" s="480"/>
      <c r="H1856" s="480"/>
      <c r="I1856" s="480"/>
      <c r="J1856" s="443"/>
      <c r="K1856" s="443"/>
      <c r="L1856" s="443"/>
      <c r="M1856" s="443"/>
      <c r="N1856" s="444"/>
      <c r="O1856" s="477">
        <f t="shared" si="78"/>
        <v>0</v>
      </c>
      <c r="P1856" s="477">
        <f t="shared" si="79"/>
        <v>0</v>
      </c>
      <c r="Q1856" s="92" t="str">
        <f t="shared" si="80"/>
        <v/>
      </c>
    </row>
    <row r="1857" spans="1:17" x14ac:dyDescent="0.2">
      <c r="A1857" s="468"/>
      <c r="B1857" s="444"/>
      <c r="C1857" s="478"/>
      <c r="D1857" s="480"/>
      <c r="E1857" s="480"/>
      <c r="F1857" s="497"/>
      <c r="G1857" s="480"/>
      <c r="H1857" s="480"/>
      <c r="I1857" s="480"/>
      <c r="J1857" s="443"/>
      <c r="K1857" s="443"/>
      <c r="L1857" s="443"/>
      <c r="M1857" s="443"/>
      <c r="N1857" s="444"/>
      <c r="O1857" s="477">
        <f t="shared" ref="O1857:O1920" si="81">IF(B1857=0,0,IF(YEAR(B1857)=$P$1,MONTH(B1857)-$O$1+1,(YEAR(B1857)-$P$1)*12-$O$1+1+MONTH(B1857)))</f>
        <v>0</v>
      </c>
      <c r="P1857" s="477">
        <f t="shared" ref="P1857:P1920" si="82">IF(C1857=0,0,IF(YEAR(C1857)=$P$1,MONTH(C1857)-$O$1+1,(YEAR(C1857)-$P$1)*12-$O$1+1+MONTH(C1857)))</f>
        <v>0</v>
      </c>
      <c r="Q1857" s="92" t="str">
        <f t="shared" ref="Q1857:Q1920" si="83">SUBSTITUTE(D1857," ","_")</f>
        <v/>
      </c>
    </row>
    <row r="1858" spans="1:17" x14ac:dyDescent="0.2">
      <c r="A1858" s="468"/>
      <c r="B1858" s="444"/>
      <c r="C1858" s="478"/>
      <c r="D1858" s="480"/>
      <c r="E1858" s="480"/>
      <c r="F1858" s="497"/>
      <c r="G1858" s="480"/>
      <c r="H1858" s="480"/>
      <c r="I1858" s="480"/>
      <c r="J1858" s="443"/>
      <c r="K1858" s="443"/>
      <c r="L1858" s="443"/>
      <c r="M1858" s="443"/>
      <c r="N1858" s="444"/>
      <c r="O1858" s="477">
        <f t="shared" si="81"/>
        <v>0</v>
      </c>
      <c r="P1858" s="477">
        <f t="shared" si="82"/>
        <v>0</v>
      </c>
      <c r="Q1858" s="92" t="str">
        <f t="shared" si="83"/>
        <v/>
      </c>
    </row>
    <row r="1859" spans="1:17" x14ac:dyDescent="0.2">
      <c r="A1859" s="468"/>
      <c r="B1859" s="444"/>
      <c r="C1859" s="478"/>
      <c r="D1859" s="480"/>
      <c r="E1859" s="480"/>
      <c r="F1859" s="497"/>
      <c r="G1859" s="480"/>
      <c r="H1859" s="480"/>
      <c r="I1859" s="480"/>
      <c r="J1859" s="443"/>
      <c r="K1859" s="443"/>
      <c r="L1859" s="443"/>
      <c r="M1859" s="443"/>
      <c r="N1859" s="444"/>
      <c r="O1859" s="477">
        <f t="shared" si="81"/>
        <v>0</v>
      </c>
      <c r="P1859" s="477">
        <f t="shared" si="82"/>
        <v>0</v>
      </c>
      <c r="Q1859" s="92" t="str">
        <f t="shared" si="83"/>
        <v/>
      </c>
    </row>
    <row r="1860" spans="1:17" x14ac:dyDescent="0.2">
      <c r="A1860" s="468"/>
      <c r="B1860" s="444"/>
      <c r="C1860" s="478"/>
      <c r="D1860" s="480"/>
      <c r="E1860" s="480"/>
      <c r="F1860" s="497"/>
      <c r="G1860" s="480"/>
      <c r="H1860" s="480"/>
      <c r="I1860" s="480"/>
      <c r="J1860" s="443"/>
      <c r="K1860" s="443"/>
      <c r="L1860" s="443"/>
      <c r="M1860" s="443"/>
      <c r="N1860" s="444"/>
      <c r="O1860" s="477">
        <f t="shared" si="81"/>
        <v>0</v>
      </c>
      <c r="P1860" s="477">
        <f t="shared" si="82"/>
        <v>0</v>
      </c>
      <c r="Q1860" s="92" t="str">
        <f t="shared" si="83"/>
        <v/>
      </c>
    </row>
    <row r="1861" spans="1:17" x14ac:dyDescent="0.2">
      <c r="A1861" s="468"/>
      <c r="B1861" s="444"/>
      <c r="C1861" s="478"/>
      <c r="D1861" s="480"/>
      <c r="E1861" s="480"/>
      <c r="F1861" s="497"/>
      <c r="G1861" s="480"/>
      <c r="H1861" s="480"/>
      <c r="I1861" s="480"/>
      <c r="J1861" s="443"/>
      <c r="K1861" s="443"/>
      <c r="L1861" s="443"/>
      <c r="M1861" s="443"/>
      <c r="N1861" s="444"/>
      <c r="O1861" s="477">
        <f t="shared" si="81"/>
        <v>0</v>
      </c>
      <c r="P1861" s="477">
        <f t="shared" si="82"/>
        <v>0</v>
      </c>
      <c r="Q1861" s="92" t="str">
        <f t="shared" si="83"/>
        <v/>
      </c>
    </row>
    <row r="1862" spans="1:17" x14ac:dyDescent="0.2">
      <c r="A1862" s="468"/>
      <c r="B1862" s="444"/>
      <c r="C1862" s="478"/>
      <c r="D1862" s="480"/>
      <c r="E1862" s="480"/>
      <c r="F1862" s="497"/>
      <c r="G1862" s="480"/>
      <c r="H1862" s="480"/>
      <c r="I1862" s="480"/>
      <c r="J1862" s="443"/>
      <c r="K1862" s="443"/>
      <c r="L1862" s="443"/>
      <c r="M1862" s="443"/>
      <c r="N1862" s="444"/>
      <c r="O1862" s="477">
        <f t="shared" si="81"/>
        <v>0</v>
      </c>
      <c r="P1862" s="477">
        <f t="shared" si="82"/>
        <v>0</v>
      </c>
      <c r="Q1862" s="92" t="str">
        <f t="shared" si="83"/>
        <v/>
      </c>
    </row>
    <row r="1863" spans="1:17" x14ac:dyDescent="0.2">
      <c r="A1863" s="468"/>
      <c r="B1863" s="444"/>
      <c r="C1863" s="478"/>
      <c r="D1863" s="480"/>
      <c r="E1863" s="480"/>
      <c r="F1863" s="497"/>
      <c r="G1863" s="480"/>
      <c r="H1863" s="480"/>
      <c r="I1863" s="480"/>
      <c r="J1863" s="443"/>
      <c r="K1863" s="443"/>
      <c r="L1863" s="443"/>
      <c r="M1863" s="443"/>
      <c r="N1863" s="444"/>
      <c r="O1863" s="477">
        <f t="shared" si="81"/>
        <v>0</v>
      </c>
      <c r="P1863" s="477">
        <f t="shared" si="82"/>
        <v>0</v>
      </c>
      <c r="Q1863" s="92" t="str">
        <f t="shared" si="83"/>
        <v/>
      </c>
    </row>
    <row r="1864" spans="1:17" x14ac:dyDescent="0.2">
      <c r="A1864" s="468"/>
      <c r="B1864" s="444"/>
      <c r="C1864" s="478"/>
      <c r="D1864" s="480"/>
      <c r="E1864" s="480"/>
      <c r="F1864" s="497"/>
      <c r="G1864" s="480"/>
      <c r="H1864" s="480"/>
      <c r="I1864" s="480"/>
      <c r="J1864" s="443"/>
      <c r="K1864" s="443"/>
      <c r="L1864" s="443"/>
      <c r="M1864" s="443"/>
      <c r="N1864" s="444"/>
      <c r="O1864" s="477">
        <f t="shared" si="81"/>
        <v>0</v>
      </c>
      <c r="P1864" s="477">
        <f t="shared" si="82"/>
        <v>0</v>
      </c>
      <c r="Q1864" s="92" t="str">
        <f t="shared" si="83"/>
        <v/>
      </c>
    </row>
    <row r="1865" spans="1:17" x14ac:dyDescent="0.2">
      <c r="A1865" s="468"/>
      <c r="B1865" s="444"/>
      <c r="C1865" s="478"/>
      <c r="D1865" s="480"/>
      <c r="E1865" s="480"/>
      <c r="F1865" s="497"/>
      <c r="G1865" s="480"/>
      <c r="H1865" s="480"/>
      <c r="I1865" s="480"/>
      <c r="J1865" s="443"/>
      <c r="K1865" s="443"/>
      <c r="L1865" s="443"/>
      <c r="M1865" s="443"/>
      <c r="N1865" s="444"/>
      <c r="O1865" s="477">
        <f t="shared" si="81"/>
        <v>0</v>
      </c>
      <c r="P1865" s="477">
        <f t="shared" si="82"/>
        <v>0</v>
      </c>
      <c r="Q1865" s="92" t="str">
        <f t="shared" si="83"/>
        <v/>
      </c>
    </row>
    <row r="1866" spans="1:17" x14ac:dyDescent="0.2">
      <c r="A1866" s="468"/>
      <c r="B1866" s="444"/>
      <c r="C1866" s="478"/>
      <c r="D1866" s="480"/>
      <c r="E1866" s="480"/>
      <c r="F1866" s="497"/>
      <c r="G1866" s="480"/>
      <c r="H1866" s="480"/>
      <c r="I1866" s="480"/>
      <c r="J1866" s="443"/>
      <c r="K1866" s="443"/>
      <c r="L1866" s="443"/>
      <c r="M1866" s="443"/>
      <c r="N1866" s="444"/>
      <c r="O1866" s="477">
        <f t="shared" si="81"/>
        <v>0</v>
      </c>
      <c r="P1866" s="477">
        <f t="shared" si="82"/>
        <v>0</v>
      </c>
      <c r="Q1866" s="92" t="str">
        <f t="shared" si="83"/>
        <v/>
      </c>
    </row>
    <row r="1867" spans="1:17" x14ac:dyDescent="0.2">
      <c r="A1867" s="468"/>
      <c r="B1867" s="444"/>
      <c r="C1867" s="478"/>
      <c r="D1867" s="480"/>
      <c r="E1867" s="480"/>
      <c r="F1867" s="497"/>
      <c r="G1867" s="480"/>
      <c r="H1867" s="480"/>
      <c r="I1867" s="480"/>
      <c r="J1867" s="443"/>
      <c r="K1867" s="443"/>
      <c r="L1867" s="443"/>
      <c r="M1867" s="443"/>
      <c r="N1867" s="444"/>
      <c r="O1867" s="477">
        <f t="shared" si="81"/>
        <v>0</v>
      </c>
      <c r="P1867" s="477">
        <f t="shared" si="82"/>
        <v>0</v>
      </c>
      <c r="Q1867" s="92" t="str">
        <f t="shared" si="83"/>
        <v/>
      </c>
    </row>
    <row r="1868" spans="1:17" x14ac:dyDescent="0.2">
      <c r="A1868" s="468"/>
      <c r="B1868" s="444"/>
      <c r="C1868" s="478"/>
      <c r="D1868" s="480"/>
      <c r="E1868" s="480"/>
      <c r="F1868" s="497"/>
      <c r="G1868" s="480"/>
      <c r="H1868" s="480"/>
      <c r="I1868" s="480"/>
      <c r="J1868" s="443"/>
      <c r="K1868" s="443"/>
      <c r="L1868" s="443"/>
      <c r="M1868" s="443"/>
      <c r="N1868" s="444"/>
      <c r="O1868" s="477">
        <f t="shared" si="81"/>
        <v>0</v>
      </c>
      <c r="P1868" s="477">
        <f t="shared" si="82"/>
        <v>0</v>
      </c>
      <c r="Q1868" s="92" t="str">
        <f t="shared" si="83"/>
        <v/>
      </c>
    </row>
    <row r="1869" spans="1:17" x14ac:dyDescent="0.2">
      <c r="A1869" s="468"/>
      <c r="B1869" s="444"/>
      <c r="C1869" s="478"/>
      <c r="D1869" s="480"/>
      <c r="E1869" s="480"/>
      <c r="F1869" s="497"/>
      <c r="G1869" s="480"/>
      <c r="H1869" s="480"/>
      <c r="I1869" s="480"/>
      <c r="J1869" s="443"/>
      <c r="K1869" s="443"/>
      <c r="L1869" s="443"/>
      <c r="M1869" s="443"/>
      <c r="N1869" s="444"/>
      <c r="O1869" s="477">
        <f t="shared" si="81"/>
        <v>0</v>
      </c>
      <c r="P1869" s="477">
        <f t="shared" si="82"/>
        <v>0</v>
      </c>
      <c r="Q1869" s="92" t="str">
        <f t="shared" si="83"/>
        <v/>
      </c>
    </row>
    <row r="1870" spans="1:17" x14ac:dyDescent="0.2">
      <c r="A1870" s="468"/>
      <c r="B1870" s="444"/>
      <c r="C1870" s="478"/>
      <c r="D1870" s="480"/>
      <c r="E1870" s="480"/>
      <c r="F1870" s="497"/>
      <c r="G1870" s="480"/>
      <c r="H1870" s="480"/>
      <c r="I1870" s="480"/>
      <c r="J1870" s="443"/>
      <c r="K1870" s="443"/>
      <c r="L1870" s="443"/>
      <c r="M1870" s="443"/>
      <c r="N1870" s="444"/>
      <c r="O1870" s="477">
        <f t="shared" si="81"/>
        <v>0</v>
      </c>
      <c r="P1870" s="477">
        <f t="shared" si="82"/>
        <v>0</v>
      </c>
      <c r="Q1870" s="92" t="str">
        <f t="shared" si="83"/>
        <v/>
      </c>
    </row>
    <row r="1871" spans="1:17" x14ac:dyDescent="0.2">
      <c r="A1871" s="468"/>
      <c r="B1871" s="444"/>
      <c r="C1871" s="478"/>
      <c r="D1871" s="480"/>
      <c r="E1871" s="480"/>
      <c r="F1871" s="497"/>
      <c r="G1871" s="480"/>
      <c r="H1871" s="480"/>
      <c r="I1871" s="480"/>
      <c r="J1871" s="443"/>
      <c r="K1871" s="443"/>
      <c r="L1871" s="443"/>
      <c r="M1871" s="443"/>
      <c r="N1871" s="444"/>
      <c r="O1871" s="477">
        <f t="shared" si="81"/>
        <v>0</v>
      </c>
      <c r="P1871" s="477">
        <f t="shared" si="82"/>
        <v>0</v>
      </c>
      <c r="Q1871" s="92" t="str">
        <f t="shared" si="83"/>
        <v/>
      </c>
    </row>
    <row r="1872" spans="1:17" x14ac:dyDescent="0.2">
      <c r="A1872" s="468"/>
      <c r="B1872" s="444"/>
      <c r="C1872" s="478"/>
      <c r="D1872" s="480"/>
      <c r="E1872" s="480"/>
      <c r="F1872" s="497"/>
      <c r="G1872" s="480"/>
      <c r="H1872" s="480"/>
      <c r="I1872" s="480"/>
      <c r="J1872" s="443"/>
      <c r="K1872" s="443"/>
      <c r="L1872" s="443"/>
      <c r="M1872" s="443"/>
      <c r="N1872" s="444"/>
      <c r="O1872" s="477">
        <f t="shared" si="81"/>
        <v>0</v>
      </c>
      <c r="P1872" s="477">
        <f t="shared" si="82"/>
        <v>0</v>
      </c>
      <c r="Q1872" s="92" t="str">
        <f t="shared" si="83"/>
        <v/>
      </c>
    </row>
    <row r="1873" spans="1:17" x14ac:dyDescent="0.2">
      <c r="A1873" s="468"/>
      <c r="B1873" s="444"/>
      <c r="C1873" s="478"/>
      <c r="D1873" s="480"/>
      <c r="E1873" s="480"/>
      <c r="F1873" s="497"/>
      <c r="G1873" s="480"/>
      <c r="H1873" s="480"/>
      <c r="I1873" s="480"/>
      <c r="J1873" s="443"/>
      <c r="K1873" s="443"/>
      <c r="L1873" s="443"/>
      <c r="M1873" s="443"/>
      <c r="N1873" s="444"/>
      <c r="O1873" s="477">
        <f t="shared" si="81"/>
        <v>0</v>
      </c>
      <c r="P1873" s="477">
        <f t="shared" si="82"/>
        <v>0</v>
      </c>
      <c r="Q1873" s="92" t="str">
        <f t="shared" si="83"/>
        <v/>
      </c>
    </row>
    <row r="1874" spans="1:17" x14ac:dyDescent="0.2">
      <c r="A1874" s="468"/>
      <c r="B1874" s="444"/>
      <c r="C1874" s="478"/>
      <c r="D1874" s="480"/>
      <c r="E1874" s="480"/>
      <c r="F1874" s="497"/>
      <c r="G1874" s="480"/>
      <c r="H1874" s="480"/>
      <c r="I1874" s="480"/>
      <c r="J1874" s="443"/>
      <c r="K1874" s="443"/>
      <c r="L1874" s="443"/>
      <c r="M1874" s="443"/>
      <c r="N1874" s="444"/>
      <c r="O1874" s="477">
        <f t="shared" si="81"/>
        <v>0</v>
      </c>
      <c r="P1874" s="477">
        <f t="shared" si="82"/>
        <v>0</v>
      </c>
      <c r="Q1874" s="92" t="str">
        <f t="shared" si="83"/>
        <v/>
      </c>
    </row>
    <row r="1875" spans="1:17" x14ac:dyDescent="0.2">
      <c r="A1875" s="468"/>
      <c r="B1875" s="444"/>
      <c r="C1875" s="478"/>
      <c r="D1875" s="480"/>
      <c r="E1875" s="480"/>
      <c r="F1875" s="497"/>
      <c r="G1875" s="480"/>
      <c r="H1875" s="480"/>
      <c r="I1875" s="480"/>
      <c r="J1875" s="443"/>
      <c r="K1875" s="443"/>
      <c r="L1875" s="443"/>
      <c r="M1875" s="443"/>
      <c r="N1875" s="444"/>
      <c r="O1875" s="477">
        <f t="shared" si="81"/>
        <v>0</v>
      </c>
      <c r="P1875" s="477">
        <f t="shared" si="82"/>
        <v>0</v>
      </c>
      <c r="Q1875" s="92" t="str">
        <f t="shared" si="83"/>
        <v/>
      </c>
    </row>
    <row r="1876" spans="1:17" x14ac:dyDescent="0.2">
      <c r="A1876" s="468"/>
      <c r="B1876" s="444"/>
      <c r="C1876" s="478"/>
      <c r="D1876" s="480"/>
      <c r="E1876" s="480"/>
      <c r="F1876" s="497"/>
      <c r="G1876" s="480"/>
      <c r="H1876" s="480"/>
      <c r="I1876" s="480"/>
      <c r="J1876" s="443"/>
      <c r="K1876" s="443"/>
      <c r="L1876" s="443"/>
      <c r="M1876" s="443"/>
      <c r="N1876" s="444"/>
      <c r="O1876" s="477">
        <f t="shared" si="81"/>
        <v>0</v>
      </c>
      <c r="P1876" s="477">
        <f t="shared" si="82"/>
        <v>0</v>
      </c>
      <c r="Q1876" s="92" t="str">
        <f t="shared" si="83"/>
        <v/>
      </c>
    </row>
    <row r="1877" spans="1:17" x14ac:dyDescent="0.2">
      <c r="A1877" s="468"/>
      <c r="B1877" s="444"/>
      <c r="C1877" s="478"/>
      <c r="D1877" s="480"/>
      <c r="E1877" s="480"/>
      <c r="F1877" s="497"/>
      <c r="G1877" s="480"/>
      <c r="H1877" s="480"/>
      <c r="I1877" s="480"/>
      <c r="J1877" s="443"/>
      <c r="K1877" s="443"/>
      <c r="L1877" s="443"/>
      <c r="M1877" s="443"/>
      <c r="N1877" s="444"/>
      <c r="O1877" s="477">
        <f t="shared" si="81"/>
        <v>0</v>
      </c>
      <c r="P1877" s="477">
        <f t="shared" si="82"/>
        <v>0</v>
      </c>
      <c r="Q1877" s="92" t="str">
        <f t="shared" si="83"/>
        <v/>
      </c>
    </row>
    <row r="1878" spans="1:17" x14ac:dyDescent="0.2">
      <c r="A1878" s="468"/>
      <c r="B1878" s="444"/>
      <c r="C1878" s="478"/>
      <c r="D1878" s="480"/>
      <c r="E1878" s="480"/>
      <c r="F1878" s="497"/>
      <c r="G1878" s="480"/>
      <c r="H1878" s="480"/>
      <c r="I1878" s="480"/>
      <c r="J1878" s="443"/>
      <c r="K1878" s="443"/>
      <c r="L1878" s="443"/>
      <c r="M1878" s="443"/>
      <c r="N1878" s="444"/>
      <c r="O1878" s="477">
        <f t="shared" si="81"/>
        <v>0</v>
      </c>
      <c r="P1878" s="477">
        <f t="shared" si="82"/>
        <v>0</v>
      </c>
      <c r="Q1878" s="92" t="str">
        <f t="shared" si="83"/>
        <v/>
      </c>
    </row>
    <row r="1879" spans="1:17" x14ac:dyDescent="0.2">
      <c r="A1879" s="468"/>
      <c r="B1879" s="444"/>
      <c r="C1879" s="478"/>
      <c r="D1879" s="480"/>
      <c r="E1879" s="480"/>
      <c r="F1879" s="497"/>
      <c r="G1879" s="480"/>
      <c r="H1879" s="480"/>
      <c r="I1879" s="480"/>
      <c r="J1879" s="443"/>
      <c r="K1879" s="443"/>
      <c r="L1879" s="443"/>
      <c r="M1879" s="443"/>
      <c r="N1879" s="444"/>
      <c r="O1879" s="477">
        <f t="shared" si="81"/>
        <v>0</v>
      </c>
      <c r="P1879" s="477">
        <f t="shared" si="82"/>
        <v>0</v>
      </c>
      <c r="Q1879" s="92" t="str">
        <f t="shared" si="83"/>
        <v/>
      </c>
    </row>
    <row r="1880" spans="1:17" x14ac:dyDescent="0.2">
      <c r="A1880" s="468"/>
      <c r="B1880" s="444"/>
      <c r="C1880" s="478"/>
      <c r="D1880" s="480"/>
      <c r="E1880" s="480"/>
      <c r="F1880" s="497"/>
      <c r="G1880" s="480"/>
      <c r="H1880" s="480"/>
      <c r="I1880" s="480"/>
      <c r="J1880" s="443"/>
      <c r="K1880" s="443"/>
      <c r="L1880" s="443"/>
      <c r="M1880" s="443"/>
      <c r="N1880" s="444"/>
      <c r="O1880" s="477">
        <f t="shared" si="81"/>
        <v>0</v>
      </c>
      <c r="P1880" s="477">
        <f t="shared" si="82"/>
        <v>0</v>
      </c>
      <c r="Q1880" s="92" t="str">
        <f t="shared" si="83"/>
        <v/>
      </c>
    </row>
    <row r="1881" spans="1:17" x14ac:dyDescent="0.2">
      <c r="A1881" s="468"/>
      <c r="B1881" s="444"/>
      <c r="C1881" s="478"/>
      <c r="D1881" s="480"/>
      <c r="E1881" s="480"/>
      <c r="F1881" s="497"/>
      <c r="G1881" s="480"/>
      <c r="H1881" s="480"/>
      <c r="I1881" s="480"/>
      <c r="J1881" s="443"/>
      <c r="K1881" s="443"/>
      <c r="L1881" s="443"/>
      <c r="M1881" s="443"/>
      <c r="N1881" s="444"/>
      <c r="O1881" s="477">
        <f t="shared" si="81"/>
        <v>0</v>
      </c>
      <c r="P1881" s="477">
        <f t="shared" si="82"/>
        <v>0</v>
      </c>
      <c r="Q1881" s="92" t="str">
        <f t="shared" si="83"/>
        <v/>
      </c>
    </row>
    <row r="1882" spans="1:17" x14ac:dyDescent="0.2">
      <c r="A1882" s="468"/>
      <c r="B1882" s="444"/>
      <c r="C1882" s="478"/>
      <c r="D1882" s="480"/>
      <c r="E1882" s="480"/>
      <c r="F1882" s="497"/>
      <c r="G1882" s="480"/>
      <c r="H1882" s="480"/>
      <c r="I1882" s="480"/>
      <c r="J1882" s="443"/>
      <c r="K1882" s="443"/>
      <c r="L1882" s="443"/>
      <c r="M1882" s="443"/>
      <c r="N1882" s="444"/>
      <c r="O1882" s="477">
        <f t="shared" si="81"/>
        <v>0</v>
      </c>
      <c r="P1882" s="477">
        <f t="shared" si="82"/>
        <v>0</v>
      </c>
      <c r="Q1882" s="92" t="str">
        <f t="shared" si="83"/>
        <v/>
      </c>
    </row>
    <row r="1883" spans="1:17" x14ac:dyDescent="0.2">
      <c r="A1883" s="468"/>
      <c r="B1883" s="444"/>
      <c r="C1883" s="478"/>
      <c r="D1883" s="480"/>
      <c r="E1883" s="480"/>
      <c r="F1883" s="497"/>
      <c r="G1883" s="480"/>
      <c r="H1883" s="480"/>
      <c r="I1883" s="480"/>
      <c r="J1883" s="443"/>
      <c r="K1883" s="443"/>
      <c r="L1883" s="443"/>
      <c r="M1883" s="443"/>
      <c r="N1883" s="444"/>
      <c r="O1883" s="477">
        <f t="shared" si="81"/>
        <v>0</v>
      </c>
      <c r="P1883" s="477">
        <f t="shared" si="82"/>
        <v>0</v>
      </c>
      <c r="Q1883" s="92" t="str">
        <f t="shared" si="83"/>
        <v/>
      </c>
    </row>
    <row r="1884" spans="1:17" x14ac:dyDescent="0.2">
      <c r="A1884" s="468"/>
      <c r="B1884" s="444"/>
      <c r="C1884" s="478"/>
      <c r="D1884" s="480"/>
      <c r="E1884" s="480"/>
      <c r="F1884" s="497"/>
      <c r="G1884" s="480"/>
      <c r="H1884" s="480"/>
      <c r="I1884" s="480"/>
      <c r="J1884" s="443"/>
      <c r="K1884" s="443"/>
      <c r="L1884" s="443"/>
      <c r="M1884" s="443"/>
      <c r="N1884" s="444"/>
      <c r="O1884" s="477">
        <f t="shared" si="81"/>
        <v>0</v>
      </c>
      <c r="P1884" s="477">
        <f t="shared" si="82"/>
        <v>0</v>
      </c>
      <c r="Q1884" s="92" t="str">
        <f t="shared" si="83"/>
        <v/>
      </c>
    </row>
    <row r="1885" spans="1:17" x14ac:dyDescent="0.2">
      <c r="A1885" s="468"/>
      <c r="B1885" s="444"/>
      <c r="C1885" s="478"/>
      <c r="D1885" s="480"/>
      <c r="E1885" s="480"/>
      <c r="F1885" s="497"/>
      <c r="G1885" s="480"/>
      <c r="H1885" s="480"/>
      <c r="I1885" s="480"/>
      <c r="J1885" s="443"/>
      <c r="K1885" s="443"/>
      <c r="L1885" s="443"/>
      <c r="M1885" s="443"/>
      <c r="N1885" s="444"/>
      <c r="O1885" s="477">
        <f t="shared" si="81"/>
        <v>0</v>
      </c>
      <c r="P1885" s="477">
        <f t="shared" si="82"/>
        <v>0</v>
      </c>
      <c r="Q1885" s="92" t="str">
        <f t="shared" si="83"/>
        <v/>
      </c>
    </row>
    <row r="1886" spans="1:17" x14ac:dyDescent="0.2">
      <c r="A1886" s="468"/>
      <c r="B1886" s="444"/>
      <c r="C1886" s="478"/>
      <c r="D1886" s="480"/>
      <c r="E1886" s="480"/>
      <c r="F1886" s="497"/>
      <c r="G1886" s="480"/>
      <c r="H1886" s="480"/>
      <c r="I1886" s="480"/>
      <c r="J1886" s="443"/>
      <c r="K1886" s="443"/>
      <c r="L1886" s="443"/>
      <c r="M1886" s="443"/>
      <c r="N1886" s="444"/>
      <c r="O1886" s="477">
        <f t="shared" si="81"/>
        <v>0</v>
      </c>
      <c r="P1886" s="477">
        <f t="shared" si="82"/>
        <v>0</v>
      </c>
      <c r="Q1886" s="92" t="str">
        <f t="shared" si="83"/>
        <v/>
      </c>
    </row>
    <row r="1887" spans="1:17" x14ac:dyDescent="0.2">
      <c r="A1887" s="468"/>
      <c r="B1887" s="444"/>
      <c r="C1887" s="478"/>
      <c r="D1887" s="480"/>
      <c r="E1887" s="480"/>
      <c r="F1887" s="497"/>
      <c r="G1887" s="480"/>
      <c r="H1887" s="480"/>
      <c r="I1887" s="480"/>
      <c r="J1887" s="443"/>
      <c r="K1887" s="443"/>
      <c r="L1887" s="443"/>
      <c r="M1887" s="443"/>
      <c r="N1887" s="444"/>
      <c r="O1887" s="477">
        <f t="shared" si="81"/>
        <v>0</v>
      </c>
      <c r="P1887" s="477">
        <f t="shared" si="82"/>
        <v>0</v>
      </c>
      <c r="Q1887" s="92" t="str">
        <f t="shared" si="83"/>
        <v/>
      </c>
    </row>
    <row r="1888" spans="1:17" x14ac:dyDescent="0.2">
      <c r="A1888" s="468"/>
      <c r="B1888" s="444"/>
      <c r="C1888" s="478"/>
      <c r="D1888" s="480"/>
      <c r="E1888" s="480"/>
      <c r="F1888" s="497"/>
      <c r="G1888" s="480"/>
      <c r="H1888" s="480"/>
      <c r="I1888" s="480"/>
      <c r="J1888" s="443"/>
      <c r="K1888" s="443"/>
      <c r="L1888" s="443"/>
      <c r="M1888" s="443"/>
      <c r="N1888" s="444"/>
      <c r="O1888" s="477">
        <f t="shared" si="81"/>
        <v>0</v>
      </c>
      <c r="P1888" s="477">
        <f t="shared" si="82"/>
        <v>0</v>
      </c>
      <c r="Q1888" s="92" t="str">
        <f t="shared" si="83"/>
        <v/>
      </c>
    </row>
    <row r="1889" spans="1:17" x14ac:dyDescent="0.2">
      <c r="A1889" s="468"/>
      <c r="B1889" s="444"/>
      <c r="C1889" s="478"/>
      <c r="D1889" s="480"/>
      <c r="E1889" s="480"/>
      <c r="F1889" s="497"/>
      <c r="G1889" s="480"/>
      <c r="H1889" s="480"/>
      <c r="I1889" s="480"/>
      <c r="J1889" s="443"/>
      <c r="K1889" s="443"/>
      <c r="L1889" s="443"/>
      <c r="M1889" s="443"/>
      <c r="N1889" s="444"/>
      <c r="O1889" s="477">
        <f t="shared" si="81"/>
        <v>0</v>
      </c>
      <c r="P1889" s="477">
        <f t="shared" si="82"/>
        <v>0</v>
      </c>
      <c r="Q1889" s="92" t="str">
        <f t="shared" si="83"/>
        <v/>
      </c>
    </row>
    <row r="1890" spans="1:17" x14ac:dyDescent="0.2">
      <c r="A1890" s="468"/>
      <c r="B1890" s="444"/>
      <c r="C1890" s="478"/>
      <c r="D1890" s="480"/>
      <c r="E1890" s="480"/>
      <c r="F1890" s="497"/>
      <c r="G1890" s="480"/>
      <c r="H1890" s="480"/>
      <c r="I1890" s="480"/>
      <c r="J1890" s="443"/>
      <c r="K1890" s="443"/>
      <c r="L1890" s="443"/>
      <c r="M1890" s="443"/>
      <c r="N1890" s="444"/>
      <c r="O1890" s="477">
        <f t="shared" si="81"/>
        <v>0</v>
      </c>
      <c r="P1890" s="477">
        <f t="shared" si="82"/>
        <v>0</v>
      </c>
      <c r="Q1890" s="92" t="str">
        <f t="shared" si="83"/>
        <v/>
      </c>
    </row>
    <row r="1891" spans="1:17" x14ac:dyDescent="0.2">
      <c r="A1891" s="468"/>
      <c r="B1891" s="444"/>
      <c r="C1891" s="478"/>
      <c r="D1891" s="480"/>
      <c r="E1891" s="480"/>
      <c r="F1891" s="497"/>
      <c r="G1891" s="480"/>
      <c r="H1891" s="480"/>
      <c r="I1891" s="480"/>
      <c r="J1891" s="443"/>
      <c r="K1891" s="443"/>
      <c r="L1891" s="443"/>
      <c r="M1891" s="443"/>
      <c r="N1891" s="444"/>
      <c r="O1891" s="477">
        <f t="shared" si="81"/>
        <v>0</v>
      </c>
      <c r="P1891" s="477">
        <f t="shared" si="82"/>
        <v>0</v>
      </c>
      <c r="Q1891" s="92" t="str">
        <f t="shared" si="83"/>
        <v/>
      </c>
    </row>
    <row r="1892" spans="1:17" x14ac:dyDescent="0.2">
      <c r="A1892" s="468"/>
      <c r="B1892" s="444"/>
      <c r="C1892" s="478"/>
      <c r="D1892" s="480"/>
      <c r="E1892" s="480"/>
      <c r="F1892" s="497"/>
      <c r="G1892" s="480"/>
      <c r="H1892" s="480"/>
      <c r="I1892" s="480"/>
      <c r="J1892" s="443"/>
      <c r="K1892" s="443"/>
      <c r="L1892" s="443"/>
      <c r="M1892" s="443"/>
      <c r="N1892" s="444"/>
      <c r="O1892" s="477">
        <f t="shared" si="81"/>
        <v>0</v>
      </c>
      <c r="P1892" s="477">
        <f t="shared" si="82"/>
        <v>0</v>
      </c>
      <c r="Q1892" s="92" t="str">
        <f t="shared" si="83"/>
        <v/>
      </c>
    </row>
    <row r="1893" spans="1:17" x14ac:dyDescent="0.2">
      <c r="A1893" s="468"/>
      <c r="B1893" s="444"/>
      <c r="C1893" s="478"/>
      <c r="D1893" s="480"/>
      <c r="E1893" s="480"/>
      <c r="F1893" s="497"/>
      <c r="G1893" s="480"/>
      <c r="H1893" s="480"/>
      <c r="I1893" s="480"/>
      <c r="J1893" s="443"/>
      <c r="K1893" s="443"/>
      <c r="L1893" s="443"/>
      <c r="M1893" s="443"/>
      <c r="N1893" s="444"/>
      <c r="O1893" s="477">
        <f t="shared" si="81"/>
        <v>0</v>
      </c>
      <c r="P1893" s="477">
        <f t="shared" si="82"/>
        <v>0</v>
      </c>
      <c r="Q1893" s="92" t="str">
        <f t="shared" si="83"/>
        <v/>
      </c>
    </row>
    <row r="1894" spans="1:17" x14ac:dyDescent="0.2">
      <c r="A1894" s="468"/>
      <c r="B1894" s="444"/>
      <c r="C1894" s="478"/>
      <c r="D1894" s="480"/>
      <c r="E1894" s="480"/>
      <c r="F1894" s="497"/>
      <c r="G1894" s="480"/>
      <c r="H1894" s="480"/>
      <c r="I1894" s="480"/>
      <c r="J1894" s="443"/>
      <c r="K1894" s="443"/>
      <c r="L1894" s="443"/>
      <c r="M1894" s="443"/>
      <c r="N1894" s="444"/>
      <c r="O1894" s="477">
        <f t="shared" si="81"/>
        <v>0</v>
      </c>
      <c r="P1894" s="477">
        <f t="shared" si="82"/>
        <v>0</v>
      </c>
      <c r="Q1894" s="92" t="str">
        <f t="shared" si="83"/>
        <v/>
      </c>
    </row>
    <row r="1895" spans="1:17" x14ac:dyDescent="0.2">
      <c r="A1895" s="468"/>
      <c r="B1895" s="444"/>
      <c r="C1895" s="478"/>
      <c r="D1895" s="480"/>
      <c r="E1895" s="480"/>
      <c r="F1895" s="497"/>
      <c r="G1895" s="480"/>
      <c r="H1895" s="480"/>
      <c r="I1895" s="480"/>
      <c r="J1895" s="443"/>
      <c r="K1895" s="443"/>
      <c r="L1895" s="443"/>
      <c r="M1895" s="443"/>
      <c r="N1895" s="444"/>
      <c r="O1895" s="477">
        <f t="shared" si="81"/>
        <v>0</v>
      </c>
      <c r="P1895" s="477">
        <f t="shared" si="82"/>
        <v>0</v>
      </c>
      <c r="Q1895" s="92" t="str">
        <f t="shared" si="83"/>
        <v/>
      </c>
    </row>
    <row r="1896" spans="1:17" x14ac:dyDescent="0.2">
      <c r="A1896" s="468"/>
      <c r="B1896" s="444"/>
      <c r="C1896" s="478"/>
      <c r="D1896" s="480"/>
      <c r="E1896" s="480"/>
      <c r="F1896" s="497"/>
      <c r="G1896" s="480"/>
      <c r="H1896" s="480"/>
      <c r="I1896" s="480"/>
      <c r="J1896" s="443"/>
      <c r="K1896" s="443"/>
      <c r="L1896" s="443"/>
      <c r="M1896" s="443"/>
      <c r="N1896" s="444"/>
      <c r="O1896" s="477">
        <f t="shared" si="81"/>
        <v>0</v>
      </c>
      <c r="P1896" s="477">
        <f t="shared" si="82"/>
        <v>0</v>
      </c>
      <c r="Q1896" s="92" t="str">
        <f t="shared" si="83"/>
        <v/>
      </c>
    </row>
    <row r="1897" spans="1:17" x14ac:dyDescent="0.2">
      <c r="A1897" s="468"/>
      <c r="B1897" s="444"/>
      <c r="C1897" s="478"/>
      <c r="D1897" s="480"/>
      <c r="E1897" s="480"/>
      <c r="F1897" s="497"/>
      <c r="G1897" s="480"/>
      <c r="H1897" s="480"/>
      <c r="I1897" s="480"/>
      <c r="J1897" s="443"/>
      <c r="K1897" s="443"/>
      <c r="L1897" s="443"/>
      <c r="M1897" s="443"/>
      <c r="N1897" s="444"/>
      <c r="O1897" s="477">
        <f t="shared" si="81"/>
        <v>0</v>
      </c>
      <c r="P1897" s="477">
        <f t="shared" si="82"/>
        <v>0</v>
      </c>
      <c r="Q1897" s="92" t="str">
        <f t="shared" si="83"/>
        <v/>
      </c>
    </row>
    <row r="1898" spans="1:17" x14ac:dyDescent="0.2">
      <c r="A1898" s="468"/>
      <c r="B1898" s="444"/>
      <c r="C1898" s="478"/>
      <c r="D1898" s="480"/>
      <c r="E1898" s="480"/>
      <c r="F1898" s="497"/>
      <c r="G1898" s="480"/>
      <c r="H1898" s="480"/>
      <c r="I1898" s="480"/>
      <c r="J1898" s="443"/>
      <c r="K1898" s="443"/>
      <c r="L1898" s="443"/>
      <c r="M1898" s="443"/>
      <c r="N1898" s="444"/>
      <c r="O1898" s="477">
        <f t="shared" si="81"/>
        <v>0</v>
      </c>
      <c r="P1898" s="477">
        <f t="shared" si="82"/>
        <v>0</v>
      </c>
      <c r="Q1898" s="92" t="str">
        <f t="shared" si="83"/>
        <v/>
      </c>
    </row>
    <row r="1899" spans="1:17" x14ac:dyDescent="0.2">
      <c r="A1899" s="468"/>
      <c r="B1899" s="444"/>
      <c r="C1899" s="478"/>
      <c r="D1899" s="480"/>
      <c r="E1899" s="480"/>
      <c r="F1899" s="497"/>
      <c r="G1899" s="480"/>
      <c r="H1899" s="480"/>
      <c r="I1899" s="480"/>
      <c r="J1899" s="443"/>
      <c r="K1899" s="443"/>
      <c r="L1899" s="443"/>
      <c r="M1899" s="443"/>
      <c r="N1899" s="444"/>
      <c r="O1899" s="477">
        <f t="shared" si="81"/>
        <v>0</v>
      </c>
      <c r="P1899" s="477">
        <f t="shared" si="82"/>
        <v>0</v>
      </c>
      <c r="Q1899" s="92" t="str">
        <f t="shared" si="83"/>
        <v/>
      </c>
    </row>
    <row r="1900" spans="1:17" x14ac:dyDescent="0.2">
      <c r="A1900" s="468"/>
      <c r="B1900" s="444"/>
      <c r="C1900" s="478"/>
      <c r="D1900" s="480"/>
      <c r="E1900" s="480"/>
      <c r="F1900" s="497"/>
      <c r="G1900" s="480"/>
      <c r="H1900" s="480"/>
      <c r="I1900" s="480"/>
      <c r="J1900" s="443"/>
      <c r="K1900" s="443"/>
      <c r="L1900" s="443"/>
      <c r="M1900" s="443"/>
      <c r="N1900" s="444"/>
      <c r="O1900" s="477">
        <f t="shared" si="81"/>
        <v>0</v>
      </c>
      <c r="P1900" s="477">
        <f t="shared" si="82"/>
        <v>0</v>
      </c>
      <c r="Q1900" s="92" t="str">
        <f t="shared" si="83"/>
        <v/>
      </c>
    </row>
    <row r="1901" spans="1:17" x14ac:dyDescent="0.2">
      <c r="A1901" s="468"/>
      <c r="B1901" s="444"/>
      <c r="C1901" s="478"/>
      <c r="D1901" s="480"/>
      <c r="E1901" s="480"/>
      <c r="F1901" s="497"/>
      <c r="G1901" s="480"/>
      <c r="H1901" s="480"/>
      <c r="I1901" s="480"/>
      <c r="J1901" s="443"/>
      <c r="K1901" s="443"/>
      <c r="L1901" s="443"/>
      <c r="M1901" s="443"/>
      <c r="N1901" s="444"/>
      <c r="O1901" s="477">
        <f t="shared" si="81"/>
        <v>0</v>
      </c>
      <c r="P1901" s="477">
        <f t="shared" si="82"/>
        <v>0</v>
      </c>
      <c r="Q1901" s="92" t="str">
        <f t="shared" si="83"/>
        <v/>
      </c>
    </row>
    <row r="1902" spans="1:17" x14ac:dyDescent="0.2">
      <c r="A1902" s="468"/>
      <c r="B1902" s="444"/>
      <c r="C1902" s="478"/>
      <c r="D1902" s="480"/>
      <c r="E1902" s="480"/>
      <c r="F1902" s="497"/>
      <c r="G1902" s="480"/>
      <c r="H1902" s="480"/>
      <c r="I1902" s="480"/>
      <c r="J1902" s="443"/>
      <c r="K1902" s="443"/>
      <c r="L1902" s="443"/>
      <c r="M1902" s="443"/>
      <c r="N1902" s="444"/>
      <c r="O1902" s="477">
        <f t="shared" si="81"/>
        <v>0</v>
      </c>
      <c r="P1902" s="477">
        <f t="shared" si="82"/>
        <v>0</v>
      </c>
      <c r="Q1902" s="92" t="str">
        <f t="shared" si="83"/>
        <v/>
      </c>
    </row>
    <row r="1903" spans="1:17" x14ac:dyDescent="0.2">
      <c r="A1903" s="468"/>
      <c r="B1903" s="444"/>
      <c r="C1903" s="478"/>
      <c r="D1903" s="480"/>
      <c r="E1903" s="480"/>
      <c r="F1903" s="497"/>
      <c r="G1903" s="480"/>
      <c r="H1903" s="480"/>
      <c r="I1903" s="480"/>
      <c r="J1903" s="443"/>
      <c r="K1903" s="443"/>
      <c r="L1903" s="443"/>
      <c r="M1903" s="443"/>
      <c r="N1903" s="444"/>
      <c r="O1903" s="477">
        <f t="shared" si="81"/>
        <v>0</v>
      </c>
      <c r="P1903" s="477">
        <f t="shared" si="82"/>
        <v>0</v>
      </c>
      <c r="Q1903" s="92" t="str">
        <f t="shared" si="83"/>
        <v/>
      </c>
    </row>
    <row r="1904" spans="1:17" x14ac:dyDescent="0.2">
      <c r="A1904" s="468"/>
      <c r="B1904" s="444"/>
      <c r="C1904" s="478"/>
      <c r="D1904" s="480"/>
      <c r="E1904" s="480"/>
      <c r="F1904" s="497"/>
      <c r="G1904" s="480"/>
      <c r="H1904" s="480"/>
      <c r="I1904" s="480"/>
      <c r="J1904" s="443"/>
      <c r="K1904" s="443"/>
      <c r="L1904" s="443"/>
      <c r="M1904" s="443"/>
      <c r="N1904" s="444"/>
      <c r="O1904" s="477">
        <f t="shared" si="81"/>
        <v>0</v>
      </c>
      <c r="P1904" s="477">
        <f t="shared" si="82"/>
        <v>0</v>
      </c>
      <c r="Q1904" s="92" t="str">
        <f t="shared" si="83"/>
        <v/>
      </c>
    </row>
    <row r="1905" spans="1:17" x14ac:dyDescent="0.2">
      <c r="A1905" s="468"/>
      <c r="B1905" s="444"/>
      <c r="C1905" s="478"/>
      <c r="D1905" s="480"/>
      <c r="E1905" s="480"/>
      <c r="F1905" s="497"/>
      <c r="G1905" s="480"/>
      <c r="H1905" s="480"/>
      <c r="I1905" s="480"/>
      <c r="J1905" s="443"/>
      <c r="K1905" s="443"/>
      <c r="L1905" s="443"/>
      <c r="M1905" s="443"/>
      <c r="N1905" s="444"/>
      <c r="O1905" s="477">
        <f t="shared" si="81"/>
        <v>0</v>
      </c>
      <c r="P1905" s="477">
        <f t="shared" si="82"/>
        <v>0</v>
      </c>
      <c r="Q1905" s="92" t="str">
        <f t="shared" si="83"/>
        <v/>
      </c>
    </row>
    <row r="1906" spans="1:17" x14ac:dyDescent="0.2">
      <c r="A1906" s="468"/>
      <c r="B1906" s="444"/>
      <c r="C1906" s="478"/>
      <c r="D1906" s="480"/>
      <c r="E1906" s="480"/>
      <c r="F1906" s="497"/>
      <c r="G1906" s="480"/>
      <c r="H1906" s="480"/>
      <c r="I1906" s="480"/>
      <c r="J1906" s="443"/>
      <c r="K1906" s="443"/>
      <c r="L1906" s="443"/>
      <c r="M1906" s="443"/>
      <c r="N1906" s="444"/>
      <c r="O1906" s="477">
        <f t="shared" si="81"/>
        <v>0</v>
      </c>
      <c r="P1906" s="477">
        <f t="shared" si="82"/>
        <v>0</v>
      </c>
      <c r="Q1906" s="92" t="str">
        <f t="shared" si="83"/>
        <v/>
      </c>
    </row>
    <row r="1907" spans="1:17" x14ac:dyDescent="0.2">
      <c r="A1907" s="468"/>
      <c r="B1907" s="444"/>
      <c r="C1907" s="478"/>
      <c r="D1907" s="480"/>
      <c r="E1907" s="480"/>
      <c r="F1907" s="497"/>
      <c r="G1907" s="480"/>
      <c r="H1907" s="480"/>
      <c r="I1907" s="480"/>
      <c r="J1907" s="443"/>
      <c r="K1907" s="443"/>
      <c r="L1907" s="443"/>
      <c r="M1907" s="443"/>
      <c r="N1907" s="444"/>
      <c r="O1907" s="477">
        <f t="shared" si="81"/>
        <v>0</v>
      </c>
      <c r="P1907" s="477">
        <f t="shared" si="82"/>
        <v>0</v>
      </c>
      <c r="Q1907" s="92" t="str">
        <f t="shared" si="83"/>
        <v/>
      </c>
    </row>
    <row r="1908" spans="1:17" x14ac:dyDescent="0.2">
      <c r="A1908" s="468"/>
      <c r="B1908" s="444"/>
      <c r="C1908" s="478"/>
      <c r="D1908" s="480"/>
      <c r="E1908" s="480"/>
      <c r="F1908" s="497"/>
      <c r="G1908" s="480"/>
      <c r="H1908" s="480"/>
      <c r="I1908" s="480"/>
      <c r="J1908" s="443"/>
      <c r="K1908" s="443"/>
      <c r="L1908" s="443"/>
      <c r="M1908" s="443"/>
      <c r="N1908" s="444"/>
      <c r="O1908" s="477">
        <f t="shared" si="81"/>
        <v>0</v>
      </c>
      <c r="P1908" s="477">
        <f t="shared" si="82"/>
        <v>0</v>
      </c>
      <c r="Q1908" s="92" t="str">
        <f t="shared" si="83"/>
        <v/>
      </c>
    </row>
    <row r="1909" spans="1:17" x14ac:dyDescent="0.2">
      <c r="A1909" s="468"/>
      <c r="B1909" s="444"/>
      <c r="C1909" s="478"/>
      <c r="D1909" s="480"/>
      <c r="E1909" s="480"/>
      <c r="F1909" s="497"/>
      <c r="G1909" s="480"/>
      <c r="H1909" s="480"/>
      <c r="I1909" s="480"/>
      <c r="J1909" s="443"/>
      <c r="K1909" s="443"/>
      <c r="L1909" s="443"/>
      <c r="M1909" s="443"/>
      <c r="N1909" s="444"/>
      <c r="O1909" s="477">
        <f t="shared" si="81"/>
        <v>0</v>
      </c>
      <c r="P1909" s="477">
        <f t="shared" si="82"/>
        <v>0</v>
      </c>
      <c r="Q1909" s="92" t="str">
        <f t="shared" si="83"/>
        <v/>
      </c>
    </row>
    <row r="1910" spans="1:17" x14ac:dyDescent="0.2">
      <c r="A1910" s="468"/>
      <c r="B1910" s="444"/>
      <c r="C1910" s="478"/>
      <c r="D1910" s="480"/>
      <c r="E1910" s="480"/>
      <c r="F1910" s="497"/>
      <c r="G1910" s="480"/>
      <c r="H1910" s="480"/>
      <c r="I1910" s="480"/>
      <c r="J1910" s="443"/>
      <c r="K1910" s="443"/>
      <c r="L1910" s="443"/>
      <c r="M1910" s="443"/>
      <c r="N1910" s="444"/>
      <c r="O1910" s="477">
        <f t="shared" si="81"/>
        <v>0</v>
      </c>
      <c r="P1910" s="477">
        <f t="shared" si="82"/>
        <v>0</v>
      </c>
      <c r="Q1910" s="92" t="str">
        <f t="shared" si="83"/>
        <v/>
      </c>
    </row>
    <row r="1911" spans="1:17" x14ac:dyDescent="0.2">
      <c r="A1911" s="468"/>
      <c r="B1911" s="444"/>
      <c r="C1911" s="478"/>
      <c r="D1911" s="480"/>
      <c r="E1911" s="480"/>
      <c r="F1911" s="497"/>
      <c r="G1911" s="480"/>
      <c r="H1911" s="480"/>
      <c r="I1911" s="480"/>
      <c r="J1911" s="443"/>
      <c r="K1911" s="443"/>
      <c r="L1911" s="443"/>
      <c r="M1911" s="443"/>
      <c r="N1911" s="444"/>
      <c r="O1911" s="477">
        <f t="shared" si="81"/>
        <v>0</v>
      </c>
      <c r="P1911" s="477">
        <f t="shared" si="82"/>
        <v>0</v>
      </c>
      <c r="Q1911" s="92" t="str">
        <f t="shared" si="83"/>
        <v/>
      </c>
    </row>
    <row r="1912" spans="1:17" x14ac:dyDescent="0.2">
      <c r="A1912" s="468"/>
      <c r="B1912" s="444"/>
      <c r="C1912" s="478"/>
      <c r="D1912" s="480"/>
      <c r="E1912" s="480"/>
      <c r="F1912" s="497"/>
      <c r="G1912" s="480"/>
      <c r="H1912" s="480"/>
      <c r="I1912" s="480"/>
      <c r="J1912" s="443"/>
      <c r="K1912" s="443"/>
      <c r="L1912" s="443"/>
      <c r="M1912" s="443"/>
      <c r="N1912" s="444"/>
      <c r="O1912" s="477">
        <f t="shared" si="81"/>
        <v>0</v>
      </c>
      <c r="P1912" s="477">
        <f t="shared" si="82"/>
        <v>0</v>
      </c>
      <c r="Q1912" s="92" t="str">
        <f t="shared" si="83"/>
        <v/>
      </c>
    </row>
    <row r="1913" spans="1:17" x14ac:dyDescent="0.2">
      <c r="A1913" s="468"/>
      <c r="B1913" s="444"/>
      <c r="C1913" s="478"/>
      <c r="D1913" s="480"/>
      <c r="E1913" s="480"/>
      <c r="F1913" s="497"/>
      <c r="G1913" s="480"/>
      <c r="H1913" s="480"/>
      <c r="I1913" s="480"/>
      <c r="J1913" s="443"/>
      <c r="K1913" s="443"/>
      <c r="L1913" s="443"/>
      <c r="M1913" s="443"/>
      <c r="N1913" s="444"/>
      <c r="O1913" s="477">
        <f t="shared" si="81"/>
        <v>0</v>
      </c>
      <c r="P1913" s="477">
        <f t="shared" si="82"/>
        <v>0</v>
      </c>
      <c r="Q1913" s="92" t="str">
        <f t="shared" si="83"/>
        <v/>
      </c>
    </row>
    <row r="1914" spans="1:17" x14ac:dyDescent="0.2">
      <c r="A1914" s="468"/>
      <c r="B1914" s="444"/>
      <c r="C1914" s="478"/>
      <c r="D1914" s="480"/>
      <c r="E1914" s="480"/>
      <c r="F1914" s="497"/>
      <c r="G1914" s="480"/>
      <c r="H1914" s="480"/>
      <c r="I1914" s="480"/>
      <c r="J1914" s="443"/>
      <c r="K1914" s="443"/>
      <c r="L1914" s="443"/>
      <c r="M1914" s="443"/>
      <c r="N1914" s="444"/>
      <c r="O1914" s="477">
        <f t="shared" si="81"/>
        <v>0</v>
      </c>
      <c r="P1914" s="477">
        <f t="shared" si="82"/>
        <v>0</v>
      </c>
      <c r="Q1914" s="92" t="str">
        <f t="shared" si="83"/>
        <v/>
      </c>
    </row>
    <row r="1915" spans="1:17" x14ac:dyDescent="0.2">
      <c r="A1915" s="468"/>
      <c r="B1915" s="444"/>
      <c r="C1915" s="478"/>
      <c r="D1915" s="480"/>
      <c r="E1915" s="480"/>
      <c r="F1915" s="497"/>
      <c r="G1915" s="480"/>
      <c r="H1915" s="480"/>
      <c r="I1915" s="480"/>
      <c r="J1915" s="443"/>
      <c r="K1915" s="443"/>
      <c r="L1915" s="443"/>
      <c r="M1915" s="443"/>
      <c r="N1915" s="444"/>
      <c r="O1915" s="477">
        <f t="shared" si="81"/>
        <v>0</v>
      </c>
      <c r="P1915" s="477">
        <f t="shared" si="82"/>
        <v>0</v>
      </c>
      <c r="Q1915" s="92" t="str">
        <f t="shared" si="83"/>
        <v/>
      </c>
    </row>
    <row r="1916" spans="1:17" x14ac:dyDescent="0.2">
      <c r="A1916" s="468"/>
      <c r="B1916" s="444"/>
      <c r="C1916" s="478"/>
      <c r="D1916" s="480"/>
      <c r="E1916" s="480"/>
      <c r="F1916" s="497"/>
      <c r="G1916" s="480"/>
      <c r="H1916" s="480"/>
      <c r="I1916" s="480"/>
      <c r="J1916" s="443"/>
      <c r="K1916" s="443"/>
      <c r="L1916" s="443"/>
      <c r="M1916" s="443"/>
      <c r="N1916" s="444"/>
      <c r="O1916" s="477">
        <f t="shared" si="81"/>
        <v>0</v>
      </c>
      <c r="P1916" s="477">
        <f t="shared" si="82"/>
        <v>0</v>
      </c>
      <c r="Q1916" s="92" t="str">
        <f t="shared" si="83"/>
        <v/>
      </c>
    </row>
    <row r="1917" spans="1:17" x14ac:dyDescent="0.2">
      <c r="A1917" s="468"/>
      <c r="B1917" s="444"/>
      <c r="C1917" s="478"/>
      <c r="D1917" s="480"/>
      <c r="E1917" s="480"/>
      <c r="F1917" s="497"/>
      <c r="G1917" s="480"/>
      <c r="H1917" s="480"/>
      <c r="I1917" s="480"/>
      <c r="J1917" s="443"/>
      <c r="K1917" s="443"/>
      <c r="L1917" s="443"/>
      <c r="M1917" s="443"/>
      <c r="N1917" s="444"/>
      <c r="O1917" s="477">
        <f t="shared" si="81"/>
        <v>0</v>
      </c>
      <c r="P1917" s="477">
        <f t="shared" si="82"/>
        <v>0</v>
      </c>
      <c r="Q1917" s="92" t="str">
        <f t="shared" si="83"/>
        <v/>
      </c>
    </row>
    <row r="1918" spans="1:17" x14ac:dyDescent="0.2">
      <c r="A1918" s="468"/>
      <c r="B1918" s="444"/>
      <c r="C1918" s="478"/>
      <c r="D1918" s="480"/>
      <c r="E1918" s="480"/>
      <c r="F1918" s="497"/>
      <c r="G1918" s="480"/>
      <c r="H1918" s="480"/>
      <c r="I1918" s="480"/>
      <c r="J1918" s="443"/>
      <c r="K1918" s="443"/>
      <c r="L1918" s="443"/>
      <c r="M1918" s="443"/>
      <c r="N1918" s="444"/>
      <c r="O1918" s="477">
        <f t="shared" si="81"/>
        <v>0</v>
      </c>
      <c r="P1918" s="477">
        <f t="shared" si="82"/>
        <v>0</v>
      </c>
      <c r="Q1918" s="92" t="str">
        <f t="shared" si="83"/>
        <v/>
      </c>
    </row>
    <row r="1919" spans="1:17" x14ac:dyDescent="0.2">
      <c r="A1919" s="468"/>
      <c r="B1919" s="444"/>
      <c r="C1919" s="478"/>
      <c r="D1919" s="480"/>
      <c r="E1919" s="480"/>
      <c r="F1919" s="497"/>
      <c r="G1919" s="480"/>
      <c r="H1919" s="480"/>
      <c r="I1919" s="480"/>
      <c r="J1919" s="443"/>
      <c r="K1919" s="443"/>
      <c r="L1919" s="443"/>
      <c r="M1919" s="443"/>
      <c r="N1919" s="444"/>
      <c r="O1919" s="477">
        <f t="shared" si="81"/>
        <v>0</v>
      </c>
      <c r="P1919" s="477">
        <f t="shared" si="82"/>
        <v>0</v>
      </c>
      <c r="Q1919" s="92" t="str">
        <f t="shared" si="83"/>
        <v/>
      </c>
    </row>
    <row r="1920" spans="1:17" x14ac:dyDescent="0.2">
      <c r="A1920" s="468"/>
      <c r="B1920" s="444"/>
      <c r="C1920" s="478"/>
      <c r="D1920" s="480"/>
      <c r="E1920" s="480"/>
      <c r="F1920" s="497"/>
      <c r="G1920" s="480"/>
      <c r="H1920" s="480"/>
      <c r="I1920" s="480"/>
      <c r="J1920" s="443"/>
      <c r="K1920" s="443"/>
      <c r="L1920" s="443"/>
      <c r="M1920" s="443"/>
      <c r="N1920" s="444"/>
      <c r="O1920" s="477">
        <f t="shared" si="81"/>
        <v>0</v>
      </c>
      <c r="P1920" s="477">
        <f t="shared" si="82"/>
        <v>0</v>
      </c>
      <c r="Q1920" s="92" t="str">
        <f t="shared" si="83"/>
        <v/>
      </c>
    </row>
    <row r="1921" spans="1:17" x14ac:dyDescent="0.2">
      <c r="A1921" s="468"/>
      <c r="B1921" s="444"/>
      <c r="C1921" s="478"/>
      <c r="D1921" s="480"/>
      <c r="E1921" s="480"/>
      <c r="F1921" s="497"/>
      <c r="G1921" s="480"/>
      <c r="H1921" s="480"/>
      <c r="I1921" s="480"/>
      <c r="J1921" s="443"/>
      <c r="K1921" s="443"/>
      <c r="L1921" s="443"/>
      <c r="M1921" s="443"/>
      <c r="N1921" s="444"/>
      <c r="O1921" s="477">
        <f t="shared" ref="O1921:O1984" si="84">IF(B1921=0,0,IF(YEAR(B1921)=$P$1,MONTH(B1921)-$O$1+1,(YEAR(B1921)-$P$1)*12-$O$1+1+MONTH(B1921)))</f>
        <v>0</v>
      </c>
      <c r="P1921" s="477">
        <f t="shared" ref="P1921:P1984" si="85">IF(C1921=0,0,IF(YEAR(C1921)=$P$1,MONTH(C1921)-$O$1+1,(YEAR(C1921)-$P$1)*12-$O$1+1+MONTH(C1921)))</f>
        <v>0</v>
      </c>
      <c r="Q1921" s="92" t="str">
        <f t="shared" ref="Q1921:Q1984" si="86">SUBSTITUTE(D1921," ","_")</f>
        <v/>
      </c>
    </row>
    <row r="1922" spans="1:17" x14ac:dyDescent="0.2">
      <c r="A1922" s="468"/>
      <c r="B1922" s="444"/>
      <c r="C1922" s="478"/>
      <c r="D1922" s="480"/>
      <c r="E1922" s="480"/>
      <c r="F1922" s="497"/>
      <c r="G1922" s="480"/>
      <c r="H1922" s="480"/>
      <c r="I1922" s="480"/>
      <c r="J1922" s="443"/>
      <c r="K1922" s="443"/>
      <c r="L1922" s="443"/>
      <c r="M1922" s="443"/>
      <c r="N1922" s="444"/>
      <c r="O1922" s="477">
        <f t="shared" si="84"/>
        <v>0</v>
      </c>
      <c r="P1922" s="477">
        <f t="shared" si="85"/>
        <v>0</v>
      </c>
      <c r="Q1922" s="92" t="str">
        <f t="shared" si="86"/>
        <v/>
      </c>
    </row>
    <row r="1923" spans="1:17" x14ac:dyDescent="0.2">
      <c r="A1923" s="468"/>
      <c r="B1923" s="444"/>
      <c r="C1923" s="478"/>
      <c r="D1923" s="480"/>
      <c r="E1923" s="480"/>
      <c r="F1923" s="497"/>
      <c r="G1923" s="480"/>
      <c r="H1923" s="480"/>
      <c r="I1923" s="480"/>
      <c r="J1923" s="443"/>
      <c r="K1923" s="443"/>
      <c r="L1923" s="443"/>
      <c r="M1923" s="443"/>
      <c r="N1923" s="444"/>
      <c r="O1923" s="477">
        <f t="shared" si="84"/>
        <v>0</v>
      </c>
      <c r="P1923" s="477">
        <f t="shared" si="85"/>
        <v>0</v>
      </c>
      <c r="Q1923" s="92" t="str">
        <f t="shared" si="86"/>
        <v/>
      </c>
    </row>
    <row r="1924" spans="1:17" x14ac:dyDescent="0.2">
      <c r="A1924" s="468"/>
      <c r="B1924" s="444"/>
      <c r="C1924" s="478"/>
      <c r="D1924" s="480"/>
      <c r="E1924" s="480"/>
      <c r="F1924" s="497"/>
      <c r="G1924" s="480"/>
      <c r="H1924" s="480"/>
      <c r="I1924" s="480"/>
      <c r="J1924" s="443"/>
      <c r="K1924" s="443"/>
      <c r="L1924" s="443"/>
      <c r="M1924" s="443"/>
      <c r="N1924" s="444"/>
      <c r="O1924" s="477">
        <f t="shared" si="84"/>
        <v>0</v>
      </c>
      <c r="P1924" s="477">
        <f t="shared" si="85"/>
        <v>0</v>
      </c>
      <c r="Q1924" s="92" t="str">
        <f t="shared" si="86"/>
        <v/>
      </c>
    </row>
    <row r="1925" spans="1:17" x14ac:dyDescent="0.2">
      <c r="A1925" s="468"/>
      <c r="B1925" s="444"/>
      <c r="C1925" s="478"/>
      <c r="D1925" s="480"/>
      <c r="E1925" s="480"/>
      <c r="F1925" s="497"/>
      <c r="G1925" s="480"/>
      <c r="H1925" s="480"/>
      <c r="I1925" s="480"/>
      <c r="J1925" s="443"/>
      <c r="K1925" s="443"/>
      <c r="L1925" s="443"/>
      <c r="M1925" s="443"/>
      <c r="N1925" s="444"/>
      <c r="O1925" s="477">
        <f t="shared" si="84"/>
        <v>0</v>
      </c>
      <c r="P1925" s="477">
        <f t="shared" si="85"/>
        <v>0</v>
      </c>
      <c r="Q1925" s="92" t="str">
        <f t="shared" si="86"/>
        <v/>
      </c>
    </row>
    <row r="1926" spans="1:17" x14ac:dyDescent="0.2">
      <c r="A1926" s="468"/>
      <c r="B1926" s="444"/>
      <c r="C1926" s="478"/>
      <c r="D1926" s="480"/>
      <c r="E1926" s="480"/>
      <c r="F1926" s="497"/>
      <c r="G1926" s="480"/>
      <c r="H1926" s="480"/>
      <c r="I1926" s="480"/>
      <c r="J1926" s="443"/>
      <c r="K1926" s="443"/>
      <c r="L1926" s="443"/>
      <c r="M1926" s="443"/>
      <c r="N1926" s="444"/>
      <c r="O1926" s="477">
        <f t="shared" si="84"/>
        <v>0</v>
      </c>
      <c r="P1926" s="477">
        <f t="shared" si="85"/>
        <v>0</v>
      </c>
      <c r="Q1926" s="92" t="str">
        <f t="shared" si="86"/>
        <v/>
      </c>
    </row>
    <row r="1927" spans="1:17" x14ac:dyDescent="0.2">
      <c r="A1927" s="468"/>
      <c r="B1927" s="444"/>
      <c r="C1927" s="478"/>
      <c r="D1927" s="480"/>
      <c r="E1927" s="480"/>
      <c r="F1927" s="497"/>
      <c r="G1927" s="480"/>
      <c r="H1927" s="480"/>
      <c r="I1927" s="480"/>
      <c r="J1927" s="443"/>
      <c r="K1927" s="443"/>
      <c r="L1927" s="443"/>
      <c r="M1927" s="443"/>
      <c r="N1927" s="444"/>
      <c r="O1927" s="477">
        <f t="shared" si="84"/>
        <v>0</v>
      </c>
      <c r="P1927" s="477">
        <f t="shared" si="85"/>
        <v>0</v>
      </c>
      <c r="Q1927" s="92" t="str">
        <f t="shared" si="86"/>
        <v/>
      </c>
    </row>
    <row r="1928" spans="1:17" x14ac:dyDescent="0.2">
      <c r="A1928" s="468"/>
      <c r="B1928" s="444"/>
      <c r="C1928" s="478"/>
      <c r="D1928" s="480"/>
      <c r="E1928" s="480"/>
      <c r="F1928" s="497"/>
      <c r="G1928" s="480"/>
      <c r="H1928" s="480"/>
      <c r="I1928" s="480"/>
      <c r="J1928" s="443"/>
      <c r="K1928" s="443"/>
      <c r="L1928" s="443"/>
      <c r="M1928" s="443"/>
      <c r="N1928" s="444"/>
      <c r="O1928" s="477">
        <f t="shared" si="84"/>
        <v>0</v>
      </c>
      <c r="P1928" s="477">
        <f t="shared" si="85"/>
        <v>0</v>
      </c>
      <c r="Q1928" s="92" t="str">
        <f t="shared" si="86"/>
        <v/>
      </c>
    </row>
    <row r="1929" spans="1:17" x14ac:dyDescent="0.2">
      <c r="A1929" s="468"/>
      <c r="B1929" s="444"/>
      <c r="C1929" s="478"/>
      <c r="D1929" s="480"/>
      <c r="E1929" s="480"/>
      <c r="F1929" s="497"/>
      <c r="G1929" s="480"/>
      <c r="H1929" s="480"/>
      <c r="I1929" s="480"/>
      <c r="J1929" s="443"/>
      <c r="K1929" s="443"/>
      <c r="L1929" s="443"/>
      <c r="M1929" s="443"/>
      <c r="N1929" s="444"/>
      <c r="O1929" s="477">
        <f t="shared" si="84"/>
        <v>0</v>
      </c>
      <c r="P1929" s="477">
        <f t="shared" si="85"/>
        <v>0</v>
      </c>
      <c r="Q1929" s="92" t="str">
        <f t="shared" si="86"/>
        <v/>
      </c>
    </row>
    <row r="1930" spans="1:17" x14ac:dyDescent="0.2">
      <c r="A1930" s="468"/>
      <c r="B1930" s="444"/>
      <c r="C1930" s="478"/>
      <c r="D1930" s="480"/>
      <c r="E1930" s="480"/>
      <c r="F1930" s="497"/>
      <c r="G1930" s="480"/>
      <c r="H1930" s="480"/>
      <c r="I1930" s="480"/>
      <c r="J1930" s="443"/>
      <c r="K1930" s="443"/>
      <c r="L1930" s="443"/>
      <c r="M1930" s="443"/>
      <c r="N1930" s="444"/>
      <c r="O1930" s="477">
        <f t="shared" si="84"/>
        <v>0</v>
      </c>
      <c r="P1930" s="477">
        <f t="shared" si="85"/>
        <v>0</v>
      </c>
      <c r="Q1930" s="92" t="str">
        <f t="shared" si="86"/>
        <v/>
      </c>
    </row>
    <row r="1931" spans="1:17" x14ac:dyDescent="0.2">
      <c r="A1931" s="468"/>
      <c r="B1931" s="444"/>
      <c r="C1931" s="478"/>
      <c r="D1931" s="480"/>
      <c r="E1931" s="480"/>
      <c r="F1931" s="497"/>
      <c r="G1931" s="480"/>
      <c r="H1931" s="480"/>
      <c r="I1931" s="480"/>
      <c r="J1931" s="443"/>
      <c r="K1931" s="443"/>
      <c r="L1931" s="443"/>
      <c r="M1931" s="443"/>
      <c r="N1931" s="444"/>
      <c r="O1931" s="477">
        <f t="shared" si="84"/>
        <v>0</v>
      </c>
      <c r="P1931" s="477">
        <f t="shared" si="85"/>
        <v>0</v>
      </c>
      <c r="Q1931" s="92" t="str">
        <f t="shared" si="86"/>
        <v/>
      </c>
    </row>
    <row r="1932" spans="1:17" x14ac:dyDescent="0.2">
      <c r="A1932" s="468"/>
      <c r="B1932" s="444"/>
      <c r="C1932" s="478"/>
      <c r="D1932" s="480"/>
      <c r="E1932" s="480"/>
      <c r="F1932" s="497"/>
      <c r="G1932" s="480"/>
      <c r="H1932" s="480"/>
      <c r="I1932" s="480"/>
      <c r="J1932" s="443"/>
      <c r="K1932" s="443"/>
      <c r="L1932" s="443"/>
      <c r="M1932" s="443"/>
      <c r="N1932" s="444"/>
      <c r="O1932" s="477">
        <f t="shared" si="84"/>
        <v>0</v>
      </c>
      <c r="P1932" s="477">
        <f t="shared" si="85"/>
        <v>0</v>
      </c>
      <c r="Q1932" s="92" t="str">
        <f t="shared" si="86"/>
        <v/>
      </c>
    </row>
    <row r="1933" spans="1:17" x14ac:dyDescent="0.2">
      <c r="A1933" s="468"/>
      <c r="B1933" s="444"/>
      <c r="C1933" s="478"/>
      <c r="D1933" s="480"/>
      <c r="E1933" s="480"/>
      <c r="F1933" s="497"/>
      <c r="G1933" s="480"/>
      <c r="H1933" s="480"/>
      <c r="I1933" s="480"/>
      <c r="J1933" s="443"/>
      <c r="K1933" s="443"/>
      <c r="L1933" s="443"/>
      <c r="M1933" s="443"/>
      <c r="N1933" s="444"/>
      <c r="O1933" s="477">
        <f t="shared" si="84"/>
        <v>0</v>
      </c>
      <c r="P1933" s="477">
        <f t="shared" si="85"/>
        <v>0</v>
      </c>
      <c r="Q1933" s="92" t="str">
        <f t="shared" si="86"/>
        <v/>
      </c>
    </row>
    <row r="1934" spans="1:17" x14ac:dyDescent="0.2">
      <c r="A1934" s="468"/>
      <c r="B1934" s="444"/>
      <c r="C1934" s="478"/>
      <c r="D1934" s="480"/>
      <c r="E1934" s="480"/>
      <c r="F1934" s="497"/>
      <c r="G1934" s="480"/>
      <c r="H1934" s="480"/>
      <c r="I1934" s="480"/>
      <c r="J1934" s="443"/>
      <c r="K1934" s="443"/>
      <c r="L1934" s="443"/>
      <c r="M1934" s="443"/>
      <c r="N1934" s="444"/>
      <c r="O1934" s="477">
        <f t="shared" si="84"/>
        <v>0</v>
      </c>
      <c r="P1934" s="477">
        <f t="shared" si="85"/>
        <v>0</v>
      </c>
      <c r="Q1934" s="92" t="str">
        <f t="shared" si="86"/>
        <v/>
      </c>
    </row>
    <row r="1935" spans="1:17" x14ac:dyDescent="0.2">
      <c r="A1935" s="468"/>
      <c r="B1935" s="444"/>
      <c r="C1935" s="478"/>
      <c r="D1935" s="480"/>
      <c r="E1935" s="480"/>
      <c r="F1935" s="497"/>
      <c r="G1935" s="480"/>
      <c r="H1935" s="480"/>
      <c r="I1935" s="480"/>
      <c r="J1935" s="443"/>
      <c r="K1935" s="443"/>
      <c r="L1935" s="443"/>
      <c r="M1935" s="443"/>
      <c r="N1935" s="444"/>
      <c r="O1935" s="477">
        <f t="shared" si="84"/>
        <v>0</v>
      </c>
      <c r="P1935" s="477">
        <f t="shared" si="85"/>
        <v>0</v>
      </c>
      <c r="Q1935" s="92" t="str">
        <f t="shared" si="86"/>
        <v/>
      </c>
    </row>
    <row r="1936" spans="1:17" x14ac:dyDescent="0.2">
      <c r="A1936" s="468"/>
      <c r="B1936" s="444"/>
      <c r="C1936" s="478"/>
      <c r="D1936" s="480"/>
      <c r="E1936" s="480"/>
      <c r="F1936" s="497"/>
      <c r="G1936" s="480"/>
      <c r="H1936" s="480"/>
      <c r="I1936" s="480"/>
      <c r="J1936" s="443"/>
      <c r="K1936" s="443"/>
      <c r="L1936" s="443"/>
      <c r="M1936" s="443"/>
      <c r="N1936" s="444"/>
      <c r="O1936" s="477">
        <f t="shared" si="84"/>
        <v>0</v>
      </c>
      <c r="P1936" s="477">
        <f t="shared" si="85"/>
        <v>0</v>
      </c>
      <c r="Q1936" s="92" t="str">
        <f t="shared" si="86"/>
        <v/>
      </c>
    </row>
    <row r="1937" spans="1:17" x14ac:dyDescent="0.2">
      <c r="A1937" s="468"/>
      <c r="B1937" s="444"/>
      <c r="C1937" s="478"/>
      <c r="D1937" s="480"/>
      <c r="E1937" s="480"/>
      <c r="F1937" s="497"/>
      <c r="G1937" s="480"/>
      <c r="H1937" s="480"/>
      <c r="I1937" s="480"/>
      <c r="J1937" s="443"/>
      <c r="K1937" s="443"/>
      <c r="L1937" s="443"/>
      <c r="M1937" s="443"/>
      <c r="N1937" s="444"/>
      <c r="O1937" s="477">
        <f t="shared" si="84"/>
        <v>0</v>
      </c>
      <c r="P1937" s="477">
        <f t="shared" si="85"/>
        <v>0</v>
      </c>
      <c r="Q1937" s="92" t="str">
        <f t="shared" si="86"/>
        <v/>
      </c>
    </row>
    <row r="1938" spans="1:17" x14ac:dyDescent="0.2">
      <c r="A1938" s="468"/>
      <c r="B1938" s="444"/>
      <c r="C1938" s="478"/>
      <c r="D1938" s="480"/>
      <c r="E1938" s="480"/>
      <c r="F1938" s="497"/>
      <c r="G1938" s="480"/>
      <c r="H1938" s="480"/>
      <c r="I1938" s="480"/>
      <c r="J1938" s="443"/>
      <c r="K1938" s="443"/>
      <c r="L1938" s="443"/>
      <c r="M1938" s="443"/>
      <c r="N1938" s="444"/>
      <c r="O1938" s="477">
        <f t="shared" si="84"/>
        <v>0</v>
      </c>
      <c r="P1938" s="477">
        <f t="shared" si="85"/>
        <v>0</v>
      </c>
      <c r="Q1938" s="92" t="str">
        <f t="shared" si="86"/>
        <v/>
      </c>
    </row>
    <row r="1939" spans="1:17" x14ac:dyDescent="0.2">
      <c r="A1939" s="468"/>
      <c r="B1939" s="444"/>
      <c r="C1939" s="478"/>
      <c r="D1939" s="480"/>
      <c r="E1939" s="480"/>
      <c r="F1939" s="497"/>
      <c r="G1939" s="480"/>
      <c r="H1939" s="480"/>
      <c r="I1939" s="480"/>
      <c r="J1939" s="443"/>
      <c r="K1939" s="443"/>
      <c r="L1939" s="443"/>
      <c r="M1939" s="443"/>
      <c r="N1939" s="444"/>
      <c r="O1939" s="477">
        <f t="shared" si="84"/>
        <v>0</v>
      </c>
      <c r="P1939" s="477">
        <f t="shared" si="85"/>
        <v>0</v>
      </c>
      <c r="Q1939" s="92" t="str">
        <f t="shared" si="86"/>
        <v/>
      </c>
    </row>
    <row r="1940" spans="1:17" x14ac:dyDescent="0.2">
      <c r="A1940" s="468"/>
      <c r="B1940" s="444"/>
      <c r="C1940" s="478"/>
      <c r="D1940" s="480"/>
      <c r="E1940" s="480"/>
      <c r="F1940" s="497"/>
      <c r="G1940" s="480"/>
      <c r="H1940" s="480"/>
      <c r="I1940" s="480"/>
      <c r="J1940" s="443"/>
      <c r="K1940" s="443"/>
      <c r="L1940" s="443"/>
      <c r="M1940" s="443"/>
      <c r="N1940" s="444"/>
      <c r="O1940" s="477">
        <f t="shared" si="84"/>
        <v>0</v>
      </c>
      <c r="P1940" s="477">
        <f t="shared" si="85"/>
        <v>0</v>
      </c>
      <c r="Q1940" s="92" t="str">
        <f t="shared" si="86"/>
        <v/>
      </c>
    </row>
    <row r="1941" spans="1:17" x14ac:dyDescent="0.2">
      <c r="A1941" s="468"/>
      <c r="B1941" s="444"/>
      <c r="C1941" s="478"/>
      <c r="D1941" s="480"/>
      <c r="E1941" s="480"/>
      <c r="F1941" s="497"/>
      <c r="G1941" s="480"/>
      <c r="H1941" s="480"/>
      <c r="I1941" s="480"/>
      <c r="J1941" s="443"/>
      <c r="K1941" s="443"/>
      <c r="L1941" s="443"/>
      <c r="M1941" s="443"/>
      <c r="N1941" s="444"/>
      <c r="O1941" s="477">
        <f t="shared" si="84"/>
        <v>0</v>
      </c>
      <c r="P1941" s="477">
        <f t="shared" si="85"/>
        <v>0</v>
      </c>
      <c r="Q1941" s="92" t="str">
        <f t="shared" si="86"/>
        <v/>
      </c>
    </row>
    <row r="1942" spans="1:17" x14ac:dyDescent="0.2">
      <c r="A1942" s="468"/>
      <c r="B1942" s="444"/>
      <c r="C1942" s="478"/>
      <c r="D1942" s="480"/>
      <c r="E1942" s="480"/>
      <c r="F1942" s="497"/>
      <c r="G1942" s="480"/>
      <c r="H1942" s="480"/>
      <c r="I1942" s="480"/>
      <c r="J1942" s="443"/>
      <c r="K1942" s="443"/>
      <c r="L1942" s="443"/>
      <c r="M1942" s="443"/>
      <c r="N1942" s="444"/>
      <c r="O1942" s="477">
        <f t="shared" si="84"/>
        <v>0</v>
      </c>
      <c r="P1942" s="477">
        <f t="shared" si="85"/>
        <v>0</v>
      </c>
      <c r="Q1942" s="92" t="str">
        <f t="shared" si="86"/>
        <v/>
      </c>
    </row>
    <row r="1943" spans="1:17" x14ac:dyDescent="0.2">
      <c r="A1943" s="468"/>
      <c r="B1943" s="444"/>
      <c r="C1943" s="478"/>
      <c r="D1943" s="480"/>
      <c r="E1943" s="480"/>
      <c r="F1943" s="497"/>
      <c r="G1943" s="480"/>
      <c r="H1943" s="480"/>
      <c r="I1943" s="480"/>
      <c r="J1943" s="443"/>
      <c r="K1943" s="443"/>
      <c r="L1943" s="443"/>
      <c r="M1943" s="443"/>
      <c r="N1943" s="444"/>
      <c r="O1943" s="477">
        <f t="shared" si="84"/>
        <v>0</v>
      </c>
      <c r="P1943" s="477">
        <f t="shared" si="85"/>
        <v>0</v>
      </c>
      <c r="Q1943" s="92" t="str">
        <f t="shared" si="86"/>
        <v/>
      </c>
    </row>
    <row r="1944" spans="1:17" x14ac:dyDescent="0.2">
      <c r="A1944" s="468"/>
      <c r="B1944" s="444"/>
      <c r="C1944" s="478"/>
      <c r="D1944" s="480"/>
      <c r="E1944" s="480"/>
      <c r="F1944" s="497"/>
      <c r="G1944" s="480"/>
      <c r="H1944" s="480"/>
      <c r="I1944" s="480"/>
      <c r="J1944" s="443"/>
      <c r="K1944" s="443"/>
      <c r="L1944" s="443"/>
      <c r="M1944" s="443"/>
      <c r="N1944" s="444"/>
      <c r="O1944" s="477">
        <f t="shared" si="84"/>
        <v>0</v>
      </c>
      <c r="P1944" s="477">
        <f t="shared" si="85"/>
        <v>0</v>
      </c>
      <c r="Q1944" s="92" t="str">
        <f t="shared" si="86"/>
        <v/>
      </c>
    </row>
    <row r="1945" spans="1:17" x14ac:dyDescent="0.2">
      <c r="A1945" s="468"/>
      <c r="B1945" s="444"/>
      <c r="C1945" s="478"/>
      <c r="D1945" s="480"/>
      <c r="E1945" s="480"/>
      <c r="F1945" s="497"/>
      <c r="G1945" s="480"/>
      <c r="H1945" s="480"/>
      <c r="I1945" s="480"/>
      <c r="J1945" s="443"/>
      <c r="K1945" s="443"/>
      <c r="L1945" s="443"/>
      <c r="M1945" s="443"/>
      <c r="N1945" s="444"/>
      <c r="O1945" s="477">
        <f t="shared" si="84"/>
        <v>0</v>
      </c>
      <c r="P1945" s="477">
        <f t="shared" si="85"/>
        <v>0</v>
      </c>
      <c r="Q1945" s="92" t="str">
        <f t="shared" si="86"/>
        <v/>
      </c>
    </row>
    <row r="1946" spans="1:17" x14ac:dyDescent="0.2">
      <c r="A1946" s="468"/>
      <c r="B1946" s="444"/>
      <c r="C1946" s="478"/>
      <c r="D1946" s="480"/>
      <c r="E1946" s="480"/>
      <c r="F1946" s="497"/>
      <c r="G1946" s="480"/>
      <c r="H1946" s="480"/>
      <c r="I1946" s="480"/>
      <c r="J1946" s="443"/>
      <c r="K1946" s="443"/>
      <c r="L1946" s="443"/>
      <c r="M1946" s="443"/>
      <c r="N1946" s="444"/>
      <c r="O1946" s="477">
        <f t="shared" si="84"/>
        <v>0</v>
      </c>
      <c r="P1946" s="477">
        <f t="shared" si="85"/>
        <v>0</v>
      </c>
      <c r="Q1946" s="92" t="str">
        <f t="shared" si="86"/>
        <v/>
      </c>
    </row>
    <row r="1947" spans="1:17" x14ac:dyDescent="0.2">
      <c r="A1947" s="468"/>
      <c r="B1947" s="444"/>
      <c r="C1947" s="478"/>
      <c r="D1947" s="480"/>
      <c r="E1947" s="480"/>
      <c r="F1947" s="497"/>
      <c r="G1947" s="480"/>
      <c r="H1947" s="480"/>
      <c r="I1947" s="480"/>
      <c r="J1947" s="443"/>
      <c r="K1947" s="443"/>
      <c r="L1947" s="443"/>
      <c r="M1947" s="443"/>
      <c r="N1947" s="444"/>
      <c r="O1947" s="477">
        <f t="shared" si="84"/>
        <v>0</v>
      </c>
      <c r="P1947" s="477">
        <f t="shared" si="85"/>
        <v>0</v>
      </c>
      <c r="Q1947" s="92" t="str">
        <f t="shared" si="86"/>
        <v/>
      </c>
    </row>
    <row r="1948" spans="1:17" x14ac:dyDescent="0.2">
      <c r="A1948" s="468"/>
      <c r="B1948" s="444"/>
      <c r="C1948" s="478"/>
      <c r="D1948" s="480"/>
      <c r="E1948" s="480"/>
      <c r="F1948" s="497"/>
      <c r="G1948" s="480"/>
      <c r="H1948" s="480"/>
      <c r="I1948" s="480"/>
      <c r="J1948" s="443"/>
      <c r="K1948" s="443"/>
      <c r="L1948" s="443"/>
      <c r="M1948" s="443"/>
      <c r="N1948" s="444"/>
      <c r="O1948" s="477">
        <f t="shared" si="84"/>
        <v>0</v>
      </c>
      <c r="P1948" s="477">
        <f t="shared" si="85"/>
        <v>0</v>
      </c>
      <c r="Q1948" s="92" t="str">
        <f t="shared" si="86"/>
        <v/>
      </c>
    </row>
    <row r="1949" spans="1:17" x14ac:dyDescent="0.2">
      <c r="A1949" s="468"/>
      <c r="B1949" s="444"/>
      <c r="C1949" s="478"/>
      <c r="D1949" s="480"/>
      <c r="E1949" s="480"/>
      <c r="F1949" s="497"/>
      <c r="G1949" s="480"/>
      <c r="H1949" s="480"/>
      <c r="I1949" s="480"/>
      <c r="J1949" s="443"/>
      <c r="K1949" s="443"/>
      <c r="L1949" s="443"/>
      <c r="M1949" s="443"/>
      <c r="N1949" s="444"/>
      <c r="O1949" s="477">
        <f t="shared" si="84"/>
        <v>0</v>
      </c>
      <c r="P1949" s="477">
        <f t="shared" si="85"/>
        <v>0</v>
      </c>
      <c r="Q1949" s="92" t="str">
        <f t="shared" si="86"/>
        <v/>
      </c>
    </row>
    <row r="1950" spans="1:17" x14ac:dyDescent="0.2">
      <c r="A1950" s="468"/>
      <c r="B1950" s="444"/>
      <c r="C1950" s="478"/>
      <c r="D1950" s="480"/>
      <c r="E1950" s="480"/>
      <c r="F1950" s="497"/>
      <c r="G1950" s="480"/>
      <c r="H1950" s="480"/>
      <c r="I1950" s="480"/>
      <c r="J1950" s="443"/>
      <c r="K1950" s="443"/>
      <c r="L1950" s="443"/>
      <c r="M1950" s="443"/>
      <c r="N1950" s="444"/>
      <c r="O1950" s="477">
        <f t="shared" si="84"/>
        <v>0</v>
      </c>
      <c r="P1950" s="477">
        <f t="shared" si="85"/>
        <v>0</v>
      </c>
      <c r="Q1950" s="92" t="str">
        <f t="shared" si="86"/>
        <v/>
      </c>
    </row>
    <row r="1951" spans="1:17" x14ac:dyDescent="0.2">
      <c r="A1951" s="468"/>
      <c r="B1951" s="444"/>
      <c r="C1951" s="478"/>
      <c r="D1951" s="480"/>
      <c r="E1951" s="480"/>
      <c r="F1951" s="497"/>
      <c r="G1951" s="480"/>
      <c r="H1951" s="480"/>
      <c r="I1951" s="480"/>
      <c r="J1951" s="443"/>
      <c r="K1951" s="443"/>
      <c r="L1951" s="443"/>
      <c r="M1951" s="443"/>
      <c r="N1951" s="444"/>
      <c r="O1951" s="477">
        <f t="shared" si="84"/>
        <v>0</v>
      </c>
      <c r="P1951" s="477">
        <f t="shared" si="85"/>
        <v>0</v>
      </c>
      <c r="Q1951" s="92" t="str">
        <f t="shared" si="86"/>
        <v/>
      </c>
    </row>
    <row r="1952" spans="1:17" x14ac:dyDescent="0.2">
      <c r="A1952" s="468"/>
      <c r="B1952" s="444"/>
      <c r="C1952" s="478"/>
      <c r="D1952" s="480"/>
      <c r="E1952" s="480"/>
      <c r="F1952" s="497"/>
      <c r="G1952" s="480"/>
      <c r="H1952" s="480"/>
      <c r="I1952" s="480"/>
      <c r="J1952" s="443"/>
      <c r="K1952" s="443"/>
      <c r="L1952" s="443"/>
      <c r="M1952" s="443"/>
      <c r="N1952" s="444"/>
      <c r="O1952" s="477">
        <f t="shared" si="84"/>
        <v>0</v>
      </c>
      <c r="P1952" s="477">
        <f t="shared" si="85"/>
        <v>0</v>
      </c>
      <c r="Q1952" s="92" t="str">
        <f t="shared" si="86"/>
        <v/>
      </c>
    </row>
    <row r="1953" spans="1:17" x14ac:dyDescent="0.2">
      <c r="A1953" s="468"/>
      <c r="B1953" s="444"/>
      <c r="C1953" s="478"/>
      <c r="D1953" s="480"/>
      <c r="E1953" s="480"/>
      <c r="F1953" s="497"/>
      <c r="G1953" s="480"/>
      <c r="H1953" s="480"/>
      <c r="I1953" s="480"/>
      <c r="J1953" s="443"/>
      <c r="K1953" s="443"/>
      <c r="L1953" s="443"/>
      <c r="M1953" s="443"/>
      <c r="N1953" s="444"/>
      <c r="O1953" s="477">
        <f t="shared" si="84"/>
        <v>0</v>
      </c>
      <c r="P1953" s="477">
        <f t="shared" si="85"/>
        <v>0</v>
      </c>
      <c r="Q1953" s="92" t="str">
        <f t="shared" si="86"/>
        <v/>
      </c>
    </row>
    <row r="1954" spans="1:17" x14ac:dyDescent="0.2">
      <c r="A1954" s="468"/>
      <c r="B1954" s="444"/>
      <c r="C1954" s="478"/>
      <c r="D1954" s="480"/>
      <c r="E1954" s="480"/>
      <c r="F1954" s="497"/>
      <c r="G1954" s="480"/>
      <c r="H1954" s="480"/>
      <c r="I1954" s="480"/>
      <c r="J1954" s="443"/>
      <c r="K1954" s="443"/>
      <c r="L1954" s="443"/>
      <c r="M1954" s="443"/>
      <c r="N1954" s="444"/>
      <c r="O1954" s="477">
        <f t="shared" si="84"/>
        <v>0</v>
      </c>
      <c r="P1954" s="477">
        <f t="shared" si="85"/>
        <v>0</v>
      </c>
      <c r="Q1954" s="92" t="str">
        <f t="shared" si="86"/>
        <v/>
      </c>
    </row>
    <row r="1955" spans="1:17" x14ac:dyDescent="0.2">
      <c r="A1955" s="468"/>
      <c r="B1955" s="444"/>
      <c r="C1955" s="478"/>
      <c r="D1955" s="480"/>
      <c r="E1955" s="480"/>
      <c r="F1955" s="497"/>
      <c r="G1955" s="480"/>
      <c r="H1955" s="480"/>
      <c r="I1955" s="480"/>
      <c r="J1955" s="443"/>
      <c r="K1955" s="443"/>
      <c r="L1955" s="443"/>
      <c r="M1955" s="443"/>
      <c r="N1955" s="444"/>
      <c r="O1955" s="477">
        <f t="shared" si="84"/>
        <v>0</v>
      </c>
      <c r="P1955" s="477">
        <f t="shared" si="85"/>
        <v>0</v>
      </c>
      <c r="Q1955" s="92" t="str">
        <f t="shared" si="86"/>
        <v/>
      </c>
    </row>
    <row r="1956" spans="1:17" x14ac:dyDescent="0.2">
      <c r="A1956" s="468"/>
      <c r="B1956" s="444"/>
      <c r="C1956" s="478"/>
      <c r="D1956" s="480"/>
      <c r="E1956" s="480"/>
      <c r="F1956" s="497"/>
      <c r="G1956" s="480"/>
      <c r="H1956" s="480"/>
      <c r="I1956" s="480"/>
      <c r="J1956" s="443"/>
      <c r="K1956" s="443"/>
      <c r="L1956" s="443"/>
      <c r="M1956" s="443"/>
      <c r="N1956" s="444"/>
      <c r="O1956" s="477">
        <f t="shared" si="84"/>
        <v>0</v>
      </c>
      <c r="P1956" s="477">
        <f t="shared" si="85"/>
        <v>0</v>
      </c>
      <c r="Q1956" s="92" t="str">
        <f t="shared" si="86"/>
        <v/>
      </c>
    </row>
    <row r="1957" spans="1:17" x14ac:dyDescent="0.2">
      <c r="A1957" s="468"/>
      <c r="B1957" s="444"/>
      <c r="C1957" s="470"/>
      <c r="D1957" s="498"/>
      <c r="E1957" s="498"/>
      <c r="F1957" s="499"/>
      <c r="G1957" s="480"/>
      <c r="H1957" s="480"/>
      <c r="I1957" s="480"/>
      <c r="J1957" s="443"/>
      <c r="K1957" s="443"/>
      <c r="L1957" s="443"/>
      <c r="M1957" s="443"/>
      <c r="N1957" s="444"/>
      <c r="O1957" s="477">
        <f t="shared" si="84"/>
        <v>0</v>
      </c>
      <c r="P1957" s="477">
        <f t="shared" si="85"/>
        <v>0</v>
      </c>
      <c r="Q1957" s="92" t="str">
        <f t="shared" si="86"/>
        <v/>
      </c>
    </row>
    <row r="1958" spans="1:17" x14ac:dyDescent="0.2">
      <c r="A1958" s="468"/>
      <c r="B1958" s="444"/>
      <c r="C1958" s="478"/>
      <c r="D1958" s="480"/>
      <c r="E1958" s="480"/>
      <c r="F1958" s="497"/>
      <c r="G1958" s="480"/>
      <c r="H1958" s="480"/>
      <c r="I1958" s="480"/>
      <c r="J1958" s="443"/>
      <c r="K1958" s="443"/>
      <c r="L1958" s="443"/>
      <c r="M1958" s="443"/>
      <c r="N1958" s="444"/>
      <c r="O1958" s="477">
        <f t="shared" si="84"/>
        <v>0</v>
      </c>
      <c r="P1958" s="477">
        <f t="shared" si="85"/>
        <v>0</v>
      </c>
      <c r="Q1958" s="92" t="str">
        <f t="shared" si="86"/>
        <v/>
      </c>
    </row>
    <row r="1959" spans="1:17" x14ac:dyDescent="0.2">
      <c r="A1959" s="468"/>
      <c r="B1959" s="444"/>
      <c r="C1959" s="478"/>
      <c r="D1959" s="480"/>
      <c r="E1959" s="480"/>
      <c r="F1959" s="497"/>
      <c r="G1959" s="480"/>
      <c r="H1959" s="480"/>
      <c r="I1959" s="480"/>
      <c r="J1959" s="443"/>
      <c r="K1959" s="443"/>
      <c r="L1959" s="443"/>
      <c r="M1959" s="443"/>
      <c r="N1959" s="444"/>
      <c r="O1959" s="477">
        <f t="shared" si="84"/>
        <v>0</v>
      </c>
      <c r="P1959" s="477">
        <f t="shared" si="85"/>
        <v>0</v>
      </c>
      <c r="Q1959" s="92" t="str">
        <f t="shared" si="86"/>
        <v/>
      </c>
    </row>
    <row r="1960" spans="1:17" x14ac:dyDescent="0.2">
      <c r="A1960" s="468"/>
      <c r="B1960" s="444"/>
      <c r="C1960" s="478"/>
      <c r="D1960" s="480"/>
      <c r="E1960" s="480"/>
      <c r="F1960" s="497"/>
      <c r="G1960" s="480"/>
      <c r="H1960" s="480"/>
      <c r="I1960" s="480"/>
      <c r="J1960" s="443"/>
      <c r="K1960" s="443"/>
      <c r="L1960" s="443"/>
      <c r="M1960" s="443"/>
      <c r="N1960" s="444"/>
      <c r="O1960" s="477">
        <f t="shared" si="84"/>
        <v>0</v>
      </c>
      <c r="P1960" s="477">
        <f t="shared" si="85"/>
        <v>0</v>
      </c>
      <c r="Q1960" s="92" t="str">
        <f t="shared" si="86"/>
        <v/>
      </c>
    </row>
    <row r="1961" spans="1:17" x14ac:dyDescent="0.2">
      <c r="A1961" s="468"/>
      <c r="B1961" s="444"/>
      <c r="C1961" s="478"/>
      <c r="D1961" s="480"/>
      <c r="E1961" s="480"/>
      <c r="F1961" s="497"/>
      <c r="G1961" s="480"/>
      <c r="H1961" s="480"/>
      <c r="I1961" s="480"/>
      <c r="J1961" s="443"/>
      <c r="K1961" s="443"/>
      <c r="L1961" s="443"/>
      <c r="M1961" s="443"/>
      <c r="N1961" s="444"/>
      <c r="O1961" s="477">
        <f t="shared" si="84"/>
        <v>0</v>
      </c>
      <c r="P1961" s="477">
        <f t="shared" si="85"/>
        <v>0</v>
      </c>
      <c r="Q1961" s="92" t="str">
        <f t="shared" si="86"/>
        <v/>
      </c>
    </row>
    <row r="1962" spans="1:17" x14ac:dyDescent="0.2">
      <c r="A1962" s="468"/>
      <c r="B1962" s="444"/>
      <c r="C1962" s="478"/>
      <c r="D1962" s="480"/>
      <c r="E1962" s="480"/>
      <c r="F1962" s="497"/>
      <c r="G1962" s="480"/>
      <c r="H1962" s="480"/>
      <c r="I1962" s="480"/>
      <c r="J1962" s="443"/>
      <c r="K1962" s="443"/>
      <c r="L1962" s="443"/>
      <c r="M1962" s="443"/>
      <c r="N1962" s="444"/>
      <c r="O1962" s="477">
        <f t="shared" si="84"/>
        <v>0</v>
      </c>
      <c r="P1962" s="477">
        <f t="shared" si="85"/>
        <v>0</v>
      </c>
      <c r="Q1962" s="92" t="str">
        <f t="shared" si="86"/>
        <v/>
      </c>
    </row>
    <row r="1963" spans="1:17" x14ac:dyDescent="0.2">
      <c r="A1963" s="468"/>
      <c r="B1963" s="444"/>
      <c r="C1963" s="478"/>
      <c r="D1963" s="480"/>
      <c r="E1963" s="480"/>
      <c r="F1963" s="497"/>
      <c r="G1963" s="480"/>
      <c r="H1963" s="480"/>
      <c r="I1963" s="480"/>
      <c r="J1963" s="443"/>
      <c r="K1963" s="443"/>
      <c r="L1963" s="443"/>
      <c r="M1963" s="443"/>
      <c r="N1963" s="444"/>
      <c r="O1963" s="477">
        <f t="shared" si="84"/>
        <v>0</v>
      </c>
      <c r="P1963" s="477">
        <f t="shared" si="85"/>
        <v>0</v>
      </c>
      <c r="Q1963" s="92" t="str">
        <f t="shared" si="86"/>
        <v/>
      </c>
    </row>
    <row r="1964" spans="1:17" x14ac:dyDescent="0.2">
      <c r="A1964" s="468"/>
      <c r="B1964" s="444"/>
      <c r="C1964" s="478"/>
      <c r="D1964" s="480"/>
      <c r="E1964" s="480"/>
      <c r="F1964" s="497"/>
      <c r="G1964" s="480"/>
      <c r="H1964" s="480"/>
      <c r="I1964" s="480"/>
      <c r="J1964" s="443"/>
      <c r="K1964" s="443"/>
      <c r="L1964" s="443"/>
      <c r="M1964" s="443"/>
      <c r="N1964" s="444"/>
      <c r="O1964" s="477">
        <f t="shared" si="84"/>
        <v>0</v>
      </c>
      <c r="P1964" s="477">
        <f t="shared" si="85"/>
        <v>0</v>
      </c>
      <c r="Q1964" s="92" t="str">
        <f t="shared" si="86"/>
        <v/>
      </c>
    </row>
    <row r="1965" spans="1:17" x14ac:dyDescent="0.2">
      <c r="A1965" s="468"/>
      <c r="B1965" s="444"/>
      <c r="C1965" s="478"/>
      <c r="D1965" s="480"/>
      <c r="E1965" s="480"/>
      <c r="F1965" s="497"/>
      <c r="G1965" s="480"/>
      <c r="H1965" s="480"/>
      <c r="I1965" s="480"/>
      <c r="J1965" s="443"/>
      <c r="K1965" s="443"/>
      <c r="L1965" s="443"/>
      <c r="M1965" s="443"/>
      <c r="N1965" s="444"/>
      <c r="O1965" s="477">
        <f t="shared" si="84"/>
        <v>0</v>
      </c>
      <c r="P1965" s="477">
        <f t="shared" si="85"/>
        <v>0</v>
      </c>
      <c r="Q1965" s="92" t="str">
        <f t="shared" si="86"/>
        <v/>
      </c>
    </row>
    <row r="1966" spans="1:17" x14ac:dyDescent="0.2">
      <c r="A1966" s="468"/>
      <c r="B1966" s="444"/>
      <c r="C1966" s="478"/>
      <c r="D1966" s="480"/>
      <c r="E1966" s="480"/>
      <c r="F1966" s="497"/>
      <c r="G1966" s="480"/>
      <c r="H1966" s="480"/>
      <c r="I1966" s="480"/>
      <c r="J1966" s="443"/>
      <c r="K1966" s="443"/>
      <c r="L1966" s="443"/>
      <c r="M1966" s="443"/>
      <c r="N1966" s="444"/>
      <c r="O1966" s="477">
        <f t="shared" si="84"/>
        <v>0</v>
      </c>
      <c r="P1966" s="477">
        <f t="shared" si="85"/>
        <v>0</v>
      </c>
      <c r="Q1966" s="92" t="str">
        <f t="shared" si="86"/>
        <v/>
      </c>
    </row>
    <row r="1967" spans="1:17" x14ac:dyDescent="0.2">
      <c r="A1967" s="468"/>
      <c r="B1967" s="444"/>
      <c r="C1967" s="478"/>
      <c r="D1967" s="480"/>
      <c r="E1967" s="480"/>
      <c r="F1967" s="497"/>
      <c r="G1967" s="480"/>
      <c r="H1967" s="480"/>
      <c r="I1967" s="480"/>
      <c r="J1967" s="443"/>
      <c r="K1967" s="443"/>
      <c r="L1967" s="443"/>
      <c r="M1967" s="443"/>
      <c r="N1967" s="444"/>
      <c r="O1967" s="477">
        <f t="shared" si="84"/>
        <v>0</v>
      </c>
      <c r="P1967" s="477">
        <f t="shared" si="85"/>
        <v>0</v>
      </c>
      <c r="Q1967" s="92" t="str">
        <f t="shared" si="86"/>
        <v/>
      </c>
    </row>
    <row r="1968" spans="1:17" x14ac:dyDescent="0.2">
      <c r="A1968" s="468"/>
      <c r="B1968" s="444"/>
      <c r="C1968" s="478"/>
      <c r="D1968" s="480"/>
      <c r="E1968" s="480"/>
      <c r="F1968" s="497"/>
      <c r="G1968" s="480"/>
      <c r="H1968" s="480"/>
      <c r="I1968" s="480"/>
      <c r="J1968" s="443"/>
      <c r="K1968" s="443"/>
      <c r="L1968" s="443"/>
      <c r="M1968" s="443"/>
      <c r="N1968" s="444"/>
      <c r="O1968" s="477">
        <f t="shared" si="84"/>
        <v>0</v>
      </c>
      <c r="P1968" s="477">
        <f t="shared" si="85"/>
        <v>0</v>
      </c>
      <c r="Q1968" s="92" t="str">
        <f t="shared" si="86"/>
        <v/>
      </c>
    </row>
    <row r="1969" spans="1:17" x14ac:dyDescent="0.2">
      <c r="A1969" s="468"/>
      <c r="B1969" s="444"/>
      <c r="C1969" s="478"/>
      <c r="D1969" s="480"/>
      <c r="E1969" s="480"/>
      <c r="F1969" s="497"/>
      <c r="G1969" s="480"/>
      <c r="H1969" s="480"/>
      <c r="I1969" s="480"/>
      <c r="J1969" s="443"/>
      <c r="K1969" s="443"/>
      <c r="L1969" s="443"/>
      <c r="M1969" s="443"/>
      <c r="N1969" s="444"/>
      <c r="O1969" s="477">
        <f t="shared" si="84"/>
        <v>0</v>
      </c>
      <c r="P1969" s="477">
        <f t="shared" si="85"/>
        <v>0</v>
      </c>
      <c r="Q1969" s="92" t="str">
        <f t="shared" si="86"/>
        <v/>
      </c>
    </row>
    <row r="1970" spans="1:17" x14ac:dyDescent="0.2">
      <c r="A1970" s="468"/>
      <c r="B1970" s="444"/>
      <c r="C1970" s="478"/>
      <c r="D1970" s="480"/>
      <c r="E1970" s="480"/>
      <c r="F1970" s="497"/>
      <c r="G1970" s="480"/>
      <c r="H1970" s="480"/>
      <c r="I1970" s="480"/>
      <c r="J1970" s="443"/>
      <c r="K1970" s="443"/>
      <c r="L1970" s="443"/>
      <c r="M1970" s="443"/>
      <c r="N1970" s="444"/>
      <c r="O1970" s="477">
        <f t="shared" si="84"/>
        <v>0</v>
      </c>
      <c r="P1970" s="477">
        <f t="shared" si="85"/>
        <v>0</v>
      </c>
      <c r="Q1970" s="92" t="str">
        <f t="shared" si="86"/>
        <v/>
      </c>
    </row>
    <row r="1971" spans="1:17" x14ac:dyDescent="0.2">
      <c r="A1971" s="468"/>
      <c r="B1971" s="444"/>
      <c r="C1971" s="478"/>
      <c r="D1971" s="480"/>
      <c r="E1971" s="480"/>
      <c r="F1971" s="497"/>
      <c r="G1971" s="480"/>
      <c r="H1971" s="480"/>
      <c r="I1971" s="480"/>
      <c r="J1971" s="443"/>
      <c r="K1971" s="443"/>
      <c r="L1971" s="443"/>
      <c r="M1971" s="443"/>
      <c r="N1971" s="444"/>
      <c r="O1971" s="477">
        <f t="shared" si="84"/>
        <v>0</v>
      </c>
      <c r="P1971" s="477">
        <f t="shared" si="85"/>
        <v>0</v>
      </c>
      <c r="Q1971" s="92" t="str">
        <f t="shared" si="86"/>
        <v/>
      </c>
    </row>
    <row r="1972" spans="1:17" x14ac:dyDescent="0.2">
      <c r="A1972" s="468"/>
      <c r="B1972" s="444"/>
      <c r="C1972" s="478"/>
      <c r="D1972" s="480"/>
      <c r="E1972" s="480"/>
      <c r="F1972" s="497"/>
      <c r="G1972" s="480"/>
      <c r="H1972" s="480"/>
      <c r="I1972" s="480"/>
      <c r="J1972" s="443"/>
      <c r="K1972" s="443"/>
      <c r="L1972" s="443"/>
      <c r="M1972" s="443"/>
      <c r="N1972" s="444"/>
      <c r="O1972" s="477">
        <f t="shared" si="84"/>
        <v>0</v>
      </c>
      <c r="P1972" s="477">
        <f t="shared" si="85"/>
        <v>0</v>
      </c>
      <c r="Q1972" s="92" t="str">
        <f t="shared" si="86"/>
        <v/>
      </c>
    </row>
    <row r="1973" spans="1:17" x14ac:dyDescent="0.2">
      <c r="A1973" s="468"/>
      <c r="B1973" s="444"/>
      <c r="C1973" s="478"/>
      <c r="D1973" s="480"/>
      <c r="E1973" s="480"/>
      <c r="F1973" s="497"/>
      <c r="G1973" s="480"/>
      <c r="H1973" s="480"/>
      <c r="I1973" s="480"/>
      <c r="J1973" s="443"/>
      <c r="K1973" s="443"/>
      <c r="L1973" s="443"/>
      <c r="M1973" s="443"/>
      <c r="N1973" s="444"/>
      <c r="O1973" s="477">
        <f t="shared" si="84"/>
        <v>0</v>
      </c>
      <c r="P1973" s="477">
        <f t="shared" si="85"/>
        <v>0</v>
      </c>
      <c r="Q1973" s="92" t="str">
        <f t="shared" si="86"/>
        <v/>
      </c>
    </row>
    <row r="1974" spans="1:17" x14ac:dyDescent="0.2">
      <c r="A1974" s="468"/>
      <c r="B1974" s="444"/>
      <c r="C1974" s="478"/>
      <c r="D1974" s="480"/>
      <c r="E1974" s="480"/>
      <c r="F1974" s="497"/>
      <c r="G1974" s="480"/>
      <c r="H1974" s="480"/>
      <c r="I1974" s="480"/>
      <c r="J1974" s="443"/>
      <c r="K1974" s="443"/>
      <c r="L1974" s="443"/>
      <c r="M1974" s="443"/>
      <c r="N1974" s="444"/>
      <c r="O1974" s="477">
        <f t="shared" si="84"/>
        <v>0</v>
      </c>
      <c r="P1974" s="477">
        <f t="shared" si="85"/>
        <v>0</v>
      </c>
      <c r="Q1974" s="92" t="str">
        <f t="shared" si="86"/>
        <v/>
      </c>
    </row>
    <row r="1975" spans="1:17" x14ac:dyDescent="0.2">
      <c r="A1975" s="468"/>
      <c r="B1975" s="444"/>
      <c r="C1975" s="478"/>
      <c r="D1975" s="480"/>
      <c r="E1975" s="480"/>
      <c r="F1975" s="497"/>
      <c r="G1975" s="480"/>
      <c r="H1975" s="480"/>
      <c r="I1975" s="480"/>
      <c r="J1975" s="443"/>
      <c r="K1975" s="443"/>
      <c r="L1975" s="443"/>
      <c r="M1975" s="443"/>
      <c r="N1975" s="444"/>
      <c r="O1975" s="477">
        <f t="shared" si="84"/>
        <v>0</v>
      </c>
      <c r="P1975" s="477">
        <f t="shared" si="85"/>
        <v>0</v>
      </c>
      <c r="Q1975" s="92" t="str">
        <f t="shared" si="86"/>
        <v/>
      </c>
    </row>
    <row r="1976" spans="1:17" x14ac:dyDescent="0.2">
      <c r="A1976" s="468"/>
      <c r="B1976" s="444"/>
      <c r="C1976" s="478"/>
      <c r="D1976" s="480"/>
      <c r="E1976" s="480"/>
      <c r="F1976" s="497"/>
      <c r="G1976" s="480"/>
      <c r="H1976" s="480"/>
      <c r="I1976" s="480"/>
      <c r="J1976" s="443"/>
      <c r="K1976" s="443"/>
      <c r="L1976" s="443"/>
      <c r="M1976" s="443"/>
      <c r="N1976" s="444"/>
      <c r="O1976" s="477">
        <f t="shared" si="84"/>
        <v>0</v>
      </c>
      <c r="P1976" s="477">
        <f t="shared" si="85"/>
        <v>0</v>
      </c>
      <c r="Q1976" s="92" t="str">
        <f t="shared" si="86"/>
        <v/>
      </c>
    </row>
    <row r="1977" spans="1:17" x14ac:dyDescent="0.2">
      <c r="A1977" s="468"/>
      <c r="B1977" s="444"/>
      <c r="C1977" s="478"/>
      <c r="D1977" s="480"/>
      <c r="E1977" s="480"/>
      <c r="F1977" s="497"/>
      <c r="G1977" s="480"/>
      <c r="H1977" s="480"/>
      <c r="I1977" s="480"/>
      <c r="J1977" s="443"/>
      <c r="K1977" s="443"/>
      <c r="L1977" s="443"/>
      <c r="M1977" s="443"/>
      <c r="N1977" s="444"/>
      <c r="O1977" s="477">
        <f t="shared" si="84"/>
        <v>0</v>
      </c>
      <c r="P1977" s="477">
        <f t="shared" si="85"/>
        <v>0</v>
      </c>
      <c r="Q1977" s="92" t="str">
        <f t="shared" si="86"/>
        <v/>
      </c>
    </row>
    <row r="1978" spans="1:17" x14ac:dyDescent="0.2">
      <c r="A1978" s="468"/>
      <c r="B1978" s="444"/>
      <c r="C1978" s="478"/>
      <c r="D1978" s="480"/>
      <c r="E1978" s="480"/>
      <c r="F1978" s="497"/>
      <c r="G1978" s="480"/>
      <c r="H1978" s="480"/>
      <c r="I1978" s="480"/>
      <c r="J1978" s="443"/>
      <c r="K1978" s="443"/>
      <c r="L1978" s="443"/>
      <c r="M1978" s="443"/>
      <c r="N1978" s="444"/>
      <c r="O1978" s="477">
        <f t="shared" si="84"/>
        <v>0</v>
      </c>
      <c r="P1978" s="477">
        <f t="shared" si="85"/>
        <v>0</v>
      </c>
      <c r="Q1978" s="92" t="str">
        <f t="shared" si="86"/>
        <v/>
      </c>
    </row>
    <row r="1979" spans="1:17" x14ac:dyDescent="0.2">
      <c r="A1979" s="468"/>
      <c r="B1979" s="444"/>
      <c r="C1979" s="478"/>
      <c r="D1979" s="480"/>
      <c r="E1979" s="480"/>
      <c r="F1979" s="497"/>
      <c r="G1979" s="480"/>
      <c r="H1979" s="480"/>
      <c r="I1979" s="480"/>
      <c r="J1979" s="443"/>
      <c r="K1979" s="443"/>
      <c r="L1979" s="443"/>
      <c r="M1979" s="443"/>
      <c r="N1979" s="444"/>
      <c r="O1979" s="477">
        <f t="shared" si="84"/>
        <v>0</v>
      </c>
      <c r="P1979" s="477">
        <f t="shared" si="85"/>
        <v>0</v>
      </c>
      <c r="Q1979" s="92" t="str">
        <f t="shared" si="86"/>
        <v/>
      </c>
    </row>
    <row r="1980" spans="1:17" x14ac:dyDescent="0.2">
      <c r="A1980" s="468"/>
      <c r="B1980" s="444"/>
      <c r="C1980" s="478"/>
      <c r="D1980" s="480"/>
      <c r="E1980" s="480"/>
      <c r="F1980" s="497"/>
      <c r="G1980" s="480"/>
      <c r="H1980" s="480"/>
      <c r="I1980" s="480"/>
      <c r="J1980" s="443"/>
      <c r="K1980" s="443"/>
      <c r="L1980" s="443"/>
      <c r="M1980" s="443"/>
      <c r="N1980" s="444"/>
      <c r="O1980" s="477">
        <f t="shared" si="84"/>
        <v>0</v>
      </c>
      <c r="P1980" s="477">
        <f t="shared" si="85"/>
        <v>0</v>
      </c>
      <c r="Q1980" s="92" t="str">
        <f t="shared" si="86"/>
        <v/>
      </c>
    </row>
    <row r="1981" spans="1:17" x14ac:dyDescent="0.2">
      <c r="A1981" s="468"/>
      <c r="B1981" s="444"/>
      <c r="C1981" s="478"/>
      <c r="D1981" s="480"/>
      <c r="E1981" s="480"/>
      <c r="F1981" s="497"/>
      <c r="G1981" s="480"/>
      <c r="H1981" s="480"/>
      <c r="I1981" s="480"/>
      <c r="J1981" s="443"/>
      <c r="K1981" s="443"/>
      <c r="L1981" s="443"/>
      <c r="M1981" s="443"/>
      <c r="N1981" s="444"/>
      <c r="O1981" s="477">
        <f t="shared" si="84"/>
        <v>0</v>
      </c>
      <c r="P1981" s="477">
        <f t="shared" si="85"/>
        <v>0</v>
      </c>
      <c r="Q1981" s="92" t="str">
        <f t="shared" si="86"/>
        <v/>
      </c>
    </row>
    <row r="1982" spans="1:17" x14ac:dyDescent="0.2">
      <c r="A1982" s="468"/>
      <c r="B1982" s="444"/>
      <c r="C1982" s="478"/>
      <c r="D1982" s="480"/>
      <c r="E1982" s="480"/>
      <c r="F1982" s="497"/>
      <c r="G1982" s="480"/>
      <c r="H1982" s="480"/>
      <c r="I1982" s="480"/>
      <c r="J1982" s="443"/>
      <c r="K1982" s="443"/>
      <c r="L1982" s="443"/>
      <c r="M1982" s="443"/>
      <c r="N1982" s="444"/>
      <c r="O1982" s="477">
        <f t="shared" si="84"/>
        <v>0</v>
      </c>
      <c r="P1982" s="477">
        <f t="shared" si="85"/>
        <v>0</v>
      </c>
      <c r="Q1982" s="92" t="str">
        <f t="shared" si="86"/>
        <v/>
      </c>
    </row>
    <row r="1983" spans="1:17" x14ac:dyDescent="0.2">
      <c r="A1983" s="468"/>
      <c r="B1983" s="444"/>
      <c r="C1983" s="478"/>
      <c r="D1983" s="480"/>
      <c r="E1983" s="480"/>
      <c r="F1983" s="497"/>
      <c r="G1983" s="480"/>
      <c r="H1983" s="480"/>
      <c r="I1983" s="480"/>
      <c r="J1983" s="443"/>
      <c r="K1983" s="443"/>
      <c r="L1983" s="443"/>
      <c r="M1983" s="443"/>
      <c r="N1983" s="444"/>
      <c r="O1983" s="477">
        <f t="shared" si="84"/>
        <v>0</v>
      </c>
      <c r="P1983" s="477">
        <f t="shared" si="85"/>
        <v>0</v>
      </c>
      <c r="Q1983" s="92" t="str">
        <f t="shared" si="86"/>
        <v/>
      </c>
    </row>
    <row r="1984" spans="1:17" x14ac:dyDescent="0.2">
      <c r="A1984" s="468"/>
      <c r="B1984" s="444"/>
      <c r="C1984" s="478"/>
      <c r="D1984" s="480"/>
      <c r="E1984" s="480"/>
      <c r="F1984" s="497"/>
      <c r="G1984" s="480"/>
      <c r="H1984" s="480"/>
      <c r="I1984" s="480"/>
      <c r="J1984" s="443"/>
      <c r="K1984" s="443"/>
      <c r="L1984" s="443"/>
      <c r="M1984" s="443"/>
      <c r="N1984" s="444"/>
      <c r="O1984" s="477">
        <f t="shared" si="84"/>
        <v>0</v>
      </c>
      <c r="P1984" s="477">
        <f t="shared" si="85"/>
        <v>0</v>
      </c>
      <c r="Q1984" s="92" t="str">
        <f t="shared" si="86"/>
        <v/>
      </c>
    </row>
    <row r="1985" spans="1:17" x14ac:dyDescent="0.2">
      <c r="A1985" s="468"/>
      <c r="B1985" s="444"/>
      <c r="C1985" s="478"/>
      <c r="D1985" s="480"/>
      <c r="E1985" s="480"/>
      <c r="F1985" s="497"/>
      <c r="G1985" s="480"/>
      <c r="H1985" s="480"/>
      <c r="I1985" s="480"/>
      <c r="J1985" s="443"/>
      <c r="K1985" s="443"/>
      <c r="L1985" s="443"/>
      <c r="M1985" s="443"/>
      <c r="N1985" s="444"/>
      <c r="O1985" s="477">
        <f t="shared" ref="O1985:O2048" si="87">IF(B1985=0,0,IF(YEAR(B1985)=$P$1,MONTH(B1985)-$O$1+1,(YEAR(B1985)-$P$1)*12-$O$1+1+MONTH(B1985)))</f>
        <v>0</v>
      </c>
      <c r="P1985" s="477">
        <f t="shared" ref="P1985:P2048" si="88">IF(C1985=0,0,IF(YEAR(C1985)=$P$1,MONTH(C1985)-$O$1+1,(YEAR(C1985)-$P$1)*12-$O$1+1+MONTH(C1985)))</f>
        <v>0</v>
      </c>
      <c r="Q1985" s="92" t="str">
        <f t="shared" ref="Q1985:Q2048" si="89">SUBSTITUTE(D1985," ","_")</f>
        <v/>
      </c>
    </row>
    <row r="1986" spans="1:17" x14ac:dyDescent="0.2">
      <c r="A1986" s="468"/>
      <c r="B1986" s="444"/>
      <c r="C1986" s="478"/>
      <c r="D1986" s="480"/>
      <c r="E1986" s="480"/>
      <c r="F1986" s="497"/>
      <c r="G1986" s="480"/>
      <c r="H1986" s="480"/>
      <c r="I1986" s="480"/>
      <c r="J1986" s="443"/>
      <c r="K1986" s="443"/>
      <c r="L1986" s="443"/>
      <c r="M1986" s="443"/>
      <c r="N1986" s="444"/>
      <c r="O1986" s="477">
        <f t="shared" si="87"/>
        <v>0</v>
      </c>
      <c r="P1986" s="477">
        <f t="shared" si="88"/>
        <v>0</v>
      </c>
      <c r="Q1986" s="92" t="str">
        <f t="shared" si="89"/>
        <v/>
      </c>
    </row>
    <row r="1987" spans="1:17" x14ac:dyDescent="0.2">
      <c r="A1987" s="468"/>
      <c r="B1987" s="444"/>
      <c r="C1987" s="478"/>
      <c r="D1987" s="480"/>
      <c r="E1987" s="480"/>
      <c r="F1987" s="497"/>
      <c r="G1987" s="480"/>
      <c r="H1987" s="480"/>
      <c r="I1987" s="480"/>
      <c r="J1987" s="443"/>
      <c r="K1987" s="443"/>
      <c r="L1987" s="443"/>
      <c r="M1987" s="443"/>
      <c r="N1987" s="444"/>
      <c r="O1987" s="477">
        <f t="shared" si="87"/>
        <v>0</v>
      </c>
      <c r="P1987" s="477">
        <f t="shared" si="88"/>
        <v>0</v>
      </c>
      <c r="Q1987" s="92" t="str">
        <f t="shared" si="89"/>
        <v/>
      </c>
    </row>
    <row r="1988" spans="1:17" x14ac:dyDescent="0.2">
      <c r="A1988" s="468"/>
      <c r="B1988" s="444"/>
      <c r="C1988" s="478"/>
      <c r="D1988" s="480"/>
      <c r="E1988" s="480"/>
      <c r="F1988" s="497"/>
      <c r="G1988" s="480"/>
      <c r="H1988" s="480"/>
      <c r="I1988" s="480"/>
      <c r="J1988" s="443"/>
      <c r="K1988" s="443"/>
      <c r="L1988" s="443"/>
      <c r="M1988" s="443"/>
      <c r="N1988" s="444"/>
      <c r="O1988" s="477">
        <f t="shared" si="87"/>
        <v>0</v>
      </c>
      <c r="P1988" s="477">
        <f t="shared" si="88"/>
        <v>0</v>
      </c>
      <c r="Q1988" s="92" t="str">
        <f t="shared" si="89"/>
        <v/>
      </c>
    </row>
    <row r="1989" spans="1:17" x14ac:dyDescent="0.2">
      <c r="A1989" s="468"/>
      <c r="B1989" s="444"/>
      <c r="C1989" s="478"/>
      <c r="D1989" s="480"/>
      <c r="E1989" s="480"/>
      <c r="F1989" s="497"/>
      <c r="G1989" s="480"/>
      <c r="H1989" s="480"/>
      <c r="I1989" s="480"/>
      <c r="J1989" s="443"/>
      <c r="K1989" s="443"/>
      <c r="L1989" s="443"/>
      <c r="M1989" s="443"/>
      <c r="N1989" s="444"/>
      <c r="O1989" s="477">
        <f t="shared" si="87"/>
        <v>0</v>
      </c>
      <c r="P1989" s="477">
        <f t="shared" si="88"/>
        <v>0</v>
      </c>
      <c r="Q1989" s="92" t="str">
        <f t="shared" si="89"/>
        <v/>
      </c>
    </row>
    <row r="1990" spans="1:17" x14ac:dyDescent="0.2">
      <c r="A1990" s="468"/>
      <c r="B1990" s="444"/>
      <c r="C1990" s="478"/>
      <c r="D1990" s="480"/>
      <c r="E1990" s="480"/>
      <c r="F1990" s="497"/>
      <c r="G1990" s="480"/>
      <c r="H1990" s="480"/>
      <c r="I1990" s="480"/>
      <c r="J1990" s="443"/>
      <c r="K1990" s="443"/>
      <c r="L1990" s="443"/>
      <c r="M1990" s="443"/>
      <c r="N1990" s="444"/>
      <c r="O1990" s="477">
        <f t="shared" si="87"/>
        <v>0</v>
      </c>
      <c r="P1990" s="477">
        <f t="shared" si="88"/>
        <v>0</v>
      </c>
      <c r="Q1990" s="92" t="str">
        <f t="shared" si="89"/>
        <v/>
      </c>
    </row>
    <row r="1991" spans="1:17" x14ac:dyDescent="0.2">
      <c r="A1991" s="468"/>
      <c r="B1991" s="444"/>
      <c r="C1991" s="478"/>
      <c r="D1991" s="480"/>
      <c r="E1991" s="480"/>
      <c r="F1991" s="497"/>
      <c r="G1991" s="480"/>
      <c r="H1991" s="480"/>
      <c r="I1991" s="480"/>
      <c r="J1991" s="443"/>
      <c r="K1991" s="443"/>
      <c r="L1991" s="443"/>
      <c r="M1991" s="443"/>
      <c r="N1991" s="444"/>
      <c r="O1991" s="477">
        <f t="shared" si="87"/>
        <v>0</v>
      </c>
      <c r="P1991" s="477">
        <f t="shared" si="88"/>
        <v>0</v>
      </c>
      <c r="Q1991" s="92" t="str">
        <f t="shared" si="89"/>
        <v/>
      </c>
    </row>
    <row r="1992" spans="1:17" x14ac:dyDescent="0.2">
      <c r="A1992" s="468"/>
      <c r="B1992" s="444"/>
      <c r="C1992" s="478"/>
      <c r="D1992" s="480"/>
      <c r="E1992" s="480"/>
      <c r="F1992" s="497"/>
      <c r="G1992" s="480"/>
      <c r="H1992" s="480"/>
      <c r="I1992" s="480"/>
      <c r="J1992" s="443"/>
      <c r="K1992" s="443"/>
      <c r="L1992" s="443"/>
      <c r="M1992" s="443"/>
      <c r="N1992" s="444"/>
      <c r="O1992" s="477">
        <f t="shared" si="87"/>
        <v>0</v>
      </c>
      <c r="P1992" s="477">
        <f t="shared" si="88"/>
        <v>0</v>
      </c>
      <c r="Q1992" s="92" t="str">
        <f t="shared" si="89"/>
        <v/>
      </c>
    </row>
    <row r="1993" spans="1:17" x14ac:dyDescent="0.2">
      <c r="A1993" s="468"/>
      <c r="B1993" s="444"/>
      <c r="C1993" s="478"/>
      <c r="D1993" s="480"/>
      <c r="E1993" s="480"/>
      <c r="F1993" s="497"/>
      <c r="G1993" s="480"/>
      <c r="H1993" s="480"/>
      <c r="I1993" s="480"/>
      <c r="J1993" s="443"/>
      <c r="K1993" s="443"/>
      <c r="L1993" s="443"/>
      <c r="M1993" s="443"/>
      <c r="N1993" s="444"/>
      <c r="O1993" s="477">
        <f t="shared" si="87"/>
        <v>0</v>
      </c>
      <c r="P1993" s="477">
        <f t="shared" si="88"/>
        <v>0</v>
      </c>
      <c r="Q1993" s="92" t="str">
        <f t="shared" si="89"/>
        <v/>
      </c>
    </row>
    <row r="1994" spans="1:17" x14ac:dyDescent="0.2">
      <c r="A1994" s="468"/>
      <c r="B1994" s="444"/>
      <c r="C1994" s="478"/>
      <c r="D1994" s="480"/>
      <c r="E1994" s="480"/>
      <c r="F1994" s="497"/>
      <c r="G1994" s="480"/>
      <c r="H1994" s="480"/>
      <c r="I1994" s="480"/>
      <c r="J1994" s="443"/>
      <c r="K1994" s="443"/>
      <c r="L1994" s="443"/>
      <c r="M1994" s="443"/>
      <c r="N1994" s="444"/>
      <c r="O1994" s="477">
        <f t="shared" si="87"/>
        <v>0</v>
      </c>
      <c r="P1994" s="477">
        <f t="shared" si="88"/>
        <v>0</v>
      </c>
      <c r="Q1994" s="92" t="str">
        <f t="shared" si="89"/>
        <v/>
      </c>
    </row>
    <row r="1995" spans="1:17" x14ac:dyDescent="0.2">
      <c r="A1995" s="468"/>
      <c r="B1995" s="444"/>
      <c r="C1995" s="478"/>
      <c r="D1995" s="480"/>
      <c r="E1995" s="480"/>
      <c r="F1995" s="497"/>
      <c r="G1995" s="480"/>
      <c r="H1995" s="480"/>
      <c r="I1995" s="480"/>
      <c r="J1995" s="443"/>
      <c r="K1995" s="443"/>
      <c r="L1995" s="443"/>
      <c r="M1995" s="443"/>
      <c r="N1995" s="444"/>
      <c r="O1995" s="477">
        <f t="shared" si="87"/>
        <v>0</v>
      </c>
      <c r="P1995" s="477">
        <f t="shared" si="88"/>
        <v>0</v>
      </c>
      <c r="Q1995" s="92" t="str">
        <f t="shared" si="89"/>
        <v/>
      </c>
    </row>
    <row r="1996" spans="1:17" x14ac:dyDescent="0.2">
      <c r="A1996" s="468"/>
      <c r="B1996" s="444"/>
      <c r="C1996" s="478"/>
      <c r="D1996" s="480"/>
      <c r="E1996" s="480"/>
      <c r="F1996" s="497"/>
      <c r="G1996" s="480"/>
      <c r="H1996" s="480"/>
      <c r="I1996" s="480"/>
      <c r="J1996" s="443"/>
      <c r="K1996" s="443"/>
      <c r="L1996" s="443"/>
      <c r="M1996" s="443"/>
      <c r="N1996" s="444"/>
      <c r="O1996" s="477">
        <f t="shared" si="87"/>
        <v>0</v>
      </c>
      <c r="P1996" s="477">
        <f t="shared" si="88"/>
        <v>0</v>
      </c>
      <c r="Q1996" s="92" t="str">
        <f t="shared" si="89"/>
        <v/>
      </c>
    </row>
    <row r="1997" spans="1:17" x14ac:dyDescent="0.2">
      <c r="A1997" s="468"/>
      <c r="B1997" s="444"/>
      <c r="C1997" s="478"/>
      <c r="D1997" s="480"/>
      <c r="E1997" s="480"/>
      <c r="F1997" s="497"/>
      <c r="G1997" s="480"/>
      <c r="H1997" s="480"/>
      <c r="I1997" s="480"/>
      <c r="J1997" s="443"/>
      <c r="K1997" s="443"/>
      <c r="L1997" s="443"/>
      <c r="M1997" s="443"/>
      <c r="N1997" s="444"/>
      <c r="O1997" s="477">
        <f t="shared" si="87"/>
        <v>0</v>
      </c>
      <c r="P1997" s="477">
        <f t="shared" si="88"/>
        <v>0</v>
      </c>
      <c r="Q1997" s="92" t="str">
        <f t="shared" si="89"/>
        <v/>
      </c>
    </row>
    <row r="1998" spans="1:17" x14ac:dyDescent="0.2">
      <c r="A1998" s="468"/>
      <c r="B1998" s="444"/>
      <c r="C1998" s="478"/>
      <c r="D1998" s="480"/>
      <c r="E1998" s="480"/>
      <c r="F1998" s="497"/>
      <c r="G1998" s="480"/>
      <c r="H1998" s="480"/>
      <c r="I1998" s="480"/>
      <c r="J1998" s="443"/>
      <c r="K1998" s="443"/>
      <c r="L1998" s="443"/>
      <c r="M1998" s="443"/>
      <c r="N1998" s="444"/>
      <c r="O1998" s="477">
        <f t="shared" si="87"/>
        <v>0</v>
      </c>
      <c r="P1998" s="477">
        <f t="shared" si="88"/>
        <v>0</v>
      </c>
      <c r="Q1998" s="92" t="str">
        <f t="shared" si="89"/>
        <v/>
      </c>
    </row>
    <row r="1999" spans="1:17" x14ac:dyDescent="0.2">
      <c r="A1999" s="468"/>
      <c r="B1999" s="444"/>
      <c r="C1999" s="478"/>
      <c r="D1999" s="480"/>
      <c r="E1999" s="480"/>
      <c r="F1999" s="497"/>
      <c r="G1999" s="480"/>
      <c r="H1999" s="480"/>
      <c r="I1999" s="480"/>
      <c r="J1999" s="443"/>
      <c r="K1999" s="443"/>
      <c r="L1999" s="443"/>
      <c r="M1999" s="443"/>
      <c r="N1999" s="444"/>
      <c r="O1999" s="477">
        <f t="shared" si="87"/>
        <v>0</v>
      </c>
      <c r="P1999" s="477">
        <f t="shared" si="88"/>
        <v>0</v>
      </c>
      <c r="Q1999" s="92" t="str">
        <f t="shared" si="89"/>
        <v/>
      </c>
    </row>
    <row r="2000" spans="1:17" x14ac:dyDescent="0.2">
      <c r="A2000" s="468"/>
      <c r="B2000" s="444"/>
      <c r="C2000" s="478"/>
      <c r="D2000" s="480"/>
      <c r="E2000" s="480"/>
      <c r="F2000" s="497"/>
      <c r="G2000" s="480"/>
      <c r="H2000" s="480"/>
      <c r="I2000" s="480"/>
      <c r="J2000" s="443"/>
      <c r="K2000" s="443"/>
      <c r="L2000" s="443"/>
      <c r="M2000" s="443"/>
      <c r="N2000" s="444"/>
      <c r="O2000" s="477">
        <f t="shared" si="87"/>
        <v>0</v>
      </c>
      <c r="P2000" s="477">
        <f t="shared" si="88"/>
        <v>0</v>
      </c>
      <c r="Q2000" s="92" t="str">
        <f t="shared" si="89"/>
        <v/>
      </c>
    </row>
    <row r="2001" spans="1:17" x14ac:dyDescent="0.2">
      <c r="A2001" s="468"/>
      <c r="B2001" s="444"/>
      <c r="C2001" s="478"/>
      <c r="D2001" s="480"/>
      <c r="E2001" s="480"/>
      <c r="F2001" s="497"/>
      <c r="G2001" s="480"/>
      <c r="H2001" s="480"/>
      <c r="I2001" s="480"/>
      <c r="J2001" s="443"/>
      <c r="K2001" s="443"/>
      <c r="L2001" s="443"/>
      <c r="M2001" s="443"/>
      <c r="N2001" s="444"/>
      <c r="O2001" s="477">
        <f t="shared" si="87"/>
        <v>0</v>
      </c>
      <c r="P2001" s="477">
        <f t="shared" si="88"/>
        <v>0</v>
      </c>
      <c r="Q2001" s="92" t="str">
        <f t="shared" si="89"/>
        <v/>
      </c>
    </row>
    <row r="2002" spans="1:17" x14ac:dyDescent="0.2">
      <c r="A2002" s="468"/>
      <c r="B2002" s="444"/>
      <c r="C2002" s="478"/>
      <c r="D2002" s="480"/>
      <c r="E2002" s="480"/>
      <c r="F2002" s="497"/>
      <c r="G2002" s="480"/>
      <c r="H2002" s="480"/>
      <c r="I2002" s="480"/>
      <c r="J2002" s="443"/>
      <c r="K2002" s="443"/>
      <c r="L2002" s="443"/>
      <c r="M2002" s="443"/>
      <c r="N2002" s="444"/>
      <c r="O2002" s="477">
        <f t="shared" si="87"/>
        <v>0</v>
      </c>
      <c r="P2002" s="477">
        <f t="shared" si="88"/>
        <v>0</v>
      </c>
      <c r="Q2002" s="92" t="str">
        <f t="shared" si="89"/>
        <v/>
      </c>
    </row>
    <row r="2003" spans="1:17" x14ac:dyDescent="0.2">
      <c r="A2003" s="468"/>
      <c r="B2003" s="444"/>
      <c r="C2003" s="478"/>
      <c r="D2003" s="480"/>
      <c r="E2003" s="480"/>
      <c r="F2003" s="497"/>
      <c r="G2003" s="480"/>
      <c r="H2003" s="480"/>
      <c r="I2003" s="480"/>
      <c r="J2003" s="443"/>
      <c r="K2003" s="443"/>
      <c r="L2003" s="443"/>
      <c r="M2003" s="443"/>
      <c r="N2003" s="444"/>
      <c r="O2003" s="477">
        <f t="shared" si="87"/>
        <v>0</v>
      </c>
      <c r="P2003" s="477">
        <f t="shared" si="88"/>
        <v>0</v>
      </c>
      <c r="Q2003" s="92" t="str">
        <f t="shared" si="89"/>
        <v/>
      </c>
    </row>
    <row r="2004" spans="1:17" x14ac:dyDescent="0.2">
      <c r="A2004" s="468"/>
      <c r="B2004" s="444"/>
      <c r="C2004" s="478"/>
      <c r="D2004" s="480"/>
      <c r="E2004" s="480"/>
      <c r="F2004" s="497"/>
      <c r="G2004" s="480"/>
      <c r="H2004" s="480"/>
      <c r="I2004" s="480"/>
      <c r="J2004" s="443"/>
      <c r="K2004" s="443"/>
      <c r="L2004" s="443"/>
      <c r="M2004" s="443"/>
      <c r="N2004" s="444"/>
      <c r="O2004" s="477">
        <f t="shared" si="87"/>
        <v>0</v>
      </c>
      <c r="P2004" s="477">
        <f t="shared" si="88"/>
        <v>0</v>
      </c>
      <c r="Q2004" s="92" t="str">
        <f t="shared" si="89"/>
        <v/>
      </c>
    </row>
    <row r="2005" spans="1:17" x14ac:dyDescent="0.2">
      <c r="A2005" s="468"/>
      <c r="B2005" s="444"/>
      <c r="C2005" s="478"/>
      <c r="D2005" s="480"/>
      <c r="E2005" s="480"/>
      <c r="F2005" s="497"/>
      <c r="G2005" s="480"/>
      <c r="H2005" s="480"/>
      <c r="I2005" s="480"/>
      <c r="J2005" s="443"/>
      <c r="K2005" s="443"/>
      <c r="L2005" s="443"/>
      <c r="M2005" s="443"/>
      <c r="N2005" s="444"/>
      <c r="O2005" s="477">
        <f t="shared" si="87"/>
        <v>0</v>
      </c>
      <c r="P2005" s="477">
        <f t="shared" si="88"/>
        <v>0</v>
      </c>
      <c r="Q2005" s="92" t="str">
        <f t="shared" si="89"/>
        <v/>
      </c>
    </row>
    <row r="2006" spans="1:17" x14ac:dyDescent="0.2">
      <c r="A2006" s="468"/>
      <c r="B2006" s="444"/>
      <c r="C2006" s="478"/>
      <c r="D2006" s="480"/>
      <c r="E2006" s="480"/>
      <c r="F2006" s="497"/>
      <c r="G2006" s="480"/>
      <c r="H2006" s="480"/>
      <c r="I2006" s="480"/>
      <c r="J2006" s="443"/>
      <c r="K2006" s="443"/>
      <c r="L2006" s="443"/>
      <c r="M2006" s="443"/>
      <c r="N2006" s="444"/>
      <c r="O2006" s="477">
        <f t="shared" si="87"/>
        <v>0</v>
      </c>
      <c r="P2006" s="477">
        <f t="shared" si="88"/>
        <v>0</v>
      </c>
      <c r="Q2006" s="92" t="str">
        <f t="shared" si="89"/>
        <v/>
      </c>
    </row>
    <row r="2007" spans="1:17" x14ac:dyDescent="0.2">
      <c r="A2007" s="468"/>
      <c r="B2007" s="444"/>
      <c r="C2007" s="478"/>
      <c r="D2007" s="480"/>
      <c r="E2007" s="480"/>
      <c r="F2007" s="497"/>
      <c r="G2007" s="480"/>
      <c r="H2007" s="480"/>
      <c r="I2007" s="480"/>
      <c r="J2007" s="443"/>
      <c r="K2007" s="443"/>
      <c r="L2007" s="443"/>
      <c r="M2007" s="443"/>
      <c r="N2007" s="444"/>
      <c r="O2007" s="477">
        <f t="shared" si="87"/>
        <v>0</v>
      </c>
      <c r="P2007" s="477">
        <f t="shared" si="88"/>
        <v>0</v>
      </c>
      <c r="Q2007" s="92" t="str">
        <f t="shared" si="89"/>
        <v/>
      </c>
    </row>
    <row r="2008" spans="1:17" x14ac:dyDescent="0.2">
      <c r="A2008" s="468"/>
      <c r="B2008" s="444"/>
      <c r="C2008" s="478"/>
      <c r="D2008" s="480"/>
      <c r="E2008" s="480"/>
      <c r="F2008" s="497"/>
      <c r="G2008" s="480"/>
      <c r="H2008" s="480"/>
      <c r="I2008" s="480"/>
      <c r="J2008" s="443"/>
      <c r="K2008" s="443"/>
      <c r="L2008" s="443"/>
      <c r="M2008" s="443"/>
      <c r="N2008" s="444"/>
      <c r="O2008" s="477">
        <f t="shared" si="87"/>
        <v>0</v>
      </c>
      <c r="P2008" s="477">
        <f t="shared" si="88"/>
        <v>0</v>
      </c>
      <c r="Q2008" s="92" t="str">
        <f t="shared" si="89"/>
        <v/>
      </c>
    </row>
    <row r="2009" spans="1:17" x14ac:dyDescent="0.2">
      <c r="A2009" s="468"/>
      <c r="B2009" s="444"/>
      <c r="C2009" s="478"/>
      <c r="D2009" s="480"/>
      <c r="E2009" s="480"/>
      <c r="F2009" s="497"/>
      <c r="G2009" s="480"/>
      <c r="H2009" s="480"/>
      <c r="I2009" s="480"/>
      <c r="J2009" s="443"/>
      <c r="K2009" s="443"/>
      <c r="L2009" s="443"/>
      <c r="M2009" s="443"/>
      <c r="N2009" s="444"/>
      <c r="O2009" s="477">
        <f t="shared" si="87"/>
        <v>0</v>
      </c>
      <c r="P2009" s="477">
        <f t="shared" si="88"/>
        <v>0</v>
      </c>
      <c r="Q2009" s="92" t="str">
        <f t="shared" si="89"/>
        <v/>
      </c>
    </row>
    <row r="2010" spans="1:17" x14ac:dyDescent="0.2">
      <c r="A2010" s="468"/>
      <c r="B2010" s="444"/>
      <c r="C2010" s="478"/>
      <c r="D2010" s="480"/>
      <c r="E2010" s="480"/>
      <c r="F2010" s="497"/>
      <c r="G2010" s="480"/>
      <c r="H2010" s="480"/>
      <c r="I2010" s="480"/>
      <c r="J2010" s="443"/>
      <c r="K2010" s="443"/>
      <c r="L2010" s="443"/>
      <c r="M2010" s="443"/>
      <c r="N2010" s="444"/>
      <c r="O2010" s="477">
        <f t="shared" si="87"/>
        <v>0</v>
      </c>
      <c r="P2010" s="477">
        <f t="shared" si="88"/>
        <v>0</v>
      </c>
      <c r="Q2010" s="92" t="str">
        <f t="shared" si="89"/>
        <v/>
      </c>
    </row>
    <row r="2011" spans="1:17" x14ac:dyDescent="0.2">
      <c r="A2011" s="468"/>
      <c r="B2011" s="444"/>
      <c r="C2011" s="478"/>
      <c r="D2011" s="480"/>
      <c r="E2011" s="480"/>
      <c r="F2011" s="497"/>
      <c r="G2011" s="480"/>
      <c r="H2011" s="480"/>
      <c r="I2011" s="480"/>
      <c r="J2011" s="443"/>
      <c r="K2011" s="443"/>
      <c r="L2011" s="443"/>
      <c r="M2011" s="443"/>
      <c r="N2011" s="444"/>
      <c r="O2011" s="477">
        <f t="shared" si="87"/>
        <v>0</v>
      </c>
      <c r="P2011" s="477">
        <f t="shared" si="88"/>
        <v>0</v>
      </c>
      <c r="Q2011" s="92" t="str">
        <f t="shared" si="89"/>
        <v/>
      </c>
    </row>
    <row r="2012" spans="1:17" x14ac:dyDescent="0.2">
      <c r="A2012" s="468"/>
      <c r="B2012" s="444"/>
      <c r="C2012" s="478"/>
      <c r="D2012" s="480"/>
      <c r="E2012" s="480"/>
      <c r="F2012" s="497"/>
      <c r="G2012" s="480"/>
      <c r="H2012" s="480"/>
      <c r="I2012" s="480"/>
      <c r="J2012" s="443"/>
      <c r="K2012" s="443"/>
      <c r="L2012" s="443"/>
      <c r="M2012" s="443"/>
      <c r="N2012" s="444"/>
      <c r="O2012" s="477">
        <f t="shared" si="87"/>
        <v>0</v>
      </c>
      <c r="P2012" s="477">
        <f t="shared" si="88"/>
        <v>0</v>
      </c>
      <c r="Q2012" s="92" t="str">
        <f t="shared" si="89"/>
        <v/>
      </c>
    </row>
    <row r="2013" spans="1:17" x14ac:dyDescent="0.2">
      <c r="A2013" s="468"/>
      <c r="B2013" s="444"/>
      <c r="C2013" s="478"/>
      <c r="D2013" s="480"/>
      <c r="E2013" s="480"/>
      <c r="F2013" s="497"/>
      <c r="G2013" s="480"/>
      <c r="H2013" s="480"/>
      <c r="I2013" s="480"/>
      <c r="J2013" s="443"/>
      <c r="K2013" s="443"/>
      <c r="L2013" s="443"/>
      <c r="M2013" s="443"/>
      <c r="N2013" s="444"/>
      <c r="O2013" s="477">
        <f t="shared" si="87"/>
        <v>0</v>
      </c>
      <c r="P2013" s="477">
        <f t="shared" si="88"/>
        <v>0</v>
      </c>
      <c r="Q2013" s="92" t="str">
        <f t="shared" si="89"/>
        <v/>
      </c>
    </row>
    <row r="2014" spans="1:17" x14ac:dyDescent="0.2">
      <c r="A2014" s="468"/>
      <c r="B2014" s="444"/>
      <c r="C2014" s="478"/>
      <c r="D2014" s="480"/>
      <c r="E2014" s="480"/>
      <c r="F2014" s="497"/>
      <c r="G2014" s="480"/>
      <c r="H2014" s="480"/>
      <c r="I2014" s="480"/>
      <c r="J2014" s="443"/>
      <c r="K2014" s="443"/>
      <c r="L2014" s="443"/>
      <c r="M2014" s="443"/>
      <c r="N2014" s="444"/>
      <c r="O2014" s="477">
        <f t="shared" si="87"/>
        <v>0</v>
      </c>
      <c r="P2014" s="477">
        <f t="shared" si="88"/>
        <v>0</v>
      </c>
      <c r="Q2014" s="92" t="str">
        <f t="shared" si="89"/>
        <v/>
      </c>
    </row>
    <row r="2015" spans="1:17" x14ac:dyDescent="0.2">
      <c r="A2015" s="468"/>
      <c r="B2015" s="444"/>
      <c r="C2015" s="478"/>
      <c r="D2015" s="480"/>
      <c r="E2015" s="480"/>
      <c r="F2015" s="497"/>
      <c r="G2015" s="480"/>
      <c r="H2015" s="480"/>
      <c r="I2015" s="480"/>
      <c r="J2015" s="443"/>
      <c r="K2015" s="443"/>
      <c r="L2015" s="443"/>
      <c r="M2015" s="443"/>
      <c r="N2015" s="444"/>
      <c r="O2015" s="477">
        <f t="shared" si="87"/>
        <v>0</v>
      </c>
      <c r="P2015" s="477">
        <f t="shared" si="88"/>
        <v>0</v>
      </c>
      <c r="Q2015" s="92" t="str">
        <f t="shared" si="89"/>
        <v/>
      </c>
    </row>
    <row r="2016" spans="1:17" x14ac:dyDescent="0.2">
      <c r="A2016" s="468"/>
      <c r="B2016" s="444"/>
      <c r="C2016" s="478"/>
      <c r="D2016" s="480"/>
      <c r="E2016" s="480"/>
      <c r="F2016" s="497"/>
      <c r="G2016" s="480"/>
      <c r="H2016" s="480"/>
      <c r="I2016" s="480"/>
      <c r="J2016" s="443"/>
      <c r="K2016" s="443"/>
      <c r="L2016" s="443"/>
      <c r="M2016" s="443"/>
      <c r="N2016" s="444"/>
      <c r="O2016" s="477">
        <f t="shared" si="87"/>
        <v>0</v>
      </c>
      <c r="P2016" s="477">
        <f t="shared" si="88"/>
        <v>0</v>
      </c>
      <c r="Q2016" s="92" t="str">
        <f t="shared" si="89"/>
        <v/>
      </c>
    </row>
    <row r="2017" spans="1:17" x14ac:dyDescent="0.2">
      <c r="A2017" s="468"/>
      <c r="B2017" s="444"/>
      <c r="C2017" s="478"/>
      <c r="D2017" s="480"/>
      <c r="E2017" s="480"/>
      <c r="F2017" s="497"/>
      <c r="G2017" s="480"/>
      <c r="H2017" s="480"/>
      <c r="I2017" s="480"/>
      <c r="J2017" s="443"/>
      <c r="K2017" s="443"/>
      <c r="L2017" s="443"/>
      <c r="M2017" s="443"/>
      <c r="N2017" s="444"/>
      <c r="O2017" s="477">
        <f t="shared" si="87"/>
        <v>0</v>
      </c>
      <c r="P2017" s="477">
        <f t="shared" si="88"/>
        <v>0</v>
      </c>
      <c r="Q2017" s="92" t="str">
        <f t="shared" si="89"/>
        <v/>
      </c>
    </row>
    <row r="2018" spans="1:17" x14ac:dyDescent="0.2">
      <c r="A2018" s="468"/>
      <c r="B2018" s="444"/>
      <c r="C2018" s="478"/>
      <c r="D2018" s="480"/>
      <c r="E2018" s="480"/>
      <c r="F2018" s="497"/>
      <c r="G2018" s="480"/>
      <c r="H2018" s="480"/>
      <c r="I2018" s="480"/>
      <c r="J2018" s="443"/>
      <c r="K2018" s="443"/>
      <c r="L2018" s="443"/>
      <c r="M2018" s="443"/>
      <c r="N2018" s="444"/>
      <c r="O2018" s="477">
        <f t="shared" si="87"/>
        <v>0</v>
      </c>
      <c r="P2018" s="477">
        <f t="shared" si="88"/>
        <v>0</v>
      </c>
      <c r="Q2018" s="92" t="str">
        <f t="shared" si="89"/>
        <v/>
      </c>
    </row>
    <row r="2019" spans="1:17" x14ac:dyDescent="0.2">
      <c r="A2019" s="468"/>
      <c r="B2019" s="444"/>
      <c r="C2019" s="478"/>
      <c r="D2019" s="480"/>
      <c r="E2019" s="480"/>
      <c r="F2019" s="497"/>
      <c r="G2019" s="480"/>
      <c r="H2019" s="480"/>
      <c r="I2019" s="480"/>
      <c r="J2019" s="443"/>
      <c r="K2019" s="443"/>
      <c r="L2019" s="443"/>
      <c r="M2019" s="443"/>
      <c r="N2019" s="444"/>
      <c r="O2019" s="477">
        <f t="shared" si="87"/>
        <v>0</v>
      </c>
      <c r="P2019" s="477">
        <f t="shared" si="88"/>
        <v>0</v>
      </c>
      <c r="Q2019" s="92" t="str">
        <f t="shared" si="89"/>
        <v/>
      </c>
    </row>
    <row r="2020" spans="1:17" x14ac:dyDescent="0.2">
      <c r="A2020" s="468"/>
      <c r="B2020" s="444"/>
      <c r="C2020" s="478"/>
      <c r="D2020" s="480"/>
      <c r="E2020" s="480"/>
      <c r="F2020" s="497"/>
      <c r="G2020" s="473"/>
      <c r="H2020" s="480"/>
      <c r="I2020" s="480"/>
      <c r="J2020" s="443"/>
      <c r="K2020" s="442"/>
      <c r="L2020" s="443"/>
      <c r="M2020" s="443"/>
      <c r="N2020" s="444"/>
      <c r="O2020" s="477">
        <f t="shared" si="87"/>
        <v>0</v>
      </c>
      <c r="P2020" s="477">
        <f t="shared" si="88"/>
        <v>0</v>
      </c>
      <c r="Q2020" s="92" t="str">
        <f t="shared" si="89"/>
        <v/>
      </c>
    </row>
    <row r="2021" spans="1:17" x14ac:dyDescent="0.2">
      <c r="A2021" s="468"/>
      <c r="B2021" s="444"/>
      <c r="C2021" s="478"/>
      <c r="D2021" s="480"/>
      <c r="E2021" s="480"/>
      <c r="F2021" s="497"/>
      <c r="G2021" s="480"/>
      <c r="H2021" s="480"/>
      <c r="I2021" s="480"/>
      <c r="J2021" s="443"/>
      <c r="K2021" s="443"/>
      <c r="L2021" s="443"/>
      <c r="M2021" s="443"/>
      <c r="N2021" s="444"/>
      <c r="O2021" s="477">
        <f t="shared" si="87"/>
        <v>0</v>
      </c>
      <c r="P2021" s="477">
        <f t="shared" si="88"/>
        <v>0</v>
      </c>
      <c r="Q2021" s="92" t="str">
        <f t="shared" si="89"/>
        <v/>
      </c>
    </row>
    <row r="2022" spans="1:17" x14ac:dyDescent="0.2">
      <c r="A2022" s="468"/>
      <c r="B2022" s="444"/>
      <c r="C2022" s="478"/>
      <c r="D2022" s="480"/>
      <c r="E2022" s="480"/>
      <c r="F2022" s="497"/>
      <c r="G2022" s="480"/>
      <c r="H2022" s="480"/>
      <c r="I2022" s="480"/>
      <c r="J2022" s="443"/>
      <c r="K2022" s="443"/>
      <c r="L2022" s="443"/>
      <c r="M2022" s="443"/>
      <c r="N2022" s="444"/>
      <c r="O2022" s="477">
        <f t="shared" si="87"/>
        <v>0</v>
      </c>
      <c r="P2022" s="477">
        <f t="shared" si="88"/>
        <v>0</v>
      </c>
      <c r="Q2022" s="92" t="str">
        <f t="shared" si="89"/>
        <v/>
      </c>
    </row>
    <row r="2023" spans="1:17" x14ac:dyDescent="0.2">
      <c r="A2023" s="468"/>
      <c r="B2023" s="444"/>
      <c r="C2023" s="478"/>
      <c r="D2023" s="480"/>
      <c r="E2023" s="480"/>
      <c r="F2023" s="497"/>
      <c r="G2023" s="480"/>
      <c r="H2023" s="480"/>
      <c r="I2023" s="480"/>
      <c r="J2023" s="443"/>
      <c r="K2023" s="443"/>
      <c r="L2023" s="443"/>
      <c r="M2023" s="443"/>
      <c r="N2023" s="444"/>
      <c r="O2023" s="477">
        <f t="shared" si="87"/>
        <v>0</v>
      </c>
      <c r="P2023" s="477">
        <f t="shared" si="88"/>
        <v>0</v>
      </c>
      <c r="Q2023" s="92" t="str">
        <f t="shared" si="89"/>
        <v/>
      </c>
    </row>
    <row r="2024" spans="1:17" x14ac:dyDescent="0.2">
      <c r="A2024" s="468"/>
      <c r="B2024" s="444"/>
      <c r="C2024" s="478"/>
      <c r="D2024" s="480"/>
      <c r="E2024" s="480"/>
      <c r="F2024" s="497"/>
      <c r="G2024" s="480"/>
      <c r="H2024" s="480"/>
      <c r="I2024" s="480"/>
      <c r="J2024" s="443"/>
      <c r="K2024" s="443"/>
      <c r="L2024" s="443"/>
      <c r="M2024" s="443"/>
      <c r="N2024" s="444"/>
      <c r="O2024" s="477">
        <f t="shared" si="87"/>
        <v>0</v>
      </c>
      <c r="P2024" s="477">
        <f t="shared" si="88"/>
        <v>0</v>
      </c>
      <c r="Q2024" s="92" t="str">
        <f t="shared" si="89"/>
        <v/>
      </c>
    </row>
    <row r="2025" spans="1:17" x14ac:dyDescent="0.2">
      <c r="A2025" s="468"/>
      <c r="B2025" s="444"/>
      <c r="C2025" s="478"/>
      <c r="D2025" s="480"/>
      <c r="E2025" s="480"/>
      <c r="F2025" s="497"/>
      <c r="G2025" s="480"/>
      <c r="H2025" s="480"/>
      <c r="I2025" s="480"/>
      <c r="J2025" s="443"/>
      <c r="K2025" s="443"/>
      <c r="L2025" s="443"/>
      <c r="M2025" s="443"/>
      <c r="N2025" s="444"/>
      <c r="O2025" s="477">
        <f t="shared" si="87"/>
        <v>0</v>
      </c>
      <c r="P2025" s="477">
        <f t="shared" si="88"/>
        <v>0</v>
      </c>
      <c r="Q2025" s="92" t="str">
        <f t="shared" si="89"/>
        <v/>
      </c>
    </row>
    <row r="2026" spans="1:17" x14ac:dyDescent="0.2">
      <c r="A2026" s="468"/>
      <c r="B2026" s="444"/>
      <c r="C2026" s="478"/>
      <c r="D2026" s="480"/>
      <c r="E2026" s="480"/>
      <c r="F2026" s="497"/>
      <c r="G2026" s="480"/>
      <c r="H2026" s="480"/>
      <c r="I2026" s="480"/>
      <c r="J2026" s="443"/>
      <c r="K2026" s="443"/>
      <c r="L2026" s="443"/>
      <c r="M2026" s="443"/>
      <c r="N2026" s="444"/>
      <c r="O2026" s="477">
        <f t="shared" si="87"/>
        <v>0</v>
      </c>
      <c r="P2026" s="477">
        <f t="shared" si="88"/>
        <v>0</v>
      </c>
      <c r="Q2026" s="92" t="str">
        <f t="shared" si="89"/>
        <v/>
      </c>
    </row>
    <row r="2027" spans="1:17" x14ac:dyDescent="0.2">
      <c r="A2027" s="468"/>
      <c r="B2027" s="444"/>
      <c r="C2027" s="478"/>
      <c r="D2027" s="480"/>
      <c r="E2027" s="480"/>
      <c r="F2027" s="497"/>
      <c r="G2027" s="480"/>
      <c r="H2027" s="480"/>
      <c r="I2027" s="480"/>
      <c r="J2027" s="443"/>
      <c r="K2027" s="443"/>
      <c r="L2027" s="443"/>
      <c r="M2027" s="443"/>
      <c r="N2027" s="444"/>
      <c r="O2027" s="477">
        <f t="shared" si="87"/>
        <v>0</v>
      </c>
      <c r="P2027" s="477">
        <f t="shared" si="88"/>
        <v>0</v>
      </c>
      <c r="Q2027" s="92" t="str">
        <f t="shared" si="89"/>
        <v/>
      </c>
    </row>
    <row r="2028" spans="1:17" x14ac:dyDescent="0.2">
      <c r="A2028" s="468"/>
      <c r="B2028" s="444"/>
      <c r="C2028" s="478"/>
      <c r="D2028" s="480"/>
      <c r="E2028" s="480"/>
      <c r="F2028" s="497"/>
      <c r="G2028" s="480"/>
      <c r="H2028" s="480"/>
      <c r="I2028" s="480"/>
      <c r="J2028" s="443"/>
      <c r="K2028" s="443"/>
      <c r="L2028" s="443"/>
      <c r="M2028" s="443"/>
      <c r="N2028" s="444"/>
      <c r="O2028" s="477">
        <f t="shared" si="87"/>
        <v>0</v>
      </c>
      <c r="P2028" s="477">
        <f t="shared" si="88"/>
        <v>0</v>
      </c>
      <c r="Q2028" s="92" t="str">
        <f t="shared" si="89"/>
        <v/>
      </c>
    </row>
    <row r="2029" spans="1:17" x14ac:dyDescent="0.2">
      <c r="A2029" s="468"/>
      <c r="B2029" s="444"/>
      <c r="C2029" s="478"/>
      <c r="D2029" s="480"/>
      <c r="E2029" s="480"/>
      <c r="F2029" s="497"/>
      <c r="G2029" s="480"/>
      <c r="H2029" s="480"/>
      <c r="I2029" s="480"/>
      <c r="J2029" s="443"/>
      <c r="K2029" s="443"/>
      <c r="L2029" s="443"/>
      <c r="M2029" s="443"/>
      <c r="N2029" s="444"/>
      <c r="O2029" s="477">
        <f t="shared" si="87"/>
        <v>0</v>
      </c>
      <c r="P2029" s="477">
        <f t="shared" si="88"/>
        <v>0</v>
      </c>
      <c r="Q2029" s="92" t="str">
        <f t="shared" si="89"/>
        <v/>
      </c>
    </row>
    <row r="2030" spans="1:17" x14ac:dyDescent="0.2">
      <c r="A2030" s="468"/>
      <c r="B2030" s="444"/>
      <c r="C2030" s="478"/>
      <c r="D2030" s="480"/>
      <c r="E2030" s="480"/>
      <c r="F2030" s="497"/>
      <c r="G2030" s="480"/>
      <c r="H2030" s="480"/>
      <c r="I2030" s="480"/>
      <c r="J2030" s="443"/>
      <c r="K2030" s="443"/>
      <c r="L2030" s="443"/>
      <c r="M2030" s="443"/>
      <c r="N2030" s="444"/>
      <c r="O2030" s="477">
        <f t="shared" si="87"/>
        <v>0</v>
      </c>
      <c r="P2030" s="477">
        <f t="shared" si="88"/>
        <v>0</v>
      </c>
      <c r="Q2030" s="92" t="str">
        <f t="shared" si="89"/>
        <v/>
      </c>
    </row>
    <row r="2031" spans="1:17" x14ac:dyDescent="0.2">
      <c r="A2031" s="468"/>
      <c r="B2031" s="444"/>
      <c r="C2031" s="478"/>
      <c r="D2031" s="480"/>
      <c r="E2031" s="480"/>
      <c r="F2031" s="497"/>
      <c r="G2031" s="480"/>
      <c r="H2031" s="480"/>
      <c r="I2031" s="480"/>
      <c r="J2031" s="443"/>
      <c r="K2031" s="443"/>
      <c r="L2031" s="443"/>
      <c r="M2031" s="443"/>
      <c r="N2031" s="444"/>
      <c r="O2031" s="477">
        <f t="shared" si="87"/>
        <v>0</v>
      </c>
      <c r="P2031" s="477">
        <f t="shared" si="88"/>
        <v>0</v>
      </c>
      <c r="Q2031" s="92" t="str">
        <f t="shared" si="89"/>
        <v/>
      </c>
    </row>
    <row r="2032" spans="1:17" x14ac:dyDescent="0.2">
      <c r="A2032" s="468"/>
      <c r="B2032" s="444"/>
      <c r="C2032" s="478"/>
      <c r="D2032" s="480"/>
      <c r="E2032" s="480"/>
      <c r="F2032" s="497"/>
      <c r="G2032" s="480"/>
      <c r="H2032" s="480"/>
      <c r="I2032" s="480"/>
      <c r="J2032" s="443"/>
      <c r="K2032" s="443"/>
      <c r="L2032" s="443"/>
      <c r="M2032" s="443"/>
      <c r="N2032" s="444"/>
      <c r="O2032" s="477">
        <f t="shared" si="87"/>
        <v>0</v>
      </c>
      <c r="P2032" s="477">
        <f t="shared" si="88"/>
        <v>0</v>
      </c>
      <c r="Q2032" s="92" t="str">
        <f t="shared" si="89"/>
        <v/>
      </c>
    </row>
    <row r="2033" spans="1:17" x14ac:dyDescent="0.2">
      <c r="A2033" s="468"/>
      <c r="B2033" s="444"/>
      <c r="C2033" s="478"/>
      <c r="D2033" s="480"/>
      <c r="E2033" s="480"/>
      <c r="F2033" s="497"/>
      <c r="G2033" s="480"/>
      <c r="H2033" s="480"/>
      <c r="I2033" s="480"/>
      <c r="J2033" s="443"/>
      <c r="K2033" s="443"/>
      <c r="L2033" s="443"/>
      <c r="M2033" s="443"/>
      <c r="N2033" s="444"/>
      <c r="O2033" s="477">
        <f t="shared" si="87"/>
        <v>0</v>
      </c>
      <c r="P2033" s="477">
        <f t="shared" si="88"/>
        <v>0</v>
      </c>
      <c r="Q2033" s="92" t="str">
        <f t="shared" si="89"/>
        <v/>
      </c>
    </row>
    <row r="2034" spans="1:17" x14ac:dyDescent="0.2">
      <c r="A2034" s="468"/>
      <c r="B2034" s="444"/>
      <c r="C2034" s="478"/>
      <c r="D2034" s="480"/>
      <c r="E2034" s="480"/>
      <c r="F2034" s="497"/>
      <c r="G2034" s="480"/>
      <c r="H2034" s="480"/>
      <c r="I2034" s="480"/>
      <c r="J2034" s="443"/>
      <c r="K2034" s="443"/>
      <c r="L2034" s="443"/>
      <c r="M2034" s="443"/>
      <c r="N2034" s="444"/>
      <c r="O2034" s="477">
        <f t="shared" si="87"/>
        <v>0</v>
      </c>
      <c r="P2034" s="477">
        <f t="shared" si="88"/>
        <v>0</v>
      </c>
      <c r="Q2034" s="92" t="str">
        <f t="shared" si="89"/>
        <v/>
      </c>
    </row>
    <row r="2035" spans="1:17" x14ac:dyDescent="0.2">
      <c r="A2035" s="468"/>
      <c r="B2035" s="444"/>
      <c r="C2035" s="478"/>
      <c r="D2035" s="480"/>
      <c r="E2035" s="480"/>
      <c r="F2035" s="497"/>
      <c r="G2035" s="480"/>
      <c r="H2035" s="480"/>
      <c r="I2035" s="480"/>
      <c r="J2035" s="443"/>
      <c r="K2035" s="443"/>
      <c r="L2035" s="443"/>
      <c r="M2035" s="443"/>
      <c r="N2035" s="444"/>
      <c r="O2035" s="477">
        <f t="shared" si="87"/>
        <v>0</v>
      </c>
      <c r="P2035" s="477">
        <f t="shared" si="88"/>
        <v>0</v>
      </c>
      <c r="Q2035" s="92" t="str">
        <f t="shared" si="89"/>
        <v/>
      </c>
    </row>
    <row r="2036" spans="1:17" x14ac:dyDescent="0.2">
      <c r="A2036" s="468"/>
      <c r="B2036" s="444"/>
      <c r="C2036" s="478"/>
      <c r="D2036" s="480"/>
      <c r="E2036" s="480"/>
      <c r="F2036" s="497"/>
      <c r="G2036" s="480"/>
      <c r="H2036" s="480"/>
      <c r="I2036" s="480"/>
      <c r="J2036" s="443"/>
      <c r="K2036" s="443"/>
      <c r="L2036" s="443"/>
      <c r="M2036" s="443"/>
      <c r="N2036" s="444"/>
      <c r="O2036" s="477">
        <f t="shared" si="87"/>
        <v>0</v>
      </c>
      <c r="P2036" s="477">
        <f t="shared" si="88"/>
        <v>0</v>
      </c>
      <c r="Q2036" s="92" t="str">
        <f t="shared" si="89"/>
        <v/>
      </c>
    </row>
    <row r="2037" spans="1:17" x14ac:dyDescent="0.2">
      <c r="A2037" s="468"/>
      <c r="B2037" s="444"/>
      <c r="C2037" s="478"/>
      <c r="D2037" s="480"/>
      <c r="E2037" s="480"/>
      <c r="F2037" s="497"/>
      <c r="G2037" s="480"/>
      <c r="H2037" s="480"/>
      <c r="I2037" s="480"/>
      <c r="J2037" s="443"/>
      <c r="K2037" s="443"/>
      <c r="L2037" s="443"/>
      <c r="M2037" s="443"/>
      <c r="N2037" s="444"/>
      <c r="O2037" s="477">
        <f t="shared" si="87"/>
        <v>0</v>
      </c>
      <c r="P2037" s="477">
        <f t="shared" si="88"/>
        <v>0</v>
      </c>
      <c r="Q2037" s="92" t="str">
        <f t="shared" si="89"/>
        <v/>
      </c>
    </row>
    <row r="2038" spans="1:17" x14ac:dyDescent="0.2">
      <c r="A2038" s="468"/>
      <c r="B2038" s="444"/>
      <c r="C2038" s="478"/>
      <c r="D2038" s="480"/>
      <c r="E2038" s="480"/>
      <c r="F2038" s="497"/>
      <c r="G2038" s="480"/>
      <c r="H2038" s="480"/>
      <c r="I2038" s="480"/>
      <c r="J2038" s="443"/>
      <c r="K2038" s="443"/>
      <c r="L2038" s="443"/>
      <c r="M2038" s="443"/>
      <c r="N2038" s="444"/>
      <c r="O2038" s="477">
        <f t="shared" si="87"/>
        <v>0</v>
      </c>
      <c r="P2038" s="477">
        <f t="shared" si="88"/>
        <v>0</v>
      </c>
      <c r="Q2038" s="92" t="str">
        <f t="shared" si="89"/>
        <v/>
      </c>
    </row>
    <row r="2039" spans="1:17" x14ac:dyDescent="0.2">
      <c r="A2039" s="468"/>
      <c r="B2039" s="444"/>
      <c r="C2039" s="478"/>
      <c r="D2039" s="480"/>
      <c r="E2039" s="480"/>
      <c r="F2039" s="497"/>
      <c r="G2039" s="480"/>
      <c r="H2039" s="480"/>
      <c r="I2039" s="480"/>
      <c r="J2039" s="443"/>
      <c r="K2039" s="443"/>
      <c r="L2039" s="443"/>
      <c r="M2039" s="443"/>
      <c r="N2039" s="444"/>
      <c r="O2039" s="477">
        <f t="shared" si="87"/>
        <v>0</v>
      </c>
      <c r="P2039" s="477">
        <f t="shared" si="88"/>
        <v>0</v>
      </c>
      <c r="Q2039" s="92" t="str">
        <f t="shared" si="89"/>
        <v/>
      </c>
    </row>
    <row r="2040" spans="1:17" x14ac:dyDescent="0.2">
      <c r="A2040" s="468"/>
      <c r="B2040" s="444"/>
      <c r="C2040" s="478"/>
      <c r="D2040" s="480"/>
      <c r="E2040" s="480"/>
      <c r="F2040" s="497"/>
      <c r="G2040" s="480"/>
      <c r="H2040" s="480"/>
      <c r="I2040" s="480"/>
      <c r="J2040" s="443"/>
      <c r="K2040" s="443"/>
      <c r="L2040" s="443"/>
      <c r="M2040" s="443"/>
      <c r="N2040" s="444"/>
      <c r="O2040" s="477">
        <f t="shared" si="87"/>
        <v>0</v>
      </c>
      <c r="P2040" s="477">
        <f t="shared" si="88"/>
        <v>0</v>
      </c>
      <c r="Q2040" s="92" t="str">
        <f t="shared" si="89"/>
        <v/>
      </c>
    </row>
    <row r="2041" spans="1:17" x14ac:dyDescent="0.2">
      <c r="A2041" s="468"/>
      <c r="B2041" s="444"/>
      <c r="C2041" s="478"/>
      <c r="D2041" s="480"/>
      <c r="E2041" s="480"/>
      <c r="F2041" s="497"/>
      <c r="G2041" s="480"/>
      <c r="H2041" s="480"/>
      <c r="I2041" s="480"/>
      <c r="J2041" s="443"/>
      <c r="K2041" s="443"/>
      <c r="L2041" s="443"/>
      <c r="M2041" s="443"/>
      <c r="N2041" s="444"/>
      <c r="O2041" s="477">
        <f t="shared" si="87"/>
        <v>0</v>
      </c>
      <c r="P2041" s="477">
        <f t="shared" si="88"/>
        <v>0</v>
      </c>
      <c r="Q2041" s="92" t="str">
        <f t="shared" si="89"/>
        <v/>
      </c>
    </row>
    <row r="2042" spans="1:17" x14ac:dyDescent="0.2">
      <c r="A2042" s="468"/>
      <c r="B2042" s="444"/>
      <c r="C2042" s="478"/>
      <c r="D2042" s="480"/>
      <c r="E2042" s="480"/>
      <c r="F2042" s="497"/>
      <c r="G2042" s="480"/>
      <c r="H2042" s="480"/>
      <c r="I2042" s="480"/>
      <c r="J2042" s="443"/>
      <c r="K2042" s="443"/>
      <c r="L2042" s="443"/>
      <c r="M2042" s="443"/>
      <c r="N2042" s="444"/>
      <c r="O2042" s="477">
        <f t="shared" si="87"/>
        <v>0</v>
      </c>
      <c r="P2042" s="477">
        <f t="shared" si="88"/>
        <v>0</v>
      </c>
      <c r="Q2042" s="92" t="str">
        <f t="shared" si="89"/>
        <v/>
      </c>
    </row>
    <row r="2043" spans="1:17" x14ac:dyDescent="0.2">
      <c r="A2043" s="468"/>
      <c r="B2043" s="444"/>
      <c r="C2043" s="478"/>
      <c r="D2043" s="480"/>
      <c r="E2043" s="480"/>
      <c r="F2043" s="497"/>
      <c r="G2043" s="480"/>
      <c r="H2043" s="480"/>
      <c r="I2043" s="480"/>
      <c r="J2043" s="443"/>
      <c r="K2043" s="443"/>
      <c r="L2043" s="443"/>
      <c r="M2043" s="443"/>
      <c r="N2043" s="444"/>
      <c r="O2043" s="477">
        <f t="shared" si="87"/>
        <v>0</v>
      </c>
      <c r="P2043" s="477">
        <f t="shared" si="88"/>
        <v>0</v>
      </c>
      <c r="Q2043" s="92" t="str">
        <f t="shared" si="89"/>
        <v/>
      </c>
    </row>
    <row r="2044" spans="1:17" x14ac:dyDescent="0.2">
      <c r="A2044" s="468"/>
      <c r="B2044" s="444"/>
      <c r="C2044" s="478"/>
      <c r="D2044" s="480"/>
      <c r="E2044" s="480"/>
      <c r="F2044" s="497"/>
      <c r="G2044" s="480"/>
      <c r="H2044" s="480"/>
      <c r="I2044" s="480"/>
      <c r="J2044" s="443"/>
      <c r="K2044" s="443"/>
      <c r="L2044" s="443"/>
      <c r="M2044" s="443"/>
      <c r="N2044" s="444"/>
      <c r="O2044" s="477">
        <f t="shared" si="87"/>
        <v>0</v>
      </c>
      <c r="P2044" s="477">
        <f t="shared" si="88"/>
        <v>0</v>
      </c>
      <c r="Q2044" s="92" t="str">
        <f t="shared" si="89"/>
        <v/>
      </c>
    </row>
    <row r="2045" spans="1:17" x14ac:dyDescent="0.2">
      <c r="A2045" s="468"/>
      <c r="B2045" s="444"/>
      <c r="C2045" s="478"/>
      <c r="D2045" s="480"/>
      <c r="E2045" s="480"/>
      <c r="F2045" s="497"/>
      <c r="G2045" s="480"/>
      <c r="H2045" s="480"/>
      <c r="I2045" s="480"/>
      <c r="J2045" s="443"/>
      <c r="K2045" s="443"/>
      <c r="L2045" s="443"/>
      <c r="M2045" s="443"/>
      <c r="N2045" s="444"/>
      <c r="O2045" s="477">
        <f t="shared" si="87"/>
        <v>0</v>
      </c>
      <c r="P2045" s="477">
        <f t="shared" si="88"/>
        <v>0</v>
      </c>
      <c r="Q2045" s="92" t="str">
        <f t="shared" si="89"/>
        <v/>
      </c>
    </row>
    <row r="2046" spans="1:17" x14ac:dyDescent="0.2">
      <c r="A2046" s="468"/>
      <c r="B2046" s="444"/>
      <c r="C2046" s="478"/>
      <c r="D2046" s="480"/>
      <c r="E2046" s="480"/>
      <c r="F2046" s="497"/>
      <c r="G2046" s="480"/>
      <c r="H2046" s="480"/>
      <c r="I2046" s="480"/>
      <c r="J2046" s="443"/>
      <c r="K2046" s="443"/>
      <c r="L2046" s="443"/>
      <c r="M2046" s="443"/>
      <c r="N2046" s="444"/>
      <c r="O2046" s="477">
        <f t="shared" si="87"/>
        <v>0</v>
      </c>
      <c r="P2046" s="477">
        <f t="shared" si="88"/>
        <v>0</v>
      </c>
      <c r="Q2046" s="92" t="str">
        <f t="shared" si="89"/>
        <v/>
      </c>
    </row>
    <row r="2047" spans="1:17" x14ac:dyDescent="0.2">
      <c r="A2047" s="468"/>
      <c r="B2047" s="444"/>
      <c r="C2047" s="478"/>
      <c r="D2047" s="480"/>
      <c r="E2047" s="480"/>
      <c r="F2047" s="497"/>
      <c r="G2047" s="480"/>
      <c r="H2047" s="480"/>
      <c r="I2047" s="480"/>
      <c r="J2047" s="443"/>
      <c r="K2047" s="443"/>
      <c r="L2047" s="443"/>
      <c r="M2047" s="443"/>
      <c r="N2047" s="444"/>
      <c r="O2047" s="477">
        <f t="shared" si="87"/>
        <v>0</v>
      </c>
      <c r="P2047" s="477">
        <f t="shared" si="88"/>
        <v>0</v>
      </c>
      <c r="Q2047" s="92" t="str">
        <f t="shared" si="89"/>
        <v/>
      </c>
    </row>
    <row r="2048" spans="1:17" x14ac:dyDescent="0.2">
      <c r="A2048" s="468"/>
      <c r="B2048" s="482"/>
      <c r="C2048" s="483"/>
      <c r="D2048" s="473"/>
      <c r="E2048" s="473"/>
      <c r="F2048" s="479"/>
      <c r="G2048" s="473"/>
      <c r="H2048" s="480"/>
      <c r="I2048" s="480"/>
      <c r="J2048" s="443"/>
      <c r="K2048" s="489"/>
      <c r="L2048" s="489"/>
      <c r="M2048" s="500"/>
      <c r="N2048" s="444"/>
      <c r="O2048" s="477">
        <f t="shared" si="87"/>
        <v>0</v>
      </c>
      <c r="P2048" s="477">
        <f t="shared" si="88"/>
        <v>0</v>
      </c>
      <c r="Q2048" s="92" t="str">
        <f t="shared" si="89"/>
        <v/>
      </c>
    </row>
    <row r="2049" spans="1:17" x14ac:dyDescent="0.2">
      <c r="A2049" s="468"/>
      <c r="B2049" s="482"/>
      <c r="C2049" s="483"/>
      <c r="D2049" s="473"/>
      <c r="E2049" s="473"/>
      <c r="F2049" s="479"/>
      <c r="G2049" s="473"/>
      <c r="H2049" s="480"/>
      <c r="I2049" s="480"/>
      <c r="J2049" s="442"/>
      <c r="K2049" s="442"/>
      <c r="L2049" s="443"/>
      <c r="M2049" s="500"/>
      <c r="N2049" s="444"/>
      <c r="O2049" s="477">
        <f t="shared" ref="O2049:O2112" si="90">IF(B2049=0,0,IF(YEAR(B2049)=$P$1,MONTH(B2049)-$O$1+1,(YEAR(B2049)-$P$1)*12-$O$1+1+MONTH(B2049)))</f>
        <v>0</v>
      </c>
      <c r="P2049" s="477">
        <f t="shared" ref="P2049:P2112" si="91">IF(C2049=0,0,IF(YEAR(C2049)=$P$1,MONTH(C2049)-$O$1+1,(YEAR(C2049)-$P$1)*12-$O$1+1+MONTH(C2049)))</f>
        <v>0</v>
      </c>
      <c r="Q2049" s="92" t="str">
        <f t="shared" ref="Q2049:Q2112" si="92">SUBSTITUTE(D2049," ","_")</f>
        <v/>
      </c>
    </row>
    <row r="2050" spans="1:17" x14ac:dyDescent="0.2">
      <c r="A2050" s="468"/>
      <c r="B2050" s="482"/>
      <c r="C2050" s="483"/>
      <c r="D2050" s="473"/>
      <c r="E2050" s="473"/>
      <c r="F2050" s="479"/>
      <c r="G2050" s="473"/>
      <c r="H2050" s="480"/>
      <c r="I2050" s="480"/>
      <c r="J2050" s="442"/>
      <c r="K2050" s="442"/>
      <c r="L2050" s="443"/>
      <c r="M2050" s="500"/>
      <c r="N2050" s="444"/>
      <c r="O2050" s="477">
        <f t="shared" si="90"/>
        <v>0</v>
      </c>
      <c r="P2050" s="477">
        <f t="shared" si="91"/>
        <v>0</v>
      </c>
      <c r="Q2050" s="92" t="str">
        <f t="shared" si="92"/>
        <v/>
      </c>
    </row>
    <row r="2051" spans="1:17" x14ac:dyDescent="0.2">
      <c r="A2051" s="468"/>
      <c r="B2051" s="482"/>
      <c r="C2051" s="483"/>
      <c r="D2051" s="473"/>
      <c r="E2051" s="473"/>
      <c r="F2051" s="479"/>
      <c r="G2051" s="473"/>
      <c r="H2051" s="480"/>
      <c r="I2051" s="480"/>
      <c r="J2051" s="442"/>
      <c r="K2051" s="442"/>
      <c r="L2051" s="443"/>
      <c r="M2051" s="500"/>
      <c r="N2051" s="444"/>
      <c r="O2051" s="477">
        <f t="shared" si="90"/>
        <v>0</v>
      </c>
      <c r="P2051" s="477">
        <f t="shared" si="91"/>
        <v>0</v>
      </c>
      <c r="Q2051" s="92" t="str">
        <f t="shared" si="92"/>
        <v/>
      </c>
    </row>
    <row r="2052" spans="1:17" x14ac:dyDescent="0.2">
      <c r="A2052" s="468"/>
      <c r="B2052" s="482"/>
      <c r="C2052" s="483"/>
      <c r="D2052" s="473"/>
      <c r="E2052" s="473"/>
      <c r="F2052" s="479"/>
      <c r="G2052" s="473"/>
      <c r="H2052" s="480"/>
      <c r="I2052" s="480"/>
      <c r="J2052" s="442"/>
      <c r="K2052" s="442"/>
      <c r="L2052" s="443"/>
      <c r="M2052" s="500"/>
      <c r="N2052" s="444"/>
      <c r="O2052" s="477">
        <f t="shared" si="90"/>
        <v>0</v>
      </c>
      <c r="P2052" s="477">
        <f t="shared" si="91"/>
        <v>0</v>
      </c>
      <c r="Q2052" s="92" t="str">
        <f t="shared" si="92"/>
        <v/>
      </c>
    </row>
    <row r="2053" spans="1:17" x14ac:dyDescent="0.2">
      <c r="A2053" s="468"/>
      <c r="B2053" s="482"/>
      <c r="C2053" s="483"/>
      <c r="D2053" s="473"/>
      <c r="E2053" s="473"/>
      <c r="F2053" s="479"/>
      <c r="G2053" s="473"/>
      <c r="H2053" s="480"/>
      <c r="I2053" s="480"/>
      <c r="J2053" s="443"/>
      <c r="K2053" s="443"/>
      <c r="L2053" s="443"/>
      <c r="M2053" s="500"/>
      <c r="N2053" s="444"/>
      <c r="O2053" s="477">
        <f t="shared" si="90"/>
        <v>0</v>
      </c>
      <c r="P2053" s="477">
        <f t="shared" si="91"/>
        <v>0</v>
      </c>
      <c r="Q2053" s="92" t="str">
        <f t="shared" si="92"/>
        <v/>
      </c>
    </row>
    <row r="2054" spans="1:17" x14ac:dyDescent="0.2">
      <c r="A2054" s="468"/>
      <c r="B2054" s="482"/>
      <c r="C2054" s="483"/>
      <c r="D2054" s="473"/>
      <c r="E2054" s="473"/>
      <c r="F2054" s="479"/>
      <c r="G2054" s="473"/>
      <c r="H2054" s="480"/>
      <c r="I2054" s="480"/>
      <c r="J2054" s="442"/>
      <c r="K2054" s="442"/>
      <c r="L2054" s="443"/>
      <c r="M2054" s="500"/>
      <c r="N2054" s="444"/>
      <c r="O2054" s="477">
        <f t="shared" si="90"/>
        <v>0</v>
      </c>
      <c r="P2054" s="477">
        <f t="shared" si="91"/>
        <v>0</v>
      </c>
      <c r="Q2054" s="92" t="str">
        <f t="shared" si="92"/>
        <v/>
      </c>
    </row>
    <row r="2055" spans="1:17" x14ac:dyDescent="0.2">
      <c r="A2055" s="468"/>
      <c r="B2055" s="482"/>
      <c r="C2055" s="483"/>
      <c r="D2055" s="473"/>
      <c r="E2055" s="473"/>
      <c r="F2055" s="479"/>
      <c r="G2055" s="473"/>
      <c r="H2055" s="480"/>
      <c r="I2055" s="480"/>
      <c r="J2055" s="443"/>
      <c r="K2055" s="442"/>
      <c r="L2055" s="443"/>
      <c r="M2055" s="500"/>
      <c r="N2055" s="444"/>
      <c r="O2055" s="477">
        <f t="shared" si="90"/>
        <v>0</v>
      </c>
      <c r="P2055" s="477">
        <f t="shared" si="91"/>
        <v>0</v>
      </c>
      <c r="Q2055" s="92" t="str">
        <f t="shared" si="92"/>
        <v/>
      </c>
    </row>
    <row r="2056" spans="1:17" x14ac:dyDescent="0.2">
      <c r="A2056" s="468"/>
      <c r="B2056" s="482"/>
      <c r="C2056" s="483"/>
      <c r="D2056" s="473"/>
      <c r="E2056" s="473"/>
      <c r="F2056" s="479"/>
      <c r="G2056" s="473"/>
      <c r="H2056" s="480"/>
      <c r="I2056" s="480"/>
      <c r="J2056" s="443"/>
      <c r="K2056" s="442"/>
      <c r="L2056" s="443"/>
      <c r="M2056" s="500"/>
      <c r="N2056" s="444"/>
      <c r="O2056" s="477">
        <f t="shared" si="90"/>
        <v>0</v>
      </c>
      <c r="P2056" s="477">
        <f t="shared" si="91"/>
        <v>0</v>
      </c>
      <c r="Q2056" s="92" t="str">
        <f t="shared" si="92"/>
        <v/>
      </c>
    </row>
    <row r="2057" spans="1:17" x14ac:dyDescent="0.2">
      <c r="A2057" s="468"/>
      <c r="B2057" s="482"/>
      <c r="C2057" s="483"/>
      <c r="D2057" s="473"/>
      <c r="E2057" s="473"/>
      <c r="F2057" s="479"/>
      <c r="G2057" s="473"/>
      <c r="H2057" s="480"/>
      <c r="I2057" s="480"/>
      <c r="J2057" s="443"/>
      <c r="K2057" s="443"/>
      <c r="L2057" s="443"/>
      <c r="M2057" s="500"/>
      <c r="N2057" s="444"/>
      <c r="O2057" s="477">
        <f t="shared" si="90"/>
        <v>0</v>
      </c>
      <c r="P2057" s="477">
        <f t="shared" si="91"/>
        <v>0</v>
      </c>
      <c r="Q2057" s="92" t="str">
        <f t="shared" si="92"/>
        <v/>
      </c>
    </row>
    <row r="2058" spans="1:17" x14ac:dyDescent="0.2">
      <c r="A2058" s="468"/>
      <c r="B2058" s="482"/>
      <c r="C2058" s="483"/>
      <c r="D2058" s="473"/>
      <c r="E2058" s="473"/>
      <c r="F2058" s="479"/>
      <c r="G2058" s="473"/>
      <c r="H2058" s="480"/>
      <c r="I2058" s="473"/>
      <c r="J2058" s="484"/>
      <c r="K2058" s="484"/>
      <c r="L2058" s="484"/>
      <c r="M2058" s="500"/>
      <c r="N2058" s="444"/>
      <c r="O2058" s="477">
        <f t="shared" si="90"/>
        <v>0</v>
      </c>
      <c r="P2058" s="477">
        <f t="shared" si="91"/>
        <v>0</v>
      </c>
      <c r="Q2058" s="92" t="str">
        <f t="shared" si="92"/>
        <v/>
      </c>
    </row>
    <row r="2059" spans="1:17" x14ac:dyDescent="0.2">
      <c r="A2059" s="468"/>
      <c r="B2059" s="482"/>
      <c r="C2059" s="483"/>
      <c r="D2059" s="473"/>
      <c r="E2059" s="473"/>
      <c r="F2059" s="479"/>
      <c r="G2059" s="473"/>
      <c r="H2059" s="480"/>
      <c r="I2059" s="480"/>
      <c r="J2059" s="443"/>
      <c r="K2059" s="442"/>
      <c r="L2059" s="443"/>
      <c r="M2059" s="500"/>
      <c r="N2059" s="444"/>
      <c r="O2059" s="477">
        <f t="shared" si="90"/>
        <v>0</v>
      </c>
      <c r="P2059" s="477">
        <f t="shared" si="91"/>
        <v>0</v>
      </c>
      <c r="Q2059" s="92" t="str">
        <f t="shared" si="92"/>
        <v/>
      </c>
    </row>
    <row r="2060" spans="1:17" x14ac:dyDescent="0.2">
      <c r="A2060" s="468"/>
      <c r="B2060" s="482"/>
      <c r="C2060" s="483"/>
      <c r="D2060" s="473"/>
      <c r="E2060" s="473"/>
      <c r="F2060" s="479"/>
      <c r="G2060" s="473"/>
      <c r="H2060" s="480"/>
      <c r="I2060" s="480"/>
      <c r="J2060" s="443"/>
      <c r="K2060" s="442"/>
      <c r="L2060" s="443"/>
      <c r="M2060" s="500"/>
      <c r="N2060" s="444"/>
      <c r="O2060" s="477">
        <f t="shared" si="90"/>
        <v>0</v>
      </c>
      <c r="P2060" s="477">
        <f t="shared" si="91"/>
        <v>0</v>
      </c>
      <c r="Q2060" s="92" t="str">
        <f t="shared" si="92"/>
        <v/>
      </c>
    </row>
    <row r="2061" spans="1:17" x14ac:dyDescent="0.2">
      <c r="A2061" s="468"/>
      <c r="B2061" s="482"/>
      <c r="C2061" s="483"/>
      <c r="D2061" s="473"/>
      <c r="E2061" s="473"/>
      <c r="F2061" s="479"/>
      <c r="G2061" s="473"/>
      <c r="H2061" s="480"/>
      <c r="I2061" s="480"/>
      <c r="J2061" s="442"/>
      <c r="K2061" s="442"/>
      <c r="L2061" s="443"/>
      <c r="M2061" s="500"/>
      <c r="N2061" s="444"/>
      <c r="O2061" s="477">
        <f t="shared" si="90"/>
        <v>0</v>
      </c>
      <c r="P2061" s="477">
        <f t="shared" si="91"/>
        <v>0</v>
      </c>
      <c r="Q2061" s="92" t="str">
        <f t="shared" si="92"/>
        <v/>
      </c>
    </row>
    <row r="2062" spans="1:17" x14ac:dyDescent="0.2">
      <c r="A2062" s="468"/>
      <c r="B2062" s="482"/>
      <c r="C2062" s="483"/>
      <c r="D2062" s="473"/>
      <c r="E2062" s="473"/>
      <c r="F2062" s="479"/>
      <c r="G2062" s="473"/>
      <c r="H2062" s="480"/>
      <c r="I2062" s="480"/>
      <c r="J2062" s="443"/>
      <c r="K2062" s="442"/>
      <c r="L2062" s="443"/>
      <c r="M2062" s="500"/>
      <c r="N2062" s="444"/>
      <c r="O2062" s="477">
        <f t="shared" si="90"/>
        <v>0</v>
      </c>
      <c r="P2062" s="477">
        <f t="shared" si="91"/>
        <v>0</v>
      </c>
      <c r="Q2062" s="92" t="str">
        <f t="shared" si="92"/>
        <v/>
      </c>
    </row>
    <row r="2063" spans="1:17" x14ac:dyDescent="0.2">
      <c r="A2063" s="468"/>
      <c r="B2063" s="482"/>
      <c r="C2063" s="483"/>
      <c r="D2063" s="473"/>
      <c r="E2063" s="473"/>
      <c r="F2063" s="479"/>
      <c r="G2063" s="473"/>
      <c r="H2063" s="480"/>
      <c r="I2063" s="480"/>
      <c r="J2063" s="443"/>
      <c r="K2063" s="442"/>
      <c r="L2063" s="443"/>
      <c r="M2063" s="500"/>
      <c r="N2063" s="444"/>
      <c r="O2063" s="477">
        <f t="shared" si="90"/>
        <v>0</v>
      </c>
      <c r="P2063" s="477">
        <f t="shared" si="91"/>
        <v>0</v>
      </c>
      <c r="Q2063" s="92" t="str">
        <f t="shared" si="92"/>
        <v/>
      </c>
    </row>
    <row r="2064" spans="1:17" x14ac:dyDescent="0.2">
      <c r="A2064" s="468"/>
      <c r="B2064" s="482"/>
      <c r="C2064" s="483"/>
      <c r="D2064" s="473"/>
      <c r="E2064" s="473"/>
      <c r="F2064" s="472"/>
      <c r="G2064" s="473"/>
      <c r="H2064" s="480"/>
      <c r="I2064" s="480"/>
      <c r="J2064" s="443"/>
      <c r="K2064" s="443"/>
      <c r="L2064" s="489"/>
      <c r="M2064" s="500"/>
      <c r="N2064" s="444"/>
      <c r="O2064" s="477">
        <f t="shared" si="90"/>
        <v>0</v>
      </c>
      <c r="P2064" s="477">
        <f t="shared" si="91"/>
        <v>0</v>
      </c>
      <c r="Q2064" s="92" t="str">
        <f t="shared" si="92"/>
        <v/>
      </c>
    </row>
    <row r="2065" spans="1:17" x14ac:dyDescent="0.2">
      <c r="A2065" s="468"/>
      <c r="B2065" s="482"/>
      <c r="C2065" s="483"/>
      <c r="D2065" s="473"/>
      <c r="E2065" s="473"/>
      <c r="F2065" s="479"/>
      <c r="G2065" s="473"/>
      <c r="H2065" s="480"/>
      <c r="I2065" s="480"/>
      <c r="J2065" s="443"/>
      <c r="K2065" s="443"/>
      <c r="L2065" s="489"/>
      <c r="M2065" s="500"/>
      <c r="N2065" s="444"/>
      <c r="O2065" s="477">
        <f t="shared" si="90"/>
        <v>0</v>
      </c>
      <c r="P2065" s="477">
        <f t="shared" si="91"/>
        <v>0</v>
      </c>
      <c r="Q2065" s="92" t="str">
        <f t="shared" si="92"/>
        <v/>
      </c>
    </row>
    <row r="2066" spans="1:17" x14ac:dyDescent="0.2">
      <c r="A2066" s="468"/>
      <c r="B2066" s="482"/>
      <c r="C2066" s="483"/>
      <c r="D2066" s="473"/>
      <c r="E2066" s="473"/>
      <c r="F2066" s="479"/>
      <c r="G2066" s="473"/>
      <c r="H2066" s="480"/>
      <c r="I2066" s="480"/>
      <c r="J2066" s="443"/>
      <c r="K2066" s="443"/>
      <c r="L2066" s="489"/>
      <c r="M2066" s="500"/>
      <c r="N2066" s="444"/>
      <c r="O2066" s="477">
        <f t="shared" si="90"/>
        <v>0</v>
      </c>
      <c r="P2066" s="477">
        <f t="shared" si="91"/>
        <v>0</v>
      </c>
      <c r="Q2066" s="92" t="str">
        <f t="shared" si="92"/>
        <v/>
      </c>
    </row>
    <row r="2067" spans="1:17" x14ac:dyDescent="0.2">
      <c r="A2067" s="468"/>
      <c r="B2067" s="482"/>
      <c r="C2067" s="483"/>
      <c r="D2067" s="473"/>
      <c r="E2067" s="473"/>
      <c r="F2067" s="479"/>
      <c r="G2067" s="473"/>
      <c r="H2067" s="480"/>
      <c r="I2067" s="480"/>
      <c r="J2067" s="443"/>
      <c r="K2067" s="443"/>
      <c r="L2067" s="489"/>
      <c r="M2067" s="500"/>
      <c r="N2067" s="444"/>
      <c r="O2067" s="477">
        <f t="shared" si="90"/>
        <v>0</v>
      </c>
      <c r="P2067" s="477">
        <f t="shared" si="91"/>
        <v>0</v>
      </c>
      <c r="Q2067" s="92" t="str">
        <f t="shared" si="92"/>
        <v/>
      </c>
    </row>
    <row r="2068" spans="1:17" x14ac:dyDescent="0.2">
      <c r="A2068" s="468"/>
      <c r="B2068" s="482"/>
      <c r="C2068" s="483"/>
      <c r="D2068" s="473"/>
      <c r="E2068" s="473"/>
      <c r="F2068" s="479"/>
      <c r="G2068" s="473"/>
      <c r="H2068" s="480"/>
      <c r="I2068" s="480"/>
      <c r="J2068" s="443"/>
      <c r="K2068" s="443"/>
      <c r="L2068" s="489"/>
      <c r="M2068" s="500"/>
      <c r="N2068" s="444"/>
      <c r="O2068" s="477">
        <f t="shared" si="90"/>
        <v>0</v>
      </c>
      <c r="P2068" s="477">
        <f t="shared" si="91"/>
        <v>0</v>
      </c>
      <c r="Q2068" s="92" t="str">
        <f t="shared" si="92"/>
        <v/>
      </c>
    </row>
    <row r="2069" spans="1:17" x14ac:dyDescent="0.2">
      <c r="A2069" s="468"/>
      <c r="B2069" s="482"/>
      <c r="C2069" s="483"/>
      <c r="D2069" s="473"/>
      <c r="E2069" s="473"/>
      <c r="F2069" s="479"/>
      <c r="G2069" s="473"/>
      <c r="H2069" s="480"/>
      <c r="I2069" s="480"/>
      <c r="J2069" s="443"/>
      <c r="K2069" s="443"/>
      <c r="L2069" s="489"/>
      <c r="M2069" s="500"/>
      <c r="N2069" s="444"/>
      <c r="O2069" s="477">
        <f t="shared" si="90"/>
        <v>0</v>
      </c>
      <c r="P2069" s="477">
        <f t="shared" si="91"/>
        <v>0</v>
      </c>
      <c r="Q2069" s="92" t="str">
        <f t="shared" si="92"/>
        <v/>
      </c>
    </row>
    <row r="2070" spans="1:17" x14ac:dyDescent="0.2">
      <c r="A2070" s="468"/>
      <c r="B2070" s="482"/>
      <c r="C2070" s="483"/>
      <c r="D2070" s="473"/>
      <c r="E2070" s="473"/>
      <c r="F2070" s="479"/>
      <c r="G2070" s="473"/>
      <c r="H2070" s="480"/>
      <c r="I2070" s="480"/>
      <c r="J2070" s="443"/>
      <c r="K2070" s="443"/>
      <c r="L2070" s="489"/>
      <c r="M2070" s="500"/>
      <c r="N2070" s="444"/>
      <c r="O2070" s="477">
        <f t="shared" si="90"/>
        <v>0</v>
      </c>
      <c r="P2070" s="477">
        <f t="shared" si="91"/>
        <v>0</v>
      </c>
      <c r="Q2070" s="92" t="str">
        <f t="shared" si="92"/>
        <v/>
      </c>
    </row>
    <row r="2071" spans="1:17" x14ac:dyDescent="0.2">
      <c r="A2071" s="468"/>
      <c r="B2071" s="482"/>
      <c r="C2071" s="483"/>
      <c r="D2071" s="473"/>
      <c r="E2071" s="473"/>
      <c r="F2071" s="479"/>
      <c r="G2071" s="473"/>
      <c r="H2071" s="480"/>
      <c r="I2071" s="480"/>
      <c r="J2071" s="443"/>
      <c r="K2071" s="443"/>
      <c r="L2071" s="489"/>
      <c r="M2071" s="443"/>
      <c r="N2071" s="444"/>
      <c r="O2071" s="477">
        <f t="shared" si="90"/>
        <v>0</v>
      </c>
      <c r="P2071" s="477">
        <f t="shared" si="91"/>
        <v>0</v>
      </c>
      <c r="Q2071" s="92" t="str">
        <f t="shared" si="92"/>
        <v/>
      </c>
    </row>
    <row r="2072" spans="1:17" x14ac:dyDescent="0.2">
      <c r="A2072" s="468"/>
      <c r="B2072" s="482"/>
      <c r="C2072" s="483"/>
      <c r="D2072" s="473"/>
      <c r="E2072" s="473"/>
      <c r="F2072" s="479"/>
      <c r="G2072" s="473"/>
      <c r="H2072" s="480"/>
      <c r="I2072" s="480"/>
      <c r="J2072" s="443"/>
      <c r="K2072" s="443"/>
      <c r="L2072" s="489"/>
      <c r="M2072" s="443"/>
      <c r="N2072" s="444"/>
      <c r="O2072" s="477">
        <f t="shared" si="90"/>
        <v>0</v>
      </c>
      <c r="P2072" s="477">
        <f t="shared" si="91"/>
        <v>0</v>
      </c>
      <c r="Q2072" s="92" t="str">
        <f t="shared" si="92"/>
        <v/>
      </c>
    </row>
    <row r="2073" spans="1:17" x14ac:dyDescent="0.2">
      <c r="A2073" s="468"/>
      <c r="B2073" s="482"/>
      <c r="C2073" s="483"/>
      <c r="D2073" s="473"/>
      <c r="E2073" s="473"/>
      <c r="F2073" s="479"/>
      <c r="G2073" s="473"/>
      <c r="H2073" s="480"/>
      <c r="I2073" s="480"/>
      <c r="J2073" s="443"/>
      <c r="K2073" s="443"/>
      <c r="L2073" s="489"/>
      <c r="M2073" s="443"/>
      <c r="N2073" s="444"/>
      <c r="O2073" s="477">
        <f t="shared" si="90"/>
        <v>0</v>
      </c>
      <c r="P2073" s="477">
        <f t="shared" si="91"/>
        <v>0</v>
      </c>
      <c r="Q2073" s="92" t="str">
        <f t="shared" si="92"/>
        <v/>
      </c>
    </row>
    <row r="2074" spans="1:17" x14ac:dyDescent="0.2">
      <c r="A2074" s="468"/>
      <c r="B2074" s="482"/>
      <c r="C2074" s="483"/>
      <c r="D2074" s="473"/>
      <c r="E2074" s="473"/>
      <c r="F2074" s="479"/>
      <c r="G2074" s="473"/>
      <c r="H2074" s="480"/>
      <c r="I2074" s="480"/>
      <c r="J2074" s="442"/>
      <c r="K2074" s="442"/>
      <c r="L2074" s="443"/>
      <c r="M2074" s="443"/>
      <c r="N2074" s="444"/>
      <c r="O2074" s="477">
        <f t="shared" si="90"/>
        <v>0</v>
      </c>
      <c r="P2074" s="477">
        <f t="shared" si="91"/>
        <v>0</v>
      </c>
      <c r="Q2074" s="92" t="str">
        <f t="shared" si="92"/>
        <v/>
      </c>
    </row>
    <row r="2075" spans="1:17" x14ac:dyDescent="0.2">
      <c r="A2075" s="468"/>
      <c r="B2075" s="482"/>
      <c r="C2075" s="483"/>
      <c r="D2075" s="473"/>
      <c r="E2075" s="473"/>
      <c r="F2075" s="479"/>
      <c r="G2075" s="473"/>
      <c r="H2075" s="474"/>
      <c r="I2075" s="480"/>
      <c r="J2075" s="442"/>
      <c r="K2075" s="442"/>
      <c r="L2075" s="443"/>
      <c r="M2075" s="443"/>
      <c r="N2075" s="444"/>
      <c r="O2075" s="477">
        <f t="shared" si="90"/>
        <v>0</v>
      </c>
      <c r="P2075" s="477">
        <f t="shared" si="91"/>
        <v>0</v>
      </c>
      <c r="Q2075" s="92" t="str">
        <f t="shared" si="92"/>
        <v/>
      </c>
    </row>
    <row r="2076" spans="1:17" x14ac:dyDescent="0.2">
      <c r="A2076" s="468"/>
      <c r="B2076" s="482"/>
      <c r="C2076" s="483"/>
      <c r="D2076" s="473"/>
      <c r="E2076" s="473"/>
      <c r="F2076" s="479"/>
      <c r="G2076" s="473"/>
      <c r="H2076" s="474"/>
      <c r="I2076" s="480"/>
      <c r="J2076" s="442"/>
      <c r="K2076" s="442"/>
      <c r="L2076" s="443"/>
      <c r="M2076" s="443"/>
      <c r="N2076" s="444"/>
      <c r="O2076" s="477">
        <f t="shared" si="90"/>
        <v>0</v>
      </c>
      <c r="P2076" s="477">
        <f t="shared" si="91"/>
        <v>0</v>
      </c>
      <c r="Q2076" s="92" t="str">
        <f t="shared" si="92"/>
        <v/>
      </c>
    </row>
    <row r="2077" spans="1:17" x14ac:dyDescent="0.2">
      <c r="A2077" s="468"/>
      <c r="B2077" s="482"/>
      <c r="C2077" s="483"/>
      <c r="D2077" s="473"/>
      <c r="E2077" s="473"/>
      <c r="F2077" s="479"/>
      <c r="G2077" s="473"/>
      <c r="H2077" s="480"/>
      <c r="I2077" s="473"/>
      <c r="J2077" s="484"/>
      <c r="K2077" s="484"/>
      <c r="L2077" s="484"/>
      <c r="M2077" s="443"/>
      <c r="N2077" s="444"/>
      <c r="O2077" s="477">
        <f t="shared" si="90"/>
        <v>0</v>
      </c>
      <c r="P2077" s="477">
        <f t="shared" si="91"/>
        <v>0</v>
      </c>
      <c r="Q2077" s="92" t="str">
        <f t="shared" si="92"/>
        <v/>
      </c>
    </row>
    <row r="2078" spans="1:17" x14ac:dyDescent="0.2">
      <c r="A2078" s="468"/>
      <c r="B2078" s="482"/>
      <c r="C2078" s="483"/>
      <c r="D2078" s="473"/>
      <c r="E2078" s="473"/>
      <c r="F2078" s="479"/>
      <c r="G2078" s="473"/>
      <c r="H2078" s="480"/>
      <c r="I2078" s="473"/>
      <c r="J2078" s="484"/>
      <c r="K2078" s="484"/>
      <c r="L2078" s="484"/>
      <c r="M2078" s="443"/>
      <c r="N2078" s="444"/>
      <c r="O2078" s="477">
        <f t="shared" si="90"/>
        <v>0</v>
      </c>
      <c r="P2078" s="477">
        <f t="shared" si="91"/>
        <v>0</v>
      </c>
      <c r="Q2078" s="92" t="str">
        <f t="shared" si="92"/>
        <v/>
      </c>
    </row>
    <row r="2079" spans="1:17" x14ac:dyDescent="0.2">
      <c r="A2079" s="468"/>
      <c r="B2079" s="482"/>
      <c r="C2079" s="483"/>
      <c r="D2079" s="473"/>
      <c r="E2079" s="473"/>
      <c r="F2079" s="479"/>
      <c r="G2079" s="473"/>
      <c r="H2079" s="480"/>
      <c r="I2079" s="480"/>
      <c r="J2079" s="484"/>
      <c r="K2079" s="484"/>
      <c r="L2079" s="484"/>
      <c r="M2079" s="443"/>
      <c r="N2079" s="444"/>
      <c r="O2079" s="477">
        <f t="shared" si="90"/>
        <v>0</v>
      </c>
      <c r="P2079" s="477">
        <f t="shared" si="91"/>
        <v>0</v>
      </c>
      <c r="Q2079" s="92" t="str">
        <f t="shared" si="92"/>
        <v/>
      </c>
    </row>
    <row r="2080" spans="1:17" x14ac:dyDescent="0.2">
      <c r="A2080" s="468"/>
      <c r="B2080" s="482"/>
      <c r="C2080" s="483"/>
      <c r="D2080" s="473"/>
      <c r="E2080" s="473"/>
      <c r="F2080" s="479"/>
      <c r="G2080" s="473"/>
      <c r="H2080" s="480"/>
      <c r="I2080" s="480"/>
      <c r="J2080" s="443"/>
      <c r="K2080" s="443"/>
      <c r="L2080" s="443"/>
      <c r="M2080" s="443"/>
      <c r="N2080" s="444"/>
      <c r="O2080" s="477">
        <f t="shared" si="90"/>
        <v>0</v>
      </c>
      <c r="P2080" s="477">
        <f t="shared" si="91"/>
        <v>0</v>
      </c>
      <c r="Q2080" s="92" t="str">
        <f t="shared" si="92"/>
        <v/>
      </c>
    </row>
    <row r="2081" spans="1:17" x14ac:dyDescent="0.2">
      <c r="A2081" s="468"/>
      <c r="B2081" s="482"/>
      <c r="C2081" s="483"/>
      <c r="D2081" s="473"/>
      <c r="E2081" s="473"/>
      <c r="F2081" s="479"/>
      <c r="G2081" s="473"/>
      <c r="H2081" s="480"/>
      <c r="I2081" s="480"/>
      <c r="J2081" s="443"/>
      <c r="K2081" s="484"/>
      <c r="L2081" s="484"/>
      <c r="M2081" s="443"/>
      <c r="N2081" s="444"/>
      <c r="O2081" s="477">
        <f t="shared" si="90"/>
        <v>0</v>
      </c>
      <c r="P2081" s="477">
        <f t="shared" si="91"/>
        <v>0</v>
      </c>
      <c r="Q2081" s="92" t="str">
        <f t="shared" si="92"/>
        <v/>
      </c>
    </row>
    <row r="2082" spans="1:17" x14ac:dyDescent="0.2">
      <c r="A2082" s="468"/>
      <c r="B2082" s="482"/>
      <c r="C2082" s="483"/>
      <c r="D2082" s="473"/>
      <c r="E2082" s="473"/>
      <c r="F2082" s="479"/>
      <c r="G2082" s="471"/>
      <c r="H2082" s="480"/>
      <c r="I2082" s="473"/>
      <c r="J2082" s="484"/>
      <c r="K2082" s="484"/>
      <c r="L2082" s="484"/>
      <c r="M2082" s="443"/>
      <c r="N2082" s="444"/>
      <c r="O2082" s="477">
        <f t="shared" si="90"/>
        <v>0</v>
      </c>
      <c r="P2082" s="477">
        <f t="shared" si="91"/>
        <v>0</v>
      </c>
      <c r="Q2082" s="92" t="str">
        <f t="shared" si="92"/>
        <v/>
      </c>
    </row>
    <row r="2083" spans="1:17" x14ac:dyDescent="0.2">
      <c r="A2083" s="468"/>
      <c r="B2083" s="482"/>
      <c r="C2083" s="483"/>
      <c r="D2083" s="473"/>
      <c r="E2083" s="473"/>
      <c r="F2083" s="479"/>
      <c r="G2083" s="471"/>
      <c r="H2083" s="480"/>
      <c r="I2083" s="473"/>
      <c r="J2083" s="484"/>
      <c r="K2083" s="484"/>
      <c r="L2083" s="484"/>
      <c r="M2083" s="443"/>
      <c r="N2083" s="444"/>
      <c r="O2083" s="477">
        <f t="shared" si="90"/>
        <v>0</v>
      </c>
      <c r="P2083" s="477">
        <f t="shared" si="91"/>
        <v>0</v>
      </c>
      <c r="Q2083" s="92" t="str">
        <f t="shared" si="92"/>
        <v/>
      </c>
    </row>
    <row r="2084" spans="1:17" x14ac:dyDescent="0.2">
      <c r="A2084" s="468"/>
      <c r="B2084" s="482"/>
      <c r="C2084" s="483"/>
      <c r="D2084" s="473"/>
      <c r="E2084" s="473"/>
      <c r="F2084" s="479"/>
      <c r="G2084" s="473"/>
      <c r="H2084" s="480"/>
      <c r="I2084" s="480"/>
      <c r="J2084" s="443"/>
      <c r="K2084" s="443"/>
      <c r="L2084" s="443"/>
      <c r="M2084" s="443"/>
      <c r="N2084" s="444"/>
      <c r="O2084" s="477">
        <f t="shared" si="90"/>
        <v>0</v>
      </c>
      <c r="P2084" s="477">
        <f t="shared" si="91"/>
        <v>0</v>
      </c>
      <c r="Q2084" s="92" t="str">
        <f t="shared" si="92"/>
        <v/>
      </c>
    </row>
    <row r="2085" spans="1:17" x14ac:dyDescent="0.2">
      <c r="A2085" s="468"/>
      <c r="B2085" s="482"/>
      <c r="C2085" s="483"/>
      <c r="D2085" s="473"/>
      <c r="E2085" s="473"/>
      <c r="F2085" s="479"/>
      <c r="G2085" s="473"/>
      <c r="H2085" s="480"/>
      <c r="I2085" s="480"/>
      <c r="J2085" s="443"/>
      <c r="K2085" s="443"/>
      <c r="L2085" s="443"/>
      <c r="M2085" s="443"/>
      <c r="N2085" s="444"/>
      <c r="O2085" s="477">
        <f t="shared" si="90"/>
        <v>0</v>
      </c>
      <c r="P2085" s="477">
        <f t="shared" si="91"/>
        <v>0</v>
      </c>
      <c r="Q2085" s="92" t="str">
        <f t="shared" si="92"/>
        <v/>
      </c>
    </row>
    <row r="2086" spans="1:17" x14ac:dyDescent="0.2">
      <c r="A2086" s="468"/>
      <c r="B2086" s="482"/>
      <c r="C2086" s="483"/>
      <c r="D2086" s="473"/>
      <c r="E2086" s="473"/>
      <c r="F2086" s="479"/>
      <c r="G2086" s="473"/>
      <c r="H2086" s="480"/>
      <c r="I2086" s="480"/>
      <c r="J2086" s="443"/>
      <c r="K2086" s="443"/>
      <c r="L2086" s="443"/>
      <c r="M2086" s="443"/>
      <c r="N2086" s="444"/>
      <c r="O2086" s="477">
        <f t="shared" si="90"/>
        <v>0</v>
      </c>
      <c r="P2086" s="477">
        <f t="shared" si="91"/>
        <v>0</v>
      </c>
      <c r="Q2086" s="92" t="str">
        <f t="shared" si="92"/>
        <v/>
      </c>
    </row>
    <row r="2087" spans="1:17" x14ac:dyDescent="0.2">
      <c r="A2087" s="468"/>
      <c r="B2087" s="482"/>
      <c r="C2087" s="483"/>
      <c r="D2087" s="473"/>
      <c r="E2087" s="473"/>
      <c r="F2087" s="479"/>
      <c r="G2087" s="473"/>
      <c r="H2087" s="480"/>
      <c r="I2087" s="480"/>
      <c r="J2087" s="443"/>
      <c r="K2087" s="443"/>
      <c r="L2087" s="443"/>
      <c r="M2087" s="443"/>
      <c r="N2087" s="444"/>
      <c r="O2087" s="477">
        <f t="shared" si="90"/>
        <v>0</v>
      </c>
      <c r="P2087" s="477">
        <f t="shared" si="91"/>
        <v>0</v>
      </c>
      <c r="Q2087" s="92" t="str">
        <f t="shared" si="92"/>
        <v/>
      </c>
    </row>
    <row r="2088" spans="1:17" x14ac:dyDescent="0.2">
      <c r="A2088" s="468"/>
      <c r="B2088" s="482"/>
      <c r="C2088" s="483"/>
      <c r="D2088" s="473"/>
      <c r="E2088" s="473"/>
      <c r="F2088" s="479"/>
      <c r="G2088" s="473"/>
      <c r="H2088" s="480"/>
      <c r="I2088" s="480"/>
      <c r="J2088" s="443"/>
      <c r="K2088" s="442"/>
      <c r="L2088" s="443"/>
      <c r="M2088" s="443"/>
      <c r="N2088" s="444"/>
      <c r="O2088" s="477">
        <f t="shared" si="90"/>
        <v>0</v>
      </c>
      <c r="P2088" s="477">
        <f t="shared" si="91"/>
        <v>0</v>
      </c>
      <c r="Q2088" s="92" t="str">
        <f t="shared" si="92"/>
        <v/>
      </c>
    </row>
    <row r="2089" spans="1:17" x14ac:dyDescent="0.2">
      <c r="A2089" s="468"/>
      <c r="B2089" s="482"/>
      <c r="C2089" s="483"/>
      <c r="D2089" s="473"/>
      <c r="E2089" s="473"/>
      <c r="F2089" s="479"/>
      <c r="G2089" s="473"/>
      <c r="H2089" s="480"/>
      <c r="I2089" s="480"/>
      <c r="J2089" s="443"/>
      <c r="K2089" s="442"/>
      <c r="L2089" s="443"/>
      <c r="M2089" s="443"/>
      <c r="N2089" s="444"/>
      <c r="O2089" s="477">
        <f t="shared" si="90"/>
        <v>0</v>
      </c>
      <c r="P2089" s="477">
        <f t="shared" si="91"/>
        <v>0</v>
      </c>
      <c r="Q2089" s="92" t="str">
        <f t="shared" si="92"/>
        <v/>
      </c>
    </row>
    <row r="2090" spans="1:17" x14ac:dyDescent="0.2">
      <c r="A2090" s="468"/>
      <c r="B2090" s="482"/>
      <c r="C2090" s="483"/>
      <c r="D2090" s="473"/>
      <c r="E2090" s="473"/>
      <c r="F2090" s="479"/>
      <c r="G2090" s="473"/>
      <c r="H2090" s="480"/>
      <c r="I2090" s="480"/>
      <c r="J2090" s="443"/>
      <c r="K2090" s="442"/>
      <c r="L2090" s="443"/>
      <c r="M2090" s="443"/>
      <c r="N2090" s="444"/>
      <c r="O2090" s="477">
        <f t="shared" si="90"/>
        <v>0</v>
      </c>
      <c r="P2090" s="477">
        <f t="shared" si="91"/>
        <v>0</v>
      </c>
      <c r="Q2090" s="92" t="str">
        <f t="shared" si="92"/>
        <v/>
      </c>
    </row>
    <row r="2091" spans="1:17" x14ac:dyDescent="0.2">
      <c r="A2091" s="468"/>
      <c r="B2091" s="482"/>
      <c r="C2091" s="483"/>
      <c r="D2091" s="473"/>
      <c r="E2091" s="473"/>
      <c r="F2091" s="479"/>
      <c r="G2091" s="473"/>
      <c r="H2091" s="480"/>
      <c r="I2091" s="480"/>
      <c r="J2091" s="443"/>
      <c r="K2091" s="442"/>
      <c r="L2091" s="443"/>
      <c r="M2091" s="443"/>
      <c r="N2091" s="444"/>
      <c r="O2091" s="477">
        <f t="shared" si="90"/>
        <v>0</v>
      </c>
      <c r="P2091" s="477">
        <f t="shared" si="91"/>
        <v>0</v>
      </c>
      <c r="Q2091" s="92" t="str">
        <f t="shared" si="92"/>
        <v/>
      </c>
    </row>
    <row r="2092" spans="1:17" x14ac:dyDescent="0.2">
      <c r="A2092" s="468"/>
      <c r="B2092" s="482"/>
      <c r="C2092" s="483"/>
      <c r="D2092" s="473"/>
      <c r="E2092" s="473"/>
      <c r="F2092" s="479"/>
      <c r="G2092" s="473"/>
      <c r="H2092" s="480"/>
      <c r="I2092" s="480"/>
      <c r="J2092" s="443"/>
      <c r="K2092" s="442"/>
      <c r="L2092" s="443"/>
      <c r="M2092" s="443"/>
      <c r="N2092" s="444"/>
      <c r="O2092" s="477">
        <f t="shared" si="90"/>
        <v>0</v>
      </c>
      <c r="P2092" s="477">
        <f t="shared" si="91"/>
        <v>0</v>
      </c>
      <c r="Q2092" s="92" t="str">
        <f t="shared" si="92"/>
        <v/>
      </c>
    </row>
    <row r="2093" spans="1:17" x14ac:dyDescent="0.2">
      <c r="A2093" s="468"/>
      <c r="B2093" s="482"/>
      <c r="C2093" s="483"/>
      <c r="D2093" s="473"/>
      <c r="E2093" s="473"/>
      <c r="F2093" s="472"/>
      <c r="G2093" s="473"/>
      <c r="H2093" s="480"/>
      <c r="I2093" s="480"/>
      <c r="J2093" s="443"/>
      <c r="K2093" s="442"/>
      <c r="L2093" s="443"/>
      <c r="M2093" s="443"/>
      <c r="N2093" s="444"/>
      <c r="O2093" s="477">
        <f t="shared" si="90"/>
        <v>0</v>
      </c>
      <c r="P2093" s="477">
        <f t="shared" si="91"/>
        <v>0</v>
      </c>
      <c r="Q2093" s="92" t="str">
        <f t="shared" si="92"/>
        <v/>
      </c>
    </row>
    <row r="2094" spans="1:17" x14ac:dyDescent="0.2">
      <c r="A2094" s="468"/>
      <c r="B2094" s="482"/>
      <c r="C2094" s="483"/>
      <c r="D2094" s="473"/>
      <c r="E2094" s="473"/>
      <c r="F2094" s="479"/>
      <c r="G2094" s="473"/>
      <c r="H2094" s="480"/>
      <c r="I2094" s="480"/>
      <c r="J2094" s="443"/>
      <c r="K2094" s="442"/>
      <c r="L2094" s="443"/>
      <c r="M2094" s="443"/>
      <c r="N2094" s="444"/>
      <c r="O2094" s="477">
        <f t="shared" si="90"/>
        <v>0</v>
      </c>
      <c r="P2094" s="477">
        <f t="shared" si="91"/>
        <v>0</v>
      </c>
      <c r="Q2094" s="92" t="str">
        <f t="shared" si="92"/>
        <v/>
      </c>
    </row>
    <row r="2095" spans="1:17" x14ac:dyDescent="0.2">
      <c r="A2095" s="468"/>
      <c r="B2095" s="482"/>
      <c r="C2095" s="483"/>
      <c r="D2095" s="473"/>
      <c r="E2095" s="473"/>
      <c r="F2095" s="479"/>
      <c r="G2095" s="473"/>
      <c r="H2095" s="480"/>
      <c r="I2095" s="480"/>
      <c r="J2095" s="443"/>
      <c r="K2095" s="442"/>
      <c r="L2095" s="443"/>
      <c r="M2095" s="443"/>
      <c r="N2095" s="444"/>
      <c r="O2095" s="477">
        <f t="shared" si="90"/>
        <v>0</v>
      </c>
      <c r="P2095" s="477">
        <f t="shared" si="91"/>
        <v>0</v>
      </c>
      <c r="Q2095" s="92" t="str">
        <f t="shared" si="92"/>
        <v/>
      </c>
    </row>
    <row r="2096" spans="1:17" x14ac:dyDescent="0.2">
      <c r="A2096" s="468"/>
      <c r="B2096" s="482"/>
      <c r="C2096" s="483"/>
      <c r="D2096" s="473"/>
      <c r="E2096" s="473"/>
      <c r="F2096" s="479"/>
      <c r="G2096" s="473"/>
      <c r="H2096" s="480"/>
      <c r="I2096" s="480"/>
      <c r="J2096" s="443"/>
      <c r="K2096" s="442"/>
      <c r="L2096" s="443"/>
      <c r="M2096" s="443"/>
      <c r="N2096" s="444"/>
      <c r="O2096" s="477">
        <f t="shared" si="90"/>
        <v>0</v>
      </c>
      <c r="P2096" s="477">
        <f t="shared" si="91"/>
        <v>0</v>
      </c>
      <c r="Q2096" s="92" t="str">
        <f t="shared" si="92"/>
        <v/>
      </c>
    </row>
    <row r="2097" spans="1:17" x14ac:dyDescent="0.2">
      <c r="A2097" s="468"/>
      <c r="B2097" s="482"/>
      <c r="C2097" s="483"/>
      <c r="D2097" s="473"/>
      <c r="E2097" s="473"/>
      <c r="F2097" s="479"/>
      <c r="G2097" s="473"/>
      <c r="H2097" s="480"/>
      <c r="I2097" s="480"/>
      <c r="J2097" s="443"/>
      <c r="K2097" s="442"/>
      <c r="L2097" s="443"/>
      <c r="M2097" s="443"/>
      <c r="N2097" s="444"/>
      <c r="O2097" s="477">
        <f t="shared" si="90"/>
        <v>0</v>
      </c>
      <c r="P2097" s="477">
        <f t="shared" si="91"/>
        <v>0</v>
      </c>
      <c r="Q2097" s="92" t="str">
        <f t="shared" si="92"/>
        <v/>
      </c>
    </row>
    <row r="2098" spans="1:17" x14ac:dyDescent="0.2">
      <c r="A2098" s="468"/>
      <c r="B2098" s="482"/>
      <c r="C2098" s="483"/>
      <c r="D2098" s="473"/>
      <c r="E2098" s="473"/>
      <c r="F2098" s="479"/>
      <c r="G2098" s="473"/>
      <c r="H2098" s="480"/>
      <c r="I2098" s="480"/>
      <c r="J2098" s="443"/>
      <c r="K2098" s="442"/>
      <c r="L2098" s="443"/>
      <c r="M2098" s="443"/>
      <c r="N2098" s="444"/>
      <c r="O2098" s="477">
        <f t="shared" si="90"/>
        <v>0</v>
      </c>
      <c r="P2098" s="477">
        <f t="shared" si="91"/>
        <v>0</v>
      </c>
      <c r="Q2098" s="92" t="str">
        <f t="shared" si="92"/>
        <v/>
      </c>
    </row>
    <row r="2099" spans="1:17" x14ac:dyDescent="0.2">
      <c r="A2099" s="468"/>
      <c r="B2099" s="482"/>
      <c r="C2099" s="483"/>
      <c r="D2099" s="473"/>
      <c r="E2099" s="473"/>
      <c r="F2099" s="479"/>
      <c r="G2099" s="473"/>
      <c r="H2099" s="480"/>
      <c r="I2099" s="480"/>
      <c r="J2099" s="443"/>
      <c r="K2099" s="442"/>
      <c r="L2099" s="443"/>
      <c r="M2099" s="443"/>
      <c r="N2099" s="444"/>
      <c r="O2099" s="477">
        <f t="shared" si="90"/>
        <v>0</v>
      </c>
      <c r="P2099" s="477">
        <f t="shared" si="91"/>
        <v>0</v>
      </c>
      <c r="Q2099" s="92" t="str">
        <f t="shared" si="92"/>
        <v/>
      </c>
    </row>
    <row r="2100" spans="1:17" x14ac:dyDescent="0.2">
      <c r="A2100" s="468"/>
      <c r="B2100" s="482"/>
      <c r="C2100" s="483"/>
      <c r="D2100" s="473"/>
      <c r="E2100" s="473"/>
      <c r="F2100" s="479"/>
      <c r="G2100" s="473"/>
      <c r="H2100" s="480"/>
      <c r="I2100" s="480"/>
      <c r="J2100" s="443"/>
      <c r="K2100" s="442"/>
      <c r="L2100" s="443"/>
      <c r="M2100" s="443"/>
      <c r="N2100" s="444"/>
      <c r="O2100" s="477">
        <f t="shared" si="90"/>
        <v>0</v>
      </c>
      <c r="P2100" s="477">
        <f t="shared" si="91"/>
        <v>0</v>
      </c>
      <c r="Q2100" s="92" t="str">
        <f t="shared" si="92"/>
        <v/>
      </c>
    </row>
    <row r="2101" spans="1:17" x14ac:dyDescent="0.2">
      <c r="A2101" s="468"/>
      <c r="B2101" s="482"/>
      <c r="C2101" s="483"/>
      <c r="D2101" s="473"/>
      <c r="E2101" s="473"/>
      <c r="F2101" s="479"/>
      <c r="G2101" s="473"/>
      <c r="H2101" s="480"/>
      <c r="I2101" s="480"/>
      <c r="J2101" s="443"/>
      <c r="K2101" s="442"/>
      <c r="L2101" s="443"/>
      <c r="M2101" s="443"/>
      <c r="N2101" s="444"/>
      <c r="O2101" s="477">
        <f t="shared" si="90"/>
        <v>0</v>
      </c>
      <c r="P2101" s="477">
        <f t="shared" si="91"/>
        <v>0</v>
      </c>
      <c r="Q2101" s="92" t="str">
        <f t="shared" si="92"/>
        <v/>
      </c>
    </row>
    <row r="2102" spans="1:17" x14ac:dyDescent="0.2">
      <c r="A2102" s="468"/>
      <c r="B2102" s="482"/>
      <c r="C2102" s="483"/>
      <c r="D2102" s="473"/>
      <c r="E2102" s="473"/>
      <c r="F2102" s="479"/>
      <c r="G2102" s="473"/>
      <c r="H2102" s="480"/>
      <c r="I2102" s="480"/>
      <c r="J2102" s="443"/>
      <c r="K2102" s="442"/>
      <c r="L2102" s="443"/>
      <c r="M2102" s="443"/>
      <c r="N2102" s="444"/>
      <c r="O2102" s="477">
        <f t="shared" si="90"/>
        <v>0</v>
      </c>
      <c r="P2102" s="477">
        <f t="shared" si="91"/>
        <v>0</v>
      </c>
      <c r="Q2102" s="92" t="str">
        <f t="shared" si="92"/>
        <v/>
      </c>
    </row>
    <row r="2103" spans="1:17" x14ac:dyDescent="0.2">
      <c r="A2103" s="468"/>
      <c r="B2103" s="482"/>
      <c r="C2103" s="483"/>
      <c r="D2103" s="473"/>
      <c r="E2103" s="473"/>
      <c r="F2103" s="479"/>
      <c r="G2103" s="473"/>
      <c r="H2103" s="480"/>
      <c r="I2103" s="480"/>
      <c r="J2103" s="443"/>
      <c r="K2103" s="442"/>
      <c r="L2103" s="443"/>
      <c r="M2103" s="443"/>
      <c r="N2103" s="444"/>
      <c r="O2103" s="477">
        <f t="shared" si="90"/>
        <v>0</v>
      </c>
      <c r="P2103" s="477">
        <f t="shared" si="91"/>
        <v>0</v>
      </c>
      <c r="Q2103" s="92" t="str">
        <f t="shared" si="92"/>
        <v/>
      </c>
    </row>
    <row r="2104" spans="1:17" x14ac:dyDescent="0.2">
      <c r="A2104" s="468"/>
      <c r="B2104" s="482"/>
      <c r="C2104" s="483"/>
      <c r="D2104" s="473"/>
      <c r="E2104" s="473"/>
      <c r="F2104" s="479"/>
      <c r="G2104" s="473"/>
      <c r="H2104" s="480"/>
      <c r="I2104" s="480"/>
      <c r="J2104" s="443"/>
      <c r="K2104" s="442"/>
      <c r="L2104" s="443"/>
      <c r="M2104" s="443"/>
      <c r="N2104" s="444"/>
      <c r="O2104" s="477">
        <f t="shared" si="90"/>
        <v>0</v>
      </c>
      <c r="P2104" s="477">
        <f t="shared" si="91"/>
        <v>0</v>
      </c>
      <c r="Q2104" s="92" t="str">
        <f t="shared" si="92"/>
        <v/>
      </c>
    </row>
    <row r="2105" spans="1:17" x14ac:dyDescent="0.2">
      <c r="A2105" s="468"/>
      <c r="B2105" s="482"/>
      <c r="C2105" s="483"/>
      <c r="D2105" s="473"/>
      <c r="E2105" s="473"/>
      <c r="F2105" s="479"/>
      <c r="G2105" s="473"/>
      <c r="H2105" s="480"/>
      <c r="I2105" s="480"/>
      <c r="J2105" s="443"/>
      <c r="K2105" s="442"/>
      <c r="L2105" s="443"/>
      <c r="M2105" s="443"/>
      <c r="N2105" s="444"/>
      <c r="O2105" s="477">
        <f t="shared" si="90"/>
        <v>0</v>
      </c>
      <c r="P2105" s="477">
        <f t="shared" si="91"/>
        <v>0</v>
      </c>
      <c r="Q2105" s="92" t="str">
        <f t="shared" si="92"/>
        <v/>
      </c>
    </row>
    <row r="2106" spans="1:17" x14ac:dyDescent="0.2">
      <c r="A2106" s="468"/>
      <c r="B2106" s="482"/>
      <c r="C2106" s="483"/>
      <c r="D2106" s="473"/>
      <c r="E2106" s="473"/>
      <c r="F2106" s="479"/>
      <c r="G2106" s="473"/>
      <c r="H2106" s="480"/>
      <c r="I2106" s="480"/>
      <c r="J2106" s="443"/>
      <c r="K2106" s="442"/>
      <c r="L2106" s="443"/>
      <c r="M2106" s="443"/>
      <c r="N2106" s="444"/>
      <c r="O2106" s="477">
        <f t="shared" si="90"/>
        <v>0</v>
      </c>
      <c r="P2106" s="477">
        <f t="shared" si="91"/>
        <v>0</v>
      </c>
      <c r="Q2106" s="92" t="str">
        <f t="shared" si="92"/>
        <v/>
      </c>
    </row>
    <row r="2107" spans="1:17" x14ac:dyDescent="0.2">
      <c r="A2107" s="468"/>
      <c r="B2107" s="482"/>
      <c r="C2107" s="483"/>
      <c r="D2107" s="473"/>
      <c r="E2107" s="473"/>
      <c r="F2107" s="479"/>
      <c r="G2107" s="473"/>
      <c r="H2107" s="480"/>
      <c r="I2107" s="480"/>
      <c r="J2107" s="443"/>
      <c r="K2107" s="442"/>
      <c r="L2107" s="443"/>
      <c r="M2107" s="443"/>
      <c r="N2107" s="444"/>
      <c r="O2107" s="477">
        <f t="shared" si="90"/>
        <v>0</v>
      </c>
      <c r="P2107" s="477">
        <f t="shared" si="91"/>
        <v>0</v>
      </c>
      <c r="Q2107" s="92" t="str">
        <f t="shared" si="92"/>
        <v/>
      </c>
    </row>
    <row r="2108" spans="1:17" x14ac:dyDescent="0.2">
      <c r="A2108" s="468"/>
      <c r="B2108" s="482"/>
      <c r="C2108" s="483"/>
      <c r="D2108" s="473"/>
      <c r="E2108" s="473"/>
      <c r="F2108" s="479"/>
      <c r="G2108" s="473"/>
      <c r="H2108" s="480"/>
      <c r="I2108" s="480"/>
      <c r="J2108" s="443"/>
      <c r="K2108" s="442"/>
      <c r="L2108" s="443"/>
      <c r="M2108" s="443"/>
      <c r="N2108" s="444"/>
      <c r="O2108" s="477">
        <f t="shared" si="90"/>
        <v>0</v>
      </c>
      <c r="P2108" s="477">
        <f t="shared" si="91"/>
        <v>0</v>
      </c>
      <c r="Q2108" s="92" t="str">
        <f t="shared" si="92"/>
        <v/>
      </c>
    </row>
    <row r="2109" spans="1:17" x14ac:dyDescent="0.2">
      <c r="A2109" s="468"/>
      <c r="B2109" s="482"/>
      <c r="C2109" s="483"/>
      <c r="D2109" s="473"/>
      <c r="E2109" s="473"/>
      <c r="F2109" s="479"/>
      <c r="G2109" s="473"/>
      <c r="H2109" s="480"/>
      <c r="I2109" s="480"/>
      <c r="J2109" s="443"/>
      <c r="K2109" s="442"/>
      <c r="L2109" s="443"/>
      <c r="M2109" s="443"/>
      <c r="N2109" s="444"/>
      <c r="O2109" s="477">
        <f t="shared" si="90"/>
        <v>0</v>
      </c>
      <c r="P2109" s="477">
        <f t="shared" si="91"/>
        <v>0</v>
      </c>
      <c r="Q2109" s="92" t="str">
        <f t="shared" si="92"/>
        <v/>
      </c>
    </row>
    <row r="2110" spans="1:17" x14ac:dyDescent="0.2">
      <c r="A2110" s="468"/>
      <c r="B2110" s="482"/>
      <c r="C2110" s="483"/>
      <c r="D2110" s="473"/>
      <c r="E2110" s="473"/>
      <c r="F2110" s="479"/>
      <c r="G2110" s="473"/>
      <c r="H2110" s="480"/>
      <c r="I2110" s="480"/>
      <c r="J2110" s="443"/>
      <c r="K2110" s="442"/>
      <c r="L2110" s="443"/>
      <c r="M2110" s="443"/>
      <c r="N2110" s="444"/>
      <c r="O2110" s="477">
        <f t="shared" si="90"/>
        <v>0</v>
      </c>
      <c r="P2110" s="477">
        <f t="shared" si="91"/>
        <v>0</v>
      </c>
      <c r="Q2110" s="92" t="str">
        <f t="shared" si="92"/>
        <v/>
      </c>
    </row>
    <row r="2111" spans="1:17" x14ac:dyDescent="0.2">
      <c r="A2111" s="468"/>
      <c r="B2111" s="482"/>
      <c r="C2111" s="483"/>
      <c r="D2111" s="473"/>
      <c r="E2111" s="473"/>
      <c r="F2111" s="479"/>
      <c r="G2111" s="473"/>
      <c r="H2111" s="480"/>
      <c r="I2111" s="480"/>
      <c r="J2111" s="443"/>
      <c r="K2111" s="442"/>
      <c r="L2111" s="443"/>
      <c r="M2111" s="443"/>
      <c r="N2111" s="444"/>
      <c r="O2111" s="477">
        <f t="shared" si="90"/>
        <v>0</v>
      </c>
      <c r="P2111" s="477">
        <f t="shared" si="91"/>
        <v>0</v>
      </c>
      <c r="Q2111" s="92" t="str">
        <f t="shared" si="92"/>
        <v/>
      </c>
    </row>
    <row r="2112" spans="1:17" x14ac:dyDescent="0.2">
      <c r="A2112" s="468"/>
      <c r="B2112" s="482"/>
      <c r="C2112" s="483"/>
      <c r="D2112" s="473"/>
      <c r="E2112" s="473"/>
      <c r="F2112" s="479"/>
      <c r="G2112" s="473"/>
      <c r="H2112" s="480"/>
      <c r="I2112" s="480"/>
      <c r="J2112" s="443"/>
      <c r="K2112" s="442"/>
      <c r="L2112" s="443"/>
      <c r="M2112" s="443"/>
      <c r="N2112" s="444"/>
      <c r="O2112" s="477">
        <f t="shared" si="90"/>
        <v>0</v>
      </c>
      <c r="P2112" s="477">
        <f t="shared" si="91"/>
        <v>0</v>
      </c>
      <c r="Q2112" s="92" t="str">
        <f t="shared" si="92"/>
        <v/>
      </c>
    </row>
    <row r="2113" spans="1:17" x14ac:dyDescent="0.2">
      <c r="A2113" s="468"/>
      <c r="B2113" s="482"/>
      <c r="C2113" s="483"/>
      <c r="D2113" s="473"/>
      <c r="E2113" s="473"/>
      <c r="F2113" s="479"/>
      <c r="G2113" s="473"/>
      <c r="H2113" s="480"/>
      <c r="I2113" s="480"/>
      <c r="J2113" s="443"/>
      <c r="K2113" s="442"/>
      <c r="L2113" s="443"/>
      <c r="M2113" s="443"/>
      <c r="N2113" s="444"/>
      <c r="O2113" s="477">
        <f t="shared" ref="O2113:O2176" si="93">IF(B2113=0,0,IF(YEAR(B2113)=$P$1,MONTH(B2113)-$O$1+1,(YEAR(B2113)-$P$1)*12-$O$1+1+MONTH(B2113)))</f>
        <v>0</v>
      </c>
      <c r="P2113" s="477">
        <f t="shared" ref="P2113:P2176" si="94">IF(C2113=0,0,IF(YEAR(C2113)=$P$1,MONTH(C2113)-$O$1+1,(YEAR(C2113)-$P$1)*12-$O$1+1+MONTH(C2113)))</f>
        <v>0</v>
      </c>
      <c r="Q2113" s="92" t="str">
        <f t="shared" ref="Q2113:Q2176" si="95">SUBSTITUTE(D2113," ","_")</f>
        <v/>
      </c>
    </row>
    <row r="2114" spans="1:17" x14ac:dyDescent="0.2">
      <c r="A2114" s="468"/>
      <c r="B2114" s="482"/>
      <c r="C2114" s="483"/>
      <c r="D2114" s="473"/>
      <c r="E2114" s="473"/>
      <c r="F2114" s="479"/>
      <c r="G2114" s="473"/>
      <c r="H2114" s="480"/>
      <c r="I2114" s="480"/>
      <c r="J2114" s="443"/>
      <c r="K2114" s="442"/>
      <c r="L2114" s="443"/>
      <c r="M2114" s="443"/>
      <c r="N2114" s="444"/>
      <c r="O2114" s="477">
        <f t="shared" si="93"/>
        <v>0</v>
      </c>
      <c r="P2114" s="477">
        <f t="shared" si="94"/>
        <v>0</v>
      </c>
      <c r="Q2114" s="92" t="str">
        <f t="shared" si="95"/>
        <v/>
      </c>
    </row>
    <row r="2115" spans="1:17" x14ac:dyDescent="0.2">
      <c r="A2115" s="468"/>
      <c r="B2115" s="482"/>
      <c r="C2115" s="483"/>
      <c r="D2115" s="473"/>
      <c r="E2115" s="473"/>
      <c r="F2115" s="479"/>
      <c r="G2115" s="473"/>
      <c r="H2115" s="480"/>
      <c r="I2115" s="480"/>
      <c r="J2115" s="443"/>
      <c r="K2115" s="443"/>
      <c r="L2115" s="443"/>
      <c r="M2115" s="443"/>
      <c r="N2115" s="444"/>
      <c r="O2115" s="477">
        <f t="shared" si="93"/>
        <v>0</v>
      </c>
      <c r="P2115" s="477">
        <f t="shared" si="94"/>
        <v>0</v>
      </c>
      <c r="Q2115" s="92" t="str">
        <f t="shared" si="95"/>
        <v/>
      </c>
    </row>
    <row r="2116" spans="1:17" x14ac:dyDescent="0.2">
      <c r="A2116" s="468"/>
      <c r="B2116" s="482"/>
      <c r="C2116" s="483"/>
      <c r="D2116" s="473"/>
      <c r="E2116" s="473"/>
      <c r="F2116" s="479"/>
      <c r="G2116" s="473"/>
      <c r="H2116" s="474"/>
      <c r="I2116" s="480"/>
      <c r="J2116" s="442"/>
      <c r="K2116" s="442"/>
      <c r="L2116" s="443"/>
      <c r="M2116" s="442"/>
      <c r="N2116" s="501"/>
      <c r="O2116" s="477">
        <f t="shared" si="93"/>
        <v>0</v>
      </c>
      <c r="P2116" s="477">
        <f t="shared" si="94"/>
        <v>0</v>
      </c>
      <c r="Q2116" s="92" t="str">
        <f t="shared" si="95"/>
        <v/>
      </c>
    </row>
    <row r="2117" spans="1:17" x14ac:dyDescent="0.2">
      <c r="A2117" s="468"/>
      <c r="B2117" s="482"/>
      <c r="C2117" s="483"/>
      <c r="D2117" s="473"/>
      <c r="E2117" s="473"/>
      <c r="F2117" s="479"/>
      <c r="G2117" s="473"/>
      <c r="H2117" s="480"/>
      <c r="I2117" s="480"/>
      <c r="J2117" s="443"/>
      <c r="K2117" s="442"/>
      <c r="L2117" s="443"/>
      <c r="M2117" s="443"/>
      <c r="N2117" s="444"/>
      <c r="O2117" s="477">
        <f t="shared" si="93"/>
        <v>0</v>
      </c>
      <c r="P2117" s="477">
        <f t="shared" si="94"/>
        <v>0</v>
      </c>
      <c r="Q2117" s="92" t="str">
        <f t="shared" si="95"/>
        <v/>
      </c>
    </row>
    <row r="2118" spans="1:17" x14ac:dyDescent="0.2">
      <c r="A2118" s="468"/>
      <c r="B2118" s="482"/>
      <c r="C2118" s="483"/>
      <c r="D2118" s="473"/>
      <c r="E2118" s="473"/>
      <c r="F2118" s="479"/>
      <c r="G2118" s="480"/>
      <c r="H2118" s="480"/>
      <c r="I2118" s="480"/>
      <c r="J2118" s="443"/>
      <c r="K2118" s="442"/>
      <c r="L2118" s="443"/>
      <c r="M2118" s="443"/>
      <c r="N2118" s="444"/>
      <c r="O2118" s="477">
        <f t="shared" si="93"/>
        <v>0</v>
      </c>
      <c r="P2118" s="477">
        <f t="shared" si="94"/>
        <v>0</v>
      </c>
      <c r="Q2118" s="92" t="str">
        <f t="shared" si="95"/>
        <v/>
      </c>
    </row>
    <row r="2119" spans="1:17" x14ac:dyDescent="0.2">
      <c r="A2119" s="468"/>
      <c r="B2119" s="482"/>
      <c r="C2119" s="483"/>
      <c r="D2119" s="473"/>
      <c r="E2119" s="473"/>
      <c r="F2119" s="479"/>
      <c r="G2119" s="473"/>
      <c r="H2119" s="480"/>
      <c r="I2119" s="480"/>
      <c r="J2119" s="443"/>
      <c r="K2119" s="442"/>
      <c r="L2119" s="443"/>
      <c r="M2119" s="443"/>
      <c r="N2119" s="444"/>
      <c r="O2119" s="477">
        <f t="shared" si="93"/>
        <v>0</v>
      </c>
      <c r="P2119" s="477">
        <f t="shared" si="94"/>
        <v>0</v>
      </c>
      <c r="Q2119" s="92" t="str">
        <f t="shared" si="95"/>
        <v/>
      </c>
    </row>
    <row r="2120" spans="1:17" x14ac:dyDescent="0.2">
      <c r="A2120" s="468"/>
      <c r="B2120" s="482"/>
      <c r="C2120" s="483"/>
      <c r="D2120" s="473"/>
      <c r="E2120" s="473"/>
      <c r="F2120" s="479"/>
      <c r="G2120" s="473"/>
      <c r="H2120" s="480"/>
      <c r="I2120" s="480"/>
      <c r="J2120" s="443"/>
      <c r="K2120" s="442"/>
      <c r="L2120" s="443"/>
      <c r="M2120" s="443"/>
      <c r="N2120" s="501"/>
      <c r="O2120" s="477">
        <f t="shared" si="93"/>
        <v>0</v>
      </c>
      <c r="P2120" s="477">
        <f t="shared" si="94"/>
        <v>0</v>
      </c>
      <c r="Q2120" s="92" t="str">
        <f t="shared" si="95"/>
        <v/>
      </c>
    </row>
    <row r="2121" spans="1:17" x14ac:dyDescent="0.2">
      <c r="A2121" s="468"/>
      <c r="B2121" s="482"/>
      <c r="C2121" s="483"/>
      <c r="D2121" s="473"/>
      <c r="E2121" s="473"/>
      <c r="F2121" s="479"/>
      <c r="G2121" s="473"/>
      <c r="H2121" s="474"/>
      <c r="I2121" s="480"/>
      <c r="J2121" s="442"/>
      <c r="K2121" s="443"/>
      <c r="L2121" s="443"/>
      <c r="M2121" s="443"/>
      <c r="N2121" s="501"/>
      <c r="O2121" s="477">
        <f t="shared" si="93"/>
        <v>0</v>
      </c>
      <c r="P2121" s="477">
        <f t="shared" si="94"/>
        <v>0</v>
      </c>
      <c r="Q2121" s="92" t="str">
        <f t="shared" si="95"/>
        <v/>
      </c>
    </row>
    <row r="2122" spans="1:17" x14ac:dyDescent="0.2">
      <c r="A2122" s="468"/>
      <c r="B2122" s="482"/>
      <c r="C2122" s="483"/>
      <c r="D2122" s="473"/>
      <c r="E2122" s="473"/>
      <c r="F2122" s="479"/>
      <c r="G2122" s="473"/>
      <c r="H2122" s="474"/>
      <c r="I2122" s="480"/>
      <c r="J2122" s="442"/>
      <c r="K2122" s="443"/>
      <c r="L2122" s="443"/>
      <c r="M2122" s="443"/>
      <c r="N2122" s="501"/>
      <c r="O2122" s="477">
        <f t="shared" si="93"/>
        <v>0</v>
      </c>
      <c r="P2122" s="477">
        <f t="shared" si="94"/>
        <v>0</v>
      </c>
      <c r="Q2122" s="92" t="str">
        <f t="shared" si="95"/>
        <v/>
      </c>
    </row>
    <row r="2123" spans="1:17" x14ac:dyDescent="0.2">
      <c r="A2123" s="468"/>
      <c r="B2123" s="482"/>
      <c r="C2123" s="483"/>
      <c r="D2123" s="473"/>
      <c r="E2123" s="473"/>
      <c r="F2123" s="479"/>
      <c r="G2123" s="473"/>
      <c r="H2123" s="474"/>
      <c r="I2123" s="480"/>
      <c r="J2123" s="442"/>
      <c r="K2123" s="443"/>
      <c r="L2123" s="443"/>
      <c r="M2123" s="443"/>
      <c r="N2123" s="501"/>
      <c r="O2123" s="477">
        <f t="shared" si="93"/>
        <v>0</v>
      </c>
      <c r="P2123" s="477">
        <f t="shared" si="94"/>
        <v>0</v>
      </c>
      <c r="Q2123" s="92" t="str">
        <f t="shared" si="95"/>
        <v/>
      </c>
    </row>
    <row r="2124" spans="1:17" x14ac:dyDescent="0.2">
      <c r="A2124" s="468"/>
      <c r="B2124" s="482"/>
      <c r="C2124" s="483"/>
      <c r="D2124" s="473"/>
      <c r="E2124" s="473"/>
      <c r="F2124" s="479"/>
      <c r="G2124" s="480"/>
      <c r="H2124" s="480"/>
      <c r="I2124" s="480"/>
      <c r="J2124" s="443"/>
      <c r="K2124" s="443"/>
      <c r="L2124" s="443"/>
      <c r="M2124" s="443"/>
      <c r="N2124" s="501"/>
      <c r="O2124" s="477">
        <f t="shared" si="93"/>
        <v>0</v>
      </c>
      <c r="P2124" s="477">
        <f t="shared" si="94"/>
        <v>0</v>
      </c>
      <c r="Q2124" s="92" t="str">
        <f t="shared" si="95"/>
        <v/>
      </c>
    </row>
    <row r="2125" spans="1:17" x14ac:dyDescent="0.2">
      <c r="A2125" s="468"/>
      <c r="B2125" s="482"/>
      <c r="C2125" s="483"/>
      <c r="D2125" s="473"/>
      <c r="E2125" s="473"/>
      <c r="F2125" s="479"/>
      <c r="G2125" s="480"/>
      <c r="H2125" s="480"/>
      <c r="I2125" s="480"/>
      <c r="J2125" s="443"/>
      <c r="K2125" s="443"/>
      <c r="L2125" s="443"/>
      <c r="M2125" s="443"/>
      <c r="N2125" s="501"/>
      <c r="O2125" s="477">
        <f t="shared" si="93"/>
        <v>0</v>
      </c>
      <c r="P2125" s="477">
        <f t="shared" si="94"/>
        <v>0</v>
      </c>
      <c r="Q2125" s="92" t="str">
        <f t="shared" si="95"/>
        <v/>
      </c>
    </row>
    <row r="2126" spans="1:17" x14ac:dyDescent="0.2">
      <c r="A2126" s="468"/>
      <c r="B2126" s="482"/>
      <c r="C2126" s="483"/>
      <c r="D2126" s="473"/>
      <c r="E2126" s="473"/>
      <c r="F2126" s="479"/>
      <c r="G2126" s="473"/>
      <c r="H2126" s="480"/>
      <c r="I2126" s="480"/>
      <c r="J2126" s="443"/>
      <c r="K2126" s="442"/>
      <c r="L2126" s="443"/>
      <c r="M2126" s="443"/>
      <c r="N2126" s="444"/>
      <c r="O2126" s="477">
        <f t="shared" si="93"/>
        <v>0</v>
      </c>
      <c r="P2126" s="477">
        <f t="shared" si="94"/>
        <v>0</v>
      </c>
      <c r="Q2126" s="92" t="str">
        <f t="shared" si="95"/>
        <v/>
      </c>
    </row>
    <row r="2127" spans="1:17" x14ac:dyDescent="0.2">
      <c r="A2127" s="468"/>
      <c r="B2127" s="482"/>
      <c r="C2127" s="483"/>
      <c r="D2127" s="473"/>
      <c r="E2127" s="473"/>
      <c r="F2127" s="479"/>
      <c r="G2127" s="480"/>
      <c r="H2127" s="480"/>
      <c r="I2127" s="480"/>
      <c r="J2127" s="443"/>
      <c r="K2127" s="443"/>
      <c r="L2127" s="443"/>
      <c r="M2127" s="443"/>
      <c r="N2127" s="444"/>
      <c r="O2127" s="477">
        <f t="shared" si="93"/>
        <v>0</v>
      </c>
      <c r="P2127" s="477">
        <f t="shared" si="94"/>
        <v>0</v>
      </c>
      <c r="Q2127" s="92" t="str">
        <f t="shared" si="95"/>
        <v/>
      </c>
    </row>
    <row r="2128" spans="1:17" x14ac:dyDescent="0.2">
      <c r="A2128" s="468"/>
      <c r="B2128" s="482"/>
      <c r="C2128" s="483"/>
      <c r="D2128" s="473"/>
      <c r="E2128" s="473"/>
      <c r="F2128" s="479"/>
      <c r="G2128" s="480"/>
      <c r="H2128" s="480"/>
      <c r="I2128" s="480"/>
      <c r="J2128" s="443"/>
      <c r="K2128" s="442"/>
      <c r="L2128" s="443"/>
      <c r="M2128" s="443"/>
      <c r="N2128" s="444"/>
      <c r="O2128" s="477">
        <f t="shared" si="93"/>
        <v>0</v>
      </c>
      <c r="P2128" s="477">
        <f t="shared" si="94"/>
        <v>0</v>
      </c>
      <c r="Q2128" s="92" t="str">
        <f t="shared" si="95"/>
        <v/>
      </c>
    </row>
    <row r="2129" spans="1:17" x14ac:dyDescent="0.2">
      <c r="A2129" s="468"/>
      <c r="B2129" s="482"/>
      <c r="C2129" s="483"/>
      <c r="D2129" s="473"/>
      <c r="E2129" s="473"/>
      <c r="F2129" s="479"/>
      <c r="G2129" s="480"/>
      <c r="H2129" s="480"/>
      <c r="I2129" s="480"/>
      <c r="J2129" s="443"/>
      <c r="K2129" s="442"/>
      <c r="L2129" s="443"/>
      <c r="M2129" s="443"/>
      <c r="N2129" s="444"/>
      <c r="O2129" s="477">
        <f t="shared" si="93"/>
        <v>0</v>
      </c>
      <c r="P2129" s="477">
        <f t="shared" si="94"/>
        <v>0</v>
      </c>
      <c r="Q2129" s="92" t="str">
        <f t="shared" si="95"/>
        <v/>
      </c>
    </row>
    <row r="2130" spans="1:17" x14ac:dyDescent="0.2">
      <c r="A2130" s="468"/>
      <c r="B2130" s="482"/>
      <c r="C2130" s="483"/>
      <c r="D2130" s="473"/>
      <c r="E2130" s="473"/>
      <c r="F2130" s="479"/>
      <c r="G2130" s="473"/>
      <c r="H2130" s="480"/>
      <c r="I2130" s="480"/>
      <c r="J2130" s="443"/>
      <c r="K2130" s="443"/>
      <c r="L2130" s="443"/>
      <c r="M2130" s="443"/>
      <c r="N2130" s="444"/>
      <c r="O2130" s="477">
        <f t="shared" si="93"/>
        <v>0</v>
      </c>
      <c r="P2130" s="477">
        <f t="shared" si="94"/>
        <v>0</v>
      </c>
      <c r="Q2130" s="92" t="str">
        <f t="shared" si="95"/>
        <v/>
      </c>
    </row>
    <row r="2131" spans="1:17" x14ac:dyDescent="0.2">
      <c r="A2131" s="468"/>
      <c r="B2131" s="482"/>
      <c r="C2131" s="483"/>
      <c r="D2131" s="473"/>
      <c r="E2131" s="473"/>
      <c r="F2131" s="479"/>
      <c r="G2131" s="473"/>
      <c r="H2131" s="480"/>
      <c r="I2131" s="480"/>
      <c r="J2131" s="443"/>
      <c r="K2131" s="443"/>
      <c r="L2131" s="443"/>
      <c r="M2131" s="443"/>
      <c r="N2131" s="444"/>
      <c r="O2131" s="477">
        <f t="shared" si="93"/>
        <v>0</v>
      </c>
      <c r="P2131" s="477">
        <f t="shared" si="94"/>
        <v>0</v>
      </c>
      <c r="Q2131" s="92" t="str">
        <f t="shared" si="95"/>
        <v/>
      </c>
    </row>
    <row r="2132" spans="1:17" x14ac:dyDescent="0.2">
      <c r="A2132" s="468"/>
      <c r="B2132" s="482"/>
      <c r="C2132" s="483"/>
      <c r="D2132" s="473"/>
      <c r="E2132" s="473"/>
      <c r="F2132" s="479"/>
      <c r="G2132" s="473"/>
      <c r="H2132" s="480"/>
      <c r="I2132" s="480"/>
      <c r="J2132" s="443"/>
      <c r="K2132" s="443"/>
      <c r="L2132" s="443"/>
      <c r="M2132" s="443"/>
      <c r="N2132" s="444"/>
      <c r="O2132" s="477">
        <f t="shared" si="93"/>
        <v>0</v>
      </c>
      <c r="P2132" s="477">
        <f t="shared" si="94"/>
        <v>0</v>
      </c>
      <c r="Q2132" s="92" t="str">
        <f t="shared" si="95"/>
        <v/>
      </c>
    </row>
    <row r="2133" spans="1:17" x14ac:dyDescent="0.2">
      <c r="A2133" s="468"/>
      <c r="B2133" s="482"/>
      <c r="C2133" s="483"/>
      <c r="D2133" s="473"/>
      <c r="E2133" s="473"/>
      <c r="F2133" s="479"/>
      <c r="G2133" s="473"/>
      <c r="H2133" s="480"/>
      <c r="I2133" s="480"/>
      <c r="J2133" s="443"/>
      <c r="K2133" s="443"/>
      <c r="L2133" s="443"/>
      <c r="M2133" s="443"/>
      <c r="N2133" s="444"/>
      <c r="O2133" s="477">
        <f t="shared" si="93"/>
        <v>0</v>
      </c>
      <c r="P2133" s="477">
        <f t="shared" si="94"/>
        <v>0</v>
      </c>
      <c r="Q2133" s="92" t="str">
        <f t="shared" si="95"/>
        <v/>
      </c>
    </row>
    <row r="2134" spans="1:17" x14ac:dyDescent="0.2">
      <c r="A2134" s="468"/>
      <c r="B2134" s="482"/>
      <c r="C2134" s="483"/>
      <c r="D2134" s="473"/>
      <c r="E2134" s="473"/>
      <c r="F2134" s="479"/>
      <c r="G2134" s="473"/>
      <c r="H2134" s="480"/>
      <c r="I2134" s="480"/>
      <c r="J2134" s="443"/>
      <c r="K2134" s="442"/>
      <c r="L2134" s="443"/>
      <c r="M2134" s="443"/>
      <c r="N2134" s="444"/>
      <c r="O2134" s="477">
        <f t="shared" si="93"/>
        <v>0</v>
      </c>
      <c r="P2134" s="477">
        <f t="shared" si="94"/>
        <v>0</v>
      </c>
      <c r="Q2134" s="92" t="str">
        <f t="shared" si="95"/>
        <v/>
      </c>
    </row>
    <row r="2135" spans="1:17" x14ac:dyDescent="0.2">
      <c r="A2135" s="468"/>
      <c r="B2135" s="482"/>
      <c r="C2135" s="483"/>
      <c r="D2135" s="473"/>
      <c r="E2135" s="473"/>
      <c r="F2135" s="479"/>
      <c r="G2135" s="473"/>
      <c r="H2135" s="480"/>
      <c r="I2135" s="480"/>
      <c r="J2135" s="442"/>
      <c r="K2135" s="442"/>
      <c r="L2135" s="443"/>
      <c r="M2135" s="443"/>
      <c r="N2135" s="444"/>
      <c r="O2135" s="477">
        <f t="shared" si="93"/>
        <v>0</v>
      </c>
      <c r="P2135" s="477">
        <f t="shared" si="94"/>
        <v>0</v>
      </c>
      <c r="Q2135" s="92" t="str">
        <f t="shared" si="95"/>
        <v/>
      </c>
    </row>
    <row r="2136" spans="1:17" x14ac:dyDescent="0.2">
      <c r="A2136" s="468"/>
      <c r="B2136" s="482"/>
      <c r="C2136" s="483"/>
      <c r="D2136" s="473"/>
      <c r="E2136" s="473"/>
      <c r="F2136" s="479"/>
      <c r="G2136" s="473"/>
      <c r="H2136" s="474"/>
      <c r="I2136" s="480"/>
      <c r="J2136" s="442"/>
      <c r="K2136" s="442"/>
      <c r="L2136" s="443"/>
      <c r="M2136" s="443"/>
      <c r="N2136" s="444"/>
      <c r="O2136" s="477">
        <f t="shared" si="93"/>
        <v>0</v>
      </c>
      <c r="P2136" s="477">
        <f t="shared" si="94"/>
        <v>0</v>
      </c>
      <c r="Q2136" s="92" t="str">
        <f t="shared" si="95"/>
        <v/>
      </c>
    </row>
    <row r="2137" spans="1:17" x14ac:dyDescent="0.2">
      <c r="A2137" s="468"/>
      <c r="B2137" s="482"/>
      <c r="C2137" s="483"/>
      <c r="D2137" s="473"/>
      <c r="E2137" s="473"/>
      <c r="F2137" s="479"/>
      <c r="G2137" s="473"/>
      <c r="H2137" s="480"/>
      <c r="I2137" s="480"/>
      <c r="J2137" s="443"/>
      <c r="K2137" s="443"/>
      <c r="L2137" s="443"/>
      <c r="M2137" s="443"/>
      <c r="N2137" s="444"/>
      <c r="O2137" s="477">
        <f t="shared" si="93"/>
        <v>0</v>
      </c>
      <c r="P2137" s="477">
        <f t="shared" si="94"/>
        <v>0</v>
      </c>
      <c r="Q2137" s="92" t="str">
        <f t="shared" si="95"/>
        <v/>
      </c>
    </row>
    <row r="2138" spans="1:17" x14ac:dyDescent="0.2">
      <c r="A2138" s="468"/>
      <c r="B2138" s="482"/>
      <c r="C2138" s="483"/>
      <c r="D2138" s="473"/>
      <c r="E2138" s="471"/>
      <c r="F2138" s="479"/>
      <c r="G2138" s="473"/>
      <c r="H2138" s="480"/>
      <c r="I2138" s="480"/>
      <c r="J2138" s="489"/>
      <c r="K2138" s="489"/>
      <c r="L2138" s="489"/>
      <c r="M2138" s="443"/>
      <c r="N2138" s="444"/>
      <c r="O2138" s="477">
        <f t="shared" si="93"/>
        <v>0</v>
      </c>
      <c r="P2138" s="477">
        <f t="shared" si="94"/>
        <v>0</v>
      </c>
      <c r="Q2138" s="92" t="str">
        <f t="shared" si="95"/>
        <v/>
      </c>
    </row>
    <row r="2139" spans="1:17" x14ac:dyDescent="0.2">
      <c r="A2139" s="468"/>
      <c r="B2139" s="482"/>
      <c r="C2139" s="483"/>
      <c r="D2139" s="473"/>
      <c r="E2139" s="473"/>
      <c r="F2139" s="479"/>
      <c r="G2139" s="473"/>
      <c r="H2139" s="474"/>
      <c r="I2139" s="480"/>
      <c r="J2139" s="442"/>
      <c r="K2139" s="442"/>
      <c r="L2139" s="443"/>
      <c r="M2139" s="443"/>
      <c r="N2139" s="444"/>
      <c r="O2139" s="477">
        <f t="shared" si="93"/>
        <v>0</v>
      </c>
      <c r="P2139" s="477">
        <f t="shared" si="94"/>
        <v>0</v>
      </c>
      <c r="Q2139" s="92" t="str">
        <f t="shared" si="95"/>
        <v/>
      </c>
    </row>
    <row r="2140" spans="1:17" x14ac:dyDescent="0.2">
      <c r="A2140" s="468"/>
      <c r="B2140" s="482"/>
      <c r="C2140" s="483"/>
      <c r="D2140" s="473"/>
      <c r="E2140" s="473"/>
      <c r="F2140" s="479"/>
      <c r="G2140" s="473"/>
      <c r="H2140" s="480"/>
      <c r="I2140" s="480"/>
      <c r="J2140" s="443"/>
      <c r="K2140" s="443"/>
      <c r="L2140" s="443"/>
      <c r="M2140" s="443"/>
      <c r="N2140" s="444"/>
      <c r="O2140" s="477">
        <f t="shared" si="93"/>
        <v>0</v>
      </c>
      <c r="P2140" s="477">
        <f t="shared" si="94"/>
        <v>0</v>
      </c>
      <c r="Q2140" s="92" t="str">
        <f t="shared" si="95"/>
        <v/>
      </c>
    </row>
    <row r="2141" spans="1:17" x14ac:dyDescent="0.2">
      <c r="A2141" s="468"/>
      <c r="B2141" s="482"/>
      <c r="C2141" s="483"/>
      <c r="D2141" s="473"/>
      <c r="E2141" s="473"/>
      <c r="F2141" s="479"/>
      <c r="G2141" s="473"/>
      <c r="H2141" s="480"/>
      <c r="I2141" s="480"/>
      <c r="J2141" s="443"/>
      <c r="K2141" s="443"/>
      <c r="L2141" s="443"/>
      <c r="M2141" s="443"/>
      <c r="N2141" s="444"/>
      <c r="O2141" s="477">
        <f t="shared" si="93"/>
        <v>0</v>
      </c>
      <c r="P2141" s="477">
        <f t="shared" si="94"/>
        <v>0</v>
      </c>
      <c r="Q2141" s="92" t="str">
        <f t="shared" si="95"/>
        <v/>
      </c>
    </row>
    <row r="2142" spans="1:17" x14ac:dyDescent="0.2">
      <c r="A2142" s="468"/>
      <c r="B2142" s="482"/>
      <c r="C2142" s="483"/>
      <c r="D2142" s="473"/>
      <c r="E2142" s="473"/>
      <c r="F2142" s="479"/>
      <c r="G2142" s="473"/>
      <c r="H2142" s="480"/>
      <c r="I2142" s="480"/>
      <c r="J2142" s="443"/>
      <c r="K2142" s="443"/>
      <c r="L2142" s="443"/>
      <c r="M2142" s="443"/>
      <c r="N2142" s="444"/>
      <c r="O2142" s="477">
        <f t="shared" si="93"/>
        <v>0</v>
      </c>
      <c r="P2142" s="477">
        <f t="shared" si="94"/>
        <v>0</v>
      </c>
      <c r="Q2142" s="92" t="str">
        <f t="shared" si="95"/>
        <v/>
      </c>
    </row>
    <row r="2143" spans="1:17" x14ac:dyDescent="0.2">
      <c r="A2143" s="468"/>
      <c r="B2143" s="482"/>
      <c r="C2143" s="483"/>
      <c r="D2143" s="473"/>
      <c r="E2143" s="473"/>
      <c r="F2143" s="479"/>
      <c r="G2143" s="473"/>
      <c r="H2143" s="474"/>
      <c r="I2143" s="480"/>
      <c r="J2143" s="442"/>
      <c r="K2143" s="442"/>
      <c r="L2143" s="443"/>
      <c r="M2143" s="443"/>
      <c r="N2143" s="444"/>
      <c r="O2143" s="477">
        <f t="shared" si="93"/>
        <v>0</v>
      </c>
      <c r="P2143" s="477">
        <f t="shared" si="94"/>
        <v>0</v>
      </c>
      <c r="Q2143" s="92" t="str">
        <f t="shared" si="95"/>
        <v/>
      </c>
    </row>
    <row r="2144" spans="1:17" x14ac:dyDescent="0.2">
      <c r="A2144" s="468"/>
      <c r="B2144" s="482"/>
      <c r="C2144" s="483"/>
      <c r="D2144" s="473"/>
      <c r="E2144" s="473"/>
      <c r="F2144" s="479"/>
      <c r="G2144" s="473"/>
      <c r="H2144" s="480"/>
      <c r="I2144" s="480"/>
      <c r="J2144" s="443"/>
      <c r="K2144" s="443"/>
      <c r="L2144" s="443"/>
      <c r="M2144" s="443"/>
      <c r="N2144" s="444"/>
      <c r="O2144" s="477">
        <f t="shared" si="93"/>
        <v>0</v>
      </c>
      <c r="P2144" s="477">
        <f t="shared" si="94"/>
        <v>0</v>
      </c>
      <c r="Q2144" s="92" t="str">
        <f t="shared" si="95"/>
        <v/>
      </c>
    </row>
    <row r="2145" spans="1:17" x14ac:dyDescent="0.2">
      <c r="A2145" s="468"/>
      <c r="B2145" s="482"/>
      <c r="C2145" s="483"/>
      <c r="D2145" s="473"/>
      <c r="E2145" s="473"/>
      <c r="F2145" s="479"/>
      <c r="G2145" s="473"/>
      <c r="H2145" s="480"/>
      <c r="I2145" s="480"/>
      <c r="J2145" s="443"/>
      <c r="K2145" s="443"/>
      <c r="L2145" s="443"/>
      <c r="M2145" s="443"/>
      <c r="N2145" s="444"/>
      <c r="O2145" s="477">
        <f t="shared" si="93"/>
        <v>0</v>
      </c>
      <c r="P2145" s="477">
        <f t="shared" si="94"/>
        <v>0</v>
      </c>
      <c r="Q2145" s="92" t="str">
        <f t="shared" si="95"/>
        <v/>
      </c>
    </row>
    <row r="2146" spans="1:17" x14ac:dyDescent="0.2">
      <c r="A2146" s="468"/>
      <c r="B2146" s="482"/>
      <c r="C2146" s="483"/>
      <c r="D2146" s="473"/>
      <c r="E2146" s="473"/>
      <c r="F2146" s="479"/>
      <c r="G2146" s="473"/>
      <c r="H2146" s="480"/>
      <c r="I2146" s="480"/>
      <c r="J2146" s="443"/>
      <c r="K2146" s="443"/>
      <c r="L2146" s="443"/>
      <c r="M2146" s="443"/>
      <c r="N2146" s="444"/>
      <c r="O2146" s="477">
        <f t="shared" si="93"/>
        <v>0</v>
      </c>
      <c r="P2146" s="477">
        <f t="shared" si="94"/>
        <v>0</v>
      </c>
      <c r="Q2146" s="92" t="str">
        <f t="shared" si="95"/>
        <v/>
      </c>
    </row>
    <row r="2147" spans="1:17" x14ac:dyDescent="0.2">
      <c r="A2147" s="468"/>
      <c r="B2147" s="482"/>
      <c r="C2147" s="483"/>
      <c r="D2147" s="473"/>
      <c r="E2147" s="473"/>
      <c r="F2147" s="479"/>
      <c r="G2147" s="473"/>
      <c r="H2147" s="480"/>
      <c r="I2147" s="480"/>
      <c r="J2147" s="443"/>
      <c r="K2147" s="443"/>
      <c r="L2147" s="443"/>
      <c r="M2147" s="443"/>
      <c r="N2147" s="444"/>
      <c r="O2147" s="477">
        <f t="shared" si="93"/>
        <v>0</v>
      </c>
      <c r="P2147" s="477">
        <f t="shared" si="94"/>
        <v>0</v>
      </c>
      <c r="Q2147" s="92" t="str">
        <f t="shared" si="95"/>
        <v/>
      </c>
    </row>
    <row r="2148" spans="1:17" x14ac:dyDescent="0.2">
      <c r="A2148" s="468"/>
      <c r="B2148" s="482"/>
      <c r="C2148" s="483"/>
      <c r="D2148" s="473"/>
      <c r="E2148" s="473"/>
      <c r="F2148" s="479"/>
      <c r="G2148" s="473"/>
      <c r="H2148" s="480"/>
      <c r="I2148" s="480"/>
      <c r="J2148" s="443"/>
      <c r="K2148" s="443"/>
      <c r="L2148" s="443"/>
      <c r="M2148" s="443"/>
      <c r="N2148" s="444"/>
      <c r="O2148" s="477">
        <f t="shared" si="93"/>
        <v>0</v>
      </c>
      <c r="P2148" s="477">
        <f t="shared" si="94"/>
        <v>0</v>
      </c>
      <c r="Q2148" s="92" t="str">
        <f t="shared" si="95"/>
        <v/>
      </c>
    </row>
    <row r="2149" spans="1:17" x14ac:dyDescent="0.2">
      <c r="A2149" s="468"/>
      <c r="B2149" s="482"/>
      <c r="C2149" s="483"/>
      <c r="D2149" s="473"/>
      <c r="E2149" s="473"/>
      <c r="F2149" s="479"/>
      <c r="G2149" s="473"/>
      <c r="H2149" s="480"/>
      <c r="I2149" s="480"/>
      <c r="J2149" s="443"/>
      <c r="K2149" s="443"/>
      <c r="L2149" s="443"/>
      <c r="M2149" s="443"/>
      <c r="N2149" s="444"/>
      <c r="O2149" s="477">
        <f t="shared" si="93"/>
        <v>0</v>
      </c>
      <c r="P2149" s="477">
        <f t="shared" si="94"/>
        <v>0</v>
      </c>
      <c r="Q2149" s="92" t="str">
        <f t="shared" si="95"/>
        <v/>
      </c>
    </row>
    <row r="2150" spans="1:17" x14ac:dyDescent="0.2">
      <c r="A2150" s="468"/>
      <c r="B2150" s="482"/>
      <c r="C2150" s="483"/>
      <c r="D2150" s="473"/>
      <c r="E2150" s="473"/>
      <c r="F2150" s="479"/>
      <c r="G2150" s="473"/>
      <c r="H2150" s="480"/>
      <c r="I2150" s="480"/>
      <c r="J2150" s="442"/>
      <c r="K2150" s="443"/>
      <c r="L2150" s="443"/>
      <c r="M2150" s="443"/>
      <c r="N2150" s="444"/>
      <c r="O2150" s="477">
        <f t="shared" si="93"/>
        <v>0</v>
      </c>
      <c r="P2150" s="477">
        <f t="shared" si="94"/>
        <v>0</v>
      </c>
      <c r="Q2150" s="92" t="str">
        <f t="shared" si="95"/>
        <v/>
      </c>
    </row>
    <row r="2151" spans="1:17" x14ac:dyDescent="0.2">
      <c r="A2151" s="468"/>
      <c r="B2151" s="482"/>
      <c r="C2151" s="483"/>
      <c r="D2151" s="473"/>
      <c r="E2151" s="473"/>
      <c r="F2151" s="479"/>
      <c r="G2151" s="473"/>
      <c r="H2151" s="480"/>
      <c r="I2151" s="480"/>
      <c r="J2151" s="443"/>
      <c r="K2151" s="443"/>
      <c r="L2151" s="443"/>
      <c r="M2151" s="443"/>
      <c r="N2151" s="444"/>
      <c r="O2151" s="477">
        <f t="shared" si="93"/>
        <v>0</v>
      </c>
      <c r="P2151" s="477">
        <f t="shared" si="94"/>
        <v>0</v>
      </c>
      <c r="Q2151" s="92" t="str">
        <f t="shared" si="95"/>
        <v/>
      </c>
    </row>
    <row r="2152" spans="1:17" x14ac:dyDescent="0.2">
      <c r="A2152" s="468"/>
      <c r="B2152" s="482"/>
      <c r="C2152" s="483"/>
      <c r="D2152" s="473"/>
      <c r="E2152" s="473"/>
      <c r="F2152" s="479"/>
      <c r="G2152" s="473"/>
      <c r="H2152" s="480"/>
      <c r="I2152" s="480"/>
      <c r="J2152" s="443"/>
      <c r="K2152" s="443"/>
      <c r="L2152" s="443"/>
      <c r="M2152" s="443"/>
      <c r="N2152" s="444"/>
      <c r="O2152" s="477">
        <f t="shared" si="93"/>
        <v>0</v>
      </c>
      <c r="P2152" s="477">
        <f t="shared" si="94"/>
        <v>0</v>
      </c>
      <c r="Q2152" s="92" t="str">
        <f t="shared" si="95"/>
        <v/>
      </c>
    </row>
    <row r="2153" spans="1:17" x14ac:dyDescent="0.2">
      <c r="A2153" s="468"/>
      <c r="B2153" s="482"/>
      <c r="C2153" s="483"/>
      <c r="D2153" s="473"/>
      <c r="E2153" s="473"/>
      <c r="F2153" s="479"/>
      <c r="G2153" s="473"/>
      <c r="H2153" s="480"/>
      <c r="I2153" s="480"/>
      <c r="J2153" s="443"/>
      <c r="K2153" s="443"/>
      <c r="L2153" s="443"/>
      <c r="M2153" s="443"/>
      <c r="N2153" s="444"/>
      <c r="O2153" s="477">
        <f t="shared" si="93"/>
        <v>0</v>
      </c>
      <c r="P2153" s="477">
        <f t="shared" si="94"/>
        <v>0</v>
      </c>
      <c r="Q2153" s="92" t="str">
        <f t="shared" si="95"/>
        <v/>
      </c>
    </row>
    <row r="2154" spans="1:17" x14ac:dyDescent="0.2">
      <c r="A2154" s="468"/>
      <c r="B2154" s="482"/>
      <c r="C2154" s="483"/>
      <c r="D2154" s="473"/>
      <c r="E2154" s="473"/>
      <c r="F2154" s="479"/>
      <c r="G2154" s="473"/>
      <c r="H2154" s="480"/>
      <c r="I2154" s="480"/>
      <c r="J2154" s="443"/>
      <c r="K2154" s="443"/>
      <c r="L2154" s="443"/>
      <c r="M2154" s="443"/>
      <c r="N2154" s="444"/>
      <c r="O2154" s="477">
        <f t="shared" si="93"/>
        <v>0</v>
      </c>
      <c r="P2154" s="477">
        <f t="shared" si="94"/>
        <v>0</v>
      </c>
      <c r="Q2154" s="92" t="str">
        <f t="shared" si="95"/>
        <v/>
      </c>
    </row>
    <row r="2155" spans="1:17" x14ac:dyDescent="0.2">
      <c r="A2155" s="468"/>
      <c r="B2155" s="482"/>
      <c r="C2155" s="483"/>
      <c r="D2155" s="473"/>
      <c r="E2155" s="473"/>
      <c r="F2155" s="479"/>
      <c r="G2155" s="473"/>
      <c r="H2155" s="480"/>
      <c r="I2155" s="480"/>
      <c r="J2155" s="443"/>
      <c r="K2155" s="443"/>
      <c r="L2155" s="443"/>
      <c r="M2155" s="443"/>
      <c r="N2155" s="444"/>
      <c r="O2155" s="477">
        <f t="shared" si="93"/>
        <v>0</v>
      </c>
      <c r="P2155" s="477">
        <f t="shared" si="94"/>
        <v>0</v>
      </c>
      <c r="Q2155" s="92" t="str">
        <f t="shared" si="95"/>
        <v/>
      </c>
    </row>
    <row r="2156" spans="1:17" x14ac:dyDescent="0.2">
      <c r="A2156" s="468"/>
      <c r="B2156" s="482"/>
      <c r="C2156" s="483"/>
      <c r="D2156" s="473"/>
      <c r="E2156" s="473"/>
      <c r="F2156" s="479"/>
      <c r="G2156" s="473"/>
      <c r="H2156" s="480"/>
      <c r="I2156" s="480"/>
      <c r="J2156" s="443"/>
      <c r="K2156" s="443"/>
      <c r="L2156" s="443"/>
      <c r="M2156" s="443"/>
      <c r="N2156" s="444"/>
      <c r="O2156" s="477">
        <f t="shared" si="93"/>
        <v>0</v>
      </c>
      <c r="P2156" s="477">
        <f t="shared" si="94"/>
        <v>0</v>
      </c>
      <c r="Q2156" s="92" t="str">
        <f t="shared" si="95"/>
        <v/>
      </c>
    </row>
    <row r="2157" spans="1:17" x14ac:dyDescent="0.2">
      <c r="A2157" s="468"/>
      <c r="B2157" s="482"/>
      <c r="C2157" s="483"/>
      <c r="D2157" s="473"/>
      <c r="E2157" s="473"/>
      <c r="F2157" s="479"/>
      <c r="G2157" s="473"/>
      <c r="H2157" s="480"/>
      <c r="I2157" s="480"/>
      <c r="J2157" s="443"/>
      <c r="K2157" s="443"/>
      <c r="L2157" s="443"/>
      <c r="M2157" s="443"/>
      <c r="N2157" s="444"/>
      <c r="O2157" s="477">
        <f t="shared" si="93"/>
        <v>0</v>
      </c>
      <c r="P2157" s="477">
        <f t="shared" si="94"/>
        <v>0</v>
      </c>
      <c r="Q2157" s="92" t="str">
        <f t="shared" si="95"/>
        <v/>
      </c>
    </row>
    <row r="2158" spans="1:17" x14ac:dyDescent="0.2">
      <c r="A2158" s="468"/>
      <c r="B2158" s="482"/>
      <c r="C2158" s="483"/>
      <c r="D2158" s="473"/>
      <c r="E2158" s="473"/>
      <c r="F2158" s="479"/>
      <c r="G2158" s="473"/>
      <c r="H2158" s="480"/>
      <c r="I2158" s="480"/>
      <c r="J2158" s="443"/>
      <c r="K2158" s="443"/>
      <c r="L2158" s="443"/>
      <c r="M2158" s="443"/>
      <c r="N2158" s="444"/>
      <c r="O2158" s="477">
        <f t="shared" si="93"/>
        <v>0</v>
      </c>
      <c r="P2158" s="477">
        <f t="shared" si="94"/>
        <v>0</v>
      </c>
      <c r="Q2158" s="92" t="str">
        <f t="shared" si="95"/>
        <v/>
      </c>
    </row>
    <row r="2159" spans="1:17" x14ac:dyDescent="0.2">
      <c r="A2159" s="468"/>
      <c r="B2159" s="482"/>
      <c r="C2159" s="483"/>
      <c r="D2159" s="473"/>
      <c r="E2159" s="473"/>
      <c r="F2159" s="479"/>
      <c r="G2159" s="473"/>
      <c r="H2159" s="480"/>
      <c r="I2159" s="480"/>
      <c r="J2159" s="443"/>
      <c r="K2159" s="443"/>
      <c r="L2159" s="443"/>
      <c r="M2159" s="443"/>
      <c r="N2159" s="444"/>
      <c r="O2159" s="477">
        <f t="shared" si="93"/>
        <v>0</v>
      </c>
      <c r="P2159" s="477">
        <f t="shared" si="94"/>
        <v>0</v>
      </c>
      <c r="Q2159" s="92" t="str">
        <f t="shared" si="95"/>
        <v/>
      </c>
    </row>
    <row r="2160" spans="1:17" x14ac:dyDescent="0.2">
      <c r="A2160" s="468"/>
      <c r="B2160" s="482"/>
      <c r="C2160" s="483"/>
      <c r="D2160" s="473"/>
      <c r="E2160" s="473"/>
      <c r="F2160" s="479"/>
      <c r="G2160" s="473"/>
      <c r="H2160" s="474"/>
      <c r="I2160" s="480"/>
      <c r="J2160" s="442"/>
      <c r="K2160" s="442"/>
      <c r="L2160" s="443"/>
      <c r="M2160" s="442"/>
      <c r="N2160" s="444"/>
      <c r="O2160" s="477">
        <f t="shared" si="93"/>
        <v>0</v>
      </c>
      <c r="P2160" s="477">
        <f t="shared" si="94"/>
        <v>0</v>
      </c>
      <c r="Q2160" s="92" t="str">
        <f t="shared" si="95"/>
        <v/>
      </c>
    </row>
    <row r="2161" spans="1:17" x14ac:dyDescent="0.2">
      <c r="A2161" s="468"/>
      <c r="B2161" s="482"/>
      <c r="C2161" s="483"/>
      <c r="D2161" s="473"/>
      <c r="E2161" s="473"/>
      <c r="F2161" s="479"/>
      <c r="G2161" s="473"/>
      <c r="H2161" s="480"/>
      <c r="I2161" s="480"/>
      <c r="J2161" s="443"/>
      <c r="K2161" s="443"/>
      <c r="L2161" s="443"/>
      <c r="M2161" s="443"/>
      <c r="N2161" s="444"/>
      <c r="O2161" s="477">
        <f t="shared" si="93"/>
        <v>0</v>
      </c>
      <c r="P2161" s="477">
        <f t="shared" si="94"/>
        <v>0</v>
      </c>
      <c r="Q2161" s="92" t="str">
        <f t="shared" si="95"/>
        <v/>
      </c>
    </row>
    <row r="2162" spans="1:17" x14ac:dyDescent="0.2">
      <c r="A2162" s="468"/>
      <c r="B2162" s="482"/>
      <c r="C2162" s="483"/>
      <c r="D2162" s="473"/>
      <c r="E2162" s="473"/>
      <c r="F2162" s="479"/>
      <c r="G2162" s="473"/>
      <c r="H2162" s="480"/>
      <c r="I2162" s="480"/>
      <c r="J2162" s="443"/>
      <c r="K2162" s="443"/>
      <c r="L2162" s="443"/>
      <c r="M2162" s="443"/>
      <c r="N2162" s="444"/>
      <c r="O2162" s="477">
        <f t="shared" si="93"/>
        <v>0</v>
      </c>
      <c r="P2162" s="477">
        <f t="shared" si="94"/>
        <v>0</v>
      </c>
      <c r="Q2162" s="92" t="str">
        <f t="shared" si="95"/>
        <v/>
      </c>
    </row>
    <row r="2163" spans="1:17" x14ac:dyDescent="0.2">
      <c r="A2163" s="468"/>
      <c r="B2163" s="482"/>
      <c r="C2163" s="483"/>
      <c r="D2163" s="473"/>
      <c r="E2163" s="473"/>
      <c r="F2163" s="479"/>
      <c r="G2163" s="473"/>
      <c r="H2163" s="480"/>
      <c r="I2163" s="480"/>
      <c r="J2163" s="442"/>
      <c r="K2163" s="442"/>
      <c r="L2163" s="443"/>
      <c r="M2163" s="443"/>
      <c r="N2163" s="444"/>
      <c r="O2163" s="477">
        <f t="shared" si="93"/>
        <v>0</v>
      </c>
      <c r="P2163" s="477">
        <f t="shared" si="94"/>
        <v>0</v>
      </c>
      <c r="Q2163" s="92" t="str">
        <f t="shared" si="95"/>
        <v/>
      </c>
    </row>
    <row r="2164" spans="1:17" x14ac:dyDescent="0.2">
      <c r="A2164" s="468"/>
      <c r="B2164" s="482"/>
      <c r="C2164" s="483"/>
      <c r="D2164" s="473"/>
      <c r="E2164" s="473"/>
      <c r="F2164" s="479"/>
      <c r="G2164" s="473"/>
      <c r="H2164" s="474"/>
      <c r="I2164" s="480"/>
      <c r="J2164" s="442"/>
      <c r="K2164" s="442"/>
      <c r="L2164" s="443"/>
      <c r="M2164" s="443"/>
      <c r="N2164" s="444"/>
      <c r="O2164" s="477">
        <f t="shared" si="93"/>
        <v>0</v>
      </c>
      <c r="P2164" s="477">
        <f t="shared" si="94"/>
        <v>0</v>
      </c>
      <c r="Q2164" s="92" t="str">
        <f t="shared" si="95"/>
        <v/>
      </c>
    </row>
    <row r="2165" spans="1:17" x14ac:dyDescent="0.2">
      <c r="A2165" s="468"/>
      <c r="B2165" s="482"/>
      <c r="C2165" s="483"/>
      <c r="D2165" s="473"/>
      <c r="E2165" s="473"/>
      <c r="F2165" s="479"/>
      <c r="G2165" s="473"/>
      <c r="H2165" s="480"/>
      <c r="I2165" s="480"/>
      <c r="J2165" s="443"/>
      <c r="K2165" s="443"/>
      <c r="L2165" s="443"/>
      <c r="M2165" s="443"/>
      <c r="N2165" s="444"/>
      <c r="O2165" s="477">
        <f t="shared" si="93"/>
        <v>0</v>
      </c>
      <c r="P2165" s="477">
        <f t="shared" si="94"/>
        <v>0</v>
      </c>
      <c r="Q2165" s="92" t="str">
        <f t="shared" si="95"/>
        <v/>
      </c>
    </row>
    <row r="2166" spans="1:17" x14ac:dyDescent="0.2">
      <c r="A2166" s="468"/>
      <c r="B2166" s="482"/>
      <c r="C2166" s="483"/>
      <c r="D2166" s="473"/>
      <c r="E2166" s="473"/>
      <c r="F2166" s="479"/>
      <c r="G2166" s="473"/>
      <c r="H2166" s="480"/>
      <c r="I2166" s="480"/>
      <c r="J2166" s="443"/>
      <c r="K2166" s="443"/>
      <c r="L2166" s="443"/>
      <c r="M2166" s="443"/>
      <c r="N2166" s="444"/>
      <c r="O2166" s="477">
        <f t="shared" si="93"/>
        <v>0</v>
      </c>
      <c r="P2166" s="477">
        <f t="shared" si="94"/>
        <v>0</v>
      </c>
      <c r="Q2166" s="92" t="str">
        <f t="shared" si="95"/>
        <v/>
      </c>
    </row>
    <row r="2167" spans="1:17" x14ac:dyDescent="0.2">
      <c r="A2167" s="468"/>
      <c r="B2167" s="482"/>
      <c r="C2167" s="483"/>
      <c r="D2167" s="473"/>
      <c r="E2167" s="473"/>
      <c r="F2167" s="479"/>
      <c r="G2167" s="473"/>
      <c r="H2167" s="480"/>
      <c r="I2167" s="480"/>
      <c r="J2167" s="443"/>
      <c r="K2167" s="443"/>
      <c r="L2167" s="443"/>
      <c r="M2167" s="443"/>
      <c r="N2167" s="444"/>
      <c r="O2167" s="477">
        <f t="shared" si="93"/>
        <v>0</v>
      </c>
      <c r="P2167" s="477">
        <f t="shared" si="94"/>
        <v>0</v>
      </c>
      <c r="Q2167" s="92" t="str">
        <f t="shared" si="95"/>
        <v/>
      </c>
    </row>
    <row r="2168" spans="1:17" x14ac:dyDescent="0.2">
      <c r="A2168" s="468"/>
      <c r="B2168" s="482"/>
      <c r="C2168" s="483"/>
      <c r="D2168" s="473"/>
      <c r="E2168" s="473"/>
      <c r="F2168" s="479"/>
      <c r="G2168" s="473"/>
      <c r="H2168" s="480"/>
      <c r="I2168" s="480"/>
      <c r="J2168" s="443"/>
      <c r="K2168" s="443"/>
      <c r="L2168" s="443"/>
      <c r="M2168" s="443"/>
      <c r="N2168" s="444"/>
      <c r="O2168" s="477">
        <f t="shared" si="93"/>
        <v>0</v>
      </c>
      <c r="P2168" s="477">
        <f t="shared" si="94"/>
        <v>0</v>
      </c>
      <c r="Q2168" s="92" t="str">
        <f t="shared" si="95"/>
        <v/>
      </c>
    </row>
    <row r="2169" spans="1:17" x14ac:dyDescent="0.2">
      <c r="A2169" s="468"/>
      <c r="B2169" s="482"/>
      <c r="C2169" s="483"/>
      <c r="D2169" s="473"/>
      <c r="E2169" s="473"/>
      <c r="F2169" s="479"/>
      <c r="G2169" s="473"/>
      <c r="H2169" s="480"/>
      <c r="I2169" s="480"/>
      <c r="J2169" s="443"/>
      <c r="K2169" s="443"/>
      <c r="L2169" s="443"/>
      <c r="M2169" s="443"/>
      <c r="N2169" s="444"/>
      <c r="O2169" s="477">
        <f t="shared" si="93"/>
        <v>0</v>
      </c>
      <c r="P2169" s="477">
        <f t="shared" si="94"/>
        <v>0</v>
      </c>
      <c r="Q2169" s="92" t="str">
        <f t="shared" si="95"/>
        <v/>
      </c>
    </row>
    <row r="2170" spans="1:17" x14ac:dyDescent="0.2">
      <c r="A2170" s="468"/>
      <c r="B2170" s="482"/>
      <c r="C2170" s="483"/>
      <c r="D2170" s="473"/>
      <c r="E2170" s="473"/>
      <c r="F2170" s="479"/>
      <c r="G2170" s="473"/>
      <c r="H2170" s="480"/>
      <c r="I2170" s="480"/>
      <c r="J2170" s="443"/>
      <c r="K2170" s="443"/>
      <c r="L2170" s="443"/>
      <c r="M2170" s="443"/>
      <c r="N2170" s="444"/>
      <c r="O2170" s="477">
        <f t="shared" si="93"/>
        <v>0</v>
      </c>
      <c r="P2170" s="477">
        <f t="shared" si="94"/>
        <v>0</v>
      </c>
      <c r="Q2170" s="92" t="str">
        <f t="shared" si="95"/>
        <v/>
      </c>
    </row>
    <row r="2171" spans="1:17" x14ac:dyDescent="0.2">
      <c r="A2171" s="468"/>
      <c r="B2171" s="482"/>
      <c r="C2171" s="483"/>
      <c r="D2171" s="473"/>
      <c r="E2171" s="473"/>
      <c r="F2171" s="479"/>
      <c r="G2171" s="473"/>
      <c r="H2171" s="480"/>
      <c r="I2171" s="480"/>
      <c r="J2171" s="443"/>
      <c r="K2171" s="443"/>
      <c r="L2171" s="443"/>
      <c r="M2171" s="443"/>
      <c r="N2171" s="444"/>
      <c r="O2171" s="477">
        <f t="shared" si="93"/>
        <v>0</v>
      </c>
      <c r="P2171" s="477">
        <f t="shared" si="94"/>
        <v>0</v>
      </c>
      <c r="Q2171" s="92" t="str">
        <f t="shared" si="95"/>
        <v/>
      </c>
    </row>
    <row r="2172" spans="1:17" x14ac:dyDescent="0.2">
      <c r="A2172" s="468"/>
      <c r="B2172" s="482"/>
      <c r="C2172" s="483"/>
      <c r="D2172" s="473"/>
      <c r="E2172" s="473"/>
      <c r="F2172" s="479"/>
      <c r="G2172" s="473"/>
      <c r="H2172" s="480"/>
      <c r="I2172" s="480"/>
      <c r="J2172" s="443"/>
      <c r="K2172" s="443"/>
      <c r="L2172" s="443"/>
      <c r="M2172" s="443"/>
      <c r="N2172" s="444"/>
      <c r="O2172" s="477">
        <f t="shared" si="93"/>
        <v>0</v>
      </c>
      <c r="P2172" s="477">
        <f t="shared" si="94"/>
        <v>0</v>
      </c>
      <c r="Q2172" s="92" t="str">
        <f t="shared" si="95"/>
        <v/>
      </c>
    </row>
    <row r="2173" spans="1:17" x14ac:dyDescent="0.2">
      <c r="A2173" s="468"/>
      <c r="B2173" s="482"/>
      <c r="C2173" s="483"/>
      <c r="D2173" s="473"/>
      <c r="E2173" s="473"/>
      <c r="F2173" s="479"/>
      <c r="G2173" s="473"/>
      <c r="H2173" s="480"/>
      <c r="I2173" s="480"/>
      <c r="J2173" s="443"/>
      <c r="K2173" s="443"/>
      <c r="L2173" s="443"/>
      <c r="M2173" s="443"/>
      <c r="N2173" s="444"/>
      <c r="O2173" s="477">
        <f t="shared" si="93"/>
        <v>0</v>
      </c>
      <c r="P2173" s="477">
        <f t="shared" si="94"/>
        <v>0</v>
      </c>
      <c r="Q2173" s="92" t="str">
        <f t="shared" si="95"/>
        <v/>
      </c>
    </row>
    <row r="2174" spans="1:17" x14ac:dyDescent="0.2">
      <c r="A2174" s="468"/>
      <c r="B2174" s="482"/>
      <c r="C2174" s="483"/>
      <c r="D2174" s="473"/>
      <c r="E2174" s="473"/>
      <c r="F2174" s="479"/>
      <c r="G2174" s="473"/>
      <c r="H2174" s="480"/>
      <c r="I2174" s="480"/>
      <c r="J2174" s="443"/>
      <c r="K2174" s="443"/>
      <c r="L2174" s="443"/>
      <c r="M2174" s="443"/>
      <c r="N2174" s="444"/>
      <c r="O2174" s="477">
        <f t="shared" si="93"/>
        <v>0</v>
      </c>
      <c r="P2174" s="477">
        <f t="shared" si="94"/>
        <v>0</v>
      </c>
      <c r="Q2174" s="92" t="str">
        <f t="shared" si="95"/>
        <v/>
      </c>
    </row>
    <row r="2175" spans="1:17" x14ac:dyDescent="0.2">
      <c r="A2175" s="468"/>
      <c r="B2175" s="482"/>
      <c r="C2175" s="483"/>
      <c r="D2175" s="473"/>
      <c r="E2175" s="473"/>
      <c r="F2175" s="479"/>
      <c r="G2175" s="473"/>
      <c r="H2175" s="480"/>
      <c r="I2175" s="480"/>
      <c r="J2175" s="443"/>
      <c r="K2175" s="443"/>
      <c r="L2175" s="443"/>
      <c r="M2175" s="443"/>
      <c r="N2175" s="444"/>
      <c r="O2175" s="477">
        <f t="shared" si="93"/>
        <v>0</v>
      </c>
      <c r="P2175" s="477">
        <f t="shared" si="94"/>
        <v>0</v>
      </c>
      <c r="Q2175" s="92" t="str">
        <f t="shared" si="95"/>
        <v/>
      </c>
    </row>
    <row r="2176" spans="1:17" x14ac:dyDescent="0.2">
      <c r="A2176" s="468"/>
      <c r="B2176" s="482"/>
      <c r="C2176" s="483"/>
      <c r="D2176" s="473"/>
      <c r="E2176" s="473"/>
      <c r="F2176" s="479"/>
      <c r="G2176" s="473"/>
      <c r="H2176" s="480"/>
      <c r="I2176" s="480"/>
      <c r="J2176" s="443"/>
      <c r="K2176" s="443"/>
      <c r="L2176" s="443"/>
      <c r="M2176" s="443"/>
      <c r="N2176" s="444"/>
      <c r="O2176" s="477">
        <f t="shared" si="93"/>
        <v>0</v>
      </c>
      <c r="P2176" s="477">
        <f t="shared" si="94"/>
        <v>0</v>
      </c>
      <c r="Q2176" s="92" t="str">
        <f t="shared" si="95"/>
        <v/>
      </c>
    </row>
    <row r="2177" spans="1:17" x14ac:dyDescent="0.2">
      <c r="A2177" s="468"/>
      <c r="B2177" s="482"/>
      <c r="C2177" s="483"/>
      <c r="D2177" s="473"/>
      <c r="E2177" s="473"/>
      <c r="F2177" s="479"/>
      <c r="G2177" s="473"/>
      <c r="H2177" s="480"/>
      <c r="I2177" s="480"/>
      <c r="J2177" s="443"/>
      <c r="K2177" s="443"/>
      <c r="L2177" s="443"/>
      <c r="M2177" s="443"/>
      <c r="N2177" s="444"/>
      <c r="O2177" s="477">
        <f t="shared" ref="O2177:O2240" si="96">IF(B2177=0,0,IF(YEAR(B2177)=$P$1,MONTH(B2177)-$O$1+1,(YEAR(B2177)-$P$1)*12-$O$1+1+MONTH(B2177)))</f>
        <v>0</v>
      </c>
      <c r="P2177" s="477">
        <f t="shared" ref="P2177:P2240" si="97">IF(C2177=0,0,IF(YEAR(C2177)=$P$1,MONTH(C2177)-$O$1+1,(YEAR(C2177)-$P$1)*12-$O$1+1+MONTH(C2177)))</f>
        <v>0</v>
      </c>
      <c r="Q2177" s="92" t="str">
        <f t="shared" ref="Q2177:Q2240" si="98">SUBSTITUTE(D2177," ","_")</f>
        <v/>
      </c>
    </row>
    <row r="2178" spans="1:17" x14ac:dyDescent="0.2">
      <c r="A2178" s="468"/>
      <c r="B2178" s="482"/>
      <c r="C2178" s="483"/>
      <c r="D2178" s="473"/>
      <c r="E2178" s="473"/>
      <c r="F2178" s="479"/>
      <c r="G2178" s="473"/>
      <c r="H2178" s="480"/>
      <c r="I2178" s="480"/>
      <c r="J2178" s="443"/>
      <c r="K2178" s="443"/>
      <c r="L2178" s="443"/>
      <c r="M2178" s="443"/>
      <c r="N2178" s="444"/>
      <c r="O2178" s="477">
        <f t="shared" si="96"/>
        <v>0</v>
      </c>
      <c r="P2178" s="477">
        <f t="shared" si="97"/>
        <v>0</v>
      </c>
      <c r="Q2178" s="92" t="str">
        <f t="shared" si="98"/>
        <v/>
      </c>
    </row>
    <row r="2179" spans="1:17" x14ac:dyDescent="0.2">
      <c r="A2179" s="468"/>
      <c r="B2179" s="482"/>
      <c r="C2179" s="483"/>
      <c r="D2179" s="473"/>
      <c r="E2179" s="473"/>
      <c r="F2179" s="479"/>
      <c r="G2179" s="473"/>
      <c r="H2179" s="474"/>
      <c r="I2179" s="480"/>
      <c r="J2179" s="442"/>
      <c r="K2179" s="442"/>
      <c r="L2179" s="443"/>
      <c r="M2179" s="443"/>
      <c r="N2179" s="444"/>
      <c r="O2179" s="477">
        <f t="shared" si="96"/>
        <v>0</v>
      </c>
      <c r="P2179" s="477">
        <f t="shared" si="97"/>
        <v>0</v>
      </c>
      <c r="Q2179" s="92" t="str">
        <f t="shared" si="98"/>
        <v/>
      </c>
    </row>
    <row r="2180" spans="1:17" x14ac:dyDescent="0.2">
      <c r="A2180" s="468"/>
      <c r="B2180" s="482"/>
      <c r="C2180" s="483"/>
      <c r="D2180" s="473"/>
      <c r="E2180" s="473"/>
      <c r="F2180" s="479"/>
      <c r="G2180" s="473"/>
      <c r="H2180" s="480"/>
      <c r="I2180" s="480"/>
      <c r="J2180" s="443"/>
      <c r="K2180" s="442"/>
      <c r="L2180" s="443"/>
      <c r="M2180" s="443"/>
      <c r="N2180" s="444"/>
      <c r="O2180" s="477">
        <f t="shared" si="96"/>
        <v>0</v>
      </c>
      <c r="P2180" s="477">
        <f t="shared" si="97"/>
        <v>0</v>
      </c>
      <c r="Q2180" s="92" t="str">
        <f t="shared" si="98"/>
        <v/>
      </c>
    </row>
    <row r="2181" spans="1:17" x14ac:dyDescent="0.2">
      <c r="A2181" s="468"/>
      <c r="B2181" s="482"/>
      <c r="C2181" s="483"/>
      <c r="D2181" s="473"/>
      <c r="E2181" s="473"/>
      <c r="F2181" s="479"/>
      <c r="G2181" s="473"/>
      <c r="H2181" s="480"/>
      <c r="I2181" s="480"/>
      <c r="J2181" s="443"/>
      <c r="K2181" s="443"/>
      <c r="L2181" s="443"/>
      <c r="M2181" s="443"/>
      <c r="N2181" s="444"/>
      <c r="O2181" s="477">
        <f t="shared" si="96"/>
        <v>0</v>
      </c>
      <c r="P2181" s="477">
        <f t="shared" si="97"/>
        <v>0</v>
      </c>
      <c r="Q2181" s="92" t="str">
        <f t="shared" si="98"/>
        <v/>
      </c>
    </row>
    <row r="2182" spans="1:17" x14ac:dyDescent="0.2">
      <c r="A2182" s="468"/>
      <c r="B2182" s="482"/>
      <c r="C2182" s="483"/>
      <c r="D2182" s="473"/>
      <c r="E2182" s="473"/>
      <c r="F2182" s="479"/>
      <c r="G2182" s="473"/>
      <c r="H2182" s="480"/>
      <c r="I2182" s="480"/>
      <c r="J2182" s="443"/>
      <c r="K2182" s="443"/>
      <c r="L2182" s="443"/>
      <c r="M2182" s="443"/>
      <c r="N2182" s="444"/>
      <c r="O2182" s="477">
        <f t="shared" si="96"/>
        <v>0</v>
      </c>
      <c r="P2182" s="477">
        <f t="shared" si="97"/>
        <v>0</v>
      </c>
      <c r="Q2182" s="92" t="str">
        <f t="shared" si="98"/>
        <v/>
      </c>
    </row>
    <row r="2183" spans="1:17" x14ac:dyDescent="0.2">
      <c r="A2183" s="468"/>
      <c r="B2183" s="482"/>
      <c r="C2183" s="483"/>
      <c r="D2183" s="473"/>
      <c r="E2183" s="473"/>
      <c r="F2183" s="479"/>
      <c r="G2183" s="473"/>
      <c r="H2183" s="480"/>
      <c r="I2183" s="480"/>
      <c r="J2183" s="443"/>
      <c r="K2183" s="443"/>
      <c r="L2183" s="443"/>
      <c r="M2183" s="500"/>
      <c r="N2183" s="444"/>
      <c r="O2183" s="477">
        <f t="shared" si="96"/>
        <v>0</v>
      </c>
      <c r="P2183" s="477">
        <f t="shared" si="97"/>
        <v>0</v>
      </c>
      <c r="Q2183" s="92" t="str">
        <f t="shared" si="98"/>
        <v/>
      </c>
    </row>
    <row r="2184" spans="1:17" x14ac:dyDescent="0.2">
      <c r="A2184" s="468"/>
      <c r="B2184" s="487"/>
      <c r="C2184" s="483"/>
      <c r="D2184" s="473"/>
      <c r="E2184" s="473"/>
      <c r="F2184" s="479"/>
      <c r="G2184" s="473"/>
      <c r="H2184" s="474"/>
      <c r="I2184" s="480"/>
      <c r="J2184" s="442"/>
      <c r="K2184" s="442"/>
      <c r="L2184" s="443"/>
      <c r="M2184" s="443"/>
      <c r="N2184" s="444"/>
      <c r="O2184" s="477">
        <f t="shared" si="96"/>
        <v>0</v>
      </c>
      <c r="P2184" s="477">
        <f t="shared" si="97"/>
        <v>0</v>
      </c>
      <c r="Q2184" s="92" t="str">
        <f t="shared" si="98"/>
        <v/>
      </c>
    </row>
    <row r="2185" spans="1:17" x14ac:dyDescent="0.2">
      <c r="A2185" s="468"/>
      <c r="B2185" s="487"/>
      <c r="C2185" s="483"/>
      <c r="D2185" s="473"/>
      <c r="E2185" s="473"/>
      <c r="F2185" s="479"/>
      <c r="G2185" s="473"/>
      <c r="H2185" s="474"/>
      <c r="I2185" s="480"/>
      <c r="J2185" s="442"/>
      <c r="K2185" s="442"/>
      <c r="L2185" s="443"/>
      <c r="M2185" s="443"/>
      <c r="N2185" s="444"/>
      <c r="O2185" s="477">
        <f t="shared" si="96"/>
        <v>0</v>
      </c>
      <c r="P2185" s="477">
        <f t="shared" si="97"/>
        <v>0</v>
      </c>
      <c r="Q2185" s="92" t="str">
        <f t="shared" si="98"/>
        <v/>
      </c>
    </row>
    <row r="2186" spans="1:17" x14ac:dyDescent="0.2">
      <c r="A2186" s="468"/>
      <c r="B2186" s="487"/>
      <c r="C2186" s="483"/>
      <c r="D2186" s="473"/>
      <c r="E2186" s="473"/>
      <c r="F2186" s="479"/>
      <c r="G2186" s="473"/>
      <c r="H2186" s="480"/>
      <c r="I2186" s="480"/>
      <c r="J2186" s="442"/>
      <c r="K2186" s="442"/>
      <c r="L2186" s="443"/>
      <c r="M2186" s="443"/>
      <c r="N2186" s="444"/>
      <c r="O2186" s="477">
        <f t="shared" si="96"/>
        <v>0</v>
      </c>
      <c r="P2186" s="477">
        <f t="shared" si="97"/>
        <v>0</v>
      </c>
      <c r="Q2186" s="92" t="str">
        <f t="shared" si="98"/>
        <v/>
      </c>
    </row>
    <row r="2187" spans="1:17" x14ac:dyDescent="0.2">
      <c r="A2187" s="468"/>
      <c r="B2187" s="487"/>
      <c r="C2187" s="483"/>
      <c r="D2187" s="473"/>
      <c r="E2187" s="473"/>
      <c r="F2187" s="479"/>
      <c r="G2187" s="473"/>
      <c r="H2187" s="480"/>
      <c r="I2187" s="480"/>
      <c r="J2187" s="442"/>
      <c r="K2187" s="442"/>
      <c r="L2187" s="443"/>
      <c r="M2187" s="443"/>
      <c r="N2187" s="444"/>
      <c r="O2187" s="477">
        <f t="shared" si="96"/>
        <v>0</v>
      </c>
      <c r="P2187" s="477">
        <f t="shared" si="97"/>
        <v>0</v>
      </c>
      <c r="Q2187" s="92" t="str">
        <f t="shared" si="98"/>
        <v/>
      </c>
    </row>
    <row r="2188" spans="1:17" x14ac:dyDescent="0.2">
      <c r="A2188" s="468"/>
      <c r="B2188" s="487"/>
      <c r="C2188" s="483"/>
      <c r="D2188" s="473"/>
      <c r="E2188" s="473"/>
      <c r="F2188" s="479"/>
      <c r="G2188" s="473"/>
      <c r="H2188" s="480"/>
      <c r="I2188" s="480"/>
      <c r="J2188" s="443"/>
      <c r="K2188" s="442"/>
      <c r="L2188" s="443"/>
      <c r="M2188" s="443"/>
      <c r="N2188" s="444"/>
      <c r="O2188" s="477">
        <f t="shared" si="96"/>
        <v>0</v>
      </c>
      <c r="P2188" s="477">
        <f t="shared" si="97"/>
        <v>0</v>
      </c>
      <c r="Q2188" s="92" t="str">
        <f t="shared" si="98"/>
        <v/>
      </c>
    </row>
    <row r="2189" spans="1:17" x14ac:dyDescent="0.2">
      <c r="A2189" s="468"/>
      <c r="B2189" s="487"/>
      <c r="C2189" s="483"/>
      <c r="D2189" s="473"/>
      <c r="E2189" s="473"/>
      <c r="F2189" s="479"/>
      <c r="G2189" s="473"/>
      <c r="H2189" s="474"/>
      <c r="I2189" s="480"/>
      <c r="J2189" s="442"/>
      <c r="K2189" s="442"/>
      <c r="L2189" s="442"/>
      <c r="M2189" s="443"/>
      <c r="N2189" s="444"/>
      <c r="O2189" s="477">
        <f t="shared" si="96"/>
        <v>0</v>
      </c>
      <c r="P2189" s="477">
        <f t="shared" si="97"/>
        <v>0</v>
      </c>
      <c r="Q2189" s="92" t="str">
        <f t="shared" si="98"/>
        <v/>
      </c>
    </row>
    <row r="2190" spans="1:17" x14ac:dyDescent="0.2">
      <c r="A2190" s="468"/>
      <c r="B2190" s="487"/>
      <c r="C2190" s="483"/>
      <c r="D2190" s="473"/>
      <c r="E2190" s="473"/>
      <c r="F2190" s="479"/>
      <c r="G2190" s="473"/>
      <c r="H2190" s="474"/>
      <c r="I2190" s="480"/>
      <c r="J2190" s="442"/>
      <c r="K2190" s="442"/>
      <c r="L2190" s="443"/>
      <c r="M2190" s="443"/>
      <c r="N2190" s="444"/>
      <c r="O2190" s="477">
        <f t="shared" si="96"/>
        <v>0</v>
      </c>
      <c r="P2190" s="477">
        <f t="shared" si="97"/>
        <v>0</v>
      </c>
      <c r="Q2190" s="92" t="str">
        <f t="shared" si="98"/>
        <v/>
      </c>
    </row>
    <row r="2191" spans="1:17" x14ac:dyDescent="0.2">
      <c r="A2191" s="468"/>
      <c r="B2191" s="487"/>
      <c r="C2191" s="483"/>
      <c r="D2191" s="473"/>
      <c r="E2191" s="473"/>
      <c r="F2191" s="479"/>
      <c r="G2191" s="473"/>
      <c r="H2191" s="474"/>
      <c r="I2191" s="480"/>
      <c r="J2191" s="442"/>
      <c r="K2191" s="442"/>
      <c r="L2191" s="443"/>
      <c r="M2191" s="442"/>
      <c r="N2191" s="444"/>
      <c r="O2191" s="477">
        <f t="shared" si="96"/>
        <v>0</v>
      </c>
      <c r="P2191" s="477">
        <f t="shared" si="97"/>
        <v>0</v>
      </c>
      <c r="Q2191" s="92" t="str">
        <f t="shared" si="98"/>
        <v/>
      </c>
    </row>
    <row r="2192" spans="1:17" x14ac:dyDescent="0.2">
      <c r="A2192" s="468"/>
      <c r="B2192" s="482"/>
      <c r="C2192" s="483"/>
      <c r="D2192" s="473"/>
      <c r="E2192" s="473"/>
      <c r="F2192" s="479"/>
      <c r="G2192" s="473"/>
      <c r="H2192" s="474"/>
      <c r="I2192" s="480"/>
      <c r="J2192" s="442"/>
      <c r="K2192" s="442"/>
      <c r="L2192" s="443"/>
      <c r="M2192" s="443"/>
      <c r="N2192" s="444"/>
      <c r="O2192" s="477">
        <f t="shared" si="96"/>
        <v>0</v>
      </c>
      <c r="P2192" s="477">
        <f t="shared" si="97"/>
        <v>0</v>
      </c>
      <c r="Q2192" s="92" t="str">
        <f t="shared" si="98"/>
        <v/>
      </c>
    </row>
    <row r="2193" spans="1:17" x14ac:dyDescent="0.2">
      <c r="A2193" s="468"/>
      <c r="B2193" s="482"/>
      <c r="C2193" s="483"/>
      <c r="D2193" s="473"/>
      <c r="E2193" s="473"/>
      <c r="F2193" s="479"/>
      <c r="G2193" s="473"/>
      <c r="H2193" s="480"/>
      <c r="I2193" s="480"/>
      <c r="J2193" s="443"/>
      <c r="K2193" s="443"/>
      <c r="L2193" s="443"/>
      <c r="M2193" s="443"/>
      <c r="N2193" s="444"/>
      <c r="O2193" s="477">
        <f t="shared" si="96"/>
        <v>0</v>
      </c>
      <c r="P2193" s="477">
        <f t="shared" si="97"/>
        <v>0</v>
      </c>
      <c r="Q2193" s="92" t="str">
        <f t="shared" si="98"/>
        <v/>
      </c>
    </row>
    <row r="2194" spans="1:17" x14ac:dyDescent="0.2">
      <c r="A2194" s="468"/>
      <c r="B2194" s="487"/>
      <c r="C2194" s="483"/>
      <c r="D2194" s="473"/>
      <c r="E2194" s="473"/>
      <c r="F2194" s="479"/>
      <c r="G2194" s="473"/>
      <c r="H2194" s="474"/>
      <c r="I2194" s="480"/>
      <c r="J2194" s="442"/>
      <c r="K2194" s="442"/>
      <c r="L2194" s="443"/>
      <c r="M2194" s="443"/>
      <c r="N2194" s="444"/>
      <c r="O2194" s="477">
        <f t="shared" si="96"/>
        <v>0</v>
      </c>
      <c r="P2194" s="477">
        <f t="shared" si="97"/>
        <v>0</v>
      </c>
      <c r="Q2194" s="92" t="str">
        <f t="shared" si="98"/>
        <v/>
      </c>
    </row>
    <row r="2195" spans="1:17" x14ac:dyDescent="0.2">
      <c r="A2195" s="468"/>
      <c r="B2195" s="487"/>
      <c r="C2195" s="483"/>
      <c r="D2195" s="473"/>
      <c r="E2195" s="473"/>
      <c r="F2195" s="479"/>
      <c r="G2195" s="473"/>
      <c r="H2195" s="480"/>
      <c r="I2195" s="480"/>
      <c r="J2195" s="442"/>
      <c r="K2195" s="442"/>
      <c r="L2195" s="443"/>
      <c r="M2195" s="443"/>
      <c r="N2195" s="444"/>
      <c r="O2195" s="477">
        <f t="shared" si="96"/>
        <v>0</v>
      </c>
      <c r="P2195" s="477">
        <f t="shared" si="97"/>
        <v>0</v>
      </c>
      <c r="Q2195" s="92" t="str">
        <f t="shared" si="98"/>
        <v/>
      </c>
    </row>
    <row r="2196" spans="1:17" x14ac:dyDescent="0.2">
      <c r="A2196" s="468"/>
      <c r="B2196" s="487"/>
      <c r="C2196" s="483"/>
      <c r="D2196" s="473"/>
      <c r="E2196" s="473"/>
      <c r="F2196" s="479"/>
      <c r="G2196" s="473"/>
      <c r="H2196" s="474"/>
      <c r="I2196" s="480"/>
      <c r="J2196" s="442"/>
      <c r="K2196" s="442"/>
      <c r="L2196" s="443"/>
      <c r="M2196" s="443"/>
      <c r="N2196" s="444"/>
      <c r="O2196" s="477">
        <f t="shared" si="96"/>
        <v>0</v>
      </c>
      <c r="P2196" s="477">
        <f t="shared" si="97"/>
        <v>0</v>
      </c>
      <c r="Q2196" s="92" t="str">
        <f t="shared" si="98"/>
        <v/>
      </c>
    </row>
    <row r="2197" spans="1:17" x14ac:dyDescent="0.2">
      <c r="A2197" s="468"/>
      <c r="B2197" s="487"/>
      <c r="C2197" s="483"/>
      <c r="D2197" s="473"/>
      <c r="E2197" s="473"/>
      <c r="F2197" s="479"/>
      <c r="G2197" s="473"/>
      <c r="H2197" s="480"/>
      <c r="I2197" s="480"/>
      <c r="J2197" s="443"/>
      <c r="K2197" s="442"/>
      <c r="L2197" s="443"/>
      <c r="M2197" s="443"/>
      <c r="N2197" s="444"/>
      <c r="O2197" s="477">
        <f t="shared" si="96"/>
        <v>0</v>
      </c>
      <c r="P2197" s="477">
        <f t="shared" si="97"/>
        <v>0</v>
      </c>
      <c r="Q2197" s="92" t="str">
        <f t="shared" si="98"/>
        <v/>
      </c>
    </row>
    <row r="2198" spans="1:17" x14ac:dyDescent="0.2">
      <c r="A2198" s="468"/>
      <c r="B2198" s="487"/>
      <c r="C2198" s="483"/>
      <c r="D2198" s="473"/>
      <c r="E2198" s="473"/>
      <c r="F2198" s="479"/>
      <c r="G2198" s="473"/>
      <c r="H2198" s="474"/>
      <c r="I2198" s="480"/>
      <c r="J2198" s="442"/>
      <c r="K2198" s="442"/>
      <c r="L2198" s="443"/>
      <c r="M2198" s="443"/>
      <c r="N2198" s="444"/>
      <c r="O2198" s="477">
        <f t="shared" si="96"/>
        <v>0</v>
      </c>
      <c r="P2198" s="477">
        <f t="shared" si="97"/>
        <v>0</v>
      </c>
      <c r="Q2198" s="92" t="str">
        <f t="shared" si="98"/>
        <v/>
      </c>
    </row>
    <row r="2199" spans="1:17" x14ac:dyDescent="0.2">
      <c r="A2199" s="468"/>
      <c r="B2199" s="487"/>
      <c r="C2199" s="483"/>
      <c r="D2199" s="473"/>
      <c r="E2199" s="473"/>
      <c r="F2199" s="479"/>
      <c r="G2199" s="473"/>
      <c r="H2199" s="480"/>
      <c r="I2199" s="480"/>
      <c r="J2199" s="443"/>
      <c r="K2199" s="442"/>
      <c r="L2199" s="443"/>
      <c r="M2199" s="443"/>
      <c r="N2199" s="444"/>
      <c r="O2199" s="477">
        <f t="shared" si="96"/>
        <v>0</v>
      </c>
      <c r="P2199" s="477">
        <f t="shared" si="97"/>
        <v>0</v>
      </c>
      <c r="Q2199" s="92" t="str">
        <f t="shared" si="98"/>
        <v/>
      </c>
    </row>
    <row r="2200" spans="1:17" x14ac:dyDescent="0.2">
      <c r="A2200" s="468"/>
      <c r="B2200" s="487"/>
      <c r="C2200" s="483"/>
      <c r="D2200" s="473"/>
      <c r="E2200" s="473"/>
      <c r="F2200" s="479"/>
      <c r="G2200" s="473"/>
      <c r="H2200" s="480"/>
      <c r="I2200" s="480"/>
      <c r="J2200" s="443"/>
      <c r="K2200" s="443"/>
      <c r="L2200" s="443"/>
      <c r="M2200" s="443"/>
      <c r="N2200" s="444"/>
      <c r="O2200" s="477">
        <f t="shared" si="96"/>
        <v>0</v>
      </c>
      <c r="P2200" s="477">
        <f t="shared" si="97"/>
        <v>0</v>
      </c>
      <c r="Q2200" s="92" t="str">
        <f t="shared" si="98"/>
        <v/>
      </c>
    </row>
    <row r="2201" spans="1:17" x14ac:dyDescent="0.2">
      <c r="A2201" s="468"/>
      <c r="B2201" s="487"/>
      <c r="C2201" s="483"/>
      <c r="D2201" s="473"/>
      <c r="E2201" s="473"/>
      <c r="F2201" s="479"/>
      <c r="G2201" s="473"/>
      <c r="H2201" s="480"/>
      <c r="I2201" s="480"/>
      <c r="J2201" s="443"/>
      <c r="K2201" s="443"/>
      <c r="L2201" s="443"/>
      <c r="M2201" s="443"/>
      <c r="N2201" s="444"/>
      <c r="O2201" s="477">
        <f t="shared" si="96"/>
        <v>0</v>
      </c>
      <c r="P2201" s="477">
        <f t="shared" si="97"/>
        <v>0</v>
      </c>
      <c r="Q2201" s="92" t="str">
        <f t="shared" si="98"/>
        <v/>
      </c>
    </row>
    <row r="2202" spans="1:17" x14ac:dyDescent="0.2">
      <c r="A2202" s="468"/>
      <c r="B2202" s="487"/>
      <c r="C2202" s="483"/>
      <c r="D2202" s="473"/>
      <c r="E2202" s="473"/>
      <c r="F2202" s="479"/>
      <c r="G2202" s="473"/>
      <c r="H2202" s="480"/>
      <c r="I2202" s="480"/>
      <c r="J2202" s="443"/>
      <c r="K2202" s="443"/>
      <c r="L2202" s="443"/>
      <c r="M2202" s="443"/>
      <c r="N2202" s="444"/>
      <c r="O2202" s="477">
        <f t="shared" si="96"/>
        <v>0</v>
      </c>
      <c r="P2202" s="477">
        <f t="shared" si="97"/>
        <v>0</v>
      </c>
      <c r="Q2202" s="92" t="str">
        <f t="shared" si="98"/>
        <v/>
      </c>
    </row>
    <row r="2203" spans="1:17" x14ac:dyDescent="0.2">
      <c r="A2203" s="468"/>
      <c r="B2203" s="487"/>
      <c r="C2203" s="483"/>
      <c r="D2203" s="473"/>
      <c r="E2203" s="473"/>
      <c r="F2203" s="479"/>
      <c r="G2203" s="473"/>
      <c r="H2203" s="480"/>
      <c r="I2203" s="480"/>
      <c r="J2203" s="443"/>
      <c r="K2203" s="443"/>
      <c r="L2203" s="443"/>
      <c r="M2203" s="443"/>
      <c r="N2203" s="444"/>
      <c r="O2203" s="477">
        <f t="shared" si="96"/>
        <v>0</v>
      </c>
      <c r="P2203" s="477">
        <f t="shared" si="97"/>
        <v>0</v>
      </c>
      <c r="Q2203" s="92" t="str">
        <f t="shared" si="98"/>
        <v/>
      </c>
    </row>
    <row r="2204" spans="1:17" x14ac:dyDescent="0.2">
      <c r="A2204" s="468"/>
      <c r="B2204" s="487"/>
      <c r="C2204" s="483"/>
      <c r="D2204" s="473"/>
      <c r="E2204" s="473"/>
      <c r="F2204" s="479"/>
      <c r="G2204" s="473"/>
      <c r="H2204" s="480"/>
      <c r="I2204" s="480"/>
      <c r="J2204" s="443"/>
      <c r="K2204" s="443"/>
      <c r="L2204" s="443"/>
      <c r="M2204" s="443"/>
      <c r="N2204" s="444"/>
      <c r="O2204" s="477">
        <f t="shared" si="96"/>
        <v>0</v>
      </c>
      <c r="P2204" s="477">
        <f t="shared" si="97"/>
        <v>0</v>
      </c>
      <c r="Q2204" s="92" t="str">
        <f t="shared" si="98"/>
        <v/>
      </c>
    </row>
    <row r="2205" spans="1:17" x14ac:dyDescent="0.2">
      <c r="A2205" s="468"/>
      <c r="B2205" s="487"/>
      <c r="C2205" s="483"/>
      <c r="D2205" s="473"/>
      <c r="E2205" s="473"/>
      <c r="F2205" s="479"/>
      <c r="G2205" s="473"/>
      <c r="H2205" s="480"/>
      <c r="I2205" s="480"/>
      <c r="J2205" s="443"/>
      <c r="K2205" s="443"/>
      <c r="L2205" s="443"/>
      <c r="M2205" s="443"/>
      <c r="N2205" s="444"/>
      <c r="O2205" s="477">
        <f t="shared" si="96"/>
        <v>0</v>
      </c>
      <c r="P2205" s="477">
        <f t="shared" si="97"/>
        <v>0</v>
      </c>
      <c r="Q2205" s="92" t="str">
        <f t="shared" si="98"/>
        <v/>
      </c>
    </row>
    <row r="2206" spans="1:17" x14ac:dyDescent="0.2">
      <c r="A2206" s="468"/>
      <c r="B2206" s="487"/>
      <c r="C2206" s="483"/>
      <c r="D2206" s="473"/>
      <c r="E2206" s="473"/>
      <c r="F2206" s="479"/>
      <c r="G2206" s="473"/>
      <c r="H2206" s="480"/>
      <c r="I2206" s="480"/>
      <c r="J2206" s="443"/>
      <c r="K2206" s="443"/>
      <c r="L2206" s="443"/>
      <c r="M2206" s="443"/>
      <c r="N2206" s="444"/>
      <c r="O2206" s="477">
        <f t="shared" si="96"/>
        <v>0</v>
      </c>
      <c r="P2206" s="477">
        <f t="shared" si="97"/>
        <v>0</v>
      </c>
      <c r="Q2206" s="92" t="str">
        <f t="shared" si="98"/>
        <v/>
      </c>
    </row>
    <row r="2207" spans="1:17" x14ac:dyDescent="0.2">
      <c r="A2207" s="468"/>
      <c r="B2207" s="487"/>
      <c r="C2207" s="483"/>
      <c r="D2207" s="473"/>
      <c r="E2207" s="473"/>
      <c r="F2207" s="479"/>
      <c r="G2207" s="473"/>
      <c r="H2207" s="480"/>
      <c r="I2207" s="480"/>
      <c r="J2207" s="443"/>
      <c r="K2207" s="443"/>
      <c r="L2207" s="443"/>
      <c r="M2207" s="443"/>
      <c r="N2207" s="444"/>
      <c r="O2207" s="477">
        <f t="shared" si="96"/>
        <v>0</v>
      </c>
      <c r="P2207" s="477">
        <f t="shared" si="97"/>
        <v>0</v>
      </c>
      <c r="Q2207" s="92" t="str">
        <f t="shared" si="98"/>
        <v/>
      </c>
    </row>
    <row r="2208" spans="1:17" x14ac:dyDescent="0.2">
      <c r="A2208" s="468"/>
      <c r="B2208" s="487"/>
      <c r="C2208" s="483"/>
      <c r="D2208" s="473"/>
      <c r="E2208" s="473"/>
      <c r="F2208" s="479"/>
      <c r="G2208" s="473"/>
      <c r="H2208" s="480"/>
      <c r="I2208" s="480"/>
      <c r="J2208" s="443"/>
      <c r="K2208" s="443"/>
      <c r="L2208" s="443"/>
      <c r="M2208" s="443"/>
      <c r="N2208" s="444"/>
      <c r="O2208" s="477">
        <f t="shared" si="96"/>
        <v>0</v>
      </c>
      <c r="P2208" s="477">
        <f t="shared" si="97"/>
        <v>0</v>
      </c>
      <c r="Q2208" s="92" t="str">
        <f t="shared" si="98"/>
        <v/>
      </c>
    </row>
    <row r="2209" spans="1:17" x14ac:dyDescent="0.2">
      <c r="A2209" s="468"/>
      <c r="B2209" s="487"/>
      <c r="C2209" s="483"/>
      <c r="D2209" s="473"/>
      <c r="E2209" s="473"/>
      <c r="F2209" s="479"/>
      <c r="G2209" s="473"/>
      <c r="H2209" s="480"/>
      <c r="I2209" s="480"/>
      <c r="J2209" s="443"/>
      <c r="K2209" s="443"/>
      <c r="L2209" s="443"/>
      <c r="M2209" s="443"/>
      <c r="N2209" s="444"/>
      <c r="O2209" s="477">
        <f t="shared" si="96"/>
        <v>0</v>
      </c>
      <c r="P2209" s="477">
        <f t="shared" si="97"/>
        <v>0</v>
      </c>
      <c r="Q2209" s="92" t="str">
        <f t="shared" si="98"/>
        <v/>
      </c>
    </row>
    <row r="2210" spans="1:17" x14ac:dyDescent="0.2">
      <c r="A2210" s="468"/>
      <c r="B2210" s="487"/>
      <c r="C2210" s="483"/>
      <c r="D2210" s="473"/>
      <c r="E2210" s="473"/>
      <c r="F2210" s="479"/>
      <c r="G2210" s="473"/>
      <c r="H2210" s="480"/>
      <c r="I2210" s="480"/>
      <c r="J2210" s="443"/>
      <c r="K2210" s="443"/>
      <c r="L2210" s="443"/>
      <c r="M2210" s="443"/>
      <c r="N2210" s="444"/>
      <c r="O2210" s="477">
        <f t="shared" si="96"/>
        <v>0</v>
      </c>
      <c r="P2210" s="477">
        <f t="shared" si="97"/>
        <v>0</v>
      </c>
      <c r="Q2210" s="92" t="str">
        <f t="shared" si="98"/>
        <v/>
      </c>
    </row>
    <row r="2211" spans="1:17" x14ac:dyDescent="0.2">
      <c r="A2211" s="468"/>
      <c r="B2211" s="487"/>
      <c r="C2211" s="483"/>
      <c r="D2211" s="473"/>
      <c r="E2211" s="473"/>
      <c r="F2211" s="479"/>
      <c r="G2211" s="473"/>
      <c r="H2211" s="474"/>
      <c r="I2211" s="480"/>
      <c r="J2211" s="442"/>
      <c r="K2211" s="442"/>
      <c r="L2211" s="443"/>
      <c r="M2211" s="443"/>
      <c r="N2211" s="444"/>
      <c r="O2211" s="477">
        <f t="shared" si="96"/>
        <v>0</v>
      </c>
      <c r="P2211" s="477">
        <f t="shared" si="97"/>
        <v>0</v>
      </c>
      <c r="Q2211" s="92" t="str">
        <f t="shared" si="98"/>
        <v/>
      </c>
    </row>
    <row r="2212" spans="1:17" x14ac:dyDescent="0.2">
      <c r="A2212" s="468"/>
      <c r="B2212" s="487"/>
      <c r="C2212" s="483"/>
      <c r="D2212" s="473"/>
      <c r="E2212" s="473"/>
      <c r="F2212" s="479"/>
      <c r="G2212" s="473"/>
      <c r="H2212" s="480"/>
      <c r="I2212" s="480"/>
      <c r="J2212" s="442"/>
      <c r="K2212" s="442"/>
      <c r="L2212" s="443"/>
      <c r="M2212" s="442"/>
      <c r="N2212" s="444"/>
      <c r="O2212" s="477">
        <f t="shared" si="96"/>
        <v>0</v>
      </c>
      <c r="P2212" s="477">
        <f t="shared" si="97"/>
        <v>0</v>
      </c>
      <c r="Q2212" s="92" t="str">
        <f t="shared" si="98"/>
        <v/>
      </c>
    </row>
    <row r="2213" spans="1:17" x14ac:dyDescent="0.2">
      <c r="A2213" s="468"/>
      <c r="B2213" s="482"/>
      <c r="C2213" s="483"/>
      <c r="D2213" s="473"/>
      <c r="E2213" s="473"/>
      <c r="F2213" s="479"/>
      <c r="G2213" s="473"/>
      <c r="H2213" s="480"/>
      <c r="I2213" s="473"/>
      <c r="J2213" s="484"/>
      <c r="K2213" s="484"/>
      <c r="L2213" s="484"/>
      <c r="M2213" s="443"/>
      <c r="N2213" s="444"/>
      <c r="O2213" s="477">
        <f t="shared" si="96"/>
        <v>0</v>
      </c>
      <c r="P2213" s="477">
        <f t="shared" si="97"/>
        <v>0</v>
      </c>
      <c r="Q2213" s="92" t="str">
        <f t="shared" si="98"/>
        <v/>
      </c>
    </row>
    <row r="2214" spans="1:17" x14ac:dyDescent="0.2">
      <c r="A2214" s="468"/>
      <c r="B2214" s="482"/>
      <c r="C2214" s="483"/>
      <c r="D2214" s="473"/>
      <c r="E2214" s="473"/>
      <c r="F2214" s="479"/>
      <c r="G2214" s="473"/>
      <c r="H2214" s="480"/>
      <c r="I2214" s="480"/>
      <c r="J2214" s="442"/>
      <c r="K2214" s="443"/>
      <c r="L2214" s="443"/>
      <c r="M2214" s="443"/>
      <c r="N2214" s="444"/>
      <c r="O2214" s="477">
        <f t="shared" si="96"/>
        <v>0</v>
      </c>
      <c r="P2214" s="477">
        <f t="shared" si="97"/>
        <v>0</v>
      </c>
      <c r="Q2214" s="92" t="str">
        <f t="shared" si="98"/>
        <v/>
      </c>
    </row>
    <row r="2215" spans="1:17" x14ac:dyDescent="0.2">
      <c r="A2215" s="468"/>
      <c r="B2215" s="482"/>
      <c r="C2215" s="483"/>
      <c r="D2215" s="473"/>
      <c r="E2215" s="473"/>
      <c r="F2215" s="479"/>
      <c r="G2215" s="473"/>
      <c r="H2215" s="480"/>
      <c r="I2215" s="480"/>
      <c r="J2215" s="442"/>
      <c r="K2215" s="443"/>
      <c r="L2215" s="443"/>
      <c r="M2215" s="443"/>
      <c r="N2215" s="444"/>
      <c r="O2215" s="477">
        <f t="shared" si="96"/>
        <v>0</v>
      </c>
      <c r="P2215" s="477">
        <f t="shared" si="97"/>
        <v>0</v>
      </c>
      <c r="Q2215" s="92" t="str">
        <f t="shared" si="98"/>
        <v/>
      </c>
    </row>
    <row r="2216" spans="1:17" x14ac:dyDescent="0.2">
      <c r="A2216" s="468"/>
      <c r="B2216" s="487"/>
      <c r="C2216" s="483"/>
      <c r="D2216" s="473"/>
      <c r="E2216" s="473"/>
      <c r="F2216" s="479"/>
      <c r="G2216" s="473"/>
      <c r="H2216" s="474"/>
      <c r="I2216" s="480"/>
      <c r="J2216" s="442"/>
      <c r="K2216" s="442"/>
      <c r="L2216" s="443"/>
      <c r="M2216" s="442"/>
      <c r="N2216" s="501"/>
      <c r="O2216" s="477">
        <f t="shared" si="96"/>
        <v>0</v>
      </c>
      <c r="P2216" s="477">
        <f t="shared" si="97"/>
        <v>0</v>
      </c>
      <c r="Q2216" s="92" t="str">
        <f t="shared" si="98"/>
        <v/>
      </c>
    </row>
    <row r="2217" spans="1:17" x14ac:dyDescent="0.2">
      <c r="A2217" s="468"/>
      <c r="B2217" s="487"/>
      <c r="C2217" s="483"/>
      <c r="D2217" s="473"/>
      <c r="E2217" s="473"/>
      <c r="F2217" s="479"/>
      <c r="G2217" s="473"/>
      <c r="H2217" s="474"/>
      <c r="I2217" s="480"/>
      <c r="J2217" s="442"/>
      <c r="K2217" s="442"/>
      <c r="L2217" s="443"/>
      <c r="M2217" s="442"/>
      <c r="N2217" s="444"/>
      <c r="O2217" s="477">
        <f t="shared" si="96"/>
        <v>0</v>
      </c>
      <c r="P2217" s="477">
        <f t="shared" si="97"/>
        <v>0</v>
      </c>
      <c r="Q2217" s="92" t="str">
        <f t="shared" si="98"/>
        <v/>
      </c>
    </row>
    <row r="2218" spans="1:17" x14ac:dyDescent="0.2">
      <c r="A2218" s="468"/>
      <c r="B2218" s="487"/>
      <c r="C2218" s="483"/>
      <c r="D2218" s="473"/>
      <c r="E2218" s="473"/>
      <c r="F2218" s="479"/>
      <c r="G2218" s="473"/>
      <c r="H2218" s="480"/>
      <c r="I2218" s="480"/>
      <c r="J2218" s="442"/>
      <c r="K2218" s="442"/>
      <c r="L2218" s="443"/>
      <c r="M2218" s="442"/>
      <c r="N2218" s="444"/>
      <c r="O2218" s="477">
        <f t="shared" si="96"/>
        <v>0</v>
      </c>
      <c r="P2218" s="477">
        <f t="shared" si="97"/>
        <v>0</v>
      </c>
      <c r="Q2218" s="92" t="str">
        <f t="shared" si="98"/>
        <v/>
      </c>
    </row>
    <row r="2219" spans="1:17" x14ac:dyDescent="0.2">
      <c r="A2219" s="468"/>
      <c r="B2219" s="482"/>
      <c r="C2219" s="483"/>
      <c r="D2219" s="473"/>
      <c r="E2219" s="473"/>
      <c r="F2219" s="479"/>
      <c r="G2219" s="473"/>
      <c r="H2219" s="480"/>
      <c r="I2219" s="473"/>
      <c r="J2219" s="484"/>
      <c r="K2219" s="484"/>
      <c r="L2219" s="484"/>
      <c r="M2219" s="443"/>
      <c r="N2219" s="444"/>
      <c r="O2219" s="477">
        <f t="shared" si="96"/>
        <v>0</v>
      </c>
      <c r="P2219" s="477">
        <f t="shared" si="97"/>
        <v>0</v>
      </c>
      <c r="Q2219" s="92" t="str">
        <f t="shared" si="98"/>
        <v/>
      </c>
    </row>
    <row r="2220" spans="1:17" x14ac:dyDescent="0.2">
      <c r="A2220" s="468"/>
      <c r="B2220" s="487"/>
      <c r="C2220" s="483"/>
      <c r="D2220" s="473"/>
      <c r="E2220" s="473"/>
      <c r="F2220" s="479"/>
      <c r="G2220" s="473"/>
      <c r="H2220" s="474"/>
      <c r="I2220" s="480"/>
      <c r="J2220" s="442"/>
      <c r="K2220" s="443"/>
      <c r="L2220" s="443"/>
      <c r="M2220" s="442"/>
      <c r="N2220" s="444"/>
      <c r="O2220" s="477">
        <f t="shared" si="96"/>
        <v>0</v>
      </c>
      <c r="P2220" s="477">
        <f t="shared" si="97"/>
        <v>0</v>
      </c>
      <c r="Q2220" s="92" t="str">
        <f t="shared" si="98"/>
        <v/>
      </c>
    </row>
    <row r="2221" spans="1:17" x14ac:dyDescent="0.2">
      <c r="A2221" s="468"/>
      <c r="B2221" s="482"/>
      <c r="C2221" s="483"/>
      <c r="D2221" s="473"/>
      <c r="E2221" s="473"/>
      <c r="F2221" s="479"/>
      <c r="G2221" s="473"/>
      <c r="H2221" s="480"/>
      <c r="I2221" s="480"/>
      <c r="J2221" s="442"/>
      <c r="K2221" s="442"/>
      <c r="L2221" s="443"/>
      <c r="M2221" s="443"/>
      <c r="N2221" s="444"/>
      <c r="O2221" s="477">
        <f t="shared" si="96"/>
        <v>0</v>
      </c>
      <c r="P2221" s="477">
        <f t="shared" si="97"/>
        <v>0</v>
      </c>
      <c r="Q2221" s="92" t="str">
        <f t="shared" si="98"/>
        <v/>
      </c>
    </row>
    <row r="2222" spans="1:17" x14ac:dyDescent="0.2">
      <c r="A2222" s="468"/>
      <c r="B2222" s="482"/>
      <c r="C2222" s="483"/>
      <c r="D2222" s="473"/>
      <c r="E2222" s="473"/>
      <c r="F2222" s="479"/>
      <c r="G2222" s="473"/>
      <c r="H2222" s="480"/>
      <c r="I2222" s="480"/>
      <c r="J2222" s="443"/>
      <c r="K2222" s="442"/>
      <c r="L2222" s="443"/>
      <c r="M2222" s="443"/>
      <c r="N2222" s="444"/>
      <c r="O2222" s="477">
        <f t="shared" si="96"/>
        <v>0</v>
      </c>
      <c r="P2222" s="477">
        <f t="shared" si="97"/>
        <v>0</v>
      </c>
      <c r="Q2222" s="92" t="str">
        <f t="shared" si="98"/>
        <v/>
      </c>
    </row>
    <row r="2223" spans="1:17" x14ac:dyDescent="0.2">
      <c r="A2223" s="468"/>
      <c r="B2223" s="482"/>
      <c r="C2223" s="483"/>
      <c r="D2223" s="473"/>
      <c r="E2223" s="473"/>
      <c r="F2223" s="479"/>
      <c r="G2223" s="473"/>
      <c r="H2223" s="480"/>
      <c r="I2223" s="480"/>
      <c r="J2223" s="442"/>
      <c r="K2223" s="442"/>
      <c r="L2223" s="443"/>
      <c r="M2223" s="443"/>
      <c r="N2223" s="444"/>
      <c r="O2223" s="477">
        <f t="shared" si="96"/>
        <v>0</v>
      </c>
      <c r="P2223" s="477">
        <f t="shared" si="97"/>
        <v>0</v>
      </c>
      <c r="Q2223" s="92" t="str">
        <f t="shared" si="98"/>
        <v/>
      </c>
    </row>
    <row r="2224" spans="1:17" x14ac:dyDescent="0.2">
      <c r="A2224" s="468"/>
      <c r="B2224" s="482"/>
      <c r="C2224" s="483"/>
      <c r="D2224" s="473"/>
      <c r="E2224" s="473"/>
      <c r="F2224" s="479"/>
      <c r="G2224" s="473"/>
      <c r="H2224" s="480"/>
      <c r="I2224" s="480"/>
      <c r="J2224" s="442"/>
      <c r="K2224" s="442"/>
      <c r="L2224" s="443"/>
      <c r="M2224" s="443"/>
      <c r="N2224" s="444"/>
      <c r="O2224" s="477">
        <f t="shared" si="96"/>
        <v>0</v>
      </c>
      <c r="P2224" s="477">
        <f t="shared" si="97"/>
        <v>0</v>
      </c>
      <c r="Q2224" s="92" t="str">
        <f t="shared" si="98"/>
        <v/>
      </c>
    </row>
    <row r="2225" spans="1:17" x14ac:dyDescent="0.2">
      <c r="A2225" s="468"/>
      <c r="B2225" s="482"/>
      <c r="C2225" s="483"/>
      <c r="D2225" s="473"/>
      <c r="E2225" s="473"/>
      <c r="F2225" s="479"/>
      <c r="G2225" s="473"/>
      <c r="H2225" s="480"/>
      <c r="I2225" s="473"/>
      <c r="J2225" s="484"/>
      <c r="K2225" s="484"/>
      <c r="L2225" s="484"/>
      <c r="M2225" s="443"/>
      <c r="N2225" s="444"/>
      <c r="O2225" s="477">
        <f t="shared" si="96"/>
        <v>0</v>
      </c>
      <c r="P2225" s="477">
        <f t="shared" si="97"/>
        <v>0</v>
      </c>
      <c r="Q2225" s="92" t="str">
        <f t="shared" si="98"/>
        <v/>
      </c>
    </row>
    <row r="2226" spans="1:17" x14ac:dyDescent="0.2">
      <c r="A2226" s="468"/>
      <c r="B2226" s="482"/>
      <c r="C2226" s="483"/>
      <c r="D2226" s="473"/>
      <c r="E2226" s="473"/>
      <c r="F2226" s="479"/>
      <c r="G2226" s="473"/>
      <c r="H2226" s="480"/>
      <c r="I2226" s="473"/>
      <c r="J2226" s="484"/>
      <c r="K2226" s="484"/>
      <c r="L2226" s="484"/>
      <c r="M2226" s="443"/>
      <c r="N2226" s="444"/>
      <c r="O2226" s="477">
        <f t="shared" si="96"/>
        <v>0</v>
      </c>
      <c r="P2226" s="477">
        <f t="shared" si="97"/>
        <v>0</v>
      </c>
      <c r="Q2226" s="92" t="str">
        <f t="shared" si="98"/>
        <v/>
      </c>
    </row>
    <row r="2227" spans="1:17" x14ac:dyDescent="0.2">
      <c r="A2227" s="468"/>
      <c r="B2227" s="482"/>
      <c r="C2227" s="483"/>
      <c r="D2227" s="473"/>
      <c r="E2227" s="473"/>
      <c r="F2227" s="479"/>
      <c r="G2227" s="473"/>
      <c r="H2227" s="480"/>
      <c r="I2227" s="480"/>
      <c r="J2227" s="442"/>
      <c r="K2227" s="442"/>
      <c r="L2227" s="443"/>
      <c r="M2227" s="443"/>
      <c r="N2227" s="444"/>
      <c r="O2227" s="477">
        <f t="shared" si="96"/>
        <v>0</v>
      </c>
      <c r="P2227" s="477">
        <f t="shared" si="97"/>
        <v>0</v>
      </c>
      <c r="Q2227" s="92" t="str">
        <f t="shared" si="98"/>
        <v/>
      </c>
    </row>
    <row r="2228" spans="1:17" x14ac:dyDescent="0.2">
      <c r="A2228" s="468"/>
      <c r="B2228" s="482"/>
      <c r="C2228" s="483"/>
      <c r="D2228" s="473"/>
      <c r="E2228" s="473"/>
      <c r="F2228" s="479"/>
      <c r="G2228" s="473"/>
      <c r="H2228" s="480"/>
      <c r="I2228" s="480"/>
      <c r="J2228" s="443"/>
      <c r="K2228" s="442"/>
      <c r="L2228" s="443"/>
      <c r="M2228" s="443"/>
      <c r="N2228" s="444"/>
      <c r="O2228" s="477">
        <f t="shared" si="96"/>
        <v>0</v>
      </c>
      <c r="P2228" s="477">
        <f t="shared" si="97"/>
        <v>0</v>
      </c>
      <c r="Q2228" s="92" t="str">
        <f t="shared" si="98"/>
        <v/>
      </c>
    </row>
    <row r="2229" spans="1:17" x14ac:dyDescent="0.2">
      <c r="A2229" s="468"/>
      <c r="B2229" s="482"/>
      <c r="C2229" s="483"/>
      <c r="D2229" s="473"/>
      <c r="E2229" s="473"/>
      <c r="F2229" s="479"/>
      <c r="G2229" s="473"/>
      <c r="H2229" s="480"/>
      <c r="I2229" s="480"/>
      <c r="J2229" s="442"/>
      <c r="K2229" s="443"/>
      <c r="L2229" s="443"/>
      <c r="M2229" s="443"/>
      <c r="N2229" s="444"/>
      <c r="O2229" s="477">
        <f t="shared" si="96"/>
        <v>0</v>
      </c>
      <c r="P2229" s="477">
        <f t="shared" si="97"/>
        <v>0</v>
      </c>
      <c r="Q2229" s="92" t="str">
        <f t="shared" si="98"/>
        <v/>
      </c>
    </row>
    <row r="2230" spans="1:17" x14ac:dyDescent="0.2">
      <c r="A2230" s="468"/>
      <c r="B2230" s="482"/>
      <c r="C2230" s="483"/>
      <c r="D2230" s="473"/>
      <c r="E2230" s="473"/>
      <c r="F2230" s="479"/>
      <c r="G2230" s="473"/>
      <c r="H2230" s="480"/>
      <c r="I2230" s="480"/>
      <c r="J2230" s="443"/>
      <c r="K2230" s="443"/>
      <c r="L2230" s="443"/>
      <c r="M2230" s="443"/>
      <c r="N2230" s="444"/>
      <c r="O2230" s="477">
        <f t="shared" si="96"/>
        <v>0</v>
      </c>
      <c r="P2230" s="477">
        <f t="shared" si="97"/>
        <v>0</v>
      </c>
      <c r="Q2230" s="92" t="str">
        <f t="shared" si="98"/>
        <v/>
      </c>
    </row>
    <row r="2231" spans="1:17" x14ac:dyDescent="0.2">
      <c r="A2231" s="468"/>
      <c r="B2231" s="482"/>
      <c r="C2231" s="483"/>
      <c r="D2231" s="473"/>
      <c r="E2231" s="473"/>
      <c r="F2231" s="479"/>
      <c r="G2231" s="473"/>
      <c r="H2231" s="480"/>
      <c r="I2231" s="480"/>
      <c r="J2231" s="443"/>
      <c r="K2231" s="443"/>
      <c r="L2231" s="443"/>
      <c r="M2231" s="443"/>
      <c r="N2231" s="444"/>
      <c r="O2231" s="477">
        <f t="shared" si="96"/>
        <v>0</v>
      </c>
      <c r="P2231" s="477">
        <f t="shared" si="97"/>
        <v>0</v>
      </c>
      <c r="Q2231" s="92" t="str">
        <f t="shared" si="98"/>
        <v/>
      </c>
    </row>
    <row r="2232" spans="1:17" x14ac:dyDescent="0.2">
      <c r="A2232" s="468"/>
      <c r="B2232" s="482"/>
      <c r="C2232" s="483"/>
      <c r="D2232" s="473"/>
      <c r="E2232" s="473"/>
      <c r="F2232" s="479"/>
      <c r="G2232" s="473"/>
      <c r="H2232" s="480"/>
      <c r="I2232" s="480"/>
      <c r="J2232" s="443"/>
      <c r="K2232" s="443"/>
      <c r="L2232" s="443"/>
      <c r="M2232" s="443"/>
      <c r="N2232" s="444"/>
      <c r="O2232" s="477">
        <f t="shared" si="96"/>
        <v>0</v>
      </c>
      <c r="P2232" s="477">
        <f t="shared" si="97"/>
        <v>0</v>
      </c>
      <c r="Q2232" s="92" t="str">
        <f t="shared" si="98"/>
        <v/>
      </c>
    </row>
    <row r="2233" spans="1:17" x14ac:dyDescent="0.2">
      <c r="A2233" s="468"/>
      <c r="B2233" s="482"/>
      <c r="C2233" s="483"/>
      <c r="D2233" s="473"/>
      <c r="E2233" s="473"/>
      <c r="F2233" s="479"/>
      <c r="G2233" s="473"/>
      <c r="H2233" s="480"/>
      <c r="I2233" s="480"/>
      <c r="J2233" s="443"/>
      <c r="K2233" s="443"/>
      <c r="L2233" s="443"/>
      <c r="M2233" s="443"/>
      <c r="N2233" s="444"/>
      <c r="O2233" s="477">
        <f t="shared" si="96"/>
        <v>0</v>
      </c>
      <c r="P2233" s="477">
        <f t="shared" si="97"/>
        <v>0</v>
      </c>
      <c r="Q2233" s="92" t="str">
        <f t="shared" si="98"/>
        <v/>
      </c>
    </row>
    <row r="2234" spans="1:17" x14ac:dyDescent="0.2">
      <c r="A2234" s="468"/>
      <c r="B2234" s="482"/>
      <c r="C2234" s="483"/>
      <c r="D2234" s="473"/>
      <c r="E2234" s="473"/>
      <c r="F2234" s="479"/>
      <c r="G2234" s="473"/>
      <c r="H2234" s="480"/>
      <c r="I2234" s="480"/>
      <c r="J2234" s="443"/>
      <c r="K2234" s="443"/>
      <c r="L2234" s="443"/>
      <c r="M2234" s="443"/>
      <c r="N2234" s="444"/>
      <c r="O2234" s="477">
        <f t="shared" si="96"/>
        <v>0</v>
      </c>
      <c r="P2234" s="477">
        <f t="shared" si="97"/>
        <v>0</v>
      </c>
      <c r="Q2234" s="92" t="str">
        <f t="shared" si="98"/>
        <v/>
      </c>
    </row>
    <row r="2235" spans="1:17" x14ac:dyDescent="0.2">
      <c r="A2235" s="468"/>
      <c r="B2235" s="482"/>
      <c r="C2235" s="483"/>
      <c r="D2235" s="473"/>
      <c r="E2235" s="473"/>
      <c r="F2235" s="479"/>
      <c r="G2235" s="473"/>
      <c r="H2235" s="480"/>
      <c r="I2235" s="480"/>
      <c r="J2235" s="443"/>
      <c r="K2235" s="443"/>
      <c r="L2235" s="443"/>
      <c r="M2235" s="443"/>
      <c r="N2235" s="444"/>
      <c r="O2235" s="477">
        <f t="shared" si="96"/>
        <v>0</v>
      </c>
      <c r="P2235" s="477">
        <f t="shared" si="97"/>
        <v>0</v>
      </c>
      <c r="Q2235" s="92" t="str">
        <f t="shared" si="98"/>
        <v/>
      </c>
    </row>
    <row r="2236" spans="1:17" x14ac:dyDescent="0.2">
      <c r="A2236" s="468"/>
      <c r="B2236" s="482"/>
      <c r="C2236" s="483"/>
      <c r="D2236" s="473"/>
      <c r="E2236" s="473"/>
      <c r="F2236" s="479"/>
      <c r="G2236" s="473"/>
      <c r="H2236" s="480"/>
      <c r="I2236" s="480"/>
      <c r="J2236" s="443"/>
      <c r="K2236" s="443"/>
      <c r="L2236" s="443"/>
      <c r="M2236" s="443"/>
      <c r="N2236" s="444"/>
      <c r="O2236" s="477">
        <f t="shared" si="96"/>
        <v>0</v>
      </c>
      <c r="P2236" s="477">
        <f t="shared" si="97"/>
        <v>0</v>
      </c>
      <c r="Q2236" s="92" t="str">
        <f t="shared" si="98"/>
        <v/>
      </c>
    </row>
    <row r="2237" spans="1:17" x14ac:dyDescent="0.2">
      <c r="A2237" s="468"/>
      <c r="B2237" s="482"/>
      <c r="C2237" s="483"/>
      <c r="D2237" s="473"/>
      <c r="E2237" s="473"/>
      <c r="F2237" s="479"/>
      <c r="G2237" s="473"/>
      <c r="H2237" s="480"/>
      <c r="I2237" s="480"/>
      <c r="J2237" s="443"/>
      <c r="K2237" s="443"/>
      <c r="L2237" s="443"/>
      <c r="M2237" s="443"/>
      <c r="N2237" s="444"/>
      <c r="O2237" s="477">
        <f t="shared" si="96"/>
        <v>0</v>
      </c>
      <c r="P2237" s="477">
        <f t="shared" si="97"/>
        <v>0</v>
      </c>
      <c r="Q2237" s="92" t="str">
        <f t="shared" si="98"/>
        <v/>
      </c>
    </row>
    <row r="2238" spans="1:17" x14ac:dyDescent="0.2">
      <c r="A2238" s="468"/>
      <c r="B2238" s="482"/>
      <c r="C2238" s="483"/>
      <c r="D2238" s="473"/>
      <c r="E2238" s="473"/>
      <c r="F2238" s="479"/>
      <c r="G2238" s="473"/>
      <c r="H2238" s="480"/>
      <c r="I2238" s="480"/>
      <c r="J2238" s="443"/>
      <c r="K2238" s="443"/>
      <c r="L2238" s="443"/>
      <c r="M2238" s="443"/>
      <c r="N2238" s="444"/>
      <c r="O2238" s="477">
        <f t="shared" si="96"/>
        <v>0</v>
      </c>
      <c r="P2238" s="477">
        <f t="shared" si="97"/>
        <v>0</v>
      </c>
      <c r="Q2238" s="92" t="str">
        <f t="shared" si="98"/>
        <v/>
      </c>
    </row>
    <row r="2239" spans="1:17" x14ac:dyDescent="0.2">
      <c r="A2239" s="468"/>
      <c r="B2239" s="482"/>
      <c r="C2239" s="483"/>
      <c r="D2239" s="473"/>
      <c r="E2239" s="473"/>
      <c r="F2239" s="479"/>
      <c r="G2239" s="473"/>
      <c r="H2239" s="480"/>
      <c r="I2239" s="480"/>
      <c r="J2239" s="443"/>
      <c r="K2239" s="443"/>
      <c r="L2239" s="443"/>
      <c r="M2239" s="443"/>
      <c r="N2239" s="444"/>
      <c r="O2239" s="477">
        <f t="shared" si="96"/>
        <v>0</v>
      </c>
      <c r="P2239" s="477">
        <f t="shared" si="97"/>
        <v>0</v>
      </c>
      <c r="Q2239" s="92" t="str">
        <f t="shared" si="98"/>
        <v/>
      </c>
    </row>
    <row r="2240" spans="1:17" x14ac:dyDescent="0.2">
      <c r="A2240" s="468"/>
      <c r="B2240" s="482"/>
      <c r="C2240" s="483"/>
      <c r="D2240" s="473"/>
      <c r="E2240" s="473"/>
      <c r="F2240" s="479"/>
      <c r="G2240" s="473"/>
      <c r="H2240" s="480"/>
      <c r="I2240" s="480"/>
      <c r="J2240" s="443"/>
      <c r="K2240" s="443"/>
      <c r="L2240" s="443"/>
      <c r="M2240" s="443"/>
      <c r="N2240" s="444"/>
      <c r="O2240" s="477">
        <f t="shared" si="96"/>
        <v>0</v>
      </c>
      <c r="P2240" s="477">
        <f t="shared" si="97"/>
        <v>0</v>
      </c>
      <c r="Q2240" s="92" t="str">
        <f t="shared" si="98"/>
        <v/>
      </c>
    </row>
    <row r="2241" spans="1:17" x14ac:dyDescent="0.2">
      <c r="A2241" s="468"/>
      <c r="B2241" s="482"/>
      <c r="C2241" s="483"/>
      <c r="D2241" s="473"/>
      <c r="E2241" s="473"/>
      <c r="F2241" s="479"/>
      <c r="G2241" s="473"/>
      <c r="H2241" s="480"/>
      <c r="I2241" s="480"/>
      <c r="J2241" s="443"/>
      <c r="K2241" s="443"/>
      <c r="L2241" s="443"/>
      <c r="M2241" s="443"/>
      <c r="N2241" s="444"/>
      <c r="O2241" s="477">
        <f t="shared" ref="O2241:O2304" si="99">IF(B2241=0,0,IF(YEAR(B2241)=$P$1,MONTH(B2241)-$O$1+1,(YEAR(B2241)-$P$1)*12-$O$1+1+MONTH(B2241)))</f>
        <v>0</v>
      </c>
      <c r="P2241" s="477">
        <f t="shared" ref="P2241:P2304" si="100">IF(C2241=0,0,IF(YEAR(C2241)=$P$1,MONTH(C2241)-$O$1+1,(YEAR(C2241)-$P$1)*12-$O$1+1+MONTH(C2241)))</f>
        <v>0</v>
      </c>
      <c r="Q2241" s="92" t="str">
        <f t="shared" ref="Q2241:Q2304" si="101">SUBSTITUTE(D2241," ","_")</f>
        <v/>
      </c>
    </row>
    <row r="2242" spans="1:17" x14ac:dyDescent="0.2">
      <c r="A2242" s="468"/>
      <c r="B2242" s="482"/>
      <c r="C2242" s="483"/>
      <c r="D2242" s="473"/>
      <c r="E2242" s="473"/>
      <c r="F2242" s="479"/>
      <c r="G2242" s="473"/>
      <c r="H2242" s="480"/>
      <c r="I2242" s="480"/>
      <c r="J2242" s="443"/>
      <c r="K2242" s="443"/>
      <c r="L2242" s="443"/>
      <c r="M2242" s="443"/>
      <c r="N2242" s="444"/>
      <c r="O2242" s="477">
        <f t="shared" si="99"/>
        <v>0</v>
      </c>
      <c r="P2242" s="477">
        <f t="shared" si="100"/>
        <v>0</v>
      </c>
      <c r="Q2242" s="92" t="str">
        <f t="shared" si="101"/>
        <v/>
      </c>
    </row>
    <row r="2243" spans="1:17" x14ac:dyDescent="0.2">
      <c r="A2243" s="468"/>
      <c r="B2243" s="482"/>
      <c r="C2243" s="483"/>
      <c r="D2243" s="473"/>
      <c r="E2243" s="473"/>
      <c r="F2243" s="479"/>
      <c r="G2243" s="473"/>
      <c r="H2243" s="480"/>
      <c r="I2243" s="480"/>
      <c r="J2243" s="443"/>
      <c r="K2243" s="443"/>
      <c r="L2243" s="443"/>
      <c r="M2243" s="443"/>
      <c r="N2243" s="444"/>
      <c r="O2243" s="477">
        <f t="shared" si="99"/>
        <v>0</v>
      </c>
      <c r="P2243" s="477">
        <f t="shared" si="100"/>
        <v>0</v>
      </c>
      <c r="Q2243" s="92" t="str">
        <f t="shared" si="101"/>
        <v/>
      </c>
    </row>
    <row r="2244" spans="1:17" x14ac:dyDescent="0.2">
      <c r="A2244" s="468"/>
      <c r="B2244" s="482"/>
      <c r="C2244" s="483"/>
      <c r="D2244" s="473"/>
      <c r="E2244" s="473"/>
      <c r="F2244" s="479"/>
      <c r="G2244" s="473"/>
      <c r="H2244" s="480"/>
      <c r="I2244" s="480"/>
      <c r="J2244" s="443"/>
      <c r="K2244" s="443"/>
      <c r="L2244" s="443"/>
      <c r="M2244" s="443"/>
      <c r="N2244" s="444"/>
      <c r="O2244" s="477">
        <f t="shared" si="99"/>
        <v>0</v>
      </c>
      <c r="P2244" s="477">
        <f t="shared" si="100"/>
        <v>0</v>
      </c>
      <c r="Q2244" s="92" t="str">
        <f t="shared" si="101"/>
        <v/>
      </c>
    </row>
    <row r="2245" spans="1:17" x14ac:dyDescent="0.2">
      <c r="A2245" s="468"/>
      <c r="B2245" s="482"/>
      <c r="C2245" s="483"/>
      <c r="D2245" s="473"/>
      <c r="E2245" s="473"/>
      <c r="F2245" s="479"/>
      <c r="G2245" s="473"/>
      <c r="H2245" s="480"/>
      <c r="I2245" s="480"/>
      <c r="J2245" s="443"/>
      <c r="K2245" s="443"/>
      <c r="L2245" s="443"/>
      <c r="M2245" s="443"/>
      <c r="N2245" s="444"/>
      <c r="O2245" s="477">
        <f t="shared" si="99"/>
        <v>0</v>
      </c>
      <c r="P2245" s="477">
        <f t="shared" si="100"/>
        <v>0</v>
      </c>
      <c r="Q2245" s="92" t="str">
        <f t="shared" si="101"/>
        <v/>
      </c>
    </row>
    <row r="2246" spans="1:17" x14ac:dyDescent="0.2">
      <c r="A2246" s="468"/>
      <c r="B2246" s="482"/>
      <c r="C2246" s="483"/>
      <c r="D2246" s="473"/>
      <c r="E2246" s="473"/>
      <c r="F2246" s="479"/>
      <c r="G2246" s="473"/>
      <c r="H2246" s="480"/>
      <c r="I2246" s="480"/>
      <c r="J2246" s="443"/>
      <c r="K2246" s="443"/>
      <c r="L2246" s="443"/>
      <c r="M2246" s="443"/>
      <c r="N2246" s="444"/>
      <c r="O2246" s="477">
        <f t="shared" si="99"/>
        <v>0</v>
      </c>
      <c r="P2246" s="477">
        <f t="shared" si="100"/>
        <v>0</v>
      </c>
      <c r="Q2246" s="92" t="str">
        <f t="shared" si="101"/>
        <v/>
      </c>
    </row>
    <row r="2247" spans="1:17" x14ac:dyDescent="0.2">
      <c r="A2247" s="468"/>
      <c r="B2247" s="482"/>
      <c r="C2247" s="483"/>
      <c r="D2247" s="473"/>
      <c r="E2247" s="473"/>
      <c r="F2247" s="479"/>
      <c r="G2247" s="473"/>
      <c r="H2247" s="480"/>
      <c r="I2247" s="480"/>
      <c r="J2247" s="443"/>
      <c r="K2247" s="443"/>
      <c r="L2247" s="443"/>
      <c r="M2247" s="443"/>
      <c r="N2247" s="444"/>
      <c r="O2247" s="477">
        <f t="shared" si="99"/>
        <v>0</v>
      </c>
      <c r="P2247" s="477">
        <f t="shared" si="100"/>
        <v>0</v>
      </c>
      <c r="Q2247" s="92" t="str">
        <f t="shared" si="101"/>
        <v/>
      </c>
    </row>
    <row r="2248" spans="1:17" x14ac:dyDescent="0.2">
      <c r="A2248" s="468"/>
      <c r="B2248" s="482"/>
      <c r="C2248" s="483"/>
      <c r="D2248" s="473"/>
      <c r="E2248" s="473"/>
      <c r="F2248" s="479"/>
      <c r="G2248" s="473"/>
      <c r="H2248" s="480"/>
      <c r="I2248" s="480"/>
      <c r="J2248" s="443"/>
      <c r="K2248" s="443"/>
      <c r="L2248" s="443"/>
      <c r="M2248" s="443"/>
      <c r="N2248" s="444"/>
      <c r="O2248" s="477">
        <f t="shared" si="99"/>
        <v>0</v>
      </c>
      <c r="P2248" s="477">
        <f t="shared" si="100"/>
        <v>0</v>
      </c>
      <c r="Q2248" s="92" t="str">
        <f t="shared" si="101"/>
        <v/>
      </c>
    </row>
    <row r="2249" spans="1:17" x14ac:dyDescent="0.2">
      <c r="A2249" s="468"/>
      <c r="B2249" s="482"/>
      <c r="C2249" s="483"/>
      <c r="D2249" s="473"/>
      <c r="E2249" s="473"/>
      <c r="F2249" s="479"/>
      <c r="G2249" s="473"/>
      <c r="H2249" s="480"/>
      <c r="I2249" s="480"/>
      <c r="J2249" s="443"/>
      <c r="K2249" s="443"/>
      <c r="L2249" s="443"/>
      <c r="M2249" s="443"/>
      <c r="N2249" s="444"/>
      <c r="O2249" s="477">
        <f t="shared" si="99"/>
        <v>0</v>
      </c>
      <c r="P2249" s="477">
        <f t="shared" si="100"/>
        <v>0</v>
      </c>
      <c r="Q2249" s="92" t="str">
        <f t="shared" si="101"/>
        <v/>
      </c>
    </row>
    <row r="2250" spans="1:17" x14ac:dyDescent="0.2">
      <c r="A2250" s="468"/>
      <c r="B2250" s="482"/>
      <c r="C2250" s="483"/>
      <c r="D2250" s="473"/>
      <c r="E2250" s="473"/>
      <c r="F2250" s="479"/>
      <c r="G2250" s="473"/>
      <c r="H2250" s="480"/>
      <c r="I2250" s="480"/>
      <c r="J2250" s="443"/>
      <c r="K2250" s="443"/>
      <c r="L2250" s="443"/>
      <c r="M2250" s="443"/>
      <c r="N2250" s="444"/>
      <c r="O2250" s="477">
        <f t="shared" si="99"/>
        <v>0</v>
      </c>
      <c r="P2250" s="477">
        <f t="shared" si="100"/>
        <v>0</v>
      </c>
      <c r="Q2250" s="92" t="str">
        <f t="shared" si="101"/>
        <v/>
      </c>
    </row>
    <row r="2251" spans="1:17" x14ac:dyDescent="0.2">
      <c r="A2251" s="468"/>
      <c r="B2251" s="482"/>
      <c r="C2251" s="483"/>
      <c r="D2251" s="473"/>
      <c r="E2251" s="473"/>
      <c r="F2251" s="479"/>
      <c r="G2251" s="473"/>
      <c r="H2251" s="480"/>
      <c r="I2251" s="480"/>
      <c r="J2251" s="443"/>
      <c r="K2251" s="443"/>
      <c r="L2251" s="443"/>
      <c r="M2251" s="443"/>
      <c r="N2251" s="444"/>
      <c r="O2251" s="477">
        <f t="shared" si="99"/>
        <v>0</v>
      </c>
      <c r="P2251" s="477">
        <f t="shared" si="100"/>
        <v>0</v>
      </c>
      <c r="Q2251" s="92" t="str">
        <f t="shared" si="101"/>
        <v/>
      </c>
    </row>
    <row r="2252" spans="1:17" x14ac:dyDescent="0.2">
      <c r="A2252" s="468"/>
      <c r="B2252" s="482"/>
      <c r="C2252" s="483"/>
      <c r="D2252" s="473"/>
      <c r="E2252" s="473"/>
      <c r="F2252" s="479"/>
      <c r="G2252" s="473"/>
      <c r="H2252" s="480"/>
      <c r="I2252" s="480"/>
      <c r="J2252" s="443"/>
      <c r="K2252" s="443"/>
      <c r="L2252" s="443"/>
      <c r="M2252" s="443"/>
      <c r="N2252" s="444"/>
      <c r="O2252" s="477">
        <f t="shared" si="99"/>
        <v>0</v>
      </c>
      <c r="P2252" s="477">
        <f t="shared" si="100"/>
        <v>0</v>
      </c>
      <c r="Q2252" s="92" t="str">
        <f t="shared" si="101"/>
        <v/>
      </c>
    </row>
    <row r="2253" spans="1:17" x14ac:dyDescent="0.2">
      <c r="A2253" s="468"/>
      <c r="B2253" s="482"/>
      <c r="C2253" s="483"/>
      <c r="D2253" s="473"/>
      <c r="E2253" s="473"/>
      <c r="F2253" s="479"/>
      <c r="G2253" s="473"/>
      <c r="H2253" s="480"/>
      <c r="I2253" s="480"/>
      <c r="J2253" s="443"/>
      <c r="K2253" s="443"/>
      <c r="L2253" s="443"/>
      <c r="M2253" s="443"/>
      <c r="N2253" s="444"/>
      <c r="O2253" s="477">
        <f t="shared" si="99"/>
        <v>0</v>
      </c>
      <c r="P2253" s="477">
        <f t="shared" si="100"/>
        <v>0</v>
      </c>
      <c r="Q2253" s="92" t="str">
        <f t="shared" si="101"/>
        <v/>
      </c>
    </row>
    <row r="2254" spans="1:17" x14ac:dyDescent="0.2">
      <c r="A2254" s="468"/>
      <c r="B2254" s="482"/>
      <c r="C2254" s="483"/>
      <c r="D2254" s="473"/>
      <c r="E2254" s="473"/>
      <c r="F2254" s="479"/>
      <c r="G2254" s="473"/>
      <c r="H2254" s="480"/>
      <c r="I2254" s="480"/>
      <c r="J2254" s="443"/>
      <c r="K2254" s="443"/>
      <c r="L2254" s="443"/>
      <c r="M2254" s="443"/>
      <c r="N2254" s="444"/>
      <c r="O2254" s="477">
        <f t="shared" si="99"/>
        <v>0</v>
      </c>
      <c r="P2254" s="477">
        <f t="shared" si="100"/>
        <v>0</v>
      </c>
      <c r="Q2254" s="92" t="str">
        <f t="shared" si="101"/>
        <v/>
      </c>
    </row>
    <row r="2255" spans="1:17" x14ac:dyDescent="0.2">
      <c r="A2255" s="468"/>
      <c r="B2255" s="482"/>
      <c r="C2255" s="483"/>
      <c r="D2255" s="473"/>
      <c r="E2255" s="473"/>
      <c r="F2255" s="479"/>
      <c r="G2255" s="473"/>
      <c r="H2255" s="480"/>
      <c r="I2255" s="480"/>
      <c r="J2255" s="443"/>
      <c r="K2255" s="443"/>
      <c r="L2255" s="443"/>
      <c r="M2255" s="443"/>
      <c r="N2255" s="444"/>
      <c r="O2255" s="477">
        <f t="shared" si="99"/>
        <v>0</v>
      </c>
      <c r="P2255" s="477">
        <f t="shared" si="100"/>
        <v>0</v>
      </c>
      <c r="Q2255" s="92" t="str">
        <f t="shared" si="101"/>
        <v/>
      </c>
    </row>
    <row r="2256" spans="1:17" x14ac:dyDescent="0.2">
      <c r="A2256" s="468"/>
      <c r="B2256" s="482"/>
      <c r="C2256" s="483"/>
      <c r="D2256" s="473"/>
      <c r="E2256" s="473"/>
      <c r="F2256" s="479"/>
      <c r="G2256" s="473"/>
      <c r="H2256" s="480"/>
      <c r="I2256" s="480"/>
      <c r="J2256" s="443"/>
      <c r="K2256" s="443"/>
      <c r="L2256" s="443"/>
      <c r="M2256" s="443"/>
      <c r="N2256" s="444"/>
      <c r="O2256" s="477">
        <f t="shared" si="99"/>
        <v>0</v>
      </c>
      <c r="P2256" s="477">
        <f t="shared" si="100"/>
        <v>0</v>
      </c>
      <c r="Q2256" s="92" t="str">
        <f t="shared" si="101"/>
        <v/>
      </c>
    </row>
    <row r="2257" spans="1:17" x14ac:dyDescent="0.2">
      <c r="A2257" s="468"/>
      <c r="B2257" s="482"/>
      <c r="C2257" s="483"/>
      <c r="D2257" s="473"/>
      <c r="E2257" s="473"/>
      <c r="F2257" s="479"/>
      <c r="G2257" s="473"/>
      <c r="H2257" s="480"/>
      <c r="I2257" s="480"/>
      <c r="J2257" s="443"/>
      <c r="K2257" s="443"/>
      <c r="L2257" s="443"/>
      <c r="M2257" s="443"/>
      <c r="N2257" s="444"/>
      <c r="O2257" s="477">
        <f t="shared" si="99"/>
        <v>0</v>
      </c>
      <c r="P2257" s="477">
        <f t="shared" si="100"/>
        <v>0</v>
      </c>
      <c r="Q2257" s="92" t="str">
        <f t="shared" si="101"/>
        <v/>
      </c>
    </row>
    <row r="2258" spans="1:17" x14ac:dyDescent="0.2">
      <c r="A2258" s="468"/>
      <c r="B2258" s="482"/>
      <c r="C2258" s="483"/>
      <c r="D2258" s="473"/>
      <c r="E2258" s="473"/>
      <c r="F2258" s="479"/>
      <c r="G2258" s="473"/>
      <c r="H2258" s="480"/>
      <c r="I2258" s="480"/>
      <c r="J2258" s="443"/>
      <c r="K2258" s="443"/>
      <c r="L2258" s="443"/>
      <c r="M2258" s="443"/>
      <c r="N2258" s="444"/>
      <c r="O2258" s="477">
        <f t="shared" si="99"/>
        <v>0</v>
      </c>
      <c r="P2258" s="477">
        <f t="shared" si="100"/>
        <v>0</v>
      </c>
      <c r="Q2258" s="92" t="str">
        <f t="shared" si="101"/>
        <v/>
      </c>
    </row>
    <row r="2259" spans="1:17" x14ac:dyDescent="0.2">
      <c r="A2259" s="468"/>
      <c r="B2259" s="482"/>
      <c r="C2259" s="483"/>
      <c r="D2259" s="473"/>
      <c r="E2259" s="473"/>
      <c r="F2259" s="479"/>
      <c r="G2259" s="473"/>
      <c r="H2259" s="480"/>
      <c r="I2259" s="480"/>
      <c r="J2259" s="443"/>
      <c r="K2259" s="443"/>
      <c r="L2259" s="443"/>
      <c r="M2259" s="443"/>
      <c r="N2259" s="444"/>
      <c r="O2259" s="477">
        <f t="shared" si="99"/>
        <v>0</v>
      </c>
      <c r="P2259" s="477">
        <f t="shared" si="100"/>
        <v>0</v>
      </c>
      <c r="Q2259" s="92" t="str">
        <f t="shared" si="101"/>
        <v/>
      </c>
    </row>
    <row r="2260" spans="1:17" x14ac:dyDescent="0.2">
      <c r="A2260" s="468"/>
      <c r="B2260" s="482"/>
      <c r="C2260" s="483"/>
      <c r="D2260" s="473"/>
      <c r="E2260" s="473"/>
      <c r="F2260" s="479"/>
      <c r="G2260" s="473"/>
      <c r="H2260" s="480"/>
      <c r="I2260" s="480"/>
      <c r="J2260" s="443"/>
      <c r="K2260" s="443"/>
      <c r="L2260" s="443"/>
      <c r="M2260" s="443"/>
      <c r="N2260" s="444"/>
      <c r="O2260" s="477">
        <f t="shared" si="99"/>
        <v>0</v>
      </c>
      <c r="P2260" s="477">
        <f t="shared" si="100"/>
        <v>0</v>
      </c>
      <c r="Q2260" s="92" t="str">
        <f t="shared" si="101"/>
        <v/>
      </c>
    </row>
    <row r="2261" spans="1:17" x14ac:dyDescent="0.2">
      <c r="A2261" s="468"/>
      <c r="B2261" s="482"/>
      <c r="C2261" s="483"/>
      <c r="D2261" s="473"/>
      <c r="E2261" s="473"/>
      <c r="F2261" s="479"/>
      <c r="G2261" s="473"/>
      <c r="H2261" s="480"/>
      <c r="I2261" s="480"/>
      <c r="J2261" s="443"/>
      <c r="K2261" s="443"/>
      <c r="L2261" s="443"/>
      <c r="M2261" s="443"/>
      <c r="N2261" s="444"/>
      <c r="O2261" s="477">
        <f t="shared" si="99"/>
        <v>0</v>
      </c>
      <c r="P2261" s="477">
        <f t="shared" si="100"/>
        <v>0</v>
      </c>
      <c r="Q2261" s="92" t="str">
        <f t="shared" si="101"/>
        <v/>
      </c>
    </row>
    <row r="2262" spans="1:17" x14ac:dyDescent="0.2">
      <c r="A2262" s="468"/>
      <c r="B2262" s="482"/>
      <c r="C2262" s="483"/>
      <c r="D2262" s="473"/>
      <c r="E2262" s="473"/>
      <c r="F2262" s="479"/>
      <c r="G2262" s="473"/>
      <c r="H2262" s="480"/>
      <c r="I2262" s="480"/>
      <c r="J2262" s="443"/>
      <c r="K2262" s="443"/>
      <c r="L2262" s="443"/>
      <c r="M2262" s="443"/>
      <c r="N2262" s="444"/>
      <c r="O2262" s="477">
        <f t="shared" si="99"/>
        <v>0</v>
      </c>
      <c r="P2262" s="477">
        <f t="shared" si="100"/>
        <v>0</v>
      </c>
      <c r="Q2262" s="92" t="str">
        <f t="shared" si="101"/>
        <v/>
      </c>
    </row>
    <row r="2263" spans="1:17" x14ac:dyDescent="0.2">
      <c r="A2263" s="468"/>
      <c r="B2263" s="482"/>
      <c r="C2263" s="483"/>
      <c r="D2263" s="473"/>
      <c r="E2263" s="473"/>
      <c r="F2263" s="479"/>
      <c r="G2263" s="473"/>
      <c r="H2263" s="480"/>
      <c r="I2263" s="480"/>
      <c r="J2263" s="443"/>
      <c r="K2263" s="443"/>
      <c r="L2263" s="443"/>
      <c r="M2263" s="443"/>
      <c r="N2263" s="444"/>
      <c r="O2263" s="477">
        <f t="shared" si="99"/>
        <v>0</v>
      </c>
      <c r="P2263" s="477">
        <f t="shared" si="100"/>
        <v>0</v>
      </c>
      <c r="Q2263" s="92" t="str">
        <f t="shared" si="101"/>
        <v/>
      </c>
    </row>
    <row r="2264" spans="1:17" x14ac:dyDescent="0.2">
      <c r="A2264" s="468"/>
      <c r="B2264" s="482"/>
      <c r="C2264" s="483"/>
      <c r="D2264" s="473"/>
      <c r="E2264" s="473"/>
      <c r="F2264" s="479"/>
      <c r="G2264" s="473"/>
      <c r="H2264" s="480"/>
      <c r="I2264" s="480"/>
      <c r="J2264" s="443"/>
      <c r="K2264" s="443"/>
      <c r="L2264" s="443"/>
      <c r="M2264" s="443"/>
      <c r="N2264" s="444"/>
      <c r="O2264" s="477">
        <f t="shared" si="99"/>
        <v>0</v>
      </c>
      <c r="P2264" s="477">
        <f t="shared" si="100"/>
        <v>0</v>
      </c>
      <c r="Q2264" s="92" t="str">
        <f t="shared" si="101"/>
        <v/>
      </c>
    </row>
    <row r="2265" spans="1:17" x14ac:dyDescent="0.2">
      <c r="A2265" s="468"/>
      <c r="B2265" s="482"/>
      <c r="C2265" s="483"/>
      <c r="D2265" s="473"/>
      <c r="E2265" s="473"/>
      <c r="F2265" s="479"/>
      <c r="G2265" s="473"/>
      <c r="H2265" s="474"/>
      <c r="I2265" s="480"/>
      <c r="J2265" s="442"/>
      <c r="K2265" s="442"/>
      <c r="L2265" s="443"/>
      <c r="M2265" s="443"/>
      <c r="N2265" s="444"/>
      <c r="O2265" s="477">
        <f t="shared" si="99"/>
        <v>0</v>
      </c>
      <c r="P2265" s="477">
        <f t="shared" si="100"/>
        <v>0</v>
      </c>
      <c r="Q2265" s="92" t="str">
        <f t="shared" si="101"/>
        <v/>
      </c>
    </row>
    <row r="2266" spans="1:17" x14ac:dyDescent="0.2">
      <c r="A2266" s="468"/>
      <c r="B2266" s="482"/>
      <c r="C2266" s="483"/>
      <c r="D2266" s="473"/>
      <c r="E2266" s="473"/>
      <c r="F2266" s="479"/>
      <c r="G2266" s="473"/>
      <c r="H2266" s="480"/>
      <c r="I2266" s="480"/>
      <c r="J2266" s="442"/>
      <c r="K2266" s="443"/>
      <c r="L2266" s="443"/>
      <c r="M2266" s="443"/>
      <c r="N2266" s="444"/>
      <c r="O2266" s="477">
        <f t="shared" si="99"/>
        <v>0</v>
      </c>
      <c r="P2266" s="477">
        <f t="shared" si="100"/>
        <v>0</v>
      </c>
      <c r="Q2266" s="92" t="str">
        <f t="shared" si="101"/>
        <v/>
      </c>
    </row>
    <row r="2267" spans="1:17" x14ac:dyDescent="0.2">
      <c r="A2267" s="468"/>
      <c r="B2267" s="482"/>
      <c r="C2267" s="483"/>
      <c r="D2267" s="473"/>
      <c r="E2267" s="473"/>
      <c r="F2267" s="479"/>
      <c r="G2267" s="473"/>
      <c r="H2267" s="480"/>
      <c r="I2267" s="480"/>
      <c r="J2267" s="443"/>
      <c r="K2267" s="443"/>
      <c r="L2267" s="443"/>
      <c r="M2267" s="443"/>
      <c r="N2267" s="444"/>
      <c r="O2267" s="477">
        <f t="shared" si="99"/>
        <v>0</v>
      </c>
      <c r="P2267" s="477">
        <f t="shared" si="100"/>
        <v>0</v>
      </c>
      <c r="Q2267" s="92" t="str">
        <f t="shared" si="101"/>
        <v/>
      </c>
    </row>
    <row r="2268" spans="1:17" x14ac:dyDescent="0.2">
      <c r="A2268" s="468"/>
      <c r="B2268" s="482"/>
      <c r="C2268" s="483"/>
      <c r="D2268" s="473"/>
      <c r="E2268" s="473"/>
      <c r="F2268" s="479"/>
      <c r="G2268" s="473"/>
      <c r="H2268" s="480"/>
      <c r="I2268" s="480"/>
      <c r="J2268" s="443"/>
      <c r="K2268" s="443"/>
      <c r="L2268" s="443"/>
      <c r="M2268" s="443"/>
      <c r="N2268" s="444"/>
      <c r="O2268" s="477">
        <f t="shared" si="99"/>
        <v>0</v>
      </c>
      <c r="P2268" s="477">
        <f t="shared" si="100"/>
        <v>0</v>
      </c>
      <c r="Q2268" s="92" t="str">
        <f t="shared" si="101"/>
        <v/>
      </c>
    </row>
    <row r="2269" spans="1:17" x14ac:dyDescent="0.2">
      <c r="A2269" s="468"/>
      <c r="B2269" s="482"/>
      <c r="C2269" s="483"/>
      <c r="D2269" s="473"/>
      <c r="E2269" s="473"/>
      <c r="F2269" s="479"/>
      <c r="G2269" s="473"/>
      <c r="H2269" s="480"/>
      <c r="I2269" s="473"/>
      <c r="J2269" s="484"/>
      <c r="K2269" s="484"/>
      <c r="L2269" s="484"/>
      <c r="M2269" s="443"/>
      <c r="N2269" s="444"/>
      <c r="O2269" s="477">
        <f t="shared" si="99"/>
        <v>0</v>
      </c>
      <c r="P2269" s="477">
        <f t="shared" si="100"/>
        <v>0</v>
      </c>
      <c r="Q2269" s="92" t="str">
        <f t="shared" si="101"/>
        <v/>
      </c>
    </row>
    <row r="2270" spans="1:17" x14ac:dyDescent="0.2">
      <c r="A2270" s="468"/>
      <c r="B2270" s="482"/>
      <c r="C2270" s="483"/>
      <c r="D2270" s="473"/>
      <c r="E2270" s="473"/>
      <c r="F2270" s="479"/>
      <c r="G2270" s="473"/>
      <c r="H2270" s="480"/>
      <c r="I2270" s="480"/>
      <c r="J2270" s="443"/>
      <c r="K2270" s="443"/>
      <c r="L2270" s="443"/>
      <c r="M2270" s="443"/>
      <c r="N2270" s="444"/>
      <c r="O2270" s="477">
        <f t="shared" si="99"/>
        <v>0</v>
      </c>
      <c r="P2270" s="477">
        <f t="shared" si="100"/>
        <v>0</v>
      </c>
      <c r="Q2270" s="92" t="str">
        <f t="shared" si="101"/>
        <v/>
      </c>
    </row>
    <row r="2271" spans="1:17" x14ac:dyDescent="0.2">
      <c r="A2271" s="468"/>
      <c r="B2271" s="482"/>
      <c r="C2271" s="483"/>
      <c r="D2271" s="473"/>
      <c r="E2271" s="473"/>
      <c r="F2271" s="479"/>
      <c r="G2271" s="473"/>
      <c r="H2271" s="480"/>
      <c r="I2271" s="480"/>
      <c r="J2271" s="443"/>
      <c r="K2271" s="443"/>
      <c r="L2271" s="443"/>
      <c r="M2271" s="443"/>
      <c r="N2271" s="444"/>
      <c r="O2271" s="477">
        <f t="shared" si="99"/>
        <v>0</v>
      </c>
      <c r="P2271" s="477">
        <f t="shared" si="100"/>
        <v>0</v>
      </c>
      <c r="Q2271" s="92" t="str">
        <f t="shared" si="101"/>
        <v/>
      </c>
    </row>
    <row r="2272" spans="1:17" x14ac:dyDescent="0.2">
      <c r="A2272" s="468"/>
      <c r="B2272" s="482"/>
      <c r="C2272" s="483"/>
      <c r="D2272" s="473"/>
      <c r="E2272" s="473"/>
      <c r="F2272" s="479"/>
      <c r="G2272" s="473"/>
      <c r="H2272" s="473"/>
      <c r="I2272" s="473"/>
      <c r="J2272" s="484"/>
      <c r="K2272" s="443"/>
      <c r="L2272" s="443"/>
      <c r="M2272" s="443"/>
      <c r="N2272" s="444"/>
      <c r="O2272" s="477">
        <f t="shared" si="99"/>
        <v>0</v>
      </c>
      <c r="P2272" s="477">
        <f t="shared" si="100"/>
        <v>0</v>
      </c>
      <c r="Q2272" s="92" t="str">
        <f t="shared" si="101"/>
        <v/>
      </c>
    </row>
    <row r="2273" spans="1:17" x14ac:dyDescent="0.2">
      <c r="A2273" s="468"/>
      <c r="B2273" s="482"/>
      <c r="C2273" s="483"/>
      <c r="D2273" s="473"/>
      <c r="E2273" s="473"/>
      <c r="F2273" s="479"/>
      <c r="G2273" s="473"/>
      <c r="H2273" s="473"/>
      <c r="I2273" s="473"/>
      <c r="J2273" s="484"/>
      <c r="K2273" s="443"/>
      <c r="L2273" s="443"/>
      <c r="M2273" s="443"/>
      <c r="N2273" s="444"/>
      <c r="O2273" s="477">
        <f t="shared" si="99"/>
        <v>0</v>
      </c>
      <c r="P2273" s="477">
        <f t="shared" si="100"/>
        <v>0</v>
      </c>
      <c r="Q2273" s="92" t="str">
        <f t="shared" si="101"/>
        <v/>
      </c>
    </row>
    <row r="2274" spans="1:17" x14ac:dyDescent="0.2">
      <c r="A2274" s="468"/>
      <c r="B2274" s="482"/>
      <c r="C2274" s="483"/>
      <c r="D2274" s="473"/>
      <c r="E2274" s="473"/>
      <c r="F2274" s="479"/>
      <c r="G2274" s="473"/>
      <c r="H2274" s="473"/>
      <c r="I2274" s="473"/>
      <c r="J2274" s="484"/>
      <c r="K2274" s="443"/>
      <c r="L2274" s="443"/>
      <c r="M2274" s="443"/>
      <c r="N2274" s="444"/>
      <c r="O2274" s="477">
        <f t="shared" si="99"/>
        <v>0</v>
      </c>
      <c r="P2274" s="477">
        <f t="shared" si="100"/>
        <v>0</v>
      </c>
      <c r="Q2274" s="92" t="str">
        <f t="shared" si="101"/>
        <v/>
      </c>
    </row>
    <row r="2275" spans="1:17" x14ac:dyDescent="0.2">
      <c r="A2275" s="468"/>
      <c r="B2275" s="482"/>
      <c r="C2275" s="483"/>
      <c r="D2275" s="473"/>
      <c r="E2275" s="473"/>
      <c r="F2275" s="479"/>
      <c r="G2275" s="473"/>
      <c r="H2275" s="473"/>
      <c r="I2275" s="473"/>
      <c r="J2275" s="484"/>
      <c r="K2275" s="443"/>
      <c r="L2275" s="443"/>
      <c r="M2275" s="443"/>
      <c r="N2275" s="444"/>
      <c r="O2275" s="477">
        <f t="shared" si="99"/>
        <v>0</v>
      </c>
      <c r="P2275" s="477">
        <f t="shared" si="100"/>
        <v>0</v>
      </c>
      <c r="Q2275" s="92" t="str">
        <f t="shared" si="101"/>
        <v/>
      </c>
    </row>
    <row r="2276" spans="1:17" x14ac:dyDescent="0.2">
      <c r="A2276" s="468"/>
      <c r="B2276" s="482"/>
      <c r="C2276" s="483"/>
      <c r="D2276" s="473"/>
      <c r="E2276" s="473"/>
      <c r="F2276" s="479"/>
      <c r="G2276" s="473"/>
      <c r="H2276" s="474"/>
      <c r="I2276" s="480"/>
      <c r="J2276" s="442"/>
      <c r="K2276" s="442"/>
      <c r="L2276" s="443"/>
      <c r="M2276" s="443"/>
      <c r="N2276" s="444"/>
      <c r="O2276" s="477">
        <f t="shared" si="99"/>
        <v>0</v>
      </c>
      <c r="P2276" s="477">
        <f t="shared" si="100"/>
        <v>0</v>
      </c>
      <c r="Q2276" s="92" t="str">
        <f t="shared" si="101"/>
        <v/>
      </c>
    </row>
    <row r="2277" spans="1:17" x14ac:dyDescent="0.2">
      <c r="A2277" s="468"/>
      <c r="B2277" s="482"/>
      <c r="C2277" s="483"/>
      <c r="D2277" s="473"/>
      <c r="E2277" s="473"/>
      <c r="F2277" s="479"/>
      <c r="G2277" s="473"/>
      <c r="H2277" s="480"/>
      <c r="I2277" s="480"/>
      <c r="J2277" s="442"/>
      <c r="K2277" s="443"/>
      <c r="L2277" s="443"/>
      <c r="M2277" s="443"/>
      <c r="N2277" s="444"/>
      <c r="O2277" s="477">
        <f t="shared" si="99"/>
        <v>0</v>
      </c>
      <c r="P2277" s="477">
        <f t="shared" si="100"/>
        <v>0</v>
      </c>
      <c r="Q2277" s="92" t="str">
        <f t="shared" si="101"/>
        <v/>
      </c>
    </row>
    <row r="2278" spans="1:17" x14ac:dyDescent="0.2">
      <c r="A2278" s="468"/>
      <c r="B2278" s="482"/>
      <c r="C2278" s="483"/>
      <c r="D2278" s="473"/>
      <c r="E2278" s="473"/>
      <c r="F2278" s="479"/>
      <c r="G2278" s="473"/>
      <c r="H2278" s="498"/>
      <c r="I2278" s="480"/>
      <c r="J2278" s="443"/>
      <c r="K2278" s="443"/>
      <c r="L2278" s="443"/>
      <c r="M2278" s="443"/>
      <c r="N2278" s="444"/>
      <c r="O2278" s="477">
        <f t="shared" si="99"/>
        <v>0</v>
      </c>
      <c r="P2278" s="477">
        <f t="shared" si="100"/>
        <v>0</v>
      </c>
      <c r="Q2278" s="92" t="str">
        <f t="shared" si="101"/>
        <v/>
      </c>
    </row>
    <row r="2279" spans="1:17" x14ac:dyDescent="0.2">
      <c r="A2279" s="468"/>
      <c r="B2279" s="482"/>
      <c r="C2279" s="483"/>
      <c r="D2279" s="473"/>
      <c r="E2279" s="473"/>
      <c r="F2279" s="472"/>
      <c r="G2279" s="471"/>
      <c r="H2279" s="498"/>
      <c r="I2279" s="498"/>
      <c r="J2279" s="489"/>
      <c r="K2279" s="443"/>
      <c r="L2279" s="443"/>
      <c r="M2279" s="443"/>
      <c r="N2279" s="444"/>
      <c r="O2279" s="477">
        <f t="shared" si="99"/>
        <v>0</v>
      </c>
      <c r="P2279" s="477">
        <f t="shared" si="100"/>
        <v>0</v>
      </c>
      <c r="Q2279" s="92" t="str">
        <f t="shared" si="101"/>
        <v/>
      </c>
    </row>
    <row r="2280" spans="1:17" x14ac:dyDescent="0.2">
      <c r="A2280" s="468"/>
      <c r="B2280" s="482"/>
      <c r="C2280" s="483"/>
      <c r="D2280" s="473"/>
      <c r="E2280" s="473"/>
      <c r="F2280" s="472"/>
      <c r="G2280" s="471"/>
      <c r="H2280" s="498"/>
      <c r="I2280" s="498"/>
      <c r="J2280" s="489"/>
      <c r="K2280" s="443"/>
      <c r="L2280" s="443"/>
      <c r="M2280" s="443"/>
      <c r="N2280" s="444"/>
      <c r="O2280" s="477">
        <f t="shared" si="99"/>
        <v>0</v>
      </c>
      <c r="P2280" s="477">
        <f t="shared" si="100"/>
        <v>0</v>
      </c>
      <c r="Q2280" s="92" t="str">
        <f t="shared" si="101"/>
        <v/>
      </c>
    </row>
    <row r="2281" spans="1:17" x14ac:dyDescent="0.2">
      <c r="A2281" s="468"/>
      <c r="B2281" s="482"/>
      <c r="C2281" s="483"/>
      <c r="D2281" s="473"/>
      <c r="E2281" s="473"/>
      <c r="F2281" s="479"/>
      <c r="G2281" s="473"/>
      <c r="H2281" s="480"/>
      <c r="I2281" s="480"/>
      <c r="J2281" s="443"/>
      <c r="K2281" s="443"/>
      <c r="L2281" s="443"/>
      <c r="M2281" s="443"/>
      <c r="N2281" s="444"/>
      <c r="O2281" s="477">
        <f t="shared" si="99"/>
        <v>0</v>
      </c>
      <c r="P2281" s="477">
        <f t="shared" si="100"/>
        <v>0</v>
      </c>
      <c r="Q2281" s="92" t="str">
        <f t="shared" si="101"/>
        <v/>
      </c>
    </row>
    <row r="2282" spans="1:17" x14ac:dyDescent="0.2">
      <c r="A2282" s="468"/>
      <c r="B2282" s="482"/>
      <c r="C2282" s="483"/>
      <c r="D2282" s="473"/>
      <c r="E2282" s="473"/>
      <c r="F2282" s="479"/>
      <c r="G2282" s="473"/>
      <c r="H2282" s="480"/>
      <c r="I2282" s="480"/>
      <c r="J2282" s="442"/>
      <c r="K2282" s="443"/>
      <c r="L2282" s="443"/>
      <c r="M2282" s="443"/>
      <c r="N2282" s="444"/>
      <c r="O2282" s="477">
        <f t="shared" si="99"/>
        <v>0</v>
      </c>
      <c r="P2282" s="477">
        <f t="shared" si="100"/>
        <v>0</v>
      </c>
      <c r="Q2282" s="92" t="str">
        <f t="shared" si="101"/>
        <v/>
      </c>
    </row>
    <row r="2283" spans="1:17" x14ac:dyDescent="0.2">
      <c r="A2283" s="468"/>
      <c r="B2283" s="482"/>
      <c r="C2283" s="483"/>
      <c r="D2283" s="473"/>
      <c r="E2283" s="473"/>
      <c r="F2283" s="479"/>
      <c r="G2283" s="473"/>
      <c r="H2283" s="480"/>
      <c r="I2283" s="480"/>
      <c r="J2283" s="443"/>
      <c r="K2283" s="443"/>
      <c r="L2283" s="443"/>
      <c r="M2283" s="443"/>
      <c r="N2283" s="444"/>
      <c r="O2283" s="477">
        <f t="shared" si="99"/>
        <v>0</v>
      </c>
      <c r="P2283" s="477">
        <f t="shared" si="100"/>
        <v>0</v>
      </c>
      <c r="Q2283" s="92" t="str">
        <f t="shared" si="101"/>
        <v/>
      </c>
    </row>
    <row r="2284" spans="1:17" x14ac:dyDescent="0.2">
      <c r="A2284" s="468"/>
      <c r="B2284" s="482"/>
      <c r="C2284" s="483"/>
      <c r="D2284" s="473"/>
      <c r="E2284" s="473"/>
      <c r="F2284" s="479"/>
      <c r="G2284" s="473"/>
      <c r="H2284" s="480"/>
      <c r="I2284" s="480"/>
      <c r="J2284" s="443"/>
      <c r="K2284" s="443"/>
      <c r="L2284" s="443"/>
      <c r="M2284" s="443"/>
      <c r="N2284" s="444"/>
      <c r="O2284" s="477">
        <f t="shared" si="99"/>
        <v>0</v>
      </c>
      <c r="P2284" s="477">
        <f t="shared" si="100"/>
        <v>0</v>
      </c>
      <c r="Q2284" s="92" t="str">
        <f t="shared" si="101"/>
        <v/>
      </c>
    </row>
    <row r="2285" spans="1:17" x14ac:dyDescent="0.2">
      <c r="A2285" s="468"/>
      <c r="B2285" s="482"/>
      <c r="C2285" s="483"/>
      <c r="D2285" s="473"/>
      <c r="E2285" s="473"/>
      <c r="F2285" s="479"/>
      <c r="G2285" s="473"/>
      <c r="H2285" s="480"/>
      <c r="I2285" s="480"/>
      <c r="J2285" s="443"/>
      <c r="K2285" s="443"/>
      <c r="L2285" s="443"/>
      <c r="M2285" s="443"/>
      <c r="N2285" s="444"/>
      <c r="O2285" s="477">
        <f t="shared" si="99"/>
        <v>0</v>
      </c>
      <c r="P2285" s="477">
        <f t="shared" si="100"/>
        <v>0</v>
      </c>
      <c r="Q2285" s="92" t="str">
        <f t="shared" si="101"/>
        <v/>
      </c>
    </row>
    <row r="2286" spans="1:17" x14ac:dyDescent="0.2">
      <c r="A2286" s="468"/>
      <c r="B2286" s="482"/>
      <c r="C2286" s="483"/>
      <c r="D2286" s="473"/>
      <c r="E2286" s="473"/>
      <c r="F2286" s="479"/>
      <c r="G2286" s="473"/>
      <c r="H2286" s="480"/>
      <c r="I2286" s="480"/>
      <c r="J2286" s="443"/>
      <c r="K2286" s="443"/>
      <c r="L2286" s="443"/>
      <c r="M2286" s="443"/>
      <c r="N2286" s="444"/>
      <c r="O2286" s="477">
        <f t="shared" si="99"/>
        <v>0</v>
      </c>
      <c r="P2286" s="477">
        <f t="shared" si="100"/>
        <v>0</v>
      </c>
      <c r="Q2286" s="92" t="str">
        <f t="shared" si="101"/>
        <v/>
      </c>
    </row>
    <row r="2287" spans="1:17" x14ac:dyDescent="0.2">
      <c r="A2287" s="468"/>
      <c r="B2287" s="482"/>
      <c r="C2287" s="483"/>
      <c r="D2287" s="473"/>
      <c r="E2287" s="473"/>
      <c r="F2287" s="479"/>
      <c r="G2287" s="473"/>
      <c r="H2287" s="480"/>
      <c r="I2287" s="480"/>
      <c r="J2287" s="443"/>
      <c r="K2287" s="443"/>
      <c r="L2287" s="443"/>
      <c r="M2287" s="443"/>
      <c r="N2287" s="444"/>
      <c r="O2287" s="477">
        <f t="shared" si="99"/>
        <v>0</v>
      </c>
      <c r="P2287" s="477">
        <f t="shared" si="100"/>
        <v>0</v>
      </c>
      <c r="Q2287" s="92" t="str">
        <f t="shared" si="101"/>
        <v/>
      </c>
    </row>
    <row r="2288" spans="1:17" x14ac:dyDescent="0.2">
      <c r="A2288" s="468"/>
      <c r="B2288" s="482"/>
      <c r="C2288" s="483"/>
      <c r="D2288" s="473"/>
      <c r="E2288" s="473"/>
      <c r="F2288" s="479"/>
      <c r="G2288" s="473"/>
      <c r="H2288" s="480"/>
      <c r="I2288" s="480"/>
      <c r="J2288" s="443"/>
      <c r="K2288" s="443"/>
      <c r="L2288" s="443"/>
      <c r="M2288" s="443"/>
      <c r="N2288" s="444"/>
      <c r="O2288" s="477">
        <f t="shared" si="99"/>
        <v>0</v>
      </c>
      <c r="P2288" s="477">
        <f t="shared" si="100"/>
        <v>0</v>
      </c>
      <c r="Q2288" s="92" t="str">
        <f t="shared" si="101"/>
        <v/>
      </c>
    </row>
    <row r="2289" spans="1:17" x14ac:dyDescent="0.2">
      <c r="A2289" s="468"/>
      <c r="B2289" s="482"/>
      <c r="C2289" s="483"/>
      <c r="D2289" s="473"/>
      <c r="E2289" s="473"/>
      <c r="F2289" s="479"/>
      <c r="G2289" s="473"/>
      <c r="H2289" s="480"/>
      <c r="I2289" s="480"/>
      <c r="J2289" s="443"/>
      <c r="K2289" s="443"/>
      <c r="L2289" s="443"/>
      <c r="M2289" s="443"/>
      <c r="N2289" s="444"/>
      <c r="O2289" s="477">
        <f t="shared" si="99"/>
        <v>0</v>
      </c>
      <c r="P2289" s="477">
        <f t="shared" si="100"/>
        <v>0</v>
      </c>
      <c r="Q2289" s="92" t="str">
        <f t="shared" si="101"/>
        <v/>
      </c>
    </row>
    <row r="2290" spans="1:17" x14ac:dyDescent="0.2">
      <c r="A2290" s="468"/>
      <c r="B2290" s="482"/>
      <c r="C2290" s="483"/>
      <c r="D2290" s="473"/>
      <c r="E2290" s="473"/>
      <c r="F2290" s="479"/>
      <c r="G2290" s="473"/>
      <c r="H2290" s="480"/>
      <c r="I2290" s="480"/>
      <c r="J2290" s="443"/>
      <c r="K2290" s="443"/>
      <c r="L2290" s="443"/>
      <c r="M2290" s="443"/>
      <c r="N2290" s="444"/>
      <c r="O2290" s="477">
        <f t="shared" si="99"/>
        <v>0</v>
      </c>
      <c r="P2290" s="477">
        <f t="shared" si="100"/>
        <v>0</v>
      </c>
      <c r="Q2290" s="92" t="str">
        <f t="shared" si="101"/>
        <v/>
      </c>
    </row>
    <row r="2291" spans="1:17" x14ac:dyDescent="0.2">
      <c r="A2291" s="468"/>
      <c r="B2291" s="482"/>
      <c r="C2291" s="483"/>
      <c r="D2291" s="473"/>
      <c r="E2291" s="473"/>
      <c r="F2291" s="479"/>
      <c r="G2291" s="473"/>
      <c r="H2291" s="480"/>
      <c r="I2291" s="480"/>
      <c r="J2291" s="443"/>
      <c r="K2291" s="443"/>
      <c r="L2291" s="443"/>
      <c r="M2291" s="443"/>
      <c r="N2291" s="444"/>
      <c r="O2291" s="477">
        <f t="shared" si="99"/>
        <v>0</v>
      </c>
      <c r="P2291" s="477">
        <f t="shared" si="100"/>
        <v>0</v>
      </c>
      <c r="Q2291" s="92" t="str">
        <f t="shared" si="101"/>
        <v/>
      </c>
    </row>
    <row r="2292" spans="1:17" x14ac:dyDescent="0.2">
      <c r="A2292" s="468"/>
      <c r="B2292" s="482"/>
      <c r="C2292" s="483"/>
      <c r="D2292" s="473"/>
      <c r="E2292" s="473"/>
      <c r="F2292" s="479"/>
      <c r="G2292" s="473"/>
      <c r="H2292" s="480"/>
      <c r="I2292" s="480"/>
      <c r="J2292" s="443"/>
      <c r="K2292" s="443"/>
      <c r="L2292" s="443"/>
      <c r="M2292" s="443"/>
      <c r="N2292" s="444"/>
      <c r="O2292" s="477">
        <f t="shared" si="99"/>
        <v>0</v>
      </c>
      <c r="P2292" s="477">
        <f t="shared" si="100"/>
        <v>0</v>
      </c>
      <c r="Q2292" s="92" t="str">
        <f t="shared" si="101"/>
        <v/>
      </c>
    </row>
    <row r="2293" spans="1:17" x14ac:dyDescent="0.2">
      <c r="A2293" s="468"/>
      <c r="B2293" s="482"/>
      <c r="C2293" s="483"/>
      <c r="D2293" s="473"/>
      <c r="E2293" s="473"/>
      <c r="F2293" s="479"/>
      <c r="G2293" s="473"/>
      <c r="H2293" s="480"/>
      <c r="I2293" s="480"/>
      <c r="J2293" s="443"/>
      <c r="K2293" s="442"/>
      <c r="L2293" s="443"/>
      <c r="M2293" s="443"/>
      <c r="N2293" s="444"/>
      <c r="O2293" s="477">
        <f t="shared" si="99"/>
        <v>0</v>
      </c>
      <c r="P2293" s="477">
        <f t="shared" si="100"/>
        <v>0</v>
      </c>
      <c r="Q2293" s="92" t="str">
        <f t="shared" si="101"/>
        <v/>
      </c>
    </row>
    <row r="2294" spans="1:17" x14ac:dyDescent="0.2">
      <c r="A2294" s="468"/>
      <c r="B2294" s="482"/>
      <c r="C2294" s="483"/>
      <c r="D2294" s="473"/>
      <c r="E2294" s="473"/>
      <c r="F2294" s="479"/>
      <c r="G2294" s="473"/>
      <c r="H2294" s="480"/>
      <c r="I2294" s="480"/>
      <c r="J2294" s="443"/>
      <c r="K2294" s="443"/>
      <c r="L2294" s="443"/>
      <c r="M2294" s="443"/>
      <c r="N2294" s="444"/>
      <c r="O2294" s="477">
        <f t="shared" si="99"/>
        <v>0</v>
      </c>
      <c r="P2294" s="477">
        <f t="shared" si="100"/>
        <v>0</v>
      </c>
      <c r="Q2294" s="92" t="str">
        <f t="shared" si="101"/>
        <v/>
      </c>
    </row>
    <row r="2295" spans="1:17" x14ac:dyDescent="0.2">
      <c r="A2295" s="468"/>
      <c r="B2295" s="482"/>
      <c r="C2295" s="483"/>
      <c r="D2295" s="473"/>
      <c r="E2295" s="473"/>
      <c r="F2295" s="479"/>
      <c r="G2295" s="473"/>
      <c r="H2295" s="480"/>
      <c r="I2295" s="480"/>
      <c r="J2295" s="443"/>
      <c r="K2295" s="443"/>
      <c r="L2295" s="443"/>
      <c r="M2295" s="443"/>
      <c r="N2295" s="444"/>
      <c r="O2295" s="477">
        <f t="shared" si="99"/>
        <v>0</v>
      </c>
      <c r="P2295" s="477">
        <f t="shared" si="100"/>
        <v>0</v>
      </c>
      <c r="Q2295" s="92" t="str">
        <f t="shared" si="101"/>
        <v/>
      </c>
    </row>
    <row r="2296" spans="1:17" x14ac:dyDescent="0.2">
      <c r="A2296" s="468"/>
      <c r="B2296" s="482"/>
      <c r="C2296" s="483"/>
      <c r="D2296" s="473"/>
      <c r="E2296" s="473"/>
      <c r="F2296" s="479"/>
      <c r="G2296" s="473"/>
      <c r="H2296" s="474"/>
      <c r="I2296" s="480"/>
      <c r="J2296" s="442"/>
      <c r="K2296" s="442"/>
      <c r="L2296" s="443"/>
      <c r="M2296" s="443"/>
      <c r="N2296" s="444"/>
      <c r="O2296" s="477">
        <f t="shared" si="99"/>
        <v>0</v>
      </c>
      <c r="P2296" s="477">
        <f t="shared" si="100"/>
        <v>0</v>
      </c>
      <c r="Q2296" s="92" t="str">
        <f t="shared" si="101"/>
        <v/>
      </c>
    </row>
    <row r="2297" spans="1:17" x14ac:dyDescent="0.2">
      <c r="A2297" s="468"/>
      <c r="B2297" s="482"/>
      <c r="C2297" s="483"/>
      <c r="D2297" s="473"/>
      <c r="E2297" s="473"/>
      <c r="F2297" s="479"/>
      <c r="G2297" s="473"/>
      <c r="H2297" s="480"/>
      <c r="I2297" s="480"/>
      <c r="J2297" s="443"/>
      <c r="K2297" s="442"/>
      <c r="L2297" s="443"/>
      <c r="M2297" s="443"/>
      <c r="N2297" s="444"/>
      <c r="O2297" s="477">
        <f t="shared" si="99"/>
        <v>0</v>
      </c>
      <c r="P2297" s="477">
        <f t="shared" si="100"/>
        <v>0</v>
      </c>
      <c r="Q2297" s="92" t="str">
        <f t="shared" si="101"/>
        <v/>
      </c>
    </row>
    <row r="2298" spans="1:17" x14ac:dyDescent="0.2">
      <c r="A2298" s="468"/>
      <c r="B2298" s="482"/>
      <c r="C2298" s="483"/>
      <c r="D2298" s="473"/>
      <c r="E2298" s="473"/>
      <c r="F2298" s="479"/>
      <c r="G2298" s="473"/>
      <c r="H2298" s="480"/>
      <c r="I2298" s="480"/>
      <c r="J2298" s="443"/>
      <c r="K2298" s="442"/>
      <c r="L2298" s="443"/>
      <c r="M2298" s="443"/>
      <c r="N2298" s="444"/>
      <c r="O2298" s="477">
        <f t="shared" si="99"/>
        <v>0</v>
      </c>
      <c r="P2298" s="477">
        <f t="shared" si="100"/>
        <v>0</v>
      </c>
      <c r="Q2298" s="92" t="str">
        <f t="shared" si="101"/>
        <v/>
      </c>
    </row>
    <row r="2299" spans="1:17" s="332" customFormat="1" x14ac:dyDescent="0.2">
      <c r="A2299" s="468"/>
      <c r="B2299" s="482"/>
      <c r="C2299" s="483"/>
      <c r="D2299" s="473"/>
      <c r="E2299" s="473"/>
      <c r="F2299" s="479"/>
      <c r="G2299" s="471"/>
      <c r="H2299" s="473"/>
      <c r="I2299" s="473"/>
      <c r="J2299" s="484"/>
      <c r="K2299" s="484"/>
      <c r="L2299" s="484"/>
      <c r="M2299" s="443"/>
      <c r="N2299" s="444"/>
      <c r="O2299" s="477">
        <f t="shared" si="99"/>
        <v>0</v>
      </c>
      <c r="P2299" s="477">
        <f t="shared" si="100"/>
        <v>0</v>
      </c>
      <c r="Q2299" s="92" t="str">
        <f t="shared" si="101"/>
        <v/>
      </c>
    </row>
    <row r="2300" spans="1:17" x14ac:dyDescent="0.2">
      <c r="A2300" s="468"/>
      <c r="B2300" s="482"/>
      <c r="C2300" s="483"/>
      <c r="D2300" s="473"/>
      <c r="E2300" s="473"/>
      <c r="F2300" s="479"/>
      <c r="G2300" s="473"/>
      <c r="H2300" s="480"/>
      <c r="I2300" s="480"/>
      <c r="J2300" s="443"/>
      <c r="K2300" s="442"/>
      <c r="L2300" s="443"/>
      <c r="M2300" s="443"/>
      <c r="N2300" s="444"/>
      <c r="O2300" s="477">
        <f t="shared" si="99"/>
        <v>0</v>
      </c>
      <c r="P2300" s="477">
        <f t="shared" si="100"/>
        <v>0</v>
      </c>
      <c r="Q2300" s="92" t="str">
        <f t="shared" si="101"/>
        <v/>
      </c>
    </row>
    <row r="2301" spans="1:17" x14ac:dyDescent="0.2">
      <c r="A2301" s="468"/>
      <c r="B2301" s="482"/>
      <c r="C2301" s="483"/>
      <c r="D2301" s="473"/>
      <c r="E2301" s="473"/>
      <c r="F2301" s="472"/>
      <c r="G2301" s="471"/>
      <c r="H2301" s="471"/>
      <c r="I2301" s="473"/>
      <c r="J2301" s="484"/>
      <c r="K2301" s="484"/>
      <c r="L2301" s="484"/>
      <c r="M2301" s="489"/>
      <c r="N2301" s="469"/>
      <c r="O2301" s="477">
        <f t="shared" si="99"/>
        <v>0</v>
      </c>
      <c r="P2301" s="477">
        <f t="shared" si="100"/>
        <v>0</v>
      </c>
      <c r="Q2301" s="92" t="str">
        <f t="shared" si="101"/>
        <v/>
      </c>
    </row>
    <row r="2302" spans="1:17" x14ac:dyDescent="0.2">
      <c r="A2302" s="468"/>
      <c r="B2302" s="482"/>
      <c r="C2302" s="483"/>
      <c r="D2302" s="473"/>
      <c r="E2302" s="473"/>
      <c r="F2302" s="479"/>
      <c r="G2302" s="473"/>
      <c r="H2302" s="480"/>
      <c r="I2302" s="480"/>
      <c r="J2302" s="443"/>
      <c r="K2302" s="442"/>
      <c r="L2302" s="443"/>
      <c r="M2302" s="443"/>
      <c r="N2302" s="444"/>
      <c r="O2302" s="477">
        <f t="shared" si="99"/>
        <v>0</v>
      </c>
      <c r="P2302" s="477">
        <f t="shared" si="100"/>
        <v>0</v>
      </c>
      <c r="Q2302" s="92" t="str">
        <f t="shared" si="101"/>
        <v/>
      </c>
    </row>
    <row r="2303" spans="1:17" x14ac:dyDescent="0.2">
      <c r="A2303" s="468"/>
      <c r="B2303" s="482"/>
      <c r="C2303" s="483"/>
      <c r="D2303" s="473"/>
      <c r="E2303" s="473"/>
      <c r="F2303" s="479"/>
      <c r="G2303" s="473"/>
      <c r="H2303" s="480"/>
      <c r="I2303" s="480"/>
      <c r="J2303" s="443"/>
      <c r="K2303" s="442"/>
      <c r="L2303" s="443"/>
      <c r="M2303" s="443"/>
      <c r="N2303" s="444"/>
      <c r="O2303" s="477">
        <f t="shared" si="99"/>
        <v>0</v>
      </c>
      <c r="P2303" s="477">
        <f t="shared" si="100"/>
        <v>0</v>
      </c>
      <c r="Q2303" s="92" t="str">
        <f t="shared" si="101"/>
        <v/>
      </c>
    </row>
    <row r="2304" spans="1:17" x14ac:dyDescent="0.2">
      <c r="A2304" s="468"/>
      <c r="B2304" s="482"/>
      <c r="C2304" s="483"/>
      <c r="D2304" s="473"/>
      <c r="E2304" s="471"/>
      <c r="F2304" s="472"/>
      <c r="G2304" s="471"/>
      <c r="H2304" s="480"/>
      <c r="I2304" s="480"/>
      <c r="J2304" s="443"/>
      <c r="K2304" s="489"/>
      <c r="L2304" s="489"/>
      <c r="M2304" s="489"/>
      <c r="N2304" s="444"/>
      <c r="O2304" s="477">
        <f t="shared" si="99"/>
        <v>0</v>
      </c>
      <c r="P2304" s="477">
        <f t="shared" si="100"/>
        <v>0</v>
      </c>
      <c r="Q2304" s="92" t="str">
        <f t="shared" si="101"/>
        <v/>
      </c>
    </row>
    <row r="2305" spans="1:17" x14ac:dyDescent="0.2">
      <c r="A2305" s="468"/>
      <c r="B2305" s="482"/>
      <c r="C2305" s="483"/>
      <c r="D2305" s="473"/>
      <c r="E2305" s="473"/>
      <c r="F2305" s="479"/>
      <c r="G2305" s="473"/>
      <c r="H2305" s="480"/>
      <c r="I2305" s="480"/>
      <c r="J2305" s="442"/>
      <c r="K2305" s="442"/>
      <c r="L2305" s="443"/>
      <c r="M2305" s="442"/>
      <c r="N2305" s="444"/>
      <c r="O2305" s="477">
        <f t="shared" ref="O2305:O2368" si="102">IF(B2305=0,0,IF(YEAR(B2305)=$P$1,MONTH(B2305)-$O$1+1,(YEAR(B2305)-$P$1)*12-$O$1+1+MONTH(B2305)))</f>
        <v>0</v>
      </c>
      <c r="P2305" s="477">
        <f t="shared" ref="P2305:P2368" si="103">IF(C2305=0,0,IF(YEAR(C2305)=$P$1,MONTH(C2305)-$O$1+1,(YEAR(C2305)-$P$1)*12-$O$1+1+MONTH(C2305)))</f>
        <v>0</v>
      </c>
      <c r="Q2305" s="92" t="str">
        <f t="shared" ref="Q2305:Q2368" si="104">SUBSTITUTE(D2305," ","_")</f>
        <v/>
      </c>
    </row>
    <row r="2306" spans="1:17" x14ac:dyDescent="0.2">
      <c r="A2306" s="468"/>
      <c r="B2306" s="482"/>
      <c r="C2306" s="483"/>
      <c r="D2306" s="473"/>
      <c r="E2306" s="473"/>
      <c r="F2306" s="479"/>
      <c r="G2306" s="473"/>
      <c r="H2306" s="480"/>
      <c r="I2306" s="480"/>
      <c r="J2306" s="442"/>
      <c r="K2306" s="442"/>
      <c r="L2306" s="443"/>
      <c r="M2306" s="442"/>
      <c r="N2306" s="444"/>
      <c r="O2306" s="477">
        <f t="shared" si="102"/>
        <v>0</v>
      </c>
      <c r="P2306" s="477">
        <f t="shared" si="103"/>
        <v>0</v>
      </c>
      <c r="Q2306" s="92" t="str">
        <f t="shared" si="104"/>
        <v/>
      </c>
    </row>
    <row r="2307" spans="1:17" x14ac:dyDescent="0.2">
      <c r="A2307" s="468"/>
      <c r="B2307" s="482"/>
      <c r="C2307" s="483"/>
      <c r="D2307" s="473"/>
      <c r="E2307" s="473"/>
      <c r="F2307" s="479"/>
      <c r="G2307" s="473"/>
      <c r="H2307" s="480"/>
      <c r="I2307" s="480"/>
      <c r="J2307" s="442"/>
      <c r="K2307" s="442"/>
      <c r="L2307" s="443"/>
      <c r="M2307" s="443"/>
      <c r="N2307" s="444"/>
      <c r="O2307" s="477">
        <f t="shared" si="102"/>
        <v>0</v>
      </c>
      <c r="P2307" s="477">
        <f t="shared" si="103"/>
        <v>0</v>
      </c>
      <c r="Q2307" s="92" t="str">
        <f t="shared" si="104"/>
        <v/>
      </c>
    </row>
    <row r="2308" spans="1:17" x14ac:dyDescent="0.2">
      <c r="A2308" s="468"/>
      <c r="B2308" s="482"/>
      <c r="C2308" s="483"/>
      <c r="D2308" s="473"/>
      <c r="E2308" s="473"/>
      <c r="F2308" s="479"/>
      <c r="G2308" s="473"/>
      <c r="H2308" s="480"/>
      <c r="I2308" s="480"/>
      <c r="J2308" s="442"/>
      <c r="K2308" s="442"/>
      <c r="L2308" s="443"/>
      <c r="M2308" s="443"/>
      <c r="N2308" s="444"/>
      <c r="O2308" s="477">
        <f t="shared" si="102"/>
        <v>0</v>
      </c>
      <c r="P2308" s="477">
        <f t="shared" si="103"/>
        <v>0</v>
      </c>
      <c r="Q2308" s="92" t="str">
        <f t="shared" si="104"/>
        <v/>
      </c>
    </row>
    <row r="2309" spans="1:17" x14ac:dyDescent="0.2">
      <c r="A2309" s="468"/>
      <c r="B2309" s="482"/>
      <c r="C2309" s="502"/>
      <c r="D2309" s="473"/>
      <c r="E2309" s="471"/>
      <c r="F2309" s="472"/>
      <c r="G2309" s="473"/>
      <c r="H2309" s="480"/>
      <c r="I2309" s="480"/>
      <c r="J2309" s="443"/>
      <c r="K2309" s="442"/>
      <c r="L2309" s="443"/>
      <c r="M2309" s="443"/>
      <c r="N2309" s="444"/>
      <c r="O2309" s="477">
        <f t="shared" si="102"/>
        <v>0</v>
      </c>
      <c r="P2309" s="477">
        <f t="shared" si="103"/>
        <v>0</v>
      </c>
      <c r="Q2309" s="92" t="str">
        <f t="shared" si="104"/>
        <v/>
      </c>
    </row>
    <row r="2310" spans="1:17" x14ac:dyDescent="0.2">
      <c r="A2310" s="468"/>
      <c r="B2310" s="482"/>
      <c r="C2310" s="483"/>
      <c r="D2310" s="473"/>
      <c r="E2310" s="473"/>
      <c r="F2310" s="479"/>
      <c r="G2310" s="473"/>
      <c r="H2310" s="480"/>
      <c r="I2310" s="480"/>
      <c r="J2310" s="442"/>
      <c r="K2310" s="442"/>
      <c r="L2310" s="443"/>
      <c r="M2310" s="443"/>
      <c r="N2310" s="444"/>
      <c r="O2310" s="477">
        <f t="shared" si="102"/>
        <v>0</v>
      </c>
      <c r="P2310" s="477">
        <f t="shared" si="103"/>
        <v>0</v>
      </c>
      <c r="Q2310" s="92" t="str">
        <f t="shared" si="104"/>
        <v/>
      </c>
    </row>
    <row r="2311" spans="1:17" x14ac:dyDescent="0.2">
      <c r="A2311" s="468"/>
      <c r="B2311" s="482"/>
      <c r="C2311" s="483"/>
      <c r="D2311" s="473"/>
      <c r="E2311" s="473"/>
      <c r="F2311" s="479"/>
      <c r="G2311" s="473"/>
      <c r="H2311" s="480"/>
      <c r="I2311" s="480"/>
      <c r="J2311" s="443"/>
      <c r="K2311" s="442"/>
      <c r="L2311" s="443"/>
      <c r="M2311" s="443"/>
      <c r="N2311" s="444"/>
      <c r="O2311" s="477">
        <f t="shared" si="102"/>
        <v>0</v>
      </c>
      <c r="P2311" s="477">
        <f t="shared" si="103"/>
        <v>0</v>
      </c>
      <c r="Q2311" s="92" t="str">
        <f t="shared" si="104"/>
        <v/>
      </c>
    </row>
    <row r="2312" spans="1:17" x14ac:dyDescent="0.2">
      <c r="A2312" s="468"/>
      <c r="B2312" s="482"/>
      <c r="C2312" s="483"/>
      <c r="D2312" s="473"/>
      <c r="E2312" s="473"/>
      <c r="F2312" s="479"/>
      <c r="G2312" s="473"/>
      <c r="H2312" s="474"/>
      <c r="I2312" s="480"/>
      <c r="J2312" s="442"/>
      <c r="K2312" s="442"/>
      <c r="L2312" s="443"/>
      <c r="M2312" s="443"/>
      <c r="N2312" s="444"/>
      <c r="O2312" s="477">
        <f t="shared" si="102"/>
        <v>0</v>
      </c>
      <c r="P2312" s="477">
        <f t="shared" si="103"/>
        <v>0</v>
      </c>
      <c r="Q2312" s="92" t="str">
        <f t="shared" si="104"/>
        <v/>
      </c>
    </row>
    <row r="2313" spans="1:17" x14ac:dyDescent="0.2">
      <c r="A2313" s="468"/>
      <c r="B2313" s="482"/>
      <c r="C2313" s="483"/>
      <c r="D2313" s="473"/>
      <c r="E2313" s="473"/>
      <c r="F2313" s="479"/>
      <c r="G2313" s="473"/>
      <c r="H2313" s="480"/>
      <c r="I2313" s="480"/>
      <c r="J2313" s="443"/>
      <c r="K2313" s="442"/>
      <c r="L2313" s="443"/>
      <c r="M2313" s="443"/>
      <c r="N2313" s="444"/>
      <c r="O2313" s="477">
        <f t="shared" si="102"/>
        <v>0</v>
      </c>
      <c r="P2313" s="477">
        <f t="shared" si="103"/>
        <v>0</v>
      </c>
      <c r="Q2313" s="92" t="str">
        <f t="shared" si="104"/>
        <v/>
      </c>
    </row>
    <row r="2314" spans="1:17" x14ac:dyDescent="0.2">
      <c r="A2314" s="468"/>
      <c r="B2314" s="482"/>
      <c r="C2314" s="483"/>
      <c r="D2314" s="473"/>
      <c r="E2314" s="473"/>
      <c r="F2314" s="479"/>
      <c r="G2314" s="473"/>
      <c r="H2314" s="480"/>
      <c r="I2314" s="480"/>
      <c r="J2314" s="442"/>
      <c r="K2314" s="442"/>
      <c r="L2314" s="443"/>
      <c r="M2314" s="443"/>
      <c r="N2314" s="444"/>
      <c r="O2314" s="477">
        <f t="shared" si="102"/>
        <v>0</v>
      </c>
      <c r="P2314" s="477">
        <f t="shared" si="103"/>
        <v>0</v>
      </c>
      <c r="Q2314" s="92" t="str">
        <f t="shared" si="104"/>
        <v/>
      </c>
    </row>
    <row r="2315" spans="1:17" x14ac:dyDescent="0.2">
      <c r="A2315" s="468"/>
      <c r="B2315" s="482"/>
      <c r="C2315" s="483"/>
      <c r="D2315" s="473"/>
      <c r="E2315" s="473"/>
      <c r="F2315" s="479"/>
      <c r="G2315" s="473"/>
      <c r="H2315" s="480"/>
      <c r="I2315" s="480"/>
      <c r="J2315" s="442"/>
      <c r="K2315" s="442"/>
      <c r="L2315" s="443"/>
      <c r="M2315" s="443"/>
      <c r="N2315" s="444"/>
      <c r="O2315" s="477">
        <f t="shared" si="102"/>
        <v>0</v>
      </c>
      <c r="P2315" s="477">
        <f t="shared" si="103"/>
        <v>0</v>
      </c>
      <c r="Q2315" s="92" t="str">
        <f t="shared" si="104"/>
        <v/>
      </c>
    </row>
    <row r="2316" spans="1:17" x14ac:dyDescent="0.2">
      <c r="A2316" s="468"/>
      <c r="B2316" s="482"/>
      <c r="C2316" s="502"/>
      <c r="D2316" s="473"/>
      <c r="E2316" s="473"/>
      <c r="F2316" s="479"/>
      <c r="G2316" s="473"/>
      <c r="H2316" s="480"/>
      <c r="I2316" s="480"/>
      <c r="J2316" s="442"/>
      <c r="K2316" s="442"/>
      <c r="L2316" s="443"/>
      <c r="M2316" s="443"/>
      <c r="N2316" s="444"/>
      <c r="O2316" s="477">
        <f t="shared" si="102"/>
        <v>0</v>
      </c>
      <c r="P2316" s="477">
        <f t="shared" si="103"/>
        <v>0</v>
      </c>
      <c r="Q2316" s="92" t="str">
        <f t="shared" si="104"/>
        <v/>
      </c>
    </row>
    <row r="2317" spans="1:17" ht="8.25" customHeight="1" x14ac:dyDescent="0.2">
      <c r="A2317" s="468"/>
      <c r="B2317" s="482"/>
      <c r="C2317" s="483"/>
      <c r="D2317" s="473"/>
      <c r="E2317" s="473"/>
      <c r="F2317" s="479"/>
      <c r="G2317" s="473"/>
      <c r="H2317" s="480"/>
      <c r="I2317" s="480"/>
      <c r="J2317" s="443"/>
      <c r="K2317" s="442"/>
      <c r="L2317" s="443"/>
      <c r="M2317" s="443"/>
      <c r="N2317" s="444"/>
      <c r="O2317" s="477">
        <f t="shared" si="102"/>
        <v>0</v>
      </c>
      <c r="P2317" s="477">
        <f t="shared" si="103"/>
        <v>0</v>
      </c>
      <c r="Q2317" s="92" t="str">
        <f t="shared" si="104"/>
        <v/>
      </c>
    </row>
    <row r="2318" spans="1:17" x14ac:dyDescent="0.2">
      <c r="A2318" s="468"/>
      <c r="B2318" s="482"/>
      <c r="C2318" s="483"/>
      <c r="D2318" s="473"/>
      <c r="E2318" s="473"/>
      <c r="F2318" s="479"/>
      <c r="G2318" s="473"/>
      <c r="H2318" s="480"/>
      <c r="I2318" s="480"/>
      <c r="J2318" s="443"/>
      <c r="K2318" s="442"/>
      <c r="L2318" s="443"/>
      <c r="M2318" s="443"/>
      <c r="N2318" s="444"/>
      <c r="O2318" s="477">
        <f t="shared" si="102"/>
        <v>0</v>
      </c>
      <c r="P2318" s="477">
        <f t="shared" si="103"/>
        <v>0</v>
      </c>
      <c r="Q2318" s="92" t="str">
        <f t="shared" si="104"/>
        <v/>
      </c>
    </row>
    <row r="2319" spans="1:17" x14ac:dyDescent="0.2">
      <c r="A2319" s="468"/>
      <c r="B2319" s="482"/>
      <c r="C2319" s="483"/>
      <c r="D2319" s="473"/>
      <c r="E2319" s="473"/>
      <c r="F2319" s="479"/>
      <c r="G2319" s="473"/>
      <c r="H2319" s="480"/>
      <c r="I2319" s="480"/>
      <c r="J2319" s="443"/>
      <c r="K2319" s="442"/>
      <c r="L2319" s="443"/>
      <c r="M2319" s="443"/>
      <c r="N2319" s="444"/>
      <c r="O2319" s="477">
        <f t="shared" si="102"/>
        <v>0</v>
      </c>
      <c r="P2319" s="477">
        <f t="shared" si="103"/>
        <v>0</v>
      </c>
      <c r="Q2319" s="92" t="str">
        <f t="shared" si="104"/>
        <v/>
      </c>
    </row>
    <row r="2320" spans="1:17" x14ac:dyDescent="0.2">
      <c r="A2320" s="468"/>
      <c r="B2320" s="482"/>
      <c r="C2320" s="483"/>
      <c r="D2320" s="473"/>
      <c r="E2320" s="473"/>
      <c r="F2320" s="472"/>
      <c r="G2320" s="473"/>
      <c r="H2320" s="498"/>
      <c r="I2320" s="498"/>
      <c r="J2320" s="489"/>
      <c r="K2320" s="442"/>
      <c r="L2320" s="443"/>
      <c r="M2320" s="489"/>
      <c r="N2320" s="469"/>
      <c r="O2320" s="477">
        <f t="shared" si="102"/>
        <v>0</v>
      </c>
      <c r="P2320" s="477">
        <f t="shared" si="103"/>
        <v>0</v>
      </c>
      <c r="Q2320" s="92" t="str">
        <f t="shared" si="104"/>
        <v/>
      </c>
    </row>
    <row r="2321" spans="1:17" x14ac:dyDescent="0.2">
      <c r="A2321" s="468"/>
      <c r="B2321" s="482"/>
      <c r="C2321" s="483"/>
      <c r="D2321" s="473"/>
      <c r="E2321" s="471"/>
      <c r="F2321" s="472"/>
      <c r="G2321" s="471"/>
      <c r="H2321" s="498"/>
      <c r="I2321" s="498"/>
      <c r="J2321" s="489"/>
      <c r="K2321" s="442"/>
      <c r="L2321" s="443"/>
      <c r="M2321" s="489"/>
      <c r="N2321" s="469"/>
      <c r="O2321" s="477">
        <f t="shared" si="102"/>
        <v>0</v>
      </c>
      <c r="P2321" s="477">
        <f t="shared" si="103"/>
        <v>0</v>
      </c>
      <c r="Q2321" s="92" t="str">
        <f t="shared" si="104"/>
        <v/>
      </c>
    </row>
    <row r="2322" spans="1:17" x14ac:dyDescent="0.2">
      <c r="A2322" s="468"/>
      <c r="B2322" s="482"/>
      <c r="C2322" s="483"/>
      <c r="D2322" s="473"/>
      <c r="E2322" s="473"/>
      <c r="F2322" s="479"/>
      <c r="G2322" s="473"/>
      <c r="H2322" s="480"/>
      <c r="I2322" s="480"/>
      <c r="J2322" s="442"/>
      <c r="K2322" s="442"/>
      <c r="L2322" s="443"/>
      <c r="M2322" s="442"/>
      <c r="N2322" s="444"/>
      <c r="O2322" s="477">
        <f t="shared" si="102"/>
        <v>0</v>
      </c>
      <c r="P2322" s="477">
        <f t="shared" si="103"/>
        <v>0</v>
      </c>
      <c r="Q2322" s="92" t="str">
        <f t="shared" si="104"/>
        <v/>
      </c>
    </row>
    <row r="2323" spans="1:17" x14ac:dyDescent="0.2">
      <c r="A2323" s="468"/>
      <c r="B2323" s="482"/>
      <c r="C2323" s="483"/>
      <c r="D2323" s="473"/>
      <c r="E2323" s="473"/>
      <c r="F2323" s="479"/>
      <c r="G2323" s="473"/>
      <c r="H2323" s="480"/>
      <c r="I2323" s="480"/>
      <c r="J2323" s="443"/>
      <c r="K2323" s="442"/>
      <c r="L2323" s="443"/>
      <c r="M2323" s="443"/>
      <c r="N2323" s="444"/>
      <c r="O2323" s="477">
        <f t="shared" si="102"/>
        <v>0</v>
      </c>
      <c r="P2323" s="477">
        <f t="shared" si="103"/>
        <v>0</v>
      </c>
      <c r="Q2323" s="92" t="str">
        <f t="shared" si="104"/>
        <v/>
      </c>
    </row>
    <row r="2324" spans="1:17" x14ac:dyDescent="0.2">
      <c r="A2324" s="468"/>
      <c r="B2324" s="482"/>
      <c r="C2324" s="483"/>
      <c r="D2324" s="473"/>
      <c r="E2324" s="473"/>
      <c r="F2324" s="479"/>
      <c r="G2324" s="473"/>
      <c r="H2324" s="480"/>
      <c r="I2324" s="480"/>
      <c r="J2324" s="442"/>
      <c r="K2324" s="442"/>
      <c r="L2324" s="443"/>
      <c r="M2324" s="443"/>
      <c r="N2324" s="444"/>
      <c r="O2324" s="477">
        <f t="shared" si="102"/>
        <v>0</v>
      </c>
      <c r="P2324" s="477">
        <f t="shared" si="103"/>
        <v>0</v>
      </c>
      <c r="Q2324" s="92" t="str">
        <f t="shared" si="104"/>
        <v/>
      </c>
    </row>
    <row r="2325" spans="1:17" x14ac:dyDescent="0.2">
      <c r="A2325" s="468"/>
      <c r="B2325" s="482"/>
      <c r="C2325" s="502"/>
      <c r="D2325" s="473"/>
      <c r="E2325" s="473"/>
      <c r="F2325" s="479"/>
      <c r="G2325" s="473"/>
      <c r="H2325" s="480"/>
      <c r="I2325" s="480"/>
      <c r="J2325" s="442"/>
      <c r="K2325" s="442"/>
      <c r="L2325" s="443"/>
      <c r="M2325" s="443"/>
      <c r="N2325" s="444"/>
      <c r="O2325" s="477">
        <f t="shared" si="102"/>
        <v>0</v>
      </c>
      <c r="P2325" s="477">
        <f t="shared" si="103"/>
        <v>0</v>
      </c>
      <c r="Q2325" s="92" t="str">
        <f t="shared" si="104"/>
        <v/>
      </c>
    </row>
    <row r="2326" spans="1:17" x14ac:dyDescent="0.2">
      <c r="A2326" s="468"/>
      <c r="B2326" s="482"/>
      <c r="C2326" s="483"/>
      <c r="D2326" s="473"/>
      <c r="E2326" s="473"/>
      <c r="F2326" s="479"/>
      <c r="G2326" s="473"/>
      <c r="H2326" s="480"/>
      <c r="I2326" s="480"/>
      <c r="J2326" s="443"/>
      <c r="K2326" s="442"/>
      <c r="L2326" s="443"/>
      <c r="M2326" s="443"/>
      <c r="N2326" s="444"/>
      <c r="O2326" s="477">
        <f t="shared" si="102"/>
        <v>0</v>
      </c>
      <c r="P2326" s="477">
        <f t="shared" si="103"/>
        <v>0</v>
      </c>
      <c r="Q2326" s="92" t="str">
        <f t="shared" si="104"/>
        <v/>
      </c>
    </row>
    <row r="2327" spans="1:17" x14ac:dyDescent="0.2">
      <c r="A2327" s="468"/>
      <c r="B2327" s="482"/>
      <c r="C2327" s="502"/>
      <c r="D2327" s="473"/>
      <c r="E2327" s="473"/>
      <c r="F2327" s="479"/>
      <c r="G2327" s="471"/>
      <c r="H2327" s="480"/>
      <c r="I2327" s="498"/>
      <c r="J2327" s="489"/>
      <c r="K2327" s="442"/>
      <c r="L2327" s="443"/>
      <c r="M2327" s="443"/>
      <c r="N2327" s="444"/>
      <c r="O2327" s="477">
        <f t="shared" si="102"/>
        <v>0</v>
      </c>
      <c r="P2327" s="477">
        <f t="shared" si="103"/>
        <v>0</v>
      </c>
      <c r="Q2327" s="92" t="str">
        <f t="shared" si="104"/>
        <v/>
      </c>
    </row>
    <row r="2328" spans="1:17" x14ac:dyDescent="0.2">
      <c r="A2328" s="468"/>
      <c r="B2328" s="482"/>
      <c r="C2328" s="502"/>
      <c r="D2328" s="473"/>
      <c r="E2328" s="473"/>
      <c r="F2328" s="479"/>
      <c r="G2328" s="473"/>
      <c r="H2328" s="480"/>
      <c r="I2328" s="480"/>
      <c r="J2328" s="442"/>
      <c r="K2328" s="443"/>
      <c r="L2328" s="443"/>
      <c r="M2328" s="443"/>
      <c r="N2328" s="444"/>
      <c r="O2328" s="477">
        <f t="shared" si="102"/>
        <v>0</v>
      </c>
      <c r="P2328" s="477">
        <f t="shared" si="103"/>
        <v>0</v>
      </c>
      <c r="Q2328" s="92" t="str">
        <f t="shared" si="104"/>
        <v/>
      </c>
    </row>
    <row r="2329" spans="1:17" x14ac:dyDescent="0.2">
      <c r="A2329" s="468"/>
      <c r="B2329" s="482"/>
      <c r="C2329" s="502"/>
      <c r="D2329" s="473"/>
      <c r="E2329" s="473"/>
      <c r="F2329" s="479"/>
      <c r="G2329" s="473"/>
      <c r="H2329" s="480"/>
      <c r="I2329" s="480"/>
      <c r="J2329" s="442"/>
      <c r="K2329" s="443"/>
      <c r="L2329" s="443"/>
      <c r="M2329" s="443"/>
      <c r="N2329" s="444"/>
      <c r="O2329" s="477">
        <f t="shared" si="102"/>
        <v>0</v>
      </c>
      <c r="P2329" s="477">
        <f t="shared" si="103"/>
        <v>0</v>
      </c>
      <c r="Q2329" s="92" t="str">
        <f t="shared" si="104"/>
        <v/>
      </c>
    </row>
    <row r="2330" spans="1:17" x14ac:dyDescent="0.2">
      <c r="A2330" s="468"/>
      <c r="B2330" s="482"/>
      <c r="C2330" s="502"/>
      <c r="D2330" s="473"/>
      <c r="E2330" s="473"/>
      <c r="F2330" s="479"/>
      <c r="G2330" s="473"/>
      <c r="H2330" s="480"/>
      <c r="I2330" s="480"/>
      <c r="J2330" s="443"/>
      <c r="K2330" s="443"/>
      <c r="L2330" s="443"/>
      <c r="M2330" s="443"/>
      <c r="N2330" s="444"/>
      <c r="O2330" s="477">
        <f t="shared" si="102"/>
        <v>0</v>
      </c>
      <c r="P2330" s="477">
        <f t="shared" si="103"/>
        <v>0</v>
      </c>
      <c r="Q2330" s="92" t="str">
        <f t="shared" si="104"/>
        <v/>
      </c>
    </row>
    <row r="2331" spans="1:17" x14ac:dyDescent="0.2">
      <c r="A2331" s="468"/>
      <c r="B2331" s="482"/>
      <c r="C2331" s="502"/>
      <c r="D2331" s="473"/>
      <c r="E2331" s="473"/>
      <c r="F2331" s="479"/>
      <c r="G2331" s="473"/>
      <c r="H2331" s="480"/>
      <c r="I2331" s="480"/>
      <c r="J2331" s="443"/>
      <c r="K2331" s="443"/>
      <c r="L2331" s="443"/>
      <c r="M2331" s="443"/>
      <c r="N2331" s="444"/>
      <c r="O2331" s="477">
        <f t="shared" si="102"/>
        <v>0</v>
      </c>
      <c r="P2331" s="477">
        <f t="shared" si="103"/>
        <v>0</v>
      </c>
      <c r="Q2331" s="92" t="str">
        <f t="shared" si="104"/>
        <v/>
      </c>
    </row>
    <row r="2332" spans="1:17" x14ac:dyDescent="0.2">
      <c r="A2332" s="468"/>
      <c r="B2332" s="482"/>
      <c r="C2332" s="502"/>
      <c r="D2332" s="473"/>
      <c r="E2332" s="473"/>
      <c r="F2332" s="479"/>
      <c r="G2332" s="473"/>
      <c r="H2332" s="480"/>
      <c r="I2332" s="480"/>
      <c r="J2332" s="442"/>
      <c r="K2332" s="443"/>
      <c r="L2332" s="443"/>
      <c r="M2332" s="443"/>
      <c r="N2332" s="444"/>
      <c r="O2332" s="477">
        <f t="shared" si="102"/>
        <v>0</v>
      </c>
      <c r="P2332" s="477">
        <f t="shared" si="103"/>
        <v>0</v>
      </c>
      <c r="Q2332" s="92" t="str">
        <f t="shared" si="104"/>
        <v/>
      </c>
    </row>
    <row r="2333" spans="1:17" x14ac:dyDescent="0.2">
      <c r="A2333" s="468"/>
      <c r="B2333" s="482"/>
      <c r="C2333" s="502"/>
      <c r="D2333" s="473"/>
      <c r="E2333" s="473"/>
      <c r="F2333" s="479"/>
      <c r="G2333" s="473"/>
      <c r="H2333" s="480"/>
      <c r="I2333" s="480"/>
      <c r="J2333" s="442"/>
      <c r="K2333" s="443"/>
      <c r="L2333" s="443"/>
      <c r="M2333" s="443"/>
      <c r="N2333" s="444"/>
      <c r="O2333" s="477">
        <f t="shared" si="102"/>
        <v>0</v>
      </c>
      <c r="P2333" s="477">
        <f t="shared" si="103"/>
        <v>0</v>
      </c>
      <c r="Q2333" s="92" t="str">
        <f t="shared" si="104"/>
        <v/>
      </c>
    </row>
    <row r="2334" spans="1:17" x14ac:dyDescent="0.2">
      <c r="A2334" s="468"/>
      <c r="B2334" s="482"/>
      <c r="C2334" s="502"/>
      <c r="D2334" s="473"/>
      <c r="E2334" s="473"/>
      <c r="F2334" s="479"/>
      <c r="G2334" s="473"/>
      <c r="H2334" s="480"/>
      <c r="I2334" s="480"/>
      <c r="J2334" s="443"/>
      <c r="K2334" s="443"/>
      <c r="L2334" s="443"/>
      <c r="M2334" s="443"/>
      <c r="N2334" s="444"/>
      <c r="O2334" s="477">
        <f t="shared" si="102"/>
        <v>0</v>
      </c>
      <c r="P2334" s="477">
        <f t="shared" si="103"/>
        <v>0</v>
      </c>
      <c r="Q2334" s="92" t="str">
        <f t="shared" si="104"/>
        <v/>
      </c>
    </row>
    <row r="2335" spans="1:17" x14ac:dyDescent="0.2">
      <c r="A2335" s="468"/>
      <c r="B2335" s="482"/>
      <c r="C2335" s="502"/>
      <c r="D2335" s="473"/>
      <c r="E2335" s="473"/>
      <c r="F2335" s="479"/>
      <c r="G2335" s="473"/>
      <c r="H2335" s="480"/>
      <c r="I2335" s="480"/>
      <c r="J2335" s="443"/>
      <c r="K2335" s="443"/>
      <c r="L2335" s="443"/>
      <c r="M2335" s="443"/>
      <c r="N2335" s="444"/>
      <c r="O2335" s="477">
        <f t="shared" si="102"/>
        <v>0</v>
      </c>
      <c r="P2335" s="477">
        <f t="shared" si="103"/>
        <v>0</v>
      </c>
      <c r="Q2335" s="92" t="str">
        <f t="shared" si="104"/>
        <v/>
      </c>
    </row>
    <row r="2336" spans="1:17" x14ac:dyDescent="0.2">
      <c r="A2336" s="468"/>
      <c r="B2336" s="482"/>
      <c r="C2336" s="502"/>
      <c r="D2336" s="473"/>
      <c r="E2336" s="471"/>
      <c r="F2336" s="472"/>
      <c r="G2336" s="471"/>
      <c r="H2336" s="498"/>
      <c r="I2336" s="498"/>
      <c r="J2336" s="489"/>
      <c r="K2336" s="443"/>
      <c r="L2336" s="443"/>
      <c r="M2336" s="443"/>
      <c r="N2336" s="444"/>
      <c r="O2336" s="477">
        <f t="shared" si="102"/>
        <v>0</v>
      </c>
      <c r="P2336" s="477">
        <f t="shared" si="103"/>
        <v>0</v>
      </c>
      <c r="Q2336" s="92" t="str">
        <f t="shared" si="104"/>
        <v/>
      </c>
    </row>
    <row r="2337" spans="1:17" x14ac:dyDescent="0.2">
      <c r="A2337" s="468"/>
      <c r="B2337" s="482"/>
      <c r="C2337" s="502"/>
      <c r="D2337" s="473"/>
      <c r="E2337" s="471"/>
      <c r="F2337" s="472"/>
      <c r="G2337" s="471"/>
      <c r="H2337" s="498"/>
      <c r="I2337" s="498"/>
      <c r="J2337" s="489"/>
      <c r="K2337" s="443"/>
      <c r="L2337" s="443"/>
      <c r="M2337" s="443"/>
      <c r="N2337" s="444"/>
      <c r="O2337" s="477">
        <f t="shared" si="102"/>
        <v>0</v>
      </c>
      <c r="P2337" s="477">
        <f t="shared" si="103"/>
        <v>0</v>
      </c>
      <c r="Q2337" s="92" t="str">
        <f t="shared" si="104"/>
        <v/>
      </c>
    </row>
    <row r="2338" spans="1:17" x14ac:dyDescent="0.2">
      <c r="A2338" s="468"/>
      <c r="B2338" s="482"/>
      <c r="C2338" s="502"/>
      <c r="D2338" s="473"/>
      <c r="E2338" s="471"/>
      <c r="F2338" s="472"/>
      <c r="G2338" s="471"/>
      <c r="H2338" s="498"/>
      <c r="I2338" s="498"/>
      <c r="J2338" s="489"/>
      <c r="K2338" s="443"/>
      <c r="L2338" s="443"/>
      <c r="M2338" s="443"/>
      <c r="N2338" s="444"/>
      <c r="O2338" s="477">
        <f t="shared" si="102"/>
        <v>0</v>
      </c>
      <c r="P2338" s="477">
        <f t="shared" si="103"/>
        <v>0</v>
      </c>
      <c r="Q2338" s="92" t="str">
        <f t="shared" si="104"/>
        <v/>
      </c>
    </row>
    <row r="2339" spans="1:17" x14ac:dyDescent="0.2">
      <c r="A2339" s="468"/>
      <c r="B2339" s="482"/>
      <c r="C2339" s="502"/>
      <c r="D2339" s="473"/>
      <c r="E2339" s="471"/>
      <c r="F2339" s="479"/>
      <c r="G2339" s="471"/>
      <c r="H2339" s="480"/>
      <c r="I2339" s="480"/>
      <c r="J2339" s="443"/>
      <c r="K2339" s="443"/>
      <c r="L2339" s="443"/>
      <c r="M2339" s="443"/>
      <c r="N2339" s="444"/>
      <c r="O2339" s="477">
        <f t="shared" si="102"/>
        <v>0</v>
      </c>
      <c r="P2339" s="477">
        <f t="shared" si="103"/>
        <v>0</v>
      </c>
      <c r="Q2339" s="92" t="str">
        <f t="shared" si="104"/>
        <v/>
      </c>
    </row>
    <row r="2340" spans="1:17" x14ac:dyDescent="0.2">
      <c r="A2340" s="468"/>
      <c r="B2340" s="482"/>
      <c r="C2340" s="502"/>
      <c r="D2340" s="473"/>
      <c r="E2340" s="471"/>
      <c r="F2340" s="472"/>
      <c r="G2340" s="473"/>
      <c r="H2340" s="480"/>
      <c r="I2340" s="480"/>
      <c r="J2340" s="443"/>
      <c r="K2340" s="443"/>
      <c r="L2340" s="443"/>
      <c r="M2340" s="443"/>
      <c r="N2340" s="444"/>
      <c r="O2340" s="477">
        <f t="shared" si="102"/>
        <v>0</v>
      </c>
      <c r="P2340" s="477">
        <f t="shared" si="103"/>
        <v>0</v>
      </c>
      <c r="Q2340" s="92" t="str">
        <f t="shared" si="104"/>
        <v/>
      </c>
    </row>
    <row r="2341" spans="1:17" x14ac:dyDescent="0.2">
      <c r="A2341" s="468"/>
      <c r="B2341" s="482"/>
      <c r="C2341" s="502"/>
      <c r="D2341" s="473"/>
      <c r="E2341" s="471"/>
      <c r="F2341" s="479"/>
      <c r="G2341" s="473"/>
      <c r="H2341" s="480"/>
      <c r="I2341" s="480"/>
      <c r="J2341" s="443"/>
      <c r="K2341" s="443"/>
      <c r="L2341" s="443"/>
      <c r="M2341" s="443"/>
      <c r="N2341" s="444"/>
      <c r="O2341" s="477">
        <f t="shared" si="102"/>
        <v>0</v>
      </c>
      <c r="P2341" s="477">
        <f t="shared" si="103"/>
        <v>0</v>
      </c>
      <c r="Q2341" s="92" t="str">
        <f t="shared" si="104"/>
        <v/>
      </c>
    </row>
    <row r="2342" spans="1:17" x14ac:dyDescent="0.2">
      <c r="A2342" s="468"/>
      <c r="B2342" s="482"/>
      <c r="C2342" s="502"/>
      <c r="D2342" s="473"/>
      <c r="E2342" s="471"/>
      <c r="F2342" s="479"/>
      <c r="G2342" s="473"/>
      <c r="H2342" s="480"/>
      <c r="I2342" s="480"/>
      <c r="J2342" s="443"/>
      <c r="K2342" s="443"/>
      <c r="L2342" s="443"/>
      <c r="M2342" s="443"/>
      <c r="N2342" s="444"/>
      <c r="O2342" s="477">
        <f t="shared" si="102"/>
        <v>0</v>
      </c>
      <c r="P2342" s="477">
        <f t="shared" si="103"/>
        <v>0</v>
      </c>
      <c r="Q2342" s="92" t="str">
        <f t="shared" si="104"/>
        <v/>
      </c>
    </row>
    <row r="2343" spans="1:17" x14ac:dyDescent="0.2">
      <c r="A2343" s="468"/>
      <c r="B2343" s="482"/>
      <c r="C2343" s="502"/>
      <c r="D2343" s="473"/>
      <c r="E2343" s="471"/>
      <c r="F2343" s="479"/>
      <c r="G2343" s="473"/>
      <c r="H2343" s="480"/>
      <c r="I2343" s="480"/>
      <c r="J2343" s="443"/>
      <c r="K2343" s="443"/>
      <c r="L2343" s="443"/>
      <c r="M2343" s="443"/>
      <c r="N2343" s="444"/>
      <c r="O2343" s="477">
        <f t="shared" si="102"/>
        <v>0</v>
      </c>
      <c r="P2343" s="477">
        <f t="shared" si="103"/>
        <v>0</v>
      </c>
      <c r="Q2343" s="92" t="str">
        <f t="shared" si="104"/>
        <v/>
      </c>
    </row>
    <row r="2344" spans="1:17" x14ac:dyDescent="0.2">
      <c r="A2344" s="468"/>
      <c r="B2344" s="482"/>
      <c r="C2344" s="502"/>
      <c r="D2344" s="473"/>
      <c r="E2344" s="471"/>
      <c r="F2344" s="479"/>
      <c r="G2344" s="473"/>
      <c r="H2344" s="480"/>
      <c r="I2344" s="480"/>
      <c r="J2344" s="443"/>
      <c r="K2344" s="443"/>
      <c r="L2344" s="443"/>
      <c r="M2344" s="443"/>
      <c r="N2344" s="444"/>
      <c r="O2344" s="477">
        <f t="shared" si="102"/>
        <v>0</v>
      </c>
      <c r="P2344" s="477">
        <f t="shared" si="103"/>
        <v>0</v>
      </c>
      <c r="Q2344" s="92" t="str">
        <f t="shared" si="104"/>
        <v/>
      </c>
    </row>
    <row r="2345" spans="1:17" x14ac:dyDescent="0.2">
      <c r="A2345" s="468"/>
      <c r="B2345" s="482"/>
      <c r="C2345" s="502"/>
      <c r="D2345" s="473"/>
      <c r="E2345" s="471"/>
      <c r="F2345" s="479"/>
      <c r="G2345" s="473"/>
      <c r="H2345" s="480"/>
      <c r="I2345" s="480"/>
      <c r="J2345" s="443"/>
      <c r="K2345" s="443"/>
      <c r="L2345" s="443"/>
      <c r="M2345" s="443"/>
      <c r="N2345" s="444"/>
      <c r="O2345" s="477">
        <f t="shared" si="102"/>
        <v>0</v>
      </c>
      <c r="P2345" s="477">
        <f t="shared" si="103"/>
        <v>0</v>
      </c>
      <c r="Q2345" s="92" t="str">
        <f t="shared" si="104"/>
        <v/>
      </c>
    </row>
    <row r="2346" spans="1:17" x14ac:dyDescent="0.2">
      <c r="A2346" s="468"/>
      <c r="B2346" s="482"/>
      <c r="C2346" s="502"/>
      <c r="D2346" s="473"/>
      <c r="E2346" s="471"/>
      <c r="F2346" s="472"/>
      <c r="G2346" s="471"/>
      <c r="H2346" s="498"/>
      <c r="I2346" s="498"/>
      <c r="J2346" s="489"/>
      <c r="K2346" s="443"/>
      <c r="L2346" s="443"/>
      <c r="M2346" s="443"/>
      <c r="N2346" s="444"/>
      <c r="O2346" s="477">
        <f t="shared" si="102"/>
        <v>0</v>
      </c>
      <c r="P2346" s="477">
        <f t="shared" si="103"/>
        <v>0</v>
      </c>
      <c r="Q2346" s="92" t="str">
        <f t="shared" si="104"/>
        <v/>
      </c>
    </row>
    <row r="2347" spans="1:17" x14ac:dyDescent="0.2">
      <c r="A2347" s="468"/>
      <c r="B2347" s="482"/>
      <c r="C2347" s="502"/>
      <c r="D2347" s="473"/>
      <c r="E2347" s="471"/>
      <c r="F2347" s="479"/>
      <c r="G2347" s="473"/>
      <c r="H2347" s="480"/>
      <c r="I2347" s="480"/>
      <c r="J2347" s="443"/>
      <c r="K2347" s="443"/>
      <c r="L2347" s="443"/>
      <c r="M2347" s="443"/>
      <c r="N2347" s="444"/>
      <c r="O2347" s="477">
        <f t="shared" si="102"/>
        <v>0</v>
      </c>
      <c r="P2347" s="477">
        <f t="shared" si="103"/>
        <v>0</v>
      </c>
      <c r="Q2347" s="92" t="str">
        <f t="shared" si="104"/>
        <v/>
      </c>
    </row>
    <row r="2348" spans="1:17" x14ac:dyDescent="0.2">
      <c r="A2348" s="468"/>
      <c r="B2348" s="482"/>
      <c r="C2348" s="502"/>
      <c r="D2348" s="473"/>
      <c r="E2348" s="471"/>
      <c r="F2348" s="479"/>
      <c r="G2348" s="473"/>
      <c r="H2348" s="480"/>
      <c r="I2348" s="480"/>
      <c r="J2348" s="443"/>
      <c r="K2348" s="443"/>
      <c r="L2348" s="443"/>
      <c r="M2348" s="443"/>
      <c r="N2348" s="444"/>
      <c r="O2348" s="477">
        <f t="shared" si="102"/>
        <v>0</v>
      </c>
      <c r="P2348" s="477">
        <f t="shared" si="103"/>
        <v>0</v>
      </c>
      <c r="Q2348" s="92" t="str">
        <f t="shared" si="104"/>
        <v/>
      </c>
    </row>
    <row r="2349" spans="1:17" x14ac:dyDescent="0.2">
      <c r="A2349" s="468"/>
      <c r="B2349" s="482"/>
      <c r="C2349" s="502"/>
      <c r="D2349" s="473"/>
      <c r="E2349" s="471"/>
      <c r="F2349" s="479"/>
      <c r="G2349" s="473"/>
      <c r="H2349" s="480"/>
      <c r="I2349" s="480"/>
      <c r="J2349" s="443"/>
      <c r="K2349" s="443"/>
      <c r="L2349" s="443"/>
      <c r="M2349" s="443"/>
      <c r="N2349" s="444"/>
      <c r="O2349" s="477">
        <f t="shared" si="102"/>
        <v>0</v>
      </c>
      <c r="P2349" s="477">
        <f t="shared" si="103"/>
        <v>0</v>
      </c>
      <c r="Q2349" s="92" t="str">
        <f t="shared" si="104"/>
        <v/>
      </c>
    </row>
    <row r="2350" spans="1:17" x14ac:dyDescent="0.2">
      <c r="A2350" s="468"/>
      <c r="B2350" s="482"/>
      <c r="C2350" s="502"/>
      <c r="D2350" s="473"/>
      <c r="E2350" s="473"/>
      <c r="F2350" s="479"/>
      <c r="G2350" s="473"/>
      <c r="H2350" s="480"/>
      <c r="I2350" s="480"/>
      <c r="J2350" s="443"/>
      <c r="K2350" s="443"/>
      <c r="L2350" s="443"/>
      <c r="M2350" s="443"/>
      <c r="N2350" s="444"/>
      <c r="O2350" s="477">
        <f t="shared" si="102"/>
        <v>0</v>
      </c>
      <c r="P2350" s="477">
        <f t="shared" si="103"/>
        <v>0</v>
      </c>
      <c r="Q2350" s="92" t="str">
        <f t="shared" si="104"/>
        <v/>
      </c>
    </row>
    <row r="2351" spans="1:17" x14ac:dyDescent="0.2">
      <c r="A2351" s="468"/>
      <c r="B2351" s="482"/>
      <c r="C2351" s="502"/>
      <c r="D2351" s="473"/>
      <c r="E2351" s="473"/>
      <c r="F2351" s="479"/>
      <c r="G2351" s="473"/>
      <c r="H2351" s="480"/>
      <c r="I2351" s="480"/>
      <c r="J2351" s="443"/>
      <c r="K2351" s="443"/>
      <c r="L2351" s="443"/>
      <c r="M2351" s="443"/>
      <c r="N2351" s="444"/>
      <c r="O2351" s="477">
        <f t="shared" si="102"/>
        <v>0</v>
      </c>
      <c r="P2351" s="477">
        <f t="shared" si="103"/>
        <v>0</v>
      </c>
      <c r="Q2351" s="92" t="str">
        <f t="shared" si="104"/>
        <v/>
      </c>
    </row>
    <row r="2352" spans="1:17" x14ac:dyDescent="0.2">
      <c r="A2352" s="468"/>
      <c r="B2352" s="482"/>
      <c r="C2352" s="483"/>
      <c r="D2352" s="473"/>
      <c r="E2352" s="473"/>
      <c r="F2352" s="479"/>
      <c r="G2352" s="473"/>
      <c r="H2352" s="474"/>
      <c r="I2352" s="480"/>
      <c r="J2352" s="442"/>
      <c r="K2352" s="442"/>
      <c r="L2352" s="443"/>
      <c r="M2352" s="443"/>
      <c r="N2352" s="444"/>
      <c r="O2352" s="477">
        <f t="shared" si="102"/>
        <v>0</v>
      </c>
      <c r="P2352" s="477">
        <f t="shared" si="103"/>
        <v>0</v>
      </c>
      <c r="Q2352" s="92" t="str">
        <f t="shared" si="104"/>
        <v/>
      </c>
    </row>
    <row r="2353" spans="1:17" x14ac:dyDescent="0.2">
      <c r="A2353" s="468"/>
      <c r="B2353" s="482"/>
      <c r="C2353" s="483"/>
      <c r="D2353" s="473"/>
      <c r="E2353" s="473"/>
      <c r="F2353" s="479"/>
      <c r="G2353" s="473"/>
      <c r="H2353" s="480"/>
      <c r="I2353" s="473"/>
      <c r="J2353" s="484"/>
      <c r="K2353" s="484"/>
      <c r="L2353" s="484"/>
      <c r="M2353" s="443"/>
      <c r="N2353" s="444"/>
      <c r="O2353" s="477">
        <f t="shared" si="102"/>
        <v>0</v>
      </c>
      <c r="P2353" s="477">
        <f t="shared" si="103"/>
        <v>0</v>
      </c>
      <c r="Q2353" s="92" t="str">
        <f t="shared" si="104"/>
        <v/>
      </c>
    </row>
    <row r="2354" spans="1:17" x14ac:dyDescent="0.2">
      <c r="A2354" s="468"/>
      <c r="B2354" s="482"/>
      <c r="C2354" s="483"/>
      <c r="D2354" s="473"/>
      <c r="E2354" s="473"/>
      <c r="F2354" s="479"/>
      <c r="G2354" s="473"/>
      <c r="H2354" s="480"/>
      <c r="I2354" s="473"/>
      <c r="J2354" s="484"/>
      <c r="K2354" s="484"/>
      <c r="L2354" s="484"/>
      <c r="M2354" s="443"/>
      <c r="N2354" s="444"/>
      <c r="O2354" s="477">
        <f t="shared" si="102"/>
        <v>0</v>
      </c>
      <c r="P2354" s="477">
        <f t="shared" si="103"/>
        <v>0</v>
      </c>
      <c r="Q2354" s="92" t="str">
        <f t="shared" si="104"/>
        <v/>
      </c>
    </row>
    <row r="2355" spans="1:17" x14ac:dyDescent="0.2">
      <c r="A2355" s="468"/>
      <c r="B2355" s="482"/>
      <c r="C2355" s="483"/>
      <c r="D2355" s="473"/>
      <c r="E2355" s="473"/>
      <c r="F2355" s="479"/>
      <c r="G2355" s="473"/>
      <c r="H2355" s="480"/>
      <c r="I2355" s="480"/>
      <c r="J2355" s="443"/>
      <c r="K2355" s="443"/>
      <c r="L2355" s="443"/>
      <c r="M2355" s="443"/>
      <c r="N2355" s="444"/>
      <c r="O2355" s="477">
        <f t="shared" si="102"/>
        <v>0</v>
      </c>
      <c r="P2355" s="477">
        <f t="shared" si="103"/>
        <v>0</v>
      </c>
      <c r="Q2355" s="92" t="str">
        <f t="shared" si="104"/>
        <v/>
      </c>
    </row>
    <row r="2356" spans="1:17" x14ac:dyDescent="0.2">
      <c r="A2356" s="468"/>
      <c r="B2356" s="482"/>
      <c r="C2356" s="483"/>
      <c r="D2356" s="473"/>
      <c r="E2356" s="473"/>
      <c r="F2356" s="479"/>
      <c r="G2356" s="473"/>
      <c r="H2356" s="480"/>
      <c r="I2356" s="480"/>
      <c r="J2356" s="443"/>
      <c r="K2356" s="443"/>
      <c r="L2356" s="443"/>
      <c r="M2356" s="443"/>
      <c r="N2356" s="444"/>
      <c r="O2356" s="477">
        <f t="shared" si="102"/>
        <v>0</v>
      </c>
      <c r="P2356" s="477">
        <f t="shared" si="103"/>
        <v>0</v>
      </c>
      <c r="Q2356" s="92" t="str">
        <f t="shared" si="104"/>
        <v/>
      </c>
    </row>
    <row r="2357" spans="1:17" x14ac:dyDescent="0.2">
      <c r="A2357" s="468"/>
      <c r="B2357" s="482"/>
      <c r="C2357" s="483"/>
      <c r="D2357" s="473"/>
      <c r="E2357" s="473"/>
      <c r="F2357" s="479"/>
      <c r="G2357" s="473"/>
      <c r="H2357" s="480"/>
      <c r="I2357" s="480"/>
      <c r="J2357" s="443"/>
      <c r="K2357" s="442"/>
      <c r="L2357" s="443"/>
      <c r="M2357" s="443"/>
      <c r="N2357" s="444"/>
      <c r="O2357" s="477">
        <f t="shared" si="102"/>
        <v>0</v>
      </c>
      <c r="P2357" s="477">
        <f t="shared" si="103"/>
        <v>0</v>
      </c>
      <c r="Q2357" s="92" t="str">
        <f t="shared" si="104"/>
        <v/>
      </c>
    </row>
    <row r="2358" spans="1:17" x14ac:dyDescent="0.2">
      <c r="A2358" s="468"/>
      <c r="B2358" s="482"/>
      <c r="C2358" s="483"/>
      <c r="D2358" s="473"/>
      <c r="E2358" s="473"/>
      <c r="F2358" s="479"/>
      <c r="G2358" s="473"/>
      <c r="H2358" s="480"/>
      <c r="I2358" s="480"/>
      <c r="J2358" s="443"/>
      <c r="K2358" s="443"/>
      <c r="L2358" s="443"/>
      <c r="M2358" s="443"/>
      <c r="N2358" s="444"/>
      <c r="O2358" s="477">
        <f t="shared" si="102"/>
        <v>0</v>
      </c>
      <c r="P2358" s="477">
        <f t="shared" si="103"/>
        <v>0</v>
      </c>
      <c r="Q2358" s="92" t="str">
        <f t="shared" si="104"/>
        <v/>
      </c>
    </row>
    <row r="2359" spans="1:17" x14ac:dyDescent="0.2">
      <c r="A2359" s="468"/>
      <c r="B2359" s="482"/>
      <c r="C2359" s="483"/>
      <c r="D2359" s="473"/>
      <c r="E2359" s="473"/>
      <c r="F2359" s="479"/>
      <c r="G2359" s="473"/>
      <c r="H2359" s="480"/>
      <c r="I2359" s="480"/>
      <c r="J2359" s="443"/>
      <c r="K2359" s="443"/>
      <c r="L2359" s="443"/>
      <c r="M2359" s="443"/>
      <c r="N2359" s="444"/>
      <c r="O2359" s="477">
        <f t="shared" si="102"/>
        <v>0</v>
      </c>
      <c r="P2359" s="477">
        <f t="shared" si="103"/>
        <v>0</v>
      </c>
      <c r="Q2359" s="92" t="str">
        <f t="shared" si="104"/>
        <v/>
      </c>
    </row>
    <row r="2360" spans="1:17" x14ac:dyDescent="0.2">
      <c r="A2360" s="468"/>
      <c r="B2360" s="482"/>
      <c r="C2360" s="483"/>
      <c r="D2360" s="473"/>
      <c r="E2360" s="473"/>
      <c r="F2360" s="479"/>
      <c r="G2360" s="473"/>
      <c r="H2360" s="480"/>
      <c r="I2360" s="480"/>
      <c r="J2360" s="443"/>
      <c r="K2360" s="443"/>
      <c r="L2360" s="443"/>
      <c r="M2360" s="443"/>
      <c r="N2360" s="444"/>
      <c r="O2360" s="477">
        <f t="shared" si="102"/>
        <v>0</v>
      </c>
      <c r="P2360" s="477">
        <f t="shared" si="103"/>
        <v>0</v>
      </c>
      <c r="Q2360" s="92" t="str">
        <f t="shared" si="104"/>
        <v/>
      </c>
    </row>
    <row r="2361" spans="1:17" x14ac:dyDescent="0.2">
      <c r="A2361" s="468"/>
      <c r="B2361" s="482"/>
      <c r="C2361" s="483"/>
      <c r="D2361" s="473"/>
      <c r="E2361" s="473"/>
      <c r="F2361" s="479"/>
      <c r="G2361" s="473"/>
      <c r="H2361" s="480"/>
      <c r="I2361" s="480"/>
      <c r="J2361" s="443"/>
      <c r="K2361" s="443"/>
      <c r="L2361" s="443"/>
      <c r="M2361" s="443"/>
      <c r="N2361" s="444"/>
      <c r="O2361" s="477">
        <f t="shared" si="102"/>
        <v>0</v>
      </c>
      <c r="P2361" s="477">
        <f t="shared" si="103"/>
        <v>0</v>
      </c>
      <c r="Q2361" s="92" t="str">
        <f t="shared" si="104"/>
        <v/>
      </c>
    </row>
    <row r="2362" spans="1:17" x14ac:dyDescent="0.2">
      <c r="A2362" s="468"/>
      <c r="B2362" s="482"/>
      <c r="C2362" s="483"/>
      <c r="D2362" s="473"/>
      <c r="E2362" s="473"/>
      <c r="F2362" s="479"/>
      <c r="G2362" s="473"/>
      <c r="H2362" s="480"/>
      <c r="I2362" s="480"/>
      <c r="J2362" s="443"/>
      <c r="K2362" s="443"/>
      <c r="L2362" s="443"/>
      <c r="M2362" s="443"/>
      <c r="N2362" s="444"/>
      <c r="O2362" s="477">
        <f t="shared" si="102"/>
        <v>0</v>
      </c>
      <c r="P2362" s="477">
        <f t="shared" si="103"/>
        <v>0</v>
      </c>
      <c r="Q2362" s="92" t="str">
        <f t="shared" si="104"/>
        <v/>
      </c>
    </row>
    <row r="2363" spans="1:17" x14ac:dyDescent="0.2">
      <c r="A2363" s="468"/>
      <c r="B2363" s="482"/>
      <c r="C2363" s="483"/>
      <c r="D2363" s="473"/>
      <c r="E2363" s="473"/>
      <c r="F2363" s="479"/>
      <c r="G2363" s="473"/>
      <c r="H2363" s="480"/>
      <c r="I2363" s="480"/>
      <c r="J2363" s="443"/>
      <c r="K2363" s="443"/>
      <c r="L2363" s="443"/>
      <c r="M2363" s="443"/>
      <c r="N2363" s="444"/>
      <c r="O2363" s="477">
        <f t="shared" si="102"/>
        <v>0</v>
      </c>
      <c r="P2363" s="477">
        <f t="shared" si="103"/>
        <v>0</v>
      </c>
      <c r="Q2363" s="92" t="str">
        <f t="shared" si="104"/>
        <v/>
      </c>
    </row>
    <row r="2364" spans="1:17" x14ac:dyDescent="0.2">
      <c r="A2364" s="468"/>
      <c r="B2364" s="482"/>
      <c r="C2364" s="483"/>
      <c r="D2364" s="473"/>
      <c r="E2364" s="473"/>
      <c r="F2364" s="479"/>
      <c r="G2364" s="473"/>
      <c r="H2364" s="474"/>
      <c r="I2364" s="480"/>
      <c r="J2364" s="442"/>
      <c r="K2364" s="443"/>
      <c r="L2364" s="443"/>
      <c r="M2364" s="443"/>
      <c r="N2364" s="444"/>
      <c r="O2364" s="477">
        <f t="shared" si="102"/>
        <v>0</v>
      </c>
      <c r="P2364" s="477">
        <f t="shared" si="103"/>
        <v>0</v>
      </c>
      <c r="Q2364" s="92" t="str">
        <f t="shared" si="104"/>
        <v/>
      </c>
    </row>
    <row r="2365" spans="1:17" x14ac:dyDescent="0.2">
      <c r="A2365" s="468"/>
      <c r="B2365" s="482"/>
      <c r="C2365" s="483"/>
      <c r="D2365" s="473"/>
      <c r="E2365" s="473"/>
      <c r="F2365" s="479"/>
      <c r="G2365" s="473"/>
      <c r="H2365" s="480"/>
      <c r="I2365" s="480"/>
      <c r="J2365" s="443"/>
      <c r="K2365" s="443"/>
      <c r="L2365" s="443"/>
      <c r="M2365" s="443"/>
      <c r="N2365" s="444"/>
      <c r="O2365" s="477">
        <f t="shared" si="102"/>
        <v>0</v>
      </c>
      <c r="P2365" s="477">
        <f t="shared" si="103"/>
        <v>0</v>
      </c>
      <c r="Q2365" s="92" t="str">
        <f t="shared" si="104"/>
        <v/>
      </c>
    </row>
    <row r="2366" spans="1:17" x14ac:dyDescent="0.2">
      <c r="A2366" s="468"/>
      <c r="B2366" s="482"/>
      <c r="C2366" s="483"/>
      <c r="D2366" s="473"/>
      <c r="E2366" s="473"/>
      <c r="F2366" s="479"/>
      <c r="G2366" s="473"/>
      <c r="H2366" s="480"/>
      <c r="I2366" s="480"/>
      <c r="J2366" s="443"/>
      <c r="K2366" s="443"/>
      <c r="L2366" s="443"/>
      <c r="M2366" s="443"/>
      <c r="N2366" s="444"/>
      <c r="O2366" s="477">
        <f t="shared" si="102"/>
        <v>0</v>
      </c>
      <c r="P2366" s="477">
        <f t="shared" si="103"/>
        <v>0</v>
      </c>
      <c r="Q2366" s="92" t="str">
        <f t="shared" si="104"/>
        <v/>
      </c>
    </row>
    <row r="2367" spans="1:17" x14ac:dyDescent="0.2">
      <c r="A2367" s="468"/>
      <c r="B2367" s="487"/>
      <c r="C2367" s="483"/>
      <c r="D2367" s="473"/>
      <c r="E2367" s="473"/>
      <c r="F2367" s="472"/>
      <c r="G2367" s="473"/>
      <c r="H2367" s="498"/>
      <c r="I2367" s="480"/>
      <c r="J2367" s="442"/>
      <c r="K2367" s="442"/>
      <c r="L2367" s="443"/>
      <c r="M2367" s="489"/>
      <c r="N2367" s="444"/>
      <c r="O2367" s="477">
        <f t="shared" si="102"/>
        <v>0</v>
      </c>
      <c r="P2367" s="477">
        <f t="shared" si="103"/>
        <v>0</v>
      </c>
      <c r="Q2367" s="92" t="str">
        <f t="shared" si="104"/>
        <v/>
      </c>
    </row>
    <row r="2368" spans="1:17" x14ac:dyDescent="0.2">
      <c r="A2368" s="468"/>
      <c r="B2368" s="487"/>
      <c r="C2368" s="483"/>
      <c r="D2368" s="473"/>
      <c r="E2368" s="473"/>
      <c r="F2368" s="472"/>
      <c r="G2368" s="473"/>
      <c r="H2368" s="498"/>
      <c r="I2368" s="480"/>
      <c r="J2368" s="442"/>
      <c r="K2368" s="442"/>
      <c r="L2368" s="443"/>
      <c r="M2368" s="489"/>
      <c r="N2368" s="444"/>
      <c r="O2368" s="477">
        <f t="shared" si="102"/>
        <v>0</v>
      </c>
      <c r="P2368" s="477">
        <f t="shared" si="103"/>
        <v>0</v>
      </c>
      <c r="Q2368" s="92" t="str">
        <f t="shared" si="104"/>
        <v/>
      </c>
    </row>
    <row r="2369" spans="1:17" x14ac:dyDescent="0.2">
      <c r="A2369" s="468"/>
      <c r="B2369" s="487"/>
      <c r="C2369" s="483"/>
      <c r="D2369" s="473"/>
      <c r="E2369" s="473"/>
      <c r="F2369" s="472"/>
      <c r="G2369" s="473"/>
      <c r="H2369" s="498"/>
      <c r="I2369" s="480"/>
      <c r="J2369" s="442"/>
      <c r="K2369" s="442"/>
      <c r="L2369" s="443"/>
      <c r="M2369" s="489"/>
      <c r="N2369" s="444"/>
      <c r="O2369" s="477">
        <f t="shared" ref="O2369:O2432" si="105">IF(B2369=0,0,IF(YEAR(B2369)=$P$1,MONTH(B2369)-$O$1+1,(YEAR(B2369)-$P$1)*12-$O$1+1+MONTH(B2369)))</f>
        <v>0</v>
      </c>
      <c r="P2369" s="477">
        <f t="shared" ref="P2369:P2432" si="106">IF(C2369=0,0,IF(YEAR(C2369)=$P$1,MONTH(C2369)-$O$1+1,(YEAR(C2369)-$P$1)*12-$O$1+1+MONTH(C2369)))</f>
        <v>0</v>
      </c>
      <c r="Q2369" s="92" t="str">
        <f t="shared" ref="Q2369:Q2432" si="107">SUBSTITUTE(D2369," ","_")</f>
        <v/>
      </c>
    </row>
    <row r="2370" spans="1:17" x14ac:dyDescent="0.2">
      <c r="A2370" s="468"/>
      <c r="B2370" s="487"/>
      <c r="C2370" s="483"/>
      <c r="D2370" s="473"/>
      <c r="E2370" s="473"/>
      <c r="F2370" s="472"/>
      <c r="G2370" s="473"/>
      <c r="H2370" s="498"/>
      <c r="I2370" s="498"/>
      <c r="J2370" s="442"/>
      <c r="K2370" s="442"/>
      <c r="L2370" s="443"/>
      <c r="M2370" s="489"/>
      <c r="N2370" s="469"/>
      <c r="O2370" s="477">
        <f t="shared" si="105"/>
        <v>0</v>
      </c>
      <c r="P2370" s="477">
        <f t="shared" si="106"/>
        <v>0</v>
      </c>
      <c r="Q2370" s="92" t="str">
        <f t="shared" si="107"/>
        <v/>
      </c>
    </row>
    <row r="2371" spans="1:17" x14ac:dyDescent="0.2">
      <c r="A2371" s="468"/>
      <c r="B2371" s="487"/>
      <c r="C2371" s="483"/>
      <c r="D2371" s="473"/>
      <c r="E2371" s="473"/>
      <c r="F2371" s="479"/>
      <c r="G2371" s="473"/>
      <c r="H2371" s="480"/>
      <c r="I2371" s="480"/>
      <c r="J2371" s="443"/>
      <c r="K2371" s="443"/>
      <c r="L2371" s="443"/>
      <c r="M2371" s="443"/>
      <c r="N2371" s="469"/>
      <c r="O2371" s="477">
        <f t="shared" si="105"/>
        <v>0</v>
      </c>
      <c r="P2371" s="477">
        <f t="shared" si="106"/>
        <v>0</v>
      </c>
      <c r="Q2371" s="92" t="str">
        <f t="shared" si="107"/>
        <v/>
      </c>
    </row>
    <row r="2372" spans="1:17" x14ac:dyDescent="0.2">
      <c r="A2372" s="468"/>
      <c r="B2372" s="487"/>
      <c r="C2372" s="483"/>
      <c r="D2372" s="473"/>
      <c r="E2372" s="473"/>
      <c r="F2372" s="479"/>
      <c r="G2372" s="473"/>
      <c r="H2372" s="480"/>
      <c r="I2372" s="480"/>
      <c r="J2372" s="443"/>
      <c r="K2372" s="443"/>
      <c r="L2372" s="443"/>
      <c r="M2372" s="443"/>
      <c r="N2372" s="469"/>
      <c r="O2372" s="477">
        <f t="shared" si="105"/>
        <v>0</v>
      </c>
      <c r="P2372" s="477">
        <f t="shared" si="106"/>
        <v>0</v>
      </c>
      <c r="Q2372" s="92" t="str">
        <f t="shared" si="107"/>
        <v/>
      </c>
    </row>
    <row r="2373" spans="1:17" x14ac:dyDescent="0.2">
      <c r="A2373" s="468"/>
      <c r="B2373" s="487"/>
      <c r="C2373" s="483"/>
      <c r="D2373" s="473"/>
      <c r="E2373" s="473"/>
      <c r="F2373" s="479"/>
      <c r="G2373" s="473"/>
      <c r="H2373" s="480"/>
      <c r="I2373" s="480"/>
      <c r="J2373" s="443"/>
      <c r="K2373" s="443"/>
      <c r="L2373" s="443"/>
      <c r="M2373" s="443"/>
      <c r="N2373" s="469"/>
      <c r="O2373" s="477">
        <f t="shared" si="105"/>
        <v>0</v>
      </c>
      <c r="P2373" s="477">
        <f t="shared" si="106"/>
        <v>0</v>
      </c>
      <c r="Q2373" s="92" t="str">
        <f t="shared" si="107"/>
        <v/>
      </c>
    </row>
    <row r="2374" spans="1:17" x14ac:dyDescent="0.2">
      <c r="A2374" s="468"/>
      <c r="B2374" s="487"/>
      <c r="C2374" s="483"/>
      <c r="D2374" s="473"/>
      <c r="E2374" s="473"/>
      <c r="F2374" s="479"/>
      <c r="G2374" s="473"/>
      <c r="H2374" s="480"/>
      <c r="I2374" s="480"/>
      <c r="J2374" s="443"/>
      <c r="K2374" s="443"/>
      <c r="L2374" s="443"/>
      <c r="M2374" s="443"/>
      <c r="N2374" s="444"/>
      <c r="O2374" s="477">
        <f t="shared" si="105"/>
        <v>0</v>
      </c>
      <c r="P2374" s="477">
        <f t="shared" si="106"/>
        <v>0</v>
      </c>
      <c r="Q2374" s="92" t="str">
        <f t="shared" si="107"/>
        <v/>
      </c>
    </row>
    <row r="2375" spans="1:17" x14ac:dyDescent="0.2">
      <c r="A2375" s="468"/>
      <c r="B2375" s="487"/>
      <c r="C2375" s="483"/>
      <c r="D2375" s="473"/>
      <c r="E2375" s="473"/>
      <c r="F2375" s="479"/>
      <c r="G2375" s="473"/>
      <c r="H2375" s="474"/>
      <c r="I2375" s="480"/>
      <c r="J2375" s="442"/>
      <c r="K2375" s="442"/>
      <c r="L2375" s="443"/>
      <c r="M2375" s="443"/>
      <c r="N2375" s="444"/>
      <c r="O2375" s="477">
        <f t="shared" si="105"/>
        <v>0</v>
      </c>
      <c r="P2375" s="477">
        <f t="shared" si="106"/>
        <v>0</v>
      </c>
      <c r="Q2375" s="92" t="str">
        <f t="shared" si="107"/>
        <v/>
      </c>
    </row>
    <row r="2376" spans="1:17" x14ac:dyDescent="0.2">
      <c r="A2376" s="468"/>
      <c r="B2376" s="482"/>
      <c r="C2376" s="483"/>
      <c r="D2376" s="473"/>
      <c r="E2376" s="473"/>
      <c r="F2376" s="479"/>
      <c r="G2376" s="473"/>
      <c r="H2376" s="480"/>
      <c r="I2376" s="480"/>
      <c r="J2376" s="443"/>
      <c r="K2376" s="442"/>
      <c r="L2376" s="443"/>
      <c r="M2376" s="443"/>
      <c r="N2376" s="444"/>
      <c r="O2376" s="477">
        <f t="shared" si="105"/>
        <v>0</v>
      </c>
      <c r="P2376" s="477">
        <f t="shared" si="106"/>
        <v>0</v>
      </c>
      <c r="Q2376" s="92" t="str">
        <f t="shared" si="107"/>
        <v/>
      </c>
    </row>
    <row r="2377" spans="1:17" x14ac:dyDescent="0.2">
      <c r="A2377" s="468"/>
      <c r="B2377" s="482"/>
      <c r="C2377" s="483"/>
      <c r="D2377" s="473"/>
      <c r="E2377" s="473"/>
      <c r="F2377" s="479"/>
      <c r="G2377" s="473"/>
      <c r="H2377" s="480"/>
      <c r="I2377" s="480"/>
      <c r="J2377" s="442"/>
      <c r="K2377" s="442"/>
      <c r="L2377" s="443"/>
      <c r="M2377" s="503"/>
      <c r="N2377" s="444"/>
      <c r="O2377" s="477">
        <f t="shared" si="105"/>
        <v>0</v>
      </c>
      <c r="P2377" s="477">
        <f t="shared" si="106"/>
        <v>0</v>
      </c>
      <c r="Q2377" s="92" t="str">
        <f t="shared" si="107"/>
        <v/>
      </c>
    </row>
    <row r="2378" spans="1:17" x14ac:dyDescent="0.2">
      <c r="A2378" s="468"/>
      <c r="B2378" s="482"/>
      <c r="C2378" s="483"/>
      <c r="D2378" s="473"/>
      <c r="E2378" s="473"/>
      <c r="F2378" s="479"/>
      <c r="G2378" s="473"/>
      <c r="H2378" s="480"/>
      <c r="I2378" s="480"/>
      <c r="J2378" s="443"/>
      <c r="K2378" s="442"/>
      <c r="L2378" s="443"/>
      <c r="M2378" s="443"/>
      <c r="N2378" s="444"/>
      <c r="O2378" s="477">
        <f t="shared" si="105"/>
        <v>0</v>
      </c>
      <c r="P2378" s="477">
        <f t="shared" si="106"/>
        <v>0</v>
      </c>
      <c r="Q2378" s="92" t="str">
        <f t="shared" si="107"/>
        <v/>
      </c>
    </row>
    <row r="2379" spans="1:17" x14ac:dyDescent="0.2">
      <c r="A2379" s="468"/>
      <c r="B2379" s="482"/>
      <c r="C2379" s="483"/>
      <c r="D2379" s="473"/>
      <c r="E2379" s="473"/>
      <c r="F2379" s="479"/>
      <c r="G2379" s="473"/>
      <c r="H2379" s="480"/>
      <c r="I2379" s="480"/>
      <c r="J2379" s="443"/>
      <c r="K2379" s="442"/>
      <c r="L2379" s="443"/>
      <c r="M2379" s="443"/>
      <c r="N2379" s="444"/>
      <c r="O2379" s="477">
        <f t="shared" si="105"/>
        <v>0</v>
      </c>
      <c r="P2379" s="477">
        <f t="shared" si="106"/>
        <v>0</v>
      </c>
      <c r="Q2379" s="92" t="str">
        <f t="shared" si="107"/>
        <v/>
      </c>
    </row>
    <row r="2380" spans="1:17" x14ac:dyDescent="0.2">
      <c r="A2380" s="468"/>
      <c r="B2380" s="482"/>
      <c r="C2380" s="483"/>
      <c r="D2380" s="473"/>
      <c r="E2380" s="473"/>
      <c r="F2380" s="479"/>
      <c r="G2380" s="473"/>
      <c r="H2380" s="480"/>
      <c r="I2380" s="480"/>
      <c r="J2380" s="443"/>
      <c r="K2380" s="442"/>
      <c r="L2380" s="443"/>
      <c r="M2380" s="443"/>
      <c r="N2380" s="444"/>
      <c r="O2380" s="477">
        <f t="shared" si="105"/>
        <v>0</v>
      </c>
      <c r="P2380" s="477">
        <f t="shared" si="106"/>
        <v>0</v>
      </c>
      <c r="Q2380" s="92" t="str">
        <f t="shared" si="107"/>
        <v/>
      </c>
    </row>
    <row r="2381" spans="1:17" x14ac:dyDescent="0.2">
      <c r="A2381" s="468"/>
      <c r="B2381" s="482"/>
      <c r="C2381" s="483"/>
      <c r="D2381" s="473"/>
      <c r="E2381" s="473"/>
      <c r="F2381" s="479"/>
      <c r="G2381" s="473"/>
      <c r="H2381" s="480"/>
      <c r="I2381" s="480"/>
      <c r="J2381" s="442"/>
      <c r="K2381" s="442"/>
      <c r="L2381" s="443"/>
      <c r="M2381" s="503"/>
      <c r="N2381" s="444"/>
      <c r="O2381" s="477">
        <f t="shared" si="105"/>
        <v>0</v>
      </c>
      <c r="P2381" s="477">
        <f t="shared" si="106"/>
        <v>0</v>
      </c>
      <c r="Q2381" s="92" t="str">
        <f t="shared" si="107"/>
        <v/>
      </c>
    </row>
    <row r="2382" spans="1:17" x14ac:dyDescent="0.2">
      <c r="A2382" s="468"/>
      <c r="B2382" s="482"/>
      <c r="C2382" s="483"/>
      <c r="D2382" s="473"/>
      <c r="E2382" s="473"/>
      <c r="F2382" s="479"/>
      <c r="G2382" s="473"/>
      <c r="H2382" s="480"/>
      <c r="I2382" s="480"/>
      <c r="J2382" s="442"/>
      <c r="K2382" s="442"/>
      <c r="L2382" s="443"/>
      <c r="M2382" s="503"/>
      <c r="N2382" s="444"/>
      <c r="O2382" s="477">
        <f t="shared" si="105"/>
        <v>0</v>
      </c>
      <c r="P2382" s="477">
        <f t="shared" si="106"/>
        <v>0</v>
      </c>
      <c r="Q2382" s="92" t="str">
        <f t="shared" si="107"/>
        <v/>
      </c>
    </row>
    <row r="2383" spans="1:17" x14ac:dyDescent="0.2">
      <c r="A2383" s="468"/>
      <c r="B2383" s="482"/>
      <c r="C2383" s="483"/>
      <c r="D2383" s="473"/>
      <c r="E2383" s="473"/>
      <c r="F2383" s="479"/>
      <c r="G2383" s="473"/>
      <c r="H2383" s="480"/>
      <c r="I2383" s="480"/>
      <c r="J2383" s="443"/>
      <c r="K2383" s="442"/>
      <c r="L2383" s="443"/>
      <c r="M2383" s="443"/>
      <c r="N2383" s="444"/>
      <c r="O2383" s="477">
        <f t="shared" si="105"/>
        <v>0</v>
      </c>
      <c r="P2383" s="477">
        <f t="shared" si="106"/>
        <v>0</v>
      </c>
      <c r="Q2383" s="92" t="str">
        <f t="shared" si="107"/>
        <v/>
      </c>
    </row>
    <row r="2384" spans="1:17" x14ac:dyDescent="0.2">
      <c r="A2384" s="468"/>
      <c r="B2384" s="482"/>
      <c r="C2384" s="483"/>
      <c r="D2384" s="473"/>
      <c r="E2384" s="473"/>
      <c r="F2384" s="479"/>
      <c r="G2384" s="473"/>
      <c r="H2384" s="480"/>
      <c r="I2384" s="480"/>
      <c r="J2384" s="443"/>
      <c r="K2384" s="442"/>
      <c r="L2384" s="443"/>
      <c r="M2384" s="443"/>
      <c r="N2384" s="444"/>
      <c r="O2384" s="477">
        <f t="shared" si="105"/>
        <v>0</v>
      </c>
      <c r="P2384" s="477">
        <f t="shared" si="106"/>
        <v>0</v>
      </c>
      <c r="Q2384" s="92" t="str">
        <f t="shared" si="107"/>
        <v/>
      </c>
    </row>
    <row r="2385" spans="1:17" x14ac:dyDescent="0.2">
      <c r="A2385" s="468"/>
      <c r="B2385" s="482"/>
      <c r="C2385" s="483"/>
      <c r="D2385" s="473"/>
      <c r="E2385" s="473"/>
      <c r="F2385" s="479"/>
      <c r="G2385" s="473"/>
      <c r="H2385" s="480"/>
      <c r="I2385" s="480"/>
      <c r="J2385" s="443"/>
      <c r="K2385" s="442"/>
      <c r="L2385" s="443"/>
      <c r="M2385" s="443"/>
      <c r="N2385" s="444"/>
      <c r="O2385" s="477">
        <f t="shared" si="105"/>
        <v>0</v>
      </c>
      <c r="P2385" s="477">
        <f t="shared" si="106"/>
        <v>0</v>
      </c>
      <c r="Q2385" s="92" t="str">
        <f t="shared" si="107"/>
        <v/>
      </c>
    </row>
    <row r="2386" spans="1:17" x14ac:dyDescent="0.2">
      <c r="A2386" s="468"/>
      <c r="B2386" s="482"/>
      <c r="C2386" s="483"/>
      <c r="D2386" s="473"/>
      <c r="E2386" s="473"/>
      <c r="F2386" s="479"/>
      <c r="G2386" s="473"/>
      <c r="H2386" s="480"/>
      <c r="I2386" s="480"/>
      <c r="J2386" s="443"/>
      <c r="K2386" s="442"/>
      <c r="L2386" s="443"/>
      <c r="M2386" s="443"/>
      <c r="N2386" s="444"/>
      <c r="O2386" s="477">
        <f t="shared" si="105"/>
        <v>0</v>
      </c>
      <c r="P2386" s="477">
        <f t="shared" si="106"/>
        <v>0</v>
      </c>
      <c r="Q2386" s="92" t="str">
        <f t="shared" si="107"/>
        <v/>
      </c>
    </row>
    <row r="2387" spans="1:17" x14ac:dyDescent="0.2">
      <c r="A2387" s="468"/>
      <c r="B2387" s="482"/>
      <c r="C2387" s="483"/>
      <c r="D2387" s="473"/>
      <c r="E2387" s="473"/>
      <c r="F2387" s="479"/>
      <c r="G2387" s="473"/>
      <c r="H2387" s="480"/>
      <c r="I2387" s="480"/>
      <c r="J2387" s="442"/>
      <c r="K2387" s="442"/>
      <c r="L2387" s="443"/>
      <c r="M2387" s="443"/>
      <c r="N2387" s="444"/>
      <c r="O2387" s="477">
        <f t="shared" si="105"/>
        <v>0</v>
      </c>
      <c r="P2387" s="477">
        <f t="shared" si="106"/>
        <v>0</v>
      </c>
      <c r="Q2387" s="92" t="str">
        <f t="shared" si="107"/>
        <v/>
      </c>
    </row>
    <row r="2388" spans="1:17" x14ac:dyDescent="0.2">
      <c r="A2388" s="468"/>
      <c r="B2388" s="482"/>
      <c r="C2388" s="483"/>
      <c r="D2388" s="473"/>
      <c r="E2388" s="473"/>
      <c r="F2388" s="479"/>
      <c r="G2388" s="473"/>
      <c r="H2388" s="480"/>
      <c r="I2388" s="480"/>
      <c r="J2388" s="442"/>
      <c r="K2388" s="442"/>
      <c r="L2388" s="443"/>
      <c r="M2388" s="443"/>
      <c r="N2388" s="444"/>
      <c r="O2388" s="477">
        <f t="shared" si="105"/>
        <v>0</v>
      </c>
      <c r="P2388" s="477">
        <f t="shared" si="106"/>
        <v>0</v>
      </c>
      <c r="Q2388" s="92" t="str">
        <f t="shared" si="107"/>
        <v/>
      </c>
    </row>
    <row r="2389" spans="1:17" x14ac:dyDescent="0.2">
      <c r="A2389" s="468"/>
      <c r="B2389" s="482"/>
      <c r="C2389" s="483"/>
      <c r="D2389" s="473"/>
      <c r="E2389" s="473"/>
      <c r="F2389" s="472"/>
      <c r="G2389" s="473"/>
      <c r="H2389" s="498"/>
      <c r="I2389" s="480"/>
      <c r="J2389" s="442"/>
      <c r="K2389" s="442"/>
      <c r="L2389" s="443"/>
      <c r="M2389" s="443"/>
      <c r="N2389" s="444"/>
      <c r="O2389" s="477">
        <f t="shared" si="105"/>
        <v>0</v>
      </c>
      <c r="P2389" s="477">
        <f t="shared" si="106"/>
        <v>0</v>
      </c>
      <c r="Q2389" s="92" t="str">
        <f t="shared" si="107"/>
        <v/>
      </c>
    </row>
    <row r="2390" spans="1:17" x14ac:dyDescent="0.2">
      <c r="A2390" s="468"/>
      <c r="B2390" s="482"/>
      <c r="C2390" s="483"/>
      <c r="D2390" s="473"/>
      <c r="E2390" s="473"/>
      <c r="F2390" s="479"/>
      <c r="G2390" s="473"/>
      <c r="H2390" s="480"/>
      <c r="I2390" s="480"/>
      <c r="J2390" s="442"/>
      <c r="K2390" s="442"/>
      <c r="L2390" s="443"/>
      <c r="M2390" s="443"/>
      <c r="N2390" s="444"/>
      <c r="O2390" s="477">
        <f t="shared" si="105"/>
        <v>0</v>
      </c>
      <c r="P2390" s="477">
        <f t="shared" si="106"/>
        <v>0</v>
      </c>
      <c r="Q2390" s="92" t="str">
        <f t="shared" si="107"/>
        <v/>
      </c>
    </row>
    <row r="2391" spans="1:17" x14ac:dyDescent="0.2">
      <c r="A2391" s="468"/>
      <c r="B2391" s="482"/>
      <c r="C2391" s="483"/>
      <c r="D2391" s="473"/>
      <c r="E2391" s="473"/>
      <c r="F2391" s="479"/>
      <c r="G2391" s="473"/>
      <c r="H2391" s="480"/>
      <c r="I2391" s="480"/>
      <c r="J2391" s="443"/>
      <c r="K2391" s="442"/>
      <c r="L2391" s="443"/>
      <c r="M2391" s="443"/>
      <c r="N2391" s="444"/>
      <c r="O2391" s="477">
        <f t="shared" si="105"/>
        <v>0</v>
      </c>
      <c r="P2391" s="477">
        <f t="shared" si="106"/>
        <v>0</v>
      </c>
      <c r="Q2391" s="92" t="str">
        <f t="shared" si="107"/>
        <v/>
      </c>
    </row>
    <row r="2392" spans="1:17" x14ac:dyDescent="0.2">
      <c r="A2392" s="468"/>
      <c r="B2392" s="482"/>
      <c r="C2392" s="483"/>
      <c r="D2392" s="473"/>
      <c r="E2392" s="473"/>
      <c r="F2392" s="479"/>
      <c r="G2392" s="473"/>
      <c r="H2392" s="480"/>
      <c r="I2392" s="480"/>
      <c r="J2392" s="443"/>
      <c r="K2392" s="442"/>
      <c r="L2392" s="443"/>
      <c r="M2392" s="443"/>
      <c r="N2392" s="444"/>
      <c r="O2392" s="477">
        <f t="shared" si="105"/>
        <v>0</v>
      </c>
      <c r="P2392" s="477">
        <f t="shared" si="106"/>
        <v>0</v>
      </c>
      <c r="Q2392" s="92" t="str">
        <f t="shared" si="107"/>
        <v/>
      </c>
    </row>
    <row r="2393" spans="1:17" x14ac:dyDescent="0.2">
      <c r="A2393" s="468"/>
      <c r="B2393" s="482"/>
      <c r="C2393" s="483"/>
      <c r="D2393" s="473"/>
      <c r="E2393" s="473"/>
      <c r="F2393" s="479"/>
      <c r="G2393" s="473"/>
      <c r="H2393" s="480"/>
      <c r="I2393" s="480"/>
      <c r="J2393" s="443"/>
      <c r="K2393" s="442"/>
      <c r="L2393" s="443"/>
      <c r="M2393" s="443"/>
      <c r="N2393" s="444"/>
      <c r="O2393" s="477">
        <f t="shared" si="105"/>
        <v>0</v>
      </c>
      <c r="P2393" s="477">
        <f t="shared" si="106"/>
        <v>0</v>
      </c>
      <c r="Q2393" s="92" t="str">
        <f t="shared" si="107"/>
        <v/>
      </c>
    </row>
    <row r="2394" spans="1:17" x14ac:dyDescent="0.2">
      <c r="A2394" s="468"/>
      <c r="B2394" s="482"/>
      <c r="C2394" s="483"/>
      <c r="D2394" s="473"/>
      <c r="E2394" s="473"/>
      <c r="F2394" s="479"/>
      <c r="G2394" s="473"/>
      <c r="H2394" s="480"/>
      <c r="I2394" s="480"/>
      <c r="J2394" s="442"/>
      <c r="K2394" s="442"/>
      <c r="L2394" s="443"/>
      <c r="M2394" s="443"/>
      <c r="N2394" s="444"/>
      <c r="O2394" s="477">
        <f t="shared" si="105"/>
        <v>0</v>
      </c>
      <c r="P2394" s="477">
        <f t="shared" si="106"/>
        <v>0</v>
      </c>
      <c r="Q2394" s="92" t="str">
        <f t="shared" si="107"/>
        <v/>
      </c>
    </row>
    <row r="2395" spans="1:17" x14ac:dyDescent="0.2">
      <c r="A2395" s="468"/>
      <c r="B2395" s="482"/>
      <c r="C2395" s="483"/>
      <c r="D2395" s="473"/>
      <c r="E2395" s="473"/>
      <c r="F2395" s="479"/>
      <c r="G2395" s="473"/>
      <c r="H2395" s="480"/>
      <c r="I2395" s="480"/>
      <c r="J2395" s="443"/>
      <c r="K2395" s="443"/>
      <c r="L2395" s="443"/>
      <c r="M2395" s="443"/>
      <c r="N2395" s="444"/>
      <c r="O2395" s="477">
        <f t="shared" si="105"/>
        <v>0</v>
      </c>
      <c r="P2395" s="477">
        <f t="shared" si="106"/>
        <v>0</v>
      </c>
      <c r="Q2395" s="92" t="str">
        <f t="shared" si="107"/>
        <v/>
      </c>
    </row>
    <row r="2396" spans="1:17" x14ac:dyDescent="0.2">
      <c r="A2396" s="468"/>
      <c r="B2396" s="482"/>
      <c r="C2396" s="502"/>
      <c r="D2396" s="473"/>
      <c r="E2396" s="473"/>
      <c r="F2396" s="479"/>
      <c r="G2396" s="473"/>
      <c r="H2396" s="480"/>
      <c r="I2396" s="480"/>
      <c r="J2396" s="443"/>
      <c r="K2396" s="443"/>
      <c r="L2396" s="443"/>
      <c r="M2396" s="443"/>
      <c r="N2396" s="444"/>
      <c r="O2396" s="477">
        <f t="shared" si="105"/>
        <v>0</v>
      </c>
      <c r="P2396" s="477">
        <f t="shared" si="106"/>
        <v>0</v>
      </c>
      <c r="Q2396" s="92" t="str">
        <f t="shared" si="107"/>
        <v/>
      </c>
    </row>
    <row r="2397" spans="1:17" x14ac:dyDescent="0.2">
      <c r="A2397" s="468"/>
      <c r="B2397" s="482"/>
      <c r="C2397" s="502"/>
      <c r="D2397" s="473"/>
      <c r="E2397" s="473"/>
      <c r="F2397" s="479"/>
      <c r="G2397" s="473"/>
      <c r="H2397" s="480"/>
      <c r="I2397" s="480"/>
      <c r="J2397" s="443"/>
      <c r="K2397" s="443"/>
      <c r="L2397" s="443"/>
      <c r="M2397" s="443"/>
      <c r="N2397" s="444"/>
      <c r="O2397" s="477">
        <f t="shared" si="105"/>
        <v>0</v>
      </c>
      <c r="P2397" s="477">
        <f t="shared" si="106"/>
        <v>0</v>
      </c>
      <c r="Q2397" s="92" t="str">
        <f t="shared" si="107"/>
        <v/>
      </c>
    </row>
    <row r="2398" spans="1:17" x14ac:dyDescent="0.2">
      <c r="A2398" s="468"/>
      <c r="B2398" s="482"/>
      <c r="C2398" s="502"/>
      <c r="D2398" s="473"/>
      <c r="E2398" s="473"/>
      <c r="F2398" s="479"/>
      <c r="G2398" s="473"/>
      <c r="H2398" s="480"/>
      <c r="I2398" s="498"/>
      <c r="J2398" s="489"/>
      <c r="K2398" s="443"/>
      <c r="L2398" s="443"/>
      <c r="M2398" s="443"/>
      <c r="N2398" s="444"/>
      <c r="O2398" s="477">
        <f t="shared" si="105"/>
        <v>0</v>
      </c>
      <c r="P2398" s="477">
        <f t="shared" si="106"/>
        <v>0</v>
      </c>
      <c r="Q2398" s="92" t="str">
        <f t="shared" si="107"/>
        <v/>
      </c>
    </row>
    <row r="2399" spans="1:17" x14ac:dyDescent="0.2">
      <c r="A2399" s="468"/>
      <c r="B2399" s="482"/>
      <c r="C2399" s="502"/>
      <c r="D2399" s="473"/>
      <c r="E2399" s="473"/>
      <c r="F2399" s="479"/>
      <c r="G2399" s="473"/>
      <c r="H2399" s="480"/>
      <c r="I2399" s="498"/>
      <c r="J2399" s="489"/>
      <c r="K2399" s="443"/>
      <c r="L2399" s="443"/>
      <c r="M2399" s="443"/>
      <c r="N2399" s="444"/>
      <c r="O2399" s="477">
        <f t="shared" si="105"/>
        <v>0</v>
      </c>
      <c r="P2399" s="477">
        <f t="shared" si="106"/>
        <v>0</v>
      </c>
      <c r="Q2399" s="92" t="str">
        <f t="shared" si="107"/>
        <v/>
      </c>
    </row>
    <row r="2400" spans="1:17" x14ac:dyDescent="0.2">
      <c r="A2400" s="468"/>
      <c r="B2400" s="482"/>
      <c r="C2400" s="502"/>
      <c r="D2400" s="473"/>
      <c r="E2400" s="473"/>
      <c r="F2400" s="479"/>
      <c r="G2400" s="473"/>
      <c r="H2400" s="480"/>
      <c r="I2400" s="480"/>
      <c r="J2400" s="442"/>
      <c r="K2400" s="443"/>
      <c r="L2400" s="443"/>
      <c r="M2400" s="443"/>
      <c r="N2400" s="444"/>
      <c r="O2400" s="477">
        <f t="shared" si="105"/>
        <v>0</v>
      </c>
      <c r="P2400" s="477">
        <f t="shared" si="106"/>
        <v>0</v>
      </c>
      <c r="Q2400" s="92" t="str">
        <f t="shared" si="107"/>
        <v/>
      </c>
    </row>
    <row r="2401" spans="1:17" x14ac:dyDescent="0.2">
      <c r="A2401" s="468"/>
      <c r="B2401" s="482"/>
      <c r="C2401" s="502"/>
      <c r="D2401" s="473"/>
      <c r="E2401" s="473"/>
      <c r="F2401" s="479"/>
      <c r="G2401" s="473"/>
      <c r="H2401" s="480"/>
      <c r="I2401" s="480"/>
      <c r="J2401" s="442"/>
      <c r="K2401" s="443"/>
      <c r="L2401" s="443"/>
      <c r="M2401" s="443"/>
      <c r="N2401" s="444"/>
      <c r="O2401" s="477">
        <f t="shared" si="105"/>
        <v>0</v>
      </c>
      <c r="P2401" s="477">
        <f t="shared" si="106"/>
        <v>0</v>
      </c>
      <c r="Q2401" s="92" t="str">
        <f t="shared" si="107"/>
        <v/>
      </c>
    </row>
    <row r="2402" spans="1:17" x14ac:dyDescent="0.2">
      <c r="A2402" s="468"/>
      <c r="B2402" s="482"/>
      <c r="C2402" s="502"/>
      <c r="D2402" s="473"/>
      <c r="E2402" s="473"/>
      <c r="F2402" s="479"/>
      <c r="G2402" s="473"/>
      <c r="H2402" s="480"/>
      <c r="I2402" s="480"/>
      <c r="J2402" s="443"/>
      <c r="K2402" s="443"/>
      <c r="L2402" s="443"/>
      <c r="M2402" s="443"/>
      <c r="N2402" s="444"/>
      <c r="O2402" s="477">
        <f t="shared" si="105"/>
        <v>0</v>
      </c>
      <c r="P2402" s="477">
        <f t="shared" si="106"/>
        <v>0</v>
      </c>
      <c r="Q2402" s="92" t="str">
        <f t="shared" si="107"/>
        <v/>
      </c>
    </row>
    <row r="2403" spans="1:17" x14ac:dyDescent="0.2">
      <c r="A2403" s="468"/>
      <c r="B2403" s="482"/>
      <c r="C2403" s="502"/>
      <c r="D2403" s="473"/>
      <c r="E2403" s="473"/>
      <c r="F2403" s="479"/>
      <c r="G2403" s="473"/>
      <c r="H2403" s="480"/>
      <c r="I2403" s="480"/>
      <c r="J2403" s="443"/>
      <c r="K2403" s="443"/>
      <c r="L2403" s="443"/>
      <c r="M2403" s="443"/>
      <c r="N2403" s="444"/>
      <c r="O2403" s="477">
        <f t="shared" si="105"/>
        <v>0</v>
      </c>
      <c r="P2403" s="477">
        <f t="shared" si="106"/>
        <v>0</v>
      </c>
      <c r="Q2403" s="92" t="str">
        <f t="shared" si="107"/>
        <v/>
      </c>
    </row>
    <row r="2404" spans="1:17" x14ac:dyDescent="0.2">
      <c r="A2404" s="468"/>
      <c r="B2404" s="482"/>
      <c r="C2404" s="502"/>
      <c r="D2404" s="473"/>
      <c r="E2404" s="473"/>
      <c r="F2404" s="479"/>
      <c r="G2404" s="473"/>
      <c r="H2404" s="480"/>
      <c r="I2404" s="480"/>
      <c r="J2404" s="443"/>
      <c r="K2404" s="443"/>
      <c r="L2404" s="443"/>
      <c r="M2404" s="443"/>
      <c r="N2404" s="444"/>
      <c r="O2404" s="477">
        <f t="shared" si="105"/>
        <v>0</v>
      </c>
      <c r="P2404" s="477">
        <f t="shared" si="106"/>
        <v>0</v>
      </c>
      <c r="Q2404" s="92" t="str">
        <f t="shared" si="107"/>
        <v/>
      </c>
    </row>
    <row r="2405" spans="1:17" x14ac:dyDescent="0.2">
      <c r="A2405" s="468"/>
      <c r="B2405" s="482"/>
      <c r="C2405" s="502"/>
      <c r="D2405" s="473"/>
      <c r="E2405" s="473"/>
      <c r="F2405" s="479"/>
      <c r="G2405" s="473"/>
      <c r="H2405" s="480"/>
      <c r="I2405" s="480"/>
      <c r="J2405" s="443"/>
      <c r="K2405" s="443"/>
      <c r="L2405" s="443"/>
      <c r="M2405" s="443"/>
      <c r="N2405" s="444"/>
      <c r="O2405" s="477">
        <f t="shared" si="105"/>
        <v>0</v>
      </c>
      <c r="P2405" s="477">
        <f t="shared" si="106"/>
        <v>0</v>
      </c>
      <c r="Q2405" s="92" t="str">
        <f t="shared" si="107"/>
        <v/>
      </c>
    </row>
    <row r="2406" spans="1:17" x14ac:dyDescent="0.2">
      <c r="A2406" s="468"/>
      <c r="B2406" s="482"/>
      <c r="C2406" s="502"/>
      <c r="D2406" s="473"/>
      <c r="E2406" s="473"/>
      <c r="F2406" s="479"/>
      <c r="G2406" s="473"/>
      <c r="H2406" s="480"/>
      <c r="I2406" s="480"/>
      <c r="J2406" s="443"/>
      <c r="K2406" s="443"/>
      <c r="L2406" s="443"/>
      <c r="M2406" s="443"/>
      <c r="N2406" s="444"/>
      <c r="O2406" s="477">
        <f t="shared" si="105"/>
        <v>0</v>
      </c>
      <c r="P2406" s="477">
        <f t="shared" si="106"/>
        <v>0</v>
      </c>
      <c r="Q2406" s="92" t="str">
        <f t="shared" si="107"/>
        <v/>
      </c>
    </row>
    <row r="2407" spans="1:17" x14ac:dyDescent="0.2">
      <c r="A2407" s="468"/>
      <c r="B2407" s="482"/>
      <c r="C2407" s="502"/>
      <c r="D2407" s="473"/>
      <c r="E2407" s="473"/>
      <c r="F2407" s="479"/>
      <c r="G2407" s="473"/>
      <c r="H2407" s="480"/>
      <c r="I2407" s="480"/>
      <c r="J2407" s="443"/>
      <c r="K2407" s="443"/>
      <c r="L2407" s="443"/>
      <c r="M2407" s="443"/>
      <c r="N2407" s="444"/>
      <c r="O2407" s="477">
        <f t="shared" si="105"/>
        <v>0</v>
      </c>
      <c r="P2407" s="477">
        <f t="shared" si="106"/>
        <v>0</v>
      </c>
      <c r="Q2407" s="92" t="str">
        <f t="shared" si="107"/>
        <v/>
      </c>
    </row>
    <row r="2408" spans="1:17" x14ac:dyDescent="0.2">
      <c r="A2408" s="468"/>
      <c r="B2408" s="482"/>
      <c r="C2408" s="502"/>
      <c r="D2408" s="473"/>
      <c r="E2408" s="473"/>
      <c r="F2408" s="479"/>
      <c r="G2408" s="473"/>
      <c r="H2408" s="480"/>
      <c r="I2408" s="480"/>
      <c r="J2408" s="443"/>
      <c r="K2408" s="443"/>
      <c r="L2408" s="443"/>
      <c r="M2408" s="443"/>
      <c r="N2408" s="444"/>
      <c r="O2408" s="477">
        <f t="shared" si="105"/>
        <v>0</v>
      </c>
      <c r="P2408" s="477">
        <f t="shared" si="106"/>
        <v>0</v>
      </c>
      <c r="Q2408" s="92" t="str">
        <f t="shared" si="107"/>
        <v/>
      </c>
    </row>
    <row r="2409" spans="1:17" x14ac:dyDescent="0.2">
      <c r="A2409" s="468"/>
      <c r="B2409" s="482"/>
      <c r="C2409" s="502"/>
      <c r="D2409" s="473"/>
      <c r="E2409" s="473"/>
      <c r="F2409" s="479"/>
      <c r="G2409" s="473"/>
      <c r="H2409" s="480"/>
      <c r="I2409" s="480"/>
      <c r="J2409" s="443"/>
      <c r="K2409" s="443"/>
      <c r="L2409" s="443"/>
      <c r="M2409" s="443"/>
      <c r="N2409" s="444"/>
      <c r="O2409" s="477">
        <f t="shared" si="105"/>
        <v>0</v>
      </c>
      <c r="P2409" s="477">
        <f t="shared" si="106"/>
        <v>0</v>
      </c>
      <c r="Q2409" s="92" t="str">
        <f t="shared" si="107"/>
        <v/>
      </c>
    </row>
    <row r="2410" spans="1:17" x14ac:dyDescent="0.2">
      <c r="A2410" s="468"/>
      <c r="B2410" s="482"/>
      <c r="C2410" s="502"/>
      <c r="D2410" s="473"/>
      <c r="E2410" s="473"/>
      <c r="F2410" s="479"/>
      <c r="G2410" s="473"/>
      <c r="H2410" s="480"/>
      <c r="I2410" s="480"/>
      <c r="J2410" s="443"/>
      <c r="K2410" s="443"/>
      <c r="L2410" s="443"/>
      <c r="M2410" s="443"/>
      <c r="N2410" s="444"/>
      <c r="O2410" s="477">
        <f t="shared" si="105"/>
        <v>0</v>
      </c>
      <c r="P2410" s="477">
        <f t="shared" si="106"/>
        <v>0</v>
      </c>
      <c r="Q2410" s="92" t="str">
        <f t="shared" si="107"/>
        <v/>
      </c>
    </row>
    <row r="2411" spans="1:17" x14ac:dyDescent="0.2">
      <c r="A2411" s="468"/>
      <c r="B2411" s="482"/>
      <c r="C2411" s="502"/>
      <c r="D2411" s="473"/>
      <c r="E2411" s="473"/>
      <c r="F2411" s="479"/>
      <c r="G2411" s="473"/>
      <c r="H2411" s="480"/>
      <c r="I2411" s="480"/>
      <c r="J2411" s="443"/>
      <c r="K2411" s="443"/>
      <c r="L2411" s="443"/>
      <c r="M2411" s="443"/>
      <c r="N2411" s="444"/>
      <c r="O2411" s="477">
        <f t="shared" si="105"/>
        <v>0</v>
      </c>
      <c r="P2411" s="477">
        <f t="shared" si="106"/>
        <v>0</v>
      </c>
      <c r="Q2411" s="92" t="str">
        <f t="shared" si="107"/>
        <v/>
      </c>
    </row>
    <row r="2412" spans="1:17" x14ac:dyDescent="0.2">
      <c r="A2412" s="468"/>
      <c r="B2412" s="482"/>
      <c r="C2412" s="502"/>
      <c r="D2412" s="473"/>
      <c r="E2412" s="473"/>
      <c r="F2412" s="479"/>
      <c r="G2412" s="473"/>
      <c r="H2412" s="480"/>
      <c r="I2412" s="480"/>
      <c r="J2412" s="443"/>
      <c r="K2412" s="443"/>
      <c r="L2412" s="443"/>
      <c r="M2412" s="443"/>
      <c r="N2412" s="444"/>
      <c r="O2412" s="477">
        <f t="shared" si="105"/>
        <v>0</v>
      </c>
      <c r="P2412" s="477">
        <f t="shared" si="106"/>
        <v>0</v>
      </c>
      <c r="Q2412" s="92" t="str">
        <f t="shared" si="107"/>
        <v/>
      </c>
    </row>
    <row r="2413" spans="1:17" x14ac:dyDescent="0.2">
      <c r="A2413" s="468"/>
      <c r="B2413" s="482"/>
      <c r="C2413" s="502"/>
      <c r="D2413" s="473"/>
      <c r="E2413" s="473"/>
      <c r="F2413" s="479"/>
      <c r="G2413" s="473"/>
      <c r="H2413" s="498"/>
      <c r="I2413" s="498"/>
      <c r="J2413" s="489"/>
      <c r="K2413" s="443"/>
      <c r="L2413" s="443"/>
      <c r="M2413" s="443"/>
      <c r="N2413" s="444"/>
      <c r="O2413" s="477">
        <f t="shared" si="105"/>
        <v>0</v>
      </c>
      <c r="P2413" s="477">
        <f t="shared" si="106"/>
        <v>0</v>
      </c>
      <c r="Q2413" s="92" t="str">
        <f t="shared" si="107"/>
        <v/>
      </c>
    </row>
    <row r="2414" spans="1:17" x14ac:dyDescent="0.2">
      <c r="A2414" s="468"/>
      <c r="B2414" s="482"/>
      <c r="C2414" s="502"/>
      <c r="D2414" s="473"/>
      <c r="E2414" s="473"/>
      <c r="F2414" s="479"/>
      <c r="G2414" s="473"/>
      <c r="H2414" s="498"/>
      <c r="I2414" s="498"/>
      <c r="J2414" s="489"/>
      <c r="K2414" s="443"/>
      <c r="L2414" s="443"/>
      <c r="M2414" s="443"/>
      <c r="N2414" s="444"/>
      <c r="O2414" s="477">
        <f t="shared" si="105"/>
        <v>0</v>
      </c>
      <c r="P2414" s="477">
        <f t="shared" si="106"/>
        <v>0</v>
      </c>
      <c r="Q2414" s="92" t="str">
        <f t="shared" si="107"/>
        <v/>
      </c>
    </row>
    <row r="2415" spans="1:17" x14ac:dyDescent="0.2">
      <c r="A2415" s="468"/>
      <c r="B2415" s="482"/>
      <c r="C2415" s="502"/>
      <c r="D2415" s="473"/>
      <c r="E2415" s="473"/>
      <c r="F2415" s="479"/>
      <c r="G2415" s="473"/>
      <c r="H2415" s="498"/>
      <c r="I2415" s="498"/>
      <c r="J2415" s="489"/>
      <c r="K2415" s="443"/>
      <c r="L2415" s="443"/>
      <c r="M2415" s="443"/>
      <c r="N2415" s="444"/>
      <c r="O2415" s="477">
        <f t="shared" si="105"/>
        <v>0</v>
      </c>
      <c r="P2415" s="477">
        <f t="shared" si="106"/>
        <v>0</v>
      </c>
      <c r="Q2415" s="92" t="str">
        <f t="shared" si="107"/>
        <v/>
      </c>
    </row>
    <row r="2416" spans="1:17" x14ac:dyDescent="0.2">
      <c r="A2416" s="468"/>
      <c r="B2416" s="482"/>
      <c r="C2416" s="502"/>
      <c r="D2416" s="473"/>
      <c r="E2416" s="473"/>
      <c r="F2416" s="479"/>
      <c r="G2416" s="473"/>
      <c r="H2416" s="498"/>
      <c r="I2416" s="498"/>
      <c r="J2416" s="489"/>
      <c r="K2416" s="443"/>
      <c r="L2416" s="443"/>
      <c r="M2416" s="443"/>
      <c r="N2416" s="444"/>
      <c r="O2416" s="477">
        <f t="shared" si="105"/>
        <v>0</v>
      </c>
      <c r="P2416" s="477">
        <f t="shared" si="106"/>
        <v>0</v>
      </c>
      <c r="Q2416" s="92" t="str">
        <f t="shared" si="107"/>
        <v/>
      </c>
    </row>
    <row r="2417" spans="1:17" x14ac:dyDescent="0.2">
      <c r="A2417" s="468"/>
      <c r="B2417" s="482"/>
      <c r="C2417" s="502"/>
      <c r="D2417" s="473"/>
      <c r="E2417" s="473"/>
      <c r="F2417" s="479"/>
      <c r="G2417" s="473"/>
      <c r="H2417" s="480"/>
      <c r="I2417" s="498"/>
      <c r="J2417" s="489"/>
      <c r="K2417" s="443"/>
      <c r="L2417" s="443"/>
      <c r="M2417" s="443"/>
      <c r="N2417" s="444"/>
      <c r="O2417" s="477">
        <f t="shared" si="105"/>
        <v>0</v>
      </c>
      <c r="P2417" s="477">
        <f t="shared" si="106"/>
        <v>0</v>
      </c>
      <c r="Q2417" s="92" t="str">
        <f t="shared" si="107"/>
        <v/>
      </c>
    </row>
    <row r="2418" spans="1:17" x14ac:dyDescent="0.2">
      <c r="A2418" s="468"/>
      <c r="B2418" s="482"/>
      <c r="C2418" s="502"/>
      <c r="D2418" s="473"/>
      <c r="E2418" s="473"/>
      <c r="F2418" s="479"/>
      <c r="G2418" s="473"/>
      <c r="H2418" s="498"/>
      <c r="I2418" s="498"/>
      <c r="J2418" s="489"/>
      <c r="K2418" s="443"/>
      <c r="L2418" s="443"/>
      <c r="M2418" s="443"/>
      <c r="N2418" s="444"/>
      <c r="O2418" s="477">
        <f t="shared" si="105"/>
        <v>0</v>
      </c>
      <c r="P2418" s="477">
        <f t="shared" si="106"/>
        <v>0</v>
      </c>
      <c r="Q2418" s="92" t="str">
        <f t="shared" si="107"/>
        <v/>
      </c>
    </row>
    <row r="2419" spans="1:17" x14ac:dyDescent="0.2">
      <c r="A2419" s="468"/>
      <c r="B2419" s="482"/>
      <c r="C2419" s="502"/>
      <c r="D2419" s="473"/>
      <c r="E2419" s="473"/>
      <c r="F2419" s="479"/>
      <c r="G2419" s="473"/>
      <c r="H2419" s="498"/>
      <c r="I2419" s="480"/>
      <c r="J2419" s="489"/>
      <c r="K2419" s="443"/>
      <c r="L2419" s="443"/>
      <c r="M2419" s="443"/>
      <c r="N2419" s="444"/>
      <c r="O2419" s="477">
        <f t="shared" si="105"/>
        <v>0</v>
      </c>
      <c r="P2419" s="477">
        <f t="shared" si="106"/>
        <v>0</v>
      </c>
      <c r="Q2419" s="92" t="str">
        <f t="shared" si="107"/>
        <v/>
      </c>
    </row>
    <row r="2420" spans="1:17" x14ac:dyDescent="0.2">
      <c r="A2420" s="468"/>
      <c r="B2420" s="482"/>
      <c r="C2420" s="502"/>
      <c r="D2420" s="473"/>
      <c r="E2420" s="473"/>
      <c r="F2420" s="479"/>
      <c r="G2420" s="473"/>
      <c r="H2420" s="480"/>
      <c r="I2420" s="480"/>
      <c r="J2420" s="443"/>
      <c r="K2420" s="443"/>
      <c r="L2420" s="443"/>
      <c r="M2420" s="443"/>
      <c r="N2420" s="444"/>
      <c r="O2420" s="477">
        <f t="shared" si="105"/>
        <v>0</v>
      </c>
      <c r="P2420" s="477">
        <f t="shared" si="106"/>
        <v>0</v>
      </c>
      <c r="Q2420" s="92" t="str">
        <f t="shared" si="107"/>
        <v/>
      </c>
    </row>
    <row r="2421" spans="1:17" x14ac:dyDescent="0.2">
      <c r="A2421" s="468"/>
      <c r="B2421" s="482"/>
      <c r="C2421" s="502"/>
      <c r="D2421" s="473"/>
      <c r="E2421" s="473"/>
      <c r="F2421" s="472"/>
      <c r="G2421" s="473"/>
      <c r="H2421" s="498"/>
      <c r="I2421" s="480"/>
      <c r="J2421" s="443"/>
      <c r="K2421" s="443"/>
      <c r="L2421" s="443"/>
      <c r="M2421" s="443"/>
      <c r="N2421" s="444"/>
      <c r="O2421" s="477">
        <f t="shared" si="105"/>
        <v>0</v>
      </c>
      <c r="P2421" s="477">
        <f t="shared" si="106"/>
        <v>0</v>
      </c>
      <c r="Q2421" s="92" t="str">
        <f t="shared" si="107"/>
        <v/>
      </c>
    </row>
    <row r="2422" spans="1:17" x14ac:dyDescent="0.2">
      <c r="A2422" s="468"/>
      <c r="B2422" s="482"/>
      <c r="C2422" s="502"/>
      <c r="D2422" s="473"/>
      <c r="E2422" s="473"/>
      <c r="F2422" s="472"/>
      <c r="G2422" s="473"/>
      <c r="H2422" s="498"/>
      <c r="I2422" s="480"/>
      <c r="J2422" s="443"/>
      <c r="K2422" s="443"/>
      <c r="L2422" s="443"/>
      <c r="M2422" s="443"/>
      <c r="N2422" s="444"/>
      <c r="O2422" s="477">
        <f t="shared" si="105"/>
        <v>0</v>
      </c>
      <c r="P2422" s="477">
        <f t="shared" si="106"/>
        <v>0</v>
      </c>
      <c r="Q2422" s="92" t="str">
        <f t="shared" si="107"/>
        <v/>
      </c>
    </row>
    <row r="2423" spans="1:17" x14ac:dyDescent="0.2">
      <c r="A2423" s="468"/>
      <c r="B2423" s="482"/>
      <c r="C2423" s="502"/>
      <c r="D2423" s="473"/>
      <c r="E2423" s="473"/>
      <c r="F2423" s="472"/>
      <c r="G2423" s="473"/>
      <c r="H2423" s="498"/>
      <c r="I2423" s="480"/>
      <c r="J2423" s="443"/>
      <c r="K2423" s="443"/>
      <c r="L2423" s="443"/>
      <c r="M2423" s="443"/>
      <c r="N2423" s="444"/>
      <c r="O2423" s="477">
        <f t="shared" si="105"/>
        <v>0</v>
      </c>
      <c r="P2423" s="477">
        <f t="shared" si="106"/>
        <v>0</v>
      </c>
      <c r="Q2423" s="92" t="str">
        <f t="shared" si="107"/>
        <v/>
      </c>
    </row>
    <row r="2424" spans="1:17" x14ac:dyDescent="0.2">
      <c r="A2424" s="468"/>
      <c r="B2424" s="482"/>
      <c r="C2424" s="483"/>
      <c r="D2424" s="473"/>
      <c r="E2424" s="473"/>
      <c r="F2424" s="479"/>
      <c r="G2424" s="473"/>
      <c r="H2424" s="480"/>
      <c r="I2424" s="480"/>
      <c r="J2424" s="443"/>
      <c r="K2424" s="443"/>
      <c r="L2424" s="443"/>
      <c r="M2424" s="443"/>
      <c r="N2424" s="444"/>
      <c r="O2424" s="477">
        <f t="shared" si="105"/>
        <v>0</v>
      </c>
      <c r="P2424" s="477">
        <f t="shared" si="106"/>
        <v>0</v>
      </c>
      <c r="Q2424" s="92" t="str">
        <f t="shared" si="107"/>
        <v/>
      </c>
    </row>
    <row r="2425" spans="1:17" x14ac:dyDescent="0.2">
      <c r="A2425" s="468"/>
      <c r="B2425" s="482"/>
      <c r="C2425" s="483"/>
      <c r="D2425" s="473"/>
      <c r="E2425" s="473"/>
      <c r="F2425" s="479"/>
      <c r="G2425" s="473"/>
      <c r="H2425" s="480"/>
      <c r="I2425" s="480"/>
      <c r="J2425" s="443"/>
      <c r="K2425" s="443"/>
      <c r="L2425" s="443"/>
      <c r="M2425" s="443"/>
      <c r="N2425" s="444"/>
      <c r="O2425" s="477">
        <f t="shared" si="105"/>
        <v>0</v>
      </c>
      <c r="P2425" s="477">
        <f t="shared" si="106"/>
        <v>0</v>
      </c>
      <c r="Q2425" s="92" t="str">
        <f t="shared" si="107"/>
        <v/>
      </c>
    </row>
    <row r="2426" spans="1:17" x14ac:dyDescent="0.2">
      <c r="A2426" s="468"/>
      <c r="B2426" s="482"/>
      <c r="C2426" s="483"/>
      <c r="D2426" s="473"/>
      <c r="E2426" s="473"/>
      <c r="F2426" s="479"/>
      <c r="G2426" s="473"/>
      <c r="H2426" s="480"/>
      <c r="I2426" s="480"/>
      <c r="J2426" s="443"/>
      <c r="K2426" s="443"/>
      <c r="L2426" s="443"/>
      <c r="M2426" s="443"/>
      <c r="N2426" s="444"/>
      <c r="O2426" s="477">
        <f t="shared" si="105"/>
        <v>0</v>
      </c>
      <c r="P2426" s="477">
        <f t="shared" si="106"/>
        <v>0</v>
      </c>
      <c r="Q2426" s="92" t="str">
        <f t="shared" si="107"/>
        <v/>
      </c>
    </row>
    <row r="2427" spans="1:17" x14ac:dyDescent="0.2">
      <c r="A2427" s="468"/>
      <c r="B2427" s="482"/>
      <c r="C2427" s="483"/>
      <c r="D2427" s="473"/>
      <c r="E2427" s="473"/>
      <c r="F2427" s="479"/>
      <c r="G2427" s="473"/>
      <c r="H2427" s="480"/>
      <c r="I2427" s="480"/>
      <c r="J2427" s="443"/>
      <c r="K2427" s="443"/>
      <c r="L2427" s="443"/>
      <c r="M2427" s="443"/>
      <c r="N2427" s="444"/>
      <c r="O2427" s="477">
        <f t="shared" si="105"/>
        <v>0</v>
      </c>
      <c r="P2427" s="477">
        <f t="shared" si="106"/>
        <v>0</v>
      </c>
      <c r="Q2427" s="92" t="str">
        <f t="shared" si="107"/>
        <v/>
      </c>
    </row>
    <row r="2428" spans="1:17" x14ac:dyDescent="0.2">
      <c r="A2428" s="468"/>
      <c r="B2428" s="482"/>
      <c r="C2428" s="483"/>
      <c r="D2428" s="473"/>
      <c r="E2428" s="473"/>
      <c r="F2428" s="479"/>
      <c r="G2428" s="473"/>
      <c r="H2428" s="480"/>
      <c r="I2428" s="480"/>
      <c r="J2428" s="442"/>
      <c r="K2428" s="443"/>
      <c r="L2428" s="489"/>
      <c r="M2428" s="489"/>
      <c r="N2428" s="469"/>
      <c r="O2428" s="477">
        <f t="shared" si="105"/>
        <v>0</v>
      </c>
      <c r="P2428" s="477">
        <f t="shared" si="106"/>
        <v>0</v>
      </c>
      <c r="Q2428" s="92" t="str">
        <f t="shared" si="107"/>
        <v/>
      </c>
    </row>
    <row r="2429" spans="1:17" x14ac:dyDescent="0.2">
      <c r="A2429" s="468"/>
      <c r="B2429" s="482"/>
      <c r="C2429" s="483"/>
      <c r="D2429" s="473"/>
      <c r="E2429" s="473"/>
      <c r="F2429" s="479"/>
      <c r="G2429" s="473"/>
      <c r="H2429" s="480"/>
      <c r="I2429" s="480"/>
      <c r="J2429" s="442"/>
      <c r="K2429" s="442"/>
      <c r="L2429" s="443"/>
      <c r="M2429" s="489"/>
      <c r="N2429" s="469"/>
      <c r="O2429" s="477">
        <f t="shared" si="105"/>
        <v>0</v>
      </c>
      <c r="P2429" s="477">
        <f t="shared" si="106"/>
        <v>0</v>
      </c>
      <c r="Q2429" s="92" t="str">
        <f t="shared" si="107"/>
        <v/>
      </c>
    </row>
    <row r="2430" spans="1:17" x14ac:dyDescent="0.2">
      <c r="A2430" s="468"/>
      <c r="B2430" s="482"/>
      <c r="C2430" s="483"/>
      <c r="D2430" s="473"/>
      <c r="E2430" s="473"/>
      <c r="F2430" s="472"/>
      <c r="G2430" s="473"/>
      <c r="H2430" s="498"/>
      <c r="I2430" s="480"/>
      <c r="J2430" s="442"/>
      <c r="K2430" s="442"/>
      <c r="L2430" s="443"/>
      <c r="M2430" s="443"/>
      <c r="N2430" s="444"/>
      <c r="O2430" s="477">
        <f t="shared" si="105"/>
        <v>0</v>
      </c>
      <c r="P2430" s="477">
        <f t="shared" si="106"/>
        <v>0</v>
      </c>
      <c r="Q2430" s="92" t="str">
        <f t="shared" si="107"/>
        <v/>
      </c>
    </row>
    <row r="2431" spans="1:17" x14ac:dyDescent="0.2">
      <c r="A2431" s="468"/>
      <c r="B2431" s="482"/>
      <c r="C2431" s="483"/>
      <c r="D2431" s="473"/>
      <c r="E2431" s="473"/>
      <c r="F2431" s="479"/>
      <c r="G2431" s="473"/>
      <c r="H2431" s="474"/>
      <c r="I2431" s="480"/>
      <c r="J2431" s="442"/>
      <c r="K2431" s="442"/>
      <c r="L2431" s="443"/>
      <c r="M2431" s="442"/>
      <c r="N2431" s="469"/>
      <c r="O2431" s="477">
        <f t="shared" si="105"/>
        <v>0</v>
      </c>
      <c r="P2431" s="477">
        <f t="shared" si="106"/>
        <v>0</v>
      </c>
      <c r="Q2431" s="92" t="str">
        <f t="shared" si="107"/>
        <v/>
      </c>
    </row>
    <row r="2432" spans="1:17" x14ac:dyDescent="0.2">
      <c r="A2432" s="468"/>
      <c r="B2432" s="482"/>
      <c r="C2432" s="483"/>
      <c r="D2432" s="473"/>
      <c r="E2432" s="473"/>
      <c r="F2432" s="472"/>
      <c r="G2432" s="473"/>
      <c r="H2432" s="480"/>
      <c r="I2432" s="480"/>
      <c r="J2432" s="442"/>
      <c r="K2432" s="442"/>
      <c r="L2432" s="443"/>
      <c r="M2432" s="442"/>
      <c r="N2432" s="444"/>
      <c r="O2432" s="477">
        <f t="shared" si="105"/>
        <v>0</v>
      </c>
      <c r="P2432" s="477">
        <f t="shared" si="106"/>
        <v>0</v>
      </c>
      <c r="Q2432" s="92" t="str">
        <f t="shared" si="107"/>
        <v/>
      </c>
    </row>
    <row r="2433" spans="1:17" x14ac:dyDescent="0.2">
      <c r="A2433" s="468"/>
      <c r="B2433" s="482"/>
      <c r="C2433" s="483"/>
      <c r="D2433" s="473"/>
      <c r="E2433" s="473"/>
      <c r="F2433" s="479"/>
      <c r="G2433" s="473"/>
      <c r="H2433" s="480"/>
      <c r="I2433" s="480"/>
      <c r="J2433" s="442"/>
      <c r="K2433" s="442"/>
      <c r="L2433" s="443"/>
      <c r="M2433" s="442"/>
      <c r="N2433" s="501"/>
      <c r="O2433" s="477">
        <f t="shared" ref="O2433:O2496" si="108">IF(B2433=0,0,IF(YEAR(B2433)=$P$1,MONTH(B2433)-$O$1+1,(YEAR(B2433)-$P$1)*12-$O$1+1+MONTH(B2433)))</f>
        <v>0</v>
      </c>
      <c r="P2433" s="477">
        <f t="shared" ref="P2433:P2496" si="109">IF(C2433=0,0,IF(YEAR(C2433)=$P$1,MONTH(C2433)-$O$1+1,(YEAR(C2433)-$P$1)*12-$O$1+1+MONTH(C2433)))</f>
        <v>0</v>
      </c>
      <c r="Q2433" s="92" t="str">
        <f t="shared" ref="Q2433:Q2496" si="110">SUBSTITUTE(D2433," ","_")</f>
        <v/>
      </c>
    </row>
    <row r="2434" spans="1:17" x14ac:dyDescent="0.2">
      <c r="A2434" s="468"/>
      <c r="B2434" s="482"/>
      <c r="C2434" s="483"/>
      <c r="D2434" s="473"/>
      <c r="E2434" s="473"/>
      <c r="F2434" s="479"/>
      <c r="G2434" s="473"/>
      <c r="H2434" s="480"/>
      <c r="I2434" s="480"/>
      <c r="J2434" s="442"/>
      <c r="K2434" s="442"/>
      <c r="L2434" s="443"/>
      <c r="M2434" s="443"/>
      <c r="N2434" s="501"/>
      <c r="O2434" s="477">
        <f t="shared" si="108"/>
        <v>0</v>
      </c>
      <c r="P2434" s="477">
        <f t="shared" si="109"/>
        <v>0</v>
      </c>
      <c r="Q2434" s="92" t="str">
        <f t="shared" si="110"/>
        <v/>
      </c>
    </row>
    <row r="2435" spans="1:17" x14ac:dyDescent="0.2">
      <c r="A2435" s="468"/>
      <c r="B2435" s="482"/>
      <c r="C2435" s="483"/>
      <c r="D2435" s="473"/>
      <c r="E2435" s="473"/>
      <c r="F2435" s="479"/>
      <c r="G2435" s="473"/>
      <c r="H2435" s="480"/>
      <c r="I2435" s="480"/>
      <c r="J2435" s="442"/>
      <c r="K2435" s="442"/>
      <c r="L2435" s="443"/>
      <c r="M2435" s="443"/>
      <c r="N2435" s="501"/>
      <c r="O2435" s="477">
        <f t="shared" si="108"/>
        <v>0</v>
      </c>
      <c r="P2435" s="477">
        <f t="shared" si="109"/>
        <v>0</v>
      </c>
      <c r="Q2435" s="92" t="str">
        <f t="shared" si="110"/>
        <v/>
      </c>
    </row>
    <row r="2436" spans="1:17" x14ac:dyDescent="0.2">
      <c r="A2436" s="468"/>
      <c r="B2436" s="482"/>
      <c r="C2436" s="483"/>
      <c r="D2436" s="473"/>
      <c r="E2436" s="473"/>
      <c r="F2436" s="479"/>
      <c r="G2436" s="473"/>
      <c r="H2436" s="480"/>
      <c r="I2436" s="480"/>
      <c r="J2436" s="442"/>
      <c r="K2436" s="442"/>
      <c r="L2436" s="443"/>
      <c r="M2436" s="443"/>
      <c r="N2436" s="501"/>
      <c r="O2436" s="477">
        <f t="shared" si="108"/>
        <v>0</v>
      </c>
      <c r="P2436" s="477">
        <f t="shared" si="109"/>
        <v>0</v>
      </c>
      <c r="Q2436" s="92" t="str">
        <f t="shared" si="110"/>
        <v/>
      </c>
    </row>
    <row r="2437" spans="1:17" x14ac:dyDescent="0.2">
      <c r="A2437" s="468"/>
      <c r="B2437" s="482"/>
      <c r="C2437" s="483"/>
      <c r="D2437" s="473"/>
      <c r="E2437" s="473"/>
      <c r="F2437" s="479"/>
      <c r="G2437" s="473"/>
      <c r="H2437" s="480"/>
      <c r="I2437" s="480"/>
      <c r="J2437" s="442"/>
      <c r="K2437" s="442"/>
      <c r="L2437" s="443"/>
      <c r="M2437" s="443"/>
      <c r="N2437" s="501"/>
      <c r="O2437" s="477">
        <f t="shared" si="108"/>
        <v>0</v>
      </c>
      <c r="P2437" s="477">
        <f t="shared" si="109"/>
        <v>0</v>
      </c>
      <c r="Q2437" s="92" t="str">
        <f t="shared" si="110"/>
        <v/>
      </c>
    </row>
    <row r="2438" spans="1:17" x14ac:dyDescent="0.2">
      <c r="A2438" s="468"/>
      <c r="B2438" s="482"/>
      <c r="C2438" s="483"/>
      <c r="D2438" s="473"/>
      <c r="E2438" s="473"/>
      <c r="F2438" s="479"/>
      <c r="G2438" s="473"/>
      <c r="H2438" s="480"/>
      <c r="I2438" s="480"/>
      <c r="J2438" s="442"/>
      <c r="K2438" s="442"/>
      <c r="L2438" s="443"/>
      <c r="M2438" s="443"/>
      <c r="N2438" s="501"/>
      <c r="O2438" s="477">
        <f t="shared" si="108"/>
        <v>0</v>
      </c>
      <c r="P2438" s="477">
        <f t="shared" si="109"/>
        <v>0</v>
      </c>
      <c r="Q2438" s="92" t="str">
        <f t="shared" si="110"/>
        <v/>
      </c>
    </row>
    <row r="2439" spans="1:17" x14ac:dyDescent="0.2">
      <c r="A2439" s="468"/>
      <c r="B2439" s="482"/>
      <c r="C2439" s="483"/>
      <c r="D2439" s="473"/>
      <c r="E2439" s="473"/>
      <c r="F2439" s="479"/>
      <c r="G2439" s="473"/>
      <c r="H2439" s="474"/>
      <c r="I2439" s="480"/>
      <c r="J2439" s="442"/>
      <c r="K2439" s="442"/>
      <c r="L2439" s="443"/>
      <c r="M2439" s="443"/>
      <c r="N2439" s="444"/>
      <c r="O2439" s="477">
        <f t="shared" si="108"/>
        <v>0</v>
      </c>
      <c r="P2439" s="477">
        <f t="shared" si="109"/>
        <v>0</v>
      </c>
      <c r="Q2439" s="92" t="str">
        <f t="shared" si="110"/>
        <v/>
      </c>
    </row>
    <row r="2440" spans="1:17" x14ac:dyDescent="0.2">
      <c r="A2440" s="468"/>
      <c r="B2440" s="482"/>
      <c r="C2440" s="483"/>
      <c r="D2440" s="473"/>
      <c r="E2440" s="473"/>
      <c r="F2440" s="479"/>
      <c r="G2440" s="473"/>
      <c r="H2440" s="480"/>
      <c r="I2440" s="480"/>
      <c r="J2440" s="442"/>
      <c r="K2440" s="442"/>
      <c r="L2440" s="443"/>
      <c r="M2440" s="443"/>
      <c r="N2440" s="444"/>
      <c r="O2440" s="477">
        <f t="shared" si="108"/>
        <v>0</v>
      </c>
      <c r="P2440" s="477">
        <f t="shared" si="109"/>
        <v>0</v>
      </c>
      <c r="Q2440" s="92" t="str">
        <f t="shared" si="110"/>
        <v/>
      </c>
    </row>
    <row r="2441" spans="1:17" x14ac:dyDescent="0.2">
      <c r="A2441" s="468"/>
      <c r="B2441" s="482"/>
      <c r="C2441" s="483"/>
      <c r="D2441" s="473"/>
      <c r="E2441" s="473"/>
      <c r="F2441" s="479"/>
      <c r="G2441" s="473"/>
      <c r="H2441" s="480"/>
      <c r="I2441" s="480"/>
      <c r="J2441" s="442"/>
      <c r="K2441" s="442"/>
      <c r="L2441" s="443"/>
      <c r="M2441" s="443"/>
      <c r="N2441" s="444"/>
      <c r="O2441" s="477">
        <f t="shared" si="108"/>
        <v>0</v>
      </c>
      <c r="P2441" s="477">
        <f t="shared" si="109"/>
        <v>0</v>
      </c>
      <c r="Q2441" s="92" t="str">
        <f t="shared" si="110"/>
        <v/>
      </c>
    </row>
    <row r="2442" spans="1:17" x14ac:dyDescent="0.2">
      <c r="A2442" s="468"/>
      <c r="B2442" s="482"/>
      <c r="C2442" s="483"/>
      <c r="D2442" s="473"/>
      <c r="E2442" s="473"/>
      <c r="F2442" s="479"/>
      <c r="G2442" s="473"/>
      <c r="H2442" s="480"/>
      <c r="I2442" s="480"/>
      <c r="J2442" s="442"/>
      <c r="K2442" s="442"/>
      <c r="L2442" s="443"/>
      <c r="M2442" s="443"/>
      <c r="N2442" s="444"/>
      <c r="O2442" s="477">
        <f t="shared" si="108"/>
        <v>0</v>
      </c>
      <c r="P2442" s="477">
        <f t="shared" si="109"/>
        <v>0</v>
      </c>
      <c r="Q2442" s="92" t="str">
        <f t="shared" si="110"/>
        <v/>
      </c>
    </row>
    <row r="2443" spans="1:17" x14ac:dyDescent="0.2">
      <c r="A2443" s="468"/>
      <c r="B2443" s="482"/>
      <c r="C2443" s="483"/>
      <c r="D2443" s="473"/>
      <c r="E2443" s="473"/>
      <c r="F2443" s="479"/>
      <c r="G2443" s="473"/>
      <c r="H2443" s="480"/>
      <c r="I2443" s="480"/>
      <c r="J2443" s="443"/>
      <c r="K2443" s="442"/>
      <c r="L2443" s="443"/>
      <c r="M2443" s="443"/>
      <c r="N2443" s="444"/>
      <c r="O2443" s="477">
        <f t="shared" si="108"/>
        <v>0</v>
      </c>
      <c r="P2443" s="477">
        <f t="shared" si="109"/>
        <v>0</v>
      </c>
      <c r="Q2443" s="92" t="str">
        <f t="shared" si="110"/>
        <v/>
      </c>
    </row>
    <row r="2444" spans="1:17" x14ac:dyDescent="0.2">
      <c r="A2444" s="468"/>
      <c r="B2444" s="482"/>
      <c r="C2444" s="483"/>
      <c r="D2444" s="473"/>
      <c r="E2444" s="473"/>
      <c r="F2444" s="479"/>
      <c r="G2444" s="473"/>
      <c r="H2444" s="480"/>
      <c r="I2444" s="480"/>
      <c r="J2444" s="442"/>
      <c r="K2444" s="442"/>
      <c r="L2444" s="443"/>
      <c r="M2444" s="443"/>
      <c r="N2444" s="444"/>
      <c r="O2444" s="477">
        <f t="shared" si="108"/>
        <v>0</v>
      </c>
      <c r="P2444" s="477">
        <f t="shared" si="109"/>
        <v>0</v>
      </c>
      <c r="Q2444" s="92" t="str">
        <f t="shared" si="110"/>
        <v/>
      </c>
    </row>
    <row r="2445" spans="1:17" x14ac:dyDescent="0.2">
      <c r="A2445" s="468"/>
      <c r="B2445" s="482"/>
      <c r="C2445" s="483"/>
      <c r="D2445" s="473"/>
      <c r="E2445" s="473"/>
      <c r="F2445" s="479"/>
      <c r="G2445" s="473"/>
      <c r="H2445" s="480"/>
      <c r="I2445" s="480"/>
      <c r="J2445" s="442"/>
      <c r="K2445" s="442"/>
      <c r="L2445" s="443"/>
      <c r="M2445" s="443"/>
      <c r="N2445" s="444"/>
      <c r="O2445" s="477">
        <f t="shared" si="108"/>
        <v>0</v>
      </c>
      <c r="P2445" s="477">
        <f t="shared" si="109"/>
        <v>0</v>
      </c>
      <c r="Q2445" s="92" t="str">
        <f t="shared" si="110"/>
        <v/>
      </c>
    </row>
    <row r="2446" spans="1:17" x14ac:dyDescent="0.2">
      <c r="A2446" s="468"/>
      <c r="B2446" s="487"/>
      <c r="C2446" s="483"/>
      <c r="D2446" s="473"/>
      <c r="E2446" s="473"/>
      <c r="F2446" s="479"/>
      <c r="G2446" s="473"/>
      <c r="H2446" s="480"/>
      <c r="I2446" s="480"/>
      <c r="J2446" s="443"/>
      <c r="K2446" s="442"/>
      <c r="L2446" s="443"/>
      <c r="M2446" s="443"/>
      <c r="N2446" s="444"/>
      <c r="O2446" s="477">
        <f t="shared" si="108"/>
        <v>0</v>
      </c>
      <c r="P2446" s="477">
        <f t="shared" si="109"/>
        <v>0</v>
      </c>
      <c r="Q2446" s="92" t="str">
        <f t="shared" si="110"/>
        <v/>
      </c>
    </row>
    <row r="2447" spans="1:17" x14ac:dyDescent="0.2">
      <c r="A2447" s="468"/>
      <c r="B2447" s="487"/>
      <c r="C2447" s="483"/>
      <c r="D2447" s="473"/>
      <c r="E2447" s="473"/>
      <c r="F2447" s="479"/>
      <c r="G2447" s="473"/>
      <c r="H2447" s="480"/>
      <c r="I2447" s="480"/>
      <c r="J2447" s="443"/>
      <c r="K2447" s="442"/>
      <c r="L2447" s="443"/>
      <c r="M2447" s="443"/>
      <c r="N2447" s="444"/>
      <c r="O2447" s="477">
        <f t="shared" si="108"/>
        <v>0</v>
      </c>
      <c r="P2447" s="477">
        <f t="shared" si="109"/>
        <v>0</v>
      </c>
      <c r="Q2447" s="92" t="str">
        <f t="shared" si="110"/>
        <v/>
      </c>
    </row>
    <row r="2448" spans="1:17" x14ac:dyDescent="0.2">
      <c r="A2448" s="468"/>
      <c r="B2448" s="482"/>
      <c r="C2448" s="483"/>
      <c r="D2448" s="473"/>
      <c r="E2448" s="473"/>
      <c r="F2448" s="472"/>
      <c r="G2448" s="473"/>
      <c r="H2448" s="480"/>
      <c r="I2448" s="480"/>
      <c r="J2448" s="442"/>
      <c r="K2448" s="442"/>
      <c r="L2448" s="443"/>
      <c r="M2448" s="443"/>
      <c r="N2448" s="444"/>
      <c r="O2448" s="477">
        <f t="shared" si="108"/>
        <v>0</v>
      </c>
      <c r="P2448" s="477">
        <f t="shared" si="109"/>
        <v>0</v>
      </c>
      <c r="Q2448" s="92" t="str">
        <f t="shared" si="110"/>
        <v/>
      </c>
    </row>
    <row r="2449" spans="1:17" x14ac:dyDescent="0.2">
      <c r="A2449" s="468"/>
      <c r="B2449" s="482"/>
      <c r="C2449" s="483"/>
      <c r="D2449" s="473"/>
      <c r="E2449" s="473"/>
      <c r="F2449" s="479"/>
      <c r="G2449" s="473"/>
      <c r="H2449" s="480"/>
      <c r="I2449" s="480"/>
      <c r="J2449" s="443"/>
      <c r="K2449" s="443"/>
      <c r="L2449" s="443"/>
      <c r="M2449" s="443"/>
      <c r="N2449" s="444"/>
      <c r="O2449" s="477">
        <f t="shared" si="108"/>
        <v>0</v>
      </c>
      <c r="P2449" s="477">
        <f t="shared" si="109"/>
        <v>0</v>
      </c>
      <c r="Q2449" s="92" t="str">
        <f t="shared" si="110"/>
        <v/>
      </c>
    </row>
    <row r="2450" spans="1:17" x14ac:dyDescent="0.2">
      <c r="A2450" s="468"/>
      <c r="B2450" s="482"/>
      <c r="C2450" s="483"/>
      <c r="D2450" s="473"/>
      <c r="E2450" s="473"/>
      <c r="F2450" s="479"/>
      <c r="G2450" s="473"/>
      <c r="H2450" s="480"/>
      <c r="I2450" s="480"/>
      <c r="J2450" s="443"/>
      <c r="K2450" s="443"/>
      <c r="L2450" s="443"/>
      <c r="M2450" s="443"/>
      <c r="N2450" s="444"/>
      <c r="O2450" s="477">
        <f t="shared" si="108"/>
        <v>0</v>
      </c>
      <c r="P2450" s="477">
        <f t="shared" si="109"/>
        <v>0</v>
      </c>
      <c r="Q2450" s="92" t="str">
        <f t="shared" si="110"/>
        <v/>
      </c>
    </row>
    <row r="2451" spans="1:17" x14ac:dyDescent="0.2">
      <c r="A2451" s="468"/>
      <c r="B2451" s="482"/>
      <c r="C2451" s="483"/>
      <c r="D2451" s="473"/>
      <c r="E2451" s="473"/>
      <c r="F2451" s="479"/>
      <c r="G2451" s="473"/>
      <c r="H2451" s="480"/>
      <c r="I2451" s="480"/>
      <c r="J2451" s="443"/>
      <c r="K2451" s="443"/>
      <c r="L2451" s="443"/>
      <c r="M2451" s="443"/>
      <c r="N2451" s="444"/>
      <c r="O2451" s="477">
        <f t="shared" si="108"/>
        <v>0</v>
      </c>
      <c r="P2451" s="477">
        <f t="shared" si="109"/>
        <v>0</v>
      </c>
      <c r="Q2451" s="92" t="str">
        <f t="shared" si="110"/>
        <v/>
      </c>
    </row>
    <row r="2452" spans="1:17" x14ac:dyDescent="0.2">
      <c r="A2452" s="468"/>
      <c r="B2452" s="482"/>
      <c r="C2452" s="483"/>
      <c r="D2452" s="473"/>
      <c r="E2452" s="473"/>
      <c r="F2452" s="479"/>
      <c r="G2452" s="473"/>
      <c r="H2452" s="480"/>
      <c r="I2452" s="480"/>
      <c r="J2452" s="443"/>
      <c r="K2452" s="443"/>
      <c r="L2452" s="443"/>
      <c r="M2452" s="443"/>
      <c r="N2452" s="444"/>
      <c r="O2452" s="477">
        <f t="shared" si="108"/>
        <v>0</v>
      </c>
      <c r="P2452" s="477">
        <f t="shared" si="109"/>
        <v>0</v>
      </c>
      <c r="Q2452" s="92" t="str">
        <f t="shared" si="110"/>
        <v/>
      </c>
    </row>
    <row r="2453" spans="1:17" x14ac:dyDescent="0.2">
      <c r="A2453" s="468"/>
      <c r="B2453" s="487"/>
      <c r="C2453" s="483"/>
      <c r="D2453" s="473"/>
      <c r="E2453" s="473"/>
      <c r="F2453" s="479"/>
      <c r="G2453" s="473"/>
      <c r="H2453" s="474"/>
      <c r="I2453" s="480"/>
      <c r="J2453" s="442"/>
      <c r="K2453" s="442"/>
      <c r="L2453" s="443"/>
      <c r="M2453" s="443"/>
      <c r="N2453" s="444"/>
      <c r="O2453" s="477">
        <f t="shared" si="108"/>
        <v>0</v>
      </c>
      <c r="P2453" s="477">
        <f t="shared" si="109"/>
        <v>0</v>
      </c>
      <c r="Q2453" s="92" t="str">
        <f t="shared" si="110"/>
        <v/>
      </c>
    </row>
    <row r="2454" spans="1:17" x14ac:dyDescent="0.2">
      <c r="A2454" s="468"/>
      <c r="B2454" s="487"/>
      <c r="C2454" s="483"/>
      <c r="D2454" s="473"/>
      <c r="E2454" s="473"/>
      <c r="F2454" s="479"/>
      <c r="G2454" s="473"/>
      <c r="H2454" s="474"/>
      <c r="I2454" s="480"/>
      <c r="J2454" s="442"/>
      <c r="K2454" s="442"/>
      <c r="L2454" s="443"/>
      <c r="M2454" s="443"/>
      <c r="N2454" s="501"/>
      <c r="O2454" s="477">
        <f t="shared" si="108"/>
        <v>0</v>
      </c>
      <c r="P2454" s="477">
        <f t="shared" si="109"/>
        <v>0</v>
      </c>
      <c r="Q2454" s="92" t="str">
        <f t="shared" si="110"/>
        <v/>
      </c>
    </row>
    <row r="2455" spans="1:17" x14ac:dyDescent="0.2">
      <c r="A2455" s="468"/>
      <c r="B2455" s="487"/>
      <c r="C2455" s="483"/>
      <c r="D2455" s="474"/>
      <c r="E2455" s="474"/>
      <c r="F2455" s="479"/>
      <c r="G2455" s="473"/>
      <c r="H2455" s="474"/>
      <c r="I2455" s="480"/>
      <c r="J2455" s="442"/>
      <c r="K2455" s="442"/>
      <c r="L2455" s="443"/>
      <c r="M2455" s="442"/>
      <c r="N2455" s="444"/>
      <c r="O2455" s="477">
        <f t="shared" si="108"/>
        <v>0</v>
      </c>
      <c r="P2455" s="477">
        <f t="shared" si="109"/>
        <v>0</v>
      </c>
      <c r="Q2455" s="92" t="str">
        <f t="shared" si="110"/>
        <v/>
      </c>
    </row>
    <row r="2456" spans="1:17" x14ac:dyDescent="0.2">
      <c r="A2456" s="468"/>
      <c r="B2456" s="487"/>
      <c r="C2456" s="483"/>
      <c r="D2456" s="473"/>
      <c r="E2456" s="473"/>
      <c r="F2456" s="479"/>
      <c r="G2456" s="473"/>
      <c r="H2456" s="474"/>
      <c r="I2456" s="480"/>
      <c r="J2456" s="442"/>
      <c r="K2456" s="442"/>
      <c r="L2456" s="443"/>
      <c r="M2456" s="443"/>
      <c r="N2456" s="444"/>
      <c r="O2456" s="477">
        <f t="shared" si="108"/>
        <v>0</v>
      </c>
      <c r="P2456" s="477">
        <f t="shared" si="109"/>
        <v>0</v>
      </c>
      <c r="Q2456" s="92" t="str">
        <f t="shared" si="110"/>
        <v/>
      </c>
    </row>
    <row r="2457" spans="1:17" x14ac:dyDescent="0.2">
      <c r="A2457" s="468"/>
      <c r="B2457" s="487"/>
      <c r="C2457" s="483"/>
      <c r="D2457" s="473"/>
      <c r="E2457" s="473"/>
      <c r="F2457" s="479"/>
      <c r="G2457" s="473"/>
      <c r="H2457" s="474"/>
      <c r="I2457" s="480"/>
      <c r="J2457" s="442"/>
      <c r="K2457" s="442"/>
      <c r="L2457" s="443"/>
      <c r="M2457" s="442"/>
      <c r="N2457" s="444"/>
      <c r="O2457" s="477">
        <f t="shared" si="108"/>
        <v>0</v>
      </c>
      <c r="P2457" s="477">
        <f t="shared" si="109"/>
        <v>0</v>
      </c>
      <c r="Q2457" s="92" t="str">
        <f t="shared" si="110"/>
        <v/>
      </c>
    </row>
    <row r="2458" spans="1:17" x14ac:dyDescent="0.2">
      <c r="A2458" s="468"/>
      <c r="B2458" s="487"/>
      <c r="C2458" s="483"/>
      <c r="D2458" s="473"/>
      <c r="E2458" s="473"/>
      <c r="F2458" s="479"/>
      <c r="G2458" s="473"/>
      <c r="H2458" s="480"/>
      <c r="I2458" s="480"/>
      <c r="J2458" s="443"/>
      <c r="K2458" s="442"/>
      <c r="L2458" s="443"/>
      <c r="M2458" s="443"/>
      <c r="N2458" s="444"/>
      <c r="O2458" s="477">
        <f t="shared" si="108"/>
        <v>0</v>
      </c>
      <c r="P2458" s="477">
        <f t="shared" si="109"/>
        <v>0</v>
      </c>
      <c r="Q2458" s="92" t="str">
        <f t="shared" si="110"/>
        <v/>
      </c>
    </row>
    <row r="2459" spans="1:17" x14ac:dyDescent="0.2">
      <c r="A2459" s="468"/>
      <c r="B2459" s="487"/>
      <c r="C2459" s="483"/>
      <c r="D2459" s="473"/>
      <c r="E2459" s="471"/>
      <c r="F2459" s="479"/>
      <c r="G2459" s="473"/>
      <c r="H2459" s="480"/>
      <c r="I2459" s="480"/>
      <c r="J2459" s="504"/>
      <c r="K2459" s="504"/>
      <c r="L2459" s="489"/>
      <c r="M2459" s="443"/>
      <c r="N2459" s="444"/>
      <c r="O2459" s="477">
        <f t="shared" si="108"/>
        <v>0</v>
      </c>
      <c r="P2459" s="477">
        <f t="shared" si="109"/>
        <v>0</v>
      </c>
      <c r="Q2459" s="92" t="str">
        <f t="shared" si="110"/>
        <v/>
      </c>
    </row>
    <row r="2460" spans="1:17" x14ac:dyDescent="0.2">
      <c r="A2460" s="468"/>
      <c r="B2460" s="487"/>
      <c r="C2460" s="483"/>
      <c r="D2460" s="473"/>
      <c r="E2460" s="471"/>
      <c r="F2460" s="479"/>
      <c r="G2460" s="473"/>
      <c r="H2460" s="480"/>
      <c r="I2460" s="480"/>
      <c r="J2460" s="504"/>
      <c r="K2460" s="504"/>
      <c r="L2460" s="489"/>
      <c r="M2460" s="443"/>
      <c r="N2460" s="444"/>
      <c r="O2460" s="477">
        <f t="shared" si="108"/>
        <v>0</v>
      </c>
      <c r="P2460" s="477">
        <f t="shared" si="109"/>
        <v>0</v>
      </c>
      <c r="Q2460" s="92" t="str">
        <f t="shared" si="110"/>
        <v/>
      </c>
    </row>
    <row r="2461" spans="1:17" x14ac:dyDescent="0.2">
      <c r="A2461" s="468"/>
      <c r="B2461" s="487"/>
      <c r="C2461" s="483"/>
      <c r="D2461" s="473"/>
      <c r="E2461" s="471"/>
      <c r="F2461" s="479"/>
      <c r="G2461" s="473"/>
      <c r="H2461" s="480"/>
      <c r="I2461" s="480"/>
      <c r="J2461" s="504"/>
      <c r="K2461" s="504"/>
      <c r="L2461" s="489"/>
      <c r="M2461" s="443"/>
      <c r="N2461" s="444"/>
      <c r="O2461" s="477">
        <f t="shared" si="108"/>
        <v>0</v>
      </c>
      <c r="P2461" s="477">
        <f t="shared" si="109"/>
        <v>0</v>
      </c>
      <c r="Q2461" s="92" t="str">
        <f t="shared" si="110"/>
        <v/>
      </c>
    </row>
    <row r="2462" spans="1:17" x14ac:dyDescent="0.2">
      <c r="A2462" s="468"/>
      <c r="B2462" s="487"/>
      <c r="C2462" s="483"/>
      <c r="D2462" s="473"/>
      <c r="E2462" s="473"/>
      <c r="F2462" s="479"/>
      <c r="G2462" s="473"/>
      <c r="H2462" s="480"/>
      <c r="I2462" s="480"/>
      <c r="J2462" s="443"/>
      <c r="K2462" s="504"/>
      <c r="L2462" s="443"/>
      <c r="M2462" s="443"/>
      <c r="N2462" s="444"/>
      <c r="O2462" s="477">
        <f t="shared" si="108"/>
        <v>0</v>
      </c>
      <c r="P2462" s="477">
        <f t="shared" si="109"/>
        <v>0</v>
      </c>
      <c r="Q2462" s="92" t="str">
        <f t="shared" si="110"/>
        <v/>
      </c>
    </row>
    <row r="2463" spans="1:17" x14ac:dyDescent="0.2">
      <c r="A2463" s="468"/>
      <c r="B2463" s="487"/>
      <c r="C2463" s="483"/>
      <c r="D2463" s="473"/>
      <c r="E2463" s="471"/>
      <c r="F2463" s="479"/>
      <c r="G2463" s="473"/>
      <c r="H2463" s="480"/>
      <c r="I2463" s="480"/>
      <c r="J2463" s="504"/>
      <c r="K2463" s="504"/>
      <c r="L2463" s="489"/>
      <c r="M2463" s="443"/>
      <c r="N2463" s="444"/>
      <c r="O2463" s="477">
        <f t="shared" si="108"/>
        <v>0</v>
      </c>
      <c r="P2463" s="477">
        <f t="shared" si="109"/>
        <v>0</v>
      </c>
      <c r="Q2463" s="92" t="str">
        <f t="shared" si="110"/>
        <v/>
      </c>
    </row>
    <row r="2464" spans="1:17" x14ac:dyDescent="0.2">
      <c r="A2464" s="468"/>
      <c r="B2464" s="487"/>
      <c r="C2464" s="483"/>
      <c r="D2464" s="473"/>
      <c r="E2464" s="473"/>
      <c r="F2464" s="479"/>
      <c r="G2464" s="473"/>
      <c r="H2464" s="480"/>
      <c r="I2464" s="480"/>
      <c r="J2464" s="443"/>
      <c r="K2464" s="504"/>
      <c r="L2464" s="443"/>
      <c r="M2464" s="443"/>
      <c r="N2464" s="444"/>
      <c r="O2464" s="477">
        <f t="shared" si="108"/>
        <v>0</v>
      </c>
      <c r="P2464" s="477">
        <f t="shared" si="109"/>
        <v>0</v>
      </c>
      <c r="Q2464" s="92" t="str">
        <f t="shared" si="110"/>
        <v/>
      </c>
    </row>
    <row r="2465" spans="1:17" x14ac:dyDescent="0.2">
      <c r="A2465" s="468"/>
      <c r="B2465" s="487"/>
      <c r="C2465" s="483"/>
      <c r="D2465" s="473"/>
      <c r="E2465" s="471"/>
      <c r="F2465" s="479"/>
      <c r="G2465" s="473"/>
      <c r="H2465" s="480"/>
      <c r="I2465" s="480"/>
      <c r="J2465" s="504"/>
      <c r="K2465" s="504"/>
      <c r="L2465" s="443"/>
      <c r="M2465" s="443"/>
      <c r="N2465" s="444"/>
      <c r="O2465" s="477">
        <f t="shared" si="108"/>
        <v>0</v>
      </c>
      <c r="P2465" s="477">
        <f t="shared" si="109"/>
        <v>0</v>
      </c>
      <c r="Q2465" s="92" t="str">
        <f t="shared" si="110"/>
        <v/>
      </c>
    </row>
    <row r="2466" spans="1:17" x14ac:dyDescent="0.2">
      <c r="A2466" s="468"/>
      <c r="B2466" s="487"/>
      <c r="C2466" s="483"/>
      <c r="D2466" s="473"/>
      <c r="E2466" s="471"/>
      <c r="F2466" s="479"/>
      <c r="G2466" s="473"/>
      <c r="H2466" s="480"/>
      <c r="I2466" s="480"/>
      <c r="J2466" s="504"/>
      <c r="K2466" s="504"/>
      <c r="L2466" s="443"/>
      <c r="M2466" s="443"/>
      <c r="N2466" s="444"/>
      <c r="O2466" s="477">
        <f t="shared" si="108"/>
        <v>0</v>
      </c>
      <c r="P2466" s="477">
        <f t="shared" si="109"/>
        <v>0</v>
      </c>
      <c r="Q2466" s="92" t="str">
        <f t="shared" si="110"/>
        <v/>
      </c>
    </row>
    <row r="2467" spans="1:17" x14ac:dyDescent="0.2">
      <c r="A2467" s="468"/>
      <c r="B2467" s="487"/>
      <c r="C2467" s="483"/>
      <c r="D2467" s="473"/>
      <c r="E2467" s="473"/>
      <c r="F2467" s="479"/>
      <c r="G2467" s="473"/>
      <c r="H2467" s="480"/>
      <c r="I2467" s="480"/>
      <c r="J2467" s="443"/>
      <c r="K2467" s="504"/>
      <c r="L2467" s="443"/>
      <c r="M2467" s="443"/>
      <c r="N2467" s="444"/>
      <c r="O2467" s="477">
        <f t="shared" si="108"/>
        <v>0</v>
      </c>
      <c r="P2467" s="477">
        <f t="shared" si="109"/>
        <v>0</v>
      </c>
      <c r="Q2467" s="92" t="str">
        <f t="shared" si="110"/>
        <v/>
      </c>
    </row>
    <row r="2468" spans="1:17" x14ac:dyDescent="0.2">
      <c r="A2468" s="468"/>
      <c r="B2468" s="487"/>
      <c r="C2468" s="483"/>
      <c r="D2468" s="473"/>
      <c r="E2468" s="473"/>
      <c r="F2468" s="479"/>
      <c r="G2468" s="473"/>
      <c r="H2468" s="480"/>
      <c r="I2468" s="480"/>
      <c r="J2468" s="443"/>
      <c r="K2468" s="442"/>
      <c r="L2468" s="443"/>
      <c r="M2468" s="443"/>
      <c r="N2468" s="444"/>
      <c r="O2468" s="477">
        <f t="shared" si="108"/>
        <v>0</v>
      </c>
      <c r="P2468" s="477">
        <f t="shared" si="109"/>
        <v>0</v>
      </c>
      <c r="Q2468" s="92" t="str">
        <f t="shared" si="110"/>
        <v/>
      </c>
    </row>
    <row r="2469" spans="1:17" x14ac:dyDescent="0.2">
      <c r="A2469" s="468"/>
      <c r="B2469" s="487"/>
      <c r="C2469" s="483"/>
      <c r="D2469" s="473"/>
      <c r="E2469" s="473"/>
      <c r="F2469" s="479"/>
      <c r="G2469" s="473"/>
      <c r="H2469" s="480"/>
      <c r="I2469" s="480"/>
      <c r="J2469" s="443"/>
      <c r="K2469" s="443"/>
      <c r="L2469" s="443"/>
      <c r="M2469" s="443"/>
      <c r="N2469" s="444"/>
      <c r="O2469" s="477">
        <f t="shared" si="108"/>
        <v>0</v>
      </c>
      <c r="P2469" s="477">
        <f t="shared" si="109"/>
        <v>0</v>
      </c>
      <c r="Q2469" s="92" t="str">
        <f t="shared" si="110"/>
        <v/>
      </c>
    </row>
    <row r="2470" spans="1:17" x14ac:dyDescent="0.2">
      <c r="A2470" s="468"/>
      <c r="B2470" s="487"/>
      <c r="C2470" s="483"/>
      <c r="D2470" s="473"/>
      <c r="E2470" s="473"/>
      <c r="F2470" s="479"/>
      <c r="G2470" s="473"/>
      <c r="H2470" s="480"/>
      <c r="I2470" s="480"/>
      <c r="J2470" s="443"/>
      <c r="K2470" s="442"/>
      <c r="L2470" s="443"/>
      <c r="M2470" s="443"/>
      <c r="N2470" s="444"/>
      <c r="O2470" s="477">
        <f t="shared" si="108"/>
        <v>0</v>
      </c>
      <c r="P2470" s="477">
        <f t="shared" si="109"/>
        <v>0</v>
      </c>
      <c r="Q2470" s="92" t="str">
        <f t="shared" si="110"/>
        <v/>
      </c>
    </row>
    <row r="2471" spans="1:17" x14ac:dyDescent="0.2">
      <c r="A2471" s="468"/>
      <c r="B2471" s="487"/>
      <c r="C2471" s="483"/>
      <c r="D2471" s="473"/>
      <c r="E2471" s="473"/>
      <c r="F2471" s="479"/>
      <c r="G2471" s="473"/>
      <c r="H2471" s="474"/>
      <c r="I2471" s="480"/>
      <c r="J2471" s="442"/>
      <c r="K2471" s="442"/>
      <c r="L2471" s="443"/>
      <c r="M2471" s="442"/>
      <c r="N2471" s="501"/>
      <c r="O2471" s="477">
        <f t="shared" si="108"/>
        <v>0</v>
      </c>
      <c r="P2471" s="477">
        <f t="shared" si="109"/>
        <v>0</v>
      </c>
      <c r="Q2471" s="92" t="str">
        <f t="shared" si="110"/>
        <v/>
      </c>
    </row>
    <row r="2472" spans="1:17" x14ac:dyDescent="0.2">
      <c r="A2472" s="468"/>
      <c r="B2472" s="487"/>
      <c r="C2472" s="483"/>
      <c r="D2472" s="473"/>
      <c r="E2472" s="473"/>
      <c r="F2472" s="479"/>
      <c r="G2472" s="473"/>
      <c r="H2472" s="480"/>
      <c r="I2472" s="480"/>
      <c r="J2472" s="443"/>
      <c r="K2472" s="442"/>
      <c r="L2472" s="443"/>
      <c r="M2472" s="443"/>
      <c r="N2472" s="444"/>
      <c r="O2472" s="477">
        <f t="shared" si="108"/>
        <v>0</v>
      </c>
      <c r="P2472" s="477">
        <f t="shared" si="109"/>
        <v>0</v>
      </c>
      <c r="Q2472" s="92" t="str">
        <f t="shared" si="110"/>
        <v/>
      </c>
    </row>
    <row r="2473" spans="1:17" x14ac:dyDescent="0.2">
      <c r="A2473" s="468"/>
      <c r="B2473" s="487"/>
      <c r="C2473" s="483"/>
      <c r="D2473" s="473"/>
      <c r="E2473" s="473"/>
      <c r="F2473" s="479"/>
      <c r="G2473" s="473"/>
      <c r="H2473" s="480"/>
      <c r="I2473" s="480"/>
      <c r="J2473" s="443"/>
      <c r="K2473" s="442"/>
      <c r="L2473" s="443"/>
      <c r="M2473" s="443"/>
      <c r="N2473" s="444"/>
      <c r="O2473" s="477">
        <f t="shared" si="108"/>
        <v>0</v>
      </c>
      <c r="P2473" s="477">
        <f t="shared" si="109"/>
        <v>0</v>
      </c>
      <c r="Q2473" s="92" t="str">
        <f t="shared" si="110"/>
        <v/>
      </c>
    </row>
    <row r="2474" spans="1:17" x14ac:dyDescent="0.2">
      <c r="A2474" s="468"/>
      <c r="B2474" s="487"/>
      <c r="C2474" s="483"/>
      <c r="D2474" s="473"/>
      <c r="E2474" s="473"/>
      <c r="F2474" s="479"/>
      <c r="G2474" s="473"/>
      <c r="H2474" s="480"/>
      <c r="I2474" s="480"/>
      <c r="J2474" s="443"/>
      <c r="K2474" s="442"/>
      <c r="L2474" s="443"/>
      <c r="M2474" s="443"/>
      <c r="N2474" s="444"/>
      <c r="O2474" s="477">
        <f t="shared" si="108"/>
        <v>0</v>
      </c>
      <c r="P2474" s="477">
        <f t="shared" si="109"/>
        <v>0</v>
      </c>
      <c r="Q2474" s="92" t="str">
        <f t="shared" si="110"/>
        <v/>
      </c>
    </row>
    <row r="2475" spans="1:17" x14ac:dyDescent="0.2">
      <c r="A2475" s="468"/>
      <c r="B2475" s="487"/>
      <c r="C2475" s="483"/>
      <c r="D2475" s="473"/>
      <c r="E2475" s="473"/>
      <c r="F2475" s="479"/>
      <c r="G2475" s="473"/>
      <c r="H2475" s="480"/>
      <c r="I2475" s="480"/>
      <c r="J2475" s="443"/>
      <c r="K2475" s="442"/>
      <c r="L2475" s="443"/>
      <c r="M2475" s="443"/>
      <c r="N2475" s="444"/>
      <c r="O2475" s="477">
        <f t="shared" si="108"/>
        <v>0</v>
      </c>
      <c r="P2475" s="477">
        <f t="shared" si="109"/>
        <v>0</v>
      </c>
      <c r="Q2475" s="92" t="str">
        <f t="shared" si="110"/>
        <v/>
      </c>
    </row>
    <row r="2476" spans="1:17" x14ac:dyDescent="0.2">
      <c r="A2476" s="468"/>
      <c r="B2476" s="487"/>
      <c r="C2476" s="483"/>
      <c r="D2476" s="473"/>
      <c r="E2476" s="473"/>
      <c r="F2476" s="479"/>
      <c r="G2476" s="473"/>
      <c r="H2476" s="480"/>
      <c r="I2476" s="480"/>
      <c r="J2476" s="443"/>
      <c r="K2476" s="442"/>
      <c r="L2476" s="443"/>
      <c r="M2476" s="443"/>
      <c r="N2476" s="444"/>
      <c r="O2476" s="477">
        <f t="shared" si="108"/>
        <v>0</v>
      </c>
      <c r="P2476" s="477">
        <f t="shared" si="109"/>
        <v>0</v>
      </c>
      <c r="Q2476" s="92" t="str">
        <f t="shared" si="110"/>
        <v/>
      </c>
    </row>
    <row r="2477" spans="1:17" x14ac:dyDescent="0.2">
      <c r="A2477" s="468"/>
      <c r="B2477" s="487"/>
      <c r="C2477" s="483"/>
      <c r="D2477" s="473"/>
      <c r="E2477" s="473"/>
      <c r="F2477" s="479"/>
      <c r="G2477" s="473"/>
      <c r="H2477" s="480"/>
      <c r="I2477" s="480"/>
      <c r="J2477" s="443"/>
      <c r="K2477" s="442"/>
      <c r="L2477" s="443"/>
      <c r="M2477" s="443"/>
      <c r="N2477" s="444"/>
      <c r="O2477" s="477">
        <f t="shared" si="108"/>
        <v>0</v>
      </c>
      <c r="P2477" s="477">
        <f t="shared" si="109"/>
        <v>0</v>
      </c>
      <c r="Q2477" s="92" t="str">
        <f t="shared" si="110"/>
        <v/>
      </c>
    </row>
    <row r="2478" spans="1:17" x14ac:dyDescent="0.2">
      <c r="A2478" s="468"/>
      <c r="B2478" s="487"/>
      <c r="C2478" s="483"/>
      <c r="D2478" s="473"/>
      <c r="E2478" s="473"/>
      <c r="F2478" s="479"/>
      <c r="G2478" s="473"/>
      <c r="H2478" s="480"/>
      <c r="I2478" s="480"/>
      <c r="J2478" s="442"/>
      <c r="K2478" s="442"/>
      <c r="L2478" s="443"/>
      <c r="M2478" s="443"/>
      <c r="N2478" s="501"/>
      <c r="O2478" s="477">
        <f t="shared" si="108"/>
        <v>0</v>
      </c>
      <c r="P2478" s="477">
        <f t="shared" si="109"/>
        <v>0</v>
      </c>
      <c r="Q2478" s="92" t="str">
        <f t="shared" si="110"/>
        <v/>
      </c>
    </row>
    <row r="2479" spans="1:17" x14ac:dyDescent="0.2">
      <c r="A2479" s="468"/>
      <c r="B2479" s="487"/>
      <c r="C2479" s="483"/>
      <c r="D2479" s="473"/>
      <c r="E2479" s="473"/>
      <c r="F2479" s="479"/>
      <c r="G2479" s="473"/>
      <c r="H2479" s="480"/>
      <c r="I2479" s="480"/>
      <c r="J2479" s="443"/>
      <c r="K2479" s="442"/>
      <c r="L2479" s="443"/>
      <c r="M2479" s="443"/>
      <c r="N2479" s="444"/>
      <c r="O2479" s="477">
        <f t="shared" si="108"/>
        <v>0</v>
      </c>
      <c r="P2479" s="477">
        <f t="shared" si="109"/>
        <v>0</v>
      </c>
      <c r="Q2479" s="92" t="str">
        <f t="shared" si="110"/>
        <v/>
      </c>
    </row>
    <row r="2480" spans="1:17" x14ac:dyDescent="0.2">
      <c r="A2480" s="468"/>
      <c r="B2480" s="487"/>
      <c r="C2480" s="483"/>
      <c r="D2480" s="473"/>
      <c r="E2480" s="473"/>
      <c r="F2480" s="479"/>
      <c r="G2480" s="471"/>
      <c r="H2480" s="473"/>
      <c r="I2480" s="473"/>
      <c r="J2480" s="484"/>
      <c r="K2480" s="484"/>
      <c r="L2480" s="484"/>
      <c r="M2480" s="443"/>
      <c r="N2480" s="444"/>
      <c r="O2480" s="477">
        <f t="shared" si="108"/>
        <v>0</v>
      </c>
      <c r="P2480" s="477">
        <f t="shared" si="109"/>
        <v>0</v>
      </c>
      <c r="Q2480" s="92" t="str">
        <f t="shared" si="110"/>
        <v/>
      </c>
    </row>
    <row r="2481" spans="1:17" x14ac:dyDescent="0.2">
      <c r="A2481" s="468"/>
      <c r="B2481" s="487"/>
      <c r="C2481" s="483"/>
      <c r="D2481" s="473"/>
      <c r="E2481" s="473"/>
      <c r="F2481" s="479"/>
      <c r="G2481" s="473"/>
      <c r="H2481" s="480"/>
      <c r="I2481" s="480"/>
      <c r="J2481" s="443"/>
      <c r="K2481" s="442"/>
      <c r="L2481" s="443"/>
      <c r="M2481" s="443"/>
      <c r="N2481" s="444"/>
      <c r="O2481" s="477">
        <f t="shared" si="108"/>
        <v>0</v>
      </c>
      <c r="P2481" s="477">
        <f t="shared" si="109"/>
        <v>0</v>
      </c>
      <c r="Q2481" s="92" t="str">
        <f t="shared" si="110"/>
        <v/>
      </c>
    </row>
    <row r="2482" spans="1:17" x14ac:dyDescent="0.2">
      <c r="A2482" s="468"/>
      <c r="B2482" s="487"/>
      <c r="C2482" s="483"/>
      <c r="D2482" s="473"/>
      <c r="E2482" s="473"/>
      <c r="F2482" s="479"/>
      <c r="G2482" s="473"/>
      <c r="H2482" s="474"/>
      <c r="I2482" s="480"/>
      <c r="J2482" s="442"/>
      <c r="K2482" s="442"/>
      <c r="L2482" s="443"/>
      <c r="M2482" s="443"/>
      <c r="N2482" s="444"/>
      <c r="O2482" s="477">
        <f t="shared" si="108"/>
        <v>0</v>
      </c>
      <c r="P2482" s="477">
        <f t="shared" si="109"/>
        <v>0</v>
      </c>
      <c r="Q2482" s="92" t="str">
        <f t="shared" si="110"/>
        <v/>
      </c>
    </row>
    <row r="2483" spans="1:17" x14ac:dyDescent="0.2">
      <c r="A2483" s="468"/>
      <c r="B2483" s="487"/>
      <c r="C2483" s="483"/>
      <c r="D2483" s="473"/>
      <c r="E2483" s="473"/>
      <c r="F2483" s="479"/>
      <c r="G2483" s="473"/>
      <c r="H2483" s="480"/>
      <c r="I2483" s="480"/>
      <c r="J2483" s="443"/>
      <c r="K2483" s="442"/>
      <c r="L2483" s="443"/>
      <c r="M2483" s="443"/>
      <c r="N2483" s="444"/>
      <c r="O2483" s="477">
        <f t="shared" si="108"/>
        <v>0</v>
      </c>
      <c r="P2483" s="477">
        <f t="shared" si="109"/>
        <v>0</v>
      </c>
      <c r="Q2483" s="92" t="str">
        <f t="shared" si="110"/>
        <v/>
      </c>
    </row>
    <row r="2484" spans="1:17" x14ac:dyDescent="0.2">
      <c r="A2484" s="468"/>
      <c r="B2484" s="487"/>
      <c r="C2484" s="483"/>
      <c r="D2484" s="473"/>
      <c r="E2484" s="473"/>
      <c r="F2484" s="479"/>
      <c r="G2484" s="473"/>
      <c r="H2484" s="480"/>
      <c r="I2484" s="480"/>
      <c r="J2484" s="443"/>
      <c r="K2484" s="442"/>
      <c r="L2484" s="443"/>
      <c r="M2484" s="443"/>
      <c r="N2484" s="444"/>
      <c r="O2484" s="477">
        <f t="shared" si="108"/>
        <v>0</v>
      </c>
      <c r="P2484" s="477">
        <f t="shared" si="109"/>
        <v>0</v>
      </c>
      <c r="Q2484" s="92" t="str">
        <f t="shared" si="110"/>
        <v/>
      </c>
    </row>
    <row r="2485" spans="1:17" x14ac:dyDescent="0.2">
      <c r="A2485" s="468"/>
      <c r="B2485" s="487"/>
      <c r="C2485" s="483"/>
      <c r="D2485" s="473"/>
      <c r="E2485" s="473"/>
      <c r="F2485" s="479"/>
      <c r="G2485" s="473"/>
      <c r="H2485" s="480"/>
      <c r="I2485" s="480"/>
      <c r="J2485" s="443"/>
      <c r="K2485" s="443"/>
      <c r="L2485" s="443"/>
      <c r="M2485" s="443"/>
      <c r="N2485" s="444"/>
      <c r="O2485" s="477">
        <f t="shared" si="108"/>
        <v>0</v>
      </c>
      <c r="P2485" s="477">
        <f t="shared" si="109"/>
        <v>0</v>
      </c>
      <c r="Q2485" s="92" t="str">
        <f t="shared" si="110"/>
        <v/>
      </c>
    </row>
    <row r="2486" spans="1:17" x14ac:dyDescent="0.2">
      <c r="A2486" s="468"/>
      <c r="B2486" s="487"/>
      <c r="C2486" s="483"/>
      <c r="D2486" s="473"/>
      <c r="E2486" s="473"/>
      <c r="F2486" s="479"/>
      <c r="G2486" s="473"/>
      <c r="H2486" s="480"/>
      <c r="I2486" s="480"/>
      <c r="J2486" s="443"/>
      <c r="K2486" s="443"/>
      <c r="L2486" s="443"/>
      <c r="M2486" s="443"/>
      <c r="N2486" s="444"/>
      <c r="O2486" s="477">
        <f t="shared" si="108"/>
        <v>0</v>
      </c>
      <c r="P2486" s="477">
        <f t="shared" si="109"/>
        <v>0</v>
      </c>
      <c r="Q2486" s="92" t="str">
        <f t="shared" si="110"/>
        <v/>
      </c>
    </row>
    <row r="2487" spans="1:17" x14ac:dyDescent="0.2">
      <c r="A2487" s="468"/>
      <c r="B2487" s="487"/>
      <c r="C2487" s="483"/>
      <c r="D2487" s="473"/>
      <c r="E2487" s="473"/>
      <c r="F2487" s="479"/>
      <c r="G2487" s="473"/>
      <c r="H2487" s="480"/>
      <c r="I2487" s="480"/>
      <c r="J2487" s="443"/>
      <c r="K2487" s="443"/>
      <c r="L2487" s="443"/>
      <c r="M2487" s="443"/>
      <c r="N2487" s="444"/>
      <c r="O2487" s="477">
        <f t="shared" si="108"/>
        <v>0</v>
      </c>
      <c r="P2487" s="477">
        <f t="shared" si="109"/>
        <v>0</v>
      </c>
      <c r="Q2487" s="92" t="str">
        <f t="shared" si="110"/>
        <v/>
      </c>
    </row>
    <row r="2488" spans="1:17" x14ac:dyDescent="0.2">
      <c r="A2488" s="468"/>
      <c r="B2488" s="487"/>
      <c r="C2488" s="483"/>
      <c r="D2488" s="473"/>
      <c r="E2488" s="473"/>
      <c r="F2488" s="479"/>
      <c r="G2488" s="473"/>
      <c r="H2488" s="480"/>
      <c r="I2488" s="480"/>
      <c r="J2488" s="443"/>
      <c r="K2488" s="443"/>
      <c r="L2488" s="443"/>
      <c r="M2488" s="443"/>
      <c r="N2488" s="444"/>
      <c r="O2488" s="477">
        <f t="shared" si="108"/>
        <v>0</v>
      </c>
      <c r="P2488" s="477">
        <f t="shared" si="109"/>
        <v>0</v>
      </c>
      <c r="Q2488" s="92" t="str">
        <f t="shared" si="110"/>
        <v/>
      </c>
    </row>
    <row r="2489" spans="1:17" x14ac:dyDescent="0.2">
      <c r="A2489" s="468"/>
      <c r="B2489" s="487"/>
      <c r="C2489" s="483"/>
      <c r="D2489" s="473"/>
      <c r="E2489" s="473"/>
      <c r="F2489" s="479"/>
      <c r="G2489" s="473"/>
      <c r="H2489" s="480"/>
      <c r="I2489" s="480"/>
      <c r="J2489" s="443"/>
      <c r="K2489" s="443"/>
      <c r="L2489" s="443"/>
      <c r="M2489" s="443"/>
      <c r="N2489" s="444"/>
      <c r="O2489" s="477">
        <f t="shared" si="108"/>
        <v>0</v>
      </c>
      <c r="P2489" s="477">
        <f t="shared" si="109"/>
        <v>0</v>
      </c>
      <c r="Q2489" s="92" t="str">
        <f t="shared" si="110"/>
        <v/>
      </c>
    </row>
    <row r="2490" spans="1:17" x14ac:dyDescent="0.2">
      <c r="A2490" s="468"/>
      <c r="B2490" s="487"/>
      <c r="C2490" s="483"/>
      <c r="D2490" s="473"/>
      <c r="E2490" s="473"/>
      <c r="F2490" s="479"/>
      <c r="G2490" s="473"/>
      <c r="H2490" s="474"/>
      <c r="I2490" s="480"/>
      <c r="J2490" s="442"/>
      <c r="K2490" s="442"/>
      <c r="L2490" s="443"/>
      <c r="M2490" s="443"/>
      <c r="N2490" s="444"/>
      <c r="O2490" s="477">
        <f t="shared" si="108"/>
        <v>0</v>
      </c>
      <c r="P2490" s="477">
        <f t="shared" si="109"/>
        <v>0</v>
      </c>
      <c r="Q2490" s="92" t="str">
        <f t="shared" si="110"/>
        <v/>
      </c>
    </row>
    <row r="2491" spans="1:17" x14ac:dyDescent="0.2">
      <c r="A2491" s="468"/>
      <c r="B2491" s="487"/>
      <c r="C2491" s="483"/>
      <c r="D2491" s="473"/>
      <c r="E2491" s="473"/>
      <c r="F2491" s="472"/>
      <c r="G2491" s="473"/>
      <c r="H2491" s="480"/>
      <c r="I2491" s="480"/>
      <c r="J2491" s="442"/>
      <c r="K2491" s="443"/>
      <c r="L2491" s="443"/>
      <c r="M2491" s="443"/>
      <c r="N2491" s="444"/>
      <c r="O2491" s="477">
        <f t="shared" si="108"/>
        <v>0</v>
      </c>
      <c r="P2491" s="477">
        <f t="shared" si="109"/>
        <v>0</v>
      </c>
      <c r="Q2491" s="92" t="str">
        <f t="shared" si="110"/>
        <v/>
      </c>
    </row>
    <row r="2492" spans="1:17" x14ac:dyDescent="0.2">
      <c r="A2492" s="468"/>
      <c r="B2492" s="487"/>
      <c r="C2492" s="483"/>
      <c r="D2492" s="473"/>
      <c r="E2492" s="473"/>
      <c r="F2492" s="479"/>
      <c r="G2492" s="473"/>
      <c r="H2492" s="480"/>
      <c r="I2492" s="480"/>
      <c r="J2492" s="443"/>
      <c r="K2492" s="443"/>
      <c r="L2492" s="443"/>
      <c r="M2492" s="443"/>
      <c r="N2492" s="444"/>
      <c r="O2492" s="477">
        <f t="shared" si="108"/>
        <v>0</v>
      </c>
      <c r="P2492" s="477">
        <f t="shared" si="109"/>
        <v>0</v>
      </c>
      <c r="Q2492" s="92" t="str">
        <f t="shared" si="110"/>
        <v/>
      </c>
    </row>
    <row r="2493" spans="1:17" x14ac:dyDescent="0.2">
      <c r="A2493" s="468"/>
      <c r="B2493" s="487"/>
      <c r="C2493" s="483"/>
      <c r="D2493" s="473"/>
      <c r="E2493" s="473"/>
      <c r="F2493" s="479"/>
      <c r="G2493" s="473"/>
      <c r="H2493" s="474"/>
      <c r="I2493" s="480"/>
      <c r="J2493" s="443"/>
      <c r="K2493" s="442"/>
      <c r="L2493" s="443"/>
      <c r="M2493" s="443"/>
      <c r="N2493" s="444"/>
      <c r="O2493" s="477">
        <f t="shared" si="108"/>
        <v>0</v>
      </c>
      <c r="P2493" s="477">
        <f t="shared" si="109"/>
        <v>0</v>
      </c>
      <c r="Q2493" s="92" t="str">
        <f t="shared" si="110"/>
        <v/>
      </c>
    </row>
    <row r="2494" spans="1:17" x14ac:dyDescent="0.2">
      <c r="A2494" s="468"/>
      <c r="B2494" s="487"/>
      <c r="C2494" s="483"/>
      <c r="D2494" s="473"/>
      <c r="E2494" s="473"/>
      <c r="F2494" s="479"/>
      <c r="G2494" s="473"/>
      <c r="H2494" s="480"/>
      <c r="I2494" s="480"/>
      <c r="J2494" s="443"/>
      <c r="K2494" s="442"/>
      <c r="L2494" s="443"/>
      <c r="M2494" s="443"/>
      <c r="N2494" s="444"/>
      <c r="O2494" s="477">
        <f t="shared" si="108"/>
        <v>0</v>
      </c>
      <c r="P2494" s="477">
        <f t="shared" si="109"/>
        <v>0</v>
      </c>
      <c r="Q2494" s="92" t="str">
        <f t="shared" si="110"/>
        <v/>
      </c>
    </row>
    <row r="2495" spans="1:17" x14ac:dyDescent="0.2">
      <c r="A2495" s="468"/>
      <c r="B2495" s="487"/>
      <c r="C2495" s="483"/>
      <c r="D2495" s="473"/>
      <c r="E2495" s="473"/>
      <c r="F2495" s="472"/>
      <c r="G2495" s="473"/>
      <c r="H2495" s="480"/>
      <c r="I2495" s="480"/>
      <c r="J2495" s="442"/>
      <c r="K2495" s="443"/>
      <c r="L2495" s="443"/>
      <c r="M2495" s="443"/>
      <c r="N2495" s="444"/>
      <c r="O2495" s="477">
        <f t="shared" si="108"/>
        <v>0</v>
      </c>
      <c r="P2495" s="477">
        <f t="shared" si="109"/>
        <v>0</v>
      </c>
      <c r="Q2495" s="92" t="str">
        <f t="shared" si="110"/>
        <v/>
      </c>
    </row>
    <row r="2496" spans="1:17" x14ac:dyDescent="0.2">
      <c r="A2496" s="468"/>
      <c r="B2496" s="487"/>
      <c r="C2496" s="483"/>
      <c r="D2496" s="473"/>
      <c r="E2496" s="473"/>
      <c r="F2496" s="479"/>
      <c r="G2496" s="473"/>
      <c r="H2496" s="480"/>
      <c r="I2496" s="473"/>
      <c r="J2496" s="484"/>
      <c r="K2496" s="484"/>
      <c r="L2496" s="484"/>
      <c r="M2496" s="443"/>
      <c r="N2496" s="444"/>
      <c r="O2496" s="477">
        <f t="shared" si="108"/>
        <v>0</v>
      </c>
      <c r="P2496" s="477">
        <f t="shared" si="109"/>
        <v>0</v>
      </c>
      <c r="Q2496" s="92" t="str">
        <f t="shared" si="110"/>
        <v/>
      </c>
    </row>
    <row r="2497" spans="1:17" x14ac:dyDescent="0.2">
      <c r="A2497" s="468"/>
      <c r="B2497" s="487"/>
      <c r="C2497" s="483"/>
      <c r="D2497" s="473"/>
      <c r="E2497" s="473"/>
      <c r="F2497" s="479"/>
      <c r="G2497" s="473"/>
      <c r="H2497" s="480"/>
      <c r="I2497" s="480"/>
      <c r="J2497" s="443"/>
      <c r="K2497" s="442"/>
      <c r="L2497" s="443"/>
      <c r="M2497" s="443"/>
      <c r="N2497" s="444"/>
      <c r="O2497" s="477">
        <f t="shared" ref="O2497:O2560" si="111">IF(B2497=0,0,IF(YEAR(B2497)=$P$1,MONTH(B2497)-$O$1+1,(YEAR(B2497)-$P$1)*12-$O$1+1+MONTH(B2497)))</f>
        <v>0</v>
      </c>
      <c r="P2497" s="477">
        <f t="shared" ref="P2497:P2560" si="112">IF(C2497=0,0,IF(YEAR(C2497)=$P$1,MONTH(C2497)-$O$1+1,(YEAR(C2497)-$P$1)*12-$O$1+1+MONTH(C2497)))</f>
        <v>0</v>
      </c>
      <c r="Q2497" s="92" t="str">
        <f t="shared" ref="Q2497:Q2560" si="113">SUBSTITUTE(D2497," ","_")</f>
        <v/>
      </c>
    </row>
    <row r="2498" spans="1:17" x14ac:dyDescent="0.2">
      <c r="A2498" s="468"/>
      <c r="B2498" s="487"/>
      <c r="C2498" s="483"/>
      <c r="D2498" s="473"/>
      <c r="E2498" s="473"/>
      <c r="F2498" s="472"/>
      <c r="G2498" s="473"/>
      <c r="H2498" s="480"/>
      <c r="I2498" s="480"/>
      <c r="J2498" s="442"/>
      <c r="K2498" s="443"/>
      <c r="L2498" s="443"/>
      <c r="M2498" s="443"/>
      <c r="N2498" s="444"/>
      <c r="O2498" s="477">
        <f t="shared" si="111"/>
        <v>0</v>
      </c>
      <c r="P2498" s="477">
        <f t="shared" si="112"/>
        <v>0</v>
      </c>
      <c r="Q2498" s="92" t="str">
        <f t="shared" si="113"/>
        <v/>
      </c>
    </row>
    <row r="2499" spans="1:17" x14ac:dyDescent="0.2">
      <c r="A2499" s="468"/>
      <c r="B2499" s="487"/>
      <c r="C2499" s="483"/>
      <c r="D2499" s="473"/>
      <c r="E2499" s="473"/>
      <c r="F2499" s="479"/>
      <c r="G2499" s="473"/>
      <c r="H2499" s="480"/>
      <c r="I2499" s="480"/>
      <c r="J2499" s="443"/>
      <c r="K2499" s="442"/>
      <c r="L2499" s="443"/>
      <c r="M2499" s="443"/>
      <c r="N2499" s="444"/>
      <c r="O2499" s="477">
        <f t="shared" si="111"/>
        <v>0</v>
      </c>
      <c r="P2499" s="477">
        <f t="shared" si="112"/>
        <v>0</v>
      </c>
      <c r="Q2499" s="92" t="str">
        <f t="shared" si="113"/>
        <v/>
      </c>
    </row>
    <row r="2500" spans="1:17" x14ac:dyDescent="0.2">
      <c r="A2500" s="468"/>
      <c r="B2500" s="487"/>
      <c r="C2500" s="483"/>
      <c r="D2500" s="473"/>
      <c r="E2500" s="473"/>
      <c r="F2500" s="472"/>
      <c r="G2500" s="473"/>
      <c r="H2500" s="480"/>
      <c r="I2500" s="480"/>
      <c r="J2500" s="442"/>
      <c r="K2500" s="443"/>
      <c r="L2500" s="443"/>
      <c r="M2500" s="443"/>
      <c r="N2500" s="444"/>
      <c r="O2500" s="477">
        <f t="shared" si="111"/>
        <v>0</v>
      </c>
      <c r="P2500" s="477">
        <f t="shared" si="112"/>
        <v>0</v>
      </c>
      <c r="Q2500" s="92" t="str">
        <f t="shared" si="113"/>
        <v/>
      </c>
    </row>
    <row r="2501" spans="1:17" x14ac:dyDescent="0.2">
      <c r="A2501" s="468"/>
      <c r="B2501" s="487"/>
      <c r="C2501" s="483"/>
      <c r="D2501" s="473"/>
      <c r="E2501" s="473"/>
      <c r="F2501" s="472"/>
      <c r="G2501" s="473"/>
      <c r="H2501" s="480"/>
      <c r="I2501" s="480"/>
      <c r="J2501" s="442"/>
      <c r="K2501" s="443"/>
      <c r="L2501" s="443"/>
      <c r="M2501" s="443"/>
      <c r="N2501" s="444"/>
      <c r="O2501" s="477">
        <f t="shared" si="111"/>
        <v>0</v>
      </c>
      <c r="P2501" s="477">
        <f t="shared" si="112"/>
        <v>0</v>
      </c>
      <c r="Q2501" s="92" t="str">
        <f t="shared" si="113"/>
        <v/>
      </c>
    </row>
    <row r="2502" spans="1:17" x14ac:dyDescent="0.2">
      <c r="A2502" s="468"/>
      <c r="B2502" s="487"/>
      <c r="C2502" s="483"/>
      <c r="D2502" s="473"/>
      <c r="E2502" s="473"/>
      <c r="F2502" s="472"/>
      <c r="G2502" s="473"/>
      <c r="H2502" s="480"/>
      <c r="I2502" s="480"/>
      <c r="J2502" s="442"/>
      <c r="K2502" s="443"/>
      <c r="L2502" s="443"/>
      <c r="M2502" s="443"/>
      <c r="N2502" s="444"/>
      <c r="O2502" s="477">
        <f t="shared" si="111"/>
        <v>0</v>
      </c>
      <c r="P2502" s="477">
        <f t="shared" si="112"/>
        <v>0</v>
      </c>
      <c r="Q2502" s="92" t="str">
        <f t="shared" si="113"/>
        <v/>
      </c>
    </row>
    <row r="2503" spans="1:17" x14ac:dyDescent="0.2">
      <c r="A2503" s="468"/>
      <c r="B2503" s="487"/>
      <c r="C2503" s="483"/>
      <c r="D2503" s="473"/>
      <c r="E2503" s="473"/>
      <c r="F2503" s="479"/>
      <c r="G2503" s="473"/>
      <c r="H2503" s="480"/>
      <c r="I2503" s="480"/>
      <c r="J2503" s="443"/>
      <c r="K2503" s="442"/>
      <c r="L2503" s="443"/>
      <c r="M2503" s="443"/>
      <c r="N2503" s="444"/>
      <c r="O2503" s="477">
        <f t="shared" si="111"/>
        <v>0</v>
      </c>
      <c r="P2503" s="477">
        <f t="shared" si="112"/>
        <v>0</v>
      </c>
      <c r="Q2503" s="92" t="str">
        <f t="shared" si="113"/>
        <v/>
      </c>
    </row>
    <row r="2504" spans="1:17" x14ac:dyDescent="0.2">
      <c r="A2504" s="468"/>
      <c r="B2504" s="487"/>
      <c r="C2504" s="483"/>
      <c r="D2504" s="473"/>
      <c r="E2504" s="473"/>
      <c r="F2504" s="479"/>
      <c r="G2504" s="473"/>
      <c r="H2504" s="480"/>
      <c r="I2504" s="480"/>
      <c r="J2504" s="443"/>
      <c r="K2504" s="442"/>
      <c r="L2504" s="443"/>
      <c r="M2504" s="443"/>
      <c r="N2504" s="444"/>
      <c r="O2504" s="477">
        <f t="shared" si="111"/>
        <v>0</v>
      </c>
      <c r="P2504" s="477">
        <f t="shared" si="112"/>
        <v>0</v>
      </c>
      <c r="Q2504" s="92" t="str">
        <f t="shared" si="113"/>
        <v/>
      </c>
    </row>
    <row r="2505" spans="1:17" x14ac:dyDescent="0.2">
      <c r="A2505" s="468"/>
      <c r="B2505" s="487"/>
      <c r="C2505" s="483"/>
      <c r="D2505" s="473"/>
      <c r="E2505" s="473"/>
      <c r="F2505" s="479"/>
      <c r="G2505" s="473"/>
      <c r="H2505" s="480"/>
      <c r="I2505" s="480"/>
      <c r="J2505" s="443"/>
      <c r="K2505" s="443"/>
      <c r="L2505" s="443"/>
      <c r="M2505" s="443"/>
      <c r="N2505" s="444"/>
      <c r="O2505" s="477">
        <f t="shared" si="111"/>
        <v>0</v>
      </c>
      <c r="P2505" s="477">
        <f t="shared" si="112"/>
        <v>0</v>
      </c>
      <c r="Q2505" s="92" t="str">
        <f t="shared" si="113"/>
        <v/>
      </c>
    </row>
    <row r="2506" spans="1:17" x14ac:dyDescent="0.2">
      <c r="A2506" s="468"/>
      <c r="B2506" s="487"/>
      <c r="C2506" s="483"/>
      <c r="D2506" s="473"/>
      <c r="E2506" s="473"/>
      <c r="F2506" s="479"/>
      <c r="G2506" s="473"/>
      <c r="H2506" s="480"/>
      <c r="I2506" s="480"/>
      <c r="J2506" s="443"/>
      <c r="K2506" s="443"/>
      <c r="L2506" s="443"/>
      <c r="M2506" s="443"/>
      <c r="N2506" s="444"/>
      <c r="O2506" s="477">
        <f t="shared" si="111"/>
        <v>0</v>
      </c>
      <c r="P2506" s="477">
        <f t="shared" si="112"/>
        <v>0</v>
      </c>
      <c r="Q2506" s="92" t="str">
        <f t="shared" si="113"/>
        <v/>
      </c>
    </row>
    <row r="2507" spans="1:17" x14ac:dyDescent="0.2">
      <c r="A2507" s="468"/>
      <c r="B2507" s="487"/>
      <c r="C2507" s="483"/>
      <c r="D2507" s="473"/>
      <c r="E2507" s="473"/>
      <c r="F2507" s="479"/>
      <c r="G2507" s="473"/>
      <c r="H2507" s="480"/>
      <c r="I2507" s="480"/>
      <c r="J2507" s="443"/>
      <c r="K2507" s="443"/>
      <c r="L2507" s="443"/>
      <c r="M2507" s="443"/>
      <c r="N2507" s="444"/>
      <c r="O2507" s="477">
        <f t="shared" si="111"/>
        <v>0</v>
      </c>
      <c r="P2507" s="477">
        <f t="shared" si="112"/>
        <v>0</v>
      </c>
      <c r="Q2507" s="92" t="str">
        <f t="shared" si="113"/>
        <v/>
      </c>
    </row>
    <row r="2508" spans="1:17" x14ac:dyDescent="0.2">
      <c r="A2508" s="468"/>
      <c r="B2508" s="487"/>
      <c r="C2508" s="483"/>
      <c r="D2508" s="473"/>
      <c r="E2508" s="473"/>
      <c r="F2508" s="479"/>
      <c r="G2508" s="473"/>
      <c r="H2508" s="480"/>
      <c r="I2508" s="480"/>
      <c r="J2508" s="443"/>
      <c r="K2508" s="443"/>
      <c r="L2508" s="443"/>
      <c r="M2508" s="443"/>
      <c r="N2508" s="444"/>
      <c r="O2508" s="477">
        <f t="shared" si="111"/>
        <v>0</v>
      </c>
      <c r="P2508" s="477">
        <f t="shared" si="112"/>
        <v>0</v>
      </c>
      <c r="Q2508" s="92" t="str">
        <f t="shared" si="113"/>
        <v/>
      </c>
    </row>
    <row r="2509" spans="1:17" x14ac:dyDescent="0.2">
      <c r="A2509" s="468"/>
      <c r="B2509" s="487"/>
      <c r="C2509" s="483"/>
      <c r="D2509" s="473"/>
      <c r="E2509" s="473"/>
      <c r="F2509" s="479"/>
      <c r="G2509" s="473"/>
      <c r="H2509" s="480"/>
      <c r="I2509" s="480"/>
      <c r="J2509" s="443"/>
      <c r="K2509" s="443"/>
      <c r="L2509" s="443"/>
      <c r="M2509" s="443"/>
      <c r="N2509" s="444"/>
      <c r="O2509" s="477">
        <f t="shared" si="111"/>
        <v>0</v>
      </c>
      <c r="P2509" s="477">
        <f t="shared" si="112"/>
        <v>0</v>
      </c>
      <c r="Q2509" s="92" t="str">
        <f t="shared" si="113"/>
        <v/>
      </c>
    </row>
    <row r="2510" spans="1:17" x14ac:dyDescent="0.2">
      <c r="A2510" s="468"/>
      <c r="B2510" s="482"/>
      <c r="C2510" s="502"/>
      <c r="D2510" s="473"/>
      <c r="E2510" s="473"/>
      <c r="F2510" s="479"/>
      <c r="G2510" s="473"/>
      <c r="H2510" s="480"/>
      <c r="I2510" s="480"/>
      <c r="J2510" s="503"/>
      <c r="K2510" s="443"/>
      <c r="L2510" s="443"/>
      <c r="M2510" s="443"/>
      <c r="N2510" s="444"/>
      <c r="O2510" s="477">
        <f t="shared" si="111"/>
        <v>0</v>
      </c>
      <c r="P2510" s="477">
        <f t="shared" si="112"/>
        <v>0</v>
      </c>
      <c r="Q2510" s="92" t="str">
        <f t="shared" si="113"/>
        <v/>
      </c>
    </row>
    <row r="2511" spans="1:17" x14ac:dyDescent="0.2">
      <c r="A2511" s="468"/>
      <c r="B2511" s="482"/>
      <c r="C2511" s="502"/>
      <c r="D2511" s="473"/>
      <c r="E2511" s="473"/>
      <c r="F2511" s="479"/>
      <c r="G2511" s="473"/>
      <c r="H2511" s="480"/>
      <c r="I2511" s="480"/>
      <c r="J2511" s="503"/>
      <c r="K2511" s="443"/>
      <c r="L2511" s="443"/>
      <c r="M2511" s="443"/>
      <c r="N2511" s="444"/>
      <c r="O2511" s="477">
        <f t="shared" si="111"/>
        <v>0</v>
      </c>
      <c r="P2511" s="477">
        <f t="shared" si="112"/>
        <v>0</v>
      </c>
      <c r="Q2511" s="92" t="str">
        <f t="shared" si="113"/>
        <v/>
      </c>
    </row>
    <row r="2512" spans="1:17" x14ac:dyDescent="0.2">
      <c r="A2512" s="468"/>
      <c r="B2512" s="487"/>
      <c r="C2512" s="483"/>
      <c r="D2512" s="473"/>
      <c r="E2512" s="473"/>
      <c r="F2512" s="479"/>
      <c r="G2512" s="473"/>
      <c r="H2512" s="480"/>
      <c r="I2512" s="480"/>
      <c r="J2512" s="443"/>
      <c r="K2512" s="443"/>
      <c r="L2512" s="443"/>
      <c r="M2512" s="443"/>
      <c r="N2512" s="444"/>
      <c r="O2512" s="477">
        <f t="shared" si="111"/>
        <v>0</v>
      </c>
      <c r="P2512" s="477">
        <f t="shared" si="112"/>
        <v>0</v>
      </c>
      <c r="Q2512" s="92" t="str">
        <f t="shared" si="113"/>
        <v/>
      </c>
    </row>
    <row r="2513" spans="1:17" x14ac:dyDescent="0.2">
      <c r="A2513" s="468"/>
      <c r="B2513" s="487"/>
      <c r="C2513" s="483"/>
      <c r="D2513" s="473"/>
      <c r="E2513" s="473"/>
      <c r="F2513" s="479"/>
      <c r="G2513" s="473"/>
      <c r="H2513" s="480"/>
      <c r="I2513" s="480"/>
      <c r="J2513" s="443"/>
      <c r="K2513" s="443"/>
      <c r="L2513" s="443"/>
      <c r="M2513" s="443"/>
      <c r="N2513" s="444"/>
      <c r="O2513" s="477">
        <f t="shared" si="111"/>
        <v>0</v>
      </c>
      <c r="P2513" s="477">
        <f t="shared" si="112"/>
        <v>0</v>
      </c>
      <c r="Q2513" s="92" t="str">
        <f t="shared" si="113"/>
        <v/>
      </c>
    </row>
    <row r="2514" spans="1:17" x14ac:dyDescent="0.2">
      <c r="A2514" s="468"/>
      <c r="B2514" s="487"/>
      <c r="C2514" s="483"/>
      <c r="D2514" s="473"/>
      <c r="E2514" s="473"/>
      <c r="F2514" s="479"/>
      <c r="G2514" s="473"/>
      <c r="H2514" s="480"/>
      <c r="I2514" s="480"/>
      <c r="J2514" s="443"/>
      <c r="K2514" s="443"/>
      <c r="L2514" s="443"/>
      <c r="M2514" s="443"/>
      <c r="N2514" s="444"/>
      <c r="O2514" s="477">
        <f t="shared" si="111"/>
        <v>0</v>
      </c>
      <c r="P2514" s="477">
        <f t="shared" si="112"/>
        <v>0</v>
      </c>
      <c r="Q2514" s="92" t="str">
        <f t="shared" si="113"/>
        <v/>
      </c>
    </row>
    <row r="2515" spans="1:17" x14ac:dyDescent="0.2">
      <c r="A2515" s="468"/>
      <c r="B2515" s="487"/>
      <c r="C2515" s="483"/>
      <c r="D2515" s="473"/>
      <c r="E2515" s="473"/>
      <c r="F2515" s="479"/>
      <c r="G2515" s="473"/>
      <c r="H2515" s="473"/>
      <c r="I2515" s="480"/>
      <c r="J2515" s="443"/>
      <c r="K2515" s="443"/>
      <c r="L2515" s="443"/>
      <c r="M2515" s="443"/>
      <c r="N2515" s="444"/>
      <c r="O2515" s="477">
        <f t="shared" si="111"/>
        <v>0</v>
      </c>
      <c r="P2515" s="477">
        <f t="shared" si="112"/>
        <v>0</v>
      </c>
      <c r="Q2515" s="92" t="str">
        <f t="shared" si="113"/>
        <v/>
      </c>
    </row>
    <row r="2516" spans="1:17" x14ac:dyDescent="0.2">
      <c r="A2516" s="468"/>
      <c r="B2516" s="487"/>
      <c r="C2516" s="483"/>
      <c r="D2516" s="473"/>
      <c r="E2516" s="473"/>
      <c r="F2516" s="479"/>
      <c r="G2516" s="473"/>
      <c r="H2516" s="480"/>
      <c r="I2516" s="480"/>
      <c r="J2516" s="443"/>
      <c r="K2516" s="443"/>
      <c r="L2516" s="443"/>
      <c r="M2516" s="443"/>
      <c r="N2516" s="444"/>
      <c r="O2516" s="477">
        <f t="shared" si="111"/>
        <v>0</v>
      </c>
      <c r="P2516" s="477">
        <f t="shared" si="112"/>
        <v>0</v>
      </c>
      <c r="Q2516" s="92" t="str">
        <f t="shared" si="113"/>
        <v/>
      </c>
    </row>
    <row r="2517" spans="1:17" x14ac:dyDescent="0.2">
      <c r="A2517" s="468"/>
      <c r="B2517" s="487"/>
      <c r="C2517" s="483"/>
      <c r="D2517" s="473"/>
      <c r="E2517" s="471"/>
      <c r="F2517" s="479"/>
      <c r="G2517" s="473"/>
      <c r="H2517" s="480"/>
      <c r="I2517" s="480"/>
      <c r="J2517" s="443"/>
      <c r="K2517" s="443"/>
      <c r="L2517" s="443"/>
      <c r="M2517" s="443"/>
      <c r="N2517" s="444"/>
      <c r="O2517" s="477">
        <f t="shared" si="111"/>
        <v>0</v>
      </c>
      <c r="P2517" s="477">
        <f t="shared" si="112"/>
        <v>0</v>
      </c>
      <c r="Q2517" s="92" t="str">
        <f t="shared" si="113"/>
        <v/>
      </c>
    </row>
    <row r="2518" spans="1:17" x14ac:dyDescent="0.2">
      <c r="A2518" s="468"/>
      <c r="B2518" s="487"/>
      <c r="C2518" s="483"/>
      <c r="D2518" s="473"/>
      <c r="E2518" s="473"/>
      <c r="F2518" s="479"/>
      <c r="G2518" s="473"/>
      <c r="H2518" s="480"/>
      <c r="I2518" s="480"/>
      <c r="J2518" s="443"/>
      <c r="K2518" s="443"/>
      <c r="L2518" s="443"/>
      <c r="M2518" s="443"/>
      <c r="N2518" s="444"/>
      <c r="O2518" s="477">
        <f t="shared" si="111"/>
        <v>0</v>
      </c>
      <c r="P2518" s="477">
        <f t="shared" si="112"/>
        <v>0</v>
      </c>
      <c r="Q2518" s="92" t="str">
        <f t="shared" si="113"/>
        <v/>
      </c>
    </row>
    <row r="2519" spans="1:17" x14ac:dyDescent="0.2">
      <c r="A2519" s="468"/>
      <c r="B2519" s="487"/>
      <c r="C2519" s="483"/>
      <c r="D2519" s="473"/>
      <c r="E2519" s="473"/>
      <c r="F2519" s="479"/>
      <c r="G2519" s="473"/>
      <c r="H2519" s="480"/>
      <c r="I2519" s="480"/>
      <c r="J2519" s="443"/>
      <c r="K2519" s="443"/>
      <c r="L2519" s="443"/>
      <c r="M2519" s="443"/>
      <c r="N2519" s="444"/>
      <c r="O2519" s="477">
        <f t="shared" si="111"/>
        <v>0</v>
      </c>
      <c r="P2519" s="477">
        <f t="shared" si="112"/>
        <v>0</v>
      </c>
      <c r="Q2519" s="92" t="str">
        <f t="shared" si="113"/>
        <v/>
      </c>
    </row>
    <row r="2520" spans="1:17" x14ac:dyDescent="0.2">
      <c r="A2520" s="468"/>
      <c r="B2520" s="487"/>
      <c r="C2520" s="483"/>
      <c r="D2520" s="473"/>
      <c r="E2520" s="473"/>
      <c r="F2520" s="479"/>
      <c r="G2520" s="473"/>
      <c r="H2520" s="480"/>
      <c r="I2520" s="480"/>
      <c r="J2520" s="443"/>
      <c r="K2520" s="443"/>
      <c r="L2520" s="443"/>
      <c r="M2520" s="505"/>
      <c r="N2520" s="444"/>
      <c r="O2520" s="477">
        <f t="shared" si="111"/>
        <v>0</v>
      </c>
      <c r="P2520" s="477">
        <f t="shared" si="112"/>
        <v>0</v>
      </c>
      <c r="Q2520" s="92" t="str">
        <f t="shared" si="113"/>
        <v/>
      </c>
    </row>
    <row r="2521" spans="1:17" x14ac:dyDescent="0.2">
      <c r="A2521" s="468"/>
      <c r="B2521" s="487"/>
      <c r="C2521" s="483"/>
      <c r="D2521" s="473"/>
      <c r="E2521" s="473"/>
      <c r="F2521" s="479"/>
      <c r="G2521" s="473"/>
      <c r="H2521" s="480"/>
      <c r="I2521" s="480"/>
      <c r="J2521" s="443"/>
      <c r="K2521" s="443"/>
      <c r="L2521" s="443"/>
      <c r="M2521" s="443"/>
      <c r="N2521" s="444"/>
      <c r="O2521" s="477">
        <f t="shared" si="111"/>
        <v>0</v>
      </c>
      <c r="P2521" s="477">
        <f t="shared" si="112"/>
        <v>0</v>
      </c>
      <c r="Q2521" s="92" t="str">
        <f t="shared" si="113"/>
        <v/>
      </c>
    </row>
    <row r="2522" spans="1:17" x14ac:dyDescent="0.2">
      <c r="A2522" s="468"/>
      <c r="B2522" s="487"/>
      <c r="C2522" s="483"/>
      <c r="D2522" s="473"/>
      <c r="E2522" s="473"/>
      <c r="F2522" s="479"/>
      <c r="G2522" s="473"/>
      <c r="H2522" s="480"/>
      <c r="I2522" s="480"/>
      <c r="J2522" s="443"/>
      <c r="K2522" s="443"/>
      <c r="L2522" s="443"/>
      <c r="M2522" s="443"/>
      <c r="N2522" s="444"/>
      <c r="O2522" s="477">
        <f t="shared" si="111"/>
        <v>0</v>
      </c>
      <c r="P2522" s="477">
        <f t="shared" si="112"/>
        <v>0</v>
      </c>
      <c r="Q2522" s="92" t="str">
        <f t="shared" si="113"/>
        <v/>
      </c>
    </row>
    <row r="2523" spans="1:17" x14ac:dyDescent="0.2">
      <c r="A2523" s="468"/>
      <c r="B2523" s="487"/>
      <c r="C2523" s="483"/>
      <c r="D2523" s="473"/>
      <c r="E2523" s="471"/>
      <c r="F2523" s="479"/>
      <c r="G2523" s="471"/>
      <c r="H2523" s="480"/>
      <c r="I2523" s="480"/>
      <c r="J2523" s="443"/>
      <c r="K2523" s="442"/>
      <c r="L2523" s="443"/>
      <c r="M2523" s="443"/>
      <c r="N2523" s="444"/>
      <c r="O2523" s="477">
        <f t="shared" si="111"/>
        <v>0</v>
      </c>
      <c r="P2523" s="477">
        <f t="shared" si="112"/>
        <v>0</v>
      </c>
      <c r="Q2523" s="92" t="str">
        <f t="shared" si="113"/>
        <v/>
      </c>
    </row>
    <row r="2524" spans="1:17" x14ac:dyDescent="0.2">
      <c r="A2524" s="468"/>
      <c r="B2524" s="487"/>
      <c r="C2524" s="483"/>
      <c r="D2524" s="473"/>
      <c r="E2524" s="473"/>
      <c r="F2524" s="479"/>
      <c r="G2524" s="473"/>
      <c r="H2524" s="480"/>
      <c r="I2524" s="480"/>
      <c r="J2524" s="443"/>
      <c r="K2524" s="442"/>
      <c r="L2524" s="443"/>
      <c r="M2524" s="443"/>
      <c r="N2524" s="444"/>
      <c r="O2524" s="477">
        <f t="shared" si="111"/>
        <v>0</v>
      </c>
      <c r="P2524" s="477">
        <f t="shared" si="112"/>
        <v>0</v>
      </c>
      <c r="Q2524" s="92" t="str">
        <f t="shared" si="113"/>
        <v/>
      </c>
    </row>
    <row r="2525" spans="1:17" x14ac:dyDescent="0.2">
      <c r="A2525" s="468"/>
      <c r="B2525" s="487"/>
      <c r="C2525" s="483"/>
      <c r="D2525" s="473"/>
      <c r="E2525" s="471"/>
      <c r="F2525" s="479"/>
      <c r="G2525" s="471"/>
      <c r="H2525" s="480"/>
      <c r="I2525" s="480"/>
      <c r="J2525" s="443"/>
      <c r="K2525" s="442"/>
      <c r="L2525" s="443"/>
      <c r="M2525" s="443"/>
      <c r="N2525" s="444"/>
      <c r="O2525" s="477">
        <f t="shared" si="111"/>
        <v>0</v>
      </c>
      <c r="P2525" s="477">
        <f t="shared" si="112"/>
        <v>0</v>
      </c>
      <c r="Q2525" s="92" t="str">
        <f t="shared" si="113"/>
        <v/>
      </c>
    </row>
    <row r="2526" spans="1:17" x14ac:dyDescent="0.2">
      <c r="A2526" s="468"/>
      <c r="B2526" s="487"/>
      <c r="C2526" s="483"/>
      <c r="D2526" s="473"/>
      <c r="E2526" s="473"/>
      <c r="F2526" s="479"/>
      <c r="G2526" s="473"/>
      <c r="H2526" s="480"/>
      <c r="I2526" s="473"/>
      <c r="J2526" s="484"/>
      <c r="K2526" s="484"/>
      <c r="L2526" s="484"/>
      <c r="M2526" s="443"/>
      <c r="N2526" s="444"/>
      <c r="O2526" s="477">
        <f t="shared" si="111"/>
        <v>0</v>
      </c>
      <c r="P2526" s="477">
        <f t="shared" si="112"/>
        <v>0</v>
      </c>
      <c r="Q2526" s="92" t="str">
        <f t="shared" si="113"/>
        <v/>
      </c>
    </row>
    <row r="2527" spans="1:17" x14ac:dyDescent="0.2">
      <c r="A2527" s="468"/>
      <c r="B2527" s="487"/>
      <c r="C2527" s="483"/>
      <c r="D2527" s="473"/>
      <c r="E2527" s="473"/>
      <c r="F2527" s="479"/>
      <c r="G2527" s="473"/>
      <c r="H2527" s="480"/>
      <c r="I2527" s="480"/>
      <c r="J2527" s="443"/>
      <c r="K2527" s="442"/>
      <c r="L2527" s="443"/>
      <c r="M2527" s="443"/>
      <c r="N2527" s="444"/>
      <c r="O2527" s="477">
        <f t="shared" si="111"/>
        <v>0</v>
      </c>
      <c r="P2527" s="477">
        <f t="shared" si="112"/>
        <v>0</v>
      </c>
      <c r="Q2527" s="92" t="str">
        <f t="shared" si="113"/>
        <v/>
      </c>
    </row>
    <row r="2528" spans="1:17" x14ac:dyDescent="0.2">
      <c r="A2528" s="468"/>
      <c r="B2528" s="487"/>
      <c r="C2528" s="483"/>
      <c r="D2528" s="473"/>
      <c r="E2528" s="473"/>
      <c r="F2528" s="479"/>
      <c r="G2528" s="473"/>
      <c r="H2528" s="480"/>
      <c r="I2528" s="480"/>
      <c r="J2528" s="443"/>
      <c r="K2528" s="442"/>
      <c r="L2528" s="443"/>
      <c r="M2528" s="443"/>
      <c r="N2528" s="444"/>
      <c r="O2528" s="477">
        <f t="shared" si="111"/>
        <v>0</v>
      </c>
      <c r="P2528" s="477">
        <f t="shared" si="112"/>
        <v>0</v>
      </c>
      <c r="Q2528" s="92" t="str">
        <f t="shared" si="113"/>
        <v/>
      </c>
    </row>
    <row r="2529" spans="1:17" x14ac:dyDescent="0.2">
      <c r="A2529" s="468"/>
      <c r="B2529" s="487"/>
      <c r="C2529" s="483"/>
      <c r="D2529" s="473"/>
      <c r="E2529" s="473"/>
      <c r="F2529" s="479"/>
      <c r="G2529" s="473"/>
      <c r="H2529" s="480"/>
      <c r="I2529" s="480"/>
      <c r="J2529" s="443"/>
      <c r="K2529" s="442"/>
      <c r="L2529" s="443"/>
      <c r="M2529" s="443"/>
      <c r="N2529" s="444"/>
      <c r="O2529" s="477">
        <f t="shared" si="111"/>
        <v>0</v>
      </c>
      <c r="P2529" s="477">
        <f t="shared" si="112"/>
        <v>0</v>
      </c>
      <c r="Q2529" s="92" t="str">
        <f t="shared" si="113"/>
        <v/>
      </c>
    </row>
    <row r="2530" spans="1:17" x14ac:dyDescent="0.2">
      <c r="A2530" s="468"/>
      <c r="B2530" s="487"/>
      <c r="C2530" s="483"/>
      <c r="D2530" s="473"/>
      <c r="E2530" s="473"/>
      <c r="F2530" s="479"/>
      <c r="G2530" s="473"/>
      <c r="H2530" s="480"/>
      <c r="I2530" s="480"/>
      <c r="J2530" s="443"/>
      <c r="K2530" s="443"/>
      <c r="L2530" s="443"/>
      <c r="M2530" s="443"/>
      <c r="N2530" s="444"/>
      <c r="O2530" s="477">
        <f t="shared" si="111"/>
        <v>0</v>
      </c>
      <c r="P2530" s="477">
        <f t="shared" si="112"/>
        <v>0</v>
      </c>
      <c r="Q2530" s="92" t="str">
        <f t="shared" si="113"/>
        <v/>
      </c>
    </row>
    <row r="2531" spans="1:17" x14ac:dyDescent="0.2">
      <c r="A2531" s="468"/>
      <c r="B2531" s="487"/>
      <c r="C2531" s="483"/>
      <c r="D2531" s="473"/>
      <c r="E2531" s="473"/>
      <c r="F2531" s="479"/>
      <c r="G2531" s="473"/>
      <c r="H2531" s="480"/>
      <c r="I2531" s="480"/>
      <c r="J2531" s="443"/>
      <c r="K2531" s="443"/>
      <c r="L2531" s="443"/>
      <c r="M2531" s="443"/>
      <c r="N2531" s="444"/>
      <c r="O2531" s="477">
        <f t="shared" si="111"/>
        <v>0</v>
      </c>
      <c r="P2531" s="477">
        <f t="shared" si="112"/>
        <v>0</v>
      </c>
      <c r="Q2531" s="92" t="str">
        <f t="shared" si="113"/>
        <v/>
      </c>
    </row>
    <row r="2532" spans="1:17" x14ac:dyDescent="0.2">
      <c r="A2532" s="468"/>
      <c r="B2532" s="487"/>
      <c r="C2532" s="483"/>
      <c r="D2532" s="473"/>
      <c r="E2532" s="473"/>
      <c r="F2532" s="479"/>
      <c r="G2532" s="473"/>
      <c r="H2532" s="480"/>
      <c r="I2532" s="480"/>
      <c r="J2532" s="443"/>
      <c r="K2532" s="443"/>
      <c r="L2532" s="443"/>
      <c r="M2532" s="443"/>
      <c r="N2532" s="444"/>
      <c r="O2532" s="477">
        <f t="shared" si="111"/>
        <v>0</v>
      </c>
      <c r="P2532" s="477">
        <f t="shared" si="112"/>
        <v>0</v>
      </c>
      <c r="Q2532" s="92" t="str">
        <f t="shared" si="113"/>
        <v/>
      </c>
    </row>
    <row r="2533" spans="1:17" x14ac:dyDescent="0.2">
      <c r="A2533" s="468"/>
      <c r="B2533" s="487"/>
      <c r="C2533" s="483"/>
      <c r="D2533" s="473"/>
      <c r="E2533" s="473"/>
      <c r="F2533" s="479"/>
      <c r="G2533" s="473"/>
      <c r="H2533" s="480"/>
      <c r="I2533" s="480"/>
      <c r="J2533" s="443"/>
      <c r="K2533" s="443"/>
      <c r="L2533" s="443"/>
      <c r="M2533" s="443"/>
      <c r="N2533" s="444"/>
      <c r="O2533" s="477">
        <f t="shared" si="111"/>
        <v>0</v>
      </c>
      <c r="P2533" s="477">
        <f t="shared" si="112"/>
        <v>0</v>
      </c>
      <c r="Q2533" s="92" t="str">
        <f t="shared" si="113"/>
        <v/>
      </c>
    </row>
    <row r="2534" spans="1:17" x14ac:dyDescent="0.2">
      <c r="A2534" s="468"/>
      <c r="B2534" s="487"/>
      <c r="C2534" s="483"/>
      <c r="D2534" s="473"/>
      <c r="E2534" s="473"/>
      <c r="F2534" s="479"/>
      <c r="G2534" s="473"/>
      <c r="H2534" s="480"/>
      <c r="I2534" s="480"/>
      <c r="J2534" s="443"/>
      <c r="K2534" s="443"/>
      <c r="L2534" s="443"/>
      <c r="M2534" s="443"/>
      <c r="N2534" s="444"/>
      <c r="O2534" s="477">
        <f t="shared" si="111"/>
        <v>0</v>
      </c>
      <c r="P2534" s="477">
        <f t="shared" si="112"/>
        <v>0</v>
      </c>
      <c r="Q2534" s="92" t="str">
        <f t="shared" si="113"/>
        <v/>
      </c>
    </row>
    <row r="2535" spans="1:17" x14ac:dyDescent="0.2">
      <c r="A2535" s="468"/>
      <c r="B2535" s="487"/>
      <c r="C2535" s="483"/>
      <c r="D2535" s="473"/>
      <c r="E2535" s="473"/>
      <c r="F2535" s="479"/>
      <c r="G2535" s="473"/>
      <c r="H2535" s="480"/>
      <c r="I2535" s="480"/>
      <c r="J2535" s="443"/>
      <c r="K2535" s="443"/>
      <c r="L2535" s="443"/>
      <c r="M2535" s="443"/>
      <c r="N2535" s="444"/>
      <c r="O2535" s="477">
        <f t="shared" si="111"/>
        <v>0</v>
      </c>
      <c r="P2535" s="477">
        <f t="shared" si="112"/>
        <v>0</v>
      </c>
      <c r="Q2535" s="92" t="str">
        <f t="shared" si="113"/>
        <v/>
      </c>
    </row>
    <row r="2536" spans="1:17" x14ac:dyDescent="0.2">
      <c r="A2536" s="468"/>
      <c r="B2536" s="487"/>
      <c r="C2536" s="483"/>
      <c r="D2536" s="473"/>
      <c r="E2536" s="473"/>
      <c r="F2536" s="479"/>
      <c r="G2536" s="473"/>
      <c r="H2536" s="480"/>
      <c r="I2536" s="480"/>
      <c r="J2536" s="443"/>
      <c r="K2536" s="443"/>
      <c r="L2536" s="443"/>
      <c r="M2536" s="443"/>
      <c r="N2536" s="444"/>
      <c r="O2536" s="477">
        <f t="shared" si="111"/>
        <v>0</v>
      </c>
      <c r="P2536" s="477">
        <f t="shared" si="112"/>
        <v>0</v>
      </c>
      <c r="Q2536" s="92" t="str">
        <f t="shared" si="113"/>
        <v/>
      </c>
    </row>
    <row r="2537" spans="1:17" x14ac:dyDescent="0.2">
      <c r="A2537" s="468"/>
      <c r="B2537" s="487"/>
      <c r="C2537" s="483"/>
      <c r="D2537" s="473"/>
      <c r="E2537" s="473"/>
      <c r="F2537" s="479"/>
      <c r="G2537" s="473"/>
      <c r="H2537" s="480"/>
      <c r="I2537" s="480"/>
      <c r="J2537" s="443"/>
      <c r="K2537" s="443"/>
      <c r="L2537" s="443"/>
      <c r="M2537" s="443"/>
      <c r="N2537" s="444"/>
      <c r="O2537" s="477">
        <f t="shared" si="111"/>
        <v>0</v>
      </c>
      <c r="P2537" s="477">
        <f t="shared" si="112"/>
        <v>0</v>
      </c>
      <c r="Q2537" s="92" t="str">
        <f t="shared" si="113"/>
        <v/>
      </c>
    </row>
    <row r="2538" spans="1:17" x14ac:dyDescent="0.2">
      <c r="A2538" s="468"/>
      <c r="B2538" s="487"/>
      <c r="C2538" s="483"/>
      <c r="D2538" s="473"/>
      <c r="E2538" s="473"/>
      <c r="F2538" s="479"/>
      <c r="G2538" s="473"/>
      <c r="H2538" s="480"/>
      <c r="I2538" s="480"/>
      <c r="J2538" s="443"/>
      <c r="K2538" s="443"/>
      <c r="L2538" s="443"/>
      <c r="M2538" s="443"/>
      <c r="N2538" s="444"/>
      <c r="O2538" s="477">
        <f t="shared" si="111"/>
        <v>0</v>
      </c>
      <c r="P2538" s="477">
        <f t="shared" si="112"/>
        <v>0</v>
      </c>
      <c r="Q2538" s="92" t="str">
        <f t="shared" si="113"/>
        <v/>
      </c>
    </row>
    <row r="2539" spans="1:17" x14ac:dyDescent="0.2">
      <c r="A2539" s="468"/>
      <c r="B2539" s="487"/>
      <c r="C2539" s="483"/>
      <c r="D2539" s="473"/>
      <c r="E2539" s="473"/>
      <c r="F2539" s="479"/>
      <c r="G2539" s="473"/>
      <c r="H2539" s="480"/>
      <c r="I2539" s="480"/>
      <c r="J2539" s="443"/>
      <c r="K2539" s="443"/>
      <c r="L2539" s="443"/>
      <c r="M2539" s="443"/>
      <c r="N2539" s="444"/>
      <c r="O2539" s="477">
        <f t="shared" si="111"/>
        <v>0</v>
      </c>
      <c r="P2539" s="477">
        <f t="shared" si="112"/>
        <v>0</v>
      </c>
      <c r="Q2539" s="92" t="str">
        <f t="shared" si="113"/>
        <v/>
      </c>
    </row>
    <row r="2540" spans="1:17" x14ac:dyDescent="0.2">
      <c r="A2540" s="468"/>
      <c r="B2540" s="487"/>
      <c r="C2540" s="483"/>
      <c r="D2540" s="473"/>
      <c r="E2540" s="473"/>
      <c r="F2540" s="479"/>
      <c r="G2540" s="473"/>
      <c r="H2540" s="480"/>
      <c r="I2540" s="480"/>
      <c r="J2540" s="443"/>
      <c r="K2540" s="442"/>
      <c r="L2540" s="443"/>
      <c r="M2540" s="443"/>
      <c r="N2540" s="444"/>
      <c r="O2540" s="477">
        <f t="shared" si="111"/>
        <v>0</v>
      </c>
      <c r="P2540" s="477">
        <f t="shared" si="112"/>
        <v>0</v>
      </c>
      <c r="Q2540" s="92" t="str">
        <f t="shared" si="113"/>
        <v/>
      </c>
    </row>
    <row r="2541" spans="1:17" x14ac:dyDescent="0.2">
      <c r="A2541" s="468"/>
      <c r="B2541" s="487"/>
      <c r="C2541" s="483"/>
      <c r="D2541" s="473"/>
      <c r="E2541" s="473"/>
      <c r="F2541" s="479"/>
      <c r="G2541" s="473"/>
      <c r="H2541" s="480"/>
      <c r="I2541" s="480"/>
      <c r="J2541" s="443"/>
      <c r="K2541" s="443"/>
      <c r="L2541" s="443"/>
      <c r="M2541" s="443"/>
      <c r="N2541" s="444"/>
      <c r="O2541" s="477">
        <f t="shared" si="111"/>
        <v>0</v>
      </c>
      <c r="P2541" s="477">
        <f t="shared" si="112"/>
        <v>0</v>
      </c>
      <c r="Q2541" s="92" t="str">
        <f t="shared" si="113"/>
        <v/>
      </c>
    </row>
    <row r="2542" spans="1:17" x14ac:dyDescent="0.2">
      <c r="A2542" s="468"/>
      <c r="B2542" s="487"/>
      <c r="C2542" s="483"/>
      <c r="D2542" s="473"/>
      <c r="E2542" s="473"/>
      <c r="F2542" s="479"/>
      <c r="G2542" s="473"/>
      <c r="H2542" s="480"/>
      <c r="I2542" s="480"/>
      <c r="J2542" s="443"/>
      <c r="K2542" s="443"/>
      <c r="L2542" s="443"/>
      <c r="M2542" s="443"/>
      <c r="N2542" s="444"/>
      <c r="O2542" s="477">
        <f t="shared" si="111"/>
        <v>0</v>
      </c>
      <c r="P2542" s="477">
        <f t="shared" si="112"/>
        <v>0</v>
      </c>
      <c r="Q2542" s="92" t="str">
        <f t="shared" si="113"/>
        <v/>
      </c>
    </row>
    <row r="2543" spans="1:17" x14ac:dyDescent="0.2">
      <c r="A2543" s="468"/>
      <c r="B2543" s="487"/>
      <c r="C2543" s="483"/>
      <c r="D2543" s="473"/>
      <c r="E2543" s="473"/>
      <c r="F2543" s="479"/>
      <c r="G2543" s="473"/>
      <c r="H2543" s="480"/>
      <c r="I2543" s="480"/>
      <c r="J2543" s="443"/>
      <c r="K2543" s="443"/>
      <c r="L2543" s="443"/>
      <c r="M2543" s="443"/>
      <c r="N2543" s="444"/>
      <c r="O2543" s="477">
        <f t="shared" si="111"/>
        <v>0</v>
      </c>
      <c r="P2543" s="477">
        <f t="shared" si="112"/>
        <v>0</v>
      </c>
      <c r="Q2543" s="92" t="str">
        <f t="shared" si="113"/>
        <v/>
      </c>
    </row>
    <row r="2544" spans="1:17" x14ac:dyDescent="0.2">
      <c r="A2544" s="468"/>
      <c r="B2544" s="487"/>
      <c r="C2544" s="483"/>
      <c r="D2544" s="473"/>
      <c r="E2544" s="473"/>
      <c r="F2544" s="479"/>
      <c r="G2544" s="473"/>
      <c r="H2544" s="480"/>
      <c r="I2544" s="480"/>
      <c r="J2544" s="443"/>
      <c r="K2544" s="443"/>
      <c r="L2544" s="443"/>
      <c r="M2544" s="443"/>
      <c r="N2544" s="444"/>
      <c r="O2544" s="477">
        <f t="shared" si="111"/>
        <v>0</v>
      </c>
      <c r="P2544" s="477">
        <f t="shared" si="112"/>
        <v>0</v>
      </c>
      <c r="Q2544" s="92" t="str">
        <f t="shared" si="113"/>
        <v/>
      </c>
    </row>
    <row r="2545" spans="1:17" x14ac:dyDescent="0.2">
      <c r="A2545" s="468"/>
      <c r="B2545" s="487"/>
      <c r="C2545" s="483"/>
      <c r="D2545" s="473"/>
      <c r="E2545" s="473"/>
      <c r="F2545" s="479"/>
      <c r="G2545" s="473"/>
      <c r="H2545" s="480"/>
      <c r="I2545" s="480"/>
      <c r="J2545" s="443"/>
      <c r="K2545" s="443"/>
      <c r="L2545" s="443"/>
      <c r="M2545" s="443"/>
      <c r="N2545" s="444"/>
      <c r="O2545" s="477">
        <f t="shared" si="111"/>
        <v>0</v>
      </c>
      <c r="P2545" s="477">
        <f t="shared" si="112"/>
        <v>0</v>
      </c>
      <c r="Q2545" s="92" t="str">
        <f t="shared" si="113"/>
        <v/>
      </c>
    </row>
    <row r="2546" spans="1:17" x14ac:dyDescent="0.2">
      <c r="A2546" s="468"/>
      <c r="B2546" s="487"/>
      <c r="C2546" s="483"/>
      <c r="D2546" s="473"/>
      <c r="E2546" s="473"/>
      <c r="F2546" s="479"/>
      <c r="G2546" s="473"/>
      <c r="H2546" s="480"/>
      <c r="I2546" s="480"/>
      <c r="J2546" s="443"/>
      <c r="K2546" s="443"/>
      <c r="L2546" s="443"/>
      <c r="M2546" s="443"/>
      <c r="N2546" s="444"/>
      <c r="O2546" s="477">
        <f t="shared" si="111"/>
        <v>0</v>
      </c>
      <c r="P2546" s="477">
        <f t="shared" si="112"/>
        <v>0</v>
      </c>
      <c r="Q2546" s="92" t="str">
        <f t="shared" si="113"/>
        <v/>
      </c>
    </row>
    <row r="2547" spans="1:17" x14ac:dyDescent="0.2">
      <c r="A2547" s="468"/>
      <c r="B2547" s="487"/>
      <c r="C2547" s="483"/>
      <c r="D2547" s="473"/>
      <c r="E2547" s="473"/>
      <c r="F2547" s="479"/>
      <c r="G2547" s="473"/>
      <c r="H2547" s="480"/>
      <c r="I2547" s="480"/>
      <c r="J2547" s="443"/>
      <c r="K2547" s="443"/>
      <c r="L2547" s="443"/>
      <c r="M2547" s="443"/>
      <c r="N2547" s="444"/>
      <c r="O2547" s="477">
        <f t="shared" si="111"/>
        <v>0</v>
      </c>
      <c r="P2547" s="477">
        <f t="shared" si="112"/>
        <v>0</v>
      </c>
      <c r="Q2547" s="92" t="str">
        <f t="shared" si="113"/>
        <v/>
      </c>
    </row>
    <row r="2548" spans="1:17" x14ac:dyDescent="0.2">
      <c r="A2548" s="468"/>
      <c r="B2548" s="481"/>
      <c r="C2548" s="478"/>
      <c r="D2548" s="480"/>
      <c r="E2548" s="480"/>
      <c r="F2548" s="497"/>
      <c r="G2548" s="480"/>
      <c r="H2548" s="480"/>
      <c r="I2548" s="480"/>
      <c r="J2548" s="443"/>
      <c r="K2548" s="443"/>
      <c r="L2548" s="443"/>
      <c r="M2548" s="443"/>
      <c r="N2548" s="444"/>
      <c r="O2548" s="477">
        <f t="shared" si="111"/>
        <v>0</v>
      </c>
      <c r="P2548" s="477">
        <f t="shared" si="112"/>
        <v>0</v>
      </c>
      <c r="Q2548" s="92" t="str">
        <f t="shared" si="113"/>
        <v/>
      </c>
    </row>
    <row r="2549" spans="1:17" x14ac:dyDescent="0.2">
      <c r="A2549" s="468"/>
      <c r="B2549" s="481"/>
      <c r="C2549" s="478"/>
      <c r="D2549" s="480"/>
      <c r="E2549" s="480"/>
      <c r="F2549" s="497"/>
      <c r="G2549" s="480"/>
      <c r="H2549" s="480"/>
      <c r="I2549" s="480"/>
      <c r="J2549" s="443"/>
      <c r="K2549" s="443"/>
      <c r="L2549" s="443"/>
      <c r="M2549" s="443"/>
      <c r="N2549" s="444"/>
      <c r="O2549" s="477">
        <f t="shared" si="111"/>
        <v>0</v>
      </c>
      <c r="P2549" s="477">
        <f t="shared" si="112"/>
        <v>0</v>
      </c>
      <c r="Q2549" s="92" t="str">
        <f t="shared" si="113"/>
        <v/>
      </c>
    </row>
    <row r="2550" spans="1:17" x14ac:dyDescent="0.2">
      <c r="A2550" s="468"/>
      <c r="B2550" s="487"/>
      <c r="C2550" s="483"/>
      <c r="D2550" s="473"/>
      <c r="E2550" s="473"/>
      <c r="F2550" s="472"/>
      <c r="G2550" s="473"/>
      <c r="H2550" s="473"/>
      <c r="I2550" s="480"/>
      <c r="J2550" s="442"/>
      <c r="K2550" s="443"/>
      <c r="L2550" s="443"/>
      <c r="M2550" s="443"/>
      <c r="N2550" s="444"/>
      <c r="O2550" s="477">
        <f t="shared" si="111"/>
        <v>0</v>
      </c>
      <c r="P2550" s="477">
        <f t="shared" si="112"/>
        <v>0</v>
      </c>
      <c r="Q2550" s="92" t="str">
        <f t="shared" si="113"/>
        <v/>
      </c>
    </row>
    <row r="2551" spans="1:17" x14ac:dyDescent="0.2">
      <c r="A2551" s="468"/>
      <c r="B2551" s="481"/>
      <c r="C2551" s="478"/>
      <c r="D2551" s="480"/>
      <c r="E2551" s="480"/>
      <c r="F2551" s="497"/>
      <c r="G2551" s="480"/>
      <c r="H2551" s="480"/>
      <c r="I2551" s="480"/>
      <c r="J2551" s="443"/>
      <c r="K2551" s="443"/>
      <c r="L2551" s="443"/>
      <c r="M2551" s="443"/>
      <c r="N2551" s="444"/>
      <c r="O2551" s="477">
        <f t="shared" si="111"/>
        <v>0</v>
      </c>
      <c r="P2551" s="477">
        <f t="shared" si="112"/>
        <v>0</v>
      </c>
      <c r="Q2551" s="92" t="str">
        <f t="shared" si="113"/>
        <v/>
      </c>
    </row>
    <row r="2552" spans="1:17" x14ac:dyDescent="0.2">
      <c r="A2552" s="468"/>
      <c r="B2552" s="481"/>
      <c r="C2552" s="478"/>
      <c r="D2552" s="480"/>
      <c r="E2552" s="480"/>
      <c r="F2552" s="497"/>
      <c r="G2552" s="480"/>
      <c r="H2552" s="480"/>
      <c r="I2552" s="480"/>
      <c r="J2552" s="443"/>
      <c r="K2552" s="443"/>
      <c r="L2552" s="443"/>
      <c r="M2552" s="443"/>
      <c r="N2552" s="444"/>
      <c r="O2552" s="477">
        <f t="shared" si="111"/>
        <v>0</v>
      </c>
      <c r="P2552" s="477">
        <f t="shared" si="112"/>
        <v>0</v>
      </c>
      <c r="Q2552" s="92" t="str">
        <f t="shared" si="113"/>
        <v/>
      </c>
    </row>
    <row r="2553" spans="1:17" x14ac:dyDescent="0.2">
      <c r="A2553" s="468"/>
      <c r="B2553" s="481"/>
      <c r="C2553" s="478"/>
      <c r="D2553" s="480"/>
      <c r="E2553" s="480"/>
      <c r="F2553" s="499"/>
      <c r="G2553" s="473"/>
      <c r="H2553" s="480"/>
      <c r="I2553" s="480"/>
      <c r="J2553" s="442"/>
      <c r="K2553" s="443"/>
      <c r="L2553" s="443"/>
      <c r="M2553" s="443"/>
      <c r="N2553" s="444"/>
      <c r="O2553" s="477">
        <f t="shared" si="111"/>
        <v>0</v>
      </c>
      <c r="P2553" s="477">
        <f t="shared" si="112"/>
        <v>0</v>
      </c>
      <c r="Q2553" s="92" t="str">
        <f t="shared" si="113"/>
        <v/>
      </c>
    </row>
    <row r="2554" spans="1:17" x14ac:dyDescent="0.2">
      <c r="A2554" s="468"/>
      <c r="B2554" s="481"/>
      <c r="C2554" s="478"/>
      <c r="D2554" s="473"/>
      <c r="E2554" s="473"/>
      <c r="F2554" s="497"/>
      <c r="G2554" s="474"/>
      <c r="H2554" s="480"/>
      <c r="I2554" s="480"/>
      <c r="J2554" s="443"/>
      <c r="K2554" s="442"/>
      <c r="L2554" s="442"/>
      <c r="M2554" s="443"/>
      <c r="N2554" s="444"/>
      <c r="O2554" s="477">
        <f t="shared" si="111"/>
        <v>0</v>
      </c>
      <c r="P2554" s="477">
        <f t="shared" si="112"/>
        <v>0</v>
      </c>
      <c r="Q2554" s="92" t="str">
        <f t="shared" si="113"/>
        <v/>
      </c>
    </row>
    <row r="2555" spans="1:17" x14ac:dyDescent="0.2">
      <c r="A2555" s="468"/>
      <c r="B2555" s="481"/>
      <c r="C2555" s="478"/>
      <c r="D2555" s="480"/>
      <c r="E2555" s="480"/>
      <c r="F2555" s="497"/>
      <c r="G2555" s="480"/>
      <c r="H2555" s="480"/>
      <c r="I2555" s="480"/>
      <c r="J2555" s="443"/>
      <c r="K2555" s="443"/>
      <c r="L2555" s="443"/>
      <c r="M2555" s="443"/>
      <c r="N2555" s="444"/>
      <c r="O2555" s="477">
        <f t="shared" si="111"/>
        <v>0</v>
      </c>
      <c r="P2555" s="477">
        <f t="shared" si="112"/>
        <v>0</v>
      </c>
      <c r="Q2555" s="92" t="str">
        <f t="shared" si="113"/>
        <v/>
      </c>
    </row>
    <row r="2556" spans="1:17" x14ac:dyDescent="0.2">
      <c r="A2556" s="468"/>
      <c r="B2556" s="481"/>
      <c r="C2556" s="478"/>
      <c r="D2556" s="480"/>
      <c r="E2556" s="480"/>
      <c r="F2556" s="497"/>
      <c r="G2556" s="480"/>
      <c r="H2556" s="480"/>
      <c r="I2556" s="480"/>
      <c r="J2556" s="443"/>
      <c r="K2556" s="443"/>
      <c r="L2556" s="443"/>
      <c r="M2556" s="443"/>
      <c r="N2556" s="444"/>
      <c r="O2556" s="477">
        <f t="shared" si="111"/>
        <v>0</v>
      </c>
      <c r="P2556" s="477">
        <f t="shared" si="112"/>
        <v>0</v>
      </c>
      <c r="Q2556" s="92" t="str">
        <f t="shared" si="113"/>
        <v/>
      </c>
    </row>
    <row r="2557" spans="1:17" x14ac:dyDescent="0.2">
      <c r="A2557" s="468"/>
      <c r="B2557" s="481"/>
      <c r="C2557" s="478"/>
      <c r="D2557" s="480"/>
      <c r="E2557" s="480"/>
      <c r="F2557" s="497"/>
      <c r="G2557" s="480"/>
      <c r="H2557" s="480"/>
      <c r="I2557" s="480"/>
      <c r="J2557" s="443"/>
      <c r="K2557" s="442"/>
      <c r="L2557" s="443"/>
      <c r="M2557" s="505"/>
      <c r="N2557" s="444"/>
      <c r="O2557" s="477">
        <f t="shared" si="111"/>
        <v>0</v>
      </c>
      <c r="P2557" s="477">
        <f t="shared" si="112"/>
        <v>0</v>
      </c>
      <c r="Q2557" s="92" t="str">
        <f t="shared" si="113"/>
        <v/>
      </c>
    </row>
    <row r="2558" spans="1:17" x14ac:dyDescent="0.2">
      <c r="A2558" s="468"/>
      <c r="B2558" s="481"/>
      <c r="C2558" s="478"/>
      <c r="D2558" s="473"/>
      <c r="E2558" s="473"/>
      <c r="F2558" s="497"/>
      <c r="G2558" s="474"/>
      <c r="H2558" s="480"/>
      <c r="I2558" s="480"/>
      <c r="J2558" s="443"/>
      <c r="K2558" s="442"/>
      <c r="L2558" s="442"/>
      <c r="M2558" s="443"/>
      <c r="N2558" s="444"/>
      <c r="O2558" s="477">
        <f t="shared" si="111"/>
        <v>0</v>
      </c>
      <c r="P2558" s="477">
        <f t="shared" si="112"/>
        <v>0</v>
      </c>
      <c r="Q2558" s="92" t="str">
        <f t="shared" si="113"/>
        <v/>
      </c>
    </row>
    <row r="2559" spans="1:17" x14ac:dyDescent="0.2">
      <c r="A2559" s="468"/>
      <c r="B2559" s="481"/>
      <c r="C2559" s="478"/>
      <c r="D2559" s="480"/>
      <c r="E2559" s="480"/>
      <c r="F2559" s="497"/>
      <c r="G2559" s="480"/>
      <c r="H2559" s="480"/>
      <c r="I2559" s="480"/>
      <c r="J2559" s="443"/>
      <c r="K2559" s="443"/>
      <c r="L2559" s="443"/>
      <c r="M2559" s="443"/>
      <c r="N2559" s="444"/>
      <c r="O2559" s="477">
        <f t="shared" si="111"/>
        <v>0</v>
      </c>
      <c r="P2559" s="477">
        <f t="shared" si="112"/>
        <v>0</v>
      </c>
      <c r="Q2559" s="92" t="str">
        <f t="shared" si="113"/>
        <v/>
      </c>
    </row>
    <row r="2560" spans="1:17" x14ac:dyDescent="0.2">
      <c r="A2560" s="468"/>
      <c r="B2560" s="481"/>
      <c r="C2560" s="478"/>
      <c r="D2560" s="480"/>
      <c r="E2560" s="480"/>
      <c r="F2560" s="497"/>
      <c r="G2560" s="480"/>
      <c r="H2560" s="480"/>
      <c r="I2560" s="480"/>
      <c r="J2560" s="443"/>
      <c r="K2560" s="443"/>
      <c r="L2560" s="443"/>
      <c r="M2560" s="443"/>
      <c r="N2560" s="444"/>
      <c r="O2560" s="477">
        <f t="shared" si="111"/>
        <v>0</v>
      </c>
      <c r="P2560" s="477">
        <f t="shared" si="112"/>
        <v>0</v>
      </c>
      <c r="Q2560" s="92" t="str">
        <f t="shared" si="113"/>
        <v/>
      </c>
    </row>
    <row r="2561" spans="1:17" x14ac:dyDescent="0.2">
      <c r="A2561" s="468"/>
      <c r="B2561" s="481"/>
      <c r="C2561" s="478"/>
      <c r="D2561" s="480"/>
      <c r="E2561" s="480"/>
      <c r="F2561" s="497"/>
      <c r="G2561" s="480"/>
      <c r="H2561" s="480"/>
      <c r="I2561" s="480"/>
      <c r="J2561" s="443"/>
      <c r="K2561" s="443"/>
      <c r="L2561" s="443"/>
      <c r="M2561" s="443"/>
      <c r="N2561" s="444"/>
      <c r="O2561" s="477">
        <f t="shared" ref="O2561:O2624" si="114">IF(B2561=0,0,IF(YEAR(B2561)=$P$1,MONTH(B2561)-$O$1+1,(YEAR(B2561)-$P$1)*12-$O$1+1+MONTH(B2561)))</f>
        <v>0</v>
      </c>
      <c r="P2561" s="477">
        <f t="shared" ref="P2561:P2624" si="115">IF(C2561=0,0,IF(YEAR(C2561)=$P$1,MONTH(C2561)-$O$1+1,(YEAR(C2561)-$P$1)*12-$O$1+1+MONTH(C2561)))</f>
        <v>0</v>
      </c>
      <c r="Q2561" s="92" t="str">
        <f t="shared" ref="Q2561:Q2624" si="116">SUBSTITUTE(D2561," ","_")</f>
        <v/>
      </c>
    </row>
    <row r="2562" spans="1:17" x14ac:dyDescent="0.2">
      <c r="A2562" s="468"/>
      <c r="B2562" s="481"/>
      <c r="C2562" s="478"/>
      <c r="D2562" s="480"/>
      <c r="E2562" s="480"/>
      <c r="F2562" s="499"/>
      <c r="G2562" s="473"/>
      <c r="H2562" s="480"/>
      <c r="I2562" s="480"/>
      <c r="J2562" s="442"/>
      <c r="K2562" s="443"/>
      <c r="L2562" s="443"/>
      <c r="M2562" s="443"/>
      <c r="N2562" s="444"/>
      <c r="O2562" s="477">
        <f t="shared" si="114"/>
        <v>0</v>
      </c>
      <c r="P2562" s="477">
        <f t="shared" si="115"/>
        <v>0</v>
      </c>
      <c r="Q2562" s="92" t="str">
        <f t="shared" si="116"/>
        <v/>
      </c>
    </row>
    <row r="2563" spans="1:17" x14ac:dyDescent="0.2">
      <c r="A2563" s="468"/>
      <c r="B2563" s="481"/>
      <c r="C2563" s="478"/>
      <c r="D2563" s="480"/>
      <c r="E2563" s="480"/>
      <c r="F2563" s="497"/>
      <c r="G2563" s="480"/>
      <c r="H2563" s="480"/>
      <c r="I2563" s="480"/>
      <c r="J2563" s="443"/>
      <c r="K2563" s="443"/>
      <c r="L2563" s="443"/>
      <c r="M2563" s="443"/>
      <c r="N2563" s="444"/>
      <c r="O2563" s="477">
        <f t="shared" si="114"/>
        <v>0</v>
      </c>
      <c r="P2563" s="477">
        <f t="shared" si="115"/>
        <v>0</v>
      </c>
      <c r="Q2563" s="92" t="str">
        <f t="shared" si="116"/>
        <v/>
      </c>
    </row>
    <row r="2564" spans="1:17" x14ac:dyDescent="0.2">
      <c r="A2564" s="468"/>
      <c r="B2564" s="481"/>
      <c r="C2564" s="478"/>
      <c r="D2564" s="480"/>
      <c r="E2564" s="480"/>
      <c r="F2564" s="497"/>
      <c r="G2564" s="480"/>
      <c r="H2564" s="480"/>
      <c r="I2564" s="480"/>
      <c r="J2564" s="443"/>
      <c r="K2564" s="443"/>
      <c r="L2564" s="443"/>
      <c r="M2564" s="443"/>
      <c r="N2564" s="444"/>
      <c r="O2564" s="477">
        <f t="shared" si="114"/>
        <v>0</v>
      </c>
      <c r="P2564" s="477">
        <f t="shared" si="115"/>
        <v>0</v>
      </c>
      <c r="Q2564" s="92" t="str">
        <f t="shared" si="116"/>
        <v/>
      </c>
    </row>
    <row r="2565" spans="1:17" x14ac:dyDescent="0.2">
      <c r="A2565" s="468"/>
      <c r="B2565" s="481"/>
      <c r="C2565" s="478"/>
      <c r="D2565" s="480"/>
      <c r="E2565" s="480"/>
      <c r="F2565" s="499"/>
      <c r="G2565" s="473"/>
      <c r="H2565" s="480"/>
      <c r="I2565" s="480"/>
      <c r="J2565" s="442"/>
      <c r="K2565" s="443"/>
      <c r="L2565" s="443"/>
      <c r="M2565" s="443"/>
      <c r="N2565" s="444"/>
      <c r="O2565" s="477">
        <f t="shared" si="114"/>
        <v>0</v>
      </c>
      <c r="P2565" s="477">
        <f t="shared" si="115"/>
        <v>0</v>
      </c>
      <c r="Q2565" s="92" t="str">
        <f t="shared" si="116"/>
        <v/>
      </c>
    </row>
    <row r="2566" spans="1:17" x14ac:dyDescent="0.2">
      <c r="A2566" s="468"/>
      <c r="B2566" s="481"/>
      <c r="C2566" s="478"/>
      <c r="D2566" s="480"/>
      <c r="E2566" s="480"/>
      <c r="F2566" s="497"/>
      <c r="G2566" s="480"/>
      <c r="H2566" s="480"/>
      <c r="I2566" s="480"/>
      <c r="J2566" s="443"/>
      <c r="K2566" s="443"/>
      <c r="L2566" s="443"/>
      <c r="M2566" s="443"/>
      <c r="N2566" s="444"/>
      <c r="O2566" s="477">
        <f t="shared" si="114"/>
        <v>0</v>
      </c>
      <c r="P2566" s="477">
        <f t="shared" si="115"/>
        <v>0</v>
      </c>
      <c r="Q2566" s="92" t="str">
        <f t="shared" si="116"/>
        <v/>
      </c>
    </row>
    <row r="2567" spans="1:17" x14ac:dyDescent="0.2">
      <c r="A2567" s="468"/>
      <c r="B2567" s="481"/>
      <c r="C2567" s="478"/>
      <c r="D2567" s="480"/>
      <c r="E2567" s="480"/>
      <c r="F2567" s="497"/>
      <c r="G2567" s="480"/>
      <c r="H2567" s="480"/>
      <c r="I2567" s="480"/>
      <c r="J2567" s="443"/>
      <c r="K2567" s="443"/>
      <c r="L2567" s="443"/>
      <c r="M2567" s="443"/>
      <c r="N2567" s="444"/>
      <c r="O2567" s="477">
        <f t="shared" si="114"/>
        <v>0</v>
      </c>
      <c r="P2567" s="477">
        <f t="shared" si="115"/>
        <v>0</v>
      </c>
      <c r="Q2567" s="92" t="str">
        <f t="shared" si="116"/>
        <v/>
      </c>
    </row>
    <row r="2568" spans="1:17" x14ac:dyDescent="0.2">
      <c r="A2568" s="468"/>
      <c r="B2568" s="481"/>
      <c r="C2568" s="478"/>
      <c r="D2568" s="480"/>
      <c r="E2568" s="480"/>
      <c r="F2568" s="497"/>
      <c r="G2568" s="480"/>
      <c r="H2568" s="480"/>
      <c r="I2568" s="480"/>
      <c r="J2568" s="443"/>
      <c r="K2568" s="443"/>
      <c r="L2568" s="443"/>
      <c r="M2568" s="443"/>
      <c r="N2568" s="444"/>
      <c r="O2568" s="477">
        <f t="shared" si="114"/>
        <v>0</v>
      </c>
      <c r="P2568" s="477">
        <f t="shared" si="115"/>
        <v>0</v>
      </c>
      <c r="Q2568" s="92" t="str">
        <f t="shared" si="116"/>
        <v/>
      </c>
    </row>
    <row r="2569" spans="1:17" x14ac:dyDescent="0.2">
      <c r="A2569" s="468"/>
      <c r="B2569" s="481"/>
      <c r="C2569" s="478"/>
      <c r="D2569" s="480"/>
      <c r="E2569" s="480"/>
      <c r="F2569" s="499"/>
      <c r="G2569" s="473"/>
      <c r="H2569" s="480"/>
      <c r="I2569" s="480"/>
      <c r="J2569" s="442"/>
      <c r="K2569" s="443"/>
      <c r="L2569" s="443"/>
      <c r="M2569" s="443"/>
      <c r="N2569" s="444"/>
      <c r="O2569" s="477">
        <f t="shared" si="114"/>
        <v>0</v>
      </c>
      <c r="P2569" s="477">
        <f t="shared" si="115"/>
        <v>0</v>
      </c>
      <c r="Q2569" s="92" t="str">
        <f t="shared" si="116"/>
        <v/>
      </c>
    </row>
    <row r="2570" spans="1:17" x14ac:dyDescent="0.2">
      <c r="A2570" s="468"/>
      <c r="B2570" s="481"/>
      <c r="C2570" s="478"/>
      <c r="D2570" s="480"/>
      <c r="E2570" s="480"/>
      <c r="F2570" s="472"/>
      <c r="G2570" s="473"/>
      <c r="H2570" s="480"/>
      <c r="I2570" s="480"/>
      <c r="J2570" s="442"/>
      <c r="K2570" s="443"/>
      <c r="L2570" s="443"/>
      <c r="M2570" s="443"/>
      <c r="N2570" s="444"/>
      <c r="O2570" s="477">
        <f t="shared" si="114"/>
        <v>0</v>
      </c>
      <c r="P2570" s="477">
        <f t="shared" si="115"/>
        <v>0</v>
      </c>
      <c r="Q2570" s="92" t="str">
        <f t="shared" si="116"/>
        <v/>
      </c>
    </row>
    <row r="2571" spans="1:17" x14ac:dyDescent="0.2">
      <c r="A2571" s="468"/>
      <c r="B2571" s="481"/>
      <c r="C2571" s="478"/>
      <c r="D2571" s="480"/>
      <c r="E2571" s="480"/>
      <c r="F2571" s="499"/>
      <c r="G2571" s="473"/>
      <c r="H2571" s="480"/>
      <c r="I2571" s="480"/>
      <c r="J2571" s="442"/>
      <c r="K2571" s="443"/>
      <c r="L2571" s="443"/>
      <c r="M2571" s="443"/>
      <c r="N2571" s="444"/>
      <c r="O2571" s="477">
        <f t="shared" si="114"/>
        <v>0</v>
      </c>
      <c r="P2571" s="477">
        <f t="shared" si="115"/>
        <v>0</v>
      </c>
      <c r="Q2571" s="92" t="str">
        <f t="shared" si="116"/>
        <v/>
      </c>
    </row>
    <row r="2572" spans="1:17" x14ac:dyDescent="0.2">
      <c r="A2572" s="468"/>
      <c r="B2572" s="481"/>
      <c r="C2572" s="478"/>
      <c r="D2572" s="480"/>
      <c r="E2572" s="480"/>
      <c r="F2572" s="497"/>
      <c r="G2572" s="480"/>
      <c r="H2572" s="480"/>
      <c r="I2572" s="480"/>
      <c r="J2572" s="443"/>
      <c r="K2572" s="443"/>
      <c r="L2572" s="443"/>
      <c r="M2572" s="443"/>
      <c r="N2572" s="444"/>
      <c r="O2572" s="477">
        <f t="shared" si="114"/>
        <v>0</v>
      </c>
      <c r="P2572" s="477">
        <f t="shared" si="115"/>
        <v>0</v>
      </c>
      <c r="Q2572" s="92" t="str">
        <f t="shared" si="116"/>
        <v/>
      </c>
    </row>
    <row r="2573" spans="1:17" x14ac:dyDescent="0.2">
      <c r="A2573" s="468"/>
      <c r="B2573" s="481"/>
      <c r="C2573" s="478"/>
      <c r="D2573" s="480"/>
      <c r="E2573" s="480"/>
      <c r="F2573" s="497"/>
      <c r="G2573" s="480"/>
      <c r="H2573" s="480"/>
      <c r="I2573" s="480"/>
      <c r="J2573" s="443"/>
      <c r="K2573" s="443"/>
      <c r="L2573" s="443"/>
      <c r="M2573" s="443"/>
      <c r="N2573" s="444"/>
      <c r="O2573" s="477">
        <f t="shared" si="114"/>
        <v>0</v>
      </c>
      <c r="P2573" s="477">
        <f t="shared" si="115"/>
        <v>0</v>
      </c>
      <c r="Q2573" s="92" t="str">
        <f t="shared" si="116"/>
        <v/>
      </c>
    </row>
    <row r="2574" spans="1:17" x14ac:dyDescent="0.2">
      <c r="A2574" s="468"/>
      <c r="B2574" s="481"/>
      <c r="C2574" s="483"/>
      <c r="D2574" s="473"/>
      <c r="E2574" s="473"/>
      <c r="F2574" s="479"/>
      <c r="G2574" s="473"/>
      <c r="H2574" s="480"/>
      <c r="I2574" s="480"/>
      <c r="J2574" s="443"/>
      <c r="K2574" s="443"/>
      <c r="L2574" s="443"/>
      <c r="M2574" s="443"/>
      <c r="N2574" s="444"/>
      <c r="O2574" s="477">
        <f t="shared" si="114"/>
        <v>0</v>
      </c>
      <c r="P2574" s="477">
        <f t="shared" si="115"/>
        <v>0</v>
      </c>
      <c r="Q2574" s="92" t="str">
        <f t="shared" si="116"/>
        <v/>
      </c>
    </row>
    <row r="2575" spans="1:17" x14ac:dyDescent="0.2">
      <c r="A2575" s="468"/>
      <c r="B2575" s="481"/>
      <c r="C2575" s="483"/>
      <c r="D2575" s="473"/>
      <c r="E2575" s="473"/>
      <c r="F2575" s="479"/>
      <c r="G2575" s="473"/>
      <c r="H2575" s="480"/>
      <c r="I2575" s="480"/>
      <c r="J2575" s="443"/>
      <c r="K2575" s="443"/>
      <c r="L2575" s="443"/>
      <c r="M2575" s="443"/>
      <c r="N2575" s="444"/>
      <c r="O2575" s="477">
        <f t="shared" si="114"/>
        <v>0</v>
      </c>
      <c r="P2575" s="477">
        <f t="shared" si="115"/>
        <v>0</v>
      </c>
      <c r="Q2575" s="92" t="str">
        <f t="shared" si="116"/>
        <v/>
      </c>
    </row>
    <row r="2576" spans="1:17" x14ac:dyDescent="0.2">
      <c r="A2576" s="468"/>
      <c r="B2576" s="481"/>
      <c r="C2576" s="483"/>
      <c r="D2576" s="473"/>
      <c r="E2576" s="473"/>
      <c r="F2576" s="479"/>
      <c r="G2576" s="473"/>
      <c r="H2576" s="480"/>
      <c r="I2576" s="480"/>
      <c r="J2576" s="443"/>
      <c r="K2576" s="443"/>
      <c r="L2576" s="443"/>
      <c r="M2576" s="443"/>
      <c r="N2576" s="444"/>
      <c r="O2576" s="477">
        <f t="shared" si="114"/>
        <v>0</v>
      </c>
      <c r="P2576" s="477">
        <f t="shared" si="115"/>
        <v>0</v>
      </c>
      <c r="Q2576" s="92" t="str">
        <f t="shared" si="116"/>
        <v/>
      </c>
    </row>
    <row r="2577" spans="1:17" x14ac:dyDescent="0.2">
      <c r="A2577" s="468"/>
      <c r="B2577" s="481"/>
      <c r="C2577" s="483"/>
      <c r="D2577" s="473"/>
      <c r="E2577" s="473"/>
      <c r="F2577" s="479"/>
      <c r="G2577" s="473"/>
      <c r="H2577" s="480"/>
      <c r="I2577" s="480"/>
      <c r="J2577" s="443"/>
      <c r="K2577" s="443"/>
      <c r="L2577" s="443"/>
      <c r="M2577" s="443"/>
      <c r="N2577" s="444"/>
      <c r="O2577" s="477">
        <f t="shared" si="114"/>
        <v>0</v>
      </c>
      <c r="P2577" s="477">
        <f t="shared" si="115"/>
        <v>0</v>
      </c>
      <c r="Q2577" s="92" t="str">
        <f t="shared" si="116"/>
        <v/>
      </c>
    </row>
    <row r="2578" spans="1:17" x14ac:dyDescent="0.2">
      <c r="A2578" s="468"/>
      <c r="B2578" s="481"/>
      <c r="C2578" s="478"/>
      <c r="D2578" s="473"/>
      <c r="E2578" s="473"/>
      <c r="F2578" s="497"/>
      <c r="G2578" s="480"/>
      <c r="H2578" s="480"/>
      <c r="I2578" s="480"/>
      <c r="J2578" s="443"/>
      <c r="K2578" s="443"/>
      <c r="L2578" s="443"/>
      <c r="M2578" s="443"/>
      <c r="N2578" s="444"/>
      <c r="O2578" s="477">
        <f t="shared" si="114"/>
        <v>0</v>
      </c>
      <c r="P2578" s="477">
        <f t="shared" si="115"/>
        <v>0</v>
      </c>
      <c r="Q2578" s="92" t="str">
        <f t="shared" si="116"/>
        <v/>
      </c>
    </row>
    <row r="2579" spans="1:17" x14ac:dyDescent="0.2">
      <c r="A2579" s="468"/>
      <c r="B2579" s="481"/>
      <c r="C2579" s="478"/>
      <c r="D2579" s="480"/>
      <c r="E2579" s="480"/>
      <c r="F2579" s="497"/>
      <c r="G2579" s="480"/>
      <c r="H2579" s="480"/>
      <c r="I2579" s="480"/>
      <c r="J2579" s="443"/>
      <c r="K2579" s="443"/>
      <c r="L2579" s="443"/>
      <c r="M2579" s="443"/>
      <c r="N2579" s="444"/>
      <c r="O2579" s="477">
        <f t="shared" si="114"/>
        <v>0</v>
      </c>
      <c r="P2579" s="477">
        <f t="shared" si="115"/>
        <v>0</v>
      </c>
      <c r="Q2579" s="92" t="str">
        <f t="shared" si="116"/>
        <v/>
      </c>
    </row>
    <row r="2580" spans="1:17" x14ac:dyDescent="0.2">
      <c r="A2580" s="468"/>
      <c r="B2580" s="481"/>
      <c r="C2580" s="478"/>
      <c r="D2580" s="473"/>
      <c r="E2580" s="473"/>
      <c r="F2580" s="497"/>
      <c r="G2580" s="480"/>
      <c r="H2580" s="480"/>
      <c r="I2580" s="480"/>
      <c r="J2580" s="443"/>
      <c r="K2580" s="443"/>
      <c r="L2580" s="443"/>
      <c r="M2580" s="443"/>
      <c r="N2580" s="444"/>
      <c r="O2580" s="477">
        <f t="shared" si="114"/>
        <v>0</v>
      </c>
      <c r="P2580" s="477">
        <f t="shared" si="115"/>
        <v>0</v>
      </c>
      <c r="Q2580" s="92" t="str">
        <f t="shared" si="116"/>
        <v/>
      </c>
    </row>
    <row r="2581" spans="1:17" x14ac:dyDescent="0.2">
      <c r="A2581" s="468"/>
      <c r="B2581" s="481"/>
      <c r="C2581" s="478"/>
      <c r="D2581" s="473"/>
      <c r="E2581" s="473"/>
      <c r="F2581" s="497"/>
      <c r="G2581" s="480"/>
      <c r="H2581" s="480"/>
      <c r="I2581" s="480"/>
      <c r="J2581" s="443"/>
      <c r="K2581" s="443"/>
      <c r="L2581" s="443"/>
      <c r="M2581" s="443"/>
      <c r="N2581" s="444"/>
      <c r="O2581" s="477">
        <f t="shared" si="114"/>
        <v>0</v>
      </c>
      <c r="P2581" s="477">
        <f t="shared" si="115"/>
        <v>0</v>
      </c>
      <c r="Q2581" s="92" t="str">
        <f t="shared" si="116"/>
        <v/>
      </c>
    </row>
    <row r="2582" spans="1:17" x14ac:dyDescent="0.2">
      <c r="A2582" s="468"/>
      <c r="B2582" s="481"/>
      <c r="C2582" s="478"/>
      <c r="D2582" s="473"/>
      <c r="E2582" s="473"/>
      <c r="F2582" s="497"/>
      <c r="G2582" s="480"/>
      <c r="H2582" s="480"/>
      <c r="I2582" s="480"/>
      <c r="J2582" s="443"/>
      <c r="K2582" s="443"/>
      <c r="L2582" s="443"/>
      <c r="M2582" s="443"/>
      <c r="N2582" s="444"/>
      <c r="O2582" s="477">
        <f t="shared" si="114"/>
        <v>0</v>
      </c>
      <c r="P2582" s="477">
        <f t="shared" si="115"/>
        <v>0</v>
      </c>
      <c r="Q2582" s="92" t="str">
        <f t="shared" si="116"/>
        <v/>
      </c>
    </row>
    <row r="2583" spans="1:17" x14ac:dyDescent="0.2">
      <c r="A2583" s="468"/>
      <c r="B2583" s="481"/>
      <c r="C2583" s="478"/>
      <c r="D2583" s="473"/>
      <c r="E2583" s="473"/>
      <c r="F2583" s="497"/>
      <c r="G2583" s="480"/>
      <c r="H2583" s="480"/>
      <c r="I2583" s="480"/>
      <c r="J2583" s="443"/>
      <c r="K2583" s="443"/>
      <c r="L2583" s="443"/>
      <c r="M2583" s="443"/>
      <c r="N2583" s="444"/>
      <c r="O2583" s="477">
        <f t="shared" si="114"/>
        <v>0</v>
      </c>
      <c r="P2583" s="477">
        <f t="shared" si="115"/>
        <v>0</v>
      </c>
      <c r="Q2583" s="92" t="str">
        <f t="shared" si="116"/>
        <v/>
      </c>
    </row>
    <row r="2584" spans="1:17" x14ac:dyDescent="0.2">
      <c r="A2584" s="468"/>
      <c r="B2584" s="481"/>
      <c r="C2584" s="483"/>
      <c r="D2584" s="480"/>
      <c r="E2584" s="480"/>
      <c r="F2584" s="497"/>
      <c r="G2584" s="473"/>
      <c r="H2584" s="474"/>
      <c r="I2584" s="480"/>
      <c r="J2584" s="442"/>
      <c r="K2584" s="442"/>
      <c r="L2584" s="443"/>
      <c r="M2584" s="443"/>
      <c r="N2584" s="444"/>
      <c r="O2584" s="477">
        <f t="shared" si="114"/>
        <v>0</v>
      </c>
      <c r="P2584" s="477">
        <f t="shared" si="115"/>
        <v>0</v>
      </c>
      <c r="Q2584" s="92" t="str">
        <f t="shared" si="116"/>
        <v/>
      </c>
    </row>
    <row r="2585" spans="1:17" x14ac:dyDescent="0.2">
      <c r="A2585" s="468"/>
      <c r="B2585" s="481"/>
      <c r="C2585" s="478"/>
      <c r="D2585" s="480"/>
      <c r="E2585" s="480"/>
      <c r="F2585" s="497"/>
      <c r="G2585" s="480"/>
      <c r="H2585" s="480"/>
      <c r="I2585" s="480"/>
      <c r="J2585" s="443"/>
      <c r="K2585" s="443"/>
      <c r="L2585" s="443"/>
      <c r="M2585" s="443"/>
      <c r="N2585" s="444"/>
      <c r="O2585" s="477">
        <f t="shared" si="114"/>
        <v>0</v>
      </c>
      <c r="P2585" s="477">
        <f t="shared" si="115"/>
        <v>0</v>
      </c>
      <c r="Q2585" s="92" t="str">
        <f t="shared" si="116"/>
        <v/>
      </c>
    </row>
    <row r="2586" spans="1:17" x14ac:dyDescent="0.2">
      <c r="A2586" s="468"/>
      <c r="B2586" s="481"/>
      <c r="C2586" s="478"/>
      <c r="D2586" s="480"/>
      <c r="E2586" s="480"/>
      <c r="F2586" s="497"/>
      <c r="G2586" s="480"/>
      <c r="H2586" s="480"/>
      <c r="I2586" s="480"/>
      <c r="J2586" s="443"/>
      <c r="K2586" s="443"/>
      <c r="L2586" s="443"/>
      <c r="M2586" s="443"/>
      <c r="N2586" s="444"/>
      <c r="O2586" s="477">
        <f t="shared" si="114"/>
        <v>0</v>
      </c>
      <c r="P2586" s="477">
        <f t="shared" si="115"/>
        <v>0</v>
      </c>
      <c r="Q2586" s="92" t="str">
        <f t="shared" si="116"/>
        <v/>
      </c>
    </row>
    <row r="2587" spans="1:17" x14ac:dyDescent="0.2">
      <c r="A2587" s="468"/>
      <c r="B2587" s="481"/>
      <c r="C2587" s="478"/>
      <c r="D2587" s="480"/>
      <c r="E2587" s="480"/>
      <c r="F2587" s="497"/>
      <c r="G2587" s="480"/>
      <c r="H2587" s="480"/>
      <c r="I2587" s="480"/>
      <c r="J2587" s="443"/>
      <c r="K2587" s="443"/>
      <c r="L2587" s="443"/>
      <c r="M2587" s="443"/>
      <c r="N2587" s="444"/>
      <c r="O2587" s="477">
        <f t="shared" si="114"/>
        <v>0</v>
      </c>
      <c r="P2587" s="477">
        <f t="shared" si="115"/>
        <v>0</v>
      </c>
      <c r="Q2587" s="92" t="str">
        <f t="shared" si="116"/>
        <v/>
      </c>
    </row>
    <row r="2588" spans="1:17" x14ac:dyDescent="0.2">
      <c r="A2588" s="468"/>
      <c r="B2588" s="481"/>
      <c r="C2588" s="478"/>
      <c r="D2588" s="480"/>
      <c r="E2588" s="480"/>
      <c r="F2588" s="497"/>
      <c r="G2588" s="480"/>
      <c r="H2588" s="480"/>
      <c r="I2588" s="480"/>
      <c r="J2588" s="443"/>
      <c r="K2588" s="443"/>
      <c r="L2588" s="443"/>
      <c r="M2588" s="443"/>
      <c r="N2588" s="444"/>
      <c r="O2588" s="477">
        <f t="shared" si="114"/>
        <v>0</v>
      </c>
      <c r="P2588" s="477">
        <f t="shared" si="115"/>
        <v>0</v>
      </c>
      <c r="Q2588" s="92" t="str">
        <f t="shared" si="116"/>
        <v/>
      </c>
    </row>
    <row r="2589" spans="1:17" x14ac:dyDescent="0.2">
      <c r="A2589" s="468"/>
      <c r="B2589" s="481"/>
      <c r="C2589" s="478"/>
      <c r="D2589" s="480"/>
      <c r="E2589" s="480"/>
      <c r="F2589" s="497"/>
      <c r="G2589" s="480"/>
      <c r="H2589" s="480"/>
      <c r="I2589" s="480"/>
      <c r="J2589" s="443"/>
      <c r="K2589" s="443"/>
      <c r="L2589" s="443"/>
      <c r="M2589" s="443"/>
      <c r="N2589" s="444"/>
      <c r="O2589" s="477">
        <f t="shared" si="114"/>
        <v>0</v>
      </c>
      <c r="P2589" s="477">
        <f t="shared" si="115"/>
        <v>0</v>
      </c>
      <c r="Q2589" s="92" t="str">
        <f t="shared" si="116"/>
        <v/>
      </c>
    </row>
    <row r="2590" spans="1:17" x14ac:dyDescent="0.2">
      <c r="A2590" s="468"/>
      <c r="B2590" s="481"/>
      <c r="C2590" s="478"/>
      <c r="D2590" s="480"/>
      <c r="E2590" s="480"/>
      <c r="F2590" s="497"/>
      <c r="G2590" s="480"/>
      <c r="H2590" s="480"/>
      <c r="I2590" s="480"/>
      <c r="J2590" s="443"/>
      <c r="K2590" s="443"/>
      <c r="L2590" s="443"/>
      <c r="M2590" s="443"/>
      <c r="N2590" s="444"/>
      <c r="O2590" s="477">
        <f t="shared" si="114"/>
        <v>0</v>
      </c>
      <c r="P2590" s="477">
        <f t="shared" si="115"/>
        <v>0</v>
      </c>
      <c r="Q2590" s="92" t="str">
        <f t="shared" si="116"/>
        <v/>
      </c>
    </row>
    <row r="2591" spans="1:17" x14ac:dyDescent="0.2">
      <c r="A2591" s="468"/>
      <c r="B2591" s="481"/>
      <c r="C2591" s="478"/>
      <c r="D2591" s="480"/>
      <c r="E2591" s="480"/>
      <c r="F2591" s="497"/>
      <c r="G2591" s="480"/>
      <c r="H2591" s="480"/>
      <c r="I2591" s="480"/>
      <c r="J2591" s="443"/>
      <c r="K2591" s="443"/>
      <c r="L2591" s="443"/>
      <c r="M2591" s="443"/>
      <c r="N2591" s="444"/>
      <c r="O2591" s="477">
        <f t="shared" si="114"/>
        <v>0</v>
      </c>
      <c r="P2591" s="477">
        <f t="shared" si="115"/>
        <v>0</v>
      </c>
      <c r="Q2591" s="92" t="str">
        <f t="shared" si="116"/>
        <v/>
      </c>
    </row>
    <row r="2592" spans="1:17" x14ac:dyDescent="0.2">
      <c r="A2592" s="468"/>
      <c r="B2592" s="481"/>
      <c r="C2592" s="478"/>
      <c r="D2592" s="480"/>
      <c r="E2592" s="480"/>
      <c r="F2592" s="497"/>
      <c r="G2592" s="480"/>
      <c r="H2592" s="480"/>
      <c r="I2592" s="480"/>
      <c r="J2592" s="443"/>
      <c r="K2592" s="443"/>
      <c r="L2592" s="443"/>
      <c r="M2592" s="443"/>
      <c r="N2592" s="444"/>
      <c r="O2592" s="477">
        <f t="shared" si="114"/>
        <v>0</v>
      </c>
      <c r="P2592" s="477">
        <f t="shared" si="115"/>
        <v>0</v>
      </c>
      <c r="Q2592" s="92" t="str">
        <f t="shared" si="116"/>
        <v/>
      </c>
    </row>
    <row r="2593" spans="1:17" x14ac:dyDescent="0.2">
      <c r="A2593" s="468"/>
      <c r="B2593" s="481"/>
      <c r="C2593" s="478"/>
      <c r="D2593" s="480"/>
      <c r="E2593" s="480"/>
      <c r="F2593" s="497"/>
      <c r="G2593" s="480"/>
      <c r="H2593" s="480"/>
      <c r="I2593" s="480"/>
      <c r="J2593" s="443"/>
      <c r="K2593" s="443"/>
      <c r="L2593" s="443"/>
      <c r="M2593" s="443"/>
      <c r="N2593" s="444"/>
      <c r="O2593" s="477">
        <f t="shared" si="114"/>
        <v>0</v>
      </c>
      <c r="P2593" s="477">
        <f t="shared" si="115"/>
        <v>0</v>
      </c>
      <c r="Q2593" s="92" t="str">
        <f t="shared" si="116"/>
        <v/>
      </c>
    </row>
    <row r="2594" spans="1:17" x14ac:dyDescent="0.2">
      <c r="A2594" s="468"/>
      <c r="B2594" s="481"/>
      <c r="C2594" s="478"/>
      <c r="D2594" s="480"/>
      <c r="E2594" s="480"/>
      <c r="F2594" s="497"/>
      <c r="G2594" s="480"/>
      <c r="H2594" s="480"/>
      <c r="I2594" s="480"/>
      <c r="J2594" s="443"/>
      <c r="K2594" s="443"/>
      <c r="L2594" s="443"/>
      <c r="M2594" s="443"/>
      <c r="N2594" s="444"/>
      <c r="O2594" s="477">
        <f t="shared" si="114"/>
        <v>0</v>
      </c>
      <c r="P2594" s="477">
        <f t="shared" si="115"/>
        <v>0</v>
      </c>
      <c r="Q2594" s="92" t="str">
        <f t="shared" si="116"/>
        <v/>
      </c>
    </row>
    <row r="2595" spans="1:17" x14ac:dyDescent="0.2">
      <c r="A2595" s="468"/>
      <c r="B2595" s="481"/>
      <c r="C2595" s="478"/>
      <c r="D2595" s="480"/>
      <c r="E2595" s="480"/>
      <c r="F2595" s="497"/>
      <c r="G2595" s="471"/>
      <c r="H2595" s="473"/>
      <c r="I2595" s="473"/>
      <c r="J2595" s="484"/>
      <c r="K2595" s="484"/>
      <c r="L2595" s="484"/>
      <c r="M2595" s="443"/>
      <c r="N2595" s="444"/>
      <c r="O2595" s="477">
        <f t="shared" si="114"/>
        <v>0</v>
      </c>
      <c r="P2595" s="477">
        <f t="shared" si="115"/>
        <v>0</v>
      </c>
      <c r="Q2595" s="92" t="str">
        <f t="shared" si="116"/>
        <v/>
      </c>
    </row>
    <row r="2596" spans="1:17" x14ac:dyDescent="0.2">
      <c r="A2596" s="468"/>
      <c r="B2596" s="481"/>
      <c r="C2596" s="478"/>
      <c r="D2596" s="480"/>
      <c r="E2596" s="480"/>
      <c r="F2596" s="497"/>
      <c r="G2596" s="480"/>
      <c r="H2596" s="480"/>
      <c r="I2596" s="480"/>
      <c r="J2596" s="443"/>
      <c r="K2596" s="443"/>
      <c r="L2596" s="443"/>
      <c r="M2596" s="443"/>
      <c r="N2596" s="444"/>
      <c r="O2596" s="477">
        <f t="shared" si="114"/>
        <v>0</v>
      </c>
      <c r="P2596" s="477">
        <f t="shared" si="115"/>
        <v>0</v>
      </c>
      <c r="Q2596" s="92" t="str">
        <f t="shared" si="116"/>
        <v/>
      </c>
    </row>
    <row r="2597" spans="1:17" x14ac:dyDescent="0.2">
      <c r="A2597" s="468"/>
      <c r="B2597" s="481"/>
      <c r="C2597" s="478"/>
      <c r="D2597" s="480"/>
      <c r="E2597" s="480"/>
      <c r="F2597" s="497"/>
      <c r="G2597" s="480"/>
      <c r="H2597" s="480"/>
      <c r="I2597" s="480"/>
      <c r="J2597" s="443"/>
      <c r="K2597" s="443"/>
      <c r="L2597" s="443"/>
      <c r="M2597" s="443"/>
      <c r="N2597" s="444"/>
      <c r="O2597" s="477">
        <f t="shared" si="114"/>
        <v>0</v>
      </c>
      <c r="P2597" s="477">
        <f t="shared" si="115"/>
        <v>0</v>
      </c>
      <c r="Q2597" s="92" t="str">
        <f t="shared" si="116"/>
        <v/>
      </c>
    </row>
    <row r="2598" spans="1:17" x14ac:dyDescent="0.2">
      <c r="A2598" s="468"/>
      <c r="B2598" s="481"/>
      <c r="C2598" s="478"/>
      <c r="D2598" s="480"/>
      <c r="E2598" s="480"/>
      <c r="F2598" s="497"/>
      <c r="G2598" s="480"/>
      <c r="H2598" s="480"/>
      <c r="I2598" s="480"/>
      <c r="J2598" s="443"/>
      <c r="K2598" s="443"/>
      <c r="L2598" s="443"/>
      <c r="M2598" s="443"/>
      <c r="N2598" s="444"/>
      <c r="O2598" s="477">
        <f t="shared" si="114"/>
        <v>0</v>
      </c>
      <c r="P2598" s="477">
        <f t="shared" si="115"/>
        <v>0</v>
      </c>
      <c r="Q2598" s="92" t="str">
        <f t="shared" si="116"/>
        <v/>
      </c>
    </row>
    <row r="2599" spans="1:17" x14ac:dyDescent="0.2">
      <c r="A2599" s="468"/>
      <c r="B2599" s="481"/>
      <c r="C2599" s="478"/>
      <c r="D2599" s="480"/>
      <c r="E2599" s="480"/>
      <c r="F2599" s="497"/>
      <c r="G2599" s="480"/>
      <c r="H2599" s="480"/>
      <c r="I2599" s="480"/>
      <c r="J2599" s="443"/>
      <c r="K2599" s="443"/>
      <c r="L2599" s="443"/>
      <c r="M2599" s="443"/>
      <c r="N2599" s="444"/>
      <c r="O2599" s="477">
        <f t="shared" si="114"/>
        <v>0</v>
      </c>
      <c r="P2599" s="477">
        <f t="shared" si="115"/>
        <v>0</v>
      </c>
      <c r="Q2599" s="92" t="str">
        <f t="shared" si="116"/>
        <v/>
      </c>
    </row>
    <row r="2600" spans="1:17" x14ac:dyDescent="0.2">
      <c r="A2600" s="468"/>
      <c r="B2600" s="481"/>
      <c r="C2600" s="485"/>
      <c r="D2600" s="473"/>
      <c r="E2600" s="473"/>
      <c r="F2600" s="496"/>
      <c r="G2600" s="474"/>
      <c r="H2600" s="474"/>
      <c r="I2600" s="480"/>
      <c r="J2600" s="442"/>
      <c r="K2600" s="442"/>
      <c r="L2600" s="443"/>
      <c r="M2600" s="442"/>
      <c r="N2600" s="501"/>
      <c r="O2600" s="477">
        <f t="shared" si="114"/>
        <v>0</v>
      </c>
      <c r="P2600" s="477">
        <f t="shared" si="115"/>
        <v>0</v>
      </c>
      <c r="Q2600" s="92" t="str">
        <f t="shared" si="116"/>
        <v/>
      </c>
    </row>
    <row r="2601" spans="1:17" x14ac:dyDescent="0.2">
      <c r="A2601" s="468"/>
      <c r="B2601" s="481"/>
      <c r="C2601" s="478"/>
      <c r="D2601" s="480"/>
      <c r="E2601" s="480"/>
      <c r="F2601" s="497"/>
      <c r="G2601" s="473"/>
      <c r="H2601" s="480"/>
      <c r="I2601" s="473"/>
      <c r="J2601" s="484"/>
      <c r="K2601" s="484"/>
      <c r="L2601" s="484"/>
      <c r="M2601" s="505"/>
      <c r="N2601" s="444"/>
      <c r="O2601" s="477">
        <f t="shared" si="114"/>
        <v>0</v>
      </c>
      <c r="P2601" s="477">
        <f t="shared" si="115"/>
        <v>0</v>
      </c>
      <c r="Q2601" s="92" t="str">
        <f t="shared" si="116"/>
        <v/>
      </c>
    </row>
    <row r="2602" spans="1:17" x14ac:dyDescent="0.2">
      <c r="A2602" s="468"/>
      <c r="B2602" s="481"/>
      <c r="C2602" s="478"/>
      <c r="D2602" s="480"/>
      <c r="E2602" s="480"/>
      <c r="F2602" s="497"/>
      <c r="G2602" s="480"/>
      <c r="H2602" s="480"/>
      <c r="I2602" s="480"/>
      <c r="J2602" s="443"/>
      <c r="K2602" s="443"/>
      <c r="L2602" s="443"/>
      <c r="M2602" s="443"/>
      <c r="N2602" s="444"/>
      <c r="O2602" s="477">
        <f t="shared" si="114"/>
        <v>0</v>
      </c>
      <c r="P2602" s="477">
        <f t="shared" si="115"/>
        <v>0</v>
      </c>
      <c r="Q2602" s="92" t="str">
        <f t="shared" si="116"/>
        <v/>
      </c>
    </row>
    <row r="2603" spans="1:17" x14ac:dyDescent="0.2">
      <c r="A2603" s="468"/>
      <c r="B2603" s="481"/>
      <c r="C2603" s="478"/>
      <c r="D2603" s="480"/>
      <c r="E2603" s="480"/>
      <c r="F2603" s="497"/>
      <c r="G2603" s="480"/>
      <c r="H2603" s="480"/>
      <c r="I2603" s="480"/>
      <c r="J2603" s="443"/>
      <c r="K2603" s="442"/>
      <c r="L2603" s="443"/>
      <c r="M2603" s="443"/>
      <c r="N2603" s="444"/>
      <c r="O2603" s="477">
        <f t="shared" si="114"/>
        <v>0</v>
      </c>
      <c r="P2603" s="477">
        <f t="shared" si="115"/>
        <v>0</v>
      </c>
      <c r="Q2603" s="92" t="str">
        <f t="shared" si="116"/>
        <v/>
      </c>
    </row>
    <row r="2604" spans="1:17" x14ac:dyDescent="0.2">
      <c r="A2604" s="468"/>
      <c r="B2604" s="481"/>
      <c r="C2604" s="478"/>
      <c r="D2604" s="480"/>
      <c r="E2604" s="480"/>
      <c r="F2604" s="497"/>
      <c r="G2604" s="480"/>
      <c r="H2604" s="480"/>
      <c r="I2604" s="480"/>
      <c r="J2604" s="443"/>
      <c r="K2604" s="443"/>
      <c r="L2604" s="443"/>
      <c r="M2604" s="443"/>
      <c r="N2604" s="444"/>
      <c r="O2604" s="477">
        <f t="shared" si="114"/>
        <v>0</v>
      </c>
      <c r="P2604" s="477">
        <f t="shared" si="115"/>
        <v>0</v>
      </c>
      <c r="Q2604" s="92" t="str">
        <f t="shared" si="116"/>
        <v/>
      </c>
    </row>
    <row r="2605" spans="1:17" x14ac:dyDescent="0.2">
      <c r="A2605" s="468"/>
      <c r="B2605" s="481"/>
      <c r="C2605" s="478"/>
      <c r="D2605" s="480"/>
      <c r="E2605" s="480"/>
      <c r="F2605" s="497"/>
      <c r="G2605" s="471"/>
      <c r="H2605" s="473"/>
      <c r="I2605" s="473"/>
      <c r="J2605" s="484"/>
      <c r="K2605" s="484"/>
      <c r="L2605" s="484"/>
      <c r="M2605" s="443"/>
      <c r="N2605" s="444"/>
      <c r="O2605" s="477">
        <f t="shared" si="114"/>
        <v>0</v>
      </c>
      <c r="P2605" s="477">
        <f t="shared" si="115"/>
        <v>0</v>
      </c>
      <c r="Q2605" s="92" t="str">
        <f t="shared" si="116"/>
        <v/>
      </c>
    </row>
    <row r="2606" spans="1:17" x14ac:dyDescent="0.2">
      <c r="A2606" s="468"/>
      <c r="B2606" s="481"/>
      <c r="C2606" s="485"/>
      <c r="D2606" s="473"/>
      <c r="E2606" s="473"/>
      <c r="F2606" s="496"/>
      <c r="G2606" s="474"/>
      <c r="H2606" s="474"/>
      <c r="I2606" s="480"/>
      <c r="J2606" s="442"/>
      <c r="K2606" s="442"/>
      <c r="L2606" s="443"/>
      <c r="M2606" s="442"/>
      <c r="N2606" s="501"/>
      <c r="O2606" s="477">
        <f t="shared" si="114"/>
        <v>0</v>
      </c>
      <c r="P2606" s="477">
        <f t="shared" si="115"/>
        <v>0</v>
      </c>
      <c r="Q2606" s="92" t="str">
        <f t="shared" si="116"/>
        <v/>
      </c>
    </row>
    <row r="2607" spans="1:17" x14ac:dyDescent="0.2">
      <c r="A2607" s="468"/>
      <c r="B2607" s="481"/>
      <c r="C2607" s="478"/>
      <c r="D2607" s="480"/>
      <c r="E2607" s="480"/>
      <c r="F2607" s="497"/>
      <c r="G2607" s="480"/>
      <c r="H2607" s="480"/>
      <c r="I2607" s="480"/>
      <c r="J2607" s="443"/>
      <c r="K2607" s="443"/>
      <c r="L2607" s="443"/>
      <c r="M2607" s="443"/>
      <c r="N2607" s="444"/>
      <c r="O2607" s="477">
        <f t="shared" si="114"/>
        <v>0</v>
      </c>
      <c r="P2607" s="477">
        <f t="shared" si="115"/>
        <v>0</v>
      </c>
      <c r="Q2607" s="92" t="str">
        <f t="shared" si="116"/>
        <v/>
      </c>
    </row>
    <row r="2608" spans="1:17" x14ac:dyDescent="0.2">
      <c r="A2608" s="468"/>
      <c r="B2608" s="481"/>
      <c r="C2608" s="485"/>
      <c r="D2608" s="473"/>
      <c r="E2608" s="473"/>
      <c r="F2608" s="496"/>
      <c r="G2608" s="474"/>
      <c r="H2608" s="474"/>
      <c r="I2608" s="480"/>
      <c r="J2608" s="442"/>
      <c r="K2608" s="442"/>
      <c r="L2608" s="443"/>
      <c r="M2608" s="442"/>
      <c r="N2608" s="501"/>
      <c r="O2608" s="477">
        <f t="shared" si="114"/>
        <v>0</v>
      </c>
      <c r="P2608" s="477">
        <f t="shared" si="115"/>
        <v>0</v>
      </c>
      <c r="Q2608" s="92" t="str">
        <f t="shared" si="116"/>
        <v/>
      </c>
    </row>
    <row r="2609" spans="1:17" x14ac:dyDescent="0.2">
      <c r="A2609" s="468"/>
      <c r="B2609" s="481"/>
      <c r="C2609" s="478"/>
      <c r="D2609" s="480"/>
      <c r="E2609" s="480"/>
      <c r="F2609" s="497"/>
      <c r="G2609" s="480"/>
      <c r="H2609" s="480"/>
      <c r="I2609" s="480"/>
      <c r="J2609" s="443"/>
      <c r="K2609" s="443"/>
      <c r="L2609" s="443"/>
      <c r="M2609" s="443"/>
      <c r="N2609" s="444"/>
      <c r="O2609" s="477">
        <f t="shared" si="114"/>
        <v>0</v>
      </c>
      <c r="P2609" s="477">
        <f t="shared" si="115"/>
        <v>0</v>
      </c>
      <c r="Q2609" s="92" t="str">
        <f t="shared" si="116"/>
        <v/>
      </c>
    </row>
    <row r="2610" spans="1:17" x14ac:dyDescent="0.2">
      <c r="A2610" s="468"/>
      <c r="B2610" s="481"/>
      <c r="C2610" s="478"/>
      <c r="D2610" s="473"/>
      <c r="E2610" s="473"/>
      <c r="F2610" s="497"/>
      <c r="G2610" s="480"/>
      <c r="H2610" s="480"/>
      <c r="I2610" s="480"/>
      <c r="J2610" s="443"/>
      <c r="K2610" s="443"/>
      <c r="L2610" s="443"/>
      <c r="M2610" s="505"/>
      <c r="N2610" s="444"/>
      <c r="O2610" s="477">
        <f t="shared" si="114"/>
        <v>0</v>
      </c>
      <c r="P2610" s="477">
        <f t="shared" si="115"/>
        <v>0</v>
      </c>
      <c r="Q2610" s="92" t="str">
        <f t="shared" si="116"/>
        <v/>
      </c>
    </row>
    <row r="2611" spans="1:17" x14ac:dyDescent="0.2">
      <c r="A2611" s="468"/>
      <c r="B2611" s="481"/>
      <c r="C2611" s="478"/>
      <c r="D2611" s="480"/>
      <c r="E2611" s="480"/>
      <c r="F2611" s="497"/>
      <c r="G2611" s="480"/>
      <c r="H2611" s="480"/>
      <c r="I2611" s="480"/>
      <c r="J2611" s="443"/>
      <c r="K2611" s="443"/>
      <c r="L2611" s="443"/>
      <c r="M2611" s="443"/>
      <c r="N2611" s="444"/>
      <c r="O2611" s="477">
        <f t="shared" si="114"/>
        <v>0</v>
      </c>
      <c r="P2611" s="477">
        <f t="shared" si="115"/>
        <v>0</v>
      </c>
      <c r="Q2611" s="92" t="str">
        <f t="shared" si="116"/>
        <v/>
      </c>
    </row>
    <row r="2612" spans="1:17" x14ac:dyDescent="0.2">
      <c r="A2612" s="468"/>
      <c r="B2612" s="481"/>
      <c r="C2612" s="478"/>
      <c r="D2612" s="473"/>
      <c r="E2612" s="473"/>
      <c r="F2612" s="497"/>
      <c r="G2612" s="480"/>
      <c r="H2612" s="480"/>
      <c r="I2612" s="480"/>
      <c r="J2612" s="443"/>
      <c r="K2612" s="443"/>
      <c r="L2612" s="443"/>
      <c r="M2612" s="505"/>
      <c r="N2612" s="444"/>
      <c r="O2612" s="477">
        <f t="shared" si="114"/>
        <v>0</v>
      </c>
      <c r="P2612" s="477">
        <f t="shared" si="115"/>
        <v>0</v>
      </c>
      <c r="Q2612" s="92" t="str">
        <f t="shared" si="116"/>
        <v/>
      </c>
    </row>
    <row r="2613" spans="1:17" x14ac:dyDescent="0.2">
      <c r="A2613" s="468"/>
      <c r="B2613" s="481"/>
      <c r="C2613" s="478"/>
      <c r="D2613" s="480"/>
      <c r="E2613" s="480"/>
      <c r="F2613" s="497"/>
      <c r="G2613" s="480"/>
      <c r="H2613" s="480"/>
      <c r="I2613" s="480"/>
      <c r="J2613" s="443"/>
      <c r="K2613" s="443"/>
      <c r="L2613" s="443"/>
      <c r="M2613" s="443"/>
      <c r="N2613" s="444"/>
      <c r="O2613" s="477">
        <f t="shared" si="114"/>
        <v>0</v>
      </c>
      <c r="P2613" s="477">
        <f t="shared" si="115"/>
        <v>0</v>
      </c>
      <c r="Q2613" s="92" t="str">
        <f t="shared" si="116"/>
        <v/>
      </c>
    </row>
    <row r="2614" spans="1:17" x14ac:dyDescent="0.2">
      <c r="A2614" s="468"/>
      <c r="B2614" s="481"/>
      <c r="C2614" s="478"/>
      <c r="D2614" s="480"/>
      <c r="E2614" s="480"/>
      <c r="F2614" s="497"/>
      <c r="G2614" s="480"/>
      <c r="H2614" s="480"/>
      <c r="I2614" s="480"/>
      <c r="J2614" s="443"/>
      <c r="K2614" s="443"/>
      <c r="L2614" s="443"/>
      <c r="M2614" s="443"/>
      <c r="N2614" s="444"/>
      <c r="O2614" s="477">
        <f t="shared" si="114"/>
        <v>0</v>
      </c>
      <c r="P2614" s="477">
        <f t="shared" si="115"/>
        <v>0</v>
      </c>
      <c r="Q2614" s="92" t="str">
        <f t="shared" si="116"/>
        <v/>
      </c>
    </row>
    <row r="2615" spans="1:17" x14ac:dyDescent="0.2">
      <c r="A2615" s="468"/>
      <c r="B2615" s="481"/>
      <c r="C2615" s="478"/>
      <c r="D2615" s="480"/>
      <c r="E2615" s="480"/>
      <c r="F2615" s="497"/>
      <c r="G2615" s="480"/>
      <c r="H2615" s="480"/>
      <c r="I2615" s="480"/>
      <c r="J2615" s="443"/>
      <c r="K2615" s="443"/>
      <c r="L2615" s="443"/>
      <c r="M2615" s="443"/>
      <c r="N2615" s="444"/>
      <c r="O2615" s="477">
        <f t="shared" si="114"/>
        <v>0</v>
      </c>
      <c r="P2615" s="477">
        <f t="shared" si="115"/>
        <v>0</v>
      </c>
      <c r="Q2615" s="92" t="str">
        <f t="shared" si="116"/>
        <v/>
      </c>
    </row>
    <row r="2616" spans="1:17" x14ac:dyDescent="0.2">
      <c r="A2616" s="468"/>
      <c r="B2616" s="481"/>
      <c r="C2616" s="483"/>
      <c r="D2616" s="473"/>
      <c r="E2616" s="473"/>
      <c r="F2616" s="479"/>
      <c r="G2616" s="473"/>
      <c r="H2616" s="480"/>
      <c r="I2616" s="480"/>
      <c r="J2616" s="443"/>
      <c r="K2616" s="443"/>
      <c r="L2616" s="443"/>
      <c r="M2616" s="443"/>
      <c r="N2616" s="444"/>
      <c r="O2616" s="477">
        <f t="shared" si="114"/>
        <v>0</v>
      </c>
      <c r="P2616" s="477">
        <f t="shared" si="115"/>
        <v>0</v>
      </c>
      <c r="Q2616" s="92" t="str">
        <f t="shared" si="116"/>
        <v/>
      </c>
    </row>
    <row r="2617" spans="1:17" x14ac:dyDescent="0.2">
      <c r="A2617" s="468"/>
      <c r="B2617" s="481"/>
      <c r="C2617" s="483"/>
      <c r="D2617" s="473"/>
      <c r="E2617" s="473"/>
      <c r="F2617" s="479"/>
      <c r="G2617" s="473"/>
      <c r="H2617" s="480"/>
      <c r="I2617" s="480"/>
      <c r="J2617" s="443"/>
      <c r="K2617" s="443"/>
      <c r="L2617" s="443"/>
      <c r="M2617" s="443"/>
      <c r="N2617" s="444"/>
      <c r="O2617" s="477">
        <f t="shared" si="114"/>
        <v>0</v>
      </c>
      <c r="P2617" s="477">
        <f t="shared" si="115"/>
        <v>0</v>
      </c>
      <c r="Q2617" s="92" t="str">
        <f t="shared" si="116"/>
        <v/>
      </c>
    </row>
    <row r="2618" spans="1:17" x14ac:dyDescent="0.2">
      <c r="A2618" s="468"/>
      <c r="B2618" s="481"/>
      <c r="C2618" s="483"/>
      <c r="D2618" s="473"/>
      <c r="E2618" s="473"/>
      <c r="F2618" s="479"/>
      <c r="G2618" s="473"/>
      <c r="H2618" s="480"/>
      <c r="I2618" s="480"/>
      <c r="J2618" s="443"/>
      <c r="K2618" s="443"/>
      <c r="L2618" s="443"/>
      <c r="M2618" s="443"/>
      <c r="N2618" s="444"/>
      <c r="O2618" s="477">
        <f t="shared" si="114"/>
        <v>0</v>
      </c>
      <c r="P2618" s="477">
        <f t="shared" si="115"/>
        <v>0</v>
      </c>
      <c r="Q2618" s="92" t="str">
        <f t="shared" si="116"/>
        <v/>
      </c>
    </row>
    <row r="2619" spans="1:17" x14ac:dyDescent="0.2">
      <c r="A2619" s="468"/>
      <c r="B2619" s="481"/>
      <c r="C2619" s="483"/>
      <c r="D2619" s="473"/>
      <c r="E2619" s="473"/>
      <c r="F2619" s="479"/>
      <c r="G2619" s="473"/>
      <c r="H2619" s="480"/>
      <c r="I2619" s="480"/>
      <c r="J2619" s="443"/>
      <c r="K2619" s="443"/>
      <c r="L2619" s="443"/>
      <c r="M2619" s="443"/>
      <c r="N2619" s="444"/>
      <c r="O2619" s="477">
        <f t="shared" si="114"/>
        <v>0</v>
      </c>
      <c r="P2619" s="477">
        <f t="shared" si="115"/>
        <v>0</v>
      </c>
      <c r="Q2619" s="92" t="str">
        <f t="shared" si="116"/>
        <v/>
      </c>
    </row>
    <row r="2620" spans="1:17" x14ac:dyDescent="0.2">
      <c r="A2620" s="468"/>
      <c r="B2620" s="481"/>
      <c r="C2620" s="478"/>
      <c r="D2620" s="480"/>
      <c r="E2620" s="480"/>
      <c r="F2620" s="497"/>
      <c r="G2620" s="480"/>
      <c r="H2620" s="480"/>
      <c r="I2620" s="480"/>
      <c r="J2620" s="443"/>
      <c r="K2620" s="443"/>
      <c r="L2620" s="443"/>
      <c r="M2620" s="443"/>
      <c r="N2620" s="444"/>
      <c r="O2620" s="477">
        <f t="shared" si="114"/>
        <v>0</v>
      </c>
      <c r="P2620" s="477">
        <f t="shared" si="115"/>
        <v>0</v>
      </c>
      <c r="Q2620" s="92" t="str">
        <f t="shared" si="116"/>
        <v/>
      </c>
    </row>
    <row r="2621" spans="1:17" x14ac:dyDescent="0.2">
      <c r="A2621" s="468"/>
      <c r="B2621" s="481"/>
      <c r="C2621" s="478"/>
      <c r="D2621" s="480"/>
      <c r="E2621" s="480"/>
      <c r="F2621" s="497"/>
      <c r="G2621" s="480"/>
      <c r="H2621" s="480"/>
      <c r="I2621" s="480"/>
      <c r="J2621" s="443"/>
      <c r="K2621" s="443"/>
      <c r="L2621" s="443"/>
      <c r="M2621" s="443"/>
      <c r="N2621" s="444"/>
      <c r="O2621" s="477">
        <f t="shared" si="114"/>
        <v>0</v>
      </c>
      <c r="P2621" s="477">
        <f t="shared" si="115"/>
        <v>0</v>
      </c>
      <c r="Q2621" s="92" t="str">
        <f t="shared" si="116"/>
        <v/>
      </c>
    </row>
    <row r="2622" spans="1:17" x14ac:dyDescent="0.2">
      <c r="A2622" s="468"/>
      <c r="B2622" s="481"/>
      <c r="C2622" s="478"/>
      <c r="D2622" s="480"/>
      <c r="E2622" s="480"/>
      <c r="F2622" s="497"/>
      <c r="G2622" s="480"/>
      <c r="H2622" s="480"/>
      <c r="I2622" s="480"/>
      <c r="J2622" s="443"/>
      <c r="K2622" s="443"/>
      <c r="L2622" s="443"/>
      <c r="M2622" s="443"/>
      <c r="N2622" s="444"/>
      <c r="O2622" s="477">
        <f t="shared" si="114"/>
        <v>0</v>
      </c>
      <c r="P2622" s="477">
        <f t="shared" si="115"/>
        <v>0</v>
      </c>
      <c r="Q2622" s="92" t="str">
        <f t="shared" si="116"/>
        <v/>
      </c>
    </row>
    <row r="2623" spans="1:17" x14ac:dyDescent="0.2">
      <c r="A2623" s="468"/>
      <c r="B2623" s="481"/>
      <c r="C2623" s="478"/>
      <c r="D2623" s="480"/>
      <c r="E2623" s="480"/>
      <c r="F2623" s="497"/>
      <c r="G2623" s="480"/>
      <c r="H2623" s="480"/>
      <c r="I2623" s="480"/>
      <c r="J2623" s="443"/>
      <c r="K2623" s="443"/>
      <c r="L2623" s="443"/>
      <c r="M2623" s="443"/>
      <c r="N2623" s="444"/>
      <c r="O2623" s="477">
        <f t="shared" si="114"/>
        <v>0</v>
      </c>
      <c r="P2623" s="477">
        <f t="shared" si="115"/>
        <v>0</v>
      </c>
      <c r="Q2623" s="92" t="str">
        <f t="shared" si="116"/>
        <v/>
      </c>
    </row>
    <row r="2624" spans="1:17" x14ac:dyDescent="0.2">
      <c r="A2624" s="468"/>
      <c r="B2624" s="481"/>
      <c r="C2624" s="478"/>
      <c r="D2624" s="480"/>
      <c r="E2624" s="480"/>
      <c r="F2624" s="497"/>
      <c r="G2624" s="480"/>
      <c r="H2624" s="480"/>
      <c r="I2624" s="480"/>
      <c r="J2624" s="443"/>
      <c r="K2624" s="443"/>
      <c r="L2624" s="443"/>
      <c r="M2624" s="443"/>
      <c r="N2624" s="444"/>
      <c r="O2624" s="477">
        <f t="shared" si="114"/>
        <v>0</v>
      </c>
      <c r="P2624" s="477">
        <f t="shared" si="115"/>
        <v>0</v>
      </c>
      <c r="Q2624" s="92" t="str">
        <f t="shared" si="116"/>
        <v/>
      </c>
    </row>
    <row r="2625" spans="1:17" x14ac:dyDescent="0.2">
      <c r="A2625" s="468"/>
      <c r="B2625" s="481"/>
      <c r="C2625" s="478"/>
      <c r="D2625" s="480"/>
      <c r="E2625" s="480"/>
      <c r="F2625" s="497"/>
      <c r="G2625" s="480"/>
      <c r="H2625" s="480"/>
      <c r="I2625" s="480"/>
      <c r="J2625" s="443"/>
      <c r="K2625" s="443"/>
      <c r="L2625" s="443"/>
      <c r="M2625" s="443"/>
      <c r="N2625" s="444"/>
      <c r="O2625" s="477">
        <f t="shared" ref="O2625:O2688" si="117">IF(B2625=0,0,IF(YEAR(B2625)=$P$1,MONTH(B2625)-$O$1+1,(YEAR(B2625)-$P$1)*12-$O$1+1+MONTH(B2625)))</f>
        <v>0</v>
      </c>
      <c r="P2625" s="477">
        <f t="shared" ref="P2625:P2688" si="118">IF(C2625=0,0,IF(YEAR(C2625)=$P$1,MONTH(C2625)-$O$1+1,(YEAR(C2625)-$P$1)*12-$O$1+1+MONTH(C2625)))</f>
        <v>0</v>
      </c>
      <c r="Q2625" s="92" t="str">
        <f t="shared" ref="Q2625:Q2688" si="119">SUBSTITUTE(D2625," ","_")</f>
        <v/>
      </c>
    </row>
    <row r="2626" spans="1:17" x14ac:dyDescent="0.2">
      <c r="A2626" s="468"/>
      <c r="B2626" s="481"/>
      <c r="C2626" s="478"/>
      <c r="D2626" s="480"/>
      <c r="E2626" s="480"/>
      <c r="F2626" s="497"/>
      <c r="G2626" s="480"/>
      <c r="H2626" s="480"/>
      <c r="I2626" s="480"/>
      <c r="J2626" s="443"/>
      <c r="K2626" s="443"/>
      <c r="L2626" s="443"/>
      <c r="M2626" s="443"/>
      <c r="N2626" s="444"/>
      <c r="O2626" s="477">
        <f t="shared" si="117"/>
        <v>0</v>
      </c>
      <c r="P2626" s="477">
        <f t="shared" si="118"/>
        <v>0</v>
      </c>
      <c r="Q2626" s="92" t="str">
        <f t="shared" si="119"/>
        <v/>
      </c>
    </row>
    <row r="2627" spans="1:17" x14ac:dyDescent="0.2">
      <c r="A2627" s="468"/>
      <c r="B2627" s="481"/>
      <c r="C2627" s="478"/>
      <c r="D2627" s="480"/>
      <c r="E2627" s="480"/>
      <c r="F2627" s="497"/>
      <c r="G2627" s="480"/>
      <c r="H2627" s="480"/>
      <c r="I2627" s="480"/>
      <c r="J2627" s="443"/>
      <c r="K2627" s="443"/>
      <c r="L2627" s="443"/>
      <c r="M2627" s="443"/>
      <c r="N2627" s="444"/>
      <c r="O2627" s="477">
        <f t="shared" si="117"/>
        <v>0</v>
      </c>
      <c r="P2627" s="477">
        <f t="shared" si="118"/>
        <v>0</v>
      </c>
      <c r="Q2627" s="92" t="str">
        <f t="shared" si="119"/>
        <v/>
      </c>
    </row>
    <row r="2628" spans="1:17" x14ac:dyDescent="0.2">
      <c r="A2628" s="468"/>
      <c r="B2628" s="481"/>
      <c r="C2628" s="478"/>
      <c r="D2628" s="480"/>
      <c r="E2628" s="480"/>
      <c r="F2628" s="497"/>
      <c r="G2628" s="471"/>
      <c r="H2628" s="473"/>
      <c r="I2628" s="473"/>
      <c r="J2628" s="484"/>
      <c r="K2628" s="484"/>
      <c r="L2628" s="484"/>
      <c r="M2628" s="443"/>
      <c r="N2628" s="444"/>
      <c r="O2628" s="477">
        <f t="shared" si="117"/>
        <v>0</v>
      </c>
      <c r="P2628" s="477">
        <f t="shared" si="118"/>
        <v>0</v>
      </c>
      <c r="Q2628" s="92" t="str">
        <f t="shared" si="119"/>
        <v/>
      </c>
    </row>
    <row r="2629" spans="1:17" x14ac:dyDescent="0.2">
      <c r="A2629" s="468"/>
      <c r="B2629" s="481"/>
      <c r="C2629" s="478"/>
      <c r="D2629" s="480"/>
      <c r="E2629" s="480"/>
      <c r="F2629" s="497"/>
      <c r="G2629" s="480"/>
      <c r="H2629" s="480"/>
      <c r="I2629" s="480"/>
      <c r="J2629" s="443"/>
      <c r="K2629" s="442"/>
      <c r="L2629" s="443"/>
      <c r="M2629" s="443"/>
      <c r="N2629" s="444"/>
      <c r="O2629" s="477">
        <f t="shared" si="117"/>
        <v>0</v>
      </c>
      <c r="P2629" s="477">
        <f t="shared" si="118"/>
        <v>0</v>
      </c>
      <c r="Q2629" s="92" t="str">
        <f t="shared" si="119"/>
        <v/>
      </c>
    </row>
    <row r="2630" spans="1:17" x14ac:dyDescent="0.2">
      <c r="A2630" s="468"/>
      <c r="B2630" s="481"/>
      <c r="C2630" s="478"/>
      <c r="D2630" s="480"/>
      <c r="E2630" s="480"/>
      <c r="F2630" s="497"/>
      <c r="G2630" s="480"/>
      <c r="H2630" s="480"/>
      <c r="I2630" s="480"/>
      <c r="J2630" s="443"/>
      <c r="K2630" s="442"/>
      <c r="L2630" s="443"/>
      <c r="M2630" s="443"/>
      <c r="N2630" s="444"/>
      <c r="O2630" s="477">
        <f t="shared" si="117"/>
        <v>0</v>
      </c>
      <c r="P2630" s="477">
        <f t="shared" si="118"/>
        <v>0</v>
      </c>
      <c r="Q2630" s="92" t="str">
        <f t="shared" si="119"/>
        <v/>
      </c>
    </row>
    <row r="2631" spans="1:17" x14ac:dyDescent="0.2">
      <c r="A2631" s="468"/>
      <c r="B2631" s="481"/>
      <c r="C2631" s="478"/>
      <c r="D2631" s="480"/>
      <c r="E2631" s="498"/>
      <c r="F2631" s="497"/>
      <c r="G2631" s="498"/>
      <c r="H2631" s="480"/>
      <c r="I2631" s="480"/>
      <c r="J2631" s="443"/>
      <c r="K2631" s="442"/>
      <c r="L2631" s="443"/>
      <c r="M2631" s="443"/>
      <c r="N2631" s="444"/>
      <c r="O2631" s="477">
        <f t="shared" si="117"/>
        <v>0</v>
      </c>
      <c r="P2631" s="477">
        <f t="shared" si="118"/>
        <v>0</v>
      </c>
      <c r="Q2631" s="92" t="str">
        <f t="shared" si="119"/>
        <v/>
      </c>
    </row>
    <row r="2632" spans="1:17" x14ac:dyDescent="0.2">
      <c r="A2632" s="468"/>
      <c r="B2632" s="481"/>
      <c r="C2632" s="478"/>
      <c r="D2632" s="473"/>
      <c r="E2632" s="473"/>
      <c r="F2632" s="497"/>
      <c r="G2632" s="480"/>
      <c r="H2632" s="480"/>
      <c r="I2632" s="480"/>
      <c r="J2632" s="443"/>
      <c r="K2632" s="442"/>
      <c r="L2632" s="442"/>
      <c r="M2632" s="443"/>
      <c r="N2632" s="444"/>
      <c r="O2632" s="477">
        <f t="shared" si="117"/>
        <v>0</v>
      </c>
      <c r="P2632" s="477">
        <f t="shared" si="118"/>
        <v>0</v>
      </c>
      <c r="Q2632" s="92" t="str">
        <f t="shared" si="119"/>
        <v/>
      </c>
    </row>
    <row r="2633" spans="1:17" x14ac:dyDescent="0.2">
      <c r="A2633" s="468"/>
      <c r="B2633" s="481"/>
      <c r="C2633" s="483"/>
      <c r="D2633" s="480"/>
      <c r="E2633" s="480"/>
      <c r="F2633" s="497"/>
      <c r="G2633" s="480"/>
      <c r="H2633" s="480"/>
      <c r="I2633" s="480"/>
      <c r="J2633" s="443"/>
      <c r="K2633" s="442"/>
      <c r="L2633" s="443"/>
      <c r="M2633" s="443"/>
      <c r="N2633" s="444"/>
      <c r="O2633" s="477">
        <f t="shared" si="117"/>
        <v>0</v>
      </c>
      <c r="P2633" s="477">
        <f t="shared" si="118"/>
        <v>0</v>
      </c>
      <c r="Q2633" s="92" t="str">
        <f t="shared" si="119"/>
        <v/>
      </c>
    </row>
    <row r="2634" spans="1:17" x14ac:dyDescent="0.2">
      <c r="A2634" s="468"/>
      <c r="B2634" s="481"/>
      <c r="C2634" s="478"/>
      <c r="D2634" s="480"/>
      <c r="E2634" s="480"/>
      <c r="F2634" s="497"/>
      <c r="G2634" s="480"/>
      <c r="H2634" s="480"/>
      <c r="I2634" s="480"/>
      <c r="J2634" s="443"/>
      <c r="K2634" s="442"/>
      <c r="L2634" s="443"/>
      <c r="M2634" s="443"/>
      <c r="N2634" s="444"/>
      <c r="O2634" s="477">
        <f t="shared" si="117"/>
        <v>0</v>
      </c>
      <c r="P2634" s="477">
        <f t="shared" si="118"/>
        <v>0</v>
      </c>
      <c r="Q2634" s="92" t="str">
        <f t="shared" si="119"/>
        <v/>
      </c>
    </row>
    <row r="2635" spans="1:17" x14ac:dyDescent="0.2">
      <c r="A2635" s="468"/>
      <c r="B2635" s="481"/>
      <c r="C2635" s="483"/>
      <c r="D2635" s="480"/>
      <c r="E2635" s="480"/>
      <c r="F2635" s="497"/>
      <c r="G2635" s="480"/>
      <c r="H2635" s="480"/>
      <c r="I2635" s="480"/>
      <c r="J2635" s="443"/>
      <c r="K2635" s="442"/>
      <c r="L2635" s="443"/>
      <c r="M2635" s="443"/>
      <c r="N2635" s="444"/>
      <c r="O2635" s="477">
        <f t="shared" si="117"/>
        <v>0</v>
      </c>
      <c r="P2635" s="477">
        <f t="shared" si="118"/>
        <v>0</v>
      </c>
      <c r="Q2635" s="92" t="str">
        <f t="shared" si="119"/>
        <v/>
      </c>
    </row>
    <row r="2636" spans="1:17" x14ac:dyDescent="0.2">
      <c r="A2636" s="468"/>
      <c r="B2636" s="481"/>
      <c r="C2636" s="478"/>
      <c r="D2636" s="474"/>
      <c r="E2636" s="474"/>
      <c r="F2636" s="497"/>
      <c r="G2636" s="474"/>
      <c r="H2636" s="480"/>
      <c r="I2636" s="480"/>
      <c r="J2636" s="442"/>
      <c r="K2636" s="442"/>
      <c r="L2636" s="443"/>
      <c r="M2636" s="443"/>
      <c r="N2636" s="444"/>
      <c r="O2636" s="477">
        <f t="shared" si="117"/>
        <v>0</v>
      </c>
      <c r="P2636" s="477">
        <f t="shared" si="118"/>
        <v>0</v>
      </c>
      <c r="Q2636" s="92" t="str">
        <f t="shared" si="119"/>
        <v/>
      </c>
    </row>
    <row r="2637" spans="1:17" x14ac:dyDescent="0.2">
      <c r="A2637" s="468"/>
      <c r="B2637" s="481"/>
      <c r="C2637" s="483"/>
      <c r="D2637" s="480"/>
      <c r="E2637" s="480"/>
      <c r="F2637" s="497"/>
      <c r="G2637" s="480"/>
      <c r="H2637" s="480"/>
      <c r="I2637" s="480"/>
      <c r="J2637" s="443"/>
      <c r="K2637" s="442"/>
      <c r="L2637" s="443"/>
      <c r="M2637" s="443"/>
      <c r="N2637" s="444"/>
      <c r="O2637" s="477">
        <f t="shared" si="117"/>
        <v>0</v>
      </c>
      <c r="P2637" s="477">
        <f t="shared" si="118"/>
        <v>0</v>
      </c>
      <c r="Q2637" s="92" t="str">
        <f t="shared" si="119"/>
        <v/>
      </c>
    </row>
    <row r="2638" spans="1:17" x14ac:dyDescent="0.2">
      <c r="A2638" s="468"/>
      <c r="B2638" s="481"/>
      <c r="C2638" s="478"/>
      <c r="D2638" s="473"/>
      <c r="E2638" s="473"/>
      <c r="F2638" s="497"/>
      <c r="G2638" s="474"/>
      <c r="H2638" s="480"/>
      <c r="I2638" s="512"/>
      <c r="J2638" s="446"/>
      <c r="K2638" s="446"/>
      <c r="L2638" s="445"/>
      <c r="M2638" s="446"/>
      <c r="N2638" s="447"/>
      <c r="O2638" s="477">
        <f t="shared" si="117"/>
        <v>0</v>
      </c>
      <c r="P2638" s="477">
        <f t="shared" si="118"/>
        <v>0</v>
      </c>
      <c r="Q2638" s="92" t="str">
        <f t="shared" si="119"/>
        <v/>
      </c>
    </row>
    <row r="2639" spans="1:17" x14ac:dyDescent="0.2">
      <c r="A2639" s="468"/>
      <c r="B2639" s="481"/>
      <c r="C2639" s="478"/>
      <c r="D2639" s="473"/>
      <c r="E2639" s="473"/>
      <c r="F2639" s="497"/>
      <c r="G2639" s="474"/>
      <c r="H2639" s="480"/>
      <c r="I2639" s="512"/>
      <c r="J2639" s="446"/>
      <c r="K2639" s="446"/>
      <c r="L2639" s="445"/>
      <c r="M2639" s="446"/>
      <c r="N2639" s="447"/>
      <c r="O2639" s="477">
        <f t="shared" si="117"/>
        <v>0</v>
      </c>
      <c r="P2639" s="477">
        <f t="shared" si="118"/>
        <v>0</v>
      </c>
      <c r="Q2639" s="92" t="str">
        <f t="shared" si="119"/>
        <v/>
      </c>
    </row>
    <row r="2640" spans="1:17" x14ac:dyDescent="0.2">
      <c r="A2640" s="468"/>
      <c r="B2640" s="481"/>
      <c r="C2640" s="478"/>
      <c r="D2640" s="473"/>
      <c r="E2640" s="473"/>
      <c r="F2640" s="497"/>
      <c r="G2640" s="474"/>
      <c r="H2640" s="480"/>
      <c r="I2640" s="480"/>
      <c r="J2640" s="443"/>
      <c r="K2640" s="446"/>
      <c r="L2640" s="445"/>
      <c r="M2640" s="446"/>
      <c r="N2640" s="447"/>
      <c r="O2640" s="477">
        <f t="shared" si="117"/>
        <v>0</v>
      </c>
      <c r="P2640" s="477">
        <f t="shared" si="118"/>
        <v>0</v>
      </c>
      <c r="Q2640" s="92" t="str">
        <f t="shared" si="119"/>
        <v/>
      </c>
    </row>
    <row r="2641" spans="1:17" x14ac:dyDescent="0.2">
      <c r="A2641" s="468"/>
      <c r="B2641" s="481"/>
      <c r="C2641" s="478"/>
      <c r="D2641" s="473"/>
      <c r="E2641" s="473"/>
      <c r="F2641" s="497"/>
      <c r="G2641" s="474"/>
      <c r="H2641" s="480"/>
      <c r="I2641" s="480"/>
      <c r="J2641" s="443"/>
      <c r="K2641" s="446"/>
      <c r="L2641" s="445"/>
      <c r="M2641" s="446"/>
      <c r="N2641" s="447"/>
      <c r="O2641" s="477">
        <f t="shared" si="117"/>
        <v>0</v>
      </c>
      <c r="P2641" s="477">
        <f t="shared" si="118"/>
        <v>0</v>
      </c>
      <c r="Q2641" s="92" t="str">
        <f t="shared" si="119"/>
        <v/>
      </c>
    </row>
    <row r="2642" spans="1:17" x14ac:dyDescent="0.2">
      <c r="A2642" s="468"/>
      <c r="B2642" s="481"/>
      <c r="C2642" s="478"/>
      <c r="D2642" s="473"/>
      <c r="E2642" s="473"/>
      <c r="F2642" s="497"/>
      <c r="G2642" s="474"/>
      <c r="H2642" s="480"/>
      <c r="I2642" s="480"/>
      <c r="J2642" s="443"/>
      <c r="K2642" s="446"/>
      <c r="L2642" s="445"/>
      <c r="M2642" s="446"/>
      <c r="N2642" s="447"/>
      <c r="O2642" s="477">
        <f t="shared" si="117"/>
        <v>0</v>
      </c>
      <c r="P2642" s="477">
        <f t="shared" si="118"/>
        <v>0</v>
      </c>
      <c r="Q2642" s="92" t="str">
        <f t="shared" si="119"/>
        <v/>
      </c>
    </row>
    <row r="2643" spans="1:17" x14ac:dyDescent="0.2">
      <c r="A2643" s="468"/>
      <c r="B2643" s="481"/>
      <c r="C2643" s="478"/>
      <c r="D2643" s="473"/>
      <c r="E2643" s="473"/>
      <c r="F2643" s="497"/>
      <c r="G2643" s="474"/>
      <c r="H2643" s="480"/>
      <c r="I2643" s="480"/>
      <c r="J2643" s="443"/>
      <c r="K2643" s="446"/>
      <c r="L2643" s="445"/>
      <c r="M2643" s="446"/>
      <c r="N2643" s="447"/>
      <c r="O2643" s="477">
        <f t="shared" si="117"/>
        <v>0</v>
      </c>
      <c r="P2643" s="477">
        <f t="shared" si="118"/>
        <v>0</v>
      </c>
      <c r="Q2643" s="92" t="str">
        <f t="shared" si="119"/>
        <v/>
      </c>
    </row>
    <row r="2644" spans="1:17" x14ac:dyDescent="0.2">
      <c r="A2644" s="468"/>
      <c r="B2644" s="481"/>
      <c r="C2644" s="478"/>
      <c r="D2644" s="473"/>
      <c r="E2644" s="473"/>
      <c r="F2644" s="497"/>
      <c r="G2644" s="474"/>
      <c r="H2644" s="480"/>
      <c r="I2644" s="480"/>
      <c r="J2644" s="443"/>
      <c r="K2644" s="446"/>
      <c r="L2644" s="445"/>
      <c r="M2644" s="446"/>
      <c r="N2644" s="447"/>
      <c r="O2644" s="477">
        <f t="shared" si="117"/>
        <v>0</v>
      </c>
      <c r="P2644" s="477">
        <f t="shared" si="118"/>
        <v>0</v>
      </c>
      <c r="Q2644" s="92" t="str">
        <f t="shared" si="119"/>
        <v/>
      </c>
    </row>
    <row r="2645" spans="1:17" x14ac:dyDescent="0.2">
      <c r="A2645" s="468"/>
      <c r="B2645" s="481"/>
      <c r="C2645" s="478"/>
      <c r="D2645" s="473"/>
      <c r="E2645" s="473"/>
      <c r="F2645" s="497"/>
      <c r="G2645" s="474"/>
      <c r="H2645" s="480"/>
      <c r="I2645" s="480"/>
      <c r="J2645" s="443"/>
      <c r="K2645" s="446"/>
      <c r="L2645" s="445"/>
      <c r="M2645" s="446"/>
      <c r="N2645" s="447"/>
      <c r="O2645" s="477">
        <f t="shared" si="117"/>
        <v>0</v>
      </c>
      <c r="P2645" s="477">
        <f t="shared" si="118"/>
        <v>0</v>
      </c>
      <c r="Q2645" s="92" t="str">
        <f t="shared" si="119"/>
        <v/>
      </c>
    </row>
    <row r="2646" spans="1:17" x14ac:dyDescent="0.2">
      <c r="A2646" s="468"/>
      <c r="B2646" s="481"/>
      <c r="C2646" s="478"/>
      <c r="D2646" s="473"/>
      <c r="E2646" s="473"/>
      <c r="F2646" s="497"/>
      <c r="G2646" s="474"/>
      <c r="H2646" s="480"/>
      <c r="I2646" s="480"/>
      <c r="J2646" s="443"/>
      <c r="K2646" s="446"/>
      <c r="L2646" s="445"/>
      <c r="M2646" s="446"/>
      <c r="N2646" s="447"/>
      <c r="O2646" s="477">
        <f t="shared" si="117"/>
        <v>0</v>
      </c>
      <c r="P2646" s="477">
        <f t="shared" si="118"/>
        <v>0</v>
      </c>
      <c r="Q2646" s="92" t="str">
        <f t="shared" si="119"/>
        <v/>
      </c>
    </row>
    <row r="2647" spans="1:17" x14ac:dyDescent="0.2">
      <c r="A2647" s="468"/>
      <c r="B2647" s="481"/>
      <c r="C2647" s="478"/>
      <c r="D2647" s="473"/>
      <c r="E2647" s="473"/>
      <c r="F2647" s="497"/>
      <c r="G2647" s="474"/>
      <c r="H2647" s="480"/>
      <c r="I2647" s="480"/>
      <c r="J2647" s="443"/>
      <c r="K2647" s="446"/>
      <c r="L2647" s="445"/>
      <c r="M2647" s="446"/>
      <c r="N2647" s="447"/>
      <c r="O2647" s="477">
        <f t="shared" si="117"/>
        <v>0</v>
      </c>
      <c r="P2647" s="477">
        <f t="shared" si="118"/>
        <v>0</v>
      </c>
      <c r="Q2647" s="92" t="str">
        <f t="shared" si="119"/>
        <v/>
      </c>
    </row>
    <row r="2648" spans="1:17" x14ac:dyDescent="0.2">
      <c r="A2648" s="468"/>
      <c r="B2648" s="481"/>
      <c r="C2648" s="478"/>
      <c r="D2648" s="473"/>
      <c r="E2648" s="473"/>
      <c r="F2648" s="497"/>
      <c r="G2648" s="474"/>
      <c r="H2648" s="480"/>
      <c r="I2648" s="480"/>
      <c r="J2648" s="443"/>
      <c r="K2648" s="446"/>
      <c r="L2648" s="445"/>
      <c r="M2648" s="446"/>
      <c r="N2648" s="447"/>
      <c r="O2648" s="477">
        <f t="shared" si="117"/>
        <v>0</v>
      </c>
      <c r="P2648" s="477">
        <f t="shared" si="118"/>
        <v>0</v>
      </c>
      <c r="Q2648" s="92" t="str">
        <f t="shared" si="119"/>
        <v/>
      </c>
    </row>
    <row r="2649" spans="1:17" x14ac:dyDescent="0.2">
      <c r="A2649" s="468"/>
      <c r="B2649" s="481"/>
      <c r="C2649" s="478"/>
      <c r="D2649" s="473"/>
      <c r="E2649" s="473"/>
      <c r="F2649" s="497"/>
      <c r="G2649" s="474"/>
      <c r="H2649" s="480"/>
      <c r="I2649" s="480"/>
      <c r="J2649" s="443"/>
      <c r="K2649" s="446"/>
      <c r="L2649" s="445"/>
      <c r="M2649" s="446"/>
      <c r="N2649" s="447"/>
      <c r="O2649" s="477">
        <f t="shared" si="117"/>
        <v>0</v>
      </c>
      <c r="P2649" s="477">
        <f t="shared" si="118"/>
        <v>0</v>
      </c>
      <c r="Q2649" s="92" t="str">
        <f t="shared" si="119"/>
        <v/>
      </c>
    </row>
    <row r="2650" spans="1:17" x14ac:dyDescent="0.2">
      <c r="A2650" s="468"/>
      <c r="B2650" s="481"/>
      <c r="C2650" s="478"/>
      <c r="D2650" s="473"/>
      <c r="E2650" s="473"/>
      <c r="F2650" s="497"/>
      <c r="G2650" s="474"/>
      <c r="H2650" s="480"/>
      <c r="I2650" s="480"/>
      <c r="J2650" s="443"/>
      <c r="K2650" s="446"/>
      <c r="L2650" s="445"/>
      <c r="M2650" s="446"/>
      <c r="N2650" s="447"/>
      <c r="O2650" s="477">
        <f t="shared" si="117"/>
        <v>0</v>
      </c>
      <c r="P2650" s="477">
        <f t="shared" si="118"/>
        <v>0</v>
      </c>
      <c r="Q2650" s="92" t="str">
        <f t="shared" si="119"/>
        <v/>
      </c>
    </row>
    <row r="2651" spans="1:17" x14ac:dyDescent="0.2">
      <c r="A2651" s="468"/>
      <c r="B2651" s="481"/>
      <c r="C2651" s="478"/>
      <c r="D2651" s="473"/>
      <c r="E2651" s="473"/>
      <c r="F2651" s="497"/>
      <c r="G2651" s="474"/>
      <c r="H2651" s="480"/>
      <c r="I2651" s="480"/>
      <c r="J2651" s="443"/>
      <c r="K2651" s="446"/>
      <c r="L2651" s="445"/>
      <c r="M2651" s="446"/>
      <c r="N2651" s="447"/>
      <c r="O2651" s="477">
        <f t="shared" si="117"/>
        <v>0</v>
      </c>
      <c r="P2651" s="477">
        <f t="shared" si="118"/>
        <v>0</v>
      </c>
      <c r="Q2651" s="92" t="str">
        <f t="shared" si="119"/>
        <v/>
      </c>
    </row>
    <row r="2652" spans="1:17" x14ac:dyDescent="0.2">
      <c r="A2652" s="468"/>
      <c r="B2652" s="481"/>
      <c r="C2652" s="478"/>
      <c r="D2652" s="473"/>
      <c r="E2652" s="473"/>
      <c r="F2652" s="497"/>
      <c r="G2652" s="474"/>
      <c r="H2652" s="480"/>
      <c r="I2652" s="480"/>
      <c r="J2652" s="443"/>
      <c r="K2652" s="446"/>
      <c r="L2652" s="445"/>
      <c r="M2652" s="446"/>
      <c r="N2652" s="447"/>
      <c r="O2652" s="477">
        <f t="shared" si="117"/>
        <v>0</v>
      </c>
      <c r="P2652" s="477">
        <f t="shared" si="118"/>
        <v>0</v>
      </c>
      <c r="Q2652" s="92" t="str">
        <f t="shared" si="119"/>
        <v/>
      </c>
    </row>
    <row r="2653" spans="1:17" x14ac:dyDescent="0.2">
      <c r="A2653" s="468"/>
      <c r="B2653" s="481"/>
      <c r="C2653" s="478"/>
      <c r="D2653" s="473"/>
      <c r="E2653" s="473"/>
      <c r="F2653" s="497"/>
      <c r="G2653" s="474"/>
      <c r="H2653" s="480"/>
      <c r="I2653" s="480"/>
      <c r="J2653" s="443"/>
      <c r="K2653" s="446"/>
      <c r="L2653" s="445"/>
      <c r="M2653" s="446"/>
      <c r="N2653" s="447"/>
      <c r="O2653" s="477">
        <f t="shared" si="117"/>
        <v>0</v>
      </c>
      <c r="P2653" s="477">
        <f t="shared" si="118"/>
        <v>0</v>
      </c>
      <c r="Q2653" s="92" t="str">
        <f t="shared" si="119"/>
        <v/>
      </c>
    </row>
    <row r="2654" spans="1:17" x14ac:dyDescent="0.2">
      <c r="A2654" s="468"/>
      <c r="B2654" s="481"/>
      <c r="C2654" s="478"/>
      <c r="D2654" s="473"/>
      <c r="E2654" s="473"/>
      <c r="F2654" s="497"/>
      <c r="G2654" s="474"/>
      <c r="H2654" s="480"/>
      <c r="I2654" s="480"/>
      <c r="J2654" s="443"/>
      <c r="K2654" s="446"/>
      <c r="L2654" s="445"/>
      <c r="M2654" s="446"/>
      <c r="N2654" s="447"/>
      <c r="O2654" s="477">
        <f t="shared" si="117"/>
        <v>0</v>
      </c>
      <c r="P2654" s="477">
        <f t="shared" si="118"/>
        <v>0</v>
      </c>
      <c r="Q2654" s="92" t="str">
        <f t="shared" si="119"/>
        <v/>
      </c>
    </row>
    <row r="2655" spans="1:17" x14ac:dyDescent="0.2">
      <c r="A2655" s="468"/>
      <c r="B2655" s="481"/>
      <c r="C2655" s="478"/>
      <c r="D2655" s="473"/>
      <c r="E2655" s="473"/>
      <c r="F2655" s="497"/>
      <c r="G2655" s="474"/>
      <c r="H2655" s="480"/>
      <c r="I2655" s="480"/>
      <c r="J2655" s="443"/>
      <c r="K2655" s="446"/>
      <c r="L2655" s="445"/>
      <c r="M2655" s="446"/>
      <c r="N2655" s="447"/>
      <c r="O2655" s="477">
        <f t="shared" si="117"/>
        <v>0</v>
      </c>
      <c r="P2655" s="477">
        <f t="shared" si="118"/>
        <v>0</v>
      </c>
      <c r="Q2655" s="92" t="str">
        <f t="shared" si="119"/>
        <v/>
      </c>
    </row>
    <row r="2656" spans="1:17" x14ac:dyDescent="0.2">
      <c r="A2656" s="468"/>
      <c r="B2656" s="481"/>
      <c r="C2656" s="478"/>
      <c r="D2656" s="473"/>
      <c r="E2656" s="473"/>
      <c r="F2656" s="497"/>
      <c r="G2656" s="474"/>
      <c r="H2656" s="480"/>
      <c r="I2656" s="480"/>
      <c r="J2656" s="443"/>
      <c r="K2656" s="446"/>
      <c r="L2656" s="445"/>
      <c r="M2656" s="446"/>
      <c r="N2656" s="447"/>
      <c r="O2656" s="477">
        <f t="shared" si="117"/>
        <v>0</v>
      </c>
      <c r="P2656" s="477">
        <f t="shared" si="118"/>
        <v>0</v>
      </c>
      <c r="Q2656" s="92" t="str">
        <f t="shared" si="119"/>
        <v/>
      </c>
    </row>
    <row r="2657" spans="1:17" x14ac:dyDescent="0.2">
      <c r="A2657" s="468"/>
      <c r="B2657" s="481"/>
      <c r="C2657" s="478"/>
      <c r="D2657" s="473"/>
      <c r="E2657" s="473"/>
      <c r="F2657" s="497"/>
      <c r="G2657" s="474"/>
      <c r="H2657" s="480"/>
      <c r="I2657" s="480"/>
      <c r="J2657" s="443"/>
      <c r="K2657" s="446"/>
      <c r="L2657" s="445"/>
      <c r="M2657" s="446"/>
      <c r="N2657" s="447"/>
      <c r="O2657" s="477">
        <f t="shared" si="117"/>
        <v>0</v>
      </c>
      <c r="P2657" s="477">
        <f t="shared" si="118"/>
        <v>0</v>
      </c>
      <c r="Q2657" s="92" t="str">
        <f t="shared" si="119"/>
        <v/>
      </c>
    </row>
    <row r="2658" spans="1:17" x14ac:dyDescent="0.2">
      <c r="A2658" s="468"/>
      <c r="B2658" s="481"/>
      <c r="C2658" s="478"/>
      <c r="D2658" s="473"/>
      <c r="E2658" s="473"/>
      <c r="F2658" s="497"/>
      <c r="G2658" s="474"/>
      <c r="H2658" s="480"/>
      <c r="I2658" s="480"/>
      <c r="J2658" s="443"/>
      <c r="K2658" s="446"/>
      <c r="L2658" s="445"/>
      <c r="M2658" s="446"/>
      <c r="N2658" s="447"/>
      <c r="O2658" s="477">
        <f t="shared" si="117"/>
        <v>0</v>
      </c>
      <c r="P2658" s="477">
        <f t="shared" si="118"/>
        <v>0</v>
      </c>
      <c r="Q2658" s="92" t="str">
        <f t="shared" si="119"/>
        <v/>
      </c>
    </row>
    <row r="2659" spans="1:17" x14ac:dyDescent="0.2">
      <c r="A2659" s="468"/>
      <c r="B2659" s="481"/>
      <c r="C2659" s="478"/>
      <c r="D2659" s="473"/>
      <c r="E2659" s="473"/>
      <c r="F2659" s="497"/>
      <c r="G2659" s="474"/>
      <c r="H2659" s="480"/>
      <c r="I2659" s="480"/>
      <c r="J2659" s="443"/>
      <c r="K2659" s="446"/>
      <c r="L2659" s="445"/>
      <c r="M2659" s="446"/>
      <c r="N2659" s="447"/>
      <c r="O2659" s="477">
        <f t="shared" si="117"/>
        <v>0</v>
      </c>
      <c r="P2659" s="477">
        <f t="shared" si="118"/>
        <v>0</v>
      </c>
      <c r="Q2659" s="92" t="str">
        <f t="shared" si="119"/>
        <v/>
      </c>
    </row>
    <row r="2660" spans="1:17" x14ac:dyDescent="0.2">
      <c r="A2660" s="468"/>
      <c r="B2660" s="481"/>
      <c r="C2660" s="478"/>
      <c r="D2660" s="473"/>
      <c r="E2660" s="473"/>
      <c r="F2660" s="497"/>
      <c r="G2660" s="474"/>
      <c r="H2660" s="480"/>
      <c r="I2660" s="480"/>
      <c r="J2660" s="443"/>
      <c r="K2660" s="446"/>
      <c r="L2660" s="445"/>
      <c r="M2660" s="446"/>
      <c r="N2660" s="447"/>
      <c r="O2660" s="477">
        <f t="shared" si="117"/>
        <v>0</v>
      </c>
      <c r="P2660" s="477">
        <f t="shared" si="118"/>
        <v>0</v>
      </c>
      <c r="Q2660" s="92" t="str">
        <f t="shared" si="119"/>
        <v/>
      </c>
    </row>
    <row r="2661" spans="1:17" x14ac:dyDescent="0.2">
      <c r="A2661" s="468"/>
      <c r="B2661" s="481"/>
      <c r="C2661" s="478"/>
      <c r="D2661" s="473"/>
      <c r="E2661" s="473"/>
      <c r="F2661" s="497"/>
      <c r="G2661" s="474"/>
      <c r="H2661" s="480"/>
      <c r="I2661" s="480"/>
      <c r="J2661" s="443"/>
      <c r="K2661" s="446"/>
      <c r="L2661" s="445"/>
      <c r="M2661" s="446"/>
      <c r="N2661" s="447"/>
      <c r="O2661" s="477">
        <f t="shared" si="117"/>
        <v>0</v>
      </c>
      <c r="P2661" s="477">
        <f t="shared" si="118"/>
        <v>0</v>
      </c>
      <c r="Q2661" s="92" t="str">
        <f t="shared" si="119"/>
        <v/>
      </c>
    </row>
    <row r="2662" spans="1:17" x14ac:dyDescent="0.2">
      <c r="A2662" s="468"/>
      <c r="B2662" s="481"/>
      <c r="C2662" s="478"/>
      <c r="D2662" s="473"/>
      <c r="E2662" s="473"/>
      <c r="F2662" s="497"/>
      <c r="G2662" s="474"/>
      <c r="H2662" s="480"/>
      <c r="I2662" s="480"/>
      <c r="J2662" s="443"/>
      <c r="K2662" s="446"/>
      <c r="L2662" s="445"/>
      <c r="M2662" s="446"/>
      <c r="N2662" s="447"/>
      <c r="O2662" s="477">
        <f t="shared" si="117"/>
        <v>0</v>
      </c>
      <c r="P2662" s="477">
        <f t="shared" si="118"/>
        <v>0</v>
      </c>
      <c r="Q2662" s="92" t="str">
        <f t="shared" si="119"/>
        <v/>
      </c>
    </row>
    <row r="2663" spans="1:17" x14ac:dyDescent="0.2">
      <c r="A2663" s="468"/>
      <c r="B2663" s="481"/>
      <c r="C2663" s="478"/>
      <c r="D2663" s="473"/>
      <c r="E2663" s="473"/>
      <c r="F2663" s="497"/>
      <c r="G2663" s="474"/>
      <c r="H2663" s="480"/>
      <c r="I2663" s="480"/>
      <c r="J2663" s="443"/>
      <c r="K2663" s="446"/>
      <c r="L2663" s="445"/>
      <c r="M2663" s="446"/>
      <c r="N2663" s="447"/>
      <c r="O2663" s="477">
        <f t="shared" si="117"/>
        <v>0</v>
      </c>
      <c r="P2663" s="477">
        <f t="shared" si="118"/>
        <v>0</v>
      </c>
      <c r="Q2663" s="92" t="str">
        <f t="shared" si="119"/>
        <v/>
      </c>
    </row>
    <row r="2664" spans="1:17" x14ac:dyDescent="0.2">
      <c r="A2664" s="468"/>
      <c r="B2664" s="481"/>
      <c r="C2664" s="478"/>
      <c r="D2664" s="473"/>
      <c r="E2664" s="473"/>
      <c r="F2664" s="497"/>
      <c r="G2664" s="474"/>
      <c r="H2664" s="480"/>
      <c r="I2664" s="480"/>
      <c r="J2664" s="443"/>
      <c r="K2664" s="446"/>
      <c r="L2664" s="445"/>
      <c r="M2664" s="446"/>
      <c r="N2664" s="447"/>
      <c r="O2664" s="477">
        <f t="shared" si="117"/>
        <v>0</v>
      </c>
      <c r="P2664" s="477">
        <f t="shared" si="118"/>
        <v>0</v>
      </c>
      <c r="Q2664" s="92" t="str">
        <f t="shared" si="119"/>
        <v/>
      </c>
    </row>
    <row r="2665" spans="1:17" x14ac:dyDescent="0.2">
      <c r="A2665" s="468"/>
      <c r="B2665" s="481"/>
      <c r="C2665" s="478"/>
      <c r="D2665" s="473"/>
      <c r="E2665" s="473"/>
      <c r="F2665" s="497"/>
      <c r="G2665" s="474"/>
      <c r="H2665" s="480"/>
      <c r="I2665" s="480"/>
      <c r="J2665" s="443"/>
      <c r="K2665" s="446"/>
      <c r="L2665" s="445"/>
      <c r="M2665" s="446"/>
      <c r="N2665" s="447"/>
      <c r="O2665" s="477">
        <f t="shared" si="117"/>
        <v>0</v>
      </c>
      <c r="P2665" s="477">
        <f t="shared" si="118"/>
        <v>0</v>
      </c>
      <c r="Q2665" s="92" t="str">
        <f t="shared" si="119"/>
        <v/>
      </c>
    </row>
    <row r="2666" spans="1:17" x14ac:dyDescent="0.2">
      <c r="A2666" s="468"/>
      <c r="B2666" s="481"/>
      <c r="C2666" s="478"/>
      <c r="D2666" s="473"/>
      <c r="E2666" s="473"/>
      <c r="F2666" s="497"/>
      <c r="G2666" s="474"/>
      <c r="H2666" s="480"/>
      <c r="I2666" s="480"/>
      <c r="J2666" s="443"/>
      <c r="K2666" s="446"/>
      <c r="L2666" s="445"/>
      <c r="M2666" s="446"/>
      <c r="N2666" s="447"/>
      <c r="O2666" s="477">
        <f t="shared" si="117"/>
        <v>0</v>
      </c>
      <c r="P2666" s="477">
        <f t="shared" si="118"/>
        <v>0</v>
      </c>
      <c r="Q2666" s="92" t="str">
        <f t="shared" si="119"/>
        <v/>
      </c>
    </row>
    <row r="2667" spans="1:17" x14ac:dyDescent="0.2">
      <c r="A2667" s="468"/>
      <c r="B2667" s="481"/>
      <c r="C2667" s="478"/>
      <c r="D2667" s="473"/>
      <c r="E2667" s="473"/>
      <c r="F2667" s="497"/>
      <c r="G2667" s="474"/>
      <c r="H2667" s="480"/>
      <c r="I2667" s="480"/>
      <c r="J2667" s="443"/>
      <c r="K2667" s="446"/>
      <c r="L2667" s="445"/>
      <c r="M2667" s="446"/>
      <c r="N2667" s="447"/>
      <c r="O2667" s="477">
        <f t="shared" si="117"/>
        <v>0</v>
      </c>
      <c r="P2667" s="477">
        <f t="shared" si="118"/>
        <v>0</v>
      </c>
      <c r="Q2667" s="92" t="str">
        <f t="shared" si="119"/>
        <v/>
      </c>
    </row>
    <row r="2668" spans="1:17" x14ac:dyDescent="0.2">
      <c r="A2668" s="468"/>
      <c r="B2668" s="481"/>
      <c r="C2668" s="478"/>
      <c r="D2668" s="473"/>
      <c r="E2668" s="473"/>
      <c r="F2668" s="497"/>
      <c r="G2668" s="474"/>
      <c r="H2668" s="480"/>
      <c r="I2668" s="480"/>
      <c r="J2668" s="443"/>
      <c r="K2668" s="446"/>
      <c r="L2668" s="445"/>
      <c r="M2668" s="446"/>
      <c r="N2668" s="447"/>
      <c r="O2668" s="477">
        <f t="shared" si="117"/>
        <v>0</v>
      </c>
      <c r="P2668" s="477">
        <f t="shared" si="118"/>
        <v>0</v>
      </c>
      <c r="Q2668" s="92" t="str">
        <f t="shared" si="119"/>
        <v/>
      </c>
    </row>
    <row r="2669" spans="1:17" x14ac:dyDescent="0.2">
      <c r="A2669" s="468"/>
      <c r="B2669" s="481"/>
      <c r="C2669" s="478"/>
      <c r="D2669" s="473"/>
      <c r="E2669" s="473"/>
      <c r="F2669" s="497"/>
      <c r="G2669" s="474"/>
      <c r="H2669" s="480"/>
      <c r="I2669" s="480"/>
      <c r="J2669" s="443"/>
      <c r="K2669" s="446"/>
      <c r="L2669" s="445"/>
      <c r="M2669" s="446"/>
      <c r="N2669" s="447"/>
      <c r="O2669" s="477">
        <f t="shared" si="117"/>
        <v>0</v>
      </c>
      <c r="P2669" s="477">
        <f t="shared" si="118"/>
        <v>0</v>
      </c>
      <c r="Q2669" s="92" t="str">
        <f t="shared" si="119"/>
        <v/>
      </c>
    </row>
    <row r="2670" spans="1:17" x14ac:dyDescent="0.2">
      <c r="A2670" s="468"/>
      <c r="B2670" s="481"/>
      <c r="C2670" s="478"/>
      <c r="D2670" s="473"/>
      <c r="E2670" s="473"/>
      <c r="F2670" s="497"/>
      <c r="G2670" s="474"/>
      <c r="H2670" s="480"/>
      <c r="I2670" s="480"/>
      <c r="J2670" s="443"/>
      <c r="K2670" s="446"/>
      <c r="L2670" s="445"/>
      <c r="M2670" s="446"/>
      <c r="N2670" s="447"/>
      <c r="O2670" s="477">
        <f t="shared" si="117"/>
        <v>0</v>
      </c>
      <c r="P2670" s="477">
        <f t="shared" si="118"/>
        <v>0</v>
      </c>
      <c r="Q2670" s="92" t="str">
        <f t="shared" si="119"/>
        <v/>
      </c>
    </row>
    <row r="2671" spans="1:17" x14ac:dyDescent="0.2">
      <c r="A2671" s="468"/>
      <c r="B2671" s="481"/>
      <c r="C2671" s="478"/>
      <c r="D2671" s="473"/>
      <c r="E2671" s="473"/>
      <c r="F2671" s="497"/>
      <c r="G2671" s="474"/>
      <c r="H2671" s="480"/>
      <c r="I2671" s="480"/>
      <c r="J2671" s="443"/>
      <c r="K2671" s="446"/>
      <c r="L2671" s="445"/>
      <c r="M2671" s="446"/>
      <c r="N2671" s="447"/>
      <c r="O2671" s="477">
        <f t="shared" si="117"/>
        <v>0</v>
      </c>
      <c r="P2671" s="477">
        <f t="shared" si="118"/>
        <v>0</v>
      </c>
      <c r="Q2671" s="92" t="str">
        <f t="shared" si="119"/>
        <v/>
      </c>
    </row>
    <row r="2672" spans="1:17" x14ac:dyDescent="0.2">
      <c r="A2672" s="468"/>
      <c r="B2672" s="481"/>
      <c r="C2672" s="478"/>
      <c r="D2672" s="473"/>
      <c r="E2672" s="473"/>
      <c r="F2672" s="497"/>
      <c r="G2672" s="474"/>
      <c r="H2672" s="480"/>
      <c r="I2672" s="480"/>
      <c r="J2672" s="443"/>
      <c r="K2672" s="446"/>
      <c r="L2672" s="445"/>
      <c r="M2672" s="446"/>
      <c r="N2672" s="447"/>
      <c r="O2672" s="477">
        <f t="shared" si="117"/>
        <v>0</v>
      </c>
      <c r="P2672" s="477">
        <f t="shared" si="118"/>
        <v>0</v>
      </c>
      <c r="Q2672" s="92" t="str">
        <f t="shared" si="119"/>
        <v/>
      </c>
    </row>
    <row r="2673" spans="1:17" x14ac:dyDescent="0.2">
      <c r="A2673" s="468"/>
      <c r="B2673" s="481"/>
      <c r="C2673" s="478"/>
      <c r="D2673" s="473"/>
      <c r="E2673" s="473"/>
      <c r="F2673" s="497"/>
      <c r="G2673" s="474"/>
      <c r="H2673" s="480"/>
      <c r="I2673" s="480"/>
      <c r="J2673" s="443"/>
      <c r="K2673" s="446"/>
      <c r="L2673" s="445"/>
      <c r="M2673" s="446"/>
      <c r="N2673" s="447"/>
      <c r="O2673" s="477">
        <f t="shared" si="117"/>
        <v>0</v>
      </c>
      <c r="P2673" s="477">
        <f t="shared" si="118"/>
        <v>0</v>
      </c>
      <c r="Q2673" s="92" t="str">
        <f t="shared" si="119"/>
        <v/>
      </c>
    </row>
    <row r="2674" spans="1:17" x14ac:dyDescent="0.2">
      <c r="A2674" s="468"/>
      <c r="B2674" s="481"/>
      <c r="C2674" s="478"/>
      <c r="D2674" s="473"/>
      <c r="E2674" s="473"/>
      <c r="F2674" s="497"/>
      <c r="G2674" s="474"/>
      <c r="H2674" s="480"/>
      <c r="I2674" s="480"/>
      <c r="J2674" s="443"/>
      <c r="K2674" s="446"/>
      <c r="L2674" s="445"/>
      <c r="M2674" s="446"/>
      <c r="N2674" s="447"/>
      <c r="O2674" s="477">
        <f t="shared" si="117"/>
        <v>0</v>
      </c>
      <c r="P2674" s="477">
        <f t="shared" si="118"/>
        <v>0</v>
      </c>
      <c r="Q2674" s="92" t="str">
        <f t="shared" si="119"/>
        <v/>
      </c>
    </row>
    <row r="2675" spans="1:17" x14ac:dyDescent="0.2">
      <c r="A2675" s="468"/>
      <c r="B2675" s="481"/>
      <c r="C2675" s="478"/>
      <c r="D2675" s="473"/>
      <c r="E2675" s="473"/>
      <c r="F2675" s="497"/>
      <c r="G2675" s="474"/>
      <c r="H2675" s="480"/>
      <c r="I2675" s="480"/>
      <c r="J2675" s="443"/>
      <c r="K2675" s="446"/>
      <c r="L2675" s="445"/>
      <c r="M2675" s="446"/>
      <c r="N2675" s="447"/>
      <c r="O2675" s="477">
        <f t="shared" si="117"/>
        <v>0</v>
      </c>
      <c r="P2675" s="477">
        <f t="shared" si="118"/>
        <v>0</v>
      </c>
      <c r="Q2675" s="92" t="str">
        <f t="shared" si="119"/>
        <v/>
      </c>
    </row>
    <row r="2676" spans="1:17" x14ac:dyDescent="0.2">
      <c r="A2676" s="468"/>
      <c r="B2676" s="481"/>
      <c r="C2676" s="478"/>
      <c r="D2676" s="473"/>
      <c r="E2676" s="473"/>
      <c r="F2676" s="497"/>
      <c r="G2676" s="474"/>
      <c r="H2676" s="480"/>
      <c r="I2676" s="480"/>
      <c r="J2676" s="443"/>
      <c r="K2676" s="446"/>
      <c r="L2676" s="445"/>
      <c r="M2676" s="446"/>
      <c r="N2676" s="447"/>
      <c r="O2676" s="477">
        <f t="shared" si="117"/>
        <v>0</v>
      </c>
      <c r="P2676" s="477">
        <f t="shared" si="118"/>
        <v>0</v>
      </c>
      <c r="Q2676" s="92" t="str">
        <f t="shared" si="119"/>
        <v/>
      </c>
    </row>
    <row r="2677" spans="1:17" x14ac:dyDescent="0.2">
      <c r="A2677" s="468"/>
      <c r="B2677" s="481"/>
      <c r="C2677" s="478"/>
      <c r="D2677" s="473"/>
      <c r="E2677" s="473"/>
      <c r="F2677" s="497"/>
      <c r="G2677" s="474"/>
      <c r="H2677" s="480"/>
      <c r="I2677" s="480"/>
      <c r="J2677" s="443"/>
      <c r="K2677" s="446"/>
      <c r="L2677" s="445"/>
      <c r="M2677" s="446"/>
      <c r="N2677" s="447"/>
      <c r="O2677" s="477">
        <f t="shared" si="117"/>
        <v>0</v>
      </c>
      <c r="P2677" s="477">
        <f t="shared" si="118"/>
        <v>0</v>
      </c>
      <c r="Q2677" s="92" t="str">
        <f t="shared" si="119"/>
        <v/>
      </c>
    </row>
    <row r="2678" spans="1:17" x14ac:dyDescent="0.2">
      <c r="A2678" s="468"/>
      <c r="B2678" s="481"/>
      <c r="C2678" s="478"/>
      <c r="D2678" s="473"/>
      <c r="E2678" s="473"/>
      <c r="F2678" s="497"/>
      <c r="G2678" s="474"/>
      <c r="H2678" s="480"/>
      <c r="I2678" s="480"/>
      <c r="J2678" s="443"/>
      <c r="K2678" s="446"/>
      <c r="L2678" s="445"/>
      <c r="M2678" s="446"/>
      <c r="N2678" s="447"/>
      <c r="O2678" s="477">
        <f t="shared" si="117"/>
        <v>0</v>
      </c>
      <c r="P2678" s="477">
        <f t="shared" si="118"/>
        <v>0</v>
      </c>
      <c r="Q2678" s="92" t="str">
        <f t="shared" si="119"/>
        <v/>
      </c>
    </row>
    <row r="2679" spans="1:17" x14ac:dyDescent="0.2">
      <c r="A2679" s="468"/>
      <c r="B2679" s="481"/>
      <c r="C2679" s="478"/>
      <c r="D2679" s="473"/>
      <c r="E2679" s="473"/>
      <c r="F2679" s="497"/>
      <c r="G2679" s="474"/>
      <c r="H2679" s="480"/>
      <c r="I2679" s="480"/>
      <c r="J2679" s="443"/>
      <c r="K2679" s="446"/>
      <c r="L2679" s="445"/>
      <c r="M2679" s="446"/>
      <c r="N2679" s="447"/>
      <c r="O2679" s="477">
        <f t="shared" si="117"/>
        <v>0</v>
      </c>
      <c r="P2679" s="477">
        <f t="shared" si="118"/>
        <v>0</v>
      </c>
      <c r="Q2679" s="92" t="str">
        <f t="shared" si="119"/>
        <v/>
      </c>
    </row>
    <row r="2680" spans="1:17" x14ac:dyDescent="0.2">
      <c r="A2680" s="468"/>
      <c r="B2680" s="481"/>
      <c r="C2680" s="478"/>
      <c r="D2680" s="473"/>
      <c r="E2680" s="473"/>
      <c r="F2680" s="497"/>
      <c r="G2680" s="474"/>
      <c r="H2680" s="480"/>
      <c r="I2680" s="480"/>
      <c r="J2680" s="443"/>
      <c r="K2680" s="446"/>
      <c r="L2680" s="445"/>
      <c r="M2680" s="446"/>
      <c r="N2680" s="447"/>
      <c r="O2680" s="477">
        <f t="shared" si="117"/>
        <v>0</v>
      </c>
      <c r="P2680" s="477">
        <f t="shared" si="118"/>
        <v>0</v>
      </c>
      <c r="Q2680" s="92" t="str">
        <f t="shared" si="119"/>
        <v/>
      </c>
    </row>
    <row r="2681" spans="1:17" x14ac:dyDescent="0.2">
      <c r="A2681" s="468"/>
      <c r="B2681" s="481"/>
      <c r="C2681" s="478"/>
      <c r="D2681" s="473"/>
      <c r="E2681" s="473"/>
      <c r="F2681" s="497"/>
      <c r="G2681" s="474"/>
      <c r="H2681" s="480"/>
      <c r="I2681" s="480"/>
      <c r="J2681" s="443"/>
      <c r="K2681" s="446"/>
      <c r="L2681" s="445"/>
      <c r="M2681" s="446"/>
      <c r="N2681" s="447"/>
      <c r="O2681" s="477">
        <f t="shared" si="117"/>
        <v>0</v>
      </c>
      <c r="P2681" s="477">
        <f t="shared" si="118"/>
        <v>0</v>
      </c>
      <c r="Q2681" s="92" t="str">
        <f t="shared" si="119"/>
        <v/>
      </c>
    </row>
    <row r="2682" spans="1:17" x14ac:dyDescent="0.2">
      <c r="A2682" s="468"/>
      <c r="B2682" s="481"/>
      <c r="C2682" s="478"/>
      <c r="D2682" s="473"/>
      <c r="E2682" s="473"/>
      <c r="F2682" s="497"/>
      <c r="G2682" s="474"/>
      <c r="H2682" s="480"/>
      <c r="I2682" s="480"/>
      <c r="J2682" s="443"/>
      <c r="K2682" s="446"/>
      <c r="L2682" s="445"/>
      <c r="M2682" s="446"/>
      <c r="N2682" s="447"/>
      <c r="O2682" s="477">
        <f t="shared" si="117"/>
        <v>0</v>
      </c>
      <c r="P2682" s="477">
        <f t="shared" si="118"/>
        <v>0</v>
      </c>
      <c r="Q2682" s="92" t="str">
        <f t="shared" si="119"/>
        <v/>
      </c>
    </row>
    <row r="2683" spans="1:17" x14ac:dyDescent="0.2">
      <c r="A2683" s="468"/>
      <c r="B2683" s="481"/>
      <c r="C2683" s="478"/>
      <c r="D2683" s="473"/>
      <c r="E2683" s="473"/>
      <c r="F2683" s="497"/>
      <c r="G2683" s="474"/>
      <c r="H2683" s="480"/>
      <c r="I2683" s="480"/>
      <c r="J2683" s="443"/>
      <c r="K2683" s="446"/>
      <c r="L2683" s="445"/>
      <c r="M2683" s="446"/>
      <c r="N2683" s="447"/>
      <c r="O2683" s="477">
        <f t="shared" si="117"/>
        <v>0</v>
      </c>
      <c r="P2683" s="477">
        <f t="shared" si="118"/>
        <v>0</v>
      </c>
      <c r="Q2683" s="92" t="str">
        <f t="shared" si="119"/>
        <v/>
      </c>
    </row>
    <row r="2684" spans="1:17" x14ac:dyDescent="0.2">
      <c r="A2684" s="468"/>
      <c r="B2684" s="481"/>
      <c r="C2684" s="478"/>
      <c r="D2684" s="473"/>
      <c r="E2684" s="473"/>
      <c r="F2684" s="497"/>
      <c r="G2684" s="474"/>
      <c r="H2684" s="480"/>
      <c r="I2684" s="480"/>
      <c r="J2684" s="443"/>
      <c r="K2684" s="446"/>
      <c r="L2684" s="445"/>
      <c r="M2684" s="446"/>
      <c r="N2684" s="447"/>
      <c r="O2684" s="477">
        <f t="shared" si="117"/>
        <v>0</v>
      </c>
      <c r="P2684" s="477">
        <f t="shared" si="118"/>
        <v>0</v>
      </c>
      <c r="Q2684" s="92" t="str">
        <f t="shared" si="119"/>
        <v/>
      </c>
    </row>
    <row r="2685" spans="1:17" x14ac:dyDescent="0.2">
      <c r="A2685" s="468"/>
      <c r="B2685" s="481"/>
      <c r="C2685" s="478"/>
      <c r="D2685" s="473"/>
      <c r="E2685" s="473"/>
      <c r="F2685" s="497"/>
      <c r="G2685" s="474"/>
      <c r="H2685" s="480"/>
      <c r="I2685" s="480"/>
      <c r="J2685" s="443"/>
      <c r="K2685" s="446"/>
      <c r="L2685" s="445"/>
      <c r="M2685" s="446"/>
      <c r="N2685" s="447"/>
      <c r="O2685" s="477">
        <f t="shared" si="117"/>
        <v>0</v>
      </c>
      <c r="P2685" s="477">
        <f t="shared" si="118"/>
        <v>0</v>
      </c>
      <c r="Q2685" s="92" t="str">
        <f t="shared" si="119"/>
        <v/>
      </c>
    </row>
    <row r="2686" spans="1:17" x14ac:dyDescent="0.2">
      <c r="A2686" s="468"/>
      <c r="B2686" s="481"/>
      <c r="C2686" s="478"/>
      <c r="D2686" s="473"/>
      <c r="E2686" s="473"/>
      <c r="F2686" s="497"/>
      <c r="G2686" s="474"/>
      <c r="H2686" s="480"/>
      <c r="I2686" s="480"/>
      <c r="J2686" s="443"/>
      <c r="K2686" s="446"/>
      <c r="L2686" s="445"/>
      <c r="M2686" s="446"/>
      <c r="N2686" s="447"/>
      <c r="O2686" s="477">
        <f t="shared" si="117"/>
        <v>0</v>
      </c>
      <c r="P2686" s="477">
        <f t="shared" si="118"/>
        <v>0</v>
      </c>
      <c r="Q2686" s="92" t="str">
        <f t="shared" si="119"/>
        <v/>
      </c>
    </row>
    <row r="2687" spans="1:17" x14ac:dyDescent="0.2">
      <c r="A2687" s="468"/>
      <c r="B2687" s="481"/>
      <c r="C2687" s="478"/>
      <c r="D2687" s="473"/>
      <c r="E2687" s="473"/>
      <c r="F2687" s="497"/>
      <c r="G2687" s="474"/>
      <c r="H2687" s="480"/>
      <c r="I2687" s="480"/>
      <c r="J2687" s="443"/>
      <c r="K2687" s="446"/>
      <c r="L2687" s="445"/>
      <c r="M2687" s="446"/>
      <c r="N2687" s="447"/>
      <c r="O2687" s="477">
        <f t="shared" si="117"/>
        <v>0</v>
      </c>
      <c r="P2687" s="477">
        <f t="shared" si="118"/>
        <v>0</v>
      </c>
      <c r="Q2687" s="92" t="str">
        <f t="shared" si="119"/>
        <v/>
      </c>
    </row>
    <row r="2688" spans="1:17" x14ac:dyDescent="0.2">
      <c r="A2688" s="468"/>
      <c r="B2688" s="481"/>
      <c r="C2688" s="478"/>
      <c r="D2688" s="473"/>
      <c r="E2688" s="473"/>
      <c r="F2688" s="497"/>
      <c r="G2688" s="474"/>
      <c r="H2688" s="480"/>
      <c r="I2688" s="480"/>
      <c r="J2688" s="443"/>
      <c r="K2688" s="446"/>
      <c r="L2688" s="445"/>
      <c r="M2688" s="446"/>
      <c r="N2688" s="447"/>
      <c r="O2688" s="477">
        <f t="shared" si="117"/>
        <v>0</v>
      </c>
      <c r="P2688" s="477">
        <f t="shared" si="118"/>
        <v>0</v>
      </c>
      <c r="Q2688" s="92" t="str">
        <f t="shared" si="119"/>
        <v/>
      </c>
    </row>
    <row r="2689" spans="1:17" x14ac:dyDescent="0.2">
      <c r="A2689" s="468"/>
      <c r="B2689" s="481"/>
      <c r="C2689" s="478"/>
      <c r="D2689" s="473"/>
      <c r="E2689" s="473"/>
      <c r="F2689" s="497"/>
      <c r="G2689" s="474"/>
      <c r="H2689" s="480"/>
      <c r="I2689" s="480"/>
      <c r="J2689" s="443"/>
      <c r="K2689" s="446"/>
      <c r="L2689" s="445"/>
      <c r="M2689" s="446"/>
      <c r="N2689" s="447"/>
      <c r="O2689" s="477">
        <f t="shared" ref="O2689:O2752" si="120">IF(B2689=0,0,IF(YEAR(B2689)=$P$1,MONTH(B2689)-$O$1+1,(YEAR(B2689)-$P$1)*12-$O$1+1+MONTH(B2689)))</f>
        <v>0</v>
      </c>
      <c r="P2689" s="477">
        <f t="shared" ref="P2689:P2752" si="121">IF(C2689=0,0,IF(YEAR(C2689)=$P$1,MONTH(C2689)-$O$1+1,(YEAR(C2689)-$P$1)*12-$O$1+1+MONTH(C2689)))</f>
        <v>0</v>
      </c>
      <c r="Q2689" s="92" t="str">
        <f t="shared" ref="Q2689:Q2752" si="122">SUBSTITUTE(D2689," ","_")</f>
        <v/>
      </c>
    </row>
    <row r="2690" spans="1:17" x14ac:dyDescent="0.2">
      <c r="A2690" s="468"/>
      <c r="B2690" s="481"/>
      <c r="C2690" s="478"/>
      <c r="D2690" s="473"/>
      <c r="E2690" s="473"/>
      <c r="F2690" s="497"/>
      <c r="G2690" s="474"/>
      <c r="H2690" s="480"/>
      <c r="I2690" s="480"/>
      <c r="J2690" s="443"/>
      <c r="K2690" s="446"/>
      <c r="L2690" s="445"/>
      <c r="M2690" s="446"/>
      <c r="N2690" s="447"/>
      <c r="O2690" s="477">
        <f t="shared" si="120"/>
        <v>0</v>
      </c>
      <c r="P2690" s="477">
        <f t="shared" si="121"/>
        <v>0</v>
      </c>
      <c r="Q2690" s="92" t="str">
        <f t="shared" si="122"/>
        <v/>
      </c>
    </row>
    <row r="2691" spans="1:17" x14ac:dyDescent="0.2">
      <c r="A2691" s="468"/>
      <c r="B2691" s="481"/>
      <c r="C2691" s="478"/>
      <c r="D2691" s="473"/>
      <c r="E2691" s="473"/>
      <c r="F2691" s="497"/>
      <c r="G2691" s="474"/>
      <c r="H2691" s="480"/>
      <c r="I2691" s="480"/>
      <c r="J2691" s="443"/>
      <c r="K2691" s="446"/>
      <c r="L2691" s="445"/>
      <c r="M2691" s="446"/>
      <c r="N2691" s="447"/>
      <c r="O2691" s="477">
        <f t="shared" si="120"/>
        <v>0</v>
      </c>
      <c r="P2691" s="477">
        <f t="shared" si="121"/>
        <v>0</v>
      </c>
      <c r="Q2691" s="92" t="str">
        <f t="shared" si="122"/>
        <v/>
      </c>
    </row>
    <row r="2692" spans="1:17" x14ac:dyDescent="0.2">
      <c r="A2692" s="468"/>
      <c r="B2692" s="481"/>
      <c r="C2692" s="478"/>
      <c r="D2692" s="473"/>
      <c r="E2692" s="473"/>
      <c r="F2692" s="497"/>
      <c r="G2692" s="474"/>
      <c r="H2692" s="480"/>
      <c r="I2692" s="480"/>
      <c r="J2692" s="443"/>
      <c r="K2692" s="446"/>
      <c r="L2692" s="445"/>
      <c r="M2692" s="446"/>
      <c r="N2692" s="447"/>
      <c r="O2692" s="477">
        <f t="shared" si="120"/>
        <v>0</v>
      </c>
      <c r="P2692" s="477">
        <f t="shared" si="121"/>
        <v>0</v>
      </c>
      <c r="Q2692" s="92" t="str">
        <f t="shared" si="122"/>
        <v/>
      </c>
    </row>
    <row r="2693" spans="1:17" x14ac:dyDescent="0.2">
      <c r="A2693" s="468"/>
      <c r="B2693" s="481"/>
      <c r="C2693" s="478"/>
      <c r="D2693" s="473"/>
      <c r="E2693" s="473"/>
      <c r="F2693" s="497"/>
      <c r="G2693" s="474"/>
      <c r="H2693" s="480"/>
      <c r="I2693" s="480"/>
      <c r="J2693" s="443"/>
      <c r="K2693" s="446"/>
      <c r="L2693" s="445"/>
      <c r="M2693" s="446"/>
      <c r="N2693" s="447"/>
      <c r="O2693" s="477">
        <f t="shared" si="120"/>
        <v>0</v>
      </c>
      <c r="P2693" s="477">
        <f t="shared" si="121"/>
        <v>0</v>
      </c>
      <c r="Q2693" s="92" t="str">
        <f t="shared" si="122"/>
        <v/>
      </c>
    </row>
    <row r="2694" spans="1:17" x14ac:dyDescent="0.2">
      <c r="A2694" s="468"/>
      <c r="B2694" s="481"/>
      <c r="C2694" s="478"/>
      <c r="D2694" s="473"/>
      <c r="E2694" s="473"/>
      <c r="F2694" s="497"/>
      <c r="G2694" s="474"/>
      <c r="H2694" s="480"/>
      <c r="I2694" s="480"/>
      <c r="J2694" s="443"/>
      <c r="K2694" s="446"/>
      <c r="L2694" s="445"/>
      <c r="M2694" s="446"/>
      <c r="N2694" s="447"/>
      <c r="O2694" s="477">
        <f t="shared" si="120"/>
        <v>0</v>
      </c>
      <c r="P2694" s="477">
        <f t="shared" si="121"/>
        <v>0</v>
      </c>
      <c r="Q2694" s="92" t="str">
        <f t="shared" si="122"/>
        <v/>
      </c>
    </row>
    <row r="2695" spans="1:17" x14ac:dyDescent="0.2">
      <c r="A2695" s="468"/>
      <c r="B2695" s="481"/>
      <c r="C2695" s="478"/>
      <c r="D2695" s="473"/>
      <c r="E2695" s="473"/>
      <c r="F2695" s="497"/>
      <c r="G2695" s="474"/>
      <c r="H2695" s="480"/>
      <c r="I2695" s="480"/>
      <c r="J2695" s="443"/>
      <c r="K2695" s="446"/>
      <c r="L2695" s="445"/>
      <c r="M2695" s="446"/>
      <c r="N2695" s="447"/>
      <c r="O2695" s="477">
        <f t="shared" si="120"/>
        <v>0</v>
      </c>
      <c r="P2695" s="477">
        <f t="shared" si="121"/>
        <v>0</v>
      </c>
      <c r="Q2695" s="92" t="str">
        <f t="shared" si="122"/>
        <v/>
      </c>
    </row>
    <row r="2696" spans="1:17" x14ac:dyDescent="0.2">
      <c r="A2696" s="468"/>
      <c r="B2696" s="481"/>
      <c r="C2696" s="478"/>
      <c r="D2696" s="473"/>
      <c r="E2696" s="473"/>
      <c r="F2696" s="497"/>
      <c r="G2696" s="474"/>
      <c r="H2696" s="480"/>
      <c r="I2696" s="480"/>
      <c r="J2696" s="443"/>
      <c r="K2696" s="446"/>
      <c r="L2696" s="445"/>
      <c r="M2696" s="446"/>
      <c r="N2696" s="447"/>
      <c r="O2696" s="477">
        <f t="shared" si="120"/>
        <v>0</v>
      </c>
      <c r="P2696" s="477">
        <f t="shared" si="121"/>
        <v>0</v>
      </c>
      <c r="Q2696" s="92" t="str">
        <f t="shared" si="122"/>
        <v/>
      </c>
    </row>
    <row r="2697" spans="1:17" x14ac:dyDescent="0.2">
      <c r="A2697" s="468"/>
      <c r="B2697" s="481"/>
      <c r="C2697" s="478"/>
      <c r="D2697" s="473"/>
      <c r="E2697" s="473"/>
      <c r="F2697" s="497"/>
      <c r="G2697" s="474"/>
      <c r="H2697" s="480"/>
      <c r="I2697" s="480"/>
      <c r="J2697" s="443"/>
      <c r="K2697" s="446"/>
      <c r="L2697" s="445"/>
      <c r="M2697" s="446"/>
      <c r="N2697" s="447"/>
      <c r="O2697" s="477">
        <f t="shared" si="120"/>
        <v>0</v>
      </c>
      <c r="P2697" s="477">
        <f t="shared" si="121"/>
        <v>0</v>
      </c>
      <c r="Q2697" s="92" t="str">
        <f t="shared" si="122"/>
        <v/>
      </c>
    </row>
    <row r="2698" spans="1:17" x14ac:dyDescent="0.2">
      <c r="A2698" s="468"/>
      <c r="B2698" s="481"/>
      <c r="C2698" s="478"/>
      <c r="D2698" s="473"/>
      <c r="E2698" s="473"/>
      <c r="F2698" s="497"/>
      <c r="G2698" s="474"/>
      <c r="H2698" s="480"/>
      <c r="I2698" s="480"/>
      <c r="J2698" s="443"/>
      <c r="K2698" s="446"/>
      <c r="L2698" s="445"/>
      <c r="M2698" s="446"/>
      <c r="N2698" s="447"/>
      <c r="O2698" s="477">
        <f t="shared" si="120"/>
        <v>0</v>
      </c>
      <c r="P2698" s="477">
        <f t="shared" si="121"/>
        <v>0</v>
      </c>
      <c r="Q2698" s="92" t="str">
        <f t="shared" si="122"/>
        <v/>
      </c>
    </row>
    <row r="2699" spans="1:17" x14ac:dyDescent="0.2">
      <c r="A2699" s="468"/>
      <c r="B2699" s="481"/>
      <c r="C2699" s="478"/>
      <c r="D2699" s="473"/>
      <c r="E2699" s="473"/>
      <c r="F2699" s="497"/>
      <c r="G2699" s="474"/>
      <c r="H2699" s="480"/>
      <c r="I2699" s="480"/>
      <c r="J2699" s="443"/>
      <c r="K2699" s="446"/>
      <c r="L2699" s="445"/>
      <c r="M2699" s="446"/>
      <c r="N2699" s="447"/>
      <c r="O2699" s="477">
        <f t="shared" si="120"/>
        <v>0</v>
      </c>
      <c r="P2699" s="477">
        <f t="shared" si="121"/>
        <v>0</v>
      </c>
      <c r="Q2699" s="92" t="str">
        <f t="shared" si="122"/>
        <v/>
      </c>
    </row>
    <row r="2700" spans="1:17" x14ac:dyDescent="0.2">
      <c r="A2700" s="468"/>
      <c r="B2700" s="481"/>
      <c r="C2700" s="478"/>
      <c r="D2700" s="480"/>
      <c r="E2700" s="480"/>
      <c r="F2700" s="497"/>
      <c r="G2700" s="480"/>
      <c r="H2700" s="480"/>
      <c r="I2700" s="480"/>
      <c r="J2700" s="443"/>
      <c r="K2700" s="446"/>
      <c r="L2700" s="445"/>
      <c r="M2700" s="446"/>
      <c r="N2700" s="447"/>
      <c r="O2700" s="477">
        <f t="shared" si="120"/>
        <v>0</v>
      </c>
      <c r="P2700" s="477">
        <f t="shared" si="121"/>
        <v>0</v>
      </c>
      <c r="Q2700" s="92" t="str">
        <f t="shared" si="122"/>
        <v/>
      </c>
    </row>
    <row r="2701" spans="1:17" x14ac:dyDescent="0.2">
      <c r="A2701" s="468"/>
      <c r="B2701" s="481"/>
      <c r="C2701" s="478"/>
      <c r="D2701" s="480"/>
      <c r="E2701" s="480"/>
      <c r="F2701" s="497"/>
      <c r="G2701" s="480"/>
      <c r="H2701" s="480"/>
      <c r="I2701" s="480"/>
      <c r="J2701" s="443"/>
      <c r="K2701" s="446"/>
      <c r="L2701" s="445"/>
      <c r="M2701" s="446"/>
      <c r="N2701" s="447"/>
      <c r="O2701" s="477">
        <f t="shared" si="120"/>
        <v>0</v>
      </c>
      <c r="P2701" s="477">
        <f t="shared" si="121"/>
        <v>0</v>
      </c>
      <c r="Q2701" s="92" t="str">
        <f t="shared" si="122"/>
        <v/>
      </c>
    </row>
    <row r="2702" spans="1:17" x14ac:dyDescent="0.2">
      <c r="A2702" s="468"/>
      <c r="B2702" s="481"/>
      <c r="C2702" s="478"/>
      <c r="D2702" s="480"/>
      <c r="E2702" s="480"/>
      <c r="F2702" s="497"/>
      <c r="G2702" s="480"/>
      <c r="H2702" s="480"/>
      <c r="I2702" s="480"/>
      <c r="J2702" s="443"/>
      <c r="K2702" s="443"/>
      <c r="L2702" s="443"/>
      <c r="M2702" s="443"/>
      <c r="N2702" s="444"/>
      <c r="O2702" s="477">
        <f t="shared" si="120"/>
        <v>0</v>
      </c>
      <c r="P2702" s="477">
        <f t="shared" si="121"/>
        <v>0</v>
      </c>
      <c r="Q2702" s="92" t="str">
        <f t="shared" si="122"/>
        <v/>
      </c>
    </row>
    <row r="2703" spans="1:17" x14ac:dyDescent="0.2">
      <c r="A2703" s="468"/>
      <c r="B2703" s="481"/>
      <c r="C2703" s="478"/>
      <c r="D2703" s="480"/>
      <c r="E2703" s="474"/>
      <c r="F2703" s="496"/>
      <c r="G2703" s="474"/>
      <c r="H2703" s="474"/>
      <c r="I2703" s="480"/>
      <c r="J2703" s="443"/>
      <c r="K2703" s="443"/>
      <c r="L2703" s="443"/>
      <c r="M2703" s="443"/>
      <c r="N2703" s="444"/>
      <c r="O2703" s="477">
        <f t="shared" si="120"/>
        <v>0</v>
      </c>
      <c r="P2703" s="477">
        <f t="shared" si="121"/>
        <v>0</v>
      </c>
      <c r="Q2703" s="92" t="str">
        <f t="shared" si="122"/>
        <v/>
      </c>
    </row>
    <row r="2704" spans="1:17" x14ac:dyDescent="0.2">
      <c r="A2704" s="468"/>
      <c r="B2704" s="481"/>
      <c r="C2704" s="478"/>
      <c r="D2704" s="473"/>
      <c r="E2704" s="473"/>
      <c r="F2704" s="497"/>
      <c r="G2704" s="480"/>
      <c r="H2704" s="480"/>
      <c r="I2704" s="480"/>
      <c r="J2704" s="443"/>
      <c r="K2704" s="443"/>
      <c r="L2704" s="443"/>
      <c r="M2704" s="443"/>
      <c r="N2704" s="444"/>
      <c r="O2704" s="477">
        <f t="shared" si="120"/>
        <v>0</v>
      </c>
      <c r="P2704" s="477">
        <f t="shared" si="121"/>
        <v>0</v>
      </c>
      <c r="Q2704" s="92" t="str">
        <f t="shared" si="122"/>
        <v/>
      </c>
    </row>
    <row r="2705" spans="1:17" x14ac:dyDescent="0.2">
      <c r="A2705" s="468"/>
      <c r="B2705" s="481"/>
      <c r="C2705" s="483"/>
      <c r="D2705" s="480"/>
      <c r="E2705" s="480"/>
      <c r="F2705" s="497"/>
      <c r="G2705" s="473"/>
      <c r="H2705" s="474"/>
      <c r="I2705" s="480"/>
      <c r="J2705" s="442"/>
      <c r="K2705" s="442"/>
      <c r="L2705" s="443"/>
      <c r="M2705" s="443"/>
      <c r="N2705" s="444"/>
      <c r="O2705" s="477">
        <f t="shared" si="120"/>
        <v>0</v>
      </c>
      <c r="P2705" s="477">
        <f t="shared" si="121"/>
        <v>0</v>
      </c>
      <c r="Q2705" s="92" t="str">
        <f t="shared" si="122"/>
        <v/>
      </c>
    </row>
    <row r="2706" spans="1:17" x14ac:dyDescent="0.2">
      <c r="A2706" s="468"/>
      <c r="B2706" s="481"/>
      <c r="C2706" s="478"/>
      <c r="D2706" s="480"/>
      <c r="E2706" s="480"/>
      <c r="F2706" s="497"/>
      <c r="G2706" s="480"/>
      <c r="H2706" s="480"/>
      <c r="I2706" s="480"/>
      <c r="J2706" s="443"/>
      <c r="K2706" s="443"/>
      <c r="L2706" s="443"/>
      <c r="M2706" s="443"/>
      <c r="N2706" s="444"/>
      <c r="O2706" s="477">
        <f t="shared" si="120"/>
        <v>0</v>
      </c>
      <c r="P2706" s="477">
        <f t="shared" si="121"/>
        <v>0</v>
      </c>
      <c r="Q2706" s="92" t="str">
        <f t="shared" si="122"/>
        <v/>
      </c>
    </row>
    <row r="2707" spans="1:17" x14ac:dyDescent="0.2">
      <c r="A2707" s="468"/>
      <c r="B2707" s="481"/>
      <c r="C2707" s="478"/>
      <c r="D2707" s="480"/>
      <c r="E2707" s="480"/>
      <c r="F2707" s="497"/>
      <c r="G2707" s="480"/>
      <c r="H2707" s="480"/>
      <c r="I2707" s="480"/>
      <c r="J2707" s="443"/>
      <c r="K2707" s="443"/>
      <c r="L2707" s="443"/>
      <c r="M2707" s="443"/>
      <c r="N2707" s="444"/>
      <c r="O2707" s="477">
        <f t="shared" si="120"/>
        <v>0</v>
      </c>
      <c r="P2707" s="477">
        <f t="shared" si="121"/>
        <v>0</v>
      </c>
      <c r="Q2707" s="92" t="str">
        <f t="shared" si="122"/>
        <v/>
      </c>
    </row>
    <row r="2708" spans="1:17" x14ac:dyDescent="0.2">
      <c r="A2708" s="468"/>
      <c r="B2708" s="481"/>
      <c r="C2708" s="478"/>
      <c r="D2708" s="480"/>
      <c r="E2708" s="480"/>
      <c r="F2708" s="497"/>
      <c r="G2708" s="480"/>
      <c r="H2708" s="480"/>
      <c r="I2708" s="480"/>
      <c r="J2708" s="443"/>
      <c r="K2708" s="443"/>
      <c r="L2708" s="443"/>
      <c r="M2708" s="443"/>
      <c r="N2708" s="444"/>
      <c r="O2708" s="477">
        <f t="shared" si="120"/>
        <v>0</v>
      </c>
      <c r="P2708" s="477">
        <f t="shared" si="121"/>
        <v>0</v>
      </c>
      <c r="Q2708" s="92" t="str">
        <f t="shared" si="122"/>
        <v/>
      </c>
    </row>
    <row r="2709" spans="1:17" x14ac:dyDescent="0.2">
      <c r="A2709" s="468"/>
      <c r="B2709" s="481"/>
      <c r="C2709" s="478"/>
      <c r="D2709" s="480"/>
      <c r="E2709" s="480"/>
      <c r="F2709" s="497"/>
      <c r="G2709" s="480"/>
      <c r="H2709" s="480"/>
      <c r="I2709" s="480"/>
      <c r="J2709" s="443"/>
      <c r="K2709" s="443"/>
      <c r="L2709" s="443"/>
      <c r="M2709" s="443"/>
      <c r="N2709" s="444"/>
      <c r="O2709" s="477">
        <f t="shared" si="120"/>
        <v>0</v>
      </c>
      <c r="P2709" s="477">
        <f t="shared" si="121"/>
        <v>0</v>
      </c>
      <c r="Q2709" s="92" t="str">
        <f t="shared" si="122"/>
        <v/>
      </c>
    </row>
    <row r="2710" spans="1:17" x14ac:dyDescent="0.2">
      <c r="A2710" s="468"/>
      <c r="B2710" s="481"/>
      <c r="C2710" s="478"/>
      <c r="D2710" s="473"/>
      <c r="E2710" s="473"/>
      <c r="F2710" s="497"/>
      <c r="G2710" s="474"/>
      <c r="H2710" s="480"/>
      <c r="I2710" s="480"/>
      <c r="J2710" s="443"/>
      <c r="K2710" s="443"/>
      <c r="L2710" s="443"/>
      <c r="M2710" s="443"/>
      <c r="N2710" s="444"/>
      <c r="O2710" s="477">
        <f t="shared" si="120"/>
        <v>0</v>
      </c>
      <c r="P2710" s="477">
        <f t="shared" si="121"/>
        <v>0</v>
      </c>
      <c r="Q2710" s="92" t="str">
        <f t="shared" si="122"/>
        <v/>
      </c>
    </row>
    <row r="2711" spans="1:17" x14ac:dyDescent="0.2">
      <c r="A2711" s="468"/>
      <c r="B2711" s="481"/>
      <c r="C2711" s="478"/>
      <c r="D2711" s="473"/>
      <c r="E2711" s="473"/>
      <c r="F2711" s="497"/>
      <c r="G2711" s="474"/>
      <c r="H2711" s="480"/>
      <c r="I2711" s="480"/>
      <c r="J2711" s="443"/>
      <c r="K2711" s="443"/>
      <c r="L2711" s="443"/>
      <c r="M2711" s="443"/>
      <c r="N2711" s="444"/>
      <c r="O2711" s="477">
        <f t="shared" si="120"/>
        <v>0</v>
      </c>
      <c r="P2711" s="477">
        <f t="shared" si="121"/>
        <v>0</v>
      </c>
      <c r="Q2711" s="92" t="str">
        <f t="shared" si="122"/>
        <v/>
      </c>
    </row>
    <row r="2712" spans="1:17" x14ac:dyDescent="0.2">
      <c r="A2712" s="468"/>
      <c r="B2712" s="481"/>
      <c r="C2712" s="478"/>
      <c r="D2712" s="473"/>
      <c r="E2712" s="473"/>
      <c r="F2712" s="497"/>
      <c r="G2712" s="474"/>
      <c r="H2712" s="480"/>
      <c r="I2712" s="480"/>
      <c r="J2712" s="443"/>
      <c r="K2712" s="443"/>
      <c r="L2712" s="443"/>
      <c r="M2712" s="443"/>
      <c r="N2712" s="444"/>
      <c r="O2712" s="477">
        <f t="shared" si="120"/>
        <v>0</v>
      </c>
      <c r="P2712" s="477">
        <f t="shared" si="121"/>
        <v>0</v>
      </c>
      <c r="Q2712" s="92" t="str">
        <f t="shared" si="122"/>
        <v/>
      </c>
    </row>
    <row r="2713" spans="1:17" x14ac:dyDescent="0.2">
      <c r="A2713" s="468"/>
      <c r="B2713" s="481"/>
      <c r="C2713" s="478"/>
      <c r="D2713" s="473"/>
      <c r="E2713" s="473"/>
      <c r="F2713" s="497"/>
      <c r="G2713" s="474"/>
      <c r="H2713" s="480"/>
      <c r="I2713" s="480"/>
      <c r="J2713" s="443"/>
      <c r="K2713" s="443"/>
      <c r="L2713" s="443"/>
      <c r="M2713" s="443"/>
      <c r="N2713" s="444"/>
      <c r="O2713" s="477">
        <f t="shared" si="120"/>
        <v>0</v>
      </c>
      <c r="P2713" s="477">
        <f t="shared" si="121"/>
        <v>0</v>
      </c>
      <c r="Q2713" s="92" t="str">
        <f t="shared" si="122"/>
        <v/>
      </c>
    </row>
    <row r="2714" spans="1:17" x14ac:dyDescent="0.2">
      <c r="A2714" s="468"/>
      <c r="B2714" s="481"/>
      <c r="C2714" s="478"/>
      <c r="D2714" s="473"/>
      <c r="E2714" s="473"/>
      <c r="F2714" s="497"/>
      <c r="G2714" s="474"/>
      <c r="H2714" s="480"/>
      <c r="I2714" s="480"/>
      <c r="J2714" s="443"/>
      <c r="K2714" s="443"/>
      <c r="L2714" s="443"/>
      <c r="M2714" s="443"/>
      <c r="N2714" s="444"/>
      <c r="O2714" s="477">
        <f t="shared" si="120"/>
        <v>0</v>
      </c>
      <c r="P2714" s="477">
        <f t="shared" si="121"/>
        <v>0</v>
      </c>
      <c r="Q2714" s="92" t="str">
        <f t="shared" si="122"/>
        <v/>
      </c>
    </row>
    <row r="2715" spans="1:17" x14ac:dyDescent="0.2">
      <c r="A2715" s="468"/>
      <c r="B2715" s="481"/>
      <c r="C2715" s="478"/>
      <c r="D2715" s="473"/>
      <c r="E2715" s="473"/>
      <c r="F2715" s="497"/>
      <c r="G2715" s="474"/>
      <c r="H2715" s="480"/>
      <c r="I2715" s="480"/>
      <c r="J2715" s="443"/>
      <c r="K2715" s="443"/>
      <c r="L2715" s="443"/>
      <c r="M2715" s="443"/>
      <c r="N2715" s="444"/>
      <c r="O2715" s="477">
        <f t="shared" si="120"/>
        <v>0</v>
      </c>
      <c r="P2715" s="477">
        <f t="shared" si="121"/>
        <v>0</v>
      </c>
      <c r="Q2715" s="92" t="str">
        <f t="shared" si="122"/>
        <v/>
      </c>
    </row>
    <row r="2716" spans="1:17" x14ac:dyDescent="0.2">
      <c r="A2716" s="468"/>
      <c r="B2716" s="481"/>
      <c r="C2716" s="478"/>
      <c r="D2716" s="473"/>
      <c r="E2716" s="473"/>
      <c r="F2716" s="497"/>
      <c r="G2716" s="474"/>
      <c r="H2716" s="480"/>
      <c r="I2716" s="480"/>
      <c r="J2716" s="443"/>
      <c r="K2716" s="443"/>
      <c r="L2716" s="443"/>
      <c r="M2716" s="443"/>
      <c r="N2716" s="444"/>
      <c r="O2716" s="477">
        <f t="shared" si="120"/>
        <v>0</v>
      </c>
      <c r="P2716" s="477">
        <f t="shared" si="121"/>
        <v>0</v>
      </c>
      <c r="Q2716" s="92" t="str">
        <f t="shared" si="122"/>
        <v/>
      </c>
    </row>
    <row r="2717" spans="1:17" x14ac:dyDescent="0.2">
      <c r="A2717" s="468"/>
      <c r="B2717" s="481"/>
      <c r="C2717" s="478"/>
      <c r="D2717" s="473"/>
      <c r="E2717" s="473"/>
      <c r="F2717" s="497"/>
      <c r="G2717" s="474"/>
      <c r="H2717" s="480"/>
      <c r="I2717" s="480"/>
      <c r="J2717" s="443"/>
      <c r="K2717" s="443"/>
      <c r="L2717" s="443"/>
      <c r="M2717" s="443"/>
      <c r="N2717" s="444"/>
      <c r="O2717" s="477">
        <f t="shared" si="120"/>
        <v>0</v>
      </c>
      <c r="P2717" s="477">
        <f t="shared" si="121"/>
        <v>0</v>
      </c>
      <c r="Q2717" s="92" t="str">
        <f t="shared" si="122"/>
        <v/>
      </c>
    </row>
    <row r="2718" spans="1:17" x14ac:dyDescent="0.2">
      <c r="A2718" s="468"/>
      <c r="B2718" s="481"/>
      <c r="C2718" s="478"/>
      <c r="D2718" s="473"/>
      <c r="E2718" s="473"/>
      <c r="F2718" s="497"/>
      <c r="G2718" s="474"/>
      <c r="H2718" s="480"/>
      <c r="I2718" s="480"/>
      <c r="J2718" s="443"/>
      <c r="K2718" s="443"/>
      <c r="L2718" s="443"/>
      <c r="M2718" s="443"/>
      <c r="N2718" s="444"/>
      <c r="O2718" s="477">
        <f t="shared" si="120"/>
        <v>0</v>
      </c>
      <c r="P2718" s="477">
        <f t="shared" si="121"/>
        <v>0</v>
      </c>
      <c r="Q2718" s="92" t="str">
        <f t="shared" si="122"/>
        <v/>
      </c>
    </row>
    <row r="2719" spans="1:17" x14ac:dyDescent="0.2">
      <c r="A2719" s="468"/>
      <c r="B2719" s="481"/>
      <c r="C2719" s="478"/>
      <c r="D2719" s="473"/>
      <c r="E2719" s="473"/>
      <c r="F2719" s="497"/>
      <c r="G2719" s="474"/>
      <c r="H2719" s="480"/>
      <c r="I2719" s="480"/>
      <c r="J2719" s="443"/>
      <c r="K2719" s="443"/>
      <c r="L2719" s="443"/>
      <c r="M2719" s="443"/>
      <c r="N2719" s="444"/>
      <c r="O2719" s="477">
        <f t="shared" si="120"/>
        <v>0</v>
      </c>
      <c r="P2719" s="477">
        <f t="shared" si="121"/>
        <v>0</v>
      </c>
      <c r="Q2719" s="92" t="str">
        <f t="shared" si="122"/>
        <v/>
      </c>
    </row>
    <row r="2720" spans="1:17" x14ac:dyDescent="0.2">
      <c r="A2720" s="468"/>
      <c r="B2720" s="481"/>
      <c r="C2720" s="478"/>
      <c r="D2720" s="473"/>
      <c r="E2720" s="473"/>
      <c r="F2720" s="497"/>
      <c r="G2720" s="474"/>
      <c r="H2720" s="480"/>
      <c r="I2720" s="480"/>
      <c r="J2720" s="443"/>
      <c r="K2720" s="443"/>
      <c r="L2720" s="443"/>
      <c r="M2720" s="443"/>
      <c r="N2720" s="444"/>
      <c r="O2720" s="477">
        <f t="shared" si="120"/>
        <v>0</v>
      </c>
      <c r="P2720" s="477">
        <f t="shared" si="121"/>
        <v>0</v>
      </c>
      <c r="Q2720" s="92" t="str">
        <f t="shared" si="122"/>
        <v/>
      </c>
    </row>
    <row r="2721" spans="1:17" x14ac:dyDescent="0.2">
      <c r="A2721" s="468"/>
      <c r="B2721" s="481"/>
      <c r="C2721" s="478"/>
      <c r="D2721" s="473"/>
      <c r="E2721" s="473"/>
      <c r="F2721" s="497"/>
      <c r="G2721" s="474"/>
      <c r="H2721" s="480"/>
      <c r="I2721" s="480"/>
      <c r="J2721" s="443"/>
      <c r="K2721" s="443"/>
      <c r="L2721" s="443"/>
      <c r="M2721" s="443"/>
      <c r="N2721" s="444"/>
      <c r="O2721" s="477">
        <f t="shared" si="120"/>
        <v>0</v>
      </c>
      <c r="P2721" s="477">
        <f t="shared" si="121"/>
        <v>0</v>
      </c>
      <c r="Q2721" s="92" t="str">
        <f t="shared" si="122"/>
        <v/>
      </c>
    </row>
    <row r="2722" spans="1:17" x14ac:dyDescent="0.2">
      <c r="A2722" s="468"/>
      <c r="B2722" s="481"/>
      <c r="C2722" s="478"/>
      <c r="D2722" s="473"/>
      <c r="E2722" s="473"/>
      <c r="F2722" s="497"/>
      <c r="G2722" s="474"/>
      <c r="H2722" s="480"/>
      <c r="I2722" s="480"/>
      <c r="J2722" s="443"/>
      <c r="K2722" s="443"/>
      <c r="L2722" s="443"/>
      <c r="M2722" s="443"/>
      <c r="N2722" s="444"/>
      <c r="O2722" s="477">
        <f t="shared" si="120"/>
        <v>0</v>
      </c>
      <c r="P2722" s="477">
        <f t="shared" si="121"/>
        <v>0</v>
      </c>
      <c r="Q2722" s="92" t="str">
        <f t="shared" si="122"/>
        <v/>
      </c>
    </row>
    <row r="2723" spans="1:17" x14ac:dyDescent="0.2">
      <c r="A2723" s="468"/>
      <c r="B2723" s="481"/>
      <c r="C2723" s="478"/>
      <c r="D2723" s="473"/>
      <c r="E2723" s="473"/>
      <c r="F2723" s="497"/>
      <c r="G2723" s="474"/>
      <c r="H2723" s="480"/>
      <c r="I2723" s="480"/>
      <c r="J2723" s="443"/>
      <c r="K2723" s="443"/>
      <c r="L2723" s="443"/>
      <c r="M2723" s="443"/>
      <c r="N2723" s="444"/>
      <c r="O2723" s="477">
        <f t="shared" si="120"/>
        <v>0</v>
      </c>
      <c r="P2723" s="477">
        <f t="shared" si="121"/>
        <v>0</v>
      </c>
      <c r="Q2723" s="92" t="str">
        <f t="shared" si="122"/>
        <v/>
      </c>
    </row>
    <row r="2724" spans="1:17" x14ac:dyDescent="0.2">
      <c r="A2724" s="468"/>
      <c r="B2724" s="481"/>
      <c r="C2724" s="478"/>
      <c r="D2724" s="473"/>
      <c r="E2724" s="473"/>
      <c r="F2724" s="497"/>
      <c r="G2724" s="474"/>
      <c r="H2724" s="480"/>
      <c r="I2724" s="480"/>
      <c r="J2724" s="443"/>
      <c r="K2724" s="443"/>
      <c r="L2724" s="443"/>
      <c r="M2724" s="443"/>
      <c r="N2724" s="444"/>
      <c r="O2724" s="477">
        <f t="shared" si="120"/>
        <v>0</v>
      </c>
      <c r="P2724" s="477">
        <f t="shared" si="121"/>
        <v>0</v>
      </c>
      <c r="Q2724" s="92" t="str">
        <f t="shared" si="122"/>
        <v/>
      </c>
    </row>
    <row r="2725" spans="1:17" x14ac:dyDescent="0.2">
      <c r="A2725" s="468"/>
      <c r="B2725" s="481"/>
      <c r="C2725" s="478"/>
      <c r="D2725" s="473"/>
      <c r="E2725" s="473"/>
      <c r="F2725" s="497"/>
      <c r="G2725" s="474"/>
      <c r="H2725" s="480"/>
      <c r="I2725" s="480"/>
      <c r="J2725" s="443"/>
      <c r="K2725" s="443"/>
      <c r="L2725" s="443"/>
      <c r="M2725" s="443"/>
      <c r="N2725" s="444"/>
      <c r="O2725" s="477">
        <f t="shared" si="120"/>
        <v>0</v>
      </c>
      <c r="P2725" s="477">
        <f t="shared" si="121"/>
        <v>0</v>
      </c>
      <c r="Q2725" s="92" t="str">
        <f t="shared" si="122"/>
        <v/>
      </c>
    </row>
    <row r="2726" spans="1:17" x14ac:dyDescent="0.2">
      <c r="A2726" s="468"/>
      <c r="B2726" s="481"/>
      <c r="C2726" s="478"/>
      <c r="D2726" s="473"/>
      <c r="E2726" s="473"/>
      <c r="F2726" s="497"/>
      <c r="G2726" s="474"/>
      <c r="H2726" s="480"/>
      <c r="I2726" s="480"/>
      <c r="J2726" s="443"/>
      <c r="K2726" s="443"/>
      <c r="L2726" s="443"/>
      <c r="M2726" s="443"/>
      <c r="N2726" s="444"/>
      <c r="O2726" s="477">
        <f t="shared" si="120"/>
        <v>0</v>
      </c>
      <c r="P2726" s="477">
        <f t="shared" si="121"/>
        <v>0</v>
      </c>
      <c r="Q2726" s="92" t="str">
        <f t="shared" si="122"/>
        <v/>
      </c>
    </row>
    <row r="2727" spans="1:17" x14ac:dyDescent="0.2">
      <c r="A2727" s="468"/>
      <c r="B2727" s="481"/>
      <c r="C2727" s="478"/>
      <c r="D2727" s="473"/>
      <c r="E2727" s="473"/>
      <c r="F2727" s="497"/>
      <c r="G2727" s="474"/>
      <c r="H2727" s="480"/>
      <c r="I2727" s="480"/>
      <c r="J2727" s="443"/>
      <c r="K2727" s="443"/>
      <c r="L2727" s="443"/>
      <c r="M2727" s="443"/>
      <c r="N2727" s="444"/>
      <c r="O2727" s="477">
        <f t="shared" si="120"/>
        <v>0</v>
      </c>
      <c r="P2727" s="477">
        <f t="shared" si="121"/>
        <v>0</v>
      </c>
      <c r="Q2727" s="92" t="str">
        <f t="shared" si="122"/>
        <v/>
      </c>
    </row>
    <row r="2728" spans="1:17" x14ac:dyDescent="0.2">
      <c r="A2728" s="468"/>
      <c r="B2728" s="481"/>
      <c r="C2728" s="478"/>
      <c r="D2728" s="473"/>
      <c r="E2728" s="473"/>
      <c r="F2728" s="497"/>
      <c r="G2728" s="474"/>
      <c r="H2728" s="480"/>
      <c r="I2728" s="480"/>
      <c r="J2728" s="443"/>
      <c r="K2728" s="443"/>
      <c r="L2728" s="443"/>
      <c r="M2728" s="443"/>
      <c r="N2728" s="444"/>
      <c r="O2728" s="477">
        <f t="shared" si="120"/>
        <v>0</v>
      </c>
      <c r="P2728" s="477">
        <f t="shared" si="121"/>
        <v>0</v>
      </c>
      <c r="Q2728" s="92" t="str">
        <f t="shared" si="122"/>
        <v/>
      </c>
    </row>
    <row r="2729" spans="1:17" x14ac:dyDescent="0.2">
      <c r="A2729" s="468"/>
      <c r="B2729" s="481"/>
      <c r="C2729" s="478"/>
      <c r="D2729" s="473"/>
      <c r="E2729" s="473"/>
      <c r="F2729" s="497"/>
      <c r="G2729" s="474"/>
      <c r="H2729" s="480"/>
      <c r="I2729" s="480"/>
      <c r="J2729" s="443"/>
      <c r="K2729" s="443"/>
      <c r="L2729" s="443"/>
      <c r="M2729" s="443"/>
      <c r="N2729" s="444"/>
      <c r="O2729" s="477">
        <f t="shared" si="120"/>
        <v>0</v>
      </c>
      <c r="P2729" s="477">
        <f t="shared" si="121"/>
        <v>0</v>
      </c>
      <c r="Q2729" s="92" t="str">
        <f t="shared" si="122"/>
        <v/>
      </c>
    </row>
    <row r="2730" spans="1:17" x14ac:dyDescent="0.2">
      <c r="A2730" s="468"/>
      <c r="B2730" s="481"/>
      <c r="C2730" s="478"/>
      <c r="D2730" s="473"/>
      <c r="E2730" s="473"/>
      <c r="F2730" s="497"/>
      <c r="G2730" s="474"/>
      <c r="H2730" s="480"/>
      <c r="I2730" s="480"/>
      <c r="J2730" s="443"/>
      <c r="K2730" s="443"/>
      <c r="L2730" s="443"/>
      <c r="M2730" s="443"/>
      <c r="N2730" s="444"/>
      <c r="O2730" s="477">
        <f t="shared" si="120"/>
        <v>0</v>
      </c>
      <c r="P2730" s="477">
        <f t="shared" si="121"/>
        <v>0</v>
      </c>
      <c r="Q2730" s="92" t="str">
        <f t="shared" si="122"/>
        <v/>
      </c>
    </row>
    <row r="2731" spans="1:17" x14ac:dyDescent="0.2">
      <c r="A2731" s="468"/>
      <c r="B2731" s="481"/>
      <c r="C2731" s="478"/>
      <c r="D2731" s="473"/>
      <c r="E2731" s="473"/>
      <c r="F2731" s="497"/>
      <c r="G2731" s="474"/>
      <c r="H2731" s="480"/>
      <c r="I2731" s="480"/>
      <c r="J2731" s="443"/>
      <c r="K2731" s="443"/>
      <c r="L2731" s="443"/>
      <c r="M2731" s="443"/>
      <c r="N2731" s="444"/>
      <c r="O2731" s="477">
        <f t="shared" si="120"/>
        <v>0</v>
      </c>
      <c r="P2731" s="477">
        <f t="shared" si="121"/>
        <v>0</v>
      </c>
      <c r="Q2731" s="92" t="str">
        <f t="shared" si="122"/>
        <v/>
      </c>
    </row>
    <row r="2732" spans="1:17" x14ac:dyDescent="0.2">
      <c r="A2732" s="468"/>
      <c r="B2732" s="481"/>
      <c r="C2732" s="478"/>
      <c r="D2732" s="473"/>
      <c r="E2732" s="473"/>
      <c r="F2732" s="497"/>
      <c r="G2732" s="474"/>
      <c r="H2732" s="480"/>
      <c r="I2732" s="480"/>
      <c r="J2732" s="443"/>
      <c r="K2732" s="443"/>
      <c r="L2732" s="443"/>
      <c r="M2732" s="443"/>
      <c r="N2732" s="444"/>
      <c r="O2732" s="477">
        <f t="shared" si="120"/>
        <v>0</v>
      </c>
      <c r="P2732" s="477">
        <f t="shared" si="121"/>
        <v>0</v>
      </c>
      <c r="Q2732" s="92" t="str">
        <f t="shared" si="122"/>
        <v/>
      </c>
    </row>
    <row r="2733" spans="1:17" x14ac:dyDescent="0.2">
      <c r="A2733" s="468"/>
      <c r="B2733" s="481"/>
      <c r="C2733" s="478"/>
      <c r="D2733" s="473"/>
      <c r="E2733" s="473"/>
      <c r="F2733" s="497"/>
      <c r="G2733" s="474"/>
      <c r="H2733" s="480"/>
      <c r="I2733" s="480"/>
      <c r="J2733" s="443"/>
      <c r="K2733" s="443"/>
      <c r="L2733" s="443"/>
      <c r="M2733" s="443"/>
      <c r="N2733" s="444"/>
      <c r="O2733" s="477">
        <f t="shared" si="120"/>
        <v>0</v>
      </c>
      <c r="P2733" s="477">
        <f t="shared" si="121"/>
        <v>0</v>
      </c>
      <c r="Q2733" s="92" t="str">
        <f t="shared" si="122"/>
        <v/>
      </c>
    </row>
    <row r="2734" spans="1:17" x14ac:dyDescent="0.2">
      <c r="A2734" s="468"/>
      <c r="B2734" s="481"/>
      <c r="C2734" s="478"/>
      <c r="D2734" s="473"/>
      <c r="E2734" s="473"/>
      <c r="F2734" s="497"/>
      <c r="G2734" s="474"/>
      <c r="H2734" s="480"/>
      <c r="I2734" s="480"/>
      <c r="J2734" s="443"/>
      <c r="K2734" s="443"/>
      <c r="L2734" s="443"/>
      <c r="M2734" s="443"/>
      <c r="N2734" s="444"/>
      <c r="O2734" s="477">
        <f t="shared" si="120"/>
        <v>0</v>
      </c>
      <c r="P2734" s="477">
        <f t="shared" si="121"/>
        <v>0</v>
      </c>
      <c r="Q2734" s="92" t="str">
        <f t="shared" si="122"/>
        <v/>
      </c>
    </row>
    <row r="2735" spans="1:17" x14ac:dyDescent="0.2">
      <c r="A2735" s="468"/>
      <c r="B2735" s="481"/>
      <c r="C2735" s="478"/>
      <c r="D2735" s="473"/>
      <c r="E2735" s="473"/>
      <c r="F2735" s="497"/>
      <c r="G2735" s="474"/>
      <c r="H2735" s="480"/>
      <c r="I2735" s="480"/>
      <c r="J2735" s="443"/>
      <c r="K2735" s="443"/>
      <c r="L2735" s="443"/>
      <c r="M2735" s="443"/>
      <c r="N2735" s="444"/>
      <c r="O2735" s="477">
        <f t="shared" si="120"/>
        <v>0</v>
      </c>
      <c r="P2735" s="477">
        <f t="shared" si="121"/>
        <v>0</v>
      </c>
      <c r="Q2735" s="92" t="str">
        <f t="shared" si="122"/>
        <v/>
      </c>
    </row>
    <row r="2736" spans="1:17" x14ac:dyDescent="0.2">
      <c r="A2736" s="468"/>
      <c r="B2736" s="481"/>
      <c r="C2736" s="478"/>
      <c r="D2736" s="473"/>
      <c r="E2736" s="473"/>
      <c r="F2736" s="497"/>
      <c r="G2736" s="474"/>
      <c r="H2736" s="480"/>
      <c r="I2736" s="480"/>
      <c r="J2736" s="443"/>
      <c r="K2736" s="443"/>
      <c r="L2736" s="443"/>
      <c r="M2736" s="443"/>
      <c r="N2736" s="444"/>
      <c r="O2736" s="477">
        <f t="shared" si="120"/>
        <v>0</v>
      </c>
      <c r="P2736" s="477">
        <f t="shared" si="121"/>
        <v>0</v>
      </c>
      <c r="Q2736" s="92" t="str">
        <f t="shared" si="122"/>
        <v/>
      </c>
    </row>
    <row r="2737" spans="1:17" x14ac:dyDescent="0.2">
      <c r="A2737" s="468"/>
      <c r="B2737" s="481"/>
      <c r="C2737" s="478"/>
      <c r="D2737" s="473"/>
      <c r="E2737" s="473"/>
      <c r="F2737" s="497"/>
      <c r="G2737" s="474"/>
      <c r="H2737" s="480"/>
      <c r="I2737" s="480"/>
      <c r="J2737" s="443"/>
      <c r="K2737" s="443"/>
      <c r="L2737" s="443"/>
      <c r="M2737" s="443"/>
      <c r="N2737" s="444"/>
      <c r="O2737" s="477">
        <f t="shared" si="120"/>
        <v>0</v>
      </c>
      <c r="P2737" s="477">
        <f t="shared" si="121"/>
        <v>0</v>
      </c>
      <c r="Q2737" s="92" t="str">
        <f t="shared" si="122"/>
        <v/>
      </c>
    </row>
    <row r="2738" spans="1:17" x14ac:dyDescent="0.2">
      <c r="A2738" s="468"/>
      <c r="B2738" s="481"/>
      <c r="C2738" s="478"/>
      <c r="D2738" s="473"/>
      <c r="E2738" s="473"/>
      <c r="F2738" s="497"/>
      <c r="G2738" s="474"/>
      <c r="H2738" s="480"/>
      <c r="I2738" s="480"/>
      <c r="J2738" s="443"/>
      <c r="K2738" s="443"/>
      <c r="L2738" s="443"/>
      <c r="M2738" s="443"/>
      <c r="N2738" s="444"/>
      <c r="O2738" s="477">
        <f t="shared" si="120"/>
        <v>0</v>
      </c>
      <c r="P2738" s="477">
        <f t="shared" si="121"/>
        <v>0</v>
      </c>
      <c r="Q2738" s="92" t="str">
        <f t="shared" si="122"/>
        <v/>
      </c>
    </row>
    <row r="2739" spans="1:17" x14ac:dyDescent="0.2">
      <c r="A2739" s="468"/>
      <c r="B2739" s="481"/>
      <c r="C2739" s="478"/>
      <c r="D2739" s="473"/>
      <c r="E2739" s="473"/>
      <c r="F2739" s="497"/>
      <c r="G2739" s="474"/>
      <c r="H2739" s="480"/>
      <c r="I2739" s="480"/>
      <c r="J2739" s="443"/>
      <c r="K2739" s="443"/>
      <c r="L2739" s="443"/>
      <c r="M2739" s="443"/>
      <c r="N2739" s="444"/>
      <c r="O2739" s="477">
        <f t="shared" si="120"/>
        <v>0</v>
      </c>
      <c r="P2739" s="477">
        <f t="shared" si="121"/>
        <v>0</v>
      </c>
      <c r="Q2739" s="92" t="str">
        <f t="shared" si="122"/>
        <v/>
      </c>
    </row>
    <row r="2740" spans="1:17" x14ac:dyDescent="0.2">
      <c r="A2740" s="468"/>
      <c r="B2740" s="481"/>
      <c r="C2740" s="478"/>
      <c r="D2740" s="473"/>
      <c r="E2740" s="473"/>
      <c r="F2740" s="497"/>
      <c r="G2740" s="474"/>
      <c r="H2740" s="480"/>
      <c r="I2740" s="480"/>
      <c r="J2740" s="443"/>
      <c r="K2740" s="443"/>
      <c r="L2740" s="443"/>
      <c r="M2740" s="443"/>
      <c r="N2740" s="444"/>
      <c r="O2740" s="477">
        <f t="shared" si="120"/>
        <v>0</v>
      </c>
      <c r="P2740" s="477">
        <f t="shared" si="121"/>
        <v>0</v>
      </c>
      <c r="Q2740" s="92" t="str">
        <f t="shared" si="122"/>
        <v/>
      </c>
    </row>
    <row r="2741" spans="1:17" x14ac:dyDescent="0.2">
      <c r="A2741" s="468"/>
      <c r="B2741" s="481"/>
      <c r="C2741" s="478"/>
      <c r="D2741" s="473"/>
      <c r="E2741" s="473"/>
      <c r="F2741" s="497"/>
      <c r="G2741" s="474"/>
      <c r="H2741" s="480"/>
      <c r="I2741" s="480"/>
      <c r="J2741" s="443"/>
      <c r="K2741" s="443"/>
      <c r="L2741" s="443"/>
      <c r="M2741" s="443"/>
      <c r="N2741" s="444"/>
      <c r="O2741" s="477">
        <f t="shared" si="120"/>
        <v>0</v>
      </c>
      <c r="P2741" s="477">
        <f t="shared" si="121"/>
        <v>0</v>
      </c>
      <c r="Q2741" s="92" t="str">
        <f t="shared" si="122"/>
        <v/>
      </c>
    </row>
    <row r="2742" spans="1:17" x14ac:dyDescent="0.2">
      <c r="A2742" s="468"/>
      <c r="B2742" s="481"/>
      <c r="C2742" s="478"/>
      <c r="D2742" s="473"/>
      <c r="E2742" s="473"/>
      <c r="F2742" s="497"/>
      <c r="G2742" s="474"/>
      <c r="H2742" s="480"/>
      <c r="I2742" s="480"/>
      <c r="J2742" s="443"/>
      <c r="K2742" s="443"/>
      <c r="L2742" s="443"/>
      <c r="M2742" s="443"/>
      <c r="N2742" s="444"/>
      <c r="O2742" s="477">
        <f t="shared" si="120"/>
        <v>0</v>
      </c>
      <c r="P2742" s="477">
        <f t="shared" si="121"/>
        <v>0</v>
      </c>
      <c r="Q2742" s="92" t="str">
        <f t="shared" si="122"/>
        <v/>
      </c>
    </row>
    <row r="2743" spans="1:17" x14ac:dyDescent="0.2">
      <c r="A2743" s="468"/>
      <c r="B2743" s="481"/>
      <c r="C2743" s="478"/>
      <c r="D2743" s="473"/>
      <c r="E2743" s="473"/>
      <c r="F2743" s="497"/>
      <c r="G2743" s="474"/>
      <c r="H2743" s="480"/>
      <c r="I2743" s="480"/>
      <c r="J2743" s="443"/>
      <c r="K2743" s="443"/>
      <c r="L2743" s="443"/>
      <c r="M2743" s="443"/>
      <c r="N2743" s="444"/>
      <c r="O2743" s="477">
        <f t="shared" si="120"/>
        <v>0</v>
      </c>
      <c r="P2743" s="477">
        <f t="shared" si="121"/>
        <v>0</v>
      </c>
      <c r="Q2743" s="92" t="str">
        <f t="shared" si="122"/>
        <v/>
      </c>
    </row>
    <row r="2744" spans="1:17" x14ac:dyDescent="0.2">
      <c r="A2744" s="468"/>
      <c r="B2744" s="481"/>
      <c r="C2744" s="478"/>
      <c r="D2744" s="473"/>
      <c r="E2744" s="473"/>
      <c r="F2744" s="497"/>
      <c r="G2744" s="474"/>
      <c r="H2744" s="480"/>
      <c r="I2744" s="480"/>
      <c r="J2744" s="443"/>
      <c r="K2744" s="443"/>
      <c r="L2744" s="443"/>
      <c r="M2744" s="443"/>
      <c r="N2744" s="444"/>
      <c r="O2744" s="477">
        <f t="shared" si="120"/>
        <v>0</v>
      </c>
      <c r="P2744" s="477">
        <f t="shared" si="121"/>
        <v>0</v>
      </c>
      <c r="Q2744" s="92" t="str">
        <f t="shared" si="122"/>
        <v/>
      </c>
    </row>
    <row r="2745" spans="1:17" x14ac:dyDescent="0.2">
      <c r="A2745" s="468"/>
      <c r="B2745" s="481"/>
      <c r="C2745" s="478"/>
      <c r="D2745" s="473"/>
      <c r="E2745" s="473"/>
      <c r="F2745" s="497"/>
      <c r="G2745" s="474"/>
      <c r="H2745" s="480"/>
      <c r="I2745" s="480"/>
      <c r="J2745" s="443"/>
      <c r="K2745" s="443"/>
      <c r="L2745" s="443"/>
      <c r="M2745" s="443"/>
      <c r="N2745" s="444"/>
      <c r="O2745" s="477">
        <f t="shared" si="120"/>
        <v>0</v>
      </c>
      <c r="P2745" s="477">
        <f t="shared" si="121"/>
        <v>0</v>
      </c>
      <c r="Q2745" s="92" t="str">
        <f t="shared" si="122"/>
        <v/>
      </c>
    </row>
    <row r="2746" spans="1:17" x14ac:dyDescent="0.2">
      <c r="A2746" s="468"/>
      <c r="B2746" s="481"/>
      <c r="C2746" s="478"/>
      <c r="D2746" s="473"/>
      <c r="E2746" s="473"/>
      <c r="F2746" s="497"/>
      <c r="G2746" s="474"/>
      <c r="H2746" s="480"/>
      <c r="I2746" s="480"/>
      <c r="J2746" s="443"/>
      <c r="K2746" s="443"/>
      <c r="L2746" s="443"/>
      <c r="M2746" s="443"/>
      <c r="N2746" s="444"/>
      <c r="O2746" s="477">
        <f t="shared" si="120"/>
        <v>0</v>
      </c>
      <c r="P2746" s="477">
        <f t="shared" si="121"/>
        <v>0</v>
      </c>
      <c r="Q2746" s="92" t="str">
        <f t="shared" si="122"/>
        <v/>
      </c>
    </row>
    <row r="2747" spans="1:17" x14ac:dyDescent="0.2">
      <c r="A2747" s="468"/>
      <c r="B2747" s="481"/>
      <c r="C2747" s="478"/>
      <c r="D2747" s="473"/>
      <c r="E2747" s="473"/>
      <c r="F2747" s="497"/>
      <c r="G2747" s="474"/>
      <c r="H2747" s="480"/>
      <c r="I2747" s="480"/>
      <c r="J2747" s="443"/>
      <c r="K2747" s="443"/>
      <c r="L2747" s="443"/>
      <c r="M2747" s="443"/>
      <c r="N2747" s="444"/>
      <c r="O2747" s="477">
        <f t="shared" si="120"/>
        <v>0</v>
      </c>
      <c r="P2747" s="477">
        <f t="shared" si="121"/>
        <v>0</v>
      </c>
      <c r="Q2747" s="92" t="str">
        <f t="shared" si="122"/>
        <v/>
      </c>
    </row>
    <row r="2748" spans="1:17" x14ac:dyDescent="0.2">
      <c r="A2748" s="468"/>
      <c r="B2748" s="481"/>
      <c r="C2748" s="478"/>
      <c r="D2748" s="473"/>
      <c r="E2748" s="473"/>
      <c r="F2748" s="497"/>
      <c r="G2748" s="474"/>
      <c r="H2748" s="480"/>
      <c r="I2748" s="480"/>
      <c r="J2748" s="443"/>
      <c r="K2748" s="443"/>
      <c r="L2748" s="443"/>
      <c r="M2748" s="443"/>
      <c r="N2748" s="444"/>
      <c r="O2748" s="477">
        <f t="shared" si="120"/>
        <v>0</v>
      </c>
      <c r="P2748" s="477">
        <f t="shared" si="121"/>
        <v>0</v>
      </c>
      <c r="Q2748" s="92" t="str">
        <f t="shared" si="122"/>
        <v/>
      </c>
    </row>
    <row r="2749" spans="1:17" x14ac:dyDescent="0.2">
      <c r="A2749" s="468"/>
      <c r="B2749" s="481"/>
      <c r="C2749" s="478"/>
      <c r="D2749" s="473"/>
      <c r="E2749" s="473"/>
      <c r="F2749" s="497"/>
      <c r="G2749" s="474"/>
      <c r="H2749" s="480"/>
      <c r="I2749" s="480"/>
      <c r="J2749" s="443"/>
      <c r="K2749" s="443"/>
      <c r="L2749" s="443"/>
      <c r="M2749" s="443"/>
      <c r="N2749" s="444"/>
      <c r="O2749" s="477">
        <f t="shared" si="120"/>
        <v>0</v>
      </c>
      <c r="P2749" s="477">
        <f t="shared" si="121"/>
        <v>0</v>
      </c>
      <c r="Q2749" s="92" t="str">
        <f t="shared" si="122"/>
        <v/>
      </c>
    </row>
    <row r="2750" spans="1:17" x14ac:dyDescent="0.2">
      <c r="A2750" s="468"/>
      <c r="B2750" s="481"/>
      <c r="C2750" s="478"/>
      <c r="D2750" s="473"/>
      <c r="E2750" s="473"/>
      <c r="F2750" s="497"/>
      <c r="G2750" s="474"/>
      <c r="H2750" s="480"/>
      <c r="I2750" s="480"/>
      <c r="J2750" s="443"/>
      <c r="K2750" s="443"/>
      <c r="L2750" s="443"/>
      <c r="M2750" s="443"/>
      <c r="N2750" s="444"/>
      <c r="O2750" s="477">
        <f t="shared" si="120"/>
        <v>0</v>
      </c>
      <c r="P2750" s="477">
        <f t="shared" si="121"/>
        <v>0</v>
      </c>
      <c r="Q2750" s="92" t="str">
        <f t="shared" si="122"/>
        <v/>
      </c>
    </row>
    <row r="2751" spans="1:17" x14ac:dyDescent="0.2">
      <c r="A2751" s="468"/>
      <c r="B2751" s="481"/>
      <c r="C2751" s="478"/>
      <c r="D2751" s="473"/>
      <c r="E2751" s="473"/>
      <c r="F2751" s="497"/>
      <c r="G2751" s="474"/>
      <c r="H2751" s="480"/>
      <c r="I2751" s="480"/>
      <c r="J2751" s="443"/>
      <c r="K2751" s="443"/>
      <c r="L2751" s="443"/>
      <c r="M2751" s="443"/>
      <c r="N2751" s="444"/>
      <c r="O2751" s="477">
        <f t="shared" si="120"/>
        <v>0</v>
      </c>
      <c r="P2751" s="477">
        <f t="shared" si="121"/>
        <v>0</v>
      </c>
      <c r="Q2751" s="92" t="str">
        <f t="shared" si="122"/>
        <v/>
      </c>
    </row>
    <row r="2752" spans="1:17" x14ac:dyDescent="0.2">
      <c r="A2752" s="468"/>
      <c r="B2752" s="481"/>
      <c r="C2752" s="478"/>
      <c r="D2752" s="473"/>
      <c r="E2752" s="473"/>
      <c r="F2752" s="497"/>
      <c r="G2752" s="474"/>
      <c r="H2752" s="480"/>
      <c r="I2752" s="480"/>
      <c r="J2752" s="443"/>
      <c r="K2752" s="443"/>
      <c r="L2752" s="443"/>
      <c r="M2752" s="443"/>
      <c r="N2752" s="444"/>
      <c r="O2752" s="477">
        <f t="shared" si="120"/>
        <v>0</v>
      </c>
      <c r="P2752" s="477">
        <f t="shared" si="121"/>
        <v>0</v>
      </c>
      <c r="Q2752" s="92" t="str">
        <f t="shared" si="122"/>
        <v/>
      </c>
    </row>
    <row r="2753" spans="1:17" x14ac:dyDescent="0.2">
      <c r="A2753" s="468"/>
      <c r="B2753" s="481"/>
      <c r="C2753" s="478"/>
      <c r="D2753" s="473"/>
      <c r="E2753" s="473"/>
      <c r="F2753" s="497"/>
      <c r="G2753" s="474"/>
      <c r="H2753" s="480"/>
      <c r="I2753" s="480"/>
      <c r="J2753" s="443"/>
      <c r="K2753" s="443"/>
      <c r="L2753" s="443"/>
      <c r="M2753" s="443"/>
      <c r="N2753" s="444"/>
      <c r="O2753" s="477">
        <f t="shared" ref="O2753:O4215" si="123">IF(B2753=0,0,IF(YEAR(B2753)=$P$1,MONTH(B2753)-$O$1+1,(YEAR(B2753)-$P$1)*12-$O$1+1+MONTH(B2753)))</f>
        <v>0</v>
      </c>
      <c r="P2753" s="477">
        <f t="shared" ref="P2753:P4215" si="124">IF(C2753=0,0,IF(YEAR(C2753)=$P$1,MONTH(C2753)-$O$1+1,(YEAR(C2753)-$P$1)*12-$O$1+1+MONTH(C2753)))</f>
        <v>0</v>
      </c>
      <c r="Q2753" s="92" t="str">
        <f t="shared" ref="Q2753:Q4215" si="125">SUBSTITUTE(D2753," ","_")</f>
        <v/>
      </c>
    </row>
    <row r="2754" spans="1:17" x14ac:dyDescent="0.2">
      <c r="A2754" s="468"/>
      <c r="B2754" s="481"/>
      <c r="C2754" s="478"/>
      <c r="D2754" s="473"/>
      <c r="E2754" s="473"/>
      <c r="F2754" s="497"/>
      <c r="G2754" s="480"/>
      <c r="H2754" s="480"/>
      <c r="I2754" s="480"/>
      <c r="J2754" s="443"/>
      <c r="K2754" s="443"/>
      <c r="L2754" s="443"/>
      <c r="M2754" s="443"/>
      <c r="N2754" s="444"/>
      <c r="O2754" s="477">
        <f t="shared" si="123"/>
        <v>0</v>
      </c>
      <c r="P2754" s="477">
        <f t="shared" si="124"/>
        <v>0</v>
      </c>
      <c r="Q2754" s="92" t="str">
        <f t="shared" si="125"/>
        <v/>
      </c>
    </row>
    <row r="2755" spans="1:17" x14ac:dyDescent="0.2">
      <c r="A2755" s="468"/>
      <c r="B2755" s="481"/>
      <c r="C2755" s="478"/>
      <c r="D2755" s="473"/>
      <c r="E2755" s="473"/>
      <c r="F2755" s="497"/>
      <c r="G2755" s="480"/>
      <c r="H2755" s="480"/>
      <c r="I2755" s="480"/>
      <c r="J2755" s="443"/>
      <c r="K2755" s="443"/>
      <c r="L2755" s="443"/>
      <c r="M2755" s="443"/>
      <c r="N2755" s="444"/>
      <c r="O2755" s="477">
        <f t="shared" si="123"/>
        <v>0</v>
      </c>
      <c r="P2755" s="477">
        <f t="shared" si="124"/>
        <v>0</v>
      </c>
      <c r="Q2755" s="92" t="str">
        <f t="shared" si="125"/>
        <v/>
      </c>
    </row>
    <row r="2756" spans="1:17" x14ac:dyDescent="0.2">
      <c r="A2756" s="468"/>
      <c r="B2756" s="481"/>
      <c r="C2756" s="478"/>
      <c r="D2756" s="473"/>
      <c r="E2756" s="473"/>
      <c r="F2756" s="497"/>
      <c r="G2756" s="480"/>
      <c r="H2756" s="480"/>
      <c r="I2756" s="480"/>
      <c r="J2756" s="443"/>
      <c r="K2756" s="443"/>
      <c r="L2756" s="443"/>
      <c r="M2756" s="443"/>
      <c r="N2756" s="444"/>
      <c r="O2756" s="477">
        <f t="shared" si="123"/>
        <v>0</v>
      </c>
      <c r="P2756" s="477">
        <f t="shared" si="124"/>
        <v>0</v>
      </c>
      <c r="Q2756" s="92" t="str">
        <f t="shared" si="125"/>
        <v/>
      </c>
    </row>
    <row r="2757" spans="1:17" x14ac:dyDescent="0.2">
      <c r="A2757" s="468"/>
      <c r="B2757" s="481"/>
      <c r="C2757" s="478"/>
      <c r="D2757" s="473"/>
      <c r="E2757" s="480"/>
      <c r="F2757" s="497"/>
      <c r="G2757" s="480"/>
      <c r="H2757" s="480"/>
      <c r="I2757" s="480"/>
      <c r="J2757" s="443"/>
      <c r="K2757" s="443"/>
      <c r="L2757" s="443"/>
      <c r="M2757" s="443"/>
      <c r="N2757" s="444"/>
      <c r="O2757" s="477">
        <f t="shared" si="123"/>
        <v>0</v>
      </c>
      <c r="P2757" s="477">
        <f t="shared" si="124"/>
        <v>0</v>
      </c>
      <c r="Q2757" s="92" t="str">
        <f t="shared" si="125"/>
        <v/>
      </c>
    </row>
    <row r="2758" spans="1:17" x14ac:dyDescent="0.2">
      <c r="A2758" s="468"/>
      <c r="B2758" s="481"/>
      <c r="C2758" s="483"/>
      <c r="D2758" s="480"/>
      <c r="E2758" s="480"/>
      <c r="F2758" s="497"/>
      <c r="G2758" s="473"/>
      <c r="H2758" s="474"/>
      <c r="I2758" s="480"/>
      <c r="J2758" s="442"/>
      <c r="K2758" s="442"/>
      <c r="L2758" s="443"/>
      <c r="M2758" s="443"/>
      <c r="N2758" s="444"/>
      <c r="O2758" s="477">
        <f t="shared" si="123"/>
        <v>0</v>
      </c>
      <c r="P2758" s="477">
        <f t="shared" si="124"/>
        <v>0</v>
      </c>
      <c r="Q2758" s="92" t="str">
        <f t="shared" si="125"/>
        <v/>
      </c>
    </row>
    <row r="2759" spans="1:17" x14ac:dyDescent="0.2">
      <c r="A2759" s="468"/>
      <c r="B2759" s="481"/>
      <c r="C2759" s="478"/>
      <c r="D2759" s="480"/>
      <c r="E2759" s="480"/>
      <c r="F2759" s="497"/>
      <c r="G2759" s="473"/>
      <c r="H2759" s="480"/>
      <c r="I2759" s="480"/>
      <c r="J2759" s="442"/>
      <c r="K2759" s="443"/>
      <c r="L2759" s="443"/>
      <c r="M2759" s="443"/>
      <c r="N2759" s="444"/>
      <c r="O2759" s="477">
        <f t="shared" si="123"/>
        <v>0</v>
      </c>
      <c r="P2759" s="477">
        <f t="shared" si="124"/>
        <v>0</v>
      </c>
      <c r="Q2759" s="92" t="str">
        <f t="shared" si="125"/>
        <v/>
      </c>
    </row>
    <row r="2760" spans="1:17" x14ac:dyDescent="0.2">
      <c r="A2760" s="468"/>
      <c r="B2760" s="481"/>
      <c r="C2760" s="478"/>
      <c r="D2760" s="480"/>
      <c r="E2760" s="480"/>
      <c r="F2760" s="497"/>
      <c r="G2760" s="473"/>
      <c r="H2760" s="480"/>
      <c r="I2760" s="480"/>
      <c r="J2760" s="442"/>
      <c r="K2760" s="443"/>
      <c r="L2760" s="443"/>
      <c r="M2760" s="443"/>
      <c r="N2760" s="444"/>
      <c r="O2760" s="477">
        <f t="shared" si="123"/>
        <v>0</v>
      </c>
      <c r="P2760" s="477">
        <f t="shared" si="124"/>
        <v>0</v>
      </c>
      <c r="Q2760" s="92" t="str">
        <f t="shared" si="125"/>
        <v/>
      </c>
    </row>
    <row r="2761" spans="1:17" x14ac:dyDescent="0.2">
      <c r="A2761" s="468"/>
      <c r="B2761" s="481"/>
      <c r="C2761" s="478"/>
      <c r="D2761" s="480"/>
      <c r="E2761" s="480"/>
      <c r="F2761" s="497"/>
      <c r="G2761" s="480"/>
      <c r="H2761" s="480"/>
      <c r="I2761" s="480"/>
      <c r="J2761" s="443"/>
      <c r="K2761" s="443"/>
      <c r="L2761" s="443"/>
      <c r="M2761" s="443"/>
      <c r="N2761" s="444"/>
      <c r="O2761" s="477">
        <f t="shared" si="123"/>
        <v>0</v>
      </c>
      <c r="P2761" s="477">
        <f t="shared" si="124"/>
        <v>0</v>
      </c>
      <c r="Q2761" s="92" t="str">
        <f t="shared" si="125"/>
        <v/>
      </c>
    </row>
    <row r="2762" spans="1:17" x14ac:dyDescent="0.2">
      <c r="A2762" s="468"/>
      <c r="B2762" s="481"/>
      <c r="C2762" s="478"/>
      <c r="D2762" s="480"/>
      <c r="E2762" s="480"/>
      <c r="F2762" s="497"/>
      <c r="G2762" s="471"/>
      <c r="H2762" s="473"/>
      <c r="I2762" s="473"/>
      <c r="J2762" s="484"/>
      <c r="K2762" s="484"/>
      <c r="L2762" s="484"/>
      <c r="M2762" s="443"/>
      <c r="N2762" s="444"/>
      <c r="O2762" s="477">
        <f t="shared" si="123"/>
        <v>0</v>
      </c>
      <c r="P2762" s="477">
        <f t="shared" si="124"/>
        <v>0</v>
      </c>
      <c r="Q2762" s="92" t="str">
        <f t="shared" si="125"/>
        <v/>
      </c>
    </row>
    <row r="2763" spans="1:17" x14ac:dyDescent="0.2">
      <c r="A2763" s="468"/>
      <c r="B2763" s="481"/>
      <c r="C2763" s="478"/>
      <c r="D2763" s="480"/>
      <c r="E2763" s="480"/>
      <c r="F2763" s="497"/>
      <c r="G2763" s="480"/>
      <c r="H2763" s="480"/>
      <c r="I2763" s="480"/>
      <c r="J2763" s="443"/>
      <c r="K2763" s="443"/>
      <c r="L2763" s="443"/>
      <c r="M2763" s="443"/>
      <c r="N2763" s="444"/>
      <c r="O2763" s="477">
        <f t="shared" si="123"/>
        <v>0</v>
      </c>
      <c r="P2763" s="477">
        <f t="shared" si="124"/>
        <v>0</v>
      </c>
      <c r="Q2763" s="92" t="str">
        <f t="shared" si="125"/>
        <v/>
      </c>
    </row>
    <row r="2764" spans="1:17" x14ac:dyDescent="0.2">
      <c r="A2764" s="468"/>
      <c r="B2764" s="481"/>
      <c r="C2764" s="478"/>
      <c r="D2764" s="480"/>
      <c r="E2764" s="480"/>
      <c r="F2764" s="497"/>
      <c r="G2764" s="480"/>
      <c r="H2764" s="480"/>
      <c r="I2764" s="480"/>
      <c r="J2764" s="443"/>
      <c r="K2764" s="443"/>
      <c r="L2764" s="443"/>
      <c r="M2764" s="443"/>
      <c r="N2764" s="444"/>
      <c r="O2764" s="477">
        <f t="shared" si="123"/>
        <v>0</v>
      </c>
      <c r="P2764" s="477">
        <f t="shared" si="124"/>
        <v>0</v>
      </c>
      <c r="Q2764" s="92" t="str">
        <f t="shared" si="125"/>
        <v/>
      </c>
    </row>
    <row r="2765" spans="1:17" x14ac:dyDescent="0.2">
      <c r="A2765" s="468"/>
      <c r="B2765" s="481"/>
      <c r="C2765" s="478"/>
      <c r="D2765" s="473"/>
      <c r="E2765" s="480"/>
      <c r="F2765" s="497"/>
      <c r="G2765" s="480"/>
      <c r="H2765" s="480"/>
      <c r="I2765" s="480"/>
      <c r="J2765" s="443"/>
      <c r="K2765" s="443"/>
      <c r="L2765" s="443"/>
      <c r="M2765" s="443"/>
      <c r="N2765" s="444"/>
      <c r="O2765" s="477">
        <f t="shared" si="123"/>
        <v>0</v>
      </c>
      <c r="P2765" s="477">
        <f t="shared" si="124"/>
        <v>0</v>
      </c>
      <c r="Q2765" s="92" t="str">
        <f t="shared" si="125"/>
        <v/>
      </c>
    </row>
    <row r="2766" spans="1:17" x14ac:dyDescent="0.2">
      <c r="A2766" s="468"/>
      <c r="B2766" s="481"/>
      <c r="C2766" s="478"/>
      <c r="D2766" s="473"/>
      <c r="E2766" s="473"/>
      <c r="F2766" s="497"/>
      <c r="G2766" s="474"/>
      <c r="H2766" s="480"/>
      <c r="I2766" s="480"/>
      <c r="J2766" s="443"/>
      <c r="K2766" s="443"/>
      <c r="L2766" s="443"/>
      <c r="M2766" s="443"/>
      <c r="N2766" s="444"/>
      <c r="O2766" s="477">
        <f t="shared" si="123"/>
        <v>0</v>
      </c>
      <c r="P2766" s="477">
        <f t="shared" si="124"/>
        <v>0</v>
      </c>
      <c r="Q2766" s="92" t="str">
        <f t="shared" si="125"/>
        <v/>
      </c>
    </row>
    <row r="2767" spans="1:17" x14ac:dyDescent="0.2">
      <c r="A2767" s="468"/>
      <c r="B2767" s="481"/>
      <c r="C2767" s="478"/>
      <c r="D2767" s="473"/>
      <c r="E2767" s="473"/>
      <c r="F2767" s="497"/>
      <c r="G2767" s="474"/>
      <c r="H2767" s="480"/>
      <c r="I2767" s="480"/>
      <c r="J2767" s="443"/>
      <c r="K2767" s="443"/>
      <c r="L2767" s="443"/>
      <c r="M2767" s="443"/>
      <c r="N2767" s="444"/>
      <c r="O2767" s="477">
        <f t="shared" si="123"/>
        <v>0</v>
      </c>
      <c r="P2767" s="477">
        <f t="shared" si="124"/>
        <v>0</v>
      </c>
      <c r="Q2767" s="92" t="str">
        <f t="shared" si="125"/>
        <v/>
      </c>
    </row>
    <row r="2768" spans="1:17" x14ac:dyDescent="0.2">
      <c r="A2768" s="468"/>
      <c r="B2768" s="481"/>
      <c r="C2768" s="478"/>
      <c r="D2768" s="473"/>
      <c r="E2768" s="473"/>
      <c r="F2768" s="497"/>
      <c r="G2768" s="474"/>
      <c r="H2768" s="480"/>
      <c r="I2768" s="480"/>
      <c r="J2768" s="443"/>
      <c r="K2768" s="443"/>
      <c r="L2768" s="443"/>
      <c r="M2768" s="443"/>
      <c r="N2768" s="444"/>
      <c r="O2768" s="477">
        <f t="shared" si="123"/>
        <v>0</v>
      </c>
      <c r="P2768" s="477">
        <f t="shared" si="124"/>
        <v>0</v>
      </c>
      <c r="Q2768" s="92" t="str">
        <f t="shared" si="125"/>
        <v/>
      </c>
    </row>
    <row r="2769" spans="1:17" x14ac:dyDescent="0.2">
      <c r="A2769" s="468"/>
      <c r="B2769" s="481"/>
      <c r="C2769" s="478"/>
      <c r="D2769" s="473"/>
      <c r="E2769" s="473"/>
      <c r="F2769" s="497"/>
      <c r="G2769" s="474"/>
      <c r="H2769" s="480"/>
      <c r="I2769" s="480"/>
      <c r="J2769" s="443"/>
      <c r="K2769" s="443"/>
      <c r="L2769" s="443"/>
      <c r="M2769" s="443"/>
      <c r="N2769" s="444"/>
      <c r="O2769" s="477">
        <f t="shared" si="123"/>
        <v>0</v>
      </c>
      <c r="P2769" s="477">
        <f t="shared" si="124"/>
        <v>0</v>
      </c>
      <c r="Q2769" s="92" t="str">
        <f t="shared" si="125"/>
        <v/>
      </c>
    </row>
    <row r="2770" spans="1:17" x14ac:dyDescent="0.2">
      <c r="A2770" s="468"/>
      <c r="B2770" s="481"/>
      <c r="C2770" s="478"/>
      <c r="D2770" s="473"/>
      <c r="E2770" s="473"/>
      <c r="F2770" s="497"/>
      <c r="G2770" s="474"/>
      <c r="H2770" s="480"/>
      <c r="I2770" s="480"/>
      <c r="J2770" s="443"/>
      <c r="K2770" s="443"/>
      <c r="L2770" s="443"/>
      <c r="M2770" s="443"/>
      <c r="N2770" s="444"/>
      <c r="O2770" s="477">
        <f t="shared" si="123"/>
        <v>0</v>
      </c>
      <c r="P2770" s="477">
        <f t="shared" si="124"/>
        <v>0</v>
      </c>
      <c r="Q2770" s="92" t="str">
        <f t="shared" si="125"/>
        <v/>
      </c>
    </row>
    <row r="2771" spans="1:17" x14ac:dyDescent="0.2">
      <c r="A2771" s="468"/>
      <c r="B2771" s="481"/>
      <c r="C2771" s="478"/>
      <c r="D2771" s="473"/>
      <c r="E2771" s="473"/>
      <c r="F2771" s="497"/>
      <c r="G2771" s="474"/>
      <c r="H2771" s="480"/>
      <c r="I2771" s="480"/>
      <c r="J2771" s="443"/>
      <c r="K2771" s="443"/>
      <c r="L2771" s="443"/>
      <c r="M2771" s="443"/>
      <c r="N2771" s="444"/>
      <c r="O2771" s="477">
        <f t="shared" si="123"/>
        <v>0</v>
      </c>
      <c r="P2771" s="477">
        <f t="shared" si="124"/>
        <v>0</v>
      </c>
      <c r="Q2771" s="92" t="str">
        <f t="shared" si="125"/>
        <v/>
      </c>
    </row>
    <row r="2772" spans="1:17" x14ac:dyDescent="0.2">
      <c r="A2772" s="468"/>
      <c r="B2772" s="481"/>
      <c r="C2772" s="478"/>
      <c r="D2772" s="473"/>
      <c r="E2772" s="473"/>
      <c r="F2772" s="497"/>
      <c r="G2772" s="474"/>
      <c r="H2772" s="480"/>
      <c r="I2772" s="480"/>
      <c r="J2772" s="443"/>
      <c r="K2772" s="443"/>
      <c r="L2772" s="443"/>
      <c r="M2772" s="443"/>
      <c r="N2772" s="444"/>
      <c r="O2772" s="477">
        <f t="shared" si="123"/>
        <v>0</v>
      </c>
      <c r="P2772" s="477">
        <f t="shared" si="124"/>
        <v>0</v>
      </c>
      <c r="Q2772" s="92" t="str">
        <f t="shared" si="125"/>
        <v/>
      </c>
    </row>
    <row r="2773" spans="1:17" x14ac:dyDescent="0.2">
      <c r="A2773" s="468"/>
      <c r="B2773" s="481"/>
      <c r="C2773" s="478"/>
      <c r="D2773" s="473"/>
      <c r="E2773" s="473"/>
      <c r="F2773" s="497"/>
      <c r="G2773" s="474"/>
      <c r="H2773" s="480"/>
      <c r="I2773" s="480"/>
      <c r="J2773" s="443"/>
      <c r="K2773" s="443"/>
      <c r="L2773" s="443"/>
      <c r="M2773" s="443"/>
      <c r="N2773" s="444"/>
      <c r="O2773" s="477">
        <f t="shared" si="123"/>
        <v>0</v>
      </c>
      <c r="P2773" s="477">
        <f t="shared" si="124"/>
        <v>0</v>
      </c>
      <c r="Q2773" s="92" t="str">
        <f t="shared" si="125"/>
        <v/>
      </c>
    </row>
    <row r="2774" spans="1:17" x14ac:dyDescent="0.2">
      <c r="A2774" s="468"/>
      <c r="B2774" s="481"/>
      <c r="C2774" s="478"/>
      <c r="D2774" s="473"/>
      <c r="E2774" s="473"/>
      <c r="F2774" s="497"/>
      <c r="G2774" s="474"/>
      <c r="H2774" s="480"/>
      <c r="I2774" s="480"/>
      <c r="J2774" s="443"/>
      <c r="K2774" s="443"/>
      <c r="L2774" s="443"/>
      <c r="M2774" s="443"/>
      <c r="N2774" s="444"/>
      <c r="O2774" s="477">
        <f t="shared" si="123"/>
        <v>0</v>
      </c>
      <c r="P2774" s="477">
        <f t="shared" si="124"/>
        <v>0</v>
      </c>
      <c r="Q2774" s="92" t="str">
        <f t="shared" si="125"/>
        <v/>
      </c>
    </row>
    <row r="2775" spans="1:17" x14ac:dyDescent="0.2">
      <c r="A2775" s="468"/>
      <c r="B2775" s="481"/>
      <c r="C2775" s="478"/>
      <c r="D2775" s="473"/>
      <c r="E2775" s="473"/>
      <c r="F2775" s="497"/>
      <c r="G2775" s="474"/>
      <c r="H2775" s="480"/>
      <c r="I2775" s="480"/>
      <c r="J2775" s="443"/>
      <c r="K2775" s="443"/>
      <c r="L2775" s="443"/>
      <c r="M2775" s="443"/>
      <c r="N2775" s="444"/>
      <c r="O2775" s="477">
        <f t="shared" si="123"/>
        <v>0</v>
      </c>
      <c r="P2775" s="477">
        <f t="shared" si="124"/>
        <v>0</v>
      </c>
      <c r="Q2775" s="92" t="str">
        <f t="shared" si="125"/>
        <v/>
      </c>
    </row>
    <row r="2776" spans="1:17" x14ac:dyDescent="0.2">
      <c r="A2776" s="468"/>
      <c r="B2776" s="481"/>
      <c r="C2776" s="478"/>
      <c r="D2776" s="473"/>
      <c r="E2776" s="473"/>
      <c r="F2776" s="497"/>
      <c r="G2776" s="474"/>
      <c r="H2776" s="480"/>
      <c r="I2776" s="480"/>
      <c r="J2776" s="443"/>
      <c r="K2776" s="443"/>
      <c r="L2776" s="443"/>
      <c r="M2776" s="443"/>
      <c r="N2776" s="444"/>
      <c r="O2776" s="477">
        <f t="shared" si="123"/>
        <v>0</v>
      </c>
      <c r="P2776" s="477">
        <f t="shared" si="124"/>
        <v>0</v>
      </c>
      <c r="Q2776" s="92" t="str">
        <f t="shared" si="125"/>
        <v/>
      </c>
    </row>
    <row r="2777" spans="1:17" x14ac:dyDescent="0.2">
      <c r="A2777" s="468"/>
      <c r="B2777" s="481"/>
      <c r="C2777" s="478"/>
      <c r="D2777" s="473"/>
      <c r="E2777" s="473"/>
      <c r="F2777" s="497"/>
      <c r="G2777" s="474"/>
      <c r="H2777" s="480"/>
      <c r="I2777" s="480"/>
      <c r="J2777" s="443"/>
      <c r="K2777" s="443"/>
      <c r="L2777" s="443"/>
      <c r="M2777" s="443"/>
      <c r="N2777" s="444"/>
      <c r="O2777" s="477">
        <f t="shared" si="123"/>
        <v>0</v>
      </c>
      <c r="P2777" s="477">
        <f t="shared" si="124"/>
        <v>0</v>
      </c>
      <c r="Q2777" s="92" t="str">
        <f t="shared" si="125"/>
        <v/>
      </c>
    </row>
    <row r="2778" spans="1:17" x14ac:dyDescent="0.2">
      <c r="A2778" s="468"/>
      <c r="B2778" s="481"/>
      <c r="C2778" s="478"/>
      <c r="D2778" s="473"/>
      <c r="E2778" s="473"/>
      <c r="F2778" s="497"/>
      <c r="G2778" s="474"/>
      <c r="H2778" s="480"/>
      <c r="I2778" s="480"/>
      <c r="J2778" s="443"/>
      <c r="K2778" s="443"/>
      <c r="L2778" s="443"/>
      <c r="M2778" s="443"/>
      <c r="N2778" s="444"/>
      <c r="O2778" s="477">
        <f t="shared" si="123"/>
        <v>0</v>
      </c>
      <c r="P2778" s="477">
        <f t="shared" si="124"/>
        <v>0</v>
      </c>
      <c r="Q2778" s="92" t="str">
        <f t="shared" si="125"/>
        <v/>
      </c>
    </row>
    <row r="2779" spans="1:17" x14ac:dyDescent="0.2">
      <c r="A2779" s="468"/>
      <c r="B2779" s="481"/>
      <c r="C2779" s="478"/>
      <c r="D2779" s="473"/>
      <c r="E2779" s="473"/>
      <c r="F2779" s="497"/>
      <c r="G2779" s="474"/>
      <c r="H2779" s="480"/>
      <c r="I2779" s="480"/>
      <c r="J2779" s="443"/>
      <c r="K2779" s="443"/>
      <c r="L2779" s="443"/>
      <c r="M2779" s="443"/>
      <c r="N2779" s="444"/>
      <c r="O2779" s="477">
        <f t="shared" si="123"/>
        <v>0</v>
      </c>
      <c r="P2779" s="477">
        <f t="shared" si="124"/>
        <v>0</v>
      </c>
      <c r="Q2779" s="92" t="str">
        <f t="shared" si="125"/>
        <v/>
      </c>
    </row>
    <row r="2780" spans="1:17" x14ac:dyDescent="0.2">
      <c r="A2780" s="468"/>
      <c r="B2780" s="481"/>
      <c r="C2780" s="478"/>
      <c r="D2780" s="473"/>
      <c r="E2780" s="473"/>
      <c r="F2780" s="497"/>
      <c r="G2780" s="474"/>
      <c r="H2780" s="480"/>
      <c r="I2780" s="480"/>
      <c r="J2780" s="443"/>
      <c r="K2780" s="443"/>
      <c r="L2780" s="443"/>
      <c r="M2780" s="443"/>
      <c r="N2780" s="444"/>
      <c r="O2780" s="477">
        <f t="shared" si="123"/>
        <v>0</v>
      </c>
      <c r="P2780" s="477">
        <f t="shared" si="124"/>
        <v>0</v>
      </c>
      <c r="Q2780" s="92" t="str">
        <f t="shared" si="125"/>
        <v/>
      </c>
    </row>
    <row r="2781" spans="1:17" x14ac:dyDescent="0.2">
      <c r="A2781" s="468"/>
      <c r="B2781" s="481"/>
      <c r="C2781" s="478"/>
      <c r="D2781" s="473"/>
      <c r="E2781" s="473"/>
      <c r="F2781" s="497"/>
      <c r="G2781" s="474"/>
      <c r="H2781" s="480"/>
      <c r="I2781" s="480"/>
      <c r="J2781" s="443"/>
      <c r="K2781" s="443"/>
      <c r="L2781" s="443"/>
      <c r="M2781" s="443"/>
      <c r="N2781" s="444"/>
      <c r="O2781" s="477">
        <f t="shared" si="123"/>
        <v>0</v>
      </c>
      <c r="P2781" s="477">
        <f t="shared" si="124"/>
        <v>0</v>
      </c>
      <c r="Q2781" s="92" t="str">
        <f t="shared" si="125"/>
        <v/>
      </c>
    </row>
    <row r="2782" spans="1:17" x14ac:dyDescent="0.2">
      <c r="A2782" s="468"/>
      <c r="B2782" s="481"/>
      <c r="C2782" s="478"/>
      <c r="D2782" s="473"/>
      <c r="E2782" s="473"/>
      <c r="F2782" s="497"/>
      <c r="G2782" s="474"/>
      <c r="H2782" s="480"/>
      <c r="I2782" s="480"/>
      <c r="J2782" s="443"/>
      <c r="K2782" s="443"/>
      <c r="L2782" s="443"/>
      <c r="M2782" s="443"/>
      <c r="N2782" s="444"/>
      <c r="O2782" s="477">
        <f t="shared" si="123"/>
        <v>0</v>
      </c>
      <c r="P2782" s="477">
        <f t="shared" si="124"/>
        <v>0</v>
      </c>
      <c r="Q2782" s="92" t="str">
        <f t="shared" si="125"/>
        <v/>
      </c>
    </row>
    <row r="2783" spans="1:17" x14ac:dyDescent="0.2">
      <c r="A2783" s="468"/>
      <c r="B2783" s="481"/>
      <c r="C2783" s="478"/>
      <c r="D2783" s="473"/>
      <c r="E2783" s="473"/>
      <c r="F2783" s="497"/>
      <c r="G2783" s="474"/>
      <c r="H2783" s="480"/>
      <c r="I2783" s="480"/>
      <c r="J2783" s="443"/>
      <c r="K2783" s="443"/>
      <c r="L2783" s="443"/>
      <c r="M2783" s="443"/>
      <c r="N2783" s="444"/>
      <c r="O2783" s="477">
        <f t="shared" si="123"/>
        <v>0</v>
      </c>
      <c r="P2783" s="477">
        <f t="shared" si="124"/>
        <v>0</v>
      </c>
      <c r="Q2783" s="92" t="str">
        <f t="shared" si="125"/>
        <v/>
      </c>
    </row>
    <row r="2784" spans="1:17" x14ac:dyDescent="0.2">
      <c r="A2784" s="468"/>
      <c r="B2784" s="481"/>
      <c r="C2784" s="478"/>
      <c r="D2784" s="473"/>
      <c r="E2784" s="473"/>
      <c r="F2784" s="497"/>
      <c r="G2784" s="474"/>
      <c r="H2784" s="480"/>
      <c r="I2784" s="480"/>
      <c r="J2784" s="443"/>
      <c r="K2784" s="443"/>
      <c r="L2784" s="443"/>
      <c r="M2784" s="443"/>
      <c r="N2784" s="444"/>
      <c r="O2784" s="477">
        <f t="shared" si="123"/>
        <v>0</v>
      </c>
      <c r="P2784" s="477">
        <f t="shared" si="124"/>
        <v>0</v>
      </c>
      <c r="Q2784" s="92" t="str">
        <f t="shared" si="125"/>
        <v/>
      </c>
    </row>
    <row r="2785" spans="1:17" x14ac:dyDescent="0.2">
      <c r="A2785" s="468"/>
      <c r="B2785" s="481"/>
      <c r="C2785" s="478"/>
      <c r="D2785" s="473"/>
      <c r="E2785" s="473"/>
      <c r="F2785" s="497"/>
      <c r="G2785" s="474"/>
      <c r="H2785" s="480"/>
      <c r="I2785" s="480"/>
      <c r="J2785" s="443"/>
      <c r="K2785" s="443"/>
      <c r="L2785" s="443"/>
      <c r="M2785" s="443"/>
      <c r="N2785" s="444"/>
      <c r="O2785" s="477">
        <f t="shared" si="123"/>
        <v>0</v>
      </c>
      <c r="P2785" s="477">
        <f t="shared" si="124"/>
        <v>0</v>
      </c>
      <c r="Q2785" s="92" t="str">
        <f t="shared" si="125"/>
        <v/>
      </c>
    </row>
    <row r="2786" spans="1:17" x14ac:dyDescent="0.2">
      <c r="A2786" s="468"/>
      <c r="B2786" s="481"/>
      <c r="C2786" s="478"/>
      <c r="D2786" s="480"/>
      <c r="E2786" s="480"/>
      <c r="F2786" s="497"/>
      <c r="G2786" s="480"/>
      <c r="H2786" s="480"/>
      <c r="I2786" s="480"/>
      <c r="J2786" s="443"/>
      <c r="K2786" s="443"/>
      <c r="L2786" s="443"/>
      <c r="M2786" s="443"/>
      <c r="N2786" s="444"/>
      <c r="O2786" s="477">
        <f t="shared" si="123"/>
        <v>0</v>
      </c>
      <c r="P2786" s="477">
        <f t="shared" si="124"/>
        <v>0</v>
      </c>
      <c r="Q2786" s="92" t="str">
        <f t="shared" si="125"/>
        <v/>
      </c>
    </row>
    <row r="2787" spans="1:17" x14ac:dyDescent="0.2">
      <c r="A2787" s="468"/>
      <c r="B2787" s="481"/>
      <c r="C2787" s="483"/>
      <c r="D2787" s="473"/>
      <c r="E2787" s="473"/>
      <c r="F2787" s="479"/>
      <c r="G2787" s="473"/>
      <c r="H2787" s="480"/>
      <c r="I2787" s="480"/>
      <c r="J2787" s="443"/>
      <c r="K2787" s="443"/>
      <c r="L2787" s="443"/>
      <c r="M2787" s="443"/>
      <c r="N2787" s="444"/>
      <c r="O2787" s="477">
        <f t="shared" si="123"/>
        <v>0</v>
      </c>
      <c r="P2787" s="477">
        <f t="shared" si="124"/>
        <v>0</v>
      </c>
      <c r="Q2787" s="92" t="str">
        <f t="shared" si="125"/>
        <v/>
      </c>
    </row>
    <row r="2788" spans="1:17" x14ac:dyDescent="0.2">
      <c r="A2788" s="468"/>
      <c r="B2788" s="481"/>
      <c r="C2788" s="483"/>
      <c r="D2788" s="473"/>
      <c r="E2788" s="473"/>
      <c r="F2788" s="479"/>
      <c r="G2788" s="473"/>
      <c r="H2788" s="480"/>
      <c r="I2788" s="480"/>
      <c r="J2788" s="443"/>
      <c r="K2788" s="443"/>
      <c r="L2788" s="443"/>
      <c r="M2788" s="443"/>
      <c r="N2788" s="444"/>
      <c r="O2788" s="477">
        <f t="shared" si="123"/>
        <v>0</v>
      </c>
      <c r="P2788" s="477">
        <f t="shared" si="124"/>
        <v>0</v>
      </c>
      <c r="Q2788" s="92" t="str">
        <f t="shared" si="125"/>
        <v/>
      </c>
    </row>
    <row r="2789" spans="1:17" x14ac:dyDescent="0.2">
      <c r="A2789" s="468"/>
      <c r="B2789" s="481"/>
      <c r="C2789" s="483"/>
      <c r="D2789" s="473"/>
      <c r="E2789" s="473"/>
      <c r="F2789" s="479"/>
      <c r="G2789" s="473"/>
      <c r="H2789" s="480"/>
      <c r="I2789" s="480"/>
      <c r="J2789" s="443"/>
      <c r="K2789" s="443"/>
      <c r="L2789" s="443"/>
      <c r="M2789" s="443"/>
      <c r="N2789" s="444"/>
      <c r="O2789" s="477">
        <f t="shared" si="123"/>
        <v>0</v>
      </c>
      <c r="P2789" s="477">
        <f t="shared" si="124"/>
        <v>0</v>
      </c>
      <c r="Q2789" s="92" t="str">
        <f t="shared" si="125"/>
        <v/>
      </c>
    </row>
    <row r="2790" spans="1:17" x14ac:dyDescent="0.2">
      <c r="A2790" s="468"/>
      <c r="B2790" s="481"/>
      <c r="C2790" s="483"/>
      <c r="D2790" s="473"/>
      <c r="E2790" s="473"/>
      <c r="F2790" s="479"/>
      <c r="G2790" s="473"/>
      <c r="H2790" s="480"/>
      <c r="I2790" s="480"/>
      <c r="J2790" s="443"/>
      <c r="K2790" s="443"/>
      <c r="L2790" s="443"/>
      <c r="M2790" s="443"/>
      <c r="N2790" s="444"/>
      <c r="O2790" s="477">
        <f t="shared" si="123"/>
        <v>0</v>
      </c>
      <c r="P2790" s="477">
        <f t="shared" si="124"/>
        <v>0</v>
      </c>
      <c r="Q2790" s="92" t="str">
        <f t="shared" si="125"/>
        <v/>
      </c>
    </row>
    <row r="2791" spans="1:17" x14ac:dyDescent="0.2">
      <c r="A2791" s="468"/>
      <c r="B2791" s="481"/>
      <c r="C2791" s="483"/>
      <c r="D2791" s="473"/>
      <c r="E2791" s="473"/>
      <c r="F2791" s="479"/>
      <c r="G2791" s="473"/>
      <c r="H2791" s="480"/>
      <c r="I2791" s="480"/>
      <c r="J2791" s="443"/>
      <c r="K2791" s="443"/>
      <c r="L2791" s="443"/>
      <c r="M2791" s="443"/>
      <c r="N2791" s="444"/>
      <c r="O2791" s="477">
        <f t="shared" si="123"/>
        <v>0</v>
      </c>
      <c r="P2791" s="477">
        <f t="shared" si="124"/>
        <v>0</v>
      </c>
      <c r="Q2791" s="92" t="str">
        <f t="shared" si="125"/>
        <v/>
      </c>
    </row>
    <row r="2792" spans="1:17" x14ac:dyDescent="0.2">
      <c r="A2792" s="468"/>
      <c r="B2792" s="481"/>
      <c r="C2792" s="483"/>
      <c r="D2792" s="473"/>
      <c r="E2792" s="473"/>
      <c r="F2792" s="479"/>
      <c r="G2792" s="473"/>
      <c r="H2792" s="480"/>
      <c r="I2792" s="480"/>
      <c r="J2792" s="443"/>
      <c r="K2792" s="443"/>
      <c r="L2792" s="443"/>
      <c r="M2792" s="443"/>
      <c r="N2792" s="444"/>
      <c r="O2792" s="477">
        <f t="shared" si="123"/>
        <v>0</v>
      </c>
      <c r="P2792" s="477">
        <f t="shared" si="124"/>
        <v>0</v>
      </c>
      <c r="Q2792" s="92" t="str">
        <f t="shared" si="125"/>
        <v/>
      </c>
    </row>
    <row r="2793" spans="1:17" x14ac:dyDescent="0.2">
      <c r="A2793" s="468"/>
      <c r="B2793" s="481"/>
      <c r="C2793" s="483"/>
      <c r="D2793" s="473"/>
      <c r="E2793" s="473"/>
      <c r="F2793" s="479"/>
      <c r="G2793" s="473"/>
      <c r="H2793" s="480"/>
      <c r="I2793" s="480"/>
      <c r="J2793" s="443"/>
      <c r="K2793" s="443"/>
      <c r="L2793" s="443"/>
      <c r="M2793" s="443"/>
      <c r="N2793" s="444"/>
      <c r="O2793" s="477">
        <f t="shared" si="123"/>
        <v>0</v>
      </c>
      <c r="P2793" s="477">
        <f t="shared" si="124"/>
        <v>0</v>
      </c>
      <c r="Q2793" s="92" t="str">
        <f t="shared" si="125"/>
        <v/>
      </c>
    </row>
    <row r="2794" spans="1:17" x14ac:dyDescent="0.2">
      <c r="A2794" s="468"/>
      <c r="B2794" s="481"/>
      <c r="C2794" s="483"/>
      <c r="D2794" s="473"/>
      <c r="E2794" s="473"/>
      <c r="F2794" s="479"/>
      <c r="G2794" s="473"/>
      <c r="H2794" s="480"/>
      <c r="I2794" s="480"/>
      <c r="J2794" s="443"/>
      <c r="K2794" s="443"/>
      <c r="L2794" s="443"/>
      <c r="M2794" s="443"/>
      <c r="N2794" s="444"/>
      <c r="O2794" s="477">
        <f t="shared" si="123"/>
        <v>0</v>
      </c>
      <c r="P2794" s="477">
        <f t="shared" si="124"/>
        <v>0</v>
      </c>
      <c r="Q2794" s="92" t="str">
        <f t="shared" si="125"/>
        <v/>
      </c>
    </row>
    <row r="2795" spans="1:17" x14ac:dyDescent="0.2">
      <c r="A2795" s="468"/>
      <c r="B2795" s="481"/>
      <c r="C2795" s="483"/>
      <c r="D2795" s="473"/>
      <c r="E2795" s="473"/>
      <c r="F2795" s="479"/>
      <c r="G2795" s="473"/>
      <c r="H2795" s="480"/>
      <c r="I2795" s="480"/>
      <c r="J2795" s="486"/>
      <c r="K2795" s="443"/>
      <c r="L2795" s="443"/>
      <c r="M2795" s="443"/>
      <c r="N2795" s="444"/>
      <c r="O2795" s="477">
        <f t="shared" si="123"/>
        <v>0</v>
      </c>
      <c r="P2795" s="477">
        <f t="shared" si="124"/>
        <v>0</v>
      </c>
      <c r="Q2795" s="92" t="str">
        <f t="shared" si="125"/>
        <v/>
      </c>
    </row>
    <row r="2796" spans="1:17" x14ac:dyDescent="0.2">
      <c r="A2796" s="468"/>
      <c r="B2796" s="481"/>
      <c r="C2796" s="483"/>
      <c r="D2796" s="473"/>
      <c r="E2796" s="473"/>
      <c r="F2796" s="479"/>
      <c r="G2796" s="473"/>
      <c r="H2796" s="480"/>
      <c r="I2796" s="480"/>
      <c r="J2796" s="486"/>
      <c r="K2796" s="443"/>
      <c r="L2796" s="443"/>
      <c r="M2796" s="443"/>
      <c r="N2796" s="444"/>
      <c r="O2796" s="477">
        <f t="shared" si="123"/>
        <v>0</v>
      </c>
      <c r="P2796" s="477">
        <f t="shared" si="124"/>
        <v>0</v>
      </c>
      <c r="Q2796" s="92" t="str">
        <f t="shared" si="125"/>
        <v/>
      </c>
    </row>
    <row r="2797" spans="1:17" x14ac:dyDescent="0.2">
      <c r="A2797" s="468"/>
      <c r="B2797" s="481"/>
      <c r="C2797" s="483"/>
      <c r="D2797" s="473"/>
      <c r="E2797" s="473"/>
      <c r="F2797" s="479"/>
      <c r="G2797" s="473"/>
      <c r="H2797" s="480"/>
      <c r="I2797" s="480"/>
      <c r="J2797" s="486"/>
      <c r="K2797" s="443"/>
      <c r="L2797" s="443"/>
      <c r="M2797" s="443"/>
      <c r="N2797" s="444"/>
      <c r="O2797" s="477">
        <f t="shared" si="123"/>
        <v>0</v>
      </c>
      <c r="P2797" s="477">
        <f t="shared" si="124"/>
        <v>0</v>
      </c>
      <c r="Q2797" s="92" t="str">
        <f t="shared" si="125"/>
        <v/>
      </c>
    </row>
    <row r="2798" spans="1:17" x14ac:dyDescent="0.2">
      <c r="A2798" s="468"/>
      <c r="B2798" s="481"/>
      <c r="C2798" s="483"/>
      <c r="D2798" s="473"/>
      <c r="E2798" s="473"/>
      <c r="F2798" s="479"/>
      <c r="G2798" s="473"/>
      <c r="H2798" s="480"/>
      <c r="I2798" s="480"/>
      <c r="J2798" s="486"/>
      <c r="K2798" s="443"/>
      <c r="L2798" s="443"/>
      <c r="M2798" s="443"/>
      <c r="N2798" s="444"/>
      <c r="O2798" s="477">
        <f t="shared" si="123"/>
        <v>0</v>
      </c>
      <c r="P2798" s="477">
        <f t="shared" si="124"/>
        <v>0</v>
      </c>
      <c r="Q2798" s="92" t="str">
        <f t="shared" si="125"/>
        <v/>
      </c>
    </row>
    <row r="2799" spans="1:17" x14ac:dyDescent="0.2">
      <c r="A2799" s="468"/>
      <c r="B2799" s="481"/>
      <c r="C2799" s="483"/>
      <c r="D2799" s="473"/>
      <c r="E2799" s="480"/>
      <c r="F2799" s="497"/>
      <c r="G2799" s="473"/>
      <c r="H2799" s="480"/>
      <c r="I2799" s="480"/>
      <c r="J2799" s="443"/>
      <c r="K2799" s="442"/>
      <c r="L2799" s="443"/>
      <c r="M2799" s="443"/>
      <c r="N2799" s="444"/>
      <c r="O2799" s="477">
        <f t="shared" si="123"/>
        <v>0</v>
      </c>
      <c r="P2799" s="477">
        <f t="shared" si="124"/>
        <v>0</v>
      </c>
      <c r="Q2799" s="92" t="str">
        <f t="shared" si="125"/>
        <v/>
      </c>
    </row>
    <row r="2800" spans="1:17" x14ac:dyDescent="0.2">
      <c r="A2800" s="468"/>
      <c r="B2800" s="481"/>
      <c r="C2800" s="478"/>
      <c r="D2800" s="473"/>
      <c r="E2800" s="480"/>
      <c r="F2800" s="497"/>
      <c r="G2800" s="480"/>
      <c r="H2800" s="480"/>
      <c r="I2800" s="480"/>
      <c r="J2800" s="443"/>
      <c r="K2800" s="443"/>
      <c r="L2800" s="443"/>
      <c r="M2800" s="443"/>
      <c r="N2800" s="444"/>
      <c r="O2800" s="477">
        <f t="shared" si="123"/>
        <v>0</v>
      </c>
      <c r="P2800" s="477">
        <f t="shared" si="124"/>
        <v>0</v>
      </c>
      <c r="Q2800" s="92" t="str">
        <f t="shared" si="125"/>
        <v/>
      </c>
    </row>
    <row r="2801" spans="1:17" x14ac:dyDescent="0.2">
      <c r="A2801" s="468"/>
      <c r="B2801" s="481"/>
      <c r="C2801" s="478"/>
      <c r="D2801" s="480"/>
      <c r="E2801" s="480"/>
      <c r="F2801" s="497"/>
      <c r="G2801" s="480"/>
      <c r="H2801" s="480"/>
      <c r="I2801" s="480"/>
      <c r="J2801" s="443"/>
      <c r="K2801" s="443"/>
      <c r="L2801" s="443"/>
      <c r="M2801" s="443"/>
      <c r="N2801" s="444"/>
      <c r="O2801" s="477">
        <f t="shared" si="123"/>
        <v>0</v>
      </c>
      <c r="P2801" s="477">
        <f t="shared" si="124"/>
        <v>0</v>
      </c>
      <c r="Q2801" s="92" t="str">
        <f t="shared" si="125"/>
        <v/>
      </c>
    </row>
    <row r="2802" spans="1:17" x14ac:dyDescent="0.2">
      <c r="A2802" s="468"/>
      <c r="B2802" s="481"/>
      <c r="C2802" s="483"/>
      <c r="D2802" s="480"/>
      <c r="E2802" s="480"/>
      <c r="F2802" s="497"/>
      <c r="G2802" s="473"/>
      <c r="H2802" s="474"/>
      <c r="I2802" s="480"/>
      <c r="J2802" s="442"/>
      <c r="K2802" s="442"/>
      <c r="L2802" s="443"/>
      <c r="M2802" s="442"/>
      <c r="N2802" s="444"/>
      <c r="O2802" s="477">
        <f t="shared" si="123"/>
        <v>0</v>
      </c>
      <c r="P2802" s="477">
        <f t="shared" si="124"/>
        <v>0</v>
      </c>
      <c r="Q2802" s="92" t="str">
        <f t="shared" si="125"/>
        <v/>
      </c>
    </row>
    <row r="2803" spans="1:17" ht="23.1" customHeight="1" x14ac:dyDescent="0.2">
      <c r="A2803" s="468"/>
      <c r="B2803" s="444"/>
      <c r="C2803" s="478"/>
      <c r="D2803" s="473"/>
      <c r="E2803" s="473"/>
      <c r="F2803" s="479"/>
      <c r="G2803" s="473"/>
      <c r="H2803" s="480"/>
      <c r="I2803" s="480"/>
      <c r="J2803" s="442"/>
      <c r="K2803" s="442"/>
      <c r="L2803" s="442"/>
      <c r="M2803" s="443"/>
      <c r="N2803" s="444"/>
      <c r="O2803" s="477">
        <f t="shared" si="123"/>
        <v>0</v>
      </c>
      <c r="P2803" s="477">
        <f t="shared" si="124"/>
        <v>0</v>
      </c>
      <c r="Q2803" s="92" t="str">
        <f t="shared" si="125"/>
        <v/>
      </c>
    </row>
    <row r="2804" spans="1:17" ht="23.1" customHeight="1" x14ac:dyDescent="0.2">
      <c r="A2804" s="468"/>
      <c r="B2804" s="444"/>
      <c r="C2804" s="478"/>
      <c r="D2804" s="473"/>
      <c r="E2804" s="473"/>
      <c r="F2804" s="479"/>
      <c r="G2804" s="473"/>
      <c r="H2804" s="480"/>
      <c r="I2804" s="480"/>
      <c r="J2804" s="443"/>
      <c r="K2804" s="442"/>
      <c r="L2804" s="442"/>
      <c r="M2804" s="443"/>
      <c r="N2804" s="444"/>
      <c r="O2804" s="477">
        <f t="shared" si="123"/>
        <v>0</v>
      </c>
      <c r="P2804" s="477">
        <f t="shared" si="124"/>
        <v>0</v>
      </c>
      <c r="Q2804" s="92" t="str">
        <f t="shared" si="125"/>
        <v/>
      </c>
    </row>
    <row r="2805" spans="1:17" ht="23.1" customHeight="1" x14ac:dyDescent="0.2">
      <c r="A2805" s="468"/>
      <c r="B2805" s="444"/>
      <c r="C2805" s="478"/>
      <c r="D2805" s="473"/>
      <c r="E2805" s="473"/>
      <c r="F2805" s="479"/>
      <c r="G2805" s="473"/>
      <c r="H2805" s="480"/>
      <c r="I2805" s="480"/>
      <c r="J2805" s="443"/>
      <c r="K2805" s="442"/>
      <c r="L2805" s="442"/>
      <c r="M2805" s="443"/>
      <c r="N2805" s="444"/>
      <c r="O2805" s="477">
        <f t="shared" si="123"/>
        <v>0</v>
      </c>
      <c r="P2805" s="477">
        <f t="shared" si="124"/>
        <v>0</v>
      </c>
      <c r="Q2805" s="92" t="str">
        <f t="shared" si="125"/>
        <v/>
      </c>
    </row>
    <row r="2806" spans="1:17" ht="23.1" customHeight="1" x14ac:dyDescent="0.2">
      <c r="A2806" s="468"/>
      <c r="B2806" s="444"/>
      <c r="C2806" s="478"/>
      <c r="D2806" s="473"/>
      <c r="E2806" s="473"/>
      <c r="F2806" s="479"/>
      <c r="G2806" s="471"/>
      <c r="H2806" s="480"/>
      <c r="I2806" s="480"/>
      <c r="J2806" s="442"/>
      <c r="K2806" s="442"/>
      <c r="L2806" s="443"/>
      <c r="M2806" s="443"/>
      <c r="N2806" s="444"/>
      <c r="O2806" s="477">
        <f t="shared" si="123"/>
        <v>0</v>
      </c>
      <c r="P2806" s="477">
        <f t="shared" si="124"/>
        <v>0</v>
      </c>
      <c r="Q2806" s="92" t="str">
        <f t="shared" si="125"/>
        <v/>
      </c>
    </row>
    <row r="2807" spans="1:17" ht="23.1" customHeight="1" x14ac:dyDescent="0.2">
      <c r="A2807" s="468"/>
      <c r="B2807" s="444"/>
      <c r="C2807" s="478"/>
      <c r="D2807" s="473"/>
      <c r="E2807" s="473"/>
      <c r="F2807" s="479"/>
      <c r="G2807" s="473"/>
      <c r="H2807" s="480"/>
      <c r="I2807" s="480"/>
      <c r="J2807" s="442"/>
      <c r="K2807" s="442"/>
      <c r="L2807" s="442"/>
      <c r="M2807" s="443"/>
      <c r="N2807" s="444"/>
      <c r="O2807" s="477">
        <f t="shared" si="123"/>
        <v>0</v>
      </c>
      <c r="P2807" s="477">
        <f t="shared" si="124"/>
        <v>0</v>
      </c>
      <c r="Q2807" s="92" t="str">
        <f t="shared" si="125"/>
        <v/>
      </c>
    </row>
    <row r="2808" spans="1:17" ht="23.1" customHeight="1" x14ac:dyDescent="0.2">
      <c r="A2808" s="468"/>
      <c r="B2808" s="444"/>
      <c r="C2808" s="478"/>
      <c r="D2808" s="473"/>
      <c r="E2808" s="473"/>
      <c r="F2808" s="479"/>
      <c r="G2808" s="473"/>
      <c r="H2808" s="480"/>
      <c r="I2808" s="480"/>
      <c r="J2808" s="443"/>
      <c r="K2808" s="442"/>
      <c r="L2808" s="442"/>
      <c r="M2808" s="443"/>
      <c r="N2808" s="444"/>
      <c r="O2808" s="477">
        <f t="shared" si="123"/>
        <v>0</v>
      </c>
      <c r="P2808" s="477">
        <f t="shared" si="124"/>
        <v>0</v>
      </c>
      <c r="Q2808" s="92" t="str">
        <f t="shared" si="125"/>
        <v/>
      </c>
    </row>
    <row r="2809" spans="1:17" ht="23.1" customHeight="1" x14ac:dyDescent="0.2">
      <c r="A2809" s="468"/>
      <c r="B2809" s="444"/>
      <c r="C2809" s="478"/>
      <c r="D2809" s="473"/>
      <c r="E2809" s="473"/>
      <c r="F2809" s="472"/>
      <c r="G2809" s="473"/>
      <c r="H2809" s="480"/>
      <c r="I2809" s="480"/>
      <c r="J2809" s="443"/>
      <c r="K2809" s="442"/>
      <c r="L2809" s="442"/>
      <c r="M2809" s="443"/>
      <c r="N2809" s="444"/>
      <c r="O2809" s="477">
        <f t="shared" si="123"/>
        <v>0</v>
      </c>
      <c r="P2809" s="477">
        <f t="shared" si="124"/>
        <v>0</v>
      </c>
      <c r="Q2809" s="92" t="str">
        <f t="shared" si="125"/>
        <v/>
      </c>
    </row>
    <row r="2810" spans="1:17" ht="23.1" customHeight="1" x14ac:dyDescent="0.2">
      <c r="A2810" s="468"/>
      <c r="B2810" s="444"/>
      <c r="C2810" s="478"/>
      <c r="D2810" s="473"/>
      <c r="E2810" s="473"/>
      <c r="F2810" s="472"/>
      <c r="G2810" s="473"/>
      <c r="H2810" s="480"/>
      <c r="I2810" s="480"/>
      <c r="J2810" s="443"/>
      <c r="K2810" s="442"/>
      <c r="L2810" s="442"/>
      <c r="M2810" s="443"/>
      <c r="N2810" s="444"/>
      <c r="O2810" s="477">
        <f t="shared" si="123"/>
        <v>0</v>
      </c>
      <c r="P2810" s="477">
        <f t="shared" si="124"/>
        <v>0</v>
      </c>
      <c r="Q2810" s="92" t="str">
        <f t="shared" si="125"/>
        <v/>
      </c>
    </row>
    <row r="2811" spans="1:17" ht="23.1" customHeight="1" x14ac:dyDescent="0.2">
      <c r="A2811" s="468"/>
      <c r="B2811" s="444"/>
      <c r="C2811" s="478"/>
      <c r="D2811" s="473"/>
      <c r="E2811" s="473"/>
      <c r="F2811" s="472"/>
      <c r="G2811" s="473"/>
      <c r="H2811" s="480"/>
      <c r="I2811" s="480"/>
      <c r="J2811" s="443"/>
      <c r="K2811" s="442"/>
      <c r="L2811" s="442"/>
      <c r="M2811" s="443"/>
      <c r="N2811" s="444"/>
      <c r="O2811" s="477">
        <f t="shared" si="123"/>
        <v>0</v>
      </c>
      <c r="P2811" s="477">
        <f t="shared" si="124"/>
        <v>0</v>
      </c>
      <c r="Q2811" s="92" t="str">
        <f t="shared" si="125"/>
        <v/>
      </c>
    </row>
    <row r="2812" spans="1:17" ht="23.1" customHeight="1" x14ac:dyDescent="0.2">
      <c r="A2812" s="468"/>
      <c r="B2812" s="444"/>
      <c r="C2812" s="478"/>
      <c r="D2812" s="473"/>
      <c r="E2812" s="473"/>
      <c r="F2812" s="479"/>
      <c r="G2812" s="473"/>
      <c r="H2812" s="480"/>
      <c r="I2812" s="480"/>
      <c r="J2812" s="442"/>
      <c r="K2812" s="442"/>
      <c r="L2812" s="442"/>
      <c r="M2812" s="443"/>
      <c r="N2812" s="444"/>
      <c r="O2812" s="477">
        <f t="shared" si="123"/>
        <v>0</v>
      </c>
      <c r="P2812" s="477">
        <f t="shared" si="124"/>
        <v>0</v>
      </c>
      <c r="Q2812" s="92" t="str">
        <f t="shared" si="125"/>
        <v/>
      </c>
    </row>
    <row r="2813" spans="1:17" ht="23.1" customHeight="1" x14ac:dyDescent="0.2">
      <c r="A2813" s="468"/>
      <c r="B2813" s="444"/>
      <c r="C2813" s="478"/>
      <c r="D2813" s="473"/>
      <c r="E2813" s="473"/>
      <c r="F2813" s="479"/>
      <c r="G2813" s="473"/>
      <c r="H2813" s="480"/>
      <c r="I2813" s="480"/>
      <c r="J2813" s="443"/>
      <c r="K2813" s="442"/>
      <c r="L2813" s="442"/>
      <c r="M2813" s="443"/>
      <c r="N2813" s="444"/>
      <c r="O2813" s="477">
        <f t="shared" si="123"/>
        <v>0</v>
      </c>
      <c r="P2813" s="477">
        <f t="shared" si="124"/>
        <v>0</v>
      </c>
      <c r="Q2813" s="92" t="str">
        <f t="shared" si="125"/>
        <v/>
      </c>
    </row>
    <row r="2814" spans="1:17" ht="23.1" customHeight="1" x14ac:dyDescent="0.2">
      <c r="A2814" s="468"/>
      <c r="B2814" s="444"/>
      <c r="C2814" s="478"/>
      <c r="D2814" s="473"/>
      <c r="E2814" s="473"/>
      <c r="F2814" s="479"/>
      <c r="G2814" s="473"/>
      <c r="H2814" s="480"/>
      <c r="I2814" s="480"/>
      <c r="J2814" s="443"/>
      <c r="K2814" s="442"/>
      <c r="L2814" s="442"/>
      <c r="M2814" s="443"/>
      <c r="N2814" s="444"/>
      <c r="O2814" s="477">
        <f t="shared" si="123"/>
        <v>0</v>
      </c>
      <c r="P2814" s="477">
        <f t="shared" si="124"/>
        <v>0</v>
      </c>
      <c r="Q2814" s="92" t="str">
        <f t="shared" si="125"/>
        <v/>
      </c>
    </row>
    <row r="2815" spans="1:17" ht="23.1" customHeight="1" x14ac:dyDescent="0.2">
      <c r="A2815" s="468"/>
      <c r="B2815" s="444"/>
      <c r="C2815" s="478"/>
      <c r="D2815" s="473"/>
      <c r="E2815" s="473"/>
      <c r="F2815" s="479"/>
      <c r="G2815" s="473"/>
      <c r="H2815" s="480"/>
      <c r="I2815" s="480"/>
      <c r="J2815" s="443"/>
      <c r="K2815" s="442"/>
      <c r="L2815" s="442"/>
      <c r="M2815" s="443"/>
      <c r="N2815" s="444"/>
      <c r="O2815" s="477">
        <f t="shared" si="123"/>
        <v>0</v>
      </c>
      <c r="P2815" s="477">
        <f t="shared" si="124"/>
        <v>0</v>
      </c>
      <c r="Q2815" s="92" t="str">
        <f t="shared" si="125"/>
        <v/>
      </c>
    </row>
    <row r="2816" spans="1:17" ht="23.1" customHeight="1" x14ac:dyDescent="0.2">
      <c r="A2816" s="468"/>
      <c r="B2816" s="444"/>
      <c r="C2816" s="478"/>
      <c r="D2816" s="473"/>
      <c r="E2816" s="473"/>
      <c r="F2816" s="479"/>
      <c r="G2816" s="473"/>
      <c r="H2816" s="480"/>
      <c r="I2816" s="480"/>
      <c r="J2816" s="443"/>
      <c r="K2816" s="442"/>
      <c r="L2816" s="442"/>
      <c r="M2816" s="443"/>
      <c r="N2816" s="444"/>
      <c r="O2816" s="477">
        <f t="shared" si="123"/>
        <v>0</v>
      </c>
      <c r="P2816" s="477">
        <f t="shared" si="124"/>
        <v>0</v>
      </c>
      <c r="Q2816" s="92" t="str">
        <f t="shared" si="125"/>
        <v/>
      </c>
    </row>
    <row r="2817" spans="1:17" ht="23.1" customHeight="1" x14ac:dyDescent="0.2">
      <c r="A2817" s="468"/>
      <c r="B2817" s="444"/>
      <c r="C2817" s="478"/>
      <c r="D2817" s="473"/>
      <c r="E2817" s="473"/>
      <c r="F2817" s="479"/>
      <c r="G2817" s="473"/>
      <c r="H2817" s="480"/>
      <c r="I2817" s="480"/>
      <c r="J2817" s="443"/>
      <c r="K2817" s="442"/>
      <c r="L2817" s="442"/>
      <c r="M2817" s="443"/>
      <c r="N2817" s="444"/>
      <c r="O2817" s="477">
        <f t="shared" si="123"/>
        <v>0</v>
      </c>
      <c r="P2817" s="477">
        <f t="shared" si="124"/>
        <v>0</v>
      </c>
      <c r="Q2817" s="92" t="str">
        <f t="shared" si="125"/>
        <v/>
      </c>
    </row>
    <row r="2818" spans="1:17" ht="23.1" customHeight="1" x14ac:dyDescent="0.2">
      <c r="A2818" s="468"/>
      <c r="B2818" s="444"/>
      <c r="C2818" s="478"/>
      <c r="D2818" s="473"/>
      <c r="E2818" s="473"/>
      <c r="F2818" s="472"/>
      <c r="G2818" s="471"/>
      <c r="H2818" s="480"/>
      <c r="I2818" s="480"/>
      <c r="J2818" s="443"/>
      <c r="K2818" s="442"/>
      <c r="L2818" s="442"/>
      <c r="M2818" s="443"/>
      <c r="N2818" s="444"/>
      <c r="O2818" s="477">
        <f t="shared" si="123"/>
        <v>0</v>
      </c>
      <c r="P2818" s="477">
        <f t="shared" si="124"/>
        <v>0</v>
      </c>
      <c r="Q2818" s="92" t="str">
        <f t="shared" si="125"/>
        <v/>
      </c>
    </row>
    <row r="2819" spans="1:17" ht="23.1" customHeight="1" x14ac:dyDescent="0.2">
      <c r="A2819" s="468"/>
      <c r="B2819" s="444"/>
      <c r="C2819" s="478"/>
      <c r="D2819" s="473"/>
      <c r="E2819" s="473"/>
      <c r="F2819" s="472"/>
      <c r="G2819" s="471"/>
      <c r="H2819" s="480"/>
      <c r="I2819" s="480"/>
      <c r="J2819" s="443"/>
      <c r="K2819" s="442"/>
      <c r="L2819" s="442"/>
      <c r="M2819" s="443"/>
      <c r="N2819" s="444"/>
      <c r="O2819" s="477">
        <f t="shared" si="123"/>
        <v>0</v>
      </c>
      <c r="P2819" s="477">
        <f t="shared" si="124"/>
        <v>0</v>
      </c>
      <c r="Q2819" s="92" t="str">
        <f t="shared" si="125"/>
        <v/>
      </c>
    </row>
    <row r="2820" spans="1:17" ht="23.1" customHeight="1" x14ac:dyDescent="0.2">
      <c r="A2820" s="468"/>
      <c r="B2820" s="444"/>
      <c r="C2820" s="478"/>
      <c r="D2820" s="473"/>
      <c r="E2820" s="473"/>
      <c r="F2820" s="472"/>
      <c r="G2820" s="471"/>
      <c r="H2820" s="480"/>
      <c r="I2820" s="480"/>
      <c r="J2820" s="443"/>
      <c r="K2820" s="442"/>
      <c r="L2820" s="442"/>
      <c r="M2820" s="443"/>
      <c r="N2820" s="444"/>
      <c r="O2820" s="477">
        <f t="shared" si="123"/>
        <v>0</v>
      </c>
      <c r="P2820" s="477">
        <f t="shared" si="124"/>
        <v>0</v>
      </c>
      <c r="Q2820" s="92" t="str">
        <f t="shared" si="125"/>
        <v/>
      </c>
    </row>
    <row r="2821" spans="1:17" ht="23.1" customHeight="1" x14ac:dyDescent="0.2">
      <c r="A2821" s="468"/>
      <c r="B2821" s="444"/>
      <c r="C2821" s="478"/>
      <c r="D2821" s="473"/>
      <c r="E2821" s="473"/>
      <c r="F2821" s="479"/>
      <c r="G2821" s="473"/>
      <c r="H2821" s="480"/>
      <c r="I2821" s="480"/>
      <c r="J2821" s="443"/>
      <c r="K2821" s="442"/>
      <c r="L2821" s="442"/>
      <c r="M2821" s="443"/>
      <c r="N2821" s="444"/>
      <c r="O2821" s="477">
        <f t="shared" si="123"/>
        <v>0</v>
      </c>
      <c r="P2821" s="477">
        <f t="shared" si="124"/>
        <v>0</v>
      </c>
      <c r="Q2821" s="92" t="str">
        <f t="shared" si="125"/>
        <v/>
      </c>
    </row>
    <row r="2822" spans="1:17" ht="23.1" customHeight="1" x14ac:dyDescent="0.2">
      <c r="A2822" s="468"/>
      <c r="B2822" s="444"/>
      <c r="C2822" s="478"/>
      <c r="D2822" s="473"/>
      <c r="E2822" s="473"/>
      <c r="F2822" s="479"/>
      <c r="G2822" s="473"/>
      <c r="H2822" s="480"/>
      <c r="I2822" s="480"/>
      <c r="J2822" s="443"/>
      <c r="K2822" s="443"/>
      <c r="L2822" s="443"/>
      <c r="M2822" s="443"/>
      <c r="N2822" s="444"/>
      <c r="O2822" s="477">
        <f t="shared" si="123"/>
        <v>0</v>
      </c>
      <c r="P2822" s="477">
        <f t="shared" si="124"/>
        <v>0</v>
      </c>
      <c r="Q2822" s="92" t="str">
        <f t="shared" si="125"/>
        <v/>
      </c>
    </row>
    <row r="2823" spans="1:17" ht="23.1" customHeight="1" x14ac:dyDescent="0.2">
      <c r="A2823" s="468"/>
      <c r="B2823" s="444"/>
      <c r="C2823" s="478"/>
      <c r="D2823" s="473"/>
      <c r="E2823" s="473"/>
      <c r="F2823" s="479"/>
      <c r="G2823" s="473"/>
      <c r="H2823" s="480"/>
      <c r="I2823" s="480"/>
      <c r="J2823" s="443"/>
      <c r="K2823" s="443"/>
      <c r="L2823" s="443"/>
      <c r="M2823" s="443"/>
      <c r="N2823" s="444"/>
      <c r="O2823" s="477">
        <f t="shared" si="123"/>
        <v>0</v>
      </c>
      <c r="P2823" s="477">
        <f t="shared" si="124"/>
        <v>0</v>
      </c>
      <c r="Q2823" s="92" t="str">
        <f t="shared" si="125"/>
        <v/>
      </c>
    </row>
    <row r="2824" spans="1:17" ht="23.1" customHeight="1" x14ac:dyDescent="0.2">
      <c r="A2824" s="468"/>
      <c r="B2824" s="444"/>
      <c r="C2824" s="478"/>
      <c r="D2824" s="473"/>
      <c r="E2824" s="473"/>
      <c r="F2824" s="479"/>
      <c r="G2824" s="473"/>
      <c r="H2824" s="480"/>
      <c r="I2824" s="480"/>
      <c r="J2824" s="443"/>
      <c r="K2824" s="443"/>
      <c r="L2824" s="443"/>
      <c r="M2824" s="443"/>
      <c r="N2824" s="444"/>
      <c r="O2824" s="477">
        <f t="shared" si="123"/>
        <v>0</v>
      </c>
      <c r="P2824" s="477">
        <f t="shared" si="124"/>
        <v>0</v>
      </c>
      <c r="Q2824" s="92" t="str">
        <f t="shared" si="125"/>
        <v/>
      </c>
    </row>
    <row r="2825" spans="1:17" ht="23.1" customHeight="1" x14ac:dyDescent="0.2">
      <c r="A2825" s="468"/>
      <c r="B2825" s="444"/>
      <c r="C2825" s="478"/>
      <c r="D2825" s="473"/>
      <c r="E2825" s="473"/>
      <c r="F2825" s="479"/>
      <c r="G2825" s="473"/>
      <c r="H2825" s="480"/>
      <c r="I2825" s="480"/>
      <c r="J2825" s="443"/>
      <c r="K2825" s="443"/>
      <c r="L2825" s="443"/>
      <c r="M2825" s="443"/>
      <c r="N2825" s="444"/>
      <c r="O2825" s="477">
        <f t="shared" si="123"/>
        <v>0</v>
      </c>
      <c r="P2825" s="477">
        <f t="shared" si="124"/>
        <v>0</v>
      </c>
      <c r="Q2825" s="92" t="str">
        <f t="shared" si="125"/>
        <v/>
      </c>
    </row>
    <row r="2826" spans="1:17" ht="23.1" customHeight="1" x14ac:dyDescent="0.2">
      <c r="A2826" s="468"/>
      <c r="B2826" s="444"/>
      <c r="C2826" s="478"/>
      <c r="D2826" s="473"/>
      <c r="E2826" s="473"/>
      <c r="F2826" s="479"/>
      <c r="G2826" s="473"/>
      <c r="H2826" s="480"/>
      <c r="I2826" s="480"/>
      <c r="J2826" s="443"/>
      <c r="K2826" s="443"/>
      <c r="L2826" s="443"/>
      <c r="M2826" s="443"/>
      <c r="N2826" s="444"/>
      <c r="O2826" s="477">
        <f t="shared" si="123"/>
        <v>0</v>
      </c>
      <c r="P2826" s="477">
        <f t="shared" si="124"/>
        <v>0</v>
      </c>
      <c r="Q2826" s="92" t="str">
        <f t="shared" si="125"/>
        <v/>
      </c>
    </row>
    <row r="2827" spans="1:17" ht="23.1" customHeight="1" x14ac:dyDescent="0.2">
      <c r="A2827" s="468"/>
      <c r="B2827" s="444"/>
      <c r="C2827" s="478"/>
      <c r="D2827" s="473"/>
      <c r="E2827" s="473"/>
      <c r="F2827" s="479"/>
      <c r="G2827" s="473"/>
      <c r="H2827" s="480"/>
      <c r="I2827" s="480"/>
      <c r="J2827" s="443"/>
      <c r="K2827" s="443"/>
      <c r="L2827" s="443"/>
      <c r="M2827" s="443"/>
      <c r="N2827" s="444"/>
      <c r="O2827" s="477">
        <f t="shared" si="123"/>
        <v>0</v>
      </c>
      <c r="P2827" s="477">
        <f t="shared" si="124"/>
        <v>0</v>
      </c>
      <c r="Q2827" s="92" t="str">
        <f t="shared" si="125"/>
        <v/>
      </c>
    </row>
    <row r="2828" spans="1:17" ht="23.1" customHeight="1" x14ac:dyDescent="0.2">
      <c r="A2828" s="468"/>
      <c r="B2828" s="444"/>
      <c r="C2828" s="478"/>
      <c r="D2828" s="473"/>
      <c r="E2828" s="473"/>
      <c r="F2828" s="479"/>
      <c r="G2828" s="473"/>
      <c r="H2828" s="480"/>
      <c r="I2828" s="480"/>
      <c r="J2828" s="443"/>
      <c r="K2828" s="443"/>
      <c r="L2828" s="443"/>
      <c r="M2828" s="443"/>
      <c r="N2828" s="444"/>
      <c r="O2828" s="477">
        <f t="shared" si="123"/>
        <v>0</v>
      </c>
      <c r="P2828" s="477">
        <f t="shared" si="124"/>
        <v>0</v>
      </c>
      <c r="Q2828" s="92" t="str">
        <f t="shared" si="125"/>
        <v/>
      </c>
    </row>
    <row r="2829" spans="1:17" ht="23.1" customHeight="1" x14ac:dyDescent="0.2">
      <c r="A2829" s="468"/>
      <c r="B2829" s="444"/>
      <c r="C2829" s="478"/>
      <c r="D2829" s="473"/>
      <c r="E2829" s="473"/>
      <c r="F2829" s="479"/>
      <c r="G2829" s="473"/>
      <c r="H2829" s="480"/>
      <c r="I2829" s="480"/>
      <c r="J2829" s="443"/>
      <c r="K2829" s="443"/>
      <c r="L2829" s="443"/>
      <c r="M2829" s="443"/>
      <c r="N2829" s="444"/>
      <c r="O2829" s="477">
        <f t="shared" si="123"/>
        <v>0</v>
      </c>
      <c r="P2829" s="477">
        <f t="shared" si="124"/>
        <v>0</v>
      </c>
      <c r="Q2829" s="92" t="str">
        <f t="shared" si="125"/>
        <v/>
      </c>
    </row>
    <row r="2830" spans="1:17" ht="23.1" customHeight="1" x14ac:dyDescent="0.2">
      <c r="A2830" s="468"/>
      <c r="B2830" s="444"/>
      <c r="C2830" s="478"/>
      <c r="D2830" s="473"/>
      <c r="E2830" s="473"/>
      <c r="F2830" s="479"/>
      <c r="G2830" s="473"/>
      <c r="H2830" s="480"/>
      <c r="I2830" s="480"/>
      <c r="J2830" s="443"/>
      <c r="K2830" s="443"/>
      <c r="L2830" s="443"/>
      <c r="M2830" s="443"/>
      <c r="N2830" s="444"/>
      <c r="O2830" s="477">
        <f t="shared" si="123"/>
        <v>0</v>
      </c>
      <c r="P2830" s="477">
        <f t="shared" si="124"/>
        <v>0</v>
      </c>
      <c r="Q2830" s="92" t="str">
        <f t="shared" si="125"/>
        <v/>
      </c>
    </row>
    <row r="2831" spans="1:17" ht="23.1" customHeight="1" x14ac:dyDescent="0.2">
      <c r="A2831" s="468"/>
      <c r="B2831" s="444"/>
      <c r="C2831" s="478"/>
      <c r="D2831" s="473"/>
      <c r="E2831" s="473"/>
      <c r="F2831" s="479"/>
      <c r="G2831" s="473"/>
      <c r="H2831" s="480"/>
      <c r="I2831" s="480"/>
      <c r="J2831" s="443"/>
      <c r="K2831" s="443"/>
      <c r="L2831" s="443"/>
      <c r="M2831" s="443"/>
      <c r="N2831" s="444"/>
      <c r="O2831" s="477">
        <f t="shared" si="123"/>
        <v>0</v>
      </c>
      <c r="P2831" s="477">
        <f t="shared" si="124"/>
        <v>0</v>
      </c>
      <c r="Q2831" s="92" t="str">
        <f t="shared" si="125"/>
        <v/>
      </c>
    </row>
    <row r="2832" spans="1:17" ht="23.1" customHeight="1" x14ac:dyDescent="0.2">
      <c r="A2832" s="468"/>
      <c r="B2832" s="444"/>
      <c r="C2832" s="478"/>
      <c r="D2832" s="473"/>
      <c r="E2832" s="473"/>
      <c r="F2832" s="479"/>
      <c r="G2832" s="473"/>
      <c r="H2832" s="480"/>
      <c r="I2832" s="480"/>
      <c r="J2832" s="443"/>
      <c r="K2832" s="443"/>
      <c r="L2832" s="443"/>
      <c r="M2832" s="443"/>
      <c r="N2832" s="444"/>
      <c r="O2832" s="477">
        <f t="shared" si="123"/>
        <v>0</v>
      </c>
      <c r="P2832" s="477">
        <f t="shared" si="124"/>
        <v>0</v>
      </c>
      <c r="Q2832" s="92" t="str">
        <f t="shared" si="125"/>
        <v/>
      </c>
    </row>
    <row r="2833" spans="1:17" ht="23.1" customHeight="1" x14ac:dyDescent="0.2">
      <c r="A2833" s="468"/>
      <c r="B2833" s="444"/>
      <c r="C2833" s="478"/>
      <c r="D2833" s="473"/>
      <c r="E2833" s="473"/>
      <c r="F2833" s="479"/>
      <c r="G2833" s="473"/>
      <c r="H2833" s="474"/>
      <c r="I2833" s="480"/>
      <c r="J2833" s="442"/>
      <c r="K2833" s="442"/>
      <c r="L2833" s="443"/>
      <c r="M2833" s="442"/>
      <c r="N2833" s="501"/>
      <c r="O2833" s="477">
        <f t="shared" si="123"/>
        <v>0</v>
      </c>
      <c r="P2833" s="477">
        <f t="shared" si="124"/>
        <v>0</v>
      </c>
      <c r="Q2833" s="92" t="str">
        <f t="shared" si="125"/>
        <v/>
      </c>
    </row>
    <row r="2834" spans="1:17" ht="23.1" customHeight="1" x14ac:dyDescent="0.2">
      <c r="A2834" s="468"/>
      <c r="B2834" s="444"/>
      <c r="C2834" s="478"/>
      <c r="D2834" s="473"/>
      <c r="E2834" s="473"/>
      <c r="F2834" s="479"/>
      <c r="G2834" s="473"/>
      <c r="H2834" s="480"/>
      <c r="I2834" s="480"/>
      <c r="J2834" s="442"/>
      <c r="K2834" s="442"/>
      <c r="L2834" s="442"/>
      <c r="M2834" s="442"/>
      <c r="N2834" s="501"/>
      <c r="O2834" s="477">
        <f t="shared" si="123"/>
        <v>0</v>
      </c>
      <c r="P2834" s="477">
        <f t="shared" si="124"/>
        <v>0</v>
      </c>
      <c r="Q2834" s="92" t="str">
        <f t="shared" si="125"/>
        <v/>
      </c>
    </row>
    <row r="2835" spans="1:17" ht="23.1" customHeight="1" x14ac:dyDescent="0.2">
      <c r="A2835" s="468"/>
      <c r="B2835" s="444"/>
      <c r="C2835" s="478"/>
      <c r="D2835" s="473"/>
      <c r="E2835" s="473"/>
      <c r="F2835" s="479"/>
      <c r="G2835" s="473"/>
      <c r="H2835" s="480"/>
      <c r="I2835" s="480"/>
      <c r="J2835" s="442"/>
      <c r="K2835" s="442"/>
      <c r="L2835" s="442"/>
      <c r="M2835" s="442"/>
      <c r="N2835" s="501"/>
      <c r="O2835" s="477">
        <f t="shared" si="123"/>
        <v>0</v>
      </c>
      <c r="P2835" s="477">
        <f t="shared" si="124"/>
        <v>0</v>
      </c>
      <c r="Q2835" s="92" t="str">
        <f t="shared" si="125"/>
        <v/>
      </c>
    </row>
    <row r="2836" spans="1:17" ht="23.1" customHeight="1" x14ac:dyDescent="0.2">
      <c r="A2836" s="468"/>
      <c r="B2836" s="444"/>
      <c r="C2836" s="478"/>
      <c r="D2836" s="473"/>
      <c r="E2836" s="473"/>
      <c r="F2836" s="479"/>
      <c r="G2836" s="473"/>
      <c r="H2836" s="480"/>
      <c r="I2836" s="480"/>
      <c r="J2836" s="442"/>
      <c r="K2836" s="442"/>
      <c r="L2836" s="442"/>
      <c r="M2836" s="442"/>
      <c r="N2836" s="501"/>
      <c r="O2836" s="477">
        <f t="shared" si="123"/>
        <v>0</v>
      </c>
      <c r="P2836" s="477">
        <f t="shared" si="124"/>
        <v>0</v>
      </c>
      <c r="Q2836" s="92" t="str">
        <f t="shared" si="125"/>
        <v/>
      </c>
    </row>
    <row r="2837" spans="1:17" ht="23.1" customHeight="1" x14ac:dyDescent="0.2">
      <c r="A2837" s="468"/>
      <c r="B2837" s="444"/>
      <c r="C2837" s="478"/>
      <c r="D2837" s="473"/>
      <c r="E2837" s="473"/>
      <c r="F2837" s="479"/>
      <c r="G2837" s="473"/>
      <c r="H2837" s="480"/>
      <c r="I2837" s="480"/>
      <c r="J2837" s="446"/>
      <c r="K2837" s="442"/>
      <c r="L2837" s="443"/>
      <c r="M2837" s="443"/>
      <c r="N2837" s="444"/>
      <c r="O2837" s="477">
        <f t="shared" si="123"/>
        <v>0</v>
      </c>
      <c r="P2837" s="477">
        <f t="shared" si="124"/>
        <v>0</v>
      </c>
      <c r="Q2837" s="92" t="str">
        <f t="shared" si="125"/>
        <v/>
      </c>
    </row>
    <row r="2838" spans="1:17" ht="23.1" customHeight="1" x14ac:dyDescent="0.2">
      <c r="A2838" s="468"/>
      <c r="B2838" s="444"/>
      <c r="C2838" s="478"/>
      <c r="D2838" s="473"/>
      <c r="E2838" s="473"/>
      <c r="F2838" s="479"/>
      <c r="G2838" s="473"/>
      <c r="H2838" s="480"/>
      <c r="I2838" s="480"/>
      <c r="J2838" s="446"/>
      <c r="K2838" s="442"/>
      <c r="L2838" s="443"/>
      <c r="M2838" s="443"/>
      <c r="N2838" s="444"/>
      <c r="O2838" s="477">
        <f t="shared" si="123"/>
        <v>0</v>
      </c>
      <c r="P2838" s="477">
        <f t="shared" si="124"/>
        <v>0</v>
      </c>
      <c r="Q2838" s="92" t="str">
        <f t="shared" si="125"/>
        <v/>
      </c>
    </row>
    <row r="2839" spans="1:17" ht="23.1" customHeight="1" x14ac:dyDescent="0.2">
      <c r="A2839" s="468"/>
      <c r="B2839" s="444"/>
      <c r="C2839" s="478"/>
      <c r="D2839" s="473"/>
      <c r="E2839" s="473"/>
      <c r="F2839" s="479"/>
      <c r="G2839" s="473"/>
      <c r="H2839" s="480"/>
      <c r="I2839" s="480"/>
      <c r="J2839" s="446"/>
      <c r="K2839" s="442"/>
      <c r="L2839" s="443"/>
      <c r="M2839" s="443"/>
      <c r="N2839" s="444"/>
      <c r="O2839" s="477">
        <f t="shared" si="123"/>
        <v>0</v>
      </c>
      <c r="P2839" s="477">
        <f t="shared" si="124"/>
        <v>0</v>
      </c>
      <c r="Q2839" s="92" t="str">
        <f t="shared" si="125"/>
        <v/>
      </c>
    </row>
    <row r="2840" spans="1:17" ht="23.1" customHeight="1" x14ac:dyDescent="0.2">
      <c r="A2840" s="468"/>
      <c r="B2840" s="444"/>
      <c r="C2840" s="478"/>
      <c r="D2840" s="473"/>
      <c r="E2840" s="473"/>
      <c r="F2840" s="479"/>
      <c r="G2840" s="473"/>
      <c r="H2840" s="480"/>
      <c r="I2840" s="480"/>
      <c r="J2840" s="446"/>
      <c r="K2840" s="442"/>
      <c r="L2840" s="443"/>
      <c r="M2840" s="443"/>
      <c r="N2840" s="444"/>
      <c r="O2840" s="477">
        <f t="shared" si="123"/>
        <v>0</v>
      </c>
      <c r="P2840" s="477">
        <f t="shared" si="124"/>
        <v>0</v>
      </c>
      <c r="Q2840" s="92" t="str">
        <f t="shared" si="125"/>
        <v/>
      </c>
    </row>
    <row r="2841" spans="1:17" ht="23.1" customHeight="1" x14ac:dyDescent="0.2">
      <c r="A2841" s="468"/>
      <c r="B2841" s="444"/>
      <c r="C2841" s="478"/>
      <c r="D2841" s="473"/>
      <c r="E2841" s="473"/>
      <c r="F2841" s="479"/>
      <c r="G2841" s="473"/>
      <c r="H2841" s="480"/>
      <c r="I2841" s="480"/>
      <c r="J2841" s="446"/>
      <c r="K2841" s="442"/>
      <c r="L2841" s="443"/>
      <c r="M2841" s="443"/>
      <c r="N2841" s="444"/>
      <c r="O2841" s="477">
        <f t="shared" si="123"/>
        <v>0</v>
      </c>
      <c r="P2841" s="477">
        <f t="shared" si="124"/>
        <v>0</v>
      </c>
      <c r="Q2841" s="92" t="str">
        <f t="shared" si="125"/>
        <v/>
      </c>
    </row>
    <row r="2842" spans="1:17" ht="23.1" customHeight="1" x14ac:dyDescent="0.2">
      <c r="A2842" s="468"/>
      <c r="B2842" s="444"/>
      <c r="C2842" s="478"/>
      <c r="D2842" s="473"/>
      <c r="E2842" s="473"/>
      <c r="F2842" s="479"/>
      <c r="G2842" s="473"/>
      <c r="H2842" s="480"/>
      <c r="I2842" s="480"/>
      <c r="J2842" s="446"/>
      <c r="K2842" s="442"/>
      <c r="L2842" s="443"/>
      <c r="M2842" s="443"/>
      <c r="N2842" s="444"/>
      <c r="O2842" s="477">
        <f t="shared" si="123"/>
        <v>0</v>
      </c>
      <c r="P2842" s="477">
        <f t="shared" si="124"/>
        <v>0</v>
      </c>
      <c r="Q2842" s="92" t="str">
        <f t="shared" si="125"/>
        <v/>
      </c>
    </row>
    <row r="2843" spans="1:17" ht="23.1" customHeight="1" x14ac:dyDescent="0.2">
      <c r="A2843" s="468"/>
      <c r="B2843" s="444"/>
      <c r="C2843" s="478"/>
      <c r="D2843" s="473"/>
      <c r="E2843" s="473"/>
      <c r="F2843" s="479"/>
      <c r="G2843" s="473"/>
      <c r="H2843" s="480"/>
      <c r="I2843" s="480"/>
      <c r="J2843" s="446"/>
      <c r="K2843" s="442"/>
      <c r="L2843" s="443"/>
      <c r="M2843" s="443"/>
      <c r="N2843" s="444"/>
      <c r="O2843" s="477">
        <f t="shared" si="123"/>
        <v>0</v>
      </c>
      <c r="P2843" s="477">
        <f t="shared" si="124"/>
        <v>0</v>
      </c>
      <c r="Q2843" s="92" t="str">
        <f t="shared" si="125"/>
        <v/>
      </c>
    </row>
    <row r="2844" spans="1:17" ht="23.1" customHeight="1" x14ac:dyDescent="0.2">
      <c r="A2844" s="468"/>
      <c r="B2844" s="444"/>
      <c r="C2844" s="478"/>
      <c r="D2844" s="473"/>
      <c r="E2844" s="473"/>
      <c r="F2844" s="479"/>
      <c r="G2844" s="473"/>
      <c r="H2844" s="480"/>
      <c r="I2844" s="480"/>
      <c r="J2844" s="446"/>
      <c r="K2844" s="442"/>
      <c r="L2844" s="443"/>
      <c r="M2844" s="443"/>
      <c r="N2844" s="444"/>
      <c r="O2844" s="477">
        <f t="shared" si="123"/>
        <v>0</v>
      </c>
      <c r="P2844" s="477">
        <f t="shared" si="124"/>
        <v>0</v>
      </c>
      <c r="Q2844" s="92" t="str">
        <f t="shared" si="125"/>
        <v/>
      </c>
    </row>
    <row r="2845" spans="1:17" ht="23.1" customHeight="1" x14ac:dyDescent="0.2">
      <c r="A2845" s="468"/>
      <c r="B2845" s="444"/>
      <c r="C2845" s="478"/>
      <c r="D2845" s="473"/>
      <c r="E2845" s="473"/>
      <c r="F2845" s="479"/>
      <c r="G2845" s="473"/>
      <c r="H2845" s="480"/>
      <c r="I2845" s="480"/>
      <c r="J2845" s="446"/>
      <c r="K2845" s="442"/>
      <c r="L2845" s="443"/>
      <c r="M2845" s="443"/>
      <c r="N2845" s="444"/>
      <c r="O2845" s="477">
        <f t="shared" si="123"/>
        <v>0</v>
      </c>
      <c r="P2845" s="477">
        <f t="shared" si="124"/>
        <v>0</v>
      </c>
      <c r="Q2845" s="92" t="str">
        <f t="shared" si="125"/>
        <v/>
      </c>
    </row>
    <row r="2846" spans="1:17" ht="23.1" customHeight="1" x14ac:dyDescent="0.2">
      <c r="A2846" s="468"/>
      <c r="B2846" s="444"/>
      <c r="C2846" s="478"/>
      <c r="D2846" s="473"/>
      <c r="E2846" s="473"/>
      <c r="F2846" s="479"/>
      <c r="G2846" s="473"/>
      <c r="H2846" s="480"/>
      <c r="I2846" s="480"/>
      <c r="J2846" s="446"/>
      <c r="K2846" s="442"/>
      <c r="L2846" s="443"/>
      <c r="M2846" s="443"/>
      <c r="N2846" s="444"/>
      <c r="O2846" s="477">
        <f t="shared" si="123"/>
        <v>0</v>
      </c>
      <c r="P2846" s="477">
        <f t="shared" si="124"/>
        <v>0</v>
      </c>
      <c r="Q2846" s="92" t="str">
        <f t="shared" si="125"/>
        <v/>
      </c>
    </row>
    <row r="2847" spans="1:17" ht="23.1" customHeight="1" x14ac:dyDescent="0.2">
      <c r="A2847" s="468"/>
      <c r="B2847" s="444"/>
      <c r="C2847" s="478"/>
      <c r="D2847" s="473"/>
      <c r="E2847" s="473"/>
      <c r="F2847" s="479"/>
      <c r="G2847" s="473"/>
      <c r="H2847" s="480"/>
      <c r="I2847" s="480"/>
      <c r="J2847" s="446"/>
      <c r="K2847" s="442"/>
      <c r="L2847" s="443"/>
      <c r="M2847" s="443"/>
      <c r="N2847" s="444"/>
      <c r="O2847" s="477">
        <f t="shared" si="123"/>
        <v>0</v>
      </c>
      <c r="P2847" s="477">
        <f t="shared" si="124"/>
        <v>0</v>
      </c>
      <c r="Q2847" s="92" t="str">
        <f t="shared" si="125"/>
        <v/>
      </c>
    </row>
    <row r="2848" spans="1:17" ht="23.1" customHeight="1" x14ac:dyDescent="0.2">
      <c r="A2848" s="468"/>
      <c r="B2848" s="444"/>
      <c r="C2848" s="478"/>
      <c r="D2848" s="473"/>
      <c r="E2848" s="473"/>
      <c r="F2848" s="479"/>
      <c r="G2848" s="473"/>
      <c r="H2848" s="480"/>
      <c r="I2848" s="480"/>
      <c r="J2848" s="446"/>
      <c r="K2848" s="442"/>
      <c r="L2848" s="443"/>
      <c r="M2848" s="443"/>
      <c r="N2848" s="444"/>
      <c r="O2848" s="477">
        <f t="shared" si="123"/>
        <v>0</v>
      </c>
      <c r="P2848" s="477">
        <f t="shared" si="124"/>
        <v>0</v>
      </c>
      <c r="Q2848" s="92" t="str">
        <f t="shared" si="125"/>
        <v/>
      </c>
    </row>
    <row r="2849" spans="1:17" ht="23.1" customHeight="1" x14ac:dyDescent="0.2">
      <c r="A2849" s="468"/>
      <c r="B2849" s="444"/>
      <c r="C2849" s="478"/>
      <c r="D2849" s="473"/>
      <c r="E2849" s="473"/>
      <c r="F2849" s="479"/>
      <c r="G2849" s="473"/>
      <c r="H2849" s="480"/>
      <c r="I2849" s="480"/>
      <c r="J2849" s="446"/>
      <c r="K2849" s="442"/>
      <c r="L2849" s="443"/>
      <c r="M2849" s="443"/>
      <c r="N2849" s="444"/>
      <c r="O2849" s="477">
        <f t="shared" si="123"/>
        <v>0</v>
      </c>
      <c r="P2849" s="477">
        <f t="shared" si="124"/>
        <v>0</v>
      </c>
      <c r="Q2849" s="92" t="str">
        <f t="shared" si="125"/>
        <v/>
      </c>
    </row>
    <row r="2850" spans="1:17" ht="23.1" customHeight="1" x14ac:dyDescent="0.2">
      <c r="A2850" s="468"/>
      <c r="B2850" s="444"/>
      <c r="C2850" s="478"/>
      <c r="D2850" s="473"/>
      <c r="E2850" s="473"/>
      <c r="F2850" s="479"/>
      <c r="G2850" s="473"/>
      <c r="H2850" s="480"/>
      <c r="I2850" s="480"/>
      <c r="J2850" s="446"/>
      <c r="K2850" s="442"/>
      <c r="L2850" s="443"/>
      <c r="M2850" s="443"/>
      <c r="N2850" s="444"/>
      <c r="O2850" s="477">
        <f t="shared" si="123"/>
        <v>0</v>
      </c>
      <c r="P2850" s="477">
        <f t="shared" si="124"/>
        <v>0</v>
      </c>
      <c r="Q2850" s="92" t="str">
        <f t="shared" si="125"/>
        <v/>
      </c>
    </row>
    <row r="2851" spans="1:17" ht="23.1" customHeight="1" x14ac:dyDescent="0.2">
      <c r="A2851" s="468"/>
      <c r="B2851" s="444"/>
      <c r="C2851" s="478"/>
      <c r="D2851" s="473"/>
      <c r="E2851" s="473"/>
      <c r="F2851" s="479"/>
      <c r="G2851" s="473"/>
      <c r="H2851" s="480"/>
      <c r="I2851" s="480"/>
      <c r="J2851" s="446"/>
      <c r="K2851" s="442"/>
      <c r="L2851" s="443"/>
      <c r="M2851" s="443"/>
      <c r="N2851" s="444"/>
      <c r="O2851" s="477">
        <f t="shared" si="123"/>
        <v>0</v>
      </c>
      <c r="P2851" s="477">
        <f t="shared" si="124"/>
        <v>0</v>
      </c>
      <c r="Q2851" s="92" t="str">
        <f t="shared" si="125"/>
        <v/>
      </c>
    </row>
    <row r="2852" spans="1:17" ht="23.1" customHeight="1" x14ac:dyDescent="0.2">
      <c r="A2852" s="468"/>
      <c r="B2852" s="444"/>
      <c r="C2852" s="478"/>
      <c r="D2852" s="473"/>
      <c r="E2852" s="473"/>
      <c r="F2852" s="479"/>
      <c r="G2852" s="473"/>
      <c r="H2852" s="480"/>
      <c r="I2852" s="480"/>
      <c r="J2852" s="446"/>
      <c r="K2852" s="442"/>
      <c r="L2852" s="443"/>
      <c r="M2852" s="443"/>
      <c r="N2852" s="444"/>
      <c r="O2852" s="477">
        <f t="shared" si="123"/>
        <v>0</v>
      </c>
      <c r="P2852" s="477">
        <f t="shared" si="124"/>
        <v>0</v>
      </c>
      <c r="Q2852" s="92" t="str">
        <f t="shared" si="125"/>
        <v/>
      </c>
    </row>
    <row r="2853" spans="1:17" ht="23.1" customHeight="1" x14ac:dyDescent="0.2">
      <c r="A2853" s="468"/>
      <c r="B2853" s="444"/>
      <c r="C2853" s="478"/>
      <c r="D2853" s="473"/>
      <c r="E2853" s="473"/>
      <c r="F2853" s="479"/>
      <c r="G2853" s="473"/>
      <c r="H2853" s="480"/>
      <c r="I2853" s="480"/>
      <c r="J2853" s="446"/>
      <c r="K2853" s="442"/>
      <c r="L2853" s="443"/>
      <c r="M2853" s="443"/>
      <c r="N2853" s="444"/>
      <c r="O2853" s="477">
        <f t="shared" si="123"/>
        <v>0</v>
      </c>
      <c r="P2853" s="477">
        <f t="shared" si="124"/>
        <v>0</v>
      </c>
      <c r="Q2853" s="92" t="str">
        <f t="shared" si="125"/>
        <v/>
      </c>
    </row>
    <row r="2854" spans="1:17" ht="23.1" customHeight="1" x14ac:dyDescent="0.2">
      <c r="A2854" s="468"/>
      <c r="B2854" s="444"/>
      <c r="C2854" s="478"/>
      <c r="D2854" s="473"/>
      <c r="E2854" s="473"/>
      <c r="F2854" s="479"/>
      <c r="G2854" s="473"/>
      <c r="H2854" s="480"/>
      <c r="I2854" s="480"/>
      <c r="J2854" s="446"/>
      <c r="K2854" s="442"/>
      <c r="L2854" s="443"/>
      <c r="M2854" s="443"/>
      <c r="N2854" s="444"/>
      <c r="O2854" s="477">
        <f t="shared" si="123"/>
        <v>0</v>
      </c>
      <c r="P2854" s="477">
        <f t="shared" si="124"/>
        <v>0</v>
      </c>
      <c r="Q2854" s="92" t="str">
        <f t="shared" si="125"/>
        <v/>
      </c>
    </row>
    <row r="2855" spans="1:17" ht="23.1" customHeight="1" x14ac:dyDescent="0.2">
      <c r="A2855" s="468"/>
      <c r="B2855" s="444"/>
      <c r="C2855" s="478"/>
      <c r="D2855" s="473"/>
      <c r="E2855" s="473"/>
      <c r="F2855" s="479"/>
      <c r="G2855" s="473"/>
      <c r="H2855" s="480"/>
      <c r="I2855" s="480"/>
      <c r="J2855" s="446"/>
      <c r="K2855" s="442"/>
      <c r="L2855" s="443"/>
      <c r="M2855" s="443"/>
      <c r="N2855" s="444"/>
      <c r="O2855" s="477">
        <f t="shared" si="123"/>
        <v>0</v>
      </c>
      <c r="P2855" s="477">
        <f t="shared" si="124"/>
        <v>0</v>
      </c>
      <c r="Q2855" s="92" t="str">
        <f t="shared" si="125"/>
        <v/>
      </c>
    </row>
    <row r="2856" spans="1:17" ht="23.1" customHeight="1" x14ac:dyDescent="0.2">
      <c r="A2856" s="468"/>
      <c r="B2856" s="444"/>
      <c r="C2856" s="478"/>
      <c r="D2856" s="473"/>
      <c r="E2856" s="473"/>
      <c r="F2856" s="479"/>
      <c r="G2856" s="473"/>
      <c r="H2856" s="480"/>
      <c r="I2856" s="480"/>
      <c r="J2856" s="446"/>
      <c r="K2856" s="442"/>
      <c r="L2856" s="443"/>
      <c r="M2856" s="443"/>
      <c r="N2856" s="444"/>
      <c r="O2856" s="477">
        <f t="shared" si="123"/>
        <v>0</v>
      </c>
      <c r="P2856" s="477">
        <f t="shared" si="124"/>
        <v>0</v>
      </c>
      <c r="Q2856" s="92" t="str">
        <f t="shared" si="125"/>
        <v/>
      </c>
    </row>
    <row r="2857" spans="1:17" ht="23.1" customHeight="1" x14ac:dyDescent="0.2">
      <c r="A2857" s="468"/>
      <c r="B2857" s="444"/>
      <c r="C2857" s="478"/>
      <c r="D2857" s="473"/>
      <c r="E2857" s="473"/>
      <c r="F2857" s="479"/>
      <c r="G2857" s="473"/>
      <c r="H2857" s="480"/>
      <c r="I2857" s="480"/>
      <c r="J2857" s="446"/>
      <c r="K2857" s="442"/>
      <c r="L2857" s="443"/>
      <c r="M2857" s="443"/>
      <c r="N2857" s="444"/>
      <c r="O2857" s="477">
        <f t="shared" si="123"/>
        <v>0</v>
      </c>
      <c r="P2857" s="477">
        <f t="shared" si="124"/>
        <v>0</v>
      </c>
      <c r="Q2857" s="92" t="str">
        <f t="shared" si="125"/>
        <v/>
      </c>
    </row>
    <row r="2858" spans="1:17" ht="23.1" customHeight="1" x14ac:dyDescent="0.2">
      <c r="A2858" s="468"/>
      <c r="B2858" s="444"/>
      <c r="C2858" s="478"/>
      <c r="D2858" s="473"/>
      <c r="E2858" s="473"/>
      <c r="F2858" s="479"/>
      <c r="G2858" s="473"/>
      <c r="H2858" s="480"/>
      <c r="I2858" s="480"/>
      <c r="J2858" s="446"/>
      <c r="K2858" s="442"/>
      <c r="L2858" s="443"/>
      <c r="M2858" s="443"/>
      <c r="N2858" s="444"/>
      <c r="O2858" s="477">
        <f t="shared" si="123"/>
        <v>0</v>
      </c>
      <c r="P2858" s="477">
        <f t="shared" si="124"/>
        <v>0</v>
      </c>
      <c r="Q2858" s="92" t="str">
        <f t="shared" si="125"/>
        <v/>
      </c>
    </row>
    <row r="2859" spans="1:17" ht="23.1" customHeight="1" x14ac:dyDescent="0.2">
      <c r="A2859" s="468"/>
      <c r="B2859" s="444"/>
      <c r="C2859" s="478"/>
      <c r="D2859" s="473"/>
      <c r="E2859" s="473"/>
      <c r="F2859" s="479"/>
      <c r="G2859" s="473"/>
      <c r="H2859" s="480"/>
      <c r="I2859" s="480"/>
      <c r="J2859" s="446"/>
      <c r="K2859" s="442"/>
      <c r="L2859" s="443"/>
      <c r="M2859" s="443"/>
      <c r="N2859" s="444"/>
      <c r="O2859" s="477">
        <f t="shared" si="123"/>
        <v>0</v>
      </c>
      <c r="P2859" s="477">
        <f t="shared" si="124"/>
        <v>0</v>
      </c>
      <c r="Q2859" s="92" t="str">
        <f t="shared" si="125"/>
        <v/>
      </c>
    </row>
    <row r="2860" spans="1:17" ht="23.1" customHeight="1" x14ac:dyDescent="0.2">
      <c r="A2860" s="468"/>
      <c r="B2860" s="444"/>
      <c r="C2860" s="478"/>
      <c r="D2860" s="473"/>
      <c r="E2860" s="473"/>
      <c r="F2860" s="479"/>
      <c r="G2860" s="473"/>
      <c r="H2860" s="480"/>
      <c r="I2860" s="480"/>
      <c r="J2860" s="446"/>
      <c r="K2860" s="442"/>
      <c r="L2860" s="443"/>
      <c r="M2860" s="443"/>
      <c r="N2860" s="444"/>
      <c r="O2860" s="477">
        <f t="shared" si="123"/>
        <v>0</v>
      </c>
      <c r="P2860" s="477">
        <f t="shared" si="124"/>
        <v>0</v>
      </c>
      <c r="Q2860" s="92" t="str">
        <f t="shared" si="125"/>
        <v/>
      </c>
    </row>
    <row r="2861" spans="1:17" ht="23.1" customHeight="1" x14ac:dyDescent="0.2">
      <c r="A2861" s="468"/>
      <c r="B2861" s="444"/>
      <c r="C2861" s="478"/>
      <c r="D2861" s="473"/>
      <c r="E2861" s="473"/>
      <c r="F2861" s="479"/>
      <c r="G2861" s="473"/>
      <c r="H2861" s="480"/>
      <c r="I2861" s="480"/>
      <c r="J2861" s="446"/>
      <c r="K2861" s="442"/>
      <c r="L2861" s="443"/>
      <c r="M2861" s="443"/>
      <c r="N2861" s="444"/>
      <c r="O2861" s="477">
        <f t="shared" si="123"/>
        <v>0</v>
      </c>
      <c r="P2861" s="477">
        <f t="shared" si="124"/>
        <v>0</v>
      </c>
      <c r="Q2861" s="92" t="str">
        <f t="shared" si="125"/>
        <v/>
      </c>
    </row>
    <row r="2862" spans="1:17" ht="23.1" customHeight="1" x14ac:dyDescent="0.2">
      <c r="A2862" s="468"/>
      <c r="B2862" s="444"/>
      <c r="C2862" s="478"/>
      <c r="D2862" s="473"/>
      <c r="E2862" s="473"/>
      <c r="F2862" s="479"/>
      <c r="G2862" s="473"/>
      <c r="H2862" s="480"/>
      <c r="I2862" s="480"/>
      <c r="J2862" s="446"/>
      <c r="K2862" s="442"/>
      <c r="L2862" s="443"/>
      <c r="M2862" s="443"/>
      <c r="N2862" s="444"/>
      <c r="O2862" s="477">
        <f t="shared" si="123"/>
        <v>0</v>
      </c>
      <c r="P2862" s="477">
        <f t="shared" si="124"/>
        <v>0</v>
      </c>
      <c r="Q2862" s="92" t="str">
        <f t="shared" si="125"/>
        <v/>
      </c>
    </row>
    <row r="2863" spans="1:17" ht="23.1" customHeight="1" x14ac:dyDescent="0.2">
      <c r="A2863" s="468"/>
      <c r="B2863" s="444"/>
      <c r="C2863" s="478"/>
      <c r="D2863" s="473"/>
      <c r="E2863" s="473"/>
      <c r="F2863" s="479"/>
      <c r="G2863" s="473"/>
      <c r="H2863" s="480"/>
      <c r="I2863" s="480"/>
      <c r="J2863" s="446"/>
      <c r="K2863" s="442"/>
      <c r="L2863" s="443"/>
      <c r="M2863" s="443"/>
      <c r="N2863" s="444"/>
      <c r="O2863" s="477">
        <f t="shared" si="123"/>
        <v>0</v>
      </c>
      <c r="P2863" s="477">
        <f t="shared" si="124"/>
        <v>0</v>
      </c>
      <c r="Q2863" s="92" t="str">
        <f t="shared" si="125"/>
        <v/>
      </c>
    </row>
    <row r="2864" spans="1:17" ht="23.1" customHeight="1" x14ac:dyDescent="0.2">
      <c r="A2864" s="468"/>
      <c r="B2864" s="444"/>
      <c r="C2864" s="478"/>
      <c r="D2864" s="473"/>
      <c r="E2864" s="473"/>
      <c r="F2864" s="479"/>
      <c r="G2864" s="473"/>
      <c r="H2864" s="480"/>
      <c r="I2864" s="480"/>
      <c r="J2864" s="446"/>
      <c r="K2864" s="442"/>
      <c r="L2864" s="443"/>
      <c r="M2864" s="443"/>
      <c r="N2864" s="444"/>
      <c r="O2864" s="477">
        <f t="shared" si="123"/>
        <v>0</v>
      </c>
      <c r="P2864" s="477">
        <f t="shared" si="124"/>
        <v>0</v>
      </c>
      <c r="Q2864" s="92" t="str">
        <f t="shared" si="125"/>
        <v/>
      </c>
    </row>
    <row r="2865" spans="1:17" ht="23.1" customHeight="1" x14ac:dyDescent="0.2">
      <c r="A2865" s="468"/>
      <c r="B2865" s="444"/>
      <c r="C2865" s="478"/>
      <c r="D2865" s="473"/>
      <c r="E2865" s="473"/>
      <c r="F2865" s="479"/>
      <c r="G2865" s="473"/>
      <c r="H2865" s="480"/>
      <c r="I2865" s="480"/>
      <c r="J2865" s="446"/>
      <c r="K2865" s="442"/>
      <c r="L2865" s="443"/>
      <c r="M2865" s="443"/>
      <c r="N2865" s="444"/>
      <c r="O2865" s="477">
        <f t="shared" si="123"/>
        <v>0</v>
      </c>
      <c r="P2865" s="477">
        <f t="shared" si="124"/>
        <v>0</v>
      </c>
      <c r="Q2865" s="92" t="str">
        <f t="shared" si="125"/>
        <v/>
      </c>
    </row>
    <row r="2866" spans="1:17" ht="23.1" customHeight="1" x14ac:dyDescent="0.2">
      <c r="A2866" s="468"/>
      <c r="B2866" s="444"/>
      <c r="C2866" s="478"/>
      <c r="D2866" s="473"/>
      <c r="E2866" s="473"/>
      <c r="F2866" s="479"/>
      <c r="G2866" s="473"/>
      <c r="H2866" s="480"/>
      <c r="I2866" s="480"/>
      <c r="J2866" s="446"/>
      <c r="K2866" s="442"/>
      <c r="L2866" s="443"/>
      <c r="M2866" s="443"/>
      <c r="N2866" s="444"/>
      <c r="O2866" s="477">
        <f t="shared" si="123"/>
        <v>0</v>
      </c>
      <c r="P2866" s="477">
        <f t="shared" si="124"/>
        <v>0</v>
      </c>
      <c r="Q2866" s="92" t="str">
        <f t="shared" si="125"/>
        <v/>
      </c>
    </row>
    <row r="2867" spans="1:17" ht="23.1" customHeight="1" x14ac:dyDescent="0.2">
      <c r="A2867" s="468"/>
      <c r="B2867" s="444"/>
      <c r="C2867" s="478"/>
      <c r="D2867" s="473"/>
      <c r="E2867" s="473"/>
      <c r="F2867" s="479"/>
      <c r="G2867" s="473"/>
      <c r="H2867" s="480"/>
      <c r="I2867" s="480"/>
      <c r="J2867" s="443"/>
      <c r="K2867" s="442"/>
      <c r="L2867" s="443"/>
      <c r="M2867" s="443"/>
      <c r="N2867" s="444"/>
      <c r="O2867" s="477">
        <f t="shared" si="123"/>
        <v>0</v>
      </c>
      <c r="P2867" s="477">
        <f t="shared" si="124"/>
        <v>0</v>
      </c>
      <c r="Q2867" s="92" t="str">
        <f t="shared" si="125"/>
        <v/>
      </c>
    </row>
    <row r="2868" spans="1:17" ht="23.1" customHeight="1" x14ac:dyDescent="0.2">
      <c r="A2868" s="468"/>
      <c r="B2868" s="444"/>
      <c r="C2868" s="478"/>
      <c r="D2868" s="473"/>
      <c r="E2868" s="473"/>
      <c r="F2868" s="479"/>
      <c r="G2868" s="473"/>
      <c r="H2868" s="480"/>
      <c r="I2868" s="480"/>
      <c r="J2868" s="443"/>
      <c r="K2868" s="442"/>
      <c r="L2868" s="443"/>
      <c r="M2868" s="443"/>
      <c r="N2868" s="444"/>
      <c r="O2868" s="477">
        <f t="shared" si="123"/>
        <v>0</v>
      </c>
      <c r="P2868" s="477">
        <f t="shared" si="124"/>
        <v>0</v>
      </c>
      <c r="Q2868" s="92" t="str">
        <f t="shared" si="125"/>
        <v/>
      </c>
    </row>
    <row r="2869" spans="1:17" ht="23.1" customHeight="1" x14ac:dyDescent="0.2">
      <c r="A2869" s="468"/>
      <c r="B2869" s="444"/>
      <c r="C2869" s="478"/>
      <c r="D2869" s="473"/>
      <c r="E2869" s="473"/>
      <c r="F2869" s="479"/>
      <c r="G2869" s="473"/>
      <c r="H2869" s="480"/>
      <c r="I2869" s="480"/>
      <c r="J2869" s="443"/>
      <c r="K2869" s="442"/>
      <c r="L2869" s="443"/>
      <c r="M2869" s="443"/>
      <c r="N2869" s="444"/>
      <c r="O2869" s="477">
        <f t="shared" si="123"/>
        <v>0</v>
      </c>
      <c r="P2869" s="477">
        <f t="shared" si="124"/>
        <v>0</v>
      </c>
      <c r="Q2869" s="92" t="str">
        <f t="shared" si="125"/>
        <v/>
      </c>
    </row>
    <row r="2870" spans="1:17" ht="23.1" customHeight="1" x14ac:dyDescent="0.2">
      <c r="A2870" s="468"/>
      <c r="B2870" s="444"/>
      <c r="C2870" s="478"/>
      <c r="D2870" s="473"/>
      <c r="E2870" s="473"/>
      <c r="F2870" s="479"/>
      <c r="G2870" s="473"/>
      <c r="H2870" s="480"/>
      <c r="I2870" s="480"/>
      <c r="J2870" s="443"/>
      <c r="K2870" s="442"/>
      <c r="L2870" s="443"/>
      <c r="M2870" s="443"/>
      <c r="N2870" s="444"/>
      <c r="O2870" s="477">
        <f t="shared" si="123"/>
        <v>0</v>
      </c>
      <c r="P2870" s="477">
        <f t="shared" si="124"/>
        <v>0</v>
      </c>
      <c r="Q2870" s="92" t="str">
        <f t="shared" si="125"/>
        <v/>
      </c>
    </row>
    <row r="2871" spans="1:17" ht="23.1" customHeight="1" x14ac:dyDescent="0.2">
      <c r="A2871" s="468"/>
      <c r="B2871" s="444"/>
      <c r="C2871" s="478"/>
      <c r="D2871" s="473"/>
      <c r="E2871" s="473"/>
      <c r="F2871" s="479"/>
      <c r="G2871" s="473"/>
      <c r="H2871" s="480"/>
      <c r="I2871" s="480"/>
      <c r="J2871" s="443"/>
      <c r="K2871" s="442"/>
      <c r="L2871" s="443"/>
      <c r="M2871" s="443"/>
      <c r="N2871" s="444"/>
      <c r="O2871" s="477">
        <f t="shared" si="123"/>
        <v>0</v>
      </c>
      <c r="P2871" s="477">
        <f t="shared" si="124"/>
        <v>0</v>
      </c>
      <c r="Q2871" s="92" t="str">
        <f t="shared" si="125"/>
        <v/>
      </c>
    </row>
    <row r="2872" spans="1:17" ht="23.1" customHeight="1" x14ac:dyDescent="0.2">
      <c r="A2872" s="468"/>
      <c r="B2872" s="444"/>
      <c r="C2872" s="478"/>
      <c r="D2872" s="473"/>
      <c r="E2872" s="473"/>
      <c r="F2872" s="479"/>
      <c r="G2872" s="473"/>
      <c r="H2872" s="480"/>
      <c r="I2872" s="480"/>
      <c r="J2872" s="443"/>
      <c r="K2872" s="442"/>
      <c r="L2872" s="443"/>
      <c r="M2872" s="443"/>
      <c r="N2872" s="444"/>
      <c r="O2872" s="477">
        <f t="shared" si="123"/>
        <v>0</v>
      </c>
      <c r="P2872" s="477">
        <f t="shared" si="124"/>
        <v>0</v>
      </c>
      <c r="Q2872" s="92" t="str">
        <f t="shared" si="125"/>
        <v/>
      </c>
    </row>
    <row r="2873" spans="1:17" ht="23.1" customHeight="1" x14ac:dyDescent="0.2">
      <c r="A2873" s="468"/>
      <c r="B2873" s="444"/>
      <c r="C2873" s="478"/>
      <c r="D2873" s="473"/>
      <c r="E2873" s="473"/>
      <c r="F2873" s="479"/>
      <c r="G2873" s="475"/>
      <c r="H2873" s="480"/>
      <c r="I2873" s="480"/>
      <c r="J2873" s="446"/>
      <c r="K2873" s="442"/>
      <c r="L2873" s="443"/>
      <c r="M2873" s="443"/>
      <c r="N2873" s="444"/>
      <c r="O2873" s="477">
        <f t="shared" si="123"/>
        <v>0</v>
      </c>
      <c r="P2873" s="477">
        <f t="shared" si="124"/>
        <v>0</v>
      </c>
      <c r="Q2873" s="92" t="str">
        <f t="shared" si="125"/>
        <v/>
      </c>
    </row>
    <row r="2874" spans="1:17" ht="23.1" customHeight="1" x14ac:dyDescent="0.2">
      <c r="A2874" s="468"/>
      <c r="B2874" s="444"/>
      <c r="C2874" s="478"/>
      <c r="D2874" s="473"/>
      <c r="E2874" s="473"/>
      <c r="F2874" s="479"/>
      <c r="G2874" s="473"/>
      <c r="H2874" s="480"/>
      <c r="I2874" s="480"/>
      <c r="J2874" s="446"/>
      <c r="K2874" s="442"/>
      <c r="L2874" s="443"/>
      <c r="M2874" s="443"/>
      <c r="N2874" s="444"/>
      <c r="O2874" s="477">
        <f t="shared" si="123"/>
        <v>0</v>
      </c>
      <c r="P2874" s="477">
        <f t="shared" si="124"/>
        <v>0</v>
      </c>
      <c r="Q2874" s="92" t="str">
        <f t="shared" si="125"/>
        <v/>
      </c>
    </row>
    <row r="2875" spans="1:17" ht="23.1" customHeight="1" x14ac:dyDescent="0.2">
      <c r="A2875" s="468"/>
      <c r="B2875" s="444"/>
      <c r="C2875" s="478"/>
      <c r="D2875" s="473"/>
      <c r="E2875" s="473"/>
      <c r="F2875" s="479"/>
      <c r="G2875" s="473"/>
      <c r="H2875" s="480"/>
      <c r="I2875" s="480"/>
      <c r="J2875" s="446"/>
      <c r="K2875" s="442"/>
      <c r="L2875" s="443"/>
      <c r="M2875" s="443"/>
      <c r="N2875" s="444"/>
      <c r="O2875" s="477">
        <f t="shared" si="123"/>
        <v>0</v>
      </c>
      <c r="P2875" s="477">
        <f t="shared" si="124"/>
        <v>0</v>
      </c>
      <c r="Q2875" s="92" t="str">
        <f t="shared" si="125"/>
        <v/>
      </c>
    </row>
    <row r="2876" spans="1:17" ht="42" customHeight="1" x14ac:dyDescent="0.2">
      <c r="A2876" s="468"/>
      <c r="B2876" s="444"/>
      <c r="C2876" s="478"/>
      <c r="D2876" s="473"/>
      <c r="E2876" s="473"/>
      <c r="F2876" s="479"/>
      <c r="G2876" s="473"/>
      <c r="H2876" s="480"/>
      <c r="I2876" s="480"/>
      <c r="J2876" s="446"/>
      <c r="K2876" s="442"/>
      <c r="L2876" s="443"/>
      <c r="M2876" s="443"/>
      <c r="N2876" s="444"/>
      <c r="O2876" s="477">
        <f t="shared" si="123"/>
        <v>0</v>
      </c>
      <c r="P2876" s="477">
        <f t="shared" si="124"/>
        <v>0</v>
      </c>
      <c r="Q2876" s="92" t="str">
        <f t="shared" si="125"/>
        <v/>
      </c>
    </row>
    <row r="2877" spans="1:17" ht="23.1" customHeight="1" x14ac:dyDescent="0.2">
      <c r="A2877" s="468"/>
      <c r="B2877" s="444"/>
      <c r="C2877" s="478"/>
      <c r="D2877" s="473"/>
      <c r="E2877" s="473"/>
      <c r="F2877" s="479"/>
      <c r="G2877" s="473"/>
      <c r="H2877" s="480"/>
      <c r="I2877" s="480"/>
      <c r="J2877" s="446"/>
      <c r="K2877" s="442"/>
      <c r="L2877" s="443"/>
      <c r="M2877" s="443"/>
      <c r="N2877" s="444"/>
      <c r="O2877" s="477">
        <f t="shared" si="123"/>
        <v>0</v>
      </c>
      <c r="P2877" s="477">
        <f t="shared" si="124"/>
        <v>0</v>
      </c>
      <c r="Q2877" s="92" t="str">
        <f t="shared" si="125"/>
        <v/>
      </c>
    </row>
    <row r="2878" spans="1:17" ht="23.1" customHeight="1" x14ac:dyDescent="0.2">
      <c r="A2878" s="468"/>
      <c r="B2878" s="444"/>
      <c r="C2878" s="478"/>
      <c r="D2878" s="473"/>
      <c r="E2878" s="473"/>
      <c r="F2878" s="479"/>
      <c r="G2878" s="473"/>
      <c r="H2878" s="480"/>
      <c r="I2878" s="480"/>
      <c r="J2878" s="446"/>
      <c r="K2878" s="442"/>
      <c r="L2878" s="443"/>
      <c r="M2878" s="443"/>
      <c r="N2878" s="444"/>
      <c r="O2878" s="477">
        <f t="shared" si="123"/>
        <v>0</v>
      </c>
      <c r="P2878" s="477">
        <f t="shared" si="124"/>
        <v>0</v>
      </c>
      <c r="Q2878" s="92" t="str">
        <f t="shared" si="125"/>
        <v/>
      </c>
    </row>
    <row r="2879" spans="1:17" ht="23.1" customHeight="1" x14ac:dyDescent="0.2">
      <c r="A2879" s="468"/>
      <c r="B2879" s="444"/>
      <c r="C2879" s="478"/>
      <c r="D2879" s="473"/>
      <c r="E2879" s="473"/>
      <c r="F2879" s="479"/>
      <c r="G2879" s="473"/>
      <c r="H2879" s="480"/>
      <c r="I2879" s="480"/>
      <c r="J2879" s="443"/>
      <c r="K2879" s="443"/>
      <c r="L2879" s="443"/>
      <c r="M2879" s="443"/>
      <c r="N2879" s="444"/>
      <c r="O2879" s="477">
        <f t="shared" si="123"/>
        <v>0</v>
      </c>
      <c r="P2879" s="477">
        <f t="shared" si="124"/>
        <v>0</v>
      </c>
      <c r="Q2879" s="92" t="str">
        <f t="shared" si="125"/>
        <v/>
      </c>
    </row>
    <row r="2880" spans="1:17" ht="23.1" customHeight="1" x14ac:dyDescent="0.2">
      <c r="A2880" s="468"/>
      <c r="B2880" s="444"/>
      <c r="C2880" s="478"/>
      <c r="D2880" s="473"/>
      <c r="E2880" s="473"/>
      <c r="F2880" s="479"/>
      <c r="G2880" s="473"/>
      <c r="H2880" s="480"/>
      <c r="I2880" s="480"/>
      <c r="J2880" s="443"/>
      <c r="K2880" s="443"/>
      <c r="L2880" s="443"/>
      <c r="M2880" s="443"/>
      <c r="N2880" s="444"/>
      <c r="O2880" s="477">
        <f t="shared" si="123"/>
        <v>0</v>
      </c>
      <c r="P2880" s="477">
        <f t="shared" si="124"/>
        <v>0</v>
      </c>
      <c r="Q2880" s="92" t="str">
        <f t="shared" si="125"/>
        <v/>
      </c>
    </row>
    <row r="2881" spans="1:17" ht="23.1" customHeight="1" x14ac:dyDescent="0.2">
      <c r="A2881" s="468"/>
      <c r="B2881" s="444"/>
      <c r="C2881" s="478"/>
      <c r="D2881" s="473"/>
      <c r="E2881" s="473"/>
      <c r="F2881" s="479"/>
      <c r="G2881" s="473"/>
      <c r="H2881" s="480"/>
      <c r="I2881" s="480"/>
      <c r="J2881" s="443"/>
      <c r="K2881" s="442"/>
      <c r="L2881" s="443"/>
      <c r="M2881" s="443"/>
      <c r="N2881" s="444"/>
      <c r="O2881" s="477">
        <f t="shared" si="123"/>
        <v>0</v>
      </c>
      <c r="P2881" s="477">
        <f t="shared" si="124"/>
        <v>0</v>
      </c>
      <c r="Q2881" s="92" t="str">
        <f t="shared" si="125"/>
        <v/>
      </c>
    </row>
    <row r="2882" spans="1:17" ht="23.1" customHeight="1" x14ac:dyDescent="0.2">
      <c r="A2882" s="468"/>
      <c r="B2882" s="444"/>
      <c r="C2882" s="478"/>
      <c r="D2882" s="473"/>
      <c r="E2882" s="473"/>
      <c r="F2882" s="479"/>
      <c r="G2882" s="473"/>
      <c r="H2882" s="480"/>
      <c r="I2882" s="480"/>
      <c r="J2882" s="443"/>
      <c r="K2882" s="442"/>
      <c r="L2882" s="443"/>
      <c r="M2882" s="443"/>
      <c r="N2882" s="444"/>
      <c r="O2882" s="477">
        <f t="shared" si="123"/>
        <v>0</v>
      </c>
      <c r="P2882" s="477">
        <f t="shared" si="124"/>
        <v>0</v>
      </c>
      <c r="Q2882" s="92" t="str">
        <f t="shared" si="125"/>
        <v/>
      </c>
    </row>
    <row r="2883" spans="1:17" ht="23.1" customHeight="1" x14ac:dyDescent="0.2">
      <c r="A2883" s="468"/>
      <c r="B2883" s="444"/>
      <c r="C2883" s="478"/>
      <c r="D2883" s="473"/>
      <c r="E2883" s="473"/>
      <c r="F2883" s="479"/>
      <c r="G2883" s="473"/>
      <c r="H2883" s="480"/>
      <c r="I2883" s="480"/>
      <c r="J2883" s="443"/>
      <c r="K2883" s="442"/>
      <c r="L2883" s="443"/>
      <c r="M2883" s="443"/>
      <c r="N2883" s="444"/>
      <c r="O2883" s="477">
        <f t="shared" si="123"/>
        <v>0</v>
      </c>
      <c r="P2883" s="477">
        <f t="shared" si="124"/>
        <v>0</v>
      </c>
      <c r="Q2883" s="92" t="str">
        <f t="shared" si="125"/>
        <v/>
      </c>
    </row>
    <row r="2884" spans="1:17" ht="23.1" customHeight="1" x14ac:dyDescent="0.2">
      <c r="A2884" s="468"/>
      <c r="B2884" s="444"/>
      <c r="C2884" s="478"/>
      <c r="D2884" s="473"/>
      <c r="E2884" s="473"/>
      <c r="F2884" s="479"/>
      <c r="G2884" s="473"/>
      <c r="H2884" s="480"/>
      <c r="I2884" s="480"/>
      <c r="J2884" s="443"/>
      <c r="K2884" s="442"/>
      <c r="L2884" s="443"/>
      <c r="M2884" s="443"/>
      <c r="N2884" s="444"/>
      <c r="O2884" s="477">
        <f t="shared" si="123"/>
        <v>0</v>
      </c>
      <c r="P2884" s="477">
        <f t="shared" si="124"/>
        <v>0</v>
      </c>
      <c r="Q2884" s="92" t="str">
        <f t="shared" si="125"/>
        <v/>
      </c>
    </row>
    <row r="2885" spans="1:17" ht="23.1" customHeight="1" x14ac:dyDescent="0.2">
      <c r="A2885" s="468"/>
      <c r="B2885" s="444"/>
      <c r="C2885" s="478"/>
      <c r="D2885" s="473"/>
      <c r="E2885" s="473"/>
      <c r="F2885" s="479"/>
      <c r="G2885" s="473"/>
      <c r="H2885" s="480"/>
      <c r="I2885" s="480"/>
      <c r="J2885" s="443"/>
      <c r="K2885" s="442"/>
      <c r="L2885" s="443"/>
      <c r="M2885" s="443"/>
      <c r="N2885" s="444"/>
      <c r="O2885" s="477">
        <f t="shared" si="123"/>
        <v>0</v>
      </c>
      <c r="P2885" s="477">
        <f t="shared" si="124"/>
        <v>0</v>
      </c>
      <c r="Q2885" s="92" t="str">
        <f t="shared" si="125"/>
        <v/>
      </c>
    </row>
    <row r="2886" spans="1:17" ht="23.1" customHeight="1" x14ac:dyDescent="0.2">
      <c r="A2886" s="468"/>
      <c r="B2886" s="444"/>
      <c r="C2886" s="478"/>
      <c r="D2886" s="473"/>
      <c r="E2886" s="473"/>
      <c r="F2886" s="479"/>
      <c r="G2886" s="473"/>
      <c r="H2886" s="480"/>
      <c r="I2886" s="480"/>
      <c r="J2886" s="443"/>
      <c r="K2886" s="442"/>
      <c r="L2886" s="443"/>
      <c r="M2886" s="443"/>
      <c r="N2886" s="444"/>
      <c r="O2886" s="477">
        <f t="shared" si="123"/>
        <v>0</v>
      </c>
      <c r="P2886" s="477">
        <f t="shared" si="124"/>
        <v>0</v>
      </c>
      <c r="Q2886" s="92" t="str">
        <f t="shared" si="125"/>
        <v/>
      </c>
    </row>
    <row r="2887" spans="1:17" ht="23.1" customHeight="1" x14ac:dyDescent="0.2">
      <c r="A2887" s="468"/>
      <c r="B2887" s="444"/>
      <c r="C2887" s="478"/>
      <c r="D2887" s="473"/>
      <c r="E2887" s="473"/>
      <c r="F2887" s="479"/>
      <c r="G2887" s="473"/>
      <c r="H2887" s="480"/>
      <c r="I2887" s="480"/>
      <c r="J2887" s="443"/>
      <c r="K2887" s="442"/>
      <c r="L2887" s="443"/>
      <c r="M2887" s="443"/>
      <c r="N2887" s="444"/>
      <c r="O2887" s="477">
        <f t="shared" si="123"/>
        <v>0</v>
      </c>
      <c r="P2887" s="477">
        <f t="shared" si="124"/>
        <v>0</v>
      </c>
      <c r="Q2887" s="92" t="str">
        <f t="shared" si="125"/>
        <v/>
      </c>
    </row>
    <row r="2888" spans="1:17" ht="23.1" customHeight="1" x14ac:dyDescent="0.2">
      <c r="A2888" s="468"/>
      <c r="B2888" s="444"/>
      <c r="C2888" s="478"/>
      <c r="D2888" s="473"/>
      <c r="E2888" s="473"/>
      <c r="F2888" s="479"/>
      <c r="G2888" s="473"/>
      <c r="H2888" s="480"/>
      <c r="I2888" s="480"/>
      <c r="J2888" s="443"/>
      <c r="K2888" s="442"/>
      <c r="L2888" s="443"/>
      <c r="M2888" s="443"/>
      <c r="N2888" s="444"/>
      <c r="O2888" s="477">
        <f t="shared" si="123"/>
        <v>0</v>
      </c>
      <c r="P2888" s="477">
        <f t="shared" si="124"/>
        <v>0</v>
      </c>
      <c r="Q2888" s="92" t="str">
        <f t="shared" si="125"/>
        <v/>
      </c>
    </row>
    <row r="2889" spans="1:17" ht="23.1" customHeight="1" x14ac:dyDescent="0.2">
      <c r="A2889" s="468"/>
      <c r="B2889" s="444"/>
      <c r="C2889" s="478"/>
      <c r="D2889" s="473"/>
      <c r="E2889" s="473"/>
      <c r="F2889" s="479"/>
      <c r="G2889" s="473"/>
      <c r="H2889" s="480"/>
      <c r="I2889" s="480"/>
      <c r="J2889" s="443"/>
      <c r="K2889" s="442"/>
      <c r="L2889" s="443"/>
      <c r="M2889" s="443"/>
      <c r="N2889" s="444"/>
      <c r="O2889" s="477">
        <f t="shared" si="123"/>
        <v>0</v>
      </c>
      <c r="P2889" s="477">
        <f t="shared" si="124"/>
        <v>0</v>
      </c>
      <c r="Q2889" s="92" t="str">
        <f t="shared" si="125"/>
        <v/>
      </c>
    </row>
    <row r="2890" spans="1:17" ht="23.1" customHeight="1" x14ac:dyDescent="0.2">
      <c r="A2890" s="468"/>
      <c r="B2890" s="444"/>
      <c r="C2890" s="478"/>
      <c r="D2890" s="473"/>
      <c r="E2890" s="473"/>
      <c r="F2890" s="479"/>
      <c r="G2890" s="473"/>
      <c r="H2890" s="480"/>
      <c r="I2890" s="480"/>
      <c r="J2890" s="443"/>
      <c r="K2890" s="442"/>
      <c r="L2890" s="443"/>
      <c r="M2890" s="443"/>
      <c r="N2890" s="444"/>
      <c r="O2890" s="477">
        <f t="shared" si="123"/>
        <v>0</v>
      </c>
      <c r="P2890" s="477">
        <f t="shared" si="124"/>
        <v>0</v>
      </c>
      <c r="Q2890" s="92" t="str">
        <f t="shared" si="125"/>
        <v/>
      </c>
    </row>
    <row r="2891" spans="1:17" ht="23.1" customHeight="1" x14ac:dyDescent="0.2">
      <c r="A2891" s="468"/>
      <c r="B2891" s="444"/>
      <c r="C2891" s="478"/>
      <c r="D2891" s="473"/>
      <c r="E2891" s="473"/>
      <c r="F2891" s="479"/>
      <c r="G2891" s="473"/>
      <c r="H2891" s="480"/>
      <c r="I2891" s="480"/>
      <c r="J2891" s="443"/>
      <c r="K2891" s="442"/>
      <c r="L2891" s="443"/>
      <c r="M2891" s="443"/>
      <c r="N2891" s="444"/>
      <c r="O2891" s="477">
        <f t="shared" si="123"/>
        <v>0</v>
      </c>
      <c r="P2891" s="477">
        <f t="shared" si="124"/>
        <v>0</v>
      </c>
      <c r="Q2891" s="92" t="str">
        <f t="shared" si="125"/>
        <v/>
      </c>
    </row>
    <row r="2892" spans="1:17" ht="37.5" customHeight="1" x14ac:dyDescent="0.2">
      <c r="A2892" s="468"/>
      <c r="B2892" s="444"/>
      <c r="C2892" s="478"/>
      <c r="D2892" s="473"/>
      <c r="E2892" s="473"/>
      <c r="F2892" s="479"/>
      <c r="G2892" s="473"/>
      <c r="H2892" s="480"/>
      <c r="I2892" s="480"/>
      <c r="J2892" s="443"/>
      <c r="K2892" s="442"/>
      <c r="L2892" s="443"/>
      <c r="M2892" s="443"/>
      <c r="N2892" s="444"/>
      <c r="O2892" s="477">
        <f t="shared" si="123"/>
        <v>0</v>
      </c>
      <c r="P2892" s="477">
        <f t="shared" si="124"/>
        <v>0</v>
      </c>
      <c r="Q2892" s="92" t="str">
        <f t="shared" si="125"/>
        <v/>
      </c>
    </row>
    <row r="2893" spans="1:17" ht="48.75" customHeight="1" x14ac:dyDescent="0.2">
      <c r="A2893" s="468"/>
      <c r="B2893" s="444"/>
      <c r="C2893" s="478"/>
      <c r="D2893" s="473"/>
      <c r="E2893" s="473"/>
      <c r="F2893" s="479"/>
      <c r="G2893" s="473"/>
      <c r="H2893" s="480"/>
      <c r="I2893" s="480"/>
      <c r="J2893" s="443"/>
      <c r="K2893" s="442"/>
      <c r="L2893" s="443"/>
      <c r="M2893" s="443"/>
      <c r="N2893" s="444"/>
      <c r="O2893" s="477">
        <f t="shared" si="123"/>
        <v>0</v>
      </c>
      <c r="P2893" s="477">
        <f t="shared" si="124"/>
        <v>0</v>
      </c>
      <c r="Q2893" s="92" t="str">
        <f t="shared" si="125"/>
        <v/>
      </c>
    </row>
    <row r="2894" spans="1:17" ht="23.1" customHeight="1" x14ac:dyDescent="0.2">
      <c r="A2894" s="468"/>
      <c r="B2894" s="444"/>
      <c r="C2894" s="478"/>
      <c r="D2894" s="473"/>
      <c r="E2894" s="473"/>
      <c r="F2894" s="479"/>
      <c r="G2894" s="473"/>
      <c r="H2894" s="480"/>
      <c r="I2894" s="480"/>
      <c r="J2894" s="443"/>
      <c r="K2894" s="442"/>
      <c r="L2894" s="443"/>
      <c r="M2894" s="443"/>
      <c r="N2894" s="444"/>
      <c r="O2894" s="477">
        <f t="shared" si="123"/>
        <v>0</v>
      </c>
      <c r="P2894" s="477">
        <f t="shared" si="124"/>
        <v>0</v>
      </c>
      <c r="Q2894" s="92" t="str">
        <f t="shared" si="125"/>
        <v/>
      </c>
    </row>
    <row r="2895" spans="1:17" ht="44.25" customHeight="1" x14ac:dyDescent="0.2">
      <c r="A2895" s="468"/>
      <c r="B2895" s="444"/>
      <c r="C2895" s="478"/>
      <c r="D2895" s="473"/>
      <c r="E2895" s="473"/>
      <c r="F2895" s="479"/>
      <c r="G2895" s="473"/>
      <c r="H2895" s="480"/>
      <c r="I2895" s="480"/>
      <c r="J2895" s="443"/>
      <c r="K2895" s="442"/>
      <c r="L2895" s="443"/>
      <c r="M2895" s="443"/>
      <c r="N2895" s="444"/>
      <c r="O2895" s="477">
        <f t="shared" si="123"/>
        <v>0</v>
      </c>
      <c r="P2895" s="477">
        <f t="shared" si="124"/>
        <v>0</v>
      </c>
      <c r="Q2895" s="92" t="str">
        <f t="shared" si="125"/>
        <v/>
      </c>
    </row>
    <row r="2896" spans="1:17" ht="42" customHeight="1" x14ac:dyDescent="0.2">
      <c r="A2896" s="468"/>
      <c r="B2896" s="444"/>
      <c r="C2896" s="478"/>
      <c r="D2896" s="473"/>
      <c r="E2896" s="473"/>
      <c r="F2896" s="479"/>
      <c r="G2896" s="473"/>
      <c r="H2896" s="480"/>
      <c r="I2896" s="480"/>
      <c r="J2896" s="443"/>
      <c r="K2896" s="442"/>
      <c r="L2896" s="443"/>
      <c r="M2896" s="443"/>
      <c r="N2896" s="444"/>
      <c r="O2896" s="477">
        <f t="shared" si="123"/>
        <v>0</v>
      </c>
      <c r="P2896" s="477">
        <f t="shared" si="124"/>
        <v>0</v>
      </c>
      <c r="Q2896" s="92" t="str">
        <f t="shared" si="125"/>
        <v/>
      </c>
    </row>
    <row r="2897" spans="1:17" ht="23.1" customHeight="1" x14ac:dyDescent="0.2">
      <c r="A2897" s="468"/>
      <c r="B2897" s="444"/>
      <c r="C2897" s="478"/>
      <c r="D2897" s="473"/>
      <c r="E2897" s="473"/>
      <c r="F2897" s="479"/>
      <c r="G2897" s="473"/>
      <c r="H2897" s="480"/>
      <c r="I2897" s="480"/>
      <c r="J2897" s="443"/>
      <c r="K2897" s="442"/>
      <c r="L2897" s="443"/>
      <c r="M2897" s="443"/>
      <c r="N2897" s="444"/>
      <c r="O2897" s="477">
        <f t="shared" si="123"/>
        <v>0</v>
      </c>
      <c r="P2897" s="477">
        <f t="shared" si="124"/>
        <v>0</v>
      </c>
      <c r="Q2897" s="92" t="str">
        <f t="shared" si="125"/>
        <v/>
      </c>
    </row>
    <row r="2898" spans="1:17" ht="23.1" customHeight="1" x14ac:dyDescent="0.2">
      <c r="A2898" s="468"/>
      <c r="B2898" s="444"/>
      <c r="C2898" s="478"/>
      <c r="D2898" s="473"/>
      <c r="E2898" s="473"/>
      <c r="F2898" s="479"/>
      <c r="G2898" s="473"/>
      <c r="H2898" s="480"/>
      <c r="I2898" s="480"/>
      <c r="J2898" s="443"/>
      <c r="K2898" s="442"/>
      <c r="L2898" s="443"/>
      <c r="M2898" s="443"/>
      <c r="N2898" s="444"/>
      <c r="O2898" s="477">
        <f t="shared" si="123"/>
        <v>0</v>
      </c>
      <c r="P2898" s="477">
        <f t="shared" si="124"/>
        <v>0</v>
      </c>
      <c r="Q2898" s="92" t="str">
        <f t="shared" si="125"/>
        <v/>
      </c>
    </row>
    <row r="2899" spans="1:17" ht="23.1" customHeight="1" x14ac:dyDescent="0.2">
      <c r="A2899" s="468"/>
      <c r="B2899" s="444"/>
      <c r="C2899" s="478"/>
      <c r="D2899" s="473"/>
      <c r="E2899" s="473"/>
      <c r="F2899" s="479"/>
      <c r="G2899" s="473"/>
      <c r="H2899" s="480"/>
      <c r="I2899" s="480"/>
      <c r="J2899" s="443"/>
      <c r="K2899" s="442"/>
      <c r="L2899" s="443"/>
      <c r="M2899" s="443"/>
      <c r="N2899" s="444"/>
      <c r="O2899" s="477">
        <f t="shared" si="123"/>
        <v>0</v>
      </c>
      <c r="P2899" s="477">
        <f t="shared" si="124"/>
        <v>0</v>
      </c>
      <c r="Q2899" s="92" t="str">
        <f t="shared" si="125"/>
        <v/>
      </c>
    </row>
    <row r="2900" spans="1:17" ht="23.1" customHeight="1" x14ac:dyDescent="0.2">
      <c r="A2900" s="468"/>
      <c r="B2900" s="444"/>
      <c r="C2900" s="478"/>
      <c r="D2900" s="473"/>
      <c r="E2900" s="473"/>
      <c r="F2900" s="479"/>
      <c r="G2900" s="473"/>
      <c r="H2900" s="480"/>
      <c r="I2900" s="480"/>
      <c r="J2900" s="443"/>
      <c r="K2900" s="442"/>
      <c r="L2900" s="443"/>
      <c r="M2900" s="443"/>
      <c r="N2900" s="444"/>
      <c r="O2900" s="477">
        <f t="shared" si="123"/>
        <v>0</v>
      </c>
      <c r="P2900" s="477">
        <f t="shared" si="124"/>
        <v>0</v>
      </c>
      <c r="Q2900" s="92" t="str">
        <f t="shared" si="125"/>
        <v/>
      </c>
    </row>
    <row r="2901" spans="1:17" ht="23.1" customHeight="1" x14ac:dyDescent="0.2">
      <c r="A2901" s="468"/>
      <c r="B2901" s="444"/>
      <c r="C2901" s="478"/>
      <c r="D2901" s="473"/>
      <c r="E2901" s="473"/>
      <c r="F2901" s="479"/>
      <c r="G2901" s="473"/>
      <c r="H2901" s="480"/>
      <c r="I2901" s="480"/>
      <c r="J2901" s="443"/>
      <c r="K2901" s="442"/>
      <c r="L2901" s="443"/>
      <c r="M2901" s="443"/>
      <c r="N2901" s="444"/>
      <c r="O2901" s="477">
        <f t="shared" si="123"/>
        <v>0</v>
      </c>
      <c r="P2901" s="477">
        <f t="shared" si="124"/>
        <v>0</v>
      </c>
      <c r="Q2901" s="92" t="str">
        <f t="shared" si="125"/>
        <v/>
      </c>
    </row>
    <row r="2902" spans="1:17" ht="23.1" customHeight="1" x14ac:dyDescent="0.2">
      <c r="A2902" s="468"/>
      <c r="B2902" s="444"/>
      <c r="C2902" s="478"/>
      <c r="D2902" s="473"/>
      <c r="E2902" s="473"/>
      <c r="F2902" s="479"/>
      <c r="G2902" s="473"/>
      <c r="H2902" s="480"/>
      <c r="I2902" s="480"/>
      <c r="J2902" s="443"/>
      <c r="K2902" s="442"/>
      <c r="L2902" s="443"/>
      <c r="M2902" s="443"/>
      <c r="N2902" s="444"/>
      <c r="O2902" s="477">
        <f t="shared" si="123"/>
        <v>0</v>
      </c>
      <c r="P2902" s="477">
        <f t="shared" si="124"/>
        <v>0</v>
      </c>
      <c r="Q2902" s="92" t="str">
        <f t="shared" si="125"/>
        <v/>
      </c>
    </row>
    <row r="2903" spans="1:17" ht="23.1" customHeight="1" x14ac:dyDescent="0.2">
      <c r="A2903" s="468"/>
      <c r="B2903" s="444"/>
      <c r="C2903" s="478"/>
      <c r="D2903" s="473"/>
      <c r="E2903" s="473"/>
      <c r="F2903" s="479"/>
      <c r="G2903" s="473"/>
      <c r="H2903" s="480"/>
      <c r="I2903" s="480"/>
      <c r="J2903" s="443"/>
      <c r="K2903" s="442"/>
      <c r="L2903" s="443"/>
      <c r="M2903" s="443"/>
      <c r="N2903" s="444"/>
      <c r="O2903" s="477">
        <f t="shared" si="123"/>
        <v>0</v>
      </c>
      <c r="P2903" s="477">
        <f t="shared" si="124"/>
        <v>0</v>
      </c>
      <c r="Q2903" s="92" t="str">
        <f t="shared" si="125"/>
        <v/>
      </c>
    </row>
    <row r="2904" spans="1:17" ht="23.1" customHeight="1" x14ac:dyDescent="0.2">
      <c r="A2904" s="468"/>
      <c r="B2904" s="444"/>
      <c r="C2904" s="478"/>
      <c r="D2904" s="473"/>
      <c r="E2904" s="473"/>
      <c r="F2904" s="479"/>
      <c r="G2904" s="473"/>
      <c r="H2904" s="480"/>
      <c r="I2904" s="480"/>
      <c r="J2904" s="443"/>
      <c r="K2904" s="442"/>
      <c r="L2904" s="443"/>
      <c r="M2904" s="443"/>
      <c r="N2904" s="444"/>
      <c r="O2904" s="477">
        <f t="shared" si="123"/>
        <v>0</v>
      </c>
      <c r="P2904" s="477">
        <f t="shared" si="124"/>
        <v>0</v>
      </c>
      <c r="Q2904" s="92" t="str">
        <f t="shared" si="125"/>
        <v/>
      </c>
    </row>
    <row r="2905" spans="1:17" ht="23.1" customHeight="1" x14ac:dyDescent="0.2">
      <c r="A2905" s="468"/>
      <c r="B2905" s="444"/>
      <c r="C2905" s="478"/>
      <c r="D2905" s="473"/>
      <c r="E2905" s="473"/>
      <c r="F2905" s="479"/>
      <c r="G2905" s="473"/>
      <c r="H2905" s="480"/>
      <c r="I2905" s="480"/>
      <c r="J2905" s="443"/>
      <c r="K2905" s="442"/>
      <c r="L2905" s="443"/>
      <c r="M2905" s="443"/>
      <c r="N2905" s="444"/>
      <c r="O2905" s="477">
        <f t="shared" si="123"/>
        <v>0</v>
      </c>
      <c r="P2905" s="477">
        <f t="shared" si="124"/>
        <v>0</v>
      </c>
      <c r="Q2905" s="92" t="str">
        <f t="shared" si="125"/>
        <v/>
      </c>
    </row>
    <row r="2906" spans="1:17" ht="23.1" customHeight="1" x14ac:dyDescent="0.2">
      <c r="A2906" s="468"/>
      <c r="B2906" s="444"/>
      <c r="C2906" s="478"/>
      <c r="D2906" s="473"/>
      <c r="E2906" s="473"/>
      <c r="F2906" s="479"/>
      <c r="G2906" s="473"/>
      <c r="H2906" s="480"/>
      <c r="I2906" s="480"/>
      <c r="J2906" s="443"/>
      <c r="K2906" s="442"/>
      <c r="L2906" s="443"/>
      <c r="M2906" s="443"/>
      <c r="N2906" s="444"/>
      <c r="O2906" s="477">
        <f t="shared" si="123"/>
        <v>0</v>
      </c>
      <c r="P2906" s="477">
        <f t="shared" si="124"/>
        <v>0</v>
      </c>
      <c r="Q2906" s="92" t="str">
        <f t="shared" si="125"/>
        <v/>
      </c>
    </row>
    <row r="2907" spans="1:17" ht="23.1" customHeight="1" x14ac:dyDescent="0.2">
      <c r="A2907" s="468"/>
      <c r="B2907" s="444"/>
      <c r="C2907" s="478"/>
      <c r="D2907" s="473"/>
      <c r="E2907" s="473"/>
      <c r="F2907" s="479"/>
      <c r="G2907" s="473"/>
      <c r="H2907" s="480"/>
      <c r="I2907" s="480"/>
      <c r="J2907" s="443"/>
      <c r="K2907" s="442"/>
      <c r="L2907" s="443"/>
      <c r="M2907" s="443"/>
      <c r="N2907" s="444"/>
      <c r="O2907" s="477">
        <f t="shared" si="123"/>
        <v>0</v>
      </c>
      <c r="P2907" s="477">
        <f t="shared" si="124"/>
        <v>0</v>
      </c>
      <c r="Q2907" s="92" t="str">
        <f t="shared" si="125"/>
        <v/>
      </c>
    </row>
    <row r="2908" spans="1:17" ht="23.1" customHeight="1" x14ac:dyDescent="0.2">
      <c r="A2908" s="468"/>
      <c r="B2908" s="444"/>
      <c r="C2908" s="478"/>
      <c r="D2908" s="473"/>
      <c r="E2908" s="473"/>
      <c r="F2908" s="479"/>
      <c r="G2908" s="473"/>
      <c r="H2908" s="480"/>
      <c r="I2908" s="480"/>
      <c r="J2908" s="443"/>
      <c r="K2908" s="442"/>
      <c r="L2908" s="443"/>
      <c r="M2908" s="443"/>
      <c r="N2908" s="444"/>
      <c r="O2908" s="477">
        <f t="shared" si="123"/>
        <v>0</v>
      </c>
      <c r="P2908" s="477">
        <f t="shared" si="124"/>
        <v>0</v>
      </c>
      <c r="Q2908" s="92" t="str">
        <f t="shared" si="125"/>
        <v/>
      </c>
    </row>
    <row r="2909" spans="1:17" ht="23.1" customHeight="1" x14ac:dyDescent="0.2">
      <c r="A2909" s="468"/>
      <c r="B2909" s="444"/>
      <c r="C2909" s="478"/>
      <c r="D2909" s="473"/>
      <c r="E2909" s="473"/>
      <c r="F2909" s="479"/>
      <c r="G2909" s="473"/>
      <c r="H2909" s="480"/>
      <c r="I2909" s="480"/>
      <c r="J2909" s="443"/>
      <c r="K2909" s="442"/>
      <c r="L2909" s="443"/>
      <c r="M2909" s="443"/>
      <c r="N2909" s="444"/>
      <c r="O2909" s="477">
        <f t="shared" si="123"/>
        <v>0</v>
      </c>
      <c r="P2909" s="477">
        <f t="shared" si="124"/>
        <v>0</v>
      </c>
      <c r="Q2909" s="92" t="str">
        <f t="shared" si="125"/>
        <v/>
      </c>
    </row>
    <row r="2910" spans="1:17" ht="23.1" customHeight="1" x14ac:dyDescent="0.2">
      <c r="A2910" s="468"/>
      <c r="B2910" s="444"/>
      <c r="C2910" s="478"/>
      <c r="D2910" s="473"/>
      <c r="E2910" s="473"/>
      <c r="F2910" s="479"/>
      <c r="G2910" s="473"/>
      <c r="H2910" s="480"/>
      <c r="I2910" s="480"/>
      <c r="J2910" s="443"/>
      <c r="K2910" s="442"/>
      <c r="L2910" s="443"/>
      <c r="M2910" s="443"/>
      <c r="N2910" s="444"/>
      <c r="O2910" s="477">
        <f t="shared" si="123"/>
        <v>0</v>
      </c>
      <c r="P2910" s="477">
        <f t="shared" si="124"/>
        <v>0</v>
      </c>
      <c r="Q2910" s="92" t="str">
        <f t="shared" si="125"/>
        <v/>
      </c>
    </row>
    <row r="2911" spans="1:17" ht="23.1" customHeight="1" x14ac:dyDescent="0.2">
      <c r="A2911" s="468"/>
      <c r="B2911" s="444"/>
      <c r="C2911" s="478"/>
      <c r="D2911" s="473"/>
      <c r="E2911" s="473"/>
      <c r="F2911" s="479"/>
      <c r="G2911" s="473"/>
      <c r="H2911" s="480"/>
      <c r="I2911" s="480"/>
      <c r="J2911" s="443"/>
      <c r="K2911" s="442"/>
      <c r="L2911" s="443"/>
      <c r="M2911" s="443"/>
      <c r="N2911" s="444"/>
      <c r="O2911" s="477">
        <f t="shared" si="123"/>
        <v>0</v>
      </c>
      <c r="P2911" s="477">
        <f t="shared" si="124"/>
        <v>0</v>
      </c>
      <c r="Q2911" s="92" t="str">
        <f t="shared" si="125"/>
        <v/>
      </c>
    </row>
    <row r="2912" spans="1:17" ht="23.1" customHeight="1" x14ac:dyDescent="0.2">
      <c r="A2912" s="468"/>
      <c r="B2912" s="444"/>
      <c r="C2912" s="478"/>
      <c r="D2912" s="473"/>
      <c r="E2912" s="473"/>
      <c r="F2912" s="479"/>
      <c r="G2912" s="473"/>
      <c r="H2912" s="480"/>
      <c r="I2912" s="480"/>
      <c r="J2912" s="443"/>
      <c r="K2912" s="442"/>
      <c r="L2912" s="443"/>
      <c r="M2912" s="443"/>
      <c r="N2912" s="444"/>
      <c r="O2912" s="477">
        <f t="shared" si="123"/>
        <v>0</v>
      </c>
      <c r="P2912" s="477">
        <f t="shared" si="124"/>
        <v>0</v>
      </c>
      <c r="Q2912" s="92" t="str">
        <f t="shared" si="125"/>
        <v/>
      </c>
    </row>
    <row r="2913" spans="1:17" ht="23.1" customHeight="1" x14ac:dyDescent="0.2">
      <c r="A2913" s="468"/>
      <c r="B2913" s="444"/>
      <c r="C2913" s="478"/>
      <c r="D2913" s="473"/>
      <c r="E2913" s="473"/>
      <c r="F2913" s="479"/>
      <c r="G2913" s="473"/>
      <c r="H2913" s="480"/>
      <c r="I2913" s="480"/>
      <c r="J2913" s="443"/>
      <c r="K2913" s="442"/>
      <c r="L2913" s="443"/>
      <c r="M2913" s="443"/>
      <c r="N2913" s="444"/>
      <c r="O2913" s="477">
        <f t="shared" si="123"/>
        <v>0</v>
      </c>
      <c r="P2913" s="477">
        <f t="shared" si="124"/>
        <v>0</v>
      </c>
      <c r="Q2913" s="92" t="str">
        <f t="shared" si="125"/>
        <v/>
      </c>
    </row>
    <row r="2914" spans="1:17" ht="23.1" customHeight="1" x14ac:dyDescent="0.2">
      <c r="A2914" s="468"/>
      <c r="B2914" s="444"/>
      <c r="C2914" s="478"/>
      <c r="D2914" s="473"/>
      <c r="E2914" s="473"/>
      <c r="F2914" s="479"/>
      <c r="G2914" s="473"/>
      <c r="H2914" s="480"/>
      <c r="I2914" s="480"/>
      <c r="J2914" s="443"/>
      <c r="K2914" s="442"/>
      <c r="L2914" s="443"/>
      <c r="M2914" s="443"/>
      <c r="N2914" s="444"/>
      <c r="O2914" s="477">
        <f t="shared" si="123"/>
        <v>0</v>
      </c>
      <c r="P2914" s="477">
        <f t="shared" si="124"/>
        <v>0</v>
      </c>
      <c r="Q2914" s="92" t="str">
        <f t="shared" si="125"/>
        <v/>
      </c>
    </row>
    <row r="2915" spans="1:17" ht="23.1" customHeight="1" x14ac:dyDescent="0.2">
      <c r="A2915" s="468"/>
      <c r="B2915" s="444"/>
      <c r="C2915" s="478"/>
      <c r="D2915" s="473"/>
      <c r="E2915" s="473"/>
      <c r="F2915" s="479"/>
      <c r="G2915" s="473"/>
      <c r="H2915" s="480"/>
      <c r="I2915" s="480"/>
      <c r="J2915" s="443"/>
      <c r="K2915" s="442"/>
      <c r="L2915" s="443"/>
      <c r="M2915" s="443"/>
      <c r="N2915" s="444"/>
      <c r="O2915" s="477">
        <f t="shared" si="123"/>
        <v>0</v>
      </c>
      <c r="P2915" s="477">
        <f t="shared" si="124"/>
        <v>0</v>
      </c>
      <c r="Q2915" s="92" t="str">
        <f t="shared" si="125"/>
        <v/>
      </c>
    </row>
    <row r="2916" spans="1:17" ht="23.1" customHeight="1" x14ac:dyDescent="0.2">
      <c r="A2916" s="468"/>
      <c r="B2916" s="444"/>
      <c r="C2916" s="478"/>
      <c r="D2916" s="473"/>
      <c r="E2916" s="473"/>
      <c r="F2916" s="479"/>
      <c r="G2916" s="473"/>
      <c r="H2916" s="480"/>
      <c r="I2916" s="480"/>
      <c r="J2916" s="443"/>
      <c r="K2916" s="442"/>
      <c r="L2916" s="443"/>
      <c r="M2916" s="443"/>
      <c r="N2916" s="444"/>
      <c r="O2916" s="477">
        <f t="shared" si="123"/>
        <v>0</v>
      </c>
      <c r="P2916" s="477">
        <f t="shared" si="124"/>
        <v>0</v>
      </c>
      <c r="Q2916" s="92" t="str">
        <f t="shared" si="125"/>
        <v/>
      </c>
    </row>
    <row r="2917" spans="1:17" ht="23.1" customHeight="1" x14ac:dyDescent="0.2">
      <c r="A2917" s="468"/>
      <c r="B2917" s="444"/>
      <c r="C2917" s="478"/>
      <c r="D2917" s="473"/>
      <c r="E2917" s="473"/>
      <c r="F2917" s="479"/>
      <c r="G2917" s="473"/>
      <c r="H2917" s="480"/>
      <c r="I2917" s="480"/>
      <c r="J2917" s="443"/>
      <c r="K2917" s="442"/>
      <c r="L2917" s="443"/>
      <c r="M2917" s="443"/>
      <c r="N2917" s="444"/>
      <c r="O2917" s="477">
        <f t="shared" si="123"/>
        <v>0</v>
      </c>
      <c r="P2917" s="477">
        <f t="shared" si="124"/>
        <v>0</v>
      </c>
      <c r="Q2917" s="92" t="str">
        <f t="shared" si="125"/>
        <v/>
      </c>
    </row>
    <row r="2918" spans="1:17" ht="23.1" customHeight="1" x14ac:dyDescent="0.2">
      <c r="A2918" s="468"/>
      <c r="B2918" s="444"/>
      <c r="C2918" s="478"/>
      <c r="D2918" s="473"/>
      <c r="E2918" s="473"/>
      <c r="F2918" s="479"/>
      <c r="G2918" s="473"/>
      <c r="H2918" s="480"/>
      <c r="I2918" s="480"/>
      <c r="J2918" s="443"/>
      <c r="K2918" s="443"/>
      <c r="L2918" s="443"/>
      <c r="M2918" s="443"/>
      <c r="N2918" s="444"/>
      <c r="O2918" s="477">
        <f t="shared" si="123"/>
        <v>0</v>
      </c>
      <c r="P2918" s="477">
        <f t="shared" si="124"/>
        <v>0</v>
      </c>
      <c r="Q2918" s="92" t="str">
        <f t="shared" si="125"/>
        <v/>
      </c>
    </row>
    <row r="2919" spans="1:17" ht="23.1" customHeight="1" x14ac:dyDescent="0.2">
      <c r="A2919" s="468"/>
      <c r="B2919" s="444"/>
      <c r="C2919" s="478"/>
      <c r="D2919" s="473"/>
      <c r="E2919" s="473"/>
      <c r="F2919" s="479"/>
      <c r="G2919" s="473"/>
      <c r="H2919" s="480"/>
      <c r="I2919" s="480"/>
      <c r="J2919" s="443"/>
      <c r="K2919" s="443"/>
      <c r="L2919" s="443"/>
      <c r="M2919" s="443"/>
      <c r="N2919" s="444"/>
      <c r="O2919" s="477">
        <f t="shared" si="123"/>
        <v>0</v>
      </c>
      <c r="P2919" s="477">
        <f t="shared" si="124"/>
        <v>0</v>
      </c>
      <c r="Q2919" s="92" t="str">
        <f t="shared" si="125"/>
        <v/>
      </c>
    </row>
    <row r="2920" spans="1:17" ht="23.1" customHeight="1" x14ac:dyDescent="0.2">
      <c r="A2920" s="468"/>
      <c r="B2920" s="444"/>
      <c r="C2920" s="478"/>
      <c r="D2920" s="473"/>
      <c r="E2920" s="473"/>
      <c r="F2920" s="479"/>
      <c r="G2920" s="473"/>
      <c r="H2920" s="480"/>
      <c r="I2920" s="480"/>
      <c r="J2920" s="442"/>
      <c r="K2920" s="442"/>
      <c r="L2920" s="443"/>
      <c r="M2920" s="442"/>
      <c r="N2920" s="501"/>
      <c r="O2920" s="477">
        <f t="shared" si="123"/>
        <v>0</v>
      </c>
      <c r="P2920" s="477">
        <f t="shared" si="124"/>
        <v>0</v>
      </c>
      <c r="Q2920" s="92" t="str">
        <f t="shared" si="125"/>
        <v/>
      </c>
    </row>
    <row r="2921" spans="1:17" ht="23.1" customHeight="1" x14ac:dyDescent="0.2">
      <c r="A2921" s="468"/>
      <c r="B2921" s="444"/>
      <c r="C2921" s="478"/>
      <c r="D2921" s="473"/>
      <c r="E2921" s="473"/>
      <c r="F2921" s="479"/>
      <c r="G2921" s="473"/>
      <c r="H2921" s="480"/>
      <c r="I2921" s="480"/>
      <c r="J2921" s="443"/>
      <c r="K2921" s="443"/>
      <c r="L2921" s="443"/>
      <c r="M2921" s="443"/>
      <c r="N2921" s="444"/>
      <c r="O2921" s="477">
        <f t="shared" si="123"/>
        <v>0</v>
      </c>
      <c r="P2921" s="477">
        <f t="shared" si="124"/>
        <v>0</v>
      </c>
      <c r="Q2921" s="92" t="str">
        <f t="shared" si="125"/>
        <v/>
      </c>
    </row>
    <row r="2922" spans="1:17" ht="23.1" customHeight="1" x14ac:dyDescent="0.2">
      <c r="A2922" s="468"/>
      <c r="B2922" s="444"/>
      <c r="C2922" s="478"/>
      <c r="D2922" s="473"/>
      <c r="E2922" s="473"/>
      <c r="F2922" s="479"/>
      <c r="G2922" s="473"/>
      <c r="H2922" s="480"/>
      <c r="I2922" s="480"/>
      <c r="J2922" s="443"/>
      <c r="K2922" s="443"/>
      <c r="L2922" s="443"/>
      <c r="M2922" s="443"/>
      <c r="N2922" s="444"/>
      <c r="O2922" s="477">
        <f t="shared" si="123"/>
        <v>0</v>
      </c>
      <c r="P2922" s="477">
        <f t="shared" si="124"/>
        <v>0</v>
      </c>
      <c r="Q2922" s="92" t="str">
        <f t="shared" si="125"/>
        <v/>
      </c>
    </row>
    <row r="2923" spans="1:17" ht="23.1" customHeight="1" x14ac:dyDescent="0.2">
      <c r="A2923" s="468"/>
      <c r="B2923" s="444"/>
      <c r="C2923" s="478"/>
      <c r="D2923" s="473"/>
      <c r="E2923" s="473"/>
      <c r="F2923" s="479"/>
      <c r="G2923" s="473"/>
      <c r="H2923" s="480"/>
      <c r="I2923" s="480"/>
      <c r="J2923" s="443"/>
      <c r="K2923" s="443"/>
      <c r="L2923" s="443"/>
      <c r="M2923" s="444"/>
      <c r="N2923" s="444"/>
      <c r="O2923" s="477">
        <f t="shared" si="123"/>
        <v>0</v>
      </c>
      <c r="P2923" s="477">
        <f t="shared" si="124"/>
        <v>0</v>
      </c>
      <c r="Q2923" s="92" t="str">
        <f t="shared" si="125"/>
        <v/>
      </c>
    </row>
    <row r="2924" spans="1:17" ht="23.1" customHeight="1" x14ac:dyDescent="0.2">
      <c r="A2924" s="468"/>
      <c r="B2924" s="444"/>
      <c r="C2924" s="478"/>
      <c r="D2924" s="473"/>
      <c r="E2924" s="473"/>
      <c r="F2924" s="479"/>
      <c r="G2924" s="473"/>
      <c r="H2924" s="480"/>
      <c r="I2924" s="480"/>
      <c r="J2924" s="443"/>
      <c r="K2924" s="443"/>
      <c r="L2924" s="443"/>
      <c r="M2924" s="443"/>
      <c r="N2924" s="444"/>
      <c r="O2924" s="477">
        <f t="shared" si="123"/>
        <v>0</v>
      </c>
      <c r="P2924" s="477">
        <f t="shared" si="124"/>
        <v>0</v>
      </c>
      <c r="Q2924" s="92" t="str">
        <f t="shared" si="125"/>
        <v/>
      </c>
    </row>
    <row r="2925" spans="1:17" ht="23.1" customHeight="1" x14ac:dyDescent="0.2">
      <c r="A2925" s="468"/>
      <c r="B2925" s="444"/>
      <c r="C2925" s="478"/>
      <c r="D2925" s="473"/>
      <c r="E2925" s="473"/>
      <c r="F2925" s="479"/>
      <c r="G2925" s="473"/>
      <c r="H2925" s="480"/>
      <c r="I2925" s="480"/>
      <c r="J2925" s="443"/>
      <c r="K2925" s="443"/>
      <c r="L2925" s="443"/>
      <c r="M2925" s="443"/>
      <c r="N2925" s="444"/>
      <c r="O2925" s="477">
        <f t="shared" si="123"/>
        <v>0</v>
      </c>
      <c r="P2925" s="477">
        <f t="shared" si="124"/>
        <v>0</v>
      </c>
      <c r="Q2925" s="92" t="str">
        <f t="shared" si="125"/>
        <v/>
      </c>
    </row>
    <row r="2926" spans="1:17" ht="23.1" customHeight="1" x14ac:dyDescent="0.2">
      <c r="A2926" s="468"/>
      <c r="B2926" s="444"/>
      <c r="C2926" s="478"/>
      <c r="D2926" s="473"/>
      <c r="E2926" s="473"/>
      <c r="F2926" s="479"/>
      <c r="G2926" s="473"/>
      <c r="H2926" s="480"/>
      <c r="I2926" s="480"/>
      <c r="J2926" s="443"/>
      <c r="K2926" s="443"/>
      <c r="L2926" s="443"/>
      <c r="M2926" s="443"/>
      <c r="N2926" s="444"/>
      <c r="O2926" s="477">
        <f t="shared" si="123"/>
        <v>0</v>
      </c>
      <c r="P2926" s="477">
        <f t="shared" si="124"/>
        <v>0</v>
      </c>
      <c r="Q2926" s="92" t="str">
        <f t="shared" si="125"/>
        <v/>
      </c>
    </row>
    <row r="2927" spans="1:17" ht="23.1" customHeight="1" x14ac:dyDescent="0.2">
      <c r="A2927" s="468"/>
      <c r="B2927" s="444"/>
      <c r="C2927" s="478"/>
      <c r="D2927" s="473"/>
      <c r="E2927" s="473"/>
      <c r="F2927" s="479"/>
      <c r="G2927" s="473"/>
      <c r="H2927" s="480"/>
      <c r="I2927" s="480"/>
      <c r="J2927" s="443"/>
      <c r="K2927" s="443"/>
      <c r="L2927" s="443"/>
      <c r="M2927" s="443"/>
      <c r="N2927" s="444"/>
      <c r="O2927" s="477">
        <f t="shared" si="123"/>
        <v>0</v>
      </c>
      <c r="P2927" s="477">
        <f t="shared" si="124"/>
        <v>0</v>
      </c>
      <c r="Q2927" s="92" t="str">
        <f t="shared" si="125"/>
        <v/>
      </c>
    </row>
    <row r="2928" spans="1:17" ht="23.1" customHeight="1" x14ac:dyDescent="0.2">
      <c r="A2928" s="468"/>
      <c r="B2928" s="444"/>
      <c r="C2928" s="478"/>
      <c r="D2928" s="473"/>
      <c r="E2928" s="473"/>
      <c r="F2928" s="479"/>
      <c r="G2928" s="473"/>
      <c r="H2928" s="480"/>
      <c r="I2928" s="480"/>
      <c r="J2928" s="443"/>
      <c r="K2928" s="443"/>
      <c r="L2928" s="443"/>
      <c r="M2928" s="443"/>
      <c r="N2928" s="444"/>
      <c r="O2928" s="477">
        <f t="shared" si="123"/>
        <v>0</v>
      </c>
      <c r="P2928" s="477">
        <f t="shared" si="124"/>
        <v>0</v>
      </c>
      <c r="Q2928" s="92" t="str">
        <f t="shared" si="125"/>
        <v/>
      </c>
    </row>
    <row r="2929" spans="1:18" ht="23.1" customHeight="1" x14ac:dyDescent="0.2">
      <c r="A2929" s="468"/>
      <c r="B2929" s="444"/>
      <c r="C2929" s="478"/>
      <c r="D2929" s="473"/>
      <c r="E2929" s="473"/>
      <c r="F2929" s="479"/>
      <c r="G2929" s="473"/>
      <c r="H2929" s="480"/>
      <c r="I2929" s="480"/>
      <c r="J2929" s="443"/>
      <c r="K2929" s="443"/>
      <c r="L2929" s="443"/>
      <c r="M2929" s="443"/>
      <c r="N2929" s="444"/>
      <c r="O2929" s="477">
        <f t="shared" si="123"/>
        <v>0</v>
      </c>
      <c r="P2929" s="477">
        <f t="shared" si="124"/>
        <v>0</v>
      </c>
      <c r="Q2929" s="92" t="str">
        <f t="shared" si="125"/>
        <v/>
      </c>
    </row>
    <row r="2930" spans="1:18" ht="23.1" customHeight="1" x14ac:dyDescent="0.2">
      <c r="A2930" s="468"/>
      <c r="B2930" s="444"/>
      <c r="C2930" s="478"/>
      <c r="D2930" s="473"/>
      <c r="E2930" s="473"/>
      <c r="F2930" s="479"/>
      <c r="G2930" s="473"/>
      <c r="H2930" s="480"/>
      <c r="I2930" s="480"/>
      <c r="J2930" s="443"/>
      <c r="K2930" s="443"/>
      <c r="L2930" s="443"/>
      <c r="M2930" s="443"/>
      <c r="N2930" s="444"/>
      <c r="O2930" s="477">
        <f t="shared" si="123"/>
        <v>0</v>
      </c>
      <c r="P2930" s="477">
        <f t="shared" si="124"/>
        <v>0</v>
      </c>
      <c r="Q2930" s="92" t="str">
        <f t="shared" si="125"/>
        <v/>
      </c>
    </row>
    <row r="2931" spans="1:18" ht="23.1" customHeight="1" x14ac:dyDescent="0.2">
      <c r="A2931" s="468"/>
      <c r="B2931" s="444"/>
      <c r="C2931" s="478"/>
      <c r="D2931" s="473"/>
      <c r="E2931" s="473"/>
      <c r="F2931" s="479"/>
      <c r="G2931" s="473"/>
      <c r="H2931" s="480"/>
      <c r="I2931" s="480"/>
      <c r="J2931" s="443"/>
      <c r="K2931" s="443"/>
      <c r="L2931" s="443"/>
      <c r="M2931" s="443"/>
      <c r="N2931" s="444"/>
      <c r="O2931" s="477">
        <f t="shared" si="123"/>
        <v>0</v>
      </c>
      <c r="P2931" s="477">
        <f t="shared" si="124"/>
        <v>0</v>
      </c>
      <c r="Q2931" s="92" t="str">
        <f t="shared" si="125"/>
        <v/>
      </c>
    </row>
    <row r="2932" spans="1:18" ht="23.1" customHeight="1" x14ac:dyDescent="0.2">
      <c r="A2932" s="468"/>
      <c r="B2932" s="444"/>
      <c r="C2932" s="478"/>
      <c r="D2932" s="473"/>
      <c r="E2932" s="473"/>
      <c r="F2932" s="479"/>
      <c r="G2932" s="473"/>
      <c r="H2932" s="480"/>
      <c r="I2932" s="480"/>
      <c r="J2932" s="443"/>
      <c r="K2932" s="443"/>
      <c r="L2932" s="443"/>
      <c r="M2932" s="443"/>
      <c r="N2932" s="444"/>
      <c r="O2932" s="477">
        <f t="shared" si="123"/>
        <v>0</v>
      </c>
      <c r="P2932" s="477">
        <f t="shared" si="124"/>
        <v>0</v>
      </c>
      <c r="Q2932" s="92" t="str">
        <f t="shared" si="125"/>
        <v/>
      </c>
    </row>
    <row r="2933" spans="1:18" ht="23.1" customHeight="1" x14ac:dyDescent="0.2">
      <c r="A2933" s="468"/>
      <c r="B2933" s="444"/>
      <c r="C2933" s="478"/>
      <c r="D2933" s="473"/>
      <c r="E2933" s="473"/>
      <c r="F2933" s="479"/>
      <c r="G2933" s="473"/>
      <c r="H2933" s="480"/>
      <c r="I2933" s="480"/>
      <c r="J2933" s="443"/>
      <c r="K2933" s="443"/>
      <c r="L2933" s="443"/>
      <c r="M2933" s="443"/>
      <c r="N2933" s="444"/>
      <c r="O2933" s="477">
        <f t="shared" si="123"/>
        <v>0</v>
      </c>
      <c r="P2933" s="477">
        <f t="shared" si="124"/>
        <v>0</v>
      </c>
      <c r="Q2933" s="92" t="str">
        <f t="shared" si="125"/>
        <v/>
      </c>
    </row>
    <row r="2934" spans="1:18" ht="23.1" customHeight="1" x14ac:dyDescent="0.2">
      <c r="A2934" s="468"/>
      <c r="B2934" s="444"/>
      <c r="C2934" s="478"/>
      <c r="D2934" s="473"/>
      <c r="E2934" s="473"/>
      <c r="F2934" s="479"/>
      <c r="G2934" s="473"/>
      <c r="H2934" s="480"/>
      <c r="I2934" s="480"/>
      <c r="J2934" s="443"/>
      <c r="K2934" s="443"/>
      <c r="L2934" s="443"/>
      <c r="M2934" s="443"/>
      <c r="N2934" s="444"/>
      <c r="O2934" s="477">
        <f t="shared" si="123"/>
        <v>0</v>
      </c>
      <c r="P2934" s="477">
        <f t="shared" si="124"/>
        <v>0</v>
      </c>
      <c r="Q2934" s="92" t="str">
        <f t="shared" si="125"/>
        <v/>
      </c>
    </row>
    <row r="2935" spans="1:18" ht="23.1" customHeight="1" x14ac:dyDescent="0.2">
      <c r="A2935" s="468"/>
      <c r="B2935" s="444"/>
      <c r="C2935" s="478"/>
      <c r="D2935" s="473"/>
      <c r="E2935" s="473"/>
      <c r="F2935" s="479"/>
      <c r="G2935" s="473"/>
      <c r="H2935" s="480"/>
      <c r="I2935" s="480"/>
      <c r="J2935" s="443"/>
      <c r="K2935" s="443"/>
      <c r="L2935" s="443"/>
      <c r="M2935" s="443"/>
      <c r="N2935" s="444"/>
      <c r="O2935" s="477">
        <f t="shared" si="123"/>
        <v>0</v>
      </c>
      <c r="P2935" s="477">
        <f t="shared" si="124"/>
        <v>0</v>
      </c>
      <c r="Q2935" s="92" t="str">
        <f t="shared" si="125"/>
        <v/>
      </c>
    </row>
    <row r="2936" spans="1:18" ht="23.1" customHeight="1" x14ac:dyDescent="0.2">
      <c r="A2936" s="468"/>
      <c r="B2936" s="444"/>
      <c r="C2936" s="478"/>
      <c r="D2936" s="473"/>
      <c r="E2936" s="473"/>
      <c r="F2936" s="479"/>
      <c r="G2936" s="473"/>
      <c r="H2936" s="480"/>
      <c r="I2936" s="480"/>
      <c r="J2936" s="443"/>
      <c r="K2936" s="443"/>
      <c r="L2936" s="443"/>
      <c r="M2936" s="443"/>
      <c r="N2936" s="444"/>
      <c r="O2936" s="477">
        <f t="shared" si="123"/>
        <v>0</v>
      </c>
      <c r="P2936" s="477">
        <f t="shared" si="124"/>
        <v>0</v>
      </c>
      <c r="Q2936" s="92" t="str">
        <f t="shared" si="125"/>
        <v/>
      </c>
    </row>
    <row r="2937" spans="1:18" ht="23.1" customHeight="1" x14ac:dyDescent="0.2">
      <c r="A2937" s="468"/>
      <c r="B2937" s="444"/>
      <c r="C2937" s="478"/>
      <c r="D2937" s="473"/>
      <c r="E2937" s="473"/>
      <c r="F2937" s="479"/>
      <c r="G2937" s="473"/>
      <c r="H2937" s="480"/>
      <c r="I2937" s="480"/>
      <c r="J2937" s="443"/>
      <c r="K2937" s="443"/>
      <c r="L2937" s="443"/>
      <c r="M2937" s="443"/>
      <c r="N2937" s="444"/>
      <c r="O2937" s="477">
        <f t="shared" si="123"/>
        <v>0</v>
      </c>
      <c r="P2937" s="477">
        <f t="shared" si="124"/>
        <v>0</v>
      </c>
      <c r="Q2937" s="92" t="str">
        <f t="shared" si="125"/>
        <v/>
      </c>
    </row>
    <row r="2938" spans="1:18" ht="23.1" customHeight="1" x14ac:dyDescent="0.2">
      <c r="A2938" s="468"/>
      <c r="B2938" s="444"/>
      <c r="C2938" s="478"/>
      <c r="D2938" s="473"/>
      <c r="E2938" s="473"/>
      <c r="F2938" s="479"/>
      <c r="G2938" s="473"/>
      <c r="H2938" s="480"/>
      <c r="I2938" s="480"/>
      <c r="J2938" s="443"/>
      <c r="K2938" s="442"/>
      <c r="L2938" s="443"/>
      <c r="M2938" s="443"/>
      <c r="N2938" s="444"/>
      <c r="O2938" s="477">
        <f t="shared" si="123"/>
        <v>0</v>
      </c>
      <c r="P2938" s="477">
        <f t="shared" si="124"/>
        <v>0</v>
      </c>
      <c r="Q2938" s="92" t="str">
        <f t="shared" si="125"/>
        <v/>
      </c>
    </row>
    <row r="2939" spans="1:18" ht="23.1" customHeight="1" x14ac:dyDescent="0.2">
      <c r="A2939" s="468"/>
      <c r="B2939" s="444"/>
      <c r="C2939" s="478"/>
      <c r="D2939" s="473"/>
      <c r="E2939" s="473"/>
      <c r="F2939" s="479"/>
      <c r="G2939" s="473"/>
      <c r="H2939" s="480"/>
      <c r="I2939" s="480"/>
      <c r="J2939" s="443"/>
      <c r="K2939" s="442"/>
      <c r="L2939" s="443"/>
      <c r="M2939" s="443"/>
      <c r="N2939" s="444"/>
      <c r="O2939" s="477">
        <f t="shared" si="123"/>
        <v>0</v>
      </c>
      <c r="P2939" s="477">
        <f t="shared" si="124"/>
        <v>0</v>
      </c>
      <c r="Q2939" s="92" t="str">
        <f t="shared" si="125"/>
        <v/>
      </c>
    </row>
    <row r="2940" spans="1:18" ht="23.1" customHeight="1" x14ac:dyDescent="0.2">
      <c r="A2940" s="468"/>
      <c r="B2940" s="444"/>
      <c r="C2940" s="478"/>
      <c r="D2940" s="473"/>
      <c r="E2940" s="473"/>
      <c r="F2940" s="479"/>
      <c r="G2940" s="473"/>
      <c r="H2940" s="480"/>
      <c r="I2940" s="480"/>
      <c r="J2940" s="443"/>
      <c r="K2940" s="443"/>
      <c r="L2940" s="443"/>
      <c r="M2940" s="443"/>
      <c r="N2940" s="444"/>
      <c r="O2940" s="477">
        <f t="shared" si="123"/>
        <v>0</v>
      </c>
      <c r="P2940" s="477">
        <f t="shared" si="124"/>
        <v>0</v>
      </c>
      <c r="Q2940" s="92" t="str">
        <f t="shared" si="125"/>
        <v/>
      </c>
    </row>
    <row r="2941" spans="1:18" ht="23.1" customHeight="1" x14ac:dyDescent="0.2">
      <c r="A2941" s="468"/>
      <c r="B2941" s="444"/>
      <c r="C2941" s="478"/>
      <c r="D2941" s="473"/>
      <c r="E2941" s="473"/>
      <c r="F2941" s="479"/>
      <c r="G2941" s="473"/>
      <c r="H2941" s="480"/>
      <c r="I2941" s="480"/>
      <c r="J2941" s="443"/>
      <c r="K2941" s="443"/>
      <c r="L2941" s="443"/>
      <c r="M2941" s="443"/>
      <c r="N2941" s="444"/>
      <c r="O2941" s="477">
        <f t="shared" si="123"/>
        <v>0</v>
      </c>
      <c r="P2941" s="477">
        <f t="shared" si="124"/>
        <v>0</v>
      </c>
      <c r="Q2941" s="92" t="str">
        <f t="shared" si="125"/>
        <v/>
      </c>
    </row>
    <row r="2942" spans="1:18" ht="23.1" customHeight="1" x14ac:dyDescent="0.2">
      <c r="A2942" s="468"/>
      <c r="B2942" s="482"/>
      <c r="C2942" s="483"/>
      <c r="D2942" s="473"/>
      <c r="E2942" s="473"/>
      <c r="F2942" s="472"/>
      <c r="G2942" s="473"/>
      <c r="H2942" s="473"/>
      <c r="I2942" s="473"/>
      <c r="J2942" s="484"/>
      <c r="K2942" s="484"/>
      <c r="L2942" s="484"/>
      <c r="M2942" s="484"/>
      <c r="N2942" s="482"/>
      <c r="O2942" s="477">
        <f t="shared" si="123"/>
        <v>0</v>
      </c>
      <c r="P2942" s="477">
        <f t="shared" si="124"/>
        <v>0</v>
      </c>
      <c r="Q2942" s="92" t="str">
        <f t="shared" si="125"/>
        <v/>
      </c>
      <c r="R2942" s="425"/>
    </row>
    <row r="2943" spans="1:18" ht="23.1" customHeight="1" x14ac:dyDescent="0.2">
      <c r="A2943" s="468"/>
      <c r="B2943" s="444"/>
      <c r="C2943" s="478"/>
      <c r="D2943" s="473"/>
      <c r="E2943" s="473"/>
      <c r="F2943" s="472"/>
      <c r="G2943" s="473"/>
      <c r="H2943" s="480"/>
      <c r="I2943" s="480"/>
      <c r="J2943" s="443"/>
      <c r="K2943" s="443"/>
      <c r="L2943" s="443"/>
      <c r="M2943" s="443"/>
      <c r="N2943" s="444"/>
      <c r="O2943" s="477">
        <f t="shared" si="123"/>
        <v>0</v>
      </c>
      <c r="P2943" s="477">
        <f t="shared" si="124"/>
        <v>0</v>
      </c>
      <c r="Q2943" s="92" t="str">
        <f t="shared" si="125"/>
        <v/>
      </c>
    </row>
    <row r="2944" spans="1:18" ht="23.1" customHeight="1" x14ac:dyDescent="0.2">
      <c r="A2944" s="468"/>
      <c r="B2944" s="444"/>
      <c r="C2944" s="478"/>
      <c r="D2944" s="473"/>
      <c r="E2944" s="473"/>
      <c r="F2944" s="479"/>
      <c r="G2944" s="473"/>
      <c r="H2944" s="480"/>
      <c r="I2944" s="480"/>
      <c r="J2944" s="443"/>
      <c r="K2944" s="443"/>
      <c r="L2944" s="443"/>
      <c r="M2944" s="443"/>
      <c r="N2944" s="444"/>
      <c r="O2944" s="477">
        <f t="shared" si="123"/>
        <v>0</v>
      </c>
      <c r="P2944" s="477">
        <f t="shared" si="124"/>
        <v>0</v>
      </c>
      <c r="Q2944" s="92" t="str">
        <f t="shared" si="125"/>
        <v/>
      </c>
    </row>
    <row r="2945" spans="1:17" ht="23.1" customHeight="1" x14ac:dyDescent="0.2">
      <c r="A2945" s="468"/>
      <c r="B2945" s="444"/>
      <c r="C2945" s="478"/>
      <c r="D2945" s="473"/>
      <c r="E2945" s="473"/>
      <c r="F2945" s="479"/>
      <c r="G2945" s="473"/>
      <c r="H2945" s="480"/>
      <c r="I2945" s="480"/>
      <c r="J2945" s="443"/>
      <c r="K2945" s="443"/>
      <c r="L2945" s="443"/>
      <c r="M2945" s="443"/>
      <c r="N2945" s="444"/>
      <c r="O2945" s="477">
        <f t="shared" si="123"/>
        <v>0</v>
      </c>
      <c r="P2945" s="477">
        <f t="shared" si="124"/>
        <v>0</v>
      </c>
      <c r="Q2945" s="92" t="str">
        <f t="shared" si="125"/>
        <v/>
      </c>
    </row>
    <row r="2946" spans="1:17" ht="23.1" customHeight="1" x14ac:dyDescent="0.2">
      <c r="A2946" s="468"/>
      <c r="B2946" s="444"/>
      <c r="C2946" s="478"/>
      <c r="D2946" s="473"/>
      <c r="E2946" s="473"/>
      <c r="F2946" s="479"/>
      <c r="G2946" s="473"/>
      <c r="H2946" s="480"/>
      <c r="I2946" s="480"/>
      <c r="J2946" s="443"/>
      <c r="K2946" s="443"/>
      <c r="L2946" s="443"/>
      <c r="M2946" s="443"/>
      <c r="N2946" s="444"/>
      <c r="O2946" s="477">
        <f t="shared" si="123"/>
        <v>0</v>
      </c>
      <c r="P2946" s="477">
        <f t="shared" si="124"/>
        <v>0</v>
      </c>
      <c r="Q2946" s="92" t="str">
        <f t="shared" si="125"/>
        <v/>
      </c>
    </row>
    <row r="2947" spans="1:17" ht="23.1" customHeight="1" x14ac:dyDescent="0.2">
      <c r="A2947" s="468"/>
      <c r="B2947" s="444"/>
      <c r="C2947" s="478"/>
      <c r="D2947" s="473"/>
      <c r="E2947" s="473"/>
      <c r="F2947" s="479"/>
      <c r="G2947" s="473"/>
      <c r="H2947" s="480"/>
      <c r="I2947" s="480"/>
      <c r="J2947" s="443"/>
      <c r="K2947" s="443"/>
      <c r="L2947" s="443"/>
      <c r="M2947" s="443"/>
      <c r="N2947" s="444"/>
      <c r="O2947" s="477">
        <f t="shared" si="123"/>
        <v>0</v>
      </c>
      <c r="P2947" s="477">
        <f t="shared" si="124"/>
        <v>0</v>
      </c>
      <c r="Q2947" s="92" t="str">
        <f t="shared" si="125"/>
        <v/>
      </c>
    </row>
    <row r="2948" spans="1:17" ht="23.1" customHeight="1" x14ac:dyDescent="0.2">
      <c r="A2948" s="468"/>
      <c r="B2948" s="444"/>
      <c r="C2948" s="478"/>
      <c r="D2948" s="473"/>
      <c r="E2948" s="473"/>
      <c r="F2948" s="479"/>
      <c r="G2948" s="473"/>
      <c r="H2948" s="480"/>
      <c r="I2948" s="480"/>
      <c r="J2948" s="443"/>
      <c r="K2948" s="443"/>
      <c r="L2948" s="443"/>
      <c r="M2948" s="443"/>
      <c r="N2948" s="444"/>
      <c r="O2948" s="477">
        <f t="shared" si="123"/>
        <v>0</v>
      </c>
      <c r="P2948" s="477">
        <f t="shared" si="124"/>
        <v>0</v>
      </c>
      <c r="Q2948" s="92" t="str">
        <f t="shared" si="125"/>
        <v/>
      </c>
    </row>
    <row r="2949" spans="1:17" ht="23.1" customHeight="1" x14ac:dyDescent="0.2">
      <c r="A2949" s="468"/>
      <c r="B2949" s="444"/>
      <c r="C2949" s="478"/>
      <c r="D2949" s="473"/>
      <c r="E2949" s="473"/>
      <c r="F2949" s="479"/>
      <c r="G2949" s="473"/>
      <c r="H2949" s="480"/>
      <c r="I2949" s="480"/>
      <c r="J2949" s="443"/>
      <c r="K2949" s="443"/>
      <c r="L2949" s="443"/>
      <c r="M2949" s="443"/>
      <c r="N2949" s="444"/>
      <c r="O2949" s="477">
        <f t="shared" si="123"/>
        <v>0</v>
      </c>
      <c r="P2949" s="477">
        <f t="shared" si="124"/>
        <v>0</v>
      </c>
      <c r="Q2949" s="92" t="str">
        <f t="shared" si="125"/>
        <v/>
      </c>
    </row>
    <row r="2950" spans="1:17" ht="23.1" customHeight="1" x14ac:dyDescent="0.2">
      <c r="A2950" s="468"/>
      <c r="B2950" s="444"/>
      <c r="C2950" s="478"/>
      <c r="D2950" s="473"/>
      <c r="E2950" s="473"/>
      <c r="F2950" s="479"/>
      <c r="G2950" s="473"/>
      <c r="H2950" s="480"/>
      <c r="I2950" s="480"/>
      <c r="J2950" s="443"/>
      <c r="K2950" s="443"/>
      <c r="L2950" s="443"/>
      <c r="M2950" s="443"/>
      <c r="N2950" s="444"/>
      <c r="O2950" s="477">
        <f t="shared" si="123"/>
        <v>0</v>
      </c>
      <c r="P2950" s="477">
        <f t="shared" si="124"/>
        <v>0</v>
      </c>
      <c r="Q2950" s="92" t="str">
        <f t="shared" si="125"/>
        <v/>
      </c>
    </row>
    <row r="2951" spans="1:17" ht="23.1" customHeight="1" x14ac:dyDescent="0.2">
      <c r="A2951" s="468"/>
      <c r="B2951" s="444"/>
      <c r="C2951" s="478"/>
      <c r="D2951" s="473"/>
      <c r="E2951" s="473"/>
      <c r="F2951" s="479"/>
      <c r="G2951" s="473"/>
      <c r="H2951" s="480"/>
      <c r="I2951" s="480"/>
      <c r="J2951" s="443"/>
      <c r="K2951" s="443"/>
      <c r="L2951" s="443"/>
      <c r="M2951" s="443"/>
      <c r="N2951" s="444"/>
      <c r="O2951" s="477">
        <f t="shared" si="123"/>
        <v>0</v>
      </c>
      <c r="P2951" s="477">
        <f t="shared" si="124"/>
        <v>0</v>
      </c>
      <c r="Q2951" s="92" t="str">
        <f t="shared" si="125"/>
        <v/>
      </c>
    </row>
    <row r="2952" spans="1:17" ht="23.1" customHeight="1" x14ac:dyDescent="0.2">
      <c r="A2952" s="468"/>
      <c r="B2952" s="444"/>
      <c r="C2952" s="478"/>
      <c r="D2952" s="473"/>
      <c r="E2952" s="473"/>
      <c r="F2952" s="479"/>
      <c r="G2952" s="473"/>
      <c r="H2952" s="480"/>
      <c r="I2952" s="480"/>
      <c r="J2952" s="443"/>
      <c r="K2952" s="443"/>
      <c r="L2952" s="443"/>
      <c r="M2952" s="443"/>
      <c r="N2952" s="444"/>
      <c r="O2952" s="477">
        <f t="shared" si="123"/>
        <v>0</v>
      </c>
      <c r="P2952" s="477">
        <f t="shared" si="124"/>
        <v>0</v>
      </c>
      <c r="Q2952" s="92" t="str">
        <f t="shared" si="125"/>
        <v/>
      </c>
    </row>
    <row r="2953" spans="1:17" ht="23.1" customHeight="1" x14ac:dyDescent="0.2">
      <c r="A2953" s="468"/>
      <c r="B2953" s="444"/>
      <c r="C2953" s="478"/>
      <c r="D2953" s="473"/>
      <c r="E2953" s="473"/>
      <c r="F2953" s="479"/>
      <c r="G2953" s="473"/>
      <c r="H2953" s="480"/>
      <c r="I2953" s="480"/>
      <c r="J2953" s="443"/>
      <c r="K2953" s="443"/>
      <c r="L2953" s="443"/>
      <c r="M2953" s="443"/>
      <c r="N2953" s="444"/>
      <c r="O2953" s="477">
        <f t="shared" si="123"/>
        <v>0</v>
      </c>
      <c r="P2953" s="477">
        <f t="shared" si="124"/>
        <v>0</v>
      </c>
      <c r="Q2953" s="92" t="str">
        <f t="shared" si="125"/>
        <v/>
      </c>
    </row>
    <row r="2954" spans="1:17" ht="23.1" customHeight="1" x14ac:dyDescent="0.2">
      <c r="A2954" s="468"/>
      <c r="B2954" s="444"/>
      <c r="C2954" s="478"/>
      <c r="D2954" s="473"/>
      <c r="E2954" s="473"/>
      <c r="F2954" s="479"/>
      <c r="G2954" s="473"/>
      <c r="H2954" s="480"/>
      <c r="I2954" s="480"/>
      <c r="J2954" s="443"/>
      <c r="K2954" s="443"/>
      <c r="L2954" s="443"/>
      <c r="M2954" s="443"/>
      <c r="N2954" s="444"/>
      <c r="O2954" s="477">
        <f t="shared" si="123"/>
        <v>0</v>
      </c>
      <c r="P2954" s="477">
        <f t="shared" si="124"/>
        <v>0</v>
      </c>
      <c r="Q2954" s="92" t="str">
        <f t="shared" si="125"/>
        <v/>
      </c>
    </row>
    <row r="2955" spans="1:17" ht="23.1" customHeight="1" x14ac:dyDescent="0.2">
      <c r="A2955" s="468"/>
      <c r="B2955" s="444"/>
      <c r="C2955" s="478"/>
      <c r="D2955" s="473"/>
      <c r="E2955" s="473"/>
      <c r="F2955" s="472"/>
      <c r="G2955" s="473"/>
      <c r="H2955" s="480"/>
      <c r="I2955" s="480"/>
      <c r="J2955" s="443"/>
      <c r="K2955" s="443"/>
      <c r="L2955" s="443"/>
      <c r="M2955" s="443"/>
      <c r="N2955" s="444"/>
      <c r="O2955" s="477">
        <f t="shared" si="123"/>
        <v>0</v>
      </c>
      <c r="P2955" s="477">
        <f t="shared" si="124"/>
        <v>0</v>
      </c>
      <c r="Q2955" s="92" t="str">
        <f t="shared" si="125"/>
        <v/>
      </c>
    </row>
    <row r="2956" spans="1:17" ht="23.1" customHeight="1" x14ac:dyDescent="0.2">
      <c r="A2956" s="468"/>
      <c r="B2956" s="444"/>
      <c r="C2956" s="478"/>
      <c r="D2956" s="473"/>
      <c r="E2956" s="473"/>
      <c r="F2956" s="479"/>
      <c r="G2956" s="473"/>
      <c r="H2956" s="480"/>
      <c r="I2956" s="480"/>
      <c r="J2956" s="443"/>
      <c r="K2956" s="443"/>
      <c r="L2956" s="443"/>
      <c r="M2956" s="443"/>
      <c r="N2956" s="444"/>
      <c r="O2956" s="477">
        <f t="shared" si="123"/>
        <v>0</v>
      </c>
      <c r="P2956" s="477">
        <f t="shared" si="124"/>
        <v>0</v>
      </c>
      <c r="Q2956" s="92" t="str">
        <f t="shared" si="125"/>
        <v/>
      </c>
    </row>
    <row r="2957" spans="1:17" ht="23.1" customHeight="1" x14ac:dyDescent="0.2">
      <c r="A2957" s="468"/>
      <c r="B2957" s="444"/>
      <c r="C2957" s="478"/>
      <c r="D2957" s="473"/>
      <c r="E2957" s="473"/>
      <c r="F2957" s="479"/>
      <c r="G2957" s="473"/>
      <c r="H2957" s="474"/>
      <c r="I2957" s="480"/>
      <c r="J2957" s="442"/>
      <c r="K2957" s="443"/>
      <c r="L2957" s="443"/>
      <c r="M2957" s="443"/>
      <c r="N2957" s="444"/>
      <c r="O2957" s="477">
        <f t="shared" si="123"/>
        <v>0</v>
      </c>
      <c r="P2957" s="477">
        <f t="shared" si="124"/>
        <v>0</v>
      </c>
      <c r="Q2957" s="92" t="str">
        <f t="shared" si="125"/>
        <v/>
      </c>
    </row>
    <row r="2958" spans="1:17" ht="23.1" customHeight="1" x14ac:dyDescent="0.2">
      <c r="A2958" s="468"/>
      <c r="B2958" s="444"/>
      <c r="C2958" s="478"/>
      <c r="D2958" s="473"/>
      <c r="E2958" s="473"/>
      <c r="F2958" s="479"/>
      <c r="G2958" s="473"/>
      <c r="H2958" s="474"/>
      <c r="I2958" s="480"/>
      <c r="J2958" s="442"/>
      <c r="K2958" s="442"/>
      <c r="L2958" s="443"/>
      <c r="M2958" s="443"/>
      <c r="N2958" s="444"/>
      <c r="O2958" s="477">
        <f t="shared" si="123"/>
        <v>0</v>
      </c>
      <c r="P2958" s="477">
        <f t="shared" si="124"/>
        <v>0</v>
      </c>
      <c r="Q2958" s="92" t="str">
        <f t="shared" si="125"/>
        <v/>
      </c>
    </row>
    <row r="2959" spans="1:17" ht="23.1" customHeight="1" x14ac:dyDescent="0.2">
      <c r="A2959" s="468"/>
      <c r="B2959" s="444"/>
      <c r="C2959" s="478"/>
      <c r="D2959" s="473"/>
      <c r="E2959" s="473"/>
      <c r="F2959" s="479"/>
      <c r="G2959" s="473"/>
      <c r="H2959" s="480"/>
      <c r="I2959" s="480"/>
      <c r="J2959" s="443"/>
      <c r="K2959" s="443"/>
      <c r="L2959" s="443"/>
      <c r="M2959" s="443"/>
      <c r="N2959" s="444"/>
      <c r="O2959" s="477">
        <f t="shared" si="123"/>
        <v>0</v>
      </c>
      <c r="P2959" s="477">
        <f t="shared" si="124"/>
        <v>0</v>
      </c>
      <c r="Q2959" s="92" t="str">
        <f t="shared" si="125"/>
        <v/>
      </c>
    </row>
    <row r="2960" spans="1:17" ht="23.1" customHeight="1" x14ac:dyDescent="0.2">
      <c r="A2960" s="468"/>
      <c r="B2960" s="444"/>
      <c r="C2960" s="478"/>
      <c r="D2960" s="473"/>
      <c r="E2960" s="473"/>
      <c r="F2960" s="479"/>
      <c r="G2960" s="473"/>
      <c r="H2960" s="474"/>
      <c r="I2960" s="480"/>
      <c r="J2960" s="443"/>
      <c r="K2960" s="443"/>
      <c r="L2960" s="443"/>
      <c r="M2960" s="443"/>
      <c r="N2960" s="444"/>
      <c r="O2960" s="477">
        <f t="shared" si="123"/>
        <v>0</v>
      </c>
      <c r="P2960" s="477">
        <f t="shared" si="124"/>
        <v>0</v>
      </c>
      <c r="Q2960" s="92" t="str">
        <f t="shared" si="125"/>
        <v/>
      </c>
    </row>
    <row r="2961" spans="1:17" ht="23.1" customHeight="1" x14ac:dyDescent="0.2">
      <c r="A2961" s="468"/>
      <c r="B2961" s="444"/>
      <c r="C2961" s="478"/>
      <c r="D2961" s="473"/>
      <c r="E2961" s="473"/>
      <c r="F2961" s="479"/>
      <c r="G2961" s="473"/>
      <c r="H2961" s="480"/>
      <c r="I2961" s="480"/>
      <c r="J2961" s="442"/>
      <c r="K2961" s="442"/>
      <c r="L2961" s="443"/>
      <c r="M2961" s="442"/>
      <c r="N2961" s="444"/>
      <c r="O2961" s="477">
        <f t="shared" si="123"/>
        <v>0</v>
      </c>
      <c r="P2961" s="477">
        <f t="shared" si="124"/>
        <v>0</v>
      </c>
      <c r="Q2961" s="92" t="str">
        <f t="shared" si="125"/>
        <v/>
      </c>
    </row>
    <row r="2962" spans="1:17" ht="23.1" customHeight="1" x14ac:dyDescent="0.2">
      <c r="A2962" s="468"/>
      <c r="B2962" s="444"/>
      <c r="C2962" s="478"/>
      <c r="D2962" s="473"/>
      <c r="E2962" s="473"/>
      <c r="F2962" s="479"/>
      <c r="G2962" s="473"/>
      <c r="H2962" s="474"/>
      <c r="I2962" s="480"/>
      <c r="J2962" s="442"/>
      <c r="K2962" s="442"/>
      <c r="L2962" s="443"/>
      <c r="M2962" s="442"/>
      <c r="N2962" s="476"/>
      <c r="O2962" s="477">
        <f t="shared" si="123"/>
        <v>0</v>
      </c>
      <c r="P2962" s="477">
        <f t="shared" si="124"/>
        <v>0</v>
      </c>
      <c r="Q2962" s="92" t="str">
        <f t="shared" si="125"/>
        <v/>
      </c>
    </row>
    <row r="2963" spans="1:17" ht="23.1" customHeight="1" x14ac:dyDescent="0.2">
      <c r="A2963" s="468"/>
      <c r="B2963" s="476"/>
      <c r="C2963" s="485"/>
      <c r="D2963" s="473"/>
      <c r="E2963" s="473"/>
      <c r="F2963" s="479"/>
      <c r="G2963" s="473"/>
      <c r="H2963" s="474"/>
      <c r="I2963" s="480"/>
      <c r="J2963" s="442"/>
      <c r="K2963" s="443"/>
      <c r="L2963" s="443"/>
      <c r="M2963" s="443"/>
      <c r="N2963" s="476"/>
      <c r="O2963" s="477">
        <f t="shared" si="123"/>
        <v>0</v>
      </c>
      <c r="P2963" s="477">
        <f t="shared" si="124"/>
        <v>0</v>
      </c>
      <c r="Q2963" s="92" t="str">
        <f t="shared" si="125"/>
        <v/>
      </c>
    </row>
    <row r="2964" spans="1:17" ht="23.1" customHeight="1" x14ac:dyDescent="0.2">
      <c r="A2964" s="468"/>
      <c r="B2964" s="476"/>
      <c r="C2964" s="485"/>
      <c r="D2964" s="473"/>
      <c r="E2964" s="473"/>
      <c r="F2964" s="479"/>
      <c r="G2964" s="473"/>
      <c r="H2964" s="474"/>
      <c r="I2964" s="480"/>
      <c r="J2964" s="442"/>
      <c r="K2964" s="443"/>
      <c r="L2964" s="443"/>
      <c r="M2964" s="443"/>
      <c r="N2964" s="476"/>
      <c r="O2964" s="477">
        <f t="shared" si="123"/>
        <v>0</v>
      </c>
      <c r="P2964" s="477">
        <f t="shared" si="124"/>
        <v>0</v>
      </c>
      <c r="Q2964" s="92" t="str">
        <f t="shared" si="125"/>
        <v/>
      </c>
    </row>
    <row r="2965" spans="1:17" ht="23.1" customHeight="1" x14ac:dyDescent="0.2">
      <c r="A2965" s="468"/>
      <c r="B2965" s="476"/>
      <c r="C2965" s="485"/>
      <c r="D2965" s="473"/>
      <c r="E2965" s="473"/>
      <c r="F2965" s="479"/>
      <c r="G2965" s="473"/>
      <c r="H2965" s="474"/>
      <c r="I2965" s="480"/>
      <c r="J2965" s="442"/>
      <c r="K2965" s="443"/>
      <c r="L2965" s="443"/>
      <c r="M2965" s="443"/>
      <c r="N2965" s="476"/>
      <c r="O2965" s="477">
        <f t="shared" si="123"/>
        <v>0</v>
      </c>
      <c r="P2965" s="477">
        <f t="shared" si="124"/>
        <v>0</v>
      </c>
      <c r="Q2965" s="92" t="str">
        <f t="shared" si="125"/>
        <v/>
      </c>
    </row>
    <row r="2966" spans="1:17" ht="23.1" customHeight="1" x14ac:dyDescent="0.2">
      <c r="A2966" s="468"/>
      <c r="B2966" s="444"/>
      <c r="C2966" s="485"/>
      <c r="D2966" s="473"/>
      <c r="E2966" s="473"/>
      <c r="F2966" s="479"/>
      <c r="G2966" s="473"/>
      <c r="H2966" s="480"/>
      <c r="I2966" s="480"/>
      <c r="J2966" s="443"/>
      <c r="K2966" s="443"/>
      <c r="L2966" s="443"/>
      <c r="M2966" s="443"/>
      <c r="N2966" s="444"/>
      <c r="O2966" s="477">
        <f t="shared" si="123"/>
        <v>0</v>
      </c>
      <c r="P2966" s="477">
        <f t="shared" si="124"/>
        <v>0</v>
      </c>
      <c r="Q2966" s="92" t="str">
        <f t="shared" si="125"/>
        <v/>
      </c>
    </row>
    <row r="2967" spans="1:17" ht="23.1" customHeight="1" x14ac:dyDescent="0.2">
      <c r="A2967" s="468"/>
      <c r="B2967" s="444"/>
      <c r="C2967" s="478"/>
      <c r="D2967" s="473"/>
      <c r="E2967" s="473"/>
      <c r="F2967" s="479"/>
      <c r="G2967" s="473"/>
      <c r="H2967" s="480"/>
      <c r="I2967" s="480"/>
      <c r="J2967" s="443"/>
      <c r="K2967" s="443"/>
      <c r="L2967" s="443"/>
      <c r="M2967" s="443"/>
      <c r="N2967" s="444"/>
      <c r="O2967" s="477">
        <f t="shared" si="123"/>
        <v>0</v>
      </c>
      <c r="P2967" s="477">
        <f t="shared" si="124"/>
        <v>0</v>
      </c>
      <c r="Q2967" s="92" t="str">
        <f t="shared" si="125"/>
        <v/>
      </c>
    </row>
    <row r="2968" spans="1:17" ht="23.1" customHeight="1" x14ac:dyDescent="0.2">
      <c r="A2968" s="468"/>
      <c r="B2968" s="444"/>
      <c r="C2968" s="478"/>
      <c r="D2968" s="473"/>
      <c r="E2968" s="473"/>
      <c r="F2968" s="479"/>
      <c r="G2968" s="473"/>
      <c r="H2968" s="480"/>
      <c r="I2968" s="480"/>
      <c r="J2968" s="443"/>
      <c r="K2968" s="443"/>
      <c r="L2968" s="443"/>
      <c r="M2968" s="443"/>
      <c r="N2968" s="444"/>
      <c r="O2968" s="477">
        <f t="shared" si="123"/>
        <v>0</v>
      </c>
      <c r="P2968" s="477">
        <f t="shared" si="124"/>
        <v>0</v>
      </c>
      <c r="Q2968" s="92" t="str">
        <f t="shared" si="125"/>
        <v/>
      </c>
    </row>
    <row r="2969" spans="1:17" ht="23.1" customHeight="1" x14ac:dyDescent="0.2">
      <c r="A2969" s="468"/>
      <c r="B2969" s="444"/>
      <c r="C2969" s="478"/>
      <c r="D2969" s="473"/>
      <c r="E2969" s="473"/>
      <c r="F2969" s="479"/>
      <c r="G2969" s="473"/>
      <c r="H2969" s="480"/>
      <c r="I2969" s="480"/>
      <c r="J2969" s="443"/>
      <c r="K2969" s="443"/>
      <c r="L2969" s="443"/>
      <c r="M2969" s="443"/>
      <c r="N2969" s="444"/>
      <c r="O2969" s="477">
        <f t="shared" si="123"/>
        <v>0</v>
      </c>
      <c r="P2969" s="477">
        <f t="shared" si="124"/>
        <v>0</v>
      </c>
      <c r="Q2969" s="92" t="str">
        <f t="shared" si="125"/>
        <v/>
      </c>
    </row>
    <row r="2970" spans="1:17" ht="23.1" customHeight="1" x14ac:dyDescent="0.2">
      <c r="A2970" s="468"/>
      <c r="B2970" s="444"/>
      <c r="C2970" s="478"/>
      <c r="D2970" s="473"/>
      <c r="E2970" s="473"/>
      <c r="F2970" s="479"/>
      <c r="G2970" s="473"/>
      <c r="H2970" s="480"/>
      <c r="I2970" s="480"/>
      <c r="J2970" s="443"/>
      <c r="K2970" s="443"/>
      <c r="L2970" s="443"/>
      <c r="M2970" s="443"/>
      <c r="N2970" s="444"/>
      <c r="O2970" s="477">
        <f t="shared" si="123"/>
        <v>0</v>
      </c>
      <c r="P2970" s="477">
        <f t="shared" si="124"/>
        <v>0</v>
      </c>
      <c r="Q2970" s="92" t="str">
        <f t="shared" si="125"/>
        <v/>
      </c>
    </row>
    <row r="2971" spans="1:17" ht="23.1" customHeight="1" x14ac:dyDescent="0.2">
      <c r="A2971" s="468"/>
      <c r="B2971" s="444"/>
      <c r="C2971" s="478"/>
      <c r="D2971" s="473"/>
      <c r="E2971" s="473"/>
      <c r="F2971" s="479"/>
      <c r="G2971" s="473"/>
      <c r="H2971" s="480"/>
      <c r="I2971" s="480"/>
      <c r="J2971" s="443"/>
      <c r="K2971" s="443"/>
      <c r="L2971" s="443"/>
      <c r="M2971" s="443"/>
      <c r="N2971" s="444"/>
      <c r="O2971" s="477">
        <f t="shared" si="123"/>
        <v>0</v>
      </c>
      <c r="P2971" s="477">
        <f t="shared" si="124"/>
        <v>0</v>
      </c>
      <c r="Q2971" s="92" t="str">
        <f t="shared" si="125"/>
        <v/>
      </c>
    </row>
    <row r="2972" spans="1:17" ht="23.1" customHeight="1" x14ac:dyDescent="0.2">
      <c r="A2972" s="468"/>
      <c r="B2972" s="444"/>
      <c r="C2972" s="478"/>
      <c r="D2972" s="473"/>
      <c r="E2972" s="473"/>
      <c r="F2972" s="479"/>
      <c r="G2972" s="473"/>
      <c r="H2972" s="480"/>
      <c r="I2972" s="480"/>
      <c r="J2972" s="443"/>
      <c r="K2972" s="443"/>
      <c r="L2972" s="443"/>
      <c r="M2972" s="443"/>
      <c r="N2972" s="444"/>
      <c r="O2972" s="477">
        <f t="shared" si="123"/>
        <v>0</v>
      </c>
      <c r="P2972" s="477">
        <f t="shared" si="124"/>
        <v>0</v>
      </c>
      <c r="Q2972" s="92" t="str">
        <f t="shared" si="125"/>
        <v/>
      </c>
    </row>
    <row r="2973" spans="1:17" ht="23.1" customHeight="1" x14ac:dyDescent="0.2">
      <c r="A2973" s="468"/>
      <c r="B2973" s="444"/>
      <c r="C2973" s="478"/>
      <c r="D2973" s="473"/>
      <c r="E2973" s="473"/>
      <c r="F2973" s="479"/>
      <c r="G2973" s="473"/>
      <c r="H2973" s="480"/>
      <c r="I2973" s="480"/>
      <c r="J2973" s="443"/>
      <c r="K2973" s="443"/>
      <c r="L2973" s="443"/>
      <c r="M2973" s="443"/>
      <c r="N2973" s="444"/>
      <c r="O2973" s="477">
        <f t="shared" si="123"/>
        <v>0</v>
      </c>
      <c r="P2973" s="477">
        <f t="shared" si="124"/>
        <v>0</v>
      </c>
      <c r="Q2973" s="92" t="str">
        <f t="shared" si="125"/>
        <v/>
      </c>
    </row>
    <row r="2974" spans="1:17" ht="23.1" customHeight="1" x14ac:dyDescent="0.2">
      <c r="A2974" s="468"/>
      <c r="B2974" s="444"/>
      <c r="C2974" s="478"/>
      <c r="D2974" s="473"/>
      <c r="E2974" s="473"/>
      <c r="F2974" s="479"/>
      <c r="G2974" s="473"/>
      <c r="H2974" s="480"/>
      <c r="I2974" s="480"/>
      <c r="J2974" s="443"/>
      <c r="K2974" s="443"/>
      <c r="L2974" s="443"/>
      <c r="M2974" s="443"/>
      <c r="N2974" s="444"/>
      <c r="O2974" s="477">
        <f t="shared" si="123"/>
        <v>0</v>
      </c>
      <c r="P2974" s="477">
        <f t="shared" si="124"/>
        <v>0</v>
      </c>
      <c r="Q2974" s="92" t="str">
        <f t="shared" si="125"/>
        <v/>
      </c>
    </row>
    <row r="2975" spans="1:17" ht="23.1" customHeight="1" x14ac:dyDescent="0.2">
      <c r="A2975" s="468"/>
      <c r="B2975" s="444"/>
      <c r="C2975" s="478"/>
      <c r="D2975" s="473"/>
      <c r="E2975" s="473"/>
      <c r="F2975" s="479"/>
      <c r="G2975" s="473"/>
      <c r="H2975" s="480"/>
      <c r="I2975" s="480"/>
      <c r="J2975" s="443"/>
      <c r="K2975" s="443"/>
      <c r="L2975" s="443"/>
      <c r="M2975" s="443"/>
      <c r="N2975" s="444"/>
      <c r="O2975" s="477">
        <f t="shared" si="123"/>
        <v>0</v>
      </c>
      <c r="P2975" s="477">
        <f t="shared" si="124"/>
        <v>0</v>
      </c>
      <c r="Q2975" s="92" t="str">
        <f t="shared" si="125"/>
        <v/>
      </c>
    </row>
    <row r="2976" spans="1:17" ht="23.1" customHeight="1" x14ac:dyDescent="0.2">
      <c r="A2976" s="468"/>
      <c r="B2976" s="444"/>
      <c r="C2976" s="478"/>
      <c r="D2976" s="473"/>
      <c r="E2976" s="473"/>
      <c r="F2976" s="479"/>
      <c r="G2976" s="473"/>
      <c r="H2976" s="480"/>
      <c r="I2976" s="480"/>
      <c r="J2976" s="443"/>
      <c r="K2976" s="443"/>
      <c r="L2976" s="443"/>
      <c r="M2976" s="443"/>
      <c r="N2976" s="444"/>
      <c r="O2976" s="477">
        <f t="shared" si="123"/>
        <v>0</v>
      </c>
      <c r="P2976" s="477">
        <f t="shared" si="124"/>
        <v>0</v>
      </c>
      <c r="Q2976" s="92" t="str">
        <f t="shared" si="125"/>
        <v/>
      </c>
    </row>
    <row r="2977" spans="1:17" ht="23.1" customHeight="1" x14ac:dyDescent="0.2">
      <c r="A2977" s="468"/>
      <c r="B2977" s="444"/>
      <c r="C2977" s="478"/>
      <c r="D2977" s="473"/>
      <c r="E2977" s="473"/>
      <c r="F2977" s="479"/>
      <c r="G2977" s="473"/>
      <c r="H2977" s="474"/>
      <c r="I2977" s="480"/>
      <c r="J2977" s="442"/>
      <c r="K2977" s="442"/>
      <c r="L2977" s="443"/>
      <c r="M2977" s="442"/>
      <c r="N2977" s="444"/>
      <c r="O2977" s="477">
        <f t="shared" si="123"/>
        <v>0</v>
      </c>
      <c r="P2977" s="477">
        <f t="shared" si="124"/>
        <v>0</v>
      </c>
      <c r="Q2977" s="92" t="str">
        <f t="shared" si="125"/>
        <v/>
      </c>
    </row>
    <row r="2978" spans="1:17" ht="23.1" customHeight="1" x14ac:dyDescent="0.2">
      <c r="A2978" s="468"/>
      <c r="B2978" s="444"/>
      <c r="C2978" s="478"/>
      <c r="D2978" s="473"/>
      <c r="E2978" s="473"/>
      <c r="F2978" s="479"/>
      <c r="G2978" s="473"/>
      <c r="H2978" s="480"/>
      <c r="I2978" s="480"/>
      <c r="J2978" s="443"/>
      <c r="K2978" s="443"/>
      <c r="L2978" s="443"/>
      <c r="M2978" s="443"/>
      <c r="N2978" s="444"/>
      <c r="O2978" s="477">
        <f t="shared" si="123"/>
        <v>0</v>
      </c>
      <c r="P2978" s="477">
        <f t="shared" si="124"/>
        <v>0</v>
      </c>
      <c r="Q2978" s="92" t="str">
        <f t="shared" si="125"/>
        <v/>
      </c>
    </row>
    <row r="2979" spans="1:17" ht="23.1" customHeight="1" x14ac:dyDescent="0.2">
      <c r="A2979" s="468"/>
      <c r="B2979" s="444"/>
      <c r="C2979" s="478"/>
      <c r="D2979" s="473"/>
      <c r="E2979" s="473"/>
      <c r="F2979" s="479"/>
      <c r="G2979" s="473"/>
      <c r="H2979" s="480"/>
      <c r="I2979" s="480"/>
      <c r="J2979" s="486"/>
      <c r="K2979" s="443"/>
      <c r="L2979" s="443"/>
      <c r="M2979" s="443"/>
      <c r="N2979" s="444"/>
      <c r="O2979" s="477">
        <f t="shared" si="123"/>
        <v>0</v>
      </c>
      <c r="P2979" s="477">
        <f t="shared" si="124"/>
        <v>0</v>
      </c>
      <c r="Q2979" s="92" t="str">
        <f t="shared" si="125"/>
        <v/>
      </c>
    </row>
    <row r="2980" spans="1:17" ht="23.1" customHeight="1" x14ac:dyDescent="0.2">
      <c r="A2980" s="468"/>
      <c r="B2980" s="444"/>
      <c r="C2980" s="478"/>
      <c r="D2980" s="473"/>
      <c r="E2980" s="473"/>
      <c r="F2980" s="479"/>
      <c r="G2980" s="473"/>
      <c r="H2980" s="480"/>
      <c r="I2980" s="480"/>
      <c r="J2980" s="443"/>
      <c r="K2980" s="443"/>
      <c r="L2980" s="443"/>
      <c r="M2980" s="443"/>
      <c r="N2980" s="444"/>
      <c r="O2980" s="477">
        <f t="shared" si="123"/>
        <v>0</v>
      </c>
      <c r="P2980" s="477">
        <f t="shared" si="124"/>
        <v>0</v>
      </c>
      <c r="Q2980" s="92" t="str">
        <f t="shared" si="125"/>
        <v/>
      </c>
    </row>
    <row r="2981" spans="1:17" ht="23.1" customHeight="1" x14ac:dyDescent="0.2">
      <c r="A2981" s="468"/>
      <c r="B2981" s="444"/>
      <c r="C2981" s="478"/>
      <c r="D2981" s="473"/>
      <c r="E2981" s="473"/>
      <c r="F2981" s="479"/>
      <c r="G2981" s="473"/>
      <c r="H2981" s="480"/>
      <c r="I2981" s="480"/>
      <c r="J2981" s="442"/>
      <c r="K2981" s="442"/>
      <c r="L2981" s="443"/>
      <c r="M2981" s="442"/>
      <c r="N2981" s="476"/>
      <c r="O2981" s="477">
        <f t="shared" si="123"/>
        <v>0</v>
      </c>
      <c r="P2981" s="477">
        <f t="shared" si="124"/>
        <v>0</v>
      </c>
      <c r="Q2981" s="92" t="str">
        <f t="shared" si="125"/>
        <v/>
      </c>
    </row>
    <row r="2982" spans="1:17" ht="23.1" customHeight="1" x14ac:dyDescent="0.2">
      <c r="A2982" s="468"/>
      <c r="B2982" s="444"/>
      <c r="C2982" s="478"/>
      <c r="D2982" s="473"/>
      <c r="E2982" s="473"/>
      <c r="F2982" s="479"/>
      <c r="G2982" s="473"/>
      <c r="H2982" s="480"/>
      <c r="I2982" s="480"/>
      <c r="J2982" s="443"/>
      <c r="K2982" s="443"/>
      <c r="L2982" s="443"/>
      <c r="M2982" s="443"/>
      <c r="N2982" s="444"/>
      <c r="O2982" s="477">
        <f t="shared" si="123"/>
        <v>0</v>
      </c>
      <c r="P2982" s="477">
        <f t="shared" si="124"/>
        <v>0</v>
      </c>
      <c r="Q2982" s="92" t="str">
        <f t="shared" si="125"/>
        <v/>
      </c>
    </row>
    <row r="2983" spans="1:17" ht="23.1" customHeight="1" x14ac:dyDescent="0.2">
      <c r="A2983" s="468"/>
      <c r="B2983" s="444"/>
      <c r="C2983" s="478"/>
      <c r="D2983" s="473"/>
      <c r="E2983" s="473"/>
      <c r="F2983" s="479"/>
      <c r="G2983" s="473"/>
      <c r="H2983" s="480"/>
      <c r="I2983" s="480"/>
      <c r="J2983" s="443"/>
      <c r="K2983" s="443"/>
      <c r="L2983" s="443"/>
      <c r="M2983" s="443"/>
      <c r="N2983" s="444"/>
      <c r="O2983" s="477">
        <f t="shared" si="123"/>
        <v>0</v>
      </c>
      <c r="P2983" s="477">
        <f t="shared" si="124"/>
        <v>0</v>
      </c>
      <c r="Q2983" s="92" t="str">
        <f t="shared" si="125"/>
        <v/>
      </c>
    </row>
    <row r="2984" spans="1:17" ht="23.1" customHeight="1" x14ac:dyDescent="0.2">
      <c r="A2984" s="468"/>
      <c r="B2984" s="444"/>
      <c r="C2984" s="478"/>
      <c r="D2984" s="473"/>
      <c r="E2984" s="473"/>
      <c r="F2984" s="479"/>
      <c r="G2984" s="473"/>
      <c r="H2984" s="480"/>
      <c r="I2984" s="480"/>
      <c r="J2984" s="443"/>
      <c r="K2984" s="443"/>
      <c r="L2984" s="443"/>
      <c r="M2984" s="443"/>
      <c r="N2984" s="444"/>
      <c r="O2984" s="477">
        <f t="shared" si="123"/>
        <v>0</v>
      </c>
      <c r="P2984" s="477">
        <f t="shared" si="124"/>
        <v>0</v>
      </c>
      <c r="Q2984" s="92" t="str">
        <f t="shared" si="125"/>
        <v/>
      </c>
    </row>
    <row r="2985" spans="1:17" ht="23.1" customHeight="1" x14ac:dyDescent="0.2">
      <c r="A2985" s="468"/>
      <c r="B2985" s="476"/>
      <c r="C2985" s="485"/>
      <c r="D2985" s="473"/>
      <c r="E2985" s="473"/>
      <c r="F2985" s="479"/>
      <c r="G2985" s="473"/>
      <c r="H2985" s="474"/>
      <c r="I2985" s="480"/>
      <c r="J2985" s="442"/>
      <c r="K2985" s="443"/>
      <c r="L2985" s="443"/>
      <c r="M2985" s="443"/>
      <c r="N2985" s="444"/>
      <c r="O2985" s="477">
        <f t="shared" si="123"/>
        <v>0</v>
      </c>
      <c r="P2985" s="477">
        <f t="shared" si="124"/>
        <v>0</v>
      </c>
      <c r="Q2985" s="92" t="str">
        <f t="shared" si="125"/>
        <v/>
      </c>
    </row>
    <row r="2986" spans="1:17" ht="23.1" customHeight="1" x14ac:dyDescent="0.2">
      <c r="A2986" s="468"/>
      <c r="B2986" s="476"/>
      <c r="C2986" s="478"/>
      <c r="D2986" s="473"/>
      <c r="E2986" s="473"/>
      <c r="F2986" s="479"/>
      <c r="G2986" s="473"/>
      <c r="H2986" s="480"/>
      <c r="I2986" s="480"/>
      <c r="J2986" s="443"/>
      <c r="K2986" s="443"/>
      <c r="L2986" s="443"/>
      <c r="M2986" s="443"/>
      <c r="N2986" s="444"/>
      <c r="O2986" s="477">
        <f t="shared" si="123"/>
        <v>0</v>
      </c>
      <c r="P2986" s="477">
        <f t="shared" si="124"/>
        <v>0</v>
      </c>
      <c r="Q2986" s="92" t="str">
        <f t="shared" si="125"/>
        <v/>
      </c>
    </row>
    <row r="2987" spans="1:17" ht="23.1" customHeight="1" x14ac:dyDescent="0.2">
      <c r="A2987" s="468"/>
      <c r="B2987" s="444"/>
      <c r="C2987" s="478"/>
      <c r="D2987" s="473"/>
      <c r="E2987" s="473"/>
      <c r="F2987" s="479"/>
      <c r="G2987" s="473"/>
      <c r="H2987" s="480"/>
      <c r="I2987" s="480"/>
      <c r="J2987" s="443"/>
      <c r="K2987" s="443"/>
      <c r="L2987" s="443"/>
      <c r="M2987" s="443"/>
      <c r="N2987" s="444"/>
      <c r="O2987" s="477">
        <f t="shared" si="123"/>
        <v>0</v>
      </c>
      <c r="P2987" s="477">
        <f t="shared" si="124"/>
        <v>0</v>
      </c>
      <c r="Q2987" s="92" t="str">
        <f t="shared" si="125"/>
        <v/>
      </c>
    </row>
    <row r="2988" spans="1:17" ht="23.1" customHeight="1" x14ac:dyDescent="0.2">
      <c r="A2988" s="468"/>
      <c r="B2988" s="444"/>
      <c r="C2988" s="478"/>
      <c r="D2988" s="473"/>
      <c r="E2988" s="473"/>
      <c r="F2988" s="479"/>
      <c r="G2988" s="473"/>
      <c r="H2988" s="480"/>
      <c r="I2988" s="480"/>
      <c r="J2988" s="443"/>
      <c r="K2988" s="443"/>
      <c r="L2988" s="443"/>
      <c r="M2988" s="443"/>
      <c r="N2988" s="444"/>
      <c r="O2988" s="477">
        <f t="shared" si="123"/>
        <v>0</v>
      </c>
      <c r="P2988" s="477">
        <f t="shared" si="124"/>
        <v>0</v>
      </c>
      <c r="Q2988" s="92" t="str">
        <f t="shared" si="125"/>
        <v/>
      </c>
    </row>
    <row r="2989" spans="1:17" ht="23.1" customHeight="1" x14ac:dyDescent="0.2">
      <c r="A2989" s="468"/>
      <c r="B2989" s="444"/>
      <c r="C2989" s="478"/>
      <c r="D2989" s="473"/>
      <c r="E2989" s="473"/>
      <c r="F2989" s="479"/>
      <c r="G2989" s="473"/>
      <c r="H2989" s="480"/>
      <c r="I2989" s="480"/>
      <c r="J2989" s="443"/>
      <c r="K2989" s="443"/>
      <c r="L2989" s="443"/>
      <c r="M2989" s="443"/>
      <c r="N2989" s="444"/>
      <c r="O2989" s="477">
        <f t="shared" si="123"/>
        <v>0</v>
      </c>
      <c r="P2989" s="477">
        <f t="shared" si="124"/>
        <v>0</v>
      </c>
      <c r="Q2989" s="92" t="str">
        <f t="shared" si="125"/>
        <v/>
      </c>
    </row>
    <row r="2990" spans="1:17" ht="23.1" customHeight="1" x14ac:dyDescent="0.2">
      <c r="A2990" s="468"/>
      <c r="B2990" s="444"/>
      <c r="C2990" s="478"/>
      <c r="D2990" s="473"/>
      <c r="E2990" s="473"/>
      <c r="F2990" s="479"/>
      <c r="G2990" s="473"/>
      <c r="H2990" s="480"/>
      <c r="I2990" s="480"/>
      <c r="J2990" s="443"/>
      <c r="K2990" s="443"/>
      <c r="L2990" s="443"/>
      <c r="M2990" s="443"/>
      <c r="N2990" s="444"/>
      <c r="O2990" s="477">
        <f t="shared" si="123"/>
        <v>0</v>
      </c>
      <c r="P2990" s="477">
        <f t="shared" si="124"/>
        <v>0</v>
      </c>
      <c r="Q2990" s="92" t="str">
        <f t="shared" si="125"/>
        <v/>
      </c>
    </row>
    <row r="2991" spans="1:17" ht="23.1" customHeight="1" x14ac:dyDescent="0.2">
      <c r="A2991" s="468"/>
      <c r="B2991" s="444"/>
      <c r="C2991" s="478"/>
      <c r="D2991" s="473"/>
      <c r="E2991" s="473"/>
      <c r="F2991" s="479"/>
      <c r="G2991" s="473"/>
      <c r="H2991" s="480"/>
      <c r="I2991" s="480"/>
      <c r="J2991" s="442"/>
      <c r="K2991" s="443"/>
      <c r="L2991" s="443"/>
      <c r="M2991" s="443"/>
      <c r="N2991" s="444"/>
      <c r="O2991" s="477">
        <f t="shared" si="123"/>
        <v>0</v>
      </c>
      <c r="P2991" s="477">
        <f t="shared" si="124"/>
        <v>0</v>
      </c>
      <c r="Q2991" s="92" t="str">
        <f t="shared" si="125"/>
        <v/>
      </c>
    </row>
    <row r="2992" spans="1:17" ht="23.1" customHeight="1" x14ac:dyDescent="0.2">
      <c r="A2992" s="468"/>
      <c r="B2992" s="444"/>
      <c r="C2992" s="478"/>
      <c r="D2992" s="473"/>
      <c r="E2992" s="473"/>
      <c r="F2992" s="479"/>
      <c r="G2992" s="473"/>
      <c r="H2992" s="480"/>
      <c r="I2992" s="480"/>
      <c r="J2992" s="443"/>
      <c r="K2992" s="443"/>
      <c r="L2992" s="443"/>
      <c r="M2992" s="443"/>
      <c r="N2992" s="444"/>
      <c r="O2992" s="477">
        <f t="shared" si="123"/>
        <v>0</v>
      </c>
      <c r="P2992" s="477">
        <f t="shared" si="124"/>
        <v>0</v>
      </c>
      <c r="Q2992" s="92" t="str">
        <f t="shared" si="125"/>
        <v/>
      </c>
    </row>
    <row r="2993" spans="1:17" ht="23.1" customHeight="1" x14ac:dyDescent="0.2">
      <c r="A2993" s="468"/>
      <c r="B2993" s="444"/>
      <c r="C2993" s="478"/>
      <c r="D2993" s="473"/>
      <c r="E2993" s="473"/>
      <c r="F2993" s="479"/>
      <c r="G2993" s="473"/>
      <c r="H2993" s="480"/>
      <c r="I2993" s="480"/>
      <c r="J2993" s="443"/>
      <c r="K2993" s="443"/>
      <c r="L2993" s="443"/>
      <c r="M2993" s="443"/>
      <c r="N2993" s="444"/>
      <c r="O2993" s="477">
        <f t="shared" si="123"/>
        <v>0</v>
      </c>
      <c r="P2993" s="477">
        <f t="shared" si="124"/>
        <v>0</v>
      </c>
      <c r="Q2993" s="92" t="str">
        <f t="shared" si="125"/>
        <v/>
      </c>
    </row>
    <row r="2994" spans="1:17" ht="23.1" customHeight="1" x14ac:dyDescent="0.2">
      <c r="A2994" s="468"/>
      <c r="B2994" s="444"/>
      <c r="C2994" s="478"/>
      <c r="D2994" s="473"/>
      <c r="E2994" s="473"/>
      <c r="F2994" s="479"/>
      <c r="G2994" s="473"/>
      <c r="H2994" s="480"/>
      <c r="I2994" s="480"/>
      <c r="J2994" s="443"/>
      <c r="K2994" s="443"/>
      <c r="L2994" s="443"/>
      <c r="M2994" s="443"/>
      <c r="N2994" s="444"/>
      <c r="O2994" s="477">
        <f t="shared" ref="O2994:O3057" si="126">IF(B2994=0,0,IF(YEAR(B2994)=$P$1,MONTH(B2994)-$O$1+1,(YEAR(B2994)-$P$1)*12-$O$1+1+MONTH(B2994)))</f>
        <v>0</v>
      </c>
      <c r="P2994" s="477">
        <f t="shared" ref="P2994:P3057" si="127">IF(C2994=0,0,IF(YEAR(C2994)=$P$1,MONTH(C2994)-$O$1+1,(YEAR(C2994)-$P$1)*12-$O$1+1+MONTH(C2994)))</f>
        <v>0</v>
      </c>
      <c r="Q2994" s="92" t="str">
        <f t="shared" ref="Q2994:Q3057" si="128">SUBSTITUTE(D2994," ","_")</f>
        <v/>
      </c>
    </row>
    <row r="2995" spans="1:17" ht="23.1" customHeight="1" x14ac:dyDescent="0.2">
      <c r="A2995" s="468"/>
      <c r="B2995" s="444"/>
      <c r="C2995" s="478"/>
      <c r="D2995" s="473"/>
      <c r="E2995" s="473"/>
      <c r="F2995" s="479"/>
      <c r="G2995" s="473"/>
      <c r="H2995" s="480"/>
      <c r="I2995" s="480"/>
      <c r="J2995" s="443"/>
      <c r="K2995" s="443"/>
      <c r="L2995" s="443"/>
      <c r="M2995" s="443"/>
      <c r="N2995" s="444"/>
      <c r="O2995" s="477">
        <f t="shared" si="126"/>
        <v>0</v>
      </c>
      <c r="P2995" s="477">
        <f t="shared" si="127"/>
        <v>0</v>
      </c>
      <c r="Q2995" s="92" t="str">
        <f t="shared" si="128"/>
        <v/>
      </c>
    </row>
    <row r="2996" spans="1:17" ht="23.1" customHeight="1" x14ac:dyDescent="0.2">
      <c r="A2996" s="468"/>
      <c r="B2996" s="444"/>
      <c r="C2996" s="478"/>
      <c r="D2996" s="473"/>
      <c r="E2996" s="473"/>
      <c r="F2996" s="479"/>
      <c r="G2996" s="473"/>
      <c r="H2996" s="480"/>
      <c r="I2996" s="480"/>
      <c r="J2996" s="443"/>
      <c r="K2996" s="443"/>
      <c r="L2996" s="443"/>
      <c r="M2996" s="443"/>
      <c r="N2996" s="444"/>
      <c r="O2996" s="477">
        <f t="shared" si="126"/>
        <v>0</v>
      </c>
      <c r="P2996" s="477">
        <f t="shared" si="127"/>
        <v>0</v>
      </c>
      <c r="Q2996" s="92" t="str">
        <f t="shared" si="128"/>
        <v/>
      </c>
    </row>
    <row r="2997" spans="1:17" ht="23.1" customHeight="1" x14ac:dyDescent="0.2">
      <c r="A2997" s="468"/>
      <c r="B2997" s="444"/>
      <c r="C2997" s="478"/>
      <c r="D2997" s="473"/>
      <c r="E2997" s="473"/>
      <c r="F2997" s="479"/>
      <c r="G2997" s="473"/>
      <c r="H2997" s="480"/>
      <c r="I2997" s="480"/>
      <c r="J2997" s="443"/>
      <c r="K2997" s="443"/>
      <c r="L2997" s="443"/>
      <c r="M2997" s="443"/>
      <c r="N2997" s="444"/>
      <c r="O2997" s="477">
        <f t="shared" si="126"/>
        <v>0</v>
      </c>
      <c r="P2997" s="477">
        <f t="shared" si="127"/>
        <v>0</v>
      </c>
      <c r="Q2997" s="92" t="str">
        <f t="shared" si="128"/>
        <v/>
      </c>
    </row>
    <row r="2998" spans="1:17" ht="23.1" customHeight="1" x14ac:dyDescent="0.2">
      <c r="A2998" s="468"/>
      <c r="B2998" s="444"/>
      <c r="C2998" s="478"/>
      <c r="D2998" s="473"/>
      <c r="E2998" s="473"/>
      <c r="F2998" s="479"/>
      <c r="G2998" s="473"/>
      <c r="H2998" s="480"/>
      <c r="I2998" s="480"/>
      <c r="J2998" s="443"/>
      <c r="K2998" s="443"/>
      <c r="L2998" s="443"/>
      <c r="M2998" s="443"/>
      <c r="N2998" s="444"/>
      <c r="O2998" s="477">
        <f t="shared" si="126"/>
        <v>0</v>
      </c>
      <c r="P2998" s="477">
        <f t="shared" si="127"/>
        <v>0</v>
      </c>
      <c r="Q2998" s="92" t="str">
        <f t="shared" si="128"/>
        <v/>
      </c>
    </row>
    <row r="2999" spans="1:17" ht="23.1" customHeight="1" x14ac:dyDescent="0.2">
      <c r="A2999" s="468"/>
      <c r="B2999" s="444"/>
      <c r="C2999" s="478"/>
      <c r="D2999" s="473"/>
      <c r="E2999" s="473"/>
      <c r="F2999" s="479"/>
      <c r="G2999" s="473"/>
      <c r="H2999" s="480"/>
      <c r="I2999" s="480"/>
      <c r="J2999" s="443"/>
      <c r="K2999" s="443"/>
      <c r="L2999" s="443"/>
      <c r="M2999" s="443"/>
      <c r="N2999" s="444"/>
      <c r="O2999" s="477">
        <f t="shared" si="126"/>
        <v>0</v>
      </c>
      <c r="P2999" s="477">
        <f t="shared" si="127"/>
        <v>0</v>
      </c>
      <c r="Q2999" s="92" t="str">
        <f t="shared" si="128"/>
        <v/>
      </c>
    </row>
    <row r="3000" spans="1:17" ht="23.1" customHeight="1" x14ac:dyDescent="0.2">
      <c r="A3000" s="468"/>
      <c r="B3000" s="444"/>
      <c r="C3000" s="478"/>
      <c r="D3000" s="473"/>
      <c r="E3000" s="473"/>
      <c r="F3000" s="479"/>
      <c r="G3000" s="473"/>
      <c r="H3000" s="480"/>
      <c r="I3000" s="480"/>
      <c r="J3000" s="443"/>
      <c r="K3000" s="443"/>
      <c r="L3000" s="443"/>
      <c r="M3000" s="443"/>
      <c r="N3000" s="444"/>
      <c r="O3000" s="477">
        <f t="shared" si="126"/>
        <v>0</v>
      </c>
      <c r="P3000" s="477">
        <f t="shared" si="127"/>
        <v>0</v>
      </c>
      <c r="Q3000" s="92" t="str">
        <f t="shared" si="128"/>
        <v/>
      </c>
    </row>
    <row r="3001" spans="1:17" ht="23.1" customHeight="1" x14ac:dyDescent="0.2">
      <c r="A3001" s="468"/>
      <c r="B3001" s="444"/>
      <c r="C3001" s="478"/>
      <c r="D3001" s="473"/>
      <c r="E3001" s="473"/>
      <c r="F3001" s="479"/>
      <c r="G3001" s="473"/>
      <c r="H3001" s="480"/>
      <c r="I3001" s="480"/>
      <c r="J3001" s="443"/>
      <c r="K3001" s="443"/>
      <c r="L3001" s="443"/>
      <c r="M3001" s="443"/>
      <c r="N3001" s="444"/>
      <c r="O3001" s="477">
        <f t="shared" si="126"/>
        <v>0</v>
      </c>
      <c r="P3001" s="477">
        <f t="shared" si="127"/>
        <v>0</v>
      </c>
      <c r="Q3001" s="92" t="str">
        <f t="shared" si="128"/>
        <v/>
      </c>
    </row>
    <row r="3002" spans="1:17" ht="23.1" customHeight="1" x14ac:dyDescent="0.2">
      <c r="A3002" s="468"/>
      <c r="B3002" s="444"/>
      <c r="C3002" s="478"/>
      <c r="D3002" s="473"/>
      <c r="E3002" s="473"/>
      <c r="F3002" s="479"/>
      <c r="G3002" s="473"/>
      <c r="H3002" s="480"/>
      <c r="I3002" s="480"/>
      <c r="J3002" s="443"/>
      <c r="K3002" s="443"/>
      <c r="L3002" s="443"/>
      <c r="M3002" s="443"/>
      <c r="N3002" s="444"/>
      <c r="O3002" s="477">
        <f t="shared" si="126"/>
        <v>0</v>
      </c>
      <c r="P3002" s="477">
        <f t="shared" si="127"/>
        <v>0</v>
      </c>
      <c r="Q3002" s="92" t="str">
        <f t="shared" si="128"/>
        <v/>
      </c>
    </row>
    <row r="3003" spans="1:17" ht="23.1" customHeight="1" x14ac:dyDescent="0.2">
      <c r="A3003" s="468"/>
      <c r="B3003" s="444"/>
      <c r="C3003" s="478"/>
      <c r="D3003" s="473"/>
      <c r="E3003" s="473"/>
      <c r="F3003" s="479"/>
      <c r="G3003" s="473"/>
      <c r="H3003" s="480"/>
      <c r="I3003" s="480"/>
      <c r="J3003" s="443"/>
      <c r="K3003" s="443"/>
      <c r="L3003" s="443"/>
      <c r="M3003" s="443"/>
      <c r="N3003" s="444"/>
      <c r="O3003" s="477">
        <f t="shared" si="126"/>
        <v>0</v>
      </c>
      <c r="P3003" s="477">
        <f t="shared" si="127"/>
        <v>0</v>
      </c>
      <c r="Q3003" s="92" t="str">
        <f t="shared" si="128"/>
        <v/>
      </c>
    </row>
    <row r="3004" spans="1:17" ht="23.1" customHeight="1" x14ac:dyDescent="0.2">
      <c r="A3004" s="468"/>
      <c r="B3004" s="444"/>
      <c r="C3004" s="478"/>
      <c r="D3004" s="473"/>
      <c r="E3004" s="473"/>
      <c r="F3004" s="479"/>
      <c r="G3004" s="473"/>
      <c r="H3004" s="480"/>
      <c r="I3004" s="480"/>
      <c r="J3004" s="443"/>
      <c r="K3004" s="443"/>
      <c r="L3004" s="443"/>
      <c r="M3004" s="443"/>
      <c r="N3004" s="444"/>
      <c r="O3004" s="477">
        <f t="shared" si="126"/>
        <v>0</v>
      </c>
      <c r="P3004" s="477">
        <f t="shared" si="127"/>
        <v>0</v>
      </c>
      <c r="Q3004" s="92" t="str">
        <f t="shared" si="128"/>
        <v/>
      </c>
    </row>
    <row r="3005" spans="1:17" ht="23.1" customHeight="1" x14ac:dyDescent="0.2">
      <c r="A3005" s="468"/>
      <c r="B3005" s="444"/>
      <c r="C3005" s="478"/>
      <c r="D3005" s="473"/>
      <c r="E3005" s="473"/>
      <c r="F3005" s="479"/>
      <c r="G3005" s="473"/>
      <c r="H3005" s="480"/>
      <c r="I3005" s="480"/>
      <c r="J3005" s="442"/>
      <c r="K3005" s="442"/>
      <c r="L3005" s="443"/>
      <c r="M3005" s="442"/>
      <c r="N3005" s="501"/>
      <c r="O3005" s="477">
        <f t="shared" si="126"/>
        <v>0</v>
      </c>
      <c r="P3005" s="477">
        <f t="shared" si="127"/>
        <v>0</v>
      </c>
      <c r="Q3005" s="92" t="str">
        <f t="shared" si="128"/>
        <v/>
      </c>
    </row>
    <row r="3006" spans="1:17" ht="23.1" customHeight="1" x14ac:dyDescent="0.2">
      <c r="A3006" s="468"/>
      <c r="B3006" s="482"/>
      <c r="C3006" s="483"/>
      <c r="D3006" s="473"/>
      <c r="E3006" s="473"/>
      <c r="F3006" s="479"/>
      <c r="G3006" s="473"/>
      <c r="H3006" s="473"/>
      <c r="I3006" s="473"/>
      <c r="J3006" s="443"/>
      <c r="K3006" s="443"/>
      <c r="L3006" s="443"/>
      <c r="M3006" s="443"/>
      <c r="N3006" s="444"/>
      <c r="O3006" s="477">
        <f t="shared" si="126"/>
        <v>0</v>
      </c>
      <c r="P3006" s="477">
        <f t="shared" si="127"/>
        <v>0</v>
      </c>
      <c r="Q3006" s="92" t="str">
        <f t="shared" si="128"/>
        <v/>
      </c>
    </row>
    <row r="3007" spans="1:17" ht="23.1" customHeight="1" x14ac:dyDescent="0.2">
      <c r="A3007" s="468"/>
      <c r="B3007" s="482"/>
      <c r="C3007" s="483"/>
      <c r="D3007" s="473"/>
      <c r="E3007" s="473"/>
      <c r="F3007" s="479"/>
      <c r="G3007" s="473"/>
      <c r="H3007" s="473"/>
      <c r="I3007" s="473"/>
      <c r="J3007" s="442"/>
      <c r="K3007" s="442"/>
      <c r="L3007" s="443"/>
      <c r="M3007" s="443"/>
      <c r="N3007" s="444"/>
      <c r="O3007" s="477">
        <f t="shared" si="126"/>
        <v>0</v>
      </c>
      <c r="P3007" s="477">
        <f t="shared" si="127"/>
        <v>0</v>
      </c>
      <c r="Q3007" s="92" t="str">
        <f t="shared" si="128"/>
        <v/>
      </c>
    </row>
    <row r="3008" spans="1:17" ht="23.1" customHeight="1" x14ac:dyDescent="0.2">
      <c r="A3008" s="468"/>
      <c r="B3008" s="444"/>
      <c r="C3008" s="478"/>
      <c r="D3008" s="473"/>
      <c r="E3008" s="473"/>
      <c r="F3008" s="472"/>
      <c r="G3008" s="473"/>
      <c r="H3008" s="474"/>
      <c r="I3008" s="480"/>
      <c r="J3008" s="442"/>
      <c r="K3008" s="442"/>
      <c r="L3008" s="443"/>
      <c r="M3008" s="442"/>
      <c r="N3008" s="501"/>
      <c r="O3008" s="477">
        <f t="shared" si="126"/>
        <v>0</v>
      </c>
      <c r="P3008" s="477">
        <f t="shared" si="127"/>
        <v>0</v>
      </c>
      <c r="Q3008" s="92" t="str">
        <f t="shared" si="128"/>
        <v/>
      </c>
    </row>
    <row r="3009" spans="1:17" ht="23.1" customHeight="1" x14ac:dyDescent="0.2">
      <c r="A3009" s="468"/>
      <c r="B3009" s="444"/>
      <c r="C3009" s="478"/>
      <c r="D3009" s="473"/>
      <c r="E3009" s="473"/>
      <c r="F3009" s="472"/>
      <c r="G3009" s="473"/>
      <c r="H3009" s="474"/>
      <c r="I3009" s="480"/>
      <c r="J3009" s="442"/>
      <c r="K3009" s="442"/>
      <c r="L3009" s="443"/>
      <c r="M3009" s="442"/>
      <c r="N3009" s="501"/>
      <c r="O3009" s="477">
        <f t="shared" si="126"/>
        <v>0</v>
      </c>
      <c r="P3009" s="477">
        <f t="shared" si="127"/>
        <v>0</v>
      </c>
      <c r="Q3009" s="92" t="str">
        <f t="shared" si="128"/>
        <v/>
      </c>
    </row>
    <row r="3010" spans="1:17" ht="23.1" customHeight="1" x14ac:dyDescent="0.2">
      <c r="A3010" s="468"/>
      <c r="B3010" s="444"/>
      <c r="C3010" s="478"/>
      <c r="D3010" s="473"/>
      <c r="E3010" s="473"/>
      <c r="F3010" s="479"/>
      <c r="G3010" s="473"/>
      <c r="H3010" s="480"/>
      <c r="I3010" s="480"/>
      <c r="J3010" s="443"/>
      <c r="K3010" s="443"/>
      <c r="L3010" s="443"/>
      <c r="M3010" s="443"/>
      <c r="N3010" s="444"/>
      <c r="O3010" s="477">
        <f t="shared" si="126"/>
        <v>0</v>
      </c>
      <c r="P3010" s="477">
        <f t="shared" si="127"/>
        <v>0</v>
      </c>
      <c r="Q3010" s="92" t="str">
        <f t="shared" si="128"/>
        <v/>
      </c>
    </row>
    <row r="3011" spans="1:17" ht="23.1" customHeight="1" x14ac:dyDescent="0.2">
      <c r="A3011" s="468"/>
      <c r="B3011" s="444"/>
      <c r="C3011" s="478"/>
      <c r="D3011" s="473"/>
      <c r="E3011" s="473"/>
      <c r="F3011" s="479"/>
      <c r="G3011" s="473"/>
      <c r="H3011" s="480"/>
      <c r="I3011" s="480"/>
      <c r="J3011" s="443"/>
      <c r="K3011" s="443"/>
      <c r="L3011" s="443"/>
      <c r="M3011" s="443"/>
      <c r="N3011" s="444"/>
      <c r="O3011" s="477">
        <f t="shared" si="126"/>
        <v>0</v>
      </c>
      <c r="P3011" s="477">
        <f t="shared" si="127"/>
        <v>0</v>
      </c>
      <c r="Q3011" s="92" t="str">
        <f t="shared" si="128"/>
        <v/>
      </c>
    </row>
    <row r="3012" spans="1:17" ht="23.1" customHeight="1" x14ac:dyDescent="0.2">
      <c r="A3012" s="468"/>
      <c r="B3012" s="444"/>
      <c r="C3012" s="478"/>
      <c r="D3012" s="473"/>
      <c r="E3012" s="473"/>
      <c r="F3012" s="479"/>
      <c r="G3012" s="473"/>
      <c r="H3012" s="480"/>
      <c r="I3012" s="480"/>
      <c r="J3012" s="443"/>
      <c r="K3012" s="443"/>
      <c r="L3012" s="443"/>
      <c r="M3012" s="443"/>
      <c r="N3012" s="444"/>
      <c r="O3012" s="477">
        <f t="shared" si="126"/>
        <v>0</v>
      </c>
      <c r="P3012" s="477">
        <f t="shared" si="127"/>
        <v>0</v>
      </c>
      <c r="Q3012" s="92" t="str">
        <f t="shared" si="128"/>
        <v/>
      </c>
    </row>
    <row r="3013" spans="1:17" ht="23.1" customHeight="1" x14ac:dyDescent="0.2">
      <c r="A3013" s="468"/>
      <c r="B3013" s="444"/>
      <c r="C3013" s="478"/>
      <c r="D3013" s="473"/>
      <c r="E3013" s="473"/>
      <c r="F3013" s="479"/>
      <c r="G3013" s="473"/>
      <c r="H3013" s="480"/>
      <c r="I3013" s="480"/>
      <c r="J3013" s="443"/>
      <c r="K3013" s="443"/>
      <c r="L3013" s="443"/>
      <c r="M3013" s="443"/>
      <c r="N3013" s="444"/>
      <c r="O3013" s="477">
        <f t="shared" si="126"/>
        <v>0</v>
      </c>
      <c r="P3013" s="477">
        <f t="shared" si="127"/>
        <v>0</v>
      </c>
      <c r="Q3013" s="92" t="str">
        <f t="shared" si="128"/>
        <v/>
      </c>
    </row>
    <row r="3014" spans="1:17" ht="23.1" customHeight="1" x14ac:dyDescent="0.2">
      <c r="A3014" s="468"/>
      <c r="B3014" s="487"/>
      <c r="C3014" s="483"/>
      <c r="D3014" s="473"/>
      <c r="E3014" s="473"/>
      <c r="F3014" s="479"/>
      <c r="G3014" s="473"/>
      <c r="H3014" s="474"/>
      <c r="I3014" s="480"/>
      <c r="J3014" s="442"/>
      <c r="K3014" s="442"/>
      <c r="L3014" s="443"/>
      <c r="M3014" s="443"/>
      <c r="N3014" s="444"/>
      <c r="O3014" s="477">
        <f t="shared" si="126"/>
        <v>0</v>
      </c>
      <c r="P3014" s="477">
        <f t="shared" si="127"/>
        <v>0</v>
      </c>
      <c r="Q3014" s="92" t="str">
        <f t="shared" si="128"/>
        <v/>
      </c>
    </row>
    <row r="3015" spans="1:17" ht="23.1" customHeight="1" x14ac:dyDescent="0.2">
      <c r="A3015" s="468"/>
      <c r="B3015" s="487"/>
      <c r="C3015" s="483"/>
      <c r="D3015" s="473"/>
      <c r="E3015" s="473"/>
      <c r="F3015" s="479"/>
      <c r="G3015" s="473"/>
      <c r="H3015" s="480"/>
      <c r="I3015" s="480"/>
      <c r="J3015" s="442"/>
      <c r="K3015" s="442"/>
      <c r="L3015" s="443"/>
      <c r="M3015" s="443"/>
      <c r="N3015" s="444"/>
      <c r="O3015" s="477">
        <f t="shared" si="126"/>
        <v>0</v>
      </c>
      <c r="P3015" s="477">
        <f t="shared" si="127"/>
        <v>0</v>
      </c>
      <c r="Q3015" s="92" t="str">
        <f t="shared" si="128"/>
        <v/>
      </c>
    </row>
    <row r="3016" spans="1:17" ht="23.1" customHeight="1" x14ac:dyDescent="0.2">
      <c r="A3016" s="468"/>
      <c r="B3016" s="487"/>
      <c r="C3016" s="483"/>
      <c r="D3016" s="473"/>
      <c r="E3016" s="473"/>
      <c r="F3016" s="479"/>
      <c r="G3016" s="473"/>
      <c r="H3016" s="480"/>
      <c r="I3016" s="480"/>
      <c r="J3016" s="442"/>
      <c r="K3016" s="442"/>
      <c r="L3016" s="443"/>
      <c r="M3016" s="443"/>
      <c r="N3016" s="444"/>
      <c r="O3016" s="477">
        <f t="shared" si="126"/>
        <v>0</v>
      </c>
      <c r="P3016" s="477">
        <f t="shared" si="127"/>
        <v>0</v>
      </c>
      <c r="Q3016" s="92" t="str">
        <f t="shared" si="128"/>
        <v/>
      </c>
    </row>
    <row r="3017" spans="1:17" ht="23.1" customHeight="1" x14ac:dyDescent="0.2">
      <c r="A3017" s="468"/>
      <c r="B3017" s="487"/>
      <c r="C3017" s="483"/>
      <c r="D3017" s="473"/>
      <c r="E3017" s="473"/>
      <c r="F3017" s="479"/>
      <c r="G3017" s="473"/>
      <c r="H3017" s="480"/>
      <c r="I3017" s="480"/>
      <c r="J3017" s="442"/>
      <c r="K3017" s="442"/>
      <c r="L3017" s="443"/>
      <c r="M3017" s="443"/>
      <c r="N3017" s="444"/>
      <c r="O3017" s="477">
        <f t="shared" si="126"/>
        <v>0</v>
      </c>
      <c r="P3017" s="477">
        <f t="shared" si="127"/>
        <v>0</v>
      </c>
      <c r="Q3017" s="92" t="str">
        <f t="shared" si="128"/>
        <v/>
      </c>
    </row>
    <row r="3018" spans="1:17" ht="23.1" customHeight="1" x14ac:dyDescent="0.2">
      <c r="A3018" s="468"/>
      <c r="B3018" s="487"/>
      <c r="C3018" s="483"/>
      <c r="D3018" s="473"/>
      <c r="E3018" s="473"/>
      <c r="F3018" s="479"/>
      <c r="G3018" s="473"/>
      <c r="H3018" s="480"/>
      <c r="I3018" s="480"/>
      <c r="J3018" s="442"/>
      <c r="K3018" s="442"/>
      <c r="L3018" s="443"/>
      <c r="M3018" s="443"/>
      <c r="N3018" s="444"/>
      <c r="O3018" s="477">
        <f t="shared" si="126"/>
        <v>0</v>
      </c>
      <c r="P3018" s="477">
        <f t="shared" si="127"/>
        <v>0</v>
      </c>
      <c r="Q3018" s="92" t="str">
        <f t="shared" si="128"/>
        <v/>
      </c>
    </row>
    <row r="3019" spans="1:17" ht="23.1" customHeight="1" x14ac:dyDescent="0.2">
      <c r="A3019" s="468"/>
      <c r="B3019" s="487"/>
      <c r="C3019" s="483"/>
      <c r="D3019" s="473"/>
      <c r="E3019" s="473"/>
      <c r="F3019" s="479"/>
      <c r="G3019" s="473"/>
      <c r="H3019" s="480"/>
      <c r="I3019" s="480"/>
      <c r="J3019" s="442"/>
      <c r="K3019" s="442"/>
      <c r="L3019" s="443"/>
      <c r="M3019" s="443"/>
      <c r="N3019" s="444"/>
      <c r="O3019" s="477">
        <f t="shared" si="126"/>
        <v>0</v>
      </c>
      <c r="P3019" s="477">
        <f t="shared" si="127"/>
        <v>0</v>
      </c>
      <c r="Q3019" s="92" t="str">
        <f t="shared" si="128"/>
        <v/>
      </c>
    </row>
    <row r="3020" spans="1:17" ht="23.1" customHeight="1" x14ac:dyDescent="0.2">
      <c r="A3020" s="468"/>
      <c r="B3020" s="487"/>
      <c r="C3020" s="483"/>
      <c r="D3020" s="473"/>
      <c r="E3020" s="473"/>
      <c r="F3020" s="479"/>
      <c r="G3020" s="473"/>
      <c r="H3020" s="480"/>
      <c r="I3020" s="480"/>
      <c r="J3020" s="442"/>
      <c r="K3020" s="442"/>
      <c r="L3020" s="443"/>
      <c r="M3020" s="443"/>
      <c r="N3020" s="444"/>
      <c r="O3020" s="477">
        <f t="shared" si="126"/>
        <v>0</v>
      </c>
      <c r="P3020" s="477">
        <f t="shared" si="127"/>
        <v>0</v>
      </c>
      <c r="Q3020" s="92" t="str">
        <f t="shared" si="128"/>
        <v/>
      </c>
    </row>
    <row r="3021" spans="1:17" ht="23.1" customHeight="1" x14ac:dyDescent="0.2">
      <c r="A3021" s="468"/>
      <c r="B3021" s="487"/>
      <c r="C3021" s="483"/>
      <c r="D3021" s="473"/>
      <c r="E3021" s="473"/>
      <c r="F3021" s="479"/>
      <c r="G3021" s="473"/>
      <c r="H3021" s="480"/>
      <c r="I3021" s="480"/>
      <c r="J3021" s="442"/>
      <c r="K3021" s="442"/>
      <c r="L3021" s="443"/>
      <c r="M3021" s="443"/>
      <c r="N3021" s="444"/>
      <c r="O3021" s="477">
        <f t="shared" si="126"/>
        <v>0</v>
      </c>
      <c r="P3021" s="477">
        <f t="shared" si="127"/>
        <v>0</v>
      </c>
      <c r="Q3021" s="92" t="str">
        <f t="shared" si="128"/>
        <v/>
      </c>
    </row>
    <row r="3022" spans="1:17" ht="23.1" customHeight="1" x14ac:dyDescent="0.2">
      <c r="A3022" s="468"/>
      <c r="B3022" s="487"/>
      <c r="C3022" s="483"/>
      <c r="D3022" s="473"/>
      <c r="E3022" s="473"/>
      <c r="F3022" s="479"/>
      <c r="G3022" s="473"/>
      <c r="H3022" s="480"/>
      <c r="I3022" s="480"/>
      <c r="J3022" s="442"/>
      <c r="K3022" s="442"/>
      <c r="L3022" s="443"/>
      <c r="M3022" s="443"/>
      <c r="N3022" s="444"/>
      <c r="O3022" s="477">
        <f t="shared" si="126"/>
        <v>0</v>
      </c>
      <c r="P3022" s="477">
        <f t="shared" si="127"/>
        <v>0</v>
      </c>
      <c r="Q3022" s="92" t="str">
        <f t="shared" si="128"/>
        <v/>
      </c>
    </row>
    <row r="3023" spans="1:17" ht="23.1" customHeight="1" x14ac:dyDescent="0.2">
      <c r="A3023" s="468"/>
      <c r="B3023" s="487"/>
      <c r="C3023" s="483"/>
      <c r="D3023" s="473"/>
      <c r="E3023" s="473"/>
      <c r="F3023" s="479"/>
      <c r="G3023" s="473"/>
      <c r="H3023" s="480"/>
      <c r="I3023" s="480"/>
      <c r="J3023" s="442"/>
      <c r="K3023" s="442"/>
      <c r="L3023" s="443"/>
      <c r="M3023" s="443"/>
      <c r="N3023" s="444"/>
      <c r="O3023" s="477">
        <f t="shared" si="126"/>
        <v>0</v>
      </c>
      <c r="P3023" s="477">
        <f t="shared" si="127"/>
        <v>0</v>
      </c>
      <c r="Q3023" s="92" t="str">
        <f t="shared" si="128"/>
        <v/>
      </c>
    </row>
    <row r="3024" spans="1:17" ht="23.1" customHeight="1" x14ac:dyDescent="0.2">
      <c r="A3024" s="468"/>
      <c r="B3024" s="487"/>
      <c r="C3024" s="483"/>
      <c r="D3024" s="473"/>
      <c r="E3024" s="473"/>
      <c r="F3024" s="479"/>
      <c r="G3024" s="473"/>
      <c r="H3024" s="480"/>
      <c r="I3024" s="480"/>
      <c r="J3024" s="442"/>
      <c r="K3024" s="442"/>
      <c r="L3024" s="443"/>
      <c r="M3024" s="443"/>
      <c r="N3024" s="444"/>
      <c r="O3024" s="477">
        <f t="shared" si="126"/>
        <v>0</v>
      </c>
      <c r="P3024" s="477">
        <f t="shared" si="127"/>
        <v>0</v>
      </c>
      <c r="Q3024" s="92" t="str">
        <f t="shared" si="128"/>
        <v/>
      </c>
    </row>
    <row r="3025" spans="1:17" ht="23.1" customHeight="1" x14ac:dyDescent="0.2">
      <c r="A3025" s="468"/>
      <c r="B3025" s="444"/>
      <c r="C3025" s="478"/>
      <c r="D3025" s="473"/>
      <c r="E3025" s="473"/>
      <c r="F3025" s="479"/>
      <c r="G3025" s="473"/>
      <c r="H3025" s="480"/>
      <c r="I3025" s="480"/>
      <c r="J3025" s="443"/>
      <c r="K3025" s="442"/>
      <c r="L3025" s="443"/>
      <c r="M3025" s="443"/>
      <c r="N3025" s="444"/>
      <c r="O3025" s="477">
        <f t="shared" si="126"/>
        <v>0</v>
      </c>
      <c r="P3025" s="477">
        <f t="shared" si="127"/>
        <v>0</v>
      </c>
      <c r="Q3025" s="92" t="str">
        <f t="shared" si="128"/>
        <v/>
      </c>
    </row>
    <row r="3026" spans="1:17" ht="23.1" customHeight="1" x14ac:dyDescent="0.2">
      <c r="A3026" s="468"/>
      <c r="B3026" s="444"/>
      <c r="C3026" s="478"/>
      <c r="D3026" s="473"/>
      <c r="E3026" s="473"/>
      <c r="F3026" s="479"/>
      <c r="G3026" s="473"/>
      <c r="H3026" s="480"/>
      <c r="I3026" s="480"/>
      <c r="J3026" s="443"/>
      <c r="K3026" s="442"/>
      <c r="L3026" s="443"/>
      <c r="M3026" s="443"/>
      <c r="N3026" s="444"/>
      <c r="O3026" s="477">
        <f t="shared" si="126"/>
        <v>0</v>
      </c>
      <c r="P3026" s="477">
        <f t="shared" si="127"/>
        <v>0</v>
      </c>
      <c r="Q3026" s="92" t="str">
        <f t="shared" si="128"/>
        <v/>
      </c>
    </row>
    <row r="3027" spans="1:17" ht="23.1" customHeight="1" x14ac:dyDescent="0.2">
      <c r="A3027" s="468"/>
      <c r="B3027" s="444"/>
      <c r="C3027" s="478"/>
      <c r="D3027" s="473"/>
      <c r="E3027" s="473"/>
      <c r="F3027" s="479"/>
      <c r="G3027" s="473"/>
      <c r="H3027" s="480"/>
      <c r="I3027" s="480"/>
      <c r="J3027" s="443"/>
      <c r="K3027" s="442"/>
      <c r="L3027" s="443"/>
      <c r="M3027" s="443"/>
      <c r="N3027" s="444"/>
      <c r="O3027" s="477">
        <f t="shared" si="126"/>
        <v>0</v>
      </c>
      <c r="P3027" s="477">
        <f t="shared" si="127"/>
        <v>0</v>
      </c>
      <c r="Q3027" s="92" t="str">
        <f t="shared" si="128"/>
        <v/>
      </c>
    </row>
    <row r="3028" spans="1:17" ht="23.1" customHeight="1" x14ac:dyDescent="0.2">
      <c r="A3028" s="468"/>
      <c r="B3028" s="444"/>
      <c r="C3028" s="478"/>
      <c r="D3028" s="473"/>
      <c r="E3028" s="473"/>
      <c r="F3028" s="479"/>
      <c r="G3028" s="473"/>
      <c r="H3028" s="480"/>
      <c r="I3028" s="480"/>
      <c r="J3028" s="443"/>
      <c r="K3028" s="442"/>
      <c r="L3028" s="443"/>
      <c r="M3028" s="443"/>
      <c r="N3028" s="444"/>
      <c r="O3028" s="477">
        <f t="shared" si="126"/>
        <v>0</v>
      </c>
      <c r="P3028" s="477">
        <f t="shared" si="127"/>
        <v>0</v>
      </c>
      <c r="Q3028" s="92" t="str">
        <f t="shared" si="128"/>
        <v/>
      </c>
    </row>
    <row r="3029" spans="1:17" ht="23.1" customHeight="1" x14ac:dyDescent="0.2">
      <c r="A3029" s="468"/>
      <c r="B3029" s="444"/>
      <c r="C3029" s="478"/>
      <c r="D3029" s="473"/>
      <c r="E3029" s="473"/>
      <c r="F3029" s="479"/>
      <c r="G3029" s="473"/>
      <c r="H3029" s="480"/>
      <c r="I3029" s="480"/>
      <c r="J3029" s="443"/>
      <c r="K3029" s="442"/>
      <c r="L3029" s="443"/>
      <c r="M3029" s="443"/>
      <c r="N3029" s="444"/>
      <c r="O3029" s="477">
        <f t="shared" si="126"/>
        <v>0</v>
      </c>
      <c r="P3029" s="477">
        <f t="shared" si="127"/>
        <v>0</v>
      </c>
      <c r="Q3029" s="92" t="str">
        <f t="shared" si="128"/>
        <v/>
      </c>
    </row>
    <row r="3030" spans="1:17" ht="23.1" customHeight="1" x14ac:dyDescent="0.2">
      <c r="A3030" s="468"/>
      <c r="B3030" s="444"/>
      <c r="C3030" s="478"/>
      <c r="D3030" s="473"/>
      <c r="E3030" s="473"/>
      <c r="F3030" s="479"/>
      <c r="G3030" s="473"/>
      <c r="H3030" s="480"/>
      <c r="I3030" s="480"/>
      <c r="J3030" s="443"/>
      <c r="K3030" s="442"/>
      <c r="L3030" s="443"/>
      <c r="M3030" s="443"/>
      <c r="N3030" s="444"/>
      <c r="O3030" s="477">
        <f t="shared" si="126"/>
        <v>0</v>
      </c>
      <c r="P3030" s="477">
        <f t="shared" si="127"/>
        <v>0</v>
      </c>
      <c r="Q3030" s="92" t="str">
        <f t="shared" si="128"/>
        <v/>
      </c>
    </row>
    <row r="3031" spans="1:17" ht="23.1" customHeight="1" x14ac:dyDescent="0.2">
      <c r="A3031" s="468"/>
      <c r="B3031" s="444"/>
      <c r="C3031" s="478"/>
      <c r="D3031" s="473"/>
      <c r="E3031" s="473"/>
      <c r="F3031" s="479"/>
      <c r="G3031" s="473"/>
      <c r="H3031" s="480"/>
      <c r="I3031" s="480"/>
      <c r="J3031" s="443"/>
      <c r="K3031" s="442"/>
      <c r="L3031" s="443"/>
      <c r="M3031" s="443"/>
      <c r="N3031" s="444"/>
      <c r="O3031" s="477">
        <f t="shared" si="126"/>
        <v>0</v>
      </c>
      <c r="P3031" s="477">
        <f t="shared" si="127"/>
        <v>0</v>
      </c>
      <c r="Q3031" s="92" t="str">
        <f t="shared" si="128"/>
        <v/>
      </c>
    </row>
    <row r="3032" spans="1:17" ht="23.1" customHeight="1" x14ac:dyDescent="0.2">
      <c r="A3032" s="468"/>
      <c r="B3032" s="444"/>
      <c r="C3032" s="478"/>
      <c r="D3032" s="473"/>
      <c r="E3032" s="473"/>
      <c r="F3032" s="479"/>
      <c r="G3032" s="473"/>
      <c r="H3032" s="480"/>
      <c r="I3032" s="480"/>
      <c r="J3032" s="443"/>
      <c r="K3032" s="442"/>
      <c r="L3032" s="443"/>
      <c r="M3032" s="443"/>
      <c r="N3032" s="444"/>
      <c r="O3032" s="477">
        <f t="shared" si="126"/>
        <v>0</v>
      </c>
      <c r="P3032" s="477">
        <f t="shared" si="127"/>
        <v>0</v>
      </c>
      <c r="Q3032" s="92" t="str">
        <f t="shared" si="128"/>
        <v/>
      </c>
    </row>
    <row r="3033" spans="1:17" ht="23.1" customHeight="1" x14ac:dyDescent="0.2">
      <c r="A3033" s="468"/>
      <c r="B3033" s="444"/>
      <c r="C3033" s="478"/>
      <c r="D3033" s="473"/>
      <c r="E3033" s="473"/>
      <c r="F3033" s="479"/>
      <c r="G3033" s="473"/>
      <c r="H3033" s="474"/>
      <c r="I3033" s="480"/>
      <c r="J3033" s="442"/>
      <c r="K3033" s="442"/>
      <c r="L3033" s="443"/>
      <c r="M3033" s="443"/>
      <c r="N3033" s="444"/>
      <c r="O3033" s="477">
        <f t="shared" si="126"/>
        <v>0</v>
      </c>
      <c r="P3033" s="477">
        <f t="shared" si="127"/>
        <v>0</v>
      </c>
      <c r="Q3033" s="92" t="str">
        <f t="shared" si="128"/>
        <v/>
      </c>
    </row>
    <row r="3034" spans="1:17" ht="23.1" customHeight="1" x14ac:dyDescent="0.2">
      <c r="A3034" s="468"/>
      <c r="B3034" s="444"/>
      <c r="C3034" s="478"/>
      <c r="D3034" s="473"/>
      <c r="E3034" s="473"/>
      <c r="F3034" s="479"/>
      <c r="G3034" s="473"/>
      <c r="H3034" s="480"/>
      <c r="I3034" s="480"/>
      <c r="J3034" s="443"/>
      <c r="K3034" s="443"/>
      <c r="L3034" s="443"/>
      <c r="M3034" s="443"/>
      <c r="N3034" s="444"/>
      <c r="O3034" s="477">
        <f t="shared" si="126"/>
        <v>0</v>
      </c>
      <c r="P3034" s="477">
        <f t="shared" si="127"/>
        <v>0</v>
      </c>
      <c r="Q3034" s="92" t="str">
        <f t="shared" si="128"/>
        <v/>
      </c>
    </row>
    <row r="3035" spans="1:17" ht="23.1" customHeight="1" x14ac:dyDescent="0.2">
      <c r="A3035" s="468"/>
      <c r="B3035" s="444"/>
      <c r="C3035" s="478"/>
      <c r="D3035" s="473"/>
      <c r="E3035" s="473"/>
      <c r="F3035" s="479"/>
      <c r="G3035" s="473"/>
      <c r="H3035" s="480"/>
      <c r="I3035" s="480"/>
      <c r="J3035" s="443"/>
      <c r="K3035" s="443"/>
      <c r="L3035" s="443"/>
      <c r="M3035" s="443"/>
      <c r="N3035" s="444"/>
      <c r="O3035" s="477">
        <f t="shared" si="126"/>
        <v>0</v>
      </c>
      <c r="P3035" s="477">
        <f t="shared" si="127"/>
        <v>0</v>
      </c>
      <c r="Q3035" s="92" t="str">
        <f t="shared" si="128"/>
        <v/>
      </c>
    </row>
    <row r="3036" spans="1:17" ht="23.1" customHeight="1" x14ac:dyDescent="0.2">
      <c r="A3036" s="468"/>
      <c r="B3036" s="444"/>
      <c r="C3036" s="478"/>
      <c r="D3036" s="473"/>
      <c r="E3036" s="473"/>
      <c r="F3036" s="479"/>
      <c r="G3036" s="473"/>
      <c r="H3036" s="480"/>
      <c r="I3036" s="480"/>
      <c r="J3036" s="443"/>
      <c r="K3036" s="443"/>
      <c r="L3036" s="443"/>
      <c r="M3036" s="443"/>
      <c r="N3036" s="444"/>
      <c r="O3036" s="477">
        <f t="shared" si="126"/>
        <v>0</v>
      </c>
      <c r="P3036" s="477">
        <f t="shared" si="127"/>
        <v>0</v>
      </c>
      <c r="Q3036" s="92" t="str">
        <f t="shared" si="128"/>
        <v/>
      </c>
    </row>
    <row r="3037" spans="1:17" ht="23.1" customHeight="1" x14ac:dyDescent="0.2">
      <c r="A3037" s="468"/>
      <c r="B3037" s="444"/>
      <c r="C3037" s="478"/>
      <c r="D3037" s="473"/>
      <c r="E3037" s="473"/>
      <c r="F3037" s="479"/>
      <c r="G3037" s="473"/>
      <c r="H3037" s="480"/>
      <c r="I3037" s="480"/>
      <c r="J3037" s="443"/>
      <c r="K3037" s="443"/>
      <c r="L3037" s="443"/>
      <c r="M3037" s="443"/>
      <c r="N3037" s="444"/>
      <c r="O3037" s="477">
        <f t="shared" si="126"/>
        <v>0</v>
      </c>
      <c r="P3037" s="477">
        <f t="shared" si="127"/>
        <v>0</v>
      </c>
      <c r="Q3037" s="92" t="str">
        <f t="shared" si="128"/>
        <v/>
      </c>
    </row>
    <row r="3038" spans="1:17" ht="23.1" customHeight="1" x14ac:dyDescent="0.2">
      <c r="A3038" s="468"/>
      <c r="B3038" s="444"/>
      <c r="C3038" s="478"/>
      <c r="D3038" s="473"/>
      <c r="E3038" s="473"/>
      <c r="F3038" s="479"/>
      <c r="G3038" s="473"/>
      <c r="H3038" s="474"/>
      <c r="I3038" s="480"/>
      <c r="J3038" s="442"/>
      <c r="K3038" s="442"/>
      <c r="L3038" s="443"/>
      <c r="M3038" s="443"/>
      <c r="N3038" s="444"/>
      <c r="O3038" s="477">
        <f t="shared" si="126"/>
        <v>0</v>
      </c>
      <c r="P3038" s="477">
        <f t="shared" si="127"/>
        <v>0</v>
      </c>
      <c r="Q3038" s="92" t="str">
        <f t="shared" si="128"/>
        <v/>
      </c>
    </row>
    <row r="3039" spans="1:17" ht="23.1" customHeight="1" x14ac:dyDescent="0.2">
      <c r="A3039" s="468"/>
      <c r="B3039" s="444"/>
      <c r="C3039" s="478"/>
      <c r="D3039" s="473"/>
      <c r="E3039" s="473"/>
      <c r="F3039" s="479"/>
      <c r="G3039" s="473"/>
      <c r="H3039" s="480"/>
      <c r="I3039" s="480"/>
      <c r="J3039" s="443"/>
      <c r="K3039" s="443"/>
      <c r="L3039" s="443"/>
      <c r="M3039" s="443"/>
      <c r="N3039" s="444"/>
      <c r="O3039" s="477">
        <f t="shared" si="126"/>
        <v>0</v>
      </c>
      <c r="P3039" s="477">
        <f t="shared" si="127"/>
        <v>0</v>
      </c>
      <c r="Q3039" s="92" t="str">
        <f t="shared" si="128"/>
        <v/>
      </c>
    </row>
    <row r="3040" spans="1:17" ht="23.1" customHeight="1" x14ac:dyDescent="0.2">
      <c r="A3040" s="468"/>
      <c r="B3040" s="444"/>
      <c r="C3040" s="478"/>
      <c r="D3040" s="473"/>
      <c r="E3040" s="473"/>
      <c r="F3040" s="479"/>
      <c r="G3040" s="473"/>
      <c r="H3040" s="480"/>
      <c r="I3040" s="480"/>
      <c r="J3040" s="442"/>
      <c r="K3040" s="442"/>
      <c r="L3040" s="443"/>
      <c r="M3040" s="443"/>
      <c r="N3040" s="444"/>
      <c r="O3040" s="477">
        <f t="shared" si="126"/>
        <v>0</v>
      </c>
      <c r="P3040" s="477">
        <f t="shared" si="127"/>
        <v>0</v>
      </c>
      <c r="Q3040" s="92" t="str">
        <f t="shared" si="128"/>
        <v/>
      </c>
    </row>
    <row r="3041" spans="1:17" ht="23.1" customHeight="1" x14ac:dyDescent="0.2">
      <c r="A3041" s="468"/>
      <c r="B3041" s="444"/>
      <c r="C3041" s="478"/>
      <c r="D3041" s="473"/>
      <c r="E3041" s="473"/>
      <c r="F3041" s="479"/>
      <c r="G3041" s="473"/>
      <c r="H3041" s="480"/>
      <c r="I3041" s="480"/>
      <c r="J3041" s="442"/>
      <c r="K3041" s="442"/>
      <c r="L3041" s="443"/>
      <c r="M3041" s="443"/>
      <c r="N3041" s="444"/>
      <c r="O3041" s="477">
        <f t="shared" si="126"/>
        <v>0</v>
      </c>
      <c r="P3041" s="477">
        <f t="shared" si="127"/>
        <v>0</v>
      </c>
      <c r="Q3041" s="92" t="str">
        <f t="shared" si="128"/>
        <v/>
      </c>
    </row>
    <row r="3042" spans="1:17" ht="23.1" customHeight="1" x14ac:dyDescent="0.2">
      <c r="A3042" s="468"/>
      <c r="B3042" s="444"/>
      <c r="C3042" s="478"/>
      <c r="D3042" s="473"/>
      <c r="E3042" s="473"/>
      <c r="F3042" s="479"/>
      <c r="G3042" s="473"/>
      <c r="H3042" s="480"/>
      <c r="I3042" s="480"/>
      <c r="J3042" s="442"/>
      <c r="K3042" s="442"/>
      <c r="L3042" s="443"/>
      <c r="M3042" s="443"/>
      <c r="N3042" s="444"/>
      <c r="O3042" s="477">
        <f t="shared" si="126"/>
        <v>0</v>
      </c>
      <c r="P3042" s="477">
        <f t="shared" si="127"/>
        <v>0</v>
      </c>
      <c r="Q3042" s="92" t="str">
        <f t="shared" si="128"/>
        <v/>
      </c>
    </row>
    <row r="3043" spans="1:17" ht="23.1" customHeight="1" x14ac:dyDescent="0.2">
      <c r="A3043" s="468"/>
      <c r="B3043" s="444"/>
      <c r="C3043" s="478"/>
      <c r="D3043" s="473"/>
      <c r="E3043" s="473"/>
      <c r="F3043" s="479"/>
      <c r="G3043" s="473"/>
      <c r="H3043" s="480"/>
      <c r="I3043" s="480"/>
      <c r="J3043" s="442"/>
      <c r="K3043" s="442"/>
      <c r="L3043" s="443"/>
      <c r="M3043" s="443"/>
      <c r="N3043" s="444"/>
      <c r="O3043" s="477">
        <f t="shared" si="126"/>
        <v>0</v>
      </c>
      <c r="P3043" s="477">
        <f t="shared" si="127"/>
        <v>0</v>
      </c>
      <c r="Q3043" s="92" t="str">
        <f t="shared" si="128"/>
        <v/>
      </c>
    </row>
    <row r="3044" spans="1:17" ht="23.1" customHeight="1" x14ac:dyDescent="0.2">
      <c r="A3044" s="468"/>
      <c r="B3044" s="444"/>
      <c r="C3044" s="478"/>
      <c r="D3044" s="473"/>
      <c r="E3044" s="473"/>
      <c r="F3044" s="479"/>
      <c r="G3044" s="473"/>
      <c r="H3044" s="480"/>
      <c r="I3044" s="480"/>
      <c r="J3044" s="442"/>
      <c r="K3044" s="442"/>
      <c r="L3044" s="443"/>
      <c r="M3044" s="443"/>
      <c r="N3044" s="444"/>
      <c r="O3044" s="477">
        <f t="shared" si="126"/>
        <v>0</v>
      </c>
      <c r="P3044" s="477">
        <f t="shared" si="127"/>
        <v>0</v>
      </c>
      <c r="Q3044" s="92" t="str">
        <f t="shared" si="128"/>
        <v/>
      </c>
    </row>
    <row r="3045" spans="1:17" ht="23.1" customHeight="1" x14ac:dyDescent="0.2">
      <c r="A3045" s="468"/>
      <c r="B3045" s="444"/>
      <c r="C3045" s="478"/>
      <c r="D3045" s="473"/>
      <c r="E3045" s="473"/>
      <c r="F3045" s="479"/>
      <c r="G3045" s="473"/>
      <c r="H3045" s="480"/>
      <c r="I3045" s="480"/>
      <c r="J3045" s="442"/>
      <c r="K3045" s="442"/>
      <c r="L3045" s="443"/>
      <c r="M3045" s="443"/>
      <c r="N3045" s="444"/>
      <c r="O3045" s="477">
        <f t="shared" si="126"/>
        <v>0</v>
      </c>
      <c r="P3045" s="477">
        <f t="shared" si="127"/>
        <v>0</v>
      </c>
      <c r="Q3045" s="92" t="str">
        <f t="shared" si="128"/>
        <v/>
      </c>
    </row>
    <row r="3046" spans="1:17" ht="23.1" customHeight="1" x14ac:dyDescent="0.2">
      <c r="A3046" s="468"/>
      <c r="B3046" s="444"/>
      <c r="C3046" s="478"/>
      <c r="D3046" s="473"/>
      <c r="E3046" s="473"/>
      <c r="F3046" s="479"/>
      <c r="G3046" s="473"/>
      <c r="H3046" s="480"/>
      <c r="I3046" s="480"/>
      <c r="J3046" s="442"/>
      <c r="K3046" s="442"/>
      <c r="L3046" s="443"/>
      <c r="M3046" s="443"/>
      <c r="N3046" s="444"/>
      <c r="O3046" s="477">
        <f t="shared" si="126"/>
        <v>0</v>
      </c>
      <c r="P3046" s="477">
        <f t="shared" si="127"/>
        <v>0</v>
      </c>
      <c r="Q3046" s="92" t="str">
        <f t="shared" si="128"/>
        <v/>
      </c>
    </row>
    <row r="3047" spans="1:17" ht="23.1" customHeight="1" x14ac:dyDescent="0.2">
      <c r="A3047" s="468"/>
      <c r="B3047" s="444"/>
      <c r="C3047" s="478"/>
      <c r="D3047" s="473"/>
      <c r="E3047" s="473"/>
      <c r="F3047" s="479"/>
      <c r="G3047" s="473"/>
      <c r="H3047" s="480"/>
      <c r="I3047" s="480"/>
      <c r="J3047" s="443"/>
      <c r="K3047" s="442"/>
      <c r="L3047" s="443"/>
      <c r="M3047" s="443"/>
      <c r="N3047" s="444"/>
      <c r="O3047" s="477">
        <f t="shared" si="126"/>
        <v>0</v>
      </c>
      <c r="P3047" s="477">
        <f t="shared" si="127"/>
        <v>0</v>
      </c>
      <c r="Q3047" s="92" t="str">
        <f t="shared" si="128"/>
        <v/>
      </c>
    </row>
    <row r="3048" spans="1:17" ht="23.1" customHeight="1" x14ac:dyDescent="0.2">
      <c r="A3048" s="468"/>
      <c r="B3048" s="476"/>
      <c r="C3048" s="485"/>
      <c r="D3048" s="473"/>
      <c r="E3048" s="473"/>
      <c r="F3048" s="479"/>
      <c r="G3048" s="473"/>
      <c r="H3048" s="474"/>
      <c r="I3048" s="480"/>
      <c r="J3048" s="442"/>
      <c r="K3048" s="442"/>
      <c r="L3048" s="443"/>
      <c r="M3048" s="442"/>
      <c r="N3048" s="501"/>
      <c r="O3048" s="477">
        <f t="shared" si="126"/>
        <v>0</v>
      </c>
      <c r="P3048" s="477">
        <f t="shared" si="127"/>
        <v>0</v>
      </c>
      <c r="Q3048" s="92" t="str">
        <f t="shared" si="128"/>
        <v/>
      </c>
    </row>
    <row r="3049" spans="1:17" ht="23.1" customHeight="1" x14ac:dyDescent="0.2">
      <c r="A3049" s="468"/>
      <c r="B3049" s="476"/>
      <c r="C3049" s="485"/>
      <c r="D3049" s="473"/>
      <c r="E3049" s="473"/>
      <c r="F3049" s="479"/>
      <c r="G3049" s="473"/>
      <c r="H3049" s="474"/>
      <c r="I3049" s="480"/>
      <c r="J3049" s="442"/>
      <c r="K3049" s="442"/>
      <c r="L3049" s="443"/>
      <c r="M3049" s="443"/>
      <c r="N3049" s="444"/>
      <c r="O3049" s="477">
        <f t="shared" si="126"/>
        <v>0</v>
      </c>
      <c r="P3049" s="477">
        <f t="shared" si="127"/>
        <v>0</v>
      </c>
      <c r="Q3049" s="92" t="str">
        <f t="shared" si="128"/>
        <v/>
      </c>
    </row>
    <row r="3050" spans="1:17" ht="23.1" customHeight="1" x14ac:dyDescent="0.2">
      <c r="A3050" s="468"/>
      <c r="B3050" s="476"/>
      <c r="C3050" s="485"/>
      <c r="D3050" s="473"/>
      <c r="E3050" s="473"/>
      <c r="F3050" s="479"/>
      <c r="G3050" s="473"/>
      <c r="H3050" s="474"/>
      <c r="I3050" s="480"/>
      <c r="J3050" s="442"/>
      <c r="K3050" s="442"/>
      <c r="L3050" s="443"/>
      <c r="M3050" s="443"/>
      <c r="N3050" s="444"/>
      <c r="O3050" s="477">
        <f t="shared" si="126"/>
        <v>0</v>
      </c>
      <c r="P3050" s="477">
        <f t="shared" si="127"/>
        <v>0</v>
      </c>
      <c r="Q3050" s="92" t="str">
        <f t="shared" si="128"/>
        <v/>
      </c>
    </row>
    <row r="3051" spans="1:17" ht="23.1" customHeight="1" x14ac:dyDescent="0.2">
      <c r="A3051" s="468"/>
      <c r="B3051" s="476"/>
      <c r="C3051" s="485"/>
      <c r="D3051" s="473"/>
      <c r="E3051" s="473"/>
      <c r="F3051" s="479"/>
      <c r="G3051" s="473"/>
      <c r="H3051" s="474"/>
      <c r="I3051" s="480"/>
      <c r="J3051" s="442"/>
      <c r="K3051" s="442"/>
      <c r="L3051" s="443"/>
      <c r="M3051" s="443"/>
      <c r="N3051" s="444"/>
      <c r="O3051" s="477">
        <f t="shared" si="126"/>
        <v>0</v>
      </c>
      <c r="P3051" s="477">
        <f t="shared" si="127"/>
        <v>0</v>
      </c>
      <c r="Q3051" s="92" t="str">
        <f t="shared" si="128"/>
        <v/>
      </c>
    </row>
    <row r="3052" spans="1:17" ht="23.1" customHeight="1" x14ac:dyDescent="0.2">
      <c r="A3052" s="468"/>
      <c r="B3052" s="476"/>
      <c r="C3052" s="485"/>
      <c r="D3052" s="473"/>
      <c r="E3052" s="473"/>
      <c r="F3052" s="479"/>
      <c r="G3052" s="473"/>
      <c r="H3052" s="474"/>
      <c r="I3052" s="480"/>
      <c r="J3052" s="442"/>
      <c r="K3052" s="442"/>
      <c r="L3052" s="443"/>
      <c r="M3052" s="443"/>
      <c r="N3052" s="444"/>
      <c r="O3052" s="477">
        <f t="shared" si="126"/>
        <v>0</v>
      </c>
      <c r="P3052" s="477">
        <f t="shared" si="127"/>
        <v>0</v>
      </c>
      <c r="Q3052" s="92" t="str">
        <f t="shared" si="128"/>
        <v/>
      </c>
    </row>
    <row r="3053" spans="1:17" ht="23.1" customHeight="1" x14ac:dyDescent="0.2">
      <c r="A3053" s="468"/>
      <c r="B3053" s="476"/>
      <c r="C3053" s="485"/>
      <c r="D3053" s="473"/>
      <c r="E3053" s="473"/>
      <c r="F3053" s="479"/>
      <c r="G3053" s="473"/>
      <c r="H3053" s="474"/>
      <c r="I3053" s="480"/>
      <c r="J3053" s="442"/>
      <c r="K3053" s="442"/>
      <c r="L3053" s="443"/>
      <c r="M3053" s="442"/>
      <c r="N3053" s="501"/>
      <c r="O3053" s="477">
        <f t="shared" si="126"/>
        <v>0</v>
      </c>
      <c r="P3053" s="477">
        <f t="shared" si="127"/>
        <v>0</v>
      </c>
      <c r="Q3053" s="92" t="str">
        <f t="shared" si="128"/>
        <v/>
      </c>
    </row>
    <row r="3054" spans="1:17" ht="23.1" customHeight="1" x14ac:dyDescent="0.2">
      <c r="A3054" s="468"/>
      <c r="B3054" s="476"/>
      <c r="C3054" s="478"/>
      <c r="D3054" s="473"/>
      <c r="E3054" s="473"/>
      <c r="F3054" s="479"/>
      <c r="G3054" s="473"/>
      <c r="H3054" s="480"/>
      <c r="I3054" s="480"/>
      <c r="J3054" s="443"/>
      <c r="K3054" s="442"/>
      <c r="L3054" s="443"/>
      <c r="M3054" s="443"/>
      <c r="N3054" s="444"/>
      <c r="O3054" s="477">
        <f t="shared" si="126"/>
        <v>0</v>
      </c>
      <c r="P3054" s="477">
        <f t="shared" si="127"/>
        <v>0</v>
      </c>
      <c r="Q3054" s="92" t="str">
        <f t="shared" si="128"/>
        <v/>
      </c>
    </row>
    <row r="3055" spans="1:17" ht="23.1" customHeight="1" x14ac:dyDescent="0.2">
      <c r="A3055" s="468"/>
      <c r="B3055" s="487"/>
      <c r="C3055" s="483"/>
      <c r="D3055" s="473"/>
      <c r="E3055" s="473"/>
      <c r="F3055" s="479"/>
      <c r="G3055" s="473"/>
      <c r="H3055" s="474"/>
      <c r="I3055" s="480"/>
      <c r="J3055" s="442"/>
      <c r="K3055" s="442"/>
      <c r="L3055" s="443"/>
      <c r="M3055" s="443"/>
      <c r="N3055" s="444"/>
      <c r="O3055" s="477">
        <f t="shared" si="126"/>
        <v>0</v>
      </c>
      <c r="P3055" s="477">
        <f t="shared" si="127"/>
        <v>0</v>
      </c>
      <c r="Q3055" s="92" t="str">
        <f t="shared" si="128"/>
        <v/>
      </c>
    </row>
    <row r="3056" spans="1:17" ht="23.1" customHeight="1" x14ac:dyDescent="0.2">
      <c r="A3056" s="468"/>
      <c r="B3056" s="487"/>
      <c r="C3056" s="483"/>
      <c r="D3056" s="473"/>
      <c r="E3056" s="473"/>
      <c r="F3056" s="479"/>
      <c r="G3056" s="473"/>
      <c r="H3056" s="480"/>
      <c r="I3056" s="480"/>
      <c r="J3056" s="443"/>
      <c r="K3056" s="442"/>
      <c r="L3056" s="442"/>
      <c r="M3056" s="443"/>
      <c r="N3056" s="444"/>
      <c r="O3056" s="477">
        <f t="shared" si="126"/>
        <v>0</v>
      </c>
      <c r="P3056" s="477">
        <f t="shared" si="127"/>
        <v>0</v>
      </c>
      <c r="Q3056" s="92" t="str">
        <f t="shared" si="128"/>
        <v/>
      </c>
    </row>
    <row r="3057" spans="1:17" ht="23.1" customHeight="1" x14ac:dyDescent="0.2">
      <c r="A3057" s="468"/>
      <c r="B3057" s="444"/>
      <c r="C3057" s="478"/>
      <c r="D3057" s="473"/>
      <c r="E3057" s="473"/>
      <c r="F3057" s="479"/>
      <c r="G3057" s="473"/>
      <c r="H3057" s="474"/>
      <c r="I3057" s="480"/>
      <c r="J3057" s="442"/>
      <c r="K3057" s="442"/>
      <c r="L3057" s="443"/>
      <c r="M3057" s="443"/>
      <c r="N3057" s="444"/>
      <c r="O3057" s="477">
        <f t="shared" si="126"/>
        <v>0</v>
      </c>
      <c r="P3057" s="477">
        <f t="shared" si="127"/>
        <v>0</v>
      </c>
      <c r="Q3057" s="92" t="str">
        <f t="shared" si="128"/>
        <v/>
      </c>
    </row>
    <row r="3058" spans="1:17" ht="23.1" customHeight="1" x14ac:dyDescent="0.2">
      <c r="A3058" s="468"/>
      <c r="B3058" s="444"/>
      <c r="C3058" s="478"/>
      <c r="D3058" s="473"/>
      <c r="E3058" s="473"/>
      <c r="F3058" s="479"/>
      <c r="G3058" s="473"/>
      <c r="H3058" s="480"/>
      <c r="I3058" s="480"/>
      <c r="J3058" s="443"/>
      <c r="K3058" s="443"/>
      <c r="L3058" s="443"/>
      <c r="M3058" s="443"/>
      <c r="N3058" s="444"/>
      <c r="O3058" s="477">
        <f t="shared" ref="O3058:O3121" si="129">IF(B3058=0,0,IF(YEAR(B3058)=$P$1,MONTH(B3058)-$O$1+1,(YEAR(B3058)-$P$1)*12-$O$1+1+MONTH(B3058)))</f>
        <v>0</v>
      </c>
      <c r="P3058" s="477">
        <f t="shared" ref="P3058:P3121" si="130">IF(C3058=0,0,IF(YEAR(C3058)=$P$1,MONTH(C3058)-$O$1+1,(YEAR(C3058)-$P$1)*12-$O$1+1+MONTH(C3058)))</f>
        <v>0</v>
      </c>
      <c r="Q3058" s="92" t="str">
        <f t="shared" ref="Q3058:Q3121" si="131">SUBSTITUTE(D3058," ","_")</f>
        <v/>
      </c>
    </row>
    <row r="3059" spans="1:17" ht="23.1" customHeight="1" x14ac:dyDescent="0.2">
      <c r="A3059" s="468"/>
      <c r="B3059" s="444"/>
      <c r="C3059" s="478"/>
      <c r="D3059" s="473"/>
      <c r="E3059" s="473"/>
      <c r="F3059" s="479"/>
      <c r="G3059" s="473"/>
      <c r="H3059" s="480"/>
      <c r="I3059" s="480"/>
      <c r="J3059" s="443"/>
      <c r="K3059" s="443"/>
      <c r="L3059" s="443"/>
      <c r="M3059" s="443"/>
      <c r="N3059" s="444"/>
      <c r="O3059" s="477">
        <f t="shared" si="129"/>
        <v>0</v>
      </c>
      <c r="P3059" s="477">
        <f t="shared" si="130"/>
        <v>0</v>
      </c>
      <c r="Q3059" s="92" t="str">
        <f t="shared" si="131"/>
        <v/>
      </c>
    </row>
    <row r="3060" spans="1:17" ht="23.1" customHeight="1" x14ac:dyDescent="0.2">
      <c r="A3060" s="468"/>
      <c r="B3060" s="444"/>
      <c r="C3060" s="478"/>
      <c r="D3060" s="473"/>
      <c r="E3060" s="473"/>
      <c r="F3060" s="479"/>
      <c r="G3060" s="473"/>
      <c r="H3060" s="480"/>
      <c r="I3060" s="480"/>
      <c r="J3060" s="443"/>
      <c r="K3060" s="443"/>
      <c r="L3060" s="443"/>
      <c r="M3060" s="443"/>
      <c r="N3060" s="444"/>
      <c r="O3060" s="477">
        <f t="shared" si="129"/>
        <v>0</v>
      </c>
      <c r="P3060" s="477">
        <f t="shared" si="130"/>
        <v>0</v>
      </c>
      <c r="Q3060" s="92" t="str">
        <f t="shared" si="131"/>
        <v/>
      </c>
    </row>
    <row r="3061" spans="1:17" ht="23.1" customHeight="1" x14ac:dyDescent="0.2">
      <c r="A3061" s="468"/>
      <c r="B3061" s="444"/>
      <c r="C3061" s="478"/>
      <c r="D3061" s="473"/>
      <c r="E3061" s="473"/>
      <c r="F3061" s="479"/>
      <c r="G3061" s="473"/>
      <c r="H3061" s="480"/>
      <c r="I3061" s="480"/>
      <c r="J3061" s="443"/>
      <c r="K3061" s="443"/>
      <c r="L3061" s="443"/>
      <c r="M3061" s="443"/>
      <c r="N3061" s="444"/>
      <c r="O3061" s="477">
        <f t="shared" si="129"/>
        <v>0</v>
      </c>
      <c r="P3061" s="477">
        <f t="shared" si="130"/>
        <v>0</v>
      </c>
      <c r="Q3061" s="92" t="str">
        <f t="shared" si="131"/>
        <v/>
      </c>
    </row>
    <row r="3062" spans="1:17" ht="29.25" customHeight="1" x14ac:dyDescent="0.2">
      <c r="A3062" s="468"/>
      <c r="B3062" s="444"/>
      <c r="C3062" s="478"/>
      <c r="D3062" s="473"/>
      <c r="E3062" s="473"/>
      <c r="F3062" s="479"/>
      <c r="G3062" s="473"/>
      <c r="H3062" s="480"/>
      <c r="I3062" s="480"/>
      <c r="J3062" s="443"/>
      <c r="K3062" s="443"/>
      <c r="L3062" s="443"/>
      <c r="M3062" s="443"/>
      <c r="N3062" s="444"/>
      <c r="O3062" s="477">
        <f t="shared" si="129"/>
        <v>0</v>
      </c>
      <c r="P3062" s="477">
        <f t="shared" si="130"/>
        <v>0</v>
      </c>
      <c r="Q3062" s="92" t="str">
        <f t="shared" si="131"/>
        <v/>
      </c>
    </row>
    <row r="3063" spans="1:17" ht="23.1" customHeight="1" x14ac:dyDescent="0.2">
      <c r="A3063" s="468"/>
      <c r="B3063" s="444"/>
      <c r="C3063" s="478"/>
      <c r="D3063" s="473"/>
      <c r="E3063" s="473"/>
      <c r="F3063" s="479"/>
      <c r="G3063" s="473"/>
      <c r="H3063" s="480"/>
      <c r="I3063" s="480"/>
      <c r="J3063" s="443"/>
      <c r="K3063" s="443"/>
      <c r="L3063" s="443"/>
      <c r="M3063" s="443"/>
      <c r="N3063" s="444"/>
      <c r="O3063" s="477">
        <f t="shared" si="129"/>
        <v>0</v>
      </c>
      <c r="P3063" s="477">
        <f t="shared" si="130"/>
        <v>0</v>
      </c>
      <c r="Q3063" s="92" t="str">
        <f t="shared" si="131"/>
        <v/>
      </c>
    </row>
    <row r="3064" spans="1:17" ht="23.1" customHeight="1" x14ac:dyDescent="0.2">
      <c r="A3064" s="468"/>
      <c r="B3064" s="444"/>
      <c r="C3064" s="478"/>
      <c r="D3064" s="473"/>
      <c r="E3064" s="473"/>
      <c r="F3064" s="479"/>
      <c r="G3064" s="473"/>
      <c r="H3064" s="480"/>
      <c r="I3064" s="480"/>
      <c r="J3064" s="443"/>
      <c r="K3064" s="443"/>
      <c r="L3064" s="443"/>
      <c r="M3064" s="443"/>
      <c r="N3064" s="444"/>
      <c r="O3064" s="477">
        <f t="shared" si="129"/>
        <v>0</v>
      </c>
      <c r="P3064" s="477">
        <f t="shared" si="130"/>
        <v>0</v>
      </c>
      <c r="Q3064" s="92" t="str">
        <f t="shared" si="131"/>
        <v/>
      </c>
    </row>
    <row r="3065" spans="1:17" ht="23.1" customHeight="1" x14ac:dyDescent="0.2">
      <c r="A3065" s="468"/>
      <c r="B3065" s="444"/>
      <c r="C3065" s="478"/>
      <c r="D3065" s="473"/>
      <c r="E3065" s="473"/>
      <c r="F3065" s="479"/>
      <c r="G3065" s="473"/>
      <c r="H3065" s="480"/>
      <c r="I3065" s="480"/>
      <c r="J3065" s="443"/>
      <c r="K3065" s="443"/>
      <c r="L3065" s="443"/>
      <c r="M3065" s="443"/>
      <c r="N3065" s="444"/>
      <c r="O3065" s="477">
        <f t="shared" si="129"/>
        <v>0</v>
      </c>
      <c r="P3065" s="477">
        <f t="shared" si="130"/>
        <v>0</v>
      </c>
      <c r="Q3065" s="92" t="str">
        <f t="shared" si="131"/>
        <v/>
      </c>
    </row>
    <row r="3066" spans="1:17" ht="23.1" customHeight="1" x14ac:dyDescent="0.2">
      <c r="A3066" s="468"/>
      <c r="B3066" s="444"/>
      <c r="C3066" s="478"/>
      <c r="D3066" s="473"/>
      <c r="E3066" s="473"/>
      <c r="F3066" s="479"/>
      <c r="G3066" s="473"/>
      <c r="H3066" s="480"/>
      <c r="I3066" s="480"/>
      <c r="J3066" s="443"/>
      <c r="K3066" s="443"/>
      <c r="L3066" s="443"/>
      <c r="M3066" s="443"/>
      <c r="N3066" s="444"/>
      <c r="O3066" s="477">
        <f t="shared" si="129"/>
        <v>0</v>
      </c>
      <c r="P3066" s="477">
        <f t="shared" si="130"/>
        <v>0</v>
      </c>
      <c r="Q3066" s="92" t="str">
        <f t="shared" si="131"/>
        <v/>
      </c>
    </row>
    <row r="3067" spans="1:17" ht="23.1" customHeight="1" x14ac:dyDescent="0.2">
      <c r="A3067" s="468"/>
      <c r="B3067" s="444"/>
      <c r="C3067" s="478"/>
      <c r="D3067" s="473"/>
      <c r="E3067" s="473"/>
      <c r="F3067" s="479"/>
      <c r="G3067" s="473"/>
      <c r="H3067" s="480"/>
      <c r="I3067" s="480"/>
      <c r="J3067" s="443"/>
      <c r="K3067" s="443"/>
      <c r="L3067" s="443"/>
      <c r="M3067" s="443"/>
      <c r="N3067" s="444"/>
      <c r="O3067" s="477">
        <f t="shared" si="129"/>
        <v>0</v>
      </c>
      <c r="P3067" s="477">
        <f t="shared" si="130"/>
        <v>0</v>
      </c>
      <c r="Q3067" s="92" t="str">
        <f t="shared" si="131"/>
        <v/>
      </c>
    </row>
    <row r="3068" spans="1:17" ht="23.1" customHeight="1" x14ac:dyDescent="0.2">
      <c r="A3068" s="468"/>
      <c r="B3068" s="444"/>
      <c r="C3068" s="478"/>
      <c r="D3068" s="473"/>
      <c r="E3068" s="473"/>
      <c r="F3068" s="479"/>
      <c r="G3068" s="473"/>
      <c r="H3068" s="480"/>
      <c r="I3068" s="480"/>
      <c r="J3068" s="443"/>
      <c r="K3068" s="443"/>
      <c r="L3068" s="443"/>
      <c r="M3068" s="443"/>
      <c r="N3068" s="444"/>
      <c r="O3068" s="477">
        <f t="shared" si="129"/>
        <v>0</v>
      </c>
      <c r="P3068" s="477">
        <f t="shared" si="130"/>
        <v>0</v>
      </c>
      <c r="Q3068" s="92" t="str">
        <f t="shared" si="131"/>
        <v/>
      </c>
    </row>
    <row r="3069" spans="1:17" ht="23.1" customHeight="1" x14ac:dyDescent="0.2">
      <c r="A3069" s="468"/>
      <c r="B3069" s="444"/>
      <c r="C3069" s="478"/>
      <c r="D3069" s="473"/>
      <c r="E3069" s="473"/>
      <c r="F3069" s="479"/>
      <c r="G3069" s="473"/>
      <c r="H3069" s="480"/>
      <c r="I3069" s="480"/>
      <c r="J3069" s="443"/>
      <c r="K3069" s="443"/>
      <c r="L3069" s="443"/>
      <c r="M3069" s="443"/>
      <c r="N3069" s="444"/>
      <c r="O3069" s="477">
        <f t="shared" si="129"/>
        <v>0</v>
      </c>
      <c r="P3069" s="477">
        <f t="shared" si="130"/>
        <v>0</v>
      </c>
      <c r="Q3069" s="92" t="str">
        <f t="shared" si="131"/>
        <v/>
      </c>
    </row>
    <row r="3070" spans="1:17" ht="23.1" customHeight="1" x14ac:dyDescent="0.2">
      <c r="A3070" s="468"/>
      <c r="B3070" s="444"/>
      <c r="C3070" s="478"/>
      <c r="D3070" s="473"/>
      <c r="E3070" s="473"/>
      <c r="F3070" s="479"/>
      <c r="G3070" s="473"/>
      <c r="H3070" s="480"/>
      <c r="I3070" s="480"/>
      <c r="J3070" s="443"/>
      <c r="K3070" s="443"/>
      <c r="L3070" s="443"/>
      <c r="M3070" s="443"/>
      <c r="N3070" s="444"/>
      <c r="O3070" s="477">
        <f t="shared" si="129"/>
        <v>0</v>
      </c>
      <c r="P3070" s="477">
        <f t="shared" si="130"/>
        <v>0</v>
      </c>
      <c r="Q3070" s="92" t="str">
        <f t="shared" si="131"/>
        <v/>
      </c>
    </row>
    <row r="3071" spans="1:17" ht="23.1" customHeight="1" x14ac:dyDescent="0.2">
      <c r="A3071" s="468"/>
      <c r="B3071" s="482"/>
      <c r="C3071" s="483"/>
      <c r="D3071" s="473"/>
      <c r="E3071" s="473"/>
      <c r="F3071" s="479"/>
      <c r="G3071" s="473"/>
      <c r="H3071" s="473"/>
      <c r="I3071" s="473"/>
      <c r="J3071" s="443"/>
      <c r="K3071" s="443"/>
      <c r="L3071" s="443"/>
      <c r="M3071" s="443"/>
      <c r="N3071" s="444"/>
      <c r="O3071" s="477">
        <f t="shared" si="129"/>
        <v>0</v>
      </c>
      <c r="P3071" s="477">
        <f t="shared" si="130"/>
        <v>0</v>
      </c>
      <c r="Q3071" s="92" t="str">
        <f t="shared" si="131"/>
        <v/>
      </c>
    </row>
    <row r="3072" spans="1:17" ht="23.1" customHeight="1" x14ac:dyDescent="0.2">
      <c r="A3072" s="468"/>
      <c r="B3072" s="444"/>
      <c r="C3072" s="478"/>
      <c r="D3072" s="473"/>
      <c r="E3072" s="473"/>
      <c r="F3072" s="479"/>
      <c r="G3072" s="473"/>
      <c r="H3072" s="480"/>
      <c r="I3072" s="480"/>
      <c r="J3072" s="443"/>
      <c r="K3072" s="443"/>
      <c r="L3072" s="443"/>
      <c r="M3072" s="443"/>
      <c r="N3072" s="444"/>
      <c r="O3072" s="477">
        <f t="shared" si="129"/>
        <v>0</v>
      </c>
      <c r="P3072" s="477">
        <f t="shared" si="130"/>
        <v>0</v>
      </c>
      <c r="Q3072" s="92" t="str">
        <f t="shared" si="131"/>
        <v/>
      </c>
    </row>
    <row r="3073" spans="1:17" ht="23.1" customHeight="1" x14ac:dyDescent="0.2">
      <c r="A3073" s="468"/>
      <c r="B3073" s="444"/>
      <c r="C3073" s="478"/>
      <c r="D3073" s="473"/>
      <c r="E3073" s="473"/>
      <c r="F3073" s="479"/>
      <c r="G3073" s="473"/>
      <c r="H3073" s="480"/>
      <c r="I3073" s="480"/>
      <c r="J3073" s="443"/>
      <c r="K3073" s="443"/>
      <c r="L3073" s="443"/>
      <c r="M3073" s="443"/>
      <c r="N3073" s="444"/>
      <c r="O3073" s="477">
        <f t="shared" si="129"/>
        <v>0</v>
      </c>
      <c r="P3073" s="477">
        <f t="shared" si="130"/>
        <v>0</v>
      </c>
      <c r="Q3073" s="92" t="str">
        <f t="shared" si="131"/>
        <v/>
      </c>
    </row>
    <row r="3074" spans="1:17" ht="23.1" customHeight="1" x14ac:dyDescent="0.2">
      <c r="A3074" s="468"/>
      <c r="B3074" s="444"/>
      <c r="C3074" s="478"/>
      <c r="D3074" s="473"/>
      <c r="E3074" s="473"/>
      <c r="F3074" s="479"/>
      <c r="G3074" s="473"/>
      <c r="H3074" s="480"/>
      <c r="I3074" s="480"/>
      <c r="J3074" s="443"/>
      <c r="K3074" s="443"/>
      <c r="L3074" s="443"/>
      <c r="M3074" s="443"/>
      <c r="N3074" s="444"/>
      <c r="O3074" s="477">
        <f t="shared" si="129"/>
        <v>0</v>
      </c>
      <c r="P3074" s="477">
        <f t="shared" si="130"/>
        <v>0</v>
      </c>
      <c r="Q3074" s="92" t="str">
        <f t="shared" si="131"/>
        <v/>
      </c>
    </row>
    <row r="3075" spans="1:17" ht="23.1" customHeight="1" x14ac:dyDescent="0.2">
      <c r="A3075" s="468"/>
      <c r="B3075" s="444"/>
      <c r="C3075" s="478"/>
      <c r="D3075" s="473"/>
      <c r="E3075" s="473"/>
      <c r="F3075" s="479"/>
      <c r="G3075" s="473"/>
      <c r="H3075" s="488"/>
      <c r="I3075" s="498"/>
      <c r="J3075" s="489"/>
      <c r="K3075" s="489"/>
      <c r="L3075" s="489"/>
      <c r="M3075" s="443"/>
      <c r="N3075" s="444"/>
      <c r="O3075" s="477">
        <f t="shared" si="129"/>
        <v>0</v>
      </c>
      <c r="P3075" s="477">
        <f t="shared" si="130"/>
        <v>0</v>
      </c>
      <c r="Q3075" s="92" t="str">
        <f t="shared" si="131"/>
        <v/>
      </c>
    </row>
    <row r="3076" spans="1:17" ht="23.1" customHeight="1" x14ac:dyDescent="0.2">
      <c r="A3076" s="468"/>
      <c r="B3076" s="444"/>
      <c r="C3076" s="478"/>
      <c r="D3076" s="473"/>
      <c r="E3076" s="473"/>
      <c r="F3076" s="479"/>
      <c r="G3076" s="473"/>
      <c r="H3076" s="488"/>
      <c r="I3076" s="498"/>
      <c r="J3076" s="489"/>
      <c r="K3076" s="489"/>
      <c r="L3076" s="489"/>
      <c r="M3076" s="443"/>
      <c r="N3076" s="444"/>
      <c r="O3076" s="477">
        <f t="shared" si="129"/>
        <v>0</v>
      </c>
      <c r="P3076" s="477">
        <f t="shared" si="130"/>
        <v>0</v>
      </c>
      <c r="Q3076" s="92" t="str">
        <f t="shared" si="131"/>
        <v/>
      </c>
    </row>
    <row r="3077" spans="1:17" ht="23.1" customHeight="1" x14ac:dyDescent="0.2">
      <c r="A3077" s="468"/>
      <c r="B3077" s="444"/>
      <c r="C3077" s="478"/>
      <c r="D3077" s="473"/>
      <c r="E3077" s="473"/>
      <c r="F3077" s="479"/>
      <c r="G3077" s="473"/>
      <c r="H3077" s="474"/>
      <c r="I3077" s="480"/>
      <c r="J3077" s="442"/>
      <c r="K3077" s="442"/>
      <c r="L3077" s="443"/>
      <c r="M3077" s="442"/>
      <c r="N3077" s="444"/>
      <c r="O3077" s="477">
        <f t="shared" si="129"/>
        <v>0</v>
      </c>
      <c r="P3077" s="477">
        <f t="shared" si="130"/>
        <v>0</v>
      </c>
      <c r="Q3077" s="92" t="str">
        <f t="shared" si="131"/>
        <v/>
      </c>
    </row>
    <row r="3078" spans="1:17" ht="23.1" customHeight="1" x14ac:dyDescent="0.2">
      <c r="A3078" s="468"/>
      <c r="B3078" s="444"/>
      <c r="C3078" s="478"/>
      <c r="D3078" s="473"/>
      <c r="E3078" s="473"/>
      <c r="F3078" s="479"/>
      <c r="G3078" s="473"/>
      <c r="H3078" s="474"/>
      <c r="I3078" s="480"/>
      <c r="J3078" s="442"/>
      <c r="K3078" s="442"/>
      <c r="L3078" s="443"/>
      <c r="M3078" s="443"/>
      <c r="N3078" s="444"/>
      <c r="O3078" s="477">
        <f t="shared" si="129"/>
        <v>0</v>
      </c>
      <c r="P3078" s="477">
        <f t="shared" si="130"/>
        <v>0</v>
      </c>
      <c r="Q3078" s="92" t="str">
        <f t="shared" si="131"/>
        <v/>
      </c>
    </row>
    <row r="3079" spans="1:17" ht="23.1" customHeight="1" x14ac:dyDescent="0.2">
      <c r="A3079" s="468"/>
      <c r="B3079" s="444"/>
      <c r="C3079" s="478"/>
      <c r="D3079" s="473"/>
      <c r="E3079" s="473"/>
      <c r="F3079" s="479"/>
      <c r="G3079" s="473"/>
      <c r="H3079" s="480"/>
      <c r="I3079" s="480"/>
      <c r="J3079" s="443"/>
      <c r="K3079" s="443"/>
      <c r="L3079" s="443"/>
      <c r="M3079" s="443"/>
      <c r="N3079" s="444"/>
      <c r="O3079" s="477">
        <f t="shared" si="129"/>
        <v>0</v>
      </c>
      <c r="P3079" s="477">
        <f t="shared" si="130"/>
        <v>0</v>
      </c>
      <c r="Q3079" s="92" t="str">
        <f t="shared" si="131"/>
        <v/>
      </c>
    </row>
    <row r="3080" spans="1:17" ht="23.1" customHeight="1" x14ac:dyDescent="0.2">
      <c r="A3080" s="468"/>
      <c r="B3080" s="444"/>
      <c r="C3080" s="478"/>
      <c r="D3080" s="473"/>
      <c r="E3080" s="473"/>
      <c r="F3080" s="479"/>
      <c r="G3080" s="473"/>
      <c r="H3080" s="480"/>
      <c r="I3080" s="480"/>
      <c r="J3080" s="443"/>
      <c r="K3080" s="443"/>
      <c r="L3080" s="443"/>
      <c r="M3080" s="443"/>
      <c r="N3080" s="444"/>
      <c r="O3080" s="477">
        <f t="shared" si="129"/>
        <v>0</v>
      </c>
      <c r="P3080" s="477">
        <f t="shared" si="130"/>
        <v>0</v>
      </c>
      <c r="Q3080" s="92" t="str">
        <f t="shared" si="131"/>
        <v/>
      </c>
    </row>
    <row r="3081" spans="1:17" ht="23.1" customHeight="1" x14ac:dyDescent="0.2">
      <c r="A3081" s="468"/>
      <c r="B3081" s="444"/>
      <c r="C3081" s="478"/>
      <c r="D3081" s="473"/>
      <c r="E3081" s="473"/>
      <c r="F3081" s="479"/>
      <c r="G3081" s="473"/>
      <c r="H3081" s="480"/>
      <c r="I3081" s="480"/>
      <c r="J3081" s="443"/>
      <c r="K3081" s="443"/>
      <c r="L3081" s="443"/>
      <c r="M3081" s="443"/>
      <c r="N3081" s="444"/>
      <c r="O3081" s="477">
        <f t="shared" si="129"/>
        <v>0</v>
      </c>
      <c r="P3081" s="477">
        <f t="shared" si="130"/>
        <v>0</v>
      </c>
      <c r="Q3081" s="92" t="str">
        <f t="shared" si="131"/>
        <v/>
      </c>
    </row>
    <row r="3082" spans="1:17" ht="23.1" customHeight="1" x14ac:dyDescent="0.2">
      <c r="A3082" s="468"/>
      <c r="B3082" s="444"/>
      <c r="C3082" s="478"/>
      <c r="D3082" s="473"/>
      <c r="E3082" s="473"/>
      <c r="F3082" s="479"/>
      <c r="G3082" s="473"/>
      <c r="H3082" s="480"/>
      <c r="I3082" s="480"/>
      <c r="J3082" s="443"/>
      <c r="K3082" s="443"/>
      <c r="L3082" s="443"/>
      <c r="M3082" s="443"/>
      <c r="N3082" s="444"/>
      <c r="O3082" s="477">
        <f t="shared" si="129"/>
        <v>0</v>
      </c>
      <c r="P3082" s="477">
        <f t="shared" si="130"/>
        <v>0</v>
      </c>
      <c r="Q3082" s="92" t="str">
        <f t="shared" si="131"/>
        <v/>
      </c>
    </row>
    <row r="3083" spans="1:17" ht="23.1" customHeight="1" x14ac:dyDescent="0.2">
      <c r="A3083" s="468"/>
      <c r="B3083" s="444"/>
      <c r="C3083" s="478"/>
      <c r="D3083" s="473"/>
      <c r="E3083" s="473"/>
      <c r="F3083" s="479"/>
      <c r="G3083" s="473"/>
      <c r="H3083" s="480"/>
      <c r="I3083" s="480"/>
      <c r="J3083" s="443"/>
      <c r="K3083" s="443"/>
      <c r="L3083" s="443"/>
      <c r="M3083" s="443"/>
      <c r="N3083" s="444"/>
      <c r="O3083" s="477">
        <f t="shared" si="129"/>
        <v>0</v>
      </c>
      <c r="P3083" s="477">
        <f t="shared" si="130"/>
        <v>0</v>
      </c>
      <c r="Q3083" s="92" t="str">
        <f t="shared" si="131"/>
        <v/>
      </c>
    </row>
    <row r="3084" spans="1:17" s="44" customFormat="1" x14ac:dyDescent="0.2">
      <c r="A3084" s="468"/>
      <c r="B3084" s="490"/>
      <c r="C3084" s="491"/>
      <c r="D3084" s="492"/>
      <c r="E3084" s="492"/>
      <c r="F3084" s="493"/>
      <c r="G3084" s="473"/>
      <c r="H3084" s="494"/>
      <c r="I3084" s="494"/>
      <c r="J3084" s="495"/>
      <c r="K3084" s="443"/>
      <c r="L3084" s="443"/>
      <c r="M3084" s="495"/>
      <c r="N3084" s="444"/>
      <c r="O3084" s="477">
        <f t="shared" si="129"/>
        <v>0</v>
      </c>
      <c r="P3084" s="477">
        <f t="shared" si="130"/>
        <v>0</v>
      </c>
      <c r="Q3084" s="92" t="str">
        <f t="shared" si="131"/>
        <v/>
      </c>
    </row>
    <row r="3085" spans="1:17" s="44" customFormat="1" x14ac:dyDescent="0.2">
      <c r="A3085" s="468"/>
      <c r="B3085" s="490"/>
      <c r="C3085" s="491"/>
      <c r="D3085" s="492"/>
      <c r="E3085" s="492"/>
      <c r="F3085" s="493"/>
      <c r="G3085" s="473"/>
      <c r="H3085" s="494"/>
      <c r="I3085" s="494"/>
      <c r="J3085" s="495"/>
      <c r="K3085" s="443"/>
      <c r="L3085" s="443"/>
      <c r="M3085" s="495"/>
      <c r="N3085" s="444"/>
      <c r="O3085" s="477">
        <f t="shared" si="129"/>
        <v>0</v>
      </c>
      <c r="P3085" s="477">
        <f t="shared" si="130"/>
        <v>0</v>
      </c>
      <c r="Q3085" s="92" t="str">
        <f t="shared" si="131"/>
        <v/>
      </c>
    </row>
    <row r="3086" spans="1:17" s="44" customFormat="1" x14ac:dyDescent="0.2">
      <c r="A3086" s="468"/>
      <c r="B3086" s="490"/>
      <c r="C3086" s="491"/>
      <c r="D3086" s="492"/>
      <c r="E3086" s="492"/>
      <c r="F3086" s="493"/>
      <c r="G3086" s="473"/>
      <c r="H3086" s="494"/>
      <c r="I3086" s="494"/>
      <c r="J3086" s="495"/>
      <c r="K3086" s="443"/>
      <c r="L3086" s="443"/>
      <c r="M3086" s="495"/>
      <c r="N3086" s="444"/>
      <c r="O3086" s="477">
        <f t="shared" si="129"/>
        <v>0</v>
      </c>
      <c r="P3086" s="477">
        <f t="shared" si="130"/>
        <v>0</v>
      </c>
      <c r="Q3086" s="92" t="str">
        <f t="shared" si="131"/>
        <v/>
      </c>
    </row>
    <row r="3087" spans="1:17" s="44" customFormat="1" ht="21" customHeight="1" x14ac:dyDescent="0.2">
      <c r="A3087" s="468"/>
      <c r="B3087" s="490"/>
      <c r="C3087" s="491"/>
      <c r="D3087" s="492"/>
      <c r="E3087" s="473"/>
      <c r="F3087" s="493"/>
      <c r="G3087" s="473"/>
      <c r="H3087" s="494"/>
      <c r="I3087" s="494"/>
      <c r="J3087" s="495"/>
      <c r="K3087" s="443"/>
      <c r="L3087" s="443"/>
      <c r="M3087" s="495"/>
      <c r="N3087" s="444"/>
      <c r="O3087" s="477">
        <f t="shared" si="129"/>
        <v>0</v>
      </c>
      <c r="P3087" s="477">
        <f t="shared" si="130"/>
        <v>0</v>
      </c>
      <c r="Q3087" s="92" t="str">
        <f t="shared" si="131"/>
        <v/>
      </c>
    </row>
    <row r="3088" spans="1:17" s="44" customFormat="1" x14ac:dyDescent="0.2">
      <c r="A3088" s="468"/>
      <c r="B3088" s="490"/>
      <c r="C3088" s="491"/>
      <c r="D3088" s="492"/>
      <c r="E3088" s="492"/>
      <c r="F3088" s="493"/>
      <c r="G3088" s="473"/>
      <c r="H3088" s="494"/>
      <c r="I3088" s="494"/>
      <c r="J3088" s="495"/>
      <c r="K3088" s="443"/>
      <c r="L3088" s="443"/>
      <c r="M3088" s="495"/>
      <c r="N3088" s="444"/>
      <c r="O3088" s="477">
        <f t="shared" si="129"/>
        <v>0</v>
      </c>
      <c r="P3088" s="477">
        <f t="shared" si="130"/>
        <v>0</v>
      </c>
      <c r="Q3088" s="92" t="str">
        <f t="shared" si="131"/>
        <v/>
      </c>
    </row>
    <row r="3089" spans="1:17" s="44" customFormat="1" x14ac:dyDescent="0.2">
      <c r="A3089" s="468"/>
      <c r="B3089" s="490"/>
      <c r="C3089" s="491"/>
      <c r="D3089" s="492"/>
      <c r="E3089" s="492"/>
      <c r="F3089" s="493"/>
      <c r="G3089" s="473"/>
      <c r="H3089" s="480"/>
      <c r="I3089" s="494"/>
      <c r="J3089" s="495"/>
      <c r="K3089" s="443"/>
      <c r="L3089" s="443"/>
      <c r="M3089" s="495"/>
      <c r="N3089" s="444"/>
      <c r="O3089" s="477">
        <f t="shared" si="129"/>
        <v>0</v>
      </c>
      <c r="P3089" s="477">
        <f t="shared" si="130"/>
        <v>0</v>
      </c>
      <c r="Q3089" s="92" t="str">
        <f t="shared" si="131"/>
        <v/>
      </c>
    </row>
    <row r="3090" spans="1:17" s="44" customFormat="1" x14ac:dyDescent="0.2">
      <c r="A3090" s="468"/>
      <c r="B3090" s="490"/>
      <c r="C3090" s="491"/>
      <c r="D3090" s="492"/>
      <c r="E3090" s="492"/>
      <c r="F3090" s="493"/>
      <c r="G3090" s="473"/>
      <c r="H3090" s="494"/>
      <c r="I3090" s="494"/>
      <c r="J3090" s="495"/>
      <c r="K3090" s="443"/>
      <c r="L3090" s="443"/>
      <c r="M3090" s="495"/>
      <c r="N3090" s="444"/>
      <c r="O3090" s="477">
        <f t="shared" si="129"/>
        <v>0</v>
      </c>
      <c r="P3090" s="477">
        <f t="shared" si="130"/>
        <v>0</v>
      </c>
      <c r="Q3090" s="92" t="str">
        <f t="shared" si="131"/>
        <v/>
      </c>
    </row>
    <row r="3091" spans="1:17" s="44" customFormat="1" ht="28.5" customHeight="1" x14ac:dyDescent="0.2">
      <c r="A3091" s="468"/>
      <c r="B3091" s="490"/>
      <c r="C3091" s="491"/>
      <c r="D3091" s="492"/>
      <c r="E3091" s="492"/>
      <c r="F3091" s="493"/>
      <c r="G3091" s="473"/>
      <c r="H3091" s="494"/>
      <c r="I3091" s="494"/>
      <c r="J3091" s="495"/>
      <c r="K3091" s="495"/>
      <c r="L3091" s="495"/>
      <c r="M3091" s="495"/>
      <c r="N3091" s="490"/>
      <c r="O3091" s="477">
        <f t="shared" si="129"/>
        <v>0</v>
      </c>
      <c r="P3091" s="477">
        <f t="shared" si="130"/>
        <v>0</v>
      </c>
      <c r="Q3091" s="92" t="str">
        <f t="shared" si="131"/>
        <v/>
      </c>
    </row>
    <row r="3092" spans="1:17" s="44" customFormat="1" x14ac:dyDescent="0.2">
      <c r="A3092" s="468"/>
      <c r="B3092" s="490"/>
      <c r="C3092" s="491"/>
      <c r="D3092" s="492"/>
      <c r="E3092" s="492"/>
      <c r="F3092" s="493"/>
      <c r="G3092" s="473"/>
      <c r="H3092" s="494"/>
      <c r="I3092" s="494"/>
      <c r="J3092" s="495"/>
      <c r="K3092" s="495"/>
      <c r="L3092" s="495"/>
      <c r="M3092" s="495"/>
      <c r="N3092" s="490"/>
      <c r="O3092" s="477">
        <f t="shared" si="129"/>
        <v>0</v>
      </c>
      <c r="P3092" s="477">
        <f t="shared" si="130"/>
        <v>0</v>
      </c>
      <c r="Q3092" s="92" t="str">
        <f t="shared" si="131"/>
        <v/>
      </c>
    </row>
    <row r="3093" spans="1:17" s="44" customFormat="1" ht="27.75" customHeight="1" x14ac:dyDescent="0.2">
      <c r="A3093" s="468"/>
      <c r="B3093" s="490"/>
      <c r="C3093" s="491"/>
      <c r="D3093" s="492"/>
      <c r="E3093" s="492"/>
      <c r="F3093" s="493"/>
      <c r="G3093" s="473"/>
      <c r="H3093" s="494"/>
      <c r="I3093" s="480"/>
      <c r="J3093" s="495"/>
      <c r="K3093" s="495"/>
      <c r="L3093" s="495"/>
      <c r="M3093" s="495"/>
      <c r="N3093" s="490"/>
      <c r="O3093" s="477">
        <f t="shared" si="129"/>
        <v>0</v>
      </c>
      <c r="P3093" s="477">
        <f t="shared" si="130"/>
        <v>0</v>
      </c>
      <c r="Q3093" s="92" t="str">
        <f t="shared" si="131"/>
        <v/>
      </c>
    </row>
    <row r="3094" spans="1:17" s="44" customFormat="1" x14ac:dyDescent="0.2">
      <c r="A3094" s="468"/>
      <c r="B3094" s="490"/>
      <c r="C3094" s="491"/>
      <c r="D3094" s="492"/>
      <c r="E3094" s="492"/>
      <c r="F3094" s="493"/>
      <c r="G3094" s="473"/>
      <c r="H3094" s="494"/>
      <c r="I3094" s="494"/>
      <c r="J3094" s="495"/>
      <c r="K3094" s="495"/>
      <c r="L3094" s="495"/>
      <c r="M3094" s="495"/>
      <c r="N3094" s="490"/>
      <c r="O3094" s="477">
        <f t="shared" si="129"/>
        <v>0</v>
      </c>
      <c r="P3094" s="477">
        <f t="shared" si="130"/>
        <v>0</v>
      </c>
      <c r="Q3094" s="92" t="str">
        <f t="shared" si="131"/>
        <v/>
      </c>
    </row>
    <row r="3095" spans="1:17" s="44" customFormat="1" ht="31.5" customHeight="1" x14ac:dyDescent="0.2">
      <c r="A3095" s="468"/>
      <c r="B3095" s="490"/>
      <c r="C3095" s="491"/>
      <c r="D3095" s="492"/>
      <c r="E3095" s="492"/>
      <c r="F3095" s="493"/>
      <c r="G3095" s="473"/>
      <c r="H3095" s="494"/>
      <c r="I3095" s="480"/>
      <c r="J3095" s="495"/>
      <c r="K3095" s="495"/>
      <c r="L3095" s="495"/>
      <c r="M3095" s="495"/>
      <c r="N3095" s="490"/>
      <c r="O3095" s="477">
        <f t="shared" si="129"/>
        <v>0</v>
      </c>
      <c r="P3095" s="477">
        <f t="shared" si="130"/>
        <v>0</v>
      </c>
      <c r="Q3095" s="92" t="str">
        <f t="shared" si="131"/>
        <v/>
      </c>
    </row>
    <row r="3096" spans="1:17" s="44" customFormat="1" x14ac:dyDescent="0.2">
      <c r="A3096" s="468"/>
      <c r="B3096" s="490"/>
      <c r="C3096" s="491"/>
      <c r="D3096" s="492"/>
      <c r="E3096" s="492"/>
      <c r="F3096" s="493"/>
      <c r="G3096" s="473"/>
      <c r="H3096" s="480"/>
      <c r="I3096" s="480"/>
      <c r="J3096" s="495"/>
      <c r="K3096" s="495"/>
      <c r="L3096" s="495"/>
      <c r="M3096" s="495"/>
      <c r="N3096" s="490"/>
      <c r="O3096" s="477">
        <f t="shared" si="129"/>
        <v>0</v>
      </c>
      <c r="P3096" s="477">
        <f t="shared" si="130"/>
        <v>0</v>
      </c>
      <c r="Q3096" s="92" t="str">
        <f t="shared" si="131"/>
        <v/>
      </c>
    </row>
    <row r="3097" spans="1:17" s="44" customFormat="1" ht="28.5" customHeight="1" x14ac:dyDescent="0.2">
      <c r="A3097" s="468"/>
      <c r="B3097" s="490"/>
      <c r="C3097" s="491"/>
      <c r="D3097" s="492"/>
      <c r="E3097" s="492"/>
      <c r="F3097" s="493"/>
      <c r="G3097" s="473"/>
      <c r="H3097" s="480"/>
      <c r="I3097" s="480"/>
      <c r="J3097" s="442"/>
      <c r="K3097" s="495"/>
      <c r="L3097" s="495"/>
      <c r="M3097" s="495"/>
      <c r="N3097" s="490"/>
      <c r="O3097" s="477">
        <f t="shared" si="129"/>
        <v>0</v>
      </c>
      <c r="P3097" s="477">
        <f t="shared" si="130"/>
        <v>0</v>
      </c>
      <c r="Q3097" s="92" t="str">
        <f t="shared" si="131"/>
        <v/>
      </c>
    </row>
    <row r="3098" spans="1:17" s="44" customFormat="1" x14ac:dyDescent="0.2">
      <c r="A3098" s="468"/>
      <c r="B3098" s="490"/>
      <c r="C3098" s="491"/>
      <c r="D3098" s="492"/>
      <c r="E3098" s="492"/>
      <c r="F3098" s="493"/>
      <c r="G3098" s="473"/>
      <c r="H3098" s="474"/>
      <c r="I3098" s="480"/>
      <c r="J3098" s="442"/>
      <c r="K3098" s="495"/>
      <c r="L3098" s="495"/>
      <c r="M3098" s="495"/>
      <c r="N3098" s="490"/>
      <c r="O3098" s="477">
        <f t="shared" si="129"/>
        <v>0</v>
      </c>
      <c r="P3098" s="477">
        <f t="shared" si="130"/>
        <v>0</v>
      </c>
      <c r="Q3098" s="92" t="str">
        <f t="shared" si="131"/>
        <v/>
      </c>
    </row>
    <row r="3099" spans="1:17" s="44" customFormat="1" ht="27.75" customHeight="1" x14ac:dyDescent="0.2">
      <c r="A3099" s="468"/>
      <c r="B3099" s="490"/>
      <c r="C3099" s="491"/>
      <c r="D3099" s="492"/>
      <c r="E3099" s="492"/>
      <c r="F3099" s="493"/>
      <c r="G3099" s="473"/>
      <c r="H3099" s="494"/>
      <c r="I3099" s="494"/>
      <c r="J3099" s="495"/>
      <c r="K3099" s="443"/>
      <c r="L3099" s="443"/>
      <c r="M3099" s="443"/>
      <c r="N3099" s="444"/>
      <c r="O3099" s="477">
        <f t="shared" si="129"/>
        <v>0</v>
      </c>
      <c r="P3099" s="477">
        <f t="shared" si="130"/>
        <v>0</v>
      </c>
      <c r="Q3099" s="92" t="str">
        <f t="shared" si="131"/>
        <v/>
      </c>
    </row>
    <row r="3100" spans="1:17" ht="23.1" customHeight="1" x14ac:dyDescent="0.2">
      <c r="A3100" s="468"/>
      <c r="B3100" s="490"/>
      <c r="C3100" s="491"/>
      <c r="D3100" s="492"/>
      <c r="E3100" s="492"/>
      <c r="F3100" s="493"/>
      <c r="G3100" s="473"/>
      <c r="H3100" s="480"/>
      <c r="I3100" s="494"/>
      <c r="J3100" s="495"/>
      <c r="K3100" s="443"/>
      <c r="L3100" s="443"/>
      <c r="M3100" s="443"/>
      <c r="N3100" s="444"/>
      <c r="O3100" s="477">
        <f t="shared" si="129"/>
        <v>0</v>
      </c>
      <c r="P3100" s="477">
        <f t="shared" si="130"/>
        <v>0</v>
      </c>
      <c r="Q3100" s="92" t="str">
        <f t="shared" si="131"/>
        <v/>
      </c>
    </row>
    <row r="3101" spans="1:17" ht="23.1" customHeight="1" x14ac:dyDescent="0.2">
      <c r="A3101" s="468"/>
      <c r="B3101" s="490"/>
      <c r="C3101" s="491"/>
      <c r="D3101" s="492"/>
      <c r="E3101" s="492"/>
      <c r="F3101" s="493"/>
      <c r="G3101" s="473"/>
      <c r="H3101" s="480"/>
      <c r="I3101" s="494"/>
      <c r="J3101" s="495"/>
      <c r="K3101" s="443"/>
      <c r="L3101" s="443"/>
      <c r="M3101" s="443"/>
      <c r="N3101" s="444"/>
      <c r="O3101" s="477">
        <f t="shared" si="129"/>
        <v>0</v>
      </c>
      <c r="P3101" s="477">
        <f t="shared" si="130"/>
        <v>0</v>
      </c>
      <c r="Q3101" s="92" t="str">
        <f t="shared" si="131"/>
        <v/>
      </c>
    </row>
    <row r="3102" spans="1:17" ht="23.1" customHeight="1" x14ac:dyDescent="0.2">
      <c r="A3102" s="468"/>
      <c r="B3102" s="490"/>
      <c r="C3102" s="491"/>
      <c r="D3102" s="492"/>
      <c r="E3102" s="473"/>
      <c r="F3102" s="493"/>
      <c r="G3102" s="473"/>
      <c r="H3102" s="480"/>
      <c r="I3102" s="494"/>
      <c r="J3102" s="495"/>
      <c r="K3102" s="443"/>
      <c r="L3102" s="443"/>
      <c r="M3102" s="443"/>
      <c r="N3102" s="444"/>
      <c r="O3102" s="477">
        <f t="shared" si="129"/>
        <v>0</v>
      </c>
      <c r="P3102" s="477">
        <f t="shared" si="130"/>
        <v>0</v>
      </c>
      <c r="Q3102" s="92" t="str">
        <f t="shared" si="131"/>
        <v/>
      </c>
    </row>
    <row r="3103" spans="1:17" ht="23.1" customHeight="1" x14ac:dyDescent="0.2">
      <c r="A3103" s="468"/>
      <c r="B3103" s="490"/>
      <c r="C3103" s="491"/>
      <c r="D3103" s="492"/>
      <c r="E3103" s="492"/>
      <c r="F3103" s="493"/>
      <c r="G3103" s="473"/>
      <c r="H3103" s="480"/>
      <c r="I3103" s="480"/>
      <c r="J3103" s="443"/>
      <c r="K3103" s="443"/>
      <c r="L3103" s="443"/>
      <c r="M3103" s="443"/>
      <c r="N3103" s="444"/>
      <c r="O3103" s="477">
        <f t="shared" si="129"/>
        <v>0</v>
      </c>
      <c r="P3103" s="477">
        <f t="shared" si="130"/>
        <v>0</v>
      </c>
      <c r="Q3103" s="92" t="str">
        <f t="shared" si="131"/>
        <v/>
      </c>
    </row>
    <row r="3104" spans="1:17" ht="23.1" customHeight="1" x14ac:dyDescent="0.2">
      <c r="A3104" s="468"/>
      <c r="B3104" s="490"/>
      <c r="C3104" s="491"/>
      <c r="D3104" s="492"/>
      <c r="E3104" s="492"/>
      <c r="F3104" s="493"/>
      <c r="G3104" s="473"/>
      <c r="H3104" s="480"/>
      <c r="I3104" s="480"/>
      <c r="J3104" s="443"/>
      <c r="K3104" s="443"/>
      <c r="L3104" s="443"/>
      <c r="M3104" s="443"/>
      <c r="N3104" s="444"/>
      <c r="O3104" s="477">
        <f t="shared" si="129"/>
        <v>0</v>
      </c>
      <c r="P3104" s="477">
        <f t="shared" si="130"/>
        <v>0</v>
      </c>
      <c r="Q3104" s="92" t="str">
        <f t="shared" si="131"/>
        <v/>
      </c>
    </row>
    <row r="3105" spans="1:17" ht="23.1" customHeight="1" x14ac:dyDescent="0.2">
      <c r="A3105" s="468"/>
      <c r="B3105" s="490"/>
      <c r="C3105" s="491"/>
      <c r="D3105" s="492"/>
      <c r="E3105" s="492"/>
      <c r="F3105" s="493"/>
      <c r="G3105" s="473"/>
      <c r="H3105" s="480"/>
      <c r="I3105" s="480"/>
      <c r="J3105" s="443"/>
      <c r="K3105" s="443"/>
      <c r="L3105" s="443"/>
      <c r="M3105" s="443"/>
      <c r="N3105" s="444"/>
      <c r="O3105" s="477">
        <f t="shared" si="129"/>
        <v>0</v>
      </c>
      <c r="P3105" s="477">
        <f t="shared" si="130"/>
        <v>0</v>
      </c>
      <c r="Q3105" s="92" t="str">
        <f t="shared" si="131"/>
        <v/>
      </c>
    </row>
    <row r="3106" spans="1:17" ht="23.1" customHeight="1" x14ac:dyDescent="0.2">
      <c r="A3106" s="468"/>
      <c r="B3106" s="490"/>
      <c r="C3106" s="491"/>
      <c r="D3106" s="492"/>
      <c r="E3106" s="473"/>
      <c r="F3106" s="493"/>
      <c r="G3106" s="473"/>
      <c r="H3106" s="480"/>
      <c r="I3106" s="480"/>
      <c r="J3106" s="443"/>
      <c r="K3106" s="443"/>
      <c r="L3106" s="443"/>
      <c r="M3106" s="443"/>
      <c r="N3106" s="444"/>
      <c r="O3106" s="477">
        <f t="shared" si="129"/>
        <v>0</v>
      </c>
      <c r="P3106" s="477">
        <f t="shared" si="130"/>
        <v>0</v>
      </c>
      <c r="Q3106" s="92" t="str">
        <f t="shared" si="131"/>
        <v/>
      </c>
    </row>
    <row r="3107" spans="1:17" ht="23.1" customHeight="1" x14ac:dyDescent="0.2">
      <c r="A3107" s="468"/>
      <c r="B3107" s="490"/>
      <c r="C3107" s="491"/>
      <c r="D3107" s="492"/>
      <c r="E3107" s="492"/>
      <c r="F3107" s="493"/>
      <c r="G3107" s="473"/>
      <c r="H3107" s="480"/>
      <c r="I3107" s="480"/>
      <c r="J3107" s="443"/>
      <c r="K3107" s="443"/>
      <c r="L3107" s="443"/>
      <c r="M3107" s="443"/>
      <c r="N3107" s="444"/>
      <c r="O3107" s="477">
        <f t="shared" si="129"/>
        <v>0</v>
      </c>
      <c r="P3107" s="477">
        <f t="shared" si="130"/>
        <v>0</v>
      </c>
      <c r="Q3107" s="92" t="str">
        <f t="shared" si="131"/>
        <v/>
      </c>
    </row>
    <row r="3108" spans="1:17" ht="23.1" customHeight="1" x14ac:dyDescent="0.2">
      <c r="A3108" s="468"/>
      <c r="B3108" s="490"/>
      <c r="C3108" s="491"/>
      <c r="D3108" s="492"/>
      <c r="E3108" s="492"/>
      <c r="F3108" s="493"/>
      <c r="G3108" s="473"/>
      <c r="H3108" s="480"/>
      <c r="I3108" s="480"/>
      <c r="J3108" s="443"/>
      <c r="K3108" s="443"/>
      <c r="L3108" s="443"/>
      <c r="M3108" s="443"/>
      <c r="N3108" s="444"/>
      <c r="O3108" s="477">
        <f t="shared" si="129"/>
        <v>0</v>
      </c>
      <c r="P3108" s="477">
        <f t="shared" si="130"/>
        <v>0</v>
      </c>
      <c r="Q3108" s="92" t="str">
        <f t="shared" si="131"/>
        <v/>
      </c>
    </row>
    <row r="3109" spans="1:17" ht="23.1" customHeight="1" x14ac:dyDescent="0.2">
      <c r="A3109" s="468"/>
      <c r="B3109" s="490"/>
      <c r="C3109" s="491"/>
      <c r="D3109" s="492"/>
      <c r="E3109" s="492"/>
      <c r="F3109" s="493"/>
      <c r="G3109" s="473"/>
      <c r="H3109" s="480"/>
      <c r="I3109" s="480"/>
      <c r="J3109" s="443"/>
      <c r="K3109" s="443"/>
      <c r="L3109" s="443"/>
      <c r="M3109" s="443"/>
      <c r="N3109" s="444"/>
      <c r="O3109" s="477">
        <f t="shared" si="129"/>
        <v>0</v>
      </c>
      <c r="P3109" s="477">
        <f t="shared" si="130"/>
        <v>0</v>
      </c>
      <c r="Q3109" s="92" t="str">
        <f t="shared" si="131"/>
        <v/>
      </c>
    </row>
    <row r="3110" spans="1:17" ht="23.1" customHeight="1" x14ac:dyDescent="0.2">
      <c r="A3110" s="468"/>
      <c r="B3110" s="490"/>
      <c r="C3110" s="491"/>
      <c r="D3110" s="492"/>
      <c r="E3110" s="473"/>
      <c r="F3110" s="493"/>
      <c r="G3110" s="473"/>
      <c r="H3110" s="480"/>
      <c r="I3110" s="480"/>
      <c r="J3110" s="443"/>
      <c r="K3110" s="443"/>
      <c r="L3110" s="443"/>
      <c r="M3110" s="443"/>
      <c r="N3110" s="444"/>
      <c r="O3110" s="477">
        <f t="shared" si="129"/>
        <v>0</v>
      </c>
      <c r="P3110" s="477">
        <f t="shared" si="130"/>
        <v>0</v>
      </c>
      <c r="Q3110" s="92" t="str">
        <f t="shared" si="131"/>
        <v/>
      </c>
    </row>
    <row r="3111" spans="1:17" ht="23.1" customHeight="1" x14ac:dyDescent="0.2">
      <c r="A3111" s="468"/>
      <c r="B3111" s="490"/>
      <c r="C3111" s="491"/>
      <c r="D3111" s="492"/>
      <c r="E3111" s="492"/>
      <c r="F3111" s="493"/>
      <c r="G3111" s="473"/>
      <c r="H3111" s="480"/>
      <c r="I3111" s="480"/>
      <c r="J3111" s="443"/>
      <c r="K3111" s="443"/>
      <c r="L3111" s="443"/>
      <c r="M3111" s="443"/>
      <c r="N3111" s="444"/>
      <c r="O3111" s="477">
        <f t="shared" si="129"/>
        <v>0</v>
      </c>
      <c r="P3111" s="477">
        <f t="shared" si="130"/>
        <v>0</v>
      </c>
      <c r="Q3111" s="92" t="str">
        <f t="shared" si="131"/>
        <v/>
      </c>
    </row>
    <row r="3112" spans="1:17" ht="23.1" customHeight="1" x14ac:dyDescent="0.2">
      <c r="A3112" s="468"/>
      <c r="B3112" s="490"/>
      <c r="C3112" s="491"/>
      <c r="D3112" s="492"/>
      <c r="E3112" s="492"/>
      <c r="F3112" s="493"/>
      <c r="G3112" s="473"/>
      <c r="H3112" s="480"/>
      <c r="I3112" s="480"/>
      <c r="J3112" s="443"/>
      <c r="K3112" s="443"/>
      <c r="L3112" s="443"/>
      <c r="M3112" s="443"/>
      <c r="N3112" s="444"/>
      <c r="O3112" s="477">
        <f t="shared" si="129"/>
        <v>0</v>
      </c>
      <c r="P3112" s="477">
        <f t="shared" si="130"/>
        <v>0</v>
      </c>
      <c r="Q3112" s="92" t="str">
        <f t="shared" si="131"/>
        <v/>
      </c>
    </row>
    <row r="3113" spans="1:17" ht="23.1" customHeight="1" x14ac:dyDescent="0.2">
      <c r="A3113" s="468"/>
      <c r="B3113" s="490"/>
      <c r="C3113" s="491"/>
      <c r="D3113" s="492"/>
      <c r="E3113" s="492"/>
      <c r="F3113" s="493"/>
      <c r="G3113" s="473"/>
      <c r="H3113" s="480"/>
      <c r="I3113" s="480"/>
      <c r="J3113" s="443"/>
      <c r="K3113" s="443"/>
      <c r="L3113" s="443"/>
      <c r="M3113" s="443"/>
      <c r="N3113" s="444"/>
      <c r="O3113" s="477">
        <f t="shared" si="129"/>
        <v>0</v>
      </c>
      <c r="P3113" s="477">
        <f t="shared" si="130"/>
        <v>0</v>
      </c>
      <c r="Q3113" s="92" t="str">
        <f t="shared" si="131"/>
        <v/>
      </c>
    </row>
    <row r="3114" spans="1:17" ht="23.1" customHeight="1" x14ac:dyDescent="0.2">
      <c r="A3114" s="468"/>
      <c r="B3114" s="490"/>
      <c r="C3114" s="491"/>
      <c r="D3114" s="492"/>
      <c r="E3114" s="473"/>
      <c r="F3114" s="493"/>
      <c r="G3114" s="473"/>
      <c r="H3114" s="480"/>
      <c r="I3114" s="480"/>
      <c r="J3114" s="443"/>
      <c r="K3114" s="443"/>
      <c r="L3114" s="443"/>
      <c r="M3114" s="443"/>
      <c r="N3114" s="444"/>
      <c r="O3114" s="477">
        <f t="shared" si="129"/>
        <v>0</v>
      </c>
      <c r="P3114" s="477">
        <f t="shared" si="130"/>
        <v>0</v>
      </c>
      <c r="Q3114" s="92" t="str">
        <f t="shared" si="131"/>
        <v/>
      </c>
    </row>
    <row r="3115" spans="1:17" ht="23.1" customHeight="1" x14ac:dyDescent="0.2">
      <c r="A3115" s="468"/>
      <c r="B3115" s="490"/>
      <c r="C3115" s="491"/>
      <c r="D3115" s="492"/>
      <c r="E3115" s="492"/>
      <c r="F3115" s="493"/>
      <c r="G3115" s="473"/>
      <c r="H3115" s="480"/>
      <c r="I3115" s="480"/>
      <c r="J3115" s="443"/>
      <c r="K3115" s="443"/>
      <c r="L3115" s="443"/>
      <c r="M3115" s="443"/>
      <c r="N3115" s="444"/>
      <c r="O3115" s="477">
        <f t="shared" si="129"/>
        <v>0</v>
      </c>
      <c r="P3115" s="477">
        <f t="shared" si="130"/>
        <v>0</v>
      </c>
      <c r="Q3115" s="92" t="str">
        <f t="shared" si="131"/>
        <v/>
      </c>
    </row>
    <row r="3116" spans="1:17" ht="23.1" customHeight="1" x14ac:dyDescent="0.2">
      <c r="A3116" s="468"/>
      <c r="B3116" s="490"/>
      <c r="C3116" s="491"/>
      <c r="D3116" s="492"/>
      <c r="E3116" s="492"/>
      <c r="F3116" s="493"/>
      <c r="G3116" s="473"/>
      <c r="H3116" s="480"/>
      <c r="I3116" s="480"/>
      <c r="J3116" s="443"/>
      <c r="K3116" s="443"/>
      <c r="L3116" s="443"/>
      <c r="M3116" s="443"/>
      <c r="N3116" s="444"/>
      <c r="O3116" s="477">
        <f t="shared" si="129"/>
        <v>0</v>
      </c>
      <c r="P3116" s="477">
        <f t="shared" si="130"/>
        <v>0</v>
      </c>
      <c r="Q3116" s="92" t="str">
        <f t="shared" si="131"/>
        <v/>
      </c>
    </row>
    <row r="3117" spans="1:17" ht="23.1" customHeight="1" x14ac:dyDescent="0.2">
      <c r="A3117" s="468"/>
      <c r="B3117" s="490"/>
      <c r="C3117" s="491"/>
      <c r="D3117" s="492"/>
      <c r="E3117" s="492"/>
      <c r="F3117" s="493"/>
      <c r="G3117" s="473"/>
      <c r="H3117" s="480"/>
      <c r="I3117" s="480"/>
      <c r="J3117" s="443"/>
      <c r="K3117" s="443"/>
      <c r="L3117" s="443"/>
      <c r="M3117" s="443"/>
      <c r="N3117" s="444"/>
      <c r="O3117" s="477">
        <f t="shared" si="129"/>
        <v>0</v>
      </c>
      <c r="P3117" s="477">
        <f t="shared" si="130"/>
        <v>0</v>
      </c>
      <c r="Q3117" s="92" t="str">
        <f t="shared" si="131"/>
        <v/>
      </c>
    </row>
    <row r="3118" spans="1:17" ht="23.1" customHeight="1" x14ac:dyDescent="0.2">
      <c r="A3118" s="468"/>
      <c r="B3118" s="490"/>
      <c r="C3118" s="491"/>
      <c r="D3118" s="492"/>
      <c r="E3118" s="473"/>
      <c r="F3118" s="493"/>
      <c r="G3118" s="473"/>
      <c r="H3118" s="480"/>
      <c r="I3118" s="480"/>
      <c r="J3118" s="443"/>
      <c r="K3118" s="443"/>
      <c r="L3118" s="443"/>
      <c r="M3118" s="443"/>
      <c r="N3118" s="444"/>
      <c r="O3118" s="477">
        <f t="shared" si="129"/>
        <v>0</v>
      </c>
      <c r="P3118" s="477">
        <f t="shared" si="130"/>
        <v>0</v>
      </c>
      <c r="Q3118" s="92" t="str">
        <f t="shared" si="131"/>
        <v/>
      </c>
    </row>
    <row r="3119" spans="1:17" ht="23.1" customHeight="1" x14ac:dyDescent="0.2">
      <c r="A3119" s="468"/>
      <c r="B3119" s="490"/>
      <c r="C3119" s="491"/>
      <c r="D3119" s="492"/>
      <c r="E3119" s="492"/>
      <c r="F3119" s="493"/>
      <c r="G3119" s="473"/>
      <c r="H3119" s="480"/>
      <c r="I3119" s="480"/>
      <c r="J3119" s="443"/>
      <c r="K3119" s="443"/>
      <c r="L3119" s="443"/>
      <c r="M3119" s="443"/>
      <c r="N3119" s="444"/>
      <c r="O3119" s="477">
        <f t="shared" si="129"/>
        <v>0</v>
      </c>
      <c r="P3119" s="477">
        <f t="shared" si="130"/>
        <v>0</v>
      </c>
      <c r="Q3119" s="92" t="str">
        <f t="shared" si="131"/>
        <v/>
      </c>
    </row>
    <row r="3120" spans="1:17" ht="23.1" customHeight="1" x14ac:dyDescent="0.2">
      <c r="A3120" s="468"/>
      <c r="B3120" s="490"/>
      <c r="C3120" s="491"/>
      <c r="D3120" s="492"/>
      <c r="E3120" s="492"/>
      <c r="F3120" s="493"/>
      <c r="G3120" s="473"/>
      <c r="H3120" s="480"/>
      <c r="I3120" s="480"/>
      <c r="J3120" s="443"/>
      <c r="K3120" s="443"/>
      <c r="L3120" s="443"/>
      <c r="M3120" s="443"/>
      <c r="N3120" s="444"/>
      <c r="O3120" s="477">
        <f t="shared" si="129"/>
        <v>0</v>
      </c>
      <c r="P3120" s="477">
        <f t="shared" si="130"/>
        <v>0</v>
      </c>
      <c r="Q3120" s="92" t="str">
        <f t="shared" si="131"/>
        <v/>
      </c>
    </row>
    <row r="3121" spans="1:17" ht="23.1" customHeight="1" x14ac:dyDescent="0.2">
      <c r="A3121" s="468"/>
      <c r="B3121" s="490"/>
      <c r="C3121" s="491"/>
      <c r="D3121" s="492"/>
      <c r="E3121" s="492"/>
      <c r="F3121" s="493"/>
      <c r="G3121" s="473"/>
      <c r="H3121" s="480"/>
      <c r="I3121" s="480"/>
      <c r="J3121" s="443"/>
      <c r="K3121" s="443"/>
      <c r="L3121" s="443"/>
      <c r="M3121" s="443"/>
      <c r="N3121" s="444"/>
      <c r="O3121" s="477">
        <f t="shared" si="129"/>
        <v>0</v>
      </c>
      <c r="P3121" s="477">
        <f t="shared" si="130"/>
        <v>0</v>
      </c>
      <c r="Q3121" s="92" t="str">
        <f t="shared" si="131"/>
        <v/>
      </c>
    </row>
    <row r="3122" spans="1:17" ht="23.1" customHeight="1" x14ac:dyDescent="0.2">
      <c r="A3122" s="468"/>
      <c r="B3122" s="490"/>
      <c r="C3122" s="491"/>
      <c r="D3122" s="492"/>
      <c r="E3122" s="473"/>
      <c r="F3122" s="493"/>
      <c r="G3122" s="473"/>
      <c r="H3122" s="480"/>
      <c r="I3122" s="480"/>
      <c r="J3122" s="443"/>
      <c r="K3122" s="443"/>
      <c r="L3122" s="443"/>
      <c r="M3122" s="443"/>
      <c r="N3122" s="444"/>
      <c r="O3122" s="477">
        <f t="shared" ref="O3122:O3185" si="132">IF(B3122=0,0,IF(YEAR(B3122)=$P$1,MONTH(B3122)-$O$1+1,(YEAR(B3122)-$P$1)*12-$O$1+1+MONTH(B3122)))</f>
        <v>0</v>
      </c>
      <c r="P3122" s="477">
        <f t="shared" ref="P3122:P3185" si="133">IF(C3122=0,0,IF(YEAR(C3122)=$P$1,MONTH(C3122)-$O$1+1,(YEAR(C3122)-$P$1)*12-$O$1+1+MONTH(C3122)))</f>
        <v>0</v>
      </c>
      <c r="Q3122" s="92" t="str">
        <f t="shared" ref="Q3122:Q3185" si="134">SUBSTITUTE(D3122," ","_")</f>
        <v/>
      </c>
    </row>
    <row r="3123" spans="1:17" ht="23.1" customHeight="1" x14ac:dyDescent="0.2">
      <c r="A3123" s="468"/>
      <c r="B3123" s="490"/>
      <c r="C3123" s="483"/>
      <c r="D3123" s="473"/>
      <c r="E3123" s="473"/>
      <c r="F3123" s="479"/>
      <c r="G3123" s="473"/>
      <c r="H3123" s="473"/>
      <c r="I3123" s="473"/>
      <c r="J3123" s="484"/>
      <c r="K3123" s="484"/>
      <c r="L3123" s="484"/>
      <c r="M3123" s="484"/>
      <c r="N3123" s="482"/>
      <c r="O3123" s="477">
        <f t="shared" si="132"/>
        <v>0</v>
      </c>
      <c r="P3123" s="477">
        <f t="shared" si="133"/>
        <v>0</v>
      </c>
      <c r="Q3123" s="92" t="str">
        <f t="shared" si="134"/>
        <v/>
      </c>
    </row>
    <row r="3124" spans="1:17" ht="23.1" customHeight="1" x14ac:dyDescent="0.2">
      <c r="A3124" s="468"/>
      <c r="B3124" s="490"/>
      <c r="C3124" s="483"/>
      <c r="D3124" s="473"/>
      <c r="E3124" s="473"/>
      <c r="F3124" s="479"/>
      <c r="G3124" s="473"/>
      <c r="H3124" s="473"/>
      <c r="I3124" s="473"/>
      <c r="J3124" s="484"/>
      <c r="K3124" s="484"/>
      <c r="L3124" s="484"/>
      <c r="M3124" s="484"/>
      <c r="N3124" s="482"/>
      <c r="O3124" s="477">
        <f t="shared" si="132"/>
        <v>0</v>
      </c>
      <c r="P3124" s="477">
        <f t="shared" si="133"/>
        <v>0</v>
      </c>
      <c r="Q3124" s="92" t="str">
        <f t="shared" si="134"/>
        <v/>
      </c>
    </row>
    <row r="3125" spans="1:17" ht="23.1" customHeight="1" x14ac:dyDescent="0.2">
      <c r="A3125" s="468"/>
      <c r="B3125" s="490"/>
      <c r="C3125" s="483"/>
      <c r="D3125" s="473"/>
      <c r="E3125" s="473"/>
      <c r="F3125" s="479"/>
      <c r="G3125" s="473"/>
      <c r="H3125" s="473"/>
      <c r="I3125" s="473"/>
      <c r="J3125" s="484"/>
      <c r="K3125" s="484"/>
      <c r="L3125" s="484"/>
      <c r="M3125" s="484"/>
      <c r="N3125" s="482"/>
      <c r="O3125" s="477">
        <f t="shared" si="132"/>
        <v>0</v>
      </c>
      <c r="P3125" s="477">
        <f t="shared" si="133"/>
        <v>0</v>
      </c>
      <c r="Q3125" s="92" t="str">
        <f t="shared" si="134"/>
        <v/>
      </c>
    </row>
    <row r="3126" spans="1:17" ht="42.75" customHeight="1" x14ac:dyDescent="0.2">
      <c r="A3126" s="468"/>
      <c r="B3126" s="490"/>
      <c r="C3126" s="483"/>
      <c r="D3126" s="473"/>
      <c r="E3126" s="473"/>
      <c r="F3126" s="479"/>
      <c r="G3126" s="473"/>
      <c r="H3126" s="473"/>
      <c r="I3126" s="473"/>
      <c r="J3126" s="484"/>
      <c r="K3126" s="484"/>
      <c r="L3126" s="484"/>
      <c r="M3126" s="484"/>
      <c r="N3126" s="482"/>
      <c r="O3126" s="477">
        <f t="shared" si="132"/>
        <v>0</v>
      </c>
      <c r="P3126" s="477">
        <f t="shared" si="133"/>
        <v>0</v>
      </c>
      <c r="Q3126" s="92" t="str">
        <f t="shared" si="134"/>
        <v/>
      </c>
    </row>
    <row r="3127" spans="1:17" ht="23.1" customHeight="1" x14ac:dyDescent="0.2">
      <c r="A3127" s="468"/>
      <c r="B3127" s="444"/>
      <c r="C3127" s="478"/>
      <c r="D3127" s="473"/>
      <c r="E3127" s="473"/>
      <c r="F3127" s="479"/>
      <c r="G3127" s="473"/>
      <c r="H3127" s="480"/>
      <c r="I3127" s="480"/>
      <c r="J3127" s="443"/>
      <c r="K3127" s="443"/>
      <c r="L3127" s="443"/>
      <c r="M3127" s="443"/>
      <c r="N3127" s="444"/>
      <c r="O3127" s="477">
        <f t="shared" si="132"/>
        <v>0</v>
      </c>
      <c r="P3127" s="477">
        <f t="shared" si="133"/>
        <v>0</v>
      </c>
      <c r="Q3127" s="92" t="str">
        <f t="shared" si="134"/>
        <v/>
      </c>
    </row>
    <row r="3128" spans="1:17" ht="23.1" customHeight="1" x14ac:dyDescent="0.2">
      <c r="A3128" s="468"/>
      <c r="B3128" s="444"/>
      <c r="C3128" s="478"/>
      <c r="D3128" s="473"/>
      <c r="E3128" s="473"/>
      <c r="F3128" s="479"/>
      <c r="G3128" s="473"/>
      <c r="H3128" s="474"/>
      <c r="I3128" s="480"/>
      <c r="J3128" s="442"/>
      <c r="K3128" s="495"/>
      <c r="L3128" s="495"/>
      <c r="M3128" s="443"/>
      <c r="N3128" s="444"/>
      <c r="O3128" s="477">
        <f t="shared" si="132"/>
        <v>0</v>
      </c>
      <c r="P3128" s="477">
        <f t="shared" si="133"/>
        <v>0</v>
      </c>
      <c r="Q3128" s="92" t="str">
        <f t="shared" si="134"/>
        <v/>
      </c>
    </row>
    <row r="3129" spans="1:17" ht="23.1" customHeight="1" x14ac:dyDescent="0.2">
      <c r="A3129" s="468"/>
      <c r="B3129" s="444"/>
      <c r="C3129" s="478"/>
      <c r="D3129" s="474"/>
      <c r="E3129" s="474"/>
      <c r="F3129" s="496"/>
      <c r="G3129" s="474"/>
      <c r="H3129" s="474"/>
      <c r="I3129" s="480"/>
      <c r="J3129" s="442"/>
      <c r="K3129" s="442"/>
      <c r="L3129" s="443"/>
      <c r="M3129" s="443"/>
      <c r="N3129" s="444"/>
      <c r="O3129" s="477">
        <f t="shared" si="132"/>
        <v>0</v>
      </c>
      <c r="P3129" s="477">
        <f t="shared" si="133"/>
        <v>0</v>
      </c>
      <c r="Q3129" s="92" t="str">
        <f t="shared" si="134"/>
        <v/>
      </c>
    </row>
    <row r="3130" spans="1:17" ht="23.1" customHeight="1" x14ac:dyDescent="0.2">
      <c r="A3130" s="468"/>
      <c r="B3130" s="444"/>
      <c r="C3130" s="478"/>
      <c r="D3130" s="473"/>
      <c r="E3130" s="474"/>
      <c r="F3130" s="479"/>
      <c r="G3130" s="473"/>
      <c r="H3130" s="480"/>
      <c r="I3130" s="480"/>
      <c r="J3130" s="443"/>
      <c r="K3130" s="442"/>
      <c r="L3130" s="443"/>
      <c r="M3130" s="443"/>
      <c r="N3130" s="444"/>
      <c r="O3130" s="477">
        <f t="shared" si="132"/>
        <v>0</v>
      </c>
      <c r="P3130" s="477">
        <f t="shared" si="133"/>
        <v>0</v>
      </c>
      <c r="Q3130" s="92" t="str">
        <f t="shared" si="134"/>
        <v/>
      </c>
    </row>
    <row r="3131" spans="1:17" ht="23.1" customHeight="1" x14ac:dyDescent="0.2">
      <c r="A3131" s="468"/>
      <c r="B3131" s="444"/>
      <c r="C3131" s="478"/>
      <c r="D3131" s="473"/>
      <c r="E3131" s="473"/>
      <c r="F3131" s="479"/>
      <c r="G3131" s="473"/>
      <c r="H3131" s="480"/>
      <c r="I3131" s="480"/>
      <c r="J3131" s="443"/>
      <c r="K3131" s="443"/>
      <c r="L3131" s="443"/>
      <c r="M3131" s="443"/>
      <c r="N3131" s="444"/>
      <c r="O3131" s="477">
        <f t="shared" si="132"/>
        <v>0</v>
      </c>
      <c r="P3131" s="477">
        <f t="shared" si="133"/>
        <v>0</v>
      </c>
      <c r="Q3131" s="92" t="str">
        <f t="shared" si="134"/>
        <v/>
      </c>
    </row>
    <row r="3132" spans="1:17" ht="23.1" customHeight="1" x14ac:dyDescent="0.2">
      <c r="A3132" s="468"/>
      <c r="B3132" s="444"/>
      <c r="C3132" s="478"/>
      <c r="D3132" s="473"/>
      <c r="E3132" s="473"/>
      <c r="F3132" s="479"/>
      <c r="G3132" s="473"/>
      <c r="H3132" s="480"/>
      <c r="I3132" s="480"/>
      <c r="J3132" s="443"/>
      <c r="K3132" s="443"/>
      <c r="L3132" s="443"/>
      <c r="M3132" s="443"/>
      <c r="N3132" s="444"/>
      <c r="O3132" s="477">
        <f t="shared" si="132"/>
        <v>0</v>
      </c>
      <c r="P3132" s="477">
        <f t="shared" si="133"/>
        <v>0</v>
      </c>
      <c r="Q3132" s="92" t="str">
        <f t="shared" si="134"/>
        <v/>
      </c>
    </row>
    <row r="3133" spans="1:17" ht="23.1" customHeight="1" x14ac:dyDescent="0.2">
      <c r="A3133" s="468"/>
      <c r="B3133" s="444"/>
      <c r="C3133" s="478"/>
      <c r="D3133" s="473"/>
      <c r="E3133" s="473"/>
      <c r="F3133" s="479"/>
      <c r="G3133" s="473"/>
      <c r="H3133" s="480"/>
      <c r="I3133" s="480"/>
      <c r="J3133" s="443"/>
      <c r="K3133" s="443"/>
      <c r="L3133" s="443"/>
      <c r="M3133" s="443"/>
      <c r="N3133" s="444"/>
      <c r="O3133" s="477">
        <f t="shared" si="132"/>
        <v>0</v>
      </c>
      <c r="P3133" s="477">
        <f t="shared" si="133"/>
        <v>0</v>
      </c>
      <c r="Q3133" s="92" t="str">
        <f t="shared" si="134"/>
        <v/>
      </c>
    </row>
    <row r="3134" spans="1:17" ht="23.1" customHeight="1" x14ac:dyDescent="0.2">
      <c r="A3134" s="468"/>
      <c r="B3134" s="444"/>
      <c r="C3134" s="478"/>
      <c r="D3134" s="473"/>
      <c r="E3134" s="473"/>
      <c r="F3134" s="479"/>
      <c r="G3134" s="474"/>
      <c r="H3134" s="480"/>
      <c r="I3134" s="480"/>
      <c r="J3134" s="442"/>
      <c r="K3134" s="442"/>
      <c r="L3134" s="443"/>
      <c r="M3134" s="443"/>
      <c r="N3134" s="444"/>
      <c r="O3134" s="477">
        <f t="shared" si="132"/>
        <v>0</v>
      </c>
      <c r="P3134" s="477">
        <f t="shared" si="133"/>
        <v>0</v>
      </c>
      <c r="Q3134" s="92" t="str">
        <f t="shared" si="134"/>
        <v/>
      </c>
    </row>
    <row r="3135" spans="1:17" ht="23.1" customHeight="1" x14ac:dyDescent="0.2">
      <c r="A3135" s="468"/>
      <c r="B3135" s="444"/>
      <c r="C3135" s="478"/>
      <c r="D3135" s="473"/>
      <c r="E3135" s="473"/>
      <c r="F3135" s="479"/>
      <c r="G3135" s="474"/>
      <c r="H3135" s="480"/>
      <c r="I3135" s="480"/>
      <c r="J3135" s="442"/>
      <c r="K3135" s="442"/>
      <c r="L3135" s="443"/>
      <c r="M3135" s="443"/>
      <c r="N3135" s="444"/>
      <c r="O3135" s="477">
        <f t="shared" si="132"/>
        <v>0</v>
      </c>
      <c r="P3135" s="477">
        <f t="shared" si="133"/>
        <v>0</v>
      </c>
      <c r="Q3135" s="92" t="str">
        <f t="shared" si="134"/>
        <v/>
      </c>
    </row>
    <row r="3136" spans="1:17" ht="23.1" customHeight="1" x14ac:dyDescent="0.2">
      <c r="A3136" s="468"/>
      <c r="B3136" s="444"/>
      <c r="C3136" s="478"/>
      <c r="D3136" s="473"/>
      <c r="E3136" s="473"/>
      <c r="F3136" s="479"/>
      <c r="G3136" s="474"/>
      <c r="H3136" s="480"/>
      <c r="I3136" s="480"/>
      <c r="J3136" s="442"/>
      <c r="K3136" s="442"/>
      <c r="L3136" s="443"/>
      <c r="M3136" s="443"/>
      <c r="N3136" s="444"/>
      <c r="O3136" s="477">
        <f t="shared" si="132"/>
        <v>0</v>
      </c>
      <c r="P3136" s="477">
        <f t="shared" si="133"/>
        <v>0</v>
      </c>
      <c r="Q3136" s="92" t="str">
        <f t="shared" si="134"/>
        <v/>
      </c>
    </row>
    <row r="3137" spans="1:17" ht="23.1" customHeight="1" x14ac:dyDescent="0.2">
      <c r="A3137" s="468"/>
      <c r="B3137" s="444"/>
      <c r="C3137" s="478"/>
      <c r="D3137" s="473"/>
      <c r="E3137" s="473"/>
      <c r="F3137" s="479"/>
      <c r="G3137" s="474"/>
      <c r="H3137" s="480"/>
      <c r="I3137" s="480"/>
      <c r="J3137" s="442"/>
      <c r="K3137" s="442"/>
      <c r="L3137" s="443"/>
      <c r="M3137" s="443"/>
      <c r="N3137" s="444"/>
      <c r="O3137" s="477">
        <f t="shared" si="132"/>
        <v>0</v>
      </c>
      <c r="P3137" s="477">
        <f t="shared" si="133"/>
        <v>0</v>
      </c>
      <c r="Q3137" s="92" t="str">
        <f t="shared" si="134"/>
        <v/>
      </c>
    </row>
    <row r="3138" spans="1:17" ht="23.1" customHeight="1" x14ac:dyDescent="0.2">
      <c r="A3138" s="468"/>
      <c r="B3138" s="444"/>
      <c r="C3138" s="478"/>
      <c r="D3138" s="473"/>
      <c r="E3138" s="473"/>
      <c r="F3138" s="479"/>
      <c r="G3138" s="474"/>
      <c r="H3138" s="480"/>
      <c r="I3138" s="480"/>
      <c r="J3138" s="442"/>
      <c r="K3138" s="442"/>
      <c r="L3138" s="443"/>
      <c r="M3138" s="443"/>
      <c r="N3138" s="444"/>
      <c r="O3138" s="477">
        <f t="shared" si="132"/>
        <v>0</v>
      </c>
      <c r="P3138" s="477">
        <f t="shared" si="133"/>
        <v>0</v>
      </c>
      <c r="Q3138" s="92" t="str">
        <f t="shared" si="134"/>
        <v/>
      </c>
    </row>
    <row r="3139" spans="1:17" ht="23.1" customHeight="1" x14ac:dyDescent="0.2">
      <c r="A3139" s="468"/>
      <c r="B3139" s="444"/>
      <c r="C3139" s="478"/>
      <c r="D3139" s="473"/>
      <c r="E3139" s="473"/>
      <c r="F3139" s="479"/>
      <c r="G3139" s="474"/>
      <c r="H3139" s="480"/>
      <c r="I3139" s="480"/>
      <c r="J3139" s="442"/>
      <c r="K3139" s="442"/>
      <c r="L3139" s="443"/>
      <c r="M3139" s="443"/>
      <c r="N3139" s="444"/>
      <c r="O3139" s="477">
        <f t="shared" si="132"/>
        <v>0</v>
      </c>
      <c r="P3139" s="477">
        <f t="shared" si="133"/>
        <v>0</v>
      </c>
      <c r="Q3139" s="92" t="str">
        <f t="shared" si="134"/>
        <v/>
      </c>
    </row>
    <row r="3140" spans="1:17" ht="23.1" customHeight="1" x14ac:dyDescent="0.2">
      <c r="A3140" s="468"/>
      <c r="B3140" s="444"/>
      <c r="C3140" s="478"/>
      <c r="D3140" s="473"/>
      <c r="E3140" s="473"/>
      <c r="F3140" s="479"/>
      <c r="G3140" s="474"/>
      <c r="H3140" s="480"/>
      <c r="I3140" s="480"/>
      <c r="J3140" s="442"/>
      <c r="K3140" s="442"/>
      <c r="L3140" s="443"/>
      <c r="M3140" s="443"/>
      <c r="N3140" s="444"/>
      <c r="O3140" s="477">
        <f t="shared" si="132"/>
        <v>0</v>
      </c>
      <c r="P3140" s="477">
        <f t="shared" si="133"/>
        <v>0</v>
      </c>
      <c r="Q3140" s="92" t="str">
        <f t="shared" si="134"/>
        <v/>
      </c>
    </row>
    <row r="3141" spans="1:17" ht="23.1" customHeight="1" x14ac:dyDescent="0.2">
      <c r="A3141" s="468"/>
      <c r="B3141" s="444"/>
      <c r="C3141" s="478"/>
      <c r="D3141" s="473"/>
      <c r="E3141" s="473"/>
      <c r="F3141" s="479"/>
      <c r="G3141" s="474"/>
      <c r="H3141" s="480"/>
      <c r="I3141" s="480"/>
      <c r="J3141" s="442"/>
      <c r="K3141" s="442"/>
      <c r="L3141" s="443"/>
      <c r="M3141" s="443"/>
      <c r="N3141" s="444"/>
      <c r="O3141" s="477">
        <f t="shared" si="132"/>
        <v>0</v>
      </c>
      <c r="P3141" s="477">
        <f t="shared" si="133"/>
        <v>0</v>
      </c>
      <c r="Q3141" s="92" t="str">
        <f t="shared" si="134"/>
        <v/>
      </c>
    </row>
    <row r="3142" spans="1:17" ht="23.1" customHeight="1" x14ac:dyDescent="0.2">
      <c r="A3142" s="468"/>
      <c r="B3142" s="444"/>
      <c r="C3142" s="478"/>
      <c r="D3142" s="473"/>
      <c r="E3142" s="473"/>
      <c r="F3142" s="479"/>
      <c r="G3142" s="474"/>
      <c r="H3142" s="480"/>
      <c r="I3142" s="480"/>
      <c r="J3142" s="442"/>
      <c r="K3142" s="442"/>
      <c r="L3142" s="443"/>
      <c r="M3142" s="443"/>
      <c r="N3142" s="444"/>
      <c r="O3142" s="477">
        <f t="shared" si="132"/>
        <v>0</v>
      </c>
      <c r="P3142" s="477">
        <f t="shared" si="133"/>
        <v>0</v>
      </c>
      <c r="Q3142" s="92" t="str">
        <f t="shared" si="134"/>
        <v/>
      </c>
    </row>
    <row r="3143" spans="1:17" ht="23.1" customHeight="1" x14ac:dyDescent="0.2">
      <c r="A3143" s="468"/>
      <c r="B3143" s="444"/>
      <c r="C3143" s="478"/>
      <c r="D3143" s="473"/>
      <c r="E3143" s="473"/>
      <c r="F3143" s="479"/>
      <c r="G3143" s="474"/>
      <c r="H3143" s="480"/>
      <c r="I3143" s="480"/>
      <c r="J3143" s="442"/>
      <c r="K3143" s="442"/>
      <c r="L3143" s="443"/>
      <c r="M3143" s="443"/>
      <c r="N3143" s="444"/>
      <c r="O3143" s="477">
        <f t="shared" si="132"/>
        <v>0</v>
      </c>
      <c r="P3143" s="477">
        <f t="shared" si="133"/>
        <v>0</v>
      </c>
      <c r="Q3143" s="92" t="str">
        <f t="shared" si="134"/>
        <v/>
      </c>
    </row>
    <row r="3144" spans="1:17" ht="23.1" customHeight="1" x14ac:dyDescent="0.2">
      <c r="A3144" s="468"/>
      <c r="B3144" s="444"/>
      <c r="C3144" s="478"/>
      <c r="D3144" s="473"/>
      <c r="E3144" s="473"/>
      <c r="F3144" s="479"/>
      <c r="G3144" s="474"/>
      <c r="H3144" s="480"/>
      <c r="I3144" s="480"/>
      <c r="J3144" s="442"/>
      <c r="K3144" s="442"/>
      <c r="L3144" s="443"/>
      <c r="M3144" s="443"/>
      <c r="N3144" s="444"/>
      <c r="O3144" s="477">
        <f t="shared" si="132"/>
        <v>0</v>
      </c>
      <c r="P3144" s="477">
        <f t="shared" si="133"/>
        <v>0</v>
      </c>
      <c r="Q3144" s="92" t="str">
        <f t="shared" si="134"/>
        <v/>
      </c>
    </row>
    <row r="3145" spans="1:17" x14ac:dyDescent="0.2">
      <c r="A3145" s="468"/>
      <c r="B3145" s="444"/>
      <c r="C3145" s="478"/>
      <c r="D3145" s="473"/>
      <c r="E3145" s="473"/>
      <c r="F3145" s="479"/>
      <c r="G3145" s="474"/>
      <c r="H3145" s="480"/>
      <c r="I3145" s="480"/>
      <c r="J3145" s="442"/>
      <c r="K3145" s="442"/>
      <c r="L3145" s="443"/>
      <c r="M3145" s="443"/>
      <c r="N3145" s="444"/>
      <c r="O3145" s="477">
        <f t="shared" si="132"/>
        <v>0</v>
      </c>
      <c r="P3145" s="477">
        <f t="shared" si="133"/>
        <v>0</v>
      </c>
      <c r="Q3145" s="92" t="str">
        <f t="shared" si="134"/>
        <v/>
      </c>
    </row>
    <row r="3146" spans="1:17" x14ac:dyDescent="0.2">
      <c r="A3146" s="468"/>
      <c r="B3146" s="444"/>
      <c r="C3146" s="478"/>
      <c r="D3146" s="473"/>
      <c r="E3146" s="473"/>
      <c r="F3146" s="479"/>
      <c r="G3146" s="474"/>
      <c r="H3146" s="480"/>
      <c r="I3146" s="480"/>
      <c r="J3146" s="442"/>
      <c r="K3146" s="442"/>
      <c r="L3146" s="443"/>
      <c r="M3146" s="443"/>
      <c r="N3146" s="444"/>
      <c r="O3146" s="477">
        <f t="shared" si="132"/>
        <v>0</v>
      </c>
      <c r="P3146" s="477">
        <f t="shared" si="133"/>
        <v>0</v>
      </c>
      <c r="Q3146" s="92" t="str">
        <f t="shared" si="134"/>
        <v/>
      </c>
    </row>
    <row r="3147" spans="1:17" x14ac:dyDescent="0.2">
      <c r="A3147" s="468"/>
      <c r="B3147" s="444"/>
      <c r="C3147" s="478"/>
      <c r="D3147" s="473"/>
      <c r="E3147" s="473"/>
      <c r="F3147" s="479"/>
      <c r="G3147" s="474"/>
      <c r="H3147" s="480"/>
      <c r="I3147" s="480"/>
      <c r="J3147" s="442"/>
      <c r="K3147" s="442"/>
      <c r="L3147" s="443"/>
      <c r="M3147" s="443"/>
      <c r="N3147" s="444"/>
      <c r="O3147" s="477">
        <f t="shared" si="132"/>
        <v>0</v>
      </c>
      <c r="P3147" s="477">
        <f t="shared" si="133"/>
        <v>0</v>
      </c>
      <c r="Q3147" s="92" t="str">
        <f t="shared" si="134"/>
        <v/>
      </c>
    </row>
    <row r="3148" spans="1:17" x14ac:dyDescent="0.2">
      <c r="A3148" s="468"/>
      <c r="B3148" s="444"/>
      <c r="C3148" s="478"/>
      <c r="D3148" s="473"/>
      <c r="E3148" s="473"/>
      <c r="F3148" s="479"/>
      <c r="G3148" s="474"/>
      <c r="H3148" s="480"/>
      <c r="I3148" s="480"/>
      <c r="J3148" s="442"/>
      <c r="K3148" s="442"/>
      <c r="L3148" s="443"/>
      <c r="M3148" s="443"/>
      <c r="N3148" s="444"/>
      <c r="O3148" s="477">
        <f t="shared" si="132"/>
        <v>0</v>
      </c>
      <c r="P3148" s="477">
        <f t="shared" si="133"/>
        <v>0</v>
      </c>
      <c r="Q3148" s="92" t="str">
        <f t="shared" si="134"/>
        <v/>
      </c>
    </row>
    <row r="3149" spans="1:17" x14ac:dyDescent="0.2">
      <c r="A3149" s="468"/>
      <c r="B3149" s="444"/>
      <c r="C3149" s="478"/>
      <c r="D3149" s="473"/>
      <c r="E3149" s="473"/>
      <c r="F3149" s="479"/>
      <c r="G3149" s="474"/>
      <c r="H3149" s="480"/>
      <c r="I3149" s="480"/>
      <c r="J3149" s="442"/>
      <c r="K3149" s="442"/>
      <c r="L3149" s="443"/>
      <c r="M3149" s="443"/>
      <c r="N3149" s="444"/>
      <c r="O3149" s="477">
        <f t="shared" si="132"/>
        <v>0</v>
      </c>
      <c r="P3149" s="477">
        <f t="shared" si="133"/>
        <v>0</v>
      </c>
      <c r="Q3149" s="92" t="str">
        <f t="shared" si="134"/>
        <v/>
      </c>
    </row>
    <row r="3150" spans="1:17" x14ac:dyDescent="0.2">
      <c r="A3150" s="468"/>
      <c r="B3150" s="444"/>
      <c r="C3150" s="478"/>
      <c r="D3150" s="473"/>
      <c r="E3150" s="473"/>
      <c r="F3150" s="479"/>
      <c r="G3150" s="474"/>
      <c r="H3150" s="480"/>
      <c r="I3150" s="480"/>
      <c r="J3150" s="442"/>
      <c r="K3150" s="442"/>
      <c r="L3150" s="443"/>
      <c r="M3150" s="443"/>
      <c r="N3150" s="444"/>
      <c r="O3150" s="477">
        <f t="shared" si="132"/>
        <v>0</v>
      </c>
      <c r="P3150" s="477">
        <f t="shared" si="133"/>
        <v>0</v>
      </c>
      <c r="Q3150" s="92" t="str">
        <f t="shared" si="134"/>
        <v/>
      </c>
    </row>
    <row r="3151" spans="1:17" x14ac:dyDescent="0.2">
      <c r="A3151" s="468"/>
      <c r="B3151" s="444"/>
      <c r="C3151" s="478"/>
      <c r="D3151" s="473"/>
      <c r="E3151" s="473"/>
      <c r="F3151" s="479"/>
      <c r="G3151" s="473"/>
      <c r="H3151" s="480"/>
      <c r="I3151" s="480"/>
      <c r="J3151" s="443"/>
      <c r="K3151" s="442"/>
      <c r="L3151" s="443"/>
      <c r="M3151" s="443"/>
      <c r="N3151" s="444"/>
      <c r="O3151" s="477">
        <f t="shared" si="132"/>
        <v>0</v>
      </c>
      <c r="P3151" s="477">
        <f t="shared" si="133"/>
        <v>0</v>
      </c>
      <c r="Q3151" s="92" t="str">
        <f t="shared" si="134"/>
        <v/>
      </c>
    </row>
    <row r="3152" spans="1:17" x14ac:dyDescent="0.2">
      <c r="A3152" s="468"/>
      <c r="B3152" s="444"/>
      <c r="C3152" s="478"/>
      <c r="D3152" s="473"/>
      <c r="E3152" s="473"/>
      <c r="F3152" s="479"/>
      <c r="G3152" s="473"/>
      <c r="H3152" s="480"/>
      <c r="I3152" s="480"/>
      <c r="J3152" s="443"/>
      <c r="K3152" s="442"/>
      <c r="L3152" s="443"/>
      <c r="M3152" s="443"/>
      <c r="N3152" s="444"/>
      <c r="O3152" s="477">
        <f t="shared" si="132"/>
        <v>0</v>
      </c>
      <c r="P3152" s="477">
        <f t="shared" si="133"/>
        <v>0</v>
      </c>
      <c r="Q3152" s="92" t="str">
        <f t="shared" si="134"/>
        <v/>
      </c>
    </row>
    <row r="3153" spans="1:17" x14ac:dyDescent="0.2">
      <c r="A3153" s="468"/>
      <c r="B3153" s="444"/>
      <c r="C3153" s="478"/>
      <c r="D3153" s="473"/>
      <c r="E3153" s="473"/>
      <c r="F3153" s="479"/>
      <c r="G3153" s="473"/>
      <c r="H3153" s="480"/>
      <c r="I3153" s="480"/>
      <c r="J3153" s="443"/>
      <c r="K3153" s="442"/>
      <c r="L3153" s="443"/>
      <c r="M3153" s="443"/>
      <c r="N3153" s="444"/>
      <c r="O3153" s="477">
        <f t="shared" si="132"/>
        <v>0</v>
      </c>
      <c r="P3153" s="477">
        <f t="shared" si="133"/>
        <v>0</v>
      </c>
      <c r="Q3153" s="92" t="str">
        <f t="shared" si="134"/>
        <v/>
      </c>
    </row>
    <row r="3154" spans="1:17" x14ac:dyDescent="0.2">
      <c r="A3154" s="468"/>
      <c r="B3154" s="444"/>
      <c r="C3154" s="478"/>
      <c r="D3154" s="473"/>
      <c r="E3154" s="473"/>
      <c r="F3154" s="479"/>
      <c r="G3154" s="474"/>
      <c r="H3154" s="480"/>
      <c r="I3154" s="480"/>
      <c r="J3154" s="442"/>
      <c r="K3154" s="442"/>
      <c r="L3154" s="443"/>
      <c r="M3154" s="443"/>
      <c r="N3154" s="444"/>
      <c r="O3154" s="477">
        <f t="shared" si="132"/>
        <v>0</v>
      </c>
      <c r="P3154" s="477">
        <f t="shared" si="133"/>
        <v>0</v>
      </c>
      <c r="Q3154" s="92" t="str">
        <f t="shared" si="134"/>
        <v/>
      </c>
    </row>
    <row r="3155" spans="1:17" x14ac:dyDescent="0.2">
      <c r="A3155" s="468"/>
      <c r="B3155" s="444"/>
      <c r="C3155" s="478"/>
      <c r="D3155" s="473"/>
      <c r="E3155" s="473"/>
      <c r="F3155" s="479"/>
      <c r="G3155" s="474"/>
      <c r="H3155" s="480"/>
      <c r="I3155" s="480"/>
      <c r="J3155" s="442"/>
      <c r="K3155" s="442"/>
      <c r="L3155" s="443"/>
      <c r="M3155" s="443"/>
      <c r="N3155" s="444"/>
      <c r="O3155" s="477">
        <f t="shared" si="132"/>
        <v>0</v>
      </c>
      <c r="P3155" s="477">
        <f t="shared" si="133"/>
        <v>0</v>
      </c>
      <c r="Q3155" s="92" t="str">
        <f t="shared" si="134"/>
        <v/>
      </c>
    </row>
    <row r="3156" spans="1:17" x14ac:dyDescent="0.2">
      <c r="A3156" s="468"/>
      <c r="B3156" s="444"/>
      <c r="C3156" s="478"/>
      <c r="D3156" s="473"/>
      <c r="E3156" s="473"/>
      <c r="F3156" s="479"/>
      <c r="G3156" s="474"/>
      <c r="H3156" s="480"/>
      <c r="I3156" s="480"/>
      <c r="J3156" s="442"/>
      <c r="K3156" s="442"/>
      <c r="L3156" s="443"/>
      <c r="M3156" s="443"/>
      <c r="N3156" s="444"/>
      <c r="O3156" s="477">
        <f t="shared" si="132"/>
        <v>0</v>
      </c>
      <c r="P3156" s="477">
        <f t="shared" si="133"/>
        <v>0</v>
      </c>
      <c r="Q3156" s="92" t="str">
        <f t="shared" si="134"/>
        <v/>
      </c>
    </row>
    <row r="3157" spans="1:17" x14ac:dyDescent="0.2">
      <c r="A3157" s="468"/>
      <c r="B3157" s="444"/>
      <c r="C3157" s="478"/>
      <c r="D3157" s="473"/>
      <c r="E3157" s="473"/>
      <c r="F3157" s="479"/>
      <c r="G3157" s="474"/>
      <c r="H3157" s="480"/>
      <c r="I3157" s="480"/>
      <c r="J3157" s="442"/>
      <c r="K3157" s="442"/>
      <c r="L3157" s="443"/>
      <c r="M3157" s="443"/>
      <c r="N3157" s="444"/>
      <c r="O3157" s="477">
        <f t="shared" si="132"/>
        <v>0</v>
      </c>
      <c r="P3157" s="477">
        <f t="shared" si="133"/>
        <v>0</v>
      </c>
      <c r="Q3157" s="92" t="str">
        <f t="shared" si="134"/>
        <v/>
      </c>
    </row>
    <row r="3158" spans="1:17" x14ac:dyDescent="0.2">
      <c r="A3158" s="468"/>
      <c r="B3158" s="444"/>
      <c r="C3158" s="478"/>
      <c r="D3158" s="473"/>
      <c r="E3158" s="473"/>
      <c r="F3158" s="479"/>
      <c r="G3158" s="474"/>
      <c r="H3158" s="480"/>
      <c r="I3158" s="480"/>
      <c r="J3158" s="442"/>
      <c r="K3158" s="442"/>
      <c r="L3158" s="443"/>
      <c r="M3158" s="443"/>
      <c r="N3158" s="444"/>
      <c r="O3158" s="477">
        <f t="shared" si="132"/>
        <v>0</v>
      </c>
      <c r="P3158" s="477">
        <f t="shared" si="133"/>
        <v>0</v>
      </c>
      <c r="Q3158" s="92" t="str">
        <f t="shared" si="134"/>
        <v/>
      </c>
    </row>
    <row r="3159" spans="1:17" x14ac:dyDescent="0.2">
      <c r="A3159" s="468"/>
      <c r="B3159" s="444"/>
      <c r="C3159" s="478"/>
      <c r="D3159" s="473"/>
      <c r="E3159" s="473"/>
      <c r="F3159" s="479"/>
      <c r="G3159" s="474"/>
      <c r="H3159" s="480"/>
      <c r="I3159" s="480"/>
      <c r="J3159" s="442"/>
      <c r="K3159" s="442"/>
      <c r="L3159" s="443"/>
      <c r="M3159" s="443"/>
      <c r="N3159" s="444"/>
      <c r="O3159" s="477">
        <f t="shared" si="132"/>
        <v>0</v>
      </c>
      <c r="P3159" s="477">
        <f t="shared" si="133"/>
        <v>0</v>
      </c>
      <c r="Q3159" s="92" t="str">
        <f t="shared" si="134"/>
        <v/>
      </c>
    </row>
    <row r="3160" spans="1:17" ht="28.5" customHeight="1" x14ac:dyDescent="0.2">
      <c r="A3160" s="468"/>
      <c r="B3160" s="444"/>
      <c r="C3160" s="478"/>
      <c r="D3160" s="473"/>
      <c r="E3160" s="473"/>
      <c r="F3160" s="479"/>
      <c r="G3160" s="474"/>
      <c r="H3160" s="480"/>
      <c r="I3160" s="480"/>
      <c r="J3160" s="442"/>
      <c r="K3160" s="442"/>
      <c r="L3160" s="443"/>
      <c r="M3160" s="443"/>
      <c r="N3160" s="444"/>
      <c r="O3160" s="477">
        <f t="shared" si="132"/>
        <v>0</v>
      </c>
      <c r="P3160" s="477">
        <f t="shared" si="133"/>
        <v>0</v>
      </c>
      <c r="Q3160" s="92" t="str">
        <f t="shared" si="134"/>
        <v/>
      </c>
    </row>
    <row r="3161" spans="1:17" x14ac:dyDescent="0.2">
      <c r="A3161" s="468"/>
      <c r="B3161" s="444"/>
      <c r="C3161" s="478"/>
      <c r="D3161" s="473"/>
      <c r="E3161" s="473"/>
      <c r="F3161" s="479"/>
      <c r="G3161" s="474"/>
      <c r="H3161" s="480"/>
      <c r="I3161" s="480"/>
      <c r="J3161" s="442"/>
      <c r="K3161" s="442"/>
      <c r="L3161" s="443"/>
      <c r="M3161" s="443"/>
      <c r="N3161" s="444"/>
      <c r="O3161" s="477">
        <f t="shared" si="132"/>
        <v>0</v>
      </c>
      <c r="P3161" s="477">
        <f t="shared" si="133"/>
        <v>0</v>
      </c>
      <c r="Q3161" s="92" t="str">
        <f t="shared" si="134"/>
        <v/>
      </c>
    </row>
    <row r="3162" spans="1:17" x14ac:dyDescent="0.2">
      <c r="A3162" s="468"/>
      <c r="B3162" s="444"/>
      <c r="C3162" s="478"/>
      <c r="D3162" s="473"/>
      <c r="E3162" s="473"/>
      <c r="F3162" s="479"/>
      <c r="G3162" s="474"/>
      <c r="H3162" s="480"/>
      <c r="I3162" s="480"/>
      <c r="J3162" s="442"/>
      <c r="K3162" s="442"/>
      <c r="L3162" s="443"/>
      <c r="M3162" s="443"/>
      <c r="N3162" s="444"/>
      <c r="O3162" s="477">
        <f t="shared" si="132"/>
        <v>0</v>
      </c>
      <c r="P3162" s="477">
        <f t="shared" si="133"/>
        <v>0</v>
      </c>
      <c r="Q3162" s="92" t="str">
        <f t="shared" si="134"/>
        <v/>
      </c>
    </row>
    <row r="3163" spans="1:17" x14ac:dyDescent="0.2">
      <c r="A3163" s="468"/>
      <c r="B3163" s="444"/>
      <c r="C3163" s="478"/>
      <c r="D3163" s="473"/>
      <c r="E3163" s="473"/>
      <c r="F3163" s="479"/>
      <c r="G3163" s="474"/>
      <c r="H3163" s="480"/>
      <c r="I3163" s="480"/>
      <c r="J3163" s="442"/>
      <c r="K3163" s="442"/>
      <c r="L3163" s="443"/>
      <c r="M3163" s="443"/>
      <c r="N3163" s="444"/>
      <c r="O3163" s="477">
        <f t="shared" si="132"/>
        <v>0</v>
      </c>
      <c r="P3163" s="477">
        <f t="shared" si="133"/>
        <v>0</v>
      </c>
      <c r="Q3163" s="92" t="str">
        <f t="shared" si="134"/>
        <v/>
      </c>
    </row>
    <row r="3164" spans="1:17" ht="27" customHeight="1" x14ac:dyDescent="0.2">
      <c r="A3164" s="468"/>
      <c r="B3164" s="444"/>
      <c r="C3164" s="478"/>
      <c r="D3164" s="473"/>
      <c r="E3164" s="473"/>
      <c r="F3164" s="479"/>
      <c r="G3164" s="474"/>
      <c r="H3164" s="480"/>
      <c r="I3164" s="480"/>
      <c r="J3164" s="442"/>
      <c r="K3164" s="442"/>
      <c r="L3164" s="443"/>
      <c r="M3164" s="443"/>
      <c r="N3164" s="444"/>
      <c r="O3164" s="477">
        <f t="shared" si="132"/>
        <v>0</v>
      </c>
      <c r="P3164" s="477">
        <f t="shared" si="133"/>
        <v>0</v>
      </c>
      <c r="Q3164" s="92" t="str">
        <f t="shared" si="134"/>
        <v/>
      </c>
    </row>
    <row r="3165" spans="1:17" x14ac:dyDescent="0.2">
      <c r="A3165" s="468"/>
      <c r="B3165" s="444"/>
      <c r="C3165" s="478"/>
      <c r="D3165" s="473"/>
      <c r="E3165" s="473"/>
      <c r="F3165" s="479"/>
      <c r="G3165" s="474"/>
      <c r="H3165" s="480"/>
      <c r="I3165" s="480"/>
      <c r="J3165" s="442"/>
      <c r="K3165" s="442"/>
      <c r="L3165" s="443"/>
      <c r="M3165" s="443"/>
      <c r="N3165" s="444"/>
      <c r="O3165" s="477">
        <f t="shared" si="132"/>
        <v>0</v>
      </c>
      <c r="P3165" s="477">
        <f t="shared" si="133"/>
        <v>0</v>
      </c>
      <c r="Q3165" s="92" t="str">
        <f t="shared" si="134"/>
        <v/>
      </c>
    </row>
    <row r="3166" spans="1:17" x14ac:dyDescent="0.2">
      <c r="A3166" s="468"/>
      <c r="B3166" s="444"/>
      <c r="C3166" s="478"/>
      <c r="D3166" s="473"/>
      <c r="E3166" s="473"/>
      <c r="F3166" s="479"/>
      <c r="G3166" s="474"/>
      <c r="H3166" s="480"/>
      <c r="I3166" s="480"/>
      <c r="J3166" s="442"/>
      <c r="K3166" s="442"/>
      <c r="L3166" s="443"/>
      <c r="M3166" s="443"/>
      <c r="N3166" s="444"/>
      <c r="O3166" s="477">
        <f t="shared" si="132"/>
        <v>0</v>
      </c>
      <c r="P3166" s="477">
        <f t="shared" si="133"/>
        <v>0</v>
      </c>
      <c r="Q3166" s="92" t="str">
        <f t="shared" si="134"/>
        <v/>
      </c>
    </row>
    <row r="3167" spans="1:17" x14ac:dyDescent="0.2">
      <c r="A3167" s="468"/>
      <c r="B3167" s="444"/>
      <c r="C3167" s="478"/>
      <c r="D3167" s="473"/>
      <c r="E3167" s="473"/>
      <c r="F3167" s="479"/>
      <c r="G3167" s="473"/>
      <c r="H3167" s="480"/>
      <c r="I3167" s="480"/>
      <c r="J3167" s="443"/>
      <c r="K3167" s="442"/>
      <c r="L3167" s="443"/>
      <c r="M3167" s="443"/>
      <c r="N3167" s="444"/>
      <c r="O3167" s="477">
        <f t="shared" si="132"/>
        <v>0</v>
      </c>
      <c r="P3167" s="477">
        <f t="shared" si="133"/>
        <v>0</v>
      </c>
      <c r="Q3167" s="92" t="str">
        <f t="shared" si="134"/>
        <v/>
      </c>
    </row>
    <row r="3168" spans="1:17" ht="23.25" customHeight="1" x14ac:dyDescent="0.2">
      <c r="A3168" s="468"/>
      <c r="B3168" s="444"/>
      <c r="C3168" s="478"/>
      <c r="D3168" s="473"/>
      <c r="E3168" s="473"/>
      <c r="F3168" s="479"/>
      <c r="G3168" s="474"/>
      <c r="H3168" s="474"/>
      <c r="I3168" s="480"/>
      <c r="J3168" s="442"/>
      <c r="K3168" s="442"/>
      <c r="L3168" s="443"/>
      <c r="M3168" s="443"/>
      <c r="N3168" s="444"/>
      <c r="O3168" s="477">
        <f t="shared" si="132"/>
        <v>0</v>
      </c>
      <c r="P3168" s="477">
        <f t="shared" si="133"/>
        <v>0</v>
      </c>
      <c r="Q3168" s="92" t="str">
        <f t="shared" si="134"/>
        <v/>
      </c>
    </row>
    <row r="3169" spans="1:17" x14ac:dyDescent="0.2">
      <c r="A3169" s="468"/>
      <c r="B3169" s="444"/>
      <c r="C3169" s="478"/>
      <c r="D3169" s="473"/>
      <c r="E3169" s="473"/>
      <c r="F3169" s="479"/>
      <c r="G3169" s="473"/>
      <c r="H3169" s="480"/>
      <c r="I3169" s="480"/>
      <c r="J3169" s="443"/>
      <c r="K3169" s="442"/>
      <c r="L3169" s="443"/>
      <c r="M3169" s="443"/>
      <c r="N3169" s="444"/>
      <c r="O3169" s="477">
        <f t="shared" si="132"/>
        <v>0</v>
      </c>
      <c r="P3169" s="477">
        <f t="shared" si="133"/>
        <v>0</v>
      </c>
      <c r="Q3169" s="92" t="str">
        <f t="shared" si="134"/>
        <v/>
      </c>
    </row>
    <row r="3170" spans="1:17" x14ac:dyDescent="0.2">
      <c r="A3170" s="468"/>
      <c r="B3170" s="444"/>
      <c r="C3170" s="478"/>
      <c r="D3170" s="473"/>
      <c r="E3170" s="473"/>
      <c r="F3170" s="479"/>
      <c r="G3170" s="473"/>
      <c r="H3170" s="480"/>
      <c r="I3170" s="480"/>
      <c r="J3170" s="443"/>
      <c r="K3170" s="443"/>
      <c r="L3170" s="443"/>
      <c r="M3170" s="443"/>
      <c r="N3170" s="444"/>
      <c r="O3170" s="477">
        <f t="shared" si="132"/>
        <v>0</v>
      </c>
      <c r="P3170" s="477">
        <f t="shared" si="133"/>
        <v>0</v>
      </c>
      <c r="Q3170" s="92" t="str">
        <f t="shared" si="134"/>
        <v/>
      </c>
    </row>
    <row r="3171" spans="1:17" x14ac:dyDescent="0.2">
      <c r="A3171" s="468"/>
      <c r="B3171" s="444"/>
      <c r="C3171" s="478"/>
      <c r="D3171" s="473"/>
      <c r="E3171" s="473"/>
      <c r="F3171" s="479"/>
      <c r="G3171" s="473"/>
      <c r="H3171" s="480"/>
      <c r="I3171" s="480"/>
      <c r="J3171" s="443"/>
      <c r="K3171" s="443"/>
      <c r="L3171" s="443"/>
      <c r="M3171" s="443"/>
      <c r="N3171" s="444"/>
      <c r="O3171" s="477">
        <f t="shared" si="132"/>
        <v>0</v>
      </c>
      <c r="P3171" s="477">
        <f t="shared" si="133"/>
        <v>0</v>
      </c>
      <c r="Q3171" s="92" t="str">
        <f t="shared" si="134"/>
        <v/>
      </c>
    </row>
    <row r="3172" spans="1:17" ht="18" customHeight="1" x14ac:dyDescent="0.2">
      <c r="A3172" s="468"/>
      <c r="B3172" s="444"/>
      <c r="C3172" s="478"/>
      <c r="D3172" s="473"/>
      <c r="E3172" s="473"/>
      <c r="F3172" s="479"/>
      <c r="G3172" s="473"/>
      <c r="H3172" s="480"/>
      <c r="I3172" s="480"/>
      <c r="J3172" s="443"/>
      <c r="K3172" s="443"/>
      <c r="L3172" s="443"/>
      <c r="M3172" s="443"/>
      <c r="N3172" s="444"/>
      <c r="O3172" s="477">
        <f t="shared" si="132"/>
        <v>0</v>
      </c>
      <c r="P3172" s="477">
        <f t="shared" si="133"/>
        <v>0</v>
      </c>
      <c r="Q3172" s="92" t="str">
        <f t="shared" si="134"/>
        <v/>
      </c>
    </row>
    <row r="3173" spans="1:17" x14ac:dyDescent="0.2">
      <c r="A3173" s="468"/>
      <c r="B3173" s="444"/>
      <c r="C3173" s="478"/>
      <c r="D3173" s="473"/>
      <c r="E3173" s="473"/>
      <c r="F3173" s="479"/>
      <c r="G3173" s="473"/>
      <c r="H3173" s="480"/>
      <c r="I3173" s="480"/>
      <c r="J3173" s="443"/>
      <c r="K3173" s="443"/>
      <c r="L3173" s="443"/>
      <c r="M3173" s="443"/>
      <c r="N3173" s="444"/>
      <c r="O3173" s="477">
        <f t="shared" si="132"/>
        <v>0</v>
      </c>
      <c r="P3173" s="477">
        <f t="shared" si="133"/>
        <v>0</v>
      </c>
      <c r="Q3173" s="92" t="str">
        <f t="shared" si="134"/>
        <v/>
      </c>
    </row>
    <row r="3174" spans="1:17" x14ac:dyDescent="0.2">
      <c r="A3174" s="468"/>
      <c r="B3174" s="444"/>
      <c r="C3174" s="478"/>
      <c r="D3174" s="473"/>
      <c r="E3174" s="473"/>
      <c r="F3174" s="479"/>
      <c r="G3174" s="473"/>
      <c r="H3174" s="480"/>
      <c r="I3174" s="480"/>
      <c r="J3174" s="443"/>
      <c r="K3174" s="443"/>
      <c r="L3174" s="443"/>
      <c r="M3174" s="443"/>
      <c r="N3174" s="444"/>
      <c r="O3174" s="477">
        <f t="shared" si="132"/>
        <v>0</v>
      </c>
      <c r="P3174" s="477">
        <f t="shared" si="133"/>
        <v>0</v>
      </c>
      <c r="Q3174" s="92" t="str">
        <f t="shared" si="134"/>
        <v/>
      </c>
    </row>
    <row r="3175" spans="1:17" x14ac:dyDescent="0.2">
      <c r="A3175" s="468"/>
      <c r="B3175" s="444"/>
      <c r="C3175" s="478"/>
      <c r="D3175" s="473"/>
      <c r="E3175" s="473"/>
      <c r="F3175" s="479"/>
      <c r="G3175" s="473"/>
      <c r="H3175" s="480"/>
      <c r="I3175" s="480"/>
      <c r="J3175" s="443"/>
      <c r="K3175" s="443"/>
      <c r="L3175" s="443"/>
      <c r="M3175" s="443"/>
      <c r="N3175" s="444"/>
      <c r="O3175" s="477">
        <f t="shared" si="132"/>
        <v>0</v>
      </c>
      <c r="P3175" s="477">
        <f t="shared" si="133"/>
        <v>0</v>
      </c>
      <c r="Q3175" s="92" t="str">
        <f t="shared" si="134"/>
        <v/>
      </c>
    </row>
    <row r="3176" spans="1:17" ht="24" customHeight="1" x14ac:dyDescent="0.2">
      <c r="A3176" s="468"/>
      <c r="B3176" s="444"/>
      <c r="C3176" s="478"/>
      <c r="D3176" s="473"/>
      <c r="E3176" s="473"/>
      <c r="F3176" s="479"/>
      <c r="G3176" s="473"/>
      <c r="H3176" s="480"/>
      <c r="I3176" s="480"/>
      <c r="J3176" s="443"/>
      <c r="K3176" s="443"/>
      <c r="L3176" s="443"/>
      <c r="M3176" s="443"/>
      <c r="N3176" s="444"/>
      <c r="O3176" s="477">
        <f t="shared" si="132"/>
        <v>0</v>
      </c>
      <c r="P3176" s="477">
        <f t="shared" si="133"/>
        <v>0</v>
      </c>
      <c r="Q3176" s="92" t="str">
        <f t="shared" si="134"/>
        <v/>
      </c>
    </row>
    <row r="3177" spans="1:17" x14ac:dyDescent="0.2">
      <c r="A3177" s="468"/>
      <c r="B3177" s="444"/>
      <c r="C3177" s="478"/>
      <c r="D3177" s="473"/>
      <c r="E3177" s="473"/>
      <c r="F3177" s="479"/>
      <c r="G3177" s="473"/>
      <c r="H3177" s="480"/>
      <c r="I3177" s="480"/>
      <c r="J3177" s="443"/>
      <c r="K3177" s="443"/>
      <c r="L3177" s="443"/>
      <c r="M3177" s="443"/>
      <c r="N3177" s="444"/>
      <c r="O3177" s="477">
        <f t="shared" si="132"/>
        <v>0</v>
      </c>
      <c r="P3177" s="477">
        <f t="shared" si="133"/>
        <v>0</v>
      </c>
      <c r="Q3177" s="92" t="str">
        <f t="shared" si="134"/>
        <v/>
      </c>
    </row>
    <row r="3178" spans="1:17" x14ac:dyDescent="0.2">
      <c r="A3178" s="468"/>
      <c r="B3178" s="444"/>
      <c r="C3178" s="478"/>
      <c r="D3178" s="473"/>
      <c r="E3178" s="473"/>
      <c r="F3178" s="479"/>
      <c r="G3178" s="473"/>
      <c r="H3178" s="480"/>
      <c r="I3178" s="480"/>
      <c r="J3178" s="443"/>
      <c r="K3178" s="443"/>
      <c r="L3178" s="443"/>
      <c r="M3178" s="443"/>
      <c r="N3178" s="444"/>
      <c r="O3178" s="477">
        <f t="shared" si="132"/>
        <v>0</v>
      </c>
      <c r="P3178" s="477">
        <f t="shared" si="133"/>
        <v>0</v>
      </c>
      <c r="Q3178" s="92" t="str">
        <f t="shared" si="134"/>
        <v/>
      </c>
    </row>
    <row r="3179" spans="1:17" x14ac:dyDescent="0.2">
      <c r="A3179" s="468"/>
      <c r="B3179" s="444"/>
      <c r="C3179" s="478"/>
      <c r="D3179" s="473"/>
      <c r="E3179" s="473"/>
      <c r="F3179" s="479"/>
      <c r="G3179" s="473"/>
      <c r="H3179" s="480"/>
      <c r="I3179" s="480"/>
      <c r="J3179" s="443"/>
      <c r="K3179" s="443"/>
      <c r="L3179" s="443"/>
      <c r="M3179" s="443"/>
      <c r="N3179" s="444"/>
      <c r="O3179" s="477">
        <f t="shared" si="132"/>
        <v>0</v>
      </c>
      <c r="P3179" s="477">
        <f t="shared" si="133"/>
        <v>0</v>
      </c>
      <c r="Q3179" s="92" t="str">
        <f t="shared" si="134"/>
        <v/>
      </c>
    </row>
    <row r="3180" spans="1:17" x14ac:dyDescent="0.2">
      <c r="A3180" s="468"/>
      <c r="B3180" s="444"/>
      <c r="C3180" s="478"/>
      <c r="D3180" s="473"/>
      <c r="E3180" s="473"/>
      <c r="F3180" s="479"/>
      <c r="G3180" s="473"/>
      <c r="H3180" s="480"/>
      <c r="I3180" s="480"/>
      <c r="J3180" s="443"/>
      <c r="K3180" s="443"/>
      <c r="L3180" s="443"/>
      <c r="M3180" s="443"/>
      <c r="N3180" s="444"/>
      <c r="O3180" s="477">
        <f t="shared" si="132"/>
        <v>0</v>
      </c>
      <c r="P3180" s="477">
        <f t="shared" si="133"/>
        <v>0</v>
      </c>
      <c r="Q3180" s="92" t="str">
        <f t="shared" si="134"/>
        <v/>
      </c>
    </row>
    <row r="3181" spans="1:17" x14ac:dyDescent="0.2">
      <c r="A3181" s="468"/>
      <c r="B3181" s="444"/>
      <c r="C3181" s="478"/>
      <c r="D3181" s="473"/>
      <c r="E3181" s="473"/>
      <c r="F3181" s="479"/>
      <c r="G3181" s="473"/>
      <c r="H3181" s="480"/>
      <c r="I3181" s="480"/>
      <c r="J3181" s="443"/>
      <c r="K3181" s="443"/>
      <c r="L3181" s="443"/>
      <c r="M3181" s="443"/>
      <c r="N3181" s="444"/>
      <c r="O3181" s="477">
        <f t="shared" si="132"/>
        <v>0</v>
      </c>
      <c r="P3181" s="477">
        <f t="shared" si="133"/>
        <v>0</v>
      </c>
      <c r="Q3181" s="92" t="str">
        <f t="shared" si="134"/>
        <v/>
      </c>
    </row>
    <row r="3182" spans="1:17" x14ac:dyDescent="0.2">
      <c r="A3182" s="468"/>
      <c r="B3182" s="444"/>
      <c r="C3182" s="478"/>
      <c r="D3182" s="473"/>
      <c r="E3182" s="473"/>
      <c r="F3182" s="479"/>
      <c r="G3182" s="473"/>
      <c r="H3182" s="480"/>
      <c r="I3182" s="480"/>
      <c r="J3182" s="443"/>
      <c r="K3182" s="443"/>
      <c r="L3182" s="443"/>
      <c r="M3182" s="443"/>
      <c r="N3182" s="444"/>
      <c r="O3182" s="477">
        <f t="shared" si="132"/>
        <v>0</v>
      </c>
      <c r="P3182" s="477">
        <f t="shared" si="133"/>
        <v>0</v>
      </c>
      <c r="Q3182" s="92" t="str">
        <f t="shared" si="134"/>
        <v/>
      </c>
    </row>
    <row r="3183" spans="1:17" x14ac:dyDescent="0.2">
      <c r="A3183" s="468"/>
      <c r="B3183" s="444"/>
      <c r="C3183" s="478"/>
      <c r="D3183" s="473"/>
      <c r="E3183" s="473"/>
      <c r="F3183" s="479"/>
      <c r="G3183" s="473"/>
      <c r="H3183" s="480"/>
      <c r="I3183" s="480"/>
      <c r="J3183" s="443"/>
      <c r="K3183" s="443"/>
      <c r="L3183" s="443"/>
      <c r="M3183" s="443"/>
      <c r="N3183" s="444"/>
      <c r="O3183" s="477">
        <f t="shared" si="132"/>
        <v>0</v>
      </c>
      <c r="P3183" s="477">
        <f t="shared" si="133"/>
        <v>0</v>
      </c>
      <c r="Q3183" s="92" t="str">
        <f t="shared" si="134"/>
        <v/>
      </c>
    </row>
    <row r="3184" spans="1:17" x14ac:dyDescent="0.2">
      <c r="A3184" s="468"/>
      <c r="B3184" s="444"/>
      <c r="C3184" s="478"/>
      <c r="D3184" s="480"/>
      <c r="E3184" s="480"/>
      <c r="F3184" s="497"/>
      <c r="G3184" s="480"/>
      <c r="H3184" s="480"/>
      <c r="I3184" s="480"/>
      <c r="J3184" s="443"/>
      <c r="K3184" s="443"/>
      <c r="L3184" s="443"/>
      <c r="M3184" s="443"/>
      <c r="N3184" s="444"/>
      <c r="O3184" s="477">
        <f t="shared" si="132"/>
        <v>0</v>
      </c>
      <c r="P3184" s="477">
        <f t="shared" si="133"/>
        <v>0</v>
      </c>
      <c r="Q3184" s="92" t="str">
        <f t="shared" si="134"/>
        <v/>
      </c>
    </row>
    <row r="3185" spans="1:17" x14ac:dyDescent="0.2">
      <c r="A3185" s="468"/>
      <c r="B3185" s="444"/>
      <c r="C3185" s="478"/>
      <c r="D3185" s="480"/>
      <c r="E3185" s="480"/>
      <c r="F3185" s="497"/>
      <c r="G3185" s="480"/>
      <c r="H3185" s="480"/>
      <c r="I3185" s="480"/>
      <c r="J3185" s="443"/>
      <c r="K3185" s="443"/>
      <c r="L3185" s="443"/>
      <c r="M3185" s="443"/>
      <c r="N3185" s="444"/>
      <c r="O3185" s="477">
        <f t="shared" si="132"/>
        <v>0</v>
      </c>
      <c r="P3185" s="477">
        <f t="shared" si="133"/>
        <v>0</v>
      </c>
      <c r="Q3185" s="92" t="str">
        <f t="shared" si="134"/>
        <v/>
      </c>
    </row>
    <row r="3186" spans="1:17" x14ac:dyDescent="0.2">
      <c r="A3186" s="468"/>
      <c r="B3186" s="444"/>
      <c r="C3186" s="478"/>
      <c r="D3186" s="480"/>
      <c r="E3186" s="480"/>
      <c r="F3186" s="497"/>
      <c r="G3186" s="480"/>
      <c r="H3186" s="480"/>
      <c r="I3186" s="480"/>
      <c r="J3186" s="443"/>
      <c r="K3186" s="443"/>
      <c r="L3186" s="443"/>
      <c r="M3186" s="443"/>
      <c r="N3186" s="444"/>
      <c r="O3186" s="477">
        <f t="shared" ref="O3186:O3249" si="135">IF(B3186=0,0,IF(YEAR(B3186)=$P$1,MONTH(B3186)-$O$1+1,(YEAR(B3186)-$P$1)*12-$O$1+1+MONTH(B3186)))</f>
        <v>0</v>
      </c>
      <c r="P3186" s="477">
        <f t="shared" ref="P3186:P3249" si="136">IF(C3186=0,0,IF(YEAR(C3186)=$P$1,MONTH(C3186)-$O$1+1,(YEAR(C3186)-$P$1)*12-$O$1+1+MONTH(C3186)))</f>
        <v>0</v>
      </c>
      <c r="Q3186" s="92" t="str">
        <f t="shared" ref="Q3186:Q3249" si="137">SUBSTITUTE(D3186," ","_")</f>
        <v/>
      </c>
    </row>
    <row r="3187" spans="1:17" x14ac:dyDescent="0.2">
      <c r="A3187" s="468"/>
      <c r="B3187" s="444"/>
      <c r="C3187" s="478"/>
      <c r="D3187" s="480"/>
      <c r="E3187" s="480"/>
      <c r="F3187" s="497"/>
      <c r="G3187" s="480"/>
      <c r="H3187" s="480"/>
      <c r="I3187" s="480"/>
      <c r="J3187" s="443"/>
      <c r="K3187" s="443"/>
      <c r="L3187" s="443"/>
      <c r="M3187" s="443"/>
      <c r="N3187" s="444"/>
      <c r="O3187" s="477">
        <f t="shared" si="135"/>
        <v>0</v>
      </c>
      <c r="P3187" s="477">
        <f t="shared" si="136"/>
        <v>0</v>
      </c>
      <c r="Q3187" s="92" t="str">
        <f t="shared" si="137"/>
        <v/>
      </c>
    </row>
    <row r="3188" spans="1:17" x14ac:dyDescent="0.2">
      <c r="A3188" s="468"/>
      <c r="B3188" s="444"/>
      <c r="C3188" s="478"/>
      <c r="D3188" s="480"/>
      <c r="E3188" s="480"/>
      <c r="F3188" s="497"/>
      <c r="G3188" s="480"/>
      <c r="H3188" s="480"/>
      <c r="I3188" s="480"/>
      <c r="J3188" s="443"/>
      <c r="K3188" s="443"/>
      <c r="L3188" s="443"/>
      <c r="M3188" s="443"/>
      <c r="N3188" s="444"/>
      <c r="O3188" s="477">
        <f t="shared" si="135"/>
        <v>0</v>
      </c>
      <c r="P3188" s="477">
        <f t="shared" si="136"/>
        <v>0</v>
      </c>
      <c r="Q3188" s="92" t="str">
        <f t="shared" si="137"/>
        <v/>
      </c>
    </row>
    <row r="3189" spans="1:17" x14ac:dyDescent="0.2">
      <c r="A3189" s="468"/>
      <c r="B3189" s="444"/>
      <c r="C3189" s="478"/>
      <c r="D3189" s="480"/>
      <c r="E3189" s="480"/>
      <c r="F3189" s="497"/>
      <c r="G3189" s="480"/>
      <c r="H3189" s="480"/>
      <c r="I3189" s="480"/>
      <c r="J3189" s="443"/>
      <c r="K3189" s="443"/>
      <c r="L3189" s="443"/>
      <c r="M3189" s="443"/>
      <c r="N3189" s="444"/>
      <c r="O3189" s="477">
        <f t="shared" si="135"/>
        <v>0</v>
      </c>
      <c r="P3189" s="477">
        <f t="shared" si="136"/>
        <v>0</v>
      </c>
      <c r="Q3189" s="92" t="str">
        <f t="shared" si="137"/>
        <v/>
      </c>
    </row>
    <row r="3190" spans="1:17" x14ac:dyDescent="0.2">
      <c r="A3190" s="468"/>
      <c r="B3190" s="444"/>
      <c r="C3190" s="478"/>
      <c r="D3190" s="480"/>
      <c r="E3190" s="480"/>
      <c r="F3190" s="497"/>
      <c r="G3190" s="480"/>
      <c r="H3190" s="480"/>
      <c r="I3190" s="480"/>
      <c r="J3190" s="443"/>
      <c r="K3190" s="443"/>
      <c r="L3190" s="443"/>
      <c r="M3190" s="443"/>
      <c r="N3190" s="444"/>
      <c r="O3190" s="477">
        <f t="shared" si="135"/>
        <v>0</v>
      </c>
      <c r="P3190" s="477">
        <f t="shared" si="136"/>
        <v>0</v>
      </c>
      <c r="Q3190" s="92" t="str">
        <f t="shared" si="137"/>
        <v/>
      </c>
    </row>
    <row r="3191" spans="1:17" x14ac:dyDescent="0.2">
      <c r="A3191" s="468"/>
      <c r="B3191" s="444"/>
      <c r="C3191" s="478"/>
      <c r="D3191" s="480"/>
      <c r="E3191" s="480"/>
      <c r="F3191" s="497"/>
      <c r="G3191" s="480"/>
      <c r="H3191" s="480"/>
      <c r="I3191" s="480"/>
      <c r="J3191" s="443"/>
      <c r="K3191" s="443"/>
      <c r="L3191" s="443"/>
      <c r="M3191" s="443"/>
      <c r="N3191" s="444"/>
      <c r="O3191" s="477">
        <f t="shared" si="135"/>
        <v>0</v>
      </c>
      <c r="P3191" s="477">
        <f t="shared" si="136"/>
        <v>0</v>
      </c>
      <c r="Q3191" s="92" t="str">
        <f t="shared" si="137"/>
        <v/>
      </c>
    </row>
    <row r="3192" spans="1:17" x14ac:dyDescent="0.2">
      <c r="A3192" s="468"/>
      <c r="B3192" s="444"/>
      <c r="C3192" s="478"/>
      <c r="D3192" s="480"/>
      <c r="E3192" s="480"/>
      <c r="F3192" s="497"/>
      <c r="G3192" s="480"/>
      <c r="H3192" s="480"/>
      <c r="I3192" s="480"/>
      <c r="J3192" s="443"/>
      <c r="K3192" s="443"/>
      <c r="L3192" s="443"/>
      <c r="M3192" s="443"/>
      <c r="N3192" s="444"/>
      <c r="O3192" s="477">
        <f t="shared" si="135"/>
        <v>0</v>
      </c>
      <c r="P3192" s="477">
        <f t="shared" si="136"/>
        <v>0</v>
      </c>
      <c r="Q3192" s="92" t="str">
        <f t="shared" si="137"/>
        <v/>
      </c>
    </row>
    <row r="3193" spans="1:17" x14ac:dyDescent="0.2">
      <c r="A3193" s="468"/>
      <c r="B3193" s="444"/>
      <c r="C3193" s="478"/>
      <c r="D3193" s="480"/>
      <c r="E3193" s="480"/>
      <c r="F3193" s="497"/>
      <c r="G3193" s="480"/>
      <c r="H3193" s="480"/>
      <c r="I3193" s="480"/>
      <c r="J3193" s="443"/>
      <c r="K3193" s="443"/>
      <c r="L3193" s="443"/>
      <c r="M3193" s="443"/>
      <c r="N3193" s="444"/>
      <c r="O3193" s="477">
        <f t="shared" si="135"/>
        <v>0</v>
      </c>
      <c r="P3193" s="477">
        <f t="shared" si="136"/>
        <v>0</v>
      </c>
      <c r="Q3193" s="92" t="str">
        <f t="shared" si="137"/>
        <v/>
      </c>
    </row>
    <row r="3194" spans="1:17" x14ac:dyDescent="0.2">
      <c r="A3194" s="468"/>
      <c r="B3194" s="444"/>
      <c r="C3194" s="478"/>
      <c r="D3194" s="480"/>
      <c r="E3194" s="480"/>
      <c r="F3194" s="497"/>
      <c r="G3194" s="480"/>
      <c r="H3194" s="480"/>
      <c r="I3194" s="480"/>
      <c r="J3194" s="443"/>
      <c r="K3194" s="443"/>
      <c r="L3194" s="443"/>
      <c r="M3194" s="443"/>
      <c r="N3194" s="444"/>
      <c r="O3194" s="477">
        <f t="shared" si="135"/>
        <v>0</v>
      </c>
      <c r="P3194" s="477">
        <f t="shared" si="136"/>
        <v>0</v>
      </c>
      <c r="Q3194" s="92" t="str">
        <f t="shared" si="137"/>
        <v/>
      </c>
    </row>
    <row r="3195" spans="1:17" x14ac:dyDescent="0.2">
      <c r="A3195" s="468"/>
      <c r="B3195" s="444"/>
      <c r="C3195" s="478"/>
      <c r="D3195" s="480"/>
      <c r="E3195" s="480"/>
      <c r="F3195" s="497"/>
      <c r="G3195" s="480"/>
      <c r="H3195" s="480"/>
      <c r="I3195" s="480"/>
      <c r="J3195" s="443"/>
      <c r="K3195" s="443"/>
      <c r="L3195" s="443"/>
      <c r="M3195" s="443"/>
      <c r="N3195" s="444"/>
      <c r="O3195" s="477">
        <f t="shared" si="135"/>
        <v>0</v>
      </c>
      <c r="P3195" s="477">
        <f t="shared" si="136"/>
        <v>0</v>
      </c>
      <c r="Q3195" s="92" t="str">
        <f t="shared" si="137"/>
        <v/>
      </c>
    </row>
    <row r="3196" spans="1:17" x14ac:dyDescent="0.2">
      <c r="A3196" s="468"/>
      <c r="B3196" s="444"/>
      <c r="C3196" s="478"/>
      <c r="D3196" s="480"/>
      <c r="E3196" s="480"/>
      <c r="F3196" s="497"/>
      <c r="G3196" s="480"/>
      <c r="H3196" s="480"/>
      <c r="I3196" s="480"/>
      <c r="J3196" s="443"/>
      <c r="K3196" s="443"/>
      <c r="L3196" s="443"/>
      <c r="M3196" s="443"/>
      <c r="N3196" s="444"/>
      <c r="O3196" s="477">
        <f t="shared" si="135"/>
        <v>0</v>
      </c>
      <c r="P3196" s="477">
        <f t="shared" si="136"/>
        <v>0</v>
      </c>
      <c r="Q3196" s="92" t="str">
        <f t="shared" si="137"/>
        <v/>
      </c>
    </row>
    <row r="3197" spans="1:17" x14ac:dyDescent="0.2">
      <c r="A3197" s="468"/>
      <c r="B3197" s="444"/>
      <c r="C3197" s="478"/>
      <c r="D3197" s="480"/>
      <c r="E3197" s="480"/>
      <c r="F3197" s="497"/>
      <c r="G3197" s="480"/>
      <c r="H3197" s="480"/>
      <c r="I3197" s="480"/>
      <c r="J3197" s="443"/>
      <c r="K3197" s="443"/>
      <c r="L3197" s="443"/>
      <c r="M3197" s="443"/>
      <c r="N3197" s="444"/>
      <c r="O3197" s="477">
        <f t="shared" si="135"/>
        <v>0</v>
      </c>
      <c r="P3197" s="477">
        <f t="shared" si="136"/>
        <v>0</v>
      </c>
      <c r="Q3197" s="92" t="str">
        <f t="shared" si="137"/>
        <v/>
      </c>
    </row>
    <row r="3198" spans="1:17" x14ac:dyDescent="0.2">
      <c r="A3198" s="468"/>
      <c r="B3198" s="444"/>
      <c r="C3198" s="478"/>
      <c r="D3198" s="480"/>
      <c r="E3198" s="480"/>
      <c r="F3198" s="497"/>
      <c r="G3198" s="473"/>
      <c r="H3198" s="480"/>
      <c r="I3198" s="480"/>
      <c r="J3198" s="443"/>
      <c r="K3198" s="442"/>
      <c r="L3198" s="443"/>
      <c r="M3198" s="443"/>
      <c r="N3198" s="444"/>
      <c r="O3198" s="477">
        <f t="shared" si="135"/>
        <v>0</v>
      </c>
      <c r="P3198" s="477">
        <f t="shared" si="136"/>
        <v>0</v>
      </c>
      <c r="Q3198" s="92" t="str">
        <f t="shared" si="137"/>
        <v/>
      </c>
    </row>
    <row r="3199" spans="1:17" x14ac:dyDescent="0.2">
      <c r="A3199" s="468"/>
      <c r="B3199" s="444"/>
      <c r="C3199" s="478"/>
      <c r="D3199" s="480"/>
      <c r="E3199" s="480"/>
      <c r="F3199" s="497"/>
      <c r="G3199" s="480"/>
      <c r="H3199" s="480"/>
      <c r="I3199" s="480"/>
      <c r="J3199" s="443"/>
      <c r="K3199" s="443"/>
      <c r="L3199" s="443"/>
      <c r="M3199" s="443"/>
      <c r="N3199" s="444"/>
      <c r="O3199" s="477">
        <f t="shared" si="135"/>
        <v>0</v>
      </c>
      <c r="P3199" s="477">
        <f t="shared" si="136"/>
        <v>0</v>
      </c>
      <c r="Q3199" s="92" t="str">
        <f t="shared" si="137"/>
        <v/>
      </c>
    </row>
    <row r="3200" spans="1:17" x14ac:dyDescent="0.2">
      <c r="A3200" s="468"/>
      <c r="B3200" s="444"/>
      <c r="C3200" s="478"/>
      <c r="D3200" s="480"/>
      <c r="E3200" s="480"/>
      <c r="F3200" s="497"/>
      <c r="G3200" s="480"/>
      <c r="H3200" s="480"/>
      <c r="I3200" s="480"/>
      <c r="J3200" s="443"/>
      <c r="K3200" s="443"/>
      <c r="L3200" s="443"/>
      <c r="M3200" s="443"/>
      <c r="N3200" s="444"/>
      <c r="O3200" s="477">
        <f t="shared" si="135"/>
        <v>0</v>
      </c>
      <c r="P3200" s="477">
        <f t="shared" si="136"/>
        <v>0</v>
      </c>
      <c r="Q3200" s="92" t="str">
        <f t="shared" si="137"/>
        <v/>
      </c>
    </row>
    <row r="3201" spans="1:17" x14ac:dyDescent="0.2">
      <c r="A3201" s="468"/>
      <c r="B3201" s="444"/>
      <c r="C3201" s="478"/>
      <c r="D3201" s="480"/>
      <c r="E3201" s="480"/>
      <c r="F3201" s="497"/>
      <c r="G3201" s="480"/>
      <c r="H3201" s="480"/>
      <c r="I3201" s="480"/>
      <c r="J3201" s="443"/>
      <c r="K3201" s="443"/>
      <c r="L3201" s="443"/>
      <c r="M3201" s="443"/>
      <c r="N3201" s="444"/>
      <c r="O3201" s="477">
        <f t="shared" si="135"/>
        <v>0</v>
      </c>
      <c r="P3201" s="477">
        <f t="shared" si="136"/>
        <v>0</v>
      </c>
      <c r="Q3201" s="92" t="str">
        <f t="shared" si="137"/>
        <v/>
      </c>
    </row>
    <row r="3202" spans="1:17" x14ac:dyDescent="0.2">
      <c r="A3202" s="468"/>
      <c r="B3202" s="444"/>
      <c r="C3202" s="478"/>
      <c r="D3202" s="480"/>
      <c r="E3202" s="480"/>
      <c r="F3202" s="497"/>
      <c r="G3202" s="480"/>
      <c r="H3202" s="480"/>
      <c r="I3202" s="480"/>
      <c r="J3202" s="443"/>
      <c r="K3202" s="443"/>
      <c r="L3202" s="443"/>
      <c r="M3202" s="443"/>
      <c r="N3202" s="444"/>
      <c r="O3202" s="477">
        <f t="shared" si="135"/>
        <v>0</v>
      </c>
      <c r="P3202" s="477">
        <f t="shared" si="136"/>
        <v>0</v>
      </c>
      <c r="Q3202" s="92" t="str">
        <f t="shared" si="137"/>
        <v/>
      </c>
    </row>
    <row r="3203" spans="1:17" x14ac:dyDescent="0.2">
      <c r="A3203" s="468"/>
      <c r="B3203" s="444"/>
      <c r="C3203" s="478"/>
      <c r="D3203" s="480"/>
      <c r="E3203" s="480"/>
      <c r="F3203" s="497"/>
      <c r="G3203" s="480"/>
      <c r="H3203" s="480"/>
      <c r="I3203" s="480"/>
      <c r="J3203" s="443"/>
      <c r="K3203" s="443"/>
      <c r="L3203" s="443"/>
      <c r="M3203" s="443"/>
      <c r="N3203" s="444"/>
      <c r="O3203" s="477">
        <f t="shared" si="135"/>
        <v>0</v>
      </c>
      <c r="P3203" s="477">
        <f t="shared" si="136"/>
        <v>0</v>
      </c>
      <c r="Q3203" s="92" t="str">
        <f t="shared" si="137"/>
        <v/>
      </c>
    </row>
    <row r="3204" spans="1:17" x14ac:dyDescent="0.2">
      <c r="A3204" s="468"/>
      <c r="B3204" s="444"/>
      <c r="C3204" s="478"/>
      <c r="D3204" s="480"/>
      <c r="E3204" s="480"/>
      <c r="F3204" s="497"/>
      <c r="G3204" s="480"/>
      <c r="H3204" s="480"/>
      <c r="I3204" s="480"/>
      <c r="J3204" s="443"/>
      <c r="K3204" s="443"/>
      <c r="L3204" s="443"/>
      <c r="M3204" s="443"/>
      <c r="N3204" s="444"/>
      <c r="O3204" s="477">
        <f t="shared" si="135"/>
        <v>0</v>
      </c>
      <c r="P3204" s="477">
        <f t="shared" si="136"/>
        <v>0</v>
      </c>
      <c r="Q3204" s="92" t="str">
        <f t="shared" si="137"/>
        <v/>
      </c>
    </row>
    <row r="3205" spans="1:17" x14ac:dyDescent="0.2">
      <c r="A3205" s="468"/>
      <c r="B3205" s="444"/>
      <c r="C3205" s="478"/>
      <c r="D3205" s="480"/>
      <c r="E3205" s="480"/>
      <c r="F3205" s="497"/>
      <c r="G3205" s="480"/>
      <c r="H3205" s="480"/>
      <c r="I3205" s="480"/>
      <c r="J3205" s="443"/>
      <c r="K3205" s="443"/>
      <c r="L3205" s="443"/>
      <c r="M3205" s="443"/>
      <c r="N3205" s="444"/>
      <c r="O3205" s="477">
        <f t="shared" si="135"/>
        <v>0</v>
      </c>
      <c r="P3205" s="477">
        <f t="shared" si="136"/>
        <v>0</v>
      </c>
      <c r="Q3205" s="92" t="str">
        <f t="shared" si="137"/>
        <v/>
      </c>
    </row>
    <row r="3206" spans="1:17" x14ac:dyDescent="0.2">
      <c r="A3206" s="468"/>
      <c r="B3206" s="444"/>
      <c r="C3206" s="478"/>
      <c r="D3206" s="480"/>
      <c r="E3206" s="480"/>
      <c r="F3206" s="497"/>
      <c r="G3206" s="480"/>
      <c r="H3206" s="480"/>
      <c r="I3206" s="480"/>
      <c r="J3206" s="443"/>
      <c r="K3206" s="443"/>
      <c r="L3206" s="443"/>
      <c r="M3206" s="443"/>
      <c r="N3206" s="444"/>
      <c r="O3206" s="477">
        <f t="shared" si="135"/>
        <v>0</v>
      </c>
      <c r="P3206" s="477">
        <f t="shared" si="136"/>
        <v>0</v>
      </c>
      <c r="Q3206" s="92" t="str">
        <f t="shared" si="137"/>
        <v/>
      </c>
    </row>
    <row r="3207" spans="1:17" x14ac:dyDescent="0.2">
      <c r="A3207" s="468"/>
      <c r="B3207" s="444"/>
      <c r="C3207" s="478"/>
      <c r="D3207" s="480"/>
      <c r="E3207" s="480"/>
      <c r="F3207" s="497"/>
      <c r="G3207" s="480"/>
      <c r="H3207" s="480"/>
      <c r="I3207" s="480"/>
      <c r="J3207" s="443"/>
      <c r="K3207" s="443"/>
      <c r="L3207" s="443"/>
      <c r="M3207" s="443"/>
      <c r="N3207" s="444"/>
      <c r="O3207" s="477">
        <f t="shared" si="135"/>
        <v>0</v>
      </c>
      <c r="P3207" s="477">
        <f t="shared" si="136"/>
        <v>0</v>
      </c>
      <c r="Q3207" s="92" t="str">
        <f t="shared" si="137"/>
        <v/>
      </c>
    </row>
    <row r="3208" spans="1:17" x14ac:dyDescent="0.2">
      <c r="A3208" s="468"/>
      <c r="B3208" s="444"/>
      <c r="C3208" s="478"/>
      <c r="D3208" s="480"/>
      <c r="E3208" s="480"/>
      <c r="F3208" s="497"/>
      <c r="G3208" s="480"/>
      <c r="H3208" s="480"/>
      <c r="I3208" s="480"/>
      <c r="J3208" s="443"/>
      <c r="K3208" s="443"/>
      <c r="L3208" s="443"/>
      <c r="M3208" s="443"/>
      <c r="N3208" s="444"/>
      <c r="O3208" s="477">
        <f t="shared" si="135"/>
        <v>0</v>
      </c>
      <c r="P3208" s="477">
        <f t="shared" si="136"/>
        <v>0</v>
      </c>
      <c r="Q3208" s="92" t="str">
        <f t="shared" si="137"/>
        <v/>
      </c>
    </row>
    <row r="3209" spans="1:17" x14ac:dyDescent="0.2">
      <c r="A3209" s="468"/>
      <c r="B3209" s="444"/>
      <c r="C3209" s="478"/>
      <c r="D3209" s="480"/>
      <c r="E3209" s="480"/>
      <c r="F3209" s="497"/>
      <c r="G3209" s="480"/>
      <c r="H3209" s="480"/>
      <c r="I3209" s="480"/>
      <c r="J3209" s="443"/>
      <c r="K3209" s="443"/>
      <c r="L3209" s="443"/>
      <c r="M3209" s="443"/>
      <c r="N3209" s="444"/>
      <c r="O3209" s="477">
        <f t="shared" si="135"/>
        <v>0</v>
      </c>
      <c r="P3209" s="477">
        <f t="shared" si="136"/>
        <v>0</v>
      </c>
      <c r="Q3209" s="92" t="str">
        <f t="shared" si="137"/>
        <v/>
      </c>
    </row>
    <row r="3210" spans="1:17" x14ac:dyDescent="0.2">
      <c r="A3210" s="468"/>
      <c r="B3210" s="444"/>
      <c r="C3210" s="478"/>
      <c r="D3210" s="480"/>
      <c r="E3210" s="480"/>
      <c r="F3210" s="497"/>
      <c r="G3210" s="480"/>
      <c r="H3210" s="480"/>
      <c r="I3210" s="480"/>
      <c r="J3210" s="443"/>
      <c r="K3210" s="443"/>
      <c r="L3210" s="443"/>
      <c r="M3210" s="443"/>
      <c r="N3210" s="444"/>
      <c r="O3210" s="477">
        <f t="shared" si="135"/>
        <v>0</v>
      </c>
      <c r="P3210" s="477">
        <f t="shared" si="136"/>
        <v>0</v>
      </c>
      <c r="Q3210" s="92" t="str">
        <f t="shared" si="137"/>
        <v/>
      </c>
    </row>
    <row r="3211" spans="1:17" x14ac:dyDescent="0.2">
      <c r="A3211" s="468"/>
      <c r="B3211" s="444"/>
      <c r="C3211" s="478"/>
      <c r="D3211" s="480"/>
      <c r="E3211" s="480"/>
      <c r="F3211" s="497"/>
      <c r="G3211" s="480"/>
      <c r="H3211" s="480"/>
      <c r="I3211" s="480"/>
      <c r="J3211" s="443"/>
      <c r="K3211" s="443"/>
      <c r="L3211" s="443"/>
      <c r="M3211" s="443"/>
      <c r="N3211" s="444"/>
      <c r="O3211" s="477">
        <f t="shared" si="135"/>
        <v>0</v>
      </c>
      <c r="P3211" s="477">
        <f t="shared" si="136"/>
        <v>0</v>
      </c>
      <c r="Q3211" s="92" t="str">
        <f t="shared" si="137"/>
        <v/>
      </c>
    </row>
    <row r="3212" spans="1:17" x14ac:dyDescent="0.2">
      <c r="A3212" s="468"/>
      <c r="B3212" s="444"/>
      <c r="C3212" s="478"/>
      <c r="D3212" s="480"/>
      <c r="E3212" s="480"/>
      <c r="F3212" s="497"/>
      <c r="G3212" s="480"/>
      <c r="H3212" s="480"/>
      <c r="I3212" s="480"/>
      <c r="J3212" s="443"/>
      <c r="K3212" s="443"/>
      <c r="L3212" s="443"/>
      <c r="M3212" s="443"/>
      <c r="N3212" s="444"/>
      <c r="O3212" s="477">
        <f t="shared" si="135"/>
        <v>0</v>
      </c>
      <c r="P3212" s="477">
        <f t="shared" si="136"/>
        <v>0</v>
      </c>
      <c r="Q3212" s="92" t="str">
        <f t="shared" si="137"/>
        <v/>
      </c>
    </row>
    <row r="3213" spans="1:17" x14ac:dyDescent="0.2">
      <c r="A3213" s="468"/>
      <c r="B3213" s="444"/>
      <c r="C3213" s="478"/>
      <c r="D3213" s="480"/>
      <c r="E3213" s="480"/>
      <c r="F3213" s="497"/>
      <c r="G3213" s="480"/>
      <c r="H3213" s="480"/>
      <c r="I3213" s="480"/>
      <c r="J3213" s="443"/>
      <c r="K3213" s="443"/>
      <c r="L3213" s="443"/>
      <c r="M3213" s="443"/>
      <c r="N3213" s="444"/>
      <c r="O3213" s="477">
        <f t="shared" si="135"/>
        <v>0</v>
      </c>
      <c r="P3213" s="477">
        <f t="shared" si="136"/>
        <v>0</v>
      </c>
      <c r="Q3213" s="92" t="str">
        <f t="shared" si="137"/>
        <v/>
      </c>
    </row>
    <row r="3214" spans="1:17" x14ac:dyDescent="0.2">
      <c r="A3214" s="468"/>
      <c r="B3214" s="444"/>
      <c r="C3214" s="478"/>
      <c r="D3214" s="480"/>
      <c r="E3214" s="480"/>
      <c r="F3214" s="497"/>
      <c r="G3214" s="480"/>
      <c r="H3214" s="480"/>
      <c r="I3214" s="480"/>
      <c r="J3214" s="443"/>
      <c r="K3214" s="443"/>
      <c r="L3214" s="443"/>
      <c r="M3214" s="443"/>
      <c r="N3214" s="444"/>
      <c r="O3214" s="477">
        <f t="shared" si="135"/>
        <v>0</v>
      </c>
      <c r="P3214" s="477">
        <f t="shared" si="136"/>
        <v>0</v>
      </c>
      <c r="Q3214" s="92" t="str">
        <f t="shared" si="137"/>
        <v/>
      </c>
    </row>
    <row r="3215" spans="1:17" x14ac:dyDescent="0.2">
      <c r="A3215" s="468"/>
      <c r="B3215" s="444"/>
      <c r="C3215" s="478"/>
      <c r="D3215" s="480"/>
      <c r="E3215" s="480"/>
      <c r="F3215" s="497"/>
      <c r="G3215" s="480"/>
      <c r="H3215" s="480"/>
      <c r="I3215" s="480"/>
      <c r="J3215" s="443"/>
      <c r="K3215" s="443"/>
      <c r="L3215" s="443"/>
      <c r="M3215" s="443"/>
      <c r="N3215" s="444"/>
      <c r="O3215" s="477">
        <f t="shared" si="135"/>
        <v>0</v>
      </c>
      <c r="P3215" s="477">
        <f t="shared" si="136"/>
        <v>0</v>
      </c>
      <c r="Q3215" s="92" t="str">
        <f t="shared" si="137"/>
        <v/>
      </c>
    </row>
    <row r="3216" spans="1:17" x14ac:dyDescent="0.2">
      <c r="A3216" s="468"/>
      <c r="B3216" s="444"/>
      <c r="C3216" s="478"/>
      <c r="D3216" s="480"/>
      <c r="E3216" s="480"/>
      <c r="F3216" s="497"/>
      <c r="G3216" s="480"/>
      <c r="H3216" s="480"/>
      <c r="I3216" s="480"/>
      <c r="J3216" s="443"/>
      <c r="K3216" s="443"/>
      <c r="L3216" s="443"/>
      <c r="M3216" s="443"/>
      <c r="N3216" s="444"/>
      <c r="O3216" s="477">
        <f t="shared" si="135"/>
        <v>0</v>
      </c>
      <c r="P3216" s="477">
        <f t="shared" si="136"/>
        <v>0</v>
      </c>
      <c r="Q3216" s="92" t="str">
        <f t="shared" si="137"/>
        <v/>
      </c>
    </row>
    <row r="3217" spans="1:17" x14ac:dyDescent="0.2">
      <c r="A3217" s="468"/>
      <c r="B3217" s="444"/>
      <c r="C3217" s="478"/>
      <c r="D3217" s="480"/>
      <c r="E3217" s="480"/>
      <c r="F3217" s="497"/>
      <c r="G3217" s="480"/>
      <c r="H3217" s="480"/>
      <c r="I3217" s="480"/>
      <c r="J3217" s="443"/>
      <c r="K3217" s="443"/>
      <c r="L3217" s="443"/>
      <c r="M3217" s="443"/>
      <c r="N3217" s="444"/>
      <c r="O3217" s="477">
        <f t="shared" si="135"/>
        <v>0</v>
      </c>
      <c r="P3217" s="477">
        <f t="shared" si="136"/>
        <v>0</v>
      </c>
      <c r="Q3217" s="92" t="str">
        <f t="shared" si="137"/>
        <v/>
      </c>
    </row>
    <row r="3218" spans="1:17" x14ac:dyDescent="0.2">
      <c r="A3218" s="468"/>
      <c r="B3218" s="444"/>
      <c r="C3218" s="478"/>
      <c r="D3218" s="480"/>
      <c r="E3218" s="480"/>
      <c r="F3218" s="497"/>
      <c r="G3218" s="480"/>
      <c r="H3218" s="480"/>
      <c r="I3218" s="480"/>
      <c r="J3218" s="443"/>
      <c r="K3218" s="443"/>
      <c r="L3218" s="443"/>
      <c r="M3218" s="443"/>
      <c r="N3218" s="444"/>
      <c r="O3218" s="477">
        <f t="shared" si="135"/>
        <v>0</v>
      </c>
      <c r="P3218" s="477">
        <f t="shared" si="136"/>
        <v>0</v>
      </c>
      <c r="Q3218" s="92" t="str">
        <f t="shared" si="137"/>
        <v/>
      </c>
    </row>
    <row r="3219" spans="1:17" x14ac:dyDescent="0.2">
      <c r="A3219" s="468"/>
      <c r="B3219" s="444"/>
      <c r="C3219" s="478"/>
      <c r="D3219" s="480"/>
      <c r="E3219" s="480"/>
      <c r="F3219" s="497"/>
      <c r="G3219" s="480"/>
      <c r="H3219" s="480"/>
      <c r="I3219" s="480"/>
      <c r="J3219" s="443"/>
      <c r="K3219" s="443"/>
      <c r="L3219" s="443"/>
      <c r="M3219" s="443"/>
      <c r="N3219" s="444"/>
      <c r="O3219" s="477">
        <f t="shared" si="135"/>
        <v>0</v>
      </c>
      <c r="P3219" s="477">
        <f t="shared" si="136"/>
        <v>0</v>
      </c>
      <c r="Q3219" s="92" t="str">
        <f t="shared" si="137"/>
        <v/>
      </c>
    </row>
    <row r="3220" spans="1:17" x14ac:dyDescent="0.2">
      <c r="A3220" s="468"/>
      <c r="B3220" s="444"/>
      <c r="C3220" s="478"/>
      <c r="D3220" s="480"/>
      <c r="E3220" s="480"/>
      <c r="F3220" s="497"/>
      <c r="G3220" s="480"/>
      <c r="H3220" s="480"/>
      <c r="I3220" s="480"/>
      <c r="J3220" s="443"/>
      <c r="K3220" s="443"/>
      <c r="L3220" s="443"/>
      <c r="M3220" s="443"/>
      <c r="N3220" s="444"/>
      <c r="O3220" s="477">
        <f t="shared" si="135"/>
        <v>0</v>
      </c>
      <c r="P3220" s="477">
        <f t="shared" si="136"/>
        <v>0</v>
      </c>
      <c r="Q3220" s="92" t="str">
        <f t="shared" si="137"/>
        <v/>
      </c>
    </row>
    <row r="3221" spans="1:17" x14ac:dyDescent="0.2">
      <c r="A3221" s="468"/>
      <c r="B3221" s="444"/>
      <c r="C3221" s="478"/>
      <c r="D3221" s="480"/>
      <c r="E3221" s="480"/>
      <c r="F3221" s="497"/>
      <c r="G3221" s="480"/>
      <c r="H3221" s="480"/>
      <c r="I3221" s="480"/>
      <c r="J3221" s="443"/>
      <c r="K3221" s="443"/>
      <c r="L3221" s="443"/>
      <c r="M3221" s="443"/>
      <c r="N3221" s="444"/>
      <c r="O3221" s="477">
        <f t="shared" si="135"/>
        <v>0</v>
      </c>
      <c r="P3221" s="477">
        <f t="shared" si="136"/>
        <v>0</v>
      </c>
      <c r="Q3221" s="92" t="str">
        <f t="shared" si="137"/>
        <v/>
      </c>
    </row>
    <row r="3222" spans="1:17" x14ac:dyDescent="0.2">
      <c r="A3222" s="468"/>
      <c r="B3222" s="444"/>
      <c r="C3222" s="478"/>
      <c r="D3222" s="480"/>
      <c r="E3222" s="480"/>
      <c r="F3222" s="497"/>
      <c r="G3222" s="480"/>
      <c r="H3222" s="480"/>
      <c r="I3222" s="480"/>
      <c r="J3222" s="443"/>
      <c r="K3222" s="443"/>
      <c r="L3222" s="443"/>
      <c r="M3222" s="443"/>
      <c r="N3222" s="444"/>
      <c r="O3222" s="477">
        <f t="shared" si="135"/>
        <v>0</v>
      </c>
      <c r="P3222" s="477">
        <f t="shared" si="136"/>
        <v>0</v>
      </c>
      <c r="Q3222" s="92" t="str">
        <f t="shared" si="137"/>
        <v/>
      </c>
    </row>
    <row r="3223" spans="1:17" x14ac:dyDescent="0.2">
      <c r="A3223" s="468"/>
      <c r="B3223" s="444"/>
      <c r="C3223" s="478"/>
      <c r="D3223" s="480"/>
      <c r="E3223" s="480"/>
      <c r="F3223" s="497"/>
      <c r="G3223" s="473"/>
      <c r="H3223" s="480"/>
      <c r="I3223" s="480"/>
      <c r="J3223" s="443"/>
      <c r="K3223" s="443"/>
      <c r="L3223" s="443"/>
      <c r="M3223" s="443"/>
      <c r="N3223" s="444"/>
      <c r="O3223" s="477">
        <f t="shared" si="135"/>
        <v>0</v>
      </c>
      <c r="P3223" s="477">
        <f t="shared" si="136"/>
        <v>0</v>
      </c>
      <c r="Q3223" s="92" t="str">
        <f t="shared" si="137"/>
        <v/>
      </c>
    </row>
    <row r="3224" spans="1:17" x14ac:dyDescent="0.2">
      <c r="A3224" s="468"/>
      <c r="B3224" s="444"/>
      <c r="C3224" s="478"/>
      <c r="D3224" s="480"/>
      <c r="E3224" s="480"/>
      <c r="F3224" s="497"/>
      <c r="G3224" s="480"/>
      <c r="H3224" s="480"/>
      <c r="I3224" s="480"/>
      <c r="J3224" s="443"/>
      <c r="K3224" s="443"/>
      <c r="L3224" s="443"/>
      <c r="M3224" s="443"/>
      <c r="N3224" s="444"/>
      <c r="O3224" s="477">
        <f t="shared" si="135"/>
        <v>0</v>
      </c>
      <c r="P3224" s="477">
        <f t="shared" si="136"/>
        <v>0</v>
      </c>
      <c r="Q3224" s="92" t="str">
        <f t="shared" si="137"/>
        <v/>
      </c>
    </row>
    <row r="3225" spans="1:17" x14ac:dyDescent="0.2">
      <c r="A3225" s="468"/>
      <c r="B3225" s="444"/>
      <c r="C3225" s="478"/>
      <c r="D3225" s="480"/>
      <c r="E3225" s="480"/>
      <c r="F3225" s="497"/>
      <c r="G3225" s="473"/>
      <c r="H3225" s="480"/>
      <c r="I3225" s="480"/>
      <c r="J3225" s="443"/>
      <c r="K3225" s="443"/>
      <c r="L3225" s="443"/>
      <c r="M3225" s="443"/>
      <c r="N3225" s="444"/>
      <c r="O3225" s="477">
        <f t="shared" si="135"/>
        <v>0</v>
      </c>
      <c r="P3225" s="477">
        <f t="shared" si="136"/>
        <v>0</v>
      </c>
      <c r="Q3225" s="92" t="str">
        <f t="shared" si="137"/>
        <v/>
      </c>
    </row>
    <row r="3226" spans="1:17" x14ac:dyDescent="0.2">
      <c r="A3226" s="468"/>
      <c r="B3226" s="444"/>
      <c r="C3226" s="478"/>
      <c r="D3226" s="480"/>
      <c r="E3226" s="480"/>
      <c r="F3226" s="497"/>
      <c r="G3226" s="473"/>
      <c r="H3226" s="480"/>
      <c r="I3226" s="480"/>
      <c r="J3226" s="443"/>
      <c r="K3226" s="443"/>
      <c r="L3226" s="443"/>
      <c r="M3226" s="443"/>
      <c r="N3226" s="444"/>
      <c r="O3226" s="477">
        <f t="shared" si="135"/>
        <v>0</v>
      </c>
      <c r="P3226" s="477">
        <f t="shared" si="136"/>
        <v>0</v>
      </c>
      <c r="Q3226" s="92" t="str">
        <f t="shared" si="137"/>
        <v/>
      </c>
    </row>
    <row r="3227" spans="1:17" x14ac:dyDescent="0.2">
      <c r="A3227" s="468"/>
      <c r="B3227" s="444"/>
      <c r="C3227" s="478"/>
      <c r="D3227" s="480"/>
      <c r="E3227" s="480"/>
      <c r="F3227" s="497"/>
      <c r="G3227" s="473"/>
      <c r="H3227" s="480"/>
      <c r="I3227" s="480"/>
      <c r="J3227" s="443"/>
      <c r="K3227" s="443"/>
      <c r="L3227" s="443"/>
      <c r="M3227" s="443"/>
      <c r="N3227" s="444"/>
      <c r="O3227" s="477">
        <f t="shared" si="135"/>
        <v>0</v>
      </c>
      <c r="P3227" s="477">
        <f t="shared" si="136"/>
        <v>0</v>
      </c>
      <c r="Q3227" s="92" t="str">
        <f t="shared" si="137"/>
        <v/>
      </c>
    </row>
    <row r="3228" spans="1:17" x14ac:dyDescent="0.2">
      <c r="A3228" s="468"/>
      <c r="B3228" s="444"/>
      <c r="C3228" s="478"/>
      <c r="D3228" s="480"/>
      <c r="E3228" s="480"/>
      <c r="F3228" s="497"/>
      <c r="G3228" s="480"/>
      <c r="H3228" s="480"/>
      <c r="I3228" s="480"/>
      <c r="J3228" s="443"/>
      <c r="K3228" s="443"/>
      <c r="L3228" s="443"/>
      <c r="M3228" s="443"/>
      <c r="N3228" s="444"/>
      <c r="O3228" s="477">
        <f t="shared" si="135"/>
        <v>0</v>
      </c>
      <c r="P3228" s="477">
        <f t="shared" si="136"/>
        <v>0</v>
      </c>
      <c r="Q3228" s="92" t="str">
        <f t="shared" si="137"/>
        <v/>
      </c>
    </row>
    <row r="3229" spans="1:17" x14ac:dyDescent="0.2">
      <c r="A3229" s="468"/>
      <c r="B3229" s="444"/>
      <c r="C3229" s="478"/>
      <c r="D3229" s="480"/>
      <c r="E3229" s="480"/>
      <c r="F3229" s="497"/>
      <c r="G3229" s="480"/>
      <c r="H3229" s="480"/>
      <c r="I3229" s="480"/>
      <c r="J3229" s="443"/>
      <c r="K3229" s="443"/>
      <c r="L3229" s="443"/>
      <c r="M3229" s="443"/>
      <c r="N3229" s="444"/>
      <c r="O3229" s="477">
        <f t="shared" si="135"/>
        <v>0</v>
      </c>
      <c r="P3229" s="477">
        <f t="shared" si="136"/>
        <v>0</v>
      </c>
      <c r="Q3229" s="92" t="str">
        <f t="shared" si="137"/>
        <v/>
      </c>
    </row>
    <row r="3230" spans="1:17" x14ac:dyDescent="0.2">
      <c r="A3230" s="468"/>
      <c r="B3230" s="444"/>
      <c r="C3230" s="478"/>
      <c r="D3230" s="480"/>
      <c r="E3230" s="480"/>
      <c r="F3230" s="497"/>
      <c r="G3230" s="480"/>
      <c r="H3230" s="480"/>
      <c r="I3230" s="480"/>
      <c r="J3230" s="443"/>
      <c r="K3230" s="443"/>
      <c r="L3230" s="443"/>
      <c r="M3230" s="443"/>
      <c r="N3230" s="444"/>
      <c r="O3230" s="477">
        <f t="shared" si="135"/>
        <v>0</v>
      </c>
      <c r="P3230" s="477">
        <f t="shared" si="136"/>
        <v>0</v>
      </c>
      <c r="Q3230" s="92" t="str">
        <f t="shared" si="137"/>
        <v/>
      </c>
    </row>
    <row r="3231" spans="1:17" x14ac:dyDescent="0.2">
      <c r="A3231" s="468"/>
      <c r="B3231" s="444"/>
      <c r="C3231" s="478"/>
      <c r="D3231" s="480"/>
      <c r="E3231" s="480"/>
      <c r="F3231" s="497"/>
      <c r="G3231" s="480"/>
      <c r="H3231" s="480"/>
      <c r="I3231" s="480"/>
      <c r="J3231" s="443"/>
      <c r="K3231" s="443"/>
      <c r="L3231" s="443"/>
      <c r="M3231" s="443"/>
      <c r="N3231" s="444"/>
      <c r="O3231" s="477">
        <f t="shared" si="135"/>
        <v>0</v>
      </c>
      <c r="P3231" s="477">
        <f t="shared" si="136"/>
        <v>0</v>
      </c>
      <c r="Q3231" s="92" t="str">
        <f t="shared" si="137"/>
        <v/>
      </c>
    </row>
    <row r="3232" spans="1:17" x14ac:dyDescent="0.2">
      <c r="A3232" s="468"/>
      <c r="B3232" s="444"/>
      <c r="C3232" s="478"/>
      <c r="D3232" s="480"/>
      <c r="E3232" s="480"/>
      <c r="F3232" s="497"/>
      <c r="G3232" s="480"/>
      <c r="H3232" s="480"/>
      <c r="I3232" s="480"/>
      <c r="J3232" s="443"/>
      <c r="K3232" s="443"/>
      <c r="L3232" s="443"/>
      <c r="M3232" s="443"/>
      <c r="N3232" s="444"/>
      <c r="O3232" s="477">
        <f t="shared" si="135"/>
        <v>0</v>
      </c>
      <c r="P3232" s="477">
        <f t="shared" si="136"/>
        <v>0</v>
      </c>
      <c r="Q3232" s="92" t="str">
        <f t="shared" si="137"/>
        <v/>
      </c>
    </row>
    <row r="3233" spans="1:17" x14ac:dyDescent="0.2">
      <c r="A3233" s="468"/>
      <c r="B3233" s="444"/>
      <c r="C3233" s="478"/>
      <c r="D3233" s="480"/>
      <c r="E3233" s="480"/>
      <c r="F3233" s="497"/>
      <c r="G3233" s="480"/>
      <c r="H3233" s="480"/>
      <c r="I3233" s="480"/>
      <c r="J3233" s="443"/>
      <c r="K3233" s="443"/>
      <c r="L3233" s="443"/>
      <c r="M3233" s="443"/>
      <c r="N3233" s="444"/>
      <c r="O3233" s="477">
        <f t="shared" si="135"/>
        <v>0</v>
      </c>
      <c r="P3233" s="477">
        <f t="shared" si="136"/>
        <v>0</v>
      </c>
      <c r="Q3233" s="92" t="str">
        <f t="shared" si="137"/>
        <v/>
      </c>
    </row>
    <row r="3234" spans="1:17" x14ac:dyDescent="0.2">
      <c r="A3234" s="468"/>
      <c r="B3234" s="444"/>
      <c r="C3234" s="478"/>
      <c r="D3234" s="480"/>
      <c r="E3234" s="480"/>
      <c r="F3234" s="497"/>
      <c r="G3234" s="480"/>
      <c r="H3234" s="480"/>
      <c r="I3234" s="480"/>
      <c r="J3234" s="443"/>
      <c r="K3234" s="443"/>
      <c r="L3234" s="443"/>
      <c r="M3234" s="443"/>
      <c r="N3234" s="444"/>
      <c r="O3234" s="477">
        <f t="shared" si="135"/>
        <v>0</v>
      </c>
      <c r="P3234" s="477">
        <f t="shared" si="136"/>
        <v>0</v>
      </c>
      <c r="Q3234" s="92" t="str">
        <f t="shared" si="137"/>
        <v/>
      </c>
    </row>
    <row r="3235" spans="1:17" x14ac:dyDescent="0.2">
      <c r="A3235" s="468"/>
      <c r="B3235" s="444"/>
      <c r="C3235" s="478"/>
      <c r="D3235" s="480"/>
      <c r="E3235" s="480"/>
      <c r="F3235" s="497"/>
      <c r="G3235" s="480"/>
      <c r="H3235" s="480"/>
      <c r="I3235" s="480"/>
      <c r="J3235" s="443"/>
      <c r="K3235" s="443"/>
      <c r="L3235" s="443"/>
      <c r="M3235" s="443"/>
      <c r="N3235" s="444"/>
      <c r="O3235" s="477">
        <f t="shared" si="135"/>
        <v>0</v>
      </c>
      <c r="P3235" s="477">
        <f t="shared" si="136"/>
        <v>0</v>
      </c>
      <c r="Q3235" s="92" t="str">
        <f t="shared" si="137"/>
        <v/>
      </c>
    </row>
    <row r="3236" spans="1:17" x14ac:dyDescent="0.2">
      <c r="A3236" s="468"/>
      <c r="B3236" s="444"/>
      <c r="C3236" s="478"/>
      <c r="D3236" s="480"/>
      <c r="E3236" s="480"/>
      <c r="F3236" s="497"/>
      <c r="G3236" s="480"/>
      <c r="H3236" s="480"/>
      <c r="I3236" s="480"/>
      <c r="J3236" s="443"/>
      <c r="K3236" s="443"/>
      <c r="L3236" s="443"/>
      <c r="M3236" s="443"/>
      <c r="N3236" s="444"/>
      <c r="O3236" s="477">
        <f t="shared" si="135"/>
        <v>0</v>
      </c>
      <c r="P3236" s="477">
        <f t="shared" si="136"/>
        <v>0</v>
      </c>
      <c r="Q3236" s="92" t="str">
        <f t="shared" si="137"/>
        <v/>
      </c>
    </row>
    <row r="3237" spans="1:17" x14ac:dyDescent="0.2">
      <c r="A3237" s="468"/>
      <c r="B3237" s="444"/>
      <c r="C3237" s="478"/>
      <c r="D3237" s="480"/>
      <c r="E3237" s="480"/>
      <c r="F3237" s="497"/>
      <c r="G3237" s="480"/>
      <c r="H3237" s="480"/>
      <c r="I3237" s="480"/>
      <c r="J3237" s="443"/>
      <c r="K3237" s="443"/>
      <c r="L3237" s="443"/>
      <c r="M3237" s="443"/>
      <c r="N3237" s="444"/>
      <c r="O3237" s="477">
        <f t="shared" si="135"/>
        <v>0</v>
      </c>
      <c r="P3237" s="477">
        <f t="shared" si="136"/>
        <v>0</v>
      </c>
      <c r="Q3237" s="92" t="str">
        <f t="shared" si="137"/>
        <v/>
      </c>
    </row>
    <row r="3238" spans="1:17" x14ac:dyDescent="0.2">
      <c r="A3238" s="468"/>
      <c r="B3238" s="444"/>
      <c r="C3238" s="478"/>
      <c r="D3238" s="480"/>
      <c r="E3238" s="480"/>
      <c r="F3238" s="497"/>
      <c r="G3238" s="480"/>
      <c r="H3238" s="480"/>
      <c r="I3238" s="480"/>
      <c r="J3238" s="443"/>
      <c r="K3238" s="443"/>
      <c r="L3238" s="443"/>
      <c r="M3238" s="443"/>
      <c r="N3238" s="444"/>
      <c r="O3238" s="477">
        <f t="shared" si="135"/>
        <v>0</v>
      </c>
      <c r="P3238" s="477">
        <f t="shared" si="136"/>
        <v>0</v>
      </c>
      <c r="Q3238" s="92" t="str">
        <f t="shared" si="137"/>
        <v/>
      </c>
    </row>
    <row r="3239" spans="1:17" x14ac:dyDescent="0.2">
      <c r="A3239" s="468"/>
      <c r="B3239" s="444"/>
      <c r="C3239" s="478"/>
      <c r="D3239" s="480"/>
      <c r="E3239" s="480"/>
      <c r="F3239" s="497"/>
      <c r="G3239" s="480"/>
      <c r="H3239" s="480"/>
      <c r="I3239" s="480"/>
      <c r="J3239" s="443"/>
      <c r="K3239" s="443"/>
      <c r="L3239" s="443"/>
      <c r="M3239" s="443"/>
      <c r="N3239" s="444"/>
      <c r="O3239" s="477">
        <f t="shared" si="135"/>
        <v>0</v>
      </c>
      <c r="P3239" s="477">
        <f t="shared" si="136"/>
        <v>0</v>
      </c>
      <c r="Q3239" s="92" t="str">
        <f t="shared" si="137"/>
        <v/>
      </c>
    </row>
    <row r="3240" spans="1:17" x14ac:dyDescent="0.2">
      <c r="A3240" s="468"/>
      <c r="B3240" s="444"/>
      <c r="C3240" s="478"/>
      <c r="D3240" s="480"/>
      <c r="E3240" s="480"/>
      <c r="F3240" s="497"/>
      <c r="G3240" s="480"/>
      <c r="H3240" s="480"/>
      <c r="I3240" s="480"/>
      <c r="J3240" s="443"/>
      <c r="K3240" s="443"/>
      <c r="L3240" s="443"/>
      <c r="M3240" s="443"/>
      <c r="N3240" s="444"/>
      <c r="O3240" s="477">
        <f t="shared" si="135"/>
        <v>0</v>
      </c>
      <c r="P3240" s="477">
        <f t="shared" si="136"/>
        <v>0</v>
      </c>
      <c r="Q3240" s="92" t="str">
        <f t="shared" si="137"/>
        <v/>
      </c>
    </row>
    <row r="3241" spans="1:17" x14ac:dyDescent="0.2">
      <c r="A3241" s="468"/>
      <c r="B3241" s="444"/>
      <c r="C3241" s="478"/>
      <c r="D3241" s="480"/>
      <c r="E3241" s="480"/>
      <c r="F3241" s="497"/>
      <c r="G3241" s="480"/>
      <c r="H3241" s="480"/>
      <c r="I3241" s="480"/>
      <c r="J3241" s="443"/>
      <c r="K3241" s="443"/>
      <c r="L3241" s="443"/>
      <c r="M3241" s="443"/>
      <c r="N3241" s="444"/>
      <c r="O3241" s="477">
        <f t="shared" si="135"/>
        <v>0</v>
      </c>
      <c r="P3241" s="477">
        <f t="shared" si="136"/>
        <v>0</v>
      </c>
      <c r="Q3241" s="92" t="str">
        <f t="shared" si="137"/>
        <v/>
      </c>
    </row>
    <row r="3242" spans="1:17" x14ac:dyDescent="0.2">
      <c r="A3242" s="468"/>
      <c r="B3242" s="444"/>
      <c r="C3242" s="478"/>
      <c r="D3242" s="480"/>
      <c r="E3242" s="480"/>
      <c r="F3242" s="497"/>
      <c r="G3242" s="480"/>
      <c r="H3242" s="480"/>
      <c r="I3242" s="480"/>
      <c r="J3242" s="443"/>
      <c r="K3242" s="443"/>
      <c r="L3242" s="443"/>
      <c r="M3242" s="443"/>
      <c r="N3242" s="444"/>
      <c r="O3242" s="477">
        <f t="shared" si="135"/>
        <v>0</v>
      </c>
      <c r="P3242" s="477">
        <f t="shared" si="136"/>
        <v>0</v>
      </c>
      <c r="Q3242" s="92" t="str">
        <f t="shared" si="137"/>
        <v/>
      </c>
    </row>
    <row r="3243" spans="1:17" x14ac:dyDescent="0.2">
      <c r="A3243" s="468"/>
      <c r="B3243" s="444"/>
      <c r="C3243" s="478"/>
      <c r="D3243" s="480"/>
      <c r="E3243" s="480"/>
      <c r="F3243" s="497"/>
      <c r="G3243" s="480"/>
      <c r="H3243" s="480"/>
      <c r="I3243" s="480"/>
      <c r="J3243" s="443"/>
      <c r="K3243" s="443"/>
      <c r="L3243" s="443"/>
      <c r="M3243" s="443"/>
      <c r="N3243" s="444"/>
      <c r="O3243" s="477">
        <f t="shared" si="135"/>
        <v>0</v>
      </c>
      <c r="P3243" s="477">
        <f t="shared" si="136"/>
        <v>0</v>
      </c>
      <c r="Q3243" s="92" t="str">
        <f t="shared" si="137"/>
        <v/>
      </c>
    </row>
    <row r="3244" spans="1:17" x14ac:dyDescent="0.2">
      <c r="A3244" s="468"/>
      <c r="B3244" s="444"/>
      <c r="C3244" s="478"/>
      <c r="D3244" s="480"/>
      <c r="E3244" s="480"/>
      <c r="F3244" s="497"/>
      <c r="G3244" s="480"/>
      <c r="H3244" s="480"/>
      <c r="I3244" s="480"/>
      <c r="J3244" s="443"/>
      <c r="K3244" s="443"/>
      <c r="L3244" s="443"/>
      <c r="M3244" s="443"/>
      <c r="N3244" s="444"/>
      <c r="O3244" s="477">
        <f t="shared" si="135"/>
        <v>0</v>
      </c>
      <c r="P3244" s="477">
        <f t="shared" si="136"/>
        <v>0</v>
      </c>
      <c r="Q3244" s="92" t="str">
        <f t="shared" si="137"/>
        <v/>
      </c>
    </row>
    <row r="3245" spans="1:17" x14ac:dyDescent="0.2">
      <c r="A3245" s="468"/>
      <c r="B3245" s="444"/>
      <c r="C3245" s="478"/>
      <c r="D3245" s="480"/>
      <c r="E3245" s="480"/>
      <c r="F3245" s="497"/>
      <c r="G3245" s="480"/>
      <c r="H3245" s="480"/>
      <c r="I3245" s="480"/>
      <c r="J3245" s="443"/>
      <c r="K3245" s="443"/>
      <c r="L3245" s="443"/>
      <c r="M3245" s="443"/>
      <c r="N3245" s="444"/>
      <c r="O3245" s="477">
        <f t="shared" si="135"/>
        <v>0</v>
      </c>
      <c r="P3245" s="477">
        <f t="shared" si="136"/>
        <v>0</v>
      </c>
      <c r="Q3245" s="92" t="str">
        <f t="shared" si="137"/>
        <v/>
      </c>
    </row>
    <row r="3246" spans="1:17" x14ac:dyDescent="0.2">
      <c r="A3246" s="468"/>
      <c r="B3246" s="444"/>
      <c r="C3246" s="478"/>
      <c r="D3246" s="480"/>
      <c r="E3246" s="480"/>
      <c r="F3246" s="497"/>
      <c r="G3246" s="480"/>
      <c r="H3246" s="480"/>
      <c r="I3246" s="480"/>
      <c r="J3246" s="443"/>
      <c r="K3246" s="443"/>
      <c r="L3246" s="443"/>
      <c r="M3246" s="443"/>
      <c r="N3246" s="444"/>
      <c r="O3246" s="477">
        <f t="shared" si="135"/>
        <v>0</v>
      </c>
      <c r="P3246" s="477">
        <f t="shared" si="136"/>
        <v>0</v>
      </c>
      <c r="Q3246" s="92" t="str">
        <f t="shared" si="137"/>
        <v/>
      </c>
    </row>
    <row r="3247" spans="1:17" x14ac:dyDescent="0.2">
      <c r="A3247" s="468"/>
      <c r="B3247" s="444"/>
      <c r="C3247" s="478"/>
      <c r="D3247" s="480"/>
      <c r="E3247" s="480"/>
      <c r="F3247" s="497"/>
      <c r="G3247" s="480"/>
      <c r="H3247" s="480"/>
      <c r="I3247" s="480"/>
      <c r="J3247" s="443"/>
      <c r="K3247" s="443"/>
      <c r="L3247" s="443"/>
      <c r="M3247" s="443"/>
      <c r="N3247" s="444"/>
      <c r="O3247" s="477">
        <f t="shared" si="135"/>
        <v>0</v>
      </c>
      <c r="P3247" s="477">
        <f t="shared" si="136"/>
        <v>0</v>
      </c>
      <c r="Q3247" s="92" t="str">
        <f t="shared" si="137"/>
        <v/>
      </c>
    </row>
    <row r="3248" spans="1:17" x14ac:dyDescent="0.2">
      <c r="A3248" s="468"/>
      <c r="B3248" s="444"/>
      <c r="C3248" s="478"/>
      <c r="D3248" s="480"/>
      <c r="E3248" s="480"/>
      <c r="F3248" s="497"/>
      <c r="G3248" s="480"/>
      <c r="H3248" s="480"/>
      <c r="I3248" s="480"/>
      <c r="J3248" s="443"/>
      <c r="K3248" s="443"/>
      <c r="L3248" s="443"/>
      <c r="M3248" s="443"/>
      <c r="N3248" s="444"/>
      <c r="O3248" s="477">
        <f t="shared" si="135"/>
        <v>0</v>
      </c>
      <c r="P3248" s="477">
        <f t="shared" si="136"/>
        <v>0</v>
      </c>
      <c r="Q3248" s="92" t="str">
        <f t="shared" si="137"/>
        <v/>
      </c>
    </row>
    <row r="3249" spans="1:17" x14ac:dyDescent="0.2">
      <c r="A3249" s="468"/>
      <c r="B3249" s="444"/>
      <c r="C3249" s="478"/>
      <c r="D3249" s="480"/>
      <c r="E3249" s="480"/>
      <c r="F3249" s="497"/>
      <c r="G3249" s="480"/>
      <c r="H3249" s="480"/>
      <c r="I3249" s="480"/>
      <c r="J3249" s="443"/>
      <c r="K3249" s="443"/>
      <c r="L3249" s="443"/>
      <c r="M3249" s="443"/>
      <c r="N3249" s="444"/>
      <c r="O3249" s="477">
        <f t="shared" si="135"/>
        <v>0</v>
      </c>
      <c r="P3249" s="477">
        <f t="shared" si="136"/>
        <v>0</v>
      </c>
      <c r="Q3249" s="92" t="str">
        <f t="shared" si="137"/>
        <v/>
      </c>
    </row>
    <row r="3250" spans="1:17" x14ac:dyDescent="0.2">
      <c r="A3250" s="468"/>
      <c r="B3250" s="444"/>
      <c r="C3250" s="478"/>
      <c r="D3250" s="480"/>
      <c r="E3250" s="480"/>
      <c r="F3250" s="497"/>
      <c r="G3250" s="480"/>
      <c r="H3250" s="480"/>
      <c r="I3250" s="480"/>
      <c r="J3250" s="443"/>
      <c r="K3250" s="443"/>
      <c r="L3250" s="443"/>
      <c r="M3250" s="443"/>
      <c r="N3250" s="444"/>
      <c r="O3250" s="477">
        <f t="shared" ref="O3250:O3313" si="138">IF(B3250=0,0,IF(YEAR(B3250)=$P$1,MONTH(B3250)-$O$1+1,(YEAR(B3250)-$P$1)*12-$O$1+1+MONTH(B3250)))</f>
        <v>0</v>
      </c>
      <c r="P3250" s="477">
        <f t="shared" ref="P3250:P3313" si="139">IF(C3250=0,0,IF(YEAR(C3250)=$P$1,MONTH(C3250)-$O$1+1,(YEAR(C3250)-$P$1)*12-$O$1+1+MONTH(C3250)))</f>
        <v>0</v>
      </c>
      <c r="Q3250" s="92" t="str">
        <f t="shared" ref="Q3250:Q3313" si="140">SUBSTITUTE(D3250," ","_")</f>
        <v/>
      </c>
    </row>
    <row r="3251" spans="1:17" x14ac:dyDescent="0.2">
      <c r="A3251" s="468"/>
      <c r="B3251" s="444"/>
      <c r="C3251" s="478"/>
      <c r="D3251" s="480"/>
      <c r="E3251" s="480"/>
      <c r="F3251" s="497"/>
      <c r="G3251" s="480"/>
      <c r="H3251" s="480"/>
      <c r="I3251" s="480"/>
      <c r="J3251" s="443"/>
      <c r="K3251" s="443"/>
      <c r="L3251" s="443"/>
      <c r="M3251" s="443"/>
      <c r="N3251" s="444"/>
      <c r="O3251" s="477">
        <f t="shared" si="138"/>
        <v>0</v>
      </c>
      <c r="P3251" s="477">
        <f t="shared" si="139"/>
        <v>0</v>
      </c>
      <c r="Q3251" s="92" t="str">
        <f t="shared" si="140"/>
        <v/>
      </c>
    </row>
    <row r="3252" spans="1:17" x14ac:dyDescent="0.2">
      <c r="A3252" s="468"/>
      <c r="B3252" s="444"/>
      <c r="C3252" s="478"/>
      <c r="D3252" s="480"/>
      <c r="E3252" s="480"/>
      <c r="F3252" s="497"/>
      <c r="G3252" s="480"/>
      <c r="H3252" s="480"/>
      <c r="I3252" s="480"/>
      <c r="J3252" s="443"/>
      <c r="K3252" s="443"/>
      <c r="L3252" s="443"/>
      <c r="M3252" s="443"/>
      <c r="N3252" s="444"/>
      <c r="O3252" s="477">
        <f t="shared" si="138"/>
        <v>0</v>
      </c>
      <c r="P3252" s="477">
        <f t="shared" si="139"/>
        <v>0</v>
      </c>
      <c r="Q3252" s="92" t="str">
        <f t="shared" si="140"/>
        <v/>
      </c>
    </row>
    <row r="3253" spans="1:17" x14ac:dyDescent="0.2">
      <c r="A3253" s="468"/>
      <c r="B3253" s="444"/>
      <c r="C3253" s="478"/>
      <c r="D3253" s="480"/>
      <c r="E3253" s="480"/>
      <c r="F3253" s="497"/>
      <c r="G3253" s="480"/>
      <c r="H3253" s="480"/>
      <c r="I3253" s="480"/>
      <c r="J3253" s="443"/>
      <c r="K3253" s="443"/>
      <c r="L3253" s="443"/>
      <c r="M3253" s="443"/>
      <c r="N3253" s="444"/>
      <c r="O3253" s="477">
        <f t="shared" si="138"/>
        <v>0</v>
      </c>
      <c r="P3253" s="477">
        <f t="shared" si="139"/>
        <v>0</v>
      </c>
      <c r="Q3253" s="92" t="str">
        <f t="shared" si="140"/>
        <v/>
      </c>
    </row>
    <row r="3254" spans="1:17" x14ac:dyDescent="0.2">
      <c r="A3254" s="468"/>
      <c r="B3254" s="444"/>
      <c r="C3254" s="478"/>
      <c r="D3254" s="480"/>
      <c r="E3254" s="480"/>
      <c r="F3254" s="497"/>
      <c r="G3254" s="480"/>
      <c r="H3254" s="480"/>
      <c r="I3254" s="480"/>
      <c r="J3254" s="443"/>
      <c r="K3254" s="443"/>
      <c r="L3254" s="443"/>
      <c r="M3254" s="443"/>
      <c r="N3254" s="444"/>
      <c r="O3254" s="477">
        <f t="shared" si="138"/>
        <v>0</v>
      </c>
      <c r="P3254" s="477">
        <f t="shared" si="139"/>
        <v>0</v>
      </c>
      <c r="Q3254" s="92" t="str">
        <f t="shared" si="140"/>
        <v/>
      </c>
    </row>
    <row r="3255" spans="1:17" x14ac:dyDescent="0.2">
      <c r="A3255" s="468"/>
      <c r="B3255" s="444"/>
      <c r="C3255" s="478"/>
      <c r="D3255" s="480"/>
      <c r="E3255" s="480"/>
      <c r="F3255" s="497"/>
      <c r="G3255" s="480"/>
      <c r="H3255" s="480"/>
      <c r="I3255" s="480"/>
      <c r="J3255" s="443"/>
      <c r="K3255" s="443"/>
      <c r="L3255" s="443"/>
      <c r="M3255" s="443"/>
      <c r="N3255" s="444"/>
      <c r="O3255" s="477">
        <f t="shared" si="138"/>
        <v>0</v>
      </c>
      <c r="P3255" s="477">
        <f t="shared" si="139"/>
        <v>0</v>
      </c>
      <c r="Q3255" s="92" t="str">
        <f t="shared" si="140"/>
        <v/>
      </c>
    </row>
    <row r="3256" spans="1:17" x14ac:dyDescent="0.2">
      <c r="A3256" s="468"/>
      <c r="B3256" s="444"/>
      <c r="C3256" s="478"/>
      <c r="D3256" s="480"/>
      <c r="E3256" s="480"/>
      <c r="F3256" s="497"/>
      <c r="G3256" s="480"/>
      <c r="H3256" s="480"/>
      <c r="I3256" s="480"/>
      <c r="J3256" s="443"/>
      <c r="K3256" s="443"/>
      <c r="L3256" s="443"/>
      <c r="M3256" s="443"/>
      <c r="N3256" s="444"/>
      <c r="O3256" s="477">
        <f t="shared" si="138"/>
        <v>0</v>
      </c>
      <c r="P3256" s="477">
        <f t="shared" si="139"/>
        <v>0</v>
      </c>
      <c r="Q3256" s="92" t="str">
        <f t="shared" si="140"/>
        <v/>
      </c>
    </row>
    <row r="3257" spans="1:17" x14ac:dyDescent="0.2">
      <c r="A3257" s="468"/>
      <c r="B3257" s="444"/>
      <c r="C3257" s="478"/>
      <c r="D3257" s="480"/>
      <c r="E3257" s="480"/>
      <c r="F3257" s="497"/>
      <c r="G3257" s="480"/>
      <c r="H3257" s="480"/>
      <c r="I3257" s="480"/>
      <c r="J3257" s="443"/>
      <c r="K3257" s="443"/>
      <c r="L3257" s="443"/>
      <c r="M3257" s="443"/>
      <c r="N3257" s="444"/>
      <c r="O3257" s="477">
        <f t="shared" si="138"/>
        <v>0</v>
      </c>
      <c r="P3257" s="477">
        <f t="shared" si="139"/>
        <v>0</v>
      </c>
      <c r="Q3257" s="92" t="str">
        <f t="shared" si="140"/>
        <v/>
      </c>
    </row>
    <row r="3258" spans="1:17" x14ac:dyDescent="0.2">
      <c r="A3258" s="468"/>
      <c r="B3258" s="444"/>
      <c r="C3258" s="478"/>
      <c r="D3258" s="480"/>
      <c r="E3258" s="480"/>
      <c r="F3258" s="497"/>
      <c r="G3258" s="480"/>
      <c r="H3258" s="480"/>
      <c r="I3258" s="480"/>
      <c r="J3258" s="443"/>
      <c r="K3258" s="443"/>
      <c r="L3258" s="443"/>
      <c r="M3258" s="443"/>
      <c r="N3258" s="444"/>
      <c r="O3258" s="477">
        <f t="shared" si="138"/>
        <v>0</v>
      </c>
      <c r="P3258" s="477">
        <f t="shared" si="139"/>
        <v>0</v>
      </c>
      <c r="Q3258" s="92" t="str">
        <f t="shared" si="140"/>
        <v/>
      </c>
    </row>
    <row r="3259" spans="1:17" x14ac:dyDescent="0.2">
      <c r="A3259" s="468"/>
      <c r="B3259" s="444"/>
      <c r="C3259" s="478"/>
      <c r="D3259" s="480"/>
      <c r="E3259" s="480"/>
      <c r="F3259" s="497"/>
      <c r="G3259" s="480"/>
      <c r="H3259" s="480"/>
      <c r="I3259" s="480"/>
      <c r="J3259" s="443"/>
      <c r="K3259" s="443"/>
      <c r="L3259" s="443"/>
      <c r="M3259" s="443"/>
      <c r="N3259" s="444"/>
      <c r="O3259" s="477">
        <f t="shared" si="138"/>
        <v>0</v>
      </c>
      <c r="P3259" s="477">
        <f t="shared" si="139"/>
        <v>0</v>
      </c>
      <c r="Q3259" s="92" t="str">
        <f t="shared" si="140"/>
        <v/>
      </c>
    </row>
    <row r="3260" spans="1:17" x14ac:dyDescent="0.2">
      <c r="A3260" s="468"/>
      <c r="B3260" s="444"/>
      <c r="C3260" s="478"/>
      <c r="D3260" s="480"/>
      <c r="E3260" s="480"/>
      <c r="F3260" s="497"/>
      <c r="G3260" s="480"/>
      <c r="H3260" s="480"/>
      <c r="I3260" s="480"/>
      <c r="J3260" s="443"/>
      <c r="K3260" s="443"/>
      <c r="L3260" s="443"/>
      <c r="M3260" s="443"/>
      <c r="N3260" s="444"/>
      <c r="O3260" s="477">
        <f t="shared" si="138"/>
        <v>0</v>
      </c>
      <c r="P3260" s="477">
        <f t="shared" si="139"/>
        <v>0</v>
      </c>
      <c r="Q3260" s="92" t="str">
        <f t="shared" si="140"/>
        <v/>
      </c>
    </row>
    <row r="3261" spans="1:17" x14ac:dyDescent="0.2">
      <c r="A3261" s="468"/>
      <c r="B3261" s="444"/>
      <c r="C3261" s="478"/>
      <c r="D3261" s="480"/>
      <c r="E3261" s="480"/>
      <c r="F3261" s="497"/>
      <c r="G3261" s="480"/>
      <c r="H3261" s="480"/>
      <c r="I3261" s="480"/>
      <c r="J3261" s="443"/>
      <c r="K3261" s="443"/>
      <c r="L3261" s="443"/>
      <c r="M3261" s="443"/>
      <c r="N3261" s="444"/>
      <c r="O3261" s="477">
        <f t="shared" si="138"/>
        <v>0</v>
      </c>
      <c r="P3261" s="477">
        <f t="shared" si="139"/>
        <v>0</v>
      </c>
      <c r="Q3261" s="92" t="str">
        <f t="shared" si="140"/>
        <v/>
      </c>
    </row>
    <row r="3262" spans="1:17" x14ac:dyDescent="0.2">
      <c r="A3262" s="468"/>
      <c r="B3262" s="444"/>
      <c r="C3262" s="478"/>
      <c r="D3262" s="480"/>
      <c r="E3262" s="480"/>
      <c r="F3262" s="497"/>
      <c r="G3262" s="480"/>
      <c r="H3262" s="480"/>
      <c r="I3262" s="480"/>
      <c r="J3262" s="443"/>
      <c r="K3262" s="443"/>
      <c r="L3262" s="443"/>
      <c r="M3262" s="443"/>
      <c r="N3262" s="444"/>
      <c r="O3262" s="477">
        <f t="shared" si="138"/>
        <v>0</v>
      </c>
      <c r="P3262" s="477">
        <f t="shared" si="139"/>
        <v>0</v>
      </c>
      <c r="Q3262" s="92" t="str">
        <f t="shared" si="140"/>
        <v/>
      </c>
    </row>
    <row r="3263" spans="1:17" x14ac:dyDescent="0.2">
      <c r="A3263" s="468"/>
      <c r="B3263" s="444"/>
      <c r="C3263" s="478"/>
      <c r="D3263" s="480"/>
      <c r="E3263" s="480"/>
      <c r="F3263" s="497"/>
      <c r="G3263" s="480"/>
      <c r="H3263" s="480"/>
      <c r="I3263" s="480"/>
      <c r="J3263" s="443"/>
      <c r="K3263" s="443"/>
      <c r="L3263" s="443"/>
      <c r="M3263" s="443"/>
      <c r="N3263" s="444"/>
      <c r="O3263" s="477">
        <f t="shared" si="138"/>
        <v>0</v>
      </c>
      <c r="P3263" s="477">
        <f t="shared" si="139"/>
        <v>0</v>
      </c>
      <c r="Q3263" s="92" t="str">
        <f t="shared" si="140"/>
        <v/>
      </c>
    </row>
    <row r="3264" spans="1:17" x14ac:dyDescent="0.2">
      <c r="A3264" s="468"/>
      <c r="B3264" s="444"/>
      <c r="C3264" s="478"/>
      <c r="D3264" s="480"/>
      <c r="E3264" s="480"/>
      <c r="F3264" s="497"/>
      <c r="G3264" s="480"/>
      <c r="H3264" s="480"/>
      <c r="I3264" s="480"/>
      <c r="J3264" s="443"/>
      <c r="K3264" s="443"/>
      <c r="L3264" s="443"/>
      <c r="M3264" s="443"/>
      <c r="N3264" s="444"/>
      <c r="O3264" s="477">
        <f t="shared" si="138"/>
        <v>0</v>
      </c>
      <c r="P3264" s="477">
        <f t="shared" si="139"/>
        <v>0</v>
      </c>
      <c r="Q3264" s="92" t="str">
        <f t="shared" si="140"/>
        <v/>
      </c>
    </row>
    <row r="3265" spans="1:17" x14ac:dyDescent="0.2">
      <c r="A3265" s="468"/>
      <c r="B3265" s="444"/>
      <c r="C3265" s="478"/>
      <c r="D3265" s="480"/>
      <c r="E3265" s="480"/>
      <c r="F3265" s="497"/>
      <c r="G3265" s="480"/>
      <c r="H3265" s="480"/>
      <c r="I3265" s="480"/>
      <c r="J3265" s="443"/>
      <c r="K3265" s="443"/>
      <c r="L3265" s="443"/>
      <c r="M3265" s="443"/>
      <c r="N3265" s="444"/>
      <c r="O3265" s="477">
        <f t="shared" si="138"/>
        <v>0</v>
      </c>
      <c r="P3265" s="477">
        <f t="shared" si="139"/>
        <v>0</v>
      </c>
      <c r="Q3265" s="92" t="str">
        <f t="shared" si="140"/>
        <v/>
      </c>
    </row>
    <row r="3266" spans="1:17" x14ac:dyDescent="0.2">
      <c r="A3266" s="468"/>
      <c r="B3266" s="444"/>
      <c r="C3266" s="478"/>
      <c r="D3266" s="480"/>
      <c r="E3266" s="480"/>
      <c r="F3266" s="497"/>
      <c r="G3266" s="480"/>
      <c r="H3266" s="480"/>
      <c r="I3266" s="480"/>
      <c r="J3266" s="443"/>
      <c r="K3266" s="443"/>
      <c r="L3266" s="443"/>
      <c r="M3266" s="443"/>
      <c r="N3266" s="444"/>
      <c r="O3266" s="477">
        <f t="shared" si="138"/>
        <v>0</v>
      </c>
      <c r="P3266" s="477">
        <f t="shared" si="139"/>
        <v>0</v>
      </c>
      <c r="Q3266" s="92" t="str">
        <f t="shared" si="140"/>
        <v/>
      </c>
    </row>
    <row r="3267" spans="1:17" x14ac:dyDescent="0.2">
      <c r="A3267" s="468"/>
      <c r="B3267" s="444"/>
      <c r="C3267" s="478"/>
      <c r="D3267" s="480"/>
      <c r="E3267" s="480"/>
      <c r="F3267" s="497"/>
      <c r="G3267" s="480"/>
      <c r="H3267" s="480"/>
      <c r="I3267" s="480"/>
      <c r="J3267" s="443"/>
      <c r="K3267" s="443"/>
      <c r="L3267" s="443"/>
      <c r="M3267" s="443"/>
      <c r="N3267" s="444"/>
      <c r="O3267" s="477">
        <f t="shared" si="138"/>
        <v>0</v>
      </c>
      <c r="P3267" s="477">
        <f t="shared" si="139"/>
        <v>0</v>
      </c>
      <c r="Q3267" s="92" t="str">
        <f t="shared" si="140"/>
        <v/>
      </c>
    </row>
    <row r="3268" spans="1:17" x14ac:dyDescent="0.2">
      <c r="A3268" s="468"/>
      <c r="B3268" s="444"/>
      <c r="C3268" s="478"/>
      <c r="D3268" s="480"/>
      <c r="E3268" s="480"/>
      <c r="F3268" s="497"/>
      <c r="G3268" s="480"/>
      <c r="H3268" s="480"/>
      <c r="I3268" s="480"/>
      <c r="J3268" s="443"/>
      <c r="K3268" s="443"/>
      <c r="L3268" s="443"/>
      <c r="M3268" s="443"/>
      <c r="N3268" s="444"/>
      <c r="O3268" s="477">
        <f t="shared" si="138"/>
        <v>0</v>
      </c>
      <c r="P3268" s="477">
        <f t="shared" si="139"/>
        <v>0</v>
      </c>
      <c r="Q3268" s="92" t="str">
        <f t="shared" si="140"/>
        <v/>
      </c>
    </row>
    <row r="3269" spans="1:17" x14ac:dyDescent="0.2">
      <c r="A3269" s="468"/>
      <c r="B3269" s="444"/>
      <c r="C3269" s="478"/>
      <c r="D3269" s="480"/>
      <c r="E3269" s="480"/>
      <c r="F3269" s="497"/>
      <c r="G3269" s="480"/>
      <c r="H3269" s="480"/>
      <c r="I3269" s="480"/>
      <c r="J3269" s="443"/>
      <c r="K3269" s="443"/>
      <c r="L3269" s="443"/>
      <c r="M3269" s="443"/>
      <c r="N3269" s="444"/>
      <c r="O3269" s="477">
        <f t="shared" si="138"/>
        <v>0</v>
      </c>
      <c r="P3269" s="477">
        <f t="shared" si="139"/>
        <v>0</v>
      </c>
      <c r="Q3269" s="92" t="str">
        <f t="shared" si="140"/>
        <v/>
      </c>
    </row>
    <row r="3270" spans="1:17" x14ac:dyDescent="0.2">
      <c r="A3270" s="468"/>
      <c r="B3270" s="444"/>
      <c r="C3270" s="478"/>
      <c r="D3270" s="480"/>
      <c r="E3270" s="480"/>
      <c r="F3270" s="497"/>
      <c r="G3270" s="480"/>
      <c r="H3270" s="480"/>
      <c r="I3270" s="480"/>
      <c r="J3270" s="443"/>
      <c r="K3270" s="443"/>
      <c r="L3270" s="443"/>
      <c r="M3270" s="443"/>
      <c r="N3270" s="444"/>
      <c r="O3270" s="477">
        <f t="shared" si="138"/>
        <v>0</v>
      </c>
      <c r="P3270" s="477">
        <f t="shared" si="139"/>
        <v>0</v>
      </c>
      <c r="Q3270" s="92" t="str">
        <f t="shared" si="140"/>
        <v/>
      </c>
    </row>
    <row r="3271" spans="1:17" x14ac:dyDescent="0.2">
      <c r="A3271" s="468"/>
      <c r="B3271" s="444"/>
      <c r="C3271" s="478"/>
      <c r="D3271" s="480"/>
      <c r="E3271" s="480"/>
      <c r="F3271" s="497"/>
      <c r="G3271" s="480"/>
      <c r="H3271" s="480"/>
      <c r="I3271" s="480"/>
      <c r="J3271" s="443"/>
      <c r="K3271" s="443"/>
      <c r="L3271" s="443"/>
      <c r="M3271" s="443"/>
      <c r="N3271" s="444"/>
      <c r="O3271" s="477">
        <f t="shared" si="138"/>
        <v>0</v>
      </c>
      <c r="P3271" s="477">
        <f t="shared" si="139"/>
        <v>0</v>
      </c>
      <c r="Q3271" s="92" t="str">
        <f t="shared" si="140"/>
        <v/>
      </c>
    </row>
    <row r="3272" spans="1:17" x14ac:dyDescent="0.2">
      <c r="A3272" s="468"/>
      <c r="B3272" s="444"/>
      <c r="C3272" s="478"/>
      <c r="D3272" s="480"/>
      <c r="E3272" s="480"/>
      <c r="F3272" s="497"/>
      <c r="G3272" s="480"/>
      <c r="H3272" s="480"/>
      <c r="I3272" s="480"/>
      <c r="J3272" s="443"/>
      <c r="K3272" s="443"/>
      <c r="L3272" s="443"/>
      <c r="M3272" s="443"/>
      <c r="N3272" s="444"/>
      <c r="O3272" s="477">
        <f t="shared" si="138"/>
        <v>0</v>
      </c>
      <c r="P3272" s="477">
        <f t="shared" si="139"/>
        <v>0</v>
      </c>
      <c r="Q3272" s="92" t="str">
        <f t="shared" si="140"/>
        <v/>
      </c>
    </row>
    <row r="3273" spans="1:17" x14ac:dyDescent="0.2">
      <c r="A3273" s="468"/>
      <c r="B3273" s="444"/>
      <c r="C3273" s="478"/>
      <c r="D3273" s="480"/>
      <c r="E3273" s="480"/>
      <c r="F3273" s="497"/>
      <c r="G3273" s="480"/>
      <c r="H3273" s="480"/>
      <c r="I3273" s="480"/>
      <c r="J3273" s="443"/>
      <c r="K3273" s="443"/>
      <c r="L3273" s="443"/>
      <c r="M3273" s="443"/>
      <c r="N3273" s="444"/>
      <c r="O3273" s="477">
        <f t="shared" si="138"/>
        <v>0</v>
      </c>
      <c r="P3273" s="477">
        <f t="shared" si="139"/>
        <v>0</v>
      </c>
      <c r="Q3273" s="92" t="str">
        <f t="shared" si="140"/>
        <v/>
      </c>
    </row>
    <row r="3274" spans="1:17" x14ac:dyDescent="0.2">
      <c r="A3274" s="468"/>
      <c r="B3274" s="444"/>
      <c r="C3274" s="478"/>
      <c r="D3274" s="480"/>
      <c r="E3274" s="480"/>
      <c r="F3274" s="497"/>
      <c r="G3274" s="480"/>
      <c r="H3274" s="480"/>
      <c r="I3274" s="480"/>
      <c r="J3274" s="443"/>
      <c r="K3274" s="443"/>
      <c r="L3274" s="443"/>
      <c r="M3274" s="443"/>
      <c r="N3274" s="444"/>
      <c r="O3274" s="477">
        <f t="shared" si="138"/>
        <v>0</v>
      </c>
      <c r="P3274" s="477">
        <f t="shared" si="139"/>
        <v>0</v>
      </c>
      <c r="Q3274" s="92" t="str">
        <f t="shared" si="140"/>
        <v/>
      </c>
    </row>
    <row r="3275" spans="1:17" x14ac:dyDescent="0.2">
      <c r="A3275" s="468"/>
      <c r="B3275" s="444"/>
      <c r="C3275" s="478"/>
      <c r="D3275" s="480"/>
      <c r="E3275" s="480"/>
      <c r="F3275" s="497"/>
      <c r="G3275" s="480"/>
      <c r="H3275" s="480"/>
      <c r="I3275" s="480"/>
      <c r="J3275" s="443"/>
      <c r="K3275" s="443"/>
      <c r="L3275" s="443"/>
      <c r="M3275" s="443"/>
      <c r="N3275" s="444"/>
      <c r="O3275" s="477">
        <f t="shared" si="138"/>
        <v>0</v>
      </c>
      <c r="P3275" s="477">
        <f t="shared" si="139"/>
        <v>0</v>
      </c>
      <c r="Q3275" s="92" t="str">
        <f t="shared" si="140"/>
        <v/>
      </c>
    </row>
    <row r="3276" spans="1:17" x14ac:dyDescent="0.2">
      <c r="A3276" s="468"/>
      <c r="B3276" s="444"/>
      <c r="C3276" s="478"/>
      <c r="D3276" s="480"/>
      <c r="E3276" s="480"/>
      <c r="F3276" s="497"/>
      <c r="G3276" s="480"/>
      <c r="H3276" s="480"/>
      <c r="I3276" s="480"/>
      <c r="J3276" s="443"/>
      <c r="K3276" s="443"/>
      <c r="L3276" s="443"/>
      <c r="M3276" s="443"/>
      <c r="N3276" s="444"/>
      <c r="O3276" s="477">
        <f t="shared" si="138"/>
        <v>0</v>
      </c>
      <c r="P3276" s="477">
        <f t="shared" si="139"/>
        <v>0</v>
      </c>
      <c r="Q3276" s="92" t="str">
        <f t="shared" si="140"/>
        <v/>
      </c>
    </row>
    <row r="3277" spans="1:17" x14ac:dyDescent="0.2">
      <c r="A3277" s="468"/>
      <c r="B3277" s="444"/>
      <c r="C3277" s="478"/>
      <c r="D3277" s="480"/>
      <c r="E3277" s="480"/>
      <c r="F3277" s="497"/>
      <c r="G3277" s="480"/>
      <c r="H3277" s="480"/>
      <c r="I3277" s="480"/>
      <c r="J3277" s="443"/>
      <c r="K3277" s="443"/>
      <c r="L3277" s="443"/>
      <c r="M3277" s="443"/>
      <c r="N3277" s="444"/>
      <c r="O3277" s="477">
        <f t="shared" si="138"/>
        <v>0</v>
      </c>
      <c r="P3277" s="477">
        <f t="shared" si="139"/>
        <v>0</v>
      </c>
      <c r="Q3277" s="92" t="str">
        <f t="shared" si="140"/>
        <v/>
      </c>
    </row>
    <row r="3278" spans="1:17" x14ac:dyDescent="0.2">
      <c r="A3278" s="468"/>
      <c r="B3278" s="444"/>
      <c r="C3278" s="478"/>
      <c r="D3278" s="480"/>
      <c r="E3278" s="480"/>
      <c r="F3278" s="497"/>
      <c r="G3278" s="480"/>
      <c r="H3278" s="480"/>
      <c r="I3278" s="480"/>
      <c r="J3278" s="443"/>
      <c r="K3278" s="443"/>
      <c r="L3278" s="443"/>
      <c r="M3278" s="443"/>
      <c r="N3278" s="444"/>
      <c r="O3278" s="477">
        <f t="shared" si="138"/>
        <v>0</v>
      </c>
      <c r="P3278" s="477">
        <f t="shared" si="139"/>
        <v>0</v>
      </c>
      <c r="Q3278" s="92" t="str">
        <f t="shared" si="140"/>
        <v/>
      </c>
    </row>
    <row r="3279" spans="1:17" x14ac:dyDescent="0.2">
      <c r="A3279" s="468"/>
      <c r="B3279" s="444"/>
      <c r="C3279" s="478"/>
      <c r="D3279" s="480"/>
      <c r="E3279" s="480"/>
      <c r="F3279" s="497"/>
      <c r="G3279" s="480"/>
      <c r="H3279" s="480"/>
      <c r="I3279" s="480"/>
      <c r="J3279" s="443"/>
      <c r="K3279" s="443"/>
      <c r="L3279" s="443"/>
      <c r="M3279" s="443"/>
      <c r="N3279" s="444"/>
      <c r="O3279" s="477">
        <f t="shared" si="138"/>
        <v>0</v>
      </c>
      <c r="P3279" s="477">
        <f t="shared" si="139"/>
        <v>0</v>
      </c>
      <c r="Q3279" s="92" t="str">
        <f t="shared" si="140"/>
        <v/>
      </c>
    </row>
    <row r="3280" spans="1:17" x14ac:dyDescent="0.2">
      <c r="A3280" s="468"/>
      <c r="B3280" s="444"/>
      <c r="C3280" s="478"/>
      <c r="D3280" s="480"/>
      <c r="E3280" s="480"/>
      <c r="F3280" s="497"/>
      <c r="G3280" s="480"/>
      <c r="H3280" s="480"/>
      <c r="I3280" s="480"/>
      <c r="J3280" s="443"/>
      <c r="K3280" s="443"/>
      <c r="L3280" s="443"/>
      <c r="M3280" s="443"/>
      <c r="N3280" s="444"/>
      <c r="O3280" s="477">
        <f t="shared" si="138"/>
        <v>0</v>
      </c>
      <c r="P3280" s="477">
        <f t="shared" si="139"/>
        <v>0</v>
      </c>
      <c r="Q3280" s="92" t="str">
        <f t="shared" si="140"/>
        <v/>
      </c>
    </row>
    <row r="3281" spans="1:17" x14ac:dyDescent="0.2">
      <c r="A3281" s="468"/>
      <c r="B3281" s="444"/>
      <c r="C3281" s="478"/>
      <c r="D3281" s="480"/>
      <c r="E3281" s="480"/>
      <c r="F3281" s="497"/>
      <c r="G3281" s="480"/>
      <c r="H3281" s="480"/>
      <c r="I3281" s="480"/>
      <c r="J3281" s="443"/>
      <c r="K3281" s="443"/>
      <c r="L3281" s="443"/>
      <c r="M3281" s="443"/>
      <c r="N3281" s="444"/>
      <c r="O3281" s="477">
        <f t="shared" si="138"/>
        <v>0</v>
      </c>
      <c r="P3281" s="477">
        <f t="shared" si="139"/>
        <v>0</v>
      </c>
      <c r="Q3281" s="92" t="str">
        <f t="shared" si="140"/>
        <v/>
      </c>
    </row>
    <row r="3282" spans="1:17" x14ac:dyDescent="0.2">
      <c r="A3282" s="468"/>
      <c r="B3282" s="444"/>
      <c r="C3282" s="478"/>
      <c r="D3282" s="480"/>
      <c r="E3282" s="480"/>
      <c r="F3282" s="497"/>
      <c r="G3282" s="480"/>
      <c r="H3282" s="480"/>
      <c r="I3282" s="480"/>
      <c r="J3282" s="443"/>
      <c r="K3282" s="443"/>
      <c r="L3282" s="443"/>
      <c r="M3282" s="443"/>
      <c r="N3282" s="444"/>
      <c r="O3282" s="477">
        <f t="shared" si="138"/>
        <v>0</v>
      </c>
      <c r="P3282" s="477">
        <f t="shared" si="139"/>
        <v>0</v>
      </c>
      <c r="Q3282" s="92" t="str">
        <f t="shared" si="140"/>
        <v/>
      </c>
    </row>
    <row r="3283" spans="1:17" x14ac:dyDescent="0.2">
      <c r="A3283" s="468"/>
      <c r="B3283" s="444"/>
      <c r="C3283" s="478"/>
      <c r="D3283" s="480"/>
      <c r="E3283" s="480"/>
      <c r="F3283" s="497"/>
      <c r="G3283" s="480"/>
      <c r="H3283" s="480"/>
      <c r="I3283" s="480"/>
      <c r="J3283" s="443"/>
      <c r="K3283" s="443"/>
      <c r="L3283" s="443"/>
      <c r="M3283" s="443"/>
      <c r="N3283" s="444"/>
      <c r="O3283" s="477">
        <f t="shared" si="138"/>
        <v>0</v>
      </c>
      <c r="P3283" s="477">
        <f t="shared" si="139"/>
        <v>0</v>
      </c>
      <c r="Q3283" s="92" t="str">
        <f t="shared" si="140"/>
        <v/>
      </c>
    </row>
    <row r="3284" spans="1:17" x14ac:dyDescent="0.2">
      <c r="A3284" s="468"/>
      <c r="B3284" s="444"/>
      <c r="C3284" s="478"/>
      <c r="D3284" s="480"/>
      <c r="E3284" s="480"/>
      <c r="F3284" s="497"/>
      <c r="G3284" s="480"/>
      <c r="H3284" s="480"/>
      <c r="I3284" s="480"/>
      <c r="J3284" s="443"/>
      <c r="K3284" s="443"/>
      <c r="L3284" s="443"/>
      <c r="M3284" s="443"/>
      <c r="N3284" s="444"/>
      <c r="O3284" s="477">
        <f t="shared" si="138"/>
        <v>0</v>
      </c>
      <c r="P3284" s="477">
        <f t="shared" si="139"/>
        <v>0</v>
      </c>
      <c r="Q3284" s="92" t="str">
        <f t="shared" si="140"/>
        <v/>
      </c>
    </row>
    <row r="3285" spans="1:17" x14ac:dyDescent="0.2">
      <c r="A3285" s="468"/>
      <c r="B3285" s="444"/>
      <c r="C3285" s="478"/>
      <c r="D3285" s="480"/>
      <c r="E3285" s="480"/>
      <c r="F3285" s="497"/>
      <c r="G3285" s="480"/>
      <c r="H3285" s="480"/>
      <c r="I3285" s="480"/>
      <c r="J3285" s="443"/>
      <c r="K3285" s="443"/>
      <c r="L3285" s="443"/>
      <c r="M3285" s="443"/>
      <c r="N3285" s="444"/>
      <c r="O3285" s="477">
        <f t="shared" si="138"/>
        <v>0</v>
      </c>
      <c r="P3285" s="477">
        <f t="shared" si="139"/>
        <v>0</v>
      </c>
      <c r="Q3285" s="92" t="str">
        <f t="shared" si="140"/>
        <v/>
      </c>
    </row>
    <row r="3286" spans="1:17" x14ac:dyDescent="0.2">
      <c r="A3286" s="468"/>
      <c r="B3286" s="444"/>
      <c r="C3286" s="478"/>
      <c r="D3286" s="480"/>
      <c r="E3286" s="480"/>
      <c r="F3286" s="497"/>
      <c r="G3286" s="480"/>
      <c r="H3286" s="480"/>
      <c r="I3286" s="480"/>
      <c r="J3286" s="443"/>
      <c r="K3286" s="443"/>
      <c r="L3286" s="443"/>
      <c r="M3286" s="443"/>
      <c r="N3286" s="444"/>
      <c r="O3286" s="477">
        <f t="shared" si="138"/>
        <v>0</v>
      </c>
      <c r="P3286" s="477">
        <f t="shared" si="139"/>
        <v>0</v>
      </c>
      <c r="Q3286" s="92" t="str">
        <f t="shared" si="140"/>
        <v/>
      </c>
    </row>
    <row r="3287" spans="1:17" x14ac:dyDescent="0.2">
      <c r="A3287" s="468"/>
      <c r="B3287" s="444"/>
      <c r="C3287" s="478"/>
      <c r="D3287" s="480"/>
      <c r="E3287" s="480"/>
      <c r="F3287" s="497"/>
      <c r="G3287" s="480"/>
      <c r="H3287" s="480"/>
      <c r="I3287" s="480"/>
      <c r="J3287" s="443"/>
      <c r="K3287" s="443"/>
      <c r="L3287" s="443"/>
      <c r="M3287" s="443"/>
      <c r="N3287" s="444"/>
      <c r="O3287" s="477">
        <f t="shared" si="138"/>
        <v>0</v>
      </c>
      <c r="P3287" s="477">
        <f t="shared" si="139"/>
        <v>0</v>
      </c>
      <c r="Q3287" s="92" t="str">
        <f t="shared" si="140"/>
        <v/>
      </c>
    </row>
    <row r="3288" spans="1:17" x14ac:dyDescent="0.2">
      <c r="A3288" s="468"/>
      <c r="B3288" s="444"/>
      <c r="C3288" s="478"/>
      <c r="D3288" s="480"/>
      <c r="E3288" s="480"/>
      <c r="F3288" s="497"/>
      <c r="G3288" s="480"/>
      <c r="H3288" s="480"/>
      <c r="I3288" s="480"/>
      <c r="J3288" s="443"/>
      <c r="K3288" s="443"/>
      <c r="L3288" s="443"/>
      <c r="M3288" s="443"/>
      <c r="N3288" s="444"/>
      <c r="O3288" s="477">
        <f t="shared" si="138"/>
        <v>0</v>
      </c>
      <c r="P3288" s="477">
        <f t="shared" si="139"/>
        <v>0</v>
      </c>
      <c r="Q3288" s="92" t="str">
        <f t="shared" si="140"/>
        <v/>
      </c>
    </row>
    <row r="3289" spans="1:17" x14ac:dyDescent="0.2">
      <c r="A3289" s="468"/>
      <c r="B3289" s="444"/>
      <c r="C3289" s="478"/>
      <c r="D3289" s="480"/>
      <c r="E3289" s="480"/>
      <c r="F3289" s="497"/>
      <c r="G3289" s="480"/>
      <c r="H3289" s="480"/>
      <c r="I3289" s="480"/>
      <c r="J3289" s="443"/>
      <c r="K3289" s="443"/>
      <c r="L3289" s="443"/>
      <c r="M3289" s="443"/>
      <c r="N3289" s="444"/>
      <c r="O3289" s="477">
        <f t="shared" si="138"/>
        <v>0</v>
      </c>
      <c r="P3289" s="477">
        <f t="shared" si="139"/>
        <v>0</v>
      </c>
      <c r="Q3289" s="92" t="str">
        <f t="shared" si="140"/>
        <v/>
      </c>
    </row>
    <row r="3290" spans="1:17" x14ac:dyDescent="0.2">
      <c r="A3290" s="468"/>
      <c r="B3290" s="444"/>
      <c r="C3290" s="478"/>
      <c r="D3290" s="480"/>
      <c r="E3290" s="480"/>
      <c r="F3290" s="497"/>
      <c r="G3290" s="480"/>
      <c r="H3290" s="480"/>
      <c r="I3290" s="480"/>
      <c r="J3290" s="443"/>
      <c r="K3290" s="443"/>
      <c r="L3290" s="443"/>
      <c r="M3290" s="443"/>
      <c r="N3290" s="444"/>
      <c r="O3290" s="477">
        <f t="shared" si="138"/>
        <v>0</v>
      </c>
      <c r="P3290" s="477">
        <f t="shared" si="139"/>
        <v>0</v>
      </c>
      <c r="Q3290" s="92" t="str">
        <f t="shared" si="140"/>
        <v/>
      </c>
    </row>
    <row r="3291" spans="1:17" x14ac:dyDescent="0.2">
      <c r="A3291" s="468"/>
      <c r="B3291" s="444"/>
      <c r="C3291" s="478"/>
      <c r="D3291" s="480"/>
      <c r="E3291" s="480"/>
      <c r="F3291" s="497"/>
      <c r="G3291" s="480"/>
      <c r="H3291" s="480"/>
      <c r="I3291" s="480"/>
      <c r="J3291" s="443"/>
      <c r="K3291" s="443"/>
      <c r="L3291" s="443"/>
      <c r="M3291" s="443"/>
      <c r="N3291" s="444"/>
      <c r="O3291" s="477">
        <f t="shared" si="138"/>
        <v>0</v>
      </c>
      <c r="P3291" s="477">
        <f t="shared" si="139"/>
        <v>0</v>
      </c>
      <c r="Q3291" s="92" t="str">
        <f t="shared" si="140"/>
        <v/>
      </c>
    </row>
    <row r="3292" spans="1:17" x14ac:dyDescent="0.2">
      <c r="A3292" s="468"/>
      <c r="B3292" s="444"/>
      <c r="C3292" s="478"/>
      <c r="D3292" s="480"/>
      <c r="E3292" s="480"/>
      <c r="F3292" s="497"/>
      <c r="G3292" s="480"/>
      <c r="H3292" s="480"/>
      <c r="I3292" s="480"/>
      <c r="J3292" s="443"/>
      <c r="K3292" s="443"/>
      <c r="L3292" s="443"/>
      <c r="M3292" s="443"/>
      <c r="N3292" s="444"/>
      <c r="O3292" s="477">
        <f t="shared" si="138"/>
        <v>0</v>
      </c>
      <c r="P3292" s="477">
        <f t="shared" si="139"/>
        <v>0</v>
      </c>
      <c r="Q3292" s="92" t="str">
        <f t="shared" si="140"/>
        <v/>
      </c>
    </row>
    <row r="3293" spans="1:17" x14ac:dyDescent="0.2">
      <c r="A3293" s="468"/>
      <c r="B3293" s="444"/>
      <c r="C3293" s="478"/>
      <c r="D3293" s="480"/>
      <c r="E3293" s="480"/>
      <c r="F3293" s="497"/>
      <c r="G3293" s="480"/>
      <c r="H3293" s="480"/>
      <c r="I3293" s="480"/>
      <c r="J3293" s="443"/>
      <c r="K3293" s="443"/>
      <c r="L3293" s="443"/>
      <c r="M3293" s="443"/>
      <c r="N3293" s="444"/>
      <c r="O3293" s="477">
        <f t="shared" si="138"/>
        <v>0</v>
      </c>
      <c r="P3293" s="477">
        <f t="shared" si="139"/>
        <v>0</v>
      </c>
      <c r="Q3293" s="92" t="str">
        <f t="shared" si="140"/>
        <v/>
      </c>
    </row>
    <row r="3294" spans="1:17" x14ac:dyDescent="0.2">
      <c r="A3294" s="468"/>
      <c r="B3294" s="444"/>
      <c r="C3294" s="478"/>
      <c r="D3294" s="480"/>
      <c r="E3294" s="480"/>
      <c r="F3294" s="497"/>
      <c r="G3294" s="480"/>
      <c r="H3294" s="480"/>
      <c r="I3294" s="480"/>
      <c r="J3294" s="443"/>
      <c r="K3294" s="443"/>
      <c r="L3294" s="443"/>
      <c r="M3294" s="443"/>
      <c r="N3294" s="444"/>
      <c r="O3294" s="477">
        <f t="shared" si="138"/>
        <v>0</v>
      </c>
      <c r="P3294" s="477">
        <f t="shared" si="139"/>
        <v>0</v>
      </c>
      <c r="Q3294" s="92" t="str">
        <f t="shared" si="140"/>
        <v/>
      </c>
    </row>
    <row r="3295" spans="1:17" x14ac:dyDescent="0.2">
      <c r="A3295" s="468"/>
      <c r="B3295" s="444"/>
      <c r="C3295" s="478"/>
      <c r="D3295" s="480"/>
      <c r="E3295" s="480"/>
      <c r="F3295" s="497"/>
      <c r="G3295" s="480"/>
      <c r="H3295" s="480"/>
      <c r="I3295" s="480"/>
      <c r="J3295" s="443"/>
      <c r="K3295" s="443"/>
      <c r="L3295" s="443"/>
      <c r="M3295" s="443"/>
      <c r="N3295" s="444"/>
      <c r="O3295" s="477">
        <f t="shared" si="138"/>
        <v>0</v>
      </c>
      <c r="P3295" s="477">
        <f t="shared" si="139"/>
        <v>0</v>
      </c>
      <c r="Q3295" s="92" t="str">
        <f t="shared" si="140"/>
        <v/>
      </c>
    </row>
    <row r="3296" spans="1:17" x14ac:dyDescent="0.2">
      <c r="A3296" s="468"/>
      <c r="B3296" s="444"/>
      <c r="C3296" s="478"/>
      <c r="D3296" s="480"/>
      <c r="E3296" s="480"/>
      <c r="F3296" s="497"/>
      <c r="G3296" s="480"/>
      <c r="H3296" s="480"/>
      <c r="I3296" s="480"/>
      <c r="J3296" s="443"/>
      <c r="K3296" s="443"/>
      <c r="L3296" s="443"/>
      <c r="M3296" s="443"/>
      <c r="N3296" s="444"/>
      <c r="O3296" s="477">
        <f t="shared" si="138"/>
        <v>0</v>
      </c>
      <c r="P3296" s="477">
        <f t="shared" si="139"/>
        <v>0</v>
      </c>
      <c r="Q3296" s="92" t="str">
        <f t="shared" si="140"/>
        <v/>
      </c>
    </row>
    <row r="3297" spans="1:17" x14ac:dyDescent="0.2">
      <c r="A3297" s="468"/>
      <c r="B3297" s="444"/>
      <c r="C3297" s="478"/>
      <c r="D3297" s="480"/>
      <c r="E3297" s="480"/>
      <c r="F3297" s="497"/>
      <c r="G3297" s="480"/>
      <c r="H3297" s="480"/>
      <c r="I3297" s="480"/>
      <c r="J3297" s="443"/>
      <c r="K3297" s="443"/>
      <c r="L3297" s="443"/>
      <c r="M3297" s="443"/>
      <c r="N3297" s="444"/>
      <c r="O3297" s="477">
        <f t="shared" si="138"/>
        <v>0</v>
      </c>
      <c r="P3297" s="477">
        <f t="shared" si="139"/>
        <v>0</v>
      </c>
      <c r="Q3297" s="92" t="str">
        <f t="shared" si="140"/>
        <v/>
      </c>
    </row>
    <row r="3298" spans="1:17" x14ac:dyDescent="0.2">
      <c r="A3298" s="468"/>
      <c r="B3298" s="444"/>
      <c r="C3298" s="478"/>
      <c r="D3298" s="480"/>
      <c r="E3298" s="480"/>
      <c r="F3298" s="497"/>
      <c r="G3298" s="480"/>
      <c r="H3298" s="480"/>
      <c r="I3298" s="480"/>
      <c r="J3298" s="443"/>
      <c r="K3298" s="443"/>
      <c r="L3298" s="443"/>
      <c r="M3298" s="443"/>
      <c r="N3298" s="444"/>
      <c r="O3298" s="477">
        <f t="shared" si="138"/>
        <v>0</v>
      </c>
      <c r="P3298" s="477">
        <f t="shared" si="139"/>
        <v>0</v>
      </c>
      <c r="Q3298" s="92" t="str">
        <f t="shared" si="140"/>
        <v/>
      </c>
    </row>
    <row r="3299" spans="1:17" x14ac:dyDescent="0.2">
      <c r="A3299" s="468"/>
      <c r="B3299" s="444"/>
      <c r="C3299" s="478"/>
      <c r="D3299" s="480"/>
      <c r="E3299" s="480"/>
      <c r="F3299" s="497"/>
      <c r="G3299" s="480"/>
      <c r="H3299" s="480"/>
      <c r="I3299" s="480"/>
      <c r="J3299" s="443"/>
      <c r="K3299" s="443"/>
      <c r="L3299" s="443"/>
      <c r="M3299" s="443"/>
      <c r="N3299" s="444"/>
      <c r="O3299" s="477">
        <f t="shared" si="138"/>
        <v>0</v>
      </c>
      <c r="P3299" s="477">
        <f t="shared" si="139"/>
        <v>0</v>
      </c>
      <c r="Q3299" s="92" t="str">
        <f t="shared" si="140"/>
        <v/>
      </c>
    </row>
    <row r="3300" spans="1:17" x14ac:dyDescent="0.2">
      <c r="A3300" s="468"/>
      <c r="B3300" s="444"/>
      <c r="C3300" s="478"/>
      <c r="D3300" s="480"/>
      <c r="E3300" s="480"/>
      <c r="F3300" s="497"/>
      <c r="G3300" s="480"/>
      <c r="H3300" s="480"/>
      <c r="I3300" s="480"/>
      <c r="J3300" s="443"/>
      <c r="K3300" s="443"/>
      <c r="L3300" s="443"/>
      <c r="M3300" s="443"/>
      <c r="N3300" s="444"/>
      <c r="O3300" s="477">
        <f t="shared" si="138"/>
        <v>0</v>
      </c>
      <c r="P3300" s="477">
        <f t="shared" si="139"/>
        <v>0</v>
      </c>
      <c r="Q3300" s="92" t="str">
        <f t="shared" si="140"/>
        <v/>
      </c>
    </row>
    <row r="3301" spans="1:17" x14ac:dyDescent="0.2">
      <c r="A3301" s="468"/>
      <c r="B3301" s="444"/>
      <c r="C3301" s="478"/>
      <c r="D3301" s="480"/>
      <c r="E3301" s="480"/>
      <c r="F3301" s="497"/>
      <c r="G3301" s="480"/>
      <c r="H3301" s="480"/>
      <c r="I3301" s="480"/>
      <c r="J3301" s="443"/>
      <c r="K3301" s="443"/>
      <c r="L3301" s="443"/>
      <c r="M3301" s="443"/>
      <c r="N3301" s="444"/>
      <c r="O3301" s="477">
        <f t="shared" si="138"/>
        <v>0</v>
      </c>
      <c r="P3301" s="477">
        <f t="shared" si="139"/>
        <v>0</v>
      </c>
      <c r="Q3301" s="92" t="str">
        <f t="shared" si="140"/>
        <v/>
      </c>
    </row>
    <row r="3302" spans="1:17" x14ac:dyDescent="0.2">
      <c r="A3302" s="468"/>
      <c r="B3302" s="444"/>
      <c r="C3302" s="478"/>
      <c r="D3302" s="480"/>
      <c r="E3302" s="480"/>
      <c r="F3302" s="497"/>
      <c r="G3302" s="480"/>
      <c r="H3302" s="480"/>
      <c r="I3302" s="480"/>
      <c r="J3302" s="443"/>
      <c r="K3302" s="443"/>
      <c r="L3302" s="443"/>
      <c r="M3302" s="443"/>
      <c r="N3302" s="444"/>
      <c r="O3302" s="477">
        <f t="shared" si="138"/>
        <v>0</v>
      </c>
      <c r="P3302" s="477">
        <f t="shared" si="139"/>
        <v>0</v>
      </c>
      <c r="Q3302" s="92" t="str">
        <f t="shared" si="140"/>
        <v/>
      </c>
    </row>
    <row r="3303" spans="1:17" x14ac:dyDescent="0.2">
      <c r="A3303" s="468"/>
      <c r="B3303" s="444"/>
      <c r="C3303" s="478"/>
      <c r="D3303" s="480"/>
      <c r="E3303" s="480"/>
      <c r="F3303" s="497"/>
      <c r="G3303" s="480"/>
      <c r="H3303" s="480"/>
      <c r="I3303" s="480"/>
      <c r="J3303" s="443"/>
      <c r="K3303" s="443"/>
      <c r="L3303" s="443"/>
      <c r="M3303" s="443"/>
      <c r="N3303" s="444"/>
      <c r="O3303" s="477">
        <f t="shared" si="138"/>
        <v>0</v>
      </c>
      <c r="P3303" s="477">
        <f t="shared" si="139"/>
        <v>0</v>
      </c>
      <c r="Q3303" s="92" t="str">
        <f t="shared" si="140"/>
        <v/>
      </c>
    </row>
    <row r="3304" spans="1:17" x14ac:dyDescent="0.2">
      <c r="A3304" s="468"/>
      <c r="B3304" s="444"/>
      <c r="C3304" s="478"/>
      <c r="D3304" s="480"/>
      <c r="E3304" s="480"/>
      <c r="F3304" s="497"/>
      <c r="G3304" s="480"/>
      <c r="H3304" s="480"/>
      <c r="I3304" s="480"/>
      <c r="J3304" s="443"/>
      <c r="K3304" s="443"/>
      <c r="L3304" s="443"/>
      <c r="M3304" s="443"/>
      <c r="N3304" s="444"/>
      <c r="O3304" s="477">
        <f t="shared" si="138"/>
        <v>0</v>
      </c>
      <c r="P3304" s="477">
        <f t="shared" si="139"/>
        <v>0</v>
      </c>
      <c r="Q3304" s="92" t="str">
        <f t="shared" si="140"/>
        <v/>
      </c>
    </row>
    <row r="3305" spans="1:17" x14ac:dyDescent="0.2">
      <c r="A3305" s="468"/>
      <c r="B3305" s="444"/>
      <c r="C3305" s="478"/>
      <c r="D3305" s="480"/>
      <c r="E3305" s="480"/>
      <c r="F3305" s="497"/>
      <c r="G3305" s="480"/>
      <c r="H3305" s="480"/>
      <c r="I3305" s="480"/>
      <c r="J3305" s="443"/>
      <c r="K3305" s="443"/>
      <c r="L3305" s="443"/>
      <c r="M3305" s="443"/>
      <c r="N3305" s="444"/>
      <c r="O3305" s="477">
        <f t="shared" si="138"/>
        <v>0</v>
      </c>
      <c r="P3305" s="477">
        <f t="shared" si="139"/>
        <v>0</v>
      </c>
      <c r="Q3305" s="92" t="str">
        <f t="shared" si="140"/>
        <v/>
      </c>
    </row>
    <row r="3306" spans="1:17" x14ac:dyDescent="0.2">
      <c r="A3306" s="468"/>
      <c r="B3306" s="444"/>
      <c r="C3306" s="478"/>
      <c r="D3306" s="480"/>
      <c r="E3306" s="480"/>
      <c r="F3306" s="497"/>
      <c r="G3306" s="480"/>
      <c r="H3306" s="480"/>
      <c r="I3306" s="480"/>
      <c r="J3306" s="443"/>
      <c r="K3306" s="443"/>
      <c r="L3306" s="443"/>
      <c r="M3306" s="443"/>
      <c r="N3306" s="444"/>
      <c r="O3306" s="477">
        <f t="shared" si="138"/>
        <v>0</v>
      </c>
      <c r="P3306" s="477">
        <f t="shared" si="139"/>
        <v>0</v>
      </c>
      <c r="Q3306" s="92" t="str">
        <f t="shared" si="140"/>
        <v/>
      </c>
    </row>
    <row r="3307" spans="1:17" x14ac:dyDescent="0.2">
      <c r="A3307" s="468"/>
      <c r="B3307" s="444"/>
      <c r="C3307" s="478"/>
      <c r="D3307" s="480"/>
      <c r="E3307" s="480"/>
      <c r="F3307" s="497"/>
      <c r="G3307" s="480"/>
      <c r="H3307" s="480"/>
      <c r="I3307" s="480"/>
      <c r="J3307" s="443"/>
      <c r="K3307" s="443"/>
      <c r="L3307" s="443"/>
      <c r="M3307" s="443"/>
      <c r="N3307" s="444"/>
      <c r="O3307" s="477">
        <f t="shared" si="138"/>
        <v>0</v>
      </c>
      <c r="P3307" s="477">
        <f t="shared" si="139"/>
        <v>0</v>
      </c>
      <c r="Q3307" s="92" t="str">
        <f t="shared" si="140"/>
        <v/>
      </c>
    </row>
    <row r="3308" spans="1:17" x14ac:dyDescent="0.2">
      <c r="A3308" s="468"/>
      <c r="B3308" s="444"/>
      <c r="C3308" s="478"/>
      <c r="D3308" s="480"/>
      <c r="E3308" s="480"/>
      <c r="F3308" s="497"/>
      <c r="G3308" s="480"/>
      <c r="H3308" s="480"/>
      <c r="I3308" s="480"/>
      <c r="J3308" s="443"/>
      <c r="K3308" s="443"/>
      <c r="L3308" s="443"/>
      <c r="M3308" s="443"/>
      <c r="N3308" s="444"/>
      <c r="O3308" s="477">
        <f t="shared" si="138"/>
        <v>0</v>
      </c>
      <c r="P3308" s="477">
        <f t="shared" si="139"/>
        <v>0</v>
      </c>
      <c r="Q3308" s="92" t="str">
        <f t="shared" si="140"/>
        <v/>
      </c>
    </row>
    <row r="3309" spans="1:17" x14ac:dyDescent="0.2">
      <c r="A3309" s="468"/>
      <c r="B3309" s="444"/>
      <c r="C3309" s="478"/>
      <c r="D3309" s="480"/>
      <c r="E3309" s="480"/>
      <c r="F3309" s="497"/>
      <c r="G3309" s="480"/>
      <c r="H3309" s="480"/>
      <c r="I3309" s="480"/>
      <c r="J3309" s="443"/>
      <c r="K3309" s="443"/>
      <c r="L3309" s="443"/>
      <c r="M3309" s="443"/>
      <c r="N3309" s="444"/>
      <c r="O3309" s="477">
        <f t="shared" si="138"/>
        <v>0</v>
      </c>
      <c r="P3309" s="477">
        <f t="shared" si="139"/>
        <v>0</v>
      </c>
      <c r="Q3309" s="92" t="str">
        <f t="shared" si="140"/>
        <v/>
      </c>
    </row>
    <row r="3310" spans="1:17" x14ac:dyDescent="0.2">
      <c r="A3310" s="468"/>
      <c r="B3310" s="444"/>
      <c r="C3310" s="478"/>
      <c r="D3310" s="480"/>
      <c r="E3310" s="480"/>
      <c r="F3310" s="497"/>
      <c r="G3310" s="480"/>
      <c r="H3310" s="480"/>
      <c r="I3310" s="480"/>
      <c r="J3310" s="443"/>
      <c r="K3310" s="443"/>
      <c r="L3310" s="443"/>
      <c r="M3310" s="443"/>
      <c r="N3310" s="444"/>
      <c r="O3310" s="477">
        <f t="shared" si="138"/>
        <v>0</v>
      </c>
      <c r="P3310" s="477">
        <f t="shared" si="139"/>
        <v>0</v>
      </c>
      <c r="Q3310" s="92" t="str">
        <f t="shared" si="140"/>
        <v/>
      </c>
    </row>
    <row r="3311" spans="1:17" x14ac:dyDescent="0.2">
      <c r="A3311" s="468"/>
      <c r="B3311" s="444"/>
      <c r="C3311" s="478"/>
      <c r="D3311" s="480"/>
      <c r="E3311" s="480"/>
      <c r="F3311" s="497"/>
      <c r="G3311" s="480"/>
      <c r="H3311" s="480"/>
      <c r="I3311" s="480"/>
      <c r="J3311" s="443"/>
      <c r="K3311" s="443"/>
      <c r="L3311" s="443"/>
      <c r="M3311" s="443"/>
      <c r="N3311" s="444"/>
      <c r="O3311" s="477">
        <f t="shared" si="138"/>
        <v>0</v>
      </c>
      <c r="P3311" s="477">
        <f t="shared" si="139"/>
        <v>0</v>
      </c>
      <c r="Q3311" s="92" t="str">
        <f t="shared" si="140"/>
        <v/>
      </c>
    </row>
    <row r="3312" spans="1:17" x14ac:dyDescent="0.2">
      <c r="A3312" s="468"/>
      <c r="B3312" s="444"/>
      <c r="C3312" s="478"/>
      <c r="D3312" s="480"/>
      <c r="E3312" s="480"/>
      <c r="F3312" s="497"/>
      <c r="G3312" s="480"/>
      <c r="H3312" s="480"/>
      <c r="I3312" s="480"/>
      <c r="J3312" s="443"/>
      <c r="K3312" s="443"/>
      <c r="L3312" s="443"/>
      <c r="M3312" s="443"/>
      <c r="N3312" s="444"/>
      <c r="O3312" s="477">
        <f t="shared" si="138"/>
        <v>0</v>
      </c>
      <c r="P3312" s="477">
        <f t="shared" si="139"/>
        <v>0</v>
      </c>
      <c r="Q3312" s="92" t="str">
        <f t="shared" si="140"/>
        <v/>
      </c>
    </row>
    <row r="3313" spans="1:17" x14ac:dyDescent="0.2">
      <c r="A3313" s="468"/>
      <c r="B3313" s="444"/>
      <c r="C3313" s="478"/>
      <c r="D3313" s="480"/>
      <c r="E3313" s="480"/>
      <c r="F3313" s="497"/>
      <c r="G3313" s="480"/>
      <c r="H3313" s="480"/>
      <c r="I3313" s="480"/>
      <c r="J3313" s="443"/>
      <c r="K3313" s="443"/>
      <c r="L3313" s="443"/>
      <c r="M3313" s="443"/>
      <c r="N3313" s="444"/>
      <c r="O3313" s="477">
        <f t="shared" si="138"/>
        <v>0</v>
      </c>
      <c r="P3313" s="477">
        <f t="shared" si="139"/>
        <v>0</v>
      </c>
      <c r="Q3313" s="92" t="str">
        <f t="shared" si="140"/>
        <v/>
      </c>
    </row>
    <row r="3314" spans="1:17" x14ac:dyDescent="0.2">
      <c r="A3314" s="468"/>
      <c r="B3314" s="444"/>
      <c r="C3314" s="478"/>
      <c r="D3314" s="480"/>
      <c r="E3314" s="480"/>
      <c r="F3314" s="497"/>
      <c r="G3314" s="480"/>
      <c r="H3314" s="480"/>
      <c r="I3314" s="480"/>
      <c r="J3314" s="443"/>
      <c r="K3314" s="443"/>
      <c r="L3314" s="443"/>
      <c r="M3314" s="443"/>
      <c r="N3314" s="444"/>
      <c r="O3314" s="477">
        <f t="shared" ref="O3314:O3377" si="141">IF(B3314=0,0,IF(YEAR(B3314)=$P$1,MONTH(B3314)-$O$1+1,(YEAR(B3314)-$P$1)*12-$O$1+1+MONTH(B3314)))</f>
        <v>0</v>
      </c>
      <c r="P3314" s="477">
        <f t="shared" ref="P3314:P3377" si="142">IF(C3314=0,0,IF(YEAR(C3314)=$P$1,MONTH(C3314)-$O$1+1,(YEAR(C3314)-$P$1)*12-$O$1+1+MONTH(C3314)))</f>
        <v>0</v>
      </c>
      <c r="Q3314" s="92" t="str">
        <f t="shared" ref="Q3314:Q3377" si="143">SUBSTITUTE(D3314," ","_")</f>
        <v/>
      </c>
    </row>
    <row r="3315" spans="1:17" x14ac:dyDescent="0.2">
      <c r="A3315" s="468"/>
      <c r="B3315" s="444"/>
      <c r="C3315" s="478"/>
      <c r="D3315" s="480"/>
      <c r="E3315" s="480"/>
      <c r="F3315" s="497"/>
      <c r="G3315" s="480"/>
      <c r="H3315" s="480"/>
      <c r="I3315" s="480"/>
      <c r="J3315" s="443"/>
      <c r="K3315" s="443"/>
      <c r="L3315" s="443"/>
      <c r="M3315" s="443"/>
      <c r="N3315" s="444"/>
      <c r="O3315" s="477">
        <f t="shared" si="141"/>
        <v>0</v>
      </c>
      <c r="P3315" s="477">
        <f t="shared" si="142"/>
        <v>0</v>
      </c>
      <c r="Q3315" s="92" t="str">
        <f t="shared" si="143"/>
        <v/>
      </c>
    </row>
    <row r="3316" spans="1:17" x14ac:dyDescent="0.2">
      <c r="A3316" s="468"/>
      <c r="B3316" s="444"/>
      <c r="C3316" s="478"/>
      <c r="D3316" s="480"/>
      <c r="E3316" s="480"/>
      <c r="F3316" s="497"/>
      <c r="G3316" s="480"/>
      <c r="H3316" s="480"/>
      <c r="I3316" s="480"/>
      <c r="J3316" s="443"/>
      <c r="K3316" s="443"/>
      <c r="L3316" s="443"/>
      <c r="M3316" s="443"/>
      <c r="N3316" s="444"/>
      <c r="O3316" s="477">
        <f t="shared" si="141"/>
        <v>0</v>
      </c>
      <c r="P3316" s="477">
        <f t="shared" si="142"/>
        <v>0</v>
      </c>
      <c r="Q3316" s="92" t="str">
        <f t="shared" si="143"/>
        <v/>
      </c>
    </row>
    <row r="3317" spans="1:17" x14ac:dyDescent="0.2">
      <c r="A3317" s="468"/>
      <c r="B3317" s="444"/>
      <c r="C3317" s="478"/>
      <c r="D3317" s="480"/>
      <c r="E3317" s="480"/>
      <c r="F3317" s="497"/>
      <c r="G3317" s="480"/>
      <c r="H3317" s="480"/>
      <c r="I3317" s="480"/>
      <c r="J3317" s="443"/>
      <c r="K3317" s="443"/>
      <c r="L3317" s="443"/>
      <c r="M3317" s="443"/>
      <c r="N3317" s="444"/>
      <c r="O3317" s="477">
        <f t="shared" si="141"/>
        <v>0</v>
      </c>
      <c r="P3317" s="477">
        <f t="shared" si="142"/>
        <v>0</v>
      </c>
      <c r="Q3317" s="92" t="str">
        <f t="shared" si="143"/>
        <v/>
      </c>
    </row>
    <row r="3318" spans="1:17" x14ac:dyDescent="0.2">
      <c r="A3318" s="468"/>
      <c r="B3318" s="444"/>
      <c r="C3318" s="478"/>
      <c r="D3318" s="480"/>
      <c r="E3318" s="480"/>
      <c r="F3318" s="497"/>
      <c r="G3318" s="480"/>
      <c r="H3318" s="480"/>
      <c r="I3318" s="480"/>
      <c r="J3318" s="443"/>
      <c r="K3318" s="443"/>
      <c r="L3318" s="443"/>
      <c r="M3318" s="443"/>
      <c r="N3318" s="444"/>
      <c r="O3318" s="477">
        <f t="shared" si="141"/>
        <v>0</v>
      </c>
      <c r="P3318" s="477">
        <f t="shared" si="142"/>
        <v>0</v>
      </c>
      <c r="Q3318" s="92" t="str">
        <f t="shared" si="143"/>
        <v/>
      </c>
    </row>
    <row r="3319" spans="1:17" x14ac:dyDescent="0.2">
      <c r="A3319" s="468"/>
      <c r="B3319" s="444"/>
      <c r="C3319" s="478"/>
      <c r="D3319" s="480"/>
      <c r="E3319" s="480"/>
      <c r="F3319" s="497"/>
      <c r="G3319" s="480"/>
      <c r="H3319" s="480"/>
      <c r="I3319" s="480"/>
      <c r="J3319" s="443"/>
      <c r="K3319" s="443"/>
      <c r="L3319" s="443"/>
      <c r="M3319" s="443"/>
      <c r="N3319" s="444"/>
      <c r="O3319" s="477">
        <f t="shared" si="141"/>
        <v>0</v>
      </c>
      <c r="P3319" s="477">
        <f t="shared" si="142"/>
        <v>0</v>
      </c>
      <c r="Q3319" s="92" t="str">
        <f t="shared" si="143"/>
        <v/>
      </c>
    </row>
    <row r="3320" spans="1:17" x14ac:dyDescent="0.2">
      <c r="A3320" s="468"/>
      <c r="B3320" s="444"/>
      <c r="C3320" s="478"/>
      <c r="D3320" s="480"/>
      <c r="E3320" s="480"/>
      <c r="F3320" s="497"/>
      <c r="G3320" s="480"/>
      <c r="H3320" s="480"/>
      <c r="I3320" s="480"/>
      <c r="J3320" s="443"/>
      <c r="K3320" s="443"/>
      <c r="L3320" s="443"/>
      <c r="M3320" s="443"/>
      <c r="N3320" s="444"/>
      <c r="O3320" s="477">
        <f t="shared" si="141"/>
        <v>0</v>
      </c>
      <c r="P3320" s="477">
        <f t="shared" si="142"/>
        <v>0</v>
      </c>
      <c r="Q3320" s="92" t="str">
        <f t="shared" si="143"/>
        <v/>
      </c>
    </row>
    <row r="3321" spans="1:17" x14ac:dyDescent="0.2">
      <c r="A3321" s="468"/>
      <c r="B3321" s="444"/>
      <c r="C3321" s="478"/>
      <c r="D3321" s="480"/>
      <c r="E3321" s="480"/>
      <c r="F3321" s="497"/>
      <c r="G3321" s="480"/>
      <c r="H3321" s="480"/>
      <c r="I3321" s="480"/>
      <c r="J3321" s="443"/>
      <c r="K3321" s="443"/>
      <c r="L3321" s="443"/>
      <c r="M3321" s="443"/>
      <c r="N3321" s="444"/>
      <c r="O3321" s="477">
        <f t="shared" si="141"/>
        <v>0</v>
      </c>
      <c r="P3321" s="477">
        <f t="shared" si="142"/>
        <v>0</v>
      </c>
      <c r="Q3321" s="92" t="str">
        <f t="shared" si="143"/>
        <v/>
      </c>
    </row>
    <row r="3322" spans="1:17" x14ac:dyDescent="0.2">
      <c r="A3322" s="468"/>
      <c r="B3322" s="444"/>
      <c r="C3322" s="478"/>
      <c r="D3322" s="480"/>
      <c r="E3322" s="480"/>
      <c r="F3322" s="497"/>
      <c r="G3322" s="480"/>
      <c r="H3322" s="480"/>
      <c r="I3322" s="480"/>
      <c r="J3322" s="443"/>
      <c r="K3322" s="443"/>
      <c r="L3322" s="443"/>
      <c r="M3322" s="443"/>
      <c r="N3322" s="444"/>
      <c r="O3322" s="477">
        <f t="shared" si="141"/>
        <v>0</v>
      </c>
      <c r="P3322" s="477">
        <f t="shared" si="142"/>
        <v>0</v>
      </c>
      <c r="Q3322" s="92" t="str">
        <f t="shared" si="143"/>
        <v/>
      </c>
    </row>
    <row r="3323" spans="1:17" x14ac:dyDescent="0.2">
      <c r="A3323" s="468"/>
      <c r="B3323" s="444"/>
      <c r="C3323" s="478"/>
      <c r="D3323" s="480"/>
      <c r="E3323" s="480"/>
      <c r="F3323" s="497"/>
      <c r="G3323" s="480"/>
      <c r="H3323" s="480"/>
      <c r="I3323" s="480"/>
      <c r="J3323" s="443"/>
      <c r="K3323" s="443"/>
      <c r="L3323" s="443"/>
      <c r="M3323" s="443"/>
      <c r="N3323" s="444"/>
      <c r="O3323" s="477">
        <f t="shared" si="141"/>
        <v>0</v>
      </c>
      <c r="P3323" s="477">
        <f t="shared" si="142"/>
        <v>0</v>
      </c>
      <c r="Q3323" s="92" t="str">
        <f t="shared" si="143"/>
        <v/>
      </c>
    </row>
    <row r="3324" spans="1:17" x14ac:dyDescent="0.2">
      <c r="A3324" s="468"/>
      <c r="B3324" s="444"/>
      <c r="C3324" s="478"/>
      <c r="D3324" s="480"/>
      <c r="E3324" s="480"/>
      <c r="F3324" s="497"/>
      <c r="G3324" s="480"/>
      <c r="H3324" s="480"/>
      <c r="I3324" s="480"/>
      <c r="J3324" s="443"/>
      <c r="K3324" s="443"/>
      <c r="L3324" s="443"/>
      <c r="M3324" s="443"/>
      <c r="N3324" s="444"/>
      <c r="O3324" s="477">
        <f t="shared" si="141"/>
        <v>0</v>
      </c>
      <c r="P3324" s="477">
        <f t="shared" si="142"/>
        <v>0</v>
      </c>
      <c r="Q3324" s="92" t="str">
        <f t="shared" si="143"/>
        <v/>
      </c>
    </row>
    <row r="3325" spans="1:17" x14ac:dyDescent="0.2">
      <c r="A3325" s="468"/>
      <c r="B3325" s="444"/>
      <c r="C3325" s="478"/>
      <c r="D3325" s="480"/>
      <c r="E3325" s="480"/>
      <c r="F3325" s="497"/>
      <c r="G3325" s="480"/>
      <c r="H3325" s="480"/>
      <c r="I3325" s="480"/>
      <c r="J3325" s="443"/>
      <c r="K3325" s="443"/>
      <c r="L3325" s="443"/>
      <c r="M3325" s="443"/>
      <c r="N3325" s="444"/>
      <c r="O3325" s="477">
        <f t="shared" si="141"/>
        <v>0</v>
      </c>
      <c r="P3325" s="477">
        <f t="shared" si="142"/>
        <v>0</v>
      </c>
      <c r="Q3325" s="92" t="str">
        <f t="shared" si="143"/>
        <v/>
      </c>
    </row>
    <row r="3326" spans="1:17" x14ac:dyDescent="0.2">
      <c r="A3326" s="468"/>
      <c r="B3326" s="444"/>
      <c r="C3326" s="478"/>
      <c r="D3326" s="480"/>
      <c r="E3326" s="480"/>
      <c r="F3326" s="497"/>
      <c r="G3326" s="480"/>
      <c r="H3326" s="480"/>
      <c r="I3326" s="480"/>
      <c r="J3326" s="443"/>
      <c r="K3326" s="443"/>
      <c r="L3326" s="443"/>
      <c r="M3326" s="443"/>
      <c r="N3326" s="444"/>
      <c r="O3326" s="477">
        <f t="shared" si="141"/>
        <v>0</v>
      </c>
      <c r="P3326" s="477">
        <f t="shared" si="142"/>
        <v>0</v>
      </c>
      <c r="Q3326" s="92" t="str">
        <f t="shared" si="143"/>
        <v/>
      </c>
    </row>
    <row r="3327" spans="1:17" x14ac:dyDescent="0.2">
      <c r="A3327" s="468"/>
      <c r="B3327" s="444"/>
      <c r="C3327" s="478"/>
      <c r="D3327" s="480"/>
      <c r="E3327" s="480"/>
      <c r="F3327" s="497"/>
      <c r="G3327" s="480"/>
      <c r="H3327" s="480"/>
      <c r="I3327" s="480"/>
      <c r="J3327" s="443"/>
      <c r="K3327" s="443"/>
      <c r="L3327" s="443"/>
      <c r="M3327" s="443"/>
      <c r="N3327" s="444"/>
      <c r="O3327" s="477">
        <f t="shared" si="141"/>
        <v>0</v>
      </c>
      <c r="P3327" s="477">
        <f t="shared" si="142"/>
        <v>0</v>
      </c>
      <c r="Q3327" s="92" t="str">
        <f t="shared" si="143"/>
        <v/>
      </c>
    </row>
    <row r="3328" spans="1:17" x14ac:dyDescent="0.2">
      <c r="A3328" s="468"/>
      <c r="B3328" s="444"/>
      <c r="C3328" s="478"/>
      <c r="D3328" s="480"/>
      <c r="E3328" s="480"/>
      <c r="F3328" s="497"/>
      <c r="G3328" s="480"/>
      <c r="H3328" s="480"/>
      <c r="I3328" s="480"/>
      <c r="J3328" s="443"/>
      <c r="K3328" s="443"/>
      <c r="L3328" s="443"/>
      <c r="M3328" s="443"/>
      <c r="N3328" s="444"/>
      <c r="O3328" s="477">
        <f t="shared" si="141"/>
        <v>0</v>
      </c>
      <c r="P3328" s="477">
        <f t="shared" si="142"/>
        <v>0</v>
      </c>
      <c r="Q3328" s="92" t="str">
        <f t="shared" si="143"/>
        <v/>
      </c>
    </row>
    <row r="3329" spans="1:17" x14ac:dyDescent="0.2">
      <c r="A3329" s="468"/>
      <c r="B3329" s="444"/>
      <c r="C3329" s="478"/>
      <c r="D3329" s="480"/>
      <c r="E3329" s="480"/>
      <c r="F3329" s="497"/>
      <c r="G3329" s="480"/>
      <c r="H3329" s="480"/>
      <c r="I3329" s="480"/>
      <c r="J3329" s="443"/>
      <c r="K3329" s="443"/>
      <c r="L3329" s="443"/>
      <c r="M3329" s="443"/>
      <c r="N3329" s="444"/>
      <c r="O3329" s="477">
        <f t="shared" si="141"/>
        <v>0</v>
      </c>
      <c r="P3329" s="477">
        <f t="shared" si="142"/>
        <v>0</v>
      </c>
      <c r="Q3329" s="92" t="str">
        <f t="shared" si="143"/>
        <v/>
      </c>
    </row>
    <row r="3330" spans="1:17" x14ac:dyDescent="0.2">
      <c r="A3330" s="468"/>
      <c r="B3330" s="444"/>
      <c r="C3330" s="478"/>
      <c r="D3330" s="480"/>
      <c r="E3330" s="480"/>
      <c r="F3330" s="497"/>
      <c r="G3330" s="480"/>
      <c r="H3330" s="480"/>
      <c r="I3330" s="480"/>
      <c r="J3330" s="443"/>
      <c r="K3330" s="443"/>
      <c r="L3330" s="443"/>
      <c r="M3330" s="443"/>
      <c r="N3330" s="444"/>
      <c r="O3330" s="477">
        <f t="shared" si="141"/>
        <v>0</v>
      </c>
      <c r="P3330" s="477">
        <f t="shared" si="142"/>
        <v>0</v>
      </c>
      <c r="Q3330" s="92" t="str">
        <f t="shared" si="143"/>
        <v/>
      </c>
    </row>
    <row r="3331" spans="1:17" x14ac:dyDescent="0.2">
      <c r="A3331" s="468"/>
      <c r="B3331" s="444"/>
      <c r="C3331" s="478"/>
      <c r="D3331" s="480"/>
      <c r="E3331" s="480"/>
      <c r="F3331" s="497"/>
      <c r="G3331" s="480"/>
      <c r="H3331" s="480"/>
      <c r="I3331" s="480"/>
      <c r="J3331" s="443"/>
      <c r="K3331" s="443"/>
      <c r="L3331" s="443"/>
      <c r="M3331" s="443"/>
      <c r="N3331" s="444"/>
      <c r="O3331" s="477">
        <f t="shared" si="141"/>
        <v>0</v>
      </c>
      <c r="P3331" s="477">
        <f t="shared" si="142"/>
        <v>0</v>
      </c>
      <c r="Q3331" s="92" t="str">
        <f t="shared" si="143"/>
        <v/>
      </c>
    </row>
    <row r="3332" spans="1:17" x14ac:dyDescent="0.2">
      <c r="A3332" s="468"/>
      <c r="B3332" s="444"/>
      <c r="C3332" s="478"/>
      <c r="D3332" s="480"/>
      <c r="E3332" s="480"/>
      <c r="F3332" s="497"/>
      <c r="G3332" s="480"/>
      <c r="H3332" s="480"/>
      <c r="I3332" s="480"/>
      <c r="J3332" s="443"/>
      <c r="K3332" s="443"/>
      <c r="L3332" s="443"/>
      <c r="M3332" s="443"/>
      <c r="N3332" s="444"/>
      <c r="O3332" s="477">
        <f t="shared" si="141"/>
        <v>0</v>
      </c>
      <c r="P3332" s="477">
        <f t="shared" si="142"/>
        <v>0</v>
      </c>
      <c r="Q3332" s="92" t="str">
        <f t="shared" si="143"/>
        <v/>
      </c>
    </row>
    <row r="3333" spans="1:17" x14ac:dyDescent="0.2">
      <c r="A3333" s="468"/>
      <c r="B3333" s="444"/>
      <c r="C3333" s="478"/>
      <c r="D3333" s="480"/>
      <c r="E3333" s="480"/>
      <c r="F3333" s="497"/>
      <c r="G3333" s="480"/>
      <c r="H3333" s="480"/>
      <c r="I3333" s="480"/>
      <c r="J3333" s="443"/>
      <c r="K3333" s="443"/>
      <c r="L3333" s="443"/>
      <c r="M3333" s="443"/>
      <c r="N3333" s="444"/>
      <c r="O3333" s="477">
        <f t="shared" si="141"/>
        <v>0</v>
      </c>
      <c r="P3333" s="477">
        <f t="shared" si="142"/>
        <v>0</v>
      </c>
      <c r="Q3333" s="92" t="str">
        <f t="shared" si="143"/>
        <v/>
      </c>
    </row>
    <row r="3334" spans="1:17" x14ac:dyDescent="0.2">
      <c r="A3334" s="468"/>
      <c r="B3334" s="444"/>
      <c r="C3334" s="478"/>
      <c r="D3334" s="480"/>
      <c r="E3334" s="480"/>
      <c r="F3334" s="497"/>
      <c r="G3334" s="480"/>
      <c r="H3334" s="480"/>
      <c r="I3334" s="480"/>
      <c r="J3334" s="443"/>
      <c r="K3334" s="443"/>
      <c r="L3334" s="443"/>
      <c r="M3334" s="443"/>
      <c r="N3334" s="444"/>
      <c r="O3334" s="477">
        <f t="shared" si="141"/>
        <v>0</v>
      </c>
      <c r="P3334" s="477">
        <f t="shared" si="142"/>
        <v>0</v>
      </c>
      <c r="Q3334" s="92" t="str">
        <f t="shared" si="143"/>
        <v/>
      </c>
    </row>
    <row r="3335" spans="1:17" x14ac:dyDescent="0.2">
      <c r="A3335" s="468"/>
      <c r="B3335" s="444"/>
      <c r="C3335" s="478"/>
      <c r="D3335" s="480"/>
      <c r="E3335" s="480"/>
      <c r="F3335" s="497"/>
      <c r="G3335" s="480"/>
      <c r="H3335" s="480"/>
      <c r="I3335" s="480"/>
      <c r="J3335" s="443"/>
      <c r="K3335" s="443"/>
      <c r="L3335" s="443"/>
      <c r="M3335" s="443"/>
      <c r="N3335" s="444"/>
      <c r="O3335" s="477">
        <f t="shared" si="141"/>
        <v>0</v>
      </c>
      <c r="P3335" s="477">
        <f t="shared" si="142"/>
        <v>0</v>
      </c>
      <c r="Q3335" s="92" t="str">
        <f t="shared" si="143"/>
        <v/>
      </c>
    </row>
    <row r="3336" spans="1:17" x14ac:dyDescent="0.2">
      <c r="A3336" s="468"/>
      <c r="B3336" s="444"/>
      <c r="C3336" s="478"/>
      <c r="D3336" s="480"/>
      <c r="E3336" s="480"/>
      <c r="F3336" s="497"/>
      <c r="G3336" s="480"/>
      <c r="H3336" s="480"/>
      <c r="I3336" s="480"/>
      <c r="J3336" s="443"/>
      <c r="K3336" s="443"/>
      <c r="L3336" s="443"/>
      <c r="M3336" s="443"/>
      <c r="N3336" s="444"/>
      <c r="O3336" s="477">
        <f t="shared" si="141"/>
        <v>0</v>
      </c>
      <c r="P3336" s="477">
        <f t="shared" si="142"/>
        <v>0</v>
      </c>
      <c r="Q3336" s="92" t="str">
        <f t="shared" si="143"/>
        <v/>
      </c>
    </row>
    <row r="3337" spans="1:17" x14ac:dyDescent="0.2">
      <c r="A3337" s="468"/>
      <c r="B3337" s="444"/>
      <c r="C3337" s="478"/>
      <c r="D3337" s="480"/>
      <c r="E3337" s="480"/>
      <c r="F3337" s="497"/>
      <c r="G3337" s="480"/>
      <c r="H3337" s="480"/>
      <c r="I3337" s="480"/>
      <c r="J3337" s="443"/>
      <c r="K3337" s="443"/>
      <c r="L3337" s="443"/>
      <c r="M3337" s="443"/>
      <c r="N3337" s="444"/>
      <c r="O3337" s="477">
        <f t="shared" si="141"/>
        <v>0</v>
      </c>
      <c r="P3337" s="477">
        <f t="shared" si="142"/>
        <v>0</v>
      </c>
      <c r="Q3337" s="92" t="str">
        <f t="shared" si="143"/>
        <v/>
      </c>
    </row>
    <row r="3338" spans="1:17" x14ac:dyDescent="0.2">
      <c r="A3338" s="468"/>
      <c r="B3338" s="444"/>
      <c r="C3338" s="478"/>
      <c r="D3338" s="480"/>
      <c r="E3338" s="480"/>
      <c r="F3338" s="497"/>
      <c r="G3338" s="480"/>
      <c r="H3338" s="480"/>
      <c r="I3338" s="480"/>
      <c r="J3338" s="443"/>
      <c r="K3338" s="443"/>
      <c r="L3338" s="443"/>
      <c r="M3338" s="443"/>
      <c r="N3338" s="444"/>
      <c r="O3338" s="477">
        <f t="shared" si="141"/>
        <v>0</v>
      </c>
      <c r="P3338" s="477">
        <f t="shared" si="142"/>
        <v>0</v>
      </c>
      <c r="Q3338" s="92" t="str">
        <f t="shared" si="143"/>
        <v/>
      </c>
    </row>
    <row r="3339" spans="1:17" x14ac:dyDescent="0.2">
      <c r="A3339" s="468"/>
      <c r="B3339" s="444"/>
      <c r="C3339" s="478"/>
      <c r="D3339" s="480"/>
      <c r="E3339" s="480"/>
      <c r="F3339" s="497"/>
      <c r="G3339" s="480"/>
      <c r="H3339" s="480"/>
      <c r="I3339" s="480"/>
      <c r="J3339" s="443"/>
      <c r="K3339" s="443"/>
      <c r="L3339" s="443"/>
      <c r="M3339" s="443"/>
      <c r="N3339" s="444"/>
      <c r="O3339" s="477">
        <f t="shared" si="141"/>
        <v>0</v>
      </c>
      <c r="P3339" s="477">
        <f t="shared" si="142"/>
        <v>0</v>
      </c>
      <c r="Q3339" s="92" t="str">
        <f t="shared" si="143"/>
        <v/>
      </c>
    </row>
    <row r="3340" spans="1:17" x14ac:dyDescent="0.2">
      <c r="A3340" s="468"/>
      <c r="B3340" s="444"/>
      <c r="C3340" s="478"/>
      <c r="D3340" s="480"/>
      <c r="E3340" s="480"/>
      <c r="F3340" s="497"/>
      <c r="G3340" s="480"/>
      <c r="H3340" s="480"/>
      <c r="I3340" s="480"/>
      <c r="J3340" s="443"/>
      <c r="K3340" s="443"/>
      <c r="L3340" s="443"/>
      <c r="M3340" s="443"/>
      <c r="N3340" s="444"/>
      <c r="O3340" s="477">
        <f t="shared" si="141"/>
        <v>0</v>
      </c>
      <c r="P3340" s="477">
        <f t="shared" si="142"/>
        <v>0</v>
      </c>
      <c r="Q3340" s="92" t="str">
        <f t="shared" si="143"/>
        <v/>
      </c>
    </row>
    <row r="3341" spans="1:17" x14ac:dyDescent="0.2">
      <c r="A3341" s="468"/>
      <c r="B3341" s="444"/>
      <c r="C3341" s="478"/>
      <c r="D3341" s="480"/>
      <c r="E3341" s="480"/>
      <c r="F3341" s="497"/>
      <c r="G3341" s="480"/>
      <c r="H3341" s="480"/>
      <c r="I3341" s="480"/>
      <c r="J3341" s="443"/>
      <c r="K3341" s="443"/>
      <c r="L3341" s="443"/>
      <c r="M3341" s="443"/>
      <c r="N3341" s="444"/>
      <c r="O3341" s="477">
        <f t="shared" si="141"/>
        <v>0</v>
      </c>
      <c r="P3341" s="477">
        <f t="shared" si="142"/>
        <v>0</v>
      </c>
      <c r="Q3341" s="92" t="str">
        <f t="shared" si="143"/>
        <v/>
      </c>
    </row>
    <row r="3342" spans="1:17" x14ac:dyDescent="0.2">
      <c r="A3342" s="468"/>
      <c r="B3342" s="444"/>
      <c r="C3342" s="478"/>
      <c r="D3342" s="480"/>
      <c r="E3342" s="480"/>
      <c r="F3342" s="497"/>
      <c r="G3342" s="480"/>
      <c r="H3342" s="480"/>
      <c r="I3342" s="480"/>
      <c r="J3342" s="443"/>
      <c r="K3342" s="443"/>
      <c r="L3342" s="443"/>
      <c r="M3342" s="443"/>
      <c r="N3342" s="444"/>
      <c r="O3342" s="477">
        <f t="shared" si="141"/>
        <v>0</v>
      </c>
      <c r="P3342" s="477">
        <f t="shared" si="142"/>
        <v>0</v>
      </c>
      <c r="Q3342" s="92" t="str">
        <f t="shared" si="143"/>
        <v/>
      </c>
    </row>
    <row r="3343" spans="1:17" x14ac:dyDescent="0.2">
      <c r="A3343" s="468"/>
      <c r="B3343" s="444"/>
      <c r="C3343" s="478"/>
      <c r="D3343" s="480"/>
      <c r="E3343" s="480"/>
      <c r="F3343" s="497"/>
      <c r="G3343" s="480"/>
      <c r="H3343" s="480"/>
      <c r="I3343" s="480"/>
      <c r="J3343" s="443"/>
      <c r="K3343" s="443"/>
      <c r="L3343" s="443"/>
      <c r="M3343" s="443"/>
      <c r="N3343" s="444"/>
      <c r="O3343" s="477">
        <f t="shared" si="141"/>
        <v>0</v>
      </c>
      <c r="P3343" s="477">
        <f t="shared" si="142"/>
        <v>0</v>
      </c>
      <c r="Q3343" s="92" t="str">
        <f t="shared" si="143"/>
        <v/>
      </c>
    </row>
    <row r="3344" spans="1:17" x14ac:dyDescent="0.2">
      <c r="A3344" s="468"/>
      <c r="B3344" s="444"/>
      <c r="C3344" s="478"/>
      <c r="D3344" s="480"/>
      <c r="E3344" s="480"/>
      <c r="F3344" s="497"/>
      <c r="G3344" s="480"/>
      <c r="H3344" s="480"/>
      <c r="I3344" s="480"/>
      <c r="J3344" s="443"/>
      <c r="K3344" s="443"/>
      <c r="L3344" s="443"/>
      <c r="M3344" s="443"/>
      <c r="N3344" s="444"/>
      <c r="O3344" s="477">
        <f t="shared" si="141"/>
        <v>0</v>
      </c>
      <c r="P3344" s="477">
        <f t="shared" si="142"/>
        <v>0</v>
      </c>
      <c r="Q3344" s="92" t="str">
        <f t="shared" si="143"/>
        <v/>
      </c>
    </row>
    <row r="3345" spans="1:17" x14ac:dyDescent="0.2">
      <c r="A3345" s="468"/>
      <c r="B3345" s="444"/>
      <c r="C3345" s="478"/>
      <c r="D3345" s="480"/>
      <c r="E3345" s="480"/>
      <c r="F3345" s="497"/>
      <c r="G3345" s="480"/>
      <c r="H3345" s="480"/>
      <c r="I3345" s="480"/>
      <c r="J3345" s="443"/>
      <c r="K3345" s="443"/>
      <c r="L3345" s="443"/>
      <c r="M3345" s="443"/>
      <c r="N3345" s="444"/>
      <c r="O3345" s="477">
        <f t="shared" si="141"/>
        <v>0</v>
      </c>
      <c r="P3345" s="477">
        <f t="shared" si="142"/>
        <v>0</v>
      </c>
      <c r="Q3345" s="92" t="str">
        <f t="shared" si="143"/>
        <v/>
      </c>
    </row>
    <row r="3346" spans="1:17" x14ac:dyDescent="0.2">
      <c r="A3346" s="468"/>
      <c r="B3346" s="444"/>
      <c r="C3346" s="478"/>
      <c r="D3346" s="480"/>
      <c r="E3346" s="480"/>
      <c r="F3346" s="497"/>
      <c r="G3346" s="480"/>
      <c r="H3346" s="480"/>
      <c r="I3346" s="480"/>
      <c r="J3346" s="443"/>
      <c r="K3346" s="443"/>
      <c r="L3346" s="443"/>
      <c r="M3346" s="443"/>
      <c r="N3346" s="444"/>
      <c r="O3346" s="477">
        <f t="shared" si="141"/>
        <v>0</v>
      </c>
      <c r="P3346" s="477">
        <f t="shared" si="142"/>
        <v>0</v>
      </c>
      <c r="Q3346" s="92" t="str">
        <f t="shared" si="143"/>
        <v/>
      </c>
    </row>
    <row r="3347" spans="1:17" x14ac:dyDescent="0.2">
      <c r="A3347" s="468"/>
      <c r="B3347" s="444"/>
      <c r="C3347" s="478"/>
      <c r="D3347" s="480"/>
      <c r="E3347" s="480"/>
      <c r="F3347" s="497"/>
      <c r="G3347" s="480"/>
      <c r="H3347" s="480"/>
      <c r="I3347" s="480"/>
      <c r="J3347" s="443"/>
      <c r="K3347" s="443"/>
      <c r="L3347" s="443"/>
      <c r="M3347" s="443"/>
      <c r="N3347" s="444"/>
      <c r="O3347" s="477">
        <f t="shared" si="141"/>
        <v>0</v>
      </c>
      <c r="P3347" s="477">
        <f t="shared" si="142"/>
        <v>0</v>
      </c>
      <c r="Q3347" s="92" t="str">
        <f t="shared" si="143"/>
        <v/>
      </c>
    </row>
    <row r="3348" spans="1:17" x14ac:dyDescent="0.2">
      <c r="A3348" s="468"/>
      <c r="B3348" s="444"/>
      <c r="C3348" s="478"/>
      <c r="D3348" s="480"/>
      <c r="E3348" s="480"/>
      <c r="F3348" s="497"/>
      <c r="G3348" s="480"/>
      <c r="H3348" s="480"/>
      <c r="I3348" s="480"/>
      <c r="J3348" s="443"/>
      <c r="K3348" s="443"/>
      <c r="L3348" s="443"/>
      <c r="M3348" s="443"/>
      <c r="N3348" s="444"/>
      <c r="O3348" s="477">
        <f t="shared" si="141"/>
        <v>0</v>
      </c>
      <c r="P3348" s="477">
        <f t="shared" si="142"/>
        <v>0</v>
      </c>
      <c r="Q3348" s="92" t="str">
        <f t="shared" si="143"/>
        <v/>
      </c>
    </row>
    <row r="3349" spans="1:17" x14ac:dyDescent="0.2">
      <c r="A3349" s="468"/>
      <c r="B3349" s="444"/>
      <c r="C3349" s="478"/>
      <c r="D3349" s="480"/>
      <c r="E3349" s="480"/>
      <c r="F3349" s="497"/>
      <c r="G3349" s="480"/>
      <c r="H3349" s="480"/>
      <c r="I3349" s="480"/>
      <c r="J3349" s="443"/>
      <c r="K3349" s="443"/>
      <c r="L3349" s="443"/>
      <c r="M3349" s="443"/>
      <c r="N3349" s="444"/>
      <c r="O3349" s="477">
        <f t="shared" si="141"/>
        <v>0</v>
      </c>
      <c r="P3349" s="477">
        <f t="shared" si="142"/>
        <v>0</v>
      </c>
      <c r="Q3349" s="92" t="str">
        <f t="shared" si="143"/>
        <v/>
      </c>
    </row>
    <row r="3350" spans="1:17" x14ac:dyDescent="0.2">
      <c r="A3350" s="468"/>
      <c r="B3350" s="444"/>
      <c r="C3350" s="478"/>
      <c r="D3350" s="480"/>
      <c r="E3350" s="480"/>
      <c r="F3350" s="497"/>
      <c r="G3350" s="480"/>
      <c r="H3350" s="480"/>
      <c r="I3350" s="480"/>
      <c r="J3350" s="443"/>
      <c r="K3350" s="443"/>
      <c r="L3350" s="443"/>
      <c r="M3350" s="443"/>
      <c r="N3350" s="444"/>
      <c r="O3350" s="477">
        <f t="shared" si="141"/>
        <v>0</v>
      </c>
      <c r="P3350" s="477">
        <f t="shared" si="142"/>
        <v>0</v>
      </c>
      <c r="Q3350" s="92" t="str">
        <f t="shared" si="143"/>
        <v/>
      </c>
    </row>
    <row r="3351" spans="1:17" x14ac:dyDescent="0.2">
      <c r="A3351" s="468"/>
      <c r="B3351" s="444"/>
      <c r="C3351" s="478"/>
      <c r="D3351" s="480"/>
      <c r="E3351" s="480"/>
      <c r="F3351" s="497"/>
      <c r="G3351" s="480"/>
      <c r="H3351" s="480"/>
      <c r="I3351" s="480"/>
      <c r="J3351" s="443"/>
      <c r="K3351" s="443"/>
      <c r="L3351" s="443"/>
      <c r="M3351" s="443"/>
      <c r="N3351" s="444"/>
      <c r="O3351" s="477">
        <f t="shared" si="141"/>
        <v>0</v>
      </c>
      <c r="P3351" s="477">
        <f t="shared" si="142"/>
        <v>0</v>
      </c>
      <c r="Q3351" s="92" t="str">
        <f t="shared" si="143"/>
        <v/>
      </c>
    </row>
    <row r="3352" spans="1:17" x14ac:dyDescent="0.2">
      <c r="A3352" s="468"/>
      <c r="B3352" s="444"/>
      <c r="C3352" s="478"/>
      <c r="D3352" s="480"/>
      <c r="E3352" s="480"/>
      <c r="F3352" s="497"/>
      <c r="G3352" s="480"/>
      <c r="H3352" s="480"/>
      <c r="I3352" s="480"/>
      <c r="J3352" s="443"/>
      <c r="K3352" s="443"/>
      <c r="L3352" s="443"/>
      <c r="M3352" s="443"/>
      <c r="N3352" s="444"/>
      <c r="O3352" s="477">
        <f t="shared" si="141"/>
        <v>0</v>
      </c>
      <c r="P3352" s="477">
        <f t="shared" si="142"/>
        <v>0</v>
      </c>
      <c r="Q3352" s="92" t="str">
        <f t="shared" si="143"/>
        <v/>
      </c>
    </row>
    <row r="3353" spans="1:17" x14ac:dyDescent="0.2">
      <c r="A3353" s="468"/>
      <c r="B3353" s="444"/>
      <c r="C3353" s="478"/>
      <c r="D3353" s="480"/>
      <c r="E3353" s="480"/>
      <c r="F3353" s="497"/>
      <c r="G3353" s="480"/>
      <c r="H3353" s="480"/>
      <c r="I3353" s="480"/>
      <c r="J3353" s="443"/>
      <c r="K3353" s="443"/>
      <c r="L3353" s="443"/>
      <c r="M3353" s="443"/>
      <c r="N3353" s="444"/>
      <c r="O3353" s="477">
        <f t="shared" si="141"/>
        <v>0</v>
      </c>
      <c r="P3353" s="477">
        <f t="shared" si="142"/>
        <v>0</v>
      </c>
      <c r="Q3353" s="92" t="str">
        <f t="shared" si="143"/>
        <v/>
      </c>
    </row>
    <row r="3354" spans="1:17" x14ac:dyDescent="0.2">
      <c r="A3354" s="468"/>
      <c r="B3354" s="444"/>
      <c r="C3354" s="478"/>
      <c r="D3354" s="480"/>
      <c r="E3354" s="480"/>
      <c r="F3354" s="497"/>
      <c r="G3354" s="480"/>
      <c r="H3354" s="480"/>
      <c r="I3354" s="480"/>
      <c r="J3354" s="443"/>
      <c r="K3354" s="443"/>
      <c r="L3354" s="443"/>
      <c r="M3354" s="443"/>
      <c r="N3354" s="444"/>
      <c r="O3354" s="477">
        <f t="shared" si="141"/>
        <v>0</v>
      </c>
      <c r="P3354" s="477">
        <f t="shared" si="142"/>
        <v>0</v>
      </c>
      <c r="Q3354" s="92" t="str">
        <f t="shared" si="143"/>
        <v/>
      </c>
    </row>
    <row r="3355" spans="1:17" x14ac:dyDescent="0.2">
      <c r="A3355" s="468"/>
      <c r="B3355" s="444"/>
      <c r="C3355" s="478"/>
      <c r="D3355" s="480"/>
      <c r="E3355" s="480"/>
      <c r="F3355" s="497"/>
      <c r="G3355" s="480"/>
      <c r="H3355" s="480"/>
      <c r="I3355" s="480"/>
      <c r="J3355" s="443"/>
      <c r="K3355" s="443"/>
      <c r="L3355" s="443"/>
      <c r="M3355" s="443"/>
      <c r="N3355" s="444"/>
      <c r="O3355" s="477">
        <f t="shared" si="141"/>
        <v>0</v>
      </c>
      <c r="P3355" s="477">
        <f t="shared" si="142"/>
        <v>0</v>
      </c>
      <c r="Q3355" s="92" t="str">
        <f t="shared" si="143"/>
        <v/>
      </c>
    </row>
    <row r="3356" spans="1:17" x14ac:dyDescent="0.2">
      <c r="A3356" s="468"/>
      <c r="B3356" s="444"/>
      <c r="C3356" s="470"/>
      <c r="D3356" s="498"/>
      <c r="E3356" s="498"/>
      <c r="F3356" s="499"/>
      <c r="G3356" s="480"/>
      <c r="H3356" s="480"/>
      <c r="I3356" s="480"/>
      <c r="J3356" s="443"/>
      <c r="K3356" s="443"/>
      <c r="L3356" s="443"/>
      <c r="M3356" s="443"/>
      <c r="N3356" s="444"/>
      <c r="O3356" s="477">
        <f t="shared" si="141"/>
        <v>0</v>
      </c>
      <c r="P3356" s="477">
        <f t="shared" si="142"/>
        <v>0</v>
      </c>
      <c r="Q3356" s="92" t="str">
        <f t="shared" si="143"/>
        <v/>
      </c>
    </row>
    <row r="3357" spans="1:17" x14ac:dyDescent="0.2">
      <c r="A3357" s="468"/>
      <c r="B3357" s="444"/>
      <c r="C3357" s="478"/>
      <c r="D3357" s="480"/>
      <c r="E3357" s="480"/>
      <c r="F3357" s="497"/>
      <c r="G3357" s="480"/>
      <c r="H3357" s="480"/>
      <c r="I3357" s="480"/>
      <c r="J3357" s="443"/>
      <c r="K3357" s="443"/>
      <c r="L3357" s="443"/>
      <c r="M3357" s="443"/>
      <c r="N3357" s="444"/>
      <c r="O3357" s="477">
        <f t="shared" si="141"/>
        <v>0</v>
      </c>
      <c r="P3357" s="477">
        <f t="shared" si="142"/>
        <v>0</v>
      </c>
      <c r="Q3357" s="92" t="str">
        <f t="shared" si="143"/>
        <v/>
      </c>
    </row>
    <row r="3358" spans="1:17" x14ac:dyDescent="0.2">
      <c r="A3358" s="468"/>
      <c r="B3358" s="444"/>
      <c r="C3358" s="478"/>
      <c r="D3358" s="480"/>
      <c r="E3358" s="480"/>
      <c r="F3358" s="497"/>
      <c r="G3358" s="480"/>
      <c r="H3358" s="480"/>
      <c r="I3358" s="480"/>
      <c r="J3358" s="443"/>
      <c r="K3358" s="443"/>
      <c r="L3358" s="443"/>
      <c r="M3358" s="443"/>
      <c r="N3358" s="444"/>
      <c r="O3358" s="477">
        <f t="shared" si="141"/>
        <v>0</v>
      </c>
      <c r="P3358" s="477">
        <f t="shared" si="142"/>
        <v>0</v>
      </c>
      <c r="Q3358" s="92" t="str">
        <f t="shared" si="143"/>
        <v/>
      </c>
    </row>
    <row r="3359" spans="1:17" x14ac:dyDescent="0.2">
      <c r="A3359" s="468"/>
      <c r="B3359" s="444"/>
      <c r="C3359" s="478"/>
      <c r="D3359" s="480"/>
      <c r="E3359" s="480"/>
      <c r="F3359" s="497"/>
      <c r="G3359" s="480"/>
      <c r="H3359" s="480"/>
      <c r="I3359" s="480"/>
      <c r="J3359" s="443"/>
      <c r="K3359" s="443"/>
      <c r="L3359" s="443"/>
      <c r="M3359" s="443"/>
      <c r="N3359" s="444"/>
      <c r="O3359" s="477">
        <f t="shared" si="141"/>
        <v>0</v>
      </c>
      <c r="P3359" s="477">
        <f t="shared" si="142"/>
        <v>0</v>
      </c>
      <c r="Q3359" s="92" t="str">
        <f t="shared" si="143"/>
        <v/>
      </c>
    </row>
    <row r="3360" spans="1:17" x14ac:dyDescent="0.2">
      <c r="A3360" s="468"/>
      <c r="B3360" s="444"/>
      <c r="C3360" s="478"/>
      <c r="D3360" s="480"/>
      <c r="E3360" s="480"/>
      <c r="F3360" s="497"/>
      <c r="G3360" s="480"/>
      <c r="H3360" s="480"/>
      <c r="I3360" s="480"/>
      <c r="J3360" s="443"/>
      <c r="K3360" s="443"/>
      <c r="L3360" s="443"/>
      <c r="M3360" s="443"/>
      <c r="N3360" s="444"/>
      <c r="O3360" s="477">
        <f t="shared" si="141"/>
        <v>0</v>
      </c>
      <c r="P3360" s="477">
        <f t="shared" si="142"/>
        <v>0</v>
      </c>
      <c r="Q3360" s="92" t="str">
        <f t="shared" si="143"/>
        <v/>
      </c>
    </row>
    <row r="3361" spans="1:17" x14ac:dyDescent="0.2">
      <c r="A3361" s="468"/>
      <c r="B3361" s="444"/>
      <c r="C3361" s="478"/>
      <c r="D3361" s="480"/>
      <c r="E3361" s="480"/>
      <c r="F3361" s="497"/>
      <c r="G3361" s="480"/>
      <c r="H3361" s="480"/>
      <c r="I3361" s="480"/>
      <c r="J3361" s="443"/>
      <c r="K3361" s="443"/>
      <c r="L3361" s="443"/>
      <c r="M3361" s="443"/>
      <c r="N3361" s="444"/>
      <c r="O3361" s="477">
        <f t="shared" si="141"/>
        <v>0</v>
      </c>
      <c r="P3361" s="477">
        <f t="shared" si="142"/>
        <v>0</v>
      </c>
      <c r="Q3361" s="92" t="str">
        <f t="shared" si="143"/>
        <v/>
      </c>
    </row>
    <row r="3362" spans="1:17" x14ac:dyDescent="0.2">
      <c r="A3362" s="468"/>
      <c r="B3362" s="444"/>
      <c r="C3362" s="478"/>
      <c r="D3362" s="480"/>
      <c r="E3362" s="480"/>
      <c r="F3362" s="497"/>
      <c r="G3362" s="480"/>
      <c r="H3362" s="480"/>
      <c r="I3362" s="480"/>
      <c r="J3362" s="443"/>
      <c r="K3362" s="443"/>
      <c r="L3362" s="443"/>
      <c r="M3362" s="443"/>
      <c r="N3362" s="444"/>
      <c r="O3362" s="477">
        <f t="shared" si="141"/>
        <v>0</v>
      </c>
      <c r="P3362" s="477">
        <f t="shared" si="142"/>
        <v>0</v>
      </c>
      <c r="Q3362" s="92" t="str">
        <f t="shared" si="143"/>
        <v/>
      </c>
    </row>
    <row r="3363" spans="1:17" x14ac:dyDescent="0.2">
      <c r="A3363" s="468"/>
      <c r="B3363" s="444"/>
      <c r="C3363" s="478"/>
      <c r="D3363" s="480"/>
      <c r="E3363" s="480"/>
      <c r="F3363" s="497"/>
      <c r="G3363" s="480"/>
      <c r="H3363" s="480"/>
      <c r="I3363" s="480"/>
      <c r="J3363" s="443"/>
      <c r="K3363" s="443"/>
      <c r="L3363" s="443"/>
      <c r="M3363" s="443"/>
      <c r="N3363" s="444"/>
      <c r="O3363" s="477">
        <f t="shared" si="141"/>
        <v>0</v>
      </c>
      <c r="P3363" s="477">
        <f t="shared" si="142"/>
        <v>0</v>
      </c>
      <c r="Q3363" s="92" t="str">
        <f t="shared" si="143"/>
        <v/>
      </c>
    </row>
    <row r="3364" spans="1:17" x14ac:dyDescent="0.2">
      <c r="A3364" s="468"/>
      <c r="B3364" s="444"/>
      <c r="C3364" s="478"/>
      <c r="D3364" s="480"/>
      <c r="E3364" s="480"/>
      <c r="F3364" s="497"/>
      <c r="G3364" s="480"/>
      <c r="H3364" s="480"/>
      <c r="I3364" s="480"/>
      <c r="J3364" s="443"/>
      <c r="K3364" s="443"/>
      <c r="L3364" s="443"/>
      <c r="M3364" s="443"/>
      <c r="N3364" s="444"/>
      <c r="O3364" s="477">
        <f t="shared" si="141"/>
        <v>0</v>
      </c>
      <c r="P3364" s="477">
        <f t="shared" si="142"/>
        <v>0</v>
      </c>
      <c r="Q3364" s="92" t="str">
        <f t="shared" si="143"/>
        <v/>
      </c>
    </row>
    <row r="3365" spans="1:17" x14ac:dyDescent="0.2">
      <c r="A3365" s="468"/>
      <c r="B3365" s="444"/>
      <c r="C3365" s="478"/>
      <c r="D3365" s="480"/>
      <c r="E3365" s="480"/>
      <c r="F3365" s="497"/>
      <c r="G3365" s="480"/>
      <c r="H3365" s="480"/>
      <c r="I3365" s="480"/>
      <c r="J3365" s="443"/>
      <c r="K3365" s="443"/>
      <c r="L3365" s="443"/>
      <c r="M3365" s="443"/>
      <c r="N3365" s="444"/>
      <c r="O3365" s="477">
        <f t="shared" si="141"/>
        <v>0</v>
      </c>
      <c r="P3365" s="477">
        <f t="shared" si="142"/>
        <v>0</v>
      </c>
      <c r="Q3365" s="92" t="str">
        <f t="shared" si="143"/>
        <v/>
      </c>
    </row>
    <row r="3366" spans="1:17" x14ac:dyDescent="0.2">
      <c r="A3366" s="468"/>
      <c r="B3366" s="444"/>
      <c r="C3366" s="478"/>
      <c r="D3366" s="480"/>
      <c r="E3366" s="480"/>
      <c r="F3366" s="497"/>
      <c r="G3366" s="480"/>
      <c r="H3366" s="480"/>
      <c r="I3366" s="480"/>
      <c r="J3366" s="443"/>
      <c r="K3366" s="443"/>
      <c r="L3366" s="443"/>
      <c r="M3366" s="443"/>
      <c r="N3366" s="444"/>
      <c r="O3366" s="477">
        <f t="shared" si="141"/>
        <v>0</v>
      </c>
      <c r="P3366" s="477">
        <f t="shared" si="142"/>
        <v>0</v>
      </c>
      <c r="Q3366" s="92" t="str">
        <f t="shared" si="143"/>
        <v/>
      </c>
    </row>
    <row r="3367" spans="1:17" x14ac:dyDescent="0.2">
      <c r="A3367" s="468"/>
      <c r="B3367" s="444"/>
      <c r="C3367" s="478"/>
      <c r="D3367" s="480"/>
      <c r="E3367" s="480"/>
      <c r="F3367" s="497"/>
      <c r="G3367" s="480"/>
      <c r="H3367" s="480"/>
      <c r="I3367" s="480"/>
      <c r="J3367" s="443"/>
      <c r="K3367" s="443"/>
      <c r="L3367" s="443"/>
      <c r="M3367" s="443"/>
      <c r="N3367" s="444"/>
      <c r="O3367" s="477">
        <f t="shared" si="141"/>
        <v>0</v>
      </c>
      <c r="P3367" s="477">
        <f t="shared" si="142"/>
        <v>0</v>
      </c>
      <c r="Q3367" s="92" t="str">
        <f t="shared" si="143"/>
        <v/>
      </c>
    </row>
    <row r="3368" spans="1:17" x14ac:dyDescent="0.2">
      <c r="A3368" s="468"/>
      <c r="B3368" s="444"/>
      <c r="C3368" s="478"/>
      <c r="D3368" s="480"/>
      <c r="E3368" s="480"/>
      <c r="F3368" s="497"/>
      <c r="G3368" s="480"/>
      <c r="H3368" s="480"/>
      <c r="I3368" s="480"/>
      <c r="J3368" s="443"/>
      <c r="K3368" s="443"/>
      <c r="L3368" s="443"/>
      <c r="M3368" s="443"/>
      <c r="N3368" s="444"/>
      <c r="O3368" s="477">
        <f t="shared" si="141"/>
        <v>0</v>
      </c>
      <c r="P3368" s="477">
        <f t="shared" si="142"/>
        <v>0</v>
      </c>
      <c r="Q3368" s="92" t="str">
        <f t="shared" si="143"/>
        <v/>
      </c>
    </row>
    <row r="3369" spans="1:17" x14ac:dyDescent="0.2">
      <c r="A3369" s="468"/>
      <c r="B3369" s="444"/>
      <c r="C3369" s="478"/>
      <c r="D3369" s="480"/>
      <c r="E3369" s="480"/>
      <c r="F3369" s="497"/>
      <c r="G3369" s="480"/>
      <c r="H3369" s="480"/>
      <c r="I3369" s="480"/>
      <c r="J3369" s="443"/>
      <c r="K3369" s="443"/>
      <c r="L3369" s="443"/>
      <c r="M3369" s="443"/>
      <c r="N3369" s="444"/>
      <c r="O3369" s="477">
        <f t="shared" si="141"/>
        <v>0</v>
      </c>
      <c r="P3369" s="477">
        <f t="shared" si="142"/>
        <v>0</v>
      </c>
      <c r="Q3369" s="92" t="str">
        <f t="shared" si="143"/>
        <v/>
      </c>
    </row>
    <row r="3370" spans="1:17" x14ac:dyDescent="0.2">
      <c r="A3370" s="468"/>
      <c r="B3370" s="444"/>
      <c r="C3370" s="478"/>
      <c r="D3370" s="480"/>
      <c r="E3370" s="480"/>
      <c r="F3370" s="497"/>
      <c r="G3370" s="480"/>
      <c r="H3370" s="480"/>
      <c r="I3370" s="480"/>
      <c r="J3370" s="443"/>
      <c r="K3370" s="443"/>
      <c r="L3370" s="443"/>
      <c r="M3370" s="443"/>
      <c r="N3370" s="444"/>
      <c r="O3370" s="477">
        <f t="shared" si="141"/>
        <v>0</v>
      </c>
      <c r="P3370" s="477">
        <f t="shared" si="142"/>
        <v>0</v>
      </c>
      <c r="Q3370" s="92" t="str">
        <f t="shared" si="143"/>
        <v/>
      </c>
    </row>
    <row r="3371" spans="1:17" x14ac:dyDescent="0.2">
      <c r="A3371" s="468"/>
      <c r="B3371" s="444"/>
      <c r="C3371" s="478"/>
      <c r="D3371" s="480"/>
      <c r="E3371" s="480"/>
      <c r="F3371" s="497"/>
      <c r="G3371" s="480"/>
      <c r="H3371" s="480"/>
      <c r="I3371" s="480"/>
      <c r="J3371" s="443"/>
      <c r="K3371" s="443"/>
      <c r="L3371" s="443"/>
      <c r="M3371" s="443"/>
      <c r="N3371" s="444"/>
      <c r="O3371" s="477">
        <f t="shared" si="141"/>
        <v>0</v>
      </c>
      <c r="P3371" s="477">
        <f t="shared" si="142"/>
        <v>0</v>
      </c>
      <c r="Q3371" s="92" t="str">
        <f t="shared" si="143"/>
        <v/>
      </c>
    </row>
    <row r="3372" spans="1:17" x14ac:dyDescent="0.2">
      <c r="A3372" s="468"/>
      <c r="B3372" s="444"/>
      <c r="C3372" s="478"/>
      <c r="D3372" s="480"/>
      <c r="E3372" s="480"/>
      <c r="F3372" s="497"/>
      <c r="G3372" s="480"/>
      <c r="H3372" s="480"/>
      <c r="I3372" s="480"/>
      <c r="J3372" s="443"/>
      <c r="K3372" s="443"/>
      <c r="L3372" s="443"/>
      <c r="M3372" s="443"/>
      <c r="N3372" s="444"/>
      <c r="O3372" s="477">
        <f t="shared" si="141"/>
        <v>0</v>
      </c>
      <c r="P3372" s="477">
        <f t="shared" si="142"/>
        <v>0</v>
      </c>
      <c r="Q3372" s="92" t="str">
        <f t="shared" si="143"/>
        <v/>
      </c>
    </row>
    <row r="3373" spans="1:17" x14ac:dyDescent="0.2">
      <c r="A3373" s="468"/>
      <c r="B3373" s="444"/>
      <c r="C3373" s="478"/>
      <c r="D3373" s="480"/>
      <c r="E3373" s="480"/>
      <c r="F3373" s="497"/>
      <c r="G3373" s="480"/>
      <c r="H3373" s="480"/>
      <c r="I3373" s="480"/>
      <c r="J3373" s="443"/>
      <c r="K3373" s="443"/>
      <c r="L3373" s="443"/>
      <c r="M3373" s="443"/>
      <c r="N3373" s="444"/>
      <c r="O3373" s="477">
        <f t="shared" si="141"/>
        <v>0</v>
      </c>
      <c r="P3373" s="477">
        <f t="shared" si="142"/>
        <v>0</v>
      </c>
      <c r="Q3373" s="92" t="str">
        <f t="shared" si="143"/>
        <v/>
      </c>
    </row>
    <row r="3374" spans="1:17" x14ac:dyDescent="0.2">
      <c r="A3374" s="468"/>
      <c r="B3374" s="444"/>
      <c r="C3374" s="478"/>
      <c r="D3374" s="480"/>
      <c r="E3374" s="480"/>
      <c r="F3374" s="497"/>
      <c r="G3374" s="480"/>
      <c r="H3374" s="480"/>
      <c r="I3374" s="480"/>
      <c r="J3374" s="443"/>
      <c r="K3374" s="443"/>
      <c r="L3374" s="443"/>
      <c r="M3374" s="443"/>
      <c r="N3374" s="444"/>
      <c r="O3374" s="477">
        <f t="shared" si="141"/>
        <v>0</v>
      </c>
      <c r="P3374" s="477">
        <f t="shared" si="142"/>
        <v>0</v>
      </c>
      <c r="Q3374" s="92" t="str">
        <f t="shared" si="143"/>
        <v/>
      </c>
    </row>
    <row r="3375" spans="1:17" x14ac:dyDescent="0.2">
      <c r="A3375" s="468"/>
      <c r="B3375" s="444"/>
      <c r="C3375" s="478"/>
      <c r="D3375" s="480"/>
      <c r="E3375" s="480"/>
      <c r="F3375" s="497"/>
      <c r="G3375" s="480"/>
      <c r="H3375" s="480"/>
      <c r="I3375" s="480"/>
      <c r="J3375" s="443"/>
      <c r="K3375" s="443"/>
      <c r="L3375" s="443"/>
      <c r="M3375" s="443"/>
      <c r="N3375" s="444"/>
      <c r="O3375" s="477">
        <f t="shared" si="141"/>
        <v>0</v>
      </c>
      <c r="P3375" s="477">
        <f t="shared" si="142"/>
        <v>0</v>
      </c>
      <c r="Q3375" s="92" t="str">
        <f t="shared" si="143"/>
        <v/>
      </c>
    </row>
    <row r="3376" spans="1:17" x14ac:dyDescent="0.2">
      <c r="A3376" s="468"/>
      <c r="B3376" s="444"/>
      <c r="C3376" s="478"/>
      <c r="D3376" s="480"/>
      <c r="E3376" s="480"/>
      <c r="F3376" s="497"/>
      <c r="G3376" s="480"/>
      <c r="H3376" s="480"/>
      <c r="I3376" s="480"/>
      <c r="J3376" s="443"/>
      <c r="K3376" s="443"/>
      <c r="L3376" s="443"/>
      <c r="M3376" s="443"/>
      <c r="N3376" s="444"/>
      <c r="O3376" s="477">
        <f t="shared" si="141"/>
        <v>0</v>
      </c>
      <c r="P3376" s="477">
        <f t="shared" si="142"/>
        <v>0</v>
      </c>
      <c r="Q3376" s="92" t="str">
        <f t="shared" si="143"/>
        <v/>
      </c>
    </row>
    <row r="3377" spans="1:17" x14ac:dyDescent="0.2">
      <c r="A3377" s="468"/>
      <c r="B3377" s="444"/>
      <c r="C3377" s="478"/>
      <c r="D3377" s="480"/>
      <c r="E3377" s="480"/>
      <c r="F3377" s="497"/>
      <c r="G3377" s="480"/>
      <c r="H3377" s="480"/>
      <c r="I3377" s="480"/>
      <c r="J3377" s="443"/>
      <c r="K3377" s="443"/>
      <c r="L3377" s="443"/>
      <c r="M3377" s="443"/>
      <c r="N3377" s="444"/>
      <c r="O3377" s="477">
        <f t="shared" si="141"/>
        <v>0</v>
      </c>
      <c r="P3377" s="477">
        <f t="shared" si="142"/>
        <v>0</v>
      </c>
      <c r="Q3377" s="92" t="str">
        <f t="shared" si="143"/>
        <v/>
      </c>
    </row>
    <row r="3378" spans="1:17" x14ac:dyDescent="0.2">
      <c r="A3378" s="468"/>
      <c r="B3378" s="444"/>
      <c r="C3378" s="478"/>
      <c r="D3378" s="480"/>
      <c r="E3378" s="480"/>
      <c r="F3378" s="497"/>
      <c r="G3378" s="480"/>
      <c r="H3378" s="480"/>
      <c r="I3378" s="480"/>
      <c r="J3378" s="443"/>
      <c r="K3378" s="443"/>
      <c r="L3378" s="443"/>
      <c r="M3378" s="443"/>
      <c r="N3378" s="444"/>
      <c r="O3378" s="477">
        <f t="shared" ref="O3378:O3441" si="144">IF(B3378=0,0,IF(YEAR(B3378)=$P$1,MONTH(B3378)-$O$1+1,(YEAR(B3378)-$P$1)*12-$O$1+1+MONTH(B3378)))</f>
        <v>0</v>
      </c>
      <c r="P3378" s="477">
        <f t="shared" ref="P3378:P3441" si="145">IF(C3378=0,0,IF(YEAR(C3378)=$P$1,MONTH(C3378)-$O$1+1,(YEAR(C3378)-$P$1)*12-$O$1+1+MONTH(C3378)))</f>
        <v>0</v>
      </c>
      <c r="Q3378" s="92" t="str">
        <f t="shared" ref="Q3378:Q3441" si="146">SUBSTITUTE(D3378," ","_")</f>
        <v/>
      </c>
    </row>
    <row r="3379" spans="1:17" x14ac:dyDescent="0.2">
      <c r="A3379" s="468"/>
      <c r="B3379" s="444"/>
      <c r="C3379" s="478"/>
      <c r="D3379" s="480"/>
      <c r="E3379" s="480"/>
      <c r="F3379" s="497"/>
      <c r="G3379" s="480"/>
      <c r="H3379" s="480"/>
      <c r="I3379" s="480"/>
      <c r="J3379" s="443"/>
      <c r="K3379" s="443"/>
      <c r="L3379" s="443"/>
      <c r="M3379" s="443"/>
      <c r="N3379" s="444"/>
      <c r="O3379" s="477">
        <f t="shared" si="144"/>
        <v>0</v>
      </c>
      <c r="P3379" s="477">
        <f t="shared" si="145"/>
        <v>0</v>
      </c>
      <c r="Q3379" s="92" t="str">
        <f t="shared" si="146"/>
        <v/>
      </c>
    </row>
    <row r="3380" spans="1:17" x14ac:dyDescent="0.2">
      <c r="A3380" s="468"/>
      <c r="B3380" s="444"/>
      <c r="C3380" s="478"/>
      <c r="D3380" s="480"/>
      <c r="E3380" s="480"/>
      <c r="F3380" s="497"/>
      <c r="G3380" s="480"/>
      <c r="H3380" s="480"/>
      <c r="I3380" s="480"/>
      <c r="J3380" s="443"/>
      <c r="K3380" s="443"/>
      <c r="L3380" s="443"/>
      <c r="M3380" s="443"/>
      <c r="N3380" s="444"/>
      <c r="O3380" s="477">
        <f t="shared" si="144"/>
        <v>0</v>
      </c>
      <c r="P3380" s="477">
        <f t="shared" si="145"/>
        <v>0</v>
      </c>
      <c r="Q3380" s="92" t="str">
        <f t="shared" si="146"/>
        <v/>
      </c>
    </row>
    <row r="3381" spans="1:17" x14ac:dyDescent="0.2">
      <c r="A3381" s="468"/>
      <c r="B3381" s="444"/>
      <c r="C3381" s="478"/>
      <c r="D3381" s="480"/>
      <c r="E3381" s="480"/>
      <c r="F3381" s="497"/>
      <c r="G3381" s="480"/>
      <c r="H3381" s="480"/>
      <c r="I3381" s="480"/>
      <c r="J3381" s="443"/>
      <c r="K3381" s="443"/>
      <c r="L3381" s="443"/>
      <c r="M3381" s="443"/>
      <c r="N3381" s="444"/>
      <c r="O3381" s="477">
        <f t="shared" si="144"/>
        <v>0</v>
      </c>
      <c r="P3381" s="477">
        <f t="shared" si="145"/>
        <v>0</v>
      </c>
      <c r="Q3381" s="92" t="str">
        <f t="shared" si="146"/>
        <v/>
      </c>
    </row>
    <row r="3382" spans="1:17" x14ac:dyDescent="0.2">
      <c r="A3382" s="468"/>
      <c r="B3382" s="444"/>
      <c r="C3382" s="478"/>
      <c r="D3382" s="480"/>
      <c r="E3382" s="480"/>
      <c r="F3382" s="497"/>
      <c r="G3382" s="480"/>
      <c r="H3382" s="480"/>
      <c r="I3382" s="480"/>
      <c r="J3382" s="443"/>
      <c r="K3382" s="443"/>
      <c r="L3382" s="443"/>
      <c r="M3382" s="443"/>
      <c r="N3382" s="444"/>
      <c r="O3382" s="477">
        <f t="shared" si="144"/>
        <v>0</v>
      </c>
      <c r="P3382" s="477">
        <f t="shared" si="145"/>
        <v>0</v>
      </c>
      <c r="Q3382" s="92" t="str">
        <f t="shared" si="146"/>
        <v/>
      </c>
    </row>
    <row r="3383" spans="1:17" x14ac:dyDescent="0.2">
      <c r="A3383" s="468"/>
      <c r="B3383" s="444"/>
      <c r="C3383" s="478"/>
      <c r="D3383" s="480"/>
      <c r="E3383" s="480"/>
      <c r="F3383" s="497"/>
      <c r="G3383" s="480"/>
      <c r="H3383" s="480"/>
      <c r="I3383" s="480"/>
      <c r="J3383" s="443"/>
      <c r="K3383" s="443"/>
      <c r="L3383" s="443"/>
      <c r="M3383" s="443"/>
      <c r="N3383" s="444"/>
      <c r="O3383" s="477">
        <f t="shared" si="144"/>
        <v>0</v>
      </c>
      <c r="P3383" s="477">
        <f t="shared" si="145"/>
        <v>0</v>
      </c>
      <c r="Q3383" s="92" t="str">
        <f t="shared" si="146"/>
        <v/>
      </c>
    </row>
    <row r="3384" spans="1:17" x14ac:dyDescent="0.2">
      <c r="A3384" s="468"/>
      <c r="B3384" s="444"/>
      <c r="C3384" s="478"/>
      <c r="D3384" s="480"/>
      <c r="E3384" s="480"/>
      <c r="F3384" s="497"/>
      <c r="G3384" s="480"/>
      <c r="H3384" s="480"/>
      <c r="I3384" s="480"/>
      <c r="J3384" s="443"/>
      <c r="K3384" s="443"/>
      <c r="L3384" s="443"/>
      <c r="M3384" s="443"/>
      <c r="N3384" s="444"/>
      <c r="O3384" s="477">
        <f t="shared" si="144"/>
        <v>0</v>
      </c>
      <c r="P3384" s="477">
        <f t="shared" si="145"/>
        <v>0</v>
      </c>
      <c r="Q3384" s="92" t="str">
        <f t="shared" si="146"/>
        <v/>
      </c>
    </row>
    <row r="3385" spans="1:17" x14ac:dyDescent="0.2">
      <c r="A3385" s="468"/>
      <c r="B3385" s="444"/>
      <c r="C3385" s="478"/>
      <c r="D3385" s="480"/>
      <c r="E3385" s="480"/>
      <c r="F3385" s="497"/>
      <c r="G3385" s="480"/>
      <c r="H3385" s="480"/>
      <c r="I3385" s="480"/>
      <c r="J3385" s="443"/>
      <c r="K3385" s="443"/>
      <c r="L3385" s="443"/>
      <c r="M3385" s="443"/>
      <c r="N3385" s="444"/>
      <c r="O3385" s="477">
        <f t="shared" si="144"/>
        <v>0</v>
      </c>
      <c r="P3385" s="477">
        <f t="shared" si="145"/>
        <v>0</v>
      </c>
      <c r="Q3385" s="92" t="str">
        <f t="shared" si="146"/>
        <v/>
      </c>
    </row>
    <row r="3386" spans="1:17" x14ac:dyDescent="0.2">
      <c r="A3386" s="468"/>
      <c r="B3386" s="444"/>
      <c r="C3386" s="478"/>
      <c r="D3386" s="480"/>
      <c r="E3386" s="480"/>
      <c r="F3386" s="497"/>
      <c r="G3386" s="480"/>
      <c r="H3386" s="480"/>
      <c r="I3386" s="480"/>
      <c r="J3386" s="443"/>
      <c r="K3386" s="443"/>
      <c r="L3386" s="443"/>
      <c r="M3386" s="443"/>
      <c r="N3386" s="444"/>
      <c r="O3386" s="477">
        <f t="shared" si="144"/>
        <v>0</v>
      </c>
      <c r="P3386" s="477">
        <f t="shared" si="145"/>
        <v>0</v>
      </c>
      <c r="Q3386" s="92" t="str">
        <f t="shared" si="146"/>
        <v/>
      </c>
    </row>
    <row r="3387" spans="1:17" x14ac:dyDescent="0.2">
      <c r="A3387" s="468"/>
      <c r="B3387" s="444"/>
      <c r="C3387" s="478"/>
      <c r="D3387" s="480"/>
      <c r="E3387" s="480"/>
      <c r="F3387" s="497"/>
      <c r="G3387" s="480"/>
      <c r="H3387" s="480"/>
      <c r="I3387" s="480"/>
      <c r="J3387" s="443"/>
      <c r="K3387" s="443"/>
      <c r="L3387" s="443"/>
      <c r="M3387" s="443"/>
      <c r="N3387" s="444"/>
      <c r="O3387" s="477">
        <f t="shared" si="144"/>
        <v>0</v>
      </c>
      <c r="P3387" s="477">
        <f t="shared" si="145"/>
        <v>0</v>
      </c>
      <c r="Q3387" s="92" t="str">
        <f t="shared" si="146"/>
        <v/>
      </c>
    </row>
    <row r="3388" spans="1:17" x14ac:dyDescent="0.2">
      <c r="A3388" s="468"/>
      <c r="B3388" s="444"/>
      <c r="C3388" s="478"/>
      <c r="D3388" s="480"/>
      <c r="E3388" s="480"/>
      <c r="F3388" s="497"/>
      <c r="G3388" s="480"/>
      <c r="H3388" s="480"/>
      <c r="I3388" s="480"/>
      <c r="J3388" s="443"/>
      <c r="K3388" s="443"/>
      <c r="L3388" s="443"/>
      <c r="M3388" s="443"/>
      <c r="N3388" s="444"/>
      <c r="O3388" s="477">
        <f t="shared" si="144"/>
        <v>0</v>
      </c>
      <c r="P3388" s="477">
        <f t="shared" si="145"/>
        <v>0</v>
      </c>
      <c r="Q3388" s="92" t="str">
        <f t="shared" si="146"/>
        <v/>
      </c>
    </row>
    <row r="3389" spans="1:17" x14ac:dyDescent="0.2">
      <c r="A3389" s="468"/>
      <c r="B3389" s="444"/>
      <c r="C3389" s="478"/>
      <c r="D3389" s="480"/>
      <c r="E3389" s="480"/>
      <c r="F3389" s="497"/>
      <c r="G3389" s="480"/>
      <c r="H3389" s="480"/>
      <c r="I3389" s="480"/>
      <c r="J3389" s="443"/>
      <c r="K3389" s="443"/>
      <c r="L3389" s="443"/>
      <c r="M3389" s="443"/>
      <c r="N3389" s="444"/>
      <c r="O3389" s="477">
        <f t="shared" si="144"/>
        <v>0</v>
      </c>
      <c r="P3389" s="477">
        <f t="shared" si="145"/>
        <v>0</v>
      </c>
      <c r="Q3389" s="92" t="str">
        <f t="shared" si="146"/>
        <v/>
      </c>
    </row>
    <row r="3390" spans="1:17" x14ac:dyDescent="0.2">
      <c r="A3390" s="468"/>
      <c r="B3390" s="444"/>
      <c r="C3390" s="478"/>
      <c r="D3390" s="480"/>
      <c r="E3390" s="480"/>
      <c r="F3390" s="497"/>
      <c r="G3390" s="480"/>
      <c r="H3390" s="480"/>
      <c r="I3390" s="480"/>
      <c r="J3390" s="443"/>
      <c r="K3390" s="443"/>
      <c r="L3390" s="443"/>
      <c r="M3390" s="443"/>
      <c r="N3390" s="444"/>
      <c r="O3390" s="477">
        <f t="shared" si="144"/>
        <v>0</v>
      </c>
      <c r="P3390" s="477">
        <f t="shared" si="145"/>
        <v>0</v>
      </c>
      <c r="Q3390" s="92" t="str">
        <f t="shared" si="146"/>
        <v/>
      </c>
    </row>
    <row r="3391" spans="1:17" x14ac:dyDescent="0.2">
      <c r="A3391" s="468"/>
      <c r="B3391" s="444"/>
      <c r="C3391" s="478"/>
      <c r="D3391" s="480"/>
      <c r="E3391" s="480"/>
      <c r="F3391" s="497"/>
      <c r="G3391" s="480"/>
      <c r="H3391" s="480"/>
      <c r="I3391" s="480"/>
      <c r="J3391" s="443"/>
      <c r="K3391" s="443"/>
      <c r="L3391" s="443"/>
      <c r="M3391" s="443"/>
      <c r="N3391" s="444"/>
      <c r="O3391" s="477">
        <f t="shared" si="144"/>
        <v>0</v>
      </c>
      <c r="P3391" s="477">
        <f t="shared" si="145"/>
        <v>0</v>
      </c>
      <c r="Q3391" s="92" t="str">
        <f t="shared" si="146"/>
        <v/>
      </c>
    </row>
    <row r="3392" spans="1:17" x14ac:dyDescent="0.2">
      <c r="A3392" s="468"/>
      <c r="B3392" s="444"/>
      <c r="C3392" s="478"/>
      <c r="D3392" s="480"/>
      <c r="E3392" s="480"/>
      <c r="F3392" s="497"/>
      <c r="G3392" s="480"/>
      <c r="H3392" s="480"/>
      <c r="I3392" s="480"/>
      <c r="J3392" s="443"/>
      <c r="K3392" s="443"/>
      <c r="L3392" s="443"/>
      <c r="M3392" s="443"/>
      <c r="N3392" s="444"/>
      <c r="O3392" s="477">
        <f t="shared" si="144"/>
        <v>0</v>
      </c>
      <c r="P3392" s="477">
        <f t="shared" si="145"/>
        <v>0</v>
      </c>
      <c r="Q3392" s="92" t="str">
        <f t="shared" si="146"/>
        <v/>
      </c>
    </row>
    <row r="3393" spans="1:17" x14ac:dyDescent="0.2">
      <c r="A3393" s="468"/>
      <c r="B3393" s="444"/>
      <c r="C3393" s="478"/>
      <c r="D3393" s="480"/>
      <c r="E3393" s="480"/>
      <c r="F3393" s="497"/>
      <c r="G3393" s="480"/>
      <c r="H3393" s="480"/>
      <c r="I3393" s="480"/>
      <c r="J3393" s="443"/>
      <c r="K3393" s="443"/>
      <c r="L3393" s="443"/>
      <c r="M3393" s="443"/>
      <c r="N3393" s="444"/>
      <c r="O3393" s="477">
        <f t="shared" si="144"/>
        <v>0</v>
      </c>
      <c r="P3393" s="477">
        <f t="shared" si="145"/>
        <v>0</v>
      </c>
      <c r="Q3393" s="92" t="str">
        <f t="shared" si="146"/>
        <v/>
      </c>
    </row>
    <row r="3394" spans="1:17" x14ac:dyDescent="0.2">
      <c r="A3394" s="468"/>
      <c r="B3394" s="444"/>
      <c r="C3394" s="478"/>
      <c r="D3394" s="480"/>
      <c r="E3394" s="480"/>
      <c r="F3394" s="497"/>
      <c r="G3394" s="480"/>
      <c r="H3394" s="480"/>
      <c r="I3394" s="480"/>
      <c r="J3394" s="443"/>
      <c r="K3394" s="443"/>
      <c r="L3394" s="443"/>
      <c r="M3394" s="443"/>
      <c r="N3394" s="444"/>
      <c r="O3394" s="477">
        <f t="shared" si="144"/>
        <v>0</v>
      </c>
      <c r="P3394" s="477">
        <f t="shared" si="145"/>
        <v>0</v>
      </c>
      <c r="Q3394" s="92" t="str">
        <f t="shared" si="146"/>
        <v/>
      </c>
    </row>
    <row r="3395" spans="1:17" x14ac:dyDescent="0.2">
      <c r="A3395" s="468"/>
      <c r="B3395" s="444"/>
      <c r="C3395" s="478"/>
      <c r="D3395" s="480"/>
      <c r="E3395" s="480"/>
      <c r="F3395" s="497"/>
      <c r="G3395" s="480"/>
      <c r="H3395" s="480"/>
      <c r="I3395" s="480"/>
      <c r="J3395" s="443"/>
      <c r="K3395" s="443"/>
      <c r="L3395" s="443"/>
      <c r="M3395" s="443"/>
      <c r="N3395" s="444"/>
      <c r="O3395" s="477">
        <f t="shared" si="144"/>
        <v>0</v>
      </c>
      <c r="P3395" s="477">
        <f t="shared" si="145"/>
        <v>0</v>
      </c>
      <c r="Q3395" s="92" t="str">
        <f t="shared" si="146"/>
        <v/>
      </c>
    </row>
    <row r="3396" spans="1:17" x14ac:dyDescent="0.2">
      <c r="A3396" s="468"/>
      <c r="B3396" s="444"/>
      <c r="C3396" s="478"/>
      <c r="D3396" s="480"/>
      <c r="E3396" s="480"/>
      <c r="F3396" s="497"/>
      <c r="G3396" s="480"/>
      <c r="H3396" s="480"/>
      <c r="I3396" s="480"/>
      <c r="J3396" s="443"/>
      <c r="K3396" s="443"/>
      <c r="L3396" s="443"/>
      <c r="M3396" s="443"/>
      <c r="N3396" s="444"/>
      <c r="O3396" s="477">
        <f t="shared" si="144"/>
        <v>0</v>
      </c>
      <c r="P3396" s="477">
        <f t="shared" si="145"/>
        <v>0</v>
      </c>
      <c r="Q3396" s="92" t="str">
        <f t="shared" si="146"/>
        <v/>
      </c>
    </row>
    <row r="3397" spans="1:17" x14ac:dyDescent="0.2">
      <c r="A3397" s="468"/>
      <c r="B3397" s="444"/>
      <c r="C3397" s="478"/>
      <c r="D3397" s="480"/>
      <c r="E3397" s="480"/>
      <c r="F3397" s="497"/>
      <c r="G3397" s="480"/>
      <c r="H3397" s="480"/>
      <c r="I3397" s="480"/>
      <c r="J3397" s="443"/>
      <c r="K3397" s="443"/>
      <c r="L3397" s="443"/>
      <c r="M3397" s="443"/>
      <c r="N3397" s="444"/>
      <c r="O3397" s="477">
        <f t="shared" si="144"/>
        <v>0</v>
      </c>
      <c r="P3397" s="477">
        <f t="shared" si="145"/>
        <v>0</v>
      </c>
      <c r="Q3397" s="92" t="str">
        <f t="shared" si="146"/>
        <v/>
      </c>
    </row>
    <row r="3398" spans="1:17" x14ac:dyDescent="0.2">
      <c r="A3398" s="468"/>
      <c r="B3398" s="444"/>
      <c r="C3398" s="478"/>
      <c r="D3398" s="480"/>
      <c r="E3398" s="480"/>
      <c r="F3398" s="497"/>
      <c r="G3398" s="480"/>
      <c r="H3398" s="480"/>
      <c r="I3398" s="480"/>
      <c r="J3398" s="443"/>
      <c r="K3398" s="443"/>
      <c r="L3398" s="443"/>
      <c r="M3398" s="443"/>
      <c r="N3398" s="444"/>
      <c r="O3398" s="477">
        <f t="shared" si="144"/>
        <v>0</v>
      </c>
      <c r="P3398" s="477">
        <f t="shared" si="145"/>
        <v>0</v>
      </c>
      <c r="Q3398" s="92" t="str">
        <f t="shared" si="146"/>
        <v/>
      </c>
    </row>
    <row r="3399" spans="1:17" x14ac:dyDescent="0.2">
      <c r="A3399" s="468"/>
      <c r="B3399" s="444"/>
      <c r="C3399" s="478"/>
      <c r="D3399" s="480"/>
      <c r="E3399" s="480"/>
      <c r="F3399" s="497"/>
      <c r="G3399" s="480"/>
      <c r="H3399" s="480"/>
      <c r="I3399" s="480"/>
      <c r="J3399" s="443"/>
      <c r="K3399" s="443"/>
      <c r="L3399" s="443"/>
      <c r="M3399" s="443"/>
      <c r="N3399" s="444"/>
      <c r="O3399" s="477">
        <f t="shared" si="144"/>
        <v>0</v>
      </c>
      <c r="P3399" s="477">
        <f t="shared" si="145"/>
        <v>0</v>
      </c>
      <c r="Q3399" s="92" t="str">
        <f t="shared" si="146"/>
        <v/>
      </c>
    </row>
    <row r="3400" spans="1:17" x14ac:dyDescent="0.2">
      <c r="A3400" s="468"/>
      <c r="B3400" s="444"/>
      <c r="C3400" s="478"/>
      <c r="D3400" s="480"/>
      <c r="E3400" s="480"/>
      <c r="F3400" s="497"/>
      <c r="G3400" s="480"/>
      <c r="H3400" s="480"/>
      <c r="I3400" s="480"/>
      <c r="J3400" s="443"/>
      <c r="K3400" s="443"/>
      <c r="L3400" s="443"/>
      <c r="M3400" s="443"/>
      <c r="N3400" s="444"/>
      <c r="O3400" s="477">
        <f t="shared" si="144"/>
        <v>0</v>
      </c>
      <c r="P3400" s="477">
        <f t="shared" si="145"/>
        <v>0</v>
      </c>
      <c r="Q3400" s="92" t="str">
        <f t="shared" si="146"/>
        <v/>
      </c>
    </row>
    <row r="3401" spans="1:17" x14ac:dyDescent="0.2">
      <c r="A3401" s="468"/>
      <c r="B3401" s="444"/>
      <c r="C3401" s="478"/>
      <c r="D3401" s="480"/>
      <c r="E3401" s="480"/>
      <c r="F3401" s="497"/>
      <c r="G3401" s="480"/>
      <c r="H3401" s="480"/>
      <c r="I3401" s="480"/>
      <c r="J3401" s="443"/>
      <c r="K3401" s="443"/>
      <c r="L3401" s="443"/>
      <c r="M3401" s="443"/>
      <c r="N3401" s="444"/>
      <c r="O3401" s="477">
        <f t="shared" si="144"/>
        <v>0</v>
      </c>
      <c r="P3401" s="477">
        <f t="shared" si="145"/>
        <v>0</v>
      </c>
      <c r="Q3401" s="92" t="str">
        <f t="shared" si="146"/>
        <v/>
      </c>
    </row>
    <row r="3402" spans="1:17" x14ac:dyDescent="0.2">
      <c r="A3402" s="468"/>
      <c r="B3402" s="444"/>
      <c r="C3402" s="478"/>
      <c r="D3402" s="480"/>
      <c r="E3402" s="480"/>
      <c r="F3402" s="497"/>
      <c r="G3402" s="480"/>
      <c r="H3402" s="480"/>
      <c r="I3402" s="480"/>
      <c r="J3402" s="443"/>
      <c r="K3402" s="443"/>
      <c r="L3402" s="443"/>
      <c r="M3402" s="443"/>
      <c r="N3402" s="444"/>
      <c r="O3402" s="477">
        <f t="shared" si="144"/>
        <v>0</v>
      </c>
      <c r="P3402" s="477">
        <f t="shared" si="145"/>
        <v>0</v>
      </c>
      <c r="Q3402" s="92" t="str">
        <f t="shared" si="146"/>
        <v/>
      </c>
    </row>
    <row r="3403" spans="1:17" x14ac:dyDescent="0.2">
      <c r="A3403" s="468"/>
      <c r="B3403" s="444"/>
      <c r="C3403" s="478"/>
      <c r="D3403" s="480"/>
      <c r="E3403" s="480"/>
      <c r="F3403" s="497"/>
      <c r="G3403" s="480"/>
      <c r="H3403" s="480"/>
      <c r="I3403" s="480"/>
      <c r="J3403" s="443"/>
      <c r="K3403" s="443"/>
      <c r="L3403" s="443"/>
      <c r="M3403" s="443"/>
      <c r="N3403" s="444"/>
      <c r="O3403" s="477">
        <f t="shared" si="144"/>
        <v>0</v>
      </c>
      <c r="P3403" s="477">
        <f t="shared" si="145"/>
        <v>0</v>
      </c>
      <c r="Q3403" s="92" t="str">
        <f t="shared" si="146"/>
        <v/>
      </c>
    </row>
    <row r="3404" spans="1:17" x14ac:dyDescent="0.2">
      <c r="A3404" s="468"/>
      <c r="B3404" s="444"/>
      <c r="C3404" s="478"/>
      <c r="D3404" s="480"/>
      <c r="E3404" s="480"/>
      <c r="F3404" s="497"/>
      <c r="G3404" s="480"/>
      <c r="H3404" s="480"/>
      <c r="I3404" s="480"/>
      <c r="J3404" s="443"/>
      <c r="K3404" s="443"/>
      <c r="L3404" s="443"/>
      <c r="M3404" s="443"/>
      <c r="N3404" s="444"/>
      <c r="O3404" s="477">
        <f t="shared" si="144"/>
        <v>0</v>
      </c>
      <c r="P3404" s="477">
        <f t="shared" si="145"/>
        <v>0</v>
      </c>
      <c r="Q3404" s="92" t="str">
        <f t="shared" si="146"/>
        <v/>
      </c>
    </row>
    <row r="3405" spans="1:17" x14ac:dyDescent="0.2">
      <c r="A3405" s="468"/>
      <c r="B3405" s="444"/>
      <c r="C3405" s="478"/>
      <c r="D3405" s="480"/>
      <c r="E3405" s="480"/>
      <c r="F3405" s="497"/>
      <c r="G3405" s="480"/>
      <c r="H3405" s="480"/>
      <c r="I3405" s="480"/>
      <c r="J3405" s="443"/>
      <c r="K3405" s="443"/>
      <c r="L3405" s="443"/>
      <c r="M3405" s="443"/>
      <c r="N3405" s="444"/>
      <c r="O3405" s="477">
        <f t="shared" si="144"/>
        <v>0</v>
      </c>
      <c r="P3405" s="477">
        <f t="shared" si="145"/>
        <v>0</v>
      </c>
      <c r="Q3405" s="92" t="str">
        <f t="shared" si="146"/>
        <v/>
      </c>
    </row>
    <row r="3406" spans="1:17" x14ac:dyDescent="0.2">
      <c r="A3406" s="468"/>
      <c r="B3406" s="444"/>
      <c r="C3406" s="478"/>
      <c r="D3406" s="480"/>
      <c r="E3406" s="480"/>
      <c r="F3406" s="497"/>
      <c r="G3406" s="480"/>
      <c r="H3406" s="480"/>
      <c r="I3406" s="480"/>
      <c r="J3406" s="443"/>
      <c r="K3406" s="443"/>
      <c r="L3406" s="443"/>
      <c r="M3406" s="443"/>
      <c r="N3406" s="444"/>
      <c r="O3406" s="477">
        <f t="shared" si="144"/>
        <v>0</v>
      </c>
      <c r="P3406" s="477">
        <f t="shared" si="145"/>
        <v>0</v>
      </c>
      <c r="Q3406" s="92" t="str">
        <f t="shared" si="146"/>
        <v/>
      </c>
    </row>
    <row r="3407" spans="1:17" x14ac:dyDescent="0.2">
      <c r="A3407" s="468"/>
      <c r="B3407" s="444"/>
      <c r="C3407" s="478"/>
      <c r="D3407" s="480"/>
      <c r="E3407" s="480"/>
      <c r="F3407" s="497"/>
      <c r="G3407" s="480"/>
      <c r="H3407" s="480"/>
      <c r="I3407" s="480"/>
      <c r="J3407" s="443"/>
      <c r="K3407" s="443"/>
      <c r="L3407" s="443"/>
      <c r="M3407" s="443"/>
      <c r="N3407" s="444"/>
      <c r="O3407" s="477">
        <f t="shared" si="144"/>
        <v>0</v>
      </c>
      <c r="P3407" s="477">
        <f t="shared" si="145"/>
        <v>0</v>
      </c>
      <c r="Q3407" s="92" t="str">
        <f t="shared" si="146"/>
        <v/>
      </c>
    </row>
    <row r="3408" spans="1:17" x14ac:dyDescent="0.2">
      <c r="A3408" s="468"/>
      <c r="B3408" s="444"/>
      <c r="C3408" s="478"/>
      <c r="D3408" s="480"/>
      <c r="E3408" s="480"/>
      <c r="F3408" s="497"/>
      <c r="G3408" s="480"/>
      <c r="H3408" s="480"/>
      <c r="I3408" s="480"/>
      <c r="J3408" s="443"/>
      <c r="K3408" s="443"/>
      <c r="L3408" s="443"/>
      <c r="M3408" s="443"/>
      <c r="N3408" s="444"/>
      <c r="O3408" s="477">
        <f t="shared" si="144"/>
        <v>0</v>
      </c>
      <c r="P3408" s="477">
        <f t="shared" si="145"/>
        <v>0</v>
      </c>
      <c r="Q3408" s="92" t="str">
        <f t="shared" si="146"/>
        <v/>
      </c>
    </row>
    <row r="3409" spans="1:17" x14ac:dyDescent="0.2">
      <c r="A3409" s="468"/>
      <c r="B3409" s="444"/>
      <c r="C3409" s="478"/>
      <c r="D3409" s="480"/>
      <c r="E3409" s="480"/>
      <c r="F3409" s="497"/>
      <c r="G3409" s="480"/>
      <c r="H3409" s="480"/>
      <c r="I3409" s="480"/>
      <c r="J3409" s="443"/>
      <c r="K3409" s="443"/>
      <c r="L3409" s="443"/>
      <c r="M3409" s="443"/>
      <c r="N3409" s="444"/>
      <c r="O3409" s="477">
        <f t="shared" si="144"/>
        <v>0</v>
      </c>
      <c r="P3409" s="477">
        <f t="shared" si="145"/>
        <v>0</v>
      </c>
      <c r="Q3409" s="92" t="str">
        <f t="shared" si="146"/>
        <v/>
      </c>
    </row>
    <row r="3410" spans="1:17" x14ac:dyDescent="0.2">
      <c r="A3410" s="468"/>
      <c r="B3410" s="444"/>
      <c r="C3410" s="478"/>
      <c r="D3410" s="480"/>
      <c r="E3410" s="480"/>
      <c r="F3410" s="497"/>
      <c r="G3410" s="480"/>
      <c r="H3410" s="480"/>
      <c r="I3410" s="480"/>
      <c r="J3410" s="443"/>
      <c r="K3410" s="443"/>
      <c r="L3410" s="443"/>
      <c r="M3410" s="443"/>
      <c r="N3410" s="444"/>
      <c r="O3410" s="477">
        <f t="shared" si="144"/>
        <v>0</v>
      </c>
      <c r="P3410" s="477">
        <f t="shared" si="145"/>
        <v>0</v>
      </c>
      <c r="Q3410" s="92" t="str">
        <f t="shared" si="146"/>
        <v/>
      </c>
    </row>
    <row r="3411" spans="1:17" x14ac:dyDescent="0.2">
      <c r="A3411" s="468"/>
      <c r="B3411" s="444"/>
      <c r="C3411" s="478"/>
      <c r="D3411" s="480"/>
      <c r="E3411" s="480"/>
      <c r="F3411" s="497"/>
      <c r="G3411" s="480"/>
      <c r="H3411" s="480"/>
      <c r="I3411" s="480"/>
      <c r="J3411" s="443"/>
      <c r="K3411" s="443"/>
      <c r="L3411" s="443"/>
      <c r="M3411" s="443"/>
      <c r="N3411" s="444"/>
      <c r="O3411" s="477">
        <f t="shared" si="144"/>
        <v>0</v>
      </c>
      <c r="P3411" s="477">
        <f t="shared" si="145"/>
        <v>0</v>
      </c>
      <c r="Q3411" s="92" t="str">
        <f t="shared" si="146"/>
        <v/>
      </c>
    </row>
    <row r="3412" spans="1:17" x14ac:dyDescent="0.2">
      <c r="A3412" s="468"/>
      <c r="B3412" s="444"/>
      <c r="C3412" s="478"/>
      <c r="D3412" s="480"/>
      <c r="E3412" s="480"/>
      <c r="F3412" s="497"/>
      <c r="G3412" s="480"/>
      <c r="H3412" s="480"/>
      <c r="I3412" s="480"/>
      <c r="J3412" s="443"/>
      <c r="K3412" s="443"/>
      <c r="L3412" s="443"/>
      <c r="M3412" s="443"/>
      <c r="N3412" s="444"/>
      <c r="O3412" s="477">
        <f t="shared" si="144"/>
        <v>0</v>
      </c>
      <c r="P3412" s="477">
        <f t="shared" si="145"/>
        <v>0</v>
      </c>
      <c r="Q3412" s="92" t="str">
        <f t="shared" si="146"/>
        <v/>
      </c>
    </row>
    <row r="3413" spans="1:17" x14ac:dyDescent="0.2">
      <c r="A3413" s="468"/>
      <c r="B3413" s="444"/>
      <c r="C3413" s="478"/>
      <c r="D3413" s="480"/>
      <c r="E3413" s="480"/>
      <c r="F3413" s="497"/>
      <c r="G3413" s="480"/>
      <c r="H3413" s="480"/>
      <c r="I3413" s="480"/>
      <c r="J3413" s="443"/>
      <c r="K3413" s="443"/>
      <c r="L3413" s="443"/>
      <c r="M3413" s="443"/>
      <c r="N3413" s="444"/>
      <c r="O3413" s="477">
        <f t="shared" si="144"/>
        <v>0</v>
      </c>
      <c r="P3413" s="477">
        <f t="shared" si="145"/>
        <v>0</v>
      </c>
      <c r="Q3413" s="92" t="str">
        <f t="shared" si="146"/>
        <v/>
      </c>
    </row>
    <row r="3414" spans="1:17" x14ac:dyDescent="0.2">
      <c r="A3414" s="468"/>
      <c r="B3414" s="444"/>
      <c r="C3414" s="478"/>
      <c r="D3414" s="480"/>
      <c r="E3414" s="480"/>
      <c r="F3414" s="497"/>
      <c r="G3414" s="480"/>
      <c r="H3414" s="480"/>
      <c r="I3414" s="480"/>
      <c r="J3414" s="443"/>
      <c r="K3414" s="443"/>
      <c r="L3414" s="443"/>
      <c r="M3414" s="443"/>
      <c r="N3414" s="444"/>
      <c r="O3414" s="477">
        <f t="shared" si="144"/>
        <v>0</v>
      </c>
      <c r="P3414" s="477">
        <f t="shared" si="145"/>
        <v>0</v>
      </c>
      <c r="Q3414" s="92" t="str">
        <f t="shared" si="146"/>
        <v/>
      </c>
    </row>
    <row r="3415" spans="1:17" x14ac:dyDescent="0.2">
      <c r="A3415" s="468"/>
      <c r="B3415" s="444"/>
      <c r="C3415" s="478"/>
      <c r="D3415" s="480"/>
      <c r="E3415" s="480"/>
      <c r="F3415" s="497"/>
      <c r="G3415" s="480"/>
      <c r="H3415" s="480"/>
      <c r="I3415" s="480"/>
      <c r="J3415" s="443"/>
      <c r="K3415" s="443"/>
      <c r="L3415" s="443"/>
      <c r="M3415" s="443"/>
      <c r="N3415" s="444"/>
      <c r="O3415" s="477">
        <f t="shared" si="144"/>
        <v>0</v>
      </c>
      <c r="P3415" s="477">
        <f t="shared" si="145"/>
        <v>0</v>
      </c>
      <c r="Q3415" s="92" t="str">
        <f t="shared" si="146"/>
        <v/>
      </c>
    </row>
    <row r="3416" spans="1:17" x14ac:dyDescent="0.2">
      <c r="A3416" s="468"/>
      <c r="B3416" s="444"/>
      <c r="C3416" s="478"/>
      <c r="D3416" s="480"/>
      <c r="E3416" s="480"/>
      <c r="F3416" s="497"/>
      <c r="G3416" s="480"/>
      <c r="H3416" s="480"/>
      <c r="I3416" s="480"/>
      <c r="J3416" s="443"/>
      <c r="K3416" s="443"/>
      <c r="L3416" s="443"/>
      <c r="M3416" s="443"/>
      <c r="N3416" s="444"/>
      <c r="O3416" s="477">
        <f t="shared" si="144"/>
        <v>0</v>
      </c>
      <c r="P3416" s="477">
        <f t="shared" si="145"/>
        <v>0</v>
      </c>
      <c r="Q3416" s="92" t="str">
        <f t="shared" si="146"/>
        <v/>
      </c>
    </row>
    <row r="3417" spans="1:17" x14ac:dyDescent="0.2">
      <c r="A3417" s="468"/>
      <c r="B3417" s="444"/>
      <c r="C3417" s="478"/>
      <c r="D3417" s="480"/>
      <c r="E3417" s="480"/>
      <c r="F3417" s="497"/>
      <c r="G3417" s="480"/>
      <c r="H3417" s="480"/>
      <c r="I3417" s="480"/>
      <c r="J3417" s="443"/>
      <c r="K3417" s="443"/>
      <c r="L3417" s="443"/>
      <c r="M3417" s="443"/>
      <c r="N3417" s="444"/>
      <c r="O3417" s="477">
        <f t="shared" si="144"/>
        <v>0</v>
      </c>
      <c r="P3417" s="477">
        <f t="shared" si="145"/>
        <v>0</v>
      </c>
      <c r="Q3417" s="92" t="str">
        <f t="shared" si="146"/>
        <v/>
      </c>
    </row>
    <row r="3418" spans="1:17" x14ac:dyDescent="0.2">
      <c r="A3418" s="468"/>
      <c r="B3418" s="444"/>
      <c r="C3418" s="478"/>
      <c r="D3418" s="480"/>
      <c r="E3418" s="480"/>
      <c r="F3418" s="497"/>
      <c r="G3418" s="480"/>
      <c r="H3418" s="480"/>
      <c r="I3418" s="480"/>
      <c r="J3418" s="443"/>
      <c r="K3418" s="443"/>
      <c r="L3418" s="443"/>
      <c r="M3418" s="443"/>
      <c r="N3418" s="444"/>
      <c r="O3418" s="477">
        <f t="shared" si="144"/>
        <v>0</v>
      </c>
      <c r="P3418" s="477">
        <f t="shared" si="145"/>
        <v>0</v>
      </c>
      <c r="Q3418" s="92" t="str">
        <f t="shared" si="146"/>
        <v/>
      </c>
    </row>
    <row r="3419" spans="1:17" x14ac:dyDescent="0.2">
      <c r="A3419" s="468"/>
      <c r="B3419" s="444"/>
      <c r="C3419" s="478"/>
      <c r="D3419" s="480"/>
      <c r="E3419" s="480"/>
      <c r="F3419" s="497"/>
      <c r="G3419" s="473"/>
      <c r="H3419" s="480"/>
      <c r="I3419" s="480"/>
      <c r="J3419" s="443"/>
      <c r="K3419" s="442"/>
      <c r="L3419" s="443"/>
      <c r="M3419" s="443"/>
      <c r="N3419" s="444"/>
      <c r="O3419" s="477">
        <f t="shared" si="144"/>
        <v>0</v>
      </c>
      <c r="P3419" s="477">
        <f t="shared" si="145"/>
        <v>0</v>
      </c>
      <c r="Q3419" s="92" t="str">
        <f t="shared" si="146"/>
        <v/>
      </c>
    </row>
    <row r="3420" spans="1:17" x14ac:dyDescent="0.2">
      <c r="A3420" s="468"/>
      <c r="B3420" s="444"/>
      <c r="C3420" s="478"/>
      <c r="D3420" s="480"/>
      <c r="E3420" s="480"/>
      <c r="F3420" s="497"/>
      <c r="G3420" s="480"/>
      <c r="H3420" s="480"/>
      <c r="I3420" s="480"/>
      <c r="J3420" s="443"/>
      <c r="K3420" s="443"/>
      <c r="L3420" s="443"/>
      <c r="M3420" s="443"/>
      <c r="N3420" s="444"/>
      <c r="O3420" s="477">
        <f t="shared" si="144"/>
        <v>0</v>
      </c>
      <c r="P3420" s="477">
        <f t="shared" si="145"/>
        <v>0</v>
      </c>
      <c r="Q3420" s="92" t="str">
        <f t="shared" si="146"/>
        <v/>
      </c>
    </row>
    <row r="3421" spans="1:17" x14ac:dyDescent="0.2">
      <c r="A3421" s="468"/>
      <c r="B3421" s="444"/>
      <c r="C3421" s="478"/>
      <c r="D3421" s="480"/>
      <c r="E3421" s="480"/>
      <c r="F3421" s="497"/>
      <c r="G3421" s="480"/>
      <c r="H3421" s="480"/>
      <c r="I3421" s="480"/>
      <c r="J3421" s="443"/>
      <c r="K3421" s="443"/>
      <c r="L3421" s="443"/>
      <c r="M3421" s="443"/>
      <c r="N3421" s="444"/>
      <c r="O3421" s="477">
        <f t="shared" si="144"/>
        <v>0</v>
      </c>
      <c r="P3421" s="477">
        <f t="shared" si="145"/>
        <v>0</v>
      </c>
      <c r="Q3421" s="92" t="str">
        <f t="shared" si="146"/>
        <v/>
      </c>
    </row>
    <row r="3422" spans="1:17" x14ac:dyDescent="0.2">
      <c r="A3422" s="468"/>
      <c r="B3422" s="444"/>
      <c r="C3422" s="478"/>
      <c r="D3422" s="480"/>
      <c r="E3422" s="480"/>
      <c r="F3422" s="497"/>
      <c r="G3422" s="480"/>
      <c r="H3422" s="480"/>
      <c r="I3422" s="480"/>
      <c r="J3422" s="443"/>
      <c r="K3422" s="443"/>
      <c r="L3422" s="443"/>
      <c r="M3422" s="443"/>
      <c r="N3422" s="444"/>
      <c r="O3422" s="477">
        <f t="shared" si="144"/>
        <v>0</v>
      </c>
      <c r="P3422" s="477">
        <f t="shared" si="145"/>
        <v>0</v>
      </c>
      <c r="Q3422" s="92" t="str">
        <f t="shared" si="146"/>
        <v/>
      </c>
    </row>
    <row r="3423" spans="1:17" x14ac:dyDescent="0.2">
      <c r="A3423" s="468"/>
      <c r="B3423" s="444"/>
      <c r="C3423" s="478"/>
      <c r="D3423" s="480"/>
      <c r="E3423" s="480"/>
      <c r="F3423" s="497"/>
      <c r="G3423" s="480"/>
      <c r="H3423" s="480"/>
      <c r="I3423" s="480"/>
      <c r="J3423" s="443"/>
      <c r="K3423" s="443"/>
      <c r="L3423" s="443"/>
      <c r="M3423" s="443"/>
      <c r="N3423" s="444"/>
      <c r="O3423" s="477">
        <f t="shared" si="144"/>
        <v>0</v>
      </c>
      <c r="P3423" s="477">
        <f t="shared" si="145"/>
        <v>0</v>
      </c>
      <c r="Q3423" s="92" t="str">
        <f t="shared" si="146"/>
        <v/>
      </c>
    </row>
    <row r="3424" spans="1:17" x14ac:dyDescent="0.2">
      <c r="A3424" s="468"/>
      <c r="B3424" s="444"/>
      <c r="C3424" s="478"/>
      <c r="D3424" s="480"/>
      <c r="E3424" s="480"/>
      <c r="F3424" s="497"/>
      <c r="G3424" s="480"/>
      <c r="H3424" s="480"/>
      <c r="I3424" s="480"/>
      <c r="J3424" s="443"/>
      <c r="K3424" s="443"/>
      <c r="L3424" s="443"/>
      <c r="M3424" s="443"/>
      <c r="N3424" s="444"/>
      <c r="O3424" s="477">
        <f t="shared" si="144"/>
        <v>0</v>
      </c>
      <c r="P3424" s="477">
        <f t="shared" si="145"/>
        <v>0</v>
      </c>
      <c r="Q3424" s="92" t="str">
        <f t="shared" si="146"/>
        <v/>
      </c>
    </row>
    <row r="3425" spans="1:17" x14ac:dyDescent="0.2">
      <c r="A3425" s="468"/>
      <c r="B3425" s="444"/>
      <c r="C3425" s="478"/>
      <c r="D3425" s="480"/>
      <c r="E3425" s="480"/>
      <c r="F3425" s="497"/>
      <c r="G3425" s="480"/>
      <c r="H3425" s="480"/>
      <c r="I3425" s="480"/>
      <c r="J3425" s="443"/>
      <c r="K3425" s="443"/>
      <c r="L3425" s="443"/>
      <c r="M3425" s="443"/>
      <c r="N3425" s="444"/>
      <c r="O3425" s="477">
        <f t="shared" si="144"/>
        <v>0</v>
      </c>
      <c r="P3425" s="477">
        <f t="shared" si="145"/>
        <v>0</v>
      </c>
      <c r="Q3425" s="92" t="str">
        <f t="shared" si="146"/>
        <v/>
      </c>
    </row>
    <row r="3426" spans="1:17" x14ac:dyDescent="0.2">
      <c r="A3426" s="468"/>
      <c r="B3426" s="444"/>
      <c r="C3426" s="478"/>
      <c r="D3426" s="480"/>
      <c r="E3426" s="480"/>
      <c r="F3426" s="497"/>
      <c r="G3426" s="480"/>
      <c r="H3426" s="480"/>
      <c r="I3426" s="480"/>
      <c r="J3426" s="443"/>
      <c r="K3426" s="443"/>
      <c r="L3426" s="443"/>
      <c r="M3426" s="443"/>
      <c r="N3426" s="444"/>
      <c r="O3426" s="477">
        <f t="shared" si="144"/>
        <v>0</v>
      </c>
      <c r="P3426" s="477">
        <f t="shared" si="145"/>
        <v>0</v>
      </c>
      <c r="Q3426" s="92" t="str">
        <f t="shared" si="146"/>
        <v/>
      </c>
    </row>
    <row r="3427" spans="1:17" x14ac:dyDescent="0.2">
      <c r="A3427" s="468"/>
      <c r="B3427" s="444"/>
      <c r="C3427" s="478"/>
      <c r="D3427" s="480"/>
      <c r="E3427" s="480"/>
      <c r="F3427" s="497"/>
      <c r="G3427" s="480"/>
      <c r="H3427" s="480"/>
      <c r="I3427" s="480"/>
      <c r="J3427" s="443"/>
      <c r="K3427" s="443"/>
      <c r="L3427" s="443"/>
      <c r="M3427" s="443"/>
      <c r="N3427" s="444"/>
      <c r="O3427" s="477">
        <f t="shared" si="144"/>
        <v>0</v>
      </c>
      <c r="P3427" s="477">
        <f t="shared" si="145"/>
        <v>0</v>
      </c>
      <c r="Q3427" s="92" t="str">
        <f t="shared" si="146"/>
        <v/>
      </c>
    </row>
    <row r="3428" spans="1:17" x14ac:dyDescent="0.2">
      <c r="A3428" s="468"/>
      <c r="B3428" s="444"/>
      <c r="C3428" s="478"/>
      <c r="D3428" s="480"/>
      <c r="E3428" s="480"/>
      <c r="F3428" s="497"/>
      <c r="G3428" s="480"/>
      <c r="H3428" s="480"/>
      <c r="I3428" s="480"/>
      <c r="J3428" s="443"/>
      <c r="K3428" s="443"/>
      <c r="L3428" s="443"/>
      <c r="M3428" s="443"/>
      <c r="N3428" s="444"/>
      <c r="O3428" s="477">
        <f t="shared" si="144"/>
        <v>0</v>
      </c>
      <c r="P3428" s="477">
        <f t="shared" si="145"/>
        <v>0</v>
      </c>
      <c r="Q3428" s="92" t="str">
        <f t="shared" si="146"/>
        <v/>
      </c>
    </row>
    <row r="3429" spans="1:17" x14ac:dyDescent="0.2">
      <c r="A3429" s="468"/>
      <c r="B3429" s="444"/>
      <c r="C3429" s="478"/>
      <c r="D3429" s="480"/>
      <c r="E3429" s="480"/>
      <c r="F3429" s="497"/>
      <c r="G3429" s="480"/>
      <c r="H3429" s="480"/>
      <c r="I3429" s="480"/>
      <c r="J3429" s="443"/>
      <c r="K3429" s="443"/>
      <c r="L3429" s="443"/>
      <c r="M3429" s="443"/>
      <c r="N3429" s="444"/>
      <c r="O3429" s="477">
        <f t="shared" si="144"/>
        <v>0</v>
      </c>
      <c r="P3429" s="477">
        <f t="shared" si="145"/>
        <v>0</v>
      </c>
      <c r="Q3429" s="92" t="str">
        <f t="shared" si="146"/>
        <v/>
      </c>
    </row>
    <row r="3430" spans="1:17" x14ac:dyDescent="0.2">
      <c r="A3430" s="468"/>
      <c r="B3430" s="444"/>
      <c r="C3430" s="478"/>
      <c r="D3430" s="480"/>
      <c r="E3430" s="480"/>
      <c r="F3430" s="497"/>
      <c r="G3430" s="480"/>
      <c r="H3430" s="480"/>
      <c r="I3430" s="480"/>
      <c r="J3430" s="443"/>
      <c r="K3430" s="443"/>
      <c r="L3430" s="443"/>
      <c r="M3430" s="443"/>
      <c r="N3430" s="444"/>
      <c r="O3430" s="477">
        <f t="shared" si="144"/>
        <v>0</v>
      </c>
      <c r="P3430" s="477">
        <f t="shared" si="145"/>
        <v>0</v>
      </c>
      <c r="Q3430" s="92" t="str">
        <f t="shared" si="146"/>
        <v/>
      </c>
    </row>
    <row r="3431" spans="1:17" x14ac:dyDescent="0.2">
      <c r="A3431" s="468"/>
      <c r="B3431" s="444"/>
      <c r="C3431" s="478"/>
      <c r="D3431" s="480"/>
      <c r="E3431" s="480"/>
      <c r="F3431" s="497"/>
      <c r="G3431" s="480"/>
      <c r="H3431" s="480"/>
      <c r="I3431" s="480"/>
      <c r="J3431" s="443"/>
      <c r="K3431" s="443"/>
      <c r="L3431" s="443"/>
      <c r="M3431" s="443"/>
      <c r="N3431" s="444"/>
      <c r="O3431" s="477">
        <f t="shared" si="144"/>
        <v>0</v>
      </c>
      <c r="P3431" s="477">
        <f t="shared" si="145"/>
        <v>0</v>
      </c>
      <c r="Q3431" s="92" t="str">
        <f t="shared" si="146"/>
        <v/>
      </c>
    </row>
    <row r="3432" spans="1:17" x14ac:dyDescent="0.2">
      <c r="A3432" s="468"/>
      <c r="B3432" s="444"/>
      <c r="C3432" s="478"/>
      <c r="D3432" s="480"/>
      <c r="E3432" s="480"/>
      <c r="F3432" s="497"/>
      <c r="G3432" s="480"/>
      <c r="H3432" s="480"/>
      <c r="I3432" s="480"/>
      <c r="J3432" s="443"/>
      <c r="K3432" s="443"/>
      <c r="L3432" s="443"/>
      <c r="M3432" s="443"/>
      <c r="N3432" s="444"/>
      <c r="O3432" s="477">
        <f t="shared" si="144"/>
        <v>0</v>
      </c>
      <c r="P3432" s="477">
        <f t="shared" si="145"/>
        <v>0</v>
      </c>
      <c r="Q3432" s="92" t="str">
        <f t="shared" si="146"/>
        <v/>
      </c>
    </row>
    <row r="3433" spans="1:17" x14ac:dyDescent="0.2">
      <c r="A3433" s="468"/>
      <c r="B3433" s="444"/>
      <c r="C3433" s="478"/>
      <c r="D3433" s="480"/>
      <c r="E3433" s="480"/>
      <c r="F3433" s="497"/>
      <c r="G3433" s="480"/>
      <c r="H3433" s="480"/>
      <c r="I3433" s="480"/>
      <c r="J3433" s="443"/>
      <c r="K3433" s="443"/>
      <c r="L3433" s="443"/>
      <c r="M3433" s="443"/>
      <c r="N3433" s="444"/>
      <c r="O3433" s="477">
        <f t="shared" si="144"/>
        <v>0</v>
      </c>
      <c r="P3433" s="477">
        <f t="shared" si="145"/>
        <v>0</v>
      </c>
      <c r="Q3433" s="92" t="str">
        <f t="shared" si="146"/>
        <v/>
      </c>
    </row>
    <row r="3434" spans="1:17" x14ac:dyDescent="0.2">
      <c r="A3434" s="468"/>
      <c r="B3434" s="444"/>
      <c r="C3434" s="478"/>
      <c r="D3434" s="480"/>
      <c r="E3434" s="480"/>
      <c r="F3434" s="497"/>
      <c r="G3434" s="480"/>
      <c r="H3434" s="480"/>
      <c r="I3434" s="480"/>
      <c r="J3434" s="443"/>
      <c r="K3434" s="443"/>
      <c r="L3434" s="443"/>
      <c r="M3434" s="443"/>
      <c r="N3434" s="444"/>
      <c r="O3434" s="477">
        <f t="shared" si="144"/>
        <v>0</v>
      </c>
      <c r="P3434" s="477">
        <f t="shared" si="145"/>
        <v>0</v>
      </c>
      <c r="Q3434" s="92" t="str">
        <f t="shared" si="146"/>
        <v/>
      </c>
    </row>
    <row r="3435" spans="1:17" x14ac:dyDescent="0.2">
      <c r="A3435" s="468"/>
      <c r="B3435" s="444"/>
      <c r="C3435" s="478"/>
      <c r="D3435" s="480"/>
      <c r="E3435" s="480"/>
      <c r="F3435" s="497"/>
      <c r="G3435" s="480"/>
      <c r="H3435" s="480"/>
      <c r="I3435" s="480"/>
      <c r="J3435" s="443"/>
      <c r="K3435" s="443"/>
      <c r="L3435" s="443"/>
      <c r="M3435" s="443"/>
      <c r="N3435" s="444"/>
      <c r="O3435" s="477">
        <f t="shared" si="144"/>
        <v>0</v>
      </c>
      <c r="P3435" s="477">
        <f t="shared" si="145"/>
        <v>0</v>
      </c>
      <c r="Q3435" s="92" t="str">
        <f t="shared" si="146"/>
        <v/>
      </c>
    </row>
    <row r="3436" spans="1:17" x14ac:dyDescent="0.2">
      <c r="A3436" s="468"/>
      <c r="B3436" s="444"/>
      <c r="C3436" s="478"/>
      <c r="D3436" s="480"/>
      <c r="E3436" s="480"/>
      <c r="F3436" s="497"/>
      <c r="G3436" s="480"/>
      <c r="H3436" s="480"/>
      <c r="I3436" s="480"/>
      <c r="J3436" s="443"/>
      <c r="K3436" s="443"/>
      <c r="L3436" s="443"/>
      <c r="M3436" s="443"/>
      <c r="N3436" s="444"/>
      <c r="O3436" s="477">
        <f t="shared" si="144"/>
        <v>0</v>
      </c>
      <c r="P3436" s="477">
        <f t="shared" si="145"/>
        <v>0</v>
      </c>
      <c r="Q3436" s="92" t="str">
        <f t="shared" si="146"/>
        <v/>
      </c>
    </row>
    <row r="3437" spans="1:17" x14ac:dyDescent="0.2">
      <c r="A3437" s="468"/>
      <c r="B3437" s="444"/>
      <c r="C3437" s="478"/>
      <c r="D3437" s="480"/>
      <c r="E3437" s="480"/>
      <c r="F3437" s="497"/>
      <c r="G3437" s="480"/>
      <c r="H3437" s="480"/>
      <c r="I3437" s="480"/>
      <c r="J3437" s="443"/>
      <c r="K3437" s="443"/>
      <c r="L3437" s="443"/>
      <c r="M3437" s="443"/>
      <c r="N3437" s="444"/>
      <c r="O3437" s="477">
        <f t="shared" si="144"/>
        <v>0</v>
      </c>
      <c r="P3437" s="477">
        <f t="shared" si="145"/>
        <v>0</v>
      </c>
      <c r="Q3437" s="92" t="str">
        <f t="shared" si="146"/>
        <v/>
      </c>
    </row>
    <row r="3438" spans="1:17" x14ac:dyDescent="0.2">
      <c r="A3438" s="468"/>
      <c r="B3438" s="444"/>
      <c r="C3438" s="478"/>
      <c r="D3438" s="480"/>
      <c r="E3438" s="480"/>
      <c r="F3438" s="497"/>
      <c r="G3438" s="480"/>
      <c r="H3438" s="480"/>
      <c r="I3438" s="480"/>
      <c r="J3438" s="443"/>
      <c r="K3438" s="443"/>
      <c r="L3438" s="443"/>
      <c r="M3438" s="443"/>
      <c r="N3438" s="444"/>
      <c r="O3438" s="477">
        <f t="shared" si="144"/>
        <v>0</v>
      </c>
      <c r="P3438" s="477">
        <f t="shared" si="145"/>
        <v>0</v>
      </c>
      <c r="Q3438" s="92" t="str">
        <f t="shared" si="146"/>
        <v/>
      </c>
    </row>
    <row r="3439" spans="1:17" x14ac:dyDescent="0.2">
      <c r="A3439" s="468"/>
      <c r="B3439" s="444"/>
      <c r="C3439" s="478"/>
      <c r="D3439" s="480"/>
      <c r="E3439" s="480"/>
      <c r="F3439" s="497"/>
      <c r="G3439" s="480"/>
      <c r="H3439" s="480"/>
      <c r="I3439" s="480"/>
      <c r="J3439" s="443"/>
      <c r="K3439" s="443"/>
      <c r="L3439" s="443"/>
      <c r="M3439" s="443"/>
      <c r="N3439" s="444"/>
      <c r="O3439" s="477">
        <f t="shared" si="144"/>
        <v>0</v>
      </c>
      <c r="P3439" s="477">
        <f t="shared" si="145"/>
        <v>0</v>
      </c>
      <c r="Q3439" s="92" t="str">
        <f t="shared" si="146"/>
        <v/>
      </c>
    </row>
    <row r="3440" spans="1:17" x14ac:dyDescent="0.2">
      <c r="A3440" s="468"/>
      <c r="B3440" s="444"/>
      <c r="C3440" s="478"/>
      <c r="D3440" s="480"/>
      <c r="E3440" s="480"/>
      <c r="F3440" s="497"/>
      <c r="G3440" s="480"/>
      <c r="H3440" s="480"/>
      <c r="I3440" s="480"/>
      <c r="J3440" s="443"/>
      <c r="K3440" s="443"/>
      <c r="L3440" s="443"/>
      <c r="M3440" s="443"/>
      <c r="N3440" s="444"/>
      <c r="O3440" s="477">
        <f t="shared" si="144"/>
        <v>0</v>
      </c>
      <c r="P3440" s="477">
        <f t="shared" si="145"/>
        <v>0</v>
      </c>
      <c r="Q3440" s="92" t="str">
        <f t="shared" si="146"/>
        <v/>
      </c>
    </row>
    <row r="3441" spans="1:17" x14ac:dyDescent="0.2">
      <c r="A3441" s="468"/>
      <c r="B3441" s="444"/>
      <c r="C3441" s="478"/>
      <c r="D3441" s="480"/>
      <c r="E3441" s="480"/>
      <c r="F3441" s="497"/>
      <c r="G3441" s="480"/>
      <c r="H3441" s="480"/>
      <c r="I3441" s="480"/>
      <c r="J3441" s="443"/>
      <c r="K3441" s="443"/>
      <c r="L3441" s="443"/>
      <c r="M3441" s="443"/>
      <c r="N3441" s="444"/>
      <c r="O3441" s="477">
        <f t="shared" si="144"/>
        <v>0</v>
      </c>
      <c r="P3441" s="477">
        <f t="shared" si="145"/>
        <v>0</v>
      </c>
      <c r="Q3441" s="92" t="str">
        <f t="shared" si="146"/>
        <v/>
      </c>
    </row>
    <row r="3442" spans="1:17" x14ac:dyDescent="0.2">
      <c r="A3442" s="468"/>
      <c r="B3442" s="444"/>
      <c r="C3442" s="478"/>
      <c r="D3442" s="480"/>
      <c r="E3442" s="480"/>
      <c r="F3442" s="497"/>
      <c r="G3442" s="480"/>
      <c r="H3442" s="480"/>
      <c r="I3442" s="480"/>
      <c r="J3442" s="443"/>
      <c r="K3442" s="443"/>
      <c r="L3442" s="443"/>
      <c r="M3442" s="443"/>
      <c r="N3442" s="444"/>
      <c r="O3442" s="477">
        <f t="shared" ref="O3442:O3505" si="147">IF(B3442=0,0,IF(YEAR(B3442)=$P$1,MONTH(B3442)-$O$1+1,(YEAR(B3442)-$P$1)*12-$O$1+1+MONTH(B3442)))</f>
        <v>0</v>
      </c>
      <c r="P3442" s="477">
        <f t="shared" ref="P3442:P3505" si="148">IF(C3442=0,0,IF(YEAR(C3442)=$P$1,MONTH(C3442)-$O$1+1,(YEAR(C3442)-$P$1)*12-$O$1+1+MONTH(C3442)))</f>
        <v>0</v>
      </c>
      <c r="Q3442" s="92" t="str">
        <f t="shared" ref="Q3442:Q3505" si="149">SUBSTITUTE(D3442," ","_")</f>
        <v/>
      </c>
    </row>
    <row r="3443" spans="1:17" x14ac:dyDescent="0.2">
      <c r="A3443" s="468"/>
      <c r="B3443" s="444"/>
      <c r="C3443" s="478"/>
      <c r="D3443" s="480"/>
      <c r="E3443" s="480"/>
      <c r="F3443" s="497"/>
      <c r="G3443" s="480"/>
      <c r="H3443" s="480"/>
      <c r="I3443" s="480"/>
      <c r="J3443" s="443"/>
      <c r="K3443" s="443"/>
      <c r="L3443" s="443"/>
      <c r="M3443" s="443"/>
      <c r="N3443" s="444"/>
      <c r="O3443" s="477">
        <f t="shared" si="147"/>
        <v>0</v>
      </c>
      <c r="P3443" s="477">
        <f t="shared" si="148"/>
        <v>0</v>
      </c>
      <c r="Q3443" s="92" t="str">
        <f t="shared" si="149"/>
        <v/>
      </c>
    </row>
    <row r="3444" spans="1:17" x14ac:dyDescent="0.2">
      <c r="A3444" s="468"/>
      <c r="B3444" s="444"/>
      <c r="C3444" s="478"/>
      <c r="D3444" s="480"/>
      <c r="E3444" s="480"/>
      <c r="F3444" s="497"/>
      <c r="G3444" s="480"/>
      <c r="H3444" s="480"/>
      <c r="I3444" s="480"/>
      <c r="J3444" s="443"/>
      <c r="K3444" s="443"/>
      <c r="L3444" s="443"/>
      <c r="M3444" s="443"/>
      <c r="N3444" s="444"/>
      <c r="O3444" s="477">
        <f t="shared" si="147"/>
        <v>0</v>
      </c>
      <c r="P3444" s="477">
        <f t="shared" si="148"/>
        <v>0</v>
      </c>
      <c r="Q3444" s="92" t="str">
        <f t="shared" si="149"/>
        <v/>
      </c>
    </row>
    <row r="3445" spans="1:17" x14ac:dyDescent="0.2">
      <c r="A3445" s="468"/>
      <c r="B3445" s="444"/>
      <c r="C3445" s="478"/>
      <c r="D3445" s="480"/>
      <c r="E3445" s="480"/>
      <c r="F3445" s="497"/>
      <c r="G3445" s="480"/>
      <c r="H3445" s="480"/>
      <c r="I3445" s="480"/>
      <c r="J3445" s="443"/>
      <c r="K3445" s="443"/>
      <c r="L3445" s="443"/>
      <c r="M3445" s="443"/>
      <c r="N3445" s="444"/>
      <c r="O3445" s="477">
        <f t="shared" si="147"/>
        <v>0</v>
      </c>
      <c r="P3445" s="477">
        <f t="shared" si="148"/>
        <v>0</v>
      </c>
      <c r="Q3445" s="92" t="str">
        <f t="shared" si="149"/>
        <v/>
      </c>
    </row>
    <row r="3446" spans="1:17" x14ac:dyDescent="0.2">
      <c r="A3446" s="468"/>
      <c r="B3446" s="444"/>
      <c r="C3446" s="478"/>
      <c r="D3446" s="480"/>
      <c r="E3446" s="480"/>
      <c r="F3446" s="497"/>
      <c r="G3446" s="480"/>
      <c r="H3446" s="480"/>
      <c r="I3446" s="480"/>
      <c r="J3446" s="443"/>
      <c r="K3446" s="443"/>
      <c r="L3446" s="443"/>
      <c r="M3446" s="443"/>
      <c r="N3446" s="444"/>
      <c r="O3446" s="477">
        <f t="shared" si="147"/>
        <v>0</v>
      </c>
      <c r="P3446" s="477">
        <f t="shared" si="148"/>
        <v>0</v>
      </c>
      <c r="Q3446" s="92" t="str">
        <f t="shared" si="149"/>
        <v/>
      </c>
    </row>
    <row r="3447" spans="1:17" x14ac:dyDescent="0.2">
      <c r="A3447" s="468"/>
      <c r="B3447" s="482"/>
      <c r="C3447" s="483"/>
      <c r="D3447" s="473"/>
      <c r="E3447" s="473"/>
      <c r="F3447" s="479"/>
      <c r="G3447" s="473"/>
      <c r="H3447" s="480"/>
      <c r="I3447" s="480"/>
      <c r="J3447" s="443"/>
      <c r="K3447" s="489"/>
      <c r="L3447" s="489"/>
      <c r="M3447" s="500"/>
      <c r="N3447" s="444"/>
      <c r="O3447" s="477">
        <f t="shared" si="147"/>
        <v>0</v>
      </c>
      <c r="P3447" s="477">
        <f t="shared" si="148"/>
        <v>0</v>
      </c>
      <c r="Q3447" s="92" t="str">
        <f t="shared" si="149"/>
        <v/>
      </c>
    </row>
    <row r="3448" spans="1:17" x14ac:dyDescent="0.2">
      <c r="A3448" s="468"/>
      <c r="B3448" s="482"/>
      <c r="C3448" s="483"/>
      <c r="D3448" s="473"/>
      <c r="E3448" s="473"/>
      <c r="F3448" s="479"/>
      <c r="G3448" s="473"/>
      <c r="H3448" s="480"/>
      <c r="I3448" s="480"/>
      <c r="J3448" s="442"/>
      <c r="K3448" s="442"/>
      <c r="L3448" s="443"/>
      <c r="M3448" s="500"/>
      <c r="N3448" s="444"/>
      <c r="O3448" s="477">
        <f t="shared" si="147"/>
        <v>0</v>
      </c>
      <c r="P3448" s="477">
        <f t="shared" si="148"/>
        <v>0</v>
      </c>
      <c r="Q3448" s="92" t="str">
        <f t="shared" si="149"/>
        <v/>
      </c>
    </row>
    <row r="3449" spans="1:17" x14ac:dyDescent="0.2">
      <c r="A3449" s="468"/>
      <c r="B3449" s="482"/>
      <c r="C3449" s="483"/>
      <c r="D3449" s="473"/>
      <c r="E3449" s="473"/>
      <c r="F3449" s="479"/>
      <c r="G3449" s="473"/>
      <c r="H3449" s="480"/>
      <c r="I3449" s="480"/>
      <c r="J3449" s="442"/>
      <c r="K3449" s="442"/>
      <c r="L3449" s="443"/>
      <c r="M3449" s="500"/>
      <c r="N3449" s="444"/>
      <c r="O3449" s="477">
        <f t="shared" si="147"/>
        <v>0</v>
      </c>
      <c r="P3449" s="477">
        <f t="shared" si="148"/>
        <v>0</v>
      </c>
      <c r="Q3449" s="92" t="str">
        <f t="shared" si="149"/>
        <v/>
      </c>
    </row>
    <row r="3450" spans="1:17" x14ac:dyDescent="0.2">
      <c r="A3450" s="468"/>
      <c r="B3450" s="482"/>
      <c r="C3450" s="483"/>
      <c r="D3450" s="473"/>
      <c r="E3450" s="473"/>
      <c r="F3450" s="479"/>
      <c r="G3450" s="473"/>
      <c r="H3450" s="480"/>
      <c r="I3450" s="480"/>
      <c r="J3450" s="442"/>
      <c r="K3450" s="442"/>
      <c r="L3450" s="443"/>
      <c r="M3450" s="500"/>
      <c r="N3450" s="444"/>
      <c r="O3450" s="477">
        <f t="shared" si="147"/>
        <v>0</v>
      </c>
      <c r="P3450" s="477">
        <f t="shared" si="148"/>
        <v>0</v>
      </c>
      <c r="Q3450" s="92" t="str">
        <f t="shared" si="149"/>
        <v/>
      </c>
    </row>
    <row r="3451" spans="1:17" x14ac:dyDescent="0.2">
      <c r="A3451" s="468"/>
      <c r="B3451" s="482"/>
      <c r="C3451" s="483"/>
      <c r="D3451" s="473"/>
      <c r="E3451" s="473"/>
      <c r="F3451" s="479"/>
      <c r="G3451" s="473"/>
      <c r="H3451" s="480"/>
      <c r="I3451" s="480"/>
      <c r="J3451" s="442"/>
      <c r="K3451" s="442"/>
      <c r="L3451" s="443"/>
      <c r="M3451" s="500"/>
      <c r="N3451" s="444"/>
      <c r="O3451" s="477">
        <f t="shared" si="147"/>
        <v>0</v>
      </c>
      <c r="P3451" s="477">
        <f t="shared" si="148"/>
        <v>0</v>
      </c>
      <c r="Q3451" s="92" t="str">
        <f t="shared" si="149"/>
        <v/>
      </c>
    </row>
    <row r="3452" spans="1:17" x14ac:dyDescent="0.2">
      <c r="A3452" s="468"/>
      <c r="B3452" s="482"/>
      <c r="C3452" s="483"/>
      <c r="D3452" s="473"/>
      <c r="E3452" s="473"/>
      <c r="F3452" s="479"/>
      <c r="G3452" s="473"/>
      <c r="H3452" s="480"/>
      <c r="I3452" s="480"/>
      <c r="J3452" s="443"/>
      <c r="K3452" s="443"/>
      <c r="L3452" s="443"/>
      <c r="M3452" s="500"/>
      <c r="N3452" s="444"/>
      <c r="O3452" s="477">
        <f t="shared" si="147"/>
        <v>0</v>
      </c>
      <c r="P3452" s="477">
        <f t="shared" si="148"/>
        <v>0</v>
      </c>
      <c r="Q3452" s="92" t="str">
        <f t="shared" si="149"/>
        <v/>
      </c>
    </row>
    <row r="3453" spans="1:17" x14ac:dyDescent="0.2">
      <c r="A3453" s="468"/>
      <c r="B3453" s="482"/>
      <c r="C3453" s="483"/>
      <c r="D3453" s="473"/>
      <c r="E3453" s="473"/>
      <c r="F3453" s="479"/>
      <c r="G3453" s="473"/>
      <c r="H3453" s="480"/>
      <c r="I3453" s="480"/>
      <c r="J3453" s="442"/>
      <c r="K3453" s="442"/>
      <c r="L3453" s="443"/>
      <c r="M3453" s="500"/>
      <c r="N3453" s="444"/>
      <c r="O3453" s="477">
        <f t="shared" si="147"/>
        <v>0</v>
      </c>
      <c r="P3453" s="477">
        <f t="shared" si="148"/>
        <v>0</v>
      </c>
      <c r="Q3453" s="92" t="str">
        <f t="shared" si="149"/>
        <v/>
      </c>
    </row>
    <row r="3454" spans="1:17" x14ac:dyDescent="0.2">
      <c r="A3454" s="468"/>
      <c r="B3454" s="482"/>
      <c r="C3454" s="483"/>
      <c r="D3454" s="473"/>
      <c r="E3454" s="473"/>
      <c r="F3454" s="479"/>
      <c r="G3454" s="473"/>
      <c r="H3454" s="480"/>
      <c r="I3454" s="480"/>
      <c r="J3454" s="443"/>
      <c r="K3454" s="442"/>
      <c r="L3454" s="443"/>
      <c r="M3454" s="500"/>
      <c r="N3454" s="444"/>
      <c r="O3454" s="477">
        <f t="shared" si="147"/>
        <v>0</v>
      </c>
      <c r="P3454" s="477">
        <f t="shared" si="148"/>
        <v>0</v>
      </c>
      <c r="Q3454" s="92" t="str">
        <f t="shared" si="149"/>
        <v/>
      </c>
    </row>
    <row r="3455" spans="1:17" x14ac:dyDescent="0.2">
      <c r="A3455" s="468"/>
      <c r="B3455" s="482"/>
      <c r="C3455" s="483"/>
      <c r="D3455" s="473"/>
      <c r="E3455" s="473"/>
      <c r="F3455" s="479"/>
      <c r="G3455" s="473"/>
      <c r="H3455" s="480"/>
      <c r="I3455" s="480"/>
      <c r="J3455" s="443"/>
      <c r="K3455" s="442"/>
      <c r="L3455" s="443"/>
      <c r="M3455" s="500"/>
      <c r="N3455" s="444"/>
      <c r="O3455" s="477">
        <f t="shared" si="147"/>
        <v>0</v>
      </c>
      <c r="P3455" s="477">
        <f t="shared" si="148"/>
        <v>0</v>
      </c>
      <c r="Q3455" s="92" t="str">
        <f t="shared" si="149"/>
        <v/>
      </c>
    </row>
    <row r="3456" spans="1:17" x14ac:dyDescent="0.2">
      <c r="A3456" s="468"/>
      <c r="B3456" s="482"/>
      <c r="C3456" s="483"/>
      <c r="D3456" s="473"/>
      <c r="E3456" s="473"/>
      <c r="F3456" s="479"/>
      <c r="G3456" s="473"/>
      <c r="H3456" s="480"/>
      <c r="I3456" s="480"/>
      <c r="J3456" s="443"/>
      <c r="K3456" s="443"/>
      <c r="L3456" s="443"/>
      <c r="M3456" s="500"/>
      <c r="N3456" s="444"/>
      <c r="O3456" s="477">
        <f t="shared" si="147"/>
        <v>0</v>
      </c>
      <c r="P3456" s="477">
        <f t="shared" si="148"/>
        <v>0</v>
      </c>
      <c r="Q3456" s="92" t="str">
        <f t="shared" si="149"/>
        <v/>
      </c>
    </row>
    <row r="3457" spans="1:17" x14ac:dyDescent="0.2">
      <c r="A3457" s="468"/>
      <c r="B3457" s="482"/>
      <c r="C3457" s="483"/>
      <c r="D3457" s="473"/>
      <c r="E3457" s="473"/>
      <c r="F3457" s="479"/>
      <c r="G3457" s="473"/>
      <c r="H3457" s="480"/>
      <c r="I3457" s="473"/>
      <c r="J3457" s="484"/>
      <c r="K3457" s="484"/>
      <c r="L3457" s="484"/>
      <c r="M3457" s="500"/>
      <c r="N3457" s="444"/>
      <c r="O3457" s="477">
        <f t="shared" si="147"/>
        <v>0</v>
      </c>
      <c r="P3457" s="477">
        <f t="shared" si="148"/>
        <v>0</v>
      </c>
      <c r="Q3457" s="92" t="str">
        <f t="shared" si="149"/>
        <v/>
      </c>
    </row>
    <row r="3458" spans="1:17" x14ac:dyDescent="0.2">
      <c r="A3458" s="468"/>
      <c r="B3458" s="482"/>
      <c r="C3458" s="483"/>
      <c r="D3458" s="473"/>
      <c r="E3458" s="473"/>
      <c r="F3458" s="479"/>
      <c r="G3458" s="473"/>
      <c r="H3458" s="480"/>
      <c r="I3458" s="480"/>
      <c r="J3458" s="443"/>
      <c r="K3458" s="442"/>
      <c r="L3458" s="443"/>
      <c r="M3458" s="500"/>
      <c r="N3458" s="444"/>
      <c r="O3458" s="477">
        <f t="shared" si="147"/>
        <v>0</v>
      </c>
      <c r="P3458" s="477">
        <f t="shared" si="148"/>
        <v>0</v>
      </c>
      <c r="Q3458" s="92" t="str">
        <f t="shared" si="149"/>
        <v/>
      </c>
    </row>
    <row r="3459" spans="1:17" x14ac:dyDescent="0.2">
      <c r="A3459" s="468"/>
      <c r="B3459" s="482"/>
      <c r="C3459" s="483"/>
      <c r="D3459" s="473"/>
      <c r="E3459" s="473"/>
      <c r="F3459" s="479"/>
      <c r="G3459" s="473"/>
      <c r="H3459" s="480"/>
      <c r="I3459" s="480"/>
      <c r="J3459" s="443"/>
      <c r="K3459" s="442"/>
      <c r="L3459" s="443"/>
      <c r="M3459" s="500"/>
      <c r="N3459" s="444"/>
      <c r="O3459" s="477">
        <f t="shared" si="147"/>
        <v>0</v>
      </c>
      <c r="P3459" s="477">
        <f t="shared" si="148"/>
        <v>0</v>
      </c>
      <c r="Q3459" s="92" t="str">
        <f t="shared" si="149"/>
        <v/>
      </c>
    </row>
    <row r="3460" spans="1:17" x14ac:dyDescent="0.2">
      <c r="A3460" s="468"/>
      <c r="B3460" s="482"/>
      <c r="C3460" s="483"/>
      <c r="D3460" s="473"/>
      <c r="E3460" s="473"/>
      <c r="F3460" s="479"/>
      <c r="G3460" s="473"/>
      <c r="H3460" s="480"/>
      <c r="I3460" s="480"/>
      <c r="J3460" s="442"/>
      <c r="K3460" s="442"/>
      <c r="L3460" s="443"/>
      <c r="M3460" s="500"/>
      <c r="N3460" s="444"/>
      <c r="O3460" s="477">
        <f t="shared" si="147"/>
        <v>0</v>
      </c>
      <c r="P3460" s="477">
        <f t="shared" si="148"/>
        <v>0</v>
      </c>
      <c r="Q3460" s="92" t="str">
        <f t="shared" si="149"/>
        <v/>
      </c>
    </row>
    <row r="3461" spans="1:17" x14ac:dyDescent="0.2">
      <c r="A3461" s="468"/>
      <c r="B3461" s="482"/>
      <c r="C3461" s="483"/>
      <c r="D3461" s="473"/>
      <c r="E3461" s="473"/>
      <c r="F3461" s="479"/>
      <c r="G3461" s="473"/>
      <c r="H3461" s="480"/>
      <c r="I3461" s="480"/>
      <c r="J3461" s="443"/>
      <c r="K3461" s="442"/>
      <c r="L3461" s="443"/>
      <c r="M3461" s="500"/>
      <c r="N3461" s="444"/>
      <c r="O3461" s="477">
        <f t="shared" si="147"/>
        <v>0</v>
      </c>
      <c r="P3461" s="477">
        <f t="shared" si="148"/>
        <v>0</v>
      </c>
      <c r="Q3461" s="92" t="str">
        <f t="shared" si="149"/>
        <v/>
      </c>
    </row>
    <row r="3462" spans="1:17" x14ac:dyDescent="0.2">
      <c r="A3462" s="468"/>
      <c r="B3462" s="482"/>
      <c r="C3462" s="483"/>
      <c r="D3462" s="473"/>
      <c r="E3462" s="473"/>
      <c r="F3462" s="479"/>
      <c r="G3462" s="473"/>
      <c r="H3462" s="480"/>
      <c r="I3462" s="480"/>
      <c r="J3462" s="443"/>
      <c r="K3462" s="442"/>
      <c r="L3462" s="443"/>
      <c r="M3462" s="500"/>
      <c r="N3462" s="444"/>
      <c r="O3462" s="477">
        <f t="shared" si="147"/>
        <v>0</v>
      </c>
      <c r="P3462" s="477">
        <f t="shared" si="148"/>
        <v>0</v>
      </c>
      <c r="Q3462" s="92" t="str">
        <f t="shared" si="149"/>
        <v/>
      </c>
    </row>
    <row r="3463" spans="1:17" x14ac:dyDescent="0.2">
      <c r="A3463" s="468"/>
      <c r="B3463" s="482"/>
      <c r="C3463" s="483"/>
      <c r="D3463" s="473"/>
      <c r="E3463" s="473"/>
      <c r="F3463" s="472"/>
      <c r="G3463" s="473"/>
      <c r="H3463" s="480"/>
      <c r="I3463" s="480"/>
      <c r="J3463" s="443"/>
      <c r="K3463" s="443"/>
      <c r="L3463" s="489"/>
      <c r="M3463" s="500"/>
      <c r="N3463" s="444"/>
      <c r="O3463" s="477">
        <f t="shared" si="147"/>
        <v>0</v>
      </c>
      <c r="P3463" s="477">
        <f t="shared" si="148"/>
        <v>0</v>
      </c>
      <c r="Q3463" s="92" t="str">
        <f t="shared" si="149"/>
        <v/>
      </c>
    </row>
    <row r="3464" spans="1:17" x14ac:dyDescent="0.2">
      <c r="A3464" s="468"/>
      <c r="B3464" s="482"/>
      <c r="C3464" s="483"/>
      <c r="D3464" s="473"/>
      <c r="E3464" s="473"/>
      <c r="F3464" s="479"/>
      <c r="G3464" s="473"/>
      <c r="H3464" s="480"/>
      <c r="I3464" s="480"/>
      <c r="J3464" s="443"/>
      <c r="K3464" s="443"/>
      <c r="L3464" s="489"/>
      <c r="M3464" s="500"/>
      <c r="N3464" s="444"/>
      <c r="O3464" s="477">
        <f t="shared" si="147"/>
        <v>0</v>
      </c>
      <c r="P3464" s="477">
        <f t="shared" si="148"/>
        <v>0</v>
      </c>
      <c r="Q3464" s="92" t="str">
        <f t="shared" si="149"/>
        <v/>
      </c>
    </row>
    <row r="3465" spans="1:17" x14ac:dyDescent="0.2">
      <c r="A3465" s="468"/>
      <c r="B3465" s="482"/>
      <c r="C3465" s="483"/>
      <c r="D3465" s="473"/>
      <c r="E3465" s="473"/>
      <c r="F3465" s="479"/>
      <c r="G3465" s="473"/>
      <c r="H3465" s="480"/>
      <c r="I3465" s="480"/>
      <c r="J3465" s="443"/>
      <c r="K3465" s="443"/>
      <c r="L3465" s="489"/>
      <c r="M3465" s="500"/>
      <c r="N3465" s="444"/>
      <c r="O3465" s="477">
        <f t="shared" si="147"/>
        <v>0</v>
      </c>
      <c r="P3465" s="477">
        <f t="shared" si="148"/>
        <v>0</v>
      </c>
      <c r="Q3465" s="92" t="str">
        <f t="shared" si="149"/>
        <v/>
      </c>
    </row>
    <row r="3466" spans="1:17" x14ac:dyDescent="0.2">
      <c r="A3466" s="468"/>
      <c r="B3466" s="482"/>
      <c r="C3466" s="483"/>
      <c r="D3466" s="473"/>
      <c r="E3466" s="473"/>
      <c r="F3466" s="479"/>
      <c r="G3466" s="473"/>
      <c r="H3466" s="480"/>
      <c r="I3466" s="480"/>
      <c r="J3466" s="443"/>
      <c r="K3466" s="443"/>
      <c r="L3466" s="489"/>
      <c r="M3466" s="500"/>
      <c r="N3466" s="444"/>
      <c r="O3466" s="477">
        <f t="shared" si="147"/>
        <v>0</v>
      </c>
      <c r="P3466" s="477">
        <f t="shared" si="148"/>
        <v>0</v>
      </c>
      <c r="Q3466" s="92" t="str">
        <f t="shared" si="149"/>
        <v/>
      </c>
    </row>
    <row r="3467" spans="1:17" x14ac:dyDescent="0.2">
      <c r="A3467" s="468"/>
      <c r="B3467" s="482"/>
      <c r="C3467" s="483"/>
      <c r="D3467" s="473"/>
      <c r="E3467" s="473"/>
      <c r="F3467" s="479"/>
      <c r="G3467" s="473"/>
      <c r="H3467" s="480"/>
      <c r="I3467" s="480"/>
      <c r="J3467" s="443"/>
      <c r="K3467" s="443"/>
      <c r="L3467" s="489"/>
      <c r="M3467" s="500"/>
      <c r="N3467" s="444"/>
      <c r="O3467" s="477">
        <f t="shared" si="147"/>
        <v>0</v>
      </c>
      <c r="P3467" s="477">
        <f t="shared" si="148"/>
        <v>0</v>
      </c>
      <c r="Q3467" s="92" t="str">
        <f t="shared" si="149"/>
        <v/>
      </c>
    </row>
    <row r="3468" spans="1:17" x14ac:dyDescent="0.2">
      <c r="A3468" s="468"/>
      <c r="B3468" s="482"/>
      <c r="C3468" s="483"/>
      <c r="D3468" s="473"/>
      <c r="E3468" s="473"/>
      <c r="F3468" s="479"/>
      <c r="G3468" s="473"/>
      <c r="H3468" s="480"/>
      <c r="I3468" s="480"/>
      <c r="J3468" s="443"/>
      <c r="K3468" s="443"/>
      <c r="L3468" s="489"/>
      <c r="M3468" s="500"/>
      <c r="N3468" s="444"/>
      <c r="O3468" s="477">
        <f t="shared" si="147"/>
        <v>0</v>
      </c>
      <c r="P3468" s="477">
        <f t="shared" si="148"/>
        <v>0</v>
      </c>
      <c r="Q3468" s="92" t="str">
        <f t="shared" si="149"/>
        <v/>
      </c>
    </row>
    <row r="3469" spans="1:17" x14ac:dyDescent="0.2">
      <c r="A3469" s="468"/>
      <c r="B3469" s="482"/>
      <c r="C3469" s="483"/>
      <c r="D3469" s="473"/>
      <c r="E3469" s="473"/>
      <c r="F3469" s="479"/>
      <c r="G3469" s="473"/>
      <c r="H3469" s="480"/>
      <c r="I3469" s="480"/>
      <c r="J3469" s="443"/>
      <c r="K3469" s="443"/>
      <c r="L3469" s="489"/>
      <c r="M3469" s="500"/>
      <c r="N3469" s="444"/>
      <c r="O3469" s="477">
        <f t="shared" si="147"/>
        <v>0</v>
      </c>
      <c r="P3469" s="477">
        <f t="shared" si="148"/>
        <v>0</v>
      </c>
      <c r="Q3469" s="92" t="str">
        <f t="shared" si="149"/>
        <v/>
      </c>
    </row>
    <row r="3470" spans="1:17" x14ac:dyDescent="0.2">
      <c r="A3470" s="468"/>
      <c r="B3470" s="482"/>
      <c r="C3470" s="483"/>
      <c r="D3470" s="473"/>
      <c r="E3470" s="473"/>
      <c r="F3470" s="479"/>
      <c r="G3470" s="473"/>
      <c r="H3470" s="480"/>
      <c r="I3470" s="480"/>
      <c r="J3470" s="443"/>
      <c r="K3470" s="443"/>
      <c r="L3470" s="489"/>
      <c r="M3470" s="443"/>
      <c r="N3470" s="444"/>
      <c r="O3470" s="477">
        <f t="shared" si="147"/>
        <v>0</v>
      </c>
      <c r="P3470" s="477">
        <f t="shared" si="148"/>
        <v>0</v>
      </c>
      <c r="Q3470" s="92" t="str">
        <f t="shared" si="149"/>
        <v/>
      </c>
    </row>
    <row r="3471" spans="1:17" x14ac:dyDescent="0.2">
      <c r="A3471" s="468"/>
      <c r="B3471" s="482"/>
      <c r="C3471" s="483"/>
      <c r="D3471" s="473"/>
      <c r="E3471" s="473"/>
      <c r="F3471" s="479"/>
      <c r="G3471" s="473"/>
      <c r="H3471" s="480"/>
      <c r="I3471" s="480"/>
      <c r="J3471" s="443"/>
      <c r="K3471" s="443"/>
      <c r="L3471" s="489"/>
      <c r="M3471" s="443"/>
      <c r="N3471" s="444"/>
      <c r="O3471" s="477">
        <f t="shared" si="147"/>
        <v>0</v>
      </c>
      <c r="P3471" s="477">
        <f t="shared" si="148"/>
        <v>0</v>
      </c>
      <c r="Q3471" s="92" t="str">
        <f t="shared" si="149"/>
        <v/>
      </c>
    </row>
    <row r="3472" spans="1:17" x14ac:dyDescent="0.2">
      <c r="A3472" s="468"/>
      <c r="B3472" s="482"/>
      <c r="C3472" s="483"/>
      <c r="D3472" s="473"/>
      <c r="E3472" s="473"/>
      <c r="F3472" s="479"/>
      <c r="G3472" s="473"/>
      <c r="H3472" s="480"/>
      <c r="I3472" s="480"/>
      <c r="J3472" s="443"/>
      <c r="K3472" s="443"/>
      <c r="L3472" s="489"/>
      <c r="M3472" s="443"/>
      <c r="N3472" s="444"/>
      <c r="O3472" s="477">
        <f t="shared" si="147"/>
        <v>0</v>
      </c>
      <c r="P3472" s="477">
        <f t="shared" si="148"/>
        <v>0</v>
      </c>
      <c r="Q3472" s="92" t="str">
        <f t="shared" si="149"/>
        <v/>
      </c>
    </row>
    <row r="3473" spans="1:17" x14ac:dyDescent="0.2">
      <c r="A3473" s="468"/>
      <c r="B3473" s="482"/>
      <c r="C3473" s="483"/>
      <c r="D3473" s="473"/>
      <c r="E3473" s="473"/>
      <c r="F3473" s="479"/>
      <c r="G3473" s="473"/>
      <c r="H3473" s="480"/>
      <c r="I3473" s="480"/>
      <c r="J3473" s="442"/>
      <c r="K3473" s="442"/>
      <c r="L3473" s="443"/>
      <c r="M3473" s="443"/>
      <c r="N3473" s="444"/>
      <c r="O3473" s="477">
        <f t="shared" si="147"/>
        <v>0</v>
      </c>
      <c r="P3473" s="477">
        <f t="shared" si="148"/>
        <v>0</v>
      </c>
      <c r="Q3473" s="92" t="str">
        <f t="shared" si="149"/>
        <v/>
      </c>
    </row>
    <row r="3474" spans="1:17" x14ac:dyDescent="0.2">
      <c r="A3474" s="468"/>
      <c r="B3474" s="482"/>
      <c r="C3474" s="483"/>
      <c r="D3474" s="473"/>
      <c r="E3474" s="473"/>
      <c r="F3474" s="479"/>
      <c r="G3474" s="473"/>
      <c r="H3474" s="474"/>
      <c r="I3474" s="480"/>
      <c r="J3474" s="442"/>
      <c r="K3474" s="442"/>
      <c r="L3474" s="443"/>
      <c r="M3474" s="443"/>
      <c r="N3474" s="444"/>
      <c r="O3474" s="477">
        <f t="shared" si="147"/>
        <v>0</v>
      </c>
      <c r="P3474" s="477">
        <f t="shared" si="148"/>
        <v>0</v>
      </c>
      <c r="Q3474" s="92" t="str">
        <f t="shared" si="149"/>
        <v/>
      </c>
    </row>
    <row r="3475" spans="1:17" x14ac:dyDescent="0.2">
      <c r="A3475" s="468"/>
      <c r="B3475" s="482"/>
      <c r="C3475" s="483"/>
      <c r="D3475" s="473"/>
      <c r="E3475" s="473"/>
      <c r="F3475" s="479"/>
      <c r="G3475" s="473"/>
      <c r="H3475" s="474"/>
      <c r="I3475" s="480"/>
      <c r="J3475" s="442"/>
      <c r="K3475" s="442"/>
      <c r="L3475" s="443"/>
      <c r="M3475" s="443"/>
      <c r="N3475" s="444"/>
      <c r="O3475" s="477">
        <f t="shared" si="147"/>
        <v>0</v>
      </c>
      <c r="P3475" s="477">
        <f t="shared" si="148"/>
        <v>0</v>
      </c>
      <c r="Q3475" s="92" t="str">
        <f t="shared" si="149"/>
        <v/>
      </c>
    </row>
    <row r="3476" spans="1:17" x14ac:dyDescent="0.2">
      <c r="A3476" s="468"/>
      <c r="B3476" s="482"/>
      <c r="C3476" s="483"/>
      <c r="D3476" s="473"/>
      <c r="E3476" s="473"/>
      <c r="F3476" s="479"/>
      <c r="G3476" s="473"/>
      <c r="H3476" s="480"/>
      <c r="I3476" s="473"/>
      <c r="J3476" s="484"/>
      <c r="K3476" s="484"/>
      <c r="L3476" s="484"/>
      <c r="M3476" s="443"/>
      <c r="N3476" s="444"/>
      <c r="O3476" s="477">
        <f t="shared" si="147"/>
        <v>0</v>
      </c>
      <c r="P3476" s="477">
        <f t="shared" si="148"/>
        <v>0</v>
      </c>
      <c r="Q3476" s="92" t="str">
        <f t="shared" si="149"/>
        <v/>
      </c>
    </row>
    <row r="3477" spans="1:17" x14ac:dyDescent="0.2">
      <c r="A3477" s="468"/>
      <c r="B3477" s="482"/>
      <c r="C3477" s="483"/>
      <c r="D3477" s="473"/>
      <c r="E3477" s="473"/>
      <c r="F3477" s="479"/>
      <c r="G3477" s="473"/>
      <c r="H3477" s="480"/>
      <c r="I3477" s="473"/>
      <c r="J3477" s="484"/>
      <c r="K3477" s="484"/>
      <c r="L3477" s="484"/>
      <c r="M3477" s="443"/>
      <c r="N3477" s="444"/>
      <c r="O3477" s="477">
        <f t="shared" si="147"/>
        <v>0</v>
      </c>
      <c r="P3477" s="477">
        <f t="shared" si="148"/>
        <v>0</v>
      </c>
      <c r="Q3477" s="92" t="str">
        <f t="shared" si="149"/>
        <v/>
      </c>
    </row>
    <row r="3478" spans="1:17" x14ac:dyDescent="0.2">
      <c r="A3478" s="468"/>
      <c r="B3478" s="482"/>
      <c r="C3478" s="483"/>
      <c r="D3478" s="473"/>
      <c r="E3478" s="473"/>
      <c r="F3478" s="479"/>
      <c r="G3478" s="473"/>
      <c r="H3478" s="480"/>
      <c r="I3478" s="480"/>
      <c r="J3478" s="484"/>
      <c r="K3478" s="484"/>
      <c r="L3478" s="484"/>
      <c r="M3478" s="443"/>
      <c r="N3478" s="444"/>
      <c r="O3478" s="477">
        <f t="shared" si="147"/>
        <v>0</v>
      </c>
      <c r="P3478" s="477">
        <f t="shared" si="148"/>
        <v>0</v>
      </c>
      <c r="Q3478" s="92" t="str">
        <f t="shared" si="149"/>
        <v/>
      </c>
    </row>
    <row r="3479" spans="1:17" x14ac:dyDescent="0.2">
      <c r="A3479" s="468"/>
      <c r="B3479" s="482"/>
      <c r="C3479" s="483"/>
      <c r="D3479" s="473"/>
      <c r="E3479" s="473"/>
      <c r="F3479" s="479"/>
      <c r="G3479" s="473"/>
      <c r="H3479" s="480"/>
      <c r="I3479" s="480"/>
      <c r="J3479" s="443"/>
      <c r="K3479" s="443"/>
      <c r="L3479" s="443"/>
      <c r="M3479" s="443"/>
      <c r="N3479" s="444"/>
      <c r="O3479" s="477">
        <f t="shared" si="147"/>
        <v>0</v>
      </c>
      <c r="P3479" s="477">
        <f t="shared" si="148"/>
        <v>0</v>
      </c>
      <c r="Q3479" s="92" t="str">
        <f t="shared" si="149"/>
        <v/>
      </c>
    </row>
    <row r="3480" spans="1:17" x14ac:dyDescent="0.2">
      <c r="A3480" s="468"/>
      <c r="B3480" s="482"/>
      <c r="C3480" s="483"/>
      <c r="D3480" s="473"/>
      <c r="E3480" s="473"/>
      <c r="F3480" s="479"/>
      <c r="G3480" s="473"/>
      <c r="H3480" s="480"/>
      <c r="I3480" s="480"/>
      <c r="J3480" s="443"/>
      <c r="K3480" s="484"/>
      <c r="L3480" s="484"/>
      <c r="M3480" s="443"/>
      <c r="N3480" s="444"/>
      <c r="O3480" s="477">
        <f t="shared" si="147"/>
        <v>0</v>
      </c>
      <c r="P3480" s="477">
        <f t="shared" si="148"/>
        <v>0</v>
      </c>
      <c r="Q3480" s="92" t="str">
        <f t="shared" si="149"/>
        <v/>
      </c>
    </row>
    <row r="3481" spans="1:17" x14ac:dyDescent="0.2">
      <c r="A3481" s="468"/>
      <c r="B3481" s="482"/>
      <c r="C3481" s="483"/>
      <c r="D3481" s="473"/>
      <c r="E3481" s="473"/>
      <c r="F3481" s="479"/>
      <c r="G3481" s="471"/>
      <c r="H3481" s="480"/>
      <c r="I3481" s="473"/>
      <c r="J3481" s="484"/>
      <c r="K3481" s="484"/>
      <c r="L3481" s="484"/>
      <c r="M3481" s="443"/>
      <c r="N3481" s="444"/>
      <c r="O3481" s="477">
        <f t="shared" si="147"/>
        <v>0</v>
      </c>
      <c r="P3481" s="477">
        <f t="shared" si="148"/>
        <v>0</v>
      </c>
      <c r="Q3481" s="92" t="str">
        <f t="shared" si="149"/>
        <v/>
      </c>
    </row>
    <row r="3482" spans="1:17" x14ac:dyDescent="0.2">
      <c r="A3482" s="468"/>
      <c r="B3482" s="482"/>
      <c r="C3482" s="483"/>
      <c r="D3482" s="473"/>
      <c r="E3482" s="473"/>
      <c r="F3482" s="479"/>
      <c r="G3482" s="471"/>
      <c r="H3482" s="480"/>
      <c r="I3482" s="473"/>
      <c r="J3482" s="484"/>
      <c r="K3482" s="484"/>
      <c r="L3482" s="484"/>
      <c r="M3482" s="443"/>
      <c r="N3482" s="444"/>
      <c r="O3482" s="477">
        <f t="shared" si="147"/>
        <v>0</v>
      </c>
      <c r="P3482" s="477">
        <f t="shared" si="148"/>
        <v>0</v>
      </c>
      <c r="Q3482" s="92" t="str">
        <f t="shared" si="149"/>
        <v/>
      </c>
    </row>
    <row r="3483" spans="1:17" x14ac:dyDescent="0.2">
      <c r="A3483" s="468"/>
      <c r="B3483" s="482"/>
      <c r="C3483" s="483"/>
      <c r="D3483" s="473"/>
      <c r="E3483" s="473"/>
      <c r="F3483" s="479"/>
      <c r="G3483" s="473"/>
      <c r="H3483" s="480"/>
      <c r="I3483" s="480"/>
      <c r="J3483" s="443"/>
      <c r="K3483" s="443"/>
      <c r="L3483" s="443"/>
      <c r="M3483" s="443"/>
      <c r="N3483" s="444"/>
      <c r="O3483" s="477">
        <f t="shared" si="147"/>
        <v>0</v>
      </c>
      <c r="P3483" s="477">
        <f t="shared" si="148"/>
        <v>0</v>
      </c>
      <c r="Q3483" s="92" t="str">
        <f t="shared" si="149"/>
        <v/>
      </c>
    </row>
    <row r="3484" spans="1:17" x14ac:dyDescent="0.2">
      <c r="A3484" s="468"/>
      <c r="B3484" s="482"/>
      <c r="C3484" s="483"/>
      <c r="D3484" s="473"/>
      <c r="E3484" s="473"/>
      <c r="F3484" s="479"/>
      <c r="G3484" s="473"/>
      <c r="H3484" s="480"/>
      <c r="I3484" s="480"/>
      <c r="J3484" s="443"/>
      <c r="K3484" s="443"/>
      <c r="L3484" s="443"/>
      <c r="M3484" s="443"/>
      <c r="N3484" s="444"/>
      <c r="O3484" s="477">
        <f t="shared" si="147"/>
        <v>0</v>
      </c>
      <c r="P3484" s="477">
        <f t="shared" si="148"/>
        <v>0</v>
      </c>
      <c r="Q3484" s="92" t="str">
        <f t="shared" si="149"/>
        <v/>
      </c>
    </row>
    <row r="3485" spans="1:17" x14ac:dyDescent="0.2">
      <c r="A3485" s="468"/>
      <c r="B3485" s="482"/>
      <c r="C3485" s="483"/>
      <c r="D3485" s="473"/>
      <c r="E3485" s="473"/>
      <c r="F3485" s="479"/>
      <c r="G3485" s="473"/>
      <c r="H3485" s="480"/>
      <c r="I3485" s="480"/>
      <c r="J3485" s="443"/>
      <c r="K3485" s="443"/>
      <c r="L3485" s="443"/>
      <c r="M3485" s="443"/>
      <c r="N3485" s="444"/>
      <c r="O3485" s="477">
        <f t="shared" si="147"/>
        <v>0</v>
      </c>
      <c r="P3485" s="477">
        <f t="shared" si="148"/>
        <v>0</v>
      </c>
      <c r="Q3485" s="92" t="str">
        <f t="shared" si="149"/>
        <v/>
      </c>
    </row>
    <row r="3486" spans="1:17" x14ac:dyDescent="0.2">
      <c r="A3486" s="468"/>
      <c r="B3486" s="482"/>
      <c r="C3486" s="483"/>
      <c r="D3486" s="473"/>
      <c r="E3486" s="473"/>
      <c r="F3486" s="479"/>
      <c r="G3486" s="473"/>
      <c r="H3486" s="480"/>
      <c r="I3486" s="480"/>
      <c r="J3486" s="443"/>
      <c r="K3486" s="443"/>
      <c r="L3486" s="443"/>
      <c r="M3486" s="443"/>
      <c r="N3486" s="444"/>
      <c r="O3486" s="477">
        <f t="shared" si="147"/>
        <v>0</v>
      </c>
      <c r="P3486" s="477">
        <f t="shared" si="148"/>
        <v>0</v>
      </c>
      <c r="Q3486" s="92" t="str">
        <f t="shared" si="149"/>
        <v/>
      </c>
    </row>
    <row r="3487" spans="1:17" x14ac:dyDescent="0.2">
      <c r="A3487" s="468"/>
      <c r="B3487" s="482"/>
      <c r="C3487" s="483"/>
      <c r="D3487" s="473"/>
      <c r="E3487" s="473"/>
      <c r="F3487" s="479"/>
      <c r="G3487" s="473"/>
      <c r="H3487" s="480"/>
      <c r="I3487" s="480"/>
      <c r="J3487" s="443"/>
      <c r="K3487" s="442"/>
      <c r="L3487" s="443"/>
      <c r="M3487" s="443"/>
      <c r="N3487" s="444"/>
      <c r="O3487" s="477">
        <f t="shared" si="147"/>
        <v>0</v>
      </c>
      <c r="P3487" s="477">
        <f t="shared" si="148"/>
        <v>0</v>
      </c>
      <c r="Q3487" s="92" t="str">
        <f t="shared" si="149"/>
        <v/>
      </c>
    </row>
    <row r="3488" spans="1:17" x14ac:dyDescent="0.2">
      <c r="A3488" s="468"/>
      <c r="B3488" s="482"/>
      <c r="C3488" s="483"/>
      <c r="D3488" s="473"/>
      <c r="E3488" s="473"/>
      <c r="F3488" s="479"/>
      <c r="G3488" s="473"/>
      <c r="H3488" s="480"/>
      <c r="I3488" s="480"/>
      <c r="J3488" s="443"/>
      <c r="K3488" s="442"/>
      <c r="L3488" s="443"/>
      <c r="M3488" s="443"/>
      <c r="N3488" s="444"/>
      <c r="O3488" s="477">
        <f t="shared" si="147"/>
        <v>0</v>
      </c>
      <c r="P3488" s="477">
        <f t="shared" si="148"/>
        <v>0</v>
      </c>
      <c r="Q3488" s="92" t="str">
        <f t="shared" si="149"/>
        <v/>
      </c>
    </row>
    <row r="3489" spans="1:17" x14ac:dyDescent="0.2">
      <c r="A3489" s="468"/>
      <c r="B3489" s="482"/>
      <c r="C3489" s="483"/>
      <c r="D3489" s="473"/>
      <c r="E3489" s="473"/>
      <c r="F3489" s="479"/>
      <c r="G3489" s="473"/>
      <c r="H3489" s="480"/>
      <c r="I3489" s="480"/>
      <c r="J3489" s="443"/>
      <c r="K3489" s="442"/>
      <c r="L3489" s="443"/>
      <c r="M3489" s="443"/>
      <c r="N3489" s="444"/>
      <c r="O3489" s="477">
        <f t="shared" si="147"/>
        <v>0</v>
      </c>
      <c r="P3489" s="477">
        <f t="shared" si="148"/>
        <v>0</v>
      </c>
      <c r="Q3489" s="92" t="str">
        <f t="shared" si="149"/>
        <v/>
      </c>
    </row>
    <row r="3490" spans="1:17" x14ac:dyDescent="0.2">
      <c r="A3490" s="468"/>
      <c r="B3490" s="482"/>
      <c r="C3490" s="483"/>
      <c r="D3490" s="473"/>
      <c r="E3490" s="473"/>
      <c r="F3490" s="479"/>
      <c r="G3490" s="473"/>
      <c r="H3490" s="480"/>
      <c r="I3490" s="480"/>
      <c r="J3490" s="443"/>
      <c r="K3490" s="442"/>
      <c r="L3490" s="443"/>
      <c r="M3490" s="443"/>
      <c r="N3490" s="444"/>
      <c r="O3490" s="477">
        <f t="shared" si="147"/>
        <v>0</v>
      </c>
      <c r="P3490" s="477">
        <f t="shared" si="148"/>
        <v>0</v>
      </c>
      <c r="Q3490" s="92" t="str">
        <f t="shared" si="149"/>
        <v/>
      </c>
    </row>
    <row r="3491" spans="1:17" x14ac:dyDescent="0.2">
      <c r="A3491" s="468"/>
      <c r="B3491" s="482"/>
      <c r="C3491" s="483"/>
      <c r="D3491" s="473"/>
      <c r="E3491" s="473"/>
      <c r="F3491" s="479"/>
      <c r="G3491" s="473"/>
      <c r="H3491" s="480"/>
      <c r="I3491" s="480"/>
      <c r="J3491" s="443"/>
      <c r="K3491" s="442"/>
      <c r="L3491" s="443"/>
      <c r="M3491" s="443"/>
      <c r="N3491" s="444"/>
      <c r="O3491" s="477">
        <f t="shared" si="147"/>
        <v>0</v>
      </c>
      <c r="P3491" s="477">
        <f t="shared" si="148"/>
        <v>0</v>
      </c>
      <c r="Q3491" s="92" t="str">
        <f t="shared" si="149"/>
        <v/>
      </c>
    </row>
    <row r="3492" spans="1:17" x14ac:dyDescent="0.2">
      <c r="A3492" s="468"/>
      <c r="B3492" s="482"/>
      <c r="C3492" s="483"/>
      <c r="D3492" s="473"/>
      <c r="E3492" s="473"/>
      <c r="F3492" s="472"/>
      <c r="G3492" s="473"/>
      <c r="H3492" s="480"/>
      <c r="I3492" s="480"/>
      <c r="J3492" s="443"/>
      <c r="K3492" s="442"/>
      <c r="L3492" s="443"/>
      <c r="M3492" s="443"/>
      <c r="N3492" s="444"/>
      <c r="O3492" s="477">
        <f t="shared" si="147"/>
        <v>0</v>
      </c>
      <c r="P3492" s="477">
        <f t="shared" si="148"/>
        <v>0</v>
      </c>
      <c r="Q3492" s="92" t="str">
        <f t="shared" si="149"/>
        <v/>
      </c>
    </row>
    <row r="3493" spans="1:17" x14ac:dyDescent="0.2">
      <c r="A3493" s="468"/>
      <c r="B3493" s="482"/>
      <c r="C3493" s="483"/>
      <c r="D3493" s="473"/>
      <c r="E3493" s="473"/>
      <c r="F3493" s="479"/>
      <c r="G3493" s="473"/>
      <c r="H3493" s="480"/>
      <c r="I3493" s="480"/>
      <c r="J3493" s="443"/>
      <c r="K3493" s="442"/>
      <c r="L3493" s="443"/>
      <c r="M3493" s="443"/>
      <c r="N3493" s="444"/>
      <c r="O3493" s="477">
        <f t="shared" si="147"/>
        <v>0</v>
      </c>
      <c r="P3493" s="477">
        <f t="shared" si="148"/>
        <v>0</v>
      </c>
      <c r="Q3493" s="92" t="str">
        <f t="shared" si="149"/>
        <v/>
      </c>
    </row>
    <row r="3494" spans="1:17" x14ac:dyDescent="0.2">
      <c r="A3494" s="468"/>
      <c r="B3494" s="482"/>
      <c r="C3494" s="483"/>
      <c r="D3494" s="473"/>
      <c r="E3494" s="473"/>
      <c r="F3494" s="479"/>
      <c r="G3494" s="473"/>
      <c r="H3494" s="480"/>
      <c r="I3494" s="480"/>
      <c r="J3494" s="443"/>
      <c r="K3494" s="442"/>
      <c r="L3494" s="443"/>
      <c r="M3494" s="443"/>
      <c r="N3494" s="444"/>
      <c r="O3494" s="477">
        <f t="shared" si="147"/>
        <v>0</v>
      </c>
      <c r="P3494" s="477">
        <f t="shared" si="148"/>
        <v>0</v>
      </c>
      <c r="Q3494" s="92" t="str">
        <f t="shared" si="149"/>
        <v/>
      </c>
    </row>
    <row r="3495" spans="1:17" x14ac:dyDescent="0.2">
      <c r="A3495" s="468"/>
      <c r="B3495" s="482"/>
      <c r="C3495" s="483"/>
      <c r="D3495" s="473"/>
      <c r="E3495" s="473"/>
      <c r="F3495" s="479"/>
      <c r="G3495" s="473"/>
      <c r="H3495" s="480"/>
      <c r="I3495" s="480"/>
      <c r="J3495" s="443"/>
      <c r="K3495" s="442"/>
      <c r="L3495" s="443"/>
      <c r="M3495" s="443"/>
      <c r="N3495" s="444"/>
      <c r="O3495" s="477">
        <f t="shared" si="147"/>
        <v>0</v>
      </c>
      <c r="P3495" s="477">
        <f t="shared" si="148"/>
        <v>0</v>
      </c>
      <c r="Q3495" s="92" t="str">
        <f t="shared" si="149"/>
        <v/>
      </c>
    </row>
    <row r="3496" spans="1:17" x14ac:dyDescent="0.2">
      <c r="A3496" s="468"/>
      <c r="B3496" s="482"/>
      <c r="C3496" s="483"/>
      <c r="D3496" s="473"/>
      <c r="E3496" s="473"/>
      <c r="F3496" s="479"/>
      <c r="G3496" s="473"/>
      <c r="H3496" s="480"/>
      <c r="I3496" s="480"/>
      <c r="J3496" s="443"/>
      <c r="K3496" s="442"/>
      <c r="L3496" s="443"/>
      <c r="M3496" s="443"/>
      <c r="N3496" s="444"/>
      <c r="O3496" s="477">
        <f t="shared" si="147"/>
        <v>0</v>
      </c>
      <c r="P3496" s="477">
        <f t="shared" si="148"/>
        <v>0</v>
      </c>
      <c r="Q3496" s="92" t="str">
        <f t="shared" si="149"/>
        <v/>
      </c>
    </row>
    <row r="3497" spans="1:17" x14ac:dyDescent="0.2">
      <c r="A3497" s="468"/>
      <c r="B3497" s="482"/>
      <c r="C3497" s="483"/>
      <c r="D3497" s="473"/>
      <c r="E3497" s="473"/>
      <c r="F3497" s="479"/>
      <c r="G3497" s="473"/>
      <c r="H3497" s="480"/>
      <c r="I3497" s="480"/>
      <c r="J3497" s="443"/>
      <c r="K3497" s="442"/>
      <c r="L3497" s="443"/>
      <c r="M3497" s="443"/>
      <c r="N3497" s="444"/>
      <c r="O3497" s="477">
        <f t="shared" si="147"/>
        <v>0</v>
      </c>
      <c r="P3497" s="477">
        <f t="shared" si="148"/>
        <v>0</v>
      </c>
      <c r="Q3497" s="92" t="str">
        <f t="shared" si="149"/>
        <v/>
      </c>
    </row>
    <row r="3498" spans="1:17" x14ac:dyDescent="0.2">
      <c r="A3498" s="468"/>
      <c r="B3498" s="482"/>
      <c r="C3498" s="483"/>
      <c r="D3498" s="473"/>
      <c r="E3498" s="473"/>
      <c r="F3498" s="479"/>
      <c r="G3498" s="473"/>
      <c r="H3498" s="480"/>
      <c r="I3498" s="480"/>
      <c r="J3498" s="443"/>
      <c r="K3498" s="442"/>
      <c r="L3498" s="443"/>
      <c r="M3498" s="443"/>
      <c r="N3498" s="444"/>
      <c r="O3498" s="477">
        <f t="shared" si="147"/>
        <v>0</v>
      </c>
      <c r="P3498" s="477">
        <f t="shared" si="148"/>
        <v>0</v>
      </c>
      <c r="Q3498" s="92" t="str">
        <f t="shared" si="149"/>
        <v/>
      </c>
    </row>
    <row r="3499" spans="1:17" x14ac:dyDescent="0.2">
      <c r="A3499" s="468"/>
      <c r="B3499" s="482"/>
      <c r="C3499" s="483"/>
      <c r="D3499" s="473"/>
      <c r="E3499" s="473"/>
      <c r="F3499" s="479"/>
      <c r="G3499" s="473"/>
      <c r="H3499" s="480"/>
      <c r="I3499" s="480"/>
      <c r="J3499" s="443"/>
      <c r="K3499" s="442"/>
      <c r="L3499" s="443"/>
      <c r="M3499" s="443"/>
      <c r="N3499" s="444"/>
      <c r="O3499" s="477">
        <f t="shared" si="147"/>
        <v>0</v>
      </c>
      <c r="P3499" s="477">
        <f t="shared" si="148"/>
        <v>0</v>
      </c>
      <c r="Q3499" s="92" t="str">
        <f t="shared" si="149"/>
        <v/>
      </c>
    </row>
    <row r="3500" spans="1:17" x14ac:dyDescent="0.2">
      <c r="A3500" s="468"/>
      <c r="B3500" s="482"/>
      <c r="C3500" s="483"/>
      <c r="D3500" s="473"/>
      <c r="E3500" s="473"/>
      <c r="F3500" s="479"/>
      <c r="G3500" s="473"/>
      <c r="H3500" s="480"/>
      <c r="I3500" s="480"/>
      <c r="J3500" s="443"/>
      <c r="K3500" s="442"/>
      <c r="L3500" s="443"/>
      <c r="M3500" s="443"/>
      <c r="N3500" s="444"/>
      <c r="O3500" s="477">
        <f t="shared" si="147"/>
        <v>0</v>
      </c>
      <c r="P3500" s="477">
        <f t="shared" si="148"/>
        <v>0</v>
      </c>
      <c r="Q3500" s="92" t="str">
        <f t="shared" si="149"/>
        <v/>
      </c>
    </row>
    <row r="3501" spans="1:17" x14ac:dyDescent="0.2">
      <c r="A3501" s="468"/>
      <c r="B3501" s="482"/>
      <c r="C3501" s="483"/>
      <c r="D3501" s="473"/>
      <c r="E3501" s="473"/>
      <c r="F3501" s="479"/>
      <c r="G3501" s="473"/>
      <c r="H3501" s="480"/>
      <c r="I3501" s="480"/>
      <c r="J3501" s="443"/>
      <c r="K3501" s="442"/>
      <c r="L3501" s="443"/>
      <c r="M3501" s="443"/>
      <c r="N3501" s="444"/>
      <c r="O3501" s="477">
        <f t="shared" si="147"/>
        <v>0</v>
      </c>
      <c r="P3501" s="477">
        <f t="shared" si="148"/>
        <v>0</v>
      </c>
      <c r="Q3501" s="92" t="str">
        <f t="shared" si="149"/>
        <v/>
      </c>
    </row>
    <row r="3502" spans="1:17" x14ac:dyDescent="0.2">
      <c r="A3502" s="468"/>
      <c r="B3502" s="482"/>
      <c r="C3502" s="483"/>
      <c r="D3502" s="473"/>
      <c r="E3502" s="473"/>
      <c r="F3502" s="479"/>
      <c r="G3502" s="473"/>
      <c r="H3502" s="480"/>
      <c r="I3502" s="480"/>
      <c r="J3502" s="443"/>
      <c r="K3502" s="442"/>
      <c r="L3502" s="443"/>
      <c r="M3502" s="443"/>
      <c r="N3502" s="444"/>
      <c r="O3502" s="477">
        <f t="shared" si="147"/>
        <v>0</v>
      </c>
      <c r="P3502" s="477">
        <f t="shared" si="148"/>
        <v>0</v>
      </c>
      <c r="Q3502" s="92" t="str">
        <f t="shared" si="149"/>
        <v/>
      </c>
    </row>
    <row r="3503" spans="1:17" x14ac:dyDescent="0.2">
      <c r="A3503" s="468"/>
      <c r="B3503" s="482"/>
      <c r="C3503" s="483"/>
      <c r="D3503" s="473"/>
      <c r="E3503" s="473"/>
      <c r="F3503" s="479"/>
      <c r="G3503" s="473"/>
      <c r="H3503" s="480"/>
      <c r="I3503" s="480"/>
      <c r="J3503" s="443"/>
      <c r="K3503" s="442"/>
      <c r="L3503" s="443"/>
      <c r="M3503" s="443"/>
      <c r="N3503" s="444"/>
      <c r="O3503" s="477">
        <f t="shared" si="147"/>
        <v>0</v>
      </c>
      <c r="P3503" s="477">
        <f t="shared" si="148"/>
        <v>0</v>
      </c>
      <c r="Q3503" s="92" t="str">
        <f t="shared" si="149"/>
        <v/>
      </c>
    </row>
    <row r="3504" spans="1:17" x14ac:dyDescent="0.2">
      <c r="A3504" s="468"/>
      <c r="B3504" s="482"/>
      <c r="C3504" s="483"/>
      <c r="D3504" s="473"/>
      <c r="E3504" s="473"/>
      <c r="F3504" s="479"/>
      <c r="G3504" s="473"/>
      <c r="H3504" s="480"/>
      <c r="I3504" s="480"/>
      <c r="J3504" s="443"/>
      <c r="K3504" s="442"/>
      <c r="L3504" s="443"/>
      <c r="M3504" s="443"/>
      <c r="N3504" s="444"/>
      <c r="O3504" s="477">
        <f t="shared" si="147"/>
        <v>0</v>
      </c>
      <c r="P3504" s="477">
        <f t="shared" si="148"/>
        <v>0</v>
      </c>
      <c r="Q3504" s="92" t="str">
        <f t="shared" si="149"/>
        <v/>
      </c>
    </row>
    <row r="3505" spans="1:17" x14ac:dyDescent="0.2">
      <c r="A3505" s="468"/>
      <c r="B3505" s="482"/>
      <c r="C3505" s="483"/>
      <c r="D3505" s="473"/>
      <c r="E3505" s="473"/>
      <c r="F3505" s="479"/>
      <c r="G3505" s="473"/>
      <c r="H3505" s="480"/>
      <c r="I3505" s="480"/>
      <c r="J3505" s="443"/>
      <c r="K3505" s="442"/>
      <c r="L3505" s="443"/>
      <c r="M3505" s="443"/>
      <c r="N3505" s="444"/>
      <c r="O3505" s="477">
        <f t="shared" si="147"/>
        <v>0</v>
      </c>
      <c r="P3505" s="477">
        <f t="shared" si="148"/>
        <v>0</v>
      </c>
      <c r="Q3505" s="92" t="str">
        <f t="shared" si="149"/>
        <v/>
      </c>
    </row>
    <row r="3506" spans="1:17" x14ac:dyDescent="0.2">
      <c r="A3506" s="468"/>
      <c r="B3506" s="482"/>
      <c r="C3506" s="483"/>
      <c r="D3506" s="473"/>
      <c r="E3506" s="473"/>
      <c r="F3506" s="479"/>
      <c r="G3506" s="473"/>
      <c r="H3506" s="480"/>
      <c r="I3506" s="480"/>
      <c r="J3506" s="443"/>
      <c r="K3506" s="442"/>
      <c r="L3506" s="443"/>
      <c r="M3506" s="443"/>
      <c r="N3506" s="444"/>
      <c r="O3506" s="477">
        <f t="shared" ref="O3506:O3569" si="150">IF(B3506=0,0,IF(YEAR(B3506)=$P$1,MONTH(B3506)-$O$1+1,(YEAR(B3506)-$P$1)*12-$O$1+1+MONTH(B3506)))</f>
        <v>0</v>
      </c>
      <c r="P3506" s="477">
        <f t="shared" ref="P3506:P3569" si="151">IF(C3506=0,0,IF(YEAR(C3506)=$P$1,MONTH(C3506)-$O$1+1,(YEAR(C3506)-$P$1)*12-$O$1+1+MONTH(C3506)))</f>
        <v>0</v>
      </c>
      <c r="Q3506" s="92" t="str">
        <f t="shared" ref="Q3506:Q3569" si="152">SUBSTITUTE(D3506," ","_")</f>
        <v/>
      </c>
    </row>
    <row r="3507" spans="1:17" x14ac:dyDescent="0.2">
      <c r="A3507" s="468"/>
      <c r="B3507" s="482"/>
      <c r="C3507" s="483"/>
      <c r="D3507" s="473"/>
      <c r="E3507" s="473"/>
      <c r="F3507" s="479"/>
      <c r="G3507" s="473"/>
      <c r="H3507" s="480"/>
      <c r="I3507" s="480"/>
      <c r="J3507" s="443"/>
      <c r="K3507" s="442"/>
      <c r="L3507" s="443"/>
      <c r="M3507" s="443"/>
      <c r="N3507" s="444"/>
      <c r="O3507" s="477">
        <f t="shared" si="150"/>
        <v>0</v>
      </c>
      <c r="P3507" s="477">
        <f t="shared" si="151"/>
        <v>0</v>
      </c>
      <c r="Q3507" s="92" t="str">
        <f t="shared" si="152"/>
        <v/>
      </c>
    </row>
    <row r="3508" spans="1:17" x14ac:dyDescent="0.2">
      <c r="A3508" s="468"/>
      <c r="B3508" s="482"/>
      <c r="C3508" s="483"/>
      <c r="D3508" s="473"/>
      <c r="E3508" s="473"/>
      <c r="F3508" s="479"/>
      <c r="G3508" s="473"/>
      <c r="H3508" s="480"/>
      <c r="I3508" s="480"/>
      <c r="J3508" s="443"/>
      <c r="K3508" s="442"/>
      <c r="L3508" s="443"/>
      <c r="M3508" s="443"/>
      <c r="N3508" s="444"/>
      <c r="O3508" s="477">
        <f t="shared" si="150"/>
        <v>0</v>
      </c>
      <c r="P3508" s="477">
        <f t="shared" si="151"/>
        <v>0</v>
      </c>
      <c r="Q3508" s="92" t="str">
        <f t="shared" si="152"/>
        <v/>
      </c>
    </row>
    <row r="3509" spans="1:17" x14ac:dyDescent="0.2">
      <c r="A3509" s="468"/>
      <c r="B3509" s="482"/>
      <c r="C3509" s="483"/>
      <c r="D3509" s="473"/>
      <c r="E3509" s="473"/>
      <c r="F3509" s="479"/>
      <c r="G3509" s="473"/>
      <c r="H3509" s="480"/>
      <c r="I3509" s="480"/>
      <c r="J3509" s="443"/>
      <c r="K3509" s="442"/>
      <c r="L3509" s="443"/>
      <c r="M3509" s="443"/>
      <c r="N3509" s="444"/>
      <c r="O3509" s="477">
        <f t="shared" si="150"/>
        <v>0</v>
      </c>
      <c r="P3509" s="477">
        <f t="shared" si="151"/>
        <v>0</v>
      </c>
      <c r="Q3509" s="92" t="str">
        <f t="shared" si="152"/>
        <v/>
      </c>
    </row>
    <row r="3510" spans="1:17" x14ac:dyDescent="0.2">
      <c r="A3510" s="468"/>
      <c r="B3510" s="482"/>
      <c r="C3510" s="483"/>
      <c r="D3510" s="473"/>
      <c r="E3510" s="473"/>
      <c r="F3510" s="479"/>
      <c r="G3510" s="473"/>
      <c r="H3510" s="480"/>
      <c r="I3510" s="480"/>
      <c r="J3510" s="443"/>
      <c r="K3510" s="442"/>
      <c r="L3510" s="443"/>
      <c r="M3510" s="443"/>
      <c r="N3510" s="444"/>
      <c r="O3510" s="477">
        <f t="shared" si="150"/>
        <v>0</v>
      </c>
      <c r="P3510" s="477">
        <f t="shared" si="151"/>
        <v>0</v>
      </c>
      <c r="Q3510" s="92" t="str">
        <f t="shared" si="152"/>
        <v/>
      </c>
    </row>
    <row r="3511" spans="1:17" x14ac:dyDescent="0.2">
      <c r="A3511" s="468"/>
      <c r="B3511" s="482"/>
      <c r="C3511" s="483"/>
      <c r="D3511" s="473"/>
      <c r="E3511" s="473"/>
      <c r="F3511" s="479"/>
      <c r="G3511" s="473"/>
      <c r="H3511" s="480"/>
      <c r="I3511" s="480"/>
      <c r="J3511" s="443"/>
      <c r="K3511" s="442"/>
      <c r="L3511" s="443"/>
      <c r="M3511" s="443"/>
      <c r="N3511" s="444"/>
      <c r="O3511" s="477">
        <f t="shared" si="150"/>
        <v>0</v>
      </c>
      <c r="P3511" s="477">
        <f t="shared" si="151"/>
        <v>0</v>
      </c>
      <c r="Q3511" s="92" t="str">
        <f t="shared" si="152"/>
        <v/>
      </c>
    </row>
    <row r="3512" spans="1:17" x14ac:dyDescent="0.2">
      <c r="A3512" s="468"/>
      <c r="B3512" s="482"/>
      <c r="C3512" s="483"/>
      <c r="D3512" s="473"/>
      <c r="E3512" s="473"/>
      <c r="F3512" s="479"/>
      <c r="G3512" s="473"/>
      <c r="H3512" s="480"/>
      <c r="I3512" s="480"/>
      <c r="J3512" s="443"/>
      <c r="K3512" s="442"/>
      <c r="L3512" s="443"/>
      <c r="M3512" s="443"/>
      <c r="N3512" s="444"/>
      <c r="O3512" s="477">
        <f t="shared" si="150"/>
        <v>0</v>
      </c>
      <c r="P3512" s="477">
        <f t="shared" si="151"/>
        <v>0</v>
      </c>
      <c r="Q3512" s="92" t="str">
        <f t="shared" si="152"/>
        <v/>
      </c>
    </row>
    <row r="3513" spans="1:17" x14ac:dyDescent="0.2">
      <c r="A3513" s="468"/>
      <c r="B3513" s="482"/>
      <c r="C3513" s="483"/>
      <c r="D3513" s="473"/>
      <c r="E3513" s="473"/>
      <c r="F3513" s="479"/>
      <c r="G3513" s="473"/>
      <c r="H3513" s="480"/>
      <c r="I3513" s="480"/>
      <c r="J3513" s="443"/>
      <c r="K3513" s="442"/>
      <c r="L3513" s="443"/>
      <c r="M3513" s="443"/>
      <c r="N3513" s="444"/>
      <c r="O3513" s="477">
        <f t="shared" si="150"/>
        <v>0</v>
      </c>
      <c r="P3513" s="477">
        <f t="shared" si="151"/>
        <v>0</v>
      </c>
      <c r="Q3513" s="92" t="str">
        <f t="shared" si="152"/>
        <v/>
      </c>
    </row>
    <row r="3514" spans="1:17" x14ac:dyDescent="0.2">
      <c r="A3514" s="468"/>
      <c r="B3514" s="482"/>
      <c r="C3514" s="483"/>
      <c r="D3514" s="473"/>
      <c r="E3514" s="473"/>
      <c r="F3514" s="479"/>
      <c r="G3514" s="473"/>
      <c r="H3514" s="480"/>
      <c r="I3514" s="480"/>
      <c r="J3514" s="443"/>
      <c r="K3514" s="443"/>
      <c r="L3514" s="443"/>
      <c r="M3514" s="443"/>
      <c r="N3514" s="444"/>
      <c r="O3514" s="477">
        <f t="shared" si="150"/>
        <v>0</v>
      </c>
      <c r="P3514" s="477">
        <f t="shared" si="151"/>
        <v>0</v>
      </c>
      <c r="Q3514" s="92" t="str">
        <f t="shared" si="152"/>
        <v/>
      </c>
    </row>
    <row r="3515" spans="1:17" x14ac:dyDescent="0.2">
      <c r="A3515" s="468"/>
      <c r="B3515" s="482"/>
      <c r="C3515" s="483"/>
      <c r="D3515" s="473"/>
      <c r="E3515" s="473"/>
      <c r="F3515" s="479"/>
      <c r="G3515" s="473"/>
      <c r="H3515" s="474"/>
      <c r="I3515" s="480"/>
      <c r="J3515" s="442"/>
      <c r="K3515" s="442"/>
      <c r="L3515" s="443"/>
      <c r="M3515" s="442"/>
      <c r="N3515" s="501"/>
      <c r="O3515" s="477">
        <f t="shared" si="150"/>
        <v>0</v>
      </c>
      <c r="P3515" s="477">
        <f t="shared" si="151"/>
        <v>0</v>
      </c>
      <c r="Q3515" s="92" t="str">
        <f t="shared" si="152"/>
        <v/>
      </c>
    </row>
    <row r="3516" spans="1:17" x14ac:dyDescent="0.2">
      <c r="A3516" s="468"/>
      <c r="B3516" s="482"/>
      <c r="C3516" s="483"/>
      <c r="D3516" s="473"/>
      <c r="E3516" s="473"/>
      <c r="F3516" s="479"/>
      <c r="G3516" s="473"/>
      <c r="H3516" s="480"/>
      <c r="I3516" s="480"/>
      <c r="J3516" s="443"/>
      <c r="K3516" s="442"/>
      <c r="L3516" s="443"/>
      <c r="M3516" s="443"/>
      <c r="N3516" s="444"/>
      <c r="O3516" s="477">
        <f t="shared" si="150"/>
        <v>0</v>
      </c>
      <c r="P3516" s="477">
        <f t="shared" si="151"/>
        <v>0</v>
      </c>
      <c r="Q3516" s="92" t="str">
        <f t="shared" si="152"/>
        <v/>
      </c>
    </row>
    <row r="3517" spans="1:17" x14ac:dyDescent="0.2">
      <c r="A3517" s="468"/>
      <c r="B3517" s="482"/>
      <c r="C3517" s="483"/>
      <c r="D3517" s="473"/>
      <c r="E3517" s="473"/>
      <c r="F3517" s="479"/>
      <c r="G3517" s="480"/>
      <c r="H3517" s="480"/>
      <c r="I3517" s="480"/>
      <c r="J3517" s="443"/>
      <c r="K3517" s="442"/>
      <c r="L3517" s="443"/>
      <c r="M3517" s="443"/>
      <c r="N3517" s="444"/>
      <c r="O3517" s="477">
        <f t="shared" si="150"/>
        <v>0</v>
      </c>
      <c r="P3517" s="477">
        <f t="shared" si="151"/>
        <v>0</v>
      </c>
      <c r="Q3517" s="92" t="str">
        <f t="shared" si="152"/>
        <v/>
      </c>
    </row>
    <row r="3518" spans="1:17" x14ac:dyDescent="0.2">
      <c r="A3518" s="468"/>
      <c r="B3518" s="482"/>
      <c r="C3518" s="483"/>
      <c r="D3518" s="473"/>
      <c r="E3518" s="473"/>
      <c r="F3518" s="479"/>
      <c r="G3518" s="473"/>
      <c r="H3518" s="480"/>
      <c r="I3518" s="480"/>
      <c r="J3518" s="443"/>
      <c r="K3518" s="442"/>
      <c r="L3518" s="443"/>
      <c r="M3518" s="443"/>
      <c r="N3518" s="444"/>
      <c r="O3518" s="477">
        <f t="shared" si="150"/>
        <v>0</v>
      </c>
      <c r="P3518" s="477">
        <f t="shared" si="151"/>
        <v>0</v>
      </c>
      <c r="Q3518" s="92" t="str">
        <f t="shared" si="152"/>
        <v/>
      </c>
    </row>
    <row r="3519" spans="1:17" x14ac:dyDescent="0.2">
      <c r="A3519" s="468"/>
      <c r="B3519" s="482"/>
      <c r="C3519" s="483"/>
      <c r="D3519" s="473"/>
      <c r="E3519" s="473"/>
      <c r="F3519" s="479"/>
      <c r="G3519" s="473"/>
      <c r="H3519" s="480"/>
      <c r="I3519" s="480"/>
      <c r="J3519" s="443"/>
      <c r="K3519" s="442"/>
      <c r="L3519" s="443"/>
      <c r="M3519" s="443"/>
      <c r="N3519" s="501"/>
      <c r="O3519" s="477">
        <f t="shared" si="150"/>
        <v>0</v>
      </c>
      <c r="P3519" s="477">
        <f t="shared" si="151"/>
        <v>0</v>
      </c>
      <c r="Q3519" s="92" t="str">
        <f t="shared" si="152"/>
        <v/>
      </c>
    </row>
    <row r="3520" spans="1:17" x14ac:dyDescent="0.2">
      <c r="A3520" s="468"/>
      <c r="B3520" s="482"/>
      <c r="C3520" s="483"/>
      <c r="D3520" s="473"/>
      <c r="E3520" s="473"/>
      <c r="F3520" s="479"/>
      <c r="G3520" s="473"/>
      <c r="H3520" s="474"/>
      <c r="I3520" s="480"/>
      <c r="J3520" s="442"/>
      <c r="K3520" s="443"/>
      <c r="L3520" s="443"/>
      <c r="M3520" s="443"/>
      <c r="N3520" s="501"/>
      <c r="O3520" s="477">
        <f t="shared" si="150"/>
        <v>0</v>
      </c>
      <c r="P3520" s="477">
        <f t="shared" si="151"/>
        <v>0</v>
      </c>
      <c r="Q3520" s="92" t="str">
        <f t="shared" si="152"/>
        <v/>
      </c>
    </row>
    <row r="3521" spans="1:17" x14ac:dyDescent="0.2">
      <c r="A3521" s="468"/>
      <c r="B3521" s="482"/>
      <c r="C3521" s="483"/>
      <c r="D3521" s="473"/>
      <c r="E3521" s="473"/>
      <c r="F3521" s="479"/>
      <c r="G3521" s="473"/>
      <c r="H3521" s="474"/>
      <c r="I3521" s="480"/>
      <c r="J3521" s="442"/>
      <c r="K3521" s="443"/>
      <c r="L3521" s="443"/>
      <c r="M3521" s="443"/>
      <c r="N3521" s="501"/>
      <c r="O3521" s="477">
        <f t="shared" si="150"/>
        <v>0</v>
      </c>
      <c r="P3521" s="477">
        <f t="shared" si="151"/>
        <v>0</v>
      </c>
      <c r="Q3521" s="92" t="str">
        <f t="shared" si="152"/>
        <v/>
      </c>
    </row>
    <row r="3522" spans="1:17" x14ac:dyDescent="0.2">
      <c r="A3522" s="468"/>
      <c r="B3522" s="482"/>
      <c r="C3522" s="483"/>
      <c r="D3522" s="473"/>
      <c r="E3522" s="473"/>
      <c r="F3522" s="479"/>
      <c r="G3522" s="473"/>
      <c r="H3522" s="474"/>
      <c r="I3522" s="480"/>
      <c r="J3522" s="442"/>
      <c r="K3522" s="443"/>
      <c r="L3522" s="443"/>
      <c r="M3522" s="443"/>
      <c r="N3522" s="501"/>
      <c r="O3522" s="477">
        <f t="shared" si="150"/>
        <v>0</v>
      </c>
      <c r="P3522" s="477">
        <f t="shared" si="151"/>
        <v>0</v>
      </c>
      <c r="Q3522" s="92" t="str">
        <f t="shared" si="152"/>
        <v/>
      </c>
    </row>
    <row r="3523" spans="1:17" x14ac:dyDescent="0.2">
      <c r="A3523" s="468"/>
      <c r="B3523" s="482"/>
      <c r="C3523" s="483"/>
      <c r="D3523" s="473"/>
      <c r="E3523" s="473"/>
      <c r="F3523" s="479"/>
      <c r="G3523" s="480"/>
      <c r="H3523" s="480"/>
      <c r="I3523" s="480"/>
      <c r="J3523" s="443"/>
      <c r="K3523" s="443"/>
      <c r="L3523" s="443"/>
      <c r="M3523" s="443"/>
      <c r="N3523" s="501"/>
      <c r="O3523" s="477">
        <f t="shared" si="150"/>
        <v>0</v>
      </c>
      <c r="P3523" s="477">
        <f t="shared" si="151"/>
        <v>0</v>
      </c>
      <c r="Q3523" s="92" t="str">
        <f t="shared" si="152"/>
        <v/>
      </c>
    </row>
    <row r="3524" spans="1:17" x14ac:dyDescent="0.2">
      <c r="A3524" s="468"/>
      <c r="B3524" s="482"/>
      <c r="C3524" s="483"/>
      <c r="D3524" s="473"/>
      <c r="E3524" s="473"/>
      <c r="F3524" s="479"/>
      <c r="G3524" s="480"/>
      <c r="H3524" s="480"/>
      <c r="I3524" s="480"/>
      <c r="J3524" s="443"/>
      <c r="K3524" s="443"/>
      <c r="L3524" s="443"/>
      <c r="M3524" s="443"/>
      <c r="N3524" s="501"/>
      <c r="O3524" s="477">
        <f t="shared" si="150"/>
        <v>0</v>
      </c>
      <c r="P3524" s="477">
        <f t="shared" si="151"/>
        <v>0</v>
      </c>
      <c r="Q3524" s="92" t="str">
        <f t="shared" si="152"/>
        <v/>
      </c>
    </row>
    <row r="3525" spans="1:17" x14ac:dyDescent="0.2">
      <c r="A3525" s="468"/>
      <c r="B3525" s="482"/>
      <c r="C3525" s="483"/>
      <c r="D3525" s="473"/>
      <c r="E3525" s="473"/>
      <c r="F3525" s="479"/>
      <c r="G3525" s="473"/>
      <c r="H3525" s="480"/>
      <c r="I3525" s="480"/>
      <c r="J3525" s="443"/>
      <c r="K3525" s="442"/>
      <c r="L3525" s="443"/>
      <c r="M3525" s="443"/>
      <c r="N3525" s="444"/>
      <c r="O3525" s="477">
        <f t="shared" si="150"/>
        <v>0</v>
      </c>
      <c r="P3525" s="477">
        <f t="shared" si="151"/>
        <v>0</v>
      </c>
      <c r="Q3525" s="92" t="str">
        <f t="shared" si="152"/>
        <v/>
      </c>
    </row>
    <row r="3526" spans="1:17" x14ac:dyDescent="0.2">
      <c r="A3526" s="468"/>
      <c r="B3526" s="482"/>
      <c r="C3526" s="483"/>
      <c r="D3526" s="473"/>
      <c r="E3526" s="473"/>
      <c r="F3526" s="479"/>
      <c r="G3526" s="480"/>
      <c r="H3526" s="480"/>
      <c r="I3526" s="480"/>
      <c r="J3526" s="443"/>
      <c r="K3526" s="443"/>
      <c r="L3526" s="443"/>
      <c r="M3526" s="443"/>
      <c r="N3526" s="444"/>
      <c r="O3526" s="477">
        <f t="shared" si="150"/>
        <v>0</v>
      </c>
      <c r="P3526" s="477">
        <f t="shared" si="151"/>
        <v>0</v>
      </c>
      <c r="Q3526" s="92" t="str">
        <f t="shared" si="152"/>
        <v/>
      </c>
    </row>
    <row r="3527" spans="1:17" x14ac:dyDescent="0.2">
      <c r="A3527" s="468"/>
      <c r="B3527" s="482"/>
      <c r="C3527" s="483"/>
      <c r="D3527" s="473"/>
      <c r="E3527" s="473"/>
      <c r="F3527" s="479"/>
      <c r="G3527" s="480"/>
      <c r="H3527" s="480"/>
      <c r="I3527" s="480"/>
      <c r="J3527" s="443"/>
      <c r="K3527" s="442"/>
      <c r="L3527" s="443"/>
      <c r="M3527" s="443"/>
      <c r="N3527" s="444"/>
      <c r="O3527" s="477">
        <f t="shared" si="150"/>
        <v>0</v>
      </c>
      <c r="P3527" s="477">
        <f t="shared" si="151"/>
        <v>0</v>
      </c>
      <c r="Q3527" s="92" t="str">
        <f t="shared" si="152"/>
        <v/>
      </c>
    </row>
    <row r="3528" spans="1:17" x14ac:dyDescent="0.2">
      <c r="A3528" s="468"/>
      <c r="B3528" s="482"/>
      <c r="C3528" s="483"/>
      <c r="D3528" s="473"/>
      <c r="E3528" s="473"/>
      <c r="F3528" s="479"/>
      <c r="G3528" s="480"/>
      <c r="H3528" s="480"/>
      <c r="I3528" s="480"/>
      <c r="J3528" s="443"/>
      <c r="K3528" s="442"/>
      <c r="L3528" s="443"/>
      <c r="M3528" s="443"/>
      <c r="N3528" s="444"/>
      <c r="O3528" s="477">
        <f t="shared" si="150"/>
        <v>0</v>
      </c>
      <c r="P3528" s="477">
        <f t="shared" si="151"/>
        <v>0</v>
      </c>
      <c r="Q3528" s="92" t="str">
        <f t="shared" si="152"/>
        <v/>
      </c>
    </row>
    <row r="3529" spans="1:17" x14ac:dyDescent="0.2">
      <c r="A3529" s="468"/>
      <c r="B3529" s="482"/>
      <c r="C3529" s="483"/>
      <c r="D3529" s="473"/>
      <c r="E3529" s="473"/>
      <c r="F3529" s="479"/>
      <c r="G3529" s="473"/>
      <c r="H3529" s="480"/>
      <c r="I3529" s="480"/>
      <c r="J3529" s="443"/>
      <c r="K3529" s="443"/>
      <c r="L3529" s="443"/>
      <c r="M3529" s="443"/>
      <c r="N3529" s="444"/>
      <c r="O3529" s="477">
        <f t="shared" si="150"/>
        <v>0</v>
      </c>
      <c r="P3529" s="477">
        <f t="shared" si="151"/>
        <v>0</v>
      </c>
      <c r="Q3529" s="92" t="str">
        <f t="shared" si="152"/>
        <v/>
      </c>
    </row>
    <row r="3530" spans="1:17" x14ac:dyDescent="0.2">
      <c r="A3530" s="468"/>
      <c r="B3530" s="482"/>
      <c r="C3530" s="483"/>
      <c r="D3530" s="473"/>
      <c r="E3530" s="473"/>
      <c r="F3530" s="479"/>
      <c r="G3530" s="473"/>
      <c r="H3530" s="480"/>
      <c r="I3530" s="480"/>
      <c r="J3530" s="443"/>
      <c r="K3530" s="443"/>
      <c r="L3530" s="443"/>
      <c r="M3530" s="443"/>
      <c r="N3530" s="444"/>
      <c r="O3530" s="477">
        <f t="shared" si="150"/>
        <v>0</v>
      </c>
      <c r="P3530" s="477">
        <f t="shared" si="151"/>
        <v>0</v>
      </c>
      <c r="Q3530" s="92" t="str">
        <f t="shared" si="152"/>
        <v/>
      </c>
    </row>
    <row r="3531" spans="1:17" x14ac:dyDescent="0.2">
      <c r="A3531" s="468"/>
      <c r="B3531" s="482"/>
      <c r="C3531" s="483"/>
      <c r="D3531" s="473"/>
      <c r="E3531" s="473"/>
      <c r="F3531" s="479"/>
      <c r="G3531" s="473"/>
      <c r="H3531" s="480"/>
      <c r="I3531" s="480"/>
      <c r="J3531" s="443"/>
      <c r="K3531" s="443"/>
      <c r="L3531" s="443"/>
      <c r="M3531" s="443"/>
      <c r="N3531" s="444"/>
      <c r="O3531" s="477">
        <f t="shared" si="150"/>
        <v>0</v>
      </c>
      <c r="P3531" s="477">
        <f t="shared" si="151"/>
        <v>0</v>
      </c>
      <c r="Q3531" s="92" t="str">
        <f t="shared" si="152"/>
        <v/>
      </c>
    </row>
    <row r="3532" spans="1:17" x14ac:dyDescent="0.2">
      <c r="A3532" s="468"/>
      <c r="B3532" s="482"/>
      <c r="C3532" s="483"/>
      <c r="D3532" s="473"/>
      <c r="E3532" s="473"/>
      <c r="F3532" s="479"/>
      <c r="G3532" s="473"/>
      <c r="H3532" s="480"/>
      <c r="I3532" s="480"/>
      <c r="J3532" s="443"/>
      <c r="K3532" s="443"/>
      <c r="L3532" s="443"/>
      <c r="M3532" s="443"/>
      <c r="N3532" s="444"/>
      <c r="O3532" s="477">
        <f t="shared" si="150"/>
        <v>0</v>
      </c>
      <c r="P3532" s="477">
        <f t="shared" si="151"/>
        <v>0</v>
      </c>
      <c r="Q3532" s="92" t="str">
        <f t="shared" si="152"/>
        <v/>
      </c>
    </row>
    <row r="3533" spans="1:17" x14ac:dyDescent="0.2">
      <c r="A3533" s="468"/>
      <c r="B3533" s="482"/>
      <c r="C3533" s="483"/>
      <c r="D3533" s="473"/>
      <c r="E3533" s="473"/>
      <c r="F3533" s="479"/>
      <c r="G3533" s="473"/>
      <c r="H3533" s="480"/>
      <c r="I3533" s="480"/>
      <c r="J3533" s="443"/>
      <c r="K3533" s="442"/>
      <c r="L3533" s="443"/>
      <c r="M3533" s="443"/>
      <c r="N3533" s="444"/>
      <c r="O3533" s="477">
        <f t="shared" si="150"/>
        <v>0</v>
      </c>
      <c r="P3533" s="477">
        <f t="shared" si="151"/>
        <v>0</v>
      </c>
      <c r="Q3533" s="92" t="str">
        <f t="shared" si="152"/>
        <v/>
      </c>
    </row>
    <row r="3534" spans="1:17" x14ac:dyDescent="0.2">
      <c r="A3534" s="468"/>
      <c r="B3534" s="482"/>
      <c r="C3534" s="483"/>
      <c r="D3534" s="473"/>
      <c r="E3534" s="473"/>
      <c r="F3534" s="479"/>
      <c r="G3534" s="473"/>
      <c r="H3534" s="480"/>
      <c r="I3534" s="480"/>
      <c r="J3534" s="442"/>
      <c r="K3534" s="442"/>
      <c r="L3534" s="443"/>
      <c r="M3534" s="443"/>
      <c r="N3534" s="444"/>
      <c r="O3534" s="477">
        <f t="shared" si="150"/>
        <v>0</v>
      </c>
      <c r="P3534" s="477">
        <f t="shared" si="151"/>
        <v>0</v>
      </c>
      <c r="Q3534" s="92" t="str">
        <f t="shared" si="152"/>
        <v/>
      </c>
    </row>
    <row r="3535" spans="1:17" x14ac:dyDescent="0.2">
      <c r="A3535" s="468"/>
      <c r="B3535" s="482"/>
      <c r="C3535" s="483"/>
      <c r="D3535" s="473"/>
      <c r="E3535" s="473"/>
      <c r="F3535" s="479"/>
      <c r="G3535" s="473"/>
      <c r="H3535" s="474"/>
      <c r="I3535" s="480"/>
      <c r="J3535" s="442"/>
      <c r="K3535" s="442"/>
      <c r="L3535" s="443"/>
      <c r="M3535" s="443"/>
      <c r="N3535" s="444"/>
      <c r="O3535" s="477">
        <f t="shared" si="150"/>
        <v>0</v>
      </c>
      <c r="P3535" s="477">
        <f t="shared" si="151"/>
        <v>0</v>
      </c>
      <c r="Q3535" s="92" t="str">
        <f t="shared" si="152"/>
        <v/>
      </c>
    </row>
    <row r="3536" spans="1:17" x14ac:dyDescent="0.2">
      <c r="A3536" s="468"/>
      <c r="B3536" s="482"/>
      <c r="C3536" s="483"/>
      <c r="D3536" s="473"/>
      <c r="E3536" s="473"/>
      <c r="F3536" s="479"/>
      <c r="G3536" s="473"/>
      <c r="H3536" s="480"/>
      <c r="I3536" s="480"/>
      <c r="J3536" s="443"/>
      <c r="K3536" s="443"/>
      <c r="L3536" s="443"/>
      <c r="M3536" s="443"/>
      <c r="N3536" s="444"/>
      <c r="O3536" s="477">
        <f t="shared" si="150"/>
        <v>0</v>
      </c>
      <c r="P3536" s="477">
        <f t="shared" si="151"/>
        <v>0</v>
      </c>
      <c r="Q3536" s="92" t="str">
        <f t="shared" si="152"/>
        <v/>
      </c>
    </row>
    <row r="3537" spans="1:17" x14ac:dyDescent="0.2">
      <c r="A3537" s="468"/>
      <c r="B3537" s="482"/>
      <c r="C3537" s="483"/>
      <c r="D3537" s="473"/>
      <c r="E3537" s="471"/>
      <c r="F3537" s="479"/>
      <c r="G3537" s="473"/>
      <c r="H3537" s="480"/>
      <c r="I3537" s="480"/>
      <c r="J3537" s="489"/>
      <c r="K3537" s="489"/>
      <c r="L3537" s="489"/>
      <c r="M3537" s="443"/>
      <c r="N3537" s="444"/>
      <c r="O3537" s="477">
        <f t="shared" si="150"/>
        <v>0</v>
      </c>
      <c r="P3537" s="477">
        <f t="shared" si="151"/>
        <v>0</v>
      </c>
      <c r="Q3537" s="92" t="str">
        <f t="shared" si="152"/>
        <v/>
      </c>
    </row>
    <row r="3538" spans="1:17" x14ac:dyDescent="0.2">
      <c r="A3538" s="468"/>
      <c r="B3538" s="482"/>
      <c r="C3538" s="483"/>
      <c r="D3538" s="473"/>
      <c r="E3538" s="473"/>
      <c r="F3538" s="479"/>
      <c r="G3538" s="473"/>
      <c r="H3538" s="474"/>
      <c r="I3538" s="480"/>
      <c r="J3538" s="442"/>
      <c r="K3538" s="442"/>
      <c r="L3538" s="443"/>
      <c r="M3538" s="443"/>
      <c r="N3538" s="444"/>
      <c r="O3538" s="477">
        <f t="shared" si="150"/>
        <v>0</v>
      </c>
      <c r="P3538" s="477">
        <f t="shared" si="151"/>
        <v>0</v>
      </c>
      <c r="Q3538" s="92" t="str">
        <f t="shared" si="152"/>
        <v/>
      </c>
    </row>
    <row r="3539" spans="1:17" x14ac:dyDescent="0.2">
      <c r="A3539" s="468"/>
      <c r="B3539" s="482"/>
      <c r="C3539" s="483"/>
      <c r="D3539" s="473"/>
      <c r="E3539" s="473"/>
      <c r="F3539" s="479"/>
      <c r="G3539" s="473"/>
      <c r="H3539" s="480"/>
      <c r="I3539" s="480"/>
      <c r="J3539" s="443"/>
      <c r="K3539" s="443"/>
      <c r="L3539" s="443"/>
      <c r="M3539" s="443"/>
      <c r="N3539" s="444"/>
      <c r="O3539" s="477">
        <f t="shared" si="150"/>
        <v>0</v>
      </c>
      <c r="P3539" s="477">
        <f t="shared" si="151"/>
        <v>0</v>
      </c>
      <c r="Q3539" s="92" t="str">
        <f t="shared" si="152"/>
        <v/>
      </c>
    </row>
    <row r="3540" spans="1:17" x14ac:dyDescent="0.2">
      <c r="A3540" s="468"/>
      <c r="B3540" s="482"/>
      <c r="C3540" s="483"/>
      <c r="D3540" s="473"/>
      <c r="E3540" s="473"/>
      <c r="F3540" s="479"/>
      <c r="G3540" s="473"/>
      <c r="H3540" s="480"/>
      <c r="I3540" s="480"/>
      <c r="J3540" s="443"/>
      <c r="K3540" s="443"/>
      <c r="L3540" s="443"/>
      <c r="M3540" s="443"/>
      <c r="N3540" s="444"/>
      <c r="O3540" s="477">
        <f t="shared" si="150"/>
        <v>0</v>
      </c>
      <c r="P3540" s="477">
        <f t="shared" si="151"/>
        <v>0</v>
      </c>
      <c r="Q3540" s="92" t="str">
        <f t="shared" si="152"/>
        <v/>
      </c>
    </row>
    <row r="3541" spans="1:17" x14ac:dyDescent="0.2">
      <c r="A3541" s="468"/>
      <c r="B3541" s="482"/>
      <c r="C3541" s="483"/>
      <c r="D3541" s="473"/>
      <c r="E3541" s="473"/>
      <c r="F3541" s="479"/>
      <c r="G3541" s="473"/>
      <c r="H3541" s="480"/>
      <c r="I3541" s="480"/>
      <c r="J3541" s="443"/>
      <c r="K3541" s="443"/>
      <c r="L3541" s="443"/>
      <c r="M3541" s="443"/>
      <c r="N3541" s="444"/>
      <c r="O3541" s="477">
        <f t="shared" si="150"/>
        <v>0</v>
      </c>
      <c r="P3541" s="477">
        <f t="shared" si="151"/>
        <v>0</v>
      </c>
      <c r="Q3541" s="92" t="str">
        <f t="shared" si="152"/>
        <v/>
      </c>
    </row>
    <row r="3542" spans="1:17" x14ac:dyDescent="0.2">
      <c r="A3542" s="468"/>
      <c r="B3542" s="482"/>
      <c r="C3542" s="483"/>
      <c r="D3542" s="473"/>
      <c r="E3542" s="473"/>
      <c r="F3542" s="479"/>
      <c r="G3542" s="473"/>
      <c r="H3542" s="474"/>
      <c r="I3542" s="480"/>
      <c r="J3542" s="442"/>
      <c r="K3542" s="442"/>
      <c r="L3542" s="443"/>
      <c r="M3542" s="443"/>
      <c r="N3542" s="444"/>
      <c r="O3542" s="477">
        <f t="shared" si="150"/>
        <v>0</v>
      </c>
      <c r="P3542" s="477">
        <f t="shared" si="151"/>
        <v>0</v>
      </c>
      <c r="Q3542" s="92" t="str">
        <f t="shared" si="152"/>
        <v/>
      </c>
    </row>
    <row r="3543" spans="1:17" x14ac:dyDescent="0.2">
      <c r="A3543" s="468"/>
      <c r="B3543" s="482"/>
      <c r="C3543" s="483"/>
      <c r="D3543" s="473"/>
      <c r="E3543" s="473"/>
      <c r="F3543" s="479"/>
      <c r="G3543" s="473"/>
      <c r="H3543" s="480"/>
      <c r="I3543" s="480"/>
      <c r="J3543" s="443"/>
      <c r="K3543" s="443"/>
      <c r="L3543" s="443"/>
      <c r="M3543" s="443"/>
      <c r="N3543" s="444"/>
      <c r="O3543" s="477">
        <f t="shared" si="150"/>
        <v>0</v>
      </c>
      <c r="P3543" s="477">
        <f t="shared" si="151"/>
        <v>0</v>
      </c>
      <c r="Q3543" s="92" t="str">
        <f t="shared" si="152"/>
        <v/>
      </c>
    </row>
    <row r="3544" spans="1:17" x14ac:dyDescent="0.2">
      <c r="A3544" s="468"/>
      <c r="B3544" s="482"/>
      <c r="C3544" s="483"/>
      <c r="D3544" s="473"/>
      <c r="E3544" s="473"/>
      <c r="F3544" s="479"/>
      <c r="G3544" s="473"/>
      <c r="H3544" s="480"/>
      <c r="I3544" s="480"/>
      <c r="J3544" s="443"/>
      <c r="K3544" s="443"/>
      <c r="L3544" s="443"/>
      <c r="M3544" s="443"/>
      <c r="N3544" s="444"/>
      <c r="O3544" s="477">
        <f t="shared" si="150"/>
        <v>0</v>
      </c>
      <c r="P3544" s="477">
        <f t="shared" si="151"/>
        <v>0</v>
      </c>
      <c r="Q3544" s="92" t="str">
        <f t="shared" si="152"/>
        <v/>
      </c>
    </row>
    <row r="3545" spans="1:17" x14ac:dyDescent="0.2">
      <c r="A3545" s="468"/>
      <c r="B3545" s="482"/>
      <c r="C3545" s="483"/>
      <c r="D3545" s="473"/>
      <c r="E3545" s="473"/>
      <c r="F3545" s="479"/>
      <c r="G3545" s="473"/>
      <c r="H3545" s="480"/>
      <c r="I3545" s="480"/>
      <c r="J3545" s="443"/>
      <c r="K3545" s="443"/>
      <c r="L3545" s="443"/>
      <c r="M3545" s="443"/>
      <c r="N3545" s="444"/>
      <c r="O3545" s="477">
        <f t="shared" si="150"/>
        <v>0</v>
      </c>
      <c r="P3545" s="477">
        <f t="shared" si="151"/>
        <v>0</v>
      </c>
      <c r="Q3545" s="92" t="str">
        <f t="shared" si="152"/>
        <v/>
      </c>
    </row>
    <row r="3546" spans="1:17" x14ac:dyDescent="0.2">
      <c r="A3546" s="468"/>
      <c r="B3546" s="482"/>
      <c r="C3546" s="483"/>
      <c r="D3546" s="473"/>
      <c r="E3546" s="473"/>
      <c r="F3546" s="479"/>
      <c r="G3546" s="473"/>
      <c r="H3546" s="480"/>
      <c r="I3546" s="480"/>
      <c r="J3546" s="443"/>
      <c r="K3546" s="443"/>
      <c r="L3546" s="443"/>
      <c r="M3546" s="443"/>
      <c r="N3546" s="444"/>
      <c r="O3546" s="477">
        <f t="shared" si="150"/>
        <v>0</v>
      </c>
      <c r="P3546" s="477">
        <f t="shared" si="151"/>
        <v>0</v>
      </c>
      <c r="Q3546" s="92" t="str">
        <f t="shared" si="152"/>
        <v/>
      </c>
    </row>
    <row r="3547" spans="1:17" x14ac:dyDescent="0.2">
      <c r="A3547" s="468"/>
      <c r="B3547" s="482"/>
      <c r="C3547" s="483"/>
      <c r="D3547" s="473"/>
      <c r="E3547" s="473"/>
      <c r="F3547" s="479"/>
      <c r="G3547" s="473"/>
      <c r="H3547" s="480"/>
      <c r="I3547" s="480"/>
      <c r="J3547" s="443"/>
      <c r="K3547" s="443"/>
      <c r="L3547" s="443"/>
      <c r="M3547" s="443"/>
      <c r="N3547" s="444"/>
      <c r="O3547" s="477">
        <f t="shared" si="150"/>
        <v>0</v>
      </c>
      <c r="P3547" s="477">
        <f t="shared" si="151"/>
        <v>0</v>
      </c>
      <c r="Q3547" s="92" t="str">
        <f t="shared" si="152"/>
        <v/>
      </c>
    </row>
    <row r="3548" spans="1:17" x14ac:dyDescent="0.2">
      <c r="A3548" s="468"/>
      <c r="B3548" s="482"/>
      <c r="C3548" s="483"/>
      <c r="D3548" s="473"/>
      <c r="E3548" s="473"/>
      <c r="F3548" s="479"/>
      <c r="G3548" s="473"/>
      <c r="H3548" s="480"/>
      <c r="I3548" s="480"/>
      <c r="J3548" s="443"/>
      <c r="K3548" s="443"/>
      <c r="L3548" s="443"/>
      <c r="M3548" s="443"/>
      <c r="N3548" s="444"/>
      <c r="O3548" s="477">
        <f t="shared" si="150"/>
        <v>0</v>
      </c>
      <c r="P3548" s="477">
        <f t="shared" si="151"/>
        <v>0</v>
      </c>
      <c r="Q3548" s="92" t="str">
        <f t="shared" si="152"/>
        <v/>
      </c>
    </row>
    <row r="3549" spans="1:17" x14ac:dyDescent="0.2">
      <c r="A3549" s="468"/>
      <c r="B3549" s="482"/>
      <c r="C3549" s="483"/>
      <c r="D3549" s="473"/>
      <c r="E3549" s="473"/>
      <c r="F3549" s="479"/>
      <c r="G3549" s="473"/>
      <c r="H3549" s="480"/>
      <c r="I3549" s="480"/>
      <c r="J3549" s="442"/>
      <c r="K3549" s="443"/>
      <c r="L3549" s="443"/>
      <c r="M3549" s="443"/>
      <c r="N3549" s="444"/>
      <c r="O3549" s="477">
        <f t="shared" si="150"/>
        <v>0</v>
      </c>
      <c r="P3549" s="477">
        <f t="shared" si="151"/>
        <v>0</v>
      </c>
      <c r="Q3549" s="92" t="str">
        <f t="shared" si="152"/>
        <v/>
      </c>
    </row>
    <row r="3550" spans="1:17" x14ac:dyDescent="0.2">
      <c r="A3550" s="468"/>
      <c r="B3550" s="482"/>
      <c r="C3550" s="483"/>
      <c r="D3550" s="473"/>
      <c r="E3550" s="473"/>
      <c r="F3550" s="479"/>
      <c r="G3550" s="473"/>
      <c r="H3550" s="480"/>
      <c r="I3550" s="480"/>
      <c r="J3550" s="443"/>
      <c r="K3550" s="443"/>
      <c r="L3550" s="443"/>
      <c r="M3550" s="443"/>
      <c r="N3550" s="444"/>
      <c r="O3550" s="477">
        <f t="shared" si="150"/>
        <v>0</v>
      </c>
      <c r="P3550" s="477">
        <f t="shared" si="151"/>
        <v>0</v>
      </c>
      <c r="Q3550" s="92" t="str">
        <f t="shared" si="152"/>
        <v/>
      </c>
    </row>
    <row r="3551" spans="1:17" x14ac:dyDescent="0.2">
      <c r="A3551" s="468"/>
      <c r="B3551" s="482"/>
      <c r="C3551" s="483"/>
      <c r="D3551" s="473"/>
      <c r="E3551" s="473"/>
      <c r="F3551" s="479"/>
      <c r="G3551" s="473"/>
      <c r="H3551" s="480"/>
      <c r="I3551" s="480"/>
      <c r="J3551" s="443"/>
      <c r="K3551" s="443"/>
      <c r="L3551" s="443"/>
      <c r="M3551" s="443"/>
      <c r="N3551" s="444"/>
      <c r="O3551" s="477">
        <f t="shared" si="150"/>
        <v>0</v>
      </c>
      <c r="P3551" s="477">
        <f t="shared" si="151"/>
        <v>0</v>
      </c>
      <c r="Q3551" s="92" t="str">
        <f t="shared" si="152"/>
        <v/>
      </c>
    </row>
    <row r="3552" spans="1:17" x14ac:dyDescent="0.2">
      <c r="A3552" s="468"/>
      <c r="B3552" s="482"/>
      <c r="C3552" s="483"/>
      <c r="D3552" s="473"/>
      <c r="E3552" s="473"/>
      <c r="F3552" s="479"/>
      <c r="G3552" s="473"/>
      <c r="H3552" s="480"/>
      <c r="I3552" s="480"/>
      <c r="J3552" s="443"/>
      <c r="K3552" s="443"/>
      <c r="L3552" s="443"/>
      <c r="M3552" s="443"/>
      <c r="N3552" s="444"/>
      <c r="O3552" s="477">
        <f t="shared" si="150"/>
        <v>0</v>
      </c>
      <c r="P3552" s="477">
        <f t="shared" si="151"/>
        <v>0</v>
      </c>
      <c r="Q3552" s="92" t="str">
        <f t="shared" si="152"/>
        <v/>
      </c>
    </row>
    <row r="3553" spans="1:17" x14ac:dyDescent="0.2">
      <c r="A3553" s="468"/>
      <c r="B3553" s="482"/>
      <c r="C3553" s="483"/>
      <c r="D3553" s="473"/>
      <c r="E3553" s="473"/>
      <c r="F3553" s="479"/>
      <c r="G3553" s="473"/>
      <c r="H3553" s="480"/>
      <c r="I3553" s="480"/>
      <c r="J3553" s="443"/>
      <c r="K3553" s="443"/>
      <c r="L3553" s="443"/>
      <c r="M3553" s="443"/>
      <c r="N3553" s="444"/>
      <c r="O3553" s="477">
        <f t="shared" si="150"/>
        <v>0</v>
      </c>
      <c r="P3553" s="477">
        <f t="shared" si="151"/>
        <v>0</v>
      </c>
      <c r="Q3553" s="92" t="str">
        <f t="shared" si="152"/>
        <v/>
      </c>
    </row>
    <row r="3554" spans="1:17" x14ac:dyDescent="0.2">
      <c r="A3554" s="468"/>
      <c r="B3554" s="482"/>
      <c r="C3554" s="483"/>
      <c r="D3554" s="473"/>
      <c r="E3554" s="473"/>
      <c r="F3554" s="479"/>
      <c r="G3554" s="473"/>
      <c r="H3554" s="480"/>
      <c r="I3554" s="480"/>
      <c r="J3554" s="443"/>
      <c r="K3554" s="443"/>
      <c r="L3554" s="443"/>
      <c r="M3554" s="443"/>
      <c r="N3554" s="444"/>
      <c r="O3554" s="477">
        <f t="shared" si="150"/>
        <v>0</v>
      </c>
      <c r="P3554" s="477">
        <f t="shared" si="151"/>
        <v>0</v>
      </c>
      <c r="Q3554" s="92" t="str">
        <f t="shared" si="152"/>
        <v/>
      </c>
    </row>
    <row r="3555" spans="1:17" x14ac:dyDescent="0.2">
      <c r="A3555" s="468"/>
      <c r="B3555" s="482"/>
      <c r="C3555" s="483"/>
      <c r="D3555" s="473"/>
      <c r="E3555" s="473"/>
      <c r="F3555" s="479"/>
      <c r="G3555" s="473"/>
      <c r="H3555" s="480"/>
      <c r="I3555" s="480"/>
      <c r="J3555" s="443"/>
      <c r="K3555" s="443"/>
      <c r="L3555" s="443"/>
      <c r="M3555" s="443"/>
      <c r="N3555" s="444"/>
      <c r="O3555" s="477">
        <f t="shared" si="150"/>
        <v>0</v>
      </c>
      <c r="P3555" s="477">
        <f t="shared" si="151"/>
        <v>0</v>
      </c>
      <c r="Q3555" s="92" t="str">
        <f t="shared" si="152"/>
        <v/>
      </c>
    </row>
    <row r="3556" spans="1:17" x14ac:dyDescent="0.2">
      <c r="A3556" s="468"/>
      <c r="B3556" s="482"/>
      <c r="C3556" s="483"/>
      <c r="D3556" s="473"/>
      <c r="E3556" s="473"/>
      <c r="F3556" s="479"/>
      <c r="G3556" s="473"/>
      <c r="H3556" s="480"/>
      <c r="I3556" s="480"/>
      <c r="J3556" s="443"/>
      <c r="K3556" s="443"/>
      <c r="L3556" s="443"/>
      <c r="M3556" s="443"/>
      <c r="N3556" s="444"/>
      <c r="O3556" s="477">
        <f t="shared" si="150"/>
        <v>0</v>
      </c>
      <c r="P3556" s="477">
        <f t="shared" si="151"/>
        <v>0</v>
      </c>
      <c r="Q3556" s="92" t="str">
        <f t="shared" si="152"/>
        <v/>
      </c>
    </row>
    <row r="3557" spans="1:17" x14ac:dyDescent="0.2">
      <c r="A3557" s="468"/>
      <c r="B3557" s="482"/>
      <c r="C3557" s="483"/>
      <c r="D3557" s="473"/>
      <c r="E3557" s="473"/>
      <c r="F3557" s="479"/>
      <c r="G3557" s="473"/>
      <c r="H3557" s="480"/>
      <c r="I3557" s="480"/>
      <c r="J3557" s="443"/>
      <c r="K3557" s="443"/>
      <c r="L3557" s="443"/>
      <c r="M3557" s="443"/>
      <c r="N3557" s="444"/>
      <c r="O3557" s="477">
        <f t="shared" si="150"/>
        <v>0</v>
      </c>
      <c r="P3557" s="477">
        <f t="shared" si="151"/>
        <v>0</v>
      </c>
      <c r="Q3557" s="92" t="str">
        <f t="shared" si="152"/>
        <v/>
      </c>
    </row>
    <row r="3558" spans="1:17" x14ac:dyDescent="0.2">
      <c r="A3558" s="468"/>
      <c r="B3558" s="482"/>
      <c r="C3558" s="483"/>
      <c r="D3558" s="473"/>
      <c r="E3558" s="473"/>
      <c r="F3558" s="479"/>
      <c r="G3558" s="473"/>
      <c r="H3558" s="480"/>
      <c r="I3558" s="480"/>
      <c r="J3558" s="443"/>
      <c r="K3558" s="443"/>
      <c r="L3558" s="443"/>
      <c r="M3558" s="443"/>
      <c r="N3558" s="444"/>
      <c r="O3558" s="477">
        <f t="shared" si="150"/>
        <v>0</v>
      </c>
      <c r="P3558" s="477">
        <f t="shared" si="151"/>
        <v>0</v>
      </c>
      <c r="Q3558" s="92" t="str">
        <f t="shared" si="152"/>
        <v/>
      </c>
    </row>
    <row r="3559" spans="1:17" x14ac:dyDescent="0.2">
      <c r="A3559" s="468"/>
      <c r="B3559" s="482"/>
      <c r="C3559" s="483"/>
      <c r="D3559" s="473"/>
      <c r="E3559" s="473"/>
      <c r="F3559" s="479"/>
      <c r="G3559" s="473"/>
      <c r="H3559" s="474"/>
      <c r="I3559" s="480"/>
      <c r="J3559" s="442"/>
      <c r="K3559" s="442"/>
      <c r="L3559" s="443"/>
      <c r="M3559" s="442"/>
      <c r="N3559" s="444"/>
      <c r="O3559" s="477">
        <f t="shared" si="150"/>
        <v>0</v>
      </c>
      <c r="P3559" s="477">
        <f t="shared" si="151"/>
        <v>0</v>
      </c>
      <c r="Q3559" s="92" t="str">
        <f t="shared" si="152"/>
        <v/>
      </c>
    </row>
    <row r="3560" spans="1:17" x14ac:dyDescent="0.2">
      <c r="A3560" s="468"/>
      <c r="B3560" s="482"/>
      <c r="C3560" s="483"/>
      <c r="D3560" s="473"/>
      <c r="E3560" s="473"/>
      <c r="F3560" s="479"/>
      <c r="G3560" s="473"/>
      <c r="H3560" s="480"/>
      <c r="I3560" s="480"/>
      <c r="J3560" s="443"/>
      <c r="K3560" s="443"/>
      <c r="L3560" s="443"/>
      <c r="M3560" s="443"/>
      <c r="N3560" s="444"/>
      <c r="O3560" s="477">
        <f t="shared" si="150"/>
        <v>0</v>
      </c>
      <c r="P3560" s="477">
        <f t="shared" si="151"/>
        <v>0</v>
      </c>
      <c r="Q3560" s="92" t="str">
        <f t="shared" si="152"/>
        <v/>
      </c>
    </row>
    <row r="3561" spans="1:17" x14ac:dyDescent="0.2">
      <c r="A3561" s="468"/>
      <c r="B3561" s="482"/>
      <c r="C3561" s="483"/>
      <c r="D3561" s="473"/>
      <c r="E3561" s="473"/>
      <c r="F3561" s="479"/>
      <c r="G3561" s="473"/>
      <c r="H3561" s="480"/>
      <c r="I3561" s="480"/>
      <c r="J3561" s="443"/>
      <c r="K3561" s="443"/>
      <c r="L3561" s="443"/>
      <c r="M3561" s="443"/>
      <c r="N3561" s="444"/>
      <c r="O3561" s="477">
        <f t="shared" si="150"/>
        <v>0</v>
      </c>
      <c r="P3561" s="477">
        <f t="shared" si="151"/>
        <v>0</v>
      </c>
      <c r="Q3561" s="92" t="str">
        <f t="shared" si="152"/>
        <v/>
      </c>
    </row>
    <row r="3562" spans="1:17" x14ac:dyDescent="0.2">
      <c r="A3562" s="468"/>
      <c r="B3562" s="482"/>
      <c r="C3562" s="483"/>
      <c r="D3562" s="473"/>
      <c r="E3562" s="473"/>
      <c r="F3562" s="479"/>
      <c r="G3562" s="473"/>
      <c r="H3562" s="480"/>
      <c r="I3562" s="480"/>
      <c r="J3562" s="442"/>
      <c r="K3562" s="442"/>
      <c r="L3562" s="443"/>
      <c r="M3562" s="443"/>
      <c r="N3562" s="444"/>
      <c r="O3562" s="477">
        <f t="shared" si="150"/>
        <v>0</v>
      </c>
      <c r="P3562" s="477">
        <f t="shared" si="151"/>
        <v>0</v>
      </c>
      <c r="Q3562" s="92" t="str">
        <f t="shared" si="152"/>
        <v/>
      </c>
    </row>
    <row r="3563" spans="1:17" x14ac:dyDescent="0.2">
      <c r="A3563" s="468"/>
      <c r="B3563" s="482"/>
      <c r="C3563" s="483"/>
      <c r="D3563" s="473"/>
      <c r="E3563" s="473"/>
      <c r="F3563" s="479"/>
      <c r="G3563" s="473"/>
      <c r="H3563" s="474"/>
      <c r="I3563" s="480"/>
      <c r="J3563" s="442"/>
      <c r="K3563" s="442"/>
      <c r="L3563" s="443"/>
      <c r="M3563" s="443"/>
      <c r="N3563" s="444"/>
      <c r="O3563" s="477">
        <f t="shared" si="150"/>
        <v>0</v>
      </c>
      <c r="P3563" s="477">
        <f t="shared" si="151"/>
        <v>0</v>
      </c>
      <c r="Q3563" s="92" t="str">
        <f t="shared" si="152"/>
        <v/>
      </c>
    </row>
    <row r="3564" spans="1:17" x14ac:dyDescent="0.2">
      <c r="A3564" s="468"/>
      <c r="B3564" s="482"/>
      <c r="C3564" s="483"/>
      <c r="D3564" s="473"/>
      <c r="E3564" s="473"/>
      <c r="F3564" s="479"/>
      <c r="G3564" s="473"/>
      <c r="H3564" s="480"/>
      <c r="I3564" s="480"/>
      <c r="J3564" s="443"/>
      <c r="K3564" s="443"/>
      <c r="L3564" s="443"/>
      <c r="M3564" s="443"/>
      <c r="N3564" s="444"/>
      <c r="O3564" s="477">
        <f t="shared" si="150"/>
        <v>0</v>
      </c>
      <c r="P3564" s="477">
        <f t="shared" si="151"/>
        <v>0</v>
      </c>
      <c r="Q3564" s="92" t="str">
        <f t="shared" si="152"/>
        <v/>
      </c>
    </row>
    <row r="3565" spans="1:17" x14ac:dyDescent="0.2">
      <c r="A3565" s="468"/>
      <c r="B3565" s="482"/>
      <c r="C3565" s="483"/>
      <c r="D3565" s="473"/>
      <c r="E3565" s="473"/>
      <c r="F3565" s="479"/>
      <c r="G3565" s="473"/>
      <c r="H3565" s="480"/>
      <c r="I3565" s="480"/>
      <c r="J3565" s="443"/>
      <c r="K3565" s="443"/>
      <c r="L3565" s="443"/>
      <c r="M3565" s="443"/>
      <c r="N3565" s="444"/>
      <c r="O3565" s="477">
        <f t="shared" si="150"/>
        <v>0</v>
      </c>
      <c r="P3565" s="477">
        <f t="shared" si="151"/>
        <v>0</v>
      </c>
      <c r="Q3565" s="92" t="str">
        <f t="shared" si="152"/>
        <v/>
      </c>
    </row>
    <row r="3566" spans="1:17" x14ac:dyDescent="0.2">
      <c r="A3566" s="468"/>
      <c r="B3566" s="482"/>
      <c r="C3566" s="483"/>
      <c r="D3566" s="473"/>
      <c r="E3566" s="473"/>
      <c r="F3566" s="479"/>
      <c r="G3566" s="473"/>
      <c r="H3566" s="480"/>
      <c r="I3566" s="480"/>
      <c r="J3566" s="443"/>
      <c r="K3566" s="443"/>
      <c r="L3566" s="443"/>
      <c r="M3566" s="443"/>
      <c r="N3566" s="444"/>
      <c r="O3566" s="477">
        <f t="shared" si="150"/>
        <v>0</v>
      </c>
      <c r="P3566" s="477">
        <f t="shared" si="151"/>
        <v>0</v>
      </c>
      <c r="Q3566" s="92" t="str">
        <f t="shared" si="152"/>
        <v/>
      </c>
    </row>
    <row r="3567" spans="1:17" x14ac:dyDescent="0.2">
      <c r="A3567" s="468"/>
      <c r="B3567" s="482"/>
      <c r="C3567" s="483"/>
      <c r="D3567" s="473"/>
      <c r="E3567" s="473"/>
      <c r="F3567" s="479"/>
      <c r="G3567" s="473"/>
      <c r="H3567" s="480"/>
      <c r="I3567" s="480"/>
      <c r="J3567" s="443"/>
      <c r="K3567" s="443"/>
      <c r="L3567" s="443"/>
      <c r="M3567" s="443"/>
      <c r="N3567" s="444"/>
      <c r="O3567" s="477">
        <f t="shared" si="150"/>
        <v>0</v>
      </c>
      <c r="P3567" s="477">
        <f t="shared" si="151"/>
        <v>0</v>
      </c>
      <c r="Q3567" s="92" t="str">
        <f t="shared" si="152"/>
        <v/>
      </c>
    </row>
    <row r="3568" spans="1:17" x14ac:dyDescent="0.2">
      <c r="A3568" s="468"/>
      <c r="B3568" s="482"/>
      <c r="C3568" s="483"/>
      <c r="D3568" s="473"/>
      <c r="E3568" s="473"/>
      <c r="F3568" s="479"/>
      <c r="G3568" s="473"/>
      <c r="H3568" s="480"/>
      <c r="I3568" s="480"/>
      <c r="J3568" s="443"/>
      <c r="K3568" s="443"/>
      <c r="L3568" s="443"/>
      <c r="M3568" s="443"/>
      <c r="N3568" s="444"/>
      <c r="O3568" s="477">
        <f t="shared" si="150"/>
        <v>0</v>
      </c>
      <c r="P3568" s="477">
        <f t="shared" si="151"/>
        <v>0</v>
      </c>
      <c r="Q3568" s="92" t="str">
        <f t="shared" si="152"/>
        <v/>
      </c>
    </row>
    <row r="3569" spans="1:17" x14ac:dyDescent="0.2">
      <c r="A3569" s="468"/>
      <c r="B3569" s="482"/>
      <c r="C3569" s="483"/>
      <c r="D3569" s="473"/>
      <c r="E3569" s="473"/>
      <c r="F3569" s="479"/>
      <c r="G3569" s="473"/>
      <c r="H3569" s="480"/>
      <c r="I3569" s="480"/>
      <c r="J3569" s="443"/>
      <c r="K3569" s="443"/>
      <c r="L3569" s="443"/>
      <c r="M3569" s="443"/>
      <c r="N3569" s="444"/>
      <c r="O3569" s="477">
        <f t="shared" si="150"/>
        <v>0</v>
      </c>
      <c r="P3569" s="477">
        <f t="shared" si="151"/>
        <v>0</v>
      </c>
      <c r="Q3569" s="92" t="str">
        <f t="shared" si="152"/>
        <v/>
      </c>
    </row>
    <row r="3570" spans="1:17" x14ac:dyDescent="0.2">
      <c r="A3570" s="468"/>
      <c r="B3570" s="482"/>
      <c r="C3570" s="483"/>
      <c r="D3570" s="473"/>
      <c r="E3570" s="473"/>
      <c r="F3570" s="479"/>
      <c r="G3570" s="473"/>
      <c r="H3570" s="480"/>
      <c r="I3570" s="480"/>
      <c r="J3570" s="443"/>
      <c r="K3570" s="443"/>
      <c r="L3570" s="443"/>
      <c r="M3570" s="443"/>
      <c r="N3570" s="444"/>
      <c r="O3570" s="477">
        <f t="shared" ref="O3570:O3633" si="153">IF(B3570=0,0,IF(YEAR(B3570)=$P$1,MONTH(B3570)-$O$1+1,(YEAR(B3570)-$P$1)*12-$O$1+1+MONTH(B3570)))</f>
        <v>0</v>
      </c>
      <c r="P3570" s="477">
        <f t="shared" ref="P3570:P3633" si="154">IF(C3570=0,0,IF(YEAR(C3570)=$P$1,MONTH(C3570)-$O$1+1,(YEAR(C3570)-$P$1)*12-$O$1+1+MONTH(C3570)))</f>
        <v>0</v>
      </c>
      <c r="Q3570" s="92" t="str">
        <f t="shared" ref="Q3570:Q3633" si="155">SUBSTITUTE(D3570," ","_")</f>
        <v/>
      </c>
    </row>
    <row r="3571" spans="1:17" x14ac:dyDescent="0.2">
      <c r="A3571" s="468"/>
      <c r="B3571" s="482"/>
      <c r="C3571" s="483"/>
      <c r="D3571" s="473"/>
      <c r="E3571" s="473"/>
      <c r="F3571" s="479"/>
      <c r="G3571" s="473"/>
      <c r="H3571" s="480"/>
      <c r="I3571" s="480"/>
      <c r="J3571" s="443"/>
      <c r="K3571" s="443"/>
      <c r="L3571" s="443"/>
      <c r="M3571" s="443"/>
      <c r="N3571" s="444"/>
      <c r="O3571" s="477">
        <f t="shared" si="153"/>
        <v>0</v>
      </c>
      <c r="P3571" s="477">
        <f t="shared" si="154"/>
        <v>0</v>
      </c>
      <c r="Q3571" s="92" t="str">
        <f t="shared" si="155"/>
        <v/>
      </c>
    </row>
    <row r="3572" spans="1:17" x14ac:dyDescent="0.2">
      <c r="A3572" s="468"/>
      <c r="B3572" s="482"/>
      <c r="C3572" s="483"/>
      <c r="D3572" s="473"/>
      <c r="E3572" s="473"/>
      <c r="F3572" s="479"/>
      <c r="G3572" s="473"/>
      <c r="H3572" s="480"/>
      <c r="I3572" s="480"/>
      <c r="J3572" s="443"/>
      <c r="K3572" s="443"/>
      <c r="L3572" s="443"/>
      <c r="M3572" s="443"/>
      <c r="N3572" s="444"/>
      <c r="O3572" s="477">
        <f t="shared" si="153"/>
        <v>0</v>
      </c>
      <c r="P3572" s="477">
        <f t="shared" si="154"/>
        <v>0</v>
      </c>
      <c r="Q3572" s="92" t="str">
        <f t="shared" si="155"/>
        <v/>
      </c>
    </row>
    <row r="3573" spans="1:17" x14ac:dyDescent="0.2">
      <c r="A3573" s="468"/>
      <c r="B3573" s="482"/>
      <c r="C3573" s="483"/>
      <c r="D3573" s="473"/>
      <c r="E3573" s="473"/>
      <c r="F3573" s="479"/>
      <c r="G3573" s="473"/>
      <c r="H3573" s="480"/>
      <c r="I3573" s="480"/>
      <c r="J3573" s="443"/>
      <c r="K3573" s="443"/>
      <c r="L3573" s="443"/>
      <c r="M3573" s="443"/>
      <c r="N3573" s="444"/>
      <c r="O3573" s="477">
        <f t="shared" si="153"/>
        <v>0</v>
      </c>
      <c r="P3573" s="477">
        <f t="shared" si="154"/>
        <v>0</v>
      </c>
      <c r="Q3573" s="92" t="str">
        <f t="shared" si="155"/>
        <v/>
      </c>
    </row>
    <row r="3574" spans="1:17" x14ac:dyDescent="0.2">
      <c r="A3574" s="468"/>
      <c r="B3574" s="482"/>
      <c r="C3574" s="483"/>
      <c r="D3574" s="473"/>
      <c r="E3574" s="473"/>
      <c r="F3574" s="479"/>
      <c r="G3574" s="473"/>
      <c r="H3574" s="480"/>
      <c r="I3574" s="480"/>
      <c r="J3574" s="443"/>
      <c r="K3574" s="443"/>
      <c r="L3574" s="443"/>
      <c r="M3574" s="443"/>
      <c r="N3574" s="444"/>
      <c r="O3574" s="477">
        <f t="shared" si="153"/>
        <v>0</v>
      </c>
      <c r="P3574" s="477">
        <f t="shared" si="154"/>
        <v>0</v>
      </c>
      <c r="Q3574" s="92" t="str">
        <f t="shared" si="155"/>
        <v/>
      </c>
    </row>
    <row r="3575" spans="1:17" x14ac:dyDescent="0.2">
      <c r="A3575" s="468"/>
      <c r="B3575" s="482"/>
      <c r="C3575" s="483"/>
      <c r="D3575" s="473"/>
      <c r="E3575" s="473"/>
      <c r="F3575" s="479"/>
      <c r="G3575" s="473"/>
      <c r="H3575" s="480"/>
      <c r="I3575" s="480"/>
      <c r="J3575" s="443"/>
      <c r="K3575" s="443"/>
      <c r="L3575" s="443"/>
      <c r="M3575" s="443"/>
      <c r="N3575" s="444"/>
      <c r="O3575" s="477">
        <f t="shared" si="153"/>
        <v>0</v>
      </c>
      <c r="P3575" s="477">
        <f t="shared" si="154"/>
        <v>0</v>
      </c>
      <c r="Q3575" s="92" t="str">
        <f t="shared" si="155"/>
        <v/>
      </c>
    </row>
    <row r="3576" spans="1:17" x14ac:dyDescent="0.2">
      <c r="A3576" s="468"/>
      <c r="B3576" s="482"/>
      <c r="C3576" s="483"/>
      <c r="D3576" s="473"/>
      <c r="E3576" s="473"/>
      <c r="F3576" s="479"/>
      <c r="G3576" s="473"/>
      <c r="H3576" s="480"/>
      <c r="I3576" s="480"/>
      <c r="J3576" s="443"/>
      <c r="K3576" s="443"/>
      <c r="L3576" s="443"/>
      <c r="M3576" s="443"/>
      <c r="N3576" s="444"/>
      <c r="O3576" s="477">
        <f t="shared" si="153"/>
        <v>0</v>
      </c>
      <c r="P3576" s="477">
        <f t="shared" si="154"/>
        <v>0</v>
      </c>
      <c r="Q3576" s="92" t="str">
        <f t="shared" si="155"/>
        <v/>
      </c>
    </row>
    <row r="3577" spans="1:17" x14ac:dyDescent="0.2">
      <c r="A3577" s="468"/>
      <c r="B3577" s="482"/>
      <c r="C3577" s="483"/>
      <c r="D3577" s="473"/>
      <c r="E3577" s="473"/>
      <c r="F3577" s="479"/>
      <c r="G3577" s="473"/>
      <c r="H3577" s="480"/>
      <c r="I3577" s="480"/>
      <c r="J3577" s="443"/>
      <c r="K3577" s="443"/>
      <c r="L3577" s="443"/>
      <c r="M3577" s="443"/>
      <c r="N3577" s="444"/>
      <c r="O3577" s="477">
        <f t="shared" si="153"/>
        <v>0</v>
      </c>
      <c r="P3577" s="477">
        <f t="shared" si="154"/>
        <v>0</v>
      </c>
      <c r="Q3577" s="92" t="str">
        <f t="shared" si="155"/>
        <v/>
      </c>
    </row>
    <row r="3578" spans="1:17" x14ac:dyDescent="0.2">
      <c r="A3578" s="468"/>
      <c r="B3578" s="482"/>
      <c r="C3578" s="483"/>
      <c r="D3578" s="473"/>
      <c r="E3578" s="473"/>
      <c r="F3578" s="479"/>
      <c r="G3578" s="473"/>
      <c r="H3578" s="474"/>
      <c r="I3578" s="480"/>
      <c r="J3578" s="442"/>
      <c r="K3578" s="442"/>
      <c r="L3578" s="443"/>
      <c r="M3578" s="443"/>
      <c r="N3578" s="444"/>
      <c r="O3578" s="477">
        <f t="shared" si="153"/>
        <v>0</v>
      </c>
      <c r="P3578" s="477">
        <f t="shared" si="154"/>
        <v>0</v>
      </c>
      <c r="Q3578" s="92" t="str">
        <f t="shared" si="155"/>
        <v/>
      </c>
    </row>
    <row r="3579" spans="1:17" x14ac:dyDescent="0.2">
      <c r="A3579" s="468"/>
      <c r="B3579" s="482"/>
      <c r="C3579" s="483"/>
      <c r="D3579" s="473"/>
      <c r="E3579" s="473"/>
      <c r="F3579" s="479"/>
      <c r="G3579" s="473"/>
      <c r="H3579" s="480"/>
      <c r="I3579" s="480"/>
      <c r="J3579" s="443"/>
      <c r="K3579" s="442"/>
      <c r="L3579" s="443"/>
      <c r="M3579" s="443"/>
      <c r="N3579" s="444"/>
      <c r="O3579" s="477">
        <f t="shared" si="153"/>
        <v>0</v>
      </c>
      <c r="P3579" s="477">
        <f t="shared" si="154"/>
        <v>0</v>
      </c>
      <c r="Q3579" s="92" t="str">
        <f t="shared" si="155"/>
        <v/>
      </c>
    </row>
    <row r="3580" spans="1:17" x14ac:dyDescent="0.2">
      <c r="A3580" s="468"/>
      <c r="B3580" s="482"/>
      <c r="C3580" s="483"/>
      <c r="D3580" s="473"/>
      <c r="E3580" s="473"/>
      <c r="F3580" s="479"/>
      <c r="G3580" s="473"/>
      <c r="H3580" s="480"/>
      <c r="I3580" s="480"/>
      <c r="J3580" s="443"/>
      <c r="K3580" s="443"/>
      <c r="L3580" s="443"/>
      <c r="M3580" s="443"/>
      <c r="N3580" s="444"/>
      <c r="O3580" s="477">
        <f t="shared" si="153"/>
        <v>0</v>
      </c>
      <c r="P3580" s="477">
        <f t="shared" si="154"/>
        <v>0</v>
      </c>
      <c r="Q3580" s="92" t="str">
        <f t="shared" si="155"/>
        <v/>
      </c>
    </row>
    <row r="3581" spans="1:17" x14ac:dyDescent="0.2">
      <c r="A3581" s="468"/>
      <c r="B3581" s="482"/>
      <c r="C3581" s="483"/>
      <c r="D3581" s="473"/>
      <c r="E3581" s="473"/>
      <c r="F3581" s="479"/>
      <c r="G3581" s="473"/>
      <c r="H3581" s="480"/>
      <c r="I3581" s="480"/>
      <c r="J3581" s="443"/>
      <c r="K3581" s="443"/>
      <c r="L3581" s="443"/>
      <c r="M3581" s="443"/>
      <c r="N3581" s="444"/>
      <c r="O3581" s="477">
        <f t="shared" si="153"/>
        <v>0</v>
      </c>
      <c r="P3581" s="477">
        <f t="shared" si="154"/>
        <v>0</v>
      </c>
      <c r="Q3581" s="92" t="str">
        <f t="shared" si="155"/>
        <v/>
      </c>
    </row>
    <row r="3582" spans="1:17" x14ac:dyDescent="0.2">
      <c r="A3582" s="468"/>
      <c r="B3582" s="482"/>
      <c r="C3582" s="483"/>
      <c r="D3582" s="473"/>
      <c r="E3582" s="473"/>
      <c r="F3582" s="479"/>
      <c r="G3582" s="473"/>
      <c r="H3582" s="480"/>
      <c r="I3582" s="480"/>
      <c r="J3582" s="443"/>
      <c r="K3582" s="443"/>
      <c r="L3582" s="443"/>
      <c r="M3582" s="500"/>
      <c r="N3582" s="444"/>
      <c r="O3582" s="477">
        <f t="shared" si="153"/>
        <v>0</v>
      </c>
      <c r="P3582" s="477">
        <f t="shared" si="154"/>
        <v>0</v>
      </c>
      <c r="Q3582" s="92" t="str">
        <f t="shared" si="155"/>
        <v/>
      </c>
    </row>
    <row r="3583" spans="1:17" x14ac:dyDescent="0.2">
      <c r="A3583" s="468"/>
      <c r="B3583" s="487"/>
      <c r="C3583" s="483"/>
      <c r="D3583" s="473"/>
      <c r="E3583" s="473"/>
      <c r="F3583" s="479"/>
      <c r="G3583" s="473"/>
      <c r="H3583" s="474"/>
      <c r="I3583" s="480"/>
      <c r="J3583" s="442"/>
      <c r="K3583" s="442"/>
      <c r="L3583" s="443"/>
      <c r="M3583" s="443"/>
      <c r="N3583" s="444"/>
      <c r="O3583" s="477">
        <f t="shared" si="153"/>
        <v>0</v>
      </c>
      <c r="P3583" s="477">
        <f t="shared" si="154"/>
        <v>0</v>
      </c>
      <c r="Q3583" s="92" t="str">
        <f t="shared" si="155"/>
        <v/>
      </c>
    </row>
    <row r="3584" spans="1:17" x14ac:dyDescent="0.2">
      <c r="A3584" s="468"/>
      <c r="B3584" s="487"/>
      <c r="C3584" s="483"/>
      <c r="D3584" s="473"/>
      <c r="E3584" s="473"/>
      <c r="F3584" s="479"/>
      <c r="G3584" s="473"/>
      <c r="H3584" s="474"/>
      <c r="I3584" s="480"/>
      <c r="J3584" s="442"/>
      <c r="K3584" s="442"/>
      <c r="L3584" s="443"/>
      <c r="M3584" s="443"/>
      <c r="N3584" s="444"/>
      <c r="O3584" s="477">
        <f t="shared" si="153"/>
        <v>0</v>
      </c>
      <c r="P3584" s="477">
        <f t="shared" si="154"/>
        <v>0</v>
      </c>
      <c r="Q3584" s="92" t="str">
        <f t="shared" si="155"/>
        <v/>
      </c>
    </row>
    <row r="3585" spans="1:17" x14ac:dyDescent="0.2">
      <c r="A3585" s="468"/>
      <c r="B3585" s="487"/>
      <c r="C3585" s="483"/>
      <c r="D3585" s="473"/>
      <c r="E3585" s="473"/>
      <c r="F3585" s="479"/>
      <c r="G3585" s="473"/>
      <c r="H3585" s="480"/>
      <c r="I3585" s="480"/>
      <c r="J3585" s="442"/>
      <c r="K3585" s="442"/>
      <c r="L3585" s="443"/>
      <c r="M3585" s="443"/>
      <c r="N3585" s="444"/>
      <c r="O3585" s="477">
        <f t="shared" si="153"/>
        <v>0</v>
      </c>
      <c r="P3585" s="477">
        <f t="shared" si="154"/>
        <v>0</v>
      </c>
      <c r="Q3585" s="92" t="str">
        <f t="shared" si="155"/>
        <v/>
      </c>
    </row>
    <row r="3586" spans="1:17" x14ac:dyDescent="0.2">
      <c r="A3586" s="468"/>
      <c r="B3586" s="487"/>
      <c r="C3586" s="483"/>
      <c r="D3586" s="473"/>
      <c r="E3586" s="473"/>
      <c r="F3586" s="479"/>
      <c r="G3586" s="473"/>
      <c r="H3586" s="480"/>
      <c r="I3586" s="480"/>
      <c r="J3586" s="442"/>
      <c r="K3586" s="442"/>
      <c r="L3586" s="443"/>
      <c r="M3586" s="443"/>
      <c r="N3586" s="444"/>
      <c r="O3586" s="477">
        <f t="shared" si="153"/>
        <v>0</v>
      </c>
      <c r="P3586" s="477">
        <f t="shared" si="154"/>
        <v>0</v>
      </c>
      <c r="Q3586" s="92" t="str">
        <f t="shared" si="155"/>
        <v/>
      </c>
    </row>
    <row r="3587" spans="1:17" x14ac:dyDescent="0.2">
      <c r="A3587" s="468"/>
      <c r="B3587" s="487"/>
      <c r="C3587" s="483"/>
      <c r="D3587" s="473"/>
      <c r="E3587" s="473"/>
      <c r="F3587" s="479"/>
      <c r="G3587" s="473"/>
      <c r="H3587" s="480"/>
      <c r="I3587" s="480"/>
      <c r="J3587" s="443"/>
      <c r="K3587" s="442"/>
      <c r="L3587" s="443"/>
      <c r="M3587" s="443"/>
      <c r="N3587" s="444"/>
      <c r="O3587" s="477">
        <f t="shared" si="153"/>
        <v>0</v>
      </c>
      <c r="P3587" s="477">
        <f t="shared" si="154"/>
        <v>0</v>
      </c>
      <c r="Q3587" s="92" t="str">
        <f t="shared" si="155"/>
        <v/>
      </c>
    </row>
    <row r="3588" spans="1:17" x14ac:dyDescent="0.2">
      <c r="A3588" s="468"/>
      <c r="B3588" s="487"/>
      <c r="C3588" s="483"/>
      <c r="D3588" s="473"/>
      <c r="E3588" s="473"/>
      <c r="F3588" s="479"/>
      <c r="G3588" s="473"/>
      <c r="H3588" s="474"/>
      <c r="I3588" s="480"/>
      <c r="J3588" s="442"/>
      <c r="K3588" s="442"/>
      <c r="L3588" s="442"/>
      <c r="M3588" s="443"/>
      <c r="N3588" s="444"/>
      <c r="O3588" s="477">
        <f t="shared" si="153"/>
        <v>0</v>
      </c>
      <c r="P3588" s="477">
        <f t="shared" si="154"/>
        <v>0</v>
      </c>
      <c r="Q3588" s="92" t="str">
        <f t="shared" si="155"/>
        <v/>
      </c>
    </row>
    <row r="3589" spans="1:17" x14ac:dyDescent="0.2">
      <c r="A3589" s="468"/>
      <c r="B3589" s="487"/>
      <c r="C3589" s="483"/>
      <c r="D3589" s="473"/>
      <c r="E3589" s="473"/>
      <c r="F3589" s="479"/>
      <c r="G3589" s="473"/>
      <c r="H3589" s="474"/>
      <c r="I3589" s="480"/>
      <c r="J3589" s="442"/>
      <c r="K3589" s="442"/>
      <c r="L3589" s="443"/>
      <c r="M3589" s="443"/>
      <c r="N3589" s="444"/>
      <c r="O3589" s="477">
        <f t="shared" si="153"/>
        <v>0</v>
      </c>
      <c r="P3589" s="477">
        <f t="shared" si="154"/>
        <v>0</v>
      </c>
      <c r="Q3589" s="92" t="str">
        <f t="shared" si="155"/>
        <v/>
      </c>
    </row>
    <row r="3590" spans="1:17" x14ac:dyDescent="0.2">
      <c r="A3590" s="468"/>
      <c r="B3590" s="487"/>
      <c r="C3590" s="483"/>
      <c r="D3590" s="473"/>
      <c r="E3590" s="473"/>
      <c r="F3590" s="479"/>
      <c r="G3590" s="473"/>
      <c r="H3590" s="474"/>
      <c r="I3590" s="480"/>
      <c r="J3590" s="442"/>
      <c r="K3590" s="442"/>
      <c r="L3590" s="443"/>
      <c r="M3590" s="442"/>
      <c r="N3590" s="444"/>
      <c r="O3590" s="477">
        <f t="shared" si="153"/>
        <v>0</v>
      </c>
      <c r="P3590" s="477">
        <f t="shared" si="154"/>
        <v>0</v>
      </c>
      <c r="Q3590" s="92" t="str">
        <f t="shared" si="155"/>
        <v/>
      </c>
    </row>
    <row r="3591" spans="1:17" x14ac:dyDescent="0.2">
      <c r="A3591" s="468"/>
      <c r="B3591" s="482"/>
      <c r="C3591" s="483"/>
      <c r="D3591" s="473"/>
      <c r="E3591" s="473"/>
      <c r="F3591" s="479"/>
      <c r="G3591" s="473"/>
      <c r="H3591" s="474"/>
      <c r="I3591" s="480"/>
      <c r="J3591" s="442"/>
      <c r="K3591" s="442"/>
      <c r="L3591" s="443"/>
      <c r="M3591" s="443"/>
      <c r="N3591" s="444"/>
      <c r="O3591" s="477">
        <f t="shared" si="153"/>
        <v>0</v>
      </c>
      <c r="P3591" s="477">
        <f t="shared" si="154"/>
        <v>0</v>
      </c>
      <c r="Q3591" s="92" t="str">
        <f t="shared" si="155"/>
        <v/>
      </c>
    </row>
    <row r="3592" spans="1:17" x14ac:dyDescent="0.2">
      <c r="A3592" s="468"/>
      <c r="B3592" s="482"/>
      <c r="C3592" s="483"/>
      <c r="D3592" s="473"/>
      <c r="E3592" s="473"/>
      <c r="F3592" s="479"/>
      <c r="G3592" s="473"/>
      <c r="H3592" s="480"/>
      <c r="I3592" s="480"/>
      <c r="J3592" s="443"/>
      <c r="K3592" s="443"/>
      <c r="L3592" s="443"/>
      <c r="M3592" s="443"/>
      <c r="N3592" s="444"/>
      <c r="O3592" s="477">
        <f t="shared" si="153"/>
        <v>0</v>
      </c>
      <c r="P3592" s="477">
        <f t="shared" si="154"/>
        <v>0</v>
      </c>
      <c r="Q3592" s="92" t="str">
        <f t="shared" si="155"/>
        <v/>
      </c>
    </row>
    <row r="3593" spans="1:17" x14ac:dyDescent="0.2">
      <c r="A3593" s="468"/>
      <c r="B3593" s="487"/>
      <c r="C3593" s="483"/>
      <c r="D3593" s="473"/>
      <c r="E3593" s="473"/>
      <c r="F3593" s="479"/>
      <c r="G3593" s="473"/>
      <c r="H3593" s="474"/>
      <c r="I3593" s="480"/>
      <c r="J3593" s="442"/>
      <c r="K3593" s="442"/>
      <c r="L3593" s="443"/>
      <c r="M3593" s="443"/>
      <c r="N3593" s="444"/>
      <c r="O3593" s="477">
        <f t="shared" si="153"/>
        <v>0</v>
      </c>
      <c r="P3593" s="477">
        <f t="shared" si="154"/>
        <v>0</v>
      </c>
      <c r="Q3593" s="92" t="str">
        <f t="shared" si="155"/>
        <v/>
      </c>
    </row>
    <row r="3594" spans="1:17" x14ac:dyDescent="0.2">
      <c r="A3594" s="468"/>
      <c r="B3594" s="487"/>
      <c r="C3594" s="483"/>
      <c r="D3594" s="473"/>
      <c r="E3594" s="473"/>
      <c r="F3594" s="479"/>
      <c r="G3594" s="473"/>
      <c r="H3594" s="480"/>
      <c r="I3594" s="480"/>
      <c r="J3594" s="442"/>
      <c r="K3594" s="442"/>
      <c r="L3594" s="443"/>
      <c r="M3594" s="443"/>
      <c r="N3594" s="444"/>
      <c r="O3594" s="477">
        <f t="shared" si="153"/>
        <v>0</v>
      </c>
      <c r="P3594" s="477">
        <f t="shared" si="154"/>
        <v>0</v>
      </c>
      <c r="Q3594" s="92" t="str">
        <f t="shared" si="155"/>
        <v/>
      </c>
    </row>
    <row r="3595" spans="1:17" x14ac:dyDescent="0.2">
      <c r="A3595" s="468"/>
      <c r="B3595" s="487"/>
      <c r="C3595" s="483"/>
      <c r="D3595" s="473"/>
      <c r="E3595" s="473"/>
      <c r="F3595" s="479"/>
      <c r="G3595" s="473"/>
      <c r="H3595" s="474"/>
      <c r="I3595" s="480"/>
      <c r="J3595" s="442"/>
      <c r="K3595" s="442"/>
      <c r="L3595" s="443"/>
      <c r="M3595" s="443"/>
      <c r="N3595" s="444"/>
      <c r="O3595" s="477">
        <f t="shared" si="153"/>
        <v>0</v>
      </c>
      <c r="P3595" s="477">
        <f t="shared" si="154"/>
        <v>0</v>
      </c>
      <c r="Q3595" s="92" t="str">
        <f t="shared" si="155"/>
        <v/>
      </c>
    </row>
    <row r="3596" spans="1:17" x14ac:dyDescent="0.2">
      <c r="A3596" s="468"/>
      <c r="B3596" s="487"/>
      <c r="C3596" s="483"/>
      <c r="D3596" s="473"/>
      <c r="E3596" s="473"/>
      <c r="F3596" s="479"/>
      <c r="G3596" s="473"/>
      <c r="H3596" s="480"/>
      <c r="I3596" s="480"/>
      <c r="J3596" s="443"/>
      <c r="K3596" s="442"/>
      <c r="L3596" s="443"/>
      <c r="M3596" s="443"/>
      <c r="N3596" s="444"/>
      <c r="O3596" s="477">
        <f t="shared" si="153"/>
        <v>0</v>
      </c>
      <c r="P3596" s="477">
        <f t="shared" si="154"/>
        <v>0</v>
      </c>
      <c r="Q3596" s="92" t="str">
        <f t="shared" si="155"/>
        <v/>
      </c>
    </row>
    <row r="3597" spans="1:17" x14ac:dyDescent="0.2">
      <c r="A3597" s="468"/>
      <c r="B3597" s="487"/>
      <c r="C3597" s="483"/>
      <c r="D3597" s="473"/>
      <c r="E3597" s="473"/>
      <c r="F3597" s="479"/>
      <c r="G3597" s="473"/>
      <c r="H3597" s="474"/>
      <c r="I3597" s="480"/>
      <c r="J3597" s="442"/>
      <c r="K3597" s="442"/>
      <c r="L3597" s="443"/>
      <c r="M3597" s="443"/>
      <c r="N3597" s="444"/>
      <c r="O3597" s="477">
        <f t="shared" si="153"/>
        <v>0</v>
      </c>
      <c r="P3597" s="477">
        <f t="shared" si="154"/>
        <v>0</v>
      </c>
      <c r="Q3597" s="92" t="str">
        <f t="shared" si="155"/>
        <v/>
      </c>
    </row>
    <row r="3598" spans="1:17" x14ac:dyDescent="0.2">
      <c r="A3598" s="468"/>
      <c r="B3598" s="487"/>
      <c r="C3598" s="483"/>
      <c r="D3598" s="473"/>
      <c r="E3598" s="473"/>
      <c r="F3598" s="479"/>
      <c r="G3598" s="473"/>
      <c r="H3598" s="480"/>
      <c r="I3598" s="480"/>
      <c r="J3598" s="443"/>
      <c r="K3598" s="442"/>
      <c r="L3598" s="443"/>
      <c r="M3598" s="443"/>
      <c r="N3598" s="444"/>
      <c r="O3598" s="477">
        <f t="shared" si="153"/>
        <v>0</v>
      </c>
      <c r="P3598" s="477">
        <f t="shared" si="154"/>
        <v>0</v>
      </c>
      <c r="Q3598" s="92" t="str">
        <f t="shared" si="155"/>
        <v/>
      </c>
    </row>
    <row r="3599" spans="1:17" x14ac:dyDescent="0.2">
      <c r="A3599" s="468"/>
      <c r="B3599" s="487"/>
      <c r="C3599" s="483"/>
      <c r="D3599" s="473"/>
      <c r="E3599" s="473"/>
      <c r="F3599" s="479"/>
      <c r="G3599" s="473"/>
      <c r="H3599" s="480"/>
      <c r="I3599" s="480"/>
      <c r="J3599" s="443"/>
      <c r="K3599" s="443"/>
      <c r="L3599" s="443"/>
      <c r="M3599" s="443"/>
      <c r="N3599" s="444"/>
      <c r="O3599" s="477">
        <f t="shared" si="153"/>
        <v>0</v>
      </c>
      <c r="P3599" s="477">
        <f t="shared" si="154"/>
        <v>0</v>
      </c>
      <c r="Q3599" s="92" t="str">
        <f t="shared" si="155"/>
        <v/>
      </c>
    </row>
    <row r="3600" spans="1:17" x14ac:dyDescent="0.2">
      <c r="A3600" s="468"/>
      <c r="B3600" s="487"/>
      <c r="C3600" s="483"/>
      <c r="D3600" s="473"/>
      <c r="E3600" s="473"/>
      <c r="F3600" s="479"/>
      <c r="G3600" s="473"/>
      <c r="H3600" s="480"/>
      <c r="I3600" s="480"/>
      <c r="J3600" s="443"/>
      <c r="K3600" s="443"/>
      <c r="L3600" s="443"/>
      <c r="M3600" s="443"/>
      <c r="N3600" s="444"/>
      <c r="O3600" s="477">
        <f t="shared" si="153"/>
        <v>0</v>
      </c>
      <c r="P3600" s="477">
        <f t="shared" si="154"/>
        <v>0</v>
      </c>
      <c r="Q3600" s="92" t="str">
        <f t="shared" si="155"/>
        <v/>
      </c>
    </row>
    <row r="3601" spans="1:17" x14ac:dyDescent="0.2">
      <c r="A3601" s="468"/>
      <c r="B3601" s="487"/>
      <c r="C3601" s="483"/>
      <c r="D3601" s="473"/>
      <c r="E3601" s="473"/>
      <c r="F3601" s="479"/>
      <c r="G3601" s="473"/>
      <c r="H3601" s="480"/>
      <c r="I3601" s="480"/>
      <c r="J3601" s="443"/>
      <c r="K3601" s="443"/>
      <c r="L3601" s="443"/>
      <c r="M3601" s="443"/>
      <c r="N3601" s="444"/>
      <c r="O3601" s="477">
        <f t="shared" si="153"/>
        <v>0</v>
      </c>
      <c r="P3601" s="477">
        <f t="shared" si="154"/>
        <v>0</v>
      </c>
      <c r="Q3601" s="92" t="str">
        <f t="shared" si="155"/>
        <v/>
      </c>
    </row>
    <row r="3602" spans="1:17" x14ac:dyDescent="0.2">
      <c r="A3602" s="468"/>
      <c r="B3602" s="487"/>
      <c r="C3602" s="483"/>
      <c r="D3602" s="473"/>
      <c r="E3602" s="473"/>
      <c r="F3602" s="479"/>
      <c r="G3602" s="473"/>
      <c r="H3602" s="480"/>
      <c r="I3602" s="480"/>
      <c r="J3602" s="443"/>
      <c r="K3602" s="443"/>
      <c r="L3602" s="443"/>
      <c r="M3602" s="443"/>
      <c r="N3602" s="444"/>
      <c r="O3602" s="477">
        <f t="shared" si="153"/>
        <v>0</v>
      </c>
      <c r="P3602" s="477">
        <f t="shared" si="154"/>
        <v>0</v>
      </c>
      <c r="Q3602" s="92" t="str">
        <f t="shared" si="155"/>
        <v/>
      </c>
    </row>
    <row r="3603" spans="1:17" x14ac:dyDescent="0.2">
      <c r="A3603" s="468"/>
      <c r="B3603" s="487"/>
      <c r="C3603" s="483"/>
      <c r="D3603" s="473"/>
      <c r="E3603" s="473"/>
      <c r="F3603" s="479"/>
      <c r="G3603" s="473"/>
      <c r="H3603" s="480"/>
      <c r="I3603" s="480"/>
      <c r="J3603" s="443"/>
      <c r="K3603" s="443"/>
      <c r="L3603" s="443"/>
      <c r="M3603" s="443"/>
      <c r="N3603" s="444"/>
      <c r="O3603" s="477">
        <f t="shared" si="153"/>
        <v>0</v>
      </c>
      <c r="P3603" s="477">
        <f t="shared" si="154"/>
        <v>0</v>
      </c>
      <c r="Q3603" s="92" t="str">
        <f t="shared" si="155"/>
        <v/>
      </c>
    </row>
    <row r="3604" spans="1:17" x14ac:dyDescent="0.2">
      <c r="A3604" s="468"/>
      <c r="B3604" s="487"/>
      <c r="C3604" s="483"/>
      <c r="D3604" s="473"/>
      <c r="E3604" s="473"/>
      <c r="F3604" s="479"/>
      <c r="G3604" s="473"/>
      <c r="H3604" s="480"/>
      <c r="I3604" s="480"/>
      <c r="J3604" s="443"/>
      <c r="K3604" s="443"/>
      <c r="L3604" s="443"/>
      <c r="M3604" s="443"/>
      <c r="N3604" s="444"/>
      <c r="O3604" s="477">
        <f t="shared" si="153"/>
        <v>0</v>
      </c>
      <c r="P3604" s="477">
        <f t="shared" si="154"/>
        <v>0</v>
      </c>
      <c r="Q3604" s="92" t="str">
        <f t="shared" si="155"/>
        <v/>
      </c>
    </row>
    <row r="3605" spans="1:17" x14ac:dyDescent="0.2">
      <c r="A3605" s="468"/>
      <c r="B3605" s="487"/>
      <c r="C3605" s="483"/>
      <c r="D3605" s="473"/>
      <c r="E3605" s="473"/>
      <c r="F3605" s="479"/>
      <c r="G3605" s="473"/>
      <c r="H3605" s="480"/>
      <c r="I3605" s="480"/>
      <c r="J3605" s="443"/>
      <c r="K3605" s="443"/>
      <c r="L3605" s="443"/>
      <c r="M3605" s="443"/>
      <c r="N3605" s="444"/>
      <c r="O3605" s="477">
        <f t="shared" si="153"/>
        <v>0</v>
      </c>
      <c r="P3605" s="477">
        <f t="shared" si="154"/>
        <v>0</v>
      </c>
      <c r="Q3605" s="92" t="str">
        <f t="shared" si="155"/>
        <v/>
      </c>
    </row>
    <row r="3606" spans="1:17" x14ac:dyDescent="0.2">
      <c r="A3606" s="468"/>
      <c r="B3606" s="487"/>
      <c r="C3606" s="483"/>
      <c r="D3606" s="473"/>
      <c r="E3606" s="473"/>
      <c r="F3606" s="479"/>
      <c r="G3606" s="473"/>
      <c r="H3606" s="480"/>
      <c r="I3606" s="480"/>
      <c r="J3606" s="443"/>
      <c r="K3606" s="443"/>
      <c r="L3606" s="443"/>
      <c r="M3606" s="443"/>
      <c r="N3606" s="444"/>
      <c r="O3606" s="477">
        <f t="shared" si="153"/>
        <v>0</v>
      </c>
      <c r="P3606" s="477">
        <f t="shared" si="154"/>
        <v>0</v>
      </c>
      <c r="Q3606" s="92" t="str">
        <f t="shared" si="155"/>
        <v/>
      </c>
    </row>
    <row r="3607" spans="1:17" x14ac:dyDescent="0.2">
      <c r="A3607" s="468"/>
      <c r="B3607" s="487"/>
      <c r="C3607" s="483"/>
      <c r="D3607" s="473"/>
      <c r="E3607" s="473"/>
      <c r="F3607" s="479"/>
      <c r="G3607" s="473"/>
      <c r="H3607" s="480"/>
      <c r="I3607" s="480"/>
      <c r="J3607" s="443"/>
      <c r="K3607" s="443"/>
      <c r="L3607" s="443"/>
      <c r="M3607" s="443"/>
      <c r="N3607" s="444"/>
      <c r="O3607" s="477">
        <f t="shared" si="153"/>
        <v>0</v>
      </c>
      <c r="P3607" s="477">
        <f t="shared" si="154"/>
        <v>0</v>
      </c>
      <c r="Q3607" s="92" t="str">
        <f t="shared" si="155"/>
        <v/>
      </c>
    </row>
    <row r="3608" spans="1:17" x14ac:dyDescent="0.2">
      <c r="A3608" s="468"/>
      <c r="B3608" s="487"/>
      <c r="C3608" s="483"/>
      <c r="D3608" s="473"/>
      <c r="E3608" s="473"/>
      <c r="F3608" s="479"/>
      <c r="G3608" s="473"/>
      <c r="H3608" s="480"/>
      <c r="I3608" s="480"/>
      <c r="J3608" s="443"/>
      <c r="K3608" s="443"/>
      <c r="L3608" s="443"/>
      <c r="M3608" s="443"/>
      <c r="N3608" s="444"/>
      <c r="O3608" s="477">
        <f t="shared" si="153"/>
        <v>0</v>
      </c>
      <c r="P3608" s="477">
        <f t="shared" si="154"/>
        <v>0</v>
      </c>
      <c r="Q3608" s="92" t="str">
        <f t="shared" si="155"/>
        <v/>
      </c>
    </row>
    <row r="3609" spans="1:17" x14ac:dyDescent="0.2">
      <c r="A3609" s="468"/>
      <c r="B3609" s="487"/>
      <c r="C3609" s="483"/>
      <c r="D3609" s="473"/>
      <c r="E3609" s="473"/>
      <c r="F3609" s="479"/>
      <c r="G3609" s="473"/>
      <c r="H3609" s="480"/>
      <c r="I3609" s="480"/>
      <c r="J3609" s="443"/>
      <c r="K3609" s="443"/>
      <c r="L3609" s="443"/>
      <c r="M3609" s="443"/>
      <c r="N3609" s="444"/>
      <c r="O3609" s="477">
        <f t="shared" si="153"/>
        <v>0</v>
      </c>
      <c r="P3609" s="477">
        <f t="shared" si="154"/>
        <v>0</v>
      </c>
      <c r="Q3609" s="92" t="str">
        <f t="shared" si="155"/>
        <v/>
      </c>
    </row>
    <row r="3610" spans="1:17" x14ac:dyDescent="0.2">
      <c r="A3610" s="468"/>
      <c r="B3610" s="487"/>
      <c r="C3610" s="483"/>
      <c r="D3610" s="473"/>
      <c r="E3610" s="473"/>
      <c r="F3610" s="479"/>
      <c r="G3610" s="473"/>
      <c r="H3610" s="474"/>
      <c r="I3610" s="480"/>
      <c r="J3610" s="442"/>
      <c r="K3610" s="442"/>
      <c r="L3610" s="443"/>
      <c r="M3610" s="443"/>
      <c r="N3610" s="444"/>
      <c r="O3610" s="477">
        <f t="shared" si="153"/>
        <v>0</v>
      </c>
      <c r="P3610" s="477">
        <f t="shared" si="154"/>
        <v>0</v>
      </c>
      <c r="Q3610" s="92" t="str">
        <f t="shared" si="155"/>
        <v/>
      </c>
    </row>
    <row r="3611" spans="1:17" x14ac:dyDescent="0.2">
      <c r="A3611" s="468"/>
      <c r="B3611" s="487"/>
      <c r="C3611" s="483"/>
      <c r="D3611" s="473"/>
      <c r="E3611" s="473"/>
      <c r="F3611" s="479"/>
      <c r="G3611" s="473"/>
      <c r="H3611" s="480"/>
      <c r="I3611" s="480"/>
      <c r="J3611" s="442"/>
      <c r="K3611" s="442"/>
      <c r="L3611" s="443"/>
      <c r="M3611" s="442"/>
      <c r="N3611" s="444"/>
      <c r="O3611" s="477">
        <f t="shared" si="153"/>
        <v>0</v>
      </c>
      <c r="P3611" s="477">
        <f t="shared" si="154"/>
        <v>0</v>
      </c>
      <c r="Q3611" s="92" t="str">
        <f t="shared" si="155"/>
        <v/>
      </c>
    </row>
    <row r="3612" spans="1:17" x14ac:dyDescent="0.2">
      <c r="A3612" s="468"/>
      <c r="B3612" s="482"/>
      <c r="C3612" s="483"/>
      <c r="D3612" s="473"/>
      <c r="E3612" s="473"/>
      <c r="F3612" s="479"/>
      <c r="G3612" s="473"/>
      <c r="H3612" s="480"/>
      <c r="I3612" s="473"/>
      <c r="J3612" s="484"/>
      <c r="K3612" s="484"/>
      <c r="L3612" s="484"/>
      <c r="M3612" s="443"/>
      <c r="N3612" s="444"/>
      <c r="O3612" s="477">
        <f t="shared" si="153"/>
        <v>0</v>
      </c>
      <c r="P3612" s="477">
        <f t="shared" si="154"/>
        <v>0</v>
      </c>
      <c r="Q3612" s="92" t="str">
        <f t="shared" si="155"/>
        <v/>
      </c>
    </row>
    <row r="3613" spans="1:17" x14ac:dyDescent="0.2">
      <c r="A3613" s="468"/>
      <c r="B3613" s="482"/>
      <c r="C3613" s="483"/>
      <c r="D3613" s="473"/>
      <c r="E3613" s="473"/>
      <c r="F3613" s="479"/>
      <c r="G3613" s="473"/>
      <c r="H3613" s="480"/>
      <c r="I3613" s="480"/>
      <c r="J3613" s="442"/>
      <c r="K3613" s="443"/>
      <c r="L3613" s="443"/>
      <c r="M3613" s="443"/>
      <c r="N3613" s="444"/>
      <c r="O3613" s="477">
        <f t="shared" si="153"/>
        <v>0</v>
      </c>
      <c r="P3613" s="477">
        <f t="shared" si="154"/>
        <v>0</v>
      </c>
      <c r="Q3613" s="92" t="str">
        <f t="shared" si="155"/>
        <v/>
      </c>
    </row>
    <row r="3614" spans="1:17" x14ac:dyDescent="0.2">
      <c r="A3614" s="468"/>
      <c r="B3614" s="482"/>
      <c r="C3614" s="483"/>
      <c r="D3614" s="473"/>
      <c r="E3614" s="473"/>
      <c r="F3614" s="479"/>
      <c r="G3614" s="473"/>
      <c r="H3614" s="480"/>
      <c r="I3614" s="480"/>
      <c r="J3614" s="442"/>
      <c r="K3614" s="443"/>
      <c r="L3614" s="443"/>
      <c r="M3614" s="443"/>
      <c r="N3614" s="444"/>
      <c r="O3614" s="477">
        <f t="shared" si="153"/>
        <v>0</v>
      </c>
      <c r="P3614" s="477">
        <f t="shared" si="154"/>
        <v>0</v>
      </c>
      <c r="Q3614" s="92" t="str">
        <f t="shared" si="155"/>
        <v/>
      </c>
    </row>
    <row r="3615" spans="1:17" x14ac:dyDescent="0.2">
      <c r="A3615" s="468"/>
      <c r="B3615" s="487"/>
      <c r="C3615" s="483"/>
      <c r="D3615" s="473"/>
      <c r="E3615" s="473"/>
      <c r="F3615" s="479"/>
      <c r="G3615" s="473"/>
      <c r="H3615" s="474"/>
      <c r="I3615" s="480"/>
      <c r="J3615" s="442"/>
      <c r="K3615" s="442"/>
      <c r="L3615" s="443"/>
      <c r="M3615" s="442"/>
      <c r="N3615" s="501"/>
      <c r="O3615" s="477">
        <f t="shared" si="153"/>
        <v>0</v>
      </c>
      <c r="P3615" s="477">
        <f t="shared" si="154"/>
        <v>0</v>
      </c>
      <c r="Q3615" s="92" t="str">
        <f t="shared" si="155"/>
        <v/>
      </c>
    </row>
    <row r="3616" spans="1:17" x14ac:dyDescent="0.2">
      <c r="A3616" s="468"/>
      <c r="B3616" s="487"/>
      <c r="C3616" s="483"/>
      <c r="D3616" s="473"/>
      <c r="E3616" s="473"/>
      <c r="F3616" s="479"/>
      <c r="G3616" s="473"/>
      <c r="H3616" s="474"/>
      <c r="I3616" s="480"/>
      <c r="J3616" s="442"/>
      <c r="K3616" s="442"/>
      <c r="L3616" s="443"/>
      <c r="M3616" s="442"/>
      <c r="N3616" s="444"/>
      <c r="O3616" s="477">
        <f t="shared" si="153"/>
        <v>0</v>
      </c>
      <c r="P3616" s="477">
        <f t="shared" si="154"/>
        <v>0</v>
      </c>
      <c r="Q3616" s="92" t="str">
        <f t="shared" si="155"/>
        <v/>
      </c>
    </row>
    <row r="3617" spans="1:17" x14ac:dyDescent="0.2">
      <c r="A3617" s="468"/>
      <c r="B3617" s="487"/>
      <c r="C3617" s="483"/>
      <c r="D3617" s="473"/>
      <c r="E3617" s="473"/>
      <c r="F3617" s="479"/>
      <c r="G3617" s="473"/>
      <c r="H3617" s="480"/>
      <c r="I3617" s="480"/>
      <c r="J3617" s="442"/>
      <c r="K3617" s="442"/>
      <c r="L3617" s="443"/>
      <c r="M3617" s="442"/>
      <c r="N3617" s="444"/>
      <c r="O3617" s="477">
        <f t="shared" si="153"/>
        <v>0</v>
      </c>
      <c r="P3617" s="477">
        <f t="shared" si="154"/>
        <v>0</v>
      </c>
      <c r="Q3617" s="92" t="str">
        <f t="shared" si="155"/>
        <v/>
      </c>
    </row>
    <row r="3618" spans="1:17" x14ac:dyDescent="0.2">
      <c r="A3618" s="468"/>
      <c r="B3618" s="482"/>
      <c r="C3618" s="483"/>
      <c r="D3618" s="473"/>
      <c r="E3618" s="473"/>
      <c r="F3618" s="479"/>
      <c r="G3618" s="473"/>
      <c r="H3618" s="480"/>
      <c r="I3618" s="473"/>
      <c r="J3618" s="484"/>
      <c r="K3618" s="484"/>
      <c r="L3618" s="484"/>
      <c r="M3618" s="443"/>
      <c r="N3618" s="444"/>
      <c r="O3618" s="477">
        <f t="shared" si="153"/>
        <v>0</v>
      </c>
      <c r="P3618" s="477">
        <f t="shared" si="154"/>
        <v>0</v>
      </c>
      <c r="Q3618" s="92" t="str">
        <f t="shared" si="155"/>
        <v/>
      </c>
    </row>
    <row r="3619" spans="1:17" x14ac:dyDescent="0.2">
      <c r="A3619" s="468"/>
      <c r="B3619" s="487"/>
      <c r="C3619" s="483"/>
      <c r="D3619" s="473"/>
      <c r="E3619" s="473"/>
      <c r="F3619" s="479"/>
      <c r="G3619" s="473"/>
      <c r="H3619" s="474"/>
      <c r="I3619" s="480"/>
      <c r="J3619" s="442"/>
      <c r="K3619" s="443"/>
      <c r="L3619" s="443"/>
      <c r="M3619" s="442"/>
      <c r="N3619" s="444"/>
      <c r="O3619" s="477">
        <f t="shared" si="153"/>
        <v>0</v>
      </c>
      <c r="P3619" s="477">
        <f t="shared" si="154"/>
        <v>0</v>
      </c>
      <c r="Q3619" s="92" t="str">
        <f t="shared" si="155"/>
        <v/>
      </c>
    </row>
    <row r="3620" spans="1:17" x14ac:dyDescent="0.2">
      <c r="A3620" s="468"/>
      <c r="B3620" s="482"/>
      <c r="C3620" s="483"/>
      <c r="D3620" s="473"/>
      <c r="E3620" s="473"/>
      <c r="F3620" s="479"/>
      <c r="G3620" s="473"/>
      <c r="H3620" s="480"/>
      <c r="I3620" s="480"/>
      <c r="J3620" s="442"/>
      <c r="K3620" s="442"/>
      <c r="L3620" s="443"/>
      <c r="M3620" s="443"/>
      <c r="N3620" s="444"/>
      <c r="O3620" s="477">
        <f t="shared" si="153"/>
        <v>0</v>
      </c>
      <c r="P3620" s="477">
        <f t="shared" si="154"/>
        <v>0</v>
      </c>
      <c r="Q3620" s="92" t="str">
        <f t="shared" si="155"/>
        <v/>
      </c>
    </row>
    <row r="3621" spans="1:17" x14ac:dyDescent="0.2">
      <c r="A3621" s="468"/>
      <c r="B3621" s="482"/>
      <c r="C3621" s="483"/>
      <c r="D3621" s="473"/>
      <c r="E3621" s="473"/>
      <c r="F3621" s="479"/>
      <c r="G3621" s="473"/>
      <c r="H3621" s="480"/>
      <c r="I3621" s="480"/>
      <c r="J3621" s="443"/>
      <c r="K3621" s="442"/>
      <c r="L3621" s="443"/>
      <c r="M3621" s="443"/>
      <c r="N3621" s="444"/>
      <c r="O3621" s="477">
        <f t="shared" si="153"/>
        <v>0</v>
      </c>
      <c r="P3621" s="477">
        <f t="shared" si="154"/>
        <v>0</v>
      </c>
      <c r="Q3621" s="92" t="str">
        <f t="shared" si="155"/>
        <v/>
      </c>
    </row>
    <row r="3622" spans="1:17" x14ac:dyDescent="0.2">
      <c r="A3622" s="468"/>
      <c r="B3622" s="482"/>
      <c r="C3622" s="483"/>
      <c r="D3622" s="473"/>
      <c r="E3622" s="473"/>
      <c r="F3622" s="479"/>
      <c r="G3622" s="473"/>
      <c r="H3622" s="480"/>
      <c r="I3622" s="480"/>
      <c r="J3622" s="442"/>
      <c r="K3622" s="442"/>
      <c r="L3622" s="443"/>
      <c r="M3622" s="443"/>
      <c r="N3622" s="444"/>
      <c r="O3622" s="477">
        <f t="shared" si="153"/>
        <v>0</v>
      </c>
      <c r="P3622" s="477">
        <f t="shared" si="154"/>
        <v>0</v>
      </c>
      <c r="Q3622" s="92" t="str">
        <f t="shared" si="155"/>
        <v/>
      </c>
    </row>
    <row r="3623" spans="1:17" x14ac:dyDescent="0.2">
      <c r="A3623" s="468"/>
      <c r="B3623" s="482"/>
      <c r="C3623" s="483"/>
      <c r="D3623" s="473"/>
      <c r="E3623" s="473"/>
      <c r="F3623" s="479"/>
      <c r="G3623" s="473"/>
      <c r="H3623" s="480"/>
      <c r="I3623" s="480"/>
      <c r="J3623" s="442"/>
      <c r="K3623" s="442"/>
      <c r="L3623" s="443"/>
      <c r="M3623" s="443"/>
      <c r="N3623" s="444"/>
      <c r="O3623" s="477">
        <f t="shared" si="153"/>
        <v>0</v>
      </c>
      <c r="P3623" s="477">
        <f t="shared" si="154"/>
        <v>0</v>
      </c>
      <c r="Q3623" s="92" t="str">
        <f t="shared" si="155"/>
        <v/>
      </c>
    </row>
    <row r="3624" spans="1:17" x14ac:dyDescent="0.2">
      <c r="A3624" s="468"/>
      <c r="B3624" s="482"/>
      <c r="C3624" s="483"/>
      <c r="D3624" s="473"/>
      <c r="E3624" s="473"/>
      <c r="F3624" s="479"/>
      <c r="G3624" s="473"/>
      <c r="H3624" s="480"/>
      <c r="I3624" s="473"/>
      <c r="J3624" s="484"/>
      <c r="K3624" s="484"/>
      <c r="L3624" s="484"/>
      <c r="M3624" s="443"/>
      <c r="N3624" s="444"/>
      <c r="O3624" s="477">
        <f t="shared" si="153"/>
        <v>0</v>
      </c>
      <c r="P3624" s="477">
        <f t="shared" si="154"/>
        <v>0</v>
      </c>
      <c r="Q3624" s="92" t="str">
        <f t="shared" si="155"/>
        <v/>
      </c>
    </row>
    <row r="3625" spans="1:17" x14ac:dyDescent="0.2">
      <c r="A3625" s="468"/>
      <c r="B3625" s="482"/>
      <c r="C3625" s="483"/>
      <c r="D3625" s="473"/>
      <c r="E3625" s="473"/>
      <c r="F3625" s="479"/>
      <c r="G3625" s="473"/>
      <c r="H3625" s="480"/>
      <c r="I3625" s="473"/>
      <c r="J3625" s="484"/>
      <c r="K3625" s="484"/>
      <c r="L3625" s="484"/>
      <c r="M3625" s="443"/>
      <c r="N3625" s="444"/>
      <c r="O3625" s="477">
        <f t="shared" si="153"/>
        <v>0</v>
      </c>
      <c r="P3625" s="477">
        <f t="shared" si="154"/>
        <v>0</v>
      </c>
      <c r="Q3625" s="92" t="str">
        <f t="shared" si="155"/>
        <v/>
      </c>
    </row>
    <row r="3626" spans="1:17" x14ac:dyDescent="0.2">
      <c r="A3626" s="468"/>
      <c r="B3626" s="482"/>
      <c r="C3626" s="483"/>
      <c r="D3626" s="473"/>
      <c r="E3626" s="473"/>
      <c r="F3626" s="479"/>
      <c r="G3626" s="473"/>
      <c r="H3626" s="480"/>
      <c r="I3626" s="480"/>
      <c r="J3626" s="442"/>
      <c r="K3626" s="442"/>
      <c r="L3626" s="443"/>
      <c r="M3626" s="443"/>
      <c r="N3626" s="444"/>
      <c r="O3626" s="477">
        <f t="shared" si="153"/>
        <v>0</v>
      </c>
      <c r="P3626" s="477">
        <f t="shared" si="154"/>
        <v>0</v>
      </c>
      <c r="Q3626" s="92" t="str">
        <f t="shared" si="155"/>
        <v/>
      </c>
    </row>
    <row r="3627" spans="1:17" x14ac:dyDescent="0.2">
      <c r="A3627" s="468"/>
      <c r="B3627" s="482"/>
      <c r="C3627" s="483"/>
      <c r="D3627" s="473"/>
      <c r="E3627" s="473"/>
      <c r="F3627" s="479"/>
      <c r="G3627" s="473"/>
      <c r="H3627" s="480"/>
      <c r="I3627" s="480"/>
      <c r="J3627" s="443"/>
      <c r="K3627" s="442"/>
      <c r="L3627" s="443"/>
      <c r="M3627" s="443"/>
      <c r="N3627" s="444"/>
      <c r="O3627" s="477">
        <f t="shared" si="153"/>
        <v>0</v>
      </c>
      <c r="P3627" s="477">
        <f t="shared" si="154"/>
        <v>0</v>
      </c>
      <c r="Q3627" s="92" t="str">
        <f t="shared" si="155"/>
        <v/>
      </c>
    </row>
    <row r="3628" spans="1:17" x14ac:dyDescent="0.2">
      <c r="A3628" s="468"/>
      <c r="B3628" s="482"/>
      <c r="C3628" s="483"/>
      <c r="D3628" s="473"/>
      <c r="E3628" s="473"/>
      <c r="F3628" s="479"/>
      <c r="G3628" s="473"/>
      <c r="H3628" s="480"/>
      <c r="I3628" s="480"/>
      <c r="J3628" s="442"/>
      <c r="K3628" s="443"/>
      <c r="L3628" s="443"/>
      <c r="M3628" s="443"/>
      <c r="N3628" s="444"/>
      <c r="O3628" s="477">
        <f t="shared" si="153"/>
        <v>0</v>
      </c>
      <c r="P3628" s="477">
        <f t="shared" si="154"/>
        <v>0</v>
      </c>
      <c r="Q3628" s="92" t="str">
        <f t="shared" si="155"/>
        <v/>
      </c>
    </row>
    <row r="3629" spans="1:17" x14ac:dyDescent="0.2">
      <c r="A3629" s="468"/>
      <c r="B3629" s="482"/>
      <c r="C3629" s="483"/>
      <c r="D3629" s="473"/>
      <c r="E3629" s="473"/>
      <c r="F3629" s="479"/>
      <c r="G3629" s="473"/>
      <c r="H3629" s="480"/>
      <c r="I3629" s="480"/>
      <c r="J3629" s="443"/>
      <c r="K3629" s="443"/>
      <c r="L3629" s="443"/>
      <c r="M3629" s="443"/>
      <c r="N3629" s="444"/>
      <c r="O3629" s="477">
        <f t="shared" si="153"/>
        <v>0</v>
      </c>
      <c r="P3629" s="477">
        <f t="shared" si="154"/>
        <v>0</v>
      </c>
      <c r="Q3629" s="92" t="str">
        <f t="shared" si="155"/>
        <v/>
      </c>
    </row>
    <row r="3630" spans="1:17" x14ac:dyDescent="0.2">
      <c r="A3630" s="468"/>
      <c r="B3630" s="482"/>
      <c r="C3630" s="483"/>
      <c r="D3630" s="473"/>
      <c r="E3630" s="473"/>
      <c r="F3630" s="479"/>
      <c r="G3630" s="473"/>
      <c r="H3630" s="480"/>
      <c r="I3630" s="480"/>
      <c r="J3630" s="443"/>
      <c r="K3630" s="443"/>
      <c r="L3630" s="443"/>
      <c r="M3630" s="443"/>
      <c r="N3630" s="444"/>
      <c r="O3630" s="477">
        <f t="shared" si="153"/>
        <v>0</v>
      </c>
      <c r="P3630" s="477">
        <f t="shared" si="154"/>
        <v>0</v>
      </c>
      <c r="Q3630" s="92" t="str">
        <f t="shared" si="155"/>
        <v/>
      </c>
    </row>
    <row r="3631" spans="1:17" x14ac:dyDescent="0.2">
      <c r="A3631" s="468"/>
      <c r="B3631" s="482"/>
      <c r="C3631" s="483"/>
      <c r="D3631" s="473"/>
      <c r="E3631" s="473"/>
      <c r="F3631" s="479"/>
      <c r="G3631" s="473"/>
      <c r="H3631" s="480"/>
      <c r="I3631" s="480"/>
      <c r="J3631" s="443"/>
      <c r="K3631" s="443"/>
      <c r="L3631" s="443"/>
      <c r="M3631" s="443"/>
      <c r="N3631" s="444"/>
      <c r="O3631" s="477">
        <f t="shared" si="153"/>
        <v>0</v>
      </c>
      <c r="P3631" s="477">
        <f t="shared" si="154"/>
        <v>0</v>
      </c>
      <c r="Q3631" s="92" t="str">
        <f t="shared" si="155"/>
        <v/>
      </c>
    </row>
    <row r="3632" spans="1:17" x14ac:dyDescent="0.2">
      <c r="A3632" s="468"/>
      <c r="B3632" s="482"/>
      <c r="C3632" s="483"/>
      <c r="D3632" s="473"/>
      <c r="E3632" s="473"/>
      <c r="F3632" s="479"/>
      <c r="G3632" s="473"/>
      <c r="H3632" s="480"/>
      <c r="I3632" s="480"/>
      <c r="J3632" s="443"/>
      <c r="K3632" s="443"/>
      <c r="L3632" s="443"/>
      <c r="M3632" s="443"/>
      <c r="N3632" s="444"/>
      <c r="O3632" s="477">
        <f t="shared" si="153"/>
        <v>0</v>
      </c>
      <c r="P3632" s="477">
        <f t="shared" si="154"/>
        <v>0</v>
      </c>
      <c r="Q3632" s="92" t="str">
        <f t="shared" si="155"/>
        <v/>
      </c>
    </row>
    <row r="3633" spans="1:17" x14ac:dyDescent="0.2">
      <c r="A3633" s="468"/>
      <c r="B3633" s="482"/>
      <c r="C3633" s="483"/>
      <c r="D3633" s="473"/>
      <c r="E3633" s="473"/>
      <c r="F3633" s="479"/>
      <c r="G3633" s="473"/>
      <c r="H3633" s="480"/>
      <c r="I3633" s="480"/>
      <c r="J3633" s="443"/>
      <c r="K3633" s="443"/>
      <c r="L3633" s="443"/>
      <c r="M3633" s="443"/>
      <c r="N3633" s="444"/>
      <c r="O3633" s="477">
        <f t="shared" si="153"/>
        <v>0</v>
      </c>
      <c r="P3633" s="477">
        <f t="shared" si="154"/>
        <v>0</v>
      </c>
      <c r="Q3633" s="92" t="str">
        <f t="shared" si="155"/>
        <v/>
      </c>
    </row>
    <row r="3634" spans="1:17" x14ac:dyDescent="0.2">
      <c r="A3634" s="468"/>
      <c r="B3634" s="482"/>
      <c r="C3634" s="483"/>
      <c r="D3634" s="473"/>
      <c r="E3634" s="473"/>
      <c r="F3634" s="479"/>
      <c r="G3634" s="473"/>
      <c r="H3634" s="480"/>
      <c r="I3634" s="480"/>
      <c r="J3634" s="443"/>
      <c r="K3634" s="443"/>
      <c r="L3634" s="443"/>
      <c r="M3634" s="443"/>
      <c r="N3634" s="444"/>
      <c r="O3634" s="477">
        <f t="shared" ref="O3634:O3697" si="156">IF(B3634=0,0,IF(YEAR(B3634)=$P$1,MONTH(B3634)-$O$1+1,(YEAR(B3634)-$P$1)*12-$O$1+1+MONTH(B3634)))</f>
        <v>0</v>
      </c>
      <c r="P3634" s="477">
        <f t="shared" ref="P3634:P3697" si="157">IF(C3634=0,0,IF(YEAR(C3634)=$P$1,MONTH(C3634)-$O$1+1,(YEAR(C3634)-$P$1)*12-$O$1+1+MONTH(C3634)))</f>
        <v>0</v>
      </c>
      <c r="Q3634" s="92" t="str">
        <f t="shared" ref="Q3634:Q3697" si="158">SUBSTITUTE(D3634," ","_")</f>
        <v/>
      </c>
    </row>
    <row r="3635" spans="1:17" x14ac:dyDescent="0.2">
      <c r="A3635" s="468"/>
      <c r="B3635" s="482"/>
      <c r="C3635" s="483"/>
      <c r="D3635" s="473"/>
      <c r="E3635" s="473"/>
      <c r="F3635" s="479"/>
      <c r="G3635" s="473"/>
      <c r="H3635" s="480"/>
      <c r="I3635" s="480"/>
      <c r="J3635" s="443"/>
      <c r="K3635" s="443"/>
      <c r="L3635" s="443"/>
      <c r="M3635" s="443"/>
      <c r="N3635" s="444"/>
      <c r="O3635" s="477">
        <f t="shared" si="156"/>
        <v>0</v>
      </c>
      <c r="P3635" s="477">
        <f t="shared" si="157"/>
        <v>0</v>
      </c>
      <c r="Q3635" s="92" t="str">
        <f t="shared" si="158"/>
        <v/>
      </c>
    </row>
    <row r="3636" spans="1:17" x14ac:dyDescent="0.2">
      <c r="A3636" s="468"/>
      <c r="B3636" s="482"/>
      <c r="C3636" s="483"/>
      <c r="D3636" s="473"/>
      <c r="E3636" s="473"/>
      <c r="F3636" s="479"/>
      <c r="G3636" s="473"/>
      <c r="H3636" s="480"/>
      <c r="I3636" s="480"/>
      <c r="J3636" s="443"/>
      <c r="K3636" s="443"/>
      <c r="L3636" s="443"/>
      <c r="M3636" s="443"/>
      <c r="N3636" s="444"/>
      <c r="O3636" s="477">
        <f t="shared" si="156"/>
        <v>0</v>
      </c>
      <c r="P3636" s="477">
        <f t="shared" si="157"/>
        <v>0</v>
      </c>
      <c r="Q3636" s="92" t="str">
        <f t="shared" si="158"/>
        <v/>
      </c>
    </row>
    <row r="3637" spans="1:17" x14ac:dyDescent="0.2">
      <c r="A3637" s="468"/>
      <c r="B3637" s="482"/>
      <c r="C3637" s="483"/>
      <c r="D3637" s="473"/>
      <c r="E3637" s="473"/>
      <c r="F3637" s="479"/>
      <c r="G3637" s="473"/>
      <c r="H3637" s="480"/>
      <c r="I3637" s="480"/>
      <c r="J3637" s="443"/>
      <c r="K3637" s="443"/>
      <c r="L3637" s="443"/>
      <c r="M3637" s="443"/>
      <c r="N3637" s="444"/>
      <c r="O3637" s="477">
        <f t="shared" si="156"/>
        <v>0</v>
      </c>
      <c r="P3637" s="477">
        <f t="shared" si="157"/>
        <v>0</v>
      </c>
      <c r="Q3637" s="92" t="str">
        <f t="shared" si="158"/>
        <v/>
      </c>
    </row>
    <row r="3638" spans="1:17" x14ac:dyDescent="0.2">
      <c r="A3638" s="468"/>
      <c r="B3638" s="482"/>
      <c r="C3638" s="483"/>
      <c r="D3638" s="473"/>
      <c r="E3638" s="473"/>
      <c r="F3638" s="479"/>
      <c r="G3638" s="473"/>
      <c r="H3638" s="480"/>
      <c r="I3638" s="480"/>
      <c r="J3638" s="443"/>
      <c r="K3638" s="443"/>
      <c r="L3638" s="443"/>
      <c r="M3638" s="443"/>
      <c r="N3638" s="444"/>
      <c r="O3638" s="477">
        <f t="shared" si="156"/>
        <v>0</v>
      </c>
      <c r="P3638" s="477">
        <f t="shared" si="157"/>
        <v>0</v>
      </c>
      <c r="Q3638" s="92" t="str">
        <f t="shared" si="158"/>
        <v/>
      </c>
    </row>
    <row r="3639" spans="1:17" x14ac:dyDescent="0.2">
      <c r="A3639" s="468"/>
      <c r="B3639" s="482"/>
      <c r="C3639" s="483"/>
      <c r="D3639" s="473"/>
      <c r="E3639" s="473"/>
      <c r="F3639" s="479"/>
      <c r="G3639" s="473"/>
      <c r="H3639" s="480"/>
      <c r="I3639" s="480"/>
      <c r="J3639" s="443"/>
      <c r="K3639" s="443"/>
      <c r="L3639" s="443"/>
      <c r="M3639" s="443"/>
      <c r="N3639" s="444"/>
      <c r="O3639" s="477">
        <f t="shared" si="156"/>
        <v>0</v>
      </c>
      <c r="P3639" s="477">
        <f t="shared" si="157"/>
        <v>0</v>
      </c>
      <c r="Q3639" s="92" t="str">
        <f t="shared" si="158"/>
        <v/>
      </c>
    </row>
    <row r="3640" spans="1:17" x14ac:dyDescent="0.2">
      <c r="A3640" s="468"/>
      <c r="B3640" s="482"/>
      <c r="C3640" s="483"/>
      <c r="D3640" s="473"/>
      <c r="E3640" s="473"/>
      <c r="F3640" s="479"/>
      <c r="G3640" s="473"/>
      <c r="H3640" s="480"/>
      <c r="I3640" s="480"/>
      <c r="J3640" s="443"/>
      <c r="K3640" s="443"/>
      <c r="L3640" s="443"/>
      <c r="M3640" s="443"/>
      <c r="N3640" s="444"/>
      <c r="O3640" s="477">
        <f t="shared" si="156"/>
        <v>0</v>
      </c>
      <c r="P3640" s="477">
        <f t="shared" si="157"/>
        <v>0</v>
      </c>
      <c r="Q3640" s="92" t="str">
        <f t="shared" si="158"/>
        <v/>
      </c>
    </row>
    <row r="3641" spans="1:17" x14ac:dyDescent="0.2">
      <c r="A3641" s="468"/>
      <c r="B3641" s="482"/>
      <c r="C3641" s="483"/>
      <c r="D3641" s="473"/>
      <c r="E3641" s="473"/>
      <c r="F3641" s="479"/>
      <c r="G3641" s="473"/>
      <c r="H3641" s="480"/>
      <c r="I3641" s="480"/>
      <c r="J3641" s="443"/>
      <c r="K3641" s="443"/>
      <c r="L3641" s="443"/>
      <c r="M3641" s="443"/>
      <c r="N3641" s="444"/>
      <c r="O3641" s="477">
        <f t="shared" si="156"/>
        <v>0</v>
      </c>
      <c r="P3641" s="477">
        <f t="shared" si="157"/>
        <v>0</v>
      </c>
      <c r="Q3641" s="92" t="str">
        <f t="shared" si="158"/>
        <v/>
      </c>
    </row>
    <row r="3642" spans="1:17" x14ac:dyDescent="0.2">
      <c r="A3642" s="468"/>
      <c r="B3642" s="482"/>
      <c r="C3642" s="483"/>
      <c r="D3642" s="473"/>
      <c r="E3642" s="473"/>
      <c r="F3642" s="479"/>
      <c r="G3642" s="473"/>
      <c r="H3642" s="480"/>
      <c r="I3642" s="480"/>
      <c r="J3642" s="443"/>
      <c r="K3642" s="443"/>
      <c r="L3642" s="443"/>
      <c r="M3642" s="443"/>
      <c r="N3642" s="444"/>
      <c r="O3642" s="477">
        <f t="shared" si="156"/>
        <v>0</v>
      </c>
      <c r="P3642" s="477">
        <f t="shared" si="157"/>
        <v>0</v>
      </c>
      <c r="Q3642" s="92" t="str">
        <f t="shared" si="158"/>
        <v/>
      </c>
    </row>
    <row r="3643" spans="1:17" x14ac:dyDescent="0.2">
      <c r="A3643" s="468"/>
      <c r="B3643" s="482"/>
      <c r="C3643" s="483"/>
      <c r="D3643" s="473"/>
      <c r="E3643" s="473"/>
      <c r="F3643" s="479"/>
      <c r="G3643" s="473"/>
      <c r="H3643" s="480"/>
      <c r="I3643" s="480"/>
      <c r="J3643" s="443"/>
      <c r="K3643" s="443"/>
      <c r="L3643" s="443"/>
      <c r="M3643" s="443"/>
      <c r="N3643" s="444"/>
      <c r="O3643" s="477">
        <f t="shared" si="156"/>
        <v>0</v>
      </c>
      <c r="P3643" s="477">
        <f t="shared" si="157"/>
        <v>0</v>
      </c>
      <c r="Q3643" s="92" t="str">
        <f t="shared" si="158"/>
        <v/>
      </c>
    </row>
    <row r="3644" spans="1:17" x14ac:dyDescent="0.2">
      <c r="A3644" s="468"/>
      <c r="B3644" s="482"/>
      <c r="C3644" s="483"/>
      <c r="D3644" s="473"/>
      <c r="E3644" s="473"/>
      <c r="F3644" s="479"/>
      <c r="G3644" s="473"/>
      <c r="H3644" s="480"/>
      <c r="I3644" s="480"/>
      <c r="J3644" s="443"/>
      <c r="K3644" s="443"/>
      <c r="L3644" s="443"/>
      <c r="M3644" s="443"/>
      <c r="N3644" s="444"/>
      <c r="O3644" s="477">
        <f t="shared" si="156"/>
        <v>0</v>
      </c>
      <c r="P3644" s="477">
        <f t="shared" si="157"/>
        <v>0</v>
      </c>
      <c r="Q3644" s="92" t="str">
        <f t="shared" si="158"/>
        <v/>
      </c>
    </row>
    <row r="3645" spans="1:17" x14ac:dyDescent="0.2">
      <c r="A3645" s="468"/>
      <c r="B3645" s="482"/>
      <c r="C3645" s="483"/>
      <c r="D3645" s="473"/>
      <c r="E3645" s="473"/>
      <c r="F3645" s="479"/>
      <c r="G3645" s="473"/>
      <c r="H3645" s="480"/>
      <c r="I3645" s="480"/>
      <c r="J3645" s="443"/>
      <c r="K3645" s="443"/>
      <c r="L3645" s="443"/>
      <c r="M3645" s="443"/>
      <c r="N3645" s="444"/>
      <c r="O3645" s="477">
        <f t="shared" si="156"/>
        <v>0</v>
      </c>
      <c r="P3645" s="477">
        <f t="shared" si="157"/>
        <v>0</v>
      </c>
      <c r="Q3645" s="92" t="str">
        <f t="shared" si="158"/>
        <v/>
      </c>
    </row>
    <row r="3646" spans="1:17" x14ac:dyDescent="0.2">
      <c r="A3646" s="468"/>
      <c r="B3646" s="482"/>
      <c r="C3646" s="483"/>
      <c r="D3646" s="473"/>
      <c r="E3646" s="473"/>
      <c r="F3646" s="479"/>
      <c r="G3646" s="473"/>
      <c r="H3646" s="480"/>
      <c r="I3646" s="480"/>
      <c r="J3646" s="443"/>
      <c r="K3646" s="443"/>
      <c r="L3646" s="443"/>
      <c r="M3646" s="443"/>
      <c r="N3646" s="444"/>
      <c r="O3646" s="477">
        <f t="shared" si="156"/>
        <v>0</v>
      </c>
      <c r="P3646" s="477">
        <f t="shared" si="157"/>
        <v>0</v>
      </c>
      <c r="Q3646" s="92" t="str">
        <f t="shared" si="158"/>
        <v/>
      </c>
    </row>
    <row r="3647" spans="1:17" x14ac:dyDescent="0.2">
      <c r="A3647" s="468"/>
      <c r="B3647" s="482"/>
      <c r="C3647" s="483"/>
      <c r="D3647" s="473"/>
      <c r="E3647" s="473"/>
      <c r="F3647" s="479"/>
      <c r="G3647" s="473"/>
      <c r="H3647" s="480"/>
      <c r="I3647" s="480"/>
      <c r="J3647" s="443"/>
      <c r="K3647" s="443"/>
      <c r="L3647" s="443"/>
      <c r="M3647" s="443"/>
      <c r="N3647" s="444"/>
      <c r="O3647" s="477">
        <f t="shared" si="156"/>
        <v>0</v>
      </c>
      <c r="P3647" s="477">
        <f t="shared" si="157"/>
        <v>0</v>
      </c>
      <c r="Q3647" s="92" t="str">
        <f t="shared" si="158"/>
        <v/>
      </c>
    </row>
    <row r="3648" spans="1:17" x14ac:dyDescent="0.2">
      <c r="A3648" s="468"/>
      <c r="B3648" s="482"/>
      <c r="C3648" s="483"/>
      <c r="D3648" s="473"/>
      <c r="E3648" s="473"/>
      <c r="F3648" s="479"/>
      <c r="G3648" s="473"/>
      <c r="H3648" s="480"/>
      <c r="I3648" s="480"/>
      <c r="J3648" s="443"/>
      <c r="K3648" s="443"/>
      <c r="L3648" s="443"/>
      <c r="M3648" s="443"/>
      <c r="N3648" s="444"/>
      <c r="O3648" s="477">
        <f t="shared" si="156"/>
        <v>0</v>
      </c>
      <c r="P3648" s="477">
        <f t="shared" si="157"/>
        <v>0</v>
      </c>
      <c r="Q3648" s="92" t="str">
        <f t="shared" si="158"/>
        <v/>
      </c>
    </row>
    <row r="3649" spans="1:17" x14ac:dyDescent="0.2">
      <c r="A3649" s="468"/>
      <c r="B3649" s="482"/>
      <c r="C3649" s="483"/>
      <c r="D3649" s="473"/>
      <c r="E3649" s="473"/>
      <c r="F3649" s="479"/>
      <c r="G3649" s="473"/>
      <c r="H3649" s="480"/>
      <c r="I3649" s="480"/>
      <c r="J3649" s="443"/>
      <c r="K3649" s="443"/>
      <c r="L3649" s="443"/>
      <c r="M3649" s="443"/>
      <c r="N3649" s="444"/>
      <c r="O3649" s="477">
        <f t="shared" si="156"/>
        <v>0</v>
      </c>
      <c r="P3649" s="477">
        <f t="shared" si="157"/>
        <v>0</v>
      </c>
      <c r="Q3649" s="92" t="str">
        <f t="shared" si="158"/>
        <v/>
      </c>
    </row>
    <row r="3650" spans="1:17" x14ac:dyDescent="0.2">
      <c r="A3650" s="468"/>
      <c r="B3650" s="482"/>
      <c r="C3650" s="483"/>
      <c r="D3650" s="473"/>
      <c r="E3650" s="473"/>
      <c r="F3650" s="479"/>
      <c r="G3650" s="473"/>
      <c r="H3650" s="480"/>
      <c r="I3650" s="480"/>
      <c r="J3650" s="443"/>
      <c r="K3650" s="443"/>
      <c r="L3650" s="443"/>
      <c r="M3650" s="443"/>
      <c r="N3650" s="444"/>
      <c r="O3650" s="477">
        <f t="shared" si="156"/>
        <v>0</v>
      </c>
      <c r="P3650" s="477">
        <f t="shared" si="157"/>
        <v>0</v>
      </c>
      <c r="Q3650" s="92" t="str">
        <f t="shared" si="158"/>
        <v/>
      </c>
    </row>
    <row r="3651" spans="1:17" x14ac:dyDescent="0.2">
      <c r="A3651" s="468"/>
      <c r="B3651" s="482"/>
      <c r="C3651" s="483"/>
      <c r="D3651" s="473"/>
      <c r="E3651" s="473"/>
      <c r="F3651" s="479"/>
      <c r="G3651" s="473"/>
      <c r="H3651" s="480"/>
      <c r="I3651" s="480"/>
      <c r="J3651" s="443"/>
      <c r="K3651" s="443"/>
      <c r="L3651" s="443"/>
      <c r="M3651" s="443"/>
      <c r="N3651" s="444"/>
      <c r="O3651" s="477">
        <f t="shared" si="156"/>
        <v>0</v>
      </c>
      <c r="P3651" s="477">
        <f t="shared" si="157"/>
        <v>0</v>
      </c>
      <c r="Q3651" s="92" t="str">
        <f t="shared" si="158"/>
        <v/>
      </c>
    </row>
    <row r="3652" spans="1:17" x14ac:dyDescent="0.2">
      <c r="A3652" s="468"/>
      <c r="B3652" s="482"/>
      <c r="C3652" s="483"/>
      <c r="D3652" s="473"/>
      <c r="E3652" s="473"/>
      <c r="F3652" s="479"/>
      <c r="G3652" s="473"/>
      <c r="H3652" s="480"/>
      <c r="I3652" s="480"/>
      <c r="J3652" s="443"/>
      <c r="K3652" s="443"/>
      <c r="L3652" s="443"/>
      <c r="M3652" s="443"/>
      <c r="N3652" s="444"/>
      <c r="O3652" s="477">
        <f t="shared" si="156"/>
        <v>0</v>
      </c>
      <c r="P3652" s="477">
        <f t="shared" si="157"/>
        <v>0</v>
      </c>
      <c r="Q3652" s="92" t="str">
        <f t="shared" si="158"/>
        <v/>
      </c>
    </row>
    <row r="3653" spans="1:17" x14ac:dyDescent="0.2">
      <c r="A3653" s="468"/>
      <c r="B3653" s="482"/>
      <c r="C3653" s="483"/>
      <c r="D3653" s="473"/>
      <c r="E3653" s="473"/>
      <c r="F3653" s="479"/>
      <c r="G3653" s="473"/>
      <c r="H3653" s="480"/>
      <c r="I3653" s="480"/>
      <c r="J3653" s="443"/>
      <c r="K3653" s="443"/>
      <c r="L3653" s="443"/>
      <c r="M3653" s="443"/>
      <c r="N3653" s="444"/>
      <c r="O3653" s="477">
        <f t="shared" si="156"/>
        <v>0</v>
      </c>
      <c r="P3653" s="477">
        <f t="shared" si="157"/>
        <v>0</v>
      </c>
      <c r="Q3653" s="92" t="str">
        <f t="shared" si="158"/>
        <v/>
      </c>
    </row>
    <row r="3654" spans="1:17" x14ac:dyDescent="0.2">
      <c r="A3654" s="468"/>
      <c r="B3654" s="482"/>
      <c r="C3654" s="483"/>
      <c r="D3654" s="473"/>
      <c r="E3654" s="473"/>
      <c r="F3654" s="479"/>
      <c r="G3654" s="473"/>
      <c r="H3654" s="480"/>
      <c r="I3654" s="480"/>
      <c r="J3654" s="443"/>
      <c r="K3654" s="443"/>
      <c r="L3654" s="443"/>
      <c r="M3654" s="443"/>
      <c r="N3654" s="444"/>
      <c r="O3654" s="477">
        <f t="shared" si="156"/>
        <v>0</v>
      </c>
      <c r="P3654" s="477">
        <f t="shared" si="157"/>
        <v>0</v>
      </c>
      <c r="Q3654" s="92" t="str">
        <f t="shared" si="158"/>
        <v/>
      </c>
    </row>
    <row r="3655" spans="1:17" x14ac:dyDescent="0.2">
      <c r="A3655" s="468"/>
      <c r="B3655" s="482"/>
      <c r="C3655" s="483"/>
      <c r="D3655" s="473"/>
      <c r="E3655" s="473"/>
      <c r="F3655" s="479"/>
      <c r="G3655" s="473"/>
      <c r="H3655" s="480"/>
      <c r="I3655" s="480"/>
      <c r="J3655" s="443"/>
      <c r="K3655" s="443"/>
      <c r="L3655" s="443"/>
      <c r="M3655" s="443"/>
      <c r="N3655" s="444"/>
      <c r="O3655" s="477">
        <f t="shared" si="156"/>
        <v>0</v>
      </c>
      <c r="P3655" s="477">
        <f t="shared" si="157"/>
        <v>0</v>
      </c>
      <c r="Q3655" s="92" t="str">
        <f t="shared" si="158"/>
        <v/>
      </c>
    </row>
    <row r="3656" spans="1:17" x14ac:dyDescent="0.2">
      <c r="A3656" s="468"/>
      <c r="B3656" s="482"/>
      <c r="C3656" s="483"/>
      <c r="D3656" s="473"/>
      <c r="E3656" s="473"/>
      <c r="F3656" s="479"/>
      <c r="G3656" s="473"/>
      <c r="H3656" s="480"/>
      <c r="I3656" s="480"/>
      <c r="J3656" s="443"/>
      <c r="K3656" s="443"/>
      <c r="L3656" s="443"/>
      <c r="M3656" s="443"/>
      <c r="N3656" s="444"/>
      <c r="O3656" s="477">
        <f t="shared" si="156"/>
        <v>0</v>
      </c>
      <c r="P3656" s="477">
        <f t="shared" si="157"/>
        <v>0</v>
      </c>
      <c r="Q3656" s="92" t="str">
        <f t="shared" si="158"/>
        <v/>
      </c>
    </row>
    <row r="3657" spans="1:17" x14ac:dyDescent="0.2">
      <c r="A3657" s="468"/>
      <c r="B3657" s="482"/>
      <c r="C3657" s="483"/>
      <c r="D3657" s="473"/>
      <c r="E3657" s="473"/>
      <c r="F3657" s="479"/>
      <c r="G3657" s="473"/>
      <c r="H3657" s="480"/>
      <c r="I3657" s="480"/>
      <c r="J3657" s="443"/>
      <c r="K3657" s="443"/>
      <c r="L3657" s="443"/>
      <c r="M3657" s="443"/>
      <c r="N3657" s="444"/>
      <c r="O3657" s="477">
        <f t="shared" si="156"/>
        <v>0</v>
      </c>
      <c r="P3657" s="477">
        <f t="shared" si="157"/>
        <v>0</v>
      </c>
      <c r="Q3657" s="92" t="str">
        <f t="shared" si="158"/>
        <v/>
      </c>
    </row>
    <row r="3658" spans="1:17" x14ac:dyDescent="0.2">
      <c r="A3658" s="468"/>
      <c r="B3658" s="482"/>
      <c r="C3658" s="483"/>
      <c r="D3658" s="473"/>
      <c r="E3658" s="473"/>
      <c r="F3658" s="479"/>
      <c r="G3658" s="473"/>
      <c r="H3658" s="480"/>
      <c r="I3658" s="480"/>
      <c r="J3658" s="443"/>
      <c r="K3658" s="443"/>
      <c r="L3658" s="443"/>
      <c r="M3658" s="443"/>
      <c r="N3658" s="444"/>
      <c r="O3658" s="477">
        <f t="shared" si="156"/>
        <v>0</v>
      </c>
      <c r="P3658" s="477">
        <f t="shared" si="157"/>
        <v>0</v>
      </c>
      <c r="Q3658" s="92" t="str">
        <f t="shared" si="158"/>
        <v/>
      </c>
    </row>
    <row r="3659" spans="1:17" x14ac:dyDescent="0.2">
      <c r="A3659" s="468"/>
      <c r="B3659" s="482"/>
      <c r="C3659" s="483"/>
      <c r="D3659" s="473"/>
      <c r="E3659" s="473"/>
      <c r="F3659" s="479"/>
      <c r="G3659" s="473"/>
      <c r="H3659" s="480"/>
      <c r="I3659" s="480"/>
      <c r="J3659" s="443"/>
      <c r="K3659" s="443"/>
      <c r="L3659" s="443"/>
      <c r="M3659" s="443"/>
      <c r="N3659" s="444"/>
      <c r="O3659" s="477">
        <f t="shared" si="156"/>
        <v>0</v>
      </c>
      <c r="P3659" s="477">
        <f t="shared" si="157"/>
        <v>0</v>
      </c>
      <c r="Q3659" s="92" t="str">
        <f t="shared" si="158"/>
        <v/>
      </c>
    </row>
    <row r="3660" spans="1:17" x14ac:dyDescent="0.2">
      <c r="A3660" s="468"/>
      <c r="B3660" s="482"/>
      <c r="C3660" s="483"/>
      <c r="D3660" s="473"/>
      <c r="E3660" s="473"/>
      <c r="F3660" s="479"/>
      <c r="G3660" s="473"/>
      <c r="H3660" s="480"/>
      <c r="I3660" s="480"/>
      <c r="J3660" s="443"/>
      <c r="K3660" s="443"/>
      <c r="L3660" s="443"/>
      <c r="M3660" s="443"/>
      <c r="N3660" s="444"/>
      <c r="O3660" s="477">
        <f t="shared" si="156"/>
        <v>0</v>
      </c>
      <c r="P3660" s="477">
        <f t="shared" si="157"/>
        <v>0</v>
      </c>
      <c r="Q3660" s="92" t="str">
        <f t="shared" si="158"/>
        <v/>
      </c>
    </row>
    <row r="3661" spans="1:17" x14ac:dyDescent="0.2">
      <c r="A3661" s="468"/>
      <c r="B3661" s="482"/>
      <c r="C3661" s="483"/>
      <c r="D3661" s="473"/>
      <c r="E3661" s="473"/>
      <c r="F3661" s="479"/>
      <c r="G3661" s="473"/>
      <c r="H3661" s="480"/>
      <c r="I3661" s="480"/>
      <c r="J3661" s="443"/>
      <c r="K3661" s="443"/>
      <c r="L3661" s="443"/>
      <c r="M3661" s="443"/>
      <c r="N3661" s="444"/>
      <c r="O3661" s="477">
        <f t="shared" si="156"/>
        <v>0</v>
      </c>
      <c r="P3661" s="477">
        <f t="shared" si="157"/>
        <v>0</v>
      </c>
      <c r="Q3661" s="92" t="str">
        <f t="shared" si="158"/>
        <v/>
      </c>
    </row>
    <row r="3662" spans="1:17" x14ac:dyDescent="0.2">
      <c r="A3662" s="468"/>
      <c r="B3662" s="482"/>
      <c r="C3662" s="483"/>
      <c r="D3662" s="473"/>
      <c r="E3662" s="473"/>
      <c r="F3662" s="479"/>
      <c r="G3662" s="473"/>
      <c r="H3662" s="480"/>
      <c r="I3662" s="480"/>
      <c r="J3662" s="443"/>
      <c r="K3662" s="443"/>
      <c r="L3662" s="443"/>
      <c r="M3662" s="443"/>
      <c r="N3662" s="444"/>
      <c r="O3662" s="477">
        <f t="shared" si="156"/>
        <v>0</v>
      </c>
      <c r="P3662" s="477">
        <f t="shared" si="157"/>
        <v>0</v>
      </c>
      <c r="Q3662" s="92" t="str">
        <f t="shared" si="158"/>
        <v/>
      </c>
    </row>
    <row r="3663" spans="1:17" x14ac:dyDescent="0.2">
      <c r="A3663" s="468"/>
      <c r="B3663" s="482"/>
      <c r="C3663" s="483"/>
      <c r="D3663" s="473"/>
      <c r="E3663" s="473"/>
      <c r="F3663" s="479"/>
      <c r="G3663" s="473"/>
      <c r="H3663" s="480"/>
      <c r="I3663" s="480"/>
      <c r="J3663" s="443"/>
      <c r="K3663" s="443"/>
      <c r="L3663" s="443"/>
      <c r="M3663" s="443"/>
      <c r="N3663" s="444"/>
      <c r="O3663" s="477">
        <f t="shared" si="156"/>
        <v>0</v>
      </c>
      <c r="P3663" s="477">
        <f t="shared" si="157"/>
        <v>0</v>
      </c>
      <c r="Q3663" s="92" t="str">
        <f t="shared" si="158"/>
        <v/>
      </c>
    </row>
    <row r="3664" spans="1:17" x14ac:dyDescent="0.2">
      <c r="A3664" s="468"/>
      <c r="B3664" s="482"/>
      <c r="C3664" s="483"/>
      <c r="D3664" s="473"/>
      <c r="E3664" s="473"/>
      <c r="F3664" s="479"/>
      <c r="G3664" s="473"/>
      <c r="H3664" s="474"/>
      <c r="I3664" s="480"/>
      <c r="J3664" s="442"/>
      <c r="K3664" s="442"/>
      <c r="L3664" s="443"/>
      <c r="M3664" s="443"/>
      <c r="N3664" s="444"/>
      <c r="O3664" s="477">
        <f t="shared" si="156"/>
        <v>0</v>
      </c>
      <c r="P3664" s="477">
        <f t="shared" si="157"/>
        <v>0</v>
      </c>
      <c r="Q3664" s="92" t="str">
        <f t="shared" si="158"/>
        <v/>
      </c>
    </row>
    <row r="3665" spans="1:17" x14ac:dyDescent="0.2">
      <c r="A3665" s="468"/>
      <c r="B3665" s="482"/>
      <c r="C3665" s="483"/>
      <c r="D3665" s="473"/>
      <c r="E3665" s="473"/>
      <c r="F3665" s="479"/>
      <c r="G3665" s="473"/>
      <c r="H3665" s="480"/>
      <c r="I3665" s="480"/>
      <c r="J3665" s="442"/>
      <c r="K3665" s="443"/>
      <c r="L3665" s="443"/>
      <c r="M3665" s="443"/>
      <c r="N3665" s="444"/>
      <c r="O3665" s="477">
        <f t="shared" si="156"/>
        <v>0</v>
      </c>
      <c r="P3665" s="477">
        <f t="shared" si="157"/>
        <v>0</v>
      </c>
      <c r="Q3665" s="92" t="str">
        <f t="shared" si="158"/>
        <v/>
      </c>
    </row>
    <row r="3666" spans="1:17" x14ac:dyDescent="0.2">
      <c r="A3666" s="468"/>
      <c r="B3666" s="482"/>
      <c r="C3666" s="483"/>
      <c r="D3666" s="473"/>
      <c r="E3666" s="473"/>
      <c r="F3666" s="479"/>
      <c r="G3666" s="473"/>
      <c r="H3666" s="480"/>
      <c r="I3666" s="480"/>
      <c r="J3666" s="443"/>
      <c r="K3666" s="443"/>
      <c r="L3666" s="443"/>
      <c r="M3666" s="443"/>
      <c r="N3666" s="444"/>
      <c r="O3666" s="477">
        <f t="shared" si="156"/>
        <v>0</v>
      </c>
      <c r="P3666" s="477">
        <f t="shared" si="157"/>
        <v>0</v>
      </c>
      <c r="Q3666" s="92" t="str">
        <f t="shared" si="158"/>
        <v/>
      </c>
    </row>
    <row r="3667" spans="1:17" x14ac:dyDescent="0.2">
      <c r="A3667" s="468"/>
      <c r="B3667" s="482"/>
      <c r="C3667" s="483"/>
      <c r="D3667" s="473"/>
      <c r="E3667" s="473"/>
      <c r="F3667" s="479"/>
      <c r="G3667" s="473"/>
      <c r="H3667" s="480"/>
      <c r="I3667" s="480"/>
      <c r="J3667" s="443"/>
      <c r="K3667" s="443"/>
      <c r="L3667" s="443"/>
      <c r="M3667" s="443"/>
      <c r="N3667" s="444"/>
      <c r="O3667" s="477">
        <f t="shared" si="156"/>
        <v>0</v>
      </c>
      <c r="P3667" s="477">
        <f t="shared" si="157"/>
        <v>0</v>
      </c>
      <c r="Q3667" s="92" t="str">
        <f t="shared" si="158"/>
        <v/>
      </c>
    </row>
    <row r="3668" spans="1:17" x14ac:dyDescent="0.2">
      <c r="A3668" s="468"/>
      <c r="B3668" s="482"/>
      <c r="C3668" s="483"/>
      <c r="D3668" s="473"/>
      <c r="E3668" s="473"/>
      <c r="F3668" s="479"/>
      <c r="G3668" s="473"/>
      <c r="H3668" s="480"/>
      <c r="I3668" s="473"/>
      <c r="J3668" s="484"/>
      <c r="K3668" s="484"/>
      <c r="L3668" s="484"/>
      <c r="M3668" s="443"/>
      <c r="N3668" s="444"/>
      <c r="O3668" s="477">
        <f t="shared" si="156"/>
        <v>0</v>
      </c>
      <c r="P3668" s="477">
        <f t="shared" si="157"/>
        <v>0</v>
      </c>
      <c r="Q3668" s="92" t="str">
        <f t="shared" si="158"/>
        <v/>
      </c>
    </row>
    <row r="3669" spans="1:17" x14ac:dyDescent="0.2">
      <c r="A3669" s="468"/>
      <c r="B3669" s="482"/>
      <c r="C3669" s="483"/>
      <c r="D3669" s="473"/>
      <c r="E3669" s="473"/>
      <c r="F3669" s="479"/>
      <c r="G3669" s="473"/>
      <c r="H3669" s="480"/>
      <c r="I3669" s="480"/>
      <c r="J3669" s="443"/>
      <c r="K3669" s="443"/>
      <c r="L3669" s="443"/>
      <c r="M3669" s="443"/>
      <c r="N3669" s="444"/>
      <c r="O3669" s="477">
        <f t="shared" si="156"/>
        <v>0</v>
      </c>
      <c r="P3669" s="477">
        <f t="shared" si="157"/>
        <v>0</v>
      </c>
      <c r="Q3669" s="92" t="str">
        <f t="shared" si="158"/>
        <v/>
      </c>
    </row>
    <row r="3670" spans="1:17" x14ac:dyDescent="0.2">
      <c r="A3670" s="468"/>
      <c r="B3670" s="482"/>
      <c r="C3670" s="483"/>
      <c r="D3670" s="473"/>
      <c r="E3670" s="473"/>
      <c r="F3670" s="479"/>
      <c r="G3670" s="473"/>
      <c r="H3670" s="480"/>
      <c r="I3670" s="480"/>
      <c r="J3670" s="443"/>
      <c r="K3670" s="443"/>
      <c r="L3670" s="443"/>
      <c r="M3670" s="443"/>
      <c r="N3670" s="444"/>
      <c r="O3670" s="477">
        <f t="shared" si="156"/>
        <v>0</v>
      </c>
      <c r="P3670" s="477">
        <f t="shared" si="157"/>
        <v>0</v>
      </c>
      <c r="Q3670" s="92" t="str">
        <f t="shared" si="158"/>
        <v/>
      </c>
    </row>
    <row r="3671" spans="1:17" x14ac:dyDescent="0.2">
      <c r="A3671" s="468"/>
      <c r="B3671" s="482"/>
      <c r="C3671" s="483"/>
      <c r="D3671" s="473"/>
      <c r="E3671" s="473"/>
      <c r="F3671" s="479"/>
      <c r="G3671" s="473"/>
      <c r="H3671" s="473"/>
      <c r="I3671" s="473"/>
      <c r="J3671" s="484"/>
      <c r="K3671" s="443"/>
      <c r="L3671" s="443"/>
      <c r="M3671" s="443"/>
      <c r="N3671" s="444"/>
      <c r="O3671" s="477">
        <f t="shared" si="156"/>
        <v>0</v>
      </c>
      <c r="P3671" s="477">
        <f t="shared" si="157"/>
        <v>0</v>
      </c>
      <c r="Q3671" s="92" t="str">
        <f t="shared" si="158"/>
        <v/>
      </c>
    </row>
    <row r="3672" spans="1:17" x14ac:dyDescent="0.2">
      <c r="A3672" s="468"/>
      <c r="B3672" s="482"/>
      <c r="C3672" s="483"/>
      <c r="D3672" s="473"/>
      <c r="E3672" s="473"/>
      <c r="F3672" s="479"/>
      <c r="G3672" s="473"/>
      <c r="H3672" s="473"/>
      <c r="I3672" s="473"/>
      <c r="J3672" s="484"/>
      <c r="K3672" s="443"/>
      <c r="L3672" s="443"/>
      <c r="M3672" s="443"/>
      <c r="N3672" s="444"/>
      <c r="O3672" s="477">
        <f t="shared" si="156"/>
        <v>0</v>
      </c>
      <c r="P3672" s="477">
        <f t="shared" si="157"/>
        <v>0</v>
      </c>
      <c r="Q3672" s="92" t="str">
        <f t="shared" si="158"/>
        <v/>
      </c>
    </row>
    <row r="3673" spans="1:17" x14ac:dyDescent="0.2">
      <c r="A3673" s="468"/>
      <c r="B3673" s="482"/>
      <c r="C3673" s="483"/>
      <c r="D3673" s="473"/>
      <c r="E3673" s="473"/>
      <c r="F3673" s="479"/>
      <c r="G3673" s="473"/>
      <c r="H3673" s="473"/>
      <c r="I3673" s="473"/>
      <c r="J3673" s="484"/>
      <c r="K3673" s="443"/>
      <c r="L3673" s="443"/>
      <c r="M3673" s="443"/>
      <c r="N3673" s="444"/>
      <c r="O3673" s="477">
        <f t="shared" si="156"/>
        <v>0</v>
      </c>
      <c r="P3673" s="477">
        <f t="shared" si="157"/>
        <v>0</v>
      </c>
      <c r="Q3673" s="92" t="str">
        <f t="shared" si="158"/>
        <v/>
      </c>
    </row>
    <row r="3674" spans="1:17" x14ac:dyDescent="0.2">
      <c r="A3674" s="468"/>
      <c r="B3674" s="482"/>
      <c r="C3674" s="483"/>
      <c r="D3674" s="473"/>
      <c r="E3674" s="473"/>
      <c r="F3674" s="479"/>
      <c r="G3674" s="473"/>
      <c r="H3674" s="473"/>
      <c r="I3674" s="473"/>
      <c r="J3674" s="484"/>
      <c r="K3674" s="443"/>
      <c r="L3674" s="443"/>
      <c r="M3674" s="443"/>
      <c r="N3674" s="444"/>
      <c r="O3674" s="477">
        <f t="shared" si="156"/>
        <v>0</v>
      </c>
      <c r="P3674" s="477">
        <f t="shared" si="157"/>
        <v>0</v>
      </c>
      <c r="Q3674" s="92" t="str">
        <f t="shared" si="158"/>
        <v/>
      </c>
    </row>
    <row r="3675" spans="1:17" x14ac:dyDescent="0.2">
      <c r="A3675" s="468"/>
      <c r="B3675" s="482"/>
      <c r="C3675" s="483"/>
      <c r="D3675" s="473"/>
      <c r="E3675" s="473"/>
      <c r="F3675" s="479"/>
      <c r="G3675" s="473"/>
      <c r="H3675" s="474"/>
      <c r="I3675" s="480"/>
      <c r="J3675" s="442"/>
      <c r="K3675" s="442"/>
      <c r="L3675" s="443"/>
      <c r="M3675" s="443"/>
      <c r="N3675" s="444"/>
      <c r="O3675" s="477">
        <f t="shared" si="156"/>
        <v>0</v>
      </c>
      <c r="P3675" s="477">
        <f t="shared" si="157"/>
        <v>0</v>
      </c>
      <c r="Q3675" s="92" t="str">
        <f t="shared" si="158"/>
        <v/>
      </c>
    </row>
    <row r="3676" spans="1:17" x14ac:dyDescent="0.2">
      <c r="A3676" s="468"/>
      <c r="B3676" s="482"/>
      <c r="C3676" s="483"/>
      <c r="D3676" s="473"/>
      <c r="E3676" s="473"/>
      <c r="F3676" s="479"/>
      <c r="G3676" s="473"/>
      <c r="H3676" s="480"/>
      <c r="I3676" s="480"/>
      <c r="J3676" s="442"/>
      <c r="K3676" s="443"/>
      <c r="L3676" s="443"/>
      <c r="M3676" s="443"/>
      <c r="N3676" s="444"/>
      <c r="O3676" s="477">
        <f t="shared" si="156"/>
        <v>0</v>
      </c>
      <c r="P3676" s="477">
        <f t="shared" si="157"/>
        <v>0</v>
      </c>
      <c r="Q3676" s="92" t="str">
        <f t="shared" si="158"/>
        <v/>
      </c>
    </row>
    <row r="3677" spans="1:17" x14ac:dyDescent="0.2">
      <c r="A3677" s="468"/>
      <c r="B3677" s="482"/>
      <c r="C3677" s="483"/>
      <c r="D3677" s="473"/>
      <c r="E3677" s="473"/>
      <c r="F3677" s="479"/>
      <c r="G3677" s="473"/>
      <c r="H3677" s="498"/>
      <c r="I3677" s="480"/>
      <c r="J3677" s="443"/>
      <c r="K3677" s="443"/>
      <c r="L3677" s="443"/>
      <c r="M3677" s="443"/>
      <c r="N3677" s="444"/>
      <c r="O3677" s="477">
        <f t="shared" si="156"/>
        <v>0</v>
      </c>
      <c r="P3677" s="477">
        <f t="shared" si="157"/>
        <v>0</v>
      </c>
      <c r="Q3677" s="92" t="str">
        <f t="shared" si="158"/>
        <v/>
      </c>
    </row>
    <row r="3678" spans="1:17" x14ac:dyDescent="0.2">
      <c r="A3678" s="468"/>
      <c r="B3678" s="482"/>
      <c r="C3678" s="483"/>
      <c r="D3678" s="473"/>
      <c r="E3678" s="473"/>
      <c r="F3678" s="472"/>
      <c r="G3678" s="471"/>
      <c r="H3678" s="498"/>
      <c r="I3678" s="498"/>
      <c r="J3678" s="489"/>
      <c r="K3678" s="443"/>
      <c r="L3678" s="443"/>
      <c r="M3678" s="443"/>
      <c r="N3678" s="444"/>
      <c r="O3678" s="477">
        <f t="shared" si="156"/>
        <v>0</v>
      </c>
      <c r="P3678" s="477">
        <f t="shared" si="157"/>
        <v>0</v>
      </c>
      <c r="Q3678" s="92" t="str">
        <f t="shared" si="158"/>
        <v/>
      </c>
    </row>
    <row r="3679" spans="1:17" x14ac:dyDescent="0.2">
      <c r="A3679" s="468"/>
      <c r="B3679" s="482"/>
      <c r="C3679" s="483"/>
      <c r="D3679" s="473"/>
      <c r="E3679" s="473"/>
      <c r="F3679" s="472"/>
      <c r="G3679" s="471"/>
      <c r="H3679" s="498"/>
      <c r="I3679" s="498"/>
      <c r="J3679" s="489"/>
      <c r="K3679" s="443"/>
      <c r="L3679" s="443"/>
      <c r="M3679" s="443"/>
      <c r="N3679" s="444"/>
      <c r="O3679" s="477">
        <f t="shared" si="156"/>
        <v>0</v>
      </c>
      <c r="P3679" s="477">
        <f t="shared" si="157"/>
        <v>0</v>
      </c>
      <c r="Q3679" s="92" t="str">
        <f t="shared" si="158"/>
        <v/>
      </c>
    </row>
    <row r="3680" spans="1:17" x14ac:dyDescent="0.2">
      <c r="A3680" s="468"/>
      <c r="B3680" s="482"/>
      <c r="C3680" s="483"/>
      <c r="D3680" s="473"/>
      <c r="E3680" s="473"/>
      <c r="F3680" s="479"/>
      <c r="G3680" s="473"/>
      <c r="H3680" s="480"/>
      <c r="I3680" s="480"/>
      <c r="J3680" s="443"/>
      <c r="K3680" s="443"/>
      <c r="L3680" s="443"/>
      <c r="M3680" s="443"/>
      <c r="N3680" s="444"/>
      <c r="O3680" s="477">
        <f t="shared" si="156"/>
        <v>0</v>
      </c>
      <c r="P3680" s="477">
        <f t="shared" si="157"/>
        <v>0</v>
      </c>
      <c r="Q3680" s="92" t="str">
        <f t="shared" si="158"/>
        <v/>
      </c>
    </row>
    <row r="3681" spans="1:17" x14ac:dyDescent="0.2">
      <c r="A3681" s="468"/>
      <c r="B3681" s="482"/>
      <c r="C3681" s="483"/>
      <c r="D3681" s="473"/>
      <c r="E3681" s="473"/>
      <c r="F3681" s="479"/>
      <c r="G3681" s="473"/>
      <c r="H3681" s="480"/>
      <c r="I3681" s="480"/>
      <c r="J3681" s="442"/>
      <c r="K3681" s="443"/>
      <c r="L3681" s="443"/>
      <c r="M3681" s="443"/>
      <c r="N3681" s="444"/>
      <c r="O3681" s="477">
        <f t="shared" si="156"/>
        <v>0</v>
      </c>
      <c r="P3681" s="477">
        <f t="shared" si="157"/>
        <v>0</v>
      </c>
      <c r="Q3681" s="92" t="str">
        <f t="shared" si="158"/>
        <v/>
      </c>
    </row>
    <row r="3682" spans="1:17" x14ac:dyDescent="0.2">
      <c r="A3682" s="468"/>
      <c r="B3682" s="482"/>
      <c r="C3682" s="483"/>
      <c r="D3682" s="473"/>
      <c r="E3682" s="473"/>
      <c r="F3682" s="479"/>
      <c r="G3682" s="473"/>
      <c r="H3682" s="480"/>
      <c r="I3682" s="480"/>
      <c r="J3682" s="443"/>
      <c r="K3682" s="443"/>
      <c r="L3682" s="443"/>
      <c r="M3682" s="443"/>
      <c r="N3682" s="444"/>
      <c r="O3682" s="477">
        <f t="shared" si="156"/>
        <v>0</v>
      </c>
      <c r="P3682" s="477">
        <f t="shared" si="157"/>
        <v>0</v>
      </c>
      <c r="Q3682" s="92" t="str">
        <f t="shared" si="158"/>
        <v/>
      </c>
    </row>
    <row r="3683" spans="1:17" x14ac:dyDescent="0.2">
      <c r="A3683" s="468"/>
      <c r="B3683" s="482"/>
      <c r="C3683" s="483"/>
      <c r="D3683" s="473"/>
      <c r="E3683" s="473"/>
      <c r="F3683" s="479"/>
      <c r="G3683" s="473"/>
      <c r="H3683" s="480"/>
      <c r="I3683" s="480"/>
      <c r="J3683" s="443"/>
      <c r="K3683" s="443"/>
      <c r="L3683" s="443"/>
      <c r="M3683" s="443"/>
      <c r="N3683" s="444"/>
      <c r="O3683" s="477">
        <f t="shared" si="156"/>
        <v>0</v>
      </c>
      <c r="P3683" s="477">
        <f t="shared" si="157"/>
        <v>0</v>
      </c>
      <c r="Q3683" s="92" t="str">
        <f t="shared" si="158"/>
        <v/>
      </c>
    </row>
    <row r="3684" spans="1:17" x14ac:dyDescent="0.2">
      <c r="A3684" s="468"/>
      <c r="B3684" s="482"/>
      <c r="C3684" s="483"/>
      <c r="D3684" s="473"/>
      <c r="E3684" s="473"/>
      <c r="F3684" s="479"/>
      <c r="G3684" s="473"/>
      <c r="H3684" s="480"/>
      <c r="I3684" s="480"/>
      <c r="J3684" s="443"/>
      <c r="K3684" s="443"/>
      <c r="L3684" s="443"/>
      <c r="M3684" s="443"/>
      <c r="N3684" s="444"/>
      <c r="O3684" s="477">
        <f t="shared" si="156"/>
        <v>0</v>
      </c>
      <c r="P3684" s="477">
        <f t="shared" si="157"/>
        <v>0</v>
      </c>
      <c r="Q3684" s="92" t="str">
        <f t="shared" si="158"/>
        <v/>
      </c>
    </row>
    <row r="3685" spans="1:17" x14ac:dyDescent="0.2">
      <c r="A3685" s="468"/>
      <c r="B3685" s="482"/>
      <c r="C3685" s="483"/>
      <c r="D3685" s="473"/>
      <c r="E3685" s="473"/>
      <c r="F3685" s="479"/>
      <c r="G3685" s="473"/>
      <c r="H3685" s="480"/>
      <c r="I3685" s="480"/>
      <c r="J3685" s="443"/>
      <c r="K3685" s="443"/>
      <c r="L3685" s="443"/>
      <c r="M3685" s="443"/>
      <c r="N3685" s="444"/>
      <c r="O3685" s="477">
        <f t="shared" si="156"/>
        <v>0</v>
      </c>
      <c r="P3685" s="477">
        <f t="shared" si="157"/>
        <v>0</v>
      </c>
      <c r="Q3685" s="92" t="str">
        <f t="shared" si="158"/>
        <v/>
      </c>
    </row>
    <row r="3686" spans="1:17" x14ac:dyDescent="0.2">
      <c r="A3686" s="468"/>
      <c r="B3686" s="482"/>
      <c r="C3686" s="483"/>
      <c r="D3686" s="473"/>
      <c r="E3686" s="473"/>
      <c r="F3686" s="479"/>
      <c r="G3686" s="473"/>
      <c r="H3686" s="480"/>
      <c r="I3686" s="480"/>
      <c r="J3686" s="443"/>
      <c r="K3686" s="443"/>
      <c r="L3686" s="443"/>
      <c r="M3686" s="443"/>
      <c r="N3686" s="444"/>
      <c r="O3686" s="477">
        <f t="shared" si="156"/>
        <v>0</v>
      </c>
      <c r="P3686" s="477">
        <f t="shared" si="157"/>
        <v>0</v>
      </c>
      <c r="Q3686" s="92" t="str">
        <f t="shared" si="158"/>
        <v/>
      </c>
    </row>
    <row r="3687" spans="1:17" x14ac:dyDescent="0.2">
      <c r="A3687" s="468"/>
      <c r="B3687" s="482"/>
      <c r="C3687" s="483"/>
      <c r="D3687" s="473"/>
      <c r="E3687" s="473"/>
      <c r="F3687" s="479"/>
      <c r="G3687" s="473"/>
      <c r="H3687" s="480"/>
      <c r="I3687" s="480"/>
      <c r="J3687" s="443"/>
      <c r="K3687" s="443"/>
      <c r="L3687" s="443"/>
      <c r="M3687" s="443"/>
      <c r="N3687" s="444"/>
      <c r="O3687" s="477">
        <f t="shared" si="156"/>
        <v>0</v>
      </c>
      <c r="P3687" s="477">
        <f t="shared" si="157"/>
        <v>0</v>
      </c>
      <c r="Q3687" s="92" t="str">
        <f t="shared" si="158"/>
        <v/>
      </c>
    </row>
    <row r="3688" spans="1:17" x14ac:dyDescent="0.2">
      <c r="A3688" s="468"/>
      <c r="B3688" s="482"/>
      <c r="C3688" s="483"/>
      <c r="D3688" s="473"/>
      <c r="E3688" s="473"/>
      <c r="F3688" s="479"/>
      <c r="G3688" s="473"/>
      <c r="H3688" s="480"/>
      <c r="I3688" s="480"/>
      <c r="J3688" s="443"/>
      <c r="K3688" s="443"/>
      <c r="L3688" s="443"/>
      <c r="M3688" s="443"/>
      <c r="N3688" s="444"/>
      <c r="O3688" s="477">
        <f t="shared" si="156"/>
        <v>0</v>
      </c>
      <c r="P3688" s="477">
        <f t="shared" si="157"/>
        <v>0</v>
      </c>
      <c r="Q3688" s="92" t="str">
        <f t="shared" si="158"/>
        <v/>
      </c>
    </row>
    <row r="3689" spans="1:17" x14ac:dyDescent="0.2">
      <c r="A3689" s="468"/>
      <c r="B3689" s="482"/>
      <c r="C3689" s="483"/>
      <c r="D3689" s="473"/>
      <c r="E3689" s="473"/>
      <c r="F3689" s="479"/>
      <c r="G3689" s="473"/>
      <c r="H3689" s="480"/>
      <c r="I3689" s="480"/>
      <c r="J3689" s="443"/>
      <c r="K3689" s="443"/>
      <c r="L3689" s="443"/>
      <c r="M3689" s="443"/>
      <c r="N3689" s="444"/>
      <c r="O3689" s="477">
        <f t="shared" si="156"/>
        <v>0</v>
      </c>
      <c r="P3689" s="477">
        <f t="shared" si="157"/>
        <v>0</v>
      </c>
      <c r="Q3689" s="92" t="str">
        <f t="shared" si="158"/>
        <v/>
      </c>
    </row>
    <row r="3690" spans="1:17" x14ac:dyDescent="0.2">
      <c r="A3690" s="468"/>
      <c r="B3690" s="482"/>
      <c r="C3690" s="483"/>
      <c r="D3690" s="473"/>
      <c r="E3690" s="473"/>
      <c r="F3690" s="479"/>
      <c r="G3690" s="473"/>
      <c r="H3690" s="480"/>
      <c r="I3690" s="480"/>
      <c r="J3690" s="443"/>
      <c r="K3690" s="443"/>
      <c r="L3690" s="443"/>
      <c r="M3690" s="443"/>
      <c r="N3690" s="444"/>
      <c r="O3690" s="477">
        <f t="shared" si="156"/>
        <v>0</v>
      </c>
      <c r="P3690" s="477">
        <f t="shared" si="157"/>
        <v>0</v>
      </c>
      <c r="Q3690" s="92" t="str">
        <f t="shared" si="158"/>
        <v/>
      </c>
    </row>
    <row r="3691" spans="1:17" x14ac:dyDescent="0.2">
      <c r="A3691" s="468"/>
      <c r="B3691" s="482"/>
      <c r="C3691" s="483"/>
      <c r="D3691" s="473"/>
      <c r="E3691" s="473"/>
      <c r="F3691" s="479"/>
      <c r="G3691" s="473"/>
      <c r="H3691" s="480"/>
      <c r="I3691" s="480"/>
      <c r="J3691" s="443"/>
      <c r="K3691" s="443"/>
      <c r="L3691" s="443"/>
      <c r="M3691" s="443"/>
      <c r="N3691" s="444"/>
      <c r="O3691" s="477">
        <f t="shared" si="156"/>
        <v>0</v>
      </c>
      <c r="P3691" s="477">
        <f t="shared" si="157"/>
        <v>0</v>
      </c>
      <c r="Q3691" s="92" t="str">
        <f t="shared" si="158"/>
        <v/>
      </c>
    </row>
    <row r="3692" spans="1:17" x14ac:dyDescent="0.2">
      <c r="A3692" s="468"/>
      <c r="B3692" s="482"/>
      <c r="C3692" s="483"/>
      <c r="D3692" s="473"/>
      <c r="E3692" s="473"/>
      <c r="F3692" s="479"/>
      <c r="G3692" s="473"/>
      <c r="H3692" s="480"/>
      <c r="I3692" s="480"/>
      <c r="J3692" s="443"/>
      <c r="K3692" s="442"/>
      <c r="L3692" s="443"/>
      <c r="M3692" s="443"/>
      <c r="N3692" s="444"/>
      <c r="O3692" s="477">
        <f t="shared" si="156"/>
        <v>0</v>
      </c>
      <c r="P3692" s="477">
        <f t="shared" si="157"/>
        <v>0</v>
      </c>
      <c r="Q3692" s="92" t="str">
        <f t="shared" si="158"/>
        <v/>
      </c>
    </row>
    <row r="3693" spans="1:17" x14ac:dyDescent="0.2">
      <c r="A3693" s="468"/>
      <c r="B3693" s="482"/>
      <c r="C3693" s="483"/>
      <c r="D3693" s="473"/>
      <c r="E3693" s="473"/>
      <c r="F3693" s="479"/>
      <c r="G3693" s="473"/>
      <c r="H3693" s="480"/>
      <c r="I3693" s="480"/>
      <c r="J3693" s="443"/>
      <c r="K3693" s="443"/>
      <c r="L3693" s="443"/>
      <c r="M3693" s="443"/>
      <c r="N3693" s="444"/>
      <c r="O3693" s="477">
        <f t="shared" si="156"/>
        <v>0</v>
      </c>
      <c r="P3693" s="477">
        <f t="shared" si="157"/>
        <v>0</v>
      </c>
      <c r="Q3693" s="92" t="str">
        <f t="shared" si="158"/>
        <v/>
      </c>
    </row>
    <row r="3694" spans="1:17" x14ac:dyDescent="0.2">
      <c r="A3694" s="468"/>
      <c r="B3694" s="482"/>
      <c r="C3694" s="483"/>
      <c r="D3694" s="473"/>
      <c r="E3694" s="473"/>
      <c r="F3694" s="479"/>
      <c r="G3694" s="473"/>
      <c r="H3694" s="480"/>
      <c r="I3694" s="480"/>
      <c r="J3694" s="443"/>
      <c r="K3694" s="443"/>
      <c r="L3694" s="443"/>
      <c r="M3694" s="443"/>
      <c r="N3694" s="444"/>
      <c r="O3694" s="477">
        <f t="shared" si="156"/>
        <v>0</v>
      </c>
      <c r="P3694" s="477">
        <f t="shared" si="157"/>
        <v>0</v>
      </c>
      <c r="Q3694" s="92" t="str">
        <f t="shared" si="158"/>
        <v/>
      </c>
    </row>
    <row r="3695" spans="1:17" x14ac:dyDescent="0.2">
      <c r="A3695" s="468"/>
      <c r="B3695" s="482"/>
      <c r="C3695" s="483"/>
      <c r="D3695" s="473"/>
      <c r="E3695" s="473"/>
      <c r="F3695" s="479"/>
      <c r="G3695" s="473"/>
      <c r="H3695" s="474"/>
      <c r="I3695" s="480"/>
      <c r="J3695" s="442"/>
      <c r="K3695" s="442"/>
      <c r="L3695" s="443"/>
      <c r="M3695" s="443"/>
      <c r="N3695" s="444"/>
      <c r="O3695" s="477">
        <f t="shared" si="156"/>
        <v>0</v>
      </c>
      <c r="P3695" s="477">
        <f t="shared" si="157"/>
        <v>0</v>
      </c>
      <c r="Q3695" s="92" t="str">
        <f t="shared" si="158"/>
        <v/>
      </c>
    </row>
    <row r="3696" spans="1:17" x14ac:dyDescent="0.2">
      <c r="A3696" s="468"/>
      <c r="B3696" s="482"/>
      <c r="C3696" s="483"/>
      <c r="D3696" s="473"/>
      <c r="E3696" s="473"/>
      <c r="F3696" s="479"/>
      <c r="G3696" s="473"/>
      <c r="H3696" s="480"/>
      <c r="I3696" s="480"/>
      <c r="J3696" s="443"/>
      <c r="K3696" s="442"/>
      <c r="L3696" s="443"/>
      <c r="M3696" s="443"/>
      <c r="N3696" s="444"/>
      <c r="O3696" s="477">
        <f t="shared" si="156"/>
        <v>0</v>
      </c>
      <c r="P3696" s="477">
        <f t="shared" si="157"/>
        <v>0</v>
      </c>
      <c r="Q3696" s="92" t="str">
        <f t="shared" si="158"/>
        <v/>
      </c>
    </row>
    <row r="3697" spans="1:17" x14ac:dyDescent="0.2">
      <c r="A3697" s="468"/>
      <c r="B3697" s="482"/>
      <c r="C3697" s="483"/>
      <c r="D3697" s="473"/>
      <c r="E3697" s="473"/>
      <c r="F3697" s="479"/>
      <c r="G3697" s="473"/>
      <c r="H3697" s="480"/>
      <c r="I3697" s="480"/>
      <c r="J3697" s="443"/>
      <c r="K3697" s="442"/>
      <c r="L3697" s="443"/>
      <c r="M3697" s="443"/>
      <c r="N3697" s="444"/>
      <c r="O3697" s="477">
        <f t="shared" si="156"/>
        <v>0</v>
      </c>
      <c r="P3697" s="477">
        <f t="shared" si="157"/>
        <v>0</v>
      </c>
      <c r="Q3697" s="92" t="str">
        <f t="shared" si="158"/>
        <v/>
      </c>
    </row>
    <row r="3698" spans="1:17" s="332" customFormat="1" x14ac:dyDescent="0.2">
      <c r="A3698" s="468"/>
      <c r="B3698" s="482"/>
      <c r="C3698" s="483"/>
      <c r="D3698" s="473"/>
      <c r="E3698" s="473"/>
      <c r="F3698" s="479"/>
      <c r="G3698" s="471"/>
      <c r="H3698" s="473"/>
      <c r="I3698" s="473"/>
      <c r="J3698" s="484"/>
      <c r="K3698" s="484"/>
      <c r="L3698" s="484"/>
      <c r="M3698" s="443"/>
      <c r="N3698" s="444"/>
      <c r="O3698" s="477">
        <f t="shared" ref="O3698:O3761" si="159">IF(B3698=0,0,IF(YEAR(B3698)=$P$1,MONTH(B3698)-$O$1+1,(YEAR(B3698)-$P$1)*12-$O$1+1+MONTH(B3698)))</f>
        <v>0</v>
      </c>
      <c r="P3698" s="477">
        <f t="shared" ref="P3698:P3761" si="160">IF(C3698=0,0,IF(YEAR(C3698)=$P$1,MONTH(C3698)-$O$1+1,(YEAR(C3698)-$P$1)*12-$O$1+1+MONTH(C3698)))</f>
        <v>0</v>
      </c>
      <c r="Q3698" s="92" t="str">
        <f t="shared" ref="Q3698:Q3761" si="161">SUBSTITUTE(D3698," ","_")</f>
        <v/>
      </c>
    </row>
    <row r="3699" spans="1:17" x14ac:dyDescent="0.2">
      <c r="A3699" s="468"/>
      <c r="B3699" s="482"/>
      <c r="C3699" s="483"/>
      <c r="D3699" s="473"/>
      <c r="E3699" s="473"/>
      <c r="F3699" s="479"/>
      <c r="G3699" s="473"/>
      <c r="H3699" s="480"/>
      <c r="I3699" s="480"/>
      <c r="J3699" s="443"/>
      <c r="K3699" s="442"/>
      <c r="L3699" s="443"/>
      <c r="M3699" s="443"/>
      <c r="N3699" s="444"/>
      <c r="O3699" s="477">
        <f t="shared" si="159"/>
        <v>0</v>
      </c>
      <c r="P3699" s="477">
        <f t="shared" si="160"/>
        <v>0</v>
      </c>
      <c r="Q3699" s="92" t="str">
        <f t="shared" si="161"/>
        <v/>
      </c>
    </row>
    <row r="3700" spans="1:17" x14ac:dyDescent="0.2">
      <c r="A3700" s="468"/>
      <c r="B3700" s="482"/>
      <c r="C3700" s="483"/>
      <c r="D3700" s="473"/>
      <c r="E3700" s="473"/>
      <c r="F3700" s="472"/>
      <c r="G3700" s="471"/>
      <c r="H3700" s="471"/>
      <c r="I3700" s="473"/>
      <c r="J3700" s="484"/>
      <c r="K3700" s="484"/>
      <c r="L3700" s="484"/>
      <c r="M3700" s="489"/>
      <c r="N3700" s="469"/>
      <c r="O3700" s="477">
        <f t="shared" si="159"/>
        <v>0</v>
      </c>
      <c r="P3700" s="477">
        <f t="shared" si="160"/>
        <v>0</v>
      </c>
      <c r="Q3700" s="92" t="str">
        <f t="shared" si="161"/>
        <v/>
      </c>
    </row>
    <row r="3701" spans="1:17" x14ac:dyDescent="0.2">
      <c r="A3701" s="468"/>
      <c r="B3701" s="482"/>
      <c r="C3701" s="483"/>
      <c r="D3701" s="473"/>
      <c r="E3701" s="473"/>
      <c r="F3701" s="479"/>
      <c r="G3701" s="473"/>
      <c r="H3701" s="480"/>
      <c r="I3701" s="480"/>
      <c r="J3701" s="443"/>
      <c r="K3701" s="442"/>
      <c r="L3701" s="443"/>
      <c r="M3701" s="443"/>
      <c r="N3701" s="444"/>
      <c r="O3701" s="477">
        <f t="shared" si="159"/>
        <v>0</v>
      </c>
      <c r="P3701" s="477">
        <f t="shared" si="160"/>
        <v>0</v>
      </c>
      <c r="Q3701" s="92" t="str">
        <f t="shared" si="161"/>
        <v/>
      </c>
    </row>
    <row r="3702" spans="1:17" x14ac:dyDescent="0.2">
      <c r="A3702" s="468"/>
      <c r="B3702" s="482"/>
      <c r="C3702" s="483"/>
      <c r="D3702" s="473"/>
      <c r="E3702" s="473"/>
      <c r="F3702" s="479"/>
      <c r="G3702" s="473"/>
      <c r="H3702" s="480"/>
      <c r="I3702" s="480"/>
      <c r="J3702" s="443"/>
      <c r="K3702" s="442"/>
      <c r="L3702" s="443"/>
      <c r="M3702" s="443"/>
      <c r="N3702" s="444"/>
      <c r="O3702" s="477">
        <f t="shared" si="159"/>
        <v>0</v>
      </c>
      <c r="P3702" s="477">
        <f t="shared" si="160"/>
        <v>0</v>
      </c>
      <c r="Q3702" s="92" t="str">
        <f t="shared" si="161"/>
        <v/>
      </c>
    </row>
    <row r="3703" spans="1:17" x14ac:dyDescent="0.2">
      <c r="A3703" s="468"/>
      <c r="B3703" s="482"/>
      <c r="C3703" s="483"/>
      <c r="D3703" s="473"/>
      <c r="E3703" s="471"/>
      <c r="F3703" s="472"/>
      <c r="G3703" s="471"/>
      <c r="H3703" s="480"/>
      <c r="I3703" s="480"/>
      <c r="J3703" s="443"/>
      <c r="K3703" s="489"/>
      <c r="L3703" s="489"/>
      <c r="M3703" s="489"/>
      <c r="N3703" s="444"/>
      <c r="O3703" s="477">
        <f t="shared" si="159"/>
        <v>0</v>
      </c>
      <c r="P3703" s="477">
        <f t="shared" si="160"/>
        <v>0</v>
      </c>
      <c r="Q3703" s="92" t="str">
        <f t="shared" si="161"/>
        <v/>
      </c>
    </row>
    <row r="3704" spans="1:17" x14ac:dyDescent="0.2">
      <c r="A3704" s="468"/>
      <c r="B3704" s="482"/>
      <c r="C3704" s="483"/>
      <c r="D3704" s="473"/>
      <c r="E3704" s="473"/>
      <c r="F3704" s="479"/>
      <c r="G3704" s="473"/>
      <c r="H3704" s="480"/>
      <c r="I3704" s="480"/>
      <c r="J3704" s="442"/>
      <c r="K3704" s="442"/>
      <c r="L3704" s="443"/>
      <c r="M3704" s="442"/>
      <c r="N3704" s="444"/>
      <c r="O3704" s="477">
        <f t="shared" si="159"/>
        <v>0</v>
      </c>
      <c r="P3704" s="477">
        <f t="shared" si="160"/>
        <v>0</v>
      </c>
      <c r="Q3704" s="92" t="str">
        <f t="shared" si="161"/>
        <v/>
      </c>
    </row>
    <row r="3705" spans="1:17" x14ac:dyDescent="0.2">
      <c r="A3705" s="468"/>
      <c r="B3705" s="482"/>
      <c r="C3705" s="483"/>
      <c r="D3705" s="473"/>
      <c r="E3705" s="473"/>
      <c r="F3705" s="479"/>
      <c r="G3705" s="473"/>
      <c r="H3705" s="480"/>
      <c r="I3705" s="480"/>
      <c r="J3705" s="442"/>
      <c r="K3705" s="442"/>
      <c r="L3705" s="443"/>
      <c r="M3705" s="442"/>
      <c r="N3705" s="444"/>
      <c r="O3705" s="477">
        <f t="shared" si="159"/>
        <v>0</v>
      </c>
      <c r="P3705" s="477">
        <f t="shared" si="160"/>
        <v>0</v>
      </c>
      <c r="Q3705" s="92" t="str">
        <f t="shared" si="161"/>
        <v/>
      </c>
    </row>
    <row r="3706" spans="1:17" x14ac:dyDescent="0.2">
      <c r="A3706" s="468"/>
      <c r="B3706" s="482"/>
      <c r="C3706" s="483"/>
      <c r="D3706" s="473"/>
      <c r="E3706" s="473"/>
      <c r="F3706" s="479"/>
      <c r="G3706" s="473"/>
      <c r="H3706" s="480"/>
      <c r="I3706" s="480"/>
      <c r="J3706" s="442"/>
      <c r="K3706" s="442"/>
      <c r="L3706" s="443"/>
      <c r="M3706" s="443"/>
      <c r="N3706" s="444"/>
      <c r="O3706" s="477">
        <f t="shared" si="159"/>
        <v>0</v>
      </c>
      <c r="P3706" s="477">
        <f t="shared" si="160"/>
        <v>0</v>
      </c>
      <c r="Q3706" s="92" t="str">
        <f t="shared" si="161"/>
        <v/>
      </c>
    </row>
    <row r="3707" spans="1:17" x14ac:dyDescent="0.2">
      <c r="A3707" s="468"/>
      <c r="B3707" s="482"/>
      <c r="C3707" s="483"/>
      <c r="D3707" s="473"/>
      <c r="E3707" s="473"/>
      <c r="F3707" s="479"/>
      <c r="G3707" s="473"/>
      <c r="H3707" s="480"/>
      <c r="I3707" s="480"/>
      <c r="J3707" s="442"/>
      <c r="K3707" s="442"/>
      <c r="L3707" s="443"/>
      <c r="M3707" s="443"/>
      <c r="N3707" s="444"/>
      <c r="O3707" s="477">
        <f t="shared" si="159"/>
        <v>0</v>
      </c>
      <c r="P3707" s="477">
        <f t="shared" si="160"/>
        <v>0</v>
      </c>
      <c r="Q3707" s="92" t="str">
        <f t="shared" si="161"/>
        <v/>
      </c>
    </row>
    <row r="3708" spans="1:17" x14ac:dyDescent="0.2">
      <c r="A3708" s="468"/>
      <c r="B3708" s="482"/>
      <c r="C3708" s="502"/>
      <c r="D3708" s="473"/>
      <c r="E3708" s="471"/>
      <c r="F3708" s="472"/>
      <c r="G3708" s="473"/>
      <c r="H3708" s="480"/>
      <c r="I3708" s="480"/>
      <c r="J3708" s="443"/>
      <c r="K3708" s="442"/>
      <c r="L3708" s="443"/>
      <c r="M3708" s="443"/>
      <c r="N3708" s="444"/>
      <c r="O3708" s="477">
        <f t="shared" si="159"/>
        <v>0</v>
      </c>
      <c r="P3708" s="477">
        <f t="shared" si="160"/>
        <v>0</v>
      </c>
      <c r="Q3708" s="92" t="str">
        <f t="shared" si="161"/>
        <v/>
      </c>
    </row>
    <row r="3709" spans="1:17" x14ac:dyDescent="0.2">
      <c r="A3709" s="468"/>
      <c r="B3709" s="482"/>
      <c r="C3709" s="483"/>
      <c r="D3709" s="473"/>
      <c r="E3709" s="473"/>
      <c r="F3709" s="479"/>
      <c r="G3709" s="473"/>
      <c r="H3709" s="480"/>
      <c r="I3709" s="480"/>
      <c r="J3709" s="442"/>
      <c r="K3709" s="442"/>
      <c r="L3709" s="443"/>
      <c r="M3709" s="443"/>
      <c r="N3709" s="444"/>
      <c r="O3709" s="477">
        <f t="shared" si="159"/>
        <v>0</v>
      </c>
      <c r="P3709" s="477">
        <f t="shared" si="160"/>
        <v>0</v>
      </c>
      <c r="Q3709" s="92" t="str">
        <f t="shared" si="161"/>
        <v/>
      </c>
    </row>
    <row r="3710" spans="1:17" x14ac:dyDescent="0.2">
      <c r="A3710" s="468"/>
      <c r="B3710" s="482"/>
      <c r="C3710" s="483"/>
      <c r="D3710" s="473"/>
      <c r="E3710" s="473"/>
      <c r="F3710" s="479"/>
      <c r="G3710" s="473"/>
      <c r="H3710" s="480"/>
      <c r="I3710" s="480"/>
      <c r="J3710" s="443"/>
      <c r="K3710" s="442"/>
      <c r="L3710" s="443"/>
      <c r="M3710" s="443"/>
      <c r="N3710" s="444"/>
      <c r="O3710" s="477">
        <f t="shared" si="159"/>
        <v>0</v>
      </c>
      <c r="P3710" s="477">
        <f t="shared" si="160"/>
        <v>0</v>
      </c>
      <c r="Q3710" s="92" t="str">
        <f t="shared" si="161"/>
        <v/>
      </c>
    </row>
    <row r="3711" spans="1:17" x14ac:dyDescent="0.2">
      <c r="A3711" s="468"/>
      <c r="B3711" s="482"/>
      <c r="C3711" s="483"/>
      <c r="D3711" s="473"/>
      <c r="E3711" s="473"/>
      <c r="F3711" s="479"/>
      <c r="G3711" s="473"/>
      <c r="H3711" s="474"/>
      <c r="I3711" s="480"/>
      <c r="J3711" s="442"/>
      <c r="K3711" s="442"/>
      <c r="L3711" s="443"/>
      <c r="M3711" s="443"/>
      <c r="N3711" s="444"/>
      <c r="O3711" s="477">
        <f t="shared" si="159"/>
        <v>0</v>
      </c>
      <c r="P3711" s="477">
        <f t="shared" si="160"/>
        <v>0</v>
      </c>
      <c r="Q3711" s="92" t="str">
        <f t="shared" si="161"/>
        <v/>
      </c>
    </row>
    <row r="3712" spans="1:17" x14ac:dyDescent="0.2">
      <c r="A3712" s="468"/>
      <c r="B3712" s="482"/>
      <c r="C3712" s="483"/>
      <c r="D3712" s="473"/>
      <c r="E3712" s="473"/>
      <c r="F3712" s="479"/>
      <c r="G3712" s="473"/>
      <c r="H3712" s="480"/>
      <c r="I3712" s="480"/>
      <c r="J3712" s="443"/>
      <c r="K3712" s="442"/>
      <c r="L3712" s="443"/>
      <c r="M3712" s="443"/>
      <c r="N3712" s="444"/>
      <c r="O3712" s="477">
        <f t="shared" si="159"/>
        <v>0</v>
      </c>
      <c r="P3712" s="477">
        <f t="shared" si="160"/>
        <v>0</v>
      </c>
      <c r="Q3712" s="92" t="str">
        <f t="shared" si="161"/>
        <v/>
      </c>
    </row>
    <row r="3713" spans="1:17" x14ac:dyDescent="0.2">
      <c r="A3713" s="468"/>
      <c r="B3713" s="482"/>
      <c r="C3713" s="483"/>
      <c r="D3713" s="473"/>
      <c r="E3713" s="473"/>
      <c r="F3713" s="479"/>
      <c r="G3713" s="473"/>
      <c r="H3713" s="480"/>
      <c r="I3713" s="480"/>
      <c r="J3713" s="442"/>
      <c r="K3713" s="442"/>
      <c r="L3713" s="443"/>
      <c r="M3713" s="443"/>
      <c r="N3713" s="444"/>
      <c r="O3713" s="477">
        <f t="shared" si="159"/>
        <v>0</v>
      </c>
      <c r="P3713" s="477">
        <f t="shared" si="160"/>
        <v>0</v>
      </c>
      <c r="Q3713" s="92" t="str">
        <f t="shared" si="161"/>
        <v/>
      </c>
    </row>
    <row r="3714" spans="1:17" x14ac:dyDescent="0.2">
      <c r="A3714" s="468"/>
      <c r="B3714" s="482"/>
      <c r="C3714" s="483"/>
      <c r="D3714" s="473"/>
      <c r="E3714" s="473"/>
      <c r="F3714" s="479"/>
      <c r="G3714" s="473"/>
      <c r="H3714" s="480"/>
      <c r="I3714" s="480"/>
      <c r="J3714" s="442"/>
      <c r="K3714" s="442"/>
      <c r="L3714" s="443"/>
      <c r="M3714" s="443"/>
      <c r="N3714" s="444"/>
      <c r="O3714" s="477">
        <f t="shared" si="159"/>
        <v>0</v>
      </c>
      <c r="P3714" s="477">
        <f t="shared" si="160"/>
        <v>0</v>
      </c>
      <c r="Q3714" s="92" t="str">
        <f t="shared" si="161"/>
        <v/>
      </c>
    </row>
    <row r="3715" spans="1:17" x14ac:dyDescent="0.2">
      <c r="A3715" s="468"/>
      <c r="B3715" s="482"/>
      <c r="C3715" s="502"/>
      <c r="D3715" s="473"/>
      <c r="E3715" s="473"/>
      <c r="F3715" s="479"/>
      <c r="G3715" s="473"/>
      <c r="H3715" s="480"/>
      <c r="I3715" s="480"/>
      <c r="J3715" s="442"/>
      <c r="K3715" s="442"/>
      <c r="L3715" s="443"/>
      <c r="M3715" s="443"/>
      <c r="N3715" s="444"/>
      <c r="O3715" s="477">
        <f t="shared" si="159"/>
        <v>0</v>
      </c>
      <c r="P3715" s="477">
        <f t="shared" si="160"/>
        <v>0</v>
      </c>
      <c r="Q3715" s="92" t="str">
        <f t="shared" si="161"/>
        <v/>
      </c>
    </row>
    <row r="3716" spans="1:17" ht="8.25" customHeight="1" x14ac:dyDescent="0.2">
      <c r="A3716" s="468"/>
      <c r="B3716" s="482"/>
      <c r="C3716" s="483"/>
      <c r="D3716" s="473"/>
      <c r="E3716" s="473"/>
      <c r="F3716" s="479"/>
      <c r="G3716" s="473"/>
      <c r="H3716" s="480"/>
      <c r="I3716" s="480"/>
      <c r="J3716" s="443"/>
      <c r="K3716" s="442"/>
      <c r="L3716" s="443"/>
      <c r="M3716" s="443"/>
      <c r="N3716" s="444"/>
      <c r="O3716" s="477">
        <f t="shared" si="159"/>
        <v>0</v>
      </c>
      <c r="P3716" s="477">
        <f t="shared" si="160"/>
        <v>0</v>
      </c>
      <c r="Q3716" s="92" t="str">
        <f t="shared" si="161"/>
        <v/>
      </c>
    </row>
    <row r="3717" spans="1:17" x14ac:dyDescent="0.2">
      <c r="A3717" s="468"/>
      <c r="B3717" s="482"/>
      <c r="C3717" s="483"/>
      <c r="D3717" s="473"/>
      <c r="E3717" s="473"/>
      <c r="F3717" s="479"/>
      <c r="G3717" s="473"/>
      <c r="H3717" s="480"/>
      <c r="I3717" s="480"/>
      <c r="J3717" s="443"/>
      <c r="K3717" s="442"/>
      <c r="L3717" s="443"/>
      <c r="M3717" s="443"/>
      <c r="N3717" s="444"/>
      <c r="O3717" s="477">
        <f t="shared" si="159"/>
        <v>0</v>
      </c>
      <c r="P3717" s="477">
        <f t="shared" si="160"/>
        <v>0</v>
      </c>
      <c r="Q3717" s="92" t="str">
        <f t="shared" si="161"/>
        <v/>
      </c>
    </row>
    <row r="3718" spans="1:17" x14ac:dyDescent="0.2">
      <c r="A3718" s="468"/>
      <c r="B3718" s="482"/>
      <c r="C3718" s="483"/>
      <c r="D3718" s="473"/>
      <c r="E3718" s="473"/>
      <c r="F3718" s="479"/>
      <c r="G3718" s="473"/>
      <c r="H3718" s="480"/>
      <c r="I3718" s="480"/>
      <c r="J3718" s="443"/>
      <c r="K3718" s="442"/>
      <c r="L3718" s="443"/>
      <c r="M3718" s="443"/>
      <c r="N3718" s="444"/>
      <c r="O3718" s="477">
        <f t="shared" si="159"/>
        <v>0</v>
      </c>
      <c r="P3718" s="477">
        <f t="shared" si="160"/>
        <v>0</v>
      </c>
      <c r="Q3718" s="92" t="str">
        <f t="shared" si="161"/>
        <v/>
      </c>
    </row>
    <row r="3719" spans="1:17" x14ac:dyDescent="0.2">
      <c r="A3719" s="468"/>
      <c r="B3719" s="482"/>
      <c r="C3719" s="483"/>
      <c r="D3719" s="473"/>
      <c r="E3719" s="473"/>
      <c r="F3719" s="472"/>
      <c r="G3719" s="473"/>
      <c r="H3719" s="498"/>
      <c r="I3719" s="498"/>
      <c r="J3719" s="489"/>
      <c r="K3719" s="442"/>
      <c r="L3719" s="443"/>
      <c r="M3719" s="489"/>
      <c r="N3719" s="469"/>
      <c r="O3719" s="477">
        <f t="shared" si="159"/>
        <v>0</v>
      </c>
      <c r="P3719" s="477">
        <f t="shared" si="160"/>
        <v>0</v>
      </c>
      <c r="Q3719" s="92" t="str">
        <f t="shared" si="161"/>
        <v/>
      </c>
    </row>
    <row r="3720" spans="1:17" x14ac:dyDescent="0.2">
      <c r="A3720" s="468"/>
      <c r="B3720" s="482"/>
      <c r="C3720" s="483"/>
      <c r="D3720" s="473"/>
      <c r="E3720" s="471"/>
      <c r="F3720" s="472"/>
      <c r="G3720" s="471"/>
      <c r="H3720" s="498"/>
      <c r="I3720" s="498"/>
      <c r="J3720" s="489"/>
      <c r="K3720" s="442"/>
      <c r="L3720" s="443"/>
      <c r="M3720" s="489"/>
      <c r="N3720" s="469"/>
      <c r="O3720" s="477">
        <f t="shared" si="159"/>
        <v>0</v>
      </c>
      <c r="P3720" s="477">
        <f t="shared" si="160"/>
        <v>0</v>
      </c>
      <c r="Q3720" s="92" t="str">
        <f t="shared" si="161"/>
        <v/>
      </c>
    </row>
    <row r="3721" spans="1:17" x14ac:dyDescent="0.2">
      <c r="A3721" s="468"/>
      <c r="B3721" s="482"/>
      <c r="C3721" s="483"/>
      <c r="D3721" s="473"/>
      <c r="E3721" s="473"/>
      <c r="F3721" s="479"/>
      <c r="G3721" s="473"/>
      <c r="H3721" s="480"/>
      <c r="I3721" s="480"/>
      <c r="J3721" s="442"/>
      <c r="K3721" s="442"/>
      <c r="L3721" s="443"/>
      <c r="M3721" s="442"/>
      <c r="N3721" s="444"/>
      <c r="O3721" s="477">
        <f t="shared" si="159"/>
        <v>0</v>
      </c>
      <c r="P3721" s="477">
        <f t="shared" si="160"/>
        <v>0</v>
      </c>
      <c r="Q3721" s="92" t="str">
        <f t="shared" si="161"/>
        <v/>
      </c>
    </row>
    <row r="3722" spans="1:17" x14ac:dyDescent="0.2">
      <c r="A3722" s="468"/>
      <c r="B3722" s="482"/>
      <c r="C3722" s="483"/>
      <c r="D3722" s="473"/>
      <c r="E3722" s="473"/>
      <c r="F3722" s="479"/>
      <c r="G3722" s="473"/>
      <c r="H3722" s="480"/>
      <c r="I3722" s="480"/>
      <c r="J3722" s="443"/>
      <c r="K3722" s="442"/>
      <c r="L3722" s="443"/>
      <c r="M3722" s="443"/>
      <c r="N3722" s="444"/>
      <c r="O3722" s="477">
        <f t="shared" si="159"/>
        <v>0</v>
      </c>
      <c r="P3722" s="477">
        <f t="shared" si="160"/>
        <v>0</v>
      </c>
      <c r="Q3722" s="92" t="str">
        <f t="shared" si="161"/>
        <v/>
      </c>
    </row>
    <row r="3723" spans="1:17" x14ac:dyDescent="0.2">
      <c r="A3723" s="468"/>
      <c r="B3723" s="482"/>
      <c r="C3723" s="483"/>
      <c r="D3723" s="473"/>
      <c r="E3723" s="473"/>
      <c r="F3723" s="479"/>
      <c r="G3723" s="473"/>
      <c r="H3723" s="480"/>
      <c r="I3723" s="480"/>
      <c r="J3723" s="442"/>
      <c r="K3723" s="442"/>
      <c r="L3723" s="443"/>
      <c r="M3723" s="443"/>
      <c r="N3723" s="444"/>
      <c r="O3723" s="477">
        <f t="shared" si="159"/>
        <v>0</v>
      </c>
      <c r="P3723" s="477">
        <f t="shared" si="160"/>
        <v>0</v>
      </c>
      <c r="Q3723" s="92" t="str">
        <f t="shared" si="161"/>
        <v/>
      </c>
    </row>
    <row r="3724" spans="1:17" x14ac:dyDescent="0.2">
      <c r="A3724" s="468"/>
      <c r="B3724" s="482"/>
      <c r="C3724" s="502"/>
      <c r="D3724" s="473"/>
      <c r="E3724" s="473"/>
      <c r="F3724" s="479"/>
      <c r="G3724" s="473"/>
      <c r="H3724" s="480"/>
      <c r="I3724" s="480"/>
      <c r="J3724" s="442"/>
      <c r="K3724" s="442"/>
      <c r="L3724" s="443"/>
      <c r="M3724" s="443"/>
      <c r="N3724" s="444"/>
      <c r="O3724" s="477">
        <f t="shared" si="159"/>
        <v>0</v>
      </c>
      <c r="P3724" s="477">
        <f t="shared" si="160"/>
        <v>0</v>
      </c>
      <c r="Q3724" s="92" t="str">
        <f t="shared" si="161"/>
        <v/>
      </c>
    </row>
    <row r="3725" spans="1:17" x14ac:dyDescent="0.2">
      <c r="A3725" s="468"/>
      <c r="B3725" s="482"/>
      <c r="C3725" s="483"/>
      <c r="D3725" s="473"/>
      <c r="E3725" s="473"/>
      <c r="F3725" s="479"/>
      <c r="G3725" s="473"/>
      <c r="H3725" s="480"/>
      <c r="I3725" s="480"/>
      <c r="J3725" s="443"/>
      <c r="K3725" s="442"/>
      <c r="L3725" s="443"/>
      <c r="M3725" s="443"/>
      <c r="N3725" s="444"/>
      <c r="O3725" s="477">
        <f t="shared" si="159"/>
        <v>0</v>
      </c>
      <c r="P3725" s="477">
        <f t="shared" si="160"/>
        <v>0</v>
      </c>
      <c r="Q3725" s="92" t="str">
        <f t="shared" si="161"/>
        <v/>
      </c>
    </row>
    <row r="3726" spans="1:17" x14ac:dyDescent="0.2">
      <c r="A3726" s="468"/>
      <c r="B3726" s="482"/>
      <c r="C3726" s="502"/>
      <c r="D3726" s="473"/>
      <c r="E3726" s="473"/>
      <c r="F3726" s="479"/>
      <c r="G3726" s="471"/>
      <c r="H3726" s="480"/>
      <c r="I3726" s="498"/>
      <c r="J3726" s="489"/>
      <c r="K3726" s="442"/>
      <c r="L3726" s="443"/>
      <c r="M3726" s="443"/>
      <c r="N3726" s="444"/>
      <c r="O3726" s="477">
        <f t="shared" si="159"/>
        <v>0</v>
      </c>
      <c r="P3726" s="477">
        <f t="shared" si="160"/>
        <v>0</v>
      </c>
      <c r="Q3726" s="92" t="str">
        <f t="shared" si="161"/>
        <v/>
      </c>
    </row>
    <row r="3727" spans="1:17" x14ac:dyDescent="0.2">
      <c r="A3727" s="468"/>
      <c r="B3727" s="482"/>
      <c r="C3727" s="502"/>
      <c r="D3727" s="473"/>
      <c r="E3727" s="473"/>
      <c r="F3727" s="479"/>
      <c r="G3727" s="473"/>
      <c r="H3727" s="480"/>
      <c r="I3727" s="480"/>
      <c r="J3727" s="442"/>
      <c r="K3727" s="443"/>
      <c r="L3727" s="443"/>
      <c r="M3727" s="443"/>
      <c r="N3727" s="444"/>
      <c r="O3727" s="477">
        <f t="shared" si="159"/>
        <v>0</v>
      </c>
      <c r="P3727" s="477">
        <f t="shared" si="160"/>
        <v>0</v>
      </c>
      <c r="Q3727" s="92" t="str">
        <f t="shared" si="161"/>
        <v/>
      </c>
    </row>
    <row r="3728" spans="1:17" x14ac:dyDescent="0.2">
      <c r="A3728" s="468"/>
      <c r="B3728" s="482"/>
      <c r="C3728" s="502"/>
      <c r="D3728" s="473"/>
      <c r="E3728" s="473"/>
      <c r="F3728" s="479"/>
      <c r="G3728" s="473"/>
      <c r="H3728" s="480"/>
      <c r="I3728" s="480"/>
      <c r="J3728" s="442"/>
      <c r="K3728" s="443"/>
      <c r="L3728" s="443"/>
      <c r="M3728" s="443"/>
      <c r="N3728" s="444"/>
      <c r="O3728" s="477">
        <f t="shared" si="159"/>
        <v>0</v>
      </c>
      <c r="P3728" s="477">
        <f t="shared" si="160"/>
        <v>0</v>
      </c>
      <c r="Q3728" s="92" t="str">
        <f t="shared" si="161"/>
        <v/>
      </c>
    </row>
    <row r="3729" spans="1:17" x14ac:dyDescent="0.2">
      <c r="A3729" s="468"/>
      <c r="B3729" s="482"/>
      <c r="C3729" s="502"/>
      <c r="D3729" s="473"/>
      <c r="E3729" s="473"/>
      <c r="F3729" s="479"/>
      <c r="G3729" s="473"/>
      <c r="H3729" s="480"/>
      <c r="I3729" s="480"/>
      <c r="J3729" s="443"/>
      <c r="K3729" s="443"/>
      <c r="L3729" s="443"/>
      <c r="M3729" s="443"/>
      <c r="N3729" s="444"/>
      <c r="O3729" s="477">
        <f t="shared" si="159"/>
        <v>0</v>
      </c>
      <c r="P3729" s="477">
        <f t="shared" si="160"/>
        <v>0</v>
      </c>
      <c r="Q3729" s="92" t="str">
        <f t="shared" si="161"/>
        <v/>
      </c>
    </row>
    <row r="3730" spans="1:17" x14ac:dyDescent="0.2">
      <c r="A3730" s="468"/>
      <c r="B3730" s="482"/>
      <c r="C3730" s="502"/>
      <c r="D3730" s="473"/>
      <c r="E3730" s="473"/>
      <c r="F3730" s="479"/>
      <c r="G3730" s="473"/>
      <c r="H3730" s="480"/>
      <c r="I3730" s="480"/>
      <c r="J3730" s="443"/>
      <c r="K3730" s="443"/>
      <c r="L3730" s="443"/>
      <c r="M3730" s="443"/>
      <c r="N3730" s="444"/>
      <c r="O3730" s="477">
        <f t="shared" si="159"/>
        <v>0</v>
      </c>
      <c r="P3730" s="477">
        <f t="shared" si="160"/>
        <v>0</v>
      </c>
      <c r="Q3730" s="92" t="str">
        <f t="shared" si="161"/>
        <v/>
      </c>
    </row>
    <row r="3731" spans="1:17" x14ac:dyDescent="0.2">
      <c r="A3731" s="468"/>
      <c r="B3731" s="482"/>
      <c r="C3731" s="502"/>
      <c r="D3731" s="473"/>
      <c r="E3731" s="473"/>
      <c r="F3731" s="479"/>
      <c r="G3731" s="473"/>
      <c r="H3731" s="480"/>
      <c r="I3731" s="480"/>
      <c r="J3731" s="442"/>
      <c r="K3731" s="443"/>
      <c r="L3731" s="443"/>
      <c r="M3731" s="443"/>
      <c r="N3731" s="444"/>
      <c r="O3731" s="477">
        <f t="shared" si="159"/>
        <v>0</v>
      </c>
      <c r="P3731" s="477">
        <f t="shared" si="160"/>
        <v>0</v>
      </c>
      <c r="Q3731" s="92" t="str">
        <f t="shared" si="161"/>
        <v/>
      </c>
    </row>
    <row r="3732" spans="1:17" x14ac:dyDescent="0.2">
      <c r="A3732" s="468"/>
      <c r="B3732" s="482"/>
      <c r="C3732" s="502"/>
      <c r="D3732" s="473"/>
      <c r="E3732" s="473"/>
      <c r="F3732" s="479"/>
      <c r="G3732" s="473"/>
      <c r="H3732" s="480"/>
      <c r="I3732" s="480"/>
      <c r="J3732" s="442"/>
      <c r="K3732" s="443"/>
      <c r="L3732" s="443"/>
      <c r="M3732" s="443"/>
      <c r="N3732" s="444"/>
      <c r="O3732" s="477">
        <f t="shared" si="159"/>
        <v>0</v>
      </c>
      <c r="P3732" s="477">
        <f t="shared" si="160"/>
        <v>0</v>
      </c>
      <c r="Q3732" s="92" t="str">
        <f t="shared" si="161"/>
        <v/>
      </c>
    </row>
    <row r="3733" spans="1:17" x14ac:dyDescent="0.2">
      <c r="A3733" s="468"/>
      <c r="B3733" s="482"/>
      <c r="C3733" s="502"/>
      <c r="D3733" s="473"/>
      <c r="E3733" s="473"/>
      <c r="F3733" s="479"/>
      <c r="G3733" s="473"/>
      <c r="H3733" s="480"/>
      <c r="I3733" s="480"/>
      <c r="J3733" s="443"/>
      <c r="K3733" s="443"/>
      <c r="L3733" s="443"/>
      <c r="M3733" s="443"/>
      <c r="N3733" s="444"/>
      <c r="O3733" s="477">
        <f t="shared" si="159"/>
        <v>0</v>
      </c>
      <c r="P3733" s="477">
        <f t="shared" si="160"/>
        <v>0</v>
      </c>
      <c r="Q3733" s="92" t="str">
        <f t="shared" si="161"/>
        <v/>
      </c>
    </row>
    <row r="3734" spans="1:17" x14ac:dyDescent="0.2">
      <c r="A3734" s="468"/>
      <c r="B3734" s="482"/>
      <c r="C3734" s="502"/>
      <c r="D3734" s="473"/>
      <c r="E3734" s="473"/>
      <c r="F3734" s="479"/>
      <c r="G3734" s="473"/>
      <c r="H3734" s="480"/>
      <c r="I3734" s="480"/>
      <c r="J3734" s="443"/>
      <c r="K3734" s="443"/>
      <c r="L3734" s="443"/>
      <c r="M3734" s="443"/>
      <c r="N3734" s="444"/>
      <c r="O3734" s="477">
        <f t="shared" si="159"/>
        <v>0</v>
      </c>
      <c r="P3734" s="477">
        <f t="shared" si="160"/>
        <v>0</v>
      </c>
      <c r="Q3734" s="92" t="str">
        <f t="shared" si="161"/>
        <v/>
      </c>
    </row>
    <row r="3735" spans="1:17" x14ac:dyDescent="0.2">
      <c r="A3735" s="468"/>
      <c r="B3735" s="482"/>
      <c r="C3735" s="502"/>
      <c r="D3735" s="473"/>
      <c r="E3735" s="471"/>
      <c r="F3735" s="472"/>
      <c r="G3735" s="471"/>
      <c r="H3735" s="498"/>
      <c r="I3735" s="498"/>
      <c r="J3735" s="489"/>
      <c r="K3735" s="443"/>
      <c r="L3735" s="443"/>
      <c r="M3735" s="443"/>
      <c r="N3735" s="444"/>
      <c r="O3735" s="477">
        <f t="shared" si="159"/>
        <v>0</v>
      </c>
      <c r="P3735" s="477">
        <f t="shared" si="160"/>
        <v>0</v>
      </c>
      <c r="Q3735" s="92" t="str">
        <f t="shared" si="161"/>
        <v/>
      </c>
    </row>
    <row r="3736" spans="1:17" x14ac:dyDescent="0.2">
      <c r="A3736" s="468"/>
      <c r="B3736" s="482"/>
      <c r="C3736" s="502"/>
      <c r="D3736" s="473"/>
      <c r="E3736" s="471"/>
      <c r="F3736" s="472"/>
      <c r="G3736" s="471"/>
      <c r="H3736" s="498"/>
      <c r="I3736" s="498"/>
      <c r="J3736" s="489"/>
      <c r="K3736" s="443"/>
      <c r="L3736" s="443"/>
      <c r="M3736" s="443"/>
      <c r="N3736" s="444"/>
      <c r="O3736" s="477">
        <f t="shared" si="159"/>
        <v>0</v>
      </c>
      <c r="P3736" s="477">
        <f t="shared" si="160"/>
        <v>0</v>
      </c>
      <c r="Q3736" s="92" t="str">
        <f t="shared" si="161"/>
        <v/>
      </c>
    </row>
    <row r="3737" spans="1:17" x14ac:dyDescent="0.2">
      <c r="A3737" s="468"/>
      <c r="B3737" s="482"/>
      <c r="C3737" s="502"/>
      <c r="D3737" s="473"/>
      <c r="E3737" s="471"/>
      <c r="F3737" s="472"/>
      <c r="G3737" s="471"/>
      <c r="H3737" s="498"/>
      <c r="I3737" s="498"/>
      <c r="J3737" s="489"/>
      <c r="K3737" s="443"/>
      <c r="L3737" s="443"/>
      <c r="M3737" s="443"/>
      <c r="N3737" s="444"/>
      <c r="O3737" s="477">
        <f t="shared" si="159"/>
        <v>0</v>
      </c>
      <c r="P3737" s="477">
        <f t="shared" si="160"/>
        <v>0</v>
      </c>
      <c r="Q3737" s="92" t="str">
        <f t="shared" si="161"/>
        <v/>
      </c>
    </row>
    <row r="3738" spans="1:17" x14ac:dyDescent="0.2">
      <c r="A3738" s="468"/>
      <c r="B3738" s="482"/>
      <c r="C3738" s="502"/>
      <c r="D3738" s="473"/>
      <c r="E3738" s="471"/>
      <c r="F3738" s="479"/>
      <c r="G3738" s="471"/>
      <c r="H3738" s="480"/>
      <c r="I3738" s="480"/>
      <c r="J3738" s="443"/>
      <c r="K3738" s="443"/>
      <c r="L3738" s="443"/>
      <c r="M3738" s="443"/>
      <c r="N3738" s="444"/>
      <c r="O3738" s="477">
        <f t="shared" si="159"/>
        <v>0</v>
      </c>
      <c r="P3738" s="477">
        <f t="shared" si="160"/>
        <v>0</v>
      </c>
      <c r="Q3738" s="92" t="str">
        <f t="shared" si="161"/>
        <v/>
      </c>
    </row>
    <row r="3739" spans="1:17" x14ac:dyDescent="0.2">
      <c r="A3739" s="468"/>
      <c r="B3739" s="482"/>
      <c r="C3739" s="502"/>
      <c r="D3739" s="473"/>
      <c r="E3739" s="471"/>
      <c r="F3739" s="472"/>
      <c r="G3739" s="473"/>
      <c r="H3739" s="480"/>
      <c r="I3739" s="480"/>
      <c r="J3739" s="443"/>
      <c r="K3739" s="443"/>
      <c r="L3739" s="443"/>
      <c r="M3739" s="443"/>
      <c r="N3739" s="444"/>
      <c r="O3739" s="477">
        <f t="shared" si="159"/>
        <v>0</v>
      </c>
      <c r="P3739" s="477">
        <f t="shared" si="160"/>
        <v>0</v>
      </c>
      <c r="Q3739" s="92" t="str">
        <f t="shared" si="161"/>
        <v/>
      </c>
    </row>
    <row r="3740" spans="1:17" x14ac:dyDescent="0.2">
      <c r="A3740" s="468"/>
      <c r="B3740" s="482"/>
      <c r="C3740" s="502"/>
      <c r="D3740" s="473"/>
      <c r="E3740" s="471"/>
      <c r="F3740" s="479"/>
      <c r="G3740" s="473"/>
      <c r="H3740" s="480"/>
      <c r="I3740" s="480"/>
      <c r="J3740" s="443"/>
      <c r="K3740" s="443"/>
      <c r="L3740" s="443"/>
      <c r="M3740" s="443"/>
      <c r="N3740" s="444"/>
      <c r="O3740" s="477">
        <f t="shared" si="159"/>
        <v>0</v>
      </c>
      <c r="P3740" s="477">
        <f t="shared" si="160"/>
        <v>0</v>
      </c>
      <c r="Q3740" s="92" t="str">
        <f t="shared" si="161"/>
        <v/>
      </c>
    </row>
    <row r="3741" spans="1:17" x14ac:dyDescent="0.2">
      <c r="A3741" s="468"/>
      <c r="B3741" s="482"/>
      <c r="C3741" s="502"/>
      <c r="D3741" s="473"/>
      <c r="E3741" s="471"/>
      <c r="F3741" s="479"/>
      <c r="G3741" s="473"/>
      <c r="H3741" s="480"/>
      <c r="I3741" s="480"/>
      <c r="J3741" s="443"/>
      <c r="K3741" s="443"/>
      <c r="L3741" s="443"/>
      <c r="M3741" s="443"/>
      <c r="N3741" s="444"/>
      <c r="O3741" s="477">
        <f t="shared" si="159"/>
        <v>0</v>
      </c>
      <c r="P3741" s="477">
        <f t="shared" si="160"/>
        <v>0</v>
      </c>
      <c r="Q3741" s="92" t="str">
        <f t="shared" si="161"/>
        <v/>
      </c>
    </row>
    <row r="3742" spans="1:17" x14ac:dyDescent="0.2">
      <c r="A3742" s="468"/>
      <c r="B3742" s="482"/>
      <c r="C3742" s="502"/>
      <c r="D3742" s="473"/>
      <c r="E3742" s="471"/>
      <c r="F3742" s="479"/>
      <c r="G3742" s="473"/>
      <c r="H3742" s="480"/>
      <c r="I3742" s="480"/>
      <c r="J3742" s="443"/>
      <c r="K3742" s="443"/>
      <c r="L3742" s="443"/>
      <c r="M3742" s="443"/>
      <c r="N3742" s="444"/>
      <c r="O3742" s="477">
        <f t="shared" si="159"/>
        <v>0</v>
      </c>
      <c r="P3742" s="477">
        <f t="shared" si="160"/>
        <v>0</v>
      </c>
      <c r="Q3742" s="92" t="str">
        <f t="shared" si="161"/>
        <v/>
      </c>
    </row>
    <row r="3743" spans="1:17" x14ac:dyDescent="0.2">
      <c r="A3743" s="468"/>
      <c r="B3743" s="482"/>
      <c r="C3743" s="502"/>
      <c r="D3743" s="473"/>
      <c r="E3743" s="471"/>
      <c r="F3743" s="479"/>
      <c r="G3743" s="473"/>
      <c r="H3743" s="480"/>
      <c r="I3743" s="480"/>
      <c r="J3743" s="443"/>
      <c r="K3743" s="443"/>
      <c r="L3743" s="443"/>
      <c r="M3743" s="443"/>
      <c r="N3743" s="444"/>
      <c r="O3743" s="477">
        <f t="shared" si="159"/>
        <v>0</v>
      </c>
      <c r="P3743" s="477">
        <f t="shared" si="160"/>
        <v>0</v>
      </c>
      <c r="Q3743" s="92" t="str">
        <f t="shared" si="161"/>
        <v/>
      </c>
    </row>
    <row r="3744" spans="1:17" x14ac:dyDescent="0.2">
      <c r="A3744" s="468"/>
      <c r="B3744" s="482"/>
      <c r="C3744" s="502"/>
      <c r="D3744" s="473"/>
      <c r="E3744" s="471"/>
      <c r="F3744" s="479"/>
      <c r="G3744" s="473"/>
      <c r="H3744" s="480"/>
      <c r="I3744" s="480"/>
      <c r="J3744" s="443"/>
      <c r="K3744" s="443"/>
      <c r="L3744" s="443"/>
      <c r="M3744" s="443"/>
      <c r="N3744" s="444"/>
      <c r="O3744" s="477">
        <f t="shared" si="159"/>
        <v>0</v>
      </c>
      <c r="P3744" s="477">
        <f t="shared" si="160"/>
        <v>0</v>
      </c>
      <c r="Q3744" s="92" t="str">
        <f t="shared" si="161"/>
        <v/>
      </c>
    </row>
    <row r="3745" spans="1:17" x14ac:dyDescent="0.2">
      <c r="A3745" s="468"/>
      <c r="B3745" s="482"/>
      <c r="C3745" s="502"/>
      <c r="D3745" s="473"/>
      <c r="E3745" s="471"/>
      <c r="F3745" s="472"/>
      <c r="G3745" s="471"/>
      <c r="H3745" s="498"/>
      <c r="I3745" s="498"/>
      <c r="J3745" s="489"/>
      <c r="K3745" s="443"/>
      <c r="L3745" s="443"/>
      <c r="M3745" s="443"/>
      <c r="N3745" s="444"/>
      <c r="O3745" s="477">
        <f t="shared" si="159"/>
        <v>0</v>
      </c>
      <c r="P3745" s="477">
        <f t="shared" si="160"/>
        <v>0</v>
      </c>
      <c r="Q3745" s="92" t="str">
        <f t="shared" si="161"/>
        <v/>
      </c>
    </row>
    <row r="3746" spans="1:17" x14ac:dyDescent="0.2">
      <c r="A3746" s="468"/>
      <c r="B3746" s="482"/>
      <c r="C3746" s="502"/>
      <c r="D3746" s="473"/>
      <c r="E3746" s="471"/>
      <c r="F3746" s="479"/>
      <c r="G3746" s="473"/>
      <c r="H3746" s="480"/>
      <c r="I3746" s="480"/>
      <c r="J3746" s="443"/>
      <c r="K3746" s="443"/>
      <c r="L3746" s="443"/>
      <c r="M3746" s="443"/>
      <c r="N3746" s="444"/>
      <c r="O3746" s="477">
        <f t="shared" si="159"/>
        <v>0</v>
      </c>
      <c r="P3746" s="477">
        <f t="shared" si="160"/>
        <v>0</v>
      </c>
      <c r="Q3746" s="92" t="str">
        <f t="shared" si="161"/>
        <v/>
      </c>
    </row>
    <row r="3747" spans="1:17" x14ac:dyDescent="0.2">
      <c r="A3747" s="468"/>
      <c r="B3747" s="482"/>
      <c r="C3747" s="502"/>
      <c r="D3747" s="473"/>
      <c r="E3747" s="471"/>
      <c r="F3747" s="479"/>
      <c r="G3747" s="473"/>
      <c r="H3747" s="480"/>
      <c r="I3747" s="480"/>
      <c r="J3747" s="443"/>
      <c r="K3747" s="443"/>
      <c r="L3747" s="443"/>
      <c r="M3747" s="443"/>
      <c r="N3747" s="444"/>
      <c r="O3747" s="477">
        <f t="shared" si="159"/>
        <v>0</v>
      </c>
      <c r="P3747" s="477">
        <f t="shared" si="160"/>
        <v>0</v>
      </c>
      <c r="Q3747" s="92" t="str">
        <f t="shared" si="161"/>
        <v/>
      </c>
    </row>
    <row r="3748" spans="1:17" x14ac:dyDescent="0.2">
      <c r="A3748" s="468"/>
      <c r="B3748" s="482"/>
      <c r="C3748" s="502"/>
      <c r="D3748" s="473"/>
      <c r="E3748" s="471"/>
      <c r="F3748" s="479"/>
      <c r="G3748" s="473"/>
      <c r="H3748" s="480"/>
      <c r="I3748" s="480"/>
      <c r="J3748" s="443"/>
      <c r="K3748" s="443"/>
      <c r="L3748" s="443"/>
      <c r="M3748" s="443"/>
      <c r="N3748" s="444"/>
      <c r="O3748" s="477">
        <f t="shared" si="159"/>
        <v>0</v>
      </c>
      <c r="P3748" s="477">
        <f t="shared" si="160"/>
        <v>0</v>
      </c>
      <c r="Q3748" s="92" t="str">
        <f t="shared" si="161"/>
        <v/>
      </c>
    </row>
    <row r="3749" spans="1:17" x14ac:dyDescent="0.2">
      <c r="A3749" s="468"/>
      <c r="B3749" s="482"/>
      <c r="C3749" s="502"/>
      <c r="D3749" s="473"/>
      <c r="E3749" s="473"/>
      <c r="F3749" s="479"/>
      <c r="G3749" s="473"/>
      <c r="H3749" s="480"/>
      <c r="I3749" s="480"/>
      <c r="J3749" s="443"/>
      <c r="K3749" s="443"/>
      <c r="L3749" s="443"/>
      <c r="M3749" s="443"/>
      <c r="N3749" s="444"/>
      <c r="O3749" s="477">
        <f t="shared" si="159"/>
        <v>0</v>
      </c>
      <c r="P3749" s="477">
        <f t="shared" si="160"/>
        <v>0</v>
      </c>
      <c r="Q3749" s="92" t="str">
        <f t="shared" si="161"/>
        <v/>
      </c>
    </row>
    <row r="3750" spans="1:17" x14ac:dyDescent="0.2">
      <c r="A3750" s="468"/>
      <c r="B3750" s="482"/>
      <c r="C3750" s="502"/>
      <c r="D3750" s="473"/>
      <c r="E3750" s="473"/>
      <c r="F3750" s="479"/>
      <c r="G3750" s="473"/>
      <c r="H3750" s="480"/>
      <c r="I3750" s="480"/>
      <c r="J3750" s="443"/>
      <c r="K3750" s="443"/>
      <c r="L3750" s="443"/>
      <c r="M3750" s="443"/>
      <c r="N3750" s="444"/>
      <c r="O3750" s="477">
        <f t="shared" si="159"/>
        <v>0</v>
      </c>
      <c r="P3750" s="477">
        <f t="shared" si="160"/>
        <v>0</v>
      </c>
      <c r="Q3750" s="92" t="str">
        <f t="shared" si="161"/>
        <v/>
      </c>
    </row>
    <row r="3751" spans="1:17" x14ac:dyDescent="0.2">
      <c r="A3751" s="468"/>
      <c r="B3751" s="482"/>
      <c r="C3751" s="483"/>
      <c r="D3751" s="473"/>
      <c r="E3751" s="473"/>
      <c r="F3751" s="479"/>
      <c r="G3751" s="473"/>
      <c r="H3751" s="474"/>
      <c r="I3751" s="480"/>
      <c r="J3751" s="442"/>
      <c r="K3751" s="442"/>
      <c r="L3751" s="443"/>
      <c r="M3751" s="443"/>
      <c r="N3751" s="444"/>
      <c r="O3751" s="477">
        <f t="shared" si="159"/>
        <v>0</v>
      </c>
      <c r="P3751" s="477">
        <f t="shared" si="160"/>
        <v>0</v>
      </c>
      <c r="Q3751" s="92" t="str">
        <f t="shared" si="161"/>
        <v/>
      </c>
    </row>
    <row r="3752" spans="1:17" x14ac:dyDescent="0.2">
      <c r="A3752" s="468"/>
      <c r="B3752" s="482"/>
      <c r="C3752" s="483"/>
      <c r="D3752" s="473"/>
      <c r="E3752" s="473"/>
      <c r="F3752" s="479"/>
      <c r="G3752" s="473"/>
      <c r="H3752" s="480"/>
      <c r="I3752" s="473"/>
      <c r="J3752" s="484"/>
      <c r="K3752" s="484"/>
      <c r="L3752" s="484"/>
      <c r="M3752" s="443"/>
      <c r="N3752" s="444"/>
      <c r="O3752" s="477">
        <f t="shared" si="159"/>
        <v>0</v>
      </c>
      <c r="P3752" s="477">
        <f t="shared" si="160"/>
        <v>0</v>
      </c>
      <c r="Q3752" s="92" t="str">
        <f t="shared" si="161"/>
        <v/>
      </c>
    </row>
    <row r="3753" spans="1:17" x14ac:dyDescent="0.2">
      <c r="A3753" s="468"/>
      <c r="B3753" s="482"/>
      <c r="C3753" s="483"/>
      <c r="D3753" s="473"/>
      <c r="E3753" s="473"/>
      <c r="F3753" s="479"/>
      <c r="G3753" s="473"/>
      <c r="H3753" s="480"/>
      <c r="I3753" s="473"/>
      <c r="J3753" s="484"/>
      <c r="K3753" s="484"/>
      <c r="L3753" s="484"/>
      <c r="M3753" s="443"/>
      <c r="N3753" s="444"/>
      <c r="O3753" s="477">
        <f t="shared" si="159"/>
        <v>0</v>
      </c>
      <c r="P3753" s="477">
        <f t="shared" si="160"/>
        <v>0</v>
      </c>
      <c r="Q3753" s="92" t="str">
        <f t="shared" si="161"/>
        <v/>
      </c>
    </row>
    <row r="3754" spans="1:17" x14ac:dyDescent="0.2">
      <c r="A3754" s="468"/>
      <c r="B3754" s="482"/>
      <c r="C3754" s="483"/>
      <c r="D3754" s="473"/>
      <c r="E3754" s="473"/>
      <c r="F3754" s="479"/>
      <c r="G3754" s="473"/>
      <c r="H3754" s="480"/>
      <c r="I3754" s="480"/>
      <c r="J3754" s="443"/>
      <c r="K3754" s="443"/>
      <c r="L3754" s="443"/>
      <c r="M3754" s="443"/>
      <c r="N3754" s="444"/>
      <c r="O3754" s="477">
        <f t="shared" si="159"/>
        <v>0</v>
      </c>
      <c r="P3754" s="477">
        <f t="shared" si="160"/>
        <v>0</v>
      </c>
      <c r="Q3754" s="92" t="str">
        <f t="shared" si="161"/>
        <v/>
      </c>
    </row>
    <row r="3755" spans="1:17" x14ac:dyDescent="0.2">
      <c r="A3755" s="468"/>
      <c r="B3755" s="482"/>
      <c r="C3755" s="483"/>
      <c r="D3755" s="473"/>
      <c r="E3755" s="473"/>
      <c r="F3755" s="479"/>
      <c r="G3755" s="473"/>
      <c r="H3755" s="480"/>
      <c r="I3755" s="480"/>
      <c r="J3755" s="443"/>
      <c r="K3755" s="443"/>
      <c r="L3755" s="443"/>
      <c r="M3755" s="443"/>
      <c r="N3755" s="444"/>
      <c r="O3755" s="477">
        <f t="shared" si="159"/>
        <v>0</v>
      </c>
      <c r="P3755" s="477">
        <f t="shared" si="160"/>
        <v>0</v>
      </c>
      <c r="Q3755" s="92" t="str">
        <f t="shared" si="161"/>
        <v/>
      </c>
    </row>
    <row r="3756" spans="1:17" x14ac:dyDescent="0.2">
      <c r="A3756" s="468"/>
      <c r="B3756" s="482"/>
      <c r="C3756" s="483"/>
      <c r="D3756" s="473"/>
      <c r="E3756" s="473"/>
      <c r="F3756" s="479"/>
      <c r="G3756" s="473"/>
      <c r="H3756" s="480"/>
      <c r="I3756" s="480"/>
      <c r="J3756" s="443"/>
      <c r="K3756" s="442"/>
      <c r="L3756" s="443"/>
      <c r="M3756" s="443"/>
      <c r="N3756" s="444"/>
      <c r="O3756" s="477">
        <f t="shared" si="159"/>
        <v>0</v>
      </c>
      <c r="P3756" s="477">
        <f t="shared" si="160"/>
        <v>0</v>
      </c>
      <c r="Q3756" s="92" t="str">
        <f t="shared" si="161"/>
        <v/>
      </c>
    </row>
    <row r="3757" spans="1:17" x14ac:dyDescent="0.2">
      <c r="A3757" s="468"/>
      <c r="B3757" s="482"/>
      <c r="C3757" s="483"/>
      <c r="D3757" s="473"/>
      <c r="E3757" s="473"/>
      <c r="F3757" s="479"/>
      <c r="G3757" s="473"/>
      <c r="H3757" s="480"/>
      <c r="I3757" s="480"/>
      <c r="J3757" s="443"/>
      <c r="K3757" s="443"/>
      <c r="L3757" s="443"/>
      <c r="M3757" s="443"/>
      <c r="N3757" s="444"/>
      <c r="O3757" s="477">
        <f t="shared" si="159"/>
        <v>0</v>
      </c>
      <c r="P3757" s="477">
        <f t="shared" si="160"/>
        <v>0</v>
      </c>
      <c r="Q3757" s="92" t="str">
        <f t="shared" si="161"/>
        <v/>
      </c>
    </row>
    <row r="3758" spans="1:17" x14ac:dyDescent="0.2">
      <c r="A3758" s="468"/>
      <c r="B3758" s="482"/>
      <c r="C3758" s="483"/>
      <c r="D3758" s="473"/>
      <c r="E3758" s="473"/>
      <c r="F3758" s="479"/>
      <c r="G3758" s="473"/>
      <c r="H3758" s="480"/>
      <c r="I3758" s="480"/>
      <c r="J3758" s="443"/>
      <c r="K3758" s="443"/>
      <c r="L3758" s="443"/>
      <c r="M3758" s="443"/>
      <c r="N3758" s="444"/>
      <c r="O3758" s="477">
        <f t="shared" si="159"/>
        <v>0</v>
      </c>
      <c r="P3758" s="477">
        <f t="shared" si="160"/>
        <v>0</v>
      </c>
      <c r="Q3758" s="92" t="str">
        <f t="shared" si="161"/>
        <v/>
      </c>
    </row>
    <row r="3759" spans="1:17" x14ac:dyDescent="0.2">
      <c r="A3759" s="468"/>
      <c r="B3759" s="482"/>
      <c r="C3759" s="483"/>
      <c r="D3759" s="473"/>
      <c r="E3759" s="473"/>
      <c r="F3759" s="479"/>
      <c r="G3759" s="473"/>
      <c r="H3759" s="480"/>
      <c r="I3759" s="480"/>
      <c r="J3759" s="443"/>
      <c r="K3759" s="443"/>
      <c r="L3759" s="443"/>
      <c r="M3759" s="443"/>
      <c r="N3759" s="444"/>
      <c r="O3759" s="477">
        <f t="shared" si="159"/>
        <v>0</v>
      </c>
      <c r="P3759" s="477">
        <f t="shared" si="160"/>
        <v>0</v>
      </c>
      <c r="Q3759" s="92" t="str">
        <f t="shared" si="161"/>
        <v/>
      </c>
    </row>
    <row r="3760" spans="1:17" x14ac:dyDescent="0.2">
      <c r="A3760" s="468"/>
      <c r="B3760" s="482"/>
      <c r="C3760" s="483"/>
      <c r="D3760" s="473"/>
      <c r="E3760" s="473"/>
      <c r="F3760" s="479"/>
      <c r="G3760" s="473"/>
      <c r="H3760" s="480"/>
      <c r="I3760" s="480"/>
      <c r="J3760" s="443"/>
      <c r="K3760" s="443"/>
      <c r="L3760" s="443"/>
      <c r="M3760" s="443"/>
      <c r="N3760" s="444"/>
      <c r="O3760" s="477">
        <f t="shared" si="159"/>
        <v>0</v>
      </c>
      <c r="P3760" s="477">
        <f t="shared" si="160"/>
        <v>0</v>
      </c>
      <c r="Q3760" s="92" t="str">
        <f t="shared" si="161"/>
        <v/>
      </c>
    </row>
    <row r="3761" spans="1:17" x14ac:dyDescent="0.2">
      <c r="A3761" s="468"/>
      <c r="B3761" s="482"/>
      <c r="C3761" s="483"/>
      <c r="D3761" s="473"/>
      <c r="E3761" s="473"/>
      <c r="F3761" s="479"/>
      <c r="G3761" s="473"/>
      <c r="H3761" s="480"/>
      <c r="I3761" s="480"/>
      <c r="J3761" s="443"/>
      <c r="K3761" s="443"/>
      <c r="L3761" s="443"/>
      <c r="M3761" s="443"/>
      <c r="N3761" s="444"/>
      <c r="O3761" s="477">
        <f t="shared" si="159"/>
        <v>0</v>
      </c>
      <c r="P3761" s="477">
        <f t="shared" si="160"/>
        <v>0</v>
      </c>
      <c r="Q3761" s="92" t="str">
        <f t="shared" si="161"/>
        <v/>
      </c>
    </row>
    <row r="3762" spans="1:17" x14ac:dyDescent="0.2">
      <c r="A3762" s="468"/>
      <c r="B3762" s="482"/>
      <c r="C3762" s="483"/>
      <c r="D3762" s="473"/>
      <c r="E3762" s="473"/>
      <c r="F3762" s="479"/>
      <c r="G3762" s="473"/>
      <c r="H3762" s="480"/>
      <c r="I3762" s="480"/>
      <c r="J3762" s="443"/>
      <c r="K3762" s="443"/>
      <c r="L3762" s="443"/>
      <c r="M3762" s="443"/>
      <c r="N3762" s="444"/>
      <c r="O3762" s="477">
        <f t="shared" ref="O3762:O3825" si="162">IF(B3762=0,0,IF(YEAR(B3762)=$P$1,MONTH(B3762)-$O$1+1,(YEAR(B3762)-$P$1)*12-$O$1+1+MONTH(B3762)))</f>
        <v>0</v>
      </c>
      <c r="P3762" s="477">
        <f t="shared" ref="P3762:P3825" si="163">IF(C3762=0,0,IF(YEAR(C3762)=$P$1,MONTH(C3762)-$O$1+1,(YEAR(C3762)-$P$1)*12-$O$1+1+MONTH(C3762)))</f>
        <v>0</v>
      </c>
      <c r="Q3762" s="92" t="str">
        <f t="shared" ref="Q3762:Q3825" si="164">SUBSTITUTE(D3762," ","_")</f>
        <v/>
      </c>
    </row>
    <row r="3763" spans="1:17" x14ac:dyDescent="0.2">
      <c r="A3763" s="468"/>
      <c r="B3763" s="482"/>
      <c r="C3763" s="483"/>
      <c r="D3763" s="473"/>
      <c r="E3763" s="473"/>
      <c r="F3763" s="479"/>
      <c r="G3763" s="473"/>
      <c r="H3763" s="474"/>
      <c r="I3763" s="480"/>
      <c r="J3763" s="442"/>
      <c r="K3763" s="443"/>
      <c r="L3763" s="443"/>
      <c r="M3763" s="443"/>
      <c r="N3763" s="444"/>
      <c r="O3763" s="477">
        <f t="shared" si="162"/>
        <v>0</v>
      </c>
      <c r="P3763" s="477">
        <f t="shared" si="163"/>
        <v>0</v>
      </c>
      <c r="Q3763" s="92" t="str">
        <f t="shared" si="164"/>
        <v/>
      </c>
    </row>
    <row r="3764" spans="1:17" x14ac:dyDescent="0.2">
      <c r="A3764" s="468"/>
      <c r="B3764" s="482"/>
      <c r="C3764" s="483"/>
      <c r="D3764" s="473"/>
      <c r="E3764" s="473"/>
      <c r="F3764" s="479"/>
      <c r="G3764" s="473"/>
      <c r="H3764" s="480"/>
      <c r="I3764" s="480"/>
      <c r="J3764" s="443"/>
      <c r="K3764" s="443"/>
      <c r="L3764" s="443"/>
      <c r="M3764" s="443"/>
      <c r="N3764" s="444"/>
      <c r="O3764" s="477">
        <f t="shared" si="162"/>
        <v>0</v>
      </c>
      <c r="P3764" s="477">
        <f t="shared" si="163"/>
        <v>0</v>
      </c>
      <c r="Q3764" s="92" t="str">
        <f t="shared" si="164"/>
        <v/>
      </c>
    </row>
    <row r="3765" spans="1:17" x14ac:dyDescent="0.2">
      <c r="A3765" s="468"/>
      <c r="B3765" s="482"/>
      <c r="C3765" s="483"/>
      <c r="D3765" s="473"/>
      <c r="E3765" s="473"/>
      <c r="F3765" s="479"/>
      <c r="G3765" s="473"/>
      <c r="H3765" s="480"/>
      <c r="I3765" s="480"/>
      <c r="J3765" s="443"/>
      <c r="K3765" s="443"/>
      <c r="L3765" s="443"/>
      <c r="M3765" s="443"/>
      <c r="N3765" s="444"/>
      <c r="O3765" s="477">
        <f t="shared" si="162"/>
        <v>0</v>
      </c>
      <c r="P3765" s="477">
        <f t="shared" si="163"/>
        <v>0</v>
      </c>
      <c r="Q3765" s="92" t="str">
        <f t="shared" si="164"/>
        <v/>
      </c>
    </row>
    <row r="3766" spans="1:17" x14ac:dyDescent="0.2">
      <c r="A3766" s="468"/>
      <c r="B3766" s="487"/>
      <c r="C3766" s="483"/>
      <c r="D3766" s="473"/>
      <c r="E3766" s="473"/>
      <c r="F3766" s="472"/>
      <c r="G3766" s="473"/>
      <c r="H3766" s="498"/>
      <c r="I3766" s="480"/>
      <c r="J3766" s="442"/>
      <c r="K3766" s="442"/>
      <c r="L3766" s="443"/>
      <c r="M3766" s="489"/>
      <c r="N3766" s="444"/>
      <c r="O3766" s="477">
        <f t="shared" si="162"/>
        <v>0</v>
      </c>
      <c r="P3766" s="477">
        <f t="shared" si="163"/>
        <v>0</v>
      </c>
      <c r="Q3766" s="92" t="str">
        <f t="shared" si="164"/>
        <v/>
      </c>
    </row>
    <row r="3767" spans="1:17" x14ac:dyDescent="0.2">
      <c r="A3767" s="468"/>
      <c r="B3767" s="487"/>
      <c r="C3767" s="483"/>
      <c r="D3767" s="473"/>
      <c r="E3767" s="473"/>
      <c r="F3767" s="472"/>
      <c r="G3767" s="473"/>
      <c r="H3767" s="498"/>
      <c r="I3767" s="480"/>
      <c r="J3767" s="442"/>
      <c r="K3767" s="442"/>
      <c r="L3767" s="443"/>
      <c r="M3767" s="489"/>
      <c r="N3767" s="444"/>
      <c r="O3767" s="477">
        <f t="shared" si="162"/>
        <v>0</v>
      </c>
      <c r="P3767" s="477">
        <f t="shared" si="163"/>
        <v>0</v>
      </c>
      <c r="Q3767" s="92" t="str">
        <f t="shared" si="164"/>
        <v/>
      </c>
    </row>
    <row r="3768" spans="1:17" x14ac:dyDescent="0.2">
      <c r="A3768" s="468"/>
      <c r="B3768" s="487"/>
      <c r="C3768" s="483"/>
      <c r="D3768" s="473"/>
      <c r="E3768" s="473"/>
      <c r="F3768" s="472"/>
      <c r="G3768" s="473"/>
      <c r="H3768" s="498"/>
      <c r="I3768" s="480"/>
      <c r="J3768" s="442"/>
      <c r="K3768" s="442"/>
      <c r="L3768" s="443"/>
      <c r="M3768" s="489"/>
      <c r="N3768" s="444"/>
      <c r="O3768" s="477">
        <f t="shared" si="162"/>
        <v>0</v>
      </c>
      <c r="P3768" s="477">
        <f t="shared" si="163"/>
        <v>0</v>
      </c>
      <c r="Q3768" s="92" t="str">
        <f t="shared" si="164"/>
        <v/>
      </c>
    </row>
    <row r="3769" spans="1:17" x14ac:dyDescent="0.2">
      <c r="A3769" s="468"/>
      <c r="B3769" s="487"/>
      <c r="C3769" s="483"/>
      <c r="D3769" s="473"/>
      <c r="E3769" s="473"/>
      <c r="F3769" s="472"/>
      <c r="G3769" s="473"/>
      <c r="H3769" s="498"/>
      <c r="I3769" s="498"/>
      <c r="J3769" s="442"/>
      <c r="K3769" s="442"/>
      <c r="L3769" s="443"/>
      <c r="M3769" s="489"/>
      <c r="N3769" s="469"/>
      <c r="O3769" s="477">
        <f t="shared" si="162"/>
        <v>0</v>
      </c>
      <c r="P3769" s="477">
        <f t="shared" si="163"/>
        <v>0</v>
      </c>
      <c r="Q3769" s="92" t="str">
        <f t="shared" si="164"/>
        <v/>
      </c>
    </row>
    <row r="3770" spans="1:17" x14ac:dyDescent="0.2">
      <c r="A3770" s="468"/>
      <c r="B3770" s="487"/>
      <c r="C3770" s="483"/>
      <c r="D3770" s="473"/>
      <c r="E3770" s="473"/>
      <c r="F3770" s="479"/>
      <c r="G3770" s="473"/>
      <c r="H3770" s="480"/>
      <c r="I3770" s="480"/>
      <c r="J3770" s="443"/>
      <c r="K3770" s="443"/>
      <c r="L3770" s="443"/>
      <c r="M3770" s="443"/>
      <c r="N3770" s="469"/>
      <c r="O3770" s="477">
        <f t="shared" si="162"/>
        <v>0</v>
      </c>
      <c r="P3770" s="477">
        <f t="shared" si="163"/>
        <v>0</v>
      </c>
      <c r="Q3770" s="92" t="str">
        <f t="shared" si="164"/>
        <v/>
      </c>
    </row>
    <row r="3771" spans="1:17" x14ac:dyDescent="0.2">
      <c r="A3771" s="468"/>
      <c r="B3771" s="487"/>
      <c r="C3771" s="483"/>
      <c r="D3771" s="473"/>
      <c r="E3771" s="473"/>
      <c r="F3771" s="479"/>
      <c r="G3771" s="473"/>
      <c r="H3771" s="480"/>
      <c r="I3771" s="480"/>
      <c r="J3771" s="443"/>
      <c r="K3771" s="443"/>
      <c r="L3771" s="443"/>
      <c r="M3771" s="443"/>
      <c r="N3771" s="469"/>
      <c r="O3771" s="477">
        <f t="shared" si="162"/>
        <v>0</v>
      </c>
      <c r="P3771" s="477">
        <f t="shared" si="163"/>
        <v>0</v>
      </c>
      <c r="Q3771" s="92" t="str">
        <f t="shared" si="164"/>
        <v/>
      </c>
    </row>
    <row r="3772" spans="1:17" x14ac:dyDescent="0.2">
      <c r="A3772" s="468"/>
      <c r="B3772" s="487"/>
      <c r="C3772" s="483"/>
      <c r="D3772" s="473"/>
      <c r="E3772" s="473"/>
      <c r="F3772" s="479"/>
      <c r="G3772" s="473"/>
      <c r="H3772" s="480"/>
      <c r="I3772" s="480"/>
      <c r="J3772" s="443"/>
      <c r="K3772" s="443"/>
      <c r="L3772" s="443"/>
      <c r="M3772" s="443"/>
      <c r="N3772" s="469"/>
      <c r="O3772" s="477">
        <f t="shared" si="162"/>
        <v>0</v>
      </c>
      <c r="P3772" s="477">
        <f t="shared" si="163"/>
        <v>0</v>
      </c>
      <c r="Q3772" s="92" t="str">
        <f t="shared" si="164"/>
        <v/>
      </c>
    </row>
    <row r="3773" spans="1:17" x14ac:dyDescent="0.2">
      <c r="A3773" s="468"/>
      <c r="B3773" s="487"/>
      <c r="C3773" s="483"/>
      <c r="D3773" s="473"/>
      <c r="E3773" s="473"/>
      <c r="F3773" s="479"/>
      <c r="G3773" s="473"/>
      <c r="H3773" s="480"/>
      <c r="I3773" s="480"/>
      <c r="J3773" s="443"/>
      <c r="K3773" s="443"/>
      <c r="L3773" s="443"/>
      <c r="M3773" s="443"/>
      <c r="N3773" s="444"/>
      <c r="O3773" s="477">
        <f t="shared" si="162"/>
        <v>0</v>
      </c>
      <c r="P3773" s="477">
        <f t="shared" si="163"/>
        <v>0</v>
      </c>
      <c r="Q3773" s="92" t="str">
        <f t="shared" si="164"/>
        <v/>
      </c>
    </row>
    <row r="3774" spans="1:17" x14ac:dyDescent="0.2">
      <c r="A3774" s="468"/>
      <c r="B3774" s="487"/>
      <c r="C3774" s="483"/>
      <c r="D3774" s="473"/>
      <c r="E3774" s="473"/>
      <c r="F3774" s="479"/>
      <c r="G3774" s="473"/>
      <c r="H3774" s="474"/>
      <c r="I3774" s="480"/>
      <c r="J3774" s="442"/>
      <c r="K3774" s="442"/>
      <c r="L3774" s="443"/>
      <c r="M3774" s="443"/>
      <c r="N3774" s="444"/>
      <c r="O3774" s="477">
        <f t="shared" si="162"/>
        <v>0</v>
      </c>
      <c r="P3774" s="477">
        <f t="shared" si="163"/>
        <v>0</v>
      </c>
      <c r="Q3774" s="92" t="str">
        <f t="shared" si="164"/>
        <v/>
      </c>
    </row>
    <row r="3775" spans="1:17" x14ac:dyDescent="0.2">
      <c r="A3775" s="468"/>
      <c r="B3775" s="482"/>
      <c r="C3775" s="483"/>
      <c r="D3775" s="473"/>
      <c r="E3775" s="473"/>
      <c r="F3775" s="479"/>
      <c r="G3775" s="473"/>
      <c r="H3775" s="480"/>
      <c r="I3775" s="480"/>
      <c r="J3775" s="443"/>
      <c r="K3775" s="442"/>
      <c r="L3775" s="443"/>
      <c r="M3775" s="443"/>
      <c r="N3775" s="444"/>
      <c r="O3775" s="477">
        <f t="shared" si="162"/>
        <v>0</v>
      </c>
      <c r="P3775" s="477">
        <f t="shared" si="163"/>
        <v>0</v>
      </c>
      <c r="Q3775" s="92" t="str">
        <f t="shared" si="164"/>
        <v/>
      </c>
    </row>
    <row r="3776" spans="1:17" x14ac:dyDescent="0.2">
      <c r="A3776" s="468"/>
      <c r="B3776" s="482"/>
      <c r="C3776" s="483"/>
      <c r="D3776" s="473"/>
      <c r="E3776" s="473"/>
      <c r="F3776" s="479"/>
      <c r="G3776" s="473"/>
      <c r="H3776" s="480"/>
      <c r="I3776" s="480"/>
      <c r="J3776" s="442"/>
      <c r="K3776" s="442"/>
      <c r="L3776" s="443"/>
      <c r="M3776" s="503"/>
      <c r="N3776" s="444"/>
      <c r="O3776" s="477">
        <f t="shared" si="162"/>
        <v>0</v>
      </c>
      <c r="P3776" s="477">
        <f t="shared" si="163"/>
        <v>0</v>
      </c>
      <c r="Q3776" s="92" t="str">
        <f t="shared" si="164"/>
        <v/>
      </c>
    </row>
    <row r="3777" spans="1:17" x14ac:dyDescent="0.2">
      <c r="A3777" s="468"/>
      <c r="B3777" s="482"/>
      <c r="C3777" s="483"/>
      <c r="D3777" s="473"/>
      <c r="E3777" s="473"/>
      <c r="F3777" s="479"/>
      <c r="G3777" s="473"/>
      <c r="H3777" s="480"/>
      <c r="I3777" s="480"/>
      <c r="J3777" s="443"/>
      <c r="K3777" s="442"/>
      <c r="L3777" s="443"/>
      <c r="M3777" s="443"/>
      <c r="N3777" s="444"/>
      <c r="O3777" s="477">
        <f t="shared" si="162"/>
        <v>0</v>
      </c>
      <c r="P3777" s="477">
        <f t="shared" si="163"/>
        <v>0</v>
      </c>
      <c r="Q3777" s="92" t="str">
        <f t="shared" si="164"/>
        <v/>
      </c>
    </row>
    <row r="3778" spans="1:17" x14ac:dyDescent="0.2">
      <c r="A3778" s="468"/>
      <c r="B3778" s="482"/>
      <c r="C3778" s="483"/>
      <c r="D3778" s="473"/>
      <c r="E3778" s="473"/>
      <c r="F3778" s="479"/>
      <c r="G3778" s="473"/>
      <c r="H3778" s="480"/>
      <c r="I3778" s="480"/>
      <c r="J3778" s="443"/>
      <c r="K3778" s="442"/>
      <c r="L3778" s="443"/>
      <c r="M3778" s="443"/>
      <c r="N3778" s="444"/>
      <c r="O3778" s="477">
        <f t="shared" si="162"/>
        <v>0</v>
      </c>
      <c r="P3778" s="477">
        <f t="shared" si="163"/>
        <v>0</v>
      </c>
      <c r="Q3778" s="92" t="str">
        <f t="shared" si="164"/>
        <v/>
      </c>
    </row>
    <row r="3779" spans="1:17" x14ac:dyDescent="0.2">
      <c r="A3779" s="468"/>
      <c r="B3779" s="482"/>
      <c r="C3779" s="483"/>
      <c r="D3779" s="473"/>
      <c r="E3779" s="473"/>
      <c r="F3779" s="479"/>
      <c r="G3779" s="473"/>
      <c r="H3779" s="480"/>
      <c r="I3779" s="480"/>
      <c r="J3779" s="443"/>
      <c r="K3779" s="442"/>
      <c r="L3779" s="443"/>
      <c r="M3779" s="443"/>
      <c r="N3779" s="444"/>
      <c r="O3779" s="477">
        <f t="shared" si="162"/>
        <v>0</v>
      </c>
      <c r="P3779" s="477">
        <f t="shared" si="163"/>
        <v>0</v>
      </c>
      <c r="Q3779" s="92" t="str">
        <f t="shared" si="164"/>
        <v/>
      </c>
    </row>
    <row r="3780" spans="1:17" x14ac:dyDescent="0.2">
      <c r="A3780" s="468"/>
      <c r="B3780" s="482"/>
      <c r="C3780" s="483"/>
      <c r="D3780" s="473"/>
      <c r="E3780" s="473"/>
      <c r="F3780" s="479"/>
      <c r="G3780" s="473"/>
      <c r="H3780" s="480"/>
      <c r="I3780" s="480"/>
      <c r="J3780" s="442"/>
      <c r="K3780" s="442"/>
      <c r="L3780" s="443"/>
      <c r="M3780" s="503"/>
      <c r="N3780" s="444"/>
      <c r="O3780" s="477">
        <f t="shared" si="162"/>
        <v>0</v>
      </c>
      <c r="P3780" s="477">
        <f t="shared" si="163"/>
        <v>0</v>
      </c>
      <c r="Q3780" s="92" t="str">
        <f t="shared" si="164"/>
        <v/>
      </c>
    </row>
    <row r="3781" spans="1:17" x14ac:dyDescent="0.2">
      <c r="A3781" s="468"/>
      <c r="B3781" s="482"/>
      <c r="C3781" s="483"/>
      <c r="D3781" s="473"/>
      <c r="E3781" s="473"/>
      <c r="F3781" s="479"/>
      <c r="G3781" s="473"/>
      <c r="H3781" s="480"/>
      <c r="I3781" s="480"/>
      <c r="J3781" s="442"/>
      <c r="K3781" s="442"/>
      <c r="L3781" s="443"/>
      <c r="M3781" s="503"/>
      <c r="N3781" s="444"/>
      <c r="O3781" s="477">
        <f t="shared" si="162"/>
        <v>0</v>
      </c>
      <c r="P3781" s="477">
        <f t="shared" si="163"/>
        <v>0</v>
      </c>
      <c r="Q3781" s="92" t="str">
        <f t="shared" si="164"/>
        <v/>
      </c>
    </row>
    <row r="3782" spans="1:17" x14ac:dyDescent="0.2">
      <c r="A3782" s="468"/>
      <c r="B3782" s="482"/>
      <c r="C3782" s="483"/>
      <c r="D3782" s="473"/>
      <c r="E3782" s="473"/>
      <c r="F3782" s="479"/>
      <c r="G3782" s="473"/>
      <c r="H3782" s="480"/>
      <c r="I3782" s="480"/>
      <c r="J3782" s="443"/>
      <c r="K3782" s="442"/>
      <c r="L3782" s="443"/>
      <c r="M3782" s="443"/>
      <c r="N3782" s="444"/>
      <c r="O3782" s="477">
        <f t="shared" si="162"/>
        <v>0</v>
      </c>
      <c r="P3782" s="477">
        <f t="shared" si="163"/>
        <v>0</v>
      </c>
      <c r="Q3782" s="92" t="str">
        <f t="shared" si="164"/>
        <v/>
      </c>
    </row>
    <row r="3783" spans="1:17" x14ac:dyDescent="0.2">
      <c r="A3783" s="468"/>
      <c r="B3783" s="482"/>
      <c r="C3783" s="483"/>
      <c r="D3783" s="473"/>
      <c r="E3783" s="473"/>
      <c r="F3783" s="479"/>
      <c r="G3783" s="473"/>
      <c r="H3783" s="480"/>
      <c r="I3783" s="480"/>
      <c r="J3783" s="443"/>
      <c r="K3783" s="442"/>
      <c r="L3783" s="443"/>
      <c r="M3783" s="443"/>
      <c r="N3783" s="444"/>
      <c r="O3783" s="477">
        <f t="shared" si="162"/>
        <v>0</v>
      </c>
      <c r="P3783" s="477">
        <f t="shared" si="163"/>
        <v>0</v>
      </c>
      <c r="Q3783" s="92" t="str">
        <f t="shared" si="164"/>
        <v/>
      </c>
    </row>
    <row r="3784" spans="1:17" x14ac:dyDescent="0.2">
      <c r="A3784" s="468"/>
      <c r="B3784" s="482"/>
      <c r="C3784" s="483"/>
      <c r="D3784" s="473"/>
      <c r="E3784" s="473"/>
      <c r="F3784" s="479"/>
      <c r="G3784" s="473"/>
      <c r="H3784" s="480"/>
      <c r="I3784" s="480"/>
      <c r="J3784" s="443"/>
      <c r="K3784" s="442"/>
      <c r="L3784" s="443"/>
      <c r="M3784" s="443"/>
      <c r="N3784" s="444"/>
      <c r="O3784" s="477">
        <f t="shared" si="162"/>
        <v>0</v>
      </c>
      <c r="P3784" s="477">
        <f t="shared" si="163"/>
        <v>0</v>
      </c>
      <c r="Q3784" s="92" t="str">
        <f t="shared" si="164"/>
        <v/>
      </c>
    </row>
    <row r="3785" spans="1:17" x14ac:dyDescent="0.2">
      <c r="A3785" s="468"/>
      <c r="B3785" s="482"/>
      <c r="C3785" s="483"/>
      <c r="D3785" s="473"/>
      <c r="E3785" s="473"/>
      <c r="F3785" s="479"/>
      <c r="G3785" s="473"/>
      <c r="H3785" s="480"/>
      <c r="I3785" s="480"/>
      <c r="J3785" s="443"/>
      <c r="K3785" s="442"/>
      <c r="L3785" s="443"/>
      <c r="M3785" s="443"/>
      <c r="N3785" s="444"/>
      <c r="O3785" s="477">
        <f t="shared" si="162"/>
        <v>0</v>
      </c>
      <c r="P3785" s="477">
        <f t="shared" si="163"/>
        <v>0</v>
      </c>
      <c r="Q3785" s="92" t="str">
        <f t="shared" si="164"/>
        <v/>
      </c>
    </row>
    <row r="3786" spans="1:17" x14ac:dyDescent="0.2">
      <c r="A3786" s="468"/>
      <c r="B3786" s="482"/>
      <c r="C3786" s="483"/>
      <c r="D3786" s="473"/>
      <c r="E3786" s="473"/>
      <c r="F3786" s="479"/>
      <c r="G3786" s="473"/>
      <c r="H3786" s="480"/>
      <c r="I3786" s="480"/>
      <c r="J3786" s="442"/>
      <c r="K3786" s="442"/>
      <c r="L3786" s="443"/>
      <c r="M3786" s="443"/>
      <c r="N3786" s="444"/>
      <c r="O3786" s="477">
        <f t="shared" si="162"/>
        <v>0</v>
      </c>
      <c r="P3786" s="477">
        <f t="shared" si="163"/>
        <v>0</v>
      </c>
      <c r="Q3786" s="92" t="str">
        <f t="shared" si="164"/>
        <v/>
      </c>
    </row>
    <row r="3787" spans="1:17" x14ac:dyDescent="0.2">
      <c r="A3787" s="468"/>
      <c r="B3787" s="482"/>
      <c r="C3787" s="483"/>
      <c r="D3787" s="473"/>
      <c r="E3787" s="473"/>
      <c r="F3787" s="479"/>
      <c r="G3787" s="473"/>
      <c r="H3787" s="480"/>
      <c r="I3787" s="480"/>
      <c r="J3787" s="442"/>
      <c r="K3787" s="442"/>
      <c r="L3787" s="443"/>
      <c r="M3787" s="443"/>
      <c r="N3787" s="444"/>
      <c r="O3787" s="477">
        <f t="shared" si="162"/>
        <v>0</v>
      </c>
      <c r="P3787" s="477">
        <f t="shared" si="163"/>
        <v>0</v>
      </c>
      <c r="Q3787" s="92" t="str">
        <f t="shared" si="164"/>
        <v/>
      </c>
    </row>
    <row r="3788" spans="1:17" x14ac:dyDescent="0.2">
      <c r="A3788" s="468"/>
      <c r="B3788" s="482"/>
      <c r="C3788" s="483"/>
      <c r="D3788" s="473"/>
      <c r="E3788" s="473"/>
      <c r="F3788" s="472"/>
      <c r="G3788" s="473"/>
      <c r="H3788" s="498"/>
      <c r="I3788" s="480"/>
      <c r="J3788" s="442"/>
      <c r="K3788" s="442"/>
      <c r="L3788" s="443"/>
      <c r="M3788" s="443"/>
      <c r="N3788" s="444"/>
      <c r="O3788" s="477">
        <f t="shared" si="162"/>
        <v>0</v>
      </c>
      <c r="P3788" s="477">
        <f t="shared" si="163"/>
        <v>0</v>
      </c>
      <c r="Q3788" s="92" t="str">
        <f t="shared" si="164"/>
        <v/>
      </c>
    </row>
    <row r="3789" spans="1:17" x14ac:dyDescent="0.2">
      <c r="A3789" s="468"/>
      <c r="B3789" s="482"/>
      <c r="C3789" s="483"/>
      <c r="D3789" s="473"/>
      <c r="E3789" s="473"/>
      <c r="F3789" s="479"/>
      <c r="G3789" s="473"/>
      <c r="H3789" s="480"/>
      <c r="I3789" s="480"/>
      <c r="J3789" s="442"/>
      <c r="K3789" s="442"/>
      <c r="L3789" s="443"/>
      <c r="M3789" s="443"/>
      <c r="N3789" s="444"/>
      <c r="O3789" s="477">
        <f t="shared" si="162"/>
        <v>0</v>
      </c>
      <c r="P3789" s="477">
        <f t="shared" si="163"/>
        <v>0</v>
      </c>
      <c r="Q3789" s="92" t="str">
        <f t="shared" si="164"/>
        <v/>
      </c>
    </row>
    <row r="3790" spans="1:17" x14ac:dyDescent="0.2">
      <c r="A3790" s="468"/>
      <c r="B3790" s="482"/>
      <c r="C3790" s="483"/>
      <c r="D3790" s="473"/>
      <c r="E3790" s="473"/>
      <c r="F3790" s="479"/>
      <c r="G3790" s="473"/>
      <c r="H3790" s="480"/>
      <c r="I3790" s="480"/>
      <c r="J3790" s="443"/>
      <c r="K3790" s="442"/>
      <c r="L3790" s="443"/>
      <c r="M3790" s="443"/>
      <c r="N3790" s="444"/>
      <c r="O3790" s="477">
        <f t="shared" si="162"/>
        <v>0</v>
      </c>
      <c r="P3790" s="477">
        <f t="shared" si="163"/>
        <v>0</v>
      </c>
      <c r="Q3790" s="92" t="str">
        <f t="shared" si="164"/>
        <v/>
      </c>
    </row>
    <row r="3791" spans="1:17" x14ac:dyDescent="0.2">
      <c r="A3791" s="468"/>
      <c r="B3791" s="482"/>
      <c r="C3791" s="483"/>
      <c r="D3791" s="473"/>
      <c r="E3791" s="473"/>
      <c r="F3791" s="479"/>
      <c r="G3791" s="473"/>
      <c r="H3791" s="480"/>
      <c r="I3791" s="480"/>
      <c r="J3791" s="443"/>
      <c r="K3791" s="442"/>
      <c r="L3791" s="443"/>
      <c r="M3791" s="443"/>
      <c r="N3791" s="444"/>
      <c r="O3791" s="477">
        <f t="shared" si="162"/>
        <v>0</v>
      </c>
      <c r="P3791" s="477">
        <f t="shared" si="163"/>
        <v>0</v>
      </c>
      <c r="Q3791" s="92" t="str">
        <f t="shared" si="164"/>
        <v/>
      </c>
    </row>
    <row r="3792" spans="1:17" x14ac:dyDescent="0.2">
      <c r="A3792" s="468"/>
      <c r="B3792" s="482"/>
      <c r="C3792" s="483"/>
      <c r="D3792" s="473"/>
      <c r="E3792" s="473"/>
      <c r="F3792" s="479"/>
      <c r="G3792" s="473"/>
      <c r="H3792" s="480"/>
      <c r="I3792" s="480"/>
      <c r="J3792" s="443"/>
      <c r="K3792" s="442"/>
      <c r="L3792" s="443"/>
      <c r="M3792" s="443"/>
      <c r="N3792" s="444"/>
      <c r="O3792" s="477">
        <f t="shared" si="162"/>
        <v>0</v>
      </c>
      <c r="P3792" s="477">
        <f t="shared" si="163"/>
        <v>0</v>
      </c>
      <c r="Q3792" s="92" t="str">
        <f t="shared" si="164"/>
        <v/>
      </c>
    </row>
    <row r="3793" spans="1:17" x14ac:dyDescent="0.2">
      <c r="A3793" s="468"/>
      <c r="B3793" s="482"/>
      <c r="C3793" s="483"/>
      <c r="D3793" s="473"/>
      <c r="E3793" s="473"/>
      <c r="F3793" s="479"/>
      <c r="G3793" s="473"/>
      <c r="H3793" s="480"/>
      <c r="I3793" s="480"/>
      <c r="J3793" s="442"/>
      <c r="K3793" s="442"/>
      <c r="L3793" s="443"/>
      <c r="M3793" s="443"/>
      <c r="N3793" s="444"/>
      <c r="O3793" s="477">
        <f t="shared" si="162"/>
        <v>0</v>
      </c>
      <c r="P3793" s="477">
        <f t="shared" si="163"/>
        <v>0</v>
      </c>
      <c r="Q3793" s="92" t="str">
        <f t="shared" si="164"/>
        <v/>
      </c>
    </row>
    <row r="3794" spans="1:17" x14ac:dyDescent="0.2">
      <c r="A3794" s="468"/>
      <c r="B3794" s="482"/>
      <c r="C3794" s="483"/>
      <c r="D3794" s="473"/>
      <c r="E3794" s="473"/>
      <c r="F3794" s="479"/>
      <c r="G3794" s="473"/>
      <c r="H3794" s="480"/>
      <c r="I3794" s="480"/>
      <c r="J3794" s="443"/>
      <c r="K3794" s="443"/>
      <c r="L3794" s="443"/>
      <c r="M3794" s="443"/>
      <c r="N3794" s="444"/>
      <c r="O3794" s="477">
        <f t="shared" si="162"/>
        <v>0</v>
      </c>
      <c r="P3794" s="477">
        <f t="shared" si="163"/>
        <v>0</v>
      </c>
      <c r="Q3794" s="92" t="str">
        <f t="shared" si="164"/>
        <v/>
      </c>
    </row>
    <row r="3795" spans="1:17" x14ac:dyDescent="0.2">
      <c r="A3795" s="468"/>
      <c r="B3795" s="482"/>
      <c r="C3795" s="502"/>
      <c r="D3795" s="473"/>
      <c r="E3795" s="473"/>
      <c r="F3795" s="479"/>
      <c r="G3795" s="473"/>
      <c r="H3795" s="480"/>
      <c r="I3795" s="480"/>
      <c r="J3795" s="443"/>
      <c r="K3795" s="443"/>
      <c r="L3795" s="443"/>
      <c r="M3795" s="443"/>
      <c r="N3795" s="444"/>
      <c r="O3795" s="477">
        <f t="shared" si="162"/>
        <v>0</v>
      </c>
      <c r="P3795" s="477">
        <f t="shared" si="163"/>
        <v>0</v>
      </c>
      <c r="Q3795" s="92" t="str">
        <f t="shared" si="164"/>
        <v/>
      </c>
    </row>
    <row r="3796" spans="1:17" x14ac:dyDescent="0.2">
      <c r="A3796" s="468"/>
      <c r="B3796" s="482"/>
      <c r="C3796" s="502"/>
      <c r="D3796" s="473"/>
      <c r="E3796" s="473"/>
      <c r="F3796" s="479"/>
      <c r="G3796" s="473"/>
      <c r="H3796" s="480"/>
      <c r="I3796" s="480"/>
      <c r="J3796" s="443"/>
      <c r="K3796" s="443"/>
      <c r="L3796" s="443"/>
      <c r="M3796" s="443"/>
      <c r="N3796" s="444"/>
      <c r="O3796" s="477">
        <f t="shared" si="162"/>
        <v>0</v>
      </c>
      <c r="P3796" s="477">
        <f t="shared" si="163"/>
        <v>0</v>
      </c>
      <c r="Q3796" s="92" t="str">
        <f t="shared" si="164"/>
        <v/>
      </c>
    </row>
    <row r="3797" spans="1:17" x14ac:dyDescent="0.2">
      <c r="A3797" s="468"/>
      <c r="B3797" s="482"/>
      <c r="C3797" s="502"/>
      <c r="D3797" s="473"/>
      <c r="E3797" s="473"/>
      <c r="F3797" s="479"/>
      <c r="G3797" s="473"/>
      <c r="H3797" s="480"/>
      <c r="I3797" s="498"/>
      <c r="J3797" s="489"/>
      <c r="K3797" s="443"/>
      <c r="L3797" s="443"/>
      <c r="M3797" s="443"/>
      <c r="N3797" s="444"/>
      <c r="O3797" s="477">
        <f t="shared" si="162"/>
        <v>0</v>
      </c>
      <c r="P3797" s="477">
        <f t="shared" si="163"/>
        <v>0</v>
      </c>
      <c r="Q3797" s="92" t="str">
        <f t="shared" si="164"/>
        <v/>
      </c>
    </row>
    <row r="3798" spans="1:17" x14ac:dyDescent="0.2">
      <c r="A3798" s="468"/>
      <c r="B3798" s="482"/>
      <c r="C3798" s="502"/>
      <c r="D3798" s="473"/>
      <c r="E3798" s="473"/>
      <c r="F3798" s="479"/>
      <c r="G3798" s="473"/>
      <c r="H3798" s="480"/>
      <c r="I3798" s="498"/>
      <c r="J3798" s="489"/>
      <c r="K3798" s="443"/>
      <c r="L3798" s="443"/>
      <c r="M3798" s="443"/>
      <c r="N3798" s="444"/>
      <c r="O3798" s="477">
        <f t="shared" si="162"/>
        <v>0</v>
      </c>
      <c r="P3798" s="477">
        <f t="shared" si="163"/>
        <v>0</v>
      </c>
      <c r="Q3798" s="92" t="str">
        <f t="shared" si="164"/>
        <v/>
      </c>
    </row>
    <row r="3799" spans="1:17" x14ac:dyDescent="0.2">
      <c r="A3799" s="468"/>
      <c r="B3799" s="482"/>
      <c r="C3799" s="502"/>
      <c r="D3799" s="473"/>
      <c r="E3799" s="473"/>
      <c r="F3799" s="479"/>
      <c r="G3799" s="473"/>
      <c r="H3799" s="480"/>
      <c r="I3799" s="480"/>
      <c r="J3799" s="442"/>
      <c r="K3799" s="443"/>
      <c r="L3799" s="443"/>
      <c r="M3799" s="443"/>
      <c r="N3799" s="444"/>
      <c r="O3799" s="477">
        <f t="shared" si="162"/>
        <v>0</v>
      </c>
      <c r="P3799" s="477">
        <f t="shared" si="163"/>
        <v>0</v>
      </c>
      <c r="Q3799" s="92" t="str">
        <f t="shared" si="164"/>
        <v/>
      </c>
    </row>
    <row r="3800" spans="1:17" x14ac:dyDescent="0.2">
      <c r="A3800" s="468"/>
      <c r="B3800" s="482"/>
      <c r="C3800" s="502"/>
      <c r="D3800" s="473"/>
      <c r="E3800" s="473"/>
      <c r="F3800" s="479"/>
      <c r="G3800" s="473"/>
      <c r="H3800" s="480"/>
      <c r="I3800" s="480"/>
      <c r="J3800" s="442"/>
      <c r="K3800" s="443"/>
      <c r="L3800" s="443"/>
      <c r="M3800" s="443"/>
      <c r="N3800" s="444"/>
      <c r="O3800" s="477">
        <f t="shared" si="162"/>
        <v>0</v>
      </c>
      <c r="P3800" s="477">
        <f t="shared" si="163"/>
        <v>0</v>
      </c>
      <c r="Q3800" s="92" t="str">
        <f t="shared" si="164"/>
        <v/>
      </c>
    </row>
    <row r="3801" spans="1:17" x14ac:dyDescent="0.2">
      <c r="A3801" s="468"/>
      <c r="B3801" s="482"/>
      <c r="C3801" s="502"/>
      <c r="D3801" s="473"/>
      <c r="E3801" s="473"/>
      <c r="F3801" s="479"/>
      <c r="G3801" s="473"/>
      <c r="H3801" s="480"/>
      <c r="I3801" s="480"/>
      <c r="J3801" s="443"/>
      <c r="K3801" s="443"/>
      <c r="L3801" s="443"/>
      <c r="M3801" s="443"/>
      <c r="N3801" s="444"/>
      <c r="O3801" s="477">
        <f t="shared" si="162"/>
        <v>0</v>
      </c>
      <c r="P3801" s="477">
        <f t="shared" si="163"/>
        <v>0</v>
      </c>
      <c r="Q3801" s="92" t="str">
        <f t="shared" si="164"/>
        <v/>
      </c>
    </row>
    <row r="3802" spans="1:17" x14ac:dyDescent="0.2">
      <c r="A3802" s="468"/>
      <c r="B3802" s="482"/>
      <c r="C3802" s="502"/>
      <c r="D3802" s="473"/>
      <c r="E3802" s="473"/>
      <c r="F3802" s="479"/>
      <c r="G3802" s="473"/>
      <c r="H3802" s="480"/>
      <c r="I3802" s="480"/>
      <c r="J3802" s="443"/>
      <c r="K3802" s="443"/>
      <c r="L3802" s="443"/>
      <c r="M3802" s="443"/>
      <c r="N3802" s="444"/>
      <c r="O3802" s="477">
        <f t="shared" si="162"/>
        <v>0</v>
      </c>
      <c r="P3802" s="477">
        <f t="shared" si="163"/>
        <v>0</v>
      </c>
      <c r="Q3802" s="92" t="str">
        <f t="shared" si="164"/>
        <v/>
      </c>
    </row>
    <row r="3803" spans="1:17" x14ac:dyDescent="0.2">
      <c r="A3803" s="468"/>
      <c r="B3803" s="482"/>
      <c r="C3803" s="502"/>
      <c r="D3803" s="473"/>
      <c r="E3803" s="473"/>
      <c r="F3803" s="479"/>
      <c r="G3803" s="473"/>
      <c r="H3803" s="480"/>
      <c r="I3803" s="480"/>
      <c r="J3803" s="443"/>
      <c r="K3803" s="443"/>
      <c r="L3803" s="443"/>
      <c r="M3803" s="443"/>
      <c r="N3803" s="444"/>
      <c r="O3803" s="477">
        <f t="shared" si="162"/>
        <v>0</v>
      </c>
      <c r="P3803" s="477">
        <f t="shared" si="163"/>
        <v>0</v>
      </c>
      <c r="Q3803" s="92" t="str">
        <f t="shared" si="164"/>
        <v/>
      </c>
    </row>
    <row r="3804" spans="1:17" x14ac:dyDescent="0.2">
      <c r="A3804" s="468"/>
      <c r="B3804" s="482"/>
      <c r="C3804" s="502"/>
      <c r="D3804" s="473"/>
      <c r="E3804" s="473"/>
      <c r="F3804" s="479"/>
      <c r="G3804" s="473"/>
      <c r="H3804" s="480"/>
      <c r="I3804" s="480"/>
      <c r="J3804" s="443"/>
      <c r="K3804" s="443"/>
      <c r="L3804" s="443"/>
      <c r="M3804" s="443"/>
      <c r="N3804" s="444"/>
      <c r="O3804" s="477">
        <f t="shared" si="162"/>
        <v>0</v>
      </c>
      <c r="P3804" s="477">
        <f t="shared" si="163"/>
        <v>0</v>
      </c>
      <c r="Q3804" s="92" t="str">
        <f t="shared" si="164"/>
        <v/>
      </c>
    </row>
    <row r="3805" spans="1:17" x14ac:dyDescent="0.2">
      <c r="A3805" s="468"/>
      <c r="B3805" s="482"/>
      <c r="C3805" s="502"/>
      <c r="D3805" s="473"/>
      <c r="E3805" s="473"/>
      <c r="F3805" s="479"/>
      <c r="G3805" s="473"/>
      <c r="H3805" s="480"/>
      <c r="I3805" s="480"/>
      <c r="J3805" s="443"/>
      <c r="K3805" s="443"/>
      <c r="L3805" s="443"/>
      <c r="M3805" s="443"/>
      <c r="N3805" s="444"/>
      <c r="O3805" s="477">
        <f t="shared" si="162"/>
        <v>0</v>
      </c>
      <c r="P3805" s="477">
        <f t="shared" si="163"/>
        <v>0</v>
      </c>
      <c r="Q3805" s="92" t="str">
        <f t="shared" si="164"/>
        <v/>
      </c>
    </row>
    <row r="3806" spans="1:17" x14ac:dyDescent="0.2">
      <c r="A3806" s="468"/>
      <c r="B3806" s="482"/>
      <c r="C3806" s="502"/>
      <c r="D3806" s="473"/>
      <c r="E3806" s="473"/>
      <c r="F3806" s="479"/>
      <c r="G3806" s="473"/>
      <c r="H3806" s="480"/>
      <c r="I3806" s="480"/>
      <c r="J3806" s="443"/>
      <c r="K3806" s="443"/>
      <c r="L3806" s="443"/>
      <c r="M3806" s="443"/>
      <c r="N3806" s="444"/>
      <c r="O3806" s="477">
        <f t="shared" si="162"/>
        <v>0</v>
      </c>
      <c r="P3806" s="477">
        <f t="shared" si="163"/>
        <v>0</v>
      </c>
      <c r="Q3806" s="92" t="str">
        <f t="shared" si="164"/>
        <v/>
      </c>
    </row>
    <row r="3807" spans="1:17" x14ac:dyDescent="0.2">
      <c r="A3807" s="468"/>
      <c r="B3807" s="482"/>
      <c r="C3807" s="502"/>
      <c r="D3807" s="473"/>
      <c r="E3807" s="473"/>
      <c r="F3807" s="479"/>
      <c r="G3807" s="473"/>
      <c r="H3807" s="480"/>
      <c r="I3807" s="480"/>
      <c r="J3807" s="443"/>
      <c r="K3807" s="443"/>
      <c r="L3807" s="443"/>
      <c r="M3807" s="443"/>
      <c r="N3807" s="444"/>
      <c r="O3807" s="477">
        <f t="shared" si="162"/>
        <v>0</v>
      </c>
      <c r="P3807" s="477">
        <f t="shared" si="163"/>
        <v>0</v>
      </c>
      <c r="Q3807" s="92" t="str">
        <f t="shared" si="164"/>
        <v/>
      </c>
    </row>
    <row r="3808" spans="1:17" x14ac:dyDescent="0.2">
      <c r="A3808" s="468"/>
      <c r="B3808" s="482"/>
      <c r="C3808" s="502"/>
      <c r="D3808" s="473"/>
      <c r="E3808" s="473"/>
      <c r="F3808" s="479"/>
      <c r="G3808" s="473"/>
      <c r="H3808" s="480"/>
      <c r="I3808" s="480"/>
      <c r="J3808" s="443"/>
      <c r="K3808" s="443"/>
      <c r="L3808" s="443"/>
      <c r="M3808" s="443"/>
      <c r="N3808" s="444"/>
      <c r="O3808" s="477">
        <f t="shared" si="162"/>
        <v>0</v>
      </c>
      <c r="P3808" s="477">
        <f t="shared" si="163"/>
        <v>0</v>
      </c>
      <c r="Q3808" s="92" t="str">
        <f t="shared" si="164"/>
        <v/>
      </c>
    </row>
    <row r="3809" spans="1:17" x14ac:dyDescent="0.2">
      <c r="A3809" s="468"/>
      <c r="B3809" s="482"/>
      <c r="C3809" s="502"/>
      <c r="D3809" s="473"/>
      <c r="E3809" s="473"/>
      <c r="F3809" s="479"/>
      <c r="G3809" s="473"/>
      <c r="H3809" s="480"/>
      <c r="I3809" s="480"/>
      <c r="J3809" s="443"/>
      <c r="K3809" s="443"/>
      <c r="L3809" s="443"/>
      <c r="M3809" s="443"/>
      <c r="N3809" s="444"/>
      <c r="O3809" s="477">
        <f t="shared" si="162"/>
        <v>0</v>
      </c>
      <c r="P3809" s="477">
        <f t="shared" si="163"/>
        <v>0</v>
      </c>
      <c r="Q3809" s="92" t="str">
        <f t="shared" si="164"/>
        <v/>
      </c>
    </row>
    <row r="3810" spans="1:17" x14ac:dyDescent="0.2">
      <c r="A3810" s="468"/>
      <c r="B3810" s="482"/>
      <c r="C3810" s="502"/>
      <c r="D3810" s="473"/>
      <c r="E3810" s="473"/>
      <c r="F3810" s="479"/>
      <c r="G3810" s="473"/>
      <c r="H3810" s="480"/>
      <c r="I3810" s="480"/>
      <c r="J3810" s="443"/>
      <c r="K3810" s="443"/>
      <c r="L3810" s="443"/>
      <c r="M3810" s="443"/>
      <c r="N3810" s="444"/>
      <c r="O3810" s="477">
        <f t="shared" si="162"/>
        <v>0</v>
      </c>
      <c r="P3810" s="477">
        <f t="shared" si="163"/>
        <v>0</v>
      </c>
      <c r="Q3810" s="92" t="str">
        <f t="shared" si="164"/>
        <v/>
      </c>
    </row>
    <row r="3811" spans="1:17" x14ac:dyDescent="0.2">
      <c r="A3811" s="468"/>
      <c r="B3811" s="482"/>
      <c r="C3811" s="502"/>
      <c r="D3811" s="473"/>
      <c r="E3811" s="473"/>
      <c r="F3811" s="479"/>
      <c r="G3811" s="473"/>
      <c r="H3811" s="480"/>
      <c r="I3811" s="480"/>
      <c r="J3811" s="443"/>
      <c r="K3811" s="443"/>
      <c r="L3811" s="443"/>
      <c r="M3811" s="443"/>
      <c r="N3811" s="444"/>
      <c r="O3811" s="477">
        <f t="shared" si="162"/>
        <v>0</v>
      </c>
      <c r="P3811" s="477">
        <f t="shared" si="163"/>
        <v>0</v>
      </c>
      <c r="Q3811" s="92" t="str">
        <f t="shared" si="164"/>
        <v/>
      </c>
    </row>
    <row r="3812" spans="1:17" x14ac:dyDescent="0.2">
      <c r="A3812" s="468"/>
      <c r="B3812" s="482"/>
      <c r="C3812" s="502"/>
      <c r="D3812" s="473"/>
      <c r="E3812" s="473"/>
      <c r="F3812" s="479"/>
      <c r="G3812" s="473"/>
      <c r="H3812" s="498"/>
      <c r="I3812" s="498"/>
      <c r="J3812" s="489"/>
      <c r="K3812" s="443"/>
      <c r="L3812" s="443"/>
      <c r="M3812" s="443"/>
      <c r="N3812" s="444"/>
      <c r="O3812" s="477">
        <f t="shared" si="162"/>
        <v>0</v>
      </c>
      <c r="P3812" s="477">
        <f t="shared" si="163"/>
        <v>0</v>
      </c>
      <c r="Q3812" s="92" t="str">
        <f t="shared" si="164"/>
        <v/>
      </c>
    </row>
    <row r="3813" spans="1:17" x14ac:dyDescent="0.2">
      <c r="A3813" s="468"/>
      <c r="B3813" s="482"/>
      <c r="C3813" s="502"/>
      <c r="D3813" s="473"/>
      <c r="E3813" s="473"/>
      <c r="F3813" s="479"/>
      <c r="G3813" s="473"/>
      <c r="H3813" s="498"/>
      <c r="I3813" s="498"/>
      <c r="J3813" s="489"/>
      <c r="K3813" s="443"/>
      <c r="L3813" s="443"/>
      <c r="M3813" s="443"/>
      <c r="N3813" s="444"/>
      <c r="O3813" s="477">
        <f t="shared" si="162"/>
        <v>0</v>
      </c>
      <c r="P3813" s="477">
        <f t="shared" si="163"/>
        <v>0</v>
      </c>
      <c r="Q3813" s="92" t="str">
        <f t="shared" si="164"/>
        <v/>
      </c>
    </row>
    <row r="3814" spans="1:17" x14ac:dyDescent="0.2">
      <c r="A3814" s="468"/>
      <c r="B3814" s="482"/>
      <c r="C3814" s="502"/>
      <c r="D3814" s="473"/>
      <c r="E3814" s="473"/>
      <c r="F3814" s="479"/>
      <c r="G3814" s="473"/>
      <c r="H3814" s="498"/>
      <c r="I3814" s="498"/>
      <c r="J3814" s="489"/>
      <c r="K3814" s="443"/>
      <c r="L3814" s="443"/>
      <c r="M3814" s="443"/>
      <c r="N3814" s="444"/>
      <c r="O3814" s="477">
        <f t="shared" si="162"/>
        <v>0</v>
      </c>
      <c r="P3814" s="477">
        <f t="shared" si="163"/>
        <v>0</v>
      </c>
      <c r="Q3814" s="92" t="str">
        <f t="shared" si="164"/>
        <v/>
      </c>
    </row>
    <row r="3815" spans="1:17" x14ac:dyDescent="0.2">
      <c r="A3815" s="468"/>
      <c r="B3815" s="482"/>
      <c r="C3815" s="502"/>
      <c r="D3815" s="473"/>
      <c r="E3815" s="473"/>
      <c r="F3815" s="479"/>
      <c r="G3815" s="473"/>
      <c r="H3815" s="498"/>
      <c r="I3815" s="498"/>
      <c r="J3815" s="489"/>
      <c r="K3815" s="443"/>
      <c r="L3815" s="443"/>
      <c r="M3815" s="443"/>
      <c r="N3815" s="444"/>
      <c r="O3815" s="477">
        <f t="shared" si="162"/>
        <v>0</v>
      </c>
      <c r="P3815" s="477">
        <f t="shared" si="163"/>
        <v>0</v>
      </c>
      <c r="Q3815" s="92" t="str">
        <f t="shared" si="164"/>
        <v/>
      </c>
    </row>
    <row r="3816" spans="1:17" x14ac:dyDescent="0.2">
      <c r="A3816" s="468"/>
      <c r="B3816" s="482"/>
      <c r="C3816" s="502"/>
      <c r="D3816" s="473"/>
      <c r="E3816" s="473"/>
      <c r="F3816" s="479"/>
      <c r="G3816" s="473"/>
      <c r="H3816" s="480"/>
      <c r="I3816" s="498"/>
      <c r="J3816" s="489"/>
      <c r="K3816" s="443"/>
      <c r="L3816" s="443"/>
      <c r="M3816" s="443"/>
      <c r="N3816" s="444"/>
      <c r="O3816" s="477">
        <f t="shared" si="162"/>
        <v>0</v>
      </c>
      <c r="P3816" s="477">
        <f t="shared" si="163"/>
        <v>0</v>
      </c>
      <c r="Q3816" s="92" t="str">
        <f t="shared" si="164"/>
        <v/>
      </c>
    </row>
    <row r="3817" spans="1:17" x14ac:dyDescent="0.2">
      <c r="A3817" s="468"/>
      <c r="B3817" s="482"/>
      <c r="C3817" s="502"/>
      <c r="D3817" s="473"/>
      <c r="E3817" s="473"/>
      <c r="F3817" s="479"/>
      <c r="G3817" s="473"/>
      <c r="H3817" s="498"/>
      <c r="I3817" s="498"/>
      <c r="J3817" s="489"/>
      <c r="K3817" s="443"/>
      <c r="L3817" s="443"/>
      <c r="M3817" s="443"/>
      <c r="N3817" s="444"/>
      <c r="O3817" s="477">
        <f t="shared" si="162"/>
        <v>0</v>
      </c>
      <c r="P3817" s="477">
        <f t="shared" si="163"/>
        <v>0</v>
      </c>
      <c r="Q3817" s="92" t="str">
        <f t="shared" si="164"/>
        <v/>
      </c>
    </row>
    <row r="3818" spans="1:17" x14ac:dyDescent="0.2">
      <c r="A3818" s="468"/>
      <c r="B3818" s="482"/>
      <c r="C3818" s="502"/>
      <c r="D3818" s="473"/>
      <c r="E3818" s="473"/>
      <c r="F3818" s="479"/>
      <c r="G3818" s="473"/>
      <c r="H3818" s="498"/>
      <c r="I3818" s="480"/>
      <c r="J3818" s="489"/>
      <c r="K3818" s="443"/>
      <c r="L3818" s="443"/>
      <c r="M3818" s="443"/>
      <c r="N3818" s="444"/>
      <c r="O3818" s="477">
        <f t="shared" si="162"/>
        <v>0</v>
      </c>
      <c r="P3818" s="477">
        <f t="shared" si="163"/>
        <v>0</v>
      </c>
      <c r="Q3818" s="92" t="str">
        <f t="shared" si="164"/>
        <v/>
      </c>
    </row>
    <row r="3819" spans="1:17" x14ac:dyDescent="0.2">
      <c r="A3819" s="468"/>
      <c r="B3819" s="482"/>
      <c r="C3819" s="502"/>
      <c r="D3819" s="473"/>
      <c r="E3819" s="473"/>
      <c r="F3819" s="479"/>
      <c r="G3819" s="473"/>
      <c r="H3819" s="480"/>
      <c r="I3819" s="480"/>
      <c r="J3819" s="443"/>
      <c r="K3819" s="443"/>
      <c r="L3819" s="443"/>
      <c r="M3819" s="443"/>
      <c r="N3819" s="444"/>
      <c r="O3819" s="477">
        <f t="shared" si="162"/>
        <v>0</v>
      </c>
      <c r="P3819" s="477">
        <f t="shared" si="163"/>
        <v>0</v>
      </c>
      <c r="Q3819" s="92" t="str">
        <f t="shared" si="164"/>
        <v/>
      </c>
    </row>
    <row r="3820" spans="1:17" x14ac:dyDescent="0.2">
      <c r="A3820" s="468"/>
      <c r="B3820" s="482"/>
      <c r="C3820" s="502"/>
      <c r="D3820" s="473"/>
      <c r="E3820" s="473"/>
      <c r="F3820" s="472"/>
      <c r="G3820" s="473"/>
      <c r="H3820" s="498"/>
      <c r="I3820" s="480"/>
      <c r="J3820" s="443"/>
      <c r="K3820" s="443"/>
      <c r="L3820" s="443"/>
      <c r="M3820" s="443"/>
      <c r="N3820" s="444"/>
      <c r="O3820" s="477">
        <f t="shared" si="162"/>
        <v>0</v>
      </c>
      <c r="P3820" s="477">
        <f t="shared" si="163"/>
        <v>0</v>
      </c>
      <c r="Q3820" s="92" t="str">
        <f t="shared" si="164"/>
        <v/>
      </c>
    </row>
    <row r="3821" spans="1:17" x14ac:dyDescent="0.2">
      <c r="A3821" s="468"/>
      <c r="B3821" s="482"/>
      <c r="C3821" s="502"/>
      <c r="D3821" s="473"/>
      <c r="E3821" s="473"/>
      <c r="F3821" s="472"/>
      <c r="G3821" s="473"/>
      <c r="H3821" s="498"/>
      <c r="I3821" s="480"/>
      <c r="J3821" s="443"/>
      <c r="K3821" s="443"/>
      <c r="L3821" s="443"/>
      <c r="M3821" s="443"/>
      <c r="N3821" s="444"/>
      <c r="O3821" s="477">
        <f t="shared" si="162"/>
        <v>0</v>
      </c>
      <c r="P3821" s="477">
        <f t="shared" si="163"/>
        <v>0</v>
      </c>
      <c r="Q3821" s="92" t="str">
        <f t="shared" si="164"/>
        <v/>
      </c>
    </row>
    <row r="3822" spans="1:17" x14ac:dyDescent="0.2">
      <c r="A3822" s="468"/>
      <c r="B3822" s="482"/>
      <c r="C3822" s="502"/>
      <c r="D3822" s="473"/>
      <c r="E3822" s="473"/>
      <c r="F3822" s="472"/>
      <c r="G3822" s="473"/>
      <c r="H3822" s="498"/>
      <c r="I3822" s="480"/>
      <c r="J3822" s="443"/>
      <c r="K3822" s="443"/>
      <c r="L3822" s="443"/>
      <c r="M3822" s="443"/>
      <c r="N3822" s="444"/>
      <c r="O3822" s="477">
        <f t="shared" si="162"/>
        <v>0</v>
      </c>
      <c r="P3822" s="477">
        <f t="shared" si="163"/>
        <v>0</v>
      </c>
      <c r="Q3822" s="92" t="str">
        <f t="shared" si="164"/>
        <v/>
      </c>
    </row>
    <row r="3823" spans="1:17" x14ac:dyDescent="0.2">
      <c r="A3823" s="468"/>
      <c r="B3823" s="482"/>
      <c r="C3823" s="483"/>
      <c r="D3823" s="473"/>
      <c r="E3823" s="473"/>
      <c r="F3823" s="479"/>
      <c r="G3823" s="473"/>
      <c r="H3823" s="480"/>
      <c r="I3823" s="480"/>
      <c r="J3823" s="443"/>
      <c r="K3823" s="443"/>
      <c r="L3823" s="443"/>
      <c r="M3823" s="443"/>
      <c r="N3823" s="444"/>
      <c r="O3823" s="477">
        <f t="shared" si="162"/>
        <v>0</v>
      </c>
      <c r="P3823" s="477">
        <f t="shared" si="163"/>
        <v>0</v>
      </c>
      <c r="Q3823" s="92" t="str">
        <f t="shared" si="164"/>
        <v/>
      </c>
    </row>
    <row r="3824" spans="1:17" x14ac:dyDescent="0.2">
      <c r="A3824" s="468"/>
      <c r="B3824" s="482"/>
      <c r="C3824" s="483"/>
      <c r="D3824" s="473"/>
      <c r="E3824" s="473"/>
      <c r="F3824" s="479"/>
      <c r="G3824" s="473"/>
      <c r="H3824" s="480"/>
      <c r="I3824" s="480"/>
      <c r="J3824" s="443"/>
      <c r="K3824" s="443"/>
      <c r="L3824" s="443"/>
      <c r="M3824" s="443"/>
      <c r="N3824" s="444"/>
      <c r="O3824" s="477">
        <f t="shared" si="162"/>
        <v>0</v>
      </c>
      <c r="P3824" s="477">
        <f t="shared" si="163"/>
        <v>0</v>
      </c>
      <c r="Q3824" s="92" t="str">
        <f t="shared" si="164"/>
        <v/>
      </c>
    </row>
    <row r="3825" spans="1:17" x14ac:dyDescent="0.2">
      <c r="A3825" s="468"/>
      <c r="B3825" s="482"/>
      <c r="C3825" s="483"/>
      <c r="D3825" s="473"/>
      <c r="E3825" s="473"/>
      <c r="F3825" s="479"/>
      <c r="G3825" s="473"/>
      <c r="H3825" s="480"/>
      <c r="I3825" s="480"/>
      <c r="J3825" s="443"/>
      <c r="K3825" s="443"/>
      <c r="L3825" s="443"/>
      <c r="M3825" s="443"/>
      <c r="N3825" s="444"/>
      <c r="O3825" s="477">
        <f t="shared" si="162"/>
        <v>0</v>
      </c>
      <c r="P3825" s="477">
        <f t="shared" si="163"/>
        <v>0</v>
      </c>
      <c r="Q3825" s="92" t="str">
        <f t="shared" si="164"/>
        <v/>
      </c>
    </row>
    <row r="3826" spans="1:17" x14ac:dyDescent="0.2">
      <c r="A3826" s="468"/>
      <c r="B3826" s="482"/>
      <c r="C3826" s="483"/>
      <c r="D3826" s="473"/>
      <c r="E3826" s="473"/>
      <c r="F3826" s="479"/>
      <c r="G3826" s="473"/>
      <c r="H3826" s="480"/>
      <c r="I3826" s="480"/>
      <c r="J3826" s="443"/>
      <c r="K3826" s="443"/>
      <c r="L3826" s="443"/>
      <c r="M3826" s="443"/>
      <c r="N3826" s="444"/>
      <c r="O3826" s="477">
        <f t="shared" ref="O3826:O3889" si="165">IF(B3826=0,0,IF(YEAR(B3826)=$P$1,MONTH(B3826)-$O$1+1,(YEAR(B3826)-$P$1)*12-$O$1+1+MONTH(B3826)))</f>
        <v>0</v>
      </c>
      <c r="P3826" s="477">
        <f t="shared" ref="P3826:P3889" si="166">IF(C3826=0,0,IF(YEAR(C3826)=$P$1,MONTH(C3826)-$O$1+1,(YEAR(C3826)-$P$1)*12-$O$1+1+MONTH(C3826)))</f>
        <v>0</v>
      </c>
      <c r="Q3826" s="92" t="str">
        <f t="shared" ref="Q3826:Q3889" si="167">SUBSTITUTE(D3826," ","_")</f>
        <v/>
      </c>
    </row>
    <row r="3827" spans="1:17" x14ac:dyDescent="0.2">
      <c r="A3827" s="468"/>
      <c r="B3827" s="482"/>
      <c r="C3827" s="483"/>
      <c r="D3827" s="473"/>
      <c r="E3827" s="473"/>
      <c r="F3827" s="479"/>
      <c r="G3827" s="473"/>
      <c r="H3827" s="480"/>
      <c r="I3827" s="480"/>
      <c r="J3827" s="442"/>
      <c r="K3827" s="443"/>
      <c r="L3827" s="489"/>
      <c r="M3827" s="489"/>
      <c r="N3827" s="469"/>
      <c r="O3827" s="477">
        <f t="shared" si="165"/>
        <v>0</v>
      </c>
      <c r="P3827" s="477">
        <f t="shared" si="166"/>
        <v>0</v>
      </c>
      <c r="Q3827" s="92" t="str">
        <f t="shared" si="167"/>
        <v/>
      </c>
    </row>
    <row r="3828" spans="1:17" x14ac:dyDescent="0.2">
      <c r="A3828" s="468"/>
      <c r="B3828" s="482"/>
      <c r="C3828" s="483"/>
      <c r="D3828" s="473"/>
      <c r="E3828" s="473"/>
      <c r="F3828" s="479"/>
      <c r="G3828" s="473"/>
      <c r="H3828" s="480"/>
      <c r="I3828" s="480"/>
      <c r="J3828" s="442"/>
      <c r="K3828" s="442"/>
      <c r="L3828" s="443"/>
      <c r="M3828" s="489"/>
      <c r="N3828" s="469"/>
      <c r="O3828" s="477">
        <f t="shared" si="165"/>
        <v>0</v>
      </c>
      <c r="P3828" s="477">
        <f t="shared" si="166"/>
        <v>0</v>
      </c>
      <c r="Q3828" s="92" t="str">
        <f t="shared" si="167"/>
        <v/>
      </c>
    </row>
    <row r="3829" spans="1:17" x14ac:dyDescent="0.2">
      <c r="A3829" s="468"/>
      <c r="B3829" s="482"/>
      <c r="C3829" s="483"/>
      <c r="D3829" s="473"/>
      <c r="E3829" s="473"/>
      <c r="F3829" s="472"/>
      <c r="G3829" s="473"/>
      <c r="H3829" s="498"/>
      <c r="I3829" s="480"/>
      <c r="J3829" s="442"/>
      <c r="K3829" s="442"/>
      <c r="L3829" s="443"/>
      <c r="M3829" s="443"/>
      <c r="N3829" s="444"/>
      <c r="O3829" s="477">
        <f t="shared" si="165"/>
        <v>0</v>
      </c>
      <c r="P3829" s="477">
        <f t="shared" si="166"/>
        <v>0</v>
      </c>
      <c r="Q3829" s="92" t="str">
        <f t="shared" si="167"/>
        <v/>
      </c>
    </row>
    <row r="3830" spans="1:17" x14ac:dyDescent="0.2">
      <c r="A3830" s="468"/>
      <c r="B3830" s="482"/>
      <c r="C3830" s="483"/>
      <c r="D3830" s="473"/>
      <c r="E3830" s="473"/>
      <c r="F3830" s="479"/>
      <c r="G3830" s="473"/>
      <c r="H3830" s="474"/>
      <c r="I3830" s="480"/>
      <c r="J3830" s="442"/>
      <c r="K3830" s="442"/>
      <c r="L3830" s="443"/>
      <c r="M3830" s="442"/>
      <c r="N3830" s="469"/>
      <c r="O3830" s="477">
        <f t="shared" si="165"/>
        <v>0</v>
      </c>
      <c r="P3830" s="477">
        <f t="shared" si="166"/>
        <v>0</v>
      </c>
      <c r="Q3830" s="92" t="str">
        <f t="shared" si="167"/>
        <v/>
      </c>
    </row>
    <row r="3831" spans="1:17" x14ac:dyDescent="0.2">
      <c r="A3831" s="468"/>
      <c r="B3831" s="482"/>
      <c r="C3831" s="483"/>
      <c r="D3831" s="473"/>
      <c r="E3831" s="473"/>
      <c r="F3831" s="472"/>
      <c r="G3831" s="473"/>
      <c r="H3831" s="480"/>
      <c r="I3831" s="480"/>
      <c r="J3831" s="442"/>
      <c r="K3831" s="442"/>
      <c r="L3831" s="443"/>
      <c r="M3831" s="442"/>
      <c r="N3831" s="444"/>
      <c r="O3831" s="477">
        <f t="shared" si="165"/>
        <v>0</v>
      </c>
      <c r="P3831" s="477">
        <f t="shared" si="166"/>
        <v>0</v>
      </c>
      <c r="Q3831" s="92" t="str">
        <f t="shared" si="167"/>
        <v/>
      </c>
    </row>
    <row r="3832" spans="1:17" x14ac:dyDescent="0.2">
      <c r="A3832" s="468"/>
      <c r="B3832" s="482"/>
      <c r="C3832" s="483"/>
      <c r="D3832" s="473"/>
      <c r="E3832" s="473"/>
      <c r="F3832" s="479"/>
      <c r="G3832" s="473"/>
      <c r="H3832" s="480"/>
      <c r="I3832" s="480"/>
      <c r="J3832" s="442"/>
      <c r="K3832" s="442"/>
      <c r="L3832" s="443"/>
      <c r="M3832" s="442"/>
      <c r="N3832" s="501"/>
      <c r="O3832" s="477">
        <f t="shared" si="165"/>
        <v>0</v>
      </c>
      <c r="P3832" s="477">
        <f t="shared" si="166"/>
        <v>0</v>
      </c>
      <c r="Q3832" s="92" t="str">
        <f t="shared" si="167"/>
        <v/>
      </c>
    </row>
    <row r="3833" spans="1:17" x14ac:dyDescent="0.2">
      <c r="A3833" s="468"/>
      <c r="B3833" s="482"/>
      <c r="C3833" s="483"/>
      <c r="D3833" s="473"/>
      <c r="E3833" s="473"/>
      <c r="F3833" s="479"/>
      <c r="G3833" s="473"/>
      <c r="H3833" s="480"/>
      <c r="I3833" s="480"/>
      <c r="J3833" s="442"/>
      <c r="K3833" s="442"/>
      <c r="L3833" s="443"/>
      <c r="M3833" s="443"/>
      <c r="N3833" s="501"/>
      <c r="O3833" s="477">
        <f t="shared" si="165"/>
        <v>0</v>
      </c>
      <c r="P3833" s="477">
        <f t="shared" si="166"/>
        <v>0</v>
      </c>
      <c r="Q3833" s="92" t="str">
        <f t="shared" si="167"/>
        <v/>
      </c>
    </row>
    <row r="3834" spans="1:17" x14ac:dyDescent="0.2">
      <c r="A3834" s="468"/>
      <c r="B3834" s="482"/>
      <c r="C3834" s="483"/>
      <c r="D3834" s="473"/>
      <c r="E3834" s="473"/>
      <c r="F3834" s="479"/>
      <c r="G3834" s="473"/>
      <c r="H3834" s="480"/>
      <c r="I3834" s="480"/>
      <c r="J3834" s="442"/>
      <c r="K3834" s="442"/>
      <c r="L3834" s="443"/>
      <c r="M3834" s="443"/>
      <c r="N3834" s="501"/>
      <c r="O3834" s="477">
        <f t="shared" si="165"/>
        <v>0</v>
      </c>
      <c r="P3834" s="477">
        <f t="shared" si="166"/>
        <v>0</v>
      </c>
      <c r="Q3834" s="92" t="str">
        <f t="shared" si="167"/>
        <v/>
      </c>
    </row>
    <row r="3835" spans="1:17" x14ac:dyDescent="0.2">
      <c r="A3835" s="468"/>
      <c r="B3835" s="482"/>
      <c r="C3835" s="483"/>
      <c r="D3835" s="473"/>
      <c r="E3835" s="473"/>
      <c r="F3835" s="479"/>
      <c r="G3835" s="473"/>
      <c r="H3835" s="480"/>
      <c r="I3835" s="480"/>
      <c r="J3835" s="442"/>
      <c r="K3835" s="442"/>
      <c r="L3835" s="443"/>
      <c r="M3835" s="443"/>
      <c r="N3835" s="501"/>
      <c r="O3835" s="477">
        <f t="shared" si="165"/>
        <v>0</v>
      </c>
      <c r="P3835" s="477">
        <f t="shared" si="166"/>
        <v>0</v>
      </c>
      <c r="Q3835" s="92" t="str">
        <f t="shared" si="167"/>
        <v/>
      </c>
    </row>
    <row r="3836" spans="1:17" x14ac:dyDescent="0.2">
      <c r="A3836" s="468"/>
      <c r="B3836" s="482"/>
      <c r="C3836" s="483"/>
      <c r="D3836" s="473"/>
      <c r="E3836" s="473"/>
      <c r="F3836" s="479"/>
      <c r="G3836" s="473"/>
      <c r="H3836" s="480"/>
      <c r="I3836" s="480"/>
      <c r="J3836" s="442"/>
      <c r="K3836" s="442"/>
      <c r="L3836" s="443"/>
      <c r="M3836" s="443"/>
      <c r="N3836" s="501"/>
      <c r="O3836" s="477">
        <f t="shared" si="165"/>
        <v>0</v>
      </c>
      <c r="P3836" s="477">
        <f t="shared" si="166"/>
        <v>0</v>
      </c>
      <c r="Q3836" s="92" t="str">
        <f t="shared" si="167"/>
        <v/>
      </c>
    </row>
    <row r="3837" spans="1:17" x14ac:dyDescent="0.2">
      <c r="A3837" s="468"/>
      <c r="B3837" s="482"/>
      <c r="C3837" s="483"/>
      <c r="D3837" s="473"/>
      <c r="E3837" s="473"/>
      <c r="F3837" s="479"/>
      <c r="G3837" s="473"/>
      <c r="H3837" s="480"/>
      <c r="I3837" s="480"/>
      <c r="J3837" s="442"/>
      <c r="K3837" s="442"/>
      <c r="L3837" s="443"/>
      <c r="M3837" s="443"/>
      <c r="N3837" s="501"/>
      <c r="O3837" s="477">
        <f t="shared" si="165"/>
        <v>0</v>
      </c>
      <c r="P3837" s="477">
        <f t="shared" si="166"/>
        <v>0</v>
      </c>
      <c r="Q3837" s="92" t="str">
        <f t="shared" si="167"/>
        <v/>
      </c>
    </row>
    <row r="3838" spans="1:17" x14ac:dyDescent="0.2">
      <c r="A3838" s="468"/>
      <c r="B3838" s="482"/>
      <c r="C3838" s="483"/>
      <c r="D3838" s="473"/>
      <c r="E3838" s="473"/>
      <c r="F3838" s="479"/>
      <c r="G3838" s="473"/>
      <c r="H3838" s="474"/>
      <c r="I3838" s="480"/>
      <c r="J3838" s="442"/>
      <c r="K3838" s="442"/>
      <c r="L3838" s="443"/>
      <c r="M3838" s="443"/>
      <c r="N3838" s="444"/>
      <c r="O3838" s="477">
        <f t="shared" si="165"/>
        <v>0</v>
      </c>
      <c r="P3838" s="477">
        <f t="shared" si="166"/>
        <v>0</v>
      </c>
      <c r="Q3838" s="92" t="str">
        <f t="shared" si="167"/>
        <v/>
      </c>
    </row>
    <row r="3839" spans="1:17" x14ac:dyDescent="0.2">
      <c r="A3839" s="468"/>
      <c r="B3839" s="482"/>
      <c r="C3839" s="483"/>
      <c r="D3839" s="473"/>
      <c r="E3839" s="473"/>
      <c r="F3839" s="479"/>
      <c r="G3839" s="473"/>
      <c r="H3839" s="480"/>
      <c r="I3839" s="480"/>
      <c r="J3839" s="442"/>
      <c r="K3839" s="442"/>
      <c r="L3839" s="443"/>
      <c r="M3839" s="443"/>
      <c r="N3839" s="444"/>
      <c r="O3839" s="477">
        <f t="shared" si="165"/>
        <v>0</v>
      </c>
      <c r="P3839" s="477">
        <f t="shared" si="166"/>
        <v>0</v>
      </c>
      <c r="Q3839" s="92" t="str">
        <f t="shared" si="167"/>
        <v/>
      </c>
    </row>
    <row r="3840" spans="1:17" x14ac:dyDescent="0.2">
      <c r="A3840" s="468"/>
      <c r="B3840" s="482"/>
      <c r="C3840" s="483"/>
      <c r="D3840" s="473"/>
      <c r="E3840" s="473"/>
      <c r="F3840" s="479"/>
      <c r="G3840" s="473"/>
      <c r="H3840" s="480"/>
      <c r="I3840" s="480"/>
      <c r="J3840" s="442"/>
      <c r="K3840" s="442"/>
      <c r="L3840" s="443"/>
      <c r="M3840" s="443"/>
      <c r="N3840" s="444"/>
      <c r="O3840" s="477">
        <f t="shared" si="165"/>
        <v>0</v>
      </c>
      <c r="P3840" s="477">
        <f t="shared" si="166"/>
        <v>0</v>
      </c>
      <c r="Q3840" s="92" t="str">
        <f t="shared" si="167"/>
        <v/>
      </c>
    </row>
    <row r="3841" spans="1:17" x14ac:dyDescent="0.2">
      <c r="A3841" s="468"/>
      <c r="B3841" s="482"/>
      <c r="C3841" s="483"/>
      <c r="D3841" s="473"/>
      <c r="E3841" s="473"/>
      <c r="F3841" s="479"/>
      <c r="G3841" s="473"/>
      <c r="H3841" s="480"/>
      <c r="I3841" s="480"/>
      <c r="J3841" s="442"/>
      <c r="K3841" s="442"/>
      <c r="L3841" s="443"/>
      <c r="M3841" s="443"/>
      <c r="N3841" s="444"/>
      <c r="O3841" s="477">
        <f t="shared" si="165"/>
        <v>0</v>
      </c>
      <c r="P3841" s="477">
        <f t="shared" si="166"/>
        <v>0</v>
      </c>
      <c r="Q3841" s="92" t="str">
        <f t="shared" si="167"/>
        <v/>
      </c>
    </row>
    <row r="3842" spans="1:17" x14ac:dyDescent="0.2">
      <c r="A3842" s="468"/>
      <c r="B3842" s="482"/>
      <c r="C3842" s="483"/>
      <c r="D3842" s="473"/>
      <c r="E3842" s="473"/>
      <c r="F3842" s="479"/>
      <c r="G3842" s="473"/>
      <c r="H3842" s="480"/>
      <c r="I3842" s="480"/>
      <c r="J3842" s="443"/>
      <c r="K3842" s="442"/>
      <c r="L3842" s="443"/>
      <c r="M3842" s="443"/>
      <c r="N3842" s="444"/>
      <c r="O3842" s="477">
        <f t="shared" si="165"/>
        <v>0</v>
      </c>
      <c r="P3842" s="477">
        <f t="shared" si="166"/>
        <v>0</v>
      </c>
      <c r="Q3842" s="92" t="str">
        <f t="shared" si="167"/>
        <v/>
      </c>
    </row>
    <row r="3843" spans="1:17" x14ac:dyDescent="0.2">
      <c r="A3843" s="468"/>
      <c r="B3843" s="482"/>
      <c r="C3843" s="483"/>
      <c r="D3843" s="473"/>
      <c r="E3843" s="473"/>
      <c r="F3843" s="479"/>
      <c r="G3843" s="473"/>
      <c r="H3843" s="480"/>
      <c r="I3843" s="480"/>
      <c r="J3843" s="442"/>
      <c r="K3843" s="442"/>
      <c r="L3843" s="443"/>
      <c r="M3843" s="443"/>
      <c r="N3843" s="444"/>
      <c r="O3843" s="477">
        <f t="shared" si="165"/>
        <v>0</v>
      </c>
      <c r="P3843" s="477">
        <f t="shared" si="166"/>
        <v>0</v>
      </c>
      <c r="Q3843" s="92" t="str">
        <f t="shared" si="167"/>
        <v/>
      </c>
    </row>
    <row r="3844" spans="1:17" x14ac:dyDescent="0.2">
      <c r="A3844" s="468"/>
      <c r="B3844" s="482"/>
      <c r="C3844" s="483"/>
      <c r="D3844" s="473"/>
      <c r="E3844" s="473"/>
      <c r="F3844" s="479"/>
      <c r="G3844" s="473"/>
      <c r="H3844" s="480"/>
      <c r="I3844" s="480"/>
      <c r="J3844" s="442"/>
      <c r="K3844" s="442"/>
      <c r="L3844" s="443"/>
      <c r="M3844" s="443"/>
      <c r="N3844" s="444"/>
      <c r="O3844" s="477">
        <f t="shared" si="165"/>
        <v>0</v>
      </c>
      <c r="P3844" s="477">
        <f t="shared" si="166"/>
        <v>0</v>
      </c>
      <c r="Q3844" s="92" t="str">
        <f t="shared" si="167"/>
        <v/>
      </c>
    </row>
    <row r="3845" spans="1:17" x14ac:dyDescent="0.2">
      <c r="A3845" s="468"/>
      <c r="B3845" s="487"/>
      <c r="C3845" s="483"/>
      <c r="D3845" s="473"/>
      <c r="E3845" s="473"/>
      <c r="F3845" s="479"/>
      <c r="G3845" s="473"/>
      <c r="H3845" s="480"/>
      <c r="I3845" s="480"/>
      <c r="J3845" s="443"/>
      <c r="K3845" s="442"/>
      <c r="L3845" s="443"/>
      <c r="M3845" s="443"/>
      <c r="N3845" s="444"/>
      <c r="O3845" s="477">
        <f t="shared" si="165"/>
        <v>0</v>
      </c>
      <c r="P3845" s="477">
        <f t="shared" si="166"/>
        <v>0</v>
      </c>
      <c r="Q3845" s="92" t="str">
        <f t="shared" si="167"/>
        <v/>
      </c>
    </row>
    <row r="3846" spans="1:17" x14ac:dyDescent="0.2">
      <c r="A3846" s="468"/>
      <c r="B3846" s="487"/>
      <c r="C3846" s="483"/>
      <c r="D3846" s="473"/>
      <c r="E3846" s="473"/>
      <c r="F3846" s="479"/>
      <c r="G3846" s="473"/>
      <c r="H3846" s="480"/>
      <c r="I3846" s="480"/>
      <c r="J3846" s="443"/>
      <c r="K3846" s="442"/>
      <c r="L3846" s="443"/>
      <c r="M3846" s="443"/>
      <c r="N3846" s="444"/>
      <c r="O3846" s="477">
        <f t="shared" si="165"/>
        <v>0</v>
      </c>
      <c r="P3846" s="477">
        <f t="shared" si="166"/>
        <v>0</v>
      </c>
      <c r="Q3846" s="92" t="str">
        <f t="shared" si="167"/>
        <v/>
      </c>
    </row>
    <row r="3847" spans="1:17" x14ac:dyDescent="0.2">
      <c r="A3847" s="468"/>
      <c r="B3847" s="482"/>
      <c r="C3847" s="483"/>
      <c r="D3847" s="473"/>
      <c r="E3847" s="473"/>
      <c r="F3847" s="472"/>
      <c r="G3847" s="473"/>
      <c r="H3847" s="480"/>
      <c r="I3847" s="480"/>
      <c r="J3847" s="442"/>
      <c r="K3847" s="442"/>
      <c r="L3847" s="443"/>
      <c r="M3847" s="443"/>
      <c r="N3847" s="444"/>
      <c r="O3847" s="477">
        <f t="shared" si="165"/>
        <v>0</v>
      </c>
      <c r="P3847" s="477">
        <f t="shared" si="166"/>
        <v>0</v>
      </c>
      <c r="Q3847" s="92" t="str">
        <f t="shared" si="167"/>
        <v/>
      </c>
    </row>
    <row r="3848" spans="1:17" x14ac:dyDescent="0.2">
      <c r="A3848" s="468"/>
      <c r="B3848" s="482"/>
      <c r="C3848" s="483"/>
      <c r="D3848" s="473"/>
      <c r="E3848" s="473"/>
      <c r="F3848" s="479"/>
      <c r="G3848" s="473"/>
      <c r="H3848" s="480"/>
      <c r="I3848" s="480"/>
      <c r="J3848" s="443"/>
      <c r="K3848" s="443"/>
      <c r="L3848" s="443"/>
      <c r="M3848" s="443"/>
      <c r="N3848" s="444"/>
      <c r="O3848" s="477">
        <f t="shared" si="165"/>
        <v>0</v>
      </c>
      <c r="P3848" s="477">
        <f t="shared" si="166"/>
        <v>0</v>
      </c>
      <c r="Q3848" s="92" t="str">
        <f t="shared" si="167"/>
        <v/>
      </c>
    </row>
    <row r="3849" spans="1:17" x14ac:dyDescent="0.2">
      <c r="A3849" s="468"/>
      <c r="B3849" s="482"/>
      <c r="C3849" s="483"/>
      <c r="D3849" s="473"/>
      <c r="E3849" s="473"/>
      <c r="F3849" s="479"/>
      <c r="G3849" s="473"/>
      <c r="H3849" s="480"/>
      <c r="I3849" s="480"/>
      <c r="J3849" s="443"/>
      <c r="K3849" s="443"/>
      <c r="L3849" s="443"/>
      <c r="M3849" s="443"/>
      <c r="N3849" s="444"/>
      <c r="O3849" s="477">
        <f t="shared" si="165"/>
        <v>0</v>
      </c>
      <c r="P3849" s="477">
        <f t="shared" si="166"/>
        <v>0</v>
      </c>
      <c r="Q3849" s="92" t="str">
        <f t="shared" si="167"/>
        <v/>
      </c>
    </row>
    <row r="3850" spans="1:17" x14ac:dyDescent="0.2">
      <c r="A3850" s="468"/>
      <c r="B3850" s="482"/>
      <c r="C3850" s="483"/>
      <c r="D3850" s="473"/>
      <c r="E3850" s="473"/>
      <c r="F3850" s="479"/>
      <c r="G3850" s="473"/>
      <c r="H3850" s="480"/>
      <c r="I3850" s="480"/>
      <c r="J3850" s="443"/>
      <c r="K3850" s="443"/>
      <c r="L3850" s="443"/>
      <c r="M3850" s="443"/>
      <c r="N3850" s="444"/>
      <c r="O3850" s="477">
        <f t="shared" si="165"/>
        <v>0</v>
      </c>
      <c r="P3850" s="477">
        <f t="shared" si="166"/>
        <v>0</v>
      </c>
      <c r="Q3850" s="92" t="str">
        <f t="shared" si="167"/>
        <v/>
      </c>
    </row>
    <row r="3851" spans="1:17" x14ac:dyDescent="0.2">
      <c r="A3851" s="468"/>
      <c r="B3851" s="482"/>
      <c r="C3851" s="483"/>
      <c r="D3851" s="473"/>
      <c r="E3851" s="473"/>
      <c r="F3851" s="479"/>
      <c r="G3851" s="473"/>
      <c r="H3851" s="480"/>
      <c r="I3851" s="480"/>
      <c r="J3851" s="443"/>
      <c r="K3851" s="443"/>
      <c r="L3851" s="443"/>
      <c r="M3851" s="443"/>
      <c r="N3851" s="444"/>
      <c r="O3851" s="477">
        <f t="shared" si="165"/>
        <v>0</v>
      </c>
      <c r="P3851" s="477">
        <f t="shared" si="166"/>
        <v>0</v>
      </c>
      <c r="Q3851" s="92" t="str">
        <f t="shared" si="167"/>
        <v/>
      </c>
    </row>
    <row r="3852" spans="1:17" x14ac:dyDescent="0.2">
      <c r="A3852" s="468"/>
      <c r="B3852" s="487"/>
      <c r="C3852" s="483"/>
      <c r="D3852" s="473"/>
      <c r="E3852" s="473"/>
      <c r="F3852" s="479"/>
      <c r="G3852" s="473"/>
      <c r="H3852" s="474"/>
      <c r="I3852" s="480"/>
      <c r="J3852" s="442"/>
      <c r="K3852" s="442"/>
      <c r="L3852" s="443"/>
      <c r="M3852" s="443"/>
      <c r="N3852" s="444"/>
      <c r="O3852" s="477">
        <f t="shared" si="165"/>
        <v>0</v>
      </c>
      <c r="P3852" s="477">
        <f t="shared" si="166"/>
        <v>0</v>
      </c>
      <c r="Q3852" s="92" t="str">
        <f t="shared" si="167"/>
        <v/>
      </c>
    </row>
    <row r="3853" spans="1:17" x14ac:dyDescent="0.2">
      <c r="A3853" s="468"/>
      <c r="B3853" s="487"/>
      <c r="C3853" s="483"/>
      <c r="D3853" s="473"/>
      <c r="E3853" s="473"/>
      <c r="F3853" s="479"/>
      <c r="G3853" s="473"/>
      <c r="H3853" s="474"/>
      <c r="I3853" s="480"/>
      <c r="J3853" s="442"/>
      <c r="K3853" s="442"/>
      <c r="L3853" s="443"/>
      <c r="M3853" s="443"/>
      <c r="N3853" s="501"/>
      <c r="O3853" s="477">
        <f t="shared" si="165"/>
        <v>0</v>
      </c>
      <c r="P3853" s="477">
        <f t="shared" si="166"/>
        <v>0</v>
      </c>
      <c r="Q3853" s="92" t="str">
        <f t="shared" si="167"/>
        <v/>
      </c>
    </row>
    <row r="3854" spans="1:17" x14ac:dyDescent="0.2">
      <c r="A3854" s="468"/>
      <c r="B3854" s="487"/>
      <c r="C3854" s="483"/>
      <c r="D3854" s="474"/>
      <c r="E3854" s="474"/>
      <c r="F3854" s="479"/>
      <c r="G3854" s="473"/>
      <c r="H3854" s="474"/>
      <c r="I3854" s="480"/>
      <c r="J3854" s="442"/>
      <c r="K3854" s="442"/>
      <c r="L3854" s="443"/>
      <c r="M3854" s="442"/>
      <c r="N3854" s="444"/>
      <c r="O3854" s="477">
        <f t="shared" si="165"/>
        <v>0</v>
      </c>
      <c r="P3854" s="477">
        <f t="shared" si="166"/>
        <v>0</v>
      </c>
      <c r="Q3854" s="92" t="str">
        <f t="shared" si="167"/>
        <v/>
      </c>
    </row>
    <row r="3855" spans="1:17" x14ac:dyDescent="0.2">
      <c r="A3855" s="468"/>
      <c r="B3855" s="487"/>
      <c r="C3855" s="483"/>
      <c r="D3855" s="473"/>
      <c r="E3855" s="473"/>
      <c r="F3855" s="479"/>
      <c r="G3855" s="473"/>
      <c r="H3855" s="474"/>
      <c r="I3855" s="480"/>
      <c r="J3855" s="442"/>
      <c r="K3855" s="442"/>
      <c r="L3855" s="443"/>
      <c r="M3855" s="443"/>
      <c r="N3855" s="444"/>
      <c r="O3855" s="477">
        <f t="shared" si="165"/>
        <v>0</v>
      </c>
      <c r="P3855" s="477">
        <f t="shared" si="166"/>
        <v>0</v>
      </c>
      <c r="Q3855" s="92" t="str">
        <f t="shared" si="167"/>
        <v/>
      </c>
    </row>
    <row r="3856" spans="1:17" x14ac:dyDescent="0.2">
      <c r="A3856" s="468"/>
      <c r="B3856" s="487"/>
      <c r="C3856" s="483"/>
      <c r="D3856" s="473"/>
      <c r="E3856" s="473"/>
      <c r="F3856" s="479"/>
      <c r="G3856" s="473"/>
      <c r="H3856" s="474"/>
      <c r="I3856" s="480"/>
      <c r="J3856" s="442"/>
      <c r="K3856" s="442"/>
      <c r="L3856" s="443"/>
      <c r="M3856" s="442"/>
      <c r="N3856" s="444"/>
      <c r="O3856" s="477">
        <f t="shared" si="165"/>
        <v>0</v>
      </c>
      <c r="P3856" s="477">
        <f t="shared" si="166"/>
        <v>0</v>
      </c>
      <c r="Q3856" s="92" t="str">
        <f t="shared" si="167"/>
        <v/>
      </c>
    </row>
    <row r="3857" spans="1:17" x14ac:dyDescent="0.2">
      <c r="A3857" s="468"/>
      <c r="B3857" s="487"/>
      <c r="C3857" s="483"/>
      <c r="D3857" s="473"/>
      <c r="E3857" s="473"/>
      <c r="F3857" s="479"/>
      <c r="G3857" s="473"/>
      <c r="H3857" s="480"/>
      <c r="I3857" s="480"/>
      <c r="J3857" s="443"/>
      <c r="K3857" s="442"/>
      <c r="L3857" s="443"/>
      <c r="M3857" s="443"/>
      <c r="N3857" s="444"/>
      <c r="O3857" s="477">
        <f t="shared" si="165"/>
        <v>0</v>
      </c>
      <c r="P3857" s="477">
        <f t="shared" si="166"/>
        <v>0</v>
      </c>
      <c r="Q3857" s="92" t="str">
        <f t="shared" si="167"/>
        <v/>
      </c>
    </row>
    <row r="3858" spans="1:17" x14ac:dyDescent="0.2">
      <c r="A3858" s="468"/>
      <c r="B3858" s="487"/>
      <c r="C3858" s="483"/>
      <c r="D3858" s="473"/>
      <c r="E3858" s="471"/>
      <c r="F3858" s="479"/>
      <c r="G3858" s="473"/>
      <c r="H3858" s="480"/>
      <c r="I3858" s="480"/>
      <c r="J3858" s="504"/>
      <c r="K3858" s="504"/>
      <c r="L3858" s="489"/>
      <c r="M3858" s="443"/>
      <c r="N3858" s="444"/>
      <c r="O3858" s="477">
        <f t="shared" si="165"/>
        <v>0</v>
      </c>
      <c r="P3858" s="477">
        <f t="shared" si="166"/>
        <v>0</v>
      </c>
      <c r="Q3858" s="92" t="str">
        <f t="shared" si="167"/>
        <v/>
      </c>
    </row>
    <row r="3859" spans="1:17" x14ac:dyDescent="0.2">
      <c r="A3859" s="468"/>
      <c r="B3859" s="487"/>
      <c r="C3859" s="483"/>
      <c r="D3859" s="473"/>
      <c r="E3859" s="471"/>
      <c r="F3859" s="479"/>
      <c r="G3859" s="473"/>
      <c r="H3859" s="480"/>
      <c r="I3859" s="480"/>
      <c r="J3859" s="504"/>
      <c r="K3859" s="504"/>
      <c r="L3859" s="489"/>
      <c r="M3859" s="443"/>
      <c r="N3859" s="444"/>
      <c r="O3859" s="477">
        <f t="shared" si="165"/>
        <v>0</v>
      </c>
      <c r="P3859" s="477">
        <f t="shared" si="166"/>
        <v>0</v>
      </c>
      <c r="Q3859" s="92" t="str">
        <f t="shared" si="167"/>
        <v/>
      </c>
    </row>
    <row r="3860" spans="1:17" x14ac:dyDescent="0.2">
      <c r="A3860" s="468"/>
      <c r="B3860" s="487"/>
      <c r="C3860" s="483"/>
      <c r="D3860" s="473"/>
      <c r="E3860" s="471"/>
      <c r="F3860" s="479"/>
      <c r="G3860" s="473"/>
      <c r="H3860" s="480"/>
      <c r="I3860" s="480"/>
      <c r="J3860" s="504"/>
      <c r="K3860" s="504"/>
      <c r="L3860" s="489"/>
      <c r="M3860" s="443"/>
      <c r="N3860" s="444"/>
      <c r="O3860" s="477">
        <f t="shared" si="165"/>
        <v>0</v>
      </c>
      <c r="P3860" s="477">
        <f t="shared" si="166"/>
        <v>0</v>
      </c>
      <c r="Q3860" s="92" t="str">
        <f t="shared" si="167"/>
        <v/>
      </c>
    </row>
    <row r="3861" spans="1:17" x14ac:dyDescent="0.2">
      <c r="A3861" s="468"/>
      <c r="B3861" s="487"/>
      <c r="C3861" s="483"/>
      <c r="D3861" s="473"/>
      <c r="E3861" s="473"/>
      <c r="F3861" s="479"/>
      <c r="G3861" s="473"/>
      <c r="H3861" s="480"/>
      <c r="I3861" s="480"/>
      <c r="J3861" s="443"/>
      <c r="K3861" s="504"/>
      <c r="L3861" s="443"/>
      <c r="M3861" s="443"/>
      <c r="N3861" s="444"/>
      <c r="O3861" s="477">
        <f t="shared" si="165"/>
        <v>0</v>
      </c>
      <c r="P3861" s="477">
        <f t="shared" si="166"/>
        <v>0</v>
      </c>
      <c r="Q3861" s="92" t="str">
        <f t="shared" si="167"/>
        <v/>
      </c>
    </row>
    <row r="3862" spans="1:17" x14ac:dyDescent="0.2">
      <c r="A3862" s="468"/>
      <c r="B3862" s="487"/>
      <c r="C3862" s="483"/>
      <c r="D3862" s="473"/>
      <c r="E3862" s="471"/>
      <c r="F3862" s="479"/>
      <c r="G3862" s="473"/>
      <c r="H3862" s="480"/>
      <c r="I3862" s="480"/>
      <c r="J3862" s="504"/>
      <c r="K3862" s="504"/>
      <c r="L3862" s="489"/>
      <c r="M3862" s="443"/>
      <c r="N3862" s="444"/>
      <c r="O3862" s="477">
        <f t="shared" si="165"/>
        <v>0</v>
      </c>
      <c r="P3862" s="477">
        <f t="shared" si="166"/>
        <v>0</v>
      </c>
      <c r="Q3862" s="92" t="str">
        <f t="shared" si="167"/>
        <v/>
      </c>
    </row>
    <row r="3863" spans="1:17" x14ac:dyDescent="0.2">
      <c r="A3863" s="468"/>
      <c r="B3863" s="487"/>
      <c r="C3863" s="483"/>
      <c r="D3863" s="473"/>
      <c r="E3863" s="473"/>
      <c r="F3863" s="479"/>
      <c r="G3863" s="473"/>
      <c r="H3863" s="480"/>
      <c r="I3863" s="480"/>
      <c r="J3863" s="443"/>
      <c r="K3863" s="504"/>
      <c r="L3863" s="443"/>
      <c r="M3863" s="443"/>
      <c r="N3863" s="444"/>
      <c r="O3863" s="477">
        <f t="shared" si="165"/>
        <v>0</v>
      </c>
      <c r="P3863" s="477">
        <f t="shared" si="166"/>
        <v>0</v>
      </c>
      <c r="Q3863" s="92" t="str">
        <f t="shared" si="167"/>
        <v/>
      </c>
    </row>
    <row r="3864" spans="1:17" x14ac:dyDescent="0.2">
      <c r="A3864" s="468"/>
      <c r="B3864" s="487"/>
      <c r="C3864" s="483"/>
      <c r="D3864" s="473"/>
      <c r="E3864" s="471"/>
      <c r="F3864" s="479"/>
      <c r="G3864" s="473"/>
      <c r="H3864" s="480"/>
      <c r="I3864" s="480"/>
      <c r="J3864" s="504"/>
      <c r="K3864" s="504"/>
      <c r="L3864" s="443"/>
      <c r="M3864" s="443"/>
      <c r="N3864" s="444"/>
      <c r="O3864" s="477">
        <f t="shared" si="165"/>
        <v>0</v>
      </c>
      <c r="P3864" s="477">
        <f t="shared" si="166"/>
        <v>0</v>
      </c>
      <c r="Q3864" s="92" t="str">
        <f t="shared" si="167"/>
        <v/>
      </c>
    </row>
    <row r="3865" spans="1:17" x14ac:dyDescent="0.2">
      <c r="A3865" s="468"/>
      <c r="B3865" s="487"/>
      <c r="C3865" s="483"/>
      <c r="D3865" s="473"/>
      <c r="E3865" s="471"/>
      <c r="F3865" s="479"/>
      <c r="G3865" s="473"/>
      <c r="H3865" s="480"/>
      <c r="I3865" s="480"/>
      <c r="J3865" s="504"/>
      <c r="K3865" s="504"/>
      <c r="L3865" s="443"/>
      <c r="M3865" s="443"/>
      <c r="N3865" s="444"/>
      <c r="O3865" s="477">
        <f t="shared" si="165"/>
        <v>0</v>
      </c>
      <c r="P3865" s="477">
        <f t="shared" si="166"/>
        <v>0</v>
      </c>
      <c r="Q3865" s="92" t="str">
        <f t="shared" si="167"/>
        <v/>
      </c>
    </row>
    <row r="3866" spans="1:17" x14ac:dyDescent="0.2">
      <c r="A3866" s="468"/>
      <c r="B3866" s="487"/>
      <c r="C3866" s="483"/>
      <c r="D3866" s="473"/>
      <c r="E3866" s="473"/>
      <c r="F3866" s="479"/>
      <c r="G3866" s="473"/>
      <c r="H3866" s="480"/>
      <c r="I3866" s="480"/>
      <c r="J3866" s="443"/>
      <c r="K3866" s="504"/>
      <c r="L3866" s="443"/>
      <c r="M3866" s="443"/>
      <c r="N3866" s="444"/>
      <c r="O3866" s="477">
        <f t="shared" si="165"/>
        <v>0</v>
      </c>
      <c r="P3866" s="477">
        <f t="shared" si="166"/>
        <v>0</v>
      </c>
      <c r="Q3866" s="92" t="str">
        <f t="shared" si="167"/>
        <v/>
      </c>
    </row>
    <row r="3867" spans="1:17" x14ac:dyDescent="0.2">
      <c r="A3867" s="468"/>
      <c r="B3867" s="487"/>
      <c r="C3867" s="483"/>
      <c r="D3867" s="473"/>
      <c r="E3867" s="473"/>
      <c r="F3867" s="479"/>
      <c r="G3867" s="473"/>
      <c r="H3867" s="480"/>
      <c r="I3867" s="480"/>
      <c r="J3867" s="443"/>
      <c r="K3867" s="442"/>
      <c r="L3867" s="443"/>
      <c r="M3867" s="443"/>
      <c r="N3867" s="444"/>
      <c r="O3867" s="477">
        <f t="shared" si="165"/>
        <v>0</v>
      </c>
      <c r="P3867" s="477">
        <f t="shared" si="166"/>
        <v>0</v>
      </c>
      <c r="Q3867" s="92" t="str">
        <f t="shared" si="167"/>
        <v/>
      </c>
    </row>
    <row r="3868" spans="1:17" x14ac:dyDescent="0.2">
      <c r="A3868" s="468"/>
      <c r="B3868" s="487"/>
      <c r="C3868" s="483"/>
      <c r="D3868" s="473"/>
      <c r="E3868" s="473"/>
      <c r="F3868" s="479"/>
      <c r="G3868" s="473"/>
      <c r="H3868" s="480"/>
      <c r="I3868" s="480"/>
      <c r="J3868" s="443"/>
      <c r="K3868" s="443"/>
      <c r="L3868" s="443"/>
      <c r="M3868" s="443"/>
      <c r="N3868" s="444"/>
      <c r="O3868" s="477">
        <f t="shared" si="165"/>
        <v>0</v>
      </c>
      <c r="P3868" s="477">
        <f t="shared" si="166"/>
        <v>0</v>
      </c>
      <c r="Q3868" s="92" t="str">
        <f t="shared" si="167"/>
        <v/>
      </c>
    </row>
    <row r="3869" spans="1:17" x14ac:dyDescent="0.2">
      <c r="A3869" s="468"/>
      <c r="B3869" s="487"/>
      <c r="C3869" s="483"/>
      <c r="D3869" s="473"/>
      <c r="E3869" s="473"/>
      <c r="F3869" s="479"/>
      <c r="G3869" s="473"/>
      <c r="H3869" s="480"/>
      <c r="I3869" s="480"/>
      <c r="J3869" s="443"/>
      <c r="K3869" s="442"/>
      <c r="L3869" s="443"/>
      <c r="M3869" s="443"/>
      <c r="N3869" s="444"/>
      <c r="O3869" s="477">
        <f t="shared" si="165"/>
        <v>0</v>
      </c>
      <c r="P3869" s="477">
        <f t="shared" si="166"/>
        <v>0</v>
      </c>
      <c r="Q3869" s="92" t="str">
        <f t="shared" si="167"/>
        <v/>
      </c>
    </row>
    <row r="3870" spans="1:17" x14ac:dyDescent="0.2">
      <c r="A3870" s="468"/>
      <c r="B3870" s="487"/>
      <c r="C3870" s="483"/>
      <c r="D3870" s="473"/>
      <c r="E3870" s="473"/>
      <c r="F3870" s="479"/>
      <c r="G3870" s="473"/>
      <c r="H3870" s="474"/>
      <c r="I3870" s="480"/>
      <c r="J3870" s="442"/>
      <c r="K3870" s="442"/>
      <c r="L3870" s="443"/>
      <c r="M3870" s="442"/>
      <c r="N3870" s="501"/>
      <c r="O3870" s="477">
        <f t="shared" si="165"/>
        <v>0</v>
      </c>
      <c r="P3870" s="477">
        <f t="shared" si="166"/>
        <v>0</v>
      </c>
      <c r="Q3870" s="92" t="str">
        <f t="shared" si="167"/>
        <v/>
      </c>
    </row>
    <row r="3871" spans="1:17" x14ac:dyDescent="0.2">
      <c r="A3871" s="468"/>
      <c r="B3871" s="487"/>
      <c r="C3871" s="483"/>
      <c r="D3871" s="473"/>
      <c r="E3871" s="473"/>
      <c r="F3871" s="479"/>
      <c r="G3871" s="473"/>
      <c r="H3871" s="480"/>
      <c r="I3871" s="480"/>
      <c r="J3871" s="443"/>
      <c r="K3871" s="442"/>
      <c r="L3871" s="443"/>
      <c r="M3871" s="443"/>
      <c r="N3871" s="444"/>
      <c r="O3871" s="477">
        <f t="shared" si="165"/>
        <v>0</v>
      </c>
      <c r="P3871" s="477">
        <f t="shared" si="166"/>
        <v>0</v>
      </c>
      <c r="Q3871" s="92" t="str">
        <f t="shared" si="167"/>
        <v/>
      </c>
    </row>
    <row r="3872" spans="1:17" x14ac:dyDescent="0.2">
      <c r="A3872" s="468"/>
      <c r="B3872" s="487"/>
      <c r="C3872" s="483"/>
      <c r="D3872" s="473"/>
      <c r="E3872" s="473"/>
      <c r="F3872" s="479"/>
      <c r="G3872" s="473"/>
      <c r="H3872" s="480"/>
      <c r="I3872" s="480"/>
      <c r="J3872" s="443"/>
      <c r="K3872" s="442"/>
      <c r="L3872" s="443"/>
      <c r="M3872" s="443"/>
      <c r="N3872" s="444"/>
      <c r="O3872" s="477">
        <f t="shared" si="165"/>
        <v>0</v>
      </c>
      <c r="P3872" s="477">
        <f t="shared" si="166"/>
        <v>0</v>
      </c>
      <c r="Q3872" s="92" t="str">
        <f t="shared" si="167"/>
        <v/>
      </c>
    </row>
    <row r="3873" spans="1:17" x14ac:dyDescent="0.2">
      <c r="A3873" s="468"/>
      <c r="B3873" s="487"/>
      <c r="C3873" s="483"/>
      <c r="D3873" s="473"/>
      <c r="E3873" s="473"/>
      <c r="F3873" s="479"/>
      <c r="G3873" s="473"/>
      <c r="H3873" s="480"/>
      <c r="I3873" s="480"/>
      <c r="J3873" s="443"/>
      <c r="K3873" s="442"/>
      <c r="L3873" s="443"/>
      <c r="M3873" s="443"/>
      <c r="N3873" s="444"/>
      <c r="O3873" s="477">
        <f t="shared" si="165"/>
        <v>0</v>
      </c>
      <c r="P3873" s="477">
        <f t="shared" si="166"/>
        <v>0</v>
      </c>
      <c r="Q3873" s="92" t="str">
        <f t="shared" si="167"/>
        <v/>
      </c>
    </row>
    <row r="3874" spans="1:17" x14ac:dyDescent="0.2">
      <c r="A3874" s="468"/>
      <c r="B3874" s="487"/>
      <c r="C3874" s="483"/>
      <c r="D3874" s="473"/>
      <c r="E3874" s="473"/>
      <c r="F3874" s="479"/>
      <c r="G3874" s="473"/>
      <c r="H3874" s="480"/>
      <c r="I3874" s="480"/>
      <c r="J3874" s="443"/>
      <c r="K3874" s="442"/>
      <c r="L3874" s="443"/>
      <c r="M3874" s="443"/>
      <c r="N3874" s="444"/>
      <c r="O3874" s="477">
        <f t="shared" si="165"/>
        <v>0</v>
      </c>
      <c r="P3874" s="477">
        <f t="shared" si="166"/>
        <v>0</v>
      </c>
      <c r="Q3874" s="92" t="str">
        <f t="shared" si="167"/>
        <v/>
      </c>
    </row>
    <row r="3875" spans="1:17" x14ac:dyDescent="0.2">
      <c r="A3875" s="468"/>
      <c r="B3875" s="487"/>
      <c r="C3875" s="483"/>
      <c r="D3875" s="473"/>
      <c r="E3875" s="473"/>
      <c r="F3875" s="479"/>
      <c r="G3875" s="473"/>
      <c r="H3875" s="480"/>
      <c r="I3875" s="480"/>
      <c r="J3875" s="443"/>
      <c r="K3875" s="442"/>
      <c r="L3875" s="443"/>
      <c r="M3875" s="443"/>
      <c r="N3875" s="444"/>
      <c r="O3875" s="477">
        <f t="shared" si="165"/>
        <v>0</v>
      </c>
      <c r="P3875" s="477">
        <f t="shared" si="166"/>
        <v>0</v>
      </c>
      <c r="Q3875" s="92" t="str">
        <f t="shared" si="167"/>
        <v/>
      </c>
    </row>
    <row r="3876" spans="1:17" x14ac:dyDescent="0.2">
      <c r="A3876" s="468"/>
      <c r="B3876" s="487"/>
      <c r="C3876" s="483"/>
      <c r="D3876" s="473"/>
      <c r="E3876" s="473"/>
      <c r="F3876" s="479"/>
      <c r="G3876" s="473"/>
      <c r="H3876" s="480"/>
      <c r="I3876" s="480"/>
      <c r="J3876" s="443"/>
      <c r="K3876" s="442"/>
      <c r="L3876" s="443"/>
      <c r="M3876" s="443"/>
      <c r="N3876" s="444"/>
      <c r="O3876" s="477">
        <f t="shared" si="165"/>
        <v>0</v>
      </c>
      <c r="P3876" s="477">
        <f t="shared" si="166"/>
        <v>0</v>
      </c>
      <c r="Q3876" s="92" t="str">
        <f t="shared" si="167"/>
        <v/>
      </c>
    </row>
    <row r="3877" spans="1:17" x14ac:dyDescent="0.2">
      <c r="A3877" s="468"/>
      <c r="B3877" s="487"/>
      <c r="C3877" s="483"/>
      <c r="D3877" s="473"/>
      <c r="E3877" s="473"/>
      <c r="F3877" s="479"/>
      <c r="G3877" s="473"/>
      <c r="H3877" s="480"/>
      <c r="I3877" s="480"/>
      <c r="J3877" s="442"/>
      <c r="K3877" s="442"/>
      <c r="L3877" s="443"/>
      <c r="M3877" s="443"/>
      <c r="N3877" s="501"/>
      <c r="O3877" s="477">
        <f t="shared" si="165"/>
        <v>0</v>
      </c>
      <c r="P3877" s="477">
        <f t="shared" si="166"/>
        <v>0</v>
      </c>
      <c r="Q3877" s="92" t="str">
        <f t="shared" si="167"/>
        <v/>
      </c>
    </row>
    <row r="3878" spans="1:17" x14ac:dyDescent="0.2">
      <c r="A3878" s="468"/>
      <c r="B3878" s="487"/>
      <c r="C3878" s="483"/>
      <c r="D3878" s="473"/>
      <c r="E3878" s="473"/>
      <c r="F3878" s="479"/>
      <c r="G3878" s="473"/>
      <c r="H3878" s="480"/>
      <c r="I3878" s="480"/>
      <c r="J3878" s="443"/>
      <c r="K3878" s="442"/>
      <c r="L3878" s="443"/>
      <c r="M3878" s="443"/>
      <c r="N3878" s="444"/>
      <c r="O3878" s="477">
        <f t="shared" si="165"/>
        <v>0</v>
      </c>
      <c r="P3878" s="477">
        <f t="shared" si="166"/>
        <v>0</v>
      </c>
      <c r="Q3878" s="92" t="str">
        <f t="shared" si="167"/>
        <v/>
      </c>
    </row>
    <row r="3879" spans="1:17" x14ac:dyDescent="0.2">
      <c r="A3879" s="468"/>
      <c r="B3879" s="487"/>
      <c r="C3879" s="483"/>
      <c r="D3879" s="473"/>
      <c r="E3879" s="473"/>
      <c r="F3879" s="479"/>
      <c r="G3879" s="471"/>
      <c r="H3879" s="473"/>
      <c r="I3879" s="473"/>
      <c r="J3879" s="484"/>
      <c r="K3879" s="484"/>
      <c r="L3879" s="484"/>
      <c r="M3879" s="443"/>
      <c r="N3879" s="444"/>
      <c r="O3879" s="477">
        <f t="shared" si="165"/>
        <v>0</v>
      </c>
      <c r="P3879" s="477">
        <f t="shared" si="166"/>
        <v>0</v>
      </c>
      <c r="Q3879" s="92" t="str">
        <f t="shared" si="167"/>
        <v/>
      </c>
    </row>
    <row r="3880" spans="1:17" x14ac:dyDescent="0.2">
      <c r="A3880" s="468"/>
      <c r="B3880" s="487"/>
      <c r="C3880" s="483"/>
      <c r="D3880" s="473"/>
      <c r="E3880" s="473"/>
      <c r="F3880" s="479"/>
      <c r="G3880" s="473"/>
      <c r="H3880" s="480"/>
      <c r="I3880" s="480"/>
      <c r="J3880" s="443"/>
      <c r="K3880" s="442"/>
      <c r="L3880" s="443"/>
      <c r="M3880" s="443"/>
      <c r="N3880" s="444"/>
      <c r="O3880" s="477">
        <f t="shared" si="165"/>
        <v>0</v>
      </c>
      <c r="P3880" s="477">
        <f t="shared" si="166"/>
        <v>0</v>
      </c>
      <c r="Q3880" s="92" t="str">
        <f t="shared" si="167"/>
        <v/>
      </c>
    </row>
    <row r="3881" spans="1:17" x14ac:dyDescent="0.2">
      <c r="A3881" s="468"/>
      <c r="B3881" s="487"/>
      <c r="C3881" s="483"/>
      <c r="D3881" s="473"/>
      <c r="E3881" s="473"/>
      <c r="F3881" s="479"/>
      <c r="G3881" s="473"/>
      <c r="H3881" s="474"/>
      <c r="I3881" s="480"/>
      <c r="J3881" s="442"/>
      <c r="K3881" s="442"/>
      <c r="L3881" s="443"/>
      <c r="M3881" s="443"/>
      <c r="N3881" s="444"/>
      <c r="O3881" s="477">
        <f t="shared" si="165"/>
        <v>0</v>
      </c>
      <c r="P3881" s="477">
        <f t="shared" si="166"/>
        <v>0</v>
      </c>
      <c r="Q3881" s="92" t="str">
        <f t="shared" si="167"/>
        <v/>
      </c>
    </row>
    <row r="3882" spans="1:17" x14ac:dyDescent="0.2">
      <c r="A3882" s="468"/>
      <c r="B3882" s="487"/>
      <c r="C3882" s="483"/>
      <c r="D3882" s="473"/>
      <c r="E3882" s="473"/>
      <c r="F3882" s="479"/>
      <c r="G3882" s="473"/>
      <c r="H3882" s="480"/>
      <c r="I3882" s="480"/>
      <c r="J3882" s="443"/>
      <c r="K3882" s="442"/>
      <c r="L3882" s="443"/>
      <c r="M3882" s="443"/>
      <c r="N3882" s="444"/>
      <c r="O3882" s="477">
        <f t="shared" si="165"/>
        <v>0</v>
      </c>
      <c r="P3882" s="477">
        <f t="shared" si="166"/>
        <v>0</v>
      </c>
      <c r="Q3882" s="92" t="str">
        <f t="shared" si="167"/>
        <v/>
      </c>
    </row>
    <row r="3883" spans="1:17" x14ac:dyDescent="0.2">
      <c r="A3883" s="468"/>
      <c r="B3883" s="487"/>
      <c r="C3883" s="483"/>
      <c r="D3883" s="473"/>
      <c r="E3883" s="473"/>
      <c r="F3883" s="479"/>
      <c r="G3883" s="473"/>
      <c r="H3883" s="480"/>
      <c r="I3883" s="480"/>
      <c r="J3883" s="443"/>
      <c r="K3883" s="442"/>
      <c r="L3883" s="443"/>
      <c r="M3883" s="443"/>
      <c r="N3883" s="444"/>
      <c r="O3883" s="477">
        <f t="shared" si="165"/>
        <v>0</v>
      </c>
      <c r="P3883" s="477">
        <f t="shared" si="166"/>
        <v>0</v>
      </c>
      <c r="Q3883" s="92" t="str">
        <f t="shared" si="167"/>
        <v/>
      </c>
    </row>
    <row r="3884" spans="1:17" x14ac:dyDescent="0.2">
      <c r="A3884" s="468"/>
      <c r="B3884" s="487"/>
      <c r="C3884" s="483"/>
      <c r="D3884" s="473"/>
      <c r="E3884" s="473"/>
      <c r="F3884" s="479"/>
      <c r="G3884" s="473"/>
      <c r="H3884" s="480"/>
      <c r="I3884" s="480"/>
      <c r="J3884" s="443"/>
      <c r="K3884" s="443"/>
      <c r="L3884" s="443"/>
      <c r="M3884" s="443"/>
      <c r="N3884" s="444"/>
      <c r="O3884" s="477">
        <f t="shared" si="165"/>
        <v>0</v>
      </c>
      <c r="P3884" s="477">
        <f t="shared" si="166"/>
        <v>0</v>
      </c>
      <c r="Q3884" s="92" t="str">
        <f t="shared" si="167"/>
        <v/>
      </c>
    </row>
    <row r="3885" spans="1:17" x14ac:dyDescent="0.2">
      <c r="A3885" s="468"/>
      <c r="B3885" s="487"/>
      <c r="C3885" s="483"/>
      <c r="D3885" s="473"/>
      <c r="E3885" s="473"/>
      <c r="F3885" s="479"/>
      <c r="G3885" s="473"/>
      <c r="H3885" s="480"/>
      <c r="I3885" s="480"/>
      <c r="J3885" s="443"/>
      <c r="K3885" s="443"/>
      <c r="L3885" s="443"/>
      <c r="M3885" s="443"/>
      <c r="N3885" s="444"/>
      <c r="O3885" s="477">
        <f t="shared" si="165"/>
        <v>0</v>
      </c>
      <c r="P3885" s="477">
        <f t="shared" si="166"/>
        <v>0</v>
      </c>
      <c r="Q3885" s="92" t="str">
        <f t="shared" si="167"/>
        <v/>
      </c>
    </row>
    <row r="3886" spans="1:17" x14ac:dyDescent="0.2">
      <c r="A3886" s="468"/>
      <c r="B3886" s="487"/>
      <c r="C3886" s="483"/>
      <c r="D3886" s="473"/>
      <c r="E3886" s="473"/>
      <c r="F3886" s="479"/>
      <c r="G3886" s="473"/>
      <c r="H3886" s="480"/>
      <c r="I3886" s="480"/>
      <c r="J3886" s="443"/>
      <c r="K3886" s="443"/>
      <c r="L3886" s="443"/>
      <c r="M3886" s="443"/>
      <c r="N3886" s="444"/>
      <c r="O3886" s="477">
        <f t="shared" si="165"/>
        <v>0</v>
      </c>
      <c r="P3886" s="477">
        <f t="shared" si="166"/>
        <v>0</v>
      </c>
      <c r="Q3886" s="92" t="str">
        <f t="shared" si="167"/>
        <v/>
      </c>
    </row>
    <row r="3887" spans="1:17" x14ac:dyDescent="0.2">
      <c r="A3887" s="468"/>
      <c r="B3887" s="487"/>
      <c r="C3887" s="483"/>
      <c r="D3887" s="473"/>
      <c r="E3887" s="473"/>
      <c r="F3887" s="479"/>
      <c r="G3887" s="473"/>
      <c r="H3887" s="480"/>
      <c r="I3887" s="480"/>
      <c r="J3887" s="443"/>
      <c r="K3887" s="443"/>
      <c r="L3887" s="443"/>
      <c r="M3887" s="443"/>
      <c r="N3887" s="444"/>
      <c r="O3887" s="477">
        <f t="shared" si="165"/>
        <v>0</v>
      </c>
      <c r="P3887" s="477">
        <f t="shared" si="166"/>
        <v>0</v>
      </c>
      <c r="Q3887" s="92" t="str">
        <f t="shared" si="167"/>
        <v/>
      </c>
    </row>
    <row r="3888" spans="1:17" x14ac:dyDescent="0.2">
      <c r="A3888" s="468"/>
      <c r="B3888" s="487"/>
      <c r="C3888" s="483"/>
      <c r="D3888" s="473"/>
      <c r="E3888" s="473"/>
      <c r="F3888" s="479"/>
      <c r="G3888" s="473"/>
      <c r="H3888" s="480"/>
      <c r="I3888" s="480"/>
      <c r="J3888" s="443"/>
      <c r="K3888" s="443"/>
      <c r="L3888" s="443"/>
      <c r="M3888" s="443"/>
      <c r="N3888" s="444"/>
      <c r="O3888" s="477">
        <f t="shared" si="165"/>
        <v>0</v>
      </c>
      <c r="P3888" s="477">
        <f t="shared" si="166"/>
        <v>0</v>
      </c>
      <c r="Q3888" s="92" t="str">
        <f t="shared" si="167"/>
        <v/>
      </c>
    </row>
    <row r="3889" spans="1:17" x14ac:dyDescent="0.2">
      <c r="A3889" s="468"/>
      <c r="B3889" s="487"/>
      <c r="C3889" s="483"/>
      <c r="D3889" s="473"/>
      <c r="E3889" s="473"/>
      <c r="F3889" s="479"/>
      <c r="G3889" s="473"/>
      <c r="H3889" s="474"/>
      <c r="I3889" s="480"/>
      <c r="J3889" s="442"/>
      <c r="K3889" s="442"/>
      <c r="L3889" s="443"/>
      <c r="M3889" s="443"/>
      <c r="N3889" s="444"/>
      <c r="O3889" s="477">
        <f t="shared" si="165"/>
        <v>0</v>
      </c>
      <c r="P3889" s="477">
        <f t="shared" si="166"/>
        <v>0</v>
      </c>
      <c r="Q3889" s="92" t="str">
        <f t="shared" si="167"/>
        <v/>
      </c>
    </row>
    <row r="3890" spans="1:17" x14ac:dyDescent="0.2">
      <c r="A3890" s="468"/>
      <c r="B3890" s="487"/>
      <c r="C3890" s="483"/>
      <c r="D3890" s="473"/>
      <c r="E3890" s="473"/>
      <c r="F3890" s="472"/>
      <c r="G3890" s="473"/>
      <c r="H3890" s="480"/>
      <c r="I3890" s="480"/>
      <c r="J3890" s="442"/>
      <c r="K3890" s="443"/>
      <c r="L3890" s="443"/>
      <c r="M3890" s="443"/>
      <c r="N3890" s="444"/>
      <c r="O3890" s="477">
        <f t="shared" ref="O3890:O3953" si="168">IF(B3890=0,0,IF(YEAR(B3890)=$P$1,MONTH(B3890)-$O$1+1,(YEAR(B3890)-$P$1)*12-$O$1+1+MONTH(B3890)))</f>
        <v>0</v>
      </c>
      <c r="P3890" s="477">
        <f t="shared" ref="P3890:P3953" si="169">IF(C3890=0,0,IF(YEAR(C3890)=$P$1,MONTH(C3890)-$O$1+1,(YEAR(C3890)-$P$1)*12-$O$1+1+MONTH(C3890)))</f>
        <v>0</v>
      </c>
      <c r="Q3890" s="92" t="str">
        <f t="shared" ref="Q3890:Q3953" si="170">SUBSTITUTE(D3890," ","_")</f>
        <v/>
      </c>
    </row>
    <row r="3891" spans="1:17" x14ac:dyDescent="0.2">
      <c r="A3891" s="468"/>
      <c r="B3891" s="487"/>
      <c r="C3891" s="483"/>
      <c r="D3891" s="473"/>
      <c r="E3891" s="473"/>
      <c r="F3891" s="479"/>
      <c r="G3891" s="473"/>
      <c r="H3891" s="480"/>
      <c r="I3891" s="480"/>
      <c r="J3891" s="443"/>
      <c r="K3891" s="443"/>
      <c r="L3891" s="443"/>
      <c r="M3891" s="443"/>
      <c r="N3891" s="444"/>
      <c r="O3891" s="477">
        <f t="shared" si="168"/>
        <v>0</v>
      </c>
      <c r="P3891" s="477">
        <f t="shared" si="169"/>
        <v>0</v>
      </c>
      <c r="Q3891" s="92" t="str">
        <f t="shared" si="170"/>
        <v/>
      </c>
    </row>
    <row r="3892" spans="1:17" x14ac:dyDescent="0.2">
      <c r="A3892" s="468"/>
      <c r="B3892" s="487"/>
      <c r="C3892" s="483"/>
      <c r="D3892" s="473"/>
      <c r="E3892" s="473"/>
      <c r="F3892" s="479"/>
      <c r="G3892" s="473"/>
      <c r="H3892" s="474"/>
      <c r="I3892" s="480"/>
      <c r="J3892" s="443"/>
      <c r="K3892" s="442"/>
      <c r="L3892" s="443"/>
      <c r="M3892" s="443"/>
      <c r="N3892" s="444"/>
      <c r="O3892" s="477">
        <f t="shared" si="168"/>
        <v>0</v>
      </c>
      <c r="P3892" s="477">
        <f t="shared" si="169"/>
        <v>0</v>
      </c>
      <c r="Q3892" s="92" t="str">
        <f t="shared" si="170"/>
        <v/>
      </c>
    </row>
    <row r="3893" spans="1:17" x14ac:dyDescent="0.2">
      <c r="A3893" s="468"/>
      <c r="B3893" s="487"/>
      <c r="C3893" s="483"/>
      <c r="D3893" s="473"/>
      <c r="E3893" s="473"/>
      <c r="F3893" s="479"/>
      <c r="G3893" s="473"/>
      <c r="H3893" s="480"/>
      <c r="I3893" s="480"/>
      <c r="J3893" s="443"/>
      <c r="K3893" s="442"/>
      <c r="L3893" s="443"/>
      <c r="M3893" s="443"/>
      <c r="N3893" s="444"/>
      <c r="O3893" s="477">
        <f t="shared" si="168"/>
        <v>0</v>
      </c>
      <c r="P3893" s="477">
        <f t="shared" si="169"/>
        <v>0</v>
      </c>
      <c r="Q3893" s="92" t="str">
        <f t="shared" si="170"/>
        <v/>
      </c>
    </row>
    <row r="3894" spans="1:17" x14ac:dyDescent="0.2">
      <c r="A3894" s="468"/>
      <c r="B3894" s="487"/>
      <c r="C3894" s="483"/>
      <c r="D3894" s="473"/>
      <c r="E3894" s="473"/>
      <c r="F3894" s="472"/>
      <c r="G3894" s="473"/>
      <c r="H3894" s="480"/>
      <c r="I3894" s="480"/>
      <c r="J3894" s="442"/>
      <c r="K3894" s="443"/>
      <c r="L3894" s="443"/>
      <c r="M3894" s="443"/>
      <c r="N3894" s="444"/>
      <c r="O3894" s="477">
        <f t="shared" si="168"/>
        <v>0</v>
      </c>
      <c r="P3894" s="477">
        <f t="shared" si="169"/>
        <v>0</v>
      </c>
      <c r="Q3894" s="92" t="str">
        <f t="shared" si="170"/>
        <v/>
      </c>
    </row>
    <row r="3895" spans="1:17" x14ac:dyDescent="0.2">
      <c r="A3895" s="468"/>
      <c r="B3895" s="487"/>
      <c r="C3895" s="483"/>
      <c r="D3895" s="473"/>
      <c r="E3895" s="473"/>
      <c r="F3895" s="479"/>
      <c r="G3895" s="473"/>
      <c r="H3895" s="480"/>
      <c r="I3895" s="473"/>
      <c r="J3895" s="484"/>
      <c r="K3895" s="484"/>
      <c r="L3895" s="484"/>
      <c r="M3895" s="443"/>
      <c r="N3895" s="444"/>
      <c r="O3895" s="477">
        <f t="shared" si="168"/>
        <v>0</v>
      </c>
      <c r="P3895" s="477">
        <f t="shared" si="169"/>
        <v>0</v>
      </c>
      <c r="Q3895" s="92" t="str">
        <f t="shared" si="170"/>
        <v/>
      </c>
    </row>
    <row r="3896" spans="1:17" x14ac:dyDescent="0.2">
      <c r="A3896" s="468"/>
      <c r="B3896" s="487"/>
      <c r="C3896" s="483"/>
      <c r="D3896" s="473"/>
      <c r="E3896" s="473"/>
      <c r="F3896" s="479"/>
      <c r="G3896" s="473"/>
      <c r="H3896" s="480"/>
      <c r="I3896" s="480"/>
      <c r="J3896" s="443"/>
      <c r="K3896" s="442"/>
      <c r="L3896" s="443"/>
      <c r="M3896" s="443"/>
      <c r="N3896" s="444"/>
      <c r="O3896" s="477">
        <f t="shared" si="168"/>
        <v>0</v>
      </c>
      <c r="P3896" s="477">
        <f t="shared" si="169"/>
        <v>0</v>
      </c>
      <c r="Q3896" s="92" t="str">
        <f t="shared" si="170"/>
        <v/>
      </c>
    </row>
    <row r="3897" spans="1:17" x14ac:dyDescent="0.2">
      <c r="A3897" s="468"/>
      <c r="B3897" s="487"/>
      <c r="C3897" s="483"/>
      <c r="D3897" s="473"/>
      <c r="E3897" s="473"/>
      <c r="F3897" s="472"/>
      <c r="G3897" s="473"/>
      <c r="H3897" s="480"/>
      <c r="I3897" s="480"/>
      <c r="J3897" s="442"/>
      <c r="K3897" s="443"/>
      <c r="L3897" s="443"/>
      <c r="M3897" s="443"/>
      <c r="N3897" s="444"/>
      <c r="O3897" s="477">
        <f t="shared" si="168"/>
        <v>0</v>
      </c>
      <c r="P3897" s="477">
        <f t="shared" si="169"/>
        <v>0</v>
      </c>
      <c r="Q3897" s="92" t="str">
        <f t="shared" si="170"/>
        <v/>
      </c>
    </row>
    <row r="3898" spans="1:17" x14ac:dyDescent="0.2">
      <c r="A3898" s="468"/>
      <c r="B3898" s="487"/>
      <c r="C3898" s="483"/>
      <c r="D3898" s="473"/>
      <c r="E3898" s="473"/>
      <c r="F3898" s="479"/>
      <c r="G3898" s="473"/>
      <c r="H3898" s="480"/>
      <c r="I3898" s="480"/>
      <c r="J3898" s="443"/>
      <c r="K3898" s="442"/>
      <c r="L3898" s="443"/>
      <c r="M3898" s="443"/>
      <c r="N3898" s="444"/>
      <c r="O3898" s="477">
        <f t="shared" si="168"/>
        <v>0</v>
      </c>
      <c r="P3898" s="477">
        <f t="shared" si="169"/>
        <v>0</v>
      </c>
      <c r="Q3898" s="92" t="str">
        <f t="shared" si="170"/>
        <v/>
      </c>
    </row>
    <row r="3899" spans="1:17" x14ac:dyDescent="0.2">
      <c r="A3899" s="468"/>
      <c r="B3899" s="487"/>
      <c r="C3899" s="483"/>
      <c r="D3899" s="473"/>
      <c r="E3899" s="473"/>
      <c r="F3899" s="472"/>
      <c r="G3899" s="473"/>
      <c r="H3899" s="480"/>
      <c r="I3899" s="480"/>
      <c r="J3899" s="442"/>
      <c r="K3899" s="443"/>
      <c r="L3899" s="443"/>
      <c r="M3899" s="443"/>
      <c r="N3899" s="444"/>
      <c r="O3899" s="477">
        <f t="shared" si="168"/>
        <v>0</v>
      </c>
      <c r="P3899" s="477">
        <f t="shared" si="169"/>
        <v>0</v>
      </c>
      <c r="Q3899" s="92" t="str">
        <f t="shared" si="170"/>
        <v/>
      </c>
    </row>
    <row r="3900" spans="1:17" x14ac:dyDescent="0.2">
      <c r="A3900" s="468"/>
      <c r="B3900" s="487"/>
      <c r="C3900" s="483"/>
      <c r="D3900" s="473"/>
      <c r="E3900" s="473"/>
      <c r="F3900" s="472"/>
      <c r="G3900" s="473"/>
      <c r="H3900" s="480"/>
      <c r="I3900" s="480"/>
      <c r="J3900" s="442"/>
      <c r="K3900" s="443"/>
      <c r="L3900" s="443"/>
      <c r="M3900" s="443"/>
      <c r="N3900" s="444"/>
      <c r="O3900" s="477">
        <f t="shared" si="168"/>
        <v>0</v>
      </c>
      <c r="P3900" s="477">
        <f t="shared" si="169"/>
        <v>0</v>
      </c>
      <c r="Q3900" s="92" t="str">
        <f t="shared" si="170"/>
        <v/>
      </c>
    </row>
    <row r="3901" spans="1:17" x14ac:dyDescent="0.2">
      <c r="A3901" s="468"/>
      <c r="B3901" s="487"/>
      <c r="C3901" s="483"/>
      <c r="D3901" s="473"/>
      <c r="E3901" s="473"/>
      <c r="F3901" s="472"/>
      <c r="G3901" s="473"/>
      <c r="H3901" s="480"/>
      <c r="I3901" s="480"/>
      <c r="J3901" s="442"/>
      <c r="K3901" s="443"/>
      <c r="L3901" s="443"/>
      <c r="M3901" s="443"/>
      <c r="N3901" s="444"/>
      <c r="O3901" s="477">
        <f t="shared" si="168"/>
        <v>0</v>
      </c>
      <c r="P3901" s="477">
        <f t="shared" si="169"/>
        <v>0</v>
      </c>
      <c r="Q3901" s="92" t="str">
        <f t="shared" si="170"/>
        <v/>
      </c>
    </row>
    <row r="3902" spans="1:17" x14ac:dyDescent="0.2">
      <c r="A3902" s="468"/>
      <c r="B3902" s="487"/>
      <c r="C3902" s="483"/>
      <c r="D3902" s="473"/>
      <c r="E3902" s="473"/>
      <c r="F3902" s="479"/>
      <c r="G3902" s="473"/>
      <c r="H3902" s="480"/>
      <c r="I3902" s="480"/>
      <c r="J3902" s="443"/>
      <c r="K3902" s="442"/>
      <c r="L3902" s="443"/>
      <c r="M3902" s="443"/>
      <c r="N3902" s="444"/>
      <c r="O3902" s="477">
        <f t="shared" si="168"/>
        <v>0</v>
      </c>
      <c r="P3902" s="477">
        <f t="shared" si="169"/>
        <v>0</v>
      </c>
      <c r="Q3902" s="92" t="str">
        <f t="shared" si="170"/>
        <v/>
      </c>
    </row>
    <row r="3903" spans="1:17" x14ac:dyDescent="0.2">
      <c r="A3903" s="468"/>
      <c r="B3903" s="487"/>
      <c r="C3903" s="483"/>
      <c r="D3903" s="473"/>
      <c r="E3903" s="473"/>
      <c r="F3903" s="479"/>
      <c r="G3903" s="473"/>
      <c r="H3903" s="480"/>
      <c r="I3903" s="480"/>
      <c r="J3903" s="443"/>
      <c r="K3903" s="442"/>
      <c r="L3903" s="443"/>
      <c r="M3903" s="443"/>
      <c r="N3903" s="444"/>
      <c r="O3903" s="477">
        <f t="shared" si="168"/>
        <v>0</v>
      </c>
      <c r="P3903" s="477">
        <f t="shared" si="169"/>
        <v>0</v>
      </c>
      <c r="Q3903" s="92" t="str">
        <f t="shared" si="170"/>
        <v/>
      </c>
    </row>
    <row r="3904" spans="1:17" x14ac:dyDescent="0.2">
      <c r="A3904" s="468"/>
      <c r="B3904" s="487"/>
      <c r="C3904" s="483"/>
      <c r="D3904" s="473"/>
      <c r="E3904" s="473"/>
      <c r="F3904" s="479"/>
      <c r="G3904" s="473"/>
      <c r="H3904" s="480"/>
      <c r="I3904" s="480"/>
      <c r="J3904" s="443"/>
      <c r="K3904" s="443"/>
      <c r="L3904" s="443"/>
      <c r="M3904" s="443"/>
      <c r="N3904" s="444"/>
      <c r="O3904" s="477">
        <f t="shared" si="168"/>
        <v>0</v>
      </c>
      <c r="P3904" s="477">
        <f t="shared" si="169"/>
        <v>0</v>
      </c>
      <c r="Q3904" s="92" t="str">
        <f t="shared" si="170"/>
        <v/>
      </c>
    </row>
    <row r="3905" spans="1:17" x14ac:dyDescent="0.2">
      <c r="A3905" s="468"/>
      <c r="B3905" s="487"/>
      <c r="C3905" s="483"/>
      <c r="D3905" s="473"/>
      <c r="E3905" s="473"/>
      <c r="F3905" s="479"/>
      <c r="G3905" s="473"/>
      <c r="H3905" s="480"/>
      <c r="I3905" s="480"/>
      <c r="J3905" s="443"/>
      <c r="K3905" s="443"/>
      <c r="L3905" s="443"/>
      <c r="M3905" s="443"/>
      <c r="N3905" s="444"/>
      <c r="O3905" s="477">
        <f t="shared" si="168"/>
        <v>0</v>
      </c>
      <c r="P3905" s="477">
        <f t="shared" si="169"/>
        <v>0</v>
      </c>
      <c r="Q3905" s="92" t="str">
        <f t="shared" si="170"/>
        <v/>
      </c>
    </row>
    <row r="3906" spans="1:17" x14ac:dyDescent="0.2">
      <c r="A3906" s="468"/>
      <c r="B3906" s="487"/>
      <c r="C3906" s="483"/>
      <c r="D3906" s="473"/>
      <c r="E3906" s="473"/>
      <c r="F3906" s="479"/>
      <c r="G3906" s="473"/>
      <c r="H3906" s="480"/>
      <c r="I3906" s="480"/>
      <c r="J3906" s="443"/>
      <c r="K3906" s="443"/>
      <c r="L3906" s="443"/>
      <c r="M3906" s="443"/>
      <c r="N3906" s="444"/>
      <c r="O3906" s="477">
        <f t="shared" si="168"/>
        <v>0</v>
      </c>
      <c r="P3906" s="477">
        <f t="shared" si="169"/>
        <v>0</v>
      </c>
      <c r="Q3906" s="92" t="str">
        <f t="shared" si="170"/>
        <v/>
      </c>
    </row>
    <row r="3907" spans="1:17" x14ac:dyDescent="0.2">
      <c r="A3907" s="468"/>
      <c r="B3907" s="487"/>
      <c r="C3907" s="483"/>
      <c r="D3907" s="473"/>
      <c r="E3907" s="473"/>
      <c r="F3907" s="479"/>
      <c r="G3907" s="473"/>
      <c r="H3907" s="480"/>
      <c r="I3907" s="480"/>
      <c r="J3907" s="443"/>
      <c r="K3907" s="443"/>
      <c r="L3907" s="443"/>
      <c r="M3907" s="443"/>
      <c r="N3907" s="444"/>
      <c r="O3907" s="477">
        <f t="shared" si="168"/>
        <v>0</v>
      </c>
      <c r="P3907" s="477">
        <f t="shared" si="169"/>
        <v>0</v>
      </c>
      <c r="Q3907" s="92" t="str">
        <f t="shared" si="170"/>
        <v/>
      </c>
    </row>
    <row r="3908" spans="1:17" x14ac:dyDescent="0.2">
      <c r="A3908" s="468"/>
      <c r="B3908" s="487"/>
      <c r="C3908" s="483"/>
      <c r="D3908" s="473"/>
      <c r="E3908" s="473"/>
      <c r="F3908" s="479"/>
      <c r="G3908" s="473"/>
      <c r="H3908" s="480"/>
      <c r="I3908" s="480"/>
      <c r="J3908" s="443"/>
      <c r="K3908" s="443"/>
      <c r="L3908" s="443"/>
      <c r="M3908" s="443"/>
      <c r="N3908" s="444"/>
      <c r="O3908" s="477">
        <f t="shared" si="168"/>
        <v>0</v>
      </c>
      <c r="P3908" s="477">
        <f t="shared" si="169"/>
        <v>0</v>
      </c>
      <c r="Q3908" s="92" t="str">
        <f t="shared" si="170"/>
        <v/>
      </c>
    </row>
    <row r="3909" spans="1:17" x14ac:dyDescent="0.2">
      <c r="A3909" s="468"/>
      <c r="B3909" s="482"/>
      <c r="C3909" s="502"/>
      <c r="D3909" s="473"/>
      <c r="E3909" s="473"/>
      <c r="F3909" s="479"/>
      <c r="G3909" s="473"/>
      <c r="H3909" s="480"/>
      <c r="I3909" s="480"/>
      <c r="J3909" s="503"/>
      <c r="K3909" s="443"/>
      <c r="L3909" s="443"/>
      <c r="M3909" s="443"/>
      <c r="N3909" s="444"/>
      <c r="O3909" s="477">
        <f t="shared" si="168"/>
        <v>0</v>
      </c>
      <c r="P3909" s="477">
        <f t="shared" si="169"/>
        <v>0</v>
      </c>
      <c r="Q3909" s="92" t="str">
        <f t="shared" si="170"/>
        <v/>
      </c>
    </row>
    <row r="3910" spans="1:17" x14ac:dyDescent="0.2">
      <c r="A3910" s="468"/>
      <c r="B3910" s="482"/>
      <c r="C3910" s="502"/>
      <c r="D3910" s="473"/>
      <c r="E3910" s="473"/>
      <c r="F3910" s="479"/>
      <c r="G3910" s="473"/>
      <c r="H3910" s="480"/>
      <c r="I3910" s="480"/>
      <c r="J3910" s="503"/>
      <c r="K3910" s="443"/>
      <c r="L3910" s="443"/>
      <c r="M3910" s="443"/>
      <c r="N3910" s="444"/>
      <c r="O3910" s="477">
        <f t="shared" si="168"/>
        <v>0</v>
      </c>
      <c r="P3910" s="477">
        <f t="shared" si="169"/>
        <v>0</v>
      </c>
      <c r="Q3910" s="92" t="str">
        <f t="shared" si="170"/>
        <v/>
      </c>
    </row>
    <row r="3911" spans="1:17" x14ac:dyDescent="0.2">
      <c r="A3911" s="468"/>
      <c r="B3911" s="487"/>
      <c r="C3911" s="483"/>
      <c r="D3911" s="473"/>
      <c r="E3911" s="473"/>
      <c r="F3911" s="479"/>
      <c r="G3911" s="473"/>
      <c r="H3911" s="480"/>
      <c r="I3911" s="480"/>
      <c r="J3911" s="443"/>
      <c r="K3911" s="443"/>
      <c r="L3911" s="443"/>
      <c r="M3911" s="443"/>
      <c r="N3911" s="444"/>
      <c r="O3911" s="477">
        <f t="shared" si="168"/>
        <v>0</v>
      </c>
      <c r="P3911" s="477">
        <f t="shared" si="169"/>
        <v>0</v>
      </c>
      <c r="Q3911" s="92" t="str">
        <f t="shared" si="170"/>
        <v/>
      </c>
    </row>
    <row r="3912" spans="1:17" x14ac:dyDescent="0.2">
      <c r="A3912" s="468"/>
      <c r="B3912" s="487"/>
      <c r="C3912" s="483"/>
      <c r="D3912" s="473"/>
      <c r="E3912" s="473"/>
      <c r="F3912" s="479"/>
      <c r="G3912" s="473"/>
      <c r="H3912" s="480"/>
      <c r="I3912" s="480"/>
      <c r="J3912" s="443"/>
      <c r="K3912" s="443"/>
      <c r="L3912" s="443"/>
      <c r="M3912" s="443"/>
      <c r="N3912" s="444"/>
      <c r="O3912" s="477">
        <f t="shared" si="168"/>
        <v>0</v>
      </c>
      <c r="P3912" s="477">
        <f t="shared" si="169"/>
        <v>0</v>
      </c>
      <c r="Q3912" s="92" t="str">
        <f t="shared" si="170"/>
        <v/>
      </c>
    </row>
    <row r="3913" spans="1:17" x14ac:dyDescent="0.2">
      <c r="A3913" s="468"/>
      <c r="B3913" s="487"/>
      <c r="C3913" s="483"/>
      <c r="D3913" s="473"/>
      <c r="E3913" s="473"/>
      <c r="F3913" s="479"/>
      <c r="G3913" s="473"/>
      <c r="H3913" s="480"/>
      <c r="I3913" s="480"/>
      <c r="J3913" s="443"/>
      <c r="K3913" s="443"/>
      <c r="L3913" s="443"/>
      <c r="M3913" s="443"/>
      <c r="N3913" s="444"/>
      <c r="O3913" s="477">
        <f t="shared" si="168"/>
        <v>0</v>
      </c>
      <c r="P3913" s="477">
        <f t="shared" si="169"/>
        <v>0</v>
      </c>
      <c r="Q3913" s="92" t="str">
        <f t="shared" si="170"/>
        <v/>
      </c>
    </row>
    <row r="3914" spans="1:17" x14ac:dyDescent="0.2">
      <c r="A3914" s="468"/>
      <c r="B3914" s="487"/>
      <c r="C3914" s="483"/>
      <c r="D3914" s="473"/>
      <c r="E3914" s="473"/>
      <c r="F3914" s="479"/>
      <c r="G3914" s="473"/>
      <c r="H3914" s="473"/>
      <c r="I3914" s="480"/>
      <c r="J3914" s="443"/>
      <c r="K3914" s="443"/>
      <c r="L3914" s="443"/>
      <c r="M3914" s="443"/>
      <c r="N3914" s="444"/>
      <c r="O3914" s="477">
        <f t="shared" si="168"/>
        <v>0</v>
      </c>
      <c r="P3914" s="477">
        <f t="shared" si="169"/>
        <v>0</v>
      </c>
      <c r="Q3914" s="92" t="str">
        <f t="shared" si="170"/>
        <v/>
      </c>
    </row>
    <row r="3915" spans="1:17" x14ac:dyDescent="0.2">
      <c r="A3915" s="468"/>
      <c r="B3915" s="487"/>
      <c r="C3915" s="483"/>
      <c r="D3915" s="473"/>
      <c r="E3915" s="473"/>
      <c r="F3915" s="479"/>
      <c r="G3915" s="473"/>
      <c r="H3915" s="480"/>
      <c r="I3915" s="480"/>
      <c r="J3915" s="443"/>
      <c r="K3915" s="443"/>
      <c r="L3915" s="443"/>
      <c r="M3915" s="443"/>
      <c r="N3915" s="444"/>
      <c r="O3915" s="477">
        <f t="shared" si="168"/>
        <v>0</v>
      </c>
      <c r="P3915" s="477">
        <f t="shared" si="169"/>
        <v>0</v>
      </c>
      <c r="Q3915" s="92" t="str">
        <f t="shared" si="170"/>
        <v/>
      </c>
    </row>
    <row r="3916" spans="1:17" x14ac:dyDescent="0.2">
      <c r="A3916" s="468"/>
      <c r="B3916" s="487"/>
      <c r="C3916" s="483"/>
      <c r="D3916" s="473"/>
      <c r="E3916" s="471"/>
      <c r="F3916" s="479"/>
      <c r="G3916" s="473"/>
      <c r="H3916" s="480"/>
      <c r="I3916" s="480"/>
      <c r="J3916" s="443"/>
      <c r="K3916" s="443"/>
      <c r="L3916" s="443"/>
      <c r="M3916" s="443"/>
      <c r="N3916" s="444"/>
      <c r="O3916" s="477">
        <f t="shared" si="168"/>
        <v>0</v>
      </c>
      <c r="P3916" s="477">
        <f t="shared" si="169"/>
        <v>0</v>
      </c>
      <c r="Q3916" s="92" t="str">
        <f t="shared" si="170"/>
        <v/>
      </c>
    </row>
    <row r="3917" spans="1:17" x14ac:dyDescent="0.2">
      <c r="A3917" s="468"/>
      <c r="B3917" s="487"/>
      <c r="C3917" s="483"/>
      <c r="D3917" s="473"/>
      <c r="E3917" s="473"/>
      <c r="F3917" s="479"/>
      <c r="G3917" s="473"/>
      <c r="H3917" s="480"/>
      <c r="I3917" s="480"/>
      <c r="J3917" s="443"/>
      <c r="K3917" s="443"/>
      <c r="L3917" s="443"/>
      <c r="M3917" s="443"/>
      <c r="N3917" s="444"/>
      <c r="O3917" s="477">
        <f t="shared" si="168"/>
        <v>0</v>
      </c>
      <c r="P3917" s="477">
        <f t="shared" si="169"/>
        <v>0</v>
      </c>
      <c r="Q3917" s="92" t="str">
        <f t="shared" si="170"/>
        <v/>
      </c>
    </row>
    <row r="3918" spans="1:17" x14ac:dyDescent="0.2">
      <c r="A3918" s="468"/>
      <c r="B3918" s="487"/>
      <c r="C3918" s="483"/>
      <c r="D3918" s="473"/>
      <c r="E3918" s="473"/>
      <c r="F3918" s="479"/>
      <c r="G3918" s="473"/>
      <c r="H3918" s="480"/>
      <c r="I3918" s="480"/>
      <c r="J3918" s="443"/>
      <c r="K3918" s="443"/>
      <c r="L3918" s="443"/>
      <c r="M3918" s="443"/>
      <c r="N3918" s="444"/>
      <c r="O3918" s="477">
        <f t="shared" si="168"/>
        <v>0</v>
      </c>
      <c r="P3918" s="477">
        <f t="shared" si="169"/>
        <v>0</v>
      </c>
      <c r="Q3918" s="92" t="str">
        <f t="shared" si="170"/>
        <v/>
      </c>
    </row>
    <row r="3919" spans="1:17" x14ac:dyDescent="0.2">
      <c r="A3919" s="468"/>
      <c r="B3919" s="487"/>
      <c r="C3919" s="483"/>
      <c r="D3919" s="473"/>
      <c r="E3919" s="473"/>
      <c r="F3919" s="479"/>
      <c r="G3919" s="473"/>
      <c r="H3919" s="480"/>
      <c r="I3919" s="480"/>
      <c r="J3919" s="443"/>
      <c r="K3919" s="443"/>
      <c r="L3919" s="443"/>
      <c r="M3919" s="505"/>
      <c r="N3919" s="444"/>
      <c r="O3919" s="477">
        <f t="shared" si="168"/>
        <v>0</v>
      </c>
      <c r="P3919" s="477">
        <f t="shared" si="169"/>
        <v>0</v>
      </c>
      <c r="Q3919" s="92" t="str">
        <f t="shared" si="170"/>
        <v/>
      </c>
    </row>
    <row r="3920" spans="1:17" x14ac:dyDescent="0.2">
      <c r="A3920" s="468"/>
      <c r="B3920" s="487"/>
      <c r="C3920" s="483"/>
      <c r="D3920" s="473"/>
      <c r="E3920" s="473"/>
      <c r="F3920" s="479"/>
      <c r="G3920" s="473"/>
      <c r="H3920" s="480"/>
      <c r="I3920" s="480"/>
      <c r="J3920" s="443"/>
      <c r="K3920" s="443"/>
      <c r="L3920" s="443"/>
      <c r="M3920" s="443"/>
      <c r="N3920" s="444"/>
      <c r="O3920" s="477">
        <f t="shared" si="168"/>
        <v>0</v>
      </c>
      <c r="P3920" s="477">
        <f t="shared" si="169"/>
        <v>0</v>
      </c>
      <c r="Q3920" s="92" t="str">
        <f t="shared" si="170"/>
        <v/>
      </c>
    </row>
    <row r="3921" spans="1:17" x14ac:dyDescent="0.2">
      <c r="A3921" s="468"/>
      <c r="B3921" s="487"/>
      <c r="C3921" s="483"/>
      <c r="D3921" s="473"/>
      <c r="E3921" s="473"/>
      <c r="F3921" s="479"/>
      <c r="G3921" s="473"/>
      <c r="H3921" s="480"/>
      <c r="I3921" s="480"/>
      <c r="J3921" s="443"/>
      <c r="K3921" s="443"/>
      <c r="L3921" s="443"/>
      <c r="M3921" s="443"/>
      <c r="N3921" s="444"/>
      <c r="O3921" s="477">
        <f t="shared" si="168"/>
        <v>0</v>
      </c>
      <c r="P3921" s="477">
        <f t="shared" si="169"/>
        <v>0</v>
      </c>
      <c r="Q3921" s="92" t="str">
        <f t="shared" si="170"/>
        <v/>
      </c>
    </row>
    <row r="3922" spans="1:17" x14ac:dyDescent="0.2">
      <c r="A3922" s="468"/>
      <c r="B3922" s="487"/>
      <c r="C3922" s="483"/>
      <c r="D3922" s="473"/>
      <c r="E3922" s="471"/>
      <c r="F3922" s="479"/>
      <c r="G3922" s="471"/>
      <c r="H3922" s="480"/>
      <c r="I3922" s="480"/>
      <c r="J3922" s="443"/>
      <c r="K3922" s="442"/>
      <c r="L3922" s="443"/>
      <c r="M3922" s="443"/>
      <c r="N3922" s="444"/>
      <c r="O3922" s="477">
        <f t="shared" si="168"/>
        <v>0</v>
      </c>
      <c r="P3922" s="477">
        <f t="shared" si="169"/>
        <v>0</v>
      </c>
      <c r="Q3922" s="92" t="str">
        <f t="shared" si="170"/>
        <v/>
      </c>
    </row>
    <row r="3923" spans="1:17" x14ac:dyDescent="0.2">
      <c r="A3923" s="468"/>
      <c r="B3923" s="487"/>
      <c r="C3923" s="483"/>
      <c r="D3923" s="473"/>
      <c r="E3923" s="473"/>
      <c r="F3923" s="479"/>
      <c r="G3923" s="473"/>
      <c r="H3923" s="480"/>
      <c r="I3923" s="480"/>
      <c r="J3923" s="443"/>
      <c r="K3923" s="442"/>
      <c r="L3923" s="443"/>
      <c r="M3923" s="443"/>
      <c r="N3923" s="444"/>
      <c r="O3923" s="477">
        <f t="shared" si="168"/>
        <v>0</v>
      </c>
      <c r="P3923" s="477">
        <f t="shared" si="169"/>
        <v>0</v>
      </c>
      <c r="Q3923" s="92" t="str">
        <f t="shared" si="170"/>
        <v/>
      </c>
    </row>
    <row r="3924" spans="1:17" x14ac:dyDescent="0.2">
      <c r="A3924" s="468"/>
      <c r="B3924" s="487"/>
      <c r="C3924" s="483"/>
      <c r="D3924" s="473"/>
      <c r="E3924" s="471"/>
      <c r="F3924" s="479"/>
      <c r="G3924" s="471"/>
      <c r="H3924" s="480"/>
      <c r="I3924" s="480"/>
      <c r="J3924" s="443"/>
      <c r="K3924" s="442"/>
      <c r="L3924" s="443"/>
      <c r="M3924" s="443"/>
      <c r="N3924" s="444"/>
      <c r="O3924" s="477">
        <f t="shared" si="168"/>
        <v>0</v>
      </c>
      <c r="P3924" s="477">
        <f t="shared" si="169"/>
        <v>0</v>
      </c>
      <c r="Q3924" s="92" t="str">
        <f t="shared" si="170"/>
        <v/>
      </c>
    </row>
    <row r="3925" spans="1:17" x14ac:dyDescent="0.2">
      <c r="A3925" s="468"/>
      <c r="B3925" s="487"/>
      <c r="C3925" s="483"/>
      <c r="D3925" s="473"/>
      <c r="E3925" s="473"/>
      <c r="F3925" s="479"/>
      <c r="G3925" s="473"/>
      <c r="H3925" s="480"/>
      <c r="I3925" s="473"/>
      <c r="J3925" s="484"/>
      <c r="K3925" s="484"/>
      <c r="L3925" s="484"/>
      <c r="M3925" s="443"/>
      <c r="N3925" s="444"/>
      <c r="O3925" s="477">
        <f t="shared" si="168"/>
        <v>0</v>
      </c>
      <c r="P3925" s="477">
        <f t="shared" si="169"/>
        <v>0</v>
      </c>
      <c r="Q3925" s="92" t="str">
        <f t="shared" si="170"/>
        <v/>
      </c>
    </row>
    <row r="3926" spans="1:17" x14ac:dyDescent="0.2">
      <c r="A3926" s="468"/>
      <c r="B3926" s="487"/>
      <c r="C3926" s="483"/>
      <c r="D3926" s="473"/>
      <c r="E3926" s="473"/>
      <c r="F3926" s="479"/>
      <c r="G3926" s="473"/>
      <c r="H3926" s="480"/>
      <c r="I3926" s="480"/>
      <c r="J3926" s="443"/>
      <c r="K3926" s="442"/>
      <c r="L3926" s="443"/>
      <c r="M3926" s="443"/>
      <c r="N3926" s="444"/>
      <c r="O3926" s="477">
        <f t="shared" si="168"/>
        <v>0</v>
      </c>
      <c r="P3926" s="477">
        <f t="shared" si="169"/>
        <v>0</v>
      </c>
      <c r="Q3926" s="92" t="str">
        <f t="shared" si="170"/>
        <v/>
      </c>
    </row>
    <row r="3927" spans="1:17" x14ac:dyDescent="0.2">
      <c r="A3927" s="468"/>
      <c r="B3927" s="487"/>
      <c r="C3927" s="483"/>
      <c r="D3927" s="473"/>
      <c r="E3927" s="473"/>
      <c r="F3927" s="479"/>
      <c r="G3927" s="473"/>
      <c r="H3927" s="480"/>
      <c r="I3927" s="480"/>
      <c r="J3927" s="443"/>
      <c r="K3927" s="442"/>
      <c r="L3927" s="443"/>
      <c r="M3927" s="443"/>
      <c r="N3927" s="444"/>
      <c r="O3927" s="477">
        <f t="shared" si="168"/>
        <v>0</v>
      </c>
      <c r="P3927" s="477">
        <f t="shared" si="169"/>
        <v>0</v>
      </c>
      <c r="Q3927" s="92" t="str">
        <f t="shared" si="170"/>
        <v/>
      </c>
    </row>
    <row r="3928" spans="1:17" x14ac:dyDescent="0.2">
      <c r="A3928" s="468"/>
      <c r="B3928" s="487"/>
      <c r="C3928" s="483"/>
      <c r="D3928" s="473"/>
      <c r="E3928" s="473"/>
      <c r="F3928" s="479"/>
      <c r="G3928" s="473"/>
      <c r="H3928" s="480"/>
      <c r="I3928" s="480"/>
      <c r="J3928" s="443"/>
      <c r="K3928" s="442"/>
      <c r="L3928" s="443"/>
      <c r="M3928" s="443"/>
      <c r="N3928" s="444"/>
      <c r="O3928" s="477">
        <f t="shared" si="168"/>
        <v>0</v>
      </c>
      <c r="P3928" s="477">
        <f t="shared" si="169"/>
        <v>0</v>
      </c>
      <c r="Q3928" s="92" t="str">
        <f t="shared" si="170"/>
        <v/>
      </c>
    </row>
    <row r="3929" spans="1:17" x14ac:dyDescent="0.2">
      <c r="A3929" s="468"/>
      <c r="B3929" s="487"/>
      <c r="C3929" s="483"/>
      <c r="D3929" s="473"/>
      <c r="E3929" s="473"/>
      <c r="F3929" s="479"/>
      <c r="G3929" s="473"/>
      <c r="H3929" s="480"/>
      <c r="I3929" s="480"/>
      <c r="J3929" s="443"/>
      <c r="K3929" s="443"/>
      <c r="L3929" s="443"/>
      <c r="M3929" s="443"/>
      <c r="N3929" s="444"/>
      <c r="O3929" s="477">
        <f t="shared" si="168"/>
        <v>0</v>
      </c>
      <c r="P3929" s="477">
        <f t="shared" si="169"/>
        <v>0</v>
      </c>
      <c r="Q3929" s="92" t="str">
        <f t="shared" si="170"/>
        <v/>
      </c>
    </row>
    <row r="3930" spans="1:17" x14ac:dyDescent="0.2">
      <c r="A3930" s="468"/>
      <c r="B3930" s="487"/>
      <c r="C3930" s="483"/>
      <c r="D3930" s="473"/>
      <c r="E3930" s="473"/>
      <c r="F3930" s="479"/>
      <c r="G3930" s="473"/>
      <c r="H3930" s="480"/>
      <c r="I3930" s="480"/>
      <c r="J3930" s="443"/>
      <c r="K3930" s="443"/>
      <c r="L3930" s="443"/>
      <c r="M3930" s="443"/>
      <c r="N3930" s="444"/>
      <c r="O3930" s="477">
        <f t="shared" si="168"/>
        <v>0</v>
      </c>
      <c r="P3930" s="477">
        <f t="shared" si="169"/>
        <v>0</v>
      </c>
      <c r="Q3930" s="92" t="str">
        <f t="shared" si="170"/>
        <v/>
      </c>
    </row>
    <row r="3931" spans="1:17" x14ac:dyDescent="0.2">
      <c r="A3931" s="468"/>
      <c r="B3931" s="487"/>
      <c r="C3931" s="483"/>
      <c r="D3931" s="473"/>
      <c r="E3931" s="473"/>
      <c r="F3931" s="479"/>
      <c r="G3931" s="473"/>
      <c r="H3931" s="480"/>
      <c r="I3931" s="480"/>
      <c r="J3931" s="443"/>
      <c r="K3931" s="443"/>
      <c r="L3931" s="443"/>
      <c r="M3931" s="443"/>
      <c r="N3931" s="444"/>
      <c r="O3931" s="477">
        <f t="shared" si="168"/>
        <v>0</v>
      </c>
      <c r="P3931" s="477">
        <f t="shared" si="169"/>
        <v>0</v>
      </c>
      <c r="Q3931" s="92" t="str">
        <f t="shared" si="170"/>
        <v/>
      </c>
    </row>
    <row r="3932" spans="1:17" x14ac:dyDescent="0.2">
      <c r="A3932" s="468"/>
      <c r="B3932" s="487"/>
      <c r="C3932" s="483"/>
      <c r="D3932" s="473"/>
      <c r="E3932" s="473"/>
      <c r="F3932" s="479"/>
      <c r="G3932" s="473"/>
      <c r="H3932" s="480"/>
      <c r="I3932" s="480"/>
      <c r="J3932" s="443"/>
      <c r="K3932" s="443"/>
      <c r="L3932" s="443"/>
      <c r="M3932" s="443"/>
      <c r="N3932" s="444"/>
      <c r="O3932" s="477">
        <f t="shared" si="168"/>
        <v>0</v>
      </c>
      <c r="P3932" s="477">
        <f t="shared" si="169"/>
        <v>0</v>
      </c>
      <c r="Q3932" s="92" t="str">
        <f t="shared" si="170"/>
        <v/>
      </c>
    </row>
    <row r="3933" spans="1:17" x14ac:dyDescent="0.2">
      <c r="A3933" s="468"/>
      <c r="B3933" s="487"/>
      <c r="C3933" s="483"/>
      <c r="D3933" s="473"/>
      <c r="E3933" s="473"/>
      <c r="F3933" s="479"/>
      <c r="G3933" s="473"/>
      <c r="H3933" s="480"/>
      <c r="I3933" s="480"/>
      <c r="J3933" s="443"/>
      <c r="K3933" s="443"/>
      <c r="L3933" s="443"/>
      <c r="M3933" s="443"/>
      <c r="N3933" s="444"/>
      <c r="O3933" s="477">
        <f t="shared" si="168"/>
        <v>0</v>
      </c>
      <c r="P3933" s="477">
        <f t="shared" si="169"/>
        <v>0</v>
      </c>
      <c r="Q3933" s="92" t="str">
        <f t="shared" si="170"/>
        <v/>
      </c>
    </row>
    <row r="3934" spans="1:17" x14ac:dyDescent="0.2">
      <c r="A3934" s="468"/>
      <c r="B3934" s="487"/>
      <c r="C3934" s="483"/>
      <c r="D3934" s="473"/>
      <c r="E3934" s="473"/>
      <c r="F3934" s="479"/>
      <c r="G3934" s="473"/>
      <c r="H3934" s="480"/>
      <c r="I3934" s="480"/>
      <c r="J3934" s="443"/>
      <c r="K3934" s="443"/>
      <c r="L3934" s="443"/>
      <c r="M3934" s="443"/>
      <c r="N3934" s="444"/>
      <c r="O3934" s="477">
        <f t="shared" si="168"/>
        <v>0</v>
      </c>
      <c r="P3934" s="477">
        <f t="shared" si="169"/>
        <v>0</v>
      </c>
      <c r="Q3934" s="92" t="str">
        <f t="shared" si="170"/>
        <v/>
      </c>
    </row>
    <row r="3935" spans="1:17" x14ac:dyDescent="0.2">
      <c r="A3935" s="468"/>
      <c r="B3935" s="487"/>
      <c r="C3935" s="483"/>
      <c r="D3935" s="473"/>
      <c r="E3935" s="473"/>
      <c r="F3935" s="479"/>
      <c r="G3935" s="473"/>
      <c r="H3935" s="480"/>
      <c r="I3935" s="480"/>
      <c r="J3935" s="443"/>
      <c r="K3935" s="443"/>
      <c r="L3935" s="443"/>
      <c r="M3935" s="443"/>
      <c r="N3935" s="444"/>
      <c r="O3935" s="477">
        <f t="shared" si="168"/>
        <v>0</v>
      </c>
      <c r="P3935" s="477">
        <f t="shared" si="169"/>
        <v>0</v>
      </c>
      <c r="Q3935" s="92" t="str">
        <f t="shared" si="170"/>
        <v/>
      </c>
    </row>
    <row r="3936" spans="1:17" x14ac:dyDescent="0.2">
      <c r="A3936" s="468"/>
      <c r="B3936" s="487"/>
      <c r="C3936" s="483"/>
      <c r="D3936" s="473"/>
      <c r="E3936" s="473"/>
      <c r="F3936" s="479"/>
      <c r="G3936" s="473"/>
      <c r="H3936" s="480"/>
      <c r="I3936" s="480"/>
      <c r="J3936" s="443"/>
      <c r="K3936" s="443"/>
      <c r="L3936" s="443"/>
      <c r="M3936" s="443"/>
      <c r="N3936" s="444"/>
      <c r="O3936" s="477">
        <f t="shared" si="168"/>
        <v>0</v>
      </c>
      <c r="P3936" s="477">
        <f t="shared" si="169"/>
        <v>0</v>
      </c>
      <c r="Q3936" s="92" t="str">
        <f t="shared" si="170"/>
        <v/>
      </c>
    </row>
    <row r="3937" spans="1:17" x14ac:dyDescent="0.2">
      <c r="A3937" s="468"/>
      <c r="B3937" s="487"/>
      <c r="C3937" s="483"/>
      <c r="D3937" s="473"/>
      <c r="E3937" s="473"/>
      <c r="F3937" s="479"/>
      <c r="G3937" s="473"/>
      <c r="H3937" s="480"/>
      <c r="I3937" s="480"/>
      <c r="J3937" s="443"/>
      <c r="K3937" s="443"/>
      <c r="L3937" s="443"/>
      <c r="M3937" s="443"/>
      <c r="N3937" s="444"/>
      <c r="O3937" s="477">
        <f t="shared" si="168"/>
        <v>0</v>
      </c>
      <c r="P3937" s="477">
        <f t="shared" si="169"/>
        <v>0</v>
      </c>
      <c r="Q3937" s="92" t="str">
        <f t="shared" si="170"/>
        <v/>
      </c>
    </row>
    <row r="3938" spans="1:17" x14ac:dyDescent="0.2">
      <c r="A3938" s="468"/>
      <c r="B3938" s="487"/>
      <c r="C3938" s="483"/>
      <c r="D3938" s="473"/>
      <c r="E3938" s="473"/>
      <c r="F3938" s="479"/>
      <c r="G3938" s="473"/>
      <c r="H3938" s="480"/>
      <c r="I3938" s="480"/>
      <c r="J3938" s="443"/>
      <c r="K3938" s="443"/>
      <c r="L3938" s="443"/>
      <c r="M3938" s="443"/>
      <c r="N3938" s="444"/>
      <c r="O3938" s="477">
        <f t="shared" si="168"/>
        <v>0</v>
      </c>
      <c r="P3938" s="477">
        <f t="shared" si="169"/>
        <v>0</v>
      </c>
      <c r="Q3938" s="92" t="str">
        <f t="shared" si="170"/>
        <v/>
      </c>
    </row>
    <row r="3939" spans="1:17" x14ac:dyDescent="0.2">
      <c r="A3939" s="468"/>
      <c r="B3939" s="487"/>
      <c r="C3939" s="483"/>
      <c r="D3939" s="473"/>
      <c r="E3939" s="473"/>
      <c r="F3939" s="479"/>
      <c r="G3939" s="473"/>
      <c r="H3939" s="480"/>
      <c r="I3939" s="480"/>
      <c r="J3939" s="443"/>
      <c r="K3939" s="442"/>
      <c r="L3939" s="443"/>
      <c r="M3939" s="443"/>
      <c r="N3939" s="444"/>
      <c r="O3939" s="477">
        <f t="shared" si="168"/>
        <v>0</v>
      </c>
      <c r="P3939" s="477">
        <f t="shared" si="169"/>
        <v>0</v>
      </c>
      <c r="Q3939" s="92" t="str">
        <f t="shared" si="170"/>
        <v/>
      </c>
    </row>
    <row r="3940" spans="1:17" x14ac:dyDescent="0.2">
      <c r="A3940" s="468"/>
      <c r="B3940" s="487"/>
      <c r="C3940" s="483"/>
      <c r="D3940" s="473"/>
      <c r="E3940" s="473"/>
      <c r="F3940" s="479"/>
      <c r="G3940" s="473"/>
      <c r="H3940" s="480"/>
      <c r="I3940" s="480"/>
      <c r="J3940" s="443"/>
      <c r="K3940" s="443"/>
      <c r="L3940" s="443"/>
      <c r="M3940" s="443"/>
      <c r="N3940" s="444"/>
      <c r="O3940" s="477">
        <f t="shared" si="168"/>
        <v>0</v>
      </c>
      <c r="P3940" s="477">
        <f t="shared" si="169"/>
        <v>0</v>
      </c>
      <c r="Q3940" s="92" t="str">
        <f t="shared" si="170"/>
        <v/>
      </c>
    </row>
    <row r="3941" spans="1:17" x14ac:dyDescent="0.2">
      <c r="A3941" s="468"/>
      <c r="B3941" s="487"/>
      <c r="C3941" s="483"/>
      <c r="D3941" s="473"/>
      <c r="E3941" s="473"/>
      <c r="F3941" s="479"/>
      <c r="G3941" s="473"/>
      <c r="H3941" s="480"/>
      <c r="I3941" s="480"/>
      <c r="J3941" s="443"/>
      <c r="K3941" s="443"/>
      <c r="L3941" s="443"/>
      <c r="M3941" s="443"/>
      <c r="N3941" s="444"/>
      <c r="O3941" s="477">
        <f t="shared" si="168"/>
        <v>0</v>
      </c>
      <c r="P3941" s="477">
        <f t="shared" si="169"/>
        <v>0</v>
      </c>
      <c r="Q3941" s="92" t="str">
        <f t="shared" si="170"/>
        <v/>
      </c>
    </row>
    <row r="3942" spans="1:17" x14ac:dyDescent="0.2">
      <c r="A3942" s="468"/>
      <c r="B3942" s="487"/>
      <c r="C3942" s="483"/>
      <c r="D3942" s="473"/>
      <c r="E3942" s="473"/>
      <c r="F3942" s="479"/>
      <c r="G3942" s="473"/>
      <c r="H3942" s="480"/>
      <c r="I3942" s="480"/>
      <c r="J3942" s="443"/>
      <c r="K3942" s="443"/>
      <c r="L3942" s="443"/>
      <c r="M3942" s="443"/>
      <c r="N3942" s="444"/>
      <c r="O3942" s="477">
        <f t="shared" si="168"/>
        <v>0</v>
      </c>
      <c r="P3942" s="477">
        <f t="shared" si="169"/>
        <v>0</v>
      </c>
      <c r="Q3942" s="92" t="str">
        <f t="shared" si="170"/>
        <v/>
      </c>
    </row>
    <row r="3943" spans="1:17" x14ac:dyDescent="0.2">
      <c r="A3943" s="468"/>
      <c r="B3943" s="487"/>
      <c r="C3943" s="483"/>
      <c r="D3943" s="473"/>
      <c r="E3943" s="473"/>
      <c r="F3943" s="479"/>
      <c r="G3943" s="473"/>
      <c r="H3943" s="480"/>
      <c r="I3943" s="480"/>
      <c r="J3943" s="443"/>
      <c r="K3943" s="443"/>
      <c r="L3943" s="443"/>
      <c r="M3943" s="443"/>
      <c r="N3943" s="444"/>
      <c r="O3943" s="477">
        <f t="shared" si="168"/>
        <v>0</v>
      </c>
      <c r="P3943" s="477">
        <f t="shared" si="169"/>
        <v>0</v>
      </c>
      <c r="Q3943" s="92" t="str">
        <f t="shared" si="170"/>
        <v/>
      </c>
    </row>
    <row r="3944" spans="1:17" x14ac:dyDescent="0.2">
      <c r="A3944" s="468"/>
      <c r="B3944" s="487"/>
      <c r="C3944" s="483"/>
      <c r="D3944" s="473"/>
      <c r="E3944" s="473"/>
      <c r="F3944" s="479"/>
      <c r="G3944" s="473"/>
      <c r="H3944" s="480"/>
      <c r="I3944" s="480"/>
      <c r="J3944" s="443"/>
      <c r="K3944" s="443"/>
      <c r="L3944" s="443"/>
      <c r="M3944" s="443"/>
      <c r="N3944" s="444"/>
      <c r="O3944" s="477">
        <f t="shared" si="168"/>
        <v>0</v>
      </c>
      <c r="P3944" s="477">
        <f t="shared" si="169"/>
        <v>0</v>
      </c>
      <c r="Q3944" s="92" t="str">
        <f t="shared" si="170"/>
        <v/>
      </c>
    </row>
    <row r="3945" spans="1:17" x14ac:dyDescent="0.2">
      <c r="A3945" s="468"/>
      <c r="B3945" s="487"/>
      <c r="C3945" s="483"/>
      <c r="D3945" s="473"/>
      <c r="E3945" s="473"/>
      <c r="F3945" s="479"/>
      <c r="G3945" s="473"/>
      <c r="H3945" s="480"/>
      <c r="I3945" s="480"/>
      <c r="J3945" s="443"/>
      <c r="K3945" s="443"/>
      <c r="L3945" s="443"/>
      <c r="M3945" s="443"/>
      <c r="N3945" s="444"/>
      <c r="O3945" s="477">
        <f t="shared" si="168"/>
        <v>0</v>
      </c>
      <c r="P3945" s="477">
        <f t="shared" si="169"/>
        <v>0</v>
      </c>
      <c r="Q3945" s="92" t="str">
        <f t="shared" si="170"/>
        <v/>
      </c>
    </row>
    <row r="3946" spans="1:17" x14ac:dyDescent="0.2">
      <c r="A3946" s="468"/>
      <c r="B3946" s="487"/>
      <c r="C3946" s="483"/>
      <c r="D3946" s="473"/>
      <c r="E3946" s="473"/>
      <c r="F3946" s="479"/>
      <c r="G3946" s="473"/>
      <c r="H3946" s="480"/>
      <c r="I3946" s="480"/>
      <c r="J3946" s="443"/>
      <c r="K3946" s="443"/>
      <c r="L3946" s="443"/>
      <c r="M3946" s="443"/>
      <c r="N3946" s="444"/>
      <c r="O3946" s="477">
        <f t="shared" si="168"/>
        <v>0</v>
      </c>
      <c r="P3946" s="477">
        <f t="shared" si="169"/>
        <v>0</v>
      </c>
      <c r="Q3946" s="92" t="str">
        <f t="shared" si="170"/>
        <v/>
      </c>
    </row>
    <row r="3947" spans="1:17" x14ac:dyDescent="0.2">
      <c r="A3947" s="468"/>
      <c r="B3947" s="481"/>
      <c r="C3947" s="478"/>
      <c r="D3947" s="480"/>
      <c r="E3947" s="480"/>
      <c r="F3947" s="497"/>
      <c r="G3947" s="480"/>
      <c r="H3947" s="480"/>
      <c r="I3947" s="480"/>
      <c r="J3947" s="443"/>
      <c r="K3947" s="443"/>
      <c r="L3947" s="443"/>
      <c r="M3947" s="443"/>
      <c r="N3947" s="444"/>
      <c r="O3947" s="477">
        <f t="shared" si="168"/>
        <v>0</v>
      </c>
      <c r="P3947" s="477">
        <f t="shared" si="169"/>
        <v>0</v>
      </c>
      <c r="Q3947" s="92" t="str">
        <f t="shared" si="170"/>
        <v/>
      </c>
    </row>
    <row r="3948" spans="1:17" x14ac:dyDescent="0.2">
      <c r="A3948" s="468"/>
      <c r="B3948" s="481"/>
      <c r="C3948" s="478"/>
      <c r="D3948" s="480"/>
      <c r="E3948" s="480"/>
      <c r="F3948" s="497"/>
      <c r="G3948" s="480"/>
      <c r="H3948" s="480"/>
      <c r="I3948" s="480"/>
      <c r="J3948" s="443"/>
      <c r="K3948" s="443"/>
      <c r="L3948" s="443"/>
      <c r="M3948" s="443"/>
      <c r="N3948" s="444"/>
      <c r="O3948" s="477">
        <f t="shared" si="168"/>
        <v>0</v>
      </c>
      <c r="P3948" s="477">
        <f t="shared" si="169"/>
        <v>0</v>
      </c>
      <c r="Q3948" s="92" t="str">
        <f t="shared" si="170"/>
        <v/>
      </c>
    </row>
    <row r="3949" spans="1:17" x14ac:dyDescent="0.2">
      <c r="A3949" s="468"/>
      <c r="B3949" s="487"/>
      <c r="C3949" s="483"/>
      <c r="D3949" s="473"/>
      <c r="E3949" s="473"/>
      <c r="F3949" s="472"/>
      <c r="G3949" s="473"/>
      <c r="H3949" s="473"/>
      <c r="I3949" s="480"/>
      <c r="J3949" s="442"/>
      <c r="K3949" s="443"/>
      <c r="L3949" s="443"/>
      <c r="M3949" s="443"/>
      <c r="N3949" s="444"/>
      <c r="O3949" s="477">
        <f t="shared" si="168"/>
        <v>0</v>
      </c>
      <c r="P3949" s="477">
        <f t="shared" si="169"/>
        <v>0</v>
      </c>
      <c r="Q3949" s="92" t="str">
        <f t="shared" si="170"/>
        <v/>
      </c>
    </row>
    <row r="3950" spans="1:17" x14ac:dyDescent="0.2">
      <c r="A3950" s="468"/>
      <c r="B3950" s="481"/>
      <c r="C3950" s="478"/>
      <c r="D3950" s="480"/>
      <c r="E3950" s="480"/>
      <c r="F3950" s="497"/>
      <c r="G3950" s="480"/>
      <c r="H3950" s="480"/>
      <c r="I3950" s="480"/>
      <c r="J3950" s="443"/>
      <c r="K3950" s="443"/>
      <c r="L3950" s="443"/>
      <c r="M3950" s="443"/>
      <c r="N3950" s="444"/>
      <c r="O3950" s="477">
        <f t="shared" si="168"/>
        <v>0</v>
      </c>
      <c r="P3950" s="477">
        <f t="shared" si="169"/>
        <v>0</v>
      </c>
      <c r="Q3950" s="92" t="str">
        <f t="shared" si="170"/>
        <v/>
      </c>
    </row>
    <row r="3951" spans="1:17" x14ac:dyDescent="0.2">
      <c r="A3951" s="468"/>
      <c r="B3951" s="481"/>
      <c r="C3951" s="478"/>
      <c r="D3951" s="480"/>
      <c r="E3951" s="480"/>
      <c r="F3951" s="497"/>
      <c r="G3951" s="480"/>
      <c r="H3951" s="480"/>
      <c r="I3951" s="480"/>
      <c r="J3951" s="443"/>
      <c r="K3951" s="443"/>
      <c r="L3951" s="443"/>
      <c r="M3951" s="443"/>
      <c r="N3951" s="444"/>
      <c r="O3951" s="477">
        <f t="shared" si="168"/>
        <v>0</v>
      </c>
      <c r="P3951" s="477">
        <f t="shared" si="169"/>
        <v>0</v>
      </c>
      <c r="Q3951" s="92" t="str">
        <f t="shared" si="170"/>
        <v/>
      </c>
    </row>
    <row r="3952" spans="1:17" x14ac:dyDescent="0.2">
      <c r="A3952" s="468"/>
      <c r="B3952" s="481"/>
      <c r="C3952" s="478"/>
      <c r="D3952" s="480"/>
      <c r="E3952" s="480"/>
      <c r="F3952" s="499"/>
      <c r="G3952" s="473"/>
      <c r="H3952" s="480"/>
      <c r="I3952" s="480"/>
      <c r="J3952" s="442"/>
      <c r="K3952" s="443"/>
      <c r="L3952" s="443"/>
      <c r="M3952" s="443"/>
      <c r="N3952" s="444"/>
      <c r="O3952" s="477">
        <f t="shared" si="168"/>
        <v>0</v>
      </c>
      <c r="P3952" s="477">
        <f t="shared" si="169"/>
        <v>0</v>
      </c>
      <c r="Q3952" s="92" t="str">
        <f t="shared" si="170"/>
        <v/>
      </c>
    </row>
    <row r="3953" spans="1:17" x14ac:dyDescent="0.2">
      <c r="A3953" s="468"/>
      <c r="B3953" s="481"/>
      <c r="C3953" s="478"/>
      <c r="D3953" s="473"/>
      <c r="E3953" s="473"/>
      <c r="F3953" s="497"/>
      <c r="G3953" s="474"/>
      <c r="H3953" s="480"/>
      <c r="I3953" s="480"/>
      <c r="J3953" s="443"/>
      <c r="K3953" s="442"/>
      <c r="L3953" s="442"/>
      <c r="M3953" s="443"/>
      <c r="N3953" s="444"/>
      <c r="O3953" s="477">
        <f t="shared" si="168"/>
        <v>0</v>
      </c>
      <c r="P3953" s="477">
        <f t="shared" si="169"/>
        <v>0</v>
      </c>
      <c r="Q3953" s="92" t="str">
        <f t="shared" si="170"/>
        <v/>
      </c>
    </row>
    <row r="3954" spans="1:17" x14ac:dyDescent="0.2">
      <c r="A3954" s="468"/>
      <c r="B3954" s="481"/>
      <c r="C3954" s="478"/>
      <c r="D3954" s="480"/>
      <c r="E3954" s="480"/>
      <c r="F3954" s="497"/>
      <c r="G3954" s="480"/>
      <c r="H3954" s="480"/>
      <c r="I3954" s="480"/>
      <c r="J3954" s="443"/>
      <c r="K3954" s="443"/>
      <c r="L3954" s="443"/>
      <c r="M3954" s="443"/>
      <c r="N3954" s="444"/>
      <c r="O3954" s="477">
        <f t="shared" ref="O3954:O4017" si="171">IF(B3954=0,0,IF(YEAR(B3954)=$P$1,MONTH(B3954)-$O$1+1,(YEAR(B3954)-$P$1)*12-$O$1+1+MONTH(B3954)))</f>
        <v>0</v>
      </c>
      <c r="P3954" s="477">
        <f t="shared" ref="P3954:P4017" si="172">IF(C3954=0,0,IF(YEAR(C3954)=$P$1,MONTH(C3954)-$O$1+1,(YEAR(C3954)-$P$1)*12-$O$1+1+MONTH(C3954)))</f>
        <v>0</v>
      </c>
      <c r="Q3954" s="92" t="str">
        <f t="shared" ref="Q3954:Q4017" si="173">SUBSTITUTE(D3954," ","_")</f>
        <v/>
      </c>
    </row>
    <row r="3955" spans="1:17" x14ac:dyDescent="0.2">
      <c r="A3955" s="468"/>
      <c r="B3955" s="481"/>
      <c r="C3955" s="478"/>
      <c r="D3955" s="480"/>
      <c r="E3955" s="480"/>
      <c r="F3955" s="497"/>
      <c r="G3955" s="480"/>
      <c r="H3955" s="480"/>
      <c r="I3955" s="480"/>
      <c r="J3955" s="443"/>
      <c r="K3955" s="443"/>
      <c r="L3955" s="443"/>
      <c r="M3955" s="443"/>
      <c r="N3955" s="444"/>
      <c r="O3955" s="477">
        <f t="shared" si="171"/>
        <v>0</v>
      </c>
      <c r="P3955" s="477">
        <f t="shared" si="172"/>
        <v>0</v>
      </c>
      <c r="Q3955" s="92" t="str">
        <f t="shared" si="173"/>
        <v/>
      </c>
    </row>
    <row r="3956" spans="1:17" x14ac:dyDescent="0.2">
      <c r="A3956" s="468"/>
      <c r="B3956" s="481"/>
      <c r="C3956" s="478"/>
      <c r="D3956" s="480"/>
      <c r="E3956" s="480"/>
      <c r="F3956" s="497"/>
      <c r="G3956" s="480"/>
      <c r="H3956" s="480"/>
      <c r="I3956" s="480"/>
      <c r="J3956" s="443"/>
      <c r="K3956" s="442"/>
      <c r="L3956" s="443"/>
      <c r="M3956" s="505"/>
      <c r="N3956" s="444"/>
      <c r="O3956" s="477">
        <f t="shared" si="171"/>
        <v>0</v>
      </c>
      <c r="P3956" s="477">
        <f t="shared" si="172"/>
        <v>0</v>
      </c>
      <c r="Q3956" s="92" t="str">
        <f t="shared" si="173"/>
        <v/>
      </c>
    </row>
    <row r="3957" spans="1:17" x14ac:dyDescent="0.2">
      <c r="A3957" s="468"/>
      <c r="B3957" s="481"/>
      <c r="C3957" s="478"/>
      <c r="D3957" s="473"/>
      <c r="E3957" s="473"/>
      <c r="F3957" s="497"/>
      <c r="G3957" s="474"/>
      <c r="H3957" s="480"/>
      <c r="I3957" s="480"/>
      <c r="J3957" s="443"/>
      <c r="K3957" s="442"/>
      <c r="L3957" s="442"/>
      <c r="M3957" s="443"/>
      <c r="N3957" s="444"/>
      <c r="O3957" s="477">
        <f t="shared" si="171"/>
        <v>0</v>
      </c>
      <c r="P3957" s="477">
        <f t="shared" si="172"/>
        <v>0</v>
      </c>
      <c r="Q3957" s="92" t="str">
        <f t="shared" si="173"/>
        <v/>
      </c>
    </row>
    <row r="3958" spans="1:17" x14ac:dyDescent="0.2">
      <c r="A3958" s="468"/>
      <c r="B3958" s="481"/>
      <c r="C3958" s="478"/>
      <c r="D3958" s="480"/>
      <c r="E3958" s="480"/>
      <c r="F3958" s="497"/>
      <c r="G3958" s="480"/>
      <c r="H3958" s="480"/>
      <c r="I3958" s="480"/>
      <c r="J3958" s="443"/>
      <c r="K3958" s="443"/>
      <c r="L3958" s="443"/>
      <c r="M3958" s="443"/>
      <c r="N3958" s="444"/>
      <c r="O3958" s="477">
        <f t="shared" si="171"/>
        <v>0</v>
      </c>
      <c r="P3958" s="477">
        <f t="shared" si="172"/>
        <v>0</v>
      </c>
      <c r="Q3958" s="92" t="str">
        <f t="shared" si="173"/>
        <v/>
      </c>
    </row>
    <row r="3959" spans="1:17" x14ac:dyDescent="0.2">
      <c r="A3959" s="468"/>
      <c r="B3959" s="481"/>
      <c r="C3959" s="478"/>
      <c r="D3959" s="480"/>
      <c r="E3959" s="480"/>
      <c r="F3959" s="497"/>
      <c r="G3959" s="480"/>
      <c r="H3959" s="480"/>
      <c r="I3959" s="480"/>
      <c r="J3959" s="443"/>
      <c r="K3959" s="443"/>
      <c r="L3959" s="443"/>
      <c r="M3959" s="443"/>
      <c r="N3959" s="444"/>
      <c r="O3959" s="477">
        <f t="shared" si="171"/>
        <v>0</v>
      </c>
      <c r="P3959" s="477">
        <f t="shared" si="172"/>
        <v>0</v>
      </c>
      <c r="Q3959" s="92" t="str">
        <f t="shared" si="173"/>
        <v/>
      </c>
    </row>
    <row r="3960" spans="1:17" x14ac:dyDescent="0.2">
      <c r="A3960" s="468"/>
      <c r="B3960" s="481"/>
      <c r="C3960" s="478"/>
      <c r="D3960" s="480"/>
      <c r="E3960" s="480"/>
      <c r="F3960" s="497"/>
      <c r="G3960" s="480"/>
      <c r="H3960" s="480"/>
      <c r="I3960" s="480"/>
      <c r="J3960" s="443"/>
      <c r="K3960" s="443"/>
      <c r="L3960" s="443"/>
      <c r="M3960" s="443"/>
      <c r="N3960" s="444"/>
      <c r="O3960" s="477">
        <f t="shared" si="171"/>
        <v>0</v>
      </c>
      <c r="P3960" s="477">
        <f t="shared" si="172"/>
        <v>0</v>
      </c>
      <c r="Q3960" s="92" t="str">
        <f t="shared" si="173"/>
        <v/>
      </c>
    </row>
    <row r="3961" spans="1:17" x14ac:dyDescent="0.2">
      <c r="A3961" s="468"/>
      <c r="B3961" s="481"/>
      <c r="C3961" s="478"/>
      <c r="D3961" s="480"/>
      <c r="E3961" s="480"/>
      <c r="F3961" s="499"/>
      <c r="G3961" s="473"/>
      <c r="H3961" s="480"/>
      <c r="I3961" s="480"/>
      <c r="J3961" s="442"/>
      <c r="K3961" s="443"/>
      <c r="L3961" s="443"/>
      <c r="M3961" s="443"/>
      <c r="N3961" s="444"/>
      <c r="O3961" s="477">
        <f t="shared" si="171"/>
        <v>0</v>
      </c>
      <c r="P3961" s="477">
        <f t="shared" si="172"/>
        <v>0</v>
      </c>
      <c r="Q3961" s="92" t="str">
        <f t="shared" si="173"/>
        <v/>
      </c>
    </row>
    <row r="3962" spans="1:17" x14ac:dyDescent="0.2">
      <c r="A3962" s="468"/>
      <c r="B3962" s="481"/>
      <c r="C3962" s="478"/>
      <c r="D3962" s="480"/>
      <c r="E3962" s="480"/>
      <c r="F3962" s="497"/>
      <c r="G3962" s="480"/>
      <c r="H3962" s="480"/>
      <c r="I3962" s="480"/>
      <c r="J3962" s="443"/>
      <c r="K3962" s="443"/>
      <c r="L3962" s="443"/>
      <c r="M3962" s="443"/>
      <c r="N3962" s="444"/>
      <c r="O3962" s="477">
        <f t="shared" si="171"/>
        <v>0</v>
      </c>
      <c r="P3962" s="477">
        <f t="shared" si="172"/>
        <v>0</v>
      </c>
      <c r="Q3962" s="92" t="str">
        <f t="shared" si="173"/>
        <v/>
      </c>
    </row>
    <row r="3963" spans="1:17" x14ac:dyDescent="0.2">
      <c r="A3963" s="468"/>
      <c r="B3963" s="481"/>
      <c r="C3963" s="478"/>
      <c r="D3963" s="480"/>
      <c r="E3963" s="480"/>
      <c r="F3963" s="497"/>
      <c r="G3963" s="480"/>
      <c r="H3963" s="480"/>
      <c r="I3963" s="480"/>
      <c r="J3963" s="443"/>
      <c r="K3963" s="443"/>
      <c r="L3963" s="443"/>
      <c r="M3963" s="443"/>
      <c r="N3963" s="444"/>
      <c r="O3963" s="477">
        <f t="shared" si="171"/>
        <v>0</v>
      </c>
      <c r="P3963" s="477">
        <f t="shared" si="172"/>
        <v>0</v>
      </c>
      <c r="Q3963" s="92" t="str">
        <f t="shared" si="173"/>
        <v/>
      </c>
    </row>
    <row r="3964" spans="1:17" x14ac:dyDescent="0.2">
      <c r="A3964" s="468"/>
      <c r="B3964" s="481"/>
      <c r="C3964" s="478"/>
      <c r="D3964" s="480"/>
      <c r="E3964" s="480"/>
      <c r="F3964" s="499"/>
      <c r="G3964" s="473"/>
      <c r="H3964" s="480"/>
      <c r="I3964" s="480"/>
      <c r="J3964" s="442"/>
      <c r="K3964" s="443"/>
      <c r="L3964" s="443"/>
      <c r="M3964" s="443"/>
      <c r="N3964" s="444"/>
      <c r="O3964" s="477">
        <f t="shared" si="171"/>
        <v>0</v>
      </c>
      <c r="P3964" s="477">
        <f t="shared" si="172"/>
        <v>0</v>
      </c>
      <c r="Q3964" s="92" t="str">
        <f t="shared" si="173"/>
        <v/>
      </c>
    </row>
    <row r="3965" spans="1:17" x14ac:dyDescent="0.2">
      <c r="A3965" s="468"/>
      <c r="B3965" s="481"/>
      <c r="C3965" s="478"/>
      <c r="D3965" s="480"/>
      <c r="E3965" s="480"/>
      <c r="F3965" s="497"/>
      <c r="G3965" s="480"/>
      <c r="H3965" s="480"/>
      <c r="I3965" s="480"/>
      <c r="J3965" s="443"/>
      <c r="K3965" s="443"/>
      <c r="L3965" s="443"/>
      <c r="M3965" s="443"/>
      <c r="N3965" s="444"/>
      <c r="O3965" s="477">
        <f t="shared" si="171"/>
        <v>0</v>
      </c>
      <c r="P3965" s="477">
        <f t="shared" si="172"/>
        <v>0</v>
      </c>
      <c r="Q3965" s="92" t="str">
        <f t="shared" si="173"/>
        <v/>
      </c>
    </row>
    <row r="3966" spans="1:17" x14ac:dyDescent="0.2">
      <c r="A3966" s="468"/>
      <c r="B3966" s="481"/>
      <c r="C3966" s="478"/>
      <c r="D3966" s="480"/>
      <c r="E3966" s="480"/>
      <c r="F3966" s="497"/>
      <c r="G3966" s="480"/>
      <c r="H3966" s="480"/>
      <c r="I3966" s="480"/>
      <c r="J3966" s="443"/>
      <c r="K3966" s="443"/>
      <c r="L3966" s="443"/>
      <c r="M3966" s="443"/>
      <c r="N3966" s="444"/>
      <c r="O3966" s="477">
        <f t="shared" si="171"/>
        <v>0</v>
      </c>
      <c r="P3966" s="477">
        <f t="shared" si="172"/>
        <v>0</v>
      </c>
      <c r="Q3966" s="92" t="str">
        <f t="shared" si="173"/>
        <v/>
      </c>
    </row>
    <row r="3967" spans="1:17" x14ac:dyDescent="0.2">
      <c r="A3967" s="468"/>
      <c r="B3967" s="481"/>
      <c r="C3967" s="478"/>
      <c r="D3967" s="480"/>
      <c r="E3967" s="480"/>
      <c r="F3967" s="497"/>
      <c r="G3967" s="480"/>
      <c r="H3967" s="480"/>
      <c r="I3967" s="480"/>
      <c r="J3967" s="443"/>
      <c r="K3967" s="443"/>
      <c r="L3967" s="443"/>
      <c r="M3967" s="443"/>
      <c r="N3967" s="444"/>
      <c r="O3967" s="477">
        <f t="shared" si="171"/>
        <v>0</v>
      </c>
      <c r="P3967" s="477">
        <f t="shared" si="172"/>
        <v>0</v>
      </c>
      <c r="Q3967" s="92" t="str">
        <f t="shared" si="173"/>
        <v/>
      </c>
    </row>
    <row r="3968" spans="1:17" x14ac:dyDescent="0.2">
      <c r="A3968" s="468"/>
      <c r="B3968" s="481"/>
      <c r="C3968" s="478"/>
      <c r="D3968" s="480"/>
      <c r="E3968" s="480"/>
      <c r="F3968" s="499"/>
      <c r="G3968" s="473"/>
      <c r="H3968" s="480"/>
      <c r="I3968" s="480"/>
      <c r="J3968" s="442"/>
      <c r="K3968" s="443"/>
      <c r="L3968" s="443"/>
      <c r="M3968" s="443"/>
      <c r="N3968" s="444"/>
      <c r="O3968" s="477">
        <f t="shared" si="171"/>
        <v>0</v>
      </c>
      <c r="P3968" s="477">
        <f t="shared" si="172"/>
        <v>0</v>
      </c>
      <c r="Q3968" s="92" t="str">
        <f t="shared" si="173"/>
        <v/>
      </c>
    </row>
    <row r="3969" spans="1:17" x14ac:dyDescent="0.2">
      <c r="A3969" s="468"/>
      <c r="B3969" s="481"/>
      <c r="C3969" s="478"/>
      <c r="D3969" s="480"/>
      <c r="E3969" s="480"/>
      <c r="F3969" s="472"/>
      <c r="G3969" s="473"/>
      <c r="H3969" s="480"/>
      <c r="I3969" s="480"/>
      <c r="J3969" s="442"/>
      <c r="K3969" s="443"/>
      <c r="L3969" s="443"/>
      <c r="M3969" s="443"/>
      <c r="N3969" s="444"/>
      <c r="O3969" s="477">
        <f t="shared" si="171"/>
        <v>0</v>
      </c>
      <c r="P3969" s="477">
        <f t="shared" si="172"/>
        <v>0</v>
      </c>
      <c r="Q3969" s="92" t="str">
        <f t="shared" si="173"/>
        <v/>
      </c>
    </row>
    <row r="3970" spans="1:17" x14ac:dyDescent="0.2">
      <c r="A3970" s="468"/>
      <c r="B3970" s="481"/>
      <c r="C3970" s="478"/>
      <c r="D3970" s="480"/>
      <c r="E3970" s="480"/>
      <c r="F3970" s="499"/>
      <c r="G3970" s="473"/>
      <c r="H3970" s="480"/>
      <c r="I3970" s="480"/>
      <c r="J3970" s="442"/>
      <c r="K3970" s="443"/>
      <c r="L3970" s="443"/>
      <c r="M3970" s="443"/>
      <c r="N3970" s="444"/>
      <c r="O3970" s="477">
        <f t="shared" si="171"/>
        <v>0</v>
      </c>
      <c r="P3970" s="477">
        <f t="shared" si="172"/>
        <v>0</v>
      </c>
      <c r="Q3970" s="92" t="str">
        <f t="shared" si="173"/>
        <v/>
      </c>
    </row>
    <row r="3971" spans="1:17" x14ac:dyDescent="0.2">
      <c r="A3971" s="468"/>
      <c r="B3971" s="481"/>
      <c r="C3971" s="478"/>
      <c r="D3971" s="480"/>
      <c r="E3971" s="480"/>
      <c r="F3971" s="497"/>
      <c r="G3971" s="480"/>
      <c r="H3971" s="480"/>
      <c r="I3971" s="480"/>
      <c r="J3971" s="443"/>
      <c r="K3971" s="443"/>
      <c r="L3971" s="443"/>
      <c r="M3971" s="443"/>
      <c r="N3971" s="444"/>
      <c r="O3971" s="477">
        <f t="shared" si="171"/>
        <v>0</v>
      </c>
      <c r="P3971" s="477">
        <f t="shared" si="172"/>
        <v>0</v>
      </c>
      <c r="Q3971" s="92" t="str">
        <f t="shared" si="173"/>
        <v/>
      </c>
    </row>
    <row r="3972" spans="1:17" x14ac:dyDescent="0.2">
      <c r="A3972" s="468"/>
      <c r="B3972" s="481"/>
      <c r="C3972" s="478"/>
      <c r="D3972" s="480"/>
      <c r="E3972" s="480"/>
      <c r="F3972" s="497"/>
      <c r="G3972" s="480"/>
      <c r="H3972" s="480"/>
      <c r="I3972" s="480"/>
      <c r="J3972" s="443"/>
      <c r="K3972" s="443"/>
      <c r="L3972" s="443"/>
      <c r="M3972" s="443"/>
      <c r="N3972" s="444"/>
      <c r="O3972" s="477">
        <f t="shared" si="171"/>
        <v>0</v>
      </c>
      <c r="P3972" s="477">
        <f t="shared" si="172"/>
        <v>0</v>
      </c>
      <c r="Q3972" s="92" t="str">
        <f t="shared" si="173"/>
        <v/>
      </c>
    </row>
    <row r="3973" spans="1:17" x14ac:dyDescent="0.2">
      <c r="A3973" s="468"/>
      <c r="B3973" s="481"/>
      <c r="C3973" s="483"/>
      <c r="D3973" s="473"/>
      <c r="E3973" s="473"/>
      <c r="F3973" s="479"/>
      <c r="G3973" s="473"/>
      <c r="H3973" s="480"/>
      <c r="I3973" s="480"/>
      <c r="J3973" s="443"/>
      <c r="K3973" s="443"/>
      <c r="L3973" s="443"/>
      <c r="M3973" s="443"/>
      <c r="N3973" s="444"/>
      <c r="O3973" s="477">
        <f t="shared" si="171"/>
        <v>0</v>
      </c>
      <c r="P3973" s="477">
        <f t="shared" si="172"/>
        <v>0</v>
      </c>
      <c r="Q3973" s="92" t="str">
        <f t="shared" si="173"/>
        <v/>
      </c>
    </row>
    <row r="3974" spans="1:17" x14ac:dyDescent="0.2">
      <c r="A3974" s="468"/>
      <c r="B3974" s="481"/>
      <c r="C3974" s="483"/>
      <c r="D3974" s="473"/>
      <c r="E3974" s="473"/>
      <c r="F3974" s="479"/>
      <c r="G3974" s="473"/>
      <c r="H3974" s="480"/>
      <c r="I3974" s="480"/>
      <c r="J3974" s="443"/>
      <c r="K3974" s="443"/>
      <c r="L3974" s="443"/>
      <c r="M3974" s="443"/>
      <c r="N3974" s="444"/>
      <c r="O3974" s="477">
        <f t="shared" si="171"/>
        <v>0</v>
      </c>
      <c r="P3974" s="477">
        <f t="shared" si="172"/>
        <v>0</v>
      </c>
      <c r="Q3974" s="92" t="str">
        <f t="shared" si="173"/>
        <v/>
      </c>
    </row>
    <row r="3975" spans="1:17" x14ac:dyDescent="0.2">
      <c r="A3975" s="468"/>
      <c r="B3975" s="481"/>
      <c r="C3975" s="483"/>
      <c r="D3975" s="473"/>
      <c r="E3975" s="473"/>
      <c r="F3975" s="479"/>
      <c r="G3975" s="473"/>
      <c r="H3975" s="480"/>
      <c r="I3975" s="480"/>
      <c r="J3975" s="443"/>
      <c r="K3975" s="443"/>
      <c r="L3975" s="443"/>
      <c r="M3975" s="443"/>
      <c r="N3975" s="444"/>
      <c r="O3975" s="477">
        <f t="shared" si="171"/>
        <v>0</v>
      </c>
      <c r="P3975" s="477">
        <f t="shared" si="172"/>
        <v>0</v>
      </c>
      <c r="Q3975" s="92" t="str">
        <f t="shared" si="173"/>
        <v/>
      </c>
    </row>
    <row r="3976" spans="1:17" x14ac:dyDescent="0.2">
      <c r="A3976" s="468"/>
      <c r="B3976" s="481"/>
      <c r="C3976" s="483"/>
      <c r="D3976" s="473"/>
      <c r="E3976" s="473"/>
      <c r="F3976" s="479"/>
      <c r="G3976" s="473"/>
      <c r="H3976" s="480"/>
      <c r="I3976" s="480"/>
      <c r="J3976" s="443"/>
      <c r="K3976" s="443"/>
      <c r="L3976" s="443"/>
      <c r="M3976" s="443"/>
      <c r="N3976" s="444"/>
      <c r="O3976" s="477">
        <f t="shared" si="171"/>
        <v>0</v>
      </c>
      <c r="P3976" s="477">
        <f t="shared" si="172"/>
        <v>0</v>
      </c>
      <c r="Q3976" s="92" t="str">
        <f t="shared" si="173"/>
        <v/>
      </c>
    </row>
    <row r="3977" spans="1:17" x14ac:dyDescent="0.2">
      <c r="A3977" s="468"/>
      <c r="B3977" s="481"/>
      <c r="C3977" s="478"/>
      <c r="D3977" s="473"/>
      <c r="E3977" s="473"/>
      <c r="F3977" s="497"/>
      <c r="G3977" s="480"/>
      <c r="H3977" s="480"/>
      <c r="I3977" s="480"/>
      <c r="J3977" s="443"/>
      <c r="K3977" s="443"/>
      <c r="L3977" s="443"/>
      <c r="M3977" s="443"/>
      <c r="N3977" s="444"/>
      <c r="O3977" s="477">
        <f t="shared" si="171"/>
        <v>0</v>
      </c>
      <c r="P3977" s="477">
        <f t="shared" si="172"/>
        <v>0</v>
      </c>
      <c r="Q3977" s="92" t="str">
        <f t="shared" si="173"/>
        <v/>
      </c>
    </row>
    <row r="3978" spans="1:17" x14ac:dyDescent="0.2">
      <c r="A3978" s="468"/>
      <c r="B3978" s="481"/>
      <c r="C3978" s="478"/>
      <c r="D3978" s="480"/>
      <c r="E3978" s="480"/>
      <c r="F3978" s="497"/>
      <c r="G3978" s="480"/>
      <c r="H3978" s="480"/>
      <c r="I3978" s="480"/>
      <c r="J3978" s="443"/>
      <c r="K3978" s="443"/>
      <c r="L3978" s="443"/>
      <c r="M3978" s="443"/>
      <c r="N3978" s="444"/>
      <c r="O3978" s="477">
        <f t="shared" si="171"/>
        <v>0</v>
      </c>
      <c r="P3978" s="477">
        <f t="shared" si="172"/>
        <v>0</v>
      </c>
      <c r="Q3978" s="92" t="str">
        <f t="shared" si="173"/>
        <v/>
      </c>
    </row>
    <row r="3979" spans="1:17" x14ac:dyDescent="0.2">
      <c r="A3979" s="468"/>
      <c r="B3979" s="481"/>
      <c r="C3979" s="478"/>
      <c r="D3979" s="473"/>
      <c r="E3979" s="473"/>
      <c r="F3979" s="497"/>
      <c r="G3979" s="480"/>
      <c r="H3979" s="480"/>
      <c r="I3979" s="480"/>
      <c r="J3979" s="443"/>
      <c r="K3979" s="443"/>
      <c r="L3979" s="443"/>
      <c r="M3979" s="443"/>
      <c r="N3979" s="444"/>
      <c r="O3979" s="477">
        <f t="shared" si="171"/>
        <v>0</v>
      </c>
      <c r="P3979" s="477">
        <f t="shared" si="172"/>
        <v>0</v>
      </c>
      <c r="Q3979" s="92" t="str">
        <f t="shared" si="173"/>
        <v/>
      </c>
    </row>
    <row r="3980" spans="1:17" x14ac:dyDescent="0.2">
      <c r="A3980" s="468"/>
      <c r="B3980" s="481"/>
      <c r="C3980" s="478"/>
      <c r="D3980" s="473"/>
      <c r="E3980" s="473"/>
      <c r="F3980" s="497"/>
      <c r="G3980" s="480"/>
      <c r="H3980" s="480"/>
      <c r="I3980" s="480"/>
      <c r="J3980" s="443"/>
      <c r="K3980" s="443"/>
      <c r="L3980" s="443"/>
      <c r="M3980" s="443"/>
      <c r="N3980" s="444"/>
      <c r="O3980" s="477">
        <f t="shared" si="171"/>
        <v>0</v>
      </c>
      <c r="P3980" s="477">
        <f t="shared" si="172"/>
        <v>0</v>
      </c>
      <c r="Q3980" s="92" t="str">
        <f t="shared" si="173"/>
        <v/>
      </c>
    </row>
    <row r="3981" spans="1:17" x14ac:dyDescent="0.2">
      <c r="A3981" s="468"/>
      <c r="B3981" s="481"/>
      <c r="C3981" s="478"/>
      <c r="D3981" s="473"/>
      <c r="E3981" s="473"/>
      <c r="F3981" s="497"/>
      <c r="G3981" s="480"/>
      <c r="H3981" s="480"/>
      <c r="I3981" s="480"/>
      <c r="J3981" s="443"/>
      <c r="K3981" s="443"/>
      <c r="L3981" s="443"/>
      <c r="M3981" s="443"/>
      <c r="N3981" s="444"/>
      <c r="O3981" s="477">
        <f t="shared" si="171"/>
        <v>0</v>
      </c>
      <c r="P3981" s="477">
        <f t="shared" si="172"/>
        <v>0</v>
      </c>
      <c r="Q3981" s="92" t="str">
        <f t="shared" si="173"/>
        <v/>
      </c>
    </row>
    <row r="3982" spans="1:17" x14ac:dyDescent="0.2">
      <c r="A3982" s="468"/>
      <c r="B3982" s="481"/>
      <c r="C3982" s="478"/>
      <c r="D3982" s="473"/>
      <c r="E3982" s="473"/>
      <c r="F3982" s="497"/>
      <c r="G3982" s="480"/>
      <c r="H3982" s="480"/>
      <c r="I3982" s="480"/>
      <c r="J3982" s="443"/>
      <c r="K3982" s="443"/>
      <c r="L3982" s="443"/>
      <c r="M3982" s="443"/>
      <c r="N3982" s="444"/>
      <c r="O3982" s="477">
        <f t="shared" si="171"/>
        <v>0</v>
      </c>
      <c r="P3982" s="477">
        <f t="shared" si="172"/>
        <v>0</v>
      </c>
      <c r="Q3982" s="92" t="str">
        <f t="shared" si="173"/>
        <v/>
      </c>
    </row>
    <row r="3983" spans="1:17" x14ac:dyDescent="0.2">
      <c r="A3983" s="468"/>
      <c r="B3983" s="481"/>
      <c r="C3983" s="483"/>
      <c r="D3983" s="480"/>
      <c r="E3983" s="480"/>
      <c r="F3983" s="497"/>
      <c r="G3983" s="473"/>
      <c r="H3983" s="474"/>
      <c r="I3983" s="480"/>
      <c r="J3983" s="442"/>
      <c r="K3983" s="442"/>
      <c r="L3983" s="443"/>
      <c r="M3983" s="443"/>
      <c r="N3983" s="444"/>
      <c r="O3983" s="477">
        <f t="shared" si="171"/>
        <v>0</v>
      </c>
      <c r="P3983" s="477">
        <f t="shared" si="172"/>
        <v>0</v>
      </c>
      <c r="Q3983" s="92" t="str">
        <f t="shared" si="173"/>
        <v/>
      </c>
    </row>
    <row r="3984" spans="1:17" x14ac:dyDescent="0.2">
      <c r="A3984" s="468"/>
      <c r="B3984" s="481"/>
      <c r="C3984" s="478"/>
      <c r="D3984" s="480"/>
      <c r="E3984" s="480"/>
      <c r="F3984" s="497"/>
      <c r="G3984" s="480"/>
      <c r="H3984" s="480"/>
      <c r="I3984" s="480"/>
      <c r="J3984" s="443"/>
      <c r="K3984" s="443"/>
      <c r="L3984" s="443"/>
      <c r="M3984" s="443"/>
      <c r="N3984" s="444"/>
      <c r="O3984" s="477">
        <f t="shared" si="171"/>
        <v>0</v>
      </c>
      <c r="P3984" s="477">
        <f t="shared" si="172"/>
        <v>0</v>
      </c>
      <c r="Q3984" s="92" t="str">
        <f t="shared" si="173"/>
        <v/>
      </c>
    </row>
    <row r="3985" spans="1:17" x14ac:dyDescent="0.2">
      <c r="A3985" s="468"/>
      <c r="B3985" s="481"/>
      <c r="C3985" s="478"/>
      <c r="D3985" s="480"/>
      <c r="E3985" s="480"/>
      <c r="F3985" s="497"/>
      <c r="G3985" s="480"/>
      <c r="H3985" s="480"/>
      <c r="I3985" s="480"/>
      <c r="J3985" s="443"/>
      <c r="K3985" s="443"/>
      <c r="L3985" s="443"/>
      <c r="M3985" s="443"/>
      <c r="N3985" s="444"/>
      <c r="O3985" s="477">
        <f t="shared" si="171"/>
        <v>0</v>
      </c>
      <c r="P3985" s="477">
        <f t="shared" si="172"/>
        <v>0</v>
      </c>
      <c r="Q3985" s="92" t="str">
        <f t="shared" si="173"/>
        <v/>
      </c>
    </row>
    <row r="3986" spans="1:17" x14ac:dyDescent="0.2">
      <c r="A3986" s="468"/>
      <c r="B3986" s="481"/>
      <c r="C3986" s="478"/>
      <c r="D3986" s="480"/>
      <c r="E3986" s="480"/>
      <c r="F3986" s="497"/>
      <c r="G3986" s="480"/>
      <c r="H3986" s="480"/>
      <c r="I3986" s="480"/>
      <c r="J3986" s="443"/>
      <c r="K3986" s="443"/>
      <c r="L3986" s="443"/>
      <c r="M3986" s="443"/>
      <c r="N3986" s="444"/>
      <c r="O3986" s="477">
        <f t="shared" si="171"/>
        <v>0</v>
      </c>
      <c r="P3986" s="477">
        <f t="shared" si="172"/>
        <v>0</v>
      </c>
      <c r="Q3986" s="92" t="str">
        <f t="shared" si="173"/>
        <v/>
      </c>
    </row>
    <row r="3987" spans="1:17" x14ac:dyDescent="0.2">
      <c r="A3987" s="468"/>
      <c r="B3987" s="481"/>
      <c r="C3987" s="478"/>
      <c r="D3987" s="480"/>
      <c r="E3987" s="480"/>
      <c r="F3987" s="497"/>
      <c r="G3987" s="480"/>
      <c r="H3987" s="480"/>
      <c r="I3987" s="480"/>
      <c r="J3987" s="443"/>
      <c r="K3987" s="443"/>
      <c r="L3987" s="443"/>
      <c r="M3987" s="443"/>
      <c r="N3987" s="444"/>
      <c r="O3987" s="477">
        <f t="shared" si="171"/>
        <v>0</v>
      </c>
      <c r="P3987" s="477">
        <f t="shared" si="172"/>
        <v>0</v>
      </c>
      <c r="Q3987" s="92" t="str">
        <f t="shared" si="173"/>
        <v/>
      </c>
    </row>
    <row r="3988" spans="1:17" x14ac:dyDescent="0.2">
      <c r="A3988" s="468"/>
      <c r="B3988" s="481"/>
      <c r="C3988" s="478"/>
      <c r="D3988" s="480"/>
      <c r="E3988" s="480"/>
      <c r="F3988" s="497"/>
      <c r="G3988" s="480"/>
      <c r="H3988" s="480"/>
      <c r="I3988" s="480"/>
      <c r="J3988" s="443"/>
      <c r="K3988" s="443"/>
      <c r="L3988" s="443"/>
      <c r="M3988" s="443"/>
      <c r="N3988" s="444"/>
      <c r="O3988" s="477">
        <f t="shared" si="171"/>
        <v>0</v>
      </c>
      <c r="P3988" s="477">
        <f t="shared" si="172"/>
        <v>0</v>
      </c>
      <c r="Q3988" s="92" t="str">
        <f t="shared" si="173"/>
        <v/>
      </c>
    </row>
    <row r="3989" spans="1:17" x14ac:dyDescent="0.2">
      <c r="A3989" s="468"/>
      <c r="B3989" s="481"/>
      <c r="C3989" s="478"/>
      <c r="D3989" s="480"/>
      <c r="E3989" s="480"/>
      <c r="F3989" s="497"/>
      <c r="G3989" s="480"/>
      <c r="H3989" s="480"/>
      <c r="I3989" s="480"/>
      <c r="J3989" s="443"/>
      <c r="K3989" s="443"/>
      <c r="L3989" s="443"/>
      <c r="M3989" s="443"/>
      <c r="N3989" s="444"/>
      <c r="O3989" s="477">
        <f t="shared" si="171"/>
        <v>0</v>
      </c>
      <c r="P3989" s="477">
        <f t="shared" si="172"/>
        <v>0</v>
      </c>
      <c r="Q3989" s="92" t="str">
        <f t="shared" si="173"/>
        <v/>
      </c>
    </row>
    <row r="3990" spans="1:17" x14ac:dyDescent="0.2">
      <c r="A3990" s="468"/>
      <c r="B3990" s="481"/>
      <c r="C3990" s="478"/>
      <c r="D3990" s="480"/>
      <c r="E3990" s="480"/>
      <c r="F3990" s="497"/>
      <c r="G3990" s="480"/>
      <c r="H3990" s="480"/>
      <c r="I3990" s="480"/>
      <c r="J3990" s="443"/>
      <c r="K3990" s="443"/>
      <c r="L3990" s="443"/>
      <c r="M3990" s="443"/>
      <c r="N3990" s="444"/>
      <c r="O3990" s="477">
        <f t="shared" si="171"/>
        <v>0</v>
      </c>
      <c r="P3990" s="477">
        <f t="shared" si="172"/>
        <v>0</v>
      </c>
      <c r="Q3990" s="92" t="str">
        <f t="shared" si="173"/>
        <v/>
      </c>
    </row>
    <row r="3991" spans="1:17" x14ac:dyDescent="0.2">
      <c r="A3991" s="468"/>
      <c r="B3991" s="481"/>
      <c r="C3991" s="478"/>
      <c r="D3991" s="480"/>
      <c r="E3991" s="480"/>
      <c r="F3991" s="497"/>
      <c r="G3991" s="480"/>
      <c r="H3991" s="480"/>
      <c r="I3991" s="480"/>
      <c r="J3991" s="443"/>
      <c r="K3991" s="443"/>
      <c r="L3991" s="443"/>
      <c r="M3991" s="443"/>
      <c r="N3991" s="444"/>
      <c r="O3991" s="477">
        <f t="shared" si="171"/>
        <v>0</v>
      </c>
      <c r="P3991" s="477">
        <f t="shared" si="172"/>
        <v>0</v>
      </c>
      <c r="Q3991" s="92" t="str">
        <f t="shared" si="173"/>
        <v/>
      </c>
    </row>
    <row r="3992" spans="1:17" x14ac:dyDescent="0.2">
      <c r="A3992" s="468"/>
      <c r="B3992" s="481"/>
      <c r="C3992" s="478"/>
      <c r="D3992" s="480"/>
      <c r="E3992" s="480"/>
      <c r="F3992" s="497"/>
      <c r="G3992" s="480"/>
      <c r="H3992" s="480"/>
      <c r="I3992" s="480"/>
      <c r="J3992" s="443"/>
      <c r="K3992" s="443"/>
      <c r="L3992" s="443"/>
      <c r="M3992" s="443"/>
      <c r="N3992" s="444"/>
      <c r="O3992" s="477">
        <f t="shared" si="171"/>
        <v>0</v>
      </c>
      <c r="P3992" s="477">
        <f t="shared" si="172"/>
        <v>0</v>
      </c>
      <c r="Q3992" s="92" t="str">
        <f t="shared" si="173"/>
        <v/>
      </c>
    </row>
    <row r="3993" spans="1:17" x14ac:dyDescent="0.2">
      <c r="A3993" s="468"/>
      <c r="B3993" s="481"/>
      <c r="C3993" s="478"/>
      <c r="D3993" s="480"/>
      <c r="E3993" s="480"/>
      <c r="F3993" s="497"/>
      <c r="G3993" s="480"/>
      <c r="H3993" s="480"/>
      <c r="I3993" s="480"/>
      <c r="J3993" s="443"/>
      <c r="K3993" s="443"/>
      <c r="L3993" s="443"/>
      <c r="M3993" s="443"/>
      <c r="N3993" s="444"/>
      <c r="O3993" s="477">
        <f t="shared" si="171"/>
        <v>0</v>
      </c>
      <c r="P3993" s="477">
        <f t="shared" si="172"/>
        <v>0</v>
      </c>
      <c r="Q3993" s="92" t="str">
        <f t="shared" si="173"/>
        <v/>
      </c>
    </row>
    <row r="3994" spans="1:17" x14ac:dyDescent="0.2">
      <c r="A3994" s="468"/>
      <c r="B3994" s="481"/>
      <c r="C3994" s="478"/>
      <c r="D3994" s="480"/>
      <c r="E3994" s="480"/>
      <c r="F3994" s="497"/>
      <c r="G3994" s="471"/>
      <c r="H3994" s="473"/>
      <c r="I3994" s="473"/>
      <c r="J3994" s="484"/>
      <c r="K3994" s="484"/>
      <c r="L3994" s="484"/>
      <c r="M3994" s="443"/>
      <c r="N3994" s="444"/>
      <c r="O3994" s="477">
        <f t="shared" si="171"/>
        <v>0</v>
      </c>
      <c r="P3994" s="477">
        <f t="shared" si="172"/>
        <v>0</v>
      </c>
      <c r="Q3994" s="92" t="str">
        <f t="shared" si="173"/>
        <v/>
      </c>
    </row>
    <row r="3995" spans="1:17" x14ac:dyDescent="0.2">
      <c r="A3995" s="468"/>
      <c r="B3995" s="481"/>
      <c r="C3995" s="478"/>
      <c r="D3995" s="480"/>
      <c r="E3995" s="480"/>
      <c r="F3995" s="497"/>
      <c r="G3995" s="480"/>
      <c r="H3995" s="480"/>
      <c r="I3995" s="480"/>
      <c r="J3995" s="443"/>
      <c r="K3995" s="443"/>
      <c r="L3995" s="443"/>
      <c r="M3995" s="443"/>
      <c r="N3995" s="444"/>
      <c r="O3995" s="477">
        <f t="shared" si="171"/>
        <v>0</v>
      </c>
      <c r="P3995" s="477">
        <f t="shared" si="172"/>
        <v>0</v>
      </c>
      <c r="Q3995" s="92" t="str">
        <f t="shared" si="173"/>
        <v/>
      </c>
    </row>
    <row r="3996" spans="1:17" x14ac:dyDescent="0.2">
      <c r="A3996" s="468"/>
      <c r="B3996" s="481"/>
      <c r="C3996" s="478"/>
      <c r="D3996" s="480"/>
      <c r="E3996" s="480"/>
      <c r="F3996" s="497"/>
      <c r="G3996" s="480"/>
      <c r="H3996" s="480"/>
      <c r="I3996" s="480"/>
      <c r="J3996" s="443"/>
      <c r="K3996" s="443"/>
      <c r="L3996" s="443"/>
      <c r="M3996" s="443"/>
      <c r="N3996" s="444"/>
      <c r="O3996" s="477">
        <f t="shared" si="171"/>
        <v>0</v>
      </c>
      <c r="P3996" s="477">
        <f t="shared" si="172"/>
        <v>0</v>
      </c>
      <c r="Q3996" s="92" t="str">
        <f t="shared" si="173"/>
        <v/>
      </c>
    </row>
    <row r="3997" spans="1:17" x14ac:dyDescent="0.2">
      <c r="A3997" s="468"/>
      <c r="B3997" s="481"/>
      <c r="C3997" s="478"/>
      <c r="D3997" s="480"/>
      <c r="E3997" s="480"/>
      <c r="F3997" s="497"/>
      <c r="G3997" s="480"/>
      <c r="H3997" s="480"/>
      <c r="I3997" s="480"/>
      <c r="J3997" s="443"/>
      <c r="K3997" s="443"/>
      <c r="L3997" s="443"/>
      <c r="M3997" s="443"/>
      <c r="N3997" s="444"/>
      <c r="O3997" s="477">
        <f t="shared" si="171"/>
        <v>0</v>
      </c>
      <c r="P3997" s="477">
        <f t="shared" si="172"/>
        <v>0</v>
      </c>
      <c r="Q3997" s="92" t="str">
        <f t="shared" si="173"/>
        <v/>
      </c>
    </row>
    <row r="3998" spans="1:17" x14ac:dyDescent="0.2">
      <c r="A3998" s="468"/>
      <c r="B3998" s="481"/>
      <c r="C3998" s="478"/>
      <c r="D3998" s="480"/>
      <c r="E3998" s="480"/>
      <c r="F3998" s="497"/>
      <c r="G3998" s="480"/>
      <c r="H3998" s="480"/>
      <c r="I3998" s="480"/>
      <c r="J3998" s="443"/>
      <c r="K3998" s="443"/>
      <c r="L3998" s="443"/>
      <c r="M3998" s="443"/>
      <c r="N3998" s="444"/>
      <c r="O3998" s="477">
        <f t="shared" si="171"/>
        <v>0</v>
      </c>
      <c r="P3998" s="477">
        <f t="shared" si="172"/>
        <v>0</v>
      </c>
      <c r="Q3998" s="92" t="str">
        <f t="shared" si="173"/>
        <v/>
      </c>
    </row>
    <row r="3999" spans="1:17" x14ac:dyDescent="0.2">
      <c r="A3999" s="468"/>
      <c r="B3999" s="481"/>
      <c r="C3999" s="485"/>
      <c r="D3999" s="473"/>
      <c r="E3999" s="473"/>
      <c r="F3999" s="496"/>
      <c r="G3999" s="474"/>
      <c r="H3999" s="474"/>
      <c r="I3999" s="480"/>
      <c r="J3999" s="442"/>
      <c r="K3999" s="442"/>
      <c r="L3999" s="443"/>
      <c r="M3999" s="442"/>
      <c r="N3999" s="501"/>
      <c r="O3999" s="477">
        <f t="shared" si="171"/>
        <v>0</v>
      </c>
      <c r="P3999" s="477">
        <f t="shared" si="172"/>
        <v>0</v>
      </c>
      <c r="Q3999" s="92" t="str">
        <f t="shared" si="173"/>
        <v/>
      </c>
    </row>
    <row r="4000" spans="1:17" x14ac:dyDescent="0.2">
      <c r="A4000" s="468"/>
      <c r="B4000" s="481"/>
      <c r="C4000" s="478"/>
      <c r="D4000" s="480"/>
      <c r="E4000" s="480"/>
      <c r="F4000" s="497"/>
      <c r="G4000" s="473"/>
      <c r="H4000" s="480"/>
      <c r="I4000" s="473"/>
      <c r="J4000" s="484"/>
      <c r="K4000" s="484"/>
      <c r="L4000" s="484"/>
      <c r="M4000" s="505"/>
      <c r="N4000" s="444"/>
      <c r="O4000" s="477">
        <f t="shared" si="171"/>
        <v>0</v>
      </c>
      <c r="P4000" s="477">
        <f t="shared" si="172"/>
        <v>0</v>
      </c>
      <c r="Q4000" s="92" t="str">
        <f t="shared" si="173"/>
        <v/>
      </c>
    </row>
    <row r="4001" spans="1:17" x14ac:dyDescent="0.2">
      <c r="A4001" s="468"/>
      <c r="B4001" s="481"/>
      <c r="C4001" s="478"/>
      <c r="D4001" s="480"/>
      <c r="E4001" s="480"/>
      <c r="F4001" s="497"/>
      <c r="G4001" s="480"/>
      <c r="H4001" s="480"/>
      <c r="I4001" s="480"/>
      <c r="J4001" s="443"/>
      <c r="K4001" s="443"/>
      <c r="L4001" s="443"/>
      <c r="M4001" s="443"/>
      <c r="N4001" s="444"/>
      <c r="O4001" s="477">
        <f t="shared" si="171"/>
        <v>0</v>
      </c>
      <c r="P4001" s="477">
        <f t="shared" si="172"/>
        <v>0</v>
      </c>
      <c r="Q4001" s="92" t="str">
        <f t="shared" si="173"/>
        <v/>
      </c>
    </row>
    <row r="4002" spans="1:17" x14ac:dyDescent="0.2">
      <c r="A4002" s="468"/>
      <c r="B4002" s="481"/>
      <c r="C4002" s="478"/>
      <c r="D4002" s="480"/>
      <c r="E4002" s="480"/>
      <c r="F4002" s="497"/>
      <c r="G4002" s="480"/>
      <c r="H4002" s="480"/>
      <c r="I4002" s="480"/>
      <c r="J4002" s="443"/>
      <c r="K4002" s="442"/>
      <c r="L4002" s="443"/>
      <c r="M4002" s="443"/>
      <c r="N4002" s="444"/>
      <c r="O4002" s="477">
        <f t="shared" si="171"/>
        <v>0</v>
      </c>
      <c r="P4002" s="477">
        <f t="shared" si="172"/>
        <v>0</v>
      </c>
      <c r="Q4002" s="92" t="str">
        <f t="shared" si="173"/>
        <v/>
      </c>
    </row>
    <row r="4003" spans="1:17" x14ac:dyDescent="0.2">
      <c r="A4003" s="468"/>
      <c r="B4003" s="481"/>
      <c r="C4003" s="478"/>
      <c r="D4003" s="480"/>
      <c r="E4003" s="480"/>
      <c r="F4003" s="497"/>
      <c r="G4003" s="480"/>
      <c r="H4003" s="480"/>
      <c r="I4003" s="480"/>
      <c r="J4003" s="443"/>
      <c r="K4003" s="443"/>
      <c r="L4003" s="443"/>
      <c r="M4003" s="443"/>
      <c r="N4003" s="444"/>
      <c r="O4003" s="477">
        <f t="shared" si="171"/>
        <v>0</v>
      </c>
      <c r="P4003" s="477">
        <f t="shared" si="172"/>
        <v>0</v>
      </c>
      <c r="Q4003" s="92" t="str">
        <f t="shared" si="173"/>
        <v/>
      </c>
    </row>
    <row r="4004" spans="1:17" x14ac:dyDescent="0.2">
      <c r="A4004" s="468"/>
      <c r="B4004" s="481"/>
      <c r="C4004" s="478"/>
      <c r="D4004" s="480"/>
      <c r="E4004" s="480"/>
      <c r="F4004" s="497"/>
      <c r="G4004" s="471"/>
      <c r="H4004" s="473"/>
      <c r="I4004" s="473"/>
      <c r="J4004" s="484"/>
      <c r="K4004" s="484"/>
      <c r="L4004" s="484"/>
      <c r="M4004" s="443"/>
      <c r="N4004" s="444"/>
      <c r="O4004" s="477">
        <f t="shared" si="171"/>
        <v>0</v>
      </c>
      <c r="P4004" s="477">
        <f t="shared" si="172"/>
        <v>0</v>
      </c>
      <c r="Q4004" s="92" t="str">
        <f t="shared" si="173"/>
        <v/>
      </c>
    </row>
    <row r="4005" spans="1:17" x14ac:dyDescent="0.2">
      <c r="A4005" s="468"/>
      <c r="B4005" s="481"/>
      <c r="C4005" s="485"/>
      <c r="D4005" s="473"/>
      <c r="E4005" s="473"/>
      <c r="F4005" s="496"/>
      <c r="G4005" s="474"/>
      <c r="H4005" s="474"/>
      <c r="I4005" s="480"/>
      <c r="J4005" s="442"/>
      <c r="K4005" s="442"/>
      <c r="L4005" s="443"/>
      <c r="M4005" s="442"/>
      <c r="N4005" s="501"/>
      <c r="O4005" s="477">
        <f t="shared" si="171"/>
        <v>0</v>
      </c>
      <c r="P4005" s="477">
        <f t="shared" si="172"/>
        <v>0</v>
      </c>
      <c r="Q4005" s="92" t="str">
        <f t="shared" si="173"/>
        <v/>
      </c>
    </row>
    <row r="4006" spans="1:17" x14ac:dyDescent="0.2">
      <c r="A4006" s="468"/>
      <c r="B4006" s="481"/>
      <c r="C4006" s="478"/>
      <c r="D4006" s="480"/>
      <c r="E4006" s="480"/>
      <c r="F4006" s="497"/>
      <c r="G4006" s="480"/>
      <c r="H4006" s="480"/>
      <c r="I4006" s="480"/>
      <c r="J4006" s="443"/>
      <c r="K4006" s="443"/>
      <c r="L4006" s="443"/>
      <c r="M4006" s="443"/>
      <c r="N4006" s="444"/>
      <c r="O4006" s="477">
        <f t="shared" si="171"/>
        <v>0</v>
      </c>
      <c r="P4006" s="477">
        <f t="shared" si="172"/>
        <v>0</v>
      </c>
      <c r="Q4006" s="92" t="str">
        <f t="shared" si="173"/>
        <v/>
      </c>
    </row>
    <row r="4007" spans="1:17" x14ac:dyDescent="0.2">
      <c r="A4007" s="468"/>
      <c r="B4007" s="481"/>
      <c r="C4007" s="485"/>
      <c r="D4007" s="473"/>
      <c r="E4007" s="473"/>
      <c r="F4007" s="496"/>
      <c r="G4007" s="474"/>
      <c r="H4007" s="474"/>
      <c r="I4007" s="480"/>
      <c r="J4007" s="442"/>
      <c r="K4007" s="442"/>
      <c r="L4007" s="443"/>
      <c r="M4007" s="442"/>
      <c r="N4007" s="501"/>
      <c r="O4007" s="477">
        <f t="shared" si="171"/>
        <v>0</v>
      </c>
      <c r="P4007" s="477">
        <f t="shared" si="172"/>
        <v>0</v>
      </c>
      <c r="Q4007" s="92" t="str">
        <f t="shared" si="173"/>
        <v/>
      </c>
    </row>
    <row r="4008" spans="1:17" x14ac:dyDescent="0.2">
      <c r="A4008" s="468"/>
      <c r="B4008" s="481"/>
      <c r="C4008" s="478"/>
      <c r="D4008" s="480"/>
      <c r="E4008" s="480"/>
      <c r="F4008" s="497"/>
      <c r="G4008" s="480"/>
      <c r="H4008" s="480"/>
      <c r="I4008" s="480"/>
      <c r="J4008" s="443"/>
      <c r="K4008" s="443"/>
      <c r="L4008" s="443"/>
      <c r="M4008" s="443"/>
      <c r="N4008" s="444"/>
      <c r="O4008" s="477">
        <f t="shared" si="171"/>
        <v>0</v>
      </c>
      <c r="P4008" s="477">
        <f t="shared" si="172"/>
        <v>0</v>
      </c>
      <c r="Q4008" s="92" t="str">
        <f t="shared" si="173"/>
        <v/>
      </c>
    </row>
    <row r="4009" spans="1:17" x14ac:dyDescent="0.2">
      <c r="A4009" s="468"/>
      <c r="B4009" s="481"/>
      <c r="C4009" s="478"/>
      <c r="D4009" s="473"/>
      <c r="E4009" s="473"/>
      <c r="F4009" s="497"/>
      <c r="G4009" s="480"/>
      <c r="H4009" s="480"/>
      <c r="I4009" s="480"/>
      <c r="J4009" s="443"/>
      <c r="K4009" s="443"/>
      <c r="L4009" s="443"/>
      <c r="M4009" s="505"/>
      <c r="N4009" s="444"/>
      <c r="O4009" s="477">
        <f t="shared" si="171"/>
        <v>0</v>
      </c>
      <c r="P4009" s="477">
        <f t="shared" si="172"/>
        <v>0</v>
      </c>
      <c r="Q4009" s="92" t="str">
        <f t="shared" si="173"/>
        <v/>
      </c>
    </row>
    <row r="4010" spans="1:17" x14ac:dyDescent="0.2">
      <c r="A4010" s="468"/>
      <c r="B4010" s="481"/>
      <c r="C4010" s="478"/>
      <c r="D4010" s="480"/>
      <c r="E4010" s="480"/>
      <c r="F4010" s="497"/>
      <c r="G4010" s="480"/>
      <c r="H4010" s="480"/>
      <c r="I4010" s="480"/>
      <c r="J4010" s="443"/>
      <c r="K4010" s="443"/>
      <c r="L4010" s="443"/>
      <c r="M4010" s="443"/>
      <c r="N4010" s="444"/>
      <c r="O4010" s="477">
        <f t="shared" si="171"/>
        <v>0</v>
      </c>
      <c r="P4010" s="477">
        <f t="shared" si="172"/>
        <v>0</v>
      </c>
      <c r="Q4010" s="92" t="str">
        <f t="shared" si="173"/>
        <v/>
      </c>
    </row>
    <row r="4011" spans="1:17" x14ac:dyDescent="0.2">
      <c r="A4011" s="468"/>
      <c r="B4011" s="481"/>
      <c r="C4011" s="478"/>
      <c r="D4011" s="473"/>
      <c r="E4011" s="473"/>
      <c r="F4011" s="497"/>
      <c r="G4011" s="480"/>
      <c r="H4011" s="480"/>
      <c r="I4011" s="480"/>
      <c r="J4011" s="443"/>
      <c r="K4011" s="443"/>
      <c r="L4011" s="443"/>
      <c r="M4011" s="505"/>
      <c r="N4011" s="444"/>
      <c r="O4011" s="477">
        <f t="shared" si="171"/>
        <v>0</v>
      </c>
      <c r="P4011" s="477">
        <f t="shared" si="172"/>
        <v>0</v>
      </c>
      <c r="Q4011" s="92" t="str">
        <f t="shared" si="173"/>
        <v/>
      </c>
    </row>
    <row r="4012" spans="1:17" x14ac:dyDescent="0.2">
      <c r="A4012" s="468"/>
      <c r="B4012" s="481"/>
      <c r="C4012" s="478"/>
      <c r="D4012" s="480"/>
      <c r="E4012" s="480"/>
      <c r="F4012" s="497"/>
      <c r="G4012" s="480"/>
      <c r="H4012" s="480"/>
      <c r="I4012" s="480"/>
      <c r="J4012" s="443"/>
      <c r="K4012" s="443"/>
      <c r="L4012" s="443"/>
      <c r="M4012" s="443"/>
      <c r="N4012" s="444"/>
      <c r="O4012" s="477">
        <f t="shared" si="171"/>
        <v>0</v>
      </c>
      <c r="P4012" s="477">
        <f t="shared" si="172"/>
        <v>0</v>
      </c>
      <c r="Q4012" s="92" t="str">
        <f t="shared" si="173"/>
        <v/>
      </c>
    </row>
    <row r="4013" spans="1:17" x14ac:dyDescent="0.2">
      <c r="A4013" s="468"/>
      <c r="B4013" s="481"/>
      <c r="C4013" s="478"/>
      <c r="D4013" s="480"/>
      <c r="E4013" s="480"/>
      <c r="F4013" s="497"/>
      <c r="G4013" s="480"/>
      <c r="H4013" s="480"/>
      <c r="I4013" s="480"/>
      <c r="J4013" s="443"/>
      <c r="K4013" s="443"/>
      <c r="L4013" s="443"/>
      <c r="M4013" s="443"/>
      <c r="N4013" s="444"/>
      <c r="O4013" s="477">
        <f t="shared" si="171"/>
        <v>0</v>
      </c>
      <c r="P4013" s="477">
        <f t="shared" si="172"/>
        <v>0</v>
      </c>
      <c r="Q4013" s="92" t="str">
        <f t="shared" si="173"/>
        <v/>
      </c>
    </row>
    <row r="4014" spans="1:17" x14ac:dyDescent="0.2">
      <c r="A4014" s="468"/>
      <c r="B4014" s="481"/>
      <c r="C4014" s="478"/>
      <c r="D4014" s="480"/>
      <c r="E4014" s="480"/>
      <c r="F4014" s="497"/>
      <c r="G4014" s="480"/>
      <c r="H4014" s="480"/>
      <c r="I4014" s="480"/>
      <c r="J4014" s="443"/>
      <c r="K4014" s="443"/>
      <c r="L4014" s="443"/>
      <c r="M4014" s="443"/>
      <c r="N4014" s="444"/>
      <c r="O4014" s="477">
        <f t="shared" si="171"/>
        <v>0</v>
      </c>
      <c r="P4014" s="477">
        <f t="shared" si="172"/>
        <v>0</v>
      </c>
      <c r="Q4014" s="92" t="str">
        <f t="shared" si="173"/>
        <v/>
      </c>
    </row>
    <row r="4015" spans="1:17" x14ac:dyDescent="0.2">
      <c r="A4015" s="468"/>
      <c r="B4015" s="481"/>
      <c r="C4015" s="483"/>
      <c r="D4015" s="473"/>
      <c r="E4015" s="473"/>
      <c r="F4015" s="479"/>
      <c r="G4015" s="473"/>
      <c r="H4015" s="480"/>
      <c r="I4015" s="480"/>
      <c r="J4015" s="443"/>
      <c r="K4015" s="443"/>
      <c r="L4015" s="443"/>
      <c r="M4015" s="443"/>
      <c r="N4015" s="444"/>
      <c r="O4015" s="477">
        <f t="shared" si="171"/>
        <v>0</v>
      </c>
      <c r="P4015" s="477">
        <f t="shared" si="172"/>
        <v>0</v>
      </c>
      <c r="Q4015" s="92" t="str">
        <f t="shared" si="173"/>
        <v/>
      </c>
    </row>
    <row r="4016" spans="1:17" x14ac:dyDescent="0.2">
      <c r="A4016" s="468"/>
      <c r="B4016" s="481"/>
      <c r="C4016" s="483"/>
      <c r="D4016" s="473"/>
      <c r="E4016" s="473"/>
      <c r="F4016" s="479"/>
      <c r="G4016" s="473"/>
      <c r="H4016" s="480"/>
      <c r="I4016" s="480"/>
      <c r="J4016" s="443"/>
      <c r="K4016" s="443"/>
      <c r="L4016" s="443"/>
      <c r="M4016" s="443"/>
      <c r="N4016" s="444"/>
      <c r="O4016" s="477">
        <f t="shared" si="171"/>
        <v>0</v>
      </c>
      <c r="P4016" s="477">
        <f t="shared" si="172"/>
        <v>0</v>
      </c>
      <c r="Q4016" s="92" t="str">
        <f t="shared" si="173"/>
        <v/>
      </c>
    </row>
    <row r="4017" spans="1:17" x14ac:dyDescent="0.2">
      <c r="A4017" s="468"/>
      <c r="B4017" s="481"/>
      <c r="C4017" s="483"/>
      <c r="D4017" s="473"/>
      <c r="E4017" s="473"/>
      <c r="F4017" s="479"/>
      <c r="G4017" s="473"/>
      <c r="H4017" s="480"/>
      <c r="I4017" s="480"/>
      <c r="J4017" s="443"/>
      <c r="K4017" s="443"/>
      <c r="L4017" s="443"/>
      <c r="M4017" s="443"/>
      <c r="N4017" s="444"/>
      <c r="O4017" s="477">
        <f t="shared" si="171"/>
        <v>0</v>
      </c>
      <c r="P4017" s="477">
        <f t="shared" si="172"/>
        <v>0</v>
      </c>
      <c r="Q4017" s="92" t="str">
        <f t="shared" si="173"/>
        <v/>
      </c>
    </row>
    <row r="4018" spans="1:17" x14ac:dyDescent="0.2">
      <c r="A4018" s="468"/>
      <c r="B4018" s="481"/>
      <c r="C4018" s="483"/>
      <c r="D4018" s="473"/>
      <c r="E4018" s="473"/>
      <c r="F4018" s="479"/>
      <c r="G4018" s="473"/>
      <c r="H4018" s="480"/>
      <c r="I4018" s="480"/>
      <c r="J4018" s="443"/>
      <c r="K4018" s="443"/>
      <c r="L4018" s="443"/>
      <c r="M4018" s="443"/>
      <c r="N4018" s="444"/>
      <c r="O4018" s="477">
        <f t="shared" ref="O4018:O4081" si="174">IF(B4018=0,0,IF(YEAR(B4018)=$P$1,MONTH(B4018)-$O$1+1,(YEAR(B4018)-$P$1)*12-$O$1+1+MONTH(B4018)))</f>
        <v>0</v>
      </c>
      <c r="P4018" s="477">
        <f t="shared" ref="P4018:P4081" si="175">IF(C4018=0,0,IF(YEAR(C4018)=$P$1,MONTH(C4018)-$O$1+1,(YEAR(C4018)-$P$1)*12-$O$1+1+MONTH(C4018)))</f>
        <v>0</v>
      </c>
      <c r="Q4018" s="92" t="str">
        <f t="shared" ref="Q4018:Q4081" si="176">SUBSTITUTE(D4018," ","_")</f>
        <v/>
      </c>
    </row>
    <row r="4019" spans="1:17" x14ac:dyDescent="0.2">
      <c r="A4019" s="468"/>
      <c r="B4019" s="481"/>
      <c r="C4019" s="478"/>
      <c r="D4019" s="480"/>
      <c r="E4019" s="480"/>
      <c r="F4019" s="497"/>
      <c r="G4019" s="480"/>
      <c r="H4019" s="480"/>
      <c r="I4019" s="480"/>
      <c r="J4019" s="443"/>
      <c r="K4019" s="443"/>
      <c r="L4019" s="443"/>
      <c r="M4019" s="443"/>
      <c r="N4019" s="444"/>
      <c r="O4019" s="477">
        <f t="shared" si="174"/>
        <v>0</v>
      </c>
      <c r="P4019" s="477">
        <f t="shared" si="175"/>
        <v>0</v>
      </c>
      <c r="Q4019" s="92" t="str">
        <f t="shared" si="176"/>
        <v/>
      </c>
    </row>
    <row r="4020" spans="1:17" x14ac:dyDescent="0.2">
      <c r="A4020" s="468"/>
      <c r="B4020" s="481"/>
      <c r="C4020" s="478"/>
      <c r="D4020" s="480"/>
      <c r="E4020" s="480"/>
      <c r="F4020" s="497"/>
      <c r="G4020" s="480"/>
      <c r="H4020" s="480"/>
      <c r="I4020" s="480"/>
      <c r="J4020" s="443"/>
      <c r="K4020" s="443"/>
      <c r="L4020" s="443"/>
      <c r="M4020" s="443"/>
      <c r="N4020" s="444"/>
      <c r="O4020" s="477">
        <f t="shared" si="174"/>
        <v>0</v>
      </c>
      <c r="P4020" s="477">
        <f t="shared" si="175"/>
        <v>0</v>
      </c>
      <c r="Q4020" s="92" t="str">
        <f t="shared" si="176"/>
        <v/>
      </c>
    </row>
    <row r="4021" spans="1:17" x14ac:dyDescent="0.2">
      <c r="A4021" s="468"/>
      <c r="B4021" s="481"/>
      <c r="C4021" s="478"/>
      <c r="D4021" s="480"/>
      <c r="E4021" s="480"/>
      <c r="F4021" s="497"/>
      <c r="G4021" s="480"/>
      <c r="H4021" s="480"/>
      <c r="I4021" s="480"/>
      <c r="J4021" s="443"/>
      <c r="K4021" s="443"/>
      <c r="L4021" s="443"/>
      <c r="M4021" s="443"/>
      <c r="N4021" s="444"/>
      <c r="O4021" s="477">
        <f t="shared" si="174"/>
        <v>0</v>
      </c>
      <c r="P4021" s="477">
        <f t="shared" si="175"/>
        <v>0</v>
      </c>
      <c r="Q4021" s="92" t="str">
        <f t="shared" si="176"/>
        <v/>
      </c>
    </row>
    <row r="4022" spans="1:17" x14ac:dyDescent="0.2">
      <c r="A4022" s="468"/>
      <c r="B4022" s="481"/>
      <c r="C4022" s="478"/>
      <c r="D4022" s="480"/>
      <c r="E4022" s="480"/>
      <c r="F4022" s="497"/>
      <c r="G4022" s="480"/>
      <c r="H4022" s="480"/>
      <c r="I4022" s="480"/>
      <c r="J4022" s="443"/>
      <c r="K4022" s="443"/>
      <c r="L4022" s="443"/>
      <c r="M4022" s="443"/>
      <c r="N4022" s="444"/>
      <c r="O4022" s="477">
        <f t="shared" si="174"/>
        <v>0</v>
      </c>
      <c r="P4022" s="477">
        <f t="shared" si="175"/>
        <v>0</v>
      </c>
      <c r="Q4022" s="92" t="str">
        <f t="shared" si="176"/>
        <v/>
      </c>
    </row>
    <row r="4023" spans="1:17" x14ac:dyDescent="0.2">
      <c r="A4023" s="468"/>
      <c r="B4023" s="481"/>
      <c r="C4023" s="478"/>
      <c r="D4023" s="480"/>
      <c r="E4023" s="480"/>
      <c r="F4023" s="497"/>
      <c r="G4023" s="480"/>
      <c r="H4023" s="480"/>
      <c r="I4023" s="480"/>
      <c r="J4023" s="443"/>
      <c r="K4023" s="443"/>
      <c r="L4023" s="443"/>
      <c r="M4023" s="443"/>
      <c r="N4023" s="444"/>
      <c r="O4023" s="477">
        <f t="shared" si="174"/>
        <v>0</v>
      </c>
      <c r="P4023" s="477">
        <f t="shared" si="175"/>
        <v>0</v>
      </c>
      <c r="Q4023" s="92" t="str">
        <f t="shared" si="176"/>
        <v/>
      </c>
    </row>
    <row r="4024" spans="1:17" x14ac:dyDescent="0.2">
      <c r="A4024" s="468"/>
      <c r="B4024" s="481"/>
      <c r="C4024" s="478"/>
      <c r="D4024" s="480"/>
      <c r="E4024" s="480"/>
      <c r="F4024" s="497"/>
      <c r="G4024" s="480"/>
      <c r="H4024" s="480"/>
      <c r="I4024" s="480"/>
      <c r="J4024" s="443"/>
      <c r="K4024" s="443"/>
      <c r="L4024" s="443"/>
      <c r="M4024" s="443"/>
      <c r="N4024" s="444"/>
      <c r="O4024" s="477">
        <f t="shared" si="174"/>
        <v>0</v>
      </c>
      <c r="P4024" s="477">
        <f t="shared" si="175"/>
        <v>0</v>
      </c>
      <c r="Q4024" s="92" t="str">
        <f t="shared" si="176"/>
        <v/>
      </c>
    </row>
    <row r="4025" spans="1:17" x14ac:dyDescent="0.2">
      <c r="A4025" s="468"/>
      <c r="B4025" s="481"/>
      <c r="C4025" s="478"/>
      <c r="D4025" s="480"/>
      <c r="E4025" s="480"/>
      <c r="F4025" s="497"/>
      <c r="G4025" s="480"/>
      <c r="H4025" s="480"/>
      <c r="I4025" s="480"/>
      <c r="J4025" s="443"/>
      <c r="K4025" s="443"/>
      <c r="L4025" s="443"/>
      <c r="M4025" s="443"/>
      <c r="N4025" s="444"/>
      <c r="O4025" s="477">
        <f t="shared" si="174"/>
        <v>0</v>
      </c>
      <c r="P4025" s="477">
        <f t="shared" si="175"/>
        <v>0</v>
      </c>
      <c r="Q4025" s="92" t="str">
        <f t="shared" si="176"/>
        <v/>
      </c>
    </row>
    <row r="4026" spans="1:17" x14ac:dyDescent="0.2">
      <c r="A4026" s="468"/>
      <c r="B4026" s="481"/>
      <c r="C4026" s="478"/>
      <c r="D4026" s="480"/>
      <c r="E4026" s="480"/>
      <c r="F4026" s="497"/>
      <c r="G4026" s="480"/>
      <c r="H4026" s="480"/>
      <c r="I4026" s="480"/>
      <c r="J4026" s="443"/>
      <c r="K4026" s="443"/>
      <c r="L4026" s="443"/>
      <c r="M4026" s="443"/>
      <c r="N4026" s="444"/>
      <c r="O4026" s="477">
        <f t="shared" si="174"/>
        <v>0</v>
      </c>
      <c r="P4026" s="477">
        <f t="shared" si="175"/>
        <v>0</v>
      </c>
      <c r="Q4026" s="92" t="str">
        <f t="shared" si="176"/>
        <v/>
      </c>
    </row>
    <row r="4027" spans="1:17" x14ac:dyDescent="0.2">
      <c r="A4027" s="468"/>
      <c r="B4027" s="481"/>
      <c r="C4027" s="478"/>
      <c r="D4027" s="480"/>
      <c r="E4027" s="480"/>
      <c r="F4027" s="497"/>
      <c r="G4027" s="471"/>
      <c r="H4027" s="473"/>
      <c r="I4027" s="473"/>
      <c r="J4027" s="484"/>
      <c r="K4027" s="484"/>
      <c r="L4027" s="484"/>
      <c r="M4027" s="443"/>
      <c r="N4027" s="444"/>
      <c r="O4027" s="477">
        <f t="shared" si="174"/>
        <v>0</v>
      </c>
      <c r="P4027" s="477">
        <f t="shared" si="175"/>
        <v>0</v>
      </c>
      <c r="Q4027" s="92" t="str">
        <f t="shared" si="176"/>
        <v/>
      </c>
    </row>
    <row r="4028" spans="1:17" x14ac:dyDescent="0.2">
      <c r="A4028" s="468"/>
      <c r="B4028" s="481"/>
      <c r="C4028" s="478"/>
      <c r="D4028" s="480"/>
      <c r="E4028" s="480"/>
      <c r="F4028" s="497"/>
      <c r="G4028" s="480"/>
      <c r="H4028" s="480"/>
      <c r="I4028" s="480"/>
      <c r="J4028" s="443"/>
      <c r="K4028" s="442"/>
      <c r="L4028" s="443"/>
      <c r="M4028" s="443"/>
      <c r="N4028" s="444"/>
      <c r="O4028" s="477">
        <f t="shared" si="174"/>
        <v>0</v>
      </c>
      <c r="P4028" s="477">
        <f t="shared" si="175"/>
        <v>0</v>
      </c>
      <c r="Q4028" s="92" t="str">
        <f t="shared" si="176"/>
        <v/>
      </c>
    </row>
    <row r="4029" spans="1:17" x14ac:dyDescent="0.2">
      <c r="A4029" s="468"/>
      <c r="B4029" s="481"/>
      <c r="C4029" s="478"/>
      <c r="D4029" s="480"/>
      <c r="E4029" s="480"/>
      <c r="F4029" s="497"/>
      <c r="G4029" s="480"/>
      <c r="H4029" s="480"/>
      <c r="I4029" s="480"/>
      <c r="J4029" s="443"/>
      <c r="K4029" s="442"/>
      <c r="L4029" s="443"/>
      <c r="M4029" s="443"/>
      <c r="N4029" s="444"/>
      <c r="O4029" s="477">
        <f t="shared" si="174"/>
        <v>0</v>
      </c>
      <c r="P4029" s="477">
        <f t="shared" si="175"/>
        <v>0</v>
      </c>
      <c r="Q4029" s="92" t="str">
        <f t="shared" si="176"/>
        <v/>
      </c>
    </row>
    <row r="4030" spans="1:17" x14ac:dyDescent="0.2">
      <c r="A4030" s="468"/>
      <c r="B4030" s="481"/>
      <c r="C4030" s="478"/>
      <c r="D4030" s="480"/>
      <c r="E4030" s="498"/>
      <c r="F4030" s="497"/>
      <c r="G4030" s="498"/>
      <c r="H4030" s="480"/>
      <c r="I4030" s="480"/>
      <c r="J4030" s="443"/>
      <c r="K4030" s="442"/>
      <c r="L4030" s="443"/>
      <c r="M4030" s="443"/>
      <c r="N4030" s="444"/>
      <c r="O4030" s="477">
        <f t="shared" si="174"/>
        <v>0</v>
      </c>
      <c r="P4030" s="477">
        <f t="shared" si="175"/>
        <v>0</v>
      </c>
      <c r="Q4030" s="92" t="str">
        <f t="shared" si="176"/>
        <v/>
      </c>
    </row>
    <row r="4031" spans="1:17" x14ac:dyDescent="0.2">
      <c r="A4031" s="468"/>
      <c r="B4031" s="481"/>
      <c r="C4031" s="478"/>
      <c r="D4031" s="473"/>
      <c r="E4031" s="473"/>
      <c r="F4031" s="497"/>
      <c r="G4031" s="480"/>
      <c r="H4031" s="480"/>
      <c r="I4031" s="480"/>
      <c r="J4031" s="443"/>
      <c r="K4031" s="442"/>
      <c r="L4031" s="442"/>
      <c r="M4031" s="443"/>
      <c r="N4031" s="444"/>
      <c r="O4031" s="477">
        <f t="shared" si="174"/>
        <v>0</v>
      </c>
      <c r="P4031" s="477">
        <f t="shared" si="175"/>
        <v>0</v>
      </c>
      <c r="Q4031" s="92" t="str">
        <f t="shared" si="176"/>
        <v/>
      </c>
    </row>
    <row r="4032" spans="1:17" x14ac:dyDescent="0.2">
      <c r="A4032" s="468"/>
      <c r="B4032" s="481"/>
      <c r="C4032" s="483"/>
      <c r="D4032" s="480"/>
      <c r="E4032" s="480"/>
      <c r="F4032" s="497"/>
      <c r="G4032" s="480"/>
      <c r="H4032" s="480"/>
      <c r="I4032" s="480"/>
      <c r="J4032" s="443"/>
      <c r="K4032" s="442"/>
      <c r="L4032" s="443"/>
      <c r="M4032" s="443"/>
      <c r="N4032" s="444"/>
      <c r="O4032" s="477">
        <f t="shared" si="174"/>
        <v>0</v>
      </c>
      <c r="P4032" s="477">
        <f t="shared" si="175"/>
        <v>0</v>
      </c>
      <c r="Q4032" s="92" t="str">
        <f t="shared" si="176"/>
        <v/>
      </c>
    </row>
    <row r="4033" spans="1:17" x14ac:dyDescent="0.2">
      <c r="A4033" s="468"/>
      <c r="B4033" s="481"/>
      <c r="C4033" s="478"/>
      <c r="D4033" s="480"/>
      <c r="E4033" s="480"/>
      <c r="F4033" s="497"/>
      <c r="G4033" s="480"/>
      <c r="H4033" s="480"/>
      <c r="I4033" s="480"/>
      <c r="J4033" s="443"/>
      <c r="K4033" s="442"/>
      <c r="L4033" s="443"/>
      <c r="M4033" s="443"/>
      <c r="N4033" s="444"/>
      <c r="O4033" s="477">
        <f t="shared" si="174"/>
        <v>0</v>
      </c>
      <c r="P4033" s="477">
        <f t="shared" si="175"/>
        <v>0</v>
      </c>
      <c r="Q4033" s="92" t="str">
        <f t="shared" si="176"/>
        <v/>
      </c>
    </row>
    <row r="4034" spans="1:17" x14ac:dyDescent="0.2">
      <c r="A4034" s="468"/>
      <c r="B4034" s="481"/>
      <c r="C4034" s="483"/>
      <c r="D4034" s="480"/>
      <c r="E4034" s="480"/>
      <c r="F4034" s="497"/>
      <c r="G4034" s="480"/>
      <c r="H4034" s="480"/>
      <c r="I4034" s="480"/>
      <c r="J4034" s="443"/>
      <c r="K4034" s="442"/>
      <c r="L4034" s="443"/>
      <c r="M4034" s="443"/>
      <c r="N4034" s="444"/>
      <c r="O4034" s="477">
        <f t="shared" si="174"/>
        <v>0</v>
      </c>
      <c r="P4034" s="477">
        <f t="shared" si="175"/>
        <v>0</v>
      </c>
      <c r="Q4034" s="92" t="str">
        <f t="shared" si="176"/>
        <v/>
      </c>
    </row>
    <row r="4035" spans="1:17" x14ac:dyDescent="0.2">
      <c r="A4035" s="468"/>
      <c r="B4035" s="481"/>
      <c r="C4035" s="478"/>
      <c r="D4035" s="474"/>
      <c r="E4035" s="474"/>
      <c r="F4035" s="497"/>
      <c r="G4035" s="474"/>
      <c r="H4035" s="480"/>
      <c r="I4035" s="480"/>
      <c r="J4035" s="442"/>
      <c r="K4035" s="442"/>
      <c r="L4035" s="443"/>
      <c r="M4035" s="443"/>
      <c r="N4035" s="444"/>
      <c r="O4035" s="477">
        <f t="shared" si="174"/>
        <v>0</v>
      </c>
      <c r="P4035" s="477">
        <f t="shared" si="175"/>
        <v>0</v>
      </c>
      <c r="Q4035" s="92" t="str">
        <f t="shared" si="176"/>
        <v/>
      </c>
    </row>
    <row r="4036" spans="1:17" x14ac:dyDescent="0.2">
      <c r="A4036" s="468"/>
      <c r="B4036" s="481"/>
      <c r="C4036" s="483"/>
      <c r="D4036" s="480"/>
      <c r="E4036" s="480"/>
      <c r="F4036" s="497"/>
      <c r="G4036" s="480"/>
      <c r="H4036" s="480"/>
      <c r="I4036" s="480"/>
      <c r="J4036" s="443"/>
      <c r="K4036" s="442"/>
      <c r="L4036" s="443"/>
      <c r="M4036" s="443"/>
      <c r="N4036" s="444"/>
      <c r="O4036" s="477">
        <f t="shared" si="174"/>
        <v>0</v>
      </c>
      <c r="P4036" s="477">
        <f t="shared" si="175"/>
        <v>0</v>
      </c>
      <c r="Q4036" s="92" t="str">
        <f t="shared" si="176"/>
        <v/>
      </c>
    </row>
    <row r="4037" spans="1:17" x14ac:dyDescent="0.2">
      <c r="A4037" s="468"/>
      <c r="B4037" s="481"/>
      <c r="C4037" s="478"/>
      <c r="D4037" s="473"/>
      <c r="E4037" s="473"/>
      <c r="F4037" s="497"/>
      <c r="G4037" s="474"/>
      <c r="H4037" s="480"/>
      <c r="I4037" s="512"/>
      <c r="J4037" s="446"/>
      <c r="K4037" s="446"/>
      <c r="L4037" s="445"/>
      <c r="M4037" s="446"/>
      <c r="N4037" s="447"/>
      <c r="O4037" s="477">
        <f t="shared" si="174"/>
        <v>0</v>
      </c>
      <c r="P4037" s="477">
        <f t="shared" si="175"/>
        <v>0</v>
      </c>
      <c r="Q4037" s="92" t="str">
        <f t="shared" si="176"/>
        <v/>
      </c>
    </row>
    <row r="4038" spans="1:17" x14ac:dyDescent="0.2">
      <c r="A4038" s="468"/>
      <c r="B4038" s="481"/>
      <c r="C4038" s="478"/>
      <c r="D4038" s="473"/>
      <c r="E4038" s="473"/>
      <c r="F4038" s="497"/>
      <c r="G4038" s="474"/>
      <c r="H4038" s="480"/>
      <c r="I4038" s="512"/>
      <c r="J4038" s="446"/>
      <c r="K4038" s="446"/>
      <c r="L4038" s="445"/>
      <c r="M4038" s="446"/>
      <c r="N4038" s="447"/>
      <c r="O4038" s="477">
        <f t="shared" si="174"/>
        <v>0</v>
      </c>
      <c r="P4038" s="477">
        <f t="shared" si="175"/>
        <v>0</v>
      </c>
      <c r="Q4038" s="92" t="str">
        <f t="shared" si="176"/>
        <v/>
      </c>
    </row>
    <row r="4039" spans="1:17" x14ac:dyDescent="0.2">
      <c r="A4039" s="468"/>
      <c r="B4039" s="481"/>
      <c r="C4039" s="478"/>
      <c r="D4039" s="473"/>
      <c r="E4039" s="473"/>
      <c r="F4039" s="497"/>
      <c r="G4039" s="474"/>
      <c r="H4039" s="480"/>
      <c r="I4039" s="480"/>
      <c r="J4039" s="443"/>
      <c r="K4039" s="446"/>
      <c r="L4039" s="445"/>
      <c r="M4039" s="446"/>
      <c r="N4039" s="447"/>
      <c r="O4039" s="477">
        <f t="shared" si="174"/>
        <v>0</v>
      </c>
      <c r="P4039" s="477">
        <f t="shared" si="175"/>
        <v>0</v>
      </c>
      <c r="Q4039" s="92" t="str">
        <f t="shared" si="176"/>
        <v/>
      </c>
    </row>
    <row r="4040" spans="1:17" x14ac:dyDescent="0.2">
      <c r="A4040" s="468"/>
      <c r="B4040" s="481"/>
      <c r="C4040" s="478"/>
      <c r="D4040" s="473"/>
      <c r="E4040" s="473"/>
      <c r="F4040" s="497"/>
      <c r="G4040" s="474"/>
      <c r="H4040" s="480"/>
      <c r="I4040" s="480"/>
      <c r="J4040" s="443"/>
      <c r="K4040" s="446"/>
      <c r="L4040" s="445"/>
      <c r="M4040" s="446"/>
      <c r="N4040" s="447"/>
      <c r="O4040" s="477">
        <f t="shared" si="174"/>
        <v>0</v>
      </c>
      <c r="P4040" s="477">
        <f t="shared" si="175"/>
        <v>0</v>
      </c>
      <c r="Q4040" s="92" t="str">
        <f t="shared" si="176"/>
        <v/>
      </c>
    </row>
    <row r="4041" spans="1:17" x14ac:dyDescent="0.2">
      <c r="A4041" s="468"/>
      <c r="B4041" s="481"/>
      <c r="C4041" s="478"/>
      <c r="D4041" s="473"/>
      <c r="E4041" s="473"/>
      <c r="F4041" s="497"/>
      <c r="G4041" s="474"/>
      <c r="H4041" s="480"/>
      <c r="I4041" s="480"/>
      <c r="J4041" s="443"/>
      <c r="K4041" s="446"/>
      <c r="L4041" s="445"/>
      <c r="M4041" s="446"/>
      <c r="N4041" s="447"/>
      <c r="O4041" s="477">
        <f t="shared" si="174"/>
        <v>0</v>
      </c>
      <c r="P4041" s="477">
        <f t="shared" si="175"/>
        <v>0</v>
      </c>
      <c r="Q4041" s="92" t="str">
        <f t="shared" si="176"/>
        <v/>
      </c>
    </row>
    <row r="4042" spans="1:17" x14ac:dyDescent="0.2">
      <c r="A4042" s="468"/>
      <c r="B4042" s="481"/>
      <c r="C4042" s="478"/>
      <c r="D4042" s="473"/>
      <c r="E4042" s="473"/>
      <c r="F4042" s="497"/>
      <c r="G4042" s="474"/>
      <c r="H4042" s="480"/>
      <c r="I4042" s="480"/>
      <c r="J4042" s="443"/>
      <c r="K4042" s="446"/>
      <c r="L4042" s="445"/>
      <c r="M4042" s="446"/>
      <c r="N4042" s="447"/>
      <c r="O4042" s="477">
        <f t="shared" si="174"/>
        <v>0</v>
      </c>
      <c r="P4042" s="477">
        <f t="shared" si="175"/>
        <v>0</v>
      </c>
      <c r="Q4042" s="92" t="str">
        <f t="shared" si="176"/>
        <v/>
      </c>
    </row>
    <row r="4043" spans="1:17" x14ac:dyDescent="0.2">
      <c r="A4043" s="468"/>
      <c r="B4043" s="481"/>
      <c r="C4043" s="478"/>
      <c r="D4043" s="473"/>
      <c r="E4043" s="473"/>
      <c r="F4043" s="497"/>
      <c r="G4043" s="474"/>
      <c r="H4043" s="480"/>
      <c r="I4043" s="480"/>
      <c r="J4043" s="443"/>
      <c r="K4043" s="446"/>
      <c r="L4043" s="445"/>
      <c r="M4043" s="446"/>
      <c r="N4043" s="447"/>
      <c r="O4043" s="477">
        <f t="shared" si="174"/>
        <v>0</v>
      </c>
      <c r="P4043" s="477">
        <f t="shared" si="175"/>
        <v>0</v>
      </c>
      <c r="Q4043" s="92" t="str">
        <f t="shared" si="176"/>
        <v/>
      </c>
    </row>
    <row r="4044" spans="1:17" x14ac:dyDescent="0.2">
      <c r="A4044" s="468"/>
      <c r="B4044" s="481"/>
      <c r="C4044" s="478"/>
      <c r="D4044" s="473"/>
      <c r="E4044" s="473"/>
      <c r="F4044" s="497"/>
      <c r="G4044" s="474"/>
      <c r="H4044" s="480"/>
      <c r="I4044" s="480"/>
      <c r="J4044" s="443"/>
      <c r="K4044" s="446"/>
      <c r="L4044" s="445"/>
      <c r="M4044" s="446"/>
      <c r="N4044" s="447"/>
      <c r="O4044" s="477">
        <f t="shared" si="174"/>
        <v>0</v>
      </c>
      <c r="P4044" s="477">
        <f t="shared" si="175"/>
        <v>0</v>
      </c>
      <c r="Q4044" s="92" t="str">
        <f t="shared" si="176"/>
        <v/>
      </c>
    </row>
    <row r="4045" spans="1:17" x14ac:dyDescent="0.2">
      <c r="A4045" s="468"/>
      <c r="B4045" s="481"/>
      <c r="C4045" s="478"/>
      <c r="D4045" s="473"/>
      <c r="E4045" s="473"/>
      <c r="F4045" s="497"/>
      <c r="G4045" s="474"/>
      <c r="H4045" s="480"/>
      <c r="I4045" s="480"/>
      <c r="J4045" s="443"/>
      <c r="K4045" s="446"/>
      <c r="L4045" s="445"/>
      <c r="M4045" s="446"/>
      <c r="N4045" s="447"/>
      <c r="O4045" s="477">
        <f t="shared" si="174"/>
        <v>0</v>
      </c>
      <c r="P4045" s="477">
        <f t="shared" si="175"/>
        <v>0</v>
      </c>
      <c r="Q4045" s="92" t="str">
        <f t="shared" si="176"/>
        <v/>
      </c>
    </row>
    <row r="4046" spans="1:17" x14ac:dyDescent="0.2">
      <c r="A4046" s="468"/>
      <c r="B4046" s="481"/>
      <c r="C4046" s="478"/>
      <c r="D4046" s="473"/>
      <c r="E4046" s="473"/>
      <c r="F4046" s="497"/>
      <c r="G4046" s="474"/>
      <c r="H4046" s="480"/>
      <c r="I4046" s="480"/>
      <c r="J4046" s="443"/>
      <c r="K4046" s="446"/>
      <c r="L4046" s="445"/>
      <c r="M4046" s="446"/>
      <c r="N4046" s="447"/>
      <c r="O4046" s="477">
        <f t="shared" si="174"/>
        <v>0</v>
      </c>
      <c r="P4046" s="477">
        <f t="shared" si="175"/>
        <v>0</v>
      </c>
      <c r="Q4046" s="92" t="str">
        <f t="shared" si="176"/>
        <v/>
      </c>
    </row>
    <row r="4047" spans="1:17" x14ac:dyDescent="0.2">
      <c r="A4047" s="468"/>
      <c r="B4047" s="481"/>
      <c r="C4047" s="478"/>
      <c r="D4047" s="473"/>
      <c r="E4047" s="473"/>
      <c r="F4047" s="497"/>
      <c r="G4047" s="474"/>
      <c r="H4047" s="480"/>
      <c r="I4047" s="480"/>
      <c r="J4047" s="443"/>
      <c r="K4047" s="446"/>
      <c r="L4047" s="445"/>
      <c r="M4047" s="446"/>
      <c r="N4047" s="447"/>
      <c r="O4047" s="477">
        <f t="shared" si="174"/>
        <v>0</v>
      </c>
      <c r="P4047" s="477">
        <f t="shared" si="175"/>
        <v>0</v>
      </c>
      <c r="Q4047" s="92" t="str">
        <f t="shared" si="176"/>
        <v/>
      </c>
    </row>
    <row r="4048" spans="1:17" x14ac:dyDescent="0.2">
      <c r="A4048" s="468"/>
      <c r="B4048" s="481"/>
      <c r="C4048" s="478"/>
      <c r="D4048" s="473"/>
      <c r="E4048" s="473"/>
      <c r="F4048" s="497"/>
      <c r="G4048" s="474"/>
      <c r="H4048" s="480"/>
      <c r="I4048" s="480"/>
      <c r="J4048" s="443"/>
      <c r="K4048" s="446"/>
      <c r="L4048" s="445"/>
      <c r="M4048" s="446"/>
      <c r="N4048" s="447"/>
      <c r="O4048" s="477">
        <f t="shared" si="174"/>
        <v>0</v>
      </c>
      <c r="P4048" s="477">
        <f t="shared" si="175"/>
        <v>0</v>
      </c>
      <c r="Q4048" s="92" t="str">
        <f t="shared" si="176"/>
        <v/>
      </c>
    </row>
    <row r="4049" spans="1:17" x14ac:dyDescent="0.2">
      <c r="A4049" s="468"/>
      <c r="B4049" s="481"/>
      <c r="C4049" s="478"/>
      <c r="D4049" s="473"/>
      <c r="E4049" s="473"/>
      <c r="F4049" s="497"/>
      <c r="G4049" s="474"/>
      <c r="H4049" s="480"/>
      <c r="I4049" s="480"/>
      <c r="J4049" s="443"/>
      <c r="K4049" s="446"/>
      <c r="L4049" s="445"/>
      <c r="M4049" s="446"/>
      <c r="N4049" s="447"/>
      <c r="O4049" s="477">
        <f t="shared" si="174"/>
        <v>0</v>
      </c>
      <c r="P4049" s="477">
        <f t="shared" si="175"/>
        <v>0</v>
      </c>
      <c r="Q4049" s="92" t="str">
        <f t="shared" si="176"/>
        <v/>
      </c>
    </row>
    <row r="4050" spans="1:17" x14ac:dyDescent="0.2">
      <c r="A4050" s="468"/>
      <c r="B4050" s="481"/>
      <c r="C4050" s="478"/>
      <c r="D4050" s="473"/>
      <c r="E4050" s="473"/>
      <c r="F4050" s="497"/>
      <c r="G4050" s="474"/>
      <c r="H4050" s="480"/>
      <c r="I4050" s="480"/>
      <c r="J4050" s="443"/>
      <c r="K4050" s="446"/>
      <c r="L4050" s="445"/>
      <c r="M4050" s="446"/>
      <c r="N4050" s="447"/>
      <c r="O4050" s="477">
        <f t="shared" si="174"/>
        <v>0</v>
      </c>
      <c r="P4050" s="477">
        <f t="shared" si="175"/>
        <v>0</v>
      </c>
      <c r="Q4050" s="92" t="str">
        <f t="shared" si="176"/>
        <v/>
      </c>
    </row>
    <row r="4051" spans="1:17" x14ac:dyDescent="0.2">
      <c r="A4051" s="468"/>
      <c r="B4051" s="481"/>
      <c r="C4051" s="478"/>
      <c r="D4051" s="473"/>
      <c r="E4051" s="473"/>
      <c r="F4051" s="497"/>
      <c r="G4051" s="474"/>
      <c r="H4051" s="480"/>
      <c r="I4051" s="480"/>
      <c r="J4051" s="443"/>
      <c r="K4051" s="446"/>
      <c r="L4051" s="445"/>
      <c r="M4051" s="446"/>
      <c r="N4051" s="447"/>
      <c r="O4051" s="477">
        <f t="shared" si="174"/>
        <v>0</v>
      </c>
      <c r="P4051" s="477">
        <f t="shared" si="175"/>
        <v>0</v>
      </c>
      <c r="Q4051" s="92" t="str">
        <f t="shared" si="176"/>
        <v/>
      </c>
    </row>
    <row r="4052" spans="1:17" x14ac:dyDescent="0.2">
      <c r="A4052" s="468"/>
      <c r="B4052" s="481"/>
      <c r="C4052" s="478"/>
      <c r="D4052" s="473"/>
      <c r="E4052" s="473"/>
      <c r="F4052" s="497"/>
      <c r="G4052" s="474"/>
      <c r="H4052" s="480"/>
      <c r="I4052" s="480"/>
      <c r="J4052" s="443"/>
      <c r="K4052" s="446"/>
      <c r="L4052" s="445"/>
      <c r="M4052" s="446"/>
      <c r="N4052" s="447"/>
      <c r="O4052" s="477">
        <f t="shared" si="174"/>
        <v>0</v>
      </c>
      <c r="P4052" s="477">
        <f t="shared" si="175"/>
        <v>0</v>
      </c>
      <c r="Q4052" s="92" t="str">
        <f t="shared" si="176"/>
        <v/>
      </c>
    </row>
    <row r="4053" spans="1:17" x14ac:dyDescent="0.2">
      <c r="A4053" s="468"/>
      <c r="B4053" s="481"/>
      <c r="C4053" s="478"/>
      <c r="D4053" s="473"/>
      <c r="E4053" s="473"/>
      <c r="F4053" s="497"/>
      <c r="G4053" s="474"/>
      <c r="H4053" s="480"/>
      <c r="I4053" s="480"/>
      <c r="J4053" s="443"/>
      <c r="K4053" s="446"/>
      <c r="L4053" s="445"/>
      <c r="M4053" s="446"/>
      <c r="N4053" s="447"/>
      <c r="O4053" s="477">
        <f t="shared" si="174"/>
        <v>0</v>
      </c>
      <c r="P4053" s="477">
        <f t="shared" si="175"/>
        <v>0</v>
      </c>
      <c r="Q4053" s="92" t="str">
        <f t="shared" si="176"/>
        <v/>
      </c>
    </row>
    <row r="4054" spans="1:17" x14ac:dyDescent="0.2">
      <c r="A4054" s="468"/>
      <c r="B4054" s="481"/>
      <c r="C4054" s="478"/>
      <c r="D4054" s="473"/>
      <c r="E4054" s="473"/>
      <c r="F4054" s="497"/>
      <c r="G4054" s="474"/>
      <c r="H4054" s="480"/>
      <c r="I4054" s="480"/>
      <c r="J4054" s="443"/>
      <c r="K4054" s="446"/>
      <c r="L4054" s="445"/>
      <c r="M4054" s="446"/>
      <c r="N4054" s="447"/>
      <c r="O4054" s="477">
        <f t="shared" si="174"/>
        <v>0</v>
      </c>
      <c r="P4054" s="477">
        <f t="shared" si="175"/>
        <v>0</v>
      </c>
      <c r="Q4054" s="92" t="str">
        <f t="shared" si="176"/>
        <v/>
      </c>
    </row>
    <row r="4055" spans="1:17" x14ac:dyDescent="0.2">
      <c r="A4055" s="468"/>
      <c r="B4055" s="481"/>
      <c r="C4055" s="478"/>
      <c r="D4055" s="473"/>
      <c r="E4055" s="473"/>
      <c r="F4055" s="497"/>
      <c r="G4055" s="474"/>
      <c r="H4055" s="480"/>
      <c r="I4055" s="480"/>
      <c r="J4055" s="443"/>
      <c r="K4055" s="446"/>
      <c r="L4055" s="445"/>
      <c r="M4055" s="446"/>
      <c r="N4055" s="447"/>
      <c r="O4055" s="477">
        <f t="shared" si="174"/>
        <v>0</v>
      </c>
      <c r="P4055" s="477">
        <f t="shared" si="175"/>
        <v>0</v>
      </c>
      <c r="Q4055" s="92" t="str">
        <f t="shared" si="176"/>
        <v/>
      </c>
    </row>
    <row r="4056" spans="1:17" x14ac:dyDescent="0.2">
      <c r="A4056" s="468"/>
      <c r="B4056" s="481"/>
      <c r="C4056" s="478"/>
      <c r="D4056" s="473"/>
      <c r="E4056" s="473"/>
      <c r="F4056" s="497"/>
      <c r="G4056" s="474"/>
      <c r="H4056" s="480"/>
      <c r="I4056" s="480"/>
      <c r="J4056" s="443"/>
      <c r="K4056" s="446"/>
      <c r="L4056" s="445"/>
      <c r="M4056" s="446"/>
      <c r="N4056" s="447"/>
      <c r="O4056" s="477">
        <f t="shared" si="174"/>
        <v>0</v>
      </c>
      <c r="P4056" s="477">
        <f t="shared" si="175"/>
        <v>0</v>
      </c>
      <c r="Q4056" s="92" t="str">
        <f t="shared" si="176"/>
        <v/>
      </c>
    </row>
    <row r="4057" spans="1:17" x14ac:dyDescent="0.2">
      <c r="A4057" s="468"/>
      <c r="B4057" s="481"/>
      <c r="C4057" s="478"/>
      <c r="D4057" s="473"/>
      <c r="E4057" s="473"/>
      <c r="F4057" s="497"/>
      <c r="G4057" s="474"/>
      <c r="H4057" s="480"/>
      <c r="I4057" s="480"/>
      <c r="J4057" s="443"/>
      <c r="K4057" s="446"/>
      <c r="L4057" s="445"/>
      <c r="M4057" s="446"/>
      <c r="N4057" s="447"/>
      <c r="O4057" s="477">
        <f t="shared" si="174"/>
        <v>0</v>
      </c>
      <c r="P4057" s="477">
        <f t="shared" si="175"/>
        <v>0</v>
      </c>
      <c r="Q4057" s="92" t="str">
        <f t="shared" si="176"/>
        <v/>
      </c>
    </row>
    <row r="4058" spans="1:17" x14ac:dyDescent="0.2">
      <c r="A4058" s="468"/>
      <c r="B4058" s="481"/>
      <c r="C4058" s="478"/>
      <c r="D4058" s="473"/>
      <c r="E4058" s="473"/>
      <c r="F4058" s="497"/>
      <c r="G4058" s="474"/>
      <c r="H4058" s="480"/>
      <c r="I4058" s="480"/>
      <c r="J4058" s="443"/>
      <c r="K4058" s="446"/>
      <c r="L4058" s="445"/>
      <c r="M4058" s="446"/>
      <c r="N4058" s="447"/>
      <c r="O4058" s="477">
        <f t="shared" si="174"/>
        <v>0</v>
      </c>
      <c r="P4058" s="477">
        <f t="shared" si="175"/>
        <v>0</v>
      </c>
      <c r="Q4058" s="92" t="str">
        <f t="shared" si="176"/>
        <v/>
      </c>
    </row>
    <row r="4059" spans="1:17" x14ac:dyDescent="0.2">
      <c r="A4059" s="468"/>
      <c r="B4059" s="481"/>
      <c r="C4059" s="478"/>
      <c r="D4059" s="473"/>
      <c r="E4059" s="473"/>
      <c r="F4059" s="497"/>
      <c r="G4059" s="474"/>
      <c r="H4059" s="480"/>
      <c r="I4059" s="480"/>
      <c r="J4059" s="443"/>
      <c r="K4059" s="446"/>
      <c r="L4059" s="445"/>
      <c r="M4059" s="446"/>
      <c r="N4059" s="447"/>
      <c r="O4059" s="477">
        <f t="shared" si="174"/>
        <v>0</v>
      </c>
      <c r="P4059" s="477">
        <f t="shared" si="175"/>
        <v>0</v>
      </c>
      <c r="Q4059" s="92" t="str">
        <f t="shared" si="176"/>
        <v/>
      </c>
    </row>
    <row r="4060" spans="1:17" x14ac:dyDescent="0.2">
      <c r="A4060" s="468"/>
      <c r="B4060" s="481"/>
      <c r="C4060" s="478"/>
      <c r="D4060" s="473"/>
      <c r="E4060" s="473"/>
      <c r="F4060" s="497"/>
      <c r="G4060" s="474"/>
      <c r="H4060" s="480"/>
      <c r="I4060" s="480"/>
      <c r="J4060" s="443"/>
      <c r="K4060" s="446"/>
      <c r="L4060" s="445"/>
      <c r="M4060" s="446"/>
      <c r="N4060" s="447"/>
      <c r="O4060" s="477">
        <f t="shared" si="174"/>
        <v>0</v>
      </c>
      <c r="P4060" s="477">
        <f t="shared" si="175"/>
        <v>0</v>
      </c>
      <c r="Q4060" s="92" t="str">
        <f t="shared" si="176"/>
        <v/>
      </c>
    </row>
    <row r="4061" spans="1:17" x14ac:dyDescent="0.2">
      <c r="A4061" s="468"/>
      <c r="B4061" s="481"/>
      <c r="C4061" s="478"/>
      <c r="D4061" s="473"/>
      <c r="E4061" s="473"/>
      <c r="F4061" s="497"/>
      <c r="G4061" s="474"/>
      <c r="H4061" s="480"/>
      <c r="I4061" s="480"/>
      <c r="J4061" s="443"/>
      <c r="K4061" s="446"/>
      <c r="L4061" s="445"/>
      <c r="M4061" s="446"/>
      <c r="N4061" s="447"/>
      <c r="O4061" s="477">
        <f t="shared" si="174"/>
        <v>0</v>
      </c>
      <c r="P4061" s="477">
        <f t="shared" si="175"/>
        <v>0</v>
      </c>
      <c r="Q4061" s="92" t="str">
        <f t="shared" si="176"/>
        <v/>
      </c>
    </row>
    <row r="4062" spans="1:17" x14ac:dyDescent="0.2">
      <c r="A4062" s="468"/>
      <c r="B4062" s="481"/>
      <c r="C4062" s="478"/>
      <c r="D4062" s="473"/>
      <c r="E4062" s="473"/>
      <c r="F4062" s="497"/>
      <c r="G4062" s="474"/>
      <c r="H4062" s="480"/>
      <c r="I4062" s="480"/>
      <c r="J4062" s="443"/>
      <c r="K4062" s="446"/>
      <c r="L4062" s="445"/>
      <c r="M4062" s="446"/>
      <c r="N4062" s="447"/>
      <c r="O4062" s="477">
        <f t="shared" si="174"/>
        <v>0</v>
      </c>
      <c r="P4062" s="477">
        <f t="shared" si="175"/>
        <v>0</v>
      </c>
      <c r="Q4062" s="92" t="str">
        <f t="shared" si="176"/>
        <v/>
      </c>
    </row>
    <row r="4063" spans="1:17" x14ac:dyDescent="0.2">
      <c r="A4063" s="468"/>
      <c r="B4063" s="481"/>
      <c r="C4063" s="478"/>
      <c r="D4063" s="473"/>
      <c r="E4063" s="473"/>
      <c r="F4063" s="497"/>
      <c r="G4063" s="474"/>
      <c r="H4063" s="480"/>
      <c r="I4063" s="480"/>
      <c r="J4063" s="443"/>
      <c r="K4063" s="446"/>
      <c r="L4063" s="445"/>
      <c r="M4063" s="446"/>
      <c r="N4063" s="447"/>
      <c r="O4063" s="477">
        <f t="shared" si="174"/>
        <v>0</v>
      </c>
      <c r="P4063" s="477">
        <f t="shared" si="175"/>
        <v>0</v>
      </c>
      <c r="Q4063" s="92" t="str">
        <f t="shared" si="176"/>
        <v/>
      </c>
    </row>
    <row r="4064" spans="1:17" x14ac:dyDescent="0.2">
      <c r="A4064" s="468"/>
      <c r="B4064" s="481"/>
      <c r="C4064" s="478"/>
      <c r="D4064" s="473"/>
      <c r="E4064" s="473"/>
      <c r="F4064" s="497"/>
      <c r="G4064" s="474"/>
      <c r="H4064" s="480"/>
      <c r="I4064" s="480"/>
      <c r="J4064" s="443"/>
      <c r="K4064" s="446"/>
      <c r="L4064" s="445"/>
      <c r="M4064" s="446"/>
      <c r="N4064" s="447"/>
      <c r="O4064" s="477">
        <f t="shared" si="174"/>
        <v>0</v>
      </c>
      <c r="P4064" s="477">
        <f t="shared" si="175"/>
        <v>0</v>
      </c>
      <c r="Q4064" s="92" t="str">
        <f t="shared" si="176"/>
        <v/>
      </c>
    </row>
    <row r="4065" spans="1:17" x14ac:dyDescent="0.2">
      <c r="A4065" s="468"/>
      <c r="B4065" s="481"/>
      <c r="C4065" s="478"/>
      <c r="D4065" s="473"/>
      <c r="E4065" s="473"/>
      <c r="F4065" s="497"/>
      <c r="G4065" s="474"/>
      <c r="H4065" s="480"/>
      <c r="I4065" s="480"/>
      <c r="J4065" s="443"/>
      <c r="K4065" s="446"/>
      <c r="L4065" s="445"/>
      <c r="M4065" s="446"/>
      <c r="N4065" s="447"/>
      <c r="O4065" s="477">
        <f t="shared" si="174"/>
        <v>0</v>
      </c>
      <c r="P4065" s="477">
        <f t="shared" si="175"/>
        <v>0</v>
      </c>
      <c r="Q4065" s="92" t="str">
        <f t="shared" si="176"/>
        <v/>
      </c>
    </row>
    <row r="4066" spans="1:17" x14ac:dyDescent="0.2">
      <c r="A4066" s="468"/>
      <c r="B4066" s="481"/>
      <c r="C4066" s="478"/>
      <c r="D4066" s="473"/>
      <c r="E4066" s="473"/>
      <c r="F4066" s="497"/>
      <c r="G4066" s="474"/>
      <c r="H4066" s="480"/>
      <c r="I4066" s="480"/>
      <c r="J4066" s="443"/>
      <c r="K4066" s="446"/>
      <c r="L4066" s="445"/>
      <c r="M4066" s="446"/>
      <c r="N4066" s="447"/>
      <c r="O4066" s="477">
        <f t="shared" si="174"/>
        <v>0</v>
      </c>
      <c r="P4066" s="477">
        <f t="shared" si="175"/>
        <v>0</v>
      </c>
      <c r="Q4066" s="92" t="str">
        <f t="shared" si="176"/>
        <v/>
      </c>
    </row>
    <row r="4067" spans="1:17" x14ac:dyDescent="0.2">
      <c r="A4067" s="468"/>
      <c r="B4067" s="481"/>
      <c r="C4067" s="478"/>
      <c r="D4067" s="473"/>
      <c r="E4067" s="473"/>
      <c r="F4067" s="497"/>
      <c r="G4067" s="474"/>
      <c r="H4067" s="480"/>
      <c r="I4067" s="480"/>
      <c r="J4067" s="443"/>
      <c r="K4067" s="446"/>
      <c r="L4067" s="445"/>
      <c r="M4067" s="446"/>
      <c r="N4067" s="447"/>
      <c r="O4067" s="477">
        <f t="shared" si="174"/>
        <v>0</v>
      </c>
      <c r="P4067" s="477">
        <f t="shared" si="175"/>
        <v>0</v>
      </c>
      <c r="Q4067" s="92" t="str">
        <f t="shared" si="176"/>
        <v/>
      </c>
    </row>
    <row r="4068" spans="1:17" x14ac:dyDescent="0.2">
      <c r="A4068" s="468"/>
      <c r="B4068" s="481"/>
      <c r="C4068" s="478"/>
      <c r="D4068" s="473"/>
      <c r="E4068" s="473"/>
      <c r="F4068" s="497"/>
      <c r="G4068" s="474"/>
      <c r="H4068" s="480"/>
      <c r="I4068" s="480"/>
      <c r="J4068" s="443"/>
      <c r="K4068" s="446"/>
      <c r="L4068" s="445"/>
      <c r="M4068" s="446"/>
      <c r="N4068" s="447"/>
      <c r="O4068" s="477">
        <f t="shared" si="174"/>
        <v>0</v>
      </c>
      <c r="P4068" s="477">
        <f t="shared" si="175"/>
        <v>0</v>
      </c>
      <c r="Q4068" s="92" t="str">
        <f t="shared" si="176"/>
        <v/>
      </c>
    </row>
    <row r="4069" spans="1:17" x14ac:dyDescent="0.2">
      <c r="A4069" s="468"/>
      <c r="B4069" s="481"/>
      <c r="C4069" s="478"/>
      <c r="D4069" s="473"/>
      <c r="E4069" s="473"/>
      <c r="F4069" s="497"/>
      <c r="G4069" s="474"/>
      <c r="H4069" s="480"/>
      <c r="I4069" s="480"/>
      <c r="J4069" s="443"/>
      <c r="K4069" s="446"/>
      <c r="L4069" s="445"/>
      <c r="M4069" s="446"/>
      <c r="N4069" s="447"/>
      <c r="O4069" s="477">
        <f t="shared" si="174"/>
        <v>0</v>
      </c>
      <c r="P4069" s="477">
        <f t="shared" si="175"/>
        <v>0</v>
      </c>
      <c r="Q4069" s="92" t="str">
        <f t="shared" si="176"/>
        <v/>
      </c>
    </row>
    <row r="4070" spans="1:17" x14ac:dyDescent="0.2">
      <c r="A4070" s="468"/>
      <c r="B4070" s="481"/>
      <c r="C4070" s="478"/>
      <c r="D4070" s="473"/>
      <c r="E4070" s="473"/>
      <c r="F4070" s="497"/>
      <c r="G4070" s="474"/>
      <c r="H4070" s="480"/>
      <c r="I4070" s="480"/>
      <c r="J4070" s="443"/>
      <c r="K4070" s="446"/>
      <c r="L4070" s="445"/>
      <c r="M4070" s="446"/>
      <c r="N4070" s="447"/>
      <c r="O4070" s="477">
        <f t="shared" si="174"/>
        <v>0</v>
      </c>
      <c r="P4070" s="477">
        <f t="shared" si="175"/>
        <v>0</v>
      </c>
      <c r="Q4070" s="92" t="str">
        <f t="shared" si="176"/>
        <v/>
      </c>
    </row>
    <row r="4071" spans="1:17" x14ac:dyDescent="0.2">
      <c r="A4071" s="468"/>
      <c r="B4071" s="481"/>
      <c r="C4071" s="478"/>
      <c r="D4071" s="473"/>
      <c r="E4071" s="473"/>
      <c r="F4071" s="497"/>
      <c r="G4071" s="474"/>
      <c r="H4071" s="480"/>
      <c r="I4071" s="480"/>
      <c r="J4071" s="443"/>
      <c r="K4071" s="446"/>
      <c r="L4071" s="445"/>
      <c r="M4071" s="446"/>
      <c r="N4071" s="447"/>
      <c r="O4071" s="477">
        <f t="shared" si="174"/>
        <v>0</v>
      </c>
      <c r="P4071" s="477">
        <f t="shared" si="175"/>
        <v>0</v>
      </c>
      <c r="Q4071" s="92" t="str">
        <f t="shared" si="176"/>
        <v/>
      </c>
    </row>
    <row r="4072" spans="1:17" x14ac:dyDescent="0.2">
      <c r="A4072" s="468"/>
      <c r="B4072" s="481"/>
      <c r="C4072" s="478"/>
      <c r="D4072" s="473"/>
      <c r="E4072" s="473"/>
      <c r="F4072" s="497"/>
      <c r="G4072" s="474"/>
      <c r="H4072" s="480"/>
      <c r="I4072" s="480"/>
      <c r="J4072" s="443"/>
      <c r="K4072" s="446"/>
      <c r="L4072" s="445"/>
      <c r="M4072" s="446"/>
      <c r="N4072" s="447"/>
      <c r="O4072" s="477">
        <f t="shared" si="174"/>
        <v>0</v>
      </c>
      <c r="P4072" s="477">
        <f t="shared" si="175"/>
        <v>0</v>
      </c>
      <c r="Q4072" s="92" t="str">
        <f t="shared" si="176"/>
        <v/>
      </c>
    </row>
    <row r="4073" spans="1:17" x14ac:dyDescent="0.2">
      <c r="A4073" s="468"/>
      <c r="B4073" s="481"/>
      <c r="C4073" s="478"/>
      <c r="D4073" s="473"/>
      <c r="E4073" s="473"/>
      <c r="F4073" s="497"/>
      <c r="G4073" s="474"/>
      <c r="H4073" s="480"/>
      <c r="I4073" s="480"/>
      <c r="J4073" s="443"/>
      <c r="K4073" s="446"/>
      <c r="L4073" s="445"/>
      <c r="M4073" s="446"/>
      <c r="N4073" s="447"/>
      <c r="O4073" s="477">
        <f t="shared" si="174"/>
        <v>0</v>
      </c>
      <c r="P4073" s="477">
        <f t="shared" si="175"/>
        <v>0</v>
      </c>
      <c r="Q4073" s="92" t="str">
        <f t="shared" si="176"/>
        <v/>
      </c>
    </row>
    <row r="4074" spans="1:17" x14ac:dyDescent="0.2">
      <c r="A4074" s="468"/>
      <c r="B4074" s="481"/>
      <c r="C4074" s="478"/>
      <c r="D4074" s="473"/>
      <c r="E4074" s="473"/>
      <c r="F4074" s="497"/>
      <c r="G4074" s="474"/>
      <c r="H4074" s="480"/>
      <c r="I4074" s="480"/>
      <c r="J4074" s="443"/>
      <c r="K4074" s="446"/>
      <c r="L4074" s="445"/>
      <c r="M4074" s="446"/>
      <c r="N4074" s="447"/>
      <c r="O4074" s="477">
        <f t="shared" si="174"/>
        <v>0</v>
      </c>
      <c r="P4074" s="477">
        <f t="shared" si="175"/>
        <v>0</v>
      </c>
      <c r="Q4074" s="92" t="str">
        <f t="shared" si="176"/>
        <v/>
      </c>
    </row>
    <row r="4075" spans="1:17" x14ac:dyDescent="0.2">
      <c r="A4075" s="468"/>
      <c r="B4075" s="481"/>
      <c r="C4075" s="478"/>
      <c r="D4075" s="473"/>
      <c r="E4075" s="473"/>
      <c r="F4075" s="497"/>
      <c r="G4075" s="474"/>
      <c r="H4075" s="480"/>
      <c r="I4075" s="480"/>
      <c r="J4075" s="443"/>
      <c r="K4075" s="446"/>
      <c r="L4075" s="445"/>
      <c r="M4075" s="446"/>
      <c r="N4075" s="447"/>
      <c r="O4075" s="477">
        <f t="shared" si="174"/>
        <v>0</v>
      </c>
      <c r="P4075" s="477">
        <f t="shared" si="175"/>
        <v>0</v>
      </c>
      <c r="Q4075" s="92" t="str">
        <f t="shared" si="176"/>
        <v/>
      </c>
    </row>
    <row r="4076" spans="1:17" x14ac:dyDescent="0.2">
      <c r="A4076" s="468"/>
      <c r="B4076" s="481"/>
      <c r="C4076" s="478"/>
      <c r="D4076" s="473"/>
      <c r="E4076" s="473"/>
      <c r="F4076" s="497"/>
      <c r="G4076" s="474"/>
      <c r="H4076" s="480"/>
      <c r="I4076" s="480"/>
      <c r="J4076" s="443"/>
      <c r="K4076" s="446"/>
      <c r="L4076" s="445"/>
      <c r="M4076" s="446"/>
      <c r="N4076" s="447"/>
      <c r="O4076" s="477">
        <f t="shared" si="174"/>
        <v>0</v>
      </c>
      <c r="P4076" s="477">
        <f t="shared" si="175"/>
        <v>0</v>
      </c>
      <c r="Q4076" s="92" t="str">
        <f t="shared" si="176"/>
        <v/>
      </c>
    </row>
    <row r="4077" spans="1:17" x14ac:dyDescent="0.2">
      <c r="A4077" s="468"/>
      <c r="B4077" s="481"/>
      <c r="C4077" s="478"/>
      <c r="D4077" s="473"/>
      <c r="E4077" s="473"/>
      <c r="F4077" s="497"/>
      <c r="G4077" s="474"/>
      <c r="H4077" s="480"/>
      <c r="I4077" s="480"/>
      <c r="J4077" s="443"/>
      <c r="K4077" s="446"/>
      <c r="L4077" s="445"/>
      <c r="M4077" s="446"/>
      <c r="N4077" s="447"/>
      <c r="O4077" s="477">
        <f t="shared" si="174"/>
        <v>0</v>
      </c>
      <c r="P4077" s="477">
        <f t="shared" si="175"/>
        <v>0</v>
      </c>
      <c r="Q4077" s="92" t="str">
        <f t="shared" si="176"/>
        <v/>
      </c>
    </row>
    <row r="4078" spans="1:17" x14ac:dyDescent="0.2">
      <c r="A4078" s="468"/>
      <c r="B4078" s="481"/>
      <c r="C4078" s="478"/>
      <c r="D4078" s="473"/>
      <c r="E4078" s="473"/>
      <c r="F4078" s="497"/>
      <c r="G4078" s="474"/>
      <c r="H4078" s="480"/>
      <c r="I4078" s="480"/>
      <c r="J4078" s="443"/>
      <c r="K4078" s="446"/>
      <c r="L4078" s="445"/>
      <c r="M4078" s="446"/>
      <c r="N4078" s="447"/>
      <c r="O4078" s="477">
        <f t="shared" si="174"/>
        <v>0</v>
      </c>
      <c r="P4078" s="477">
        <f t="shared" si="175"/>
        <v>0</v>
      </c>
      <c r="Q4078" s="92" t="str">
        <f t="shared" si="176"/>
        <v/>
      </c>
    </row>
    <row r="4079" spans="1:17" x14ac:dyDescent="0.2">
      <c r="A4079" s="468"/>
      <c r="B4079" s="481"/>
      <c r="C4079" s="478"/>
      <c r="D4079" s="473"/>
      <c r="E4079" s="473"/>
      <c r="F4079" s="497"/>
      <c r="G4079" s="474"/>
      <c r="H4079" s="480"/>
      <c r="I4079" s="480"/>
      <c r="J4079" s="443"/>
      <c r="K4079" s="446"/>
      <c r="L4079" s="445"/>
      <c r="M4079" s="446"/>
      <c r="N4079" s="447"/>
      <c r="O4079" s="477">
        <f t="shared" si="174"/>
        <v>0</v>
      </c>
      <c r="P4079" s="477">
        <f t="shared" si="175"/>
        <v>0</v>
      </c>
      <c r="Q4079" s="92" t="str">
        <f t="shared" si="176"/>
        <v/>
      </c>
    </row>
    <row r="4080" spans="1:17" x14ac:dyDescent="0.2">
      <c r="A4080" s="468"/>
      <c r="B4080" s="481"/>
      <c r="C4080" s="478"/>
      <c r="D4080" s="473"/>
      <c r="E4080" s="473"/>
      <c r="F4080" s="497"/>
      <c r="G4080" s="474"/>
      <c r="H4080" s="480"/>
      <c r="I4080" s="480"/>
      <c r="J4080" s="443"/>
      <c r="K4080" s="446"/>
      <c r="L4080" s="445"/>
      <c r="M4080" s="446"/>
      <c r="N4080" s="447"/>
      <c r="O4080" s="477">
        <f t="shared" si="174"/>
        <v>0</v>
      </c>
      <c r="P4080" s="477">
        <f t="shared" si="175"/>
        <v>0</v>
      </c>
      <c r="Q4080" s="92" t="str">
        <f t="shared" si="176"/>
        <v/>
      </c>
    </row>
    <row r="4081" spans="1:17" x14ac:dyDescent="0.2">
      <c r="A4081" s="468"/>
      <c r="B4081" s="481"/>
      <c r="C4081" s="478"/>
      <c r="D4081" s="473"/>
      <c r="E4081" s="473"/>
      <c r="F4081" s="497"/>
      <c r="G4081" s="474"/>
      <c r="H4081" s="480"/>
      <c r="I4081" s="480"/>
      <c r="J4081" s="443"/>
      <c r="K4081" s="446"/>
      <c r="L4081" s="445"/>
      <c r="M4081" s="446"/>
      <c r="N4081" s="447"/>
      <c r="O4081" s="477">
        <f t="shared" si="174"/>
        <v>0</v>
      </c>
      <c r="P4081" s="477">
        <f t="shared" si="175"/>
        <v>0</v>
      </c>
      <c r="Q4081" s="92" t="str">
        <f t="shared" si="176"/>
        <v/>
      </c>
    </row>
    <row r="4082" spans="1:17" x14ac:dyDescent="0.2">
      <c r="A4082" s="468"/>
      <c r="B4082" s="481"/>
      <c r="C4082" s="478"/>
      <c r="D4082" s="473"/>
      <c r="E4082" s="473"/>
      <c r="F4082" s="497"/>
      <c r="G4082" s="474"/>
      <c r="H4082" s="480"/>
      <c r="I4082" s="480"/>
      <c r="J4082" s="443"/>
      <c r="K4082" s="446"/>
      <c r="L4082" s="445"/>
      <c r="M4082" s="446"/>
      <c r="N4082" s="447"/>
      <c r="O4082" s="477">
        <f t="shared" ref="O4082:O4145" si="177">IF(B4082=0,0,IF(YEAR(B4082)=$P$1,MONTH(B4082)-$O$1+1,(YEAR(B4082)-$P$1)*12-$O$1+1+MONTH(B4082)))</f>
        <v>0</v>
      </c>
      <c r="P4082" s="477">
        <f t="shared" ref="P4082:P4145" si="178">IF(C4082=0,0,IF(YEAR(C4082)=$P$1,MONTH(C4082)-$O$1+1,(YEAR(C4082)-$P$1)*12-$O$1+1+MONTH(C4082)))</f>
        <v>0</v>
      </c>
      <c r="Q4082" s="92" t="str">
        <f t="shared" ref="Q4082:Q4145" si="179">SUBSTITUTE(D4082," ","_")</f>
        <v/>
      </c>
    </row>
    <row r="4083" spans="1:17" x14ac:dyDescent="0.2">
      <c r="A4083" s="468"/>
      <c r="B4083" s="481"/>
      <c r="C4083" s="478"/>
      <c r="D4083" s="473"/>
      <c r="E4083" s="473"/>
      <c r="F4083" s="497"/>
      <c r="G4083" s="474"/>
      <c r="H4083" s="480"/>
      <c r="I4083" s="480"/>
      <c r="J4083" s="443"/>
      <c r="K4083" s="446"/>
      <c r="L4083" s="445"/>
      <c r="M4083" s="446"/>
      <c r="N4083" s="447"/>
      <c r="O4083" s="477">
        <f t="shared" si="177"/>
        <v>0</v>
      </c>
      <c r="P4083" s="477">
        <f t="shared" si="178"/>
        <v>0</v>
      </c>
      <c r="Q4083" s="92" t="str">
        <f t="shared" si="179"/>
        <v/>
      </c>
    </row>
    <row r="4084" spans="1:17" x14ac:dyDescent="0.2">
      <c r="A4084" s="468"/>
      <c r="B4084" s="481"/>
      <c r="C4084" s="478"/>
      <c r="D4084" s="473"/>
      <c r="E4084" s="473"/>
      <c r="F4084" s="497"/>
      <c r="G4084" s="474"/>
      <c r="H4084" s="480"/>
      <c r="I4084" s="480"/>
      <c r="J4084" s="443"/>
      <c r="K4084" s="446"/>
      <c r="L4084" s="445"/>
      <c r="M4084" s="446"/>
      <c r="N4084" s="447"/>
      <c r="O4084" s="477">
        <f t="shared" si="177"/>
        <v>0</v>
      </c>
      <c r="P4084" s="477">
        <f t="shared" si="178"/>
        <v>0</v>
      </c>
      <c r="Q4084" s="92" t="str">
        <f t="shared" si="179"/>
        <v/>
      </c>
    </row>
    <row r="4085" spans="1:17" x14ac:dyDescent="0.2">
      <c r="A4085" s="468"/>
      <c r="B4085" s="481"/>
      <c r="C4085" s="478"/>
      <c r="D4085" s="473"/>
      <c r="E4085" s="473"/>
      <c r="F4085" s="497"/>
      <c r="G4085" s="474"/>
      <c r="H4085" s="480"/>
      <c r="I4085" s="480"/>
      <c r="J4085" s="443"/>
      <c r="K4085" s="446"/>
      <c r="L4085" s="445"/>
      <c r="M4085" s="446"/>
      <c r="N4085" s="447"/>
      <c r="O4085" s="477">
        <f t="shared" si="177"/>
        <v>0</v>
      </c>
      <c r="P4085" s="477">
        <f t="shared" si="178"/>
        <v>0</v>
      </c>
      <c r="Q4085" s="92" t="str">
        <f t="shared" si="179"/>
        <v/>
      </c>
    </row>
    <row r="4086" spans="1:17" x14ac:dyDescent="0.2">
      <c r="A4086" s="468"/>
      <c r="B4086" s="481"/>
      <c r="C4086" s="478"/>
      <c r="D4086" s="473"/>
      <c r="E4086" s="473"/>
      <c r="F4086" s="497"/>
      <c r="G4086" s="474"/>
      <c r="H4086" s="480"/>
      <c r="I4086" s="480"/>
      <c r="J4086" s="443"/>
      <c r="K4086" s="446"/>
      <c r="L4086" s="445"/>
      <c r="M4086" s="446"/>
      <c r="N4086" s="447"/>
      <c r="O4086" s="477">
        <f t="shared" si="177"/>
        <v>0</v>
      </c>
      <c r="P4086" s="477">
        <f t="shared" si="178"/>
        <v>0</v>
      </c>
      <c r="Q4086" s="92" t="str">
        <f t="shared" si="179"/>
        <v/>
      </c>
    </row>
    <row r="4087" spans="1:17" x14ac:dyDescent="0.2">
      <c r="A4087" s="468"/>
      <c r="B4087" s="481"/>
      <c r="C4087" s="478"/>
      <c r="D4087" s="473"/>
      <c r="E4087" s="473"/>
      <c r="F4087" s="497"/>
      <c r="G4087" s="474"/>
      <c r="H4087" s="480"/>
      <c r="I4087" s="480"/>
      <c r="J4087" s="443"/>
      <c r="K4087" s="446"/>
      <c r="L4087" s="445"/>
      <c r="M4087" s="446"/>
      <c r="N4087" s="447"/>
      <c r="O4087" s="477">
        <f t="shared" si="177"/>
        <v>0</v>
      </c>
      <c r="P4087" s="477">
        <f t="shared" si="178"/>
        <v>0</v>
      </c>
      <c r="Q4087" s="92" t="str">
        <f t="shared" si="179"/>
        <v/>
      </c>
    </row>
    <row r="4088" spans="1:17" x14ac:dyDescent="0.2">
      <c r="A4088" s="468"/>
      <c r="B4088" s="481"/>
      <c r="C4088" s="478"/>
      <c r="D4088" s="473"/>
      <c r="E4088" s="473"/>
      <c r="F4088" s="497"/>
      <c r="G4088" s="474"/>
      <c r="H4088" s="480"/>
      <c r="I4088" s="480"/>
      <c r="J4088" s="443"/>
      <c r="K4088" s="446"/>
      <c r="L4088" s="445"/>
      <c r="M4088" s="446"/>
      <c r="N4088" s="447"/>
      <c r="O4088" s="477">
        <f t="shared" si="177"/>
        <v>0</v>
      </c>
      <c r="P4088" s="477">
        <f t="shared" si="178"/>
        <v>0</v>
      </c>
      <c r="Q4088" s="92" t="str">
        <f t="shared" si="179"/>
        <v/>
      </c>
    </row>
    <row r="4089" spans="1:17" x14ac:dyDescent="0.2">
      <c r="A4089" s="468"/>
      <c r="B4089" s="481"/>
      <c r="C4089" s="478"/>
      <c r="D4089" s="473"/>
      <c r="E4089" s="473"/>
      <c r="F4089" s="497"/>
      <c r="G4089" s="474"/>
      <c r="H4089" s="480"/>
      <c r="I4089" s="480"/>
      <c r="J4089" s="443"/>
      <c r="K4089" s="446"/>
      <c r="L4089" s="445"/>
      <c r="M4089" s="446"/>
      <c r="N4089" s="447"/>
      <c r="O4089" s="477">
        <f t="shared" si="177"/>
        <v>0</v>
      </c>
      <c r="P4089" s="477">
        <f t="shared" si="178"/>
        <v>0</v>
      </c>
      <c r="Q4089" s="92" t="str">
        <f t="shared" si="179"/>
        <v/>
      </c>
    </row>
    <row r="4090" spans="1:17" x14ac:dyDescent="0.2">
      <c r="A4090" s="468"/>
      <c r="B4090" s="481"/>
      <c r="C4090" s="478"/>
      <c r="D4090" s="473"/>
      <c r="E4090" s="473"/>
      <c r="F4090" s="497"/>
      <c r="G4090" s="474"/>
      <c r="H4090" s="480"/>
      <c r="I4090" s="480"/>
      <c r="J4090" s="443"/>
      <c r="K4090" s="446"/>
      <c r="L4090" s="445"/>
      <c r="M4090" s="446"/>
      <c r="N4090" s="447"/>
      <c r="O4090" s="477">
        <f t="shared" si="177"/>
        <v>0</v>
      </c>
      <c r="P4090" s="477">
        <f t="shared" si="178"/>
        <v>0</v>
      </c>
      <c r="Q4090" s="92" t="str">
        <f t="shared" si="179"/>
        <v/>
      </c>
    </row>
    <row r="4091" spans="1:17" x14ac:dyDescent="0.2">
      <c r="A4091" s="468"/>
      <c r="B4091" s="481"/>
      <c r="C4091" s="478"/>
      <c r="D4091" s="473"/>
      <c r="E4091" s="473"/>
      <c r="F4091" s="497"/>
      <c r="G4091" s="474"/>
      <c r="H4091" s="480"/>
      <c r="I4091" s="480"/>
      <c r="J4091" s="443"/>
      <c r="K4091" s="446"/>
      <c r="L4091" s="445"/>
      <c r="M4091" s="446"/>
      <c r="N4091" s="447"/>
      <c r="O4091" s="477">
        <f t="shared" si="177"/>
        <v>0</v>
      </c>
      <c r="P4091" s="477">
        <f t="shared" si="178"/>
        <v>0</v>
      </c>
      <c r="Q4091" s="92" t="str">
        <f t="shared" si="179"/>
        <v/>
      </c>
    </row>
    <row r="4092" spans="1:17" x14ac:dyDescent="0.2">
      <c r="A4092" s="468"/>
      <c r="B4092" s="481"/>
      <c r="C4092" s="478"/>
      <c r="D4092" s="473"/>
      <c r="E4092" s="473"/>
      <c r="F4092" s="497"/>
      <c r="G4092" s="474"/>
      <c r="H4092" s="480"/>
      <c r="I4092" s="480"/>
      <c r="J4092" s="443"/>
      <c r="K4092" s="446"/>
      <c r="L4092" s="445"/>
      <c r="M4092" s="446"/>
      <c r="N4092" s="447"/>
      <c r="O4092" s="477">
        <f t="shared" si="177"/>
        <v>0</v>
      </c>
      <c r="P4092" s="477">
        <f t="shared" si="178"/>
        <v>0</v>
      </c>
      <c r="Q4092" s="92" t="str">
        <f t="shared" si="179"/>
        <v/>
      </c>
    </row>
    <row r="4093" spans="1:17" x14ac:dyDescent="0.2">
      <c r="A4093" s="468"/>
      <c r="B4093" s="481"/>
      <c r="C4093" s="478"/>
      <c r="D4093" s="473"/>
      <c r="E4093" s="473"/>
      <c r="F4093" s="497"/>
      <c r="G4093" s="474"/>
      <c r="H4093" s="480"/>
      <c r="I4093" s="480"/>
      <c r="J4093" s="443"/>
      <c r="K4093" s="446"/>
      <c r="L4093" s="445"/>
      <c r="M4093" s="446"/>
      <c r="N4093" s="447"/>
      <c r="O4093" s="477">
        <f t="shared" si="177"/>
        <v>0</v>
      </c>
      <c r="P4093" s="477">
        <f t="shared" si="178"/>
        <v>0</v>
      </c>
      <c r="Q4093" s="92" t="str">
        <f t="shared" si="179"/>
        <v/>
      </c>
    </row>
    <row r="4094" spans="1:17" x14ac:dyDescent="0.2">
      <c r="A4094" s="468"/>
      <c r="B4094" s="481"/>
      <c r="C4094" s="478"/>
      <c r="D4094" s="473"/>
      <c r="E4094" s="473"/>
      <c r="F4094" s="497"/>
      <c r="G4094" s="474"/>
      <c r="H4094" s="480"/>
      <c r="I4094" s="480"/>
      <c r="J4094" s="443"/>
      <c r="K4094" s="446"/>
      <c r="L4094" s="445"/>
      <c r="M4094" s="446"/>
      <c r="N4094" s="447"/>
      <c r="O4094" s="477">
        <f t="shared" si="177"/>
        <v>0</v>
      </c>
      <c r="P4094" s="477">
        <f t="shared" si="178"/>
        <v>0</v>
      </c>
      <c r="Q4094" s="92" t="str">
        <f t="shared" si="179"/>
        <v/>
      </c>
    </row>
    <row r="4095" spans="1:17" x14ac:dyDescent="0.2">
      <c r="A4095" s="468"/>
      <c r="B4095" s="481"/>
      <c r="C4095" s="478"/>
      <c r="D4095" s="473"/>
      <c r="E4095" s="473"/>
      <c r="F4095" s="497"/>
      <c r="G4095" s="474"/>
      <c r="H4095" s="480"/>
      <c r="I4095" s="480"/>
      <c r="J4095" s="443"/>
      <c r="K4095" s="446"/>
      <c r="L4095" s="445"/>
      <c r="M4095" s="446"/>
      <c r="N4095" s="447"/>
      <c r="O4095" s="477">
        <f t="shared" si="177"/>
        <v>0</v>
      </c>
      <c r="P4095" s="477">
        <f t="shared" si="178"/>
        <v>0</v>
      </c>
      <c r="Q4095" s="92" t="str">
        <f t="shared" si="179"/>
        <v/>
      </c>
    </row>
    <row r="4096" spans="1:17" x14ac:dyDescent="0.2">
      <c r="A4096" s="468"/>
      <c r="B4096" s="481"/>
      <c r="C4096" s="478"/>
      <c r="D4096" s="473"/>
      <c r="E4096" s="473"/>
      <c r="F4096" s="497"/>
      <c r="G4096" s="474"/>
      <c r="H4096" s="480"/>
      <c r="I4096" s="480"/>
      <c r="J4096" s="443"/>
      <c r="K4096" s="446"/>
      <c r="L4096" s="445"/>
      <c r="M4096" s="446"/>
      <c r="N4096" s="447"/>
      <c r="O4096" s="477">
        <f t="shared" si="177"/>
        <v>0</v>
      </c>
      <c r="P4096" s="477">
        <f t="shared" si="178"/>
        <v>0</v>
      </c>
      <c r="Q4096" s="92" t="str">
        <f t="shared" si="179"/>
        <v/>
      </c>
    </row>
    <row r="4097" spans="1:17" x14ac:dyDescent="0.2">
      <c r="A4097" s="468"/>
      <c r="B4097" s="481"/>
      <c r="C4097" s="478"/>
      <c r="D4097" s="473"/>
      <c r="E4097" s="473"/>
      <c r="F4097" s="497"/>
      <c r="G4097" s="474"/>
      <c r="H4097" s="480"/>
      <c r="I4097" s="480"/>
      <c r="J4097" s="443"/>
      <c r="K4097" s="446"/>
      <c r="L4097" s="445"/>
      <c r="M4097" s="446"/>
      <c r="N4097" s="447"/>
      <c r="O4097" s="477">
        <f t="shared" si="177"/>
        <v>0</v>
      </c>
      <c r="P4097" s="477">
        <f t="shared" si="178"/>
        <v>0</v>
      </c>
      <c r="Q4097" s="92" t="str">
        <f t="shared" si="179"/>
        <v/>
      </c>
    </row>
    <row r="4098" spans="1:17" x14ac:dyDescent="0.2">
      <c r="A4098" s="468"/>
      <c r="B4098" s="481"/>
      <c r="C4098" s="478"/>
      <c r="D4098" s="473"/>
      <c r="E4098" s="473"/>
      <c r="F4098" s="497"/>
      <c r="G4098" s="474"/>
      <c r="H4098" s="480"/>
      <c r="I4098" s="480"/>
      <c r="J4098" s="443"/>
      <c r="K4098" s="446"/>
      <c r="L4098" s="445"/>
      <c r="M4098" s="446"/>
      <c r="N4098" s="447"/>
      <c r="O4098" s="477">
        <f t="shared" si="177"/>
        <v>0</v>
      </c>
      <c r="P4098" s="477">
        <f t="shared" si="178"/>
        <v>0</v>
      </c>
      <c r="Q4098" s="92" t="str">
        <f t="shared" si="179"/>
        <v/>
      </c>
    </row>
    <row r="4099" spans="1:17" x14ac:dyDescent="0.2">
      <c r="A4099" s="468"/>
      <c r="B4099" s="481"/>
      <c r="C4099" s="478"/>
      <c r="D4099" s="480"/>
      <c r="E4099" s="480"/>
      <c r="F4099" s="497"/>
      <c r="G4099" s="480"/>
      <c r="H4099" s="480"/>
      <c r="I4099" s="480"/>
      <c r="J4099" s="443"/>
      <c r="K4099" s="446"/>
      <c r="L4099" s="445"/>
      <c r="M4099" s="446"/>
      <c r="N4099" s="447"/>
      <c r="O4099" s="477">
        <f t="shared" si="177"/>
        <v>0</v>
      </c>
      <c r="P4099" s="477">
        <f t="shared" si="178"/>
        <v>0</v>
      </c>
      <c r="Q4099" s="92" t="str">
        <f t="shared" si="179"/>
        <v/>
      </c>
    </row>
    <row r="4100" spans="1:17" x14ac:dyDescent="0.2">
      <c r="A4100" s="468"/>
      <c r="B4100" s="481"/>
      <c r="C4100" s="478"/>
      <c r="D4100" s="480"/>
      <c r="E4100" s="480"/>
      <c r="F4100" s="497"/>
      <c r="G4100" s="480"/>
      <c r="H4100" s="480"/>
      <c r="I4100" s="480"/>
      <c r="J4100" s="443"/>
      <c r="K4100" s="446"/>
      <c r="L4100" s="445"/>
      <c r="M4100" s="446"/>
      <c r="N4100" s="447"/>
      <c r="O4100" s="477">
        <f t="shared" si="177"/>
        <v>0</v>
      </c>
      <c r="P4100" s="477">
        <f t="shared" si="178"/>
        <v>0</v>
      </c>
      <c r="Q4100" s="92" t="str">
        <f t="shared" si="179"/>
        <v/>
      </c>
    </row>
    <row r="4101" spans="1:17" x14ac:dyDescent="0.2">
      <c r="A4101" s="468"/>
      <c r="B4101" s="481"/>
      <c r="C4101" s="478"/>
      <c r="D4101" s="480"/>
      <c r="E4101" s="480"/>
      <c r="F4101" s="497"/>
      <c r="G4101" s="480"/>
      <c r="H4101" s="480"/>
      <c r="I4101" s="480"/>
      <c r="J4101" s="443"/>
      <c r="K4101" s="443"/>
      <c r="L4101" s="443"/>
      <c r="M4101" s="443"/>
      <c r="N4101" s="444"/>
      <c r="O4101" s="477">
        <f t="shared" si="177"/>
        <v>0</v>
      </c>
      <c r="P4101" s="477">
        <f t="shared" si="178"/>
        <v>0</v>
      </c>
      <c r="Q4101" s="92" t="str">
        <f t="shared" si="179"/>
        <v/>
      </c>
    </row>
    <row r="4102" spans="1:17" x14ac:dyDescent="0.2">
      <c r="A4102" s="468"/>
      <c r="B4102" s="481"/>
      <c r="C4102" s="478"/>
      <c r="D4102" s="480"/>
      <c r="E4102" s="474"/>
      <c r="F4102" s="496"/>
      <c r="G4102" s="474"/>
      <c r="H4102" s="474"/>
      <c r="I4102" s="480"/>
      <c r="J4102" s="443"/>
      <c r="K4102" s="443"/>
      <c r="L4102" s="443"/>
      <c r="M4102" s="443"/>
      <c r="N4102" s="444"/>
      <c r="O4102" s="477">
        <f t="shared" si="177"/>
        <v>0</v>
      </c>
      <c r="P4102" s="477">
        <f t="shared" si="178"/>
        <v>0</v>
      </c>
      <c r="Q4102" s="92" t="str">
        <f t="shared" si="179"/>
        <v/>
      </c>
    </row>
    <row r="4103" spans="1:17" x14ac:dyDescent="0.2">
      <c r="A4103" s="468"/>
      <c r="B4103" s="481"/>
      <c r="C4103" s="478"/>
      <c r="D4103" s="473"/>
      <c r="E4103" s="473"/>
      <c r="F4103" s="497"/>
      <c r="G4103" s="480"/>
      <c r="H4103" s="480"/>
      <c r="I4103" s="480"/>
      <c r="J4103" s="443"/>
      <c r="K4103" s="443"/>
      <c r="L4103" s="443"/>
      <c r="M4103" s="443"/>
      <c r="N4103" s="444"/>
      <c r="O4103" s="477">
        <f t="shared" si="177"/>
        <v>0</v>
      </c>
      <c r="P4103" s="477">
        <f t="shared" si="178"/>
        <v>0</v>
      </c>
      <c r="Q4103" s="92" t="str">
        <f t="shared" si="179"/>
        <v/>
      </c>
    </row>
    <row r="4104" spans="1:17" x14ac:dyDescent="0.2">
      <c r="A4104" s="468"/>
      <c r="B4104" s="481"/>
      <c r="C4104" s="483"/>
      <c r="D4104" s="480"/>
      <c r="E4104" s="480"/>
      <c r="F4104" s="497"/>
      <c r="G4104" s="473"/>
      <c r="H4104" s="474"/>
      <c r="I4104" s="480"/>
      <c r="J4104" s="442"/>
      <c r="K4104" s="442"/>
      <c r="L4104" s="443"/>
      <c r="M4104" s="443"/>
      <c r="N4104" s="444"/>
      <c r="O4104" s="477">
        <f t="shared" si="177"/>
        <v>0</v>
      </c>
      <c r="P4104" s="477">
        <f t="shared" si="178"/>
        <v>0</v>
      </c>
      <c r="Q4104" s="92" t="str">
        <f t="shared" si="179"/>
        <v/>
      </c>
    </row>
    <row r="4105" spans="1:17" x14ac:dyDescent="0.2">
      <c r="A4105" s="468"/>
      <c r="B4105" s="481"/>
      <c r="C4105" s="478"/>
      <c r="D4105" s="480"/>
      <c r="E4105" s="480"/>
      <c r="F4105" s="497"/>
      <c r="G4105" s="480"/>
      <c r="H4105" s="480"/>
      <c r="I4105" s="480"/>
      <c r="J4105" s="443"/>
      <c r="K4105" s="443"/>
      <c r="L4105" s="443"/>
      <c r="M4105" s="443"/>
      <c r="N4105" s="444"/>
      <c r="O4105" s="477">
        <f t="shared" si="177"/>
        <v>0</v>
      </c>
      <c r="P4105" s="477">
        <f t="shared" si="178"/>
        <v>0</v>
      </c>
      <c r="Q4105" s="92" t="str">
        <f t="shared" si="179"/>
        <v/>
      </c>
    </row>
    <row r="4106" spans="1:17" x14ac:dyDescent="0.2">
      <c r="A4106" s="468"/>
      <c r="B4106" s="481"/>
      <c r="C4106" s="478"/>
      <c r="D4106" s="480"/>
      <c r="E4106" s="480"/>
      <c r="F4106" s="497"/>
      <c r="G4106" s="480"/>
      <c r="H4106" s="480"/>
      <c r="I4106" s="480"/>
      <c r="J4106" s="443"/>
      <c r="K4106" s="443"/>
      <c r="L4106" s="443"/>
      <c r="M4106" s="443"/>
      <c r="N4106" s="444"/>
      <c r="O4106" s="477">
        <f t="shared" si="177"/>
        <v>0</v>
      </c>
      <c r="P4106" s="477">
        <f t="shared" si="178"/>
        <v>0</v>
      </c>
      <c r="Q4106" s="92" t="str">
        <f t="shared" si="179"/>
        <v/>
      </c>
    </row>
    <row r="4107" spans="1:17" x14ac:dyDescent="0.2">
      <c r="A4107" s="468"/>
      <c r="B4107" s="481"/>
      <c r="C4107" s="478"/>
      <c r="D4107" s="480"/>
      <c r="E4107" s="480"/>
      <c r="F4107" s="497"/>
      <c r="G4107" s="480"/>
      <c r="H4107" s="480"/>
      <c r="I4107" s="480"/>
      <c r="J4107" s="443"/>
      <c r="K4107" s="443"/>
      <c r="L4107" s="443"/>
      <c r="M4107" s="443"/>
      <c r="N4107" s="444"/>
      <c r="O4107" s="477">
        <f t="shared" si="177"/>
        <v>0</v>
      </c>
      <c r="P4107" s="477">
        <f t="shared" si="178"/>
        <v>0</v>
      </c>
      <c r="Q4107" s="92" t="str">
        <f t="shared" si="179"/>
        <v/>
      </c>
    </row>
    <row r="4108" spans="1:17" x14ac:dyDescent="0.2">
      <c r="A4108" s="468"/>
      <c r="B4108" s="481"/>
      <c r="C4108" s="478"/>
      <c r="D4108" s="480"/>
      <c r="E4108" s="480"/>
      <c r="F4108" s="497"/>
      <c r="G4108" s="480"/>
      <c r="H4108" s="480"/>
      <c r="I4108" s="480"/>
      <c r="J4108" s="443"/>
      <c r="K4108" s="443"/>
      <c r="L4108" s="443"/>
      <c r="M4108" s="443"/>
      <c r="N4108" s="444"/>
      <c r="O4108" s="477">
        <f t="shared" si="177"/>
        <v>0</v>
      </c>
      <c r="P4108" s="477">
        <f t="shared" si="178"/>
        <v>0</v>
      </c>
      <c r="Q4108" s="92" t="str">
        <f t="shared" si="179"/>
        <v/>
      </c>
    </row>
    <row r="4109" spans="1:17" x14ac:dyDescent="0.2">
      <c r="A4109" s="468"/>
      <c r="B4109" s="481"/>
      <c r="C4109" s="478"/>
      <c r="D4109" s="473"/>
      <c r="E4109" s="473"/>
      <c r="F4109" s="497"/>
      <c r="G4109" s="474"/>
      <c r="H4109" s="480"/>
      <c r="I4109" s="480"/>
      <c r="J4109" s="443"/>
      <c r="K4109" s="443"/>
      <c r="L4109" s="443"/>
      <c r="M4109" s="443"/>
      <c r="N4109" s="444"/>
      <c r="O4109" s="477">
        <f t="shared" si="177"/>
        <v>0</v>
      </c>
      <c r="P4109" s="477">
        <f t="shared" si="178"/>
        <v>0</v>
      </c>
      <c r="Q4109" s="92" t="str">
        <f t="shared" si="179"/>
        <v/>
      </c>
    </row>
    <row r="4110" spans="1:17" x14ac:dyDescent="0.2">
      <c r="A4110" s="468"/>
      <c r="B4110" s="481"/>
      <c r="C4110" s="478"/>
      <c r="D4110" s="473"/>
      <c r="E4110" s="473"/>
      <c r="F4110" s="497"/>
      <c r="G4110" s="474"/>
      <c r="H4110" s="480"/>
      <c r="I4110" s="480"/>
      <c r="J4110" s="443"/>
      <c r="K4110" s="443"/>
      <c r="L4110" s="443"/>
      <c r="M4110" s="443"/>
      <c r="N4110" s="444"/>
      <c r="O4110" s="477">
        <f t="shared" si="177"/>
        <v>0</v>
      </c>
      <c r="P4110" s="477">
        <f t="shared" si="178"/>
        <v>0</v>
      </c>
      <c r="Q4110" s="92" t="str">
        <f t="shared" si="179"/>
        <v/>
      </c>
    </row>
    <row r="4111" spans="1:17" x14ac:dyDescent="0.2">
      <c r="A4111" s="468"/>
      <c r="B4111" s="481"/>
      <c r="C4111" s="478"/>
      <c r="D4111" s="473"/>
      <c r="E4111" s="473"/>
      <c r="F4111" s="497"/>
      <c r="G4111" s="474"/>
      <c r="H4111" s="480"/>
      <c r="I4111" s="480"/>
      <c r="J4111" s="443"/>
      <c r="K4111" s="443"/>
      <c r="L4111" s="443"/>
      <c r="M4111" s="443"/>
      <c r="N4111" s="444"/>
      <c r="O4111" s="477">
        <f t="shared" si="177"/>
        <v>0</v>
      </c>
      <c r="P4111" s="477">
        <f t="shared" si="178"/>
        <v>0</v>
      </c>
      <c r="Q4111" s="92" t="str">
        <f t="shared" si="179"/>
        <v/>
      </c>
    </row>
    <row r="4112" spans="1:17" x14ac:dyDescent="0.2">
      <c r="A4112" s="468"/>
      <c r="B4112" s="481"/>
      <c r="C4112" s="478"/>
      <c r="D4112" s="473"/>
      <c r="E4112" s="473"/>
      <c r="F4112" s="497"/>
      <c r="G4112" s="474"/>
      <c r="H4112" s="480"/>
      <c r="I4112" s="480"/>
      <c r="J4112" s="443"/>
      <c r="K4112" s="443"/>
      <c r="L4112" s="443"/>
      <c r="M4112" s="443"/>
      <c r="N4112" s="444"/>
      <c r="O4112" s="477">
        <f t="shared" si="177"/>
        <v>0</v>
      </c>
      <c r="P4112" s="477">
        <f t="shared" si="178"/>
        <v>0</v>
      </c>
      <c r="Q4112" s="92" t="str">
        <f t="shared" si="179"/>
        <v/>
      </c>
    </row>
    <row r="4113" spans="1:17" x14ac:dyDescent="0.2">
      <c r="A4113" s="468"/>
      <c r="B4113" s="481"/>
      <c r="C4113" s="478"/>
      <c r="D4113" s="473"/>
      <c r="E4113" s="473"/>
      <c r="F4113" s="497"/>
      <c r="G4113" s="474"/>
      <c r="H4113" s="480"/>
      <c r="I4113" s="480"/>
      <c r="J4113" s="443"/>
      <c r="K4113" s="443"/>
      <c r="L4113" s="443"/>
      <c r="M4113" s="443"/>
      <c r="N4113" s="444"/>
      <c r="O4113" s="477">
        <f t="shared" si="177"/>
        <v>0</v>
      </c>
      <c r="P4113" s="477">
        <f t="shared" si="178"/>
        <v>0</v>
      </c>
      <c r="Q4113" s="92" t="str">
        <f t="shared" si="179"/>
        <v/>
      </c>
    </row>
    <row r="4114" spans="1:17" x14ac:dyDescent="0.2">
      <c r="A4114" s="468"/>
      <c r="B4114" s="481"/>
      <c r="C4114" s="478"/>
      <c r="D4114" s="473"/>
      <c r="E4114" s="473"/>
      <c r="F4114" s="497"/>
      <c r="G4114" s="474"/>
      <c r="H4114" s="480"/>
      <c r="I4114" s="480"/>
      <c r="J4114" s="443"/>
      <c r="K4114" s="443"/>
      <c r="L4114" s="443"/>
      <c r="M4114" s="443"/>
      <c r="N4114" s="444"/>
      <c r="O4114" s="477">
        <f t="shared" si="177"/>
        <v>0</v>
      </c>
      <c r="P4114" s="477">
        <f t="shared" si="178"/>
        <v>0</v>
      </c>
      <c r="Q4114" s="92" t="str">
        <f t="shared" si="179"/>
        <v/>
      </c>
    </row>
    <row r="4115" spans="1:17" x14ac:dyDescent="0.2">
      <c r="A4115" s="468"/>
      <c r="B4115" s="481"/>
      <c r="C4115" s="478"/>
      <c r="D4115" s="473"/>
      <c r="E4115" s="473"/>
      <c r="F4115" s="497"/>
      <c r="G4115" s="474"/>
      <c r="H4115" s="480"/>
      <c r="I4115" s="480"/>
      <c r="J4115" s="443"/>
      <c r="K4115" s="443"/>
      <c r="L4115" s="443"/>
      <c r="M4115" s="443"/>
      <c r="N4115" s="444"/>
      <c r="O4115" s="477">
        <f t="shared" si="177"/>
        <v>0</v>
      </c>
      <c r="P4115" s="477">
        <f t="shared" si="178"/>
        <v>0</v>
      </c>
      <c r="Q4115" s="92" t="str">
        <f t="shared" si="179"/>
        <v/>
      </c>
    </row>
    <row r="4116" spans="1:17" x14ac:dyDescent="0.2">
      <c r="A4116" s="468"/>
      <c r="B4116" s="481"/>
      <c r="C4116" s="478"/>
      <c r="D4116" s="473"/>
      <c r="E4116" s="473"/>
      <c r="F4116" s="497"/>
      <c r="G4116" s="474"/>
      <c r="H4116" s="480"/>
      <c r="I4116" s="480"/>
      <c r="J4116" s="443"/>
      <c r="K4116" s="443"/>
      <c r="L4116" s="443"/>
      <c r="M4116" s="443"/>
      <c r="N4116" s="444"/>
      <c r="O4116" s="477">
        <f t="shared" si="177"/>
        <v>0</v>
      </c>
      <c r="P4116" s="477">
        <f t="shared" si="178"/>
        <v>0</v>
      </c>
      <c r="Q4116" s="92" t="str">
        <f t="shared" si="179"/>
        <v/>
      </c>
    </row>
    <row r="4117" spans="1:17" x14ac:dyDescent="0.2">
      <c r="A4117" s="468"/>
      <c r="B4117" s="481"/>
      <c r="C4117" s="478"/>
      <c r="D4117" s="473"/>
      <c r="E4117" s="473"/>
      <c r="F4117" s="497"/>
      <c r="G4117" s="474"/>
      <c r="H4117" s="480"/>
      <c r="I4117" s="480"/>
      <c r="J4117" s="443"/>
      <c r="K4117" s="443"/>
      <c r="L4117" s="443"/>
      <c r="M4117" s="443"/>
      <c r="N4117" s="444"/>
      <c r="O4117" s="477">
        <f t="shared" si="177"/>
        <v>0</v>
      </c>
      <c r="P4117" s="477">
        <f t="shared" si="178"/>
        <v>0</v>
      </c>
      <c r="Q4117" s="92" t="str">
        <f t="shared" si="179"/>
        <v/>
      </c>
    </row>
    <row r="4118" spans="1:17" x14ac:dyDescent="0.2">
      <c r="A4118" s="468"/>
      <c r="B4118" s="481"/>
      <c r="C4118" s="478"/>
      <c r="D4118" s="473"/>
      <c r="E4118" s="473"/>
      <c r="F4118" s="497"/>
      <c r="G4118" s="474"/>
      <c r="H4118" s="480"/>
      <c r="I4118" s="480"/>
      <c r="J4118" s="443"/>
      <c r="K4118" s="443"/>
      <c r="L4118" s="443"/>
      <c r="M4118" s="443"/>
      <c r="N4118" s="444"/>
      <c r="O4118" s="477">
        <f t="shared" si="177"/>
        <v>0</v>
      </c>
      <c r="P4118" s="477">
        <f t="shared" si="178"/>
        <v>0</v>
      </c>
      <c r="Q4118" s="92" t="str">
        <f t="shared" si="179"/>
        <v/>
      </c>
    </row>
    <row r="4119" spans="1:17" x14ac:dyDescent="0.2">
      <c r="A4119" s="468"/>
      <c r="B4119" s="481"/>
      <c r="C4119" s="478"/>
      <c r="D4119" s="473"/>
      <c r="E4119" s="473"/>
      <c r="F4119" s="497"/>
      <c r="G4119" s="474"/>
      <c r="H4119" s="480"/>
      <c r="I4119" s="480"/>
      <c r="J4119" s="443"/>
      <c r="K4119" s="443"/>
      <c r="L4119" s="443"/>
      <c r="M4119" s="443"/>
      <c r="N4119" s="444"/>
      <c r="O4119" s="477">
        <f t="shared" si="177"/>
        <v>0</v>
      </c>
      <c r="P4119" s="477">
        <f t="shared" si="178"/>
        <v>0</v>
      </c>
      <c r="Q4119" s="92" t="str">
        <f t="shared" si="179"/>
        <v/>
      </c>
    </row>
    <row r="4120" spans="1:17" x14ac:dyDescent="0.2">
      <c r="A4120" s="468"/>
      <c r="B4120" s="481"/>
      <c r="C4120" s="478"/>
      <c r="D4120" s="473"/>
      <c r="E4120" s="473"/>
      <c r="F4120" s="497"/>
      <c r="G4120" s="474"/>
      <c r="H4120" s="480"/>
      <c r="I4120" s="480"/>
      <c r="J4120" s="443"/>
      <c r="K4120" s="443"/>
      <c r="L4120" s="443"/>
      <c r="M4120" s="443"/>
      <c r="N4120" s="444"/>
      <c r="O4120" s="477">
        <f t="shared" si="177"/>
        <v>0</v>
      </c>
      <c r="P4120" s="477">
        <f t="shared" si="178"/>
        <v>0</v>
      </c>
      <c r="Q4120" s="92" t="str">
        <f t="shared" si="179"/>
        <v/>
      </c>
    </row>
    <row r="4121" spans="1:17" x14ac:dyDescent="0.2">
      <c r="A4121" s="468"/>
      <c r="B4121" s="481"/>
      <c r="C4121" s="478"/>
      <c r="D4121" s="473"/>
      <c r="E4121" s="473"/>
      <c r="F4121" s="497"/>
      <c r="G4121" s="474"/>
      <c r="H4121" s="480"/>
      <c r="I4121" s="480"/>
      <c r="J4121" s="443"/>
      <c r="K4121" s="443"/>
      <c r="L4121" s="443"/>
      <c r="M4121" s="443"/>
      <c r="N4121" s="444"/>
      <c r="O4121" s="477">
        <f t="shared" si="177"/>
        <v>0</v>
      </c>
      <c r="P4121" s="477">
        <f t="shared" si="178"/>
        <v>0</v>
      </c>
      <c r="Q4121" s="92" t="str">
        <f t="shared" si="179"/>
        <v/>
      </c>
    </row>
    <row r="4122" spans="1:17" x14ac:dyDescent="0.2">
      <c r="A4122" s="468"/>
      <c r="B4122" s="481"/>
      <c r="C4122" s="478"/>
      <c r="D4122" s="473"/>
      <c r="E4122" s="473"/>
      <c r="F4122" s="497"/>
      <c r="G4122" s="474"/>
      <c r="H4122" s="480"/>
      <c r="I4122" s="480"/>
      <c r="J4122" s="443"/>
      <c r="K4122" s="443"/>
      <c r="L4122" s="443"/>
      <c r="M4122" s="443"/>
      <c r="N4122" s="444"/>
      <c r="O4122" s="477">
        <f t="shared" si="177"/>
        <v>0</v>
      </c>
      <c r="P4122" s="477">
        <f t="shared" si="178"/>
        <v>0</v>
      </c>
      <c r="Q4122" s="92" t="str">
        <f t="shared" si="179"/>
        <v/>
      </c>
    </row>
    <row r="4123" spans="1:17" x14ac:dyDescent="0.2">
      <c r="A4123" s="468"/>
      <c r="B4123" s="481"/>
      <c r="C4123" s="478"/>
      <c r="D4123" s="473"/>
      <c r="E4123" s="473"/>
      <c r="F4123" s="497"/>
      <c r="G4123" s="474"/>
      <c r="H4123" s="480"/>
      <c r="I4123" s="480"/>
      <c r="J4123" s="443"/>
      <c r="K4123" s="443"/>
      <c r="L4123" s="443"/>
      <c r="M4123" s="443"/>
      <c r="N4123" s="444"/>
      <c r="O4123" s="477">
        <f t="shared" si="177"/>
        <v>0</v>
      </c>
      <c r="P4123" s="477">
        <f t="shared" si="178"/>
        <v>0</v>
      </c>
      <c r="Q4123" s="92" t="str">
        <f t="shared" si="179"/>
        <v/>
      </c>
    </row>
    <row r="4124" spans="1:17" x14ac:dyDescent="0.2">
      <c r="A4124" s="468"/>
      <c r="B4124" s="481"/>
      <c r="C4124" s="478"/>
      <c r="D4124" s="473"/>
      <c r="E4124" s="473"/>
      <c r="F4124" s="497"/>
      <c r="G4124" s="474"/>
      <c r="H4124" s="480"/>
      <c r="I4124" s="480"/>
      <c r="J4124" s="443"/>
      <c r="K4124" s="443"/>
      <c r="L4124" s="443"/>
      <c r="M4124" s="443"/>
      <c r="N4124" s="444"/>
      <c r="O4124" s="477">
        <f t="shared" si="177"/>
        <v>0</v>
      </c>
      <c r="P4124" s="477">
        <f t="shared" si="178"/>
        <v>0</v>
      </c>
      <c r="Q4124" s="92" t="str">
        <f t="shared" si="179"/>
        <v/>
      </c>
    </row>
    <row r="4125" spans="1:17" x14ac:dyDescent="0.2">
      <c r="A4125" s="468"/>
      <c r="B4125" s="481"/>
      <c r="C4125" s="478"/>
      <c r="D4125" s="473"/>
      <c r="E4125" s="473"/>
      <c r="F4125" s="497"/>
      <c r="G4125" s="474"/>
      <c r="H4125" s="480"/>
      <c r="I4125" s="480"/>
      <c r="J4125" s="443"/>
      <c r="K4125" s="443"/>
      <c r="L4125" s="443"/>
      <c r="M4125" s="443"/>
      <c r="N4125" s="444"/>
      <c r="O4125" s="477">
        <f t="shared" si="177"/>
        <v>0</v>
      </c>
      <c r="P4125" s="477">
        <f t="shared" si="178"/>
        <v>0</v>
      </c>
      <c r="Q4125" s="92" t="str">
        <f t="shared" si="179"/>
        <v/>
      </c>
    </row>
    <row r="4126" spans="1:17" x14ac:dyDescent="0.2">
      <c r="A4126" s="468"/>
      <c r="B4126" s="481"/>
      <c r="C4126" s="478"/>
      <c r="D4126" s="473"/>
      <c r="E4126" s="473"/>
      <c r="F4126" s="497"/>
      <c r="G4126" s="474"/>
      <c r="H4126" s="480"/>
      <c r="I4126" s="480"/>
      <c r="J4126" s="443"/>
      <c r="K4126" s="443"/>
      <c r="L4126" s="443"/>
      <c r="M4126" s="443"/>
      <c r="N4126" s="444"/>
      <c r="O4126" s="477">
        <f t="shared" si="177"/>
        <v>0</v>
      </c>
      <c r="P4126" s="477">
        <f t="shared" si="178"/>
        <v>0</v>
      </c>
      <c r="Q4126" s="92" t="str">
        <f t="shared" si="179"/>
        <v/>
      </c>
    </row>
    <row r="4127" spans="1:17" x14ac:dyDescent="0.2">
      <c r="A4127" s="468"/>
      <c r="B4127" s="481"/>
      <c r="C4127" s="478"/>
      <c r="D4127" s="473"/>
      <c r="E4127" s="473"/>
      <c r="F4127" s="497"/>
      <c r="G4127" s="474"/>
      <c r="H4127" s="480"/>
      <c r="I4127" s="480"/>
      <c r="J4127" s="443"/>
      <c r="K4127" s="443"/>
      <c r="L4127" s="443"/>
      <c r="M4127" s="443"/>
      <c r="N4127" s="444"/>
      <c r="O4127" s="477">
        <f t="shared" si="177"/>
        <v>0</v>
      </c>
      <c r="P4127" s="477">
        <f t="shared" si="178"/>
        <v>0</v>
      </c>
      <c r="Q4127" s="92" t="str">
        <f t="shared" si="179"/>
        <v/>
      </c>
    </row>
    <row r="4128" spans="1:17" x14ac:dyDescent="0.2">
      <c r="A4128" s="468"/>
      <c r="B4128" s="481"/>
      <c r="C4128" s="478"/>
      <c r="D4128" s="473"/>
      <c r="E4128" s="473"/>
      <c r="F4128" s="497"/>
      <c r="G4128" s="474"/>
      <c r="H4128" s="480"/>
      <c r="I4128" s="480"/>
      <c r="J4128" s="443"/>
      <c r="K4128" s="443"/>
      <c r="L4128" s="443"/>
      <c r="M4128" s="443"/>
      <c r="N4128" s="444"/>
      <c r="O4128" s="477">
        <f t="shared" si="177"/>
        <v>0</v>
      </c>
      <c r="P4128" s="477">
        <f t="shared" si="178"/>
        <v>0</v>
      </c>
      <c r="Q4128" s="92" t="str">
        <f t="shared" si="179"/>
        <v/>
      </c>
    </row>
    <row r="4129" spans="1:17" x14ac:dyDescent="0.2">
      <c r="A4129" s="468"/>
      <c r="B4129" s="481"/>
      <c r="C4129" s="478"/>
      <c r="D4129" s="473"/>
      <c r="E4129" s="473"/>
      <c r="F4129" s="497"/>
      <c r="G4129" s="474"/>
      <c r="H4129" s="480"/>
      <c r="I4129" s="480"/>
      <c r="J4129" s="443"/>
      <c r="K4129" s="443"/>
      <c r="L4129" s="443"/>
      <c r="M4129" s="443"/>
      <c r="N4129" s="444"/>
      <c r="O4129" s="477">
        <f t="shared" si="177"/>
        <v>0</v>
      </c>
      <c r="P4129" s="477">
        <f t="shared" si="178"/>
        <v>0</v>
      </c>
      <c r="Q4129" s="92" t="str">
        <f t="shared" si="179"/>
        <v/>
      </c>
    </row>
    <row r="4130" spans="1:17" x14ac:dyDescent="0.2">
      <c r="A4130" s="468"/>
      <c r="B4130" s="481"/>
      <c r="C4130" s="478"/>
      <c r="D4130" s="473"/>
      <c r="E4130" s="473"/>
      <c r="F4130" s="497"/>
      <c r="G4130" s="474"/>
      <c r="H4130" s="480"/>
      <c r="I4130" s="480"/>
      <c r="J4130" s="443"/>
      <c r="K4130" s="443"/>
      <c r="L4130" s="443"/>
      <c r="M4130" s="443"/>
      <c r="N4130" s="444"/>
      <c r="O4130" s="477">
        <f t="shared" si="177"/>
        <v>0</v>
      </c>
      <c r="P4130" s="477">
        <f t="shared" si="178"/>
        <v>0</v>
      </c>
      <c r="Q4130" s="92" t="str">
        <f t="shared" si="179"/>
        <v/>
      </c>
    </row>
    <row r="4131" spans="1:17" x14ac:dyDescent="0.2">
      <c r="A4131" s="468"/>
      <c r="B4131" s="481"/>
      <c r="C4131" s="478"/>
      <c r="D4131" s="473"/>
      <c r="E4131" s="473"/>
      <c r="F4131" s="497"/>
      <c r="G4131" s="474"/>
      <c r="H4131" s="480"/>
      <c r="I4131" s="480"/>
      <c r="J4131" s="443"/>
      <c r="K4131" s="443"/>
      <c r="L4131" s="443"/>
      <c r="M4131" s="443"/>
      <c r="N4131" s="444"/>
      <c r="O4131" s="477">
        <f t="shared" si="177"/>
        <v>0</v>
      </c>
      <c r="P4131" s="477">
        <f t="shared" si="178"/>
        <v>0</v>
      </c>
      <c r="Q4131" s="92" t="str">
        <f t="shared" si="179"/>
        <v/>
      </c>
    </row>
    <row r="4132" spans="1:17" x14ac:dyDescent="0.2">
      <c r="A4132" s="468"/>
      <c r="B4132" s="481"/>
      <c r="C4132" s="478"/>
      <c r="D4132" s="473"/>
      <c r="E4132" s="473"/>
      <c r="F4132" s="497"/>
      <c r="G4132" s="474"/>
      <c r="H4132" s="480"/>
      <c r="I4132" s="480"/>
      <c r="J4132" s="443"/>
      <c r="K4132" s="443"/>
      <c r="L4132" s="443"/>
      <c r="M4132" s="443"/>
      <c r="N4132" s="444"/>
      <c r="O4132" s="477">
        <f t="shared" si="177"/>
        <v>0</v>
      </c>
      <c r="P4132" s="477">
        <f t="shared" si="178"/>
        <v>0</v>
      </c>
      <c r="Q4132" s="92" t="str">
        <f t="shared" si="179"/>
        <v/>
      </c>
    </row>
    <row r="4133" spans="1:17" x14ac:dyDescent="0.2">
      <c r="A4133" s="468"/>
      <c r="B4133" s="481"/>
      <c r="C4133" s="478"/>
      <c r="D4133" s="473"/>
      <c r="E4133" s="473"/>
      <c r="F4133" s="497"/>
      <c r="G4133" s="474"/>
      <c r="H4133" s="480"/>
      <c r="I4133" s="480"/>
      <c r="J4133" s="443"/>
      <c r="K4133" s="443"/>
      <c r="L4133" s="443"/>
      <c r="M4133" s="443"/>
      <c r="N4133" s="444"/>
      <c r="O4133" s="477">
        <f t="shared" si="177"/>
        <v>0</v>
      </c>
      <c r="P4133" s="477">
        <f t="shared" si="178"/>
        <v>0</v>
      </c>
      <c r="Q4133" s="92" t="str">
        <f t="shared" si="179"/>
        <v/>
      </c>
    </row>
    <row r="4134" spans="1:17" x14ac:dyDescent="0.2">
      <c r="A4134" s="468"/>
      <c r="B4134" s="481"/>
      <c r="C4134" s="478"/>
      <c r="D4134" s="473"/>
      <c r="E4134" s="473"/>
      <c r="F4134" s="497"/>
      <c r="G4134" s="474"/>
      <c r="H4134" s="480"/>
      <c r="I4134" s="480"/>
      <c r="J4134" s="443"/>
      <c r="K4134" s="443"/>
      <c r="L4134" s="443"/>
      <c r="M4134" s="443"/>
      <c r="N4134" s="444"/>
      <c r="O4134" s="477">
        <f t="shared" si="177"/>
        <v>0</v>
      </c>
      <c r="P4134" s="477">
        <f t="shared" si="178"/>
        <v>0</v>
      </c>
      <c r="Q4134" s="92" t="str">
        <f t="shared" si="179"/>
        <v/>
      </c>
    </row>
    <row r="4135" spans="1:17" x14ac:dyDescent="0.2">
      <c r="A4135" s="468"/>
      <c r="B4135" s="481"/>
      <c r="C4135" s="478"/>
      <c r="D4135" s="473"/>
      <c r="E4135" s="473"/>
      <c r="F4135" s="497"/>
      <c r="G4135" s="474"/>
      <c r="H4135" s="480"/>
      <c r="I4135" s="480"/>
      <c r="J4135" s="443"/>
      <c r="K4135" s="443"/>
      <c r="L4135" s="443"/>
      <c r="M4135" s="443"/>
      <c r="N4135" s="444"/>
      <c r="O4135" s="477">
        <f t="shared" si="177"/>
        <v>0</v>
      </c>
      <c r="P4135" s="477">
        <f t="shared" si="178"/>
        <v>0</v>
      </c>
      <c r="Q4135" s="92" t="str">
        <f t="shared" si="179"/>
        <v/>
      </c>
    </row>
    <row r="4136" spans="1:17" x14ac:dyDescent="0.2">
      <c r="A4136" s="468"/>
      <c r="B4136" s="481"/>
      <c r="C4136" s="478"/>
      <c r="D4136" s="473"/>
      <c r="E4136" s="473"/>
      <c r="F4136" s="497"/>
      <c r="G4136" s="474"/>
      <c r="H4136" s="480"/>
      <c r="I4136" s="480"/>
      <c r="J4136" s="443"/>
      <c r="K4136" s="443"/>
      <c r="L4136" s="443"/>
      <c r="M4136" s="443"/>
      <c r="N4136" s="444"/>
      <c r="O4136" s="477">
        <f t="shared" si="177"/>
        <v>0</v>
      </c>
      <c r="P4136" s="477">
        <f t="shared" si="178"/>
        <v>0</v>
      </c>
      <c r="Q4136" s="92" t="str">
        <f t="shared" si="179"/>
        <v/>
      </c>
    </row>
    <row r="4137" spans="1:17" x14ac:dyDescent="0.2">
      <c r="A4137" s="468"/>
      <c r="B4137" s="481"/>
      <c r="C4137" s="478"/>
      <c r="D4137" s="473"/>
      <c r="E4137" s="473"/>
      <c r="F4137" s="497"/>
      <c r="G4137" s="474"/>
      <c r="H4137" s="480"/>
      <c r="I4137" s="480"/>
      <c r="J4137" s="443"/>
      <c r="K4137" s="443"/>
      <c r="L4137" s="443"/>
      <c r="M4137" s="443"/>
      <c r="N4137" s="444"/>
      <c r="O4137" s="477">
        <f t="shared" si="177"/>
        <v>0</v>
      </c>
      <c r="P4137" s="477">
        <f t="shared" si="178"/>
        <v>0</v>
      </c>
      <c r="Q4137" s="92" t="str">
        <f t="shared" si="179"/>
        <v/>
      </c>
    </row>
    <row r="4138" spans="1:17" x14ac:dyDescent="0.2">
      <c r="A4138" s="468"/>
      <c r="B4138" s="481"/>
      <c r="C4138" s="478"/>
      <c r="D4138" s="473"/>
      <c r="E4138" s="473"/>
      <c r="F4138" s="497"/>
      <c r="G4138" s="474"/>
      <c r="H4138" s="480"/>
      <c r="I4138" s="480"/>
      <c r="J4138" s="443"/>
      <c r="K4138" s="443"/>
      <c r="L4138" s="443"/>
      <c r="M4138" s="443"/>
      <c r="N4138" s="444"/>
      <c r="O4138" s="477">
        <f t="shared" si="177"/>
        <v>0</v>
      </c>
      <c r="P4138" s="477">
        <f t="shared" si="178"/>
        <v>0</v>
      </c>
      <c r="Q4138" s="92" t="str">
        <f t="shared" si="179"/>
        <v/>
      </c>
    </row>
    <row r="4139" spans="1:17" x14ac:dyDescent="0.2">
      <c r="A4139" s="468"/>
      <c r="B4139" s="481"/>
      <c r="C4139" s="478"/>
      <c r="D4139" s="473"/>
      <c r="E4139" s="473"/>
      <c r="F4139" s="497"/>
      <c r="G4139" s="474"/>
      <c r="H4139" s="480"/>
      <c r="I4139" s="480"/>
      <c r="J4139" s="443"/>
      <c r="K4139" s="443"/>
      <c r="L4139" s="443"/>
      <c r="M4139" s="443"/>
      <c r="N4139" s="444"/>
      <c r="O4139" s="477">
        <f t="shared" si="177"/>
        <v>0</v>
      </c>
      <c r="P4139" s="477">
        <f t="shared" si="178"/>
        <v>0</v>
      </c>
      <c r="Q4139" s="92" t="str">
        <f t="shared" si="179"/>
        <v/>
      </c>
    </row>
    <row r="4140" spans="1:17" x14ac:dyDescent="0.2">
      <c r="A4140" s="468"/>
      <c r="B4140" s="481"/>
      <c r="C4140" s="478"/>
      <c r="D4140" s="473"/>
      <c r="E4140" s="473"/>
      <c r="F4140" s="497"/>
      <c r="G4140" s="474"/>
      <c r="H4140" s="480"/>
      <c r="I4140" s="480"/>
      <c r="J4140" s="443"/>
      <c r="K4140" s="443"/>
      <c r="L4140" s="443"/>
      <c r="M4140" s="443"/>
      <c r="N4140" s="444"/>
      <c r="O4140" s="477">
        <f t="shared" si="177"/>
        <v>0</v>
      </c>
      <c r="P4140" s="477">
        <f t="shared" si="178"/>
        <v>0</v>
      </c>
      <c r="Q4140" s="92" t="str">
        <f t="shared" si="179"/>
        <v/>
      </c>
    </row>
    <row r="4141" spans="1:17" x14ac:dyDescent="0.2">
      <c r="A4141" s="468"/>
      <c r="B4141" s="481"/>
      <c r="C4141" s="478"/>
      <c r="D4141" s="473"/>
      <c r="E4141" s="473"/>
      <c r="F4141" s="497"/>
      <c r="G4141" s="474"/>
      <c r="H4141" s="480"/>
      <c r="I4141" s="480"/>
      <c r="J4141" s="443"/>
      <c r="K4141" s="443"/>
      <c r="L4141" s="443"/>
      <c r="M4141" s="443"/>
      <c r="N4141" s="444"/>
      <c r="O4141" s="477">
        <f t="shared" si="177"/>
        <v>0</v>
      </c>
      <c r="P4141" s="477">
        <f t="shared" si="178"/>
        <v>0</v>
      </c>
      <c r="Q4141" s="92" t="str">
        <f t="shared" si="179"/>
        <v/>
      </c>
    </row>
    <row r="4142" spans="1:17" x14ac:dyDescent="0.2">
      <c r="A4142" s="468"/>
      <c r="B4142" s="481"/>
      <c r="C4142" s="478"/>
      <c r="D4142" s="473"/>
      <c r="E4142" s="473"/>
      <c r="F4142" s="497"/>
      <c r="G4142" s="474"/>
      <c r="H4142" s="480"/>
      <c r="I4142" s="480"/>
      <c r="J4142" s="443"/>
      <c r="K4142" s="443"/>
      <c r="L4142" s="443"/>
      <c r="M4142" s="443"/>
      <c r="N4142" s="444"/>
      <c r="O4142" s="477">
        <f t="shared" si="177"/>
        <v>0</v>
      </c>
      <c r="P4142" s="477">
        <f t="shared" si="178"/>
        <v>0</v>
      </c>
      <c r="Q4142" s="92" t="str">
        <f t="shared" si="179"/>
        <v/>
      </c>
    </row>
    <row r="4143" spans="1:17" x14ac:dyDescent="0.2">
      <c r="A4143" s="468"/>
      <c r="B4143" s="481"/>
      <c r="C4143" s="478"/>
      <c r="D4143" s="473"/>
      <c r="E4143" s="473"/>
      <c r="F4143" s="497"/>
      <c r="G4143" s="474"/>
      <c r="H4143" s="480"/>
      <c r="I4143" s="480"/>
      <c r="J4143" s="443"/>
      <c r="K4143" s="443"/>
      <c r="L4143" s="443"/>
      <c r="M4143" s="443"/>
      <c r="N4143" s="444"/>
      <c r="O4143" s="477">
        <f t="shared" si="177"/>
        <v>0</v>
      </c>
      <c r="P4143" s="477">
        <f t="shared" si="178"/>
        <v>0</v>
      </c>
      <c r="Q4143" s="92" t="str">
        <f t="shared" si="179"/>
        <v/>
      </c>
    </row>
    <row r="4144" spans="1:17" x14ac:dyDescent="0.2">
      <c r="A4144" s="468"/>
      <c r="B4144" s="481"/>
      <c r="C4144" s="478"/>
      <c r="D4144" s="473"/>
      <c r="E4144" s="473"/>
      <c r="F4144" s="497"/>
      <c r="G4144" s="474"/>
      <c r="H4144" s="480"/>
      <c r="I4144" s="480"/>
      <c r="J4144" s="443"/>
      <c r="K4144" s="443"/>
      <c r="L4144" s="443"/>
      <c r="M4144" s="443"/>
      <c r="N4144" s="444"/>
      <c r="O4144" s="477">
        <f t="shared" si="177"/>
        <v>0</v>
      </c>
      <c r="P4144" s="477">
        <f t="shared" si="178"/>
        <v>0</v>
      </c>
      <c r="Q4144" s="92" t="str">
        <f t="shared" si="179"/>
        <v/>
      </c>
    </row>
    <row r="4145" spans="1:17" x14ac:dyDescent="0.2">
      <c r="A4145" s="468"/>
      <c r="B4145" s="481"/>
      <c r="C4145" s="478"/>
      <c r="D4145" s="473"/>
      <c r="E4145" s="473"/>
      <c r="F4145" s="497"/>
      <c r="G4145" s="474"/>
      <c r="H4145" s="480"/>
      <c r="I4145" s="480"/>
      <c r="J4145" s="443"/>
      <c r="K4145" s="443"/>
      <c r="L4145" s="443"/>
      <c r="M4145" s="443"/>
      <c r="N4145" s="444"/>
      <c r="O4145" s="477">
        <f t="shared" si="177"/>
        <v>0</v>
      </c>
      <c r="P4145" s="477">
        <f t="shared" si="178"/>
        <v>0</v>
      </c>
      <c r="Q4145" s="92" t="str">
        <f t="shared" si="179"/>
        <v/>
      </c>
    </row>
    <row r="4146" spans="1:17" x14ac:dyDescent="0.2">
      <c r="A4146" s="468"/>
      <c r="B4146" s="481"/>
      <c r="C4146" s="478"/>
      <c r="D4146" s="473"/>
      <c r="E4146" s="473"/>
      <c r="F4146" s="497"/>
      <c r="G4146" s="474"/>
      <c r="H4146" s="480"/>
      <c r="I4146" s="480"/>
      <c r="J4146" s="443"/>
      <c r="K4146" s="443"/>
      <c r="L4146" s="443"/>
      <c r="M4146" s="443"/>
      <c r="N4146" s="444"/>
      <c r="O4146" s="477">
        <f t="shared" ref="O4146:O4201" si="180">IF(B4146=0,0,IF(YEAR(B4146)=$P$1,MONTH(B4146)-$O$1+1,(YEAR(B4146)-$P$1)*12-$O$1+1+MONTH(B4146)))</f>
        <v>0</v>
      </c>
      <c r="P4146" s="477">
        <f t="shared" ref="P4146:P4201" si="181">IF(C4146=0,0,IF(YEAR(C4146)=$P$1,MONTH(C4146)-$O$1+1,(YEAR(C4146)-$P$1)*12-$O$1+1+MONTH(C4146)))</f>
        <v>0</v>
      </c>
      <c r="Q4146" s="92" t="str">
        <f t="shared" ref="Q4146:Q4201" si="182">SUBSTITUTE(D4146," ","_")</f>
        <v/>
      </c>
    </row>
    <row r="4147" spans="1:17" x14ac:dyDescent="0.2">
      <c r="A4147" s="468"/>
      <c r="B4147" s="481"/>
      <c r="C4147" s="478"/>
      <c r="D4147" s="473"/>
      <c r="E4147" s="473"/>
      <c r="F4147" s="497"/>
      <c r="G4147" s="474"/>
      <c r="H4147" s="480"/>
      <c r="I4147" s="480"/>
      <c r="J4147" s="443"/>
      <c r="K4147" s="443"/>
      <c r="L4147" s="443"/>
      <c r="M4147" s="443"/>
      <c r="N4147" s="444"/>
      <c r="O4147" s="477">
        <f t="shared" si="180"/>
        <v>0</v>
      </c>
      <c r="P4147" s="477">
        <f t="shared" si="181"/>
        <v>0</v>
      </c>
      <c r="Q4147" s="92" t="str">
        <f t="shared" si="182"/>
        <v/>
      </c>
    </row>
    <row r="4148" spans="1:17" x14ac:dyDescent="0.2">
      <c r="A4148" s="468"/>
      <c r="B4148" s="481"/>
      <c r="C4148" s="478"/>
      <c r="D4148" s="473"/>
      <c r="E4148" s="473"/>
      <c r="F4148" s="497"/>
      <c r="G4148" s="474"/>
      <c r="H4148" s="480"/>
      <c r="I4148" s="480"/>
      <c r="J4148" s="443"/>
      <c r="K4148" s="443"/>
      <c r="L4148" s="443"/>
      <c r="M4148" s="443"/>
      <c r="N4148" s="444"/>
      <c r="O4148" s="477">
        <f t="shared" si="180"/>
        <v>0</v>
      </c>
      <c r="P4148" s="477">
        <f t="shared" si="181"/>
        <v>0</v>
      </c>
      <c r="Q4148" s="92" t="str">
        <f t="shared" si="182"/>
        <v/>
      </c>
    </row>
    <row r="4149" spans="1:17" x14ac:dyDescent="0.2">
      <c r="A4149" s="468"/>
      <c r="B4149" s="481"/>
      <c r="C4149" s="478"/>
      <c r="D4149" s="473"/>
      <c r="E4149" s="473"/>
      <c r="F4149" s="497"/>
      <c r="G4149" s="474"/>
      <c r="H4149" s="480"/>
      <c r="I4149" s="480"/>
      <c r="J4149" s="443"/>
      <c r="K4149" s="443"/>
      <c r="L4149" s="443"/>
      <c r="M4149" s="443"/>
      <c r="N4149" s="444"/>
      <c r="O4149" s="477">
        <f t="shared" si="180"/>
        <v>0</v>
      </c>
      <c r="P4149" s="477">
        <f t="shared" si="181"/>
        <v>0</v>
      </c>
      <c r="Q4149" s="92" t="str">
        <f t="shared" si="182"/>
        <v/>
      </c>
    </row>
    <row r="4150" spans="1:17" x14ac:dyDescent="0.2">
      <c r="A4150" s="468"/>
      <c r="B4150" s="481"/>
      <c r="C4150" s="478"/>
      <c r="D4150" s="473"/>
      <c r="E4150" s="473"/>
      <c r="F4150" s="497"/>
      <c r="G4150" s="474"/>
      <c r="H4150" s="480"/>
      <c r="I4150" s="480"/>
      <c r="J4150" s="443"/>
      <c r="K4150" s="443"/>
      <c r="L4150" s="443"/>
      <c r="M4150" s="443"/>
      <c r="N4150" s="444"/>
      <c r="O4150" s="477">
        <f t="shared" si="180"/>
        <v>0</v>
      </c>
      <c r="P4150" s="477">
        <f t="shared" si="181"/>
        <v>0</v>
      </c>
      <c r="Q4150" s="92" t="str">
        <f t="shared" si="182"/>
        <v/>
      </c>
    </row>
    <row r="4151" spans="1:17" x14ac:dyDescent="0.2">
      <c r="A4151" s="468"/>
      <c r="B4151" s="481"/>
      <c r="C4151" s="478"/>
      <c r="D4151" s="473"/>
      <c r="E4151" s="473"/>
      <c r="F4151" s="497"/>
      <c r="G4151" s="474"/>
      <c r="H4151" s="480"/>
      <c r="I4151" s="480"/>
      <c r="J4151" s="443"/>
      <c r="K4151" s="443"/>
      <c r="L4151" s="443"/>
      <c r="M4151" s="443"/>
      <c r="N4151" s="444"/>
      <c r="O4151" s="477">
        <f t="shared" si="180"/>
        <v>0</v>
      </c>
      <c r="P4151" s="477">
        <f t="shared" si="181"/>
        <v>0</v>
      </c>
      <c r="Q4151" s="92" t="str">
        <f t="shared" si="182"/>
        <v/>
      </c>
    </row>
    <row r="4152" spans="1:17" x14ac:dyDescent="0.2">
      <c r="A4152" s="468"/>
      <c r="B4152" s="481"/>
      <c r="C4152" s="478"/>
      <c r="D4152" s="473"/>
      <c r="E4152" s="473"/>
      <c r="F4152" s="497"/>
      <c r="G4152" s="474"/>
      <c r="H4152" s="480"/>
      <c r="I4152" s="480"/>
      <c r="J4152" s="443"/>
      <c r="K4152" s="443"/>
      <c r="L4152" s="443"/>
      <c r="M4152" s="443"/>
      <c r="N4152" s="444"/>
      <c r="O4152" s="477">
        <f t="shared" si="180"/>
        <v>0</v>
      </c>
      <c r="P4152" s="477">
        <f t="shared" si="181"/>
        <v>0</v>
      </c>
      <c r="Q4152" s="92" t="str">
        <f t="shared" si="182"/>
        <v/>
      </c>
    </row>
    <row r="4153" spans="1:17" x14ac:dyDescent="0.2">
      <c r="A4153" s="468"/>
      <c r="B4153" s="481"/>
      <c r="C4153" s="478"/>
      <c r="D4153" s="473"/>
      <c r="E4153" s="473"/>
      <c r="F4153" s="497"/>
      <c r="G4153" s="480"/>
      <c r="H4153" s="480"/>
      <c r="I4153" s="480"/>
      <c r="J4153" s="443"/>
      <c r="K4153" s="443"/>
      <c r="L4153" s="443"/>
      <c r="M4153" s="443"/>
      <c r="N4153" s="444"/>
      <c r="O4153" s="477">
        <f t="shared" si="180"/>
        <v>0</v>
      </c>
      <c r="P4153" s="477">
        <f t="shared" si="181"/>
        <v>0</v>
      </c>
      <c r="Q4153" s="92" t="str">
        <f t="shared" si="182"/>
        <v/>
      </c>
    </row>
    <row r="4154" spans="1:17" x14ac:dyDescent="0.2">
      <c r="A4154" s="468"/>
      <c r="B4154" s="481"/>
      <c r="C4154" s="478"/>
      <c r="D4154" s="473"/>
      <c r="E4154" s="473"/>
      <c r="F4154" s="497"/>
      <c r="G4154" s="480"/>
      <c r="H4154" s="480"/>
      <c r="I4154" s="480"/>
      <c r="J4154" s="443"/>
      <c r="K4154" s="443"/>
      <c r="L4154" s="443"/>
      <c r="M4154" s="443"/>
      <c r="N4154" s="444"/>
      <c r="O4154" s="477">
        <f t="shared" si="180"/>
        <v>0</v>
      </c>
      <c r="P4154" s="477">
        <f t="shared" si="181"/>
        <v>0</v>
      </c>
      <c r="Q4154" s="92" t="str">
        <f t="shared" si="182"/>
        <v/>
      </c>
    </row>
    <row r="4155" spans="1:17" x14ac:dyDescent="0.2">
      <c r="A4155" s="468"/>
      <c r="B4155" s="481"/>
      <c r="C4155" s="478"/>
      <c r="D4155" s="473"/>
      <c r="E4155" s="473"/>
      <c r="F4155" s="497"/>
      <c r="G4155" s="480"/>
      <c r="H4155" s="480"/>
      <c r="I4155" s="480"/>
      <c r="J4155" s="443"/>
      <c r="K4155" s="443"/>
      <c r="L4155" s="443"/>
      <c r="M4155" s="443"/>
      <c r="N4155" s="444"/>
      <c r="O4155" s="477">
        <f t="shared" si="180"/>
        <v>0</v>
      </c>
      <c r="P4155" s="477">
        <f t="shared" si="181"/>
        <v>0</v>
      </c>
      <c r="Q4155" s="92" t="str">
        <f t="shared" si="182"/>
        <v/>
      </c>
    </row>
    <row r="4156" spans="1:17" x14ac:dyDescent="0.2">
      <c r="A4156" s="468"/>
      <c r="B4156" s="481"/>
      <c r="C4156" s="478"/>
      <c r="D4156" s="473"/>
      <c r="E4156" s="480"/>
      <c r="F4156" s="497"/>
      <c r="G4156" s="480"/>
      <c r="H4156" s="480"/>
      <c r="I4156" s="480"/>
      <c r="J4156" s="443"/>
      <c r="K4156" s="443"/>
      <c r="L4156" s="443"/>
      <c r="M4156" s="443"/>
      <c r="N4156" s="444"/>
      <c r="O4156" s="477">
        <f t="shared" si="180"/>
        <v>0</v>
      </c>
      <c r="P4156" s="477">
        <f t="shared" si="181"/>
        <v>0</v>
      </c>
      <c r="Q4156" s="92" t="str">
        <f t="shared" si="182"/>
        <v/>
      </c>
    </row>
    <row r="4157" spans="1:17" x14ac:dyDescent="0.2">
      <c r="A4157" s="468"/>
      <c r="B4157" s="481"/>
      <c r="C4157" s="483"/>
      <c r="D4157" s="480"/>
      <c r="E4157" s="480"/>
      <c r="F4157" s="497"/>
      <c r="G4157" s="473"/>
      <c r="H4157" s="474"/>
      <c r="I4157" s="480"/>
      <c r="J4157" s="442"/>
      <c r="K4157" s="442"/>
      <c r="L4157" s="443"/>
      <c r="M4157" s="443"/>
      <c r="N4157" s="444"/>
      <c r="O4157" s="477">
        <f t="shared" si="180"/>
        <v>0</v>
      </c>
      <c r="P4157" s="477">
        <f t="shared" si="181"/>
        <v>0</v>
      </c>
      <c r="Q4157" s="92" t="str">
        <f t="shared" si="182"/>
        <v/>
      </c>
    </row>
    <row r="4158" spans="1:17" x14ac:dyDescent="0.2">
      <c r="A4158" s="468"/>
      <c r="B4158" s="481"/>
      <c r="C4158" s="478"/>
      <c r="D4158" s="480"/>
      <c r="E4158" s="480"/>
      <c r="F4158" s="497"/>
      <c r="G4158" s="473"/>
      <c r="H4158" s="480"/>
      <c r="I4158" s="480"/>
      <c r="J4158" s="442"/>
      <c r="K4158" s="443"/>
      <c r="L4158" s="443"/>
      <c r="M4158" s="443"/>
      <c r="N4158" s="444"/>
      <c r="O4158" s="477">
        <f t="shared" si="180"/>
        <v>0</v>
      </c>
      <c r="P4158" s="477">
        <f t="shared" si="181"/>
        <v>0</v>
      </c>
      <c r="Q4158" s="92" t="str">
        <f t="shared" si="182"/>
        <v/>
      </c>
    </row>
    <row r="4159" spans="1:17" x14ac:dyDescent="0.2">
      <c r="A4159" s="468"/>
      <c r="B4159" s="481"/>
      <c r="C4159" s="478"/>
      <c r="D4159" s="480"/>
      <c r="E4159" s="480"/>
      <c r="F4159" s="497"/>
      <c r="G4159" s="473"/>
      <c r="H4159" s="480"/>
      <c r="I4159" s="480"/>
      <c r="J4159" s="442"/>
      <c r="K4159" s="443"/>
      <c r="L4159" s="443"/>
      <c r="M4159" s="443"/>
      <c r="N4159" s="444"/>
      <c r="O4159" s="477">
        <f t="shared" si="180"/>
        <v>0</v>
      </c>
      <c r="P4159" s="477">
        <f t="shared" si="181"/>
        <v>0</v>
      </c>
      <c r="Q4159" s="92" t="str">
        <f t="shared" si="182"/>
        <v/>
      </c>
    </row>
    <row r="4160" spans="1:17" x14ac:dyDescent="0.2">
      <c r="A4160" s="468"/>
      <c r="B4160" s="481"/>
      <c r="C4160" s="478"/>
      <c r="D4160" s="480"/>
      <c r="E4160" s="480"/>
      <c r="F4160" s="497"/>
      <c r="G4160" s="480"/>
      <c r="H4160" s="480"/>
      <c r="I4160" s="480"/>
      <c r="J4160" s="443"/>
      <c r="K4160" s="443"/>
      <c r="L4160" s="443"/>
      <c r="M4160" s="443"/>
      <c r="N4160" s="444"/>
      <c r="O4160" s="477">
        <f t="shared" si="180"/>
        <v>0</v>
      </c>
      <c r="P4160" s="477">
        <f t="shared" si="181"/>
        <v>0</v>
      </c>
      <c r="Q4160" s="92" t="str">
        <f t="shared" si="182"/>
        <v/>
      </c>
    </row>
    <row r="4161" spans="1:17" x14ac:dyDescent="0.2">
      <c r="A4161" s="468"/>
      <c r="B4161" s="481"/>
      <c r="C4161" s="478"/>
      <c r="D4161" s="480"/>
      <c r="E4161" s="480"/>
      <c r="F4161" s="497"/>
      <c r="G4161" s="471"/>
      <c r="H4161" s="473"/>
      <c r="I4161" s="473"/>
      <c r="J4161" s="484"/>
      <c r="K4161" s="484"/>
      <c r="L4161" s="484"/>
      <c r="M4161" s="443"/>
      <c r="N4161" s="444"/>
      <c r="O4161" s="477">
        <f t="shared" si="180"/>
        <v>0</v>
      </c>
      <c r="P4161" s="477">
        <f t="shared" si="181"/>
        <v>0</v>
      </c>
      <c r="Q4161" s="92" t="str">
        <f t="shared" si="182"/>
        <v/>
      </c>
    </row>
    <row r="4162" spans="1:17" x14ac:dyDescent="0.2">
      <c r="A4162" s="468"/>
      <c r="B4162" s="481"/>
      <c r="C4162" s="478"/>
      <c r="D4162" s="480"/>
      <c r="E4162" s="480"/>
      <c r="F4162" s="497"/>
      <c r="G4162" s="480"/>
      <c r="H4162" s="480"/>
      <c r="I4162" s="480"/>
      <c r="J4162" s="443"/>
      <c r="K4162" s="443"/>
      <c r="L4162" s="443"/>
      <c r="M4162" s="443"/>
      <c r="N4162" s="444"/>
      <c r="O4162" s="477">
        <f t="shared" si="180"/>
        <v>0</v>
      </c>
      <c r="P4162" s="477">
        <f t="shared" si="181"/>
        <v>0</v>
      </c>
      <c r="Q4162" s="92" t="str">
        <f t="shared" si="182"/>
        <v/>
      </c>
    </row>
    <row r="4163" spans="1:17" x14ac:dyDescent="0.2">
      <c r="A4163" s="468"/>
      <c r="B4163" s="481"/>
      <c r="C4163" s="478"/>
      <c r="D4163" s="480"/>
      <c r="E4163" s="480"/>
      <c r="F4163" s="497"/>
      <c r="G4163" s="480"/>
      <c r="H4163" s="480"/>
      <c r="I4163" s="480"/>
      <c r="J4163" s="443"/>
      <c r="K4163" s="443"/>
      <c r="L4163" s="443"/>
      <c r="M4163" s="443"/>
      <c r="N4163" s="444"/>
      <c r="O4163" s="477">
        <f t="shared" si="180"/>
        <v>0</v>
      </c>
      <c r="P4163" s="477">
        <f t="shared" si="181"/>
        <v>0</v>
      </c>
      <c r="Q4163" s="92" t="str">
        <f t="shared" si="182"/>
        <v/>
      </c>
    </row>
    <row r="4164" spans="1:17" x14ac:dyDescent="0.2">
      <c r="A4164" s="468"/>
      <c r="B4164" s="481"/>
      <c r="C4164" s="478"/>
      <c r="D4164" s="473"/>
      <c r="E4164" s="480"/>
      <c r="F4164" s="497"/>
      <c r="G4164" s="480"/>
      <c r="H4164" s="480"/>
      <c r="I4164" s="480"/>
      <c r="J4164" s="443"/>
      <c r="K4164" s="443"/>
      <c r="L4164" s="443"/>
      <c r="M4164" s="443"/>
      <c r="N4164" s="444"/>
      <c r="O4164" s="477">
        <f t="shared" si="180"/>
        <v>0</v>
      </c>
      <c r="P4164" s="477">
        <f t="shared" si="181"/>
        <v>0</v>
      </c>
      <c r="Q4164" s="92" t="str">
        <f t="shared" si="182"/>
        <v/>
      </c>
    </row>
    <row r="4165" spans="1:17" x14ac:dyDescent="0.2">
      <c r="A4165" s="468"/>
      <c r="B4165" s="481"/>
      <c r="C4165" s="478"/>
      <c r="D4165" s="473"/>
      <c r="E4165" s="473"/>
      <c r="F4165" s="497"/>
      <c r="G4165" s="474"/>
      <c r="H4165" s="480"/>
      <c r="I4165" s="480"/>
      <c r="J4165" s="443"/>
      <c r="K4165" s="443"/>
      <c r="L4165" s="443"/>
      <c r="M4165" s="443"/>
      <c r="N4165" s="444"/>
      <c r="O4165" s="477">
        <f t="shared" si="180"/>
        <v>0</v>
      </c>
      <c r="P4165" s="477">
        <f t="shared" si="181"/>
        <v>0</v>
      </c>
      <c r="Q4165" s="92" t="str">
        <f t="shared" si="182"/>
        <v/>
      </c>
    </row>
    <row r="4166" spans="1:17" x14ac:dyDescent="0.2">
      <c r="A4166" s="468"/>
      <c r="B4166" s="481"/>
      <c r="C4166" s="478"/>
      <c r="D4166" s="473"/>
      <c r="E4166" s="473"/>
      <c r="F4166" s="497"/>
      <c r="G4166" s="474"/>
      <c r="H4166" s="480"/>
      <c r="I4166" s="480"/>
      <c r="J4166" s="443"/>
      <c r="K4166" s="443"/>
      <c r="L4166" s="443"/>
      <c r="M4166" s="443"/>
      <c r="N4166" s="444"/>
      <c r="O4166" s="477">
        <f t="shared" si="180"/>
        <v>0</v>
      </c>
      <c r="P4166" s="477">
        <f t="shared" si="181"/>
        <v>0</v>
      </c>
      <c r="Q4166" s="92" t="str">
        <f t="shared" si="182"/>
        <v/>
      </c>
    </row>
    <row r="4167" spans="1:17" x14ac:dyDescent="0.2">
      <c r="A4167" s="468"/>
      <c r="B4167" s="481"/>
      <c r="C4167" s="478"/>
      <c r="D4167" s="473"/>
      <c r="E4167" s="473"/>
      <c r="F4167" s="497"/>
      <c r="G4167" s="474"/>
      <c r="H4167" s="480"/>
      <c r="I4167" s="480"/>
      <c r="J4167" s="443"/>
      <c r="K4167" s="443"/>
      <c r="L4167" s="443"/>
      <c r="M4167" s="443"/>
      <c r="N4167" s="444"/>
      <c r="O4167" s="477">
        <f t="shared" si="180"/>
        <v>0</v>
      </c>
      <c r="P4167" s="477">
        <f t="shared" si="181"/>
        <v>0</v>
      </c>
      <c r="Q4167" s="92" t="str">
        <f t="shared" si="182"/>
        <v/>
      </c>
    </row>
    <row r="4168" spans="1:17" x14ac:dyDescent="0.2">
      <c r="A4168" s="468"/>
      <c r="B4168" s="481"/>
      <c r="C4168" s="478"/>
      <c r="D4168" s="473"/>
      <c r="E4168" s="473"/>
      <c r="F4168" s="497"/>
      <c r="G4168" s="474"/>
      <c r="H4168" s="480"/>
      <c r="I4168" s="480"/>
      <c r="J4168" s="443"/>
      <c r="K4168" s="443"/>
      <c r="L4168" s="443"/>
      <c r="M4168" s="443"/>
      <c r="N4168" s="444"/>
      <c r="O4168" s="477">
        <f t="shared" si="180"/>
        <v>0</v>
      </c>
      <c r="P4168" s="477">
        <f t="shared" si="181"/>
        <v>0</v>
      </c>
      <c r="Q4168" s="92" t="str">
        <f t="shared" si="182"/>
        <v/>
      </c>
    </row>
    <row r="4169" spans="1:17" x14ac:dyDescent="0.2">
      <c r="A4169" s="468"/>
      <c r="B4169" s="481"/>
      <c r="C4169" s="478"/>
      <c r="D4169" s="473"/>
      <c r="E4169" s="473"/>
      <c r="F4169" s="497"/>
      <c r="G4169" s="474"/>
      <c r="H4169" s="480"/>
      <c r="I4169" s="480"/>
      <c r="J4169" s="443"/>
      <c r="K4169" s="443"/>
      <c r="L4169" s="443"/>
      <c r="M4169" s="443"/>
      <c r="N4169" s="444"/>
      <c r="O4169" s="477">
        <f t="shared" si="180"/>
        <v>0</v>
      </c>
      <c r="P4169" s="477">
        <f t="shared" si="181"/>
        <v>0</v>
      </c>
      <c r="Q4169" s="92" t="str">
        <f t="shared" si="182"/>
        <v/>
      </c>
    </row>
    <row r="4170" spans="1:17" x14ac:dyDescent="0.2">
      <c r="A4170" s="468"/>
      <c r="B4170" s="481"/>
      <c r="C4170" s="478"/>
      <c r="D4170" s="473"/>
      <c r="E4170" s="473"/>
      <c r="F4170" s="497"/>
      <c r="G4170" s="474"/>
      <c r="H4170" s="480"/>
      <c r="I4170" s="480"/>
      <c r="J4170" s="443"/>
      <c r="K4170" s="443"/>
      <c r="L4170" s="443"/>
      <c r="M4170" s="443"/>
      <c r="N4170" s="444"/>
      <c r="O4170" s="477">
        <f t="shared" si="180"/>
        <v>0</v>
      </c>
      <c r="P4170" s="477">
        <f t="shared" si="181"/>
        <v>0</v>
      </c>
      <c r="Q4170" s="92" t="str">
        <f t="shared" si="182"/>
        <v/>
      </c>
    </row>
    <row r="4171" spans="1:17" x14ac:dyDescent="0.2">
      <c r="A4171" s="468"/>
      <c r="B4171" s="481"/>
      <c r="C4171" s="478"/>
      <c r="D4171" s="473"/>
      <c r="E4171" s="473"/>
      <c r="F4171" s="497"/>
      <c r="G4171" s="474"/>
      <c r="H4171" s="480"/>
      <c r="I4171" s="480"/>
      <c r="J4171" s="443"/>
      <c r="K4171" s="443"/>
      <c r="L4171" s="443"/>
      <c r="M4171" s="443"/>
      <c r="N4171" s="444"/>
      <c r="O4171" s="477">
        <f t="shared" si="180"/>
        <v>0</v>
      </c>
      <c r="P4171" s="477">
        <f t="shared" si="181"/>
        <v>0</v>
      </c>
      <c r="Q4171" s="92" t="str">
        <f t="shared" si="182"/>
        <v/>
      </c>
    </row>
    <row r="4172" spans="1:17" x14ac:dyDescent="0.2">
      <c r="A4172" s="468"/>
      <c r="B4172" s="481"/>
      <c r="C4172" s="478"/>
      <c r="D4172" s="473"/>
      <c r="E4172" s="473"/>
      <c r="F4172" s="497"/>
      <c r="G4172" s="474"/>
      <c r="H4172" s="480"/>
      <c r="I4172" s="480"/>
      <c r="J4172" s="443"/>
      <c r="K4172" s="443"/>
      <c r="L4172" s="443"/>
      <c r="M4172" s="443"/>
      <c r="N4172" s="444"/>
      <c r="O4172" s="477">
        <f t="shared" si="180"/>
        <v>0</v>
      </c>
      <c r="P4172" s="477">
        <f t="shared" si="181"/>
        <v>0</v>
      </c>
      <c r="Q4172" s="92" t="str">
        <f t="shared" si="182"/>
        <v/>
      </c>
    </row>
    <row r="4173" spans="1:17" x14ac:dyDescent="0.2">
      <c r="A4173" s="468"/>
      <c r="B4173" s="481"/>
      <c r="C4173" s="478"/>
      <c r="D4173" s="473"/>
      <c r="E4173" s="473"/>
      <c r="F4173" s="497"/>
      <c r="G4173" s="474"/>
      <c r="H4173" s="480"/>
      <c r="I4173" s="480"/>
      <c r="J4173" s="443"/>
      <c r="K4173" s="443"/>
      <c r="L4173" s="443"/>
      <c r="M4173" s="443"/>
      <c r="N4173" s="444"/>
      <c r="O4173" s="477">
        <f t="shared" si="180"/>
        <v>0</v>
      </c>
      <c r="P4173" s="477">
        <f t="shared" si="181"/>
        <v>0</v>
      </c>
      <c r="Q4173" s="92" t="str">
        <f t="shared" si="182"/>
        <v/>
      </c>
    </row>
    <row r="4174" spans="1:17" x14ac:dyDescent="0.2">
      <c r="A4174" s="468"/>
      <c r="B4174" s="481"/>
      <c r="C4174" s="478"/>
      <c r="D4174" s="473"/>
      <c r="E4174" s="473"/>
      <c r="F4174" s="497"/>
      <c r="G4174" s="474"/>
      <c r="H4174" s="480"/>
      <c r="I4174" s="480"/>
      <c r="J4174" s="443"/>
      <c r="K4174" s="443"/>
      <c r="L4174" s="443"/>
      <c r="M4174" s="443"/>
      <c r="N4174" s="444"/>
      <c r="O4174" s="477">
        <f t="shared" si="180"/>
        <v>0</v>
      </c>
      <c r="P4174" s="477">
        <f t="shared" si="181"/>
        <v>0</v>
      </c>
      <c r="Q4174" s="92" t="str">
        <f t="shared" si="182"/>
        <v/>
      </c>
    </row>
    <row r="4175" spans="1:17" x14ac:dyDescent="0.2">
      <c r="A4175" s="468"/>
      <c r="B4175" s="481"/>
      <c r="C4175" s="478"/>
      <c r="D4175" s="473"/>
      <c r="E4175" s="473"/>
      <c r="F4175" s="497"/>
      <c r="G4175" s="474"/>
      <c r="H4175" s="480"/>
      <c r="I4175" s="480"/>
      <c r="J4175" s="443"/>
      <c r="K4175" s="443"/>
      <c r="L4175" s="443"/>
      <c r="M4175" s="443"/>
      <c r="N4175" s="444"/>
      <c r="O4175" s="477">
        <f t="shared" si="180"/>
        <v>0</v>
      </c>
      <c r="P4175" s="477">
        <f t="shared" si="181"/>
        <v>0</v>
      </c>
      <c r="Q4175" s="92" t="str">
        <f t="shared" si="182"/>
        <v/>
      </c>
    </row>
    <row r="4176" spans="1:17" x14ac:dyDescent="0.2">
      <c r="A4176" s="468"/>
      <c r="B4176" s="481"/>
      <c r="C4176" s="478"/>
      <c r="D4176" s="473"/>
      <c r="E4176" s="473"/>
      <c r="F4176" s="497"/>
      <c r="G4176" s="474"/>
      <c r="H4176" s="480"/>
      <c r="I4176" s="480"/>
      <c r="J4176" s="443"/>
      <c r="K4176" s="443"/>
      <c r="L4176" s="443"/>
      <c r="M4176" s="443"/>
      <c r="N4176" s="444"/>
      <c r="O4176" s="477">
        <f t="shared" si="180"/>
        <v>0</v>
      </c>
      <c r="P4176" s="477">
        <f t="shared" si="181"/>
        <v>0</v>
      </c>
      <c r="Q4176" s="92" t="str">
        <f t="shared" si="182"/>
        <v/>
      </c>
    </row>
    <row r="4177" spans="1:17" x14ac:dyDescent="0.2">
      <c r="A4177" s="468"/>
      <c r="B4177" s="481"/>
      <c r="C4177" s="478"/>
      <c r="D4177" s="473"/>
      <c r="E4177" s="473"/>
      <c r="F4177" s="497"/>
      <c r="G4177" s="474"/>
      <c r="H4177" s="480"/>
      <c r="I4177" s="480"/>
      <c r="J4177" s="443"/>
      <c r="K4177" s="443"/>
      <c r="L4177" s="443"/>
      <c r="M4177" s="443"/>
      <c r="N4177" s="444"/>
      <c r="O4177" s="477">
        <f t="shared" si="180"/>
        <v>0</v>
      </c>
      <c r="P4177" s="477">
        <f t="shared" si="181"/>
        <v>0</v>
      </c>
      <c r="Q4177" s="92" t="str">
        <f t="shared" si="182"/>
        <v/>
      </c>
    </row>
    <row r="4178" spans="1:17" x14ac:dyDescent="0.2">
      <c r="A4178" s="468"/>
      <c r="B4178" s="481"/>
      <c r="C4178" s="478"/>
      <c r="D4178" s="473"/>
      <c r="E4178" s="473"/>
      <c r="F4178" s="497"/>
      <c r="G4178" s="474"/>
      <c r="H4178" s="480"/>
      <c r="I4178" s="480"/>
      <c r="J4178" s="443"/>
      <c r="K4178" s="443"/>
      <c r="L4178" s="443"/>
      <c r="M4178" s="443"/>
      <c r="N4178" s="444"/>
      <c r="O4178" s="477">
        <f t="shared" si="180"/>
        <v>0</v>
      </c>
      <c r="P4178" s="477">
        <f t="shared" si="181"/>
        <v>0</v>
      </c>
      <c r="Q4178" s="92" t="str">
        <f t="shared" si="182"/>
        <v/>
      </c>
    </row>
    <row r="4179" spans="1:17" x14ac:dyDescent="0.2">
      <c r="A4179" s="468"/>
      <c r="B4179" s="481"/>
      <c r="C4179" s="478"/>
      <c r="D4179" s="473"/>
      <c r="E4179" s="473"/>
      <c r="F4179" s="497"/>
      <c r="G4179" s="474"/>
      <c r="H4179" s="480"/>
      <c r="I4179" s="480"/>
      <c r="J4179" s="443"/>
      <c r="K4179" s="443"/>
      <c r="L4179" s="443"/>
      <c r="M4179" s="443"/>
      <c r="N4179" s="444"/>
      <c r="O4179" s="477">
        <f t="shared" si="180"/>
        <v>0</v>
      </c>
      <c r="P4179" s="477">
        <f t="shared" si="181"/>
        <v>0</v>
      </c>
      <c r="Q4179" s="92" t="str">
        <f t="shared" si="182"/>
        <v/>
      </c>
    </row>
    <row r="4180" spans="1:17" x14ac:dyDescent="0.2">
      <c r="A4180" s="468"/>
      <c r="B4180" s="481"/>
      <c r="C4180" s="478"/>
      <c r="D4180" s="473"/>
      <c r="E4180" s="473"/>
      <c r="F4180" s="497"/>
      <c r="G4180" s="474"/>
      <c r="H4180" s="480"/>
      <c r="I4180" s="480"/>
      <c r="J4180" s="443"/>
      <c r="K4180" s="443"/>
      <c r="L4180" s="443"/>
      <c r="M4180" s="443"/>
      <c r="N4180" s="444"/>
      <c r="O4180" s="477">
        <f t="shared" si="180"/>
        <v>0</v>
      </c>
      <c r="P4180" s="477">
        <f t="shared" si="181"/>
        <v>0</v>
      </c>
      <c r="Q4180" s="92" t="str">
        <f t="shared" si="182"/>
        <v/>
      </c>
    </row>
    <row r="4181" spans="1:17" x14ac:dyDescent="0.2">
      <c r="A4181" s="468"/>
      <c r="B4181" s="481"/>
      <c r="C4181" s="478"/>
      <c r="D4181" s="473"/>
      <c r="E4181" s="473"/>
      <c r="F4181" s="497"/>
      <c r="G4181" s="474"/>
      <c r="H4181" s="480"/>
      <c r="I4181" s="480"/>
      <c r="J4181" s="443"/>
      <c r="K4181" s="443"/>
      <c r="L4181" s="443"/>
      <c r="M4181" s="443"/>
      <c r="N4181" s="444"/>
      <c r="O4181" s="477">
        <f t="shared" si="180"/>
        <v>0</v>
      </c>
      <c r="P4181" s="477">
        <f t="shared" si="181"/>
        <v>0</v>
      </c>
      <c r="Q4181" s="92" t="str">
        <f t="shared" si="182"/>
        <v/>
      </c>
    </row>
    <row r="4182" spans="1:17" x14ac:dyDescent="0.2">
      <c r="A4182" s="468"/>
      <c r="B4182" s="481"/>
      <c r="C4182" s="478"/>
      <c r="D4182" s="473"/>
      <c r="E4182" s="473"/>
      <c r="F4182" s="497"/>
      <c r="G4182" s="474"/>
      <c r="H4182" s="480"/>
      <c r="I4182" s="480"/>
      <c r="J4182" s="443"/>
      <c r="K4182" s="443"/>
      <c r="L4182" s="443"/>
      <c r="M4182" s="443"/>
      <c r="N4182" s="444"/>
      <c r="O4182" s="477">
        <f t="shared" si="180"/>
        <v>0</v>
      </c>
      <c r="P4182" s="477">
        <f t="shared" si="181"/>
        <v>0</v>
      </c>
      <c r="Q4182" s="92" t="str">
        <f t="shared" si="182"/>
        <v/>
      </c>
    </row>
    <row r="4183" spans="1:17" x14ac:dyDescent="0.2">
      <c r="A4183" s="468"/>
      <c r="B4183" s="481"/>
      <c r="C4183" s="478"/>
      <c r="D4183" s="473"/>
      <c r="E4183" s="473"/>
      <c r="F4183" s="497"/>
      <c r="G4183" s="474"/>
      <c r="H4183" s="480"/>
      <c r="I4183" s="480"/>
      <c r="J4183" s="443"/>
      <c r="K4183" s="443"/>
      <c r="L4183" s="443"/>
      <c r="M4183" s="443"/>
      <c r="N4183" s="444"/>
      <c r="O4183" s="477">
        <f t="shared" si="180"/>
        <v>0</v>
      </c>
      <c r="P4183" s="477">
        <f t="shared" si="181"/>
        <v>0</v>
      </c>
      <c r="Q4183" s="92" t="str">
        <f t="shared" si="182"/>
        <v/>
      </c>
    </row>
    <row r="4184" spans="1:17" x14ac:dyDescent="0.2">
      <c r="A4184" s="468"/>
      <c r="B4184" s="481"/>
      <c r="C4184" s="478"/>
      <c r="D4184" s="473"/>
      <c r="E4184" s="473"/>
      <c r="F4184" s="497"/>
      <c r="G4184" s="474"/>
      <c r="H4184" s="480"/>
      <c r="I4184" s="480"/>
      <c r="J4184" s="443"/>
      <c r="K4184" s="443"/>
      <c r="L4184" s="443"/>
      <c r="M4184" s="443"/>
      <c r="N4184" s="444"/>
      <c r="O4184" s="477">
        <f t="shared" si="180"/>
        <v>0</v>
      </c>
      <c r="P4184" s="477">
        <f t="shared" si="181"/>
        <v>0</v>
      </c>
      <c r="Q4184" s="92" t="str">
        <f t="shared" si="182"/>
        <v/>
      </c>
    </row>
    <row r="4185" spans="1:17" x14ac:dyDescent="0.2">
      <c r="A4185" s="468"/>
      <c r="B4185" s="481"/>
      <c r="C4185" s="478"/>
      <c r="D4185" s="480"/>
      <c r="E4185" s="480"/>
      <c r="F4185" s="497"/>
      <c r="G4185" s="480"/>
      <c r="H4185" s="480"/>
      <c r="I4185" s="480"/>
      <c r="J4185" s="443"/>
      <c r="K4185" s="443"/>
      <c r="L4185" s="443"/>
      <c r="M4185" s="443"/>
      <c r="N4185" s="444"/>
      <c r="O4185" s="477">
        <f t="shared" si="180"/>
        <v>0</v>
      </c>
      <c r="P4185" s="477">
        <f t="shared" si="181"/>
        <v>0</v>
      </c>
      <c r="Q4185" s="92" t="str">
        <f t="shared" si="182"/>
        <v/>
      </c>
    </row>
    <row r="4186" spans="1:17" x14ac:dyDescent="0.2">
      <c r="A4186" s="468"/>
      <c r="B4186" s="481"/>
      <c r="C4186" s="483"/>
      <c r="D4186" s="473"/>
      <c r="E4186" s="473"/>
      <c r="F4186" s="479"/>
      <c r="G4186" s="473"/>
      <c r="H4186" s="480"/>
      <c r="I4186" s="480"/>
      <c r="J4186" s="443"/>
      <c r="K4186" s="443"/>
      <c r="L4186" s="443"/>
      <c r="M4186" s="443"/>
      <c r="N4186" s="444"/>
      <c r="O4186" s="477">
        <f t="shared" si="180"/>
        <v>0</v>
      </c>
      <c r="P4186" s="477">
        <f t="shared" si="181"/>
        <v>0</v>
      </c>
      <c r="Q4186" s="92" t="str">
        <f t="shared" si="182"/>
        <v/>
      </c>
    </row>
    <row r="4187" spans="1:17" x14ac:dyDescent="0.2">
      <c r="A4187" s="468"/>
      <c r="B4187" s="481"/>
      <c r="C4187" s="483"/>
      <c r="D4187" s="473"/>
      <c r="E4187" s="473"/>
      <c r="F4187" s="479"/>
      <c r="G4187" s="473"/>
      <c r="H4187" s="480"/>
      <c r="I4187" s="480"/>
      <c r="J4187" s="443"/>
      <c r="K4187" s="443"/>
      <c r="L4187" s="443"/>
      <c r="M4187" s="443"/>
      <c r="N4187" s="444"/>
      <c r="O4187" s="477">
        <f t="shared" si="180"/>
        <v>0</v>
      </c>
      <c r="P4187" s="477">
        <f t="shared" si="181"/>
        <v>0</v>
      </c>
      <c r="Q4187" s="92" t="str">
        <f t="shared" si="182"/>
        <v/>
      </c>
    </row>
    <row r="4188" spans="1:17" x14ac:dyDescent="0.2">
      <c r="A4188" s="468"/>
      <c r="B4188" s="481"/>
      <c r="C4188" s="483"/>
      <c r="D4188" s="473"/>
      <c r="E4188" s="473"/>
      <c r="F4188" s="479"/>
      <c r="G4188" s="473"/>
      <c r="H4188" s="480"/>
      <c r="I4188" s="480"/>
      <c r="J4188" s="443"/>
      <c r="K4188" s="443"/>
      <c r="L4188" s="443"/>
      <c r="M4188" s="443"/>
      <c r="N4188" s="444"/>
      <c r="O4188" s="477">
        <f t="shared" si="180"/>
        <v>0</v>
      </c>
      <c r="P4188" s="477">
        <f t="shared" si="181"/>
        <v>0</v>
      </c>
      <c r="Q4188" s="92" t="str">
        <f t="shared" si="182"/>
        <v/>
      </c>
    </row>
    <row r="4189" spans="1:17" x14ac:dyDescent="0.2">
      <c r="A4189" s="468"/>
      <c r="B4189" s="481"/>
      <c r="C4189" s="483"/>
      <c r="D4189" s="473"/>
      <c r="E4189" s="473"/>
      <c r="F4189" s="479"/>
      <c r="G4189" s="473"/>
      <c r="H4189" s="480"/>
      <c r="I4189" s="480"/>
      <c r="J4189" s="443"/>
      <c r="K4189" s="443"/>
      <c r="L4189" s="443"/>
      <c r="M4189" s="443"/>
      <c r="N4189" s="444"/>
      <c r="O4189" s="477">
        <f t="shared" si="180"/>
        <v>0</v>
      </c>
      <c r="P4189" s="477">
        <f t="shared" si="181"/>
        <v>0</v>
      </c>
      <c r="Q4189" s="92" t="str">
        <f t="shared" si="182"/>
        <v/>
      </c>
    </row>
    <row r="4190" spans="1:17" x14ac:dyDescent="0.2">
      <c r="A4190" s="468"/>
      <c r="B4190" s="481"/>
      <c r="C4190" s="483"/>
      <c r="D4190" s="473"/>
      <c r="E4190" s="473"/>
      <c r="F4190" s="479"/>
      <c r="G4190" s="473"/>
      <c r="H4190" s="480"/>
      <c r="I4190" s="480"/>
      <c r="J4190" s="443"/>
      <c r="K4190" s="443"/>
      <c r="L4190" s="443"/>
      <c r="M4190" s="443"/>
      <c r="N4190" s="444"/>
      <c r="O4190" s="477">
        <f t="shared" si="180"/>
        <v>0</v>
      </c>
      <c r="P4190" s="477">
        <f t="shared" si="181"/>
        <v>0</v>
      </c>
      <c r="Q4190" s="92" t="str">
        <f t="shared" si="182"/>
        <v/>
      </c>
    </row>
    <row r="4191" spans="1:17" x14ac:dyDescent="0.2">
      <c r="A4191" s="468"/>
      <c r="B4191" s="481"/>
      <c r="C4191" s="483"/>
      <c r="D4191" s="473"/>
      <c r="E4191" s="473"/>
      <c r="F4191" s="479"/>
      <c r="G4191" s="473"/>
      <c r="H4191" s="480"/>
      <c r="I4191" s="480"/>
      <c r="J4191" s="443"/>
      <c r="K4191" s="443"/>
      <c r="L4191" s="443"/>
      <c r="M4191" s="443"/>
      <c r="N4191" s="444"/>
      <c r="O4191" s="477">
        <f t="shared" si="180"/>
        <v>0</v>
      </c>
      <c r="P4191" s="477">
        <f t="shared" si="181"/>
        <v>0</v>
      </c>
      <c r="Q4191" s="92" t="str">
        <f t="shared" si="182"/>
        <v/>
      </c>
    </row>
    <row r="4192" spans="1:17" x14ac:dyDescent="0.2">
      <c r="A4192" s="468"/>
      <c r="B4192" s="481"/>
      <c r="C4192" s="483"/>
      <c r="D4192" s="473"/>
      <c r="E4192" s="473"/>
      <c r="F4192" s="479"/>
      <c r="G4192" s="473"/>
      <c r="H4192" s="480"/>
      <c r="I4192" s="480"/>
      <c r="J4192" s="443"/>
      <c r="K4192" s="443"/>
      <c r="L4192" s="443"/>
      <c r="M4192" s="443"/>
      <c r="N4192" s="444"/>
      <c r="O4192" s="477">
        <f t="shared" si="180"/>
        <v>0</v>
      </c>
      <c r="P4192" s="477">
        <f t="shared" si="181"/>
        <v>0</v>
      </c>
      <c r="Q4192" s="92" t="str">
        <f t="shared" si="182"/>
        <v/>
      </c>
    </row>
    <row r="4193" spans="1:17" x14ac:dyDescent="0.2">
      <c r="A4193" s="468"/>
      <c r="B4193" s="481"/>
      <c r="C4193" s="483"/>
      <c r="D4193" s="473"/>
      <c r="E4193" s="473"/>
      <c r="F4193" s="479"/>
      <c r="G4193" s="473"/>
      <c r="H4193" s="480"/>
      <c r="I4193" s="480"/>
      <c r="J4193" s="443"/>
      <c r="K4193" s="443"/>
      <c r="L4193" s="443"/>
      <c r="M4193" s="443"/>
      <c r="N4193" s="444"/>
      <c r="O4193" s="477">
        <f t="shared" si="180"/>
        <v>0</v>
      </c>
      <c r="P4193" s="477">
        <f t="shared" si="181"/>
        <v>0</v>
      </c>
      <c r="Q4193" s="92" t="str">
        <f t="shared" si="182"/>
        <v/>
      </c>
    </row>
    <row r="4194" spans="1:17" x14ac:dyDescent="0.2">
      <c r="A4194" s="468"/>
      <c r="B4194" s="481"/>
      <c r="C4194" s="483"/>
      <c r="D4194" s="473"/>
      <c r="E4194" s="473"/>
      <c r="F4194" s="479"/>
      <c r="G4194" s="473"/>
      <c r="H4194" s="480"/>
      <c r="I4194" s="480"/>
      <c r="J4194" s="486"/>
      <c r="K4194" s="443"/>
      <c r="L4194" s="443"/>
      <c r="M4194" s="443"/>
      <c r="N4194" s="444"/>
      <c r="O4194" s="477">
        <f t="shared" si="180"/>
        <v>0</v>
      </c>
      <c r="P4194" s="477">
        <f t="shared" si="181"/>
        <v>0</v>
      </c>
      <c r="Q4194" s="92" t="str">
        <f t="shared" si="182"/>
        <v/>
      </c>
    </row>
    <row r="4195" spans="1:17" x14ac:dyDescent="0.2">
      <c r="A4195" s="468"/>
      <c r="B4195" s="481"/>
      <c r="C4195" s="483"/>
      <c r="D4195" s="473"/>
      <c r="E4195" s="473"/>
      <c r="F4195" s="479"/>
      <c r="G4195" s="473"/>
      <c r="H4195" s="480"/>
      <c r="I4195" s="480"/>
      <c r="J4195" s="486"/>
      <c r="K4195" s="443"/>
      <c r="L4195" s="443"/>
      <c r="M4195" s="443"/>
      <c r="N4195" s="444"/>
      <c r="O4195" s="477">
        <f t="shared" si="180"/>
        <v>0</v>
      </c>
      <c r="P4195" s="477">
        <f t="shared" si="181"/>
        <v>0</v>
      </c>
      <c r="Q4195" s="92" t="str">
        <f t="shared" si="182"/>
        <v/>
      </c>
    </row>
    <row r="4196" spans="1:17" x14ac:dyDescent="0.2">
      <c r="A4196" s="468"/>
      <c r="B4196" s="481"/>
      <c r="C4196" s="483"/>
      <c r="D4196" s="473"/>
      <c r="E4196" s="473"/>
      <c r="F4196" s="479"/>
      <c r="G4196" s="473"/>
      <c r="H4196" s="480"/>
      <c r="I4196" s="480"/>
      <c r="J4196" s="486"/>
      <c r="K4196" s="443"/>
      <c r="L4196" s="443"/>
      <c r="M4196" s="443"/>
      <c r="N4196" s="444"/>
      <c r="O4196" s="477">
        <f t="shared" si="180"/>
        <v>0</v>
      </c>
      <c r="P4196" s="477">
        <f t="shared" si="181"/>
        <v>0</v>
      </c>
      <c r="Q4196" s="92" t="str">
        <f t="shared" si="182"/>
        <v/>
      </c>
    </row>
    <row r="4197" spans="1:17" x14ac:dyDescent="0.2">
      <c r="A4197" s="468"/>
      <c r="B4197" s="481"/>
      <c r="C4197" s="483"/>
      <c r="D4197" s="473"/>
      <c r="E4197" s="473"/>
      <c r="F4197" s="479"/>
      <c r="G4197" s="473"/>
      <c r="H4197" s="480"/>
      <c r="I4197" s="480"/>
      <c r="J4197" s="486"/>
      <c r="K4197" s="443"/>
      <c r="L4197" s="443"/>
      <c r="M4197" s="443"/>
      <c r="N4197" s="444"/>
      <c r="O4197" s="477">
        <f t="shared" si="180"/>
        <v>0</v>
      </c>
      <c r="P4197" s="477">
        <f t="shared" si="181"/>
        <v>0</v>
      </c>
      <c r="Q4197" s="92" t="str">
        <f t="shared" si="182"/>
        <v/>
      </c>
    </row>
    <row r="4198" spans="1:17" x14ac:dyDescent="0.2">
      <c r="A4198" s="468"/>
      <c r="B4198" s="481"/>
      <c r="C4198" s="483"/>
      <c r="D4198" s="473"/>
      <c r="E4198" s="480"/>
      <c r="F4198" s="497"/>
      <c r="G4198" s="473"/>
      <c r="H4198" s="480"/>
      <c r="I4198" s="480"/>
      <c r="J4198" s="443"/>
      <c r="K4198" s="442"/>
      <c r="L4198" s="443"/>
      <c r="M4198" s="443"/>
      <c r="N4198" s="444"/>
      <c r="O4198" s="477">
        <f t="shared" si="180"/>
        <v>0</v>
      </c>
      <c r="P4198" s="477">
        <f t="shared" si="181"/>
        <v>0</v>
      </c>
      <c r="Q4198" s="92" t="str">
        <f t="shared" si="182"/>
        <v/>
      </c>
    </row>
    <row r="4199" spans="1:17" x14ac:dyDescent="0.2">
      <c r="A4199" s="468"/>
      <c r="B4199" s="481"/>
      <c r="C4199" s="478"/>
      <c r="D4199" s="473"/>
      <c r="E4199" s="480"/>
      <c r="F4199" s="497"/>
      <c r="G4199" s="480"/>
      <c r="H4199" s="480"/>
      <c r="I4199" s="480"/>
      <c r="J4199" s="443"/>
      <c r="K4199" s="443"/>
      <c r="L4199" s="443"/>
      <c r="M4199" s="443"/>
      <c r="N4199" s="444"/>
      <c r="O4199" s="477">
        <f t="shared" si="180"/>
        <v>0</v>
      </c>
      <c r="P4199" s="477">
        <f t="shared" si="181"/>
        <v>0</v>
      </c>
      <c r="Q4199" s="92" t="str">
        <f t="shared" si="182"/>
        <v/>
      </c>
    </row>
    <row r="4200" spans="1:17" x14ac:dyDescent="0.2">
      <c r="A4200" s="468"/>
      <c r="B4200" s="481"/>
      <c r="C4200" s="478"/>
      <c r="D4200" s="480"/>
      <c r="E4200" s="480"/>
      <c r="F4200" s="497"/>
      <c r="G4200" s="480"/>
      <c r="H4200" s="480"/>
      <c r="I4200" s="480"/>
      <c r="J4200" s="443"/>
      <c r="K4200" s="443"/>
      <c r="L4200" s="443"/>
      <c r="M4200" s="443"/>
      <c r="N4200" s="444"/>
      <c r="O4200" s="477">
        <f t="shared" si="180"/>
        <v>0</v>
      </c>
      <c r="P4200" s="477">
        <f t="shared" si="181"/>
        <v>0</v>
      </c>
      <c r="Q4200" s="92" t="str">
        <f t="shared" si="182"/>
        <v/>
      </c>
    </row>
    <row r="4201" spans="1:17" x14ac:dyDescent="0.2">
      <c r="A4201" s="468"/>
      <c r="B4201" s="481"/>
      <c r="C4201" s="483"/>
      <c r="D4201" s="480"/>
      <c r="E4201" s="480"/>
      <c r="F4201" s="497"/>
      <c r="G4201" s="473"/>
      <c r="H4201" s="474"/>
      <c r="I4201" s="480"/>
      <c r="J4201" s="442"/>
      <c r="K4201" s="442"/>
      <c r="L4201" s="443"/>
      <c r="M4201" s="442"/>
      <c r="N4201" s="444"/>
      <c r="O4201" s="477">
        <f t="shared" si="180"/>
        <v>0</v>
      </c>
      <c r="P4201" s="477">
        <f t="shared" si="181"/>
        <v>0</v>
      </c>
      <c r="Q4201" s="92" t="str">
        <f t="shared" si="182"/>
        <v/>
      </c>
    </row>
    <row r="4202" spans="1:17" ht="33.75" customHeight="1" x14ac:dyDescent="0.2">
      <c r="A4202" s="468"/>
      <c r="B4202" s="481"/>
      <c r="C4202" s="478"/>
      <c r="D4202" s="473"/>
      <c r="E4202" s="473"/>
      <c r="F4202" s="479"/>
      <c r="G4202" s="473"/>
      <c r="H4202" s="480"/>
      <c r="I4202" s="480"/>
      <c r="J4202" s="443"/>
      <c r="K4202" s="443"/>
      <c r="L4202" s="443"/>
      <c r="M4202" s="442"/>
      <c r="N4202" s="501"/>
      <c r="O4202" s="477">
        <f t="shared" si="123"/>
        <v>0</v>
      </c>
      <c r="P4202" s="477">
        <f t="shared" si="124"/>
        <v>0</v>
      </c>
      <c r="Q4202" s="92" t="str">
        <f t="shared" si="125"/>
        <v/>
      </c>
    </row>
    <row r="4203" spans="1:17" ht="33.75" customHeight="1" x14ac:dyDescent="0.2">
      <c r="A4203" s="468"/>
      <c r="B4203" s="481"/>
      <c r="C4203" s="478"/>
      <c r="D4203" s="473"/>
      <c r="E4203" s="473"/>
      <c r="F4203" s="479"/>
      <c r="G4203" s="473"/>
      <c r="H4203" s="480"/>
      <c r="I4203" s="480"/>
      <c r="J4203" s="443"/>
      <c r="K4203" s="443"/>
      <c r="L4203" s="443"/>
      <c r="M4203" s="442"/>
      <c r="N4203" s="501"/>
      <c r="O4203" s="477">
        <f t="shared" si="123"/>
        <v>0</v>
      </c>
      <c r="P4203" s="477">
        <f t="shared" si="124"/>
        <v>0</v>
      </c>
      <c r="Q4203" s="92" t="str">
        <f t="shared" si="125"/>
        <v/>
      </c>
    </row>
    <row r="4204" spans="1:17" ht="33.75" customHeight="1" x14ac:dyDescent="0.2">
      <c r="A4204" s="468"/>
      <c r="B4204" s="481"/>
      <c r="C4204" s="478"/>
      <c r="D4204" s="473"/>
      <c r="E4204" s="473"/>
      <c r="F4204" s="479"/>
      <c r="G4204" s="473"/>
      <c r="H4204" s="480"/>
      <c r="I4204" s="480"/>
      <c r="J4204" s="443"/>
      <c r="K4204" s="443"/>
      <c r="L4204" s="443"/>
      <c r="M4204" s="442"/>
      <c r="N4204" s="501"/>
      <c r="O4204" s="477">
        <f t="shared" si="123"/>
        <v>0</v>
      </c>
      <c r="P4204" s="477">
        <f t="shared" si="124"/>
        <v>0</v>
      </c>
      <c r="Q4204" s="92" t="str">
        <f t="shared" si="125"/>
        <v/>
      </c>
    </row>
    <row r="4205" spans="1:17" ht="33.75" customHeight="1" x14ac:dyDescent="0.2">
      <c r="A4205" s="468"/>
      <c r="B4205" s="481"/>
      <c r="C4205" s="478"/>
      <c r="D4205" s="473"/>
      <c r="E4205" s="473"/>
      <c r="F4205" s="479"/>
      <c r="G4205" s="473"/>
      <c r="H4205" s="480"/>
      <c r="I4205" s="480"/>
      <c r="J4205" s="443"/>
      <c r="K4205" s="443"/>
      <c r="L4205" s="443"/>
      <c r="M4205" s="442"/>
      <c r="N4205" s="501"/>
      <c r="O4205" s="477">
        <f t="shared" si="123"/>
        <v>0</v>
      </c>
      <c r="P4205" s="477">
        <f t="shared" si="124"/>
        <v>0</v>
      </c>
      <c r="Q4205" s="92" t="str">
        <f t="shared" si="125"/>
        <v/>
      </c>
    </row>
    <row r="4206" spans="1:17" ht="33.75" customHeight="1" x14ac:dyDescent="0.2">
      <c r="A4206" s="468"/>
      <c r="B4206" s="481"/>
      <c r="C4206" s="478"/>
      <c r="D4206" s="473"/>
      <c r="E4206" s="473"/>
      <c r="F4206" s="479"/>
      <c r="G4206" s="473"/>
      <c r="H4206" s="480"/>
      <c r="I4206" s="480"/>
      <c r="J4206" s="443"/>
      <c r="K4206" s="443"/>
      <c r="L4206" s="443"/>
      <c r="M4206" s="442"/>
      <c r="N4206" s="501"/>
      <c r="O4206" s="477">
        <f t="shared" si="123"/>
        <v>0</v>
      </c>
      <c r="P4206" s="477">
        <f t="shared" si="124"/>
        <v>0</v>
      </c>
      <c r="Q4206" s="92" t="str">
        <f t="shared" si="125"/>
        <v/>
      </c>
    </row>
    <row r="4207" spans="1:17" ht="33.75" customHeight="1" x14ac:dyDescent="0.2">
      <c r="A4207" s="468"/>
      <c r="B4207" s="481"/>
      <c r="C4207" s="478"/>
      <c r="D4207" s="473"/>
      <c r="E4207" s="473"/>
      <c r="F4207" s="479"/>
      <c r="G4207" s="473"/>
      <c r="H4207" s="480"/>
      <c r="I4207" s="480"/>
      <c r="J4207" s="443"/>
      <c r="K4207" s="443"/>
      <c r="L4207" s="443"/>
      <c r="M4207" s="442"/>
      <c r="N4207" s="501"/>
      <c r="O4207" s="477">
        <f t="shared" si="123"/>
        <v>0</v>
      </c>
      <c r="P4207" s="477">
        <f t="shared" si="124"/>
        <v>0</v>
      </c>
      <c r="Q4207" s="92" t="str">
        <f t="shared" si="125"/>
        <v/>
      </c>
    </row>
    <row r="4208" spans="1:17" ht="33.75" customHeight="1" x14ac:dyDescent="0.2">
      <c r="A4208" s="468"/>
      <c r="B4208" s="481"/>
      <c r="C4208" s="478"/>
      <c r="D4208" s="473"/>
      <c r="E4208" s="473"/>
      <c r="F4208" s="479"/>
      <c r="G4208" s="473"/>
      <c r="H4208" s="480"/>
      <c r="I4208" s="480"/>
      <c r="J4208" s="443"/>
      <c r="K4208" s="443"/>
      <c r="L4208" s="443"/>
      <c r="M4208" s="442"/>
      <c r="N4208" s="501"/>
      <c r="O4208" s="477">
        <f t="shared" si="123"/>
        <v>0</v>
      </c>
      <c r="P4208" s="477">
        <f t="shared" si="124"/>
        <v>0</v>
      </c>
      <c r="Q4208" s="92" t="str">
        <f t="shared" si="125"/>
        <v/>
      </c>
    </row>
    <row r="4209" spans="1:17" ht="33.75" customHeight="1" x14ac:dyDescent="0.2">
      <c r="A4209" s="468"/>
      <c r="B4209" s="481"/>
      <c r="C4209" s="478"/>
      <c r="D4209" s="473"/>
      <c r="E4209" s="473"/>
      <c r="F4209" s="479"/>
      <c r="G4209" s="473"/>
      <c r="H4209" s="480"/>
      <c r="I4209" s="480"/>
      <c r="J4209" s="443"/>
      <c r="K4209" s="443"/>
      <c r="L4209" s="443"/>
      <c r="M4209" s="442"/>
      <c r="N4209" s="501"/>
      <c r="O4209" s="477">
        <f t="shared" si="123"/>
        <v>0</v>
      </c>
      <c r="P4209" s="477">
        <f t="shared" si="124"/>
        <v>0</v>
      </c>
      <c r="Q4209" s="92" t="str">
        <f t="shared" si="125"/>
        <v/>
      </c>
    </row>
    <row r="4210" spans="1:17" ht="33.75" customHeight="1" x14ac:dyDescent="0.2">
      <c r="A4210" s="468"/>
      <c r="B4210" s="481"/>
      <c r="C4210" s="478"/>
      <c r="D4210" s="473"/>
      <c r="E4210" s="473"/>
      <c r="F4210" s="479"/>
      <c r="G4210" s="473"/>
      <c r="H4210" s="480"/>
      <c r="I4210" s="480"/>
      <c r="J4210" s="443"/>
      <c r="K4210" s="443"/>
      <c r="L4210" s="443"/>
      <c r="M4210" s="442"/>
      <c r="N4210" s="501"/>
      <c r="O4210" s="477">
        <f t="shared" si="123"/>
        <v>0</v>
      </c>
      <c r="P4210" s="477">
        <f t="shared" si="124"/>
        <v>0</v>
      </c>
      <c r="Q4210" s="92" t="str">
        <f t="shared" si="125"/>
        <v/>
      </c>
    </row>
    <row r="4211" spans="1:17" ht="33.75" customHeight="1" x14ac:dyDescent="0.2">
      <c r="A4211" s="468"/>
      <c r="B4211" s="481"/>
      <c r="C4211" s="478"/>
      <c r="D4211" s="473"/>
      <c r="E4211" s="473"/>
      <c r="F4211" s="479"/>
      <c r="G4211" s="473"/>
      <c r="H4211" s="480"/>
      <c r="I4211" s="480"/>
      <c r="J4211" s="443"/>
      <c r="K4211" s="443"/>
      <c r="L4211" s="443"/>
      <c r="M4211" s="442"/>
      <c r="N4211" s="501"/>
      <c r="O4211" s="477">
        <f t="shared" si="123"/>
        <v>0</v>
      </c>
      <c r="P4211" s="477">
        <f t="shared" si="124"/>
        <v>0</v>
      </c>
      <c r="Q4211" s="92" t="str">
        <f t="shared" si="125"/>
        <v/>
      </c>
    </row>
    <row r="4212" spans="1:17" ht="33.75" customHeight="1" x14ac:dyDescent="0.2">
      <c r="A4212" s="468"/>
      <c r="B4212" s="481"/>
      <c r="C4212" s="478"/>
      <c r="D4212" s="473"/>
      <c r="E4212" s="473"/>
      <c r="F4212" s="479"/>
      <c r="G4212" s="473"/>
      <c r="H4212" s="480"/>
      <c r="I4212" s="480"/>
      <c r="J4212" s="443"/>
      <c r="K4212" s="443"/>
      <c r="L4212" s="443"/>
      <c r="M4212" s="442"/>
      <c r="N4212" s="501"/>
      <c r="O4212" s="477">
        <f t="shared" si="123"/>
        <v>0</v>
      </c>
      <c r="P4212" s="477">
        <f t="shared" si="124"/>
        <v>0</v>
      </c>
      <c r="Q4212" s="92" t="str">
        <f t="shared" si="125"/>
        <v/>
      </c>
    </row>
    <row r="4213" spans="1:17" ht="33.75" customHeight="1" x14ac:dyDescent="0.2">
      <c r="A4213" s="468"/>
      <c r="B4213" s="481"/>
      <c r="C4213" s="478"/>
      <c r="D4213" s="473"/>
      <c r="E4213" s="473"/>
      <c r="F4213" s="479"/>
      <c r="G4213" s="473"/>
      <c r="H4213" s="480"/>
      <c r="I4213" s="480"/>
      <c r="J4213" s="443"/>
      <c r="K4213" s="443"/>
      <c r="L4213" s="443"/>
      <c r="M4213" s="442"/>
      <c r="N4213" s="501"/>
      <c r="O4213" s="477">
        <f t="shared" si="123"/>
        <v>0</v>
      </c>
      <c r="P4213" s="477">
        <f t="shared" si="124"/>
        <v>0</v>
      </c>
      <c r="Q4213" s="92" t="str">
        <f t="shared" si="125"/>
        <v/>
      </c>
    </row>
    <row r="4214" spans="1:17" ht="33.75" customHeight="1" x14ac:dyDescent="0.2">
      <c r="A4214" s="468"/>
      <c r="B4214" s="481"/>
      <c r="C4214" s="478"/>
      <c r="D4214" s="473"/>
      <c r="E4214" s="473"/>
      <c r="F4214" s="479"/>
      <c r="G4214" s="473"/>
      <c r="H4214" s="480"/>
      <c r="I4214" s="480"/>
      <c r="J4214" s="443"/>
      <c r="K4214" s="443"/>
      <c r="L4214" s="443"/>
      <c r="M4214" s="442"/>
      <c r="N4214" s="501"/>
      <c r="O4214" s="477">
        <f t="shared" si="123"/>
        <v>0</v>
      </c>
      <c r="P4214" s="477">
        <f t="shared" si="124"/>
        <v>0</v>
      </c>
      <c r="Q4214" s="92" t="str">
        <f t="shared" si="125"/>
        <v/>
      </c>
    </row>
    <row r="4215" spans="1:17" ht="33.75" customHeight="1" x14ac:dyDescent="0.2">
      <c r="A4215" s="468"/>
      <c r="B4215" s="481"/>
      <c r="C4215" s="478"/>
      <c r="D4215" s="473"/>
      <c r="E4215" s="473"/>
      <c r="F4215" s="479"/>
      <c r="G4215" s="473"/>
      <c r="H4215" s="480"/>
      <c r="I4215" s="480"/>
      <c r="J4215" s="443"/>
      <c r="K4215" s="443"/>
      <c r="L4215" s="443"/>
      <c r="M4215" s="442"/>
      <c r="N4215" s="501"/>
      <c r="O4215" s="477">
        <f t="shared" si="123"/>
        <v>0</v>
      </c>
      <c r="P4215" s="477">
        <f t="shared" si="124"/>
        <v>0</v>
      </c>
      <c r="Q4215" s="92" t="str">
        <f t="shared" si="125"/>
        <v/>
      </c>
    </row>
    <row r="4216" spans="1:17" ht="33.75" customHeight="1" x14ac:dyDescent="0.2">
      <c r="A4216" s="468"/>
      <c r="B4216" s="481"/>
      <c r="C4216" s="478"/>
      <c r="D4216" s="473"/>
      <c r="E4216" s="473"/>
      <c r="F4216" s="479"/>
      <c r="G4216" s="473"/>
      <c r="H4216" s="480"/>
      <c r="I4216" s="480"/>
      <c r="J4216" s="443"/>
      <c r="K4216" s="443"/>
      <c r="L4216" s="443"/>
      <c r="M4216" s="442"/>
      <c r="N4216" s="501"/>
      <c r="O4216" s="477">
        <f t="shared" ref="O4216:O4279" si="183">IF(B4216=0,0,IF(YEAR(B4216)=$P$1,MONTH(B4216)-$O$1+1,(YEAR(B4216)-$P$1)*12-$O$1+1+MONTH(B4216)))</f>
        <v>0</v>
      </c>
      <c r="P4216" s="477">
        <f t="shared" ref="P4216:P4279" si="184">IF(C4216=0,0,IF(YEAR(C4216)=$P$1,MONTH(C4216)-$O$1+1,(YEAR(C4216)-$P$1)*12-$O$1+1+MONTH(C4216)))</f>
        <v>0</v>
      </c>
      <c r="Q4216" s="92" t="str">
        <f t="shared" ref="Q4216:Q4279" si="185">SUBSTITUTE(D4216," ","_")</f>
        <v/>
      </c>
    </row>
    <row r="4217" spans="1:17" ht="33.75" customHeight="1" x14ac:dyDescent="0.2">
      <c r="A4217" s="468"/>
      <c r="B4217" s="481"/>
      <c r="C4217" s="478"/>
      <c r="D4217" s="473"/>
      <c r="E4217" s="473"/>
      <c r="F4217" s="479"/>
      <c r="G4217" s="473"/>
      <c r="H4217" s="480"/>
      <c r="I4217" s="480"/>
      <c r="J4217" s="443"/>
      <c r="K4217" s="443"/>
      <c r="L4217" s="443"/>
      <c r="M4217" s="442"/>
      <c r="N4217" s="501"/>
      <c r="O4217" s="477">
        <f t="shared" si="183"/>
        <v>0</v>
      </c>
      <c r="P4217" s="477">
        <f t="shared" si="184"/>
        <v>0</v>
      </c>
      <c r="Q4217" s="92" t="str">
        <f t="shared" si="185"/>
        <v/>
      </c>
    </row>
    <row r="4218" spans="1:17" ht="33.75" customHeight="1" x14ac:dyDescent="0.2">
      <c r="A4218" s="468"/>
      <c r="B4218" s="481"/>
      <c r="C4218" s="478"/>
      <c r="D4218" s="473"/>
      <c r="E4218" s="473"/>
      <c r="F4218" s="479"/>
      <c r="G4218" s="473"/>
      <c r="H4218" s="480"/>
      <c r="I4218" s="480"/>
      <c r="J4218" s="443"/>
      <c r="K4218" s="443"/>
      <c r="L4218" s="443"/>
      <c r="M4218" s="442"/>
      <c r="N4218" s="501"/>
      <c r="O4218" s="477">
        <f t="shared" si="183"/>
        <v>0</v>
      </c>
      <c r="P4218" s="477">
        <f t="shared" si="184"/>
        <v>0</v>
      </c>
      <c r="Q4218" s="92" t="str">
        <f t="shared" si="185"/>
        <v/>
      </c>
    </row>
    <row r="4219" spans="1:17" ht="33.75" customHeight="1" x14ac:dyDescent="0.2">
      <c r="A4219" s="468"/>
      <c r="B4219" s="481"/>
      <c r="C4219" s="478"/>
      <c r="D4219" s="473"/>
      <c r="E4219" s="473"/>
      <c r="F4219" s="479"/>
      <c r="G4219" s="473"/>
      <c r="H4219" s="480"/>
      <c r="I4219" s="480"/>
      <c r="J4219" s="443"/>
      <c r="K4219" s="443"/>
      <c r="L4219" s="443"/>
      <c r="M4219" s="442"/>
      <c r="N4219" s="501"/>
      <c r="O4219" s="477">
        <f t="shared" si="183"/>
        <v>0</v>
      </c>
      <c r="P4219" s="477">
        <f t="shared" si="184"/>
        <v>0</v>
      </c>
      <c r="Q4219" s="92" t="str">
        <f t="shared" si="185"/>
        <v/>
      </c>
    </row>
    <row r="4220" spans="1:17" ht="33.75" customHeight="1" x14ac:dyDescent="0.2">
      <c r="A4220" s="468"/>
      <c r="B4220" s="481"/>
      <c r="C4220" s="478"/>
      <c r="D4220" s="473"/>
      <c r="E4220" s="473"/>
      <c r="F4220" s="479"/>
      <c r="G4220" s="473"/>
      <c r="H4220" s="480"/>
      <c r="I4220" s="480"/>
      <c r="J4220" s="443"/>
      <c r="K4220" s="443"/>
      <c r="L4220" s="443"/>
      <c r="M4220" s="442"/>
      <c r="N4220" s="501"/>
      <c r="O4220" s="477">
        <f t="shared" si="183"/>
        <v>0</v>
      </c>
      <c r="P4220" s="477">
        <f t="shared" si="184"/>
        <v>0</v>
      </c>
      <c r="Q4220" s="92" t="str">
        <f t="shared" si="185"/>
        <v/>
      </c>
    </row>
    <row r="4221" spans="1:17" ht="33.75" customHeight="1" x14ac:dyDescent="0.2">
      <c r="A4221" s="468"/>
      <c r="B4221" s="481"/>
      <c r="C4221" s="478"/>
      <c r="D4221" s="473"/>
      <c r="E4221" s="473"/>
      <c r="F4221" s="479"/>
      <c r="G4221" s="473"/>
      <c r="H4221" s="480"/>
      <c r="I4221" s="480"/>
      <c r="J4221" s="443"/>
      <c r="K4221" s="443"/>
      <c r="L4221" s="443"/>
      <c r="M4221" s="442"/>
      <c r="N4221" s="501"/>
      <c r="O4221" s="477">
        <f t="shared" si="183"/>
        <v>0</v>
      </c>
      <c r="P4221" s="477">
        <f t="shared" si="184"/>
        <v>0</v>
      </c>
      <c r="Q4221" s="92" t="str">
        <f t="shared" si="185"/>
        <v/>
      </c>
    </row>
    <row r="4222" spans="1:17" ht="33.75" customHeight="1" x14ac:dyDescent="0.2">
      <c r="A4222" s="468"/>
      <c r="B4222" s="481"/>
      <c r="C4222" s="478"/>
      <c r="D4222" s="473"/>
      <c r="E4222" s="473"/>
      <c r="F4222" s="479"/>
      <c r="G4222" s="473"/>
      <c r="H4222" s="480"/>
      <c r="I4222" s="480"/>
      <c r="J4222" s="443"/>
      <c r="K4222" s="443"/>
      <c r="L4222" s="443"/>
      <c r="M4222" s="442"/>
      <c r="N4222" s="501"/>
      <c r="O4222" s="477">
        <f t="shared" si="183"/>
        <v>0</v>
      </c>
      <c r="P4222" s="477">
        <f t="shared" si="184"/>
        <v>0</v>
      </c>
      <c r="Q4222" s="92" t="str">
        <f t="shared" si="185"/>
        <v/>
      </c>
    </row>
    <row r="4223" spans="1:17" ht="33.75" customHeight="1" x14ac:dyDescent="0.2">
      <c r="A4223" s="468"/>
      <c r="B4223" s="481"/>
      <c r="C4223" s="478"/>
      <c r="D4223" s="473"/>
      <c r="E4223" s="473"/>
      <c r="F4223" s="479"/>
      <c r="G4223" s="473"/>
      <c r="H4223" s="480"/>
      <c r="I4223" s="480"/>
      <c r="J4223" s="443"/>
      <c r="K4223" s="443"/>
      <c r="L4223" s="443"/>
      <c r="M4223" s="442"/>
      <c r="N4223" s="501"/>
      <c r="O4223" s="477">
        <f t="shared" si="183"/>
        <v>0</v>
      </c>
      <c r="P4223" s="477">
        <f t="shared" si="184"/>
        <v>0</v>
      </c>
      <c r="Q4223" s="92" t="str">
        <f t="shared" si="185"/>
        <v/>
      </c>
    </row>
    <row r="4224" spans="1:17" ht="33.75" customHeight="1" x14ac:dyDescent="0.2">
      <c r="A4224" s="468"/>
      <c r="B4224" s="481"/>
      <c r="C4224" s="478"/>
      <c r="D4224" s="473"/>
      <c r="E4224" s="473"/>
      <c r="F4224" s="479"/>
      <c r="G4224" s="473"/>
      <c r="H4224" s="480"/>
      <c r="I4224" s="480"/>
      <c r="J4224" s="443"/>
      <c r="K4224" s="443"/>
      <c r="L4224" s="443"/>
      <c r="M4224" s="442"/>
      <c r="N4224" s="501"/>
      <c r="O4224" s="477">
        <f t="shared" si="183"/>
        <v>0</v>
      </c>
      <c r="P4224" s="477">
        <f t="shared" si="184"/>
        <v>0</v>
      </c>
      <c r="Q4224" s="92" t="str">
        <f t="shared" si="185"/>
        <v/>
      </c>
    </row>
    <row r="4225" spans="1:17" ht="33.75" customHeight="1" x14ac:dyDescent="0.2">
      <c r="A4225" s="468"/>
      <c r="B4225" s="481"/>
      <c r="C4225" s="478"/>
      <c r="D4225" s="473"/>
      <c r="E4225" s="473"/>
      <c r="F4225" s="479"/>
      <c r="G4225" s="473"/>
      <c r="H4225" s="480"/>
      <c r="I4225" s="480"/>
      <c r="J4225" s="443"/>
      <c r="K4225" s="443"/>
      <c r="L4225" s="443"/>
      <c r="M4225" s="442"/>
      <c r="N4225" s="501"/>
      <c r="O4225" s="477">
        <f t="shared" si="183"/>
        <v>0</v>
      </c>
      <c r="P4225" s="477">
        <f t="shared" si="184"/>
        <v>0</v>
      </c>
      <c r="Q4225" s="92" t="str">
        <f t="shared" si="185"/>
        <v/>
      </c>
    </row>
    <row r="4226" spans="1:17" ht="33.75" customHeight="1" x14ac:dyDescent="0.2">
      <c r="A4226" s="468"/>
      <c r="B4226" s="481"/>
      <c r="C4226" s="478"/>
      <c r="D4226" s="473"/>
      <c r="E4226" s="473"/>
      <c r="F4226" s="479"/>
      <c r="G4226" s="473"/>
      <c r="H4226" s="480"/>
      <c r="I4226" s="480"/>
      <c r="J4226" s="443"/>
      <c r="K4226" s="443"/>
      <c r="L4226" s="443"/>
      <c r="M4226" s="442"/>
      <c r="N4226" s="501"/>
      <c r="O4226" s="477">
        <f t="shared" si="183"/>
        <v>0</v>
      </c>
      <c r="P4226" s="477">
        <f t="shared" si="184"/>
        <v>0</v>
      </c>
      <c r="Q4226" s="92" t="str">
        <f t="shared" si="185"/>
        <v/>
      </c>
    </row>
    <row r="4227" spans="1:17" ht="33.75" customHeight="1" x14ac:dyDescent="0.2">
      <c r="A4227" s="468"/>
      <c r="B4227" s="481"/>
      <c r="C4227" s="478"/>
      <c r="D4227" s="473"/>
      <c r="E4227" s="473"/>
      <c r="F4227" s="479"/>
      <c r="G4227" s="473"/>
      <c r="H4227" s="480"/>
      <c r="I4227" s="480"/>
      <c r="J4227" s="443"/>
      <c r="K4227" s="443"/>
      <c r="L4227" s="443"/>
      <c r="M4227" s="442"/>
      <c r="N4227" s="501"/>
      <c r="O4227" s="477">
        <f t="shared" si="183"/>
        <v>0</v>
      </c>
      <c r="P4227" s="477">
        <f t="shared" si="184"/>
        <v>0</v>
      </c>
      <c r="Q4227" s="92" t="str">
        <f t="shared" si="185"/>
        <v/>
      </c>
    </row>
    <row r="4228" spans="1:17" ht="33.75" customHeight="1" x14ac:dyDescent="0.2">
      <c r="A4228" s="468"/>
      <c r="B4228" s="481"/>
      <c r="C4228" s="478"/>
      <c r="D4228" s="473"/>
      <c r="E4228" s="473"/>
      <c r="F4228" s="479"/>
      <c r="G4228" s="473"/>
      <c r="H4228" s="480"/>
      <c r="I4228" s="480"/>
      <c r="J4228" s="443"/>
      <c r="K4228" s="443"/>
      <c r="L4228" s="443"/>
      <c r="M4228" s="442"/>
      <c r="N4228" s="501"/>
      <c r="O4228" s="477">
        <f t="shared" si="183"/>
        <v>0</v>
      </c>
      <c r="P4228" s="477">
        <f t="shared" si="184"/>
        <v>0</v>
      </c>
      <c r="Q4228" s="92" t="str">
        <f t="shared" si="185"/>
        <v/>
      </c>
    </row>
    <row r="4229" spans="1:17" ht="33.75" customHeight="1" x14ac:dyDescent="0.2">
      <c r="A4229" s="468"/>
      <c r="B4229" s="481"/>
      <c r="C4229" s="478"/>
      <c r="D4229" s="473"/>
      <c r="E4229" s="473"/>
      <c r="F4229" s="479"/>
      <c r="G4229" s="473"/>
      <c r="H4229" s="480"/>
      <c r="I4229" s="480"/>
      <c r="J4229" s="443"/>
      <c r="K4229" s="443"/>
      <c r="L4229" s="443"/>
      <c r="M4229" s="442"/>
      <c r="N4229" s="501"/>
      <c r="O4229" s="477">
        <f t="shared" si="183"/>
        <v>0</v>
      </c>
      <c r="P4229" s="477">
        <f t="shared" si="184"/>
        <v>0</v>
      </c>
      <c r="Q4229" s="92" t="str">
        <f t="shared" si="185"/>
        <v/>
      </c>
    </row>
    <row r="4230" spans="1:17" ht="33.75" customHeight="1" x14ac:dyDescent="0.2">
      <c r="A4230" s="468"/>
      <c r="B4230" s="481"/>
      <c r="C4230" s="478"/>
      <c r="D4230" s="473"/>
      <c r="E4230" s="473"/>
      <c r="F4230" s="479"/>
      <c r="G4230" s="473"/>
      <c r="H4230" s="480"/>
      <c r="I4230" s="480"/>
      <c r="J4230" s="443"/>
      <c r="K4230" s="443"/>
      <c r="L4230" s="443"/>
      <c r="M4230" s="442"/>
      <c r="N4230" s="501"/>
      <c r="O4230" s="477">
        <f t="shared" si="183"/>
        <v>0</v>
      </c>
      <c r="P4230" s="477">
        <f t="shared" si="184"/>
        <v>0</v>
      </c>
      <c r="Q4230" s="92" t="str">
        <f t="shared" si="185"/>
        <v/>
      </c>
    </row>
    <row r="4231" spans="1:17" ht="33.75" customHeight="1" x14ac:dyDescent="0.2">
      <c r="A4231" s="468"/>
      <c r="B4231" s="481"/>
      <c r="C4231" s="478"/>
      <c r="D4231" s="473"/>
      <c r="E4231" s="473"/>
      <c r="F4231" s="479"/>
      <c r="G4231" s="473"/>
      <c r="H4231" s="480"/>
      <c r="I4231" s="480"/>
      <c r="J4231" s="443"/>
      <c r="K4231" s="443"/>
      <c r="L4231" s="443"/>
      <c r="M4231" s="442"/>
      <c r="N4231" s="501"/>
      <c r="O4231" s="477">
        <f t="shared" si="183"/>
        <v>0</v>
      </c>
      <c r="P4231" s="477">
        <f t="shared" si="184"/>
        <v>0</v>
      </c>
      <c r="Q4231" s="92" t="str">
        <f t="shared" si="185"/>
        <v/>
      </c>
    </row>
    <row r="4232" spans="1:17" ht="33.75" customHeight="1" x14ac:dyDescent="0.2">
      <c r="A4232" s="468"/>
      <c r="B4232" s="481"/>
      <c r="C4232" s="478"/>
      <c r="D4232" s="473"/>
      <c r="E4232" s="473"/>
      <c r="F4232" s="479"/>
      <c r="G4232" s="473"/>
      <c r="H4232" s="480"/>
      <c r="I4232" s="480"/>
      <c r="J4232" s="443"/>
      <c r="K4232" s="443"/>
      <c r="L4232" s="443"/>
      <c r="M4232" s="442"/>
      <c r="N4232" s="501"/>
      <c r="O4232" s="477">
        <f t="shared" si="183"/>
        <v>0</v>
      </c>
      <c r="P4232" s="477">
        <f t="shared" si="184"/>
        <v>0</v>
      </c>
      <c r="Q4232" s="92" t="str">
        <f t="shared" si="185"/>
        <v/>
      </c>
    </row>
    <row r="4233" spans="1:17" ht="33.75" customHeight="1" x14ac:dyDescent="0.2">
      <c r="A4233" s="468"/>
      <c r="B4233" s="481"/>
      <c r="C4233" s="478"/>
      <c r="D4233" s="473"/>
      <c r="E4233" s="473"/>
      <c r="F4233" s="479"/>
      <c r="G4233" s="473"/>
      <c r="H4233" s="480"/>
      <c r="I4233" s="480"/>
      <c r="J4233" s="443"/>
      <c r="K4233" s="443"/>
      <c r="L4233" s="443"/>
      <c r="M4233" s="442"/>
      <c r="N4233" s="501"/>
      <c r="O4233" s="477">
        <f t="shared" si="183"/>
        <v>0</v>
      </c>
      <c r="P4233" s="477">
        <f t="shared" si="184"/>
        <v>0</v>
      </c>
      <c r="Q4233" s="92" t="str">
        <f t="shared" si="185"/>
        <v/>
      </c>
    </row>
    <row r="4234" spans="1:17" ht="33.75" customHeight="1" x14ac:dyDescent="0.2">
      <c r="A4234" s="468"/>
      <c r="B4234" s="481"/>
      <c r="C4234" s="478"/>
      <c r="D4234" s="473"/>
      <c r="E4234" s="473"/>
      <c r="F4234" s="479"/>
      <c r="G4234" s="473"/>
      <c r="H4234" s="480"/>
      <c r="I4234" s="480"/>
      <c r="J4234" s="443"/>
      <c r="K4234" s="443"/>
      <c r="L4234" s="443"/>
      <c r="M4234" s="442"/>
      <c r="N4234" s="501"/>
      <c r="O4234" s="477">
        <f t="shared" si="183"/>
        <v>0</v>
      </c>
      <c r="P4234" s="477">
        <f t="shared" si="184"/>
        <v>0</v>
      </c>
      <c r="Q4234" s="92" t="str">
        <f t="shared" si="185"/>
        <v/>
      </c>
    </row>
    <row r="4235" spans="1:17" ht="33.75" customHeight="1" x14ac:dyDescent="0.2">
      <c r="A4235" s="468"/>
      <c r="B4235" s="481"/>
      <c r="C4235" s="478"/>
      <c r="D4235" s="473"/>
      <c r="E4235" s="473"/>
      <c r="F4235" s="479"/>
      <c r="G4235" s="473"/>
      <c r="H4235" s="480"/>
      <c r="I4235" s="480"/>
      <c r="J4235" s="443"/>
      <c r="K4235" s="443"/>
      <c r="L4235" s="443"/>
      <c r="M4235" s="442"/>
      <c r="N4235" s="501"/>
      <c r="O4235" s="477">
        <f t="shared" si="183"/>
        <v>0</v>
      </c>
      <c r="P4235" s="477">
        <f t="shared" si="184"/>
        <v>0</v>
      </c>
      <c r="Q4235" s="92" t="str">
        <f t="shared" si="185"/>
        <v/>
      </c>
    </row>
    <row r="4236" spans="1:17" ht="33.75" customHeight="1" x14ac:dyDescent="0.2">
      <c r="A4236" s="468"/>
      <c r="B4236" s="481"/>
      <c r="C4236" s="478"/>
      <c r="D4236" s="473"/>
      <c r="E4236" s="473"/>
      <c r="F4236" s="479"/>
      <c r="G4236" s="473"/>
      <c r="H4236" s="480"/>
      <c r="I4236" s="480"/>
      <c r="J4236" s="443"/>
      <c r="K4236" s="443"/>
      <c r="L4236" s="443"/>
      <c r="M4236" s="442"/>
      <c r="N4236" s="501"/>
      <c r="O4236" s="477">
        <f t="shared" si="183"/>
        <v>0</v>
      </c>
      <c r="P4236" s="477">
        <f t="shared" si="184"/>
        <v>0</v>
      </c>
      <c r="Q4236" s="92" t="str">
        <f t="shared" si="185"/>
        <v/>
      </c>
    </row>
    <row r="4237" spans="1:17" ht="33.75" customHeight="1" x14ac:dyDescent="0.2">
      <c r="A4237" s="468"/>
      <c r="B4237" s="481"/>
      <c r="C4237" s="478"/>
      <c r="D4237" s="473"/>
      <c r="E4237" s="473"/>
      <c r="F4237" s="479"/>
      <c r="G4237" s="473"/>
      <c r="H4237" s="480"/>
      <c r="I4237" s="480"/>
      <c r="J4237" s="443"/>
      <c r="K4237" s="443"/>
      <c r="L4237" s="443"/>
      <c r="M4237" s="442"/>
      <c r="N4237" s="501"/>
      <c r="O4237" s="477">
        <f t="shared" si="183"/>
        <v>0</v>
      </c>
      <c r="P4237" s="477">
        <f t="shared" si="184"/>
        <v>0</v>
      </c>
      <c r="Q4237" s="92" t="str">
        <f t="shared" si="185"/>
        <v/>
      </c>
    </row>
    <row r="4238" spans="1:17" ht="33.75" customHeight="1" x14ac:dyDescent="0.2">
      <c r="A4238" s="468"/>
      <c r="B4238" s="481"/>
      <c r="C4238" s="478"/>
      <c r="D4238" s="473"/>
      <c r="E4238" s="473"/>
      <c r="F4238" s="479"/>
      <c r="G4238" s="473"/>
      <c r="H4238" s="480"/>
      <c r="I4238" s="480"/>
      <c r="J4238" s="443"/>
      <c r="K4238" s="443"/>
      <c r="L4238" s="443"/>
      <c r="M4238" s="442"/>
      <c r="N4238" s="501"/>
      <c r="O4238" s="477">
        <f t="shared" si="183"/>
        <v>0</v>
      </c>
      <c r="P4238" s="477">
        <f t="shared" si="184"/>
        <v>0</v>
      </c>
      <c r="Q4238" s="92" t="str">
        <f t="shared" si="185"/>
        <v/>
      </c>
    </row>
    <row r="4239" spans="1:17" ht="33.75" customHeight="1" x14ac:dyDescent="0.2">
      <c r="A4239" s="468"/>
      <c r="B4239" s="481"/>
      <c r="C4239" s="478"/>
      <c r="D4239" s="473"/>
      <c r="E4239" s="473"/>
      <c r="F4239" s="479"/>
      <c r="G4239" s="473"/>
      <c r="H4239" s="480"/>
      <c r="I4239" s="480"/>
      <c r="J4239" s="443"/>
      <c r="K4239" s="443"/>
      <c r="L4239" s="443"/>
      <c r="M4239" s="442"/>
      <c r="N4239" s="501"/>
      <c r="O4239" s="477">
        <f t="shared" si="183"/>
        <v>0</v>
      </c>
      <c r="P4239" s="477">
        <f t="shared" si="184"/>
        <v>0</v>
      </c>
      <c r="Q4239" s="92" t="str">
        <f t="shared" si="185"/>
        <v/>
      </c>
    </row>
    <row r="4240" spans="1:17" ht="33.75" customHeight="1" x14ac:dyDescent="0.2">
      <c r="A4240" s="468"/>
      <c r="B4240" s="481"/>
      <c r="C4240" s="478"/>
      <c r="D4240" s="473"/>
      <c r="E4240" s="473"/>
      <c r="F4240" s="479"/>
      <c r="G4240" s="473"/>
      <c r="H4240" s="480"/>
      <c r="I4240" s="480"/>
      <c r="J4240" s="443"/>
      <c r="K4240" s="443"/>
      <c r="L4240" s="443"/>
      <c r="M4240" s="442"/>
      <c r="N4240" s="501"/>
      <c r="O4240" s="477">
        <f t="shared" si="183"/>
        <v>0</v>
      </c>
      <c r="P4240" s="477">
        <f t="shared" si="184"/>
        <v>0</v>
      </c>
      <c r="Q4240" s="92" t="str">
        <f t="shared" si="185"/>
        <v/>
      </c>
    </row>
    <row r="4241" spans="1:17" ht="33.75" customHeight="1" x14ac:dyDescent="0.2">
      <c r="A4241" s="468"/>
      <c r="B4241" s="481"/>
      <c r="C4241" s="478"/>
      <c r="D4241" s="473"/>
      <c r="E4241" s="473"/>
      <c r="F4241" s="479"/>
      <c r="G4241" s="473"/>
      <c r="H4241" s="480"/>
      <c r="I4241" s="480"/>
      <c r="J4241" s="443"/>
      <c r="K4241" s="443"/>
      <c r="L4241" s="443"/>
      <c r="M4241" s="442"/>
      <c r="N4241" s="501"/>
      <c r="O4241" s="477">
        <f t="shared" si="183"/>
        <v>0</v>
      </c>
      <c r="P4241" s="477">
        <f t="shared" si="184"/>
        <v>0</v>
      </c>
      <c r="Q4241" s="92" t="str">
        <f t="shared" si="185"/>
        <v/>
      </c>
    </row>
    <row r="4242" spans="1:17" ht="33.75" customHeight="1" x14ac:dyDescent="0.2">
      <c r="A4242" s="468"/>
      <c r="B4242" s="481"/>
      <c r="C4242" s="478"/>
      <c r="D4242" s="473"/>
      <c r="E4242" s="473"/>
      <c r="F4242" s="479"/>
      <c r="G4242" s="473"/>
      <c r="H4242" s="480"/>
      <c r="I4242" s="480"/>
      <c r="J4242" s="443"/>
      <c r="K4242" s="443"/>
      <c r="L4242" s="443"/>
      <c r="M4242" s="442"/>
      <c r="N4242" s="501"/>
      <c r="O4242" s="477">
        <f t="shared" si="183"/>
        <v>0</v>
      </c>
      <c r="P4242" s="477">
        <f t="shared" si="184"/>
        <v>0</v>
      </c>
      <c r="Q4242" s="92" t="str">
        <f t="shared" si="185"/>
        <v/>
      </c>
    </row>
    <row r="4243" spans="1:17" ht="33.75" customHeight="1" x14ac:dyDescent="0.2">
      <c r="A4243" s="468"/>
      <c r="B4243" s="481"/>
      <c r="C4243" s="478"/>
      <c r="D4243" s="473"/>
      <c r="E4243" s="473"/>
      <c r="F4243" s="479"/>
      <c r="G4243" s="473"/>
      <c r="H4243" s="480"/>
      <c r="I4243" s="480"/>
      <c r="J4243" s="443"/>
      <c r="K4243" s="443"/>
      <c r="L4243" s="443"/>
      <c r="M4243" s="442"/>
      <c r="N4243" s="501"/>
      <c r="O4243" s="477">
        <f t="shared" si="183"/>
        <v>0</v>
      </c>
      <c r="P4243" s="477">
        <f t="shared" si="184"/>
        <v>0</v>
      </c>
      <c r="Q4243" s="92" t="str">
        <f t="shared" si="185"/>
        <v/>
      </c>
    </row>
    <row r="4244" spans="1:17" ht="33.75" customHeight="1" x14ac:dyDescent="0.2">
      <c r="A4244" s="468"/>
      <c r="B4244" s="481"/>
      <c r="C4244" s="478"/>
      <c r="D4244" s="473"/>
      <c r="E4244" s="473"/>
      <c r="F4244" s="479"/>
      <c r="G4244" s="473"/>
      <c r="H4244" s="480"/>
      <c r="I4244" s="480"/>
      <c r="J4244" s="443"/>
      <c r="K4244" s="443"/>
      <c r="L4244" s="443"/>
      <c r="M4244" s="442"/>
      <c r="N4244" s="501"/>
      <c r="O4244" s="477">
        <f t="shared" si="183"/>
        <v>0</v>
      </c>
      <c r="P4244" s="477">
        <f t="shared" si="184"/>
        <v>0</v>
      </c>
      <c r="Q4244" s="92" t="str">
        <f t="shared" si="185"/>
        <v/>
      </c>
    </row>
    <row r="4245" spans="1:17" ht="33.75" customHeight="1" x14ac:dyDescent="0.2">
      <c r="A4245" s="468"/>
      <c r="B4245" s="481"/>
      <c r="C4245" s="478"/>
      <c r="D4245" s="473"/>
      <c r="E4245" s="473"/>
      <c r="F4245" s="479"/>
      <c r="G4245" s="473"/>
      <c r="H4245" s="480"/>
      <c r="I4245" s="480"/>
      <c r="J4245" s="443"/>
      <c r="K4245" s="443"/>
      <c r="L4245" s="443"/>
      <c r="M4245" s="442"/>
      <c r="N4245" s="501"/>
      <c r="O4245" s="477">
        <f t="shared" si="183"/>
        <v>0</v>
      </c>
      <c r="P4245" s="477">
        <f t="shared" si="184"/>
        <v>0</v>
      </c>
      <c r="Q4245" s="92" t="str">
        <f t="shared" si="185"/>
        <v/>
      </c>
    </row>
    <row r="4246" spans="1:17" ht="33.75" customHeight="1" x14ac:dyDescent="0.2">
      <c r="A4246" s="468"/>
      <c r="B4246" s="481"/>
      <c r="C4246" s="478"/>
      <c r="D4246" s="473"/>
      <c r="E4246" s="473"/>
      <c r="F4246" s="479"/>
      <c r="G4246" s="473"/>
      <c r="H4246" s="480"/>
      <c r="I4246" s="480"/>
      <c r="J4246" s="443"/>
      <c r="K4246" s="443"/>
      <c r="L4246" s="443"/>
      <c r="M4246" s="442"/>
      <c r="N4246" s="501"/>
      <c r="O4246" s="477">
        <f t="shared" si="183"/>
        <v>0</v>
      </c>
      <c r="P4246" s="477">
        <f t="shared" si="184"/>
        <v>0</v>
      </c>
      <c r="Q4246" s="92" t="str">
        <f t="shared" si="185"/>
        <v/>
      </c>
    </row>
    <row r="4247" spans="1:17" ht="33.75" customHeight="1" x14ac:dyDescent="0.2">
      <c r="A4247" s="468"/>
      <c r="B4247" s="481"/>
      <c r="C4247" s="478"/>
      <c r="D4247" s="473"/>
      <c r="E4247" s="473"/>
      <c r="F4247" s="479"/>
      <c r="G4247" s="473"/>
      <c r="H4247" s="480"/>
      <c r="I4247" s="480"/>
      <c r="J4247" s="443"/>
      <c r="K4247" s="443"/>
      <c r="L4247" s="443"/>
      <c r="M4247" s="442"/>
      <c r="N4247" s="501"/>
      <c r="O4247" s="477">
        <f t="shared" si="183"/>
        <v>0</v>
      </c>
      <c r="P4247" s="477">
        <f t="shared" si="184"/>
        <v>0</v>
      </c>
      <c r="Q4247" s="92" t="str">
        <f t="shared" si="185"/>
        <v/>
      </c>
    </row>
    <row r="4248" spans="1:17" ht="33.75" customHeight="1" x14ac:dyDescent="0.2">
      <c r="A4248" s="468"/>
      <c r="B4248" s="481"/>
      <c r="C4248" s="478"/>
      <c r="D4248" s="473"/>
      <c r="E4248" s="473"/>
      <c r="F4248" s="479"/>
      <c r="G4248" s="473"/>
      <c r="H4248" s="480"/>
      <c r="I4248" s="480"/>
      <c r="J4248" s="443"/>
      <c r="K4248" s="443"/>
      <c r="L4248" s="443"/>
      <c r="M4248" s="442"/>
      <c r="N4248" s="501"/>
      <c r="O4248" s="477">
        <f t="shared" si="183"/>
        <v>0</v>
      </c>
      <c r="P4248" s="477">
        <f t="shared" si="184"/>
        <v>0</v>
      </c>
      <c r="Q4248" s="92" t="str">
        <f t="shared" si="185"/>
        <v/>
      </c>
    </row>
    <row r="4249" spans="1:17" ht="33.75" customHeight="1" x14ac:dyDescent="0.2">
      <c r="A4249" s="468"/>
      <c r="B4249" s="481"/>
      <c r="C4249" s="478"/>
      <c r="D4249" s="473"/>
      <c r="E4249" s="473"/>
      <c r="F4249" s="479"/>
      <c r="G4249" s="473"/>
      <c r="H4249" s="480"/>
      <c r="I4249" s="480"/>
      <c r="J4249" s="443"/>
      <c r="K4249" s="443"/>
      <c r="L4249" s="443"/>
      <c r="M4249" s="442"/>
      <c r="N4249" s="501"/>
      <c r="O4249" s="477">
        <f t="shared" si="183"/>
        <v>0</v>
      </c>
      <c r="P4249" s="477">
        <f t="shared" si="184"/>
        <v>0</v>
      </c>
      <c r="Q4249" s="92" t="str">
        <f t="shared" si="185"/>
        <v/>
      </c>
    </row>
    <row r="4250" spans="1:17" ht="33.75" customHeight="1" x14ac:dyDescent="0.2">
      <c r="A4250" s="468"/>
      <c r="B4250" s="481"/>
      <c r="C4250" s="478"/>
      <c r="D4250" s="473"/>
      <c r="E4250" s="473"/>
      <c r="F4250" s="479"/>
      <c r="G4250" s="473"/>
      <c r="H4250" s="480"/>
      <c r="I4250" s="480"/>
      <c r="J4250" s="443"/>
      <c r="K4250" s="443"/>
      <c r="L4250" s="443"/>
      <c r="M4250" s="442"/>
      <c r="N4250" s="501"/>
      <c r="O4250" s="477">
        <f t="shared" si="183"/>
        <v>0</v>
      </c>
      <c r="P4250" s="477">
        <f t="shared" si="184"/>
        <v>0</v>
      </c>
      <c r="Q4250" s="92" t="str">
        <f t="shared" si="185"/>
        <v/>
      </c>
    </row>
    <row r="4251" spans="1:17" ht="33.75" customHeight="1" x14ac:dyDescent="0.2">
      <c r="A4251" s="468"/>
      <c r="B4251" s="481"/>
      <c r="C4251" s="478"/>
      <c r="D4251" s="473"/>
      <c r="E4251" s="473"/>
      <c r="F4251" s="479"/>
      <c r="G4251" s="473"/>
      <c r="H4251" s="480"/>
      <c r="I4251" s="480"/>
      <c r="J4251" s="443"/>
      <c r="K4251" s="443"/>
      <c r="L4251" s="443"/>
      <c r="M4251" s="442"/>
      <c r="N4251" s="501"/>
      <c r="O4251" s="477">
        <f t="shared" si="183"/>
        <v>0</v>
      </c>
      <c r="P4251" s="477">
        <f t="shared" si="184"/>
        <v>0</v>
      </c>
      <c r="Q4251" s="92" t="str">
        <f t="shared" si="185"/>
        <v/>
      </c>
    </row>
    <row r="4252" spans="1:17" ht="33.75" customHeight="1" x14ac:dyDescent="0.2">
      <c r="A4252" s="468"/>
      <c r="B4252" s="481"/>
      <c r="C4252" s="478"/>
      <c r="D4252" s="473"/>
      <c r="E4252" s="473"/>
      <c r="F4252" s="479"/>
      <c r="G4252" s="473"/>
      <c r="H4252" s="480"/>
      <c r="I4252" s="480"/>
      <c r="J4252" s="443"/>
      <c r="K4252" s="443"/>
      <c r="L4252" s="443"/>
      <c r="M4252" s="442"/>
      <c r="N4252" s="501"/>
      <c r="O4252" s="477">
        <f t="shared" si="183"/>
        <v>0</v>
      </c>
      <c r="P4252" s="477">
        <f t="shared" si="184"/>
        <v>0</v>
      </c>
      <c r="Q4252" s="92" t="str">
        <f t="shared" si="185"/>
        <v/>
      </c>
    </row>
    <row r="4253" spans="1:17" ht="33.75" customHeight="1" x14ac:dyDescent="0.2">
      <c r="A4253" s="468"/>
      <c r="B4253" s="481"/>
      <c r="C4253" s="478"/>
      <c r="D4253" s="473"/>
      <c r="E4253" s="473"/>
      <c r="F4253" s="479"/>
      <c r="G4253" s="473"/>
      <c r="H4253" s="480"/>
      <c r="I4253" s="480"/>
      <c r="J4253" s="443"/>
      <c r="K4253" s="443"/>
      <c r="L4253" s="443"/>
      <c r="M4253" s="442"/>
      <c r="N4253" s="501"/>
      <c r="O4253" s="477">
        <f t="shared" si="183"/>
        <v>0</v>
      </c>
      <c r="P4253" s="477">
        <f t="shared" si="184"/>
        <v>0</v>
      </c>
      <c r="Q4253" s="92" t="str">
        <f t="shared" si="185"/>
        <v/>
      </c>
    </row>
    <row r="4254" spans="1:17" ht="33.75" customHeight="1" x14ac:dyDescent="0.2">
      <c r="A4254" s="468"/>
      <c r="B4254" s="481"/>
      <c r="C4254" s="478"/>
      <c r="D4254" s="473"/>
      <c r="E4254" s="473"/>
      <c r="F4254" s="479"/>
      <c r="G4254" s="473"/>
      <c r="H4254" s="480"/>
      <c r="I4254" s="480"/>
      <c r="J4254" s="443"/>
      <c r="K4254" s="443"/>
      <c r="L4254" s="443"/>
      <c r="M4254" s="442"/>
      <c r="N4254" s="501"/>
      <c r="O4254" s="477">
        <f t="shared" si="183"/>
        <v>0</v>
      </c>
      <c r="P4254" s="477">
        <f t="shared" si="184"/>
        <v>0</v>
      </c>
      <c r="Q4254" s="92" t="str">
        <f t="shared" si="185"/>
        <v/>
      </c>
    </row>
    <row r="4255" spans="1:17" ht="33.75" customHeight="1" x14ac:dyDescent="0.2">
      <c r="A4255" s="468"/>
      <c r="B4255" s="481"/>
      <c r="C4255" s="478"/>
      <c r="D4255" s="473"/>
      <c r="E4255" s="473"/>
      <c r="F4255" s="479"/>
      <c r="G4255" s="473"/>
      <c r="H4255" s="480"/>
      <c r="I4255" s="480"/>
      <c r="J4255" s="443"/>
      <c r="K4255" s="443"/>
      <c r="L4255" s="443"/>
      <c r="M4255" s="442"/>
      <c r="N4255" s="501"/>
      <c r="O4255" s="477">
        <f t="shared" si="183"/>
        <v>0</v>
      </c>
      <c r="P4255" s="477">
        <f t="shared" si="184"/>
        <v>0</v>
      </c>
      <c r="Q4255" s="92" t="str">
        <f t="shared" si="185"/>
        <v/>
      </c>
    </row>
    <row r="4256" spans="1:17" ht="33.75" customHeight="1" x14ac:dyDescent="0.2">
      <c r="A4256" s="468"/>
      <c r="B4256" s="481"/>
      <c r="C4256" s="478"/>
      <c r="D4256" s="473"/>
      <c r="E4256" s="473"/>
      <c r="F4256" s="479"/>
      <c r="G4256" s="473"/>
      <c r="H4256" s="480"/>
      <c r="I4256" s="480"/>
      <c r="J4256" s="443"/>
      <c r="K4256" s="443"/>
      <c r="L4256" s="443"/>
      <c r="M4256" s="442"/>
      <c r="N4256" s="501"/>
      <c r="O4256" s="477">
        <f t="shared" si="183"/>
        <v>0</v>
      </c>
      <c r="P4256" s="477">
        <f t="shared" si="184"/>
        <v>0</v>
      </c>
      <c r="Q4256" s="92" t="str">
        <f t="shared" si="185"/>
        <v/>
      </c>
    </row>
    <row r="4257" spans="1:17" ht="33.75" customHeight="1" x14ac:dyDescent="0.2">
      <c r="A4257" s="468"/>
      <c r="B4257" s="481"/>
      <c r="C4257" s="478"/>
      <c r="D4257" s="473"/>
      <c r="E4257" s="473"/>
      <c r="F4257" s="479"/>
      <c r="G4257" s="473"/>
      <c r="H4257" s="480"/>
      <c r="I4257" s="480"/>
      <c r="J4257" s="443"/>
      <c r="K4257" s="443"/>
      <c r="L4257" s="443"/>
      <c r="M4257" s="442"/>
      <c r="N4257" s="501"/>
      <c r="O4257" s="477">
        <f t="shared" si="183"/>
        <v>0</v>
      </c>
      <c r="P4257" s="477">
        <f t="shared" si="184"/>
        <v>0</v>
      </c>
      <c r="Q4257" s="92" t="str">
        <f t="shared" si="185"/>
        <v/>
      </c>
    </row>
    <row r="4258" spans="1:17" ht="33.75" customHeight="1" x14ac:dyDescent="0.2">
      <c r="A4258" s="468"/>
      <c r="B4258" s="481"/>
      <c r="C4258" s="478"/>
      <c r="D4258" s="473"/>
      <c r="E4258" s="473"/>
      <c r="F4258" s="479"/>
      <c r="G4258" s="473"/>
      <c r="H4258" s="480"/>
      <c r="I4258" s="480"/>
      <c r="J4258" s="443"/>
      <c r="K4258" s="443"/>
      <c r="L4258" s="443"/>
      <c r="M4258" s="442"/>
      <c r="N4258" s="501"/>
      <c r="O4258" s="477">
        <f t="shared" si="183"/>
        <v>0</v>
      </c>
      <c r="P4258" s="477">
        <f t="shared" si="184"/>
        <v>0</v>
      </c>
      <c r="Q4258" s="92" t="str">
        <f t="shared" si="185"/>
        <v/>
      </c>
    </row>
    <row r="4259" spans="1:17" ht="33.75" customHeight="1" x14ac:dyDescent="0.2">
      <c r="A4259" s="468"/>
      <c r="B4259" s="481"/>
      <c r="C4259" s="478"/>
      <c r="D4259" s="473"/>
      <c r="E4259" s="473"/>
      <c r="F4259" s="479"/>
      <c r="G4259" s="473"/>
      <c r="H4259" s="480"/>
      <c r="I4259" s="480"/>
      <c r="J4259" s="443"/>
      <c r="K4259" s="443"/>
      <c r="L4259" s="443"/>
      <c r="M4259" s="442"/>
      <c r="N4259" s="501"/>
      <c r="O4259" s="477">
        <f t="shared" si="183"/>
        <v>0</v>
      </c>
      <c r="P4259" s="477">
        <f t="shared" si="184"/>
        <v>0</v>
      </c>
      <c r="Q4259" s="92" t="str">
        <f t="shared" si="185"/>
        <v/>
      </c>
    </row>
    <row r="4260" spans="1:17" ht="33.75" customHeight="1" x14ac:dyDescent="0.2">
      <c r="A4260" s="468"/>
      <c r="B4260" s="481"/>
      <c r="C4260" s="478"/>
      <c r="D4260" s="473"/>
      <c r="E4260" s="473"/>
      <c r="F4260" s="479"/>
      <c r="G4260" s="473"/>
      <c r="H4260" s="480"/>
      <c r="I4260" s="480"/>
      <c r="J4260" s="443"/>
      <c r="K4260" s="443"/>
      <c r="L4260" s="443"/>
      <c r="M4260" s="442"/>
      <c r="N4260" s="501"/>
      <c r="O4260" s="477">
        <f t="shared" si="183"/>
        <v>0</v>
      </c>
      <c r="P4260" s="477">
        <f t="shared" si="184"/>
        <v>0</v>
      </c>
      <c r="Q4260" s="92" t="str">
        <f t="shared" si="185"/>
        <v/>
      </c>
    </row>
    <row r="4261" spans="1:17" ht="33.75" customHeight="1" x14ac:dyDescent="0.2">
      <c r="A4261" s="468"/>
      <c r="B4261" s="481"/>
      <c r="C4261" s="478"/>
      <c r="D4261" s="473"/>
      <c r="E4261" s="473"/>
      <c r="F4261" s="479"/>
      <c r="G4261" s="473"/>
      <c r="H4261" s="480"/>
      <c r="I4261" s="480"/>
      <c r="J4261" s="443"/>
      <c r="K4261" s="443"/>
      <c r="L4261" s="443"/>
      <c r="M4261" s="442"/>
      <c r="N4261" s="501"/>
      <c r="O4261" s="477">
        <f t="shared" si="183"/>
        <v>0</v>
      </c>
      <c r="P4261" s="477">
        <f t="shared" si="184"/>
        <v>0</v>
      </c>
      <c r="Q4261" s="92" t="str">
        <f t="shared" si="185"/>
        <v/>
      </c>
    </row>
    <row r="4262" spans="1:17" ht="33.75" customHeight="1" x14ac:dyDescent="0.2">
      <c r="A4262" s="468"/>
      <c r="B4262" s="481"/>
      <c r="C4262" s="478"/>
      <c r="D4262" s="473"/>
      <c r="E4262" s="473"/>
      <c r="F4262" s="479"/>
      <c r="G4262" s="473"/>
      <c r="H4262" s="480"/>
      <c r="I4262" s="480"/>
      <c r="J4262" s="443"/>
      <c r="K4262" s="443"/>
      <c r="L4262" s="443"/>
      <c r="M4262" s="442"/>
      <c r="N4262" s="501"/>
      <c r="O4262" s="477">
        <f t="shared" si="183"/>
        <v>0</v>
      </c>
      <c r="P4262" s="477">
        <f t="shared" si="184"/>
        <v>0</v>
      </c>
      <c r="Q4262" s="92" t="str">
        <f t="shared" si="185"/>
        <v/>
      </c>
    </row>
    <row r="4263" spans="1:17" ht="33.75" customHeight="1" x14ac:dyDescent="0.2">
      <c r="A4263" s="468"/>
      <c r="B4263" s="481"/>
      <c r="C4263" s="478"/>
      <c r="D4263" s="473"/>
      <c r="E4263" s="473"/>
      <c r="F4263" s="479"/>
      <c r="G4263" s="473"/>
      <c r="H4263" s="480"/>
      <c r="I4263" s="480"/>
      <c r="J4263" s="443"/>
      <c r="K4263" s="443"/>
      <c r="L4263" s="443"/>
      <c r="M4263" s="442"/>
      <c r="N4263" s="501"/>
      <c r="O4263" s="477">
        <f t="shared" si="183"/>
        <v>0</v>
      </c>
      <c r="P4263" s="477">
        <f t="shared" si="184"/>
        <v>0</v>
      </c>
      <c r="Q4263" s="92" t="str">
        <f t="shared" si="185"/>
        <v/>
      </c>
    </row>
    <row r="4264" spans="1:17" ht="33.75" customHeight="1" x14ac:dyDescent="0.2">
      <c r="A4264" s="468"/>
      <c r="B4264" s="481"/>
      <c r="C4264" s="478"/>
      <c r="D4264" s="473"/>
      <c r="E4264" s="473"/>
      <c r="F4264" s="479"/>
      <c r="G4264" s="473"/>
      <c r="H4264" s="480"/>
      <c r="I4264" s="480"/>
      <c r="J4264" s="443"/>
      <c r="K4264" s="443"/>
      <c r="L4264" s="443"/>
      <c r="M4264" s="442"/>
      <c r="N4264" s="501"/>
      <c r="O4264" s="477">
        <f t="shared" si="183"/>
        <v>0</v>
      </c>
      <c r="P4264" s="477">
        <f t="shared" si="184"/>
        <v>0</v>
      </c>
      <c r="Q4264" s="92" t="str">
        <f t="shared" si="185"/>
        <v/>
      </c>
    </row>
    <row r="4265" spans="1:17" ht="33.75" customHeight="1" x14ac:dyDescent="0.2">
      <c r="A4265" s="468"/>
      <c r="B4265" s="481"/>
      <c r="C4265" s="478"/>
      <c r="D4265" s="473"/>
      <c r="E4265" s="473"/>
      <c r="F4265" s="479"/>
      <c r="G4265" s="473"/>
      <c r="H4265" s="480"/>
      <c r="I4265" s="480"/>
      <c r="J4265" s="443"/>
      <c r="K4265" s="443"/>
      <c r="L4265" s="443"/>
      <c r="M4265" s="442"/>
      <c r="N4265" s="501"/>
      <c r="O4265" s="477">
        <f t="shared" si="183"/>
        <v>0</v>
      </c>
      <c r="P4265" s="477">
        <f t="shared" si="184"/>
        <v>0</v>
      </c>
      <c r="Q4265" s="92" t="str">
        <f t="shared" si="185"/>
        <v/>
      </c>
    </row>
    <row r="4266" spans="1:17" ht="33.75" customHeight="1" x14ac:dyDescent="0.2">
      <c r="A4266" s="468"/>
      <c r="B4266" s="481"/>
      <c r="C4266" s="478"/>
      <c r="D4266" s="473"/>
      <c r="E4266" s="473"/>
      <c r="F4266" s="479"/>
      <c r="G4266" s="473"/>
      <c r="H4266" s="480"/>
      <c r="I4266" s="480"/>
      <c r="J4266" s="443"/>
      <c r="K4266" s="443"/>
      <c r="L4266" s="443"/>
      <c r="M4266" s="442"/>
      <c r="N4266" s="501"/>
      <c r="O4266" s="477">
        <f t="shared" si="183"/>
        <v>0</v>
      </c>
      <c r="P4266" s="477">
        <f t="shared" si="184"/>
        <v>0</v>
      </c>
      <c r="Q4266" s="92" t="str">
        <f t="shared" si="185"/>
        <v/>
      </c>
    </row>
    <row r="4267" spans="1:17" ht="33.75" customHeight="1" x14ac:dyDescent="0.2">
      <c r="A4267" s="468"/>
      <c r="B4267" s="481"/>
      <c r="C4267" s="478"/>
      <c r="D4267" s="473"/>
      <c r="E4267" s="473"/>
      <c r="F4267" s="479"/>
      <c r="G4267" s="473"/>
      <c r="H4267" s="480"/>
      <c r="I4267" s="480"/>
      <c r="J4267" s="443"/>
      <c r="K4267" s="443"/>
      <c r="L4267" s="443"/>
      <c r="M4267" s="442"/>
      <c r="N4267" s="501"/>
      <c r="O4267" s="477">
        <f t="shared" si="183"/>
        <v>0</v>
      </c>
      <c r="P4267" s="477">
        <f t="shared" si="184"/>
        <v>0</v>
      </c>
      <c r="Q4267" s="92" t="str">
        <f t="shared" si="185"/>
        <v/>
      </c>
    </row>
    <row r="4268" spans="1:17" ht="33.75" customHeight="1" x14ac:dyDescent="0.2">
      <c r="A4268" s="468"/>
      <c r="B4268" s="481"/>
      <c r="C4268" s="478"/>
      <c r="D4268" s="473"/>
      <c r="E4268" s="473"/>
      <c r="F4268" s="479"/>
      <c r="G4268" s="473"/>
      <c r="H4268" s="480"/>
      <c r="I4268" s="480"/>
      <c r="J4268" s="443"/>
      <c r="K4268" s="443"/>
      <c r="L4268" s="443"/>
      <c r="M4268" s="442"/>
      <c r="N4268" s="501"/>
      <c r="O4268" s="477">
        <f t="shared" si="183"/>
        <v>0</v>
      </c>
      <c r="P4268" s="477">
        <f t="shared" si="184"/>
        <v>0</v>
      </c>
      <c r="Q4268" s="92" t="str">
        <f t="shared" si="185"/>
        <v/>
      </c>
    </row>
    <row r="4269" spans="1:17" ht="33.75" customHeight="1" x14ac:dyDescent="0.2">
      <c r="A4269" s="468"/>
      <c r="B4269" s="481"/>
      <c r="C4269" s="478"/>
      <c r="D4269" s="473"/>
      <c r="E4269" s="473"/>
      <c r="F4269" s="479"/>
      <c r="G4269" s="473"/>
      <c r="H4269" s="480"/>
      <c r="I4269" s="480"/>
      <c r="J4269" s="443"/>
      <c r="K4269" s="443"/>
      <c r="L4269" s="443"/>
      <c r="M4269" s="442"/>
      <c r="N4269" s="501"/>
      <c r="O4269" s="477">
        <f t="shared" si="183"/>
        <v>0</v>
      </c>
      <c r="P4269" s="477">
        <f t="shared" si="184"/>
        <v>0</v>
      </c>
      <c r="Q4269" s="92" t="str">
        <f t="shared" si="185"/>
        <v/>
      </c>
    </row>
    <row r="4270" spans="1:17" ht="33.75" customHeight="1" x14ac:dyDescent="0.2">
      <c r="A4270" s="468"/>
      <c r="B4270" s="481"/>
      <c r="C4270" s="478"/>
      <c r="D4270" s="473"/>
      <c r="E4270" s="473"/>
      <c r="F4270" s="479"/>
      <c r="G4270" s="473"/>
      <c r="H4270" s="480"/>
      <c r="I4270" s="480"/>
      <c r="J4270" s="443"/>
      <c r="K4270" s="443"/>
      <c r="L4270" s="443"/>
      <c r="M4270" s="442"/>
      <c r="N4270" s="501"/>
      <c r="O4270" s="477">
        <f t="shared" si="183"/>
        <v>0</v>
      </c>
      <c r="P4270" s="477">
        <f t="shared" si="184"/>
        <v>0</v>
      </c>
      <c r="Q4270" s="92" t="str">
        <f t="shared" si="185"/>
        <v/>
      </c>
    </row>
    <row r="4271" spans="1:17" ht="33.75" customHeight="1" x14ac:dyDescent="0.2">
      <c r="A4271" s="468"/>
      <c r="B4271" s="481"/>
      <c r="C4271" s="478"/>
      <c r="D4271" s="473"/>
      <c r="E4271" s="473"/>
      <c r="F4271" s="479"/>
      <c r="G4271" s="473"/>
      <c r="H4271" s="480"/>
      <c r="I4271" s="480"/>
      <c r="J4271" s="443"/>
      <c r="K4271" s="443"/>
      <c r="L4271" s="443"/>
      <c r="M4271" s="442"/>
      <c r="N4271" s="501"/>
      <c r="O4271" s="477">
        <f t="shared" si="183"/>
        <v>0</v>
      </c>
      <c r="P4271" s="477">
        <f t="shared" si="184"/>
        <v>0</v>
      </c>
      <c r="Q4271" s="92" t="str">
        <f t="shared" si="185"/>
        <v/>
      </c>
    </row>
    <row r="4272" spans="1:17" ht="33.75" customHeight="1" x14ac:dyDescent="0.2">
      <c r="A4272" s="468"/>
      <c r="B4272" s="481"/>
      <c r="C4272" s="478"/>
      <c r="D4272" s="473"/>
      <c r="E4272" s="473"/>
      <c r="F4272" s="479"/>
      <c r="G4272" s="473"/>
      <c r="H4272" s="480"/>
      <c r="I4272" s="480"/>
      <c r="J4272" s="443"/>
      <c r="K4272" s="443"/>
      <c r="L4272" s="443"/>
      <c r="M4272" s="442"/>
      <c r="N4272" s="501"/>
      <c r="O4272" s="477">
        <f t="shared" si="183"/>
        <v>0</v>
      </c>
      <c r="P4272" s="477">
        <f t="shared" si="184"/>
        <v>0</v>
      </c>
      <c r="Q4272" s="92" t="str">
        <f t="shared" si="185"/>
        <v/>
      </c>
    </row>
    <row r="4273" spans="1:17" ht="33.75" customHeight="1" x14ac:dyDescent="0.2">
      <c r="A4273" s="468"/>
      <c r="B4273" s="481"/>
      <c r="C4273" s="478"/>
      <c r="D4273" s="473"/>
      <c r="E4273" s="473"/>
      <c r="F4273" s="479"/>
      <c r="G4273" s="473"/>
      <c r="H4273" s="480"/>
      <c r="I4273" s="480"/>
      <c r="J4273" s="443"/>
      <c r="K4273" s="443"/>
      <c r="L4273" s="443"/>
      <c r="M4273" s="442"/>
      <c r="N4273" s="501"/>
      <c r="O4273" s="477">
        <f t="shared" si="183"/>
        <v>0</v>
      </c>
      <c r="P4273" s="477">
        <f t="shared" si="184"/>
        <v>0</v>
      </c>
      <c r="Q4273" s="92" t="str">
        <f t="shared" si="185"/>
        <v/>
      </c>
    </row>
    <row r="4274" spans="1:17" ht="33.75" customHeight="1" x14ac:dyDescent="0.2">
      <c r="A4274" s="468"/>
      <c r="B4274" s="481"/>
      <c r="C4274" s="478"/>
      <c r="D4274" s="473"/>
      <c r="E4274" s="473"/>
      <c r="F4274" s="479"/>
      <c r="G4274" s="473"/>
      <c r="H4274" s="480"/>
      <c r="I4274" s="480"/>
      <c r="J4274" s="443"/>
      <c r="K4274" s="443"/>
      <c r="L4274" s="443"/>
      <c r="M4274" s="442"/>
      <c r="N4274" s="501"/>
      <c r="O4274" s="477">
        <f t="shared" si="183"/>
        <v>0</v>
      </c>
      <c r="P4274" s="477">
        <f t="shared" si="184"/>
        <v>0</v>
      </c>
      <c r="Q4274" s="92" t="str">
        <f t="shared" si="185"/>
        <v/>
      </c>
    </row>
    <row r="4275" spans="1:17" ht="33.75" customHeight="1" x14ac:dyDescent="0.2">
      <c r="A4275" s="468"/>
      <c r="B4275" s="481"/>
      <c r="C4275" s="478"/>
      <c r="D4275" s="473"/>
      <c r="E4275" s="473"/>
      <c r="F4275" s="479"/>
      <c r="G4275" s="473"/>
      <c r="H4275" s="480"/>
      <c r="I4275" s="480"/>
      <c r="J4275" s="443"/>
      <c r="K4275" s="443"/>
      <c r="L4275" s="443"/>
      <c r="M4275" s="442"/>
      <c r="N4275" s="501"/>
      <c r="O4275" s="477">
        <f t="shared" si="183"/>
        <v>0</v>
      </c>
      <c r="P4275" s="477">
        <f t="shared" si="184"/>
        <v>0</v>
      </c>
      <c r="Q4275" s="92" t="str">
        <f t="shared" si="185"/>
        <v/>
      </c>
    </row>
    <row r="4276" spans="1:17" ht="33.75" customHeight="1" x14ac:dyDescent="0.2">
      <c r="A4276" s="468"/>
      <c r="B4276" s="481"/>
      <c r="C4276" s="478"/>
      <c r="D4276" s="473"/>
      <c r="E4276" s="473"/>
      <c r="F4276" s="479"/>
      <c r="G4276" s="473"/>
      <c r="H4276" s="480"/>
      <c r="I4276" s="480"/>
      <c r="J4276" s="443"/>
      <c r="K4276" s="443"/>
      <c r="L4276" s="443"/>
      <c r="M4276" s="442"/>
      <c r="N4276" s="501"/>
      <c r="O4276" s="477">
        <f t="shared" si="183"/>
        <v>0</v>
      </c>
      <c r="P4276" s="477">
        <f t="shared" si="184"/>
        <v>0</v>
      </c>
      <c r="Q4276" s="92" t="str">
        <f t="shared" si="185"/>
        <v/>
      </c>
    </row>
    <row r="4277" spans="1:17" ht="33.75" customHeight="1" x14ac:dyDescent="0.2">
      <c r="A4277" s="468"/>
      <c r="B4277" s="481"/>
      <c r="C4277" s="478"/>
      <c r="D4277" s="473"/>
      <c r="E4277" s="473"/>
      <c r="F4277" s="479"/>
      <c r="G4277" s="473"/>
      <c r="H4277" s="480"/>
      <c r="I4277" s="480"/>
      <c r="J4277" s="443"/>
      <c r="K4277" s="443"/>
      <c r="L4277" s="443"/>
      <c r="M4277" s="442"/>
      <c r="N4277" s="501"/>
      <c r="O4277" s="477">
        <f t="shared" si="183"/>
        <v>0</v>
      </c>
      <c r="P4277" s="477">
        <f t="shared" si="184"/>
        <v>0</v>
      </c>
      <c r="Q4277" s="92" t="str">
        <f t="shared" si="185"/>
        <v/>
      </c>
    </row>
    <row r="4278" spans="1:17" ht="33.75" customHeight="1" x14ac:dyDescent="0.2">
      <c r="A4278" s="468"/>
      <c r="B4278" s="481"/>
      <c r="C4278" s="478"/>
      <c r="D4278" s="473"/>
      <c r="E4278" s="473"/>
      <c r="F4278" s="479"/>
      <c r="G4278" s="473"/>
      <c r="H4278" s="480"/>
      <c r="I4278" s="480"/>
      <c r="J4278" s="443"/>
      <c r="K4278" s="443"/>
      <c r="L4278" s="443"/>
      <c r="M4278" s="442"/>
      <c r="N4278" s="501"/>
      <c r="O4278" s="477">
        <f t="shared" si="183"/>
        <v>0</v>
      </c>
      <c r="P4278" s="477">
        <f t="shared" si="184"/>
        <v>0</v>
      </c>
      <c r="Q4278" s="92" t="str">
        <f t="shared" si="185"/>
        <v/>
      </c>
    </row>
    <row r="4279" spans="1:17" ht="33.75" customHeight="1" x14ac:dyDescent="0.2">
      <c r="A4279" s="468"/>
      <c r="B4279" s="481"/>
      <c r="C4279" s="478"/>
      <c r="D4279" s="473"/>
      <c r="E4279" s="473"/>
      <c r="F4279" s="479"/>
      <c r="G4279" s="473"/>
      <c r="H4279" s="480"/>
      <c r="I4279" s="480"/>
      <c r="J4279" s="443"/>
      <c r="K4279" s="443"/>
      <c r="L4279" s="443"/>
      <c r="M4279" s="442"/>
      <c r="N4279" s="501"/>
      <c r="O4279" s="477">
        <f t="shared" si="183"/>
        <v>0</v>
      </c>
      <c r="P4279" s="477">
        <f t="shared" si="184"/>
        <v>0</v>
      </c>
      <c r="Q4279" s="92" t="str">
        <f t="shared" si="185"/>
        <v/>
      </c>
    </row>
    <row r="4280" spans="1:17" ht="33.75" customHeight="1" x14ac:dyDescent="0.2">
      <c r="A4280" s="468"/>
      <c r="B4280" s="481"/>
      <c r="C4280" s="478"/>
      <c r="D4280" s="473"/>
      <c r="E4280" s="473"/>
      <c r="F4280" s="479"/>
      <c r="G4280" s="473"/>
      <c r="H4280" s="480"/>
      <c r="I4280" s="480"/>
      <c r="J4280" s="443"/>
      <c r="K4280" s="443"/>
      <c r="L4280" s="443"/>
      <c r="M4280" s="442"/>
      <c r="N4280" s="501"/>
      <c r="O4280" s="477">
        <f t="shared" ref="O4280:O4343" si="186">IF(B4280=0,0,IF(YEAR(B4280)=$P$1,MONTH(B4280)-$O$1+1,(YEAR(B4280)-$P$1)*12-$O$1+1+MONTH(B4280)))</f>
        <v>0</v>
      </c>
      <c r="P4280" s="477">
        <f t="shared" ref="P4280:P4343" si="187">IF(C4280=0,0,IF(YEAR(C4280)=$P$1,MONTH(C4280)-$O$1+1,(YEAR(C4280)-$P$1)*12-$O$1+1+MONTH(C4280)))</f>
        <v>0</v>
      </c>
      <c r="Q4280" s="92" t="str">
        <f t="shared" ref="Q4280:Q4343" si="188">SUBSTITUTE(D4280," ","_")</f>
        <v/>
      </c>
    </row>
    <row r="4281" spans="1:17" ht="33.75" customHeight="1" x14ac:dyDescent="0.2">
      <c r="A4281" s="468"/>
      <c r="B4281" s="481"/>
      <c r="C4281" s="478"/>
      <c r="D4281" s="473"/>
      <c r="E4281" s="473"/>
      <c r="F4281" s="479"/>
      <c r="G4281" s="473"/>
      <c r="H4281" s="480"/>
      <c r="I4281" s="480"/>
      <c r="J4281" s="443"/>
      <c r="K4281" s="443"/>
      <c r="L4281" s="443"/>
      <c r="M4281" s="442"/>
      <c r="N4281" s="501"/>
      <c r="O4281" s="477">
        <f t="shared" si="186"/>
        <v>0</v>
      </c>
      <c r="P4281" s="477">
        <f t="shared" si="187"/>
        <v>0</v>
      </c>
      <c r="Q4281" s="92" t="str">
        <f t="shared" si="188"/>
        <v/>
      </c>
    </row>
    <row r="4282" spans="1:17" ht="33.75" customHeight="1" x14ac:dyDescent="0.2">
      <c r="A4282" s="468"/>
      <c r="B4282" s="481"/>
      <c r="C4282" s="478"/>
      <c r="D4282" s="473"/>
      <c r="E4282" s="473"/>
      <c r="F4282" s="479"/>
      <c r="G4282" s="473"/>
      <c r="H4282" s="480"/>
      <c r="I4282" s="480"/>
      <c r="J4282" s="443"/>
      <c r="K4282" s="443"/>
      <c r="L4282" s="443"/>
      <c r="M4282" s="442"/>
      <c r="N4282" s="501"/>
      <c r="O4282" s="477">
        <f t="shared" si="186"/>
        <v>0</v>
      </c>
      <c r="P4282" s="477">
        <f t="shared" si="187"/>
        <v>0</v>
      </c>
      <c r="Q4282" s="92" t="str">
        <f t="shared" si="188"/>
        <v/>
      </c>
    </row>
    <row r="4283" spans="1:17" ht="33.75" customHeight="1" x14ac:dyDescent="0.2">
      <c r="A4283" s="468"/>
      <c r="B4283" s="481"/>
      <c r="C4283" s="478"/>
      <c r="D4283" s="473"/>
      <c r="E4283" s="473"/>
      <c r="F4283" s="479"/>
      <c r="G4283" s="473"/>
      <c r="H4283" s="480"/>
      <c r="I4283" s="480"/>
      <c r="J4283" s="443"/>
      <c r="K4283" s="443"/>
      <c r="L4283" s="443"/>
      <c r="M4283" s="442"/>
      <c r="N4283" s="501"/>
      <c r="O4283" s="477">
        <f t="shared" si="186"/>
        <v>0</v>
      </c>
      <c r="P4283" s="477">
        <f t="shared" si="187"/>
        <v>0</v>
      </c>
      <c r="Q4283" s="92" t="str">
        <f t="shared" si="188"/>
        <v/>
      </c>
    </row>
    <row r="4284" spans="1:17" ht="33.75" customHeight="1" x14ac:dyDescent="0.2">
      <c r="A4284" s="468"/>
      <c r="B4284" s="481"/>
      <c r="C4284" s="478"/>
      <c r="D4284" s="473"/>
      <c r="E4284" s="473"/>
      <c r="F4284" s="479"/>
      <c r="G4284" s="473"/>
      <c r="H4284" s="480"/>
      <c r="I4284" s="480"/>
      <c r="J4284" s="443"/>
      <c r="K4284" s="443"/>
      <c r="L4284" s="443"/>
      <c r="M4284" s="442"/>
      <c r="N4284" s="501"/>
      <c r="O4284" s="477">
        <f t="shared" si="186"/>
        <v>0</v>
      </c>
      <c r="P4284" s="477">
        <f t="shared" si="187"/>
        <v>0</v>
      </c>
      <c r="Q4284" s="92" t="str">
        <f t="shared" si="188"/>
        <v/>
      </c>
    </row>
    <row r="4285" spans="1:17" ht="33.75" customHeight="1" x14ac:dyDescent="0.2">
      <c r="A4285" s="468"/>
      <c r="B4285" s="481"/>
      <c r="C4285" s="478"/>
      <c r="D4285" s="473"/>
      <c r="E4285" s="473"/>
      <c r="F4285" s="479"/>
      <c r="G4285" s="473"/>
      <c r="H4285" s="480"/>
      <c r="I4285" s="480"/>
      <c r="J4285" s="443"/>
      <c r="K4285" s="443"/>
      <c r="L4285" s="443"/>
      <c r="M4285" s="442"/>
      <c r="N4285" s="501"/>
      <c r="O4285" s="477">
        <f t="shared" si="186"/>
        <v>0</v>
      </c>
      <c r="P4285" s="477">
        <f t="shared" si="187"/>
        <v>0</v>
      </c>
      <c r="Q4285" s="92" t="str">
        <f t="shared" si="188"/>
        <v/>
      </c>
    </row>
    <row r="4286" spans="1:17" ht="33.75" customHeight="1" x14ac:dyDescent="0.2">
      <c r="A4286" s="468"/>
      <c r="B4286" s="481"/>
      <c r="C4286" s="478"/>
      <c r="D4286" s="473"/>
      <c r="E4286" s="473"/>
      <c r="F4286" s="479"/>
      <c r="G4286" s="473"/>
      <c r="H4286" s="480"/>
      <c r="I4286" s="480"/>
      <c r="J4286" s="443"/>
      <c r="K4286" s="443"/>
      <c r="L4286" s="443"/>
      <c r="M4286" s="442"/>
      <c r="N4286" s="501"/>
      <c r="O4286" s="477">
        <f t="shared" si="186"/>
        <v>0</v>
      </c>
      <c r="P4286" s="477">
        <f t="shared" si="187"/>
        <v>0</v>
      </c>
      <c r="Q4286" s="92" t="str">
        <f t="shared" si="188"/>
        <v/>
      </c>
    </row>
    <row r="4287" spans="1:17" ht="33.75" customHeight="1" x14ac:dyDescent="0.2">
      <c r="A4287" s="468"/>
      <c r="B4287" s="481"/>
      <c r="C4287" s="478"/>
      <c r="D4287" s="473"/>
      <c r="E4287" s="473"/>
      <c r="F4287" s="479"/>
      <c r="G4287" s="473"/>
      <c r="H4287" s="480"/>
      <c r="I4287" s="480"/>
      <c r="J4287" s="443"/>
      <c r="K4287" s="443"/>
      <c r="L4287" s="443"/>
      <c r="M4287" s="442"/>
      <c r="N4287" s="501"/>
      <c r="O4287" s="477">
        <f t="shared" si="186"/>
        <v>0</v>
      </c>
      <c r="P4287" s="477">
        <f t="shared" si="187"/>
        <v>0</v>
      </c>
      <c r="Q4287" s="92" t="str">
        <f t="shared" si="188"/>
        <v/>
      </c>
    </row>
    <row r="4288" spans="1:17" ht="33.75" customHeight="1" x14ac:dyDescent="0.2">
      <c r="A4288" s="468"/>
      <c r="B4288" s="481"/>
      <c r="C4288" s="478"/>
      <c r="D4288" s="473"/>
      <c r="E4288" s="473"/>
      <c r="F4288" s="479"/>
      <c r="G4288" s="473"/>
      <c r="H4288" s="480"/>
      <c r="I4288" s="480"/>
      <c r="J4288" s="443"/>
      <c r="K4288" s="443"/>
      <c r="L4288" s="443"/>
      <c r="M4288" s="442"/>
      <c r="N4288" s="501"/>
      <c r="O4288" s="477">
        <f t="shared" si="186"/>
        <v>0</v>
      </c>
      <c r="P4288" s="477">
        <f t="shared" si="187"/>
        <v>0</v>
      </c>
      <c r="Q4288" s="92" t="str">
        <f t="shared" si="188"/>
        <v/>
      </c>
    </row>
    <row r="4289" spans="1:17" ht="33.75" customHeight="1" x14ac:dyDescent="0.2">
      <c r="A4289" s="468"/>
      <c r="B4289" s="481"/>
      <c r="C4289" s="478"/>
      <c r="D4289" s="473"/>
      <c r="E4289" s="473"/>
      <c r="F4289" s="479"/>
      <c r="G4289" s="473"/>
      <c r="H4289" s="480"/>
      <c r="I4289" s="480"/>
      <c r="J4289" s="443"/>
      <c r="K4289" s="443"/>
      <c r="L4289" s="443"/>
      <c r="M4289" s="442"/>
      <c r="N4289" s="501"/>
      <c r="O4289" s="477">
        <f t="shared" si="186"/>
        <v>0</v>
      </c>
      <c r="P4289" s="477">
        <f t="shared" si="187"/>
        <v>0</v>
      </c>
      <c r="Q4289" s="92" t="str">
        <f t="shared" si="188"/>
        <v/>
      </c>
    </row>
    <row r="4290" spans="1:17" ht="33.75" customHeight="1" x14ac:dyDescent="0.2">
      <c r="A4290" s="468"/>
      <c r="B4290" s="481"/>
      <c r="C4290" s="478"/>
      <c r="D4290" s="473"/>
      <c r="E4290" s="473"/>
      <c r="F4290" s="479"/>
      <c r="G4290" s="473"/>
      <c r="H4290" s="480"/>
      <c r="I4290" s="480"/>
      <c r="J4290" s="443"/>
      <c r="K4290" s="443"/>
      <c r="L4290" s="443"/>
      <c r="M4290" s="442"/>
      <c r="N4290" s="501"/>
      <c r="O4290" s="477">
        <f t="shared" si="186"/>
        <v>0</v>
      </c>
      <c r="P4290" s="477">
        <f t="shared" si="187"/>
        <v>0</v>
      </c>
      <c r="Q4290" s="92" t="str">
        <f t="shared" si="188"/>
        <v/>
      </c>
    </row>
    <row r="4291" spans="1:17" ht="33.75" customHeight="1" x14ac:dyDescent="0.2">
      <c r="A4291" s="468"/>
      <c r="B4291" s="481"/>
      <c r="C4291" s="478"/>
      <c r="D4291" s="473"/>
      <c r="E4291" s="473"/>
      <c r="F4291" s="479"/>
      <c r="G4291" s="473"/>
      <c r="H4291" s="480"/>
      <c r="I4291" s="480"/>
      <c r="J4291" s="443"/>
      <c r="K4291" s="443"/>
      <c r="L4291" s="443"/>
      <c r="M4291" s="442"/>
      <c r="N4291" s="501"/>
      <c r="O4291" s="477">
        <f t="shared" si="186"/>
        <v>0</v>
      </c>
      <c r="P4291" s="477">
        <f t="shared" si="187"/>
        <v>0</v>
      </c>
      <c r="Q4291" s="92" t="str">
        <f t="shared" si="188"/>
        <v/>
      </c>
    </row>
    <row r="4292" spans="1:17" ht="33.75" customHeight="1" x14ac:dyDescent="0.2">
      <c r="A4292" s="468"/>
      <c r="B4292" s="481"/>
      <c r="C4292" s="478"/>
      <c r="D4292" s="473"/>
      <c r="E4292" s="473"/>
      <c r="F4292" s="479"/>
      <c r="G4292" s="473"/>
      <c r="H4292" s="480"/>
      <c r="I4292" s="480"/>
      <c r="J4292" s="443"/>
      <c r="K4292" s="443"/>
      <c r="L4292" s="443"/>
      <c r="M4292" s="442"/>
      <c r="N4292" s="501"/>
      <c r="O4292" s="477">
        <f t="shared" si="186"/>
        <v>0</v>
      </c>
      <c r="P4292" s="477">
        <f t="shared" si="187"/>
        <v>0</v>
      </c>
      <c r="Q4292" s="92" t="str">
        <f t="shared" si="188"/>
        <v/>
      </c>
    </row>
    <row r="4293" spans="1:17" ht="33.75" customHeight="1" x14ac:dyDescent="0.2">
      <c r="A4293" s="468"/>
      <c r="B4293" s="481"/>
      <c r="C4293" s="478"/>
      <c r="D4293" s="473"/>
      <c r="E4293" s="473"/>
      <c r="F4293" s="479"/>
      <c r="G4293" s="473"/>
      <c r="H4293" s="480"/>
      <c r="I4293" s="480"/>
      <c r="J4293" s="443"/>
      <c r="K4293" s="443"/>
      <c r="L4293" s="443"/>
      <c r="M4293" s="442"/>
      <c r="N4293" s="501"/>
      <c r="O4293" s="477">
        <f t="shared" si="186"/>
        <v>0</v>
      </c>
      <c r="P4293" s="477">
        <f t="shared" si="187"/>
        <v>0</v>
      </c>
      <c r="Q4293" s="92" t="str">
        <f t="shared" si="188"/>
        <v/>
      </c>
    </row>
    <row r="4294" spans="1:17" ht="33.75" customHeight="1" x14ac:dyDescent="0.2">
      <c r="A4294" s="468"/>
      <c r="B4294" s="481"/>
      <c r="C4294" s="478"/>
      <c r="D4294" s="473"/>
      <c r="E4294" s="473"/>
      <c r="F4294" s="479"/>
      <c r="G4294" s="473"/>
      <c r="H4294" s="480"/>
      <c r="I4294" s="480"/>
      <c r="J4294" s="443"/>
      <c r="K4294" s="443"/>
      <c r="L4294" s="443"/>
      <c r="M4294" s="442"/>
      <c r="N4294" s="501"/>
      <c r="O4294" s="477">
        <f t="shared" si="186"/>
        <v>0</v>
      </c>
      <c r="P4294" s="477">
        <f t="shared" si="187"/>
        <v>0</v>
      </c>
      <c r="Q4294" s="92" t="str">
        <f t="shared" si="188"/>
        <v/>
      </c>
    </row>
    <row r="4295" spans="1:17" ht="33.75" customHeight="1" x14ac:dyDescent="0.2">
      <c r="A4295" s="468"/>
      <c r="B4295" s="481"/>
      <c r="C4295" s="478"/>
      <c r="D4295" s="473"/>
      <c r="E4295" s="473"/>
      <c r="F4295" s="479"/>
      <c r="G4295" s="473"/>
      <c r="H4295" s="480"/>
      <c r="I4295" s="480"/>
      <c r="J4295" s="443"/>
      <c r="K4295" s="443"/>
      <c r="L4295" s="443"/>
      <c r="M4295" s="442"/>
      <c r="N4295" s="501"/>
      <c r="O4295" s="477">
        <f t="shared" si="186"/>
        <v>0</v>
      </c>
      <c r="P4295" s="477">
        <f t="shared" si="187"/>
        <v>0</v>
      </c>
      <c r="Q4295" s="92" t="str">
        <f t="shared" si="188"/>
        <v/>
      </c>
    </row>
    <row r="4296" spans="1:17" ht="33.75" customHeight="1" x14ac:dyDescent="0.2">
      <c r="A4296" s="468"/>
      <c r="B4296" s="481"/>
      <c r="C4296" s="478"/>
      <c r="D4296" s="473"/>
      <c r="E4296" s="473"/>
      <c r="F4296" s="479"/>
      <c r="G4296" s="473"/>
      <c r="H4296" s="480"/>
      <c r="I4296" s="480"/>
      <c r="J4296" s="443"/>
      <c r="K4296" s="443"/>
      <c r="L4296" s="443"/>
      <c r="M4296" s="442"/>
      <c r="N4296" s="501"/>
      <c r="O4296" s="477">
        <f t="shared" si="186"/>
        <v>0</v>
      </c>
      <c r="P4296" s="477">
        <f t="shared" si="187"/>
        <v>0</v>
      </c>
      <c r="Q4296" s="92" t="str">
        <f t="shared" si="188"/>
        <v/>
      </c>
    </row>
    <row r="4297" spans="1:17" ht="33.75" customHeight="1" x14ac:dyDescent="0.2">
      <c r="A4297" s="468"/>
      <c r="B4297" s="481"/>
      <c r="C4297" s="478"/>
      <c r="D4297" s="473"/>
      <c r="E4297" s="473"/>
      <c r="F4297" s="479"/>
      <c r="G4297" s="473"/>
      <c r="H4297" s="480"/>
      <c r="I4297" s="480"/>
      <c r="J4297" s="443"/>
      <c r="K4297" s="443"/>
      <c r="L4297" s="443"/>
      <c r="M4297" s="442"/>
      <c r="N4297" s="501"/>
      <c r="O4297" s="477">
        <f t="shared" si="186"/>
        <v>0</v>
      </c>
      <c r="P4297" s="477">
        <f t="shared" si="187"/>
        <v>0</v>
      </c>
      <c r="Q4297" s="92" t="str">
        <f t="shared" si="188"/>
        <v/>
      </c>
    </row>
    <row r="4298" spans="1:17" ht="33.75" customHeight="1" x14ac:dyDescent="0.2">
      <c r="A4298" s="468"/>
      <c r="B4298" s="481"/>
      <c r="C4298" s="478"/>
      <c r="D4298" s="473"/>
      <c r="E4298" s="473"/>
      <c r="F4298" s="479"/>
      <c r="G4298" s="473"/>
      <c r="H4298" s="480"/>
      <c r="I4298" s="480"/>
      <c r="J4298" s="443"/>
      <c r="K4298" s="443"/>
      <c r="L4298" s="443"/>
      <c r="M4298" s="442"/>
      <c r="N4298" s="501"/>
      <c r="O4298" s="477">
        <f t="shared" si="186"/>
        <v>0</v>
      </c>
      <c r="P4298" s="477">
        <f t="shared" si="187"/>
        <v>0</v>
      </c>
      <c r="Q4298" s="92" t="str">
        <f t="shared" si="188"/>
        <v/>
      </c>
    </row>
    <row r="4299" spans="1:17" ht="33.75" customHeight="1" x14ac:dyDescent="0.2">
      <c r="A4299" s="468"/>
      <c r="B4299" s="481"/>
      <c r="C4299" s="478"/>
      <c r="D4299" s="473"/>
      <c r="E4299" s="473"/>
      <c r="F4299" s="479"/>
      <c r="G4299" s="473"/>
      <c r="H4299" s="480"/>
      <c r="I4299" s="480"/>
      <c r="J4299" s="443"/>
      <c r="K4299" s="443"/>
      <c r="L4299" s="443"/>
      <c r="M4299" s="442"/>
      <c r="N4299" s="501"/>
      <c r="O4299" s="477">
        <f t="shared" si="186"/>
        <v>0</v>
      </c>
      <c r="P4299" s="477">
        <f t="shared" si="187"/>
        <v>0</v>
      </c>
      <c r="Q4299" s="92" t="str">
        <f t="shared" si="188"/>
        <v/>
      </c>
    </row>
    <row r="4300" spans="1:17" ht="33.75" customHeight="1" x14ac:dyDescent="0.2">
      <c r="A4300" s="468"/>
      <c r="B4300" s="481"/>
      <c r="C4300" s="478"/>
      <c r="D4300" s="473"/>
      <c r="E4300" s="473"/>
      <c r="F4300" s="479"/>
      <c r="G4300" s="473"/>
      <c r="H4300" s="480"/>
      <c r="I4300" s="480"/>
      <c r="J4300" s="443"/>
      <c r="K4300" s="443"/>
      <c r="L4300" s="443"/>
      <c r="M4300" s="442"/>
      <c r="N4300" s="501"/>
      <c r="O4300" s="477">
        <f t="shared" si="186"/>
        <v>0</v>
      </c>
      <c r="P4300" s="477">
        <f t="shared" si="187"/>
        <v>0</v>
      </c>
      <c r="Q4300" s="92" t="str">
        <f t="shared" si="188"/>
        <v/>
      </c>
    </row>
    <row r="4301" spans="1:17" ht="33.75" customHeight="1" x14ac:dyDescent="0.2">
      <c r="A4301" s="468"/>
      <c r="B4301" s="481"/>
      <c r="C4301" s="478"/>
      <c r="D4301" s="473"/>
      <c r="E4301" s="473"/>
      <c r="F4301" s="479"/>
      <c r="G4301" s="473"/>
      <c r="H4301" s="480"/>
      <c r="I4301" s="480"/>
      <c r="J4301" s="443"/>
      <c r="K4301" s="443"/>
      <c r="L4301" s="443"/>
      <c r="M4301" s="442"/>
      <c r="N4301" s="501"/>
      <c r="O4301" s="477">
        <f t="shared" si="186"/>
        <v>0</v>
      </c>
      <c r="P4301" s="477">
        <f t="shared" si="187"/>
        <v>0</v>
      </c>
      <c r="Q4301" s="92" t="str">
        <f t="shared" si="188"/>
        <v/>
      </c>
    </row>
    <row r="4302" spans="1:17" ht="33.75" customHeight="1" x14ac:dyDescent="0.2">
      <c r="A4302" s="468"/>
      <c r="B4302" s="481"/>
      <c r="C4302" s="478"/>
      <c r="D4302" s="473"/>
      <c r="E4302" s="473"/>
      <c r="F4302" s="479"/>
      <c r="G4302" s="473"/>
      <c r="H4302" s="480"/>
      <c r="I4302" s="480"/>
      <c r="J4302" s="443"/>
      <c r="K4302" s="443"/>
      <c r="L4302" s="443"/>
      <c r="M4302" s="442"/>
      <c r="N4302" s="501"/>
      <c r="O4302" s="477">
        <f t="shared" si="186"/>
        <v>0</v>
      </c>
      <c r="P4302" s="477">
        <f t="shared" si="187"/>
        <v>0</v>
      </c>
      <c r="Q4302" s="92" t="str">
        <f t="shared" si="188"/>
        <v/>
      </c>
    </row>
    <row r="4303" spans="1:17" ht="33.75" customHeight="1" x14ac:dyDescent="0.2">
      <c r="A4303" s="468"/>
      <c r="B4303" s="481"/>
      <c r="C4303" s="478"/>
      <c r="D4303" s="473"/>
      <c r="E4303" s="473"/>
      <c r="F4303" s="479"/>
      <c r="G4303" s="473"/>
      <c r="H4303" s="480"/>
      <c r="I4303" s="480"/>
      <c r="J4303" s="443"/>
      <c r="K4303" s="443"/>
      <c r="L4303" s="443"/>
      <c r="M4303" s="442"/>
      <c r="N4303" s="501"/>
      <c r="O4303" s="477">
        <f t="shared" si="186"/>
        <v>0</v>
      </c>
      <c r="P4303" s="477">
        <f t="shared" si="187"/>
        <v>0</v>
      </c>
      <c r="Q4303" s="92" t="str">
        <f t="shared" si="188"/>
        <v/>
      </c>
    </row>
    <row r="4304" spans="1:17" ht="33.75" customHeight="1" x14ac:dyDescent="0.2">
      <c r="A4304" s="468"/>
      <c r="B4304" s="481"/>
      <c r="C4304" s="478"/>
      <c r="D4304" s="473"/>
      <c r="E4304" s="473"/>
      <c r="F4304" s="479"/>
      <c r="G4304" s="473"/>
      <c r="H4304" s="480"/>
      <c r="I4304" s="480"/>
      <c r="J4304" s="443"/>
      <c r="K4304" s="443"/>
      <c r="L4304" s="443"/>
      <c r="M4304" s="442"/>
      <c r="N4304" s="501"/>
      <c r="O4304" s="477">
        <f t="shared" si="186"/>
        <v>0</v>
      </c>
      <c r="P4304" s="477">
        <f t="shared" si="187"/>
        <v>0</v>
      </c>
      <c r="Q4304" s="92" t="str">
        <f t="shared" si="188"/>
        <v/>
      </c>
    </row>
    <row r="4305" spans="1:17" ht="33.75" customHeight="1" x14ac:dyDescent="0.2">
      <c r="A4305" s="468"/>
      <c r="B4305" s="481"/>
      <c r="C4305" s="478"/>
      <c r="D4305" s="473"/>
      <c r="E4305" s="473"/>
      <c r="F4305" s="479"/>
      <c r="G4305" s="473"/>
      <c r="H4305" s="480"/>
      <c r="I4305" s="480"/>
      <c r="J4305" s="443"/>
      <c r="K4305" s="443"/>
      <c r="L4305" s="443"/>
      <c r="M4305" s="442"/>
      <c r="N4305" s="501"/>
      <c r="O4305" s="477">
        <f t="shared" si="186"/>
        <v>0</v>
      </c>
      <c r="P4305" s="477">
        <f t="shared" si="187"/>
        <v>0</v>
      </c>
      <c r="Q4305" s="92" t="str">
        <f t="shared" si="188"/>
        <v/>
      </c>
    </row>
    <row r="4306" spans="1:17" ht="33.75" customHeight="1" x14ac:dyDescent="0.2">
      <c r="A4306" s="468"/>
      <c r="B4306" s="481"/>
      <c r="C4306" s="478"/>
      <c r="D4306" s="473"/>
      <c r="E4306" s="473"/>
      <c r="F4306" s="479"/>
      <c r="G4306" s="473"/>
      <c r="H4306" s="480"/>
      <c r="I4306" s="480"/>
      <c r="J4306" s="443"/>
      <c r="K4306" s="443"/>
      <c r="L4306" s="443"/>
      <c r="M4306" s="442"/>
      <c r="N4306" s="501"/>
      <c r="O4306" s="477">
        <f t="shared" si="186"/>
        <v>0</v>
      </c>
      <c r="P4306" s="477">
        <f t="shared" si="187"/>
        <v>0</v>
      </c>
      <c r="Q4306" s="92" t="str">
        <f t="shared" si="188"/>
        <v/>
      </c>
    </row>
    <row r="4307" spans="1:17" ht="33.75" customHeight="1" x14ac:dyDescent="0.2">
      <c r="A4307" s="468"/>
      <c r="B4307" s="481"/>
      <c r="C4307" s="478"/>
      <c r="D4307" s="473"/>
      <c r="E4307" s="473"/>
      <c r="F4307" s="479"/>
      <c r="G4307" s="473"/>
      <c r="H4307" s="480"/>
      <c r="I4307" s="480"/>
      <c r="J4307" s="443"/>
      <c r="K4307" s="443"/>
      <c r="L4307" s="443"/>
      <c r="M4307" s="442"/>
      <c r="N4307" s="501"/>
      <c r="O4307" s="477">
        <f t="shared" si="186"/>
        <v>0</v>
      </c>
      <c r="P4307" s="477">
        <f t="shared" si="187"/>
        <v>0</v>
      </c>
      <c r="Q4307" s="92" t="str">
        <f t="shared" si="188"/>
        <v/>
      </c>
    </row>
    <row r="4308" spans="1:17" ht="33.75" customHeight="1" x14ac:dyDescent="0.2">
      <c r="A4308" s="468"/>
      <c r="B4308" s="481"/>
      <c r="C4308" s="478"/>
      <c r="D4308" s="473"/>
      <c r="E4308" s="473"/>
      <c r="F4308" s="479"/>
      <c r="G4308" s="473"/>
      <c r="H4308" s="480"/>
      <c r="I4308" s="480"/>
      <c r="J4308" s="443"/>
      <c r="K4308" s="443"/>
      <c r="L4308" s="443"/>
      <c r="M4308" s="442"/>
      <c r="N4308" s="501"/>
      <c r="O4308" s="477">
        <f t="shared" si="186"/>
        <v>0</v>
      </c>
      <c r="P4308" s="477">
        <f t="shared" si="187"/>
        <v>0</v>
      </c>
      <c r="Q4308" s="92" t="str">
        <f t="shared" si="188"/>
        <v/>
      </c>
    </row>
    <row r="4309" spans="1:17" ht="33.75" customHeight="1" x14ac:dyDescent="0.2">
      <c r="A4309" s="468"/>
      <c r="B4309" s="481"/>
      <c r="C4309" s="478"/>
      <c r="D4309" s="473"/>
      <c r="E4309" s="473"/>
      <c r="F4309" s="479"/>
      <c r="G4309" s="473"/>
      <c r="H4309" s="480"/>
      <c r="I4309" s="480"/>
      <c r="J4309" s="443"/>
      <c r="K4309" s="443"/>
      <c r="L4309" s="443"/>
      <c r="M4309" s="442"/>
      <c r="N4309" s="501"/>
      <c r="O4309" s="477">
        <f t="shared" si="186"/>
        <v>0</v>
      </c>
      <c r="P4309" s="477">
        <f t="shared" si="187"/>
        <v>0</v>
      </c>
      <c r="Q4309" s="92" t="str">
        <f t="shared" si="188"/>
        <v/>
      </c>
    </row>
    <row r="4310" spans="1:17" ht="33.75" customHeight="1" x14ac:dyDescent="0.2">
      <c r="A4310" s="468"/>
      <c r="B4310" s="481"/>
      <c r="C4310" s="478"/>
      <c r="D4310" s="473"/>
      <c r="E4310" s="473"/>
      <c r="F4310" s="479"/>
      <c r="G4310" s="473"/>
      <c r="H4310" s="480"/>
      <c r="I4310" s="480"/>
      <c r="J4310" s="443"/>
      <c r="K4310" s="443"/>
      <c r="L4310" s="443"/>
      <c r="M4310" s="442"/>
      <c r="N4310" s="501"/>
      <c r="O4310" s="477">
        <f t="shared" si="186"/>
        <v>0</v>
      </c>
      <c r="P4310" s="477">
        <f t="shared" si="187"/>
        <v>0</v>
      </c>
      <c r="Q4310" s="92" t="str">
        <f t="shared" si="188"/>
        <v/>
      </c>
    </row>
    <row r="4311" spans="1:17" ht="33.75" customHeight="1" x14ac:dyDescent="0.2">
      <c r="A4311" s="468"/>
      <c r="B4311" s="481"/>
      <c r="C4311" s="478"/>
      <c r="D4311" s="473"/>
      <c r="E4311" s="473"/>
      <c r="F4311" s="479"/>
      <c r="G4311" s="473"/>
      <c r="H4311" s="480"/>
      <c r="I4311" s="480"/>
      <c r="J4311" s="443"/>
      <c r="K4311" s="443"/>
      <c r="L4311" s="443"/>
      <c r="M4311" s="442"/>
      <c r="N4311" s="501"/>
      <c r="O4311" s="477">
        <f t="shared" si="186"/>
        <v>0</v>
      </c>
      <c r="P4311" s="477">
        <f t="shared" si="187"/>
        <v>0</v>
      </c>
      <c r="Q4311" s="92" t="str">
        <f t="shared" si="188"/>
        <v/>
      </c>
    </row>
    <row r="4312" spans="1:17" ht="33.75" customHeight="1" x14ac:dyDescent="0.2">
      <c r="A4312" s="468"/>
      <c r="B4312" s="481"/>
      <c r="C4312" s="478"/>
      <c r="D4312" s="473"/>
      <c r="E4312" s="473"/>
      <c r="F4312" s="479"/>
      <c r="G4312" s="473"/>
      <c r="H4312" s="480"/>
      <c r="I4312" s="480"/>
      <c r="J4312" s="443"/>
      <c r="K4312" s="443"/>
      <c r="L4312" s="443"/>
      <c r="M4312" s="442"/>
      <c r="N4312" s="501"/>
      <c r="O4312" s="477">
        <f t="shared" si="186"/>
        <v>0</v>
      </c>
      <c r="P4312" s="477">
        <f t="shared" si="187"/>
        <v>0</v>
      </c>
      <c r="Q4312" s="92" t="str">
        <f t="shared" si="188"/>
        <v/>
      </c>
    </row>
    <row r="4313" spans="1:17" ht="33.75" customHeight="1" x14ac:dyDescent="0.2">
      <c r="A4313" s="468"/>
      <c r="B4313" s="481"/>
      <c r="C4313" s="478"/>
      <c r="D4313" s="473"/>
      <c r="E4313" s="473"/>
      <c r="F4313" s="479"/>
      <c r="G4313" s="473"/>
      <c r="H4313" s="480"/>
      <c r="I4313" s="480"/>
      <c r="J4313" s="443"/>
      <c r="K4313" s="443"/>
      <c r="L4313" s="443"/>
      <c r="M4313" s="442"/>
      <c r="N4313" s="501"/>
      <c r="O4313" s="477">
        <f t="shared" si="186"/>
        <v>0</v>
      </c>
      <c r="P4313" s="477">
        <f t="shared" si="187"/>
        <v>0</v>
      </c>
      <c r="Q4313" s="92" t="str">
        <f t="shared" si="188"/>
        <v/>
      </c>
    </row>
    <row r="4314" spans="1:17" ht="33.75" customHeight="1" x14ac:dyDescent="0.2">
      <c r="A4314" s="468"/>
      <c r="B4314" s="481"/>
      <c r="C4314" s="478"/>
      <c r="D4314" s="473"/>
      <c r="E4314" s="473"/>
      <c r="F4314" s="479"/>
      <c r="G4314" s="473"/>
      <c r="H4314" s="480"/>
      <c r="I4314" s="480"/>
      <c r="J4314" s="443"/>
      <c r="K4314" s="443"/>
      <c r="L4314" s="443"/>
      <c r="M4314" s="442"/>
      <c r="N4314" s="501"/>
      <c r="O4314" s="477">
        <f t="shared" si="186"/>
        <v>0</v>
      </c>
      <c r="P4314" s="477">
        <f t="shared" si="187"/>
        <v>0</v>
      </c>
      <c r="Q4314" s="92" t="str">
        <f t="shared" si="188"/>
        <v/>
      </c>
    </row>
    <row r="4315" spans="1:17" ht="33.75" customHeight="1" x14ac:dyDescent="0.2">
      <c r="A4315" s="468"/>
      <c r="B4315" s="481"/>
      <c r="C4315" s="478"/>
      <c r="D4315" s="473"/>
      <c r="E4315" s="473"/>
      <c r="F4315" s="479"/>
      <c r="G4315" s="473"/>
      <c r="H4315" s="480"/>
      <c r="I4315" s="480"/>
      <c r="J4315" s="443"/>
      <c r="K4315" s="443"/>
      <c r="L4315" s="443"/>
      <c r="M4315" s="442"/>
      <c r="N4315" s="501"/>
      <c r="O4315" s="477">
        <f t="shared" si="186"/>
        <v>0</v>
      </c>
      <c r="P4315" s="477">
        <f t="shared" si="187"/>
        <v>0</v>
      </c>
      <c r="Q4315" s="92" t="str">
        <f t="shared" si="188"/>
        <v/>
      </c>
    </row>
    <row r="4316" spans="1:17" ht="33.75" customHeight="1" x14ac:dyDescent="0.2">
      <c r="A4316" s="468"/>
      <c r="B4316" s="481"/>
      <c r="C4316" s="478"/>
      <c r="D4316" s="473"/>
      <c r="E4316" s="473"/>
      <c r="F4316" s="479"/>
      <c r="G4316" s="473"/>
      <c r="H4316" s="480"/>
      <c r="I4316" s="480"/>
      <c r="J4316" s="443"/>
      <c r="K4316" s="443"/>
      <c r="L4316" s="443"/>
      <c r="M4316" s="442"/>
      <c r="N4316" s="501"/>
      <c r="O4316" s="477">
        <f t="shared" si="186"/>
        <v>0</v>
      </c>
      <c r="P4316" s="477">
        <f t="shared" si="187"/>
        <v>0</v>
      </c>
      <c r="Q4316" s="92" t="str">
        <f t="shared" si="188"/>
        <v/>
      </c>
    </row>
    <row r="4317" spans="1:17" ht="33.75" customHeight="1" x14ac:dyDescent="0.2">
      <c r="A4317" s="468"/>
      <c r="B4317" s="481"/>
      <c r="C4317" s="478"/>
      <c r="D4317" s="473"/>
      <c r="E4317" s="473"/>
      <c r="F4317" s="479"/>
      <c r="G4317" s="473"/>
      <c r="H4317" s="480"/>
      <c r="I4317" s="480"/>
      <c r="J4317" s="443"/>
      <c r="K4317" s="443"/>
      <c r="L4317" s="443"/>
      <c r="M4317" s="442"/>
      <c r="N4317" s="501"/>
      <c r="O4317" s="477">
        <f t="shared" si="186"/>
        <v>0</v>
      </c>
      <c r="P4317" s="477">
        <f t="shared" si="187"/>
        <v>0</v>
      </c>
      <c r="Q4317" s="92" t="str">
        <f t="shared" si="188"/>
        <v/>
      </c>
    </row>
    <row r="4318" spans="1:17" ht="33.75" customHeight="1" x14ac:dyDescent="0.2">
      <c r="A4318" s="468"/>
      <c r="B4318" s="481"/>
      <c r="C4318" s="478"/>
      <c r="D4318" s="473"/>
      <c r="E4318" s="473"/>
      <c r="F4318" s="479"/>
      <c r="G4318" s="473"/>
      <c r="H4318" s="480"/>
      <c r="I4318" s="480"/>
      <c r="J4318" s="443"/>
      <c r="K4318" s="443"/>
      <c r="L4318" s="443"/>
      <c r="M4318" s="442"/>
      <c r="N4318" s="501"/>
      <c r="O4318" s="477">
        <f t="shared" si="186"/>
        <v>0</v>
      </c>
      <c r="P4318" s="477">
        <f t="shared" si="187"/>
        <v>0</v>
      </c>
      <c r="Q4318" s="92" t="str">
        <f t="shared" si="188"/>
        <v/>
      </c>
    </row>
    <row r="4319" spans="1:17" ht="33.75" customHeight="1" x14ac:dyDescent="0.2">
      <c r="A4319" s="468"/>
      <c r="B4319" s="481"/>
      <c r="C4319" s="478"/>
      <c r="D4319" s="473"/>
      <c r="E4319" s="473"/>
      <c r="F4319" s="479"/>
      <c r="G4319" s="473"/>
      <c r="H4319" s="480"/>
      <c r="I4319" s="480"/>
      <c r="J4319" s="443"/>
      <c r="K4319" s="443"/>
      <c r="L4319" s="443"/>
      <c r="M4319" s="442"/>
      <c r="N4319" s="501"/>
      <c r="O4319" s="477">
        <f t="shared" si="186"/>
        <v>0</v>
      </c>
      <c r="P4319" s="477">
        <f t="shared" si="187"/>
        <v>0</v>
      </c>
      <c r="Q4319" s="92" t="str">
        <f t="shared" si="188"/>
        <v/>
      </c>
    </row>
    <row r="4320" spans="1:17" ht="33.75" customHeight="1" x14ac:dyDescent="0.2">
      <c r="A4320" s="468"/>
      <c r="B4320" s="481"/>
      <c r="C4320" s="478"/>
      <c r="D4320" s="473"/>
      <c r="E4320" s="473"/>
      <c r="F4320" s="479"/>
      <c r="G4320" s="473"/>
      <c r="H4320" s="480"/>
      <c r="I4320" s="480"/>
      <c r="J4320" s="443"/>
      <c r="K4320" s="443"/>
      <c r="L4320" s="443"/>
      <c r="M4320" s="442"/>
      <c r="N4320" s="501"/>
      <c r="O4320" s="477">
        <f t="shared" si="186"/>
        <v>0</v>
      </c>
      <c r="P4320" s="477">
        <f t="shared" si="187"/>
        <v>0</v>
      </c>
      <c r="Q4320" s="92" t="str">
        <f t="shared" si="188"/>
        <v/>
      </c>
    </row>
    <row r="4321" spans="1:17" ht="33.75" customHeight="1" x14ac:dyDescent="0.2">
      <c r="A4321" s="468"/>
      <c r="B4321" s="481"/>
      <c r="C4321" s="478"/>
      <c r="D4321" s="473"/>
      <c r="E4321" s="473"/>
      <c r="F4321" s="479"/>
      <c r="G4321" s="473"/>
      <c r="H4321" s="480"/>
      <c r="I4321" s="480"/>
      <c r="J4321" s="443"/>
      <c r="K4321" s="443"/>
      <c r="L4321" s="443"/>
      <c r="M4321" s="442"/>
      <c r="N4321" s="501"/>
      <c r="O4321" s="477">
        <f t="shared" si="186"/>
        <v>0</v>
      </c>
      <c r="P4321" s="477">
        <f t="shared" si="187"/>
        <v>0</v>
      </c>
      <c r="Q4321" s="92" t="str">
        <f t="shared" si="188"/>
        <v/>
      </c>
    </row>
    <row r="4322" spans="1:17" ht="33.75" customHeight="1" x14ac:dyDescent="0.2">
      <c r="A4322" s="468"/>
      <c r="B4322" s="481"/>
      <c r="C4322" s="478"/>
      <c r="D4322" s="473"/>
      <c r="E4322" s="473"/>
      <c r="F4322" s="479"/>
      <c r="G4322" s="473"/>
      <c r="H4322" s="480"/>
      <c r="I4322" s="480"/>
      <c r="J4322" s="443"/>
      <c r="K4322" s="443"/>
      <c r="L4322" s="443"/>
      <c r="M4322" s="442"/>
      <c r="N4322" s="501"/>
      <c r="O4322" s="477">
        <f t="shared" si="186"/>
        <v>0</v>
      </c>
      <c r="P4322" s="477">
        <f t="shared" si="187"/>
        <v>0</v>
      </c>
      <c r="Q4322" s="92" t="str">
        <f t="shared" si="188"/>
        <v/>
      </c>
    </row>
    <row r="4323" spans="1:17" x14ac:dyDescent="0.2">
      <c r="A4323" s="468"/>
      <c r="B4323" s="487"/>
      <c r="C4323" s="483"/>
      <c r="D4323" s="473"/>
      <c r="E4323" s="473"/>
      <c r="F4323" s="472"/>
      <c r="G4323" s="473"/>
      <c r="H4323" s="473"/>
      <c r="I4323" s="473"/>
      <c r="J4323" s="484"/>
      <c r="K4323" s="484"/>
      <c r="L4323" s="484"/>
      <c r="M4323" s="484"/>
      <c r="N4323" s="482"/>
      <c r="O4323" s="477">
        <f t="shared" si="186"/>
        <v>0</v>
      </c>
      <c r="P4323" s="477">
        <f t="shared" si="187"/>
        <v>0</v>
      </c>
      <c r="Q4323" s="92" t="str">
        <f t="shared" si="188"/>
        <v/>
      </c>
    </row>
    <row r="4324" spans="1:17" x14ac:dyDescent="0.2">
      <c r="A4324" s="468"/>
      <c r="B4324" s="487"/>
      <c r="C4324" s="483"/>
      <c r="D4324" s="473"/>
      <c r="E4324" s="473"/>
      <c r="F4324" s="479"/>
      <c r="G4324" s="473"/>
      <c r="H4324" s="473"/>
      <c r="I4324" s="473"/>
      <c r="J4324" s="484"/>
      <c r="K4324" s="484"/>
      <c r="L4324" s="484"/>
      <c r="M4324" s="484"/>
      <c r="N4324" s="482"/>
      <c r="O4324" s="477">
        <f t="shared" si="186"/>
        <v>0</v>
      </c>
      <c r="P4324" s="477">
        <f t="shared" si="187"/>
        <v>0</v>
      </c>
      <c r="Q4324" s="92" t="str">
        <f t="shared" si="188"/>
        <v/>
      </c>
    </row>
    <row r="4325" spans="1:17" x14ac:dyDescent="0.2">
      <c r="A4325" s="468"/>
      <c r="B4325" s="487"/>
      <c r="C4325" s="483"/>
      <c r="D4325" s="473"/>
      <c r="E4325" s="473"/>
      <c r="F4325" s="479"/>
      <c r="G4325" s="473"/>
      <c r="H4325" s="473"/>
      <c r="I4325" s="473"/>
      <c r="J4325" s="484"/>
      <c r="K4325" s="484"/>
      <c r="L4325" s="484"/>
      <c r="M4325" s="484"/>
      <c r="N4325" s="482"/>
      <c r="O4325" s="477">
        <f t="shared" si="186"/>
        <v>0</v>
      </c>
      <c r="P4325" s="477">
        <f t="shared" si="187"/>
        <v>0</v>
      </c>
      <c r="Q4325" s="92" t="str">
        <f t="shared" si="188"/>
        <v/>
      </c>
    </row>
    <row r="4326" spans="1:17" x14ac:dyDescent="0.2">
      <c r="A4326" s="468"/>
      <c r="B4326" s="487"/>
      <c r="C4326" s="483"/>
      <c r="D4326" s="473"/>
      <c r="E4326" s="473"/>
      <c r="F4326" s="479"/>
      <c r="G4326" s="473"/>
      <c r="H4326" s="473"/>
      <c r="I4326" s="473"/>
      <c r="J4326" s="484"/>
      <c r="K4326" s="484"/>
      <c r="L4326" s="484"/>
      <c r="M4326" s="484"/>
      <c r="N4326" s="482"/>
      <c r="O4326" s="477">
        <f t="shared" si="186"/>
        <v>0</v>
      </c>
      <c r="P4326" s="477">
        <f t="shared" si="187"/>
        <v>0</v>
      </c>
      <c r="Q4326" s="92" t="str">
        <f t="shared" si="188"/>
        <v/>
      </c>
    </row>
    <row r="4327" spans="1:17" x14ac:dyDescent="0.2">
      <c r="A4327" s="468"/>
      <c r="B4327" s="487"/>
      <c r="C4327" s="483"/>
      <c r="D4327" s="473"/>
      <c r="E4327" s="473"/>
      <c r="F4327" s="479"/>
      <c r="G4327" s="473"/>
      <c r="H4327" s="473"/>
      <c r="I4327" s="473"/>
      <c r="J4327" s="484"/>
      <c r="K4327" s="484"/>
      <c r="L4327" s="484"/>
      <c r="M4327" s="484"/>
      <c r="N4327" s="482"/>
      <c r="O4327" s="477">
        <f t="shared" si="186"/>
        <v>0</v>
      </c>
      <c r="P4327" s="477">
        <f t="shared" si="187"/>
        <v>0</v>
      </c>
      <c r="Q4327" s="92" t="str">
        <f t="shared" si="188"/>
        <v/>
      </c>
    </row>
    <row r="4328" spans="1:17" x14ac:dyDescent="0.2">
      <c r="A4328" s="468"/>
      <c r="B4328" s="487"/>
      <c r="C4328" s="483"/>
      <c r="D4328" s="473"/>
      <c r="E4328" s="473"/>
      <c r="F4328" s="479"/>
      <c r="G4328" s="473"/>
      <c r="H4328" s="473"/>
      <c r="I4328" s="473"/>
      <c r="J4328" s="484"/>
      <c r="K4328" s="484"/>
      <c r="L4328" s="484"/>
      <c r="M4328" s="484"/>
      <c r="N4328" s="482"/>
      <c r="O4328" s="477">
        <f t="shared" si="186"/>
        <v>0</v>
      </c>
      <c r="P4328" s="477">
        <f t="shared" si="187"/>
        <v>0</v>
      </c>
      <c r="Q4328" s="92" t="str">
        <f t="shared" si="188"/>
        <v/>
      </c>
    </row>
    <row r="4329" spans="1:17" x14ac:dyDescent="0.2">
      <c r="A4329" s="468"/>
      <c r="B4329" s="487"/>
      <c r="C4329" s="483"/>
      <c r="D4329" s="473"/>
      <c r="E4329" s="473"/>
      <c r="F4329" s="479"/>
      <c r="G4329" s="473"/>
      <c r="H4329" s="473"/>
      <c r="I4329" s="473"/>
      <c r="J4329" s="484"/>
      <c r="K4329" s="484"/>
      <c r="L4329" s="484"/>
      <c r="M4329" s="484"/>
      <c r="N4329" s="482"/>
      <c r="O4329" s="477">
        <f t="shared" si="186"/>
        <v>0</v>
      </c>
      <c r="P4329" s="477">
        <f t="shared" si="187"/>
        <v>0</v>
      </c>
      <c r="Q4329" s="92" t="str">
        <f t="shared" si="188"/>
        <v/>
      </c>
    </row>
    <row r="4330" spans="1:17" x14ac:dyDescent="0.2">
      <c r="A4330" s="468"/>
      <c r="B4330" s="487"/>
      <c r="C4330" s="483"/>
      <c r="D4330" s="473"/>
      <c r="E4330" s="473"/>
      <c r="F4330" s="479"/>
      <c r="G4330" s="473"/>
      <c r="H4330" s="473"/>
      <c r="I4330" s="473"/>
      <c r="J4330" s="484"/>
      <c r="K4330" s="484"/>
      <c r="L4330" s="484"/>
      <c r="M4330" s="484"/>
      <c r="N4330" s="482"/>
      <c r="O4330" s="477">
        <f t="shared" si="186"/>
        <v>0</v>
      </c>
      <c r="P4330" s="477">
        <f t="shared" si="187"/>
        <v>0</v>
      </c>
      <c r="Q4330" s="92" t="str">
        <f t="shared" si="188"/>
        <v/>
      </c>
    </row>
    <row r="4331" spans="1:17" x14ac:dyDescent="0.2">
      <c r="A4331" s="468"/>
      <c r="B4331" s="487"/>
      <c r="C4331" s="483"/>
      <c r="D4331" s="473"/>
      <c r="E4331" s="473"/>
      <c r="F4331" s="479"/>
      <c r="G4331" s="473"/>
      <c r="H4331" s="473"/>
      <c r="I4331" s="473"/>
      <c r="J4331" s="484"/>
      <c r="K4331" s="484"/>
      <c r="L4331" s="484"/>
      <c r="M4331" s="484"/>
      <c r="N4331" s="482"/>
      <c r="O4331" s="477">
        <f t="shared" si="186"/>
        <v>0</v>
      </c>
      <c r="P4331" s="477">
        <f t="shared" si="187"/>
        <v>0</v>
      </c>
      <c r="Q4331" s="92" t="str">
        <f t="shared" si="188"/>
        <v/>
      </c>
    </row>
    <row r="4332" spans="1:17" x14ac:dyDescent="0.2">
      <c r="A4332" s="468"/>
      <c r="B4332" s="487"/>
      <c r="C4332" s="483"/>
      <c r="D4332" s="473"/>
      <c r="E4332" s="473"/>
      <c r="F4332" s="479"/>
      <c r="G4332" s="473"/>
      <c r="H4332" s="473"/>
      <c r="I4332" s="473"/>
      <c r="J4332" s="484"/>
      <c r="K4332" s="484"/>
      <c r="L4332" s="484"/>
      <c r="M4332" s="484"/>
      <c r="N4332" s="482"/>
      <c r="O4332" s="477">
        <f t="shared" si="186"/>
        <v>0</v>
      </c>
      <c r="P4332" s="477">
        <f t="shared" si="187"/>
        <v>0</v>
      </c>
      <c r="Q4332" s="92" t="str">
        <f t="shared" si="188"/>
        <v/>
      </c>
    </row>
    <row r="4333" spans="1:17" x14ac:dyDescent="0.2">
      <c r="A4333" s="468"/>
      <c r="B4333" s="487"/>
      <c r="C4333" s="483"/>
      <c r="D4333" s="473"/>
      <c r="E4333" s="473"/>
      <c r="F4333" s="479"/>
      <c r="G4333" s="473"/>
      <c r="H4333" s="473"/>
      <c r="I4333" s="473"/>
      <c r="J4333" s="484"/>
      <c r="K4333" s="484"/>
      <c r="L4333" s="484"/>
      <c r="M4333" s="484"/>
      <c r="N4333" s="482"/>
      <c r="O4333" s="477">
        <f t="shared" si="186"/>
        <v>0</v>
      </c>
      <c r="P4333" s="477">
        <f t="shared" si="187"/>
        <v>0</v>
      </c>
      <c r="Q4333" s="92" t="str">
        <f t="shared" si="188"/>
        <v/>
      </c>
    </row>
    <row r="4334" spans="1:17" x14ac:dyDescent="0.2">
      <c r="A4334" s="468"/>
      <c r="B4334" s="487"/>
      <c r="C4334" s="483"/>
      <c r="D4334" s="473"/>
      <c r="E4334" s="473"/>
      <c r="F4334" s="479"/>
      <c r="G4334" s="473"/>
      <c r="H4334" s="473"/>
      <c r="I4334" s="473"/>
      <c r="J4334" s="484"/>
      <c r="K4334" s="484"/>
      <c r="L4334" s="484"/>
      <c r="M4334" s="484"/>
      <c r="N4334" s="482"/>
      <c r="O4334" s="477">
        <f t="shared" si="186"/>
        <v>0</v>
      </c>
      <c r="P4334" s="477">
        <f t="shared" si="187"/>
        <v>0</v>
      </c>
      <c r="Q4334" s="92" t="str">
        <f t="shared" si="188"/>
        <v/>
      </c>
    </row>
    <row r="4335" spans="1:17" x14ac:dyDescent="0.2">
      <c r="A4335" s="468"/>
      <c r="B4335" s="487"/>
      <c r="C4335" s="483"/>
      <c r="D4335" s="473"/>
      <c r="E4335" s="473"/>
      <c r="F4335" s="479"/>
      <c r="G4335" s="473"/>
      <c r="H4335" s="473"/>
      <c r="I4335" s="473"/>
      <c r="J4335" s="484"/>
      <c r="K4335" s="484"/>
      <c r="L4335" s="484"/>
      <c r="M4335" s="484"/>
      <c r="N4335" s="482"/>
      <c r="O4335" s="477">
        <f t="shared" si="186"/>
        <v>0</v>
      </c>
      <c r="P4335" s="477">
        <f t="shared" si="187"/>
        <v>0</v>
      </c>
      <c r="Q4335" s="92" t="str">
        <f t="shared" si="188"/>
        <v/>
      </c>
    </row>
    <row r="4336" spans="1:17" x14ac:dyDescent="0.2">
      <c r="A4336" s="468"/>
      <c r="B4336" s="487"/>
      <c r="C4336" s="483"/>
      <c r="D4336" s="473"/>
      <c r="E4336" s="473"/>
      <c r="F4336" s="479"/>
      <c r="G4336" s="473"/>
      <c r="H4336" s="473"/>
      <c r="I4336" s="473"/>
      <c r="J4336" s="484"/>
      <c r="K4336" s="484"/>
      <c r="L4336" s="484"/>
      <c r="M4336" s="484"/>
      <c r="N4336" s="482"/>
      <c r="O4336" s="477">
        <f t="shared" si="186"/>
        <v>0</v>
      </c>
      <c r="P4336" s="477">
        <f t="shared" si="187"/>
        <v>0</v>
      </c>
      <c r="Q4336" s="92" t="str">
        <f t="shared" si="188"/>
        <v/>
      </c>
    </row>
    <row r="4337" spans="1:17" x14ac:dyDescent="0.2">
      <c r="A4337" s="468"/>
      <c r="B4337" s="487"/>
      <c r="C4337" s="483"/>
      <c r="D4337" s="473"/>
      <c r="E4337" s="473"/>
      <c r="F4337" s="479"/>
      <c r="G4337" s="471"/>
      <c r="H4337" s="473"/>
      <c r="I4337" s="473"/>
      <c r="J4337" s="484"/>
      <c r="K4337" s="484"/>
      <c r="L4337" s="484"/>
      <c r="M4337" s="484"/>
      <c r="N4337" s="482"/>
      <c r="O4337" s="477">
        <f t="shared" si="186"/>
        <v>0</v>
      </c>
      <c r="P4337" s="477">
        <f t="shared" si="187"/>
        <v>0</v>
      </c>
      <c r="Q4337" s="92" t="str">
        <f t="shared" si="188"/>
        <v/>
      </c>
    </row>
    <row r="4338" spans="1:17" x14ac:dyDescent="0.2">
      <c r="A4338" s="468"/>
      <c r="B4338" s="487"/>
      <c r="C4338" s="483"/>
      <c r="D4338" s="473"/>
      <c r="E4338" s="473"/>
      <c r="F4338" s="479"/>
      <c r="G4338" s="473"/>
      <c r="H4338" s="473"/>
      <c r="I4338" s="473"/>
      <c r="J4338" s="484"/>
      <c r="K4338" s="484"/>
      <c r="L4338" s="484"/>
      <c r="M4338" s="484"/>
      <c r="N4338" s="482"/>
      <c r="O4338" s="477">
        <f t="shared" si="186"/>
        <v>0</v>
      </c>
      <c r="P4338" s="477">
        <f t="shared" si="187"/>
        <v>0</v>
      </c>
      <c r="Q4338" s="92" t="str">
        <f t="shared" si="188"/>
        <v/>
      </c>
    </row>
    <row r="4339" spans="1:17" x14ac:dyDescent="0.2">
      <c r="A4339" s="468"/>
      <c r="B4339" s="487"/>
      <c r="C4339" s="483"/>
      <c r="D4339" s="473"/>
      <c r="E4339" s="473"/>
      <c r="F4339" s="479"/>
      <c r="G4339" s="473"/>
      <c r="H4339" s="473"/>
      <c r="I4339" s="473"/>
      <c r="J4339" s="484"/>
      <c r="K4339" s="484"/>
      <c r="L4339" s="484"/>
      <c r="M4339" s="484"/>
      <c r="N4339" s="482"/>
      <c r="O4339" s="477">
        <f t="shared" si="186"/>
        <v>0</v>
      </c>
      <c r="P4339" s="477">
        <f t="shared" si="187"/>
        <v>0</v>
      </c>
      <c r="Q4339" s="92" t="str">
        <f t="shared" si="188"/>
        <v/>
      </c>
    </row>
    <row r="4340" spans="1:17" x14ac:dyDescent="0.2">
      <c r="A4340" s="468"/>
      <c r="B4340" s="487"/>
      <c r="C4340" s="483"/>
      <c r="D4340" s="473"/>
      <c r="E4340" s="473"/>
      <c r="F4340" s="479"/>
      <c r="G4340" s="473"/>
      <c r="H4340" s="473"/>
      <c r="I4340" s="473"/>
      <c r="J4340" s="484"/>
      <c r="K4340" s="484"/>
      <c r="L4340" s="484"/>
      <c r="M4340" s="484"/>
      <c r="N4340" s="482"/>
      <c r="O4340" s="477">
        <f t="shared" si="186"/>
        <v>0</v>
      </c>
      <c r="P4340" s="477">
        <f t="shared" si="187"/>
        <v>0</v>
      </c>
      <c r="Q4340" s="92" t="str">
        <f t="shared" si="188"/>
        <v/>
      </c>
    </row>
    <row r="4341" spans="1:17" x14ac:dyDescent="0.2">
      <c r="A4341" s="468"/>
      <c r="B4341" s="487"/>
      <c r="C4341" s="483"/>
      <c r="D4341" s="473"/>
      <c r="E4341" s="473"/>
      <c r="F4341" s="479"/>
      <c r="G4341" s="473"/>
      <c r="H4341" s="473"/>
      <c r="I4341" s="473"/>
      <c r="J4341" s="484"/>
      <c r="K4341" s="484"/>
      <c r="L4341" s="484"/>
      <c r="M4341" s="484"/>
      <c r="N4341" s="487"/>
      <c r="O4341" s="477">
        <f t="shared" si="186"/>
        <v>0</v>
      </c>
      <c r="P4341" s="477">
        <f t="shared" si="187"/>
        <v>0</v>
      </c>
      <c r="Q4341" s="92" t="str">
        <f t="shared" si="188"/>
        <v/>
      </c>
    </row>
    <row r="4342" spans="1:17" x14ac:dyDescent="0.2">
      <c r="A4342" s="468"/>
      <c r="B4342" s="487"/>
      <c r="C4342" s="483"/>
      <c r="D4342" s="473"/>
      <c r="E4342" s="473"/>
      <c r="F4342" s="479"/>
      <c r="G4342" s="473"/>
      <c r="H4342" s="473"/>
      <c r="I4342" s="473"/>
      <c r="J4342" s="484"/>
      <c r="K4342" s="484"/>
      <c r="L4342" s="484"/>
      <c r="M4342" s="484"/>
      <c r="N4342" s="487"/>
      <c r="O4342" s="477">
        <f t="shared" si="186"/>
        <v>0</v>
      </c>
      <c r="P4342" s="477">
        <f t="shared" si="187"/>
        <v>0</v>
      </c>
      <c r="Q4342" s="92" t="str">
        <f t="shared" si="188"/>
        <v/>
      </c>
    </row>
    <row r="4343" spans="1:17" x14ac:dyDescent="0.2">
      <c r="A4343" s="468"/>
      <c r="B4343" s="487"/>
      <c r="C4343" s="483"/>
      <c r="D4343" s="473"/>
      <c r="E4343" s="473"/>
      <c r="F4343" s="479"/>
      <c r="G4343" s="473"/>
      <c r="H4343" s="473"/>
      <c r="I4343" s="473"/>
      <c r="J4343" s="484"/>
      <c r="K4343" s="484"/>
      <c r="L4343" s="484"/>
      <c r="M4343" s="484"/>
      <c r="N4343" s="482"/>
      <c r="O4343" s="477">
        <f t="shared" si="186"/>
        <v>0</v>
      </c>
      <c r="P4343" s="477">
        <f t="shared" si="187"/>
        <v>0</v>
      </c>
      <c r="Q4343" s="92" t="str">
        <f t="shared" si="188"/>
        <v/>
      </c>
    </row>
    <row r="4344" spans="1:17" x14ac:dyDescent="0.2">
      <c r="A4344" s="468"/>
      <c r="B4344" s="487"/>
      <c r="C4344" s="483"/>
      <c r="D4344" s="473"/>
      <c r="E4344" s="473"/>
      <c r="F4344" s="479"/>
      <c r="G4344" s="473"/>
      <c r="H4344" s="473"/>
      <c r="I4344" s="473"/>
      <c r="J4344" s="484"/>
      <c r="K4344" s="484"/>
      <c r="L4344" s="484"/>
      <c r="M4344" s="484"/>
      <c r="N4344" s="487"/>
      <c r="O4344" s="477">
        <f t="shared" ref="O4344:O4407" si="189">IF(B4344=0,0,IF(YEAR(B4344)=$P$1,MONTH(B4344)-$O$1+1,(YEAR(B4344)-$P$1)*12-$O$1+1+MONTH(B4344)))</f>
        <v>0</v>
      </c>
      <c r="P4344" s="477">
        <f t="shared" ref="P4344:P4407" si="190">IF(C4344=0,0,IF(YEAR(C4344)=$P$1,MONTH(C4344)-$O$1+1,(YEAR(C4344)-$P$1)*12-$O$1+1+MONTH(C4344)))</f>
        <v>0</v>
      </c>
      <c r="Q4344" s="92" t="str">
        <f t="shared" ref="Q4344:Q4407" si="191">SUBSTITUTE(D4344," ","_")</f>
        <v/>
      </c>
    </row>
    <row r="4345" spans="1:17" x14ac:dyDescent="0.2">
      <c r="A4345" s="468"/>
      <c r="B4345" s="487"/>
      <c r="C4345" s="483"/>
      <c r="D4345" s="473"/>
      <c r="E4345" s="473"/>
      <c r="F4345" s="479"/>
      <c r="G4345" s="473"/>
      <c r="H4345" s="480"/>
      <c r="I4345" s="480"/>
      <c r="J4345" s="484"/>
      <c r="K4345" s="484"/>
      <c r="L4345" s="484"/>
      <c r="M4345" s="484"/>
      <c r="N4345" s="487"/>
      <c r="O4345" s="477">
        <f t="shared" si="189"/>
        <v>0</v>
      </c>
      <c r="P4345" s="477">
        <f t="shared" si="190"/>
        <v>0</v>
      </c>
      <c r="Q4345" s="92" t="str">
        <f t="shared" si="191"/>
        <v/>
      </c>
    </row>
    <row r="4346" spans="1:17" x14ac:dyDescent="0.2">
      <c r="A4346" s="468"/>
      <c r="B4346" s="487"/>
      <c r="C4346" s="483"/>
      <c r="D4346" s="473"/>
      <c r="E4346" s="473"/>
      <c r="F4346" s="479"/>
      <c r="G4346" s="473"/>
      <c r="H4346" s="473"/>
      <c r="I4346" s="473"/>
      <c r="J4346" s="484"/>
      <c r="K4346" s="484"/>
      <c r="L4346" s="484"/>
      <c r="M4346" s="484"/>
      <c r="N4346" s="487"/>
      <c r="O4346" s="477">
        <f t="shared" si="189"/>
        <v>0</v>
      </c>
      <c r="P4346" s="477">
        <f t="shared" si="190"/>
        <v>0</v>
      </c>
      <c r="Q4346" s="92" t="str">
        <f t="shared" si="191"/>
        <v/>
      </c>
    </row>
    <row r="4347" spans="1:17" x14ac:dyDescent="0.2">
      <c r="A4347" s="468"/>
      <c r="B4347" s="487"/>
      <c r="C4347" s="483"/>
      <c r="D4347" s="473"/>
      <c r="E4347" s="473"/>
      <c r="F4347" s="479"/>
      <c r="G4347" s="473"/>
      <c r="H4347" s="480"/>
      <c r="I4347" s="473"/>
      <c r="J4347" s="484"/>
      <c r="K4347" s="484"/>
      <c r="L4347" s="484"/>
      <c r="M4347" s="484"/>
      <c r="N4347" s="487"/>
      <c r="O4347" s="477">
        <f t="shared" si="189"/>
        <v>0</v>
      </c>
      <c r="P4347" s="477">
        <f t="shared" si="190"/>
        <v>0</v>
      </c>
      <c r="Q4347" s="92" t="str">
        <f t="shared" si="191"/>
        <v/>
      </c>
    </row>
    <row r="4348" spans="1:17" x14ac:dyDescent="0.2">
      <c r="A4348" s="468"/>
      <c r="B4348" s="487"/>
      <c r="C4348" s="483"/>
      <c r="D4348" s="473"/>
      <c r="E4348" s="473"/>
      <c r="F4348" s="479"/>
      <c r="G4348" s="473"/>
      <c r="H4348" s="473"/>
      <c r="I4348" s="473"/>
      <c r="J4348" s="484"/>
      <c r="K4348" s="484"/>
      <c r="L4348" s="484"/>
      <c r="M4348" s="484"/>
      <c r="N4348" s="482"/>
      <c r="O4348" s="477">
        <f t="shared" si="189"/>
        <v>0</v>
      </c>
      <c r="P4348" s="477">
        <f t="shared" si="190"/>
        <v>0</v>
      </c>
      <c r="Q4348" s="92" t="str">
        <f t="shared" si="191"/>
        <v/>
      </c>
    </row>
    <row r="4349" spans="1:17" x14ac:dyDescent="0.2">
      <c r="A4349" s="468"/>
      <c r="B4349" s="487"/>
      <c r="C4349" s="483"/>
      <c r="D4349" s="473"/>
      <c r="E4349" s="473"/>
      <c r="F4349" s="479"/>
      <c r="G4349" s="473"/>
      <c r="H4349" s="473"/>
      <c r="I4349" s="473"/>
      <c r="J4349" s="484"/>
      <c r="K4349" s="484"/>
      <c r="L4349" s="484"/>
      <c r="M4349" s="484"/>
      <c r="N4349" s="482"/>
      <c r="O4349" s="477">
        <f t="shared" si="189"/>
        <v>0</v>
      </c>
      <c r="P4349" s="477">
        <f t="shared" si="190"/>
        <v>0</v>
      </c>
      <c r="Q4349" s="92" t="str">
        <f t="shared" si="191"/>
        <v/>
      </c>
    </row>
    <row r="4350" spans="1:17" x14ac:dyDescent="0.2">
      <c r="A4350" s="468"/>
      <c r="B4350" s="487"/>
      <c r="C4350" s="483"/>
      <c r="D4350" s="473"/>
      <c r="E4350" s="473"/>
      <c r="F4350" s="479"/>
      <c r="G4350" s="473"/>
      <c r="H4350" s="473"/>
      <c r="I4350" s="473"/>
      <c r="J4350" s="484"/>
      <c r="K4350" s="484"/>
      <c r="L4350" s="484"/>
      <c r="M4350" s="484"/>
      <c r="N4350" s="482"/>
      <c r="O4350" s="477">
        <f t="shared" si="189"/>
        <v>0</v>
      </c>
      <c r="P4350" s="477">
        <f t="shared" si="190"/>
        <v>0</v>
      </c>
      <c r="Q4350" s="92" t="str">
        <f t="shared" si="191"/>
        <v/>
      </c>
    </row>
    <row r="4351" spans="1:17" x14ac:dyDescent="0.2">
      <c r="A4351" s="468"/>
      <c r="B4351" s="487"/>
      <c r="C4351" s="483"/>
      <c r="D4351" s="473"/>
      <c r="E4351" s="473"/>
      <c r="F4351" s="479"/>
      <c r="G4351" s="473"/>
      <c r="H4351" s="473"/>
      <c r="I4351" s="473"/>
      <c r="J4351" s="484"/>
      <c r="K4351" s="484"/>
      <c r="L4351" s="484"/>
      <c r="M4351" s="484"/>
      <c r="N4351" s="482"/>
      <c r="O4351" s="477">
        <f t="shared" si="189"/>
        <v>0</v>
      </c>
      <c r="P4351" s="477">
        <f t="shared" si="190"/>
        <v>0</v>
      </c>
      <c r="Q4351" s="92" t="str">
        <f t="shared" si="191"/>
        <v/>
      </c>
    </row>
    <row r="4352" spans="1:17" x14ac:dyDescent="0.2">
      <c r="A4352" s="468"/>
      <c r="B4352" s="487"/>
      <c r="C4352" s="483"/>
      <c r="D4352" s="473"/>
      <c r="E4352" s="473"/>
      <c r="F4352" s="479"/>
      <c r="G4352" s="473"/>
      <c r="H4352" s="473"/>
      <c r="I4352" s="473"/>
      <c r="J4352" s="484"/>
      <c r="K4352" s="484"/>
      <c r="L4352" s="484"/>
      <c r="M4352" s="484"/>
      <c r="N4352" s="482"/>
      <c r="O4352" s="477">
        <f t="shared" si="189"/>
        <v>0</v>
      </c>
      <c r="P4352" s="477">
        <f t="shared" si="190"/>
        <v>0</v>
      </c>
      <c r="Q4352" s="92" t="str">
        <f t="shared" si="191"/>
        <v/>
      </c>
    </row>
    <row r="4353" spans="1:17" x14ac:dyDescent="0.2">
      <c r="A4353" s="468"/>
      <c r="B4353" s="487"/>
      <c r="C4353" s="483"/>
      <c r="D4353" s="473"/>
      <c r="E4353" s="473"/>
      <c r="F4353" s="479"/>
      <c r="G4353" s="473"/>
      <c r="H4353" s="473"/>
      <c r="I4353" s="473"/>
      <c r="J4353" s="484"/>
      <c r="K4353" s="484"/>
      <c r="L4353" s="484"/>
      <c r="M4353" s="484"/>
      <c r="N4353" s="482"/>
      <c r="O4353" s="477">
        <f t="shared" si="189"/>
        <v>0</v>
      </c>
      <c r="P4353" s="477">
        <f t="shared" si="190"/>
        <v>0</v>
      </c>
      <c r="Q4353" s="92" t="str">
        <f t="shared" si="191"/>
        <v/>
      </c>
    </row>
    <row r="4354" spans="1:17" x14ac:dyDescent="0.2">
      <c r="A4354" s="468"/>
      <c r="B4354" s="487"/>
      <c r="C4354" s="483"/>
      <c r="D4354" s="473"/>
      <c r="E4354" s="473"/>
      <c r="F4354" s="479"/>
      <c r="G4354" s="473"/>
      <c r="H4354" s="473"/>
      <c r="I4354" s="473"/>
      <c r="J4354" s="484"/>
      <c r="K4354" s="484"/>
      <c r="L4354" s="484"/>
      <c r="M4354" s="484"/>
      <c r="N4354" s="482"/>
      <c r="O4354" s="477">
        <f t="shared" si="189"/>
        <v>0</v>
      </c>
      <c r="P4354" s="477">
        <f t="shared" si="190"/>
        <v>0</v>
      </c>
      <c r="Q4354" s="92" t="str">
        <f t="shared" si="191"/>
        <v/>
      </c>
    </row>
    <row r="4355" spans="1:17" x14ac:dyDescent="0.2">
      <c r="A4355" s="468"/>
      <c r="B4355" s="487"/>
      <c r="C4355" s="483"/>
      <c r="D4355" s="473"/>
      <c r="E4355" s="473"/>
      <c r="F4355" s="479"/>
      <c r="G4355" s="473"/>
      <c r="H4355" s="473"/>
      <c r="I4355" s="473"/>
      <c r="J4355" s="484"/>
      <c r="K4355" s="484"/>
      <c r="L4355" s="484"/>
      <c r="M4355" s="484"/>
      <c r="N4355" s="482"/>
      <c r="O4355" s="477">
        <f t="shared" si="189"/>
        <v>0</v>
      </c>
      <c r="P4355" s="477">
        <f t="shared" si="190"/>
        <v>0</v>
      </c>
      <c r="Q4355" s="92" t="str">
        <f t="shared" si="191"/>
        <v/>
      </c>
    </row>
    <row r="4356" spans="1:17" x14ac:dyDescent="0.2">
      <c r="A4356" s="468"/>
      <c r="B4356" s="487"/>
      <c r="C4356" s="483"/>
      <c r="D4356" s="473"/>
      <c r="E4356" s="473"/>
      <c r="F4356" s="479"/>
      <c r="G4356" s="473"/>
      <c r="H4356" s="473"/>
      <c r="I4356" s="473"/>
      <c r="J4356" s="484"/>
      <c r="K4356" s="484"/>
      <c r="L4356" s="484"/>
      <c r="M4356" s="484"/>
      <c r="N4356" s="482"/>
      <c r="O4356" s="477">
        <f t="shared" si="189"/>
        <v>0</v>
      </c>
      <c r="P4356" s="477">
        <f t="shared" si="190"/>
        <v>0</v>
      </c>
      <c r="Q4356" s="92" t="str">
        <f t="shared" si="191"/>
        <v/>
      </c>
    </row>
    <row r="4357" spans="1:17" x14ac:dyDescent="0.2">
      <c r="A4357" s="468"/>
      <c r="B4357" s="487"/>
      <c r="C4357" s="483"/>
      <c r="D4357" s="473"/>
      <c r="E4357" s="473"/>
      <c r="F4357" s="479"/>
      <c r="G4357" s="473"/>
      <c r="H4357" s="473"/>
      <c r="I4357" s="473"/>
      <c r="J4357" s="484"/>
      <c r="K4357" s="484"/>
      <c r="L4357" s="484"/>
      <c r="M4357" s="484"/>
      <c r="N4357" s="482"/>
      <c r="O4357" s="477">
        <f t="shared" si="189"/>
        <v>0</v>
      </c>
      <c r="P4357" s="477">
        <f t="shared" si="190"/>
        <v>0</v>
      </c>
      <c r="Q4357" s="92" t="str">
        <f t="shared" si="191"/>
        <v/>
      </c>
    </row>
    <row r="4358" spans="1:17" x14ac:dyDescent="0.2">
      <c r="A4358" s="468"/>
      <c r="B4358" s="487"/>
      <c r="C4358" s="483"/>
      <c r="D4358" s="473"/>
      <c r="E4358" s="473"/>
      <c r="F4358" s="479"/>
      <c r="G4358" s="473"/>
      <c r="H4358" s="473"/>
      <c r="I4358" s="473"/>
      <c r="J4358" s="484"/>
      <c r="K4358" s="484"/>
      <c r="L4358" s="484"/>
      <c r="M4358" s="484"/>
      <c r="N4358" s="482"/>
      <c r="O4358" s="477">
        <f t="shared" si="189"/>
        <v>0</v>
      </c>
      <c r="P4358" s="477">
        <f t="shared" si="190"/>
        <v>0</v>
      </c>
      <c r="Q4358" s="92" t="str">
        <f t="shared" si="191"/>
        <v/>
      </c>
    </row>
    <row r="4359" spans="1:17" x14ac:dyDescent="0.2">
      <c r="A4359" s="468"/>
      <c r="B4359" s="487"/>
      <c r="C4359" s="483"/>
      <c r="D4359" s="473"/>
      <c r="E4359" s="473"/>
      <c r="F4359" s="479"/>
      <c r="G4359" s="473"/>
      <c r="H4359" s="473"/>
      <c r="I4359" s="473"/>
      <c r="J4359" s="484"/>
      <c r="K4359" s="484"/>
      <c r="L4359" s="484"/>
      <c r="M4359" s="484"/>
      <c r="N4359" s="482"/>
      <c r="O4359" s="477">
        <f t="shared" si="189"/>
        <v>0</v>
      </c>
      <c r="P4359" s="477">
        <f t="shared" si="190"/>
        <v>0</v>
      </c>
      <c r="Q4359" s="92" t="str">
        <f t="shared" si="191"/>
        <v/>
      </c>
    </row>
    <row r="4360" spans="1:17" x14ac:dyDescent="0.2">
      <c r="A4360" s="468"/>
      <c r="B4360" s="487"/>
      <c r="C4360" s="483"/>
      <c r="D4360" s="473"/>
      <c r="E4360" s="473"/>
      <c r="F4360" s="479"/>
      <c r="G4360" s="473"/>
      <c r="H4360" s="473"/>
      <c r="I4360" s="473"/>
      <c r="J4360" s="484"/>
      <c r="K4360" s="484"/>
      <c r="L4360" s="484"/>
      <c r="M4360" s="484"/>
      <c r="N4360" s="482"/>
      <c r="O4360" s="477">
        <f t="shared" si="189"/>
        <v>0</v>
      </c>
      <c r="P4360" s="477">
        <f t="shared" si="190"/>
        <v>0</v>
      </c>
      <c r="Q4360" s="92" t="str">
        <f t="shared" si="191"/>
        <v/>
      </c>
    </row>
    <row r="4361" spans="1:17" x14ac:dyDescent="0.2">
      <c r="A4361" s="468"/>
      <c r="B4361" s="487"/>
      <c r="C4361" s="483"/>
      <c r="D4361" s="473"/>
      <c r="E4361" s="473"/>
      <c r="F4361" s="479"/>
      <c r="G4361" s="473"/>
      <c r="H4361" s="473"/>
      <c r="I4361" s="473"/>
      <c r="J4361" s="484"/>
      <c r="K4361" s="484"/>
      <c r="L4361" s="484"/>
      <c r="M4361" s="484"/>
      <c r="N4361" s="487"/>
      <c r="O4361" s="477">
        <f t="shared" si="189"/>
        <v>0</v>
      </c>
      <c r="P4361" s="477">
        <f t="shared" si="190"/>
        <v>0</v>
      </c>
      <c r="Q4361" s="92" t="str">
        <f t="shared" si="191"/>
        <v/>
      </c>
    </row>
    <row r="4362" spans="1:17" x14ac:dyDescent="0.2">
      <c r="A4362" s="468"/>
      <c r="B4362" s="487"/>
      <c r="C4362" s="483"/>
      <c r="D4362" s="473"/>
      <c r="E4362" s="473"/>
      <c r="F4362" s="479"/>
      <c r="G4362" s="473"/>
      <c r="H4362" s="473"/>
      <c r="I4362" s="473"/>
      <c r="J4362" s="484"/>
      <c r="K4362" s="484"/>
      <c r="L4362" s="484"/>
      <c r="M4362" s="484"/>
      <c r="N4362" s="482"/>
      <c r="O4362" s="477">
        <f t="shared" si="189"/>
        <v>0</v>
      </c>
      <c r="P4362" s="477">
        <f t="shared" si="190"/>
        <v>0</v>
      </c>
      <c r="Q4362" s="92" t="str">
        <f t="shared" si="191"/>
        <v/>
      </c>
    </row>
    <row r="4363" spans="1:17" x14ac:dyDescent="0.2">
      <c r="A4363" s="468"/>
      <c r="B4363" s="487"/>
      <c r="C4363" s="483"/>
      <c r="D4363" s="473"/>
      <c r="E4363" s="473"/>
      <c r="F4363" s="479"/>
      <c r="G4363" s="473"/>
      <c r="H4363" s="473"/>
      <c r="I4363" s="473"/>
      <c r="J4363" s="484"/>
      <c r="K4363" s="484"/>
      <c r="L4363" s="484"/>
      <c r="M4363" s="484"/>
      <c r="N4363" s="482"/>
      <c r="O4363" s="477">
        <f t="shared" si="189"/>
        <v>0</v>
      </c>
      <c r="P4363" s="477">
        <f t="shared" si="190"/>
        <v>0</v>
      </c>
      <c r="Q4363" s="92" t="str">
        <f t="shared" si="191"/>
        <v/>
      </c>
    </row>
    <row r="4364" spans="1:17" x14ac:dyDescent="0.2">
      <c r="A4364" s="468"/>
      <c r="B4364" s="487"/>
      <c r="C4364" s="483"/>
      <c r="D4364" s="473"/>
      <c r="E4364" s="473"/>
      <c r="F4364" s="479"/>
      <c r="G4364" s="473"/>
      <c r="H4364" s="473"/>
      <c r="I4364" s="473"/>
      <c r="J4364" s="484"/>
      <c r="K4364" s="484"/>
      <c r="L4364" s="484"/>
      <c r="M4364" s="484"/>
      <c r="N4364" s="482"/>
      <c r="O4364" s="477">
        <f t="shared" si="189"/>
        <v>0</v>
      </c>
      <c r="P4364" s="477">
        <f t="shared" si="190"/>
        <v>0</v>
      </c>
      <c r="Q4364" s="92" t="str">
        <f t="shared" si="191"/>
        <v/>
      </c>
    </row>
    <row r="4365" spans="1:17" x14ac:dyDescent="0.2">
      <c r="A4365" s="468"/>
      <c r="B4365" s="487"/>
      <c r="C4365" s="483"/>
      <c r="D4365" s="473"/>
      <c r="E4365" s="473"/>
      <c r="F4365" s="479"/>
      <c r="G4365" s="473"/>
      <c r="H4365" s="473"/>
      <c r="I4365" s="473"/>
      <c r="J4365" s="484"/>
      <c r="K4365" s="484"/>
      <c r="L4365" s="484"/>
      <c r="M4365" s="484"/>
      <c r="N4365" s="482"/>
      <c r="O4365" s="477">
        <f t="shared" si="189"/>
        <v>0</v>
      </c>
      <c r="P4365" s="477">
        <f t="shared" si="190"/>
        <v>0</v>
      </c>
      <c r="Q4365" s="92" t="str">
        <f t="shared" si="191"/>
        <v/>
      </c>
    </row>
    <row r="4366" spans="1:17" x14ac:dyDescent="0.2">
      <c r="A4366" s="468"/>
      <c r="B4366" s="487"/>
      <c r="C4366" s="483"/>
      <c r="D4366" s="473"/>
      <c r="E4366" s="473"/>
      <c r="F4366" s="479"/>
      <c r="G4366" s="473"/>
      <c r="H4366" s="473"/>
      <c r="I4366" s="473"/>
      <c r="J4366" s="484"/>
      <c r="K4366" s="484"/>
      <c r="L4366" s="484"/>
      <c r="M4366" s="484"/>
      <c r="N4366" s="482"/>
      <c r="O4366" s="477">
        <f t="shared" si="189"/>
        <v>0</v>
      </c>
      <c r="P4366" s="477">
        <f t="shared" si="190"/>
        <v>0</v>
      </c>
      <c r="Q4366" s="92" t="str">
        <f t="shared" si="191"/>
        <v/>
      </c>
    </row>
    <row r="4367" spans="1:17" x14ac:dyDescent="0.2">
      <c r="A4367" s="468"/>
      <c r="B4367" s="487"/>
      <c r="C4367" s="483"/>
      <c r="D4367" s="473"/>
      <c r="E4367" s="473"/>
      <c r="F4367" s="479"/>
      <c r="G4367" s="473"/>
      <c r="H4367" s="473"/>
      <c r="I4367" s="473"/>
      <c r="J4367" s="484"/>
      <c r="K4367" s="484"/>
      <c r="L4367" s="484"/>
      <c r="M4367" s="484"/>
      <c r="N4367" s="482"/>
      <c r="O4367" s="477">
        <f t="shared" si="189"/>
        <v>0</v>
      </c>
      <c r="P4367" s="477">
        <f t="shared" si="190"/>
        <v>0</v>
      </c>
      <c r="Q4367" s="92" t="str">
        <f t="shared" si="191"/>
        <v/>
      </c>
    </row>
    <row r="4368" spans="1:17" x14ac:dyDescent="0.2">
      <c r="A4368" s="468"/>
      <c r="B4368" s="487"/>
      <c r="C4368" s="483"/>
      <c r="D4368" s="473"/>
      <c r="E4368" s="473"/>
      <c r="F4368" s="479"/>
      <c r="G4368" s="473"/>
      <c r="H4368" s="473"/>
      <c r="I4368" s="473"/>
      <c r="J4368" s="484"/>
      <c r="K4368" s="484"/>
      <c r="L4368" s="484"/>
      <c r="M4368" s="484"/>
      <c r="N4368" s="482"/>
      <c r="O4368" s="477">
        <f t="shared" si="189"/>
        <v>0</v>
      </c>
      <c r="P4368" s="477">
        <f t="shared" si="190"/>
        <v>0</v>
      </c>
      <c r="Q4368" s="92" t="str">
        <f t="shared" si="191"/>
        <v/>
      </c>
    </row>
    <row r="4369" spans="1:17" x14ac:dyDescent="0.2">
      <c r="A4369" s="468"/>
      <c r="B4369" s="487"/>
      <c r="C4369" s="483"/>
      <c r="D4369" s="473"/>
      <c r="E4369" s="473"/>
      <c r="F4369" s="479"/>
      <c r="G4369" s="473"/>
      <c r="H4369" s="473"/>
      <c r="I4369" s="473"/>
      <c r="J4369" s="484"/>
      <c r="K4369" s="484"/>
      <c r="L4369" s="484"/>
      <c r="M4369" s="484"/>
      <c r="N4369" s="482"/>
      <c r="O4369" s="477">
        <f t="shared" si="189"/>
        <v>0</v>
      </c>
      <c r="P4369" s="477">
        <f t="shared" si="190"/>
        <v>0</v>
      </c>
      <c r="Q4369" s="92" t="str">
        <f t="shared" si="191"/>
        <v/>
      </c>
    </row>
    <row r="4370" spans="1:17" x14ac:dyDescent="0.2">
      <c r="A4370" s="468"/>
      <c r="B4370" s="487"/>
      <c r="C4370" s="483"/>
      <c r="D4370" s="473"/>
      <c r="E4370" s="473"/>
      <c r="F4370" s="479"/>
      <c r="G4370" s="473"/>
      <c r="H4370" s="473"/>
      <c r="I4370" s="473"/>
      <c r="J4370" s="484"/>
      <c r="K4370" s="484"/>
      <c r="L4370" s="484"/>
      <c r="M4370" s="484"/>
      <c r="N4370" s="482"/>
      <c r="O4370" s="477">
        <f t="shared" si="189"/>
        <v>0</v>
      </c>
      <c r="P4370" s="477">
        <f t="shared" si="190"/>
        <v>0</v>
      </c>
      <c r="Q4370" s="92" t="str">
        <f t="shared" si="191"/>
        <v/>
      </c>
    </row>
    <row r="4371" spans="1:17" x14ac:dyDescent="0.2">
      <c r="A4371" s="468"/>
      <c r="B4371" s="487"/>
      <c r="C4371" s="483"/>
      <c r="D4371" s="473"/>
      <c r="E4371" s="473"/>
      <c r="F4371" s="479"/>
      <c r="G4371" s="473"/>
      <c r="H4371" s="473"/>
      <c r="I4371" s="473"/>
      <c r="J4371" s="484"/>
      <c r="K4371" s="484"/>
      <c r="L4371" s="484"/>
      <c r="M4371" s="484"/>
      <c r="N4371" s="482"/>
      <c r="O4371" s="477">
        <f t="shared" si="189"/>
        <v>0</v>
      </c>
      <c r="P4371" s="477">
        <f t="shared" si="190"/>
        <v>0</v>
      </c>
      <c r="Q4371" s="92" t="str">
        <f t="shared" si="191"/>
        <v/>
      </c>
    </row>
    <row r="4372" spans="1:17" x14ac:dyDescent="0.2">
      <c r="A4372" s="468"/>
      <c r="B4372" s="487"/>
      <c r="C4372" s="483"/>
      <c r="D4372" s="473"/>
      <c r="E4372" s="473"/>
      <c r="F4372" s="479"/>
      <c r="G4372" s="473"/>
      <c r="H4372" s="473"/>
      <c r="I4372" s="473"/>
      <c r="J4372" s="484"/>
      <c r="K4372" s="484"/>
      <c r="L4372" s="484"/>
      <c r="M4372" s="484"/>
      <c r="N4372" s="482"/>
      <c r="O4372" s="477">
        <f t="shared" si="189"/>
        <v>0</v>
      </c>
      <c r="P4372" s="477">
        <f t="shared" si="190"/>
        <v>0</v>
      </c>
      <c r="Q4372" s="92" t="str">
        <f t="shared" si="191"/>
        <v/>
      </c>
    </row>
    <row r="4373" spans="1:17" x14ac:dyDescent="0.2">
      <c r="A4373" s="468"/>
      <c r="B4373" s="487"/>
      <c r="C4373" s="483"/>
      <c r="D4373" s="473"/>
      <c r="E4373" s="473"/>
      <c r="F4373" s="479"/>
      <c r="G4373" s="473"/>
      <c r="H4373" s="480"/>
      <c r="I4373" s="473"/>
      <c r="J4373" s="484"/>
      <c r="K4373" s="484"/>
      <c r="L4373" s="484"/>
      <c r="M4373" s="484"/>
      <c r="N4373" s="482"/>
      <c r="O4373" s="477">
        <f t="shared" si="189"/>
        <v>0</v>
      </c>
      <c r="P4373" s="477">
        <f t="shared" si="190"/>
        <v>0</v>
      </c>
      <c r="Q4373" s="92" t="str">
        <f t="shared" si="191"/>
        <v/>
      </c>
    </row>
    <row r="4374" spans="1:17" x14ac:dyDescent="0.2">
      <c r="A4374" s="468"/>
      <c r="B4374" s="487"/>
      <c r="C4374" s="483"/>
      <c r="D4374" s="473"/>
      <c r="E4374" s="473"/>
      <c r="F4374" s="479"/>
      <c r="G4374" s="473"/>
      <c r="H4374" s="473"/>
      <c r="I4374" s="473"/>
      <c r="J4374" s="484"/>
      <c r="K4374" s="484"/>
      <c r="L4374" s="484"/>
      <c r="M4374" s="484"/>
      <c r="N4374" s="482"/>
      <c r="O4374" s="477">
        <f t="shared" si="189"/>
        <v>0</v>
      </c>
      <c r="P4374" s="477">
        <f t="shared" si="190"/>
        <v>0</v>
      </c>
      <c r="Q4374" s="92" t="str">
        <f t="shared" si="191"/>
        <v/>
      </c>
    </row>
    <row r="4375" spans="1:17" x14ac:dyDescent="0.2">
      <c r="A4375" s="468"/>
      <c r="B4375" s="487"/>
      <c r="C4375" s="483"/>
      <c r="D4375" s="473"/>
      <c r="E4375" s="473"/>
      <c r="F4375" s="479"/>
      <c r="G4375" s="473"/>
      <c r="H4375" s="480"/>
      <c r="I4375" s="473"/>
      <c r="J4375" s="484"/>
      <c r="K4375" s="484"/>
      <c r="L4375" s="484"/>
      <c r="M4375" s="484"/>
      <c r="N4375" s="482"/>
      <c r="O4375" s="477">
        <f t="shared" si="189"/>
        <v>0</v>
      </c>
      <c r="P4375" s="477">
        <f t="shared" si="190"/>
        <v>0</v>
      </c>
      <c r="Q4375" s="92" t="str">
        <f t="shared" si="191"/>
        <v/>
      </c>
    </row>
    <row r="4376" spans="1:17" x14ac:dyDescent="0.2">
      <c r="A4376" s="468"/>
      <c r="B4376" s="487"/>
      <c r="C4376" s="483"/>
      <c r="D4376" s="473"/>
      <c r="E4376" s="473"/>
      <c r="F4376" s="479"/>
      <c r="G4376" s="473"/>
      <c r="H4376" s="473"/>
      <c r="I4376" s="473"/>
      <c r="J4376" s="484"/>
      <c r="K4376" s="484"/>
      <c r="L4376" s="484"/>
      <c r="M4376" s="484"/>
      <c r="N4376" s="482"/>
      <c r="O4376" s="477">
        <f t="shared" si="189"/>
        <v>0</v>
      </c>
      <c r="P4376" s="477">
        <f t="shared" si="190"/>
        <v>0</v>
      </c>
      <c r="Q4376" s="92" t="str">
        <f t="shared" si="191"/>
        <v/>
      </c>
    </row>
    <row r="4377" spans="1:17" x14ac:dyDescent="0.2">
      <c r="A4377" s="468"/>
      <c r="B4377" s="487"/>
      <c r="C4377" s="483"/>
      <c r="D4377" s="473"/>
      <c r="E4377" s="473"/>
      <c r="F4377" s="479"/>
      <c r="G4377" s="473"/>
      <c r="H4377" s="473"/>
      <c r="I4377" s="473"/>
      <c r="J4377" s="484"/>
      <c r="K4377" s="484"/>
      <c r="L4377" s="484"/>
      <c r="M4377" s="484"/>
      <c r="N4377" s="482"/>
      <c r="O4377" s="477">
        <f t="shared" si="189"/>
        <v>0</v>
      </c>
      <c r="P4377" s="477">
        <f t="shared" si="190"/>
        <v>0</v>
      </c>
      <c r="Q4377" s="92" t="str">
        <f t="shared" si="191"/>
        <v/>
      </c>
    </row>
    <row r="4378" spans="1:17" x14ac:dyDescent="0.2">
      <c r="A4378" s="468"/>
      <c r="B4378" s="487"/>
      <c r="C4378" s="483"/>
      <c r="D4378" s="473"/>
      <c r="E4378" s="473"/>
      <c r="F4378" s="479"/>
      <c r="G4378" s="473"/>
      <c r="H4378" s="473"/>
      <c r="I4378" s="473"/>
      <c r="J4378" s="484"/>
      <c r="K4378" s="484"/>
      <c r="L4378" s="484"/>
      <c r="M4378" s="484"/>
      <c r="N4378" s="482"/>
      <c r="O4378" s="477">
        <f t="shared" si="189"/>
        <v>0</v>
      </c>
      <c r="P4378" s="477">
        <f t="shared" si="190"/>
        <v>0</v>
      </c>
      <c r="Q4378" s="92" t="str">
        <f t="shared" si="191"/>
        <v/>
      </c>
    </row>
    <row r="4379" spans="1:17" x14ac:dyDescent="0.2">
      <c r="A4379" s="468"/>
      <c r="B4379" s="487"/>
      <c r="C4379" s="483"/>
      <c r="D4379" s="473"/>
      <c r="E4379" s="473"/>
      <c r="F4379" s="479"/>
      <c r="G4379" s="473"/>
      <c r="H4379" s="473"/>
      <c r="I4379" s="473"/>
      <c r="J4379" s="484"/>
      <c r="K4379" s="484"/>
      <c r="L4379" s="484"/>
      <c r="M4379" s="484"/>
      <c r="N4379" s="482"/>
      <c r="O4379" s="477">
        <f t="shared" si="189"/>
        <v>0</v>
      </c>
      <c r="P4379" s="477">
        <f t="shared" si="190"/>
        <v>0</v>
      </c>
      <c r="Q4379" s="92" t="str">
        <f t="shared" si="191"/>
        <v/>
      </c>
    </row>
    <row r="4380" spans="1:17" x14ac:dyDescent="0.2">
      <c r="A4380" s="468"/>
      <c r="B4380" s="487"/>
      <c r="C4380" s="483"/>
      <c r="D4380" s="473"/>
      <c r="E4380" s="473"/>
      <c r="F4380" s="479"/>
      <c r="G4380" s="473"/>
      <c r="H4380" s="473"/>
      <c r="I4380" s="473"/>
      <c r="J4380" s="484"/>
      <c r="K4380" s="484"/>
      <c r="L4380" s="484"/>
      <c r="M4380" s="484"/>
      <c r="N4380" s="482"/>
      <c r="O4380" s="477">
        <f t="shared" si="189"/>
        <v>0</v>
      </c>
      <c r="P4380" s="477">
        <f t="shared" si="190"/>
        <v>0</v>
      </c>
      <c r="Q4380" s="92" t="str">
        <f t="shared" si="191"/>
        <v/>
      </c>
    </row>
    <row r="4381" spans="1:17" x14ac:dyDescent="0.2">
      <c r="A4381" s="468"/>
      <c r="B4381" s="487"/>
      <c r="C4381" s="483"/>
      <c r="D4381" s="473"/>
      <c r="E4381" s="473"/>
      <c r="F4381" s="479"/>
      <c r="G4381" s="473"/>
      <c r="H4381" s="473"/>
      <c r="I4381" s="473"/>
      <c r="J4381" s="484"/>
      <c r="K4381" s="484"/>
      <c r="L4381" s="484"/>
      <c r="M4381" s="484"/>
      <c r="N4381" s="482"/>
      <c r="O4381" s="477">
        <f t="shared" si="189"/>
        <v>0</v>
      </c>
      <c r="P4381" s="477">
        <f t="shared" si="190"/>
        <v>0</v>
      </c>
      <c r="Q4381" s="92" t="str">
        <f t="shared" si="191"/>
        <v/>
      </c>
    </row>
    <row r="4382" spans="1:17" x14ac:dyDescent="0.2">
      <c r="A4382" s="468"/>
      <c r="B4382" s="487"/>
      <c r="C4382" s="483"/>
      <c r="D4382" s="473"/>
      <c r="E4382" s="473"/>
      <c r="F4382" s="479"/>
      <c r="G4382" s="473"/>
      <c r="H4382" s="473"/>
      <c r="I4382" s="473"/>
      <c r="J4382" s="484"/>
      <c r="K4382" s="484"/>
      <c r="L4382" s="484"/>
      <c r="M4382" s="484"/>
      <c r="N4382" s="482"/>
      <c r="O4382" s="477">
        <f t="shared" si="189"/>
        <v>0</v>
      </c>
      <c r="P4382" s="477">
        <f t="shared" si="190"/>
        <v>0</v>
      </c>
      <c r="Q4382" s="92" t="str">
        <f t="shared" si="191"/>
        <v/>
      </c>
    </row>
    <row r="4383" spans="1:17" x14ac:dyDescent="0.2">
      <c r="A4383" s="468"/>
      <c r="B4383" s="487"/>
      <c r="C4383" s="483"/>
      <c r="D4383" s="473"/>
      <c r="E4383" s="473"/>
      <c r="F4383" s="479"/>
      <c r="G4383" s="473"/>
      <c r="H4383" s="473"/>
      <c r="I4383" s="473"/>
      <c r="J4383" s="484"/>
      <c r="K4383" s="484"/>
      <c r="L4383" s="484"/>
      <c r="M4383" s="484"/>
      <c r="N4383" s="482"/>
      <c r="O4383" s="477">
        <f t="shared" si="189"/>
        <v>0</v>
      </c>
      <c r="P4383" s="477">
        <f t="shared" si="190"/>
        <v>0</v>
      </c>
      <c r="Q4383" s="92" t="str">
        <f t="shared" si="191"/>
        <v/>
      </c>
    </row>
    <row r="4384" spans="1:17" x14ac:dyDescent="0.2">
      <c r="A4384" s="468"/>
      <c r="B4384" s="487"/>
      <c r="C4384" s="483"/>
      <c r="D4384" s="473"/>
      <c r="E4384" s="473"/>
      <c r="F4384" s="479"/>
      <c r="G4384" s="473"/>
      <c r="H4384" s="473"/>
      <c r="I4384" s="473"/>
      <c r="J4384" s="484"/>
      <c r="K4384" s="484"/>
      <c r="L4384" s="484"/>
      <c r="M4384" s="484"/>
      <c r="N4384" s="482"/>
      <c r="O4384" s="477">
        <f t="shared" si="189"/>
        <v>0</v>
      </c>
      <c r="P4384" s="477">
        <f t="shared" si="190"/>
        <v>0</v>
      </c>
      <c r="Q4384" s="92" t="str">
        <f t="shared" si="191"/>
        <v/>
      </c>
    </row>
    <row r="4385" spans="1:17" x14ac:dyDescent="0.2">
      <c r="A4385" s="468"/>
      <c r="B4385" s="487"/>
      <c r="C4385" s="483"/>
      <c r="D4385" s="473"/>
      <c r="E4385" s="473"/>
      <c r="F4385" s="479"/>
      <c r="G4385" s="473"/>
      <c r="H4385" s="473"/>
      <c r="I4385" s="473"/>
      <c r="J4385" s="484"/>
      <c r="K4385" s="484"/>
      <c r="L4385" s="484"/>
      <c r="M4385" s="484"/>
      <c r="N4385" s="482"/>
      <c r="O4385" s="477">
        <f t="shared" si="189"/>
        <v>0</v>
      </c>
      <c r="P4385" s="477">
        <f t="shared" si="190"/>
        <v>0</v>
      </c>
      <c r="Q4385" s="92" t="str">
        <f t="shared" si="191"/>
        <v/>
      </c>
    </row>
    <row r="4386" spans="1:17" x14ac:dyDescent="0.2">
      <c r="A4386" s="468"/>
      <c r="B4386" s="487"/>
      <c r="C4386" s="483"/>
      <c r="D4386" s="473"/>
      <c r="E4386" s="473"/>
      <c r="F4386" s="479"/>
      <c r="G4386" s="473"/>
      <c r="H4386" s="473"/>
      <c r="I4386" s="473"/>
      <c r="J4386" s="484"/>
      <c r="K4386" s="484"/>
      <c r="L4386" s="484"/>
      <c r="M4386" s="484"/>
      <c r="N4386" s="482"/>
      <c r="O4386" s="477">
        <f t="shared" si="189"/>
        <v>0</v>
      </c>
      <c r="P4386" s="477">
        <f t="shared" si="190"/>
        <v>0</v>
      </c>
      <c r="Q4386" s="92" t="str">
        <f t="shared" si="191"/>
        <v/>
      </c>
    </row>
    <row r="4387" spans="1:17" x14ac:dyDescent="0.2">
      <c r="A4387" s="468"/>
      <c r="B4387" s="487"/>
      <c r="C4387" s="483"/>
      <c r="D4387" s="473"/>
      <c r="E4387" s="473"/>
      <c r="F4387" s="479"/>
      <c r="G4387" s="473"/>
      <c r="H4387" s="473"/>
      <c r="I4387" s="473"/>
      <c r="J4387" s="484"/>
      <c r="K4387" s="484"/>
      <c r="L4387" s="484"/>
      <c r="M4387" s="484"/>
      <c r="N4387" s="482"/>
      <c r="O4387" s="477">
        <f t="shared" si="189"/>
        <v>0</v>
      </c>
      <c r="P4387" s="477">
        <f t="shared" si="190"/>
        <v>0</v>
      </c>
      <c r="Q4387" s="92" t="str">
        <f t="shared" si="191"/>
        <v/>
      </c>
    </row>
    <row r="4388" spans="1:17" x14ac:dyDescent="0.2">
      <c r="A4388" s="468"/>
      <c r="B4388" s="487"/>
      <c r="C4388" s="483"/>
      <c r="D4388" s="473"/>
      <c r="E4388" s="473"/>
      <c r="F4388" s="479"/>
      <c r="G4388" s="473"/>
      <c r="H4388" s="473"/>
      <c r="I4388" s="473"/>
      <c r="J4388" s="484"/>
      <c r="K4388" s="484"/>
      <c r="L4388" s="484"/>
      <c r="M4388" s="484"/>
      <c r="N4388" s="482"/>
      <c r="O4388" s="477">
        <f t="shared" si="189"/>
        <v>0</v>
      </c>
      <c r="P4388" s="477">
        <f t="shared" si="190"/>
        <v>0</v>
      </c>
      <c r="Q4388" s="92" t="str">
        <f t="shared" si="191"/>
        <v/>
      </c>
    </row>
    <row r="4389" spans="1:17" x14ac:dyDescent="0.2">
      <c r="A4389" s="468"/>
      <c r="B4389" s="487"/>
      <c r="C4389" s="483"/>
      <c r="D4389" s="473"/>
      <c r="E4389" s="473"/>
      <c r="F4389" s="479"/>
      <c r="G4389" s="473"/>
      <c r="H4389" s="473"/>
      <c r="I4389" s="473"/>
      <c r="J4389" s="484"/>
      <c r="K4389" s="484"/>
      <c r="L4389" s="484"/>
      <c r="M4389" s="484"/>
      <c r="N4389" s="482"/>
      <c r="O4389" s="477">
        <f t="shared" si="189"/>
        <v>0</v>
      </c>
      <c r="P4389" s="477">
        <f t="shared" si="190"/>
        <v>0</v>
      </c>
      <c r="Q4389" s="92" t="str">
        <f t="shared" si="191"/>
        <v/>
      </c>
    </row>
    <row r="4390" spans="1:17" x14ac:dyDescent="0.2">
      <c r="A4390" s="468"/>
      <c r="B4390" s="487"/>
      <c r="C4390" s="483"/>
      <c r="D4390" s="473"/>
      <c r="E4390" s="473"/>
      <c r="F4390" s="479"/>
      <c r="G4390" s="473"/>
      <c r="H4390" s="473"/>
      <c r="I4390" s="473"/>
      <c r="J4390" s="484"/>
      <c r="K4390" s="484"/>
      <c r="L4390" s="484"/>
      <c r="M4390" s="484"/>
      <c r="N4390" s="482"/>
      <c r="O4390" s="477">
        <f t="shared" si="189"/>
        <v>0</v>
      </c>
      <c r="P4390" s="477">
        <f t="shared" si="190"/>
        <v>0</v>
      </c>
      <c r="Q4390" s="92" t="str">
        <f t="shared" si="191"/>
        <v/>
      </c>
    </row>
    <row r="4391" spans="1:17" x14ac:dyDescent="0.2">
      <c r="A4391" s="468"/>
      <c r="B4391" s="487"/>
      <c r="C4391" s="483"/>
      <c r="D4391" s="473"/>
      <c r="E4391" s="473"/>
      <c r="F4391" s="479"/>
      <c r="G4391" s="473"/>
      <c r="H4391" s="473"/>
      <c r="I4391" s="473"/>
      <c r="J4391" s="484"/>
      <c r="K4391" s="484"/>
      <c r="L4391" s="484"/>
      <c r="M4391" s="484"/>
      <c r="N4391" s="482"/>
      <c r="O4391" s="477">
        <f t="shared" si="189"/>
        <v>0</v>
      </c>
      <c r="P4391" s="477">
        <f t="shared" si="190"/>
        <v>0</v>
      </c>
      <c r="Q4391" s="92" t="str">
        <f t="shared" si="191"/>
        <v/>
      </c>
    </row>
    <row r="4392" spans="1:17" x14ac:dyDescent="0.2">
      <c r="A4392" s="468"/>
      <c r="B4392" s="487"/>
      <c r="C4392" s="483"/>
      <c r="D4392" s="473"/>
      <c r="E4392" s="473"/>
      <c r="F4392" s="479"/>
      <c r="G4392" s="473"/>
      <c r="H4392" s="473"/>
      <c r="I4392" s="473"/>
      <c r="J4392" s="484"/>
      <c r="K4392" s="484"/>
      <c r="L4392" s="484"/>
      <c r="M4392" s="484"/>
      <c r="N4392" s="482"/>
      <c r="O4392" s="477">
        <f t="shared" si="189"/>
        <v>0</v>
      </c>
      <c r="P4392" s="477">
        <f t="shared" si="190"/>
        <v>0</v>
      </c>
      <c r="Q4392" s="92" t="str">
        <f t="shared" si="191"/>
        <v/>
      </c>
    </row>
    <row r="4393" spans="1:17" x14ac:dyDescent="0.2">
      <c r="A4393" s="468"/>
      <c r="B4393" s="487"/>
      <c r="C4393" s="483"/>
      <c r="D4393" s="473"/>
      <c r="E4393" s="473"/>
      <c r="F4393" s="479"/>
      <c r="G4393" s="473"/>
      <c r="H4393" s="473"/>
      <c r="I4393" s="473"/>
      <c r="J4393" s="484"/>
      <c r="K4393" s="484"/>
      <c r="L4393" s="484"/>
      <c r="M4393" s="506"/>
      <c r="N4393" s="482"/>
      <c r="O4393" s="477">
        <f t="shared" si="189"/>
        <v>0</v>
      </c>
      <c r="P4393" s="477">
        <f t="shared" si="190"/>
        <v>0</v>
      </c>
      <c r="Q4393" s="92" t="str">
        <f t="shared" si="191"/>
        <v/>
      </c>
    </row>
    <row r="4394" spans="1:17" x14ac:dyDescent="0.2">
      <c r="A4394" s="468"/>
      <c r="B4394" s="487"/>
      <c r="C4394" s="483"/>
      <c r="D4394" s="473"/>
      <c r="E4394" s="473"/>
      <c r="F4394" s="479"/>
      <c r="G4394" s="473"/>
      <c r="H4394" s="473"/>
      <c r="I4394" s="473"/>
      <c r="J4394" s="484"/>
      <c r="K4394" s="484"/>
      <c r="L4394" s="484"/>
      <c r="M4394" s="484"/>
      <c r="N4394" s="482"/>
      <c r="O4394" s="477">
        <f t="shared" si="189"/>
        <v>0</v>
      </c>
      <c r="P4394" s="477">
        <f t="shared" si="190"/>
        <v>0</v>
      </c>
      <c r="Q4394" s="92" t="str">
        <f t="shared" si="191"/>
        <v/>
      </c>
    </row>
    <row r="4395" spans="1:17" x14ac:dyDescent="0.2">
      <c r="A4395" s="468"/>
      <c r="B4395" s="487"/>
      <c r="C4395" s="483"/>
      <c r="D4395" s="473"/>
      <c r="E4395" s="473"/>
      <c r="F4395" s="479"/>
      <c r="G4395" s="473"/>
      <c r="H4395" s="473"/>
      <c r="I4395" s="473"/>
      <c r="J4395" s="484"/>
      <c r="K4395" s="484"/>
      <c r="L4395" s="484"/>
      <c r="M4395" s="484"/>
      <c r="N4395" s="482"/>
      <c r="O4395" s="477">
        <f t="shared" si="189"/>
        <v>0</v>
      </c>
      <c r="P4395" s="477">
        <f t="shared" si="190"/>
        <v>0</v>
      </c>
      <c r="Q4395" s="92" t="str">
        <f t="shared" si="191"/>
        <v/>
      </c>
    </row>
    <row r="4396" spans="1:17" x14ac:dyDescent="0.2">
      <c r="A4396" s="468"/>
      <c r="B4396" s="487"/>
      <c r="C4396" s="483"/>
      <c r="D4396" s="473"/>
      <c r="E4396" s="473"/>
      <c r="F4396" s="479"/>
      <c r="G4396" s="473"/>
      <c r="H4396" s="473"/>
      <c r="I4396" s="473"/>
      <c r="J4396" s="484"/>
      <c r="K4396" s="484"/>
      <c r="L4396" s="484"/>
      <c r="M4396" s="507"/>
      <c r="N4396" s="482"/>
      <c r="O4396" s="477">
        <f t="shared" si="189"/>
        <v>0</v>
      </c>
      <c r="P4396" s="477">
        <f t="shared" si="190"/>
        <v>0</v>
      </c>
      <c r="Q4396" s="92" t="str">
        <f t="shared" si="191"/>
        <v/>
      </c>
    </row>
    <row r="4397" spans="1:17" x14ac:dyDescent="0.2">
      <c r="A4397" s="468"/>
      <c r="B4397" s="487"/>
      <c r="C4397" s="483"/>
      <c r="D4397" s="473"/>
      <c r="E4397" s="473"/>
      <c r="F4397" s="479"/>
      <c r="G4397" s="473"/>
      <c r="H4397" s="473"/>
      <c r="I4397" s="473"/>
      <c r="J4397" s="484"/>
      <c r="K4397" s="484"/>
      <c r="L4397" s="484"/>
      <c r="M4397" s="484"/>
      <c r="N4397" s="482"/>
      <c r="O4397" s="477">
        <f t="shared" si="189"/>
        <v>0</v>
      </c>
      <c r="P4397" s="477">
        <f t="shared" si="190"/>
        <v>0</v>
      </c>
      <c r="Q4397" s="92" t="str">
        <f t="shared" si="191"/>
        <v/>
      </c>
    </row>
    <row r="4398" spans="1:17" x14ac:dyDescent="0.2">
      <c r="A4398" s="468"/>
      <c r="B4398" s="487"/>
      <c r="C4398" s="483"/>
      <c r="D4398" s="473"/>
      <c r="E4398" s="473"/>
      <c r="F4398" s="479"/>
      <c r="G4398" s="473"/>
      <c r="H4398" s="473"/>
      <c r="I4398" s="473"/>
      <c r="J4398" s="484"/>
      <c r="K4398" s="484"/>
      <c r="L4398" s="484"/>
      <c r="M4398" s="484"/>
      <c r="N4398" s="482"/>
      <c r="O4398" s="477">
        <f t="shared" si="189"/>
        <v>0</v>
      </c>
      <c r="P4398" s="477">
        <f t="shared" si="190"/>
        <v>0</v>
      </c>
      <c r="Q4398" s="92" t="str">
        <f t="shared" si="191"/>
        <v/>
      </c>
    </row>
    <row r="4399" spans="1:17" x14ac:dyDescent="0.2">
      <c r="A4399" s="468"/>
      <c r="B4399" s="487"/>
      <c r="C4399" s="483"/>
      <c r="D4399" s="473"/>
      <c r="E4399" s="473"/>
      <c r="F4399" s="479"/>
      <c r="G4399" s="473"/>
      <c r="H4399" s="473"/>
      <c r="I4399" s="473"/>
      <c r="J4399" s="484"/>
      <c r="K4399" s="484"/>
      <c r="L4399" s="484"/>
      <c r="M4399" s="484"/>
      <c r="N4399" s="482"/>
      <c r="O4399" s="477">
        <f t="shared" si="189"/>
        <v>0</v>
      </c>
      <c r="P4399" s="477">
        <f t="shared" si="190"/>
        <v>0</v>
      </c>
      <c r="Q4399" s="92" t="str">
        <f t="shared" si="191"/>
        <v/>
      </c>
    </row>
    <row r="4400" spans="1:17" x14ac:dyDescent="0.2">
      <c r="A4400" s="468"/>
      <c r="B4400" s="487"/>
      <c r="C4400" s="483"/>
      <c r="D4400" s="473"/>
      <c r="E4400" s="473"/>
      <c r="F4400" s="479"/>
      <c r="G4400" s="473"/>
      <c r="H4400" s="473"/>
      <c r="I4400" s="473"/>
      <c r="J4400" s="484"/>
      <c r="K4400" s="484"/>
      <c r="L4400" s="484"/>
      <c r="M4400" s="484"/>
      <c r="N4400" s="482"/>
      <c r="O4400" s="477">
        <f t="shared" si="189"/>
        <v>0</v>
      </c>
      <c r="P4400" s="477">
        <f t="shared" si="190"/>
        <v>0</v>
      </c>
      <c r="Q4400" s="92" t="str">
        <f t="shared" si="191"/>
        <v/>
      </c>
    </row>
    <row r="4401" spans="1:17" x14ac:dyDescent="0.2">
      <c r="A4401" s="468"/>
      <c r="B4401" s="487"/>
      <c r="C4401" s="483"/>
      <c r="D4401" s="473"/>
      <c r="E4401" s="473"/>
      <c r="F4401" s="479"/>
      <c r="G4401" s="473"/>
      <c r="H4401" s="473"/>
      <c r="I4401" s="473"/>
      <c r="J4401" s="484"/>
      <c r="K4401" s="484"/>
      <c r="L4401" s="484"/>
      <c r="M4401" s="484"/>
      <c r="N4401" s="482"/>
      <c r="O4401" s="477">
        <f t="shared" si="189"/>
        <v>0</v>
      </c>
      <c r="P4401" s="477">
        <f t="shared" si="190"/>
        <v>0</v>
      </c>
      <c r="Q4401" s="92" t="str">
        <f t="shared" si="191"/>
        <v/>
      </c>
    </row>
    <row r="4402" spans="1:17" x14ac:dyDescent="0.2">
      <c r="A4402" s="468"/>
      <c r="B4402" s="487"/>
      <c r="C4402" s="483"/>
      <c r="D4402" s="473"/>
      <c r="E4402" s="473"/>
      <c r="F4402" s="479"/>
      <c r="G4402" s="473"/>
      <c r="H4402" s="473"/>
      <c r="I4402" s="473"/>
      <c r="J4402" s="484"/>
      <c r="K4402" s="484"/>
      <c r="L4402" s="484"/>
      <c r="M4402" s="484"/>
      <c r="N4402" s="482"/>
      <c r="O4402" s="477">
        <f t="shared" si="189"/>
        <v>0</v>
      </c>
      <c r="P4402" s="477">
        <f t="shared" si="190"/>
        <v>0</v>
      </c>
      <c r="Q4402" s="92" t="str">
        <f t="shared" si="191"/>
        <v/>
      </c>
    </row>
    <row r="4403" spans="1:17" x14ac:dyDescent="0.2">
      <c r="A4403" s="468"/>
      <c r="B4403" s="487"/>
      <c r="C4403" s="483"/>
      <c r="D4403" s="473"/>
      <c r="E4403" s="473"/>
      <c r="F4403" s="479"/>
      <c r="G4403" s="473"/>
      <c r="H4403" s="473"/>
      <c r="I4403" s="473"/>
      <c r="J4403" s="484"/>
      <c r="K4403" s="484"/>
      <c r="L4403" s="484"/>
      <c r="M4403" s="484"/>
      <c r="N4403" s="482"/>
      <c r="O4403" s="477">
        <f t="shared" si="189"/>
        <v>0</v>
      </c>
      <c r="P4403" s="477">
        <f t="shared" si="190"/>
        <v>0</v>
      </c>
      <c r="Q4403" s="92" t="str">
        <f t="shared" si="191"/>
        <v/>
      </c>
    </row>
    <row r="4404" spans="1:17" x14ac:dyDescent="0.2">
      <c r="A4404" s="468"/>
      <c r="B4404" s="487"/>
      <c r="C4404" s="483"/>
      <c r="D4404" s="473"/>
      <c r="E4404" s="473"/>
      <c r="F4404" s="479"/>
      <c r="G4404" s="473"/>
      <c r="H4404" s="473"/>
      <c r="I4404" s="473"/>
      <c r="J4404" s="484"/>
      <c r="K4404" s="484"/>
      <c r="L4404" s="484"/>
      <c r="M4404" s="484"/>
      <c r="N4404" s="482"/>
      <c r="O4404" s="477">
        <f t="shared" si="189"/>
        <v>0</v>
      </c>
      <c r="P4404" s="477">
        <f t="shared" si="190"/>
        <v>0</v>
      </c>
      <c r="Q4404" s="92" t="str">
        <f t="shared" si="191"/>
        <v/>
      </c>
    </row>
    <row r="4405" spans="1:17" x14ac:dyDescent="0.2">
      <c r="A4405" s="468"/>
      <c r="B4405" s="487"/>
      <c r="C4405" s="483"/>
      <c r="D4405" s="473"/>
      <c r="E4405" s="473"/>
      <c r="F4405" s="479"/>
      <c r="G4405" s="473"/>
      <c r="H4405" s="473"/>
      <c r="I4405" s="473"/>
      <c r="J4405" s="484"/>
      <c r="K4405" s="484"/>
      <c r="L4405" s="484"/>
      <c r="M4405" s="484"/>
      <c r="N4405" s="482"/>
      <c r="O4405" s="477">
        <f t="shared" si="189"/>
        <v>0</v>
      </c>
      <c r="P4405" s="477">
        <f t="shared" si="190"/>
        <v>0</v>
      </c>
      <c r="Q4405" s="92" t="str">
        <f t="shared" si="191"/>
        <v/>
      </c>
    </row>
    <row r="4406" spans="1:17" x14ac:dyDescent="0.2">
      <c r="A4406" s="468"/>
      <c r="B4406" s="487"/>
      <c r="C4406" s="483"/>
      <c r="D4406" s="473"/>
      <c r="E4406" s="473"/>
      <c r="F4406" s="479"/>
      <c r="G4406" s="473"/>
      <c r="H4406" s="473"/>
      <c r="I4406" s="473"/>
      <c r="J4406" s="484"/>
      <c r="K4406" s="484"/>
      <c r="L4406" s="484"/>
      <c r="M4406" s="484"/>
      <c r="N4406" s="482"/>
      <c r="O4406" s="477">
        <f t="shared" si="189"/>
        <v>0</v>
      </c>
      <c r="P4406" s="477">
        <f t="shared" si="190"/>
        <v>0</v>
      </c>
      <c r="Q4406" s="92" t="str">
        <f t="shared" si="191"/>
        <v/>
      </c>
    </row>
    <row r="4407" spans="1:17" x14ac:dyDescent="0.2">
      <c r="A4407" s="468"/>
      <c r="B4407" s="487"/>
      <c r="C4407" s="483"/>
      <c r="D4407" s="473"/>
      <c r="E4407" s="473"/>
      <c r="F4407" s="479"/>
      <c r="G4407" s="473"/>
      <c r="H4407" s="473"/>
      <c r="I4407" s="473"/>
      <c r="J4407" s="484"/>
      <c r="K4407" s="484"/>
      <c r="L4407" s="484"/>
      <c r="M4407" s="484"/>
      <c r="N4407" s="482"/>
      <c r="O4407" s="477">
        <f t="shared" si="189"/>
        <v>0</v>
      </c>
      <c r="P4407" s="477">
        <f t="shared" si="190"/>
        <v>0</v>
      </c>
      <c r="Q4407" s="92" t="str">
        <f t="shared" si="191"/>
        <v/>
      </c>
    </row>
    <row r="4408" spans="1:17" x14ac:dyDescent="0.2">
      <c r="A4408" s="468"/>
      <c r="B4408" s="487"/>
      <c r="C4408" s="483"/>
      <c r="D4408" s="473"/>
      <c r="E4408" s="473"/>
      <c r="F4408" s="479"/>
      <c r="G4408" s="473"/>
      <c r="H4408" s="473"/>
      <c r="I4408" s="473"/>
      <c r="J4408" s="484"/>
      <c r="K4408" s="484"/>
      <c r="L4408" s="484"/>
      <c r="M4408" s="484"/>
      <c r="N4408" s="482"/>
      <c r="O4408" s="477">
        <f t="shared" ref="O4408:O4471" si="192">IF(B4408=0,0,IF(YEAR(B4408)=$P$1,MONTH(B4408)-$O$1+1,(YEAR(B4408)-$P$1)*12-$O$1+1+MONTH(B4408)))</f>
        <v>0</v>
      </c>
      <c r="P4408" s="477">
        <f t="shared" ref="P4408:P4471" si="193">IF(C4408=0,0,IF(YEAR(C4408)=$P$1,MONTH(C4408)-$O$1+1,(YEAR(C4408)-$P$1)*12-$O$1+1+MONTH(C4408)))</f>
        <v>0</v>
      </c>
      <c r="Q4408" s="92" t="str">
        <f t="shared" ref="Q4408:Q4471" si="194">SUBSTITUTE(D4408," ","_")</f>
        <v/>
      </c>
    </row>
    <row r="4409" spans="1:17" x14ac:dyDescent="0.2">
      <c r="A4409" s="468"/>
      <c r="B4409" s="487"/>
      <c r="C4409" s="483"/>
      <c r="D4409" s="473"/>
      <c r="E4409" s="473"/>
      <c r="F4409" s="479"/>
      <c r="G4409" s="473"/>
      <c r="H4409" s="473"/>
      <c r="I4409" s="473"/>
      <c r="J4409" s="484"/>
      <c r="K4409" s="484"/>
      <c r="L4409" s="484"/>
      <c r="M4409" s="484"/>
      <c r="N4409" s="482"/>
      <c r="O4409" s="477">
        <f t="shared" si="192"/>
        <v>0</v>
      </c>
      <c r="P4409" s="477">
        <f t="shared" si="193"/>
        <v>0</v>
      </c>
      <c r="Q4409" s="92" t="str">
        <f t="shared" si="194"/>
        <v/>
      </c>
    </row>
    <row r="4410" spans="1:17" x14ac:dyDescent="0.2">
      <c r="A4410" s="468"/>
      <c r="B4410" s="487"/>
      <c r="C4410" s="483"/>
      <c r="D4410" s="473"/>
      <c r="E4410" s="473"/>
      <c r="F4410" s="479"/>
      <c r="G4410" s="473"/>
      <c r="H4410" s="473"/>
      <c r="I4410" s="473"/>
      <c r="J4410" s="484"/>
      <c r="K4410" s="484"/>
      <c r="L4410" s="484"/>
      <c r="M4410" s="484"/>
      <c r="N4410" s="482"/>
      <c r="O4410" s="477">
        <f t="shared" si="192"/>
        <v>0</v>
      </c>
      <c r="P4410" s="477">
        <f t="shared" si="193"/>
        <v>0</v>
      </c>
      <c r="Q4410" s="92" t="str">
        <f t="shared" si="194"/>
        <v/>
      </c>
    </row>
    <row r="4411" spans="1:17" x14ac:dyDescent="0.2">
      <c r="A4411" s="468"/>
      <c r="B4411" s="487"/>
      <c r="C4411" s="483"/>
      <c r="D4411" s="473"/>
      <c r="E4411" s="473"/>
      <c r="F4411" s="479"/>
      <c r="G4411" s="473"/>
      <c r="H4411" s="473"/>
      <c r="I4411" s="473"/>
      <c r="J4411" s="484"/>
      <c r="K4411" s="484"/>
      <c r="L4411" s="484"/>
      <c r="M4411" s="484"/>
      <c r="N4411" s="482"/>
      <c r="O4411" s="477">
        <f t="shared" si="192"/>
        <v>0</v>
      </c>
      <c r="P4411" s="477">
        <f t="shared" si="193"/>
        <v>0</v>
      </c>
      <c r="Q4411" s="92" t="str">
        <f t="shared" si="194"/>
        <v/>
      </c>
    </row>
    <row r="4412" spans="1:17" x14ac:dyDescent="0.2">
      <c r="A4412" s="468"/>
      <c r="B4412" s="487"/>
      <c r="C4412" s="483"/>
      <c r="D4412" s="473"/>
      <c r="E4412" s="473"/>
      <c r="F4412" s="479"/>
      <c r="G4412" s="473"/>
      <c r="H4412" s="473"/>
      <c r="I4412" s="473"/>
      <c r="J4412" s="484"/>
      <c r="K4412" s="484"/>
      <c r="L4412" s="484"/>
      <c r="M4412" s="484"/>
      <c r="N4412" s="482"/>
      <c r="O4412" s="477">
        <f t="shared" si="192"/>
        <v>0</v>
      </c>
      <c r="P4412" s="477">
        <f t="shared" si="193"/>
        <v>0</v>
      </c>
      <c r="Q4412" s="92" t="str">
        <f t="shared" si="194"/>
        <v/>
      </c>
    </row>
    <row r="4413" spans="1:17" x14ac:dyDescent="0.2">
      <c r="A4413" s="468"/>
      <c r="B4413" s="487"/>
      <c r="C4413" s="483"/>
      <c r="D4413" s="473"/>
      <c r="E4413" s="473"/>
      <c r="F4413" s="479"/>
      <c r="G4413" s="473"/>
      <c r="H4413" s="473"/>
      <c r="I4413" s="473"/>
      <c r="J4413" s="484"/>
      <c r="K4413" s="484"/>
      <c r="L4413" s="484"/>
      <c r="M4413" s="484"/>
      <c r="N4413" s="482"/>
      <c r="O4413" s="477">
        <f t="shared" si="192"/>
        <v>0</v>
      </c>
      <c r="P4413" s="477">
        <f t="shared" si="193"/>
        <v>0</v>
      </c>
      <c r="Q4413" s="92" t="str">
        <f t="shared" si="194"/>
        <v/>
      </c>
    </row>
    <row r="4414" spans="1:17" x14ac:dyDescent="0.2">
      <c r="A4414" s="468"/>
      <c r="B4414" s="487"/>
      <c r="C4414" s="483"/>
      <c r="D4414" s="508"/>
      <c r="E4414" s="473"/>
      <c r="F4414" s="479"/>
      <c r="G4414" s="473"/>
      <c r="H4414" s="473"/>
      <c r="I4414" s="473"/>
      <c r="J4414" s="484"/>
      <c r="K4414" s="484"/>
      <c r="L4414" s="484"/>
      <c r="M4414" s="484"/>
      <c r="N4414" s="482"/>
      <c r="O4414" s="477">
        <f t="shared" si="192"/>
        <v>0</v>
      </c>
      <c r="P4414" s="477">
        <f t="shared" si="193"/>
        <v>0</v>
      </c>
      <c r="Q4414" s="92" t="str">
        <f t="shared" si="194"/>
        <v/>
      </c>
    </row>
    <row r="4415" spans="1:17" x14ac:dyDescent="0.2">
      <c r="A4415" s="468"/>
      <c r="B4415" s="487"/>
      <c r="C4415" s="483"/>
      <c r="D4415" s="473"/>
      <c r="E4415" s="473"/>
      <c r="F4415" s="479"/>
      <c r="G4415" s="473"/>
      <c r="H4415" s="473"/>
      <c r="I4415" s="473"/>
      <c r="J4415" s="484"/>
      <c r="K4415" s="484"/>
      <c r="L4415" s="484"/>
      <c r="M4415" s="484"/>
      <c r="N4415" s="482"/>
      <c r="O4415" s="477">
        <f t="shared" si="192"/>
        <v>0</v>
      </c>
      <c r="P4415" s="477">
        <f t="shared" si="193"/>
        <v>0</v>
      </c>
      <c r="Q4415" s="92" t="str">
        <f t="shared" si="194"/>
        <v/>
      </c>
    </row>
    <row r="4416" spans="1:17" x14ac:dyDescent="0.2">
      <c r="A4416" s="468"/>
      <c r="B4416" s="487"/>
      <c r="C4416" s="483"/>
      <c r="D4416" s="473"/>
      <c r="E4416" s="473"/>
      <c r="F4416" s="479"/>
      <c r="G4416" s="473"/>
      <c r="H4416" s="473"/>
      <c r="I4416" s="473"/>
      <c r="J4416" s="484"/>
      <c r="K4416" s="484"/>
      <c r="L4416" s="484"/>
      <c r="M4416" s="484"/>
      <c r="N4416" s="482"/>
      <c r="O4416" s="477">
        <f t="shared" si="192"/>
        <v>0</v>
      </c>
      <c r="P4416" s="477">
        <f t="shared" si="193"/>
        <v>0</v>
      </c>
      <c r="Q4416" s="92" t="str">
        <f t="shared" si="194"/>
        <v/>
      </c>
    </row>
    <row r="4417" spans="1:17" x14ac:dyDescent="0.2">
      <c r="A4417" s="468"/>
      <c r="B4417" s="487"/>
      <c r="C4417" s="483"/>
      <c r="D4417" s="473"/>
      <c r="E4417" s="473"/>
      <c r="F4417" s="479"/>
      <c r="G4417" s="473"/>
      <c r="H4417" s="473"/>
      <c r="I4417" s="473"/>
      <c r="J4417" s="484"/>
      <c r="K4417" s="484"/>
      <c r="L4417" s="484"/>
      <c r="M4417" s="484"/>
      <c r="N4417" s="482"/>
      <c r="O4417" s="477">
        <f t="shared" si="192"/>
        <v>0</v>
      </c>
      <c r="P4417" s="477">
        <f t="shared" si="193"/>
        <v>0</v>
      </c>
      <c r="Q4417" s="92" t="str">
        <f t="shared" si="194"/>
        <v/>
      </c>
    </row>
    <row r="4418" spans="1:17" x14ac:dyDescent="0.2">
      <c r="A4418" s="468"/>
      <c r="B4418" s="487"/>
      <c r="C4418" s="483"/>
      <c r="D4418" s="473"/>
      <c r="E4418" s="473"/>
      <c r="F4418" s="479"/>
      <c r="G4418" s="473"/>
      <c r="H4418" s="473"/>
      <c r="I4418" s="473"/>
      <c r="J4418" s="484"/>
      <c r="K4418" s="484"/>
      <c r="L4418" s="484"/>
      <c r="M4418" s="484"/>
      <c r="N4418" s="482"/>
      <c r="O4418" s="477">
        <f t="shared" si="192"/>
        <v>0</v>
      </c>
      <c r="P4418" s="477">
        <f t="shared" si="193"/>
        <v>0</v>
      </c>
      <c r="Q4418" s="92" t="str">
        <f t="shared" si="194"/>
        <v/>
      </c>
    </row>
    <row r="4419" spans="1:17" x14ac:dyDescent="0.2">
      <c r="A4419" s="468"/>
      <c r="B4419" s="487"/>
      <c r="C4419" s="483"/>
      <c r="D4419" s="473"/>
      <c r="E4419" s="473"/>
      <c r="F4419" s="479"/>
      <c r="G4419" s="473"/>
      <c r="H4419" s="473"/>
      <c r="I4419" s="473"/>
      <c r="J4419" s="484"/>
      <c r="K4419" s="484"/>
      <c r="L4419" s="484"/>
      <c r="M4419" s="484"/>
      <c r="N4419" s="482"/>
      <c r="O4419" s="477">
        <f t="shared" si="192"/>
        <v>0</v>
      </c>
      <c r="P4419" s="477">
        <f t="shared" si="193"/>
        <v>0</v>
      </c>
      <c r="Q4419" s="92" t="str">
        <f t="shared" si="194"/>
        <v/>
      </c>
    </row>
    <row r="4420" spans="1:17" x14ac:dyDescent="0.2">
      <c r="A4420" s="468"/>
      <c r="B4420" s="487"/>
      <c r="C4420" s="483"/>
      <c r="D4420" s="473"/>
      <c r="E4420" s="473"/>
      <c r="F4420" s="479"/>
      <c r="G4420" s="473"/>
      <c r="H4420" s="473"/>
      <c r="I4420" s="473"/>
      <c r="J4420" s="484"/>
      <c r="K4420" s="484"/>
      <c r="L4420" s="484"/>
      <c r="M4420" s="484"/>
      <c r="N4420" s="482"/>
      <c r="O4420" s="477">
        <f t="shared" si="192"/>
        <v>0</v>
      </c>
      <c r="P4420" s="477">
        <f t="shared" si="193"/>
        <v>0</v>
      </c>
      <c r="Q4420" s="92" t="str">
        <f t="shared" si="194"/>
        <v/>
      </c>
    </row>
    <row r="4421" spans="1:17" x14ac:dyDescent="0.2">
      <c r="A4421" s="468"/>
      <c r="B4421" s="487"/>
      <c r="C4421" s="483"/>
      <c r="D4421" s="473"/>
      <c r="E4421" s="473"/>
      <c r="F4421" s="479"/>
      <c r="G4421" s="473"/>
      <c r="H4421" s="473"/>
      <c r="I4421" s="473"/>
      <c r="J4421" s="484"/>
      <c r="K4421" s="509"/>
      <c r="L4421" s="509"/>
      <c r="M4421" s="484"/>
      <c r="N4421" s="482"/>
      <c r="O4421" s="477">
        <f t="shared" si="192"/>
        <v>0</v>
      </c>
      <c r="P4421" s="477">
        <f t="shared" si="193"/>
        <v>0</v>
      </c>
      <c r="Q4421" s="92" t="str">
        <f t="shared" si="194"/>
        <v/>
      </c>
    </row>
    <row r="4422" spans="1:17" x14ac:dyDescent="0.2">
      <c r="A4422" s="468"/>
      <c r="B4422" s="487"/>
      <c r="C4422" s="483"/>
      <c r="D4422" s="473"/>
      <c r="E4422" s="473"/>
      <c r="F4422" s="479"/>
      <c r="G4422" s="473"/>
      <c r="H4422" s="473"/>
      <c r="I4422" s="473"/>
      <c r="J4422" s="484"/>
      <c r="K4422" s="484"/>
      <c r="L4422" s="484"/>
      <c r="M4422" s="484"/>
      <c r="N4422" s="482"/>
      <c r="O4422" s="477">
        <f t="shared" si="192"/>
        <v>0</v>
      </c>
      <c r="P4422" s="477">
        <f t="shared" si="193"/>
        <v>0</v>
      </c>
      <c r="Q4422" s="92" t="str">
        <f t="shared" si="194"/>
        <v/>
      </c>
    </row>
    <row r="4423" spans="1:17" x14ac:dyDescent="0.2">
      <c r="A4423" s="468"/>
      <c r="B4423" s="487"/>
      <c r="C4423" s="483"/>
      <c r="D4423" s="473"/>
      <c r="E4423" s="473"/>
      <c r="F4423" s="479"/>
      <c r="G4423" s="473"/>
      <c r="H4423" s="473"/>
      <c r="I4423" s="473"/>
      <c r="J4423" s="484"/>
      <c r="K4423" s="484"/>
      <c r="L4423" s="484"/>
      <c r="M4423" s="484"/>
      <c r="N4423" s="482"/>
      <c r="O4423" s="477">
        <f t="shared" si="192"/>
        <v>0</v>
      </c>
      <c r="P4423" s="477">
        <f t="shared" si="193"/>
        <v>0</v>
      </c>
      <c r="Q4423" s="92" t="str">
        <f t="shared" si="194"/>
        <v/>
      </c>
    </row>
    <row r="4424" spans="1:17" x14ac:dyDescent="0.2">
      <c r="A4424" s="468"/>
      <c r="B4424" s="487"/>
      <c r="C4424" s="483"/>
      <c r="D4424" s="473"/>
      <c r="E4424" s="473"/>
      <c r="F4424" s="479"/>
      <c r="G4424" s="473"/>
      <c r="H4424" s="473"/>
      <c r="I4424" s="473"/>
      <c r="J4424" s="484"/>
      <c r="K4424" s="484"/>
      <c r="L4424" s="484"/>
      <c r="M4424" s="484"/>
      <c r="N4424" s="482"/>
      <c r="O4424" s="477">
        <f t="shared" si="192"/>
        <v>0</v>
      </c>
      <c r="P4424" s="477">
        <f t="shared" si="193"/>
        <v>0</v>
      </c>
      <c r="Q4424" s="92" t="str">
        <f t="shared" si="194"/>
        <v/>
      </c>
    </row>
    <row r="4425" spans="1:17" x14ac:dyDescent="0.2">
      <c r="A4425" s="468"/>
      <c r="B4425" s="487"/>
      <c r="C4425" s="483"/>
      <c r="D4425" s="473"/>
      <c r="E4425" s="473"/>
      <c r="F4425" s="479"/>
      <c r="G4425" s="473"/>
      <c r="H4425" s="473"/>
      <c r="I4425" s="473"/>
      <c r="J4425" s="484"/>
      <c r="K4425" s="484"/>
      <c r="L4425" s="484"/>
      <c r="M4425" s="484"/>
      <c r="N4425" s="482"/>
      <c r="O4425" s="477">
        <f t="shared" si="192"/>
        <v>0</v>
      </c>
      <c r="P4425" s="477">
        <f t="shared" si="193"/>
        <v>0</v>
      </c>
      <c r="Q4425" s="92" t="str">
        <f t="shared" si="194"/>
        <v/>
      </c>
    </row>
    <row r="4426" spans="1:17" x14ac:dyDescent="0.2">
      <c r="A4426" s="468"/>
      <c r="B4426" s="487"/>
      <c r="C4426" s="483"/>
      <c r="D4426" s="473"/>
      <c r="E4426" s="473"/>
      <c r="F4426" s="479"/>
      <c r="G4426" s="473"/>
      <c r="H4426" s="473"/>
      <c r="I4426" s="473"/>
      <c r="J4426" s="484"/>
      <c r="K4426" s="484"/>
      <c r="L4426" s="484"/>
      <c r="M4426" s="484"/>
      <c r="N4426" s="482"/>
      <c r="O4426" s="477">
        <f t="shared" si="192"/>
        <v>0</v>
      </c>
      <c r="P4426" s="477">
        <f t="shared" si="193"/>
        <v>0</v>
      </c>
      <c r="Q4426" s="92" t="str">
        <f t="shared" si="194"/>
        <v/>
      </c>
    </row>
    <row r="4427" spans="1:17" x14ac:dyDescent="0.2">
      <c r="A4427" s="468"/>
      <c r="B4427" s="487"/>
      <c r="C4427" s="483"/>
      <c r="D4427" s="473"/>
      <c r="E4427" s="473"/>
      <c r="F4427" s="479"/>
      <c r="G4427" s="473"/>
      <c r="H4427" s="473"/>
      <c r="I4427" s="473"/>
      <c r="J4427" s="484"/>
      <c r="K4427" s="484"/>
      <c r="L4427" s="484"/>
      <c r="M4427" s="484"/>
      <c r="N4427" s="482"/>
      <c r="O4427" s="477">
        <f t="shared" si="192"/>
        <v>0</v>
      </c>
      <c r="P4427" s="477">
        <f t="shared" si="193"/>
        <v>0</v>
      </c>
      <c r="Q4427" s="92" t="str">
        <f t="shared" si="194"/>
        <v/>
      </c>
    </row>
    <row r="4428" spans="1:17" x14ac:dyDescent="0.2">
      <c r="A4428" s="468"/>
      <c r="B4428" s="487"/>
      <c r="C4428" s="483"/>
      <c r="D4428" s="473"/>
      <c r="E4428" s="473"/>
      <c r="F4428" s="479"/>
      <c r="G4428" s="473"/>
      <c r="H4428" s="473"/>
      <c r="I4428" s="473"/>
      <c r="J4428" s="484"/>
      <c r="K4428" s="484"/>
      <c r="L4428" s="484"/>
      <c r="M4428" s="484"/>
      <c r="N4428" s="482"/>
      <c r="O4428" s="477">
        <f t="shared" si="192"/>
        <v>0</v>
      </c>
      <c r="P4428" s="477">
        <f t="shared" si="193"/>
        <v>0</v>
      </c>
      <c r="Q4428" s="92" t="str">
        <f t="shared" si="194"/>
        <v/>
      </c>
    </row>
    <row r="4429" spans="1:17" x14ac:dyDescent="0.2">
      <c r="A4429" s="468"/>
      <c r="B4429" s="487"/>
      <c r="C4429" s="483"/>
      <c r="D4429" s="473"/>
      <c r="E4429" s="473"/>
      <c r="F4429" s="479"/>
      <c r="G4429" s="473"/>
      <c r="H4429" s="473"/>
      <c r="I4429" s="473"/>
      <c r="J4429" s="484"/>
      <c r="K4429" s="484"/>
      <c r="L4429" s="484"/>
      <c r="M4429" s="484"/>
      <c r="N4429" s="482"/>
      <c r="O4429" s="477">
        <f t="shared" si="192"/>
        <v>0</v>
      </c>
      <c r="P4429" s="477">
        <f t="shared" si="193"/>
        <v>0</v>
      </c>
      <c r="Q4429" s="92" t="str">
        <f t="shared" si="194"/>
        <v/>
      </c>
    </row>
    <row r="4430" spans="1:17" x14ac:dyDescent="0.2">
      <c r="A4430" s="468"/>
      <c r="B4430" s="487"/>
      <c r="C4430" s="483"/>
      <c r="D4430" s="473"/>
      <c r="E4430" s="473"/>
      <c r="F4430" s="479"/>
      <c r="G4430" s="473"/>
      <c r="H4430" s="473"/>
      <c r="I4430" s="473"/>
      <c r="J4430" s="484"/>
      <c r="K4430" s="484"/>
      <c r="L4430" s="484"/>
      <c r="M4430" s="484"/>
      <c r="N4430" s="482"/>
      <c r="O4430" s="477">
        <f t="shared" si="192"/>
        <v>0</v>
      </c>
      <c r="P4430" s="477">
        <f t="shared" si="193"/>
        <v>0</v>
      </c>
      <c r="Q4430" s="92" t="str">
        <f t="shared" si="194"/>
        <v/>
      </c>
    </row>
    <row r="4431" spans="1:17" x14ac:dyDescent="0.2">
      <c r="A4431" s="468"/>
      <c r="B4431" s="487"/>
      <c r="C4431" s="483"/>
      <c r="D4431" s="473"/>
      <c r="E4431" s="473"/>
      <c r="F4431" s="479"/>
      <c r="G4431" s="473"/>
      <c r="H4431" s="473"/>
      <c r="I4431" s="473"/>
      <c r="J4431" s="484"/>
      <c r="K4431" s="484"/>
      <c r="L4431" s="484"/>
      <c r="M4431" s="484"/>
      <c r="N4431" s="482"/>
      <c r="O4431" s="477">
        <f t="shared" si="192"/>
        <v>0</v>
      </c>
      <c r="P4431" s="477">
        <f t="shared" si="193"/>
        <v>0</v>
      </c>
      <c r="Q4431" s="92" t="str">
        <f t="shared" si="194"/>
        <v/>
      </c>
    </row>
    <row r="4432" spans="1:17" x14ac:dyDescent="0.2">
      <c r="A4432" s="468"/>
      <c r="B4432" s="487"/>
      <c r="C4432" s="483"/>
      <c r="D4432" s="473"/>
      <c r="E4432" s="473"/>
      <c r="F4432" s="479"/>
      <c r="G4432" s="473"/>
      <c r="H4432" s="473"/>
      <c r="I4432" s="473"/>
      <c r="J4432" s="484"/>
      <c r="K4432" s="484"/>
      <c r="L4432" s="484"/>
      <c r="M4432" s="507"/>
      <c r="N4432" s="482"/>
      <c r="O4432" s="477">
        <f t="shared" si="192"/>
        <v>0</v>
      </c>
      <c r="P4432" s="477">
        <f t="shared" si="193"/>
        <v>0</v>
      </c>
      <c r="Q4432" s="92" t="str">
        <f t="shared" si="194"/>
        <v/>
      </c>
    </row>
    <row r="4433" spans="1:17" x14ac:dyDescent="0.2">
      <c r="A4433" s="468"/>
      <c r="B4433" s="487"/>
      <c r="C4433" s="483"/>
      <c r="D4433" s="473"/>
      <c r="E4433" s="473"/>
      <c r="F4433" s="479"/>
      <c r="G4433" s="473"/>
      <c r="H4433" s="473"/>
      <c r="I4433" s="473"/>
      <c r="J4433" s="484"/>
      <c r="K4433" s="484"/>
      <c r="L4433" s="484"/>
      <c r="M4433" s="484"/>
      <c r="N4433" s="482"/>
      <c r="O4433" s="477">
        <f t="shared" si="192"/>
        <v>0</v>
      </c>
      <c r="P4433" s="477">
        <f t="shared" si="193"/>
        <v>0</v>
      </c>
      <c r="Q4433" s="92" t="str">
        <f t="shared" si="194"/>
        <v/>
      </c>
    </row>
    <row r="4434" spans="1:17" x14ac:dyDescent="0.2">
      <c r="A4434" s="468"/>
      <c r="B4434" s="487"/>
      <c r="C4434" s="483"/>
      <c r="D4434" s="473"/>
      <c r="E4434" s="473"/>
      <c r="F4434" s="479"/>
      <c r="G4434" s="473"/>
      <c r="H4434" s="473"/>
      <c r="I4434" s="473"/>
      <c r="J4434" s="484"/>
      <c r="K4434" s="484"/>
      <c r="L4434" s="484"/>
      <c r="M4434" s="484"/>
      <c r="N4434" s="482"/>
      <c r="O4434" s="477">
        <f t="shared" si="192"/>
        <v>0</v>
      </c>
      <c r="P4434" s="477">
        <f t="shared" si="193"/>
        <v>0</v>
      </c>
      <c r="Q4434" s="92" t="str">
        <f t="shared" si="194"/>
        <v/>
      </c>
    </row>
    <row r="4435" spans="1:17" x14ac:dyDescent="0.2">
      <c r="A4435" s="468"/>
      <c r="B4435" s="487"/>
      <c r="C4435" s="483"/>
      <c r="D4435" s="473"/>
      <c r="E4435" s="473"/>
      <c r="F4435" s="479"/>
      <c r="G4435" s="473"/>
      <c r="H4435" s="473"/>
      <c r="I4435" s="473"/>
      <c r="J4435" s="484"/>
      <c r="K4435" s="484"/>
      <c r="L4435" s="484"/>
      <c r="M4435" s="484"/>
      <c r="N4435" s="482"/>
      <c r="O4435" s="477">
        <f t="shared" si="192"/>
        <v>0</v>
      </c>
      <c r="P4435" s="477">
        <f t="shared" si="193"/>
        <v>0</v>
      </c>
      <c r="Q4435" s="92" t="str">
        <f t="shared" si="194"/>
        <v/>
      </c>
    </row>
    <row r="4436" spans="1:17" x14ac:dyDescent="0.2">
      <c r="A4436" s="468"/>
      <c r="B4436" s="487"/>
      <c r="C4436" s="483"/>
      <c r="D4436" s="473"/>
      <c r="E4436" s="473"/>
      <c r="F4436" s="479"/>
      <c r="G4436" s="473"/>
      <c r="H4436" s="473"/>
      <c r="I4436" s="473"/>
      <c r="J4436" s="484"/>
      <c r="K4436" s="484"/>
      <c r="L4436" s="484"/>
      <c r="M4436" s="484"/>
      <c r="N4436" s="482"/>
      <c r="O4436" s="477">
        <f t="shared" si="192"/>
        <v>0</v>
      </c>
      <c r="P4436" s="477">
        <f t="shared" si="193"/>
        <v>0</v>
      </c>
      <c r="Q4436" s="92" t="str">
        <f t="shared" si="194"/>
        <v/>
      </c>
    </row>
    <row r="4437" spans="1:17" x14ac:dyDescent="0.2">
      <c r="A4437" s="468"/>
      <c r="B4437" s="487"/>
      <c r="C4437" s="483"/>
      <c r="D4437" s="473"/>
      <c r="E4437" s="473"/>
      <c r="F4437" s="479"/>
      <c r="G4437" s="473"/>
      <c r="H4437" s="473"/>
      <c r="I4437" s="473"/>
      <c r="J4437" s="484"/>
      <c r="K4437" s="484"/>
      <c r="L4437" s="484"/>
      <c r="M4437" s="484"/>
      <c r="N4437" s="482"/>
      <c r="O4437" s="477">
        <f t="shared" si="192"/>
        <v>0</v>
      </c>
      <c r="P4437" s="477">
        <f t="shared" si="193"/>
        <v>0</v>
      </c>
      <c r="Q4437" s="92" t="str">
        <f t="shared" si="194"/>
        <v/>
      </c>
    </row>
    <row r="4438" spans="1:17" x14ac:dyDescent="0.2">
      <c r="A4438" s="468"/>
      <c r="B4438" s="487"/>
      <c r="C4438" s="483"/>
      <c r="D4438" s="473"/>
      <c r="E4438" s="473"/>
      <c r="F4438" s="479"/>
      <c r="G4438" s="473"/>
      <c r="H4438" s="473"/>
      <c r="I4438" s="473"/>
      <c r="J4438" s="484"/>
      <c r="K4438" s="484"/>
      <c r="L4438" s="484"/>
      <c r="M4438" s="484"/>
      <c r="N4438" s="482"/>
      <c r="O4438" s="477">
        <f t="shared" si="192"/>
        <v>0</v>
      </c>
      <c r="P4438" s="477">
        <f t="shared" si="193"/>
        <v>0</v>
      </c>
      <c r="Q4438" s="92" t="str">
        <f t="shared" si="194"/>
        <v/>
      </c>
    </row>
    <row r="4439" spans="1:17" x14ac:dyDescent="0.2">
      <c r="A4439" s="468"/>
      <c r="B4439" s="487"/>
      <c r="C4439" s="483"/>
      <c r="D4439" s="473"/>
      <c r="E4439" s="473"/>
      <c r="F4439" s="479"/>
      <c r="G4439" s="473"/>
      <c r="H4439" s="473"/>
      <c r="I4439" s="473"/>
      <c r="J4439" s="484"/>
      <c r="K4439" s="484"/>
      <c r="L4439" s="484"/>
      <c r="M4439" s="484"/>
      <c r="N4439" s="482"/>
      <c r="O4439" s="477">
        <f t="shared" si="192"/>
        <v>0</v>
      </c>
      <c r="P4439" s="477">
        <f t="shared" si="193"/>
        <v>0</v>
      </c>
      <c r="Q4439" s="92" t="str">
        <f t="shared" si="194"/>
        <v/>
      </c>
    </row>
    <row r="4440" spans="1:17" x14ac:dyDescent="0.2">
      <c r="A4440" s="468"/>
      <c r="B4440" s="487"/>
      <c r="C4440" s="483"/>
      <c r="D4440" s="473"/>
      <c r="E4440" s="473"/>
      <c r="F4440" s="479"/>
      <c r="G4440" s="473"/>
      <c r="H4440" s="473"/>
      <c r="I4440" s="473"/>
      <c r="J4440" s="484"/>
      <c r="K4440" s="484"/>
      <c r="L4440" s="484"/>
      <c r="M4440" s="484"/>
      <c r="N4440" s="482"/>
      <c r="O4440" s="477">
        <f t="shared" si="192"/>
        <v>0</v>
      </c>
      <c r="P4440" s="477">
        <f t="shared" si="193"/>
        <v>0</v>
      </c>
      <c r="Q4440" s="92" t="str">
        <f t="shared" si="194"/>
        <v/>
      </c>
    </row>
    <row r="4441" spans="1:17" x14ac:dyDescent="0.2">
      <c r="A4441" s="468"/>
      <c r="B4441" s="487"/>
      <c r="C4441" s="483"/>
      <c r="D4441" s="473"/>
      <c r="E4441" s="473"/>
      <c r="F4441" s="479"/>
      <c r="G4441" s="473"/>
      <c r="H4441" s="480"/>
      <c r="I4441" s="473"/>
      <c r="J4441" s="484"/>
      <c r="K4441" s="484"/>
      <c r="L4441" s="484"/>
      <c r="M4441" s="484"/>
      <c r="N4441" s="482"/>
      <c r="O4441" s="477">
        <f t="shared" si="192"/>
        <v>0</v>
      </c>
      <c r="P4441" s="477">
        <f t="shared" si="193"/>
        <v>0</v>
      </c>
      <c r="Q4441" s="92" t="str">
        <f t="shared" si="194"/>
        <v/>
      </c>
    </row>
    <row r="4442" spans="1:17" x14ac:dyDescent="0.2">
      <c r="A4442" s="468"/>
      <c r="B4442" s="487"/>
      <c r="C4442" s="483"/>
      <c r="D4442" s="473"/>
      <c r="E4442" s="473"/>
      <c r="F4442" s="479"/>
      <c r="G4442" s="473"/>
      <c r="H4442" s="473"/>
      <c r="I4442" s="473"/>
      <c r="J4442" s="484"/>
      <c r="K4442" s="484"/>
      <c r="L4442" s="484"/>
      <c r="M4442" s="484"/>
      <c r="N4442" s="482"/>
      <c r="O4442" s="477">
        <f t="shared" si="192"/>
        <v>0</v>
      </c>
      <c r="P4442" s="477">
        <f t="shared" si="193"/>
        <v>0</v>
      </c>
      <c r="Q4442" s="92" t="str">
        <f t="shared" si="194"/>
        <v/>
      </c>
    </row>
    <row r="4443" spans="1:17" x14ac:dyDescent="0.2">
      <c r="A4443" s="468"/>
      <c r="B4443" s="487"/>
      <c r="C4443" s="483"/>
      <c r="D4443" s="473"/>
      <c r="E4443" s="473"/>
      <c r="F4443" s="479"/>
      <c r="G4443" s="473"/>
      <c r="H4443" s="473"/>
      <c r="I4443" s="473"/>
      <c r="J4443" s="484"/>
      <c r="K4443" s="484"/>
      <c r="L4443" s="484"/>
      <c r="M4443" s="484"/>
      <c r="N4443" s="482"/>
      <c r="O4443" s="477">
        <f t="shared" si="192"/>
        <v>0</v>
      </c>
      <c r="P4443" s="477">
        <f t="shared" si="193"/>
        <v>0</v>
      </c>
      <c r="Q4443" s="92" t="str">
        <f t="shared" si="194"/>
        <v/>
      </c>
    </row>
    <row r="4444" spans="1:17" x14ac:dyDescent="0.2">
      <c r="A4444" s="468"/>
      <c r="B4444" s="487"/>
      <c r="C4444" s="483"/>
      <c r="D4444" s="473"/>
      <c r="E4444" s="473"/>
      <c r="F4444" s="479"/>
      <c r="G4444" s="473"/>
      <c r="H4444" s="473"/>
      <c r="I4444" s="473"/>
      <c r="J4444" s="484"/>
      <c r="K4444" s="484"/>
      <c r="L4444" s="484"/>
      <c r="M4444" s="484"/>
      <c r="N4444" s="482"/>
      <c r="O4444" s="477">
        <f t="shared" si="192"/>
        <v>0</v>
      </c>
      <c r="P4444" s="477">
        <f t="shared" si="193"/>
        <v>0</v>
      </c>
      <c r="Q4444" s="92" t="str">
        <f t="shared" si="194"/>
        <v/>
      </c>
    </row>
    <row r="4445" spans="1:17" x14ac:dyDescent="0.2">
      <c r="A4445" s="468"/>
      <c r="B4445" s="487"/>
      <c r="C4445" s="483"/>
      <c r="D4445" s="473"/>
      <c r="E4445" s="473"/>
      <c r="F4445" s="479"/>
      <c r="G4445" s="473"/>
      <c r="H4445" s="473"/>
      <c r="I4445" s="473"/>
      <c r="J4445" s="484"/>
      <c r="K4445" s="484"/>
      <c r="L4445" s="484"/>
      <c r="M4445" s="484"/>
      <c r="N4445" s="482"/>
      <c r="O4445" s="477">
        <f t="shared" si="192"/>
        <v>0</v>
      </c>
      <c r="P4445" s="477">
        <f t="shared" si="193"/>
        <v>0</v>
      </c>
      <c r="Q4445" s="92" t="str">
        <f t="shared" si="194"/>
        <v/>
      </c>
    </row>
    <row r="4446" spans="1:17" x14ac:dyDescent="0.2">
      <c r="A4446" s="468"/>
      <c r="B4446" s="487"/>
      <c r="C4446" s="483"/>
      <c r="D4446" s="473"/>
      <c r="E4446" s="473"/>
      <c r="F4446" s="479"/>
      <c r="G4446" s="473"/>
      <c r="H4446" s="473"/>
      <c r="I4446" s="473"/>
      <c r="J4446" s="484"/>
      <c r="K4446" s="484"/>
      <c r="L4446" s="484"/>
      <c r="M4446" s="484"/>
      <c r="N4446" s="482"/>
      <c r="O4446" s="477">
        <f t="shared" si="192"/>
        <v>0</v>
      </c>
      <c r="P4446" s="477">
        <f t="shared" si="193"/>
        <v>0</v>
      </c>
      <c r="Q4446" s="92" t="str">
        <f t="shared" si="194"/>
        <v/>
      </c>
    </row>
    <row r="4447" spans="1:17" x14ac:dyDescent="0.2">
      <c r="A4447" s="468"/>
      <c r="B4447" s="487"/>
      <c r="C4447" s="483"/>
      <c r="D4447" s="473"/>
      <c r="E4447" s="473"/>
      <c r="F4447" s="479"/>
      <c r="G4447" s="473"/>
      <c r="H4447" s="473"/>
      <c r="I4447" s="473"/>
      <c r="J4447" s="484"/>
      <c r="K4447" s="484"/>
      <c r="L4447" s="484"/>
      <c r="M4447" s="484"/>
      <c r="N4447" s="482"/>
      <c r="O4447" s="477">
        <f t="shared" si="192"/>
        <v>0</v>
      </c>
      <c r="P4447" s="477">
        <f t="shared" si="193"/>
        <v>0</v>
      </c>
      <c r="Q4447" s="92" t="str">
        <f t="shared" si="194"/>
        <v/>
      </c>
    </row>
    <row r="4448" spans="1:17" x14ac:dyDescent="0.2">
      <c r="A4448" s="468"/>
      <c r="B4448" s="487"/>
      <c r="C4448" s="483"/>
      <c r="D4448" s="473"/>
      <c r="E4448" s="473"/>
      <c r="F4448" s="479"/>
      <c r="G4448" s="473"/>
      <c r="H4448" s="473"/>
      <c r="I4448" s="473"/>
      <c r="J4448" s="484"/>
      <c r="K4448" s="484"/>
      <c r="L4448" s="484"/>
      <c r="M4448" s="484"/>
      <c r="N4448" s="482"/>
      <c r="O4448" s="477">
        <f t="shared" si="192"/>
        <v>0</v>
      </c>
      <c r="P4448" s="477">
        <f t="shared" si="193"/>
        <v>0</v>
      </c>
      <c r="Q4448" s="92" t="str">
        <f t="shared" si="194"/>
        <v/>
      </c>
    </row>
    <row r="4449" spans="1:17" x14ac:dyDescent="0.2">
      <c r="A4449" s="468"/>
      <c r="B4449" s="487"/>
      <c r="C4449" s="483"/>
      <c r="D4449" s="473"/>
      <c r="E4449" s="473"/>
      <c r="F4449" s="479"/>
      <c r="G4449" s="473"/>
      <c r="H4449" s="480"/>
      <c r="I4449" s="473"/>
      <c r="J4449" s="484"/>
      <c r="K4449" s="484"/>
      <c r="L4449" s="484"/>
      <c r="M4449" s="484"/>
      <c r="N4449" s="482"/>
      <c r="O4449" s="477">
        <f t="shared" si="192"/>
        <v>0</v>
      </c>
      <c r="P4449" s="477">
        <f t="shared" si="193"/>
        <v>0</v>
      </c>
      <c r="Q4449" s="92" t="str">
        <f t="shared" si="194"/>
        <v/>
      </c>
    </row>
    <row r="4450" spans="1:17" x14ac:dyDescent="0.2">
      <c r="A4450" s="468"/>
      <c r="B4450" s="487"/>
      <c r="C4450" s="483"/>
      <c r="D4450" s="473"/>
      <c r="E4450" s="473"/>
      <c r="F4450" s="479"/>
      <c r="G4450" s="473"/>
      <c r="H4450" s="480"/>
      <c r="I4450" s="473"/>
      <c r="J4450" s="484"/>
      <c r="K4450" s="484"/>
      <c r="L4450" s="484"/>
      <c r="M4450" s="484"/>
      <c r="N4450" s="482"/>
      <c r="O4450" s="477">
        <f t="shared" si="192"/>
        <v>0</v>
      </c>
      <c r="P4450" s="477">
        <f t="shared" si="193"/>
        <v>0</v>
      </c>
      <c r="Q4450" s="92" t="str">
        <f t="shared" si="194"/>
        <v/>
      </c>
    </row>
    <row r="4451" spans="1:17" x14ac:dyDescent="0.2">
      <c r="A4451" s="468"/>
      <c r="B4451" s="487"/>
      <c r="C4451" s="483"/>
      <c r="D4451" s="473"/>
      <c r="E4451" s="473"/>
      <c r="F4451" s="479"/>
      <c r="G4451" s="473"/>
      <c r="H4451" s="473"/>
      <c r="I4451" s="473"/>
      <c r="J4451" s="484"/>
      <c r="K4451" s="484"/>
      <c r="L4451" s="484"/>
      <c r="M4451" s="484"/>
      <c r="N4451" s="482"/>
      <c r="O4451" s="477">
        <f t="shared" si="192"/>
        <v>0</v>
      </c>
      <c r="P4451" s="477">
        <f t="shared" si="193"/>
        <v>0</v>
      </c>
      <c r="Q4451" s="92" t="str">
        <f t="shared" si="194"/>
        <v/>
      </c>
    </row>
    <row r="4452" spans="1:17" x14ac:dyDescent="0.2">
      <c r="A4452" s="468"/>
      <c r="B4452" s="487"/>
      <c r="C4452" s="483"/>
      <c r="D4452" s="473"/>
      <c r="E4452" s="473"/>
      <c r="F4452" s="479"/>
      <c r="G4452" s="473"/>
      <c r="H4452" s="480"/>
      <c r="I4452" s="473"/>
      <c r="J4452" s="509"/>
      <c r="K4452" s="509"/>
      <c r="L4452" s="484"/>
      <c r="M4452" s="484"/>
      <c r="N4452" s="482"/>
      <c r="O4452" s="477">
        <f t="shared" si="192"/>
        <v>0</v>
      </c>
      <c r="P4452" s="477">
        <f t="shared" si="193"/>
        <v>0</v>
      </c>
      <c r="Q4452" s="92" t="str">
        <f t="shared" si="194"/>
        <v/>
      </c>
    </row>
    <row r="4453" spans="1:17" x14ac:dyDescent="0.2">
      <c r="A4453" s="468"/>
      <c r="B4453" s="487"/>
      <c r="C4453" s="483"/>
      <c r="D4453" s="473"/>
      <c r="E4453" s="473"/>
      <c r="F4453" s="479"/>
      <c r="G4453" s="473"/>
      <c r="H4453" s="473"/>
      <c r="I4453" s="473"/>
      <c r="J4453" s="484"/>
      <c r="K4453" s="509"/>
      <c r="L4453" s="484"/>
      <c r="M4453" s="484"/>
      <c r="N4453" s="482"/>
      <c r="O4453" s="477">
        <f t="shared" si="192"/>
        <v>0</v>
      </c>
      <c r="P4453" s="477">
        <f t="shared" si="193"/>
        <v>0</v>
      </c>
      <c r="Q4453" s="92" t="str">
        <f t="shared" si="194"/>
        <v/>
      </c>
    </row>
    <row r="4454" spans="1:17" x14ac:dyDescent="0.2">
      <c r="A4454" s="468"/>
      <c r="B4454" s="487"/>
      <c r="C4454" s="483"/>
      <c r="D4454" s="473"/>
      <c r="E4454" s="473"/>
      <c r="F4454" s="479"/>
      <c r="G4454" s="473"/>
      <c r="H4454" s="473"/>
      <c r="I4454" s="473"/>
      <c r="J4454" s="484"/>
      <c r="K4454" s="509"/>
      <c r="L4454" s="484"/>
      <c r="M4454" s="484"/>
      <c r="N4454" s="482"/>
      <c r="O4454" s="477">
        <f t="shared" si="192"/>
        <v>0</v>
      </c>
      <c r="P4454" s="477">
        <f t="shared" si="193"/>
        <v>0</v>
      </c>
      <c r="Q4454" s="92" t="str">
        <f t="shared" si="194"/>
        <v/>
      </c>
    </row>
    <row r="4455" spans="1:17" x14ac:dyDescent="0.2">
      <c r="A4455" s="468"/>
      <c r="B4455" s="487"/>
      <c r="C4455" s="483"/>
      <c r="D4455" s="473"/>
      <c r="E4455" s="473"/>
      <c r="F4455" s="479"/>
      <c r="G4455" s="473"/>
      <c r="H4455" s="473"/>
      <c r="I4455" s="473"/>
      <c r="J4455" s="484"/>
      <c r="K4455" s="509"/>
      <c r="L4455" s="484"/>
      <c r="M4455" s="484"/>
      <c r="N4455" s="482"/>
      <c r="O4455" s="477">
        <f t="shared" si="192"/>
        <v>0</v>
      </c>
      <c r="P4455" s="477">
        <f t="shared" si="193"/>
        <v>0</v>
      </c>
      <c r="Q4455" s="92" t="str">
        <f t="shared" si="194"/>
        <v/>
      </c>
    </row>
    <row r="4456" spans="1:17" x14ac:dyDescent="0.2">
      <c r="A4456" s="468"/>
      <c r="B4456" s="487"/>
      <c r="C4456" s="483"/>
      <c r="D4456" s="473"/>
      <c r="E4456" s="473"/>
      <c r="F4456" s="479"/>
      <c r="G4456" s="473"/>
      <c r="H4456" s="473"/>
      <c r="I4456" s="473"/>
      <c r="J4456" s="484"/>
      <c r="K4456" s="484"/>
      <c r="L4456" s="484"/>
      <c r="M4456" s="484"/>
      <c r="N4456" s="482"/>
      <c r="O4456" s="477">
        <f t="shared" si="192"/>
        <v>0</v>
      </c>
      <c r="P4456" s="477">
        <f t="shared" si="193"/>
        <v>0</v>
      </c>
      <c r="Q4456" s="92" t="str">
        <f t="shared" si="194"/>
        <v/>
      </c>
    </row>
    <row r="4457" spans="1:17" x14ac:dyDescent="0.2">
      <c r="A4457" s="468"/>
      <c r="B4457" s="487"/>
      <c r="C4457" s="483"/>
      <c r="D4457" s="473"/>
      <c r="E4457" s="473"/>
      <c r="F4457" s="479"/>
      <c r="G4457" s="473"/>
      <c r="H4457" s="473"/>
      <c r="I4457" s="473"/>
      <c r="J4457" s="484"/>
      <c r="K4457" s="484"/>
      <c r="L4457" s="484"/>
      <c r="M4457" s="484"/>
      <c r="N4457" s="482"/>
      <c r="O4457" s="477">
        <f t="shared" si="192"/>
        <v>0</v>
      </c>
      <c r="P4457" s="477">
        <f t="shared" si="193"/>
        <v>0</v>
      </c>
      <c r="Q4457" s="92" t="str">
        <f t="shared" si="194"/>
        <v/>
      </c>
    </row>
    <row r="4458" spans="1:17" x14ac:dyDescent="0.2">
      <c r="A4458" s="468"/>
      <c r="B4458" s="482"/>
      <c r="C4458" s="483"/>
      <c r="D4458" s="473"/>
      <c r="E4458" s="473"/>
      <c r="F4458" s="479"/>
      <c r="G4458" s="473"/>
      <c r="H4458" s="473"/>
      <c r="I4458" s="473"/>
      <c r="J4458" s="484"/>
      <c r="K4458" s="484"/>
      <c r="L4458" s="484"/>
      <c r="M4458" s="484"/>
      <c r="N4458" s="482"/>
      <c r="O4458" s="477">
        <f t="shared" si="192"/>
        <v>0</v>
      </c>
      <c r="P4458" s="477">
        <f t="shared" si="193"/>
        <v>0</v>
      </c>
      <c r="Q4458" s="92" t="str">
        <f t="shared" si="194"/>
        <v/>
      </c>
    </row>
    <row r="4459" spans="1:17" x14ac:dyDescent="0.2">
      <c r="A4459" s="468"/>
      <c r="B4459" s="487"/>
      <c r="C4459" s="483"/>
      <c r="D4459" s="473"/>
      <c r="E4459" s="473"/>
      <c r="F4459" s="479"/>
      <c r="G4459" s="473"/>
      <c r="H4459" s="473"/>
      <c r="I4459" s="473"/>
      <c r="J4459" s="484"/>
      <c r="K4459" s="484"/>
      <c r="L4459" s="484"/>
      <c r="M4459" s="484"/>
      <c r="N4459" s="482"/>
      <c r="O4459" s="477">
        <f t="shared" si="192"/>
        <v>0</v>
      </c>
      <c r="P4459" s="477">
        <f t="shared" si="193"/>
        <v>0</v>
      </c>
      <c r="Q4459" s="92" t="str">
        <f t="shared" si="194"/>
        <v/>
      </c>
    </row>
    <row r="4460" spans="1:17" x14ac:dyDescent="0.2">
      <c r="A4460" s="468"/>
      <c r="B4460" s="487"/>
      <c r="C4460" s="483"/>
      <c r="D4460" s="473"/>
      <c r="E4460" s="473"/>
      <c r="F4460" s="479"/>
      <c r="G4460" s="473"/>
      <c r="H4460" s="473"/>
      <c r="I4460" s="473"/>
      <c r="J4460" s="509"/>
      <c r="K4460" s="509"/>
      <c r="L4460" s="484"/>
      <c r="M4460" s="484"/>
      <c r="N4460" s="482"/>
      <c r="O4460" s="477">
        <f t="shared" si="192"/>
        <v>0</v>
      </c>
      <c r="P4460" s="477">
        <f t="shared" si="193"/>
        <v>0</v>
      </c>
      <c r="Q4460" s="92" t="str">
        <f t="shared" si="194"/>
        <v/>
      </c>
    </row>
    <row r="4461" spans="1:17" x14ac:dyDescent="0.2">
      <c r="A4461" s="468"/>
      <c r="B4461" s="487"/>
      <c r="C4461" s="483"/>
      <c r="D4461" s="473"/>
      <c r="E4461" s="473"/>
      <c r="F4461" s="479"/>
      <c r="G4461" s="473"/>
      <c r="H4461" s="473"/>
      <c r="I4461" s="473"/>
      <c r="J4461" s="484"/>
      <c r="K4461" s="509"/>
      <c r="L4461" s="484"/>
      <c r="M4461" s="484"/>
      <c r="N4461" s="482"/>
      <c r="O4461" s="477">
        <f t="shared" si="192"/>
        <v>0</v>
      </c>
      <c r="P4461" s="477">
        <f t="shared" si="193"/>
        <v>0</v>
      </c>
      <c r="Q4461" s="92" t="str">
        <f t="shared" si="194"/>
        <v/>
      </c>
    </row>
    <row r="4462" spans="1:17" x14ac:dyDescent="0.2">
      <c r="A4462" s="468"/>
      <c r="B4462" s="482"/>
      <c r="C4462" s="483"/>
      <c r="D4462" s="473"/>
      <c r="E4462" s="473"/>
      <c r="F4462" s="479"/>
      <c r="G4462" s="473"/>
      <c r="H4462" s="473"/>
      <c r="I4462" s="473"/>
      <c r="J4462" s="484"/>
      <c r="K4462" s="484"/>
      <c r="L4462" s="484"/>
      <c r="M4462" s="484"/>
      <c r="N4462" s="482"/>
      <c r="O4462" s="477">
        <f t="shared" si="192"/>
        <v>0</v>
      </c>
      <c r="P4462" s="477">
        <f t="shared" si="193"/>
        <v>0</v>
      </c>
      <c r="Q4462" s="92" t="str">
        <f t="shared" si="194"/>
        <v/>
      </c>
    </row>
    <row r="4463" spans="1:17" x14ac:dyDescent="0.2">
      <c r="A4463" s="468"/>
      <c r="B4463" s="487"/>
      <c r="C4463" s="483"/>
      <c r="D4463" s="473"/>
      <c r="E4463" s="473"/>
      <c r="F4463" s="479"/>
      <c r="G4463" s="473"/>
      <c r="H4463" s="473"/>
      <c r="I4463" s="473"/>
      <c r="J4463" s="509"/>
      <c r="K4463" s="509"/>
      <c r="L4463" s="484"/>
      <c r="M4463" s="484"/>
      <c r="N4463" s="482"/>
      <c r="O4463" s="477">
        <f t="shared" si="192"/>
        <v>0</v>
      </c>
      <c r="P4463" s="477">
        <f t="shared" si="193"/>
        <v>0</v>
      </c>
      <c r="Q4463" s="92" t="str">
        <f t="shared" si="194"/>
        <v/>
      </c>
    </row>
    <row r="4464" spans="1:17" x14ac:dyDescent="0.2">
      <c r="A4464" s="468"/>
      <c r="B4464" s="487"/>
      <c r="C4464" s="483"/>
      <c r="D4464" s="473"/>
      <c r="E4464" s="473"/>
      <c r="F4464" s="479"/>
      <c r="G4464" s="473"/>
      <c r="H4464" s="473"/>
      <c r="I4464" s="473"/>
      <c r="J4464" s="484"/>
      <c r="K4464" s="509"/>
      <c r="L4464" s="484"/>
      <c r="M4464" s="484"/>
      <c r="N4464" s="482"/>
      <c r="O4464" s="477">
        <f t="shared" si="192"/>
        <v>0</v>
      </c>
      <c r="P4464" s="477">
        <f t="shared" si="193"/>
        <v>0</v>
      </c>
      <c r="Q4464" s="92" t="str">
        <f t="shared" si="194"/>
        <v/>
      </c>
    </row>
    <row r="4465" spans="1:17" x14ac:dyDescent="0.2">
      <c r="A4465" s="468"/>
      <c r="B4465" s="482"/>
      <c r="C4465" s="483"/>
      <c r="D4465" s="473"/>
      <c r="E4465" s="473"/>
      <c r="F4465" s="479"/>
      <c r="G4465" s="473"/>
      <c r="H4465" s="473"/>
      <c r="I4465" s="473"/>
      <c r="J4465" s="484"/>
      <c r="K4465" s="484"/>
      <c r="L4465" s="484"/>
      <c r="M4465" s="484"/>
      <c r="N4465" s="482"/>
      <c r="O4465" s="477">
        <f t="shared" si="192"/>
        <v>0</v>
      </c>
      <c r="P4465" s="477">
        <f t="shared" si="193"/>
        <v>0</v>
      </c>
      <c r="Q4465" s="92" t="str">
        <f t="shared" si="194"/>
        <v/>
      </c>
    </row>
    <row r="4466" spans="1:17" x14ac:dyDescent="0.2">
      <c r="A4466" s="468"/>
      <c r="B4466" s="482"/>
      <c r="C4466" s="483"/>
      <c r="D4466" s="473"/>
      <c r="E4466" s="473"/>
      <c r="F4466" s="479"/>
      <c r="G4466" s="473"/>
      <c r="H4466" s="473"/>
      <c r="I4466" s="473"/>
      <c r="J4466" s="484"/>
      <c r="K4466" s="484"/>
      <c r="L4466" s="484"/>
      <c r="M4466" s="484"/>
      <c r="N4466" s="482"/>
      <c r="O4466" s="477">
        <f t="shared" si="192"/>
        <v>0</v>
      </c>
      <c r="P4466" s="477">
        <f t="shared" si="193"/>
        <v>0</v>
      </c>
      <c r="Q4466" s="92" t="str">
        <f t="shared" si="194"/>
        <v/>
      </c>
    </row>
    <row r="4467" spans="1:17" x14ac:dyDescent="0.2">
      <c r="A4467" s="468"/>
      <c r="B4467" s="482"/>
      <c r="C4467" s="483"/>
      <c r="D4467" s="473"/>
      <c r="E4467" s="473"/>
      <c r="F4467" s="479"/>
      <c r="G4467" s="473"/>
      <c r="H4467" s="473"/>
      <c r="I4467" s="473"/>
      <c r="J4467" s="484"/>
      <c r="K4467" s="509"/>
      <c r="L4467" s="484"/>
      <c r="M4467" s="484"/>
      <c r="N4467" s="482"/>
      <c r="O4467" s="477">
        <f t="shared" si="192"/>
        <v>0</v>
      </c>
      <c r="P4467" s="477">
        <f t="shared" si="193"/>
        <v>0</v>
      </c>
      <c r="Q4467" s="92" t="str">
        <f t="shared" si="194"/>
        <v/>
      </c>
    </row>
    <row r="4468" spans="1:17" x14ac:dyDescent="0.2">
      <c r="A4468" s="468"/>
      <c r="B4468" s="487"/>
      <c r="C4468" s="483"/>
      <c r="D4468" s="473"/>
      <c r="E4468" s="473"/>
      <c r="F4468" s="479"/>
      <c r="G4468" s="473"/>
      <c r="H4468" s="473"/>
      <c r="I4468" s="473"/>
      <c r="J4468" s="484"/>
      <c r="K4468" s="484"/>
      <c r="L4468" s="484"/>
      <c r="M4468" s="484"/>
      <c r="N4468" s="482"/>
      <c r="O4468" s="477">
        <f t="shared" si="192"/>
        <v>0</v>
      </c>
      <c r="P4468" s="477">
        <f t="shared" si="193"/>
        <v>0</v>
      </c>
      <c r="Q4468" s="92" t="str">
        <f t="shared" si="194"/>
        <v/>
      </c>
    </row>
    <row r="4469" spans="1:17" x14ac:dyDescent="0.2">
      <c r="A4469" s="468"/>
      <c r="B4469" s="487"/>
      <c r="C4469" s="483"/>
      <c r="D4469" s="473"/>
      <c r="E4469" s="473"/>
      <c r="F4469" s="479"/>
      <c r="G4469" s="473"/>
      <c r="H4469" s="473"/>
      <c r="I4469" s="473"/>
      <c r="J4469" s="484"/>
      <c r="K4469" s="509"/>
      <c r="L4469" s="484"/>
      <c r="M4469" s="484"/>
      <c r="N4469" s="482"/>
      <c r="O4469" s="477">
        <f t="shared" si="192"/>
        <v>0</v>
      </c>
      <c r="P4469" s="477">
        <f t="shared" si="193"/>
        <v>0</v>
      </c>
      <c r="Q4469" s="92" t="str">
        <f t="shared" si="194"/>
        <v/>
      </c>
    </row>
    <row r="4470" spans="1:17" x14ac:dyDescent="0.2">
      <c r="A4470" s="468"/>
      <c r="B4470" s="487"/>
      <c r="C4470" s="483"/>
      <c r="D4470" s="473"/>
      <c r="E4470" s="473"/>
      <c r="F4470" s="479"/>
      <c r="G4470" s="473"/>
      <c r="H4470" s="473"/>
      <c r="I4470" s="473"/>
      <c r="J4470" s="509"/>
      <c r="K4470" s="509"/>
      <c r="L4470" s="484"/>
      <c r="M4470" s="484"/>
      <c r="N4470" s="482"/>
      <c r="O4470" s="477">
        <f t="shared" si="192"/>
        <v>0</v>
      </c>
      <c r="P4470" s="477">
        <f t="shared" si="193"/>
        <v>0</v>
      </c>
      <c r="Q4470" s="92" t="str">
        <f t="shared" si="194"/>
        <v/>
      </c>
    </row>
    <row r="4471" spans="1:17" x14ac:dyDescent="0.2">
      <c r="A4471" s="468"/>
      <c r="B4471" s="487"/>
      <c r="C4471" s="483"/>
      <c r="D4471" s="473"/>
      <c r="E4471" s="473"/>
      <c r="F4471" s="479"/>
      <c r="G4471" s="473"/>
      <c r="H4471" s="473"/>
      <c r="I4471" s="473"/>
      <c r="J4471" s="484"/>
      <c r="K4471" s="509"/>
      <c r="L4471" s="484"/>
      <c r="M4471" s="484"/>
      <c r="N4471" s="482"/>
      <c r="O4471" s="477">
        <f t="shared" si="192"/>
        <v>0</v>
      </c>
      <c r="P4471" s="477">
        <f t="shared" si="193"/>
        <v>0</v>
      </c>
      <c r="Q4471" s="92" t="str">
        <f t="shared" si="194"/>
        <v/>
      </c>
    </row>
    <row r="4472" spans="1:17" x14ac:dyDescent="0.2">
      <c r="A4472" s="468"/>
      <c r="B4472" s="487"/>
      <c r="C4472" s="483"/>
      <c r="D4472" s="473"/>
      <c r="E4472" s="473"/>
      <c r="F4472" s="479"/>
      <c r="G4472" s="473"/>
      <c r="H4472" s="473"/>
      <c r="I4472" s="473"/>
      <c r="J4472" s="484"/>
      <c r="K4472" s="509"/>
      <c r="L4472" s="484"/>
      <c r="M4472" s="484"/>
      <c r="N4472" s="482"/>
      <c r="O4472" s="477">
        <f t="shared" ref="O4472:O4535" si="195">IF(B4472=0,0,IF(YEAR(B4472)=$P$1,MONTH(B4472)-$O$1+1,(YEAR(B4472)-$P$1)*12-$O$1+1+MONTH(B4472)))</f>
        <v>0</v>
      </c>
      <c r="P4472" s="477">
        <f t="shared" ref="P4472:P4535" si="196">IF(C4472=0,0,IF(YEAR(C4472)=$P$1,MONTH(C4472)-$O$1+1,(YEAR(C4472)-$P$1)*12-$O$1+1+MONTH(C4472)))</f>
        <v>0</v>
      </c>
      <c r="Q4472" s="92" t="str">
        <f t="shared" ref="Q4472:Q4535" si="197">SUBSTITUTE(D4472," ","_")</f>
        <v/>
      </c>
    </row>
    <row r="4473" spans="1:17" x14ac:dyDescent="0.2">
      <c r="A4473" s="468"/>
      <c r="B4473" s="487"/>
      <c r="C4473" s="483"/>
      <c r="D4473" s="473"/>
      <c r="E4473" s="473"/>
      <c r="F4473" s="479"/>
      <c r="G4473" s="473"/>
      <c r="H4473" s="473"/>
      <c r="I4473" s="473"/>
      <c r="J4473" s="484"/>
      <c r="K4473" s="484"/>
      <c r="L4473" s="484"/>
      <c r="M4473" s="484"/>
      <c r="N4473" s="482"/>
      <c r="O4473" s="477">
        <f t="shared" si="195"/>
        <v>0</v>
      </c>
      <c r="P4473" s="477">
        <f t="shared" si="196"/>
        <v>0</v>
      </c>
      <c r="Q4473" s="92" t="str">
        <f t="shared" si="197"/>
        <v/>
      </c>
    </row>
    <row r="4474" spans="1:17" x14ac:dyDescent="0.2">
      <c r="A4474" s="468"/>
      <c r="B4474" s="487"/>
      <c r="C4474" s="483"/>
      <c r="D4474" s="473"/>
      <c r="E4474" s="473"/>
      <c r="F4474" s="479"/>
      <c r="G4474" s="473"/>
      <c r="H4474" s="473"/>
      <c r="I4474" s="473"/>
      <c r="J4474" s="509"/>
      <c r="K4474" s="509"/>
      <c r="L4474" s="484"/>
      <c r="M4474" s="484"/>
      <c r="N4474" s="482"/>
      <c r="O4474" s="477">
        <f t="shared" si="195"/>
        <v>0</v>
      </c>
      <c r="P4474" s="477">
        <f t="shared" si="196"/>
        <v>0</v>
      </c>
      <c r="Q4474" s="92" t="str">
        <f t="shared" si="197"/>
        <v/>
      </c>
    </row>
    <row r="4475" spans="1:17" x14ac:dyDescent="0.2">
      <c r="A4475" s="468"/>
      <c r="B4475" s="487"/>
      <c r="C4475" s="483"/>
      <c r="D4475" s="473"/>
      <c r="E4475" s="473"/>
      <c r="F4475" s="479"/>
      <c r="G4475" s="473"/>
      <c r="H4475" s="473"/>
      <c r="I4475" s="473"/>
      <c r="J4475" s="484"/>
      <c r="K4475" s="509"/>
      <c r="L4475" s="484"/>
      <c r="M4475" s="484"/>
      <c r="N4475" s="482"/>
      <c r="O4475" s="477">
        <f t="shared" si="195"/>
        <v>0</v>
      </c>
      <c r="P4475" s="477">
        <f t="shared" si="196"/>
        <v>0</v>
      </c>
      <c r="Q4475" s="92" t="str">
        <f t="shared" si="197"/>
        <v/>
      </c>
    </row>
    <row r="4476" spans="1:17" x14ac:dyDescent="0.2">
      <c r="A4476" s="468"/>
      <c r="B4476" s="487"/>
      <c r="C4476" s="483"/>
      <c r="D4476" s="473"/>
      <c r="E4476" s="473"/>
      <c r="F4476" s="479"/>
      <c r="G4476" s="473"/>
      <c r="H4476" s="473"/>
      <c r="I4476" s="473"/>
      <c r="J4476" s="484"/>
      <c r="K4476" s="509"/>
      <c r="L4476" s="484"/>
      <c r="M4476" s="484"/>
      <c r="N4476" s="482"/>
      <c r="O4476" s="477">
        <f t="shared" si="195"/>
        <v>0</v>
      </c>
      <c r="P4476" s="477">
        <f t="shared" si="196"/>
        <v>0</v>
      </c>
      <c r="Q4476" s="92" t="str">
        <f t="shared" si="197"/>
        <v/>
      </c>
    </row>
    <row r="4477" spans="1:17" x14ac:dyDescent="0.2">
      <c r="A4477" s="468"/>
      <c r="B4477" s="487"/>
      <c r="C4477" s="483"/>
      <c r="D4477" s="473"/>
      <c r="E4477" s="473"/>
      <c r="F4477" s="479"/>
      <c r="G4477" s="473"/>
      <c r="H4477" s="473"/>
      <c r="I4477" s="473"/>
      <c r="J4477" s="484"/>
      <c r="K4477" s="509"/>
      <c r="L4477" s="484"/>
      <c r="M4477" s="484"/>
      <c r="N4477" s="482"/>
      <c r="O4477" s="477">
        <f t="shared" si="195"/>
        <v>0</v>
      </c>
      <c r="P4477" s="477">
        <f t="shared" si="196"/>
        <v>0</v>
      </c>
      <c r="Q4477" s="92" t="str">
        <f t="shared" si="197"/>
        <v/>
      </c>
    </row>
    <row r="4478" spans="1:17" x14ac:dyDescent="0.2">
      <c r="A4478" s="468"/>
      <c r="B4478" s="487"/>
      <c r="C4478" s="483"/>
      <c r="D4478" s="473"/>
      <c r="E4478" s="473"/>
      <c r="F4478" s="479"/>
      <c r="G4478" s="473"/>
      <c r="H4478" s="473"/>
      <c r="I4478" s="473"/>
      <c r="J4478" s="484"/>
      <c r="K4478" s="484"/>
      <c r="L4478" s="484"/>
      <c r="M4478" s="484"/>
      <c r="N4478" s="482"/>
      <c r="O4478" s="477">
        <f t="shared" si="195"/>
        <v>0</v>
      </c>
      <c r="P4478" s="477">
        <f t="shared" si="196"/>
        <v>0</v>
      </c>
      <c r="Q4478" s="92" t="str">
        <f t="shared" si="197"/>
        <v/>
      </c>
    </row>
    <row r="4479" spans="1:17" x14ac:dyDescent="0.2">
      <c r="A4479" s="468"/>
      <c r="B4479" s="487"/>
      <c r="C4479" s="483"/>
      <c r="D4479" s="473"/>
      <c r="E4479" s="473"/>
      <c r="F4479" s="479"/>
      <c r="G4479" s="473"/>
      <c r="H4479" s="473"/>
      <c r="I4479" s="473"/>
      <c r="J4479" s="484"/>
      <c r="K4479" s="509"/>
      <c r="L4479" s="484"/>
      <c r="M4479" s="484"/>
      <c r="N4479" s="482"/>
      <c r="O4479" s="477">
        <f t="shared" si="195"/>
        <v>0</v>
      </c>
      <c r="P4479" s="477">
        <f t="shared" si="196"/>
        <v>0</v>
      </c>
      <c r="Q4479" s="92" t="str">
        <f t="shared" si="197"/>
        <v/>
      </c>
    </row>
    <row r="4480" spans="1:17" x14ac:dyDescent="0.2">
      <c r="A4480" s="468"/>
      <c r="B4480" s="487"/>
      <c r="C4480" s="483"/>
      <c r="D4480" s="473"/>
      <c r="E4480" s="473"/>
      <c r="F4480" s="479"/>
      <c r="G4480" s="473"/>
      <c r="H4480" s="473"/>
      <c r="I4480" s="473"/>
      <c r="J4480" s="509"/>
      <c r="K4480" s="509"/>
      <c r="L4480" s="484"/>
      <c r="M4480" s="484"/>
      <c r="N4480" s="482"/>
      <c r="O4480" s="477">
        <f t="shared" si="195"/>
        <v>0</v>
      </c>
      <c r="P4480" s="477">
        <f t="shared" si="196"/>
        <v>0</v>
      </c>
      <c r="Q4480" s="92" t="str">
        <f t="shared" si="197"/>
        <v/>
      </c>
    </row>
    <row r="4481" spans="1:17" x14ac:dyDescent="0.2">
      <c r="A4481" s="468"/>
      <c r="B4481" s="487"/>
      <c r="C4481" s="483"/>
      <c r="D4481" s="473"/>
      <c r="E4481" s="473"/>
      <c r="F4481" s="479"/>
      <c r="G4481" s="473"/>
      <c r="H4481" s="473"/>
      <c r="I4481" s="473"/>
      <c r="J4481" s="484"/>
      <c r="K4481" s="509"/>
      <c r="L4481" s="484"/>
      <c r="M4481" s="484"/>
      <c r="N4481" s="482"/>
      <c r="O4481" s="477">
        <f t="shared" si="195"/>
        <v>0</v>
      </c>
      <c r="P4481" s="477">
        <f t="shared" si="196"/>
        <v>0</v>
      </c>
      <c r="Q4481" s="92" t="str">
        <f t="shared" si="197"/>
        <v/>
      </c>
    </row>
    <row r="4482" spans="1:17" x14ac:dyDescent="0.2">
      <c r="A4482" s="468"/>
      <c r="B4482" s="487"/>
      <c r="C4482" s="483"/>
      <c r="D4482" s="473"/>
      <c r="E4482" s="473"/>
      <c r="F4482" s="479"/>
      <c r="G4482" s="473"/>
      <c r="H4482" s="473"/>
      <c r="I4482" s="473"/>
      <c r="J4482" s="509"/>
      <c r="K4482" s="509"/>
      <c r="L4482" s="484"/>
      <c r="M4482" s="484"/>
      <c r="N4482" s="482"/>
      <c r="O4482" s="477">
        <f t="shared" si="195"/>
        <v>0</v>
      </c>
      <c r="P4482" s="477">
        <f t="shared" si="196"/>
        <v>0</v>
      </c>
      <c r="Q4482" s="92" t="str">
        <f t="shared" si="197"/>
        <v/>
      </c>
    </row>
    <row r="4483" spans="1:17" x14ac:dyDescent="0.2">
      <c r="A4483" s="468"/>
      <c r="B4483" s="487"/>
      <c r="C4483" s="483"/>
      <c r="D4483" s="473"/>
      <c r="E4483" s="473"/>
      <c r="F4483" s="479"/>
      <c r="G4483" s="473"/>
      <c r="H4483" s="473"/>
      <c r="I4483" s="473"/>
      <c r="J4483" s="484"/>
      <c r="K4483" s="509"/>
      <c r="L4483" s="484"/>
      <c r="M4483" s="484"/>
      <c r="N4483" s="482"/>
      <c r="O4483" s="477">
        <f t="shared" si="195"/>
        <v>0</v>
      </c>
      <c r="P4483" s="477">
        <f t="shared" si="196"/>
        <v>0</v>
      </c>
      <c r="Q4483" s="92" t="str">
        <f t="shared" si="197"/>
        <v/>
      </c>
    </row>
    <row r="4484" spans="1:17" x14ac:dyDescent="0.2">
      <c r="A4484" s="468"/>
      <c r="B4484" s="482"/>
      <c r="C4484" s="483"/>
      <c r="D4484" s="473"/>
      <c r="E4484" s="473"/>
      <c r="F4484" s="479"/>
      <c r="G4484" s="473"/>
      <c r="H4484" s="473"/>
      <c r="I4484" s="473"/>
      <c r="J4484" s="484"/>
      <c r="K4484" s="484"/>
      <c r="L4484" s="484"/>
      <c r="M4484" s="484"/>
      <c r="N4484" s="482"/>
      <c r="O4484" s="477">
        <f t="shared" si="195"/>
        <v>0</v>
      </c>
      <c r="P4484" s="477">
        <f t="shared" si="196"/>
        <v>0</v>
      </c>
      <c r="Q4484" s="92" t="str">
        <f t="shared" si="197"/>
        <v/>
      </c>
    </row>
    <row r="4485" spans="1:17" x14ac:dyDescent="0.2">
      <c r="A4485" s="468"/>
      <c r="B4485" s="482"/>
      <c r="C4485" s="483"/>
      <c r="D4485" s="473"/>
      <c r="E4485" s="473"/>
      <c r="F4485" s="479"/>
      <c r="G4485" s="473"/>
      <c r="H4485" s="473"/>
      <c r="I4485" s="473"/>
      <c r="J4485" s="484"/>
      <c r="K4485" s="484"/>
      <c r="L4485" s="484"/>
      <c r="M4485" s="484"/>
      <c r="N4485" s="482"/>
      <c r="O4485" s="477">
        <f t="shared" si="195"/>
        <v>0</v>
      </c>
      <c r="P4485" s="477">
        <f t="shared" si="196"/>
        <v>0</v>
      </c>
      <c r="Q4485" s="92" t="str">
        <f t="shared" si="197"/>
        <v/>
      </c>
    </row>
    <row r="4486" spans="1:17" x14ac:dyDescent="0.2">
      <c r="A4486" s="468"/>
      <c r="B4486" s="482"/>
      <c r="C4486" s="483"/>
      <c r="D4486" s="473"/>
      <c r="E4486" s="473"/>
      <c r="F4486" s="479"/>
      <c r="G4486" s="473"/>
      <c r="H4486" s="473"/>
      <c r="I4486" s="473"/>
      <c r="J4486" s="484"/>
      <c r="K4486" s="509"/>
      <c r="L4486" s="484"/>
      <c r="M4486" s="484"/>
      <c r="N4486" s="482"/>
      <c r="O4486" s="477">
        <f t="shared" si="195"/>
        <v>0</v>
      </c>
      <c r="P4486" s="477">
        <f t="shared" si="196"/>
        <v>0</v>
      </c>
      <c r="Q4486" s="92" t="str">
        <f t="shared" si="197"/>
        <v/>
      </c>
    </row>
    <row r="4487" spans="1:17" x14ac:dyDescent="0.2">
      <c r="A4487" s="468"/>
      <c r="B4487" s="487"/>
      <c r="C4487" s="483"/>
      <c r="D4487" s="473"/>
      <c r="E4487" s="473"/>
      <c r="F4487" s="479"/>
      <c r="G4487" s="473"/>
      <c r="H4487" s="473"/>
      <c r="I4487" s="473"/>
      <c r="J4487" s="509"/>
      <c r="K4487" s="509"/>
      <c r="L4487" s="484"/>
      <c r="M4487" s="484"/>
      <c r="N4487" s="482"/>
      <c r="O4487" s="477">
        <f t="shared" si="195"/>
        <v>0</v>
      </c>
      <c r="P4487" s="477">
        <f t="shared" si="196"/>
        <v>0</v>
      </c>
      <c r="Q4487" s="92" t="str">
        <f t="shared" si="197"/>
        <v/>
      </c>
    </row>
    <row r="4488" spans="1:17" x14ac:dyDescent="0.2">
      <c r="A4488" s="468"/>
      <c r="B4488" s="487"/>
      <c r="C4488" s="483"/>
      <c r="D4488" s="473"/>
      <c r="E4488" s="473"/>
      <c r="F4488" s="479"/>
      <c r="G4488" s="473"/>
      <c r="H4488" s="473"/>
      <c r="I4488" s="473"/>
      <c r="J4488" s="484"/>
      <c r="K4488" s="509"/>
      <c r="L4488" s="484"/>
      <c r="M4488" s="484"/>
      <c r="N4488" s="482"/>
      <c r="O4488" s="477">
        <f t="shared" si="195"/>
        <v>0</v>
      </c>
      <c r="P4488" s="477">
        <f t="shared" si="196"/>
        <v>0</v>
      </c>
      <c r="Q4488" s="92" t="str">
        <f t="shared" si="197"/>
        <v/>
      </c>
    </row>
    <row r="4489" spans="1:17" x14ac:dyDescent="0.2">
      <c r="A4489" s="468"/>
      <c r="B4489" s="487"/>
      <c r="C4489" s="483"/>
      <c r="D4489" s="473"/>
      <c r="E4489" s="473"/>
      <c r="F4489" s="479"/>
      <c r="G4489" s="473"/>
      <c r="H4489" s="473"/>
      <c r="I4489" s="473"/>
      <c r="J4489" s="484"/>
      <c r="K4489" s="509"/>
      <c r="L4489" s="484"/>
      <c r="M4489" s="484"/>
      <c r="N4489" s="482"/>
      <c r="O4489" s="477">
        <f t="shared" si="195"/>
        <v>0</v>
      </c>
      <c r="P4489" s="477">
        <f t="shared" si="196"/>
        <v>0</v>
      </c>
      <c r="Q4489" s="92" t="str">
        <f t="shared" si="197"/>
        <v/>
      </c>
    </row>
    <row r="4490" spans="1:17" x14ac:dyDescent="0.2">
      <c r="A4490" s="468"/>
      <c r="B4490" s="487"/>
      <c r="C4490" s="483"/>
      <c r="D4490" s="473"/>
      <c r="E4490" s="473"/>
      <c r="F4490" s="479"/>
      <c r="G4490" s="473"/>
      <c r="H4490" s="473"/>
      <c r="I4490" s="473"/>
      <c r="J4490" s="484"/>
      <c r="K4490" s="484"/>
      <c r="L4490" s="484"/>
      <c r="M4490" s="484"/>
      <c r="N4490" s="482"/>
      <c r="O4490" s="477">
        <f t="shared" si="195"/>
        <v>0</v>
      </c>
      <c r="P4490" s="477">
        <f t="shared" si="196"/>
        <v>0</v>
      </c>
      <c r="Q4490" s="92" t="str">
        <f t="shared" si="197"/>
        <v/>
      </c>
    </row>
    <row r="4491" spans="1:17" x14ac:dyDescent="0.2">
      <c r="A4491" s="468"/>
      <c r="B4491" s="487"/>
      <c r="C4491" s="483"/>
      <c r="D4491" s="473"/>
      <c r="E4491" s="473"/>
      <c r="F4491" s="479"/>
      <c r="G4491" s="473"/>
      <c r="H4491" s="473"/>
      <c r="I4491" s="473"/>
      <c r="J4491" s="484"/>
      <c r="K4491" s="484"/>
      <c r="L4491" s="484"/>
      <c r="M4491" s="484"/>
      <c r="N4491" s="482"/>
      <c r="O4491" s="477">
        <f t="shared" si="195"/>
        <v>0</v>
      </c>
      <c r="P4491" s="477">
        <f t="shared" si="196"/>
        <v>0</v>
      </c>
      <c r="Q4491" s="92" t="str">
        <f t="shared" si="197"/>
        <v/>
      </c>
    </row>
    <row r="4492" spans="1:17" x14ac:dyDescent="0.2">
      <c r="A4492" s="468"/>
      <c r="B4492" s="487"/>
      <c r="C4492" s="483"/>
      <c r="D4492" s="473"/>
      <c r="E4492" s="473"/>
      <c r="F4492" s="479"/>
      <c r="G4492" s="473"/>
      <c r="H4492" s="473"/>
      <c r="I4492" s="473"/>
      <c r="J4492" s="484"/>
      <c r="K4492" s="484"/>
      <c r="L4492" s="484"/>
      <c r="M4492" s="484"/>
      <c r="N4492" s="482"/>
      <c r="O4492" s="477">
        <f t="shared" si="195"/>
        <v>0</v>
      </c>
      <c r="P4492" s="477">
        <f t="shared" si="196"/>
        <v>0</v>
      </c>
      <c r="Q4492" s="92" t="str">
        <f t="shared" si="197"/>
        <v/>
      </c>
    </row>
    <row r="4493" spans="1:17" x14ac:dyDescent="0.2">
      <c r="A4493" s="468"/>
      <c r="B4493" s="487"/>
      <c r="C4493" s="483"/>
      <c r="D4493" s="473"/>
      <c r="E4493" s="473"/>
      <c r="F4493" s="479"/>
      <c r="G4493" s="473"/>
      <c r="H4493" s="473"/>
      <c r="I4493" s="473"/>
      <c r="J4493" s="484"/>
      <c r="K4493" s="484"/>
      <c r="L4493" s="484"/>
      <c r="M4493" s="484"/>
      <c r="N4493" s="482"/>
      <c r="O4493" s="477">
        <f t="shared" si="195"/>
        <v>0</v>
      </c>
      <c r="P4493" s="477">
        <f t="shared" si="196"/>
        <v>0</v>
      </c>
      <c r="Q4493" s="92" t="str">
        <f t="shared" si="197"/>
        <v/>
      </c>
    </row>
    <row r="4494" spans="1:17" x14ac:dyDescent="0.2">
      <c r="A4494" s="468"/>
      <c r="B4494" s="487"/>
      <c r="C4494" s="483"/>
      <c r="D4494" s="473"/>
      <c r="E4494" s="473"/>
      <c r="F4494" s="479"/>
      <c r="G4494" s="473"/>
      <c r="H4494" s="473"/>
      <c r="I4494" s="473"/>
      <c r="J4494" s="484"/>
      <c r="K4494" s="484"/>
      <c r="L4494" s="484"/>
      <c r="M4494" s="484"/>
      <c r="N4494" s="482"/>
      <c r="O4494" s="477">
        <f t="shared" si="195"/>
        <v>0</v>
      </c>
      <c r="P4494" s="477">
        <f t="shared" si="196"/>
        <v>0</v>
      </c>
      <c r="Q4494" s="92" t="str">
        <f t="shared" si="197"/>
        <v/>
      </c>
    </row>
    <row r="4495" spans="1:17" x14ac:dyDescent="0.2">
      <c r="A4495" s="468"/>
      <c r="B4495" s="487"/>
      <c r="C4495" s="483"/>
      <c r="D4495" s="473"/>
      <c r="E4495" s="473"/>
      <c r="F4495" s="479"/>
      <c r="G4495" s="473"/>
      <c r="H4495" s="510"/>
      <c r="I4495" s="473"/>
      <c r="J4495" s="484"/>
      <c r="K4495" s="484"/>
      <c r="L4495" s="484"/>
      <c r="M4495" s="484"/>
      <c r="N4495" s="482"/>
      <c r="O4495" s="477">
        <f t="shared" si="195"/>
        <v>0</v>
      </c>
      <c r="P4495" s="477">
        <f t="shared" si="196"/>
        <v>0</v>
      </c>
      <c r="Q4495" s="92" t="str">
        <f t="shared" si="197"/>
        <v/>
      </c>
    </row>
    <row r="4496" spans="1:17" x14ac:dyDescent="0.2">
      <c r="A4496" s="468"/>
      <c r="B4496" s="487"/>
      <c r="C4496" s="483"/>
      <c r="D4496" s="473"/>
      <c r="E4496" s="473"/>
      <c r="F4496" s="479"/>
      <c r="G4496" s="473"/>
      <c r="H4496" s="473"/>
      <c r="I4496" s="473"/>
      <c r="J4496" s="484"/>
      <c r="K4496" s="484"/>
      <c r="L4496" s="484"/>
      <c r="M4496" s="484"/>
      <c r="N4496" s="482"/>
      <c r="O4496" s="477">
        <f t="shared" si="195"/>
        <v>0</v>
      </c>
      <c r="P4496" s="477">
        <f t="shared" si="196"/>
        <v>0</v>
      </c>
      <c r="Q4496" s="92" t="str">
        <f t="shared" si="197"/>
        <v/>
      </c>
    </row>
    <row r="4497" spans="1:17" x14ac:dyDescent="0.2">
      <c r="A4497" s="468"/>
      <c r="B4497" s="487"/>
      <c r="C4497" s="483"/>
      <c r="D4497" s="473"/>
      <c r="E4497" s="473"/>
      <c r="F4497" s="479"/>
      <c r="G4497" s="473"/>
      <c r="H4497" s="473"/>
      <c r="I4497" s="473"/>
      <c r="J4497" s="484"/>
      <c r="K4497" s="484"/>
      <c r="L4497" s="484"/>
      <c r="M4497" s="484"/>
      <c r="N4497" s="482"/>
      <c r="O4497" s="477">
        <f t="shared" si="195"/>
        <v>0</v>
      </c>
      <c r="P4497" s="477">
        <f t="shared" si="196"/>
        <v>0</v>
      </c>
      <c r="Q4497" s="92" t="str">
        <f t="shared" si="197"/>
        <v/>
      </c>
    </row>
    <row r="4498" spans="1:17" x14ac:dyDescent="0.2">
      <c r="A4498" s="468"/>
      <c r="B4498" s="487"/>
      <c r="C4498" s="483"/>
      <c r="D4498" s="473"/>
      <c r="E4498" s="473"/>
      <c r="F4498" s="479"/>
      <c r="G4498" s="473"/>
      <c r="H4498" s="473"/>
      <c r="I4498" s="473"/>
      <c r="J4498" s="484"/>
      <c r="K4498" s="484"/>
      <c r="L4498" s="484"/>
      <c r="M4498" s="484"/>
      <c r="N4498" s="482"/>
      <c r="O4498" s="477">
        <f t="shared" si="195"/>
        <v>0</v>
      </c>
      <c r="P4498" s="477">
        <f t="shared" si="196"/>
        <v>0</v>
      </c>
      <c r="Q4498" s="92" t="str">
        <f t="shared" si="197"/>
        <v/>
      </c>
    </row>
    <row r="4499" spans="1:17" x14ac:dyDescent="0.2">
      <c r="A4499" s="468"/>
      <c r="B4499" s="487"/>
      <c r="C4499" s="483"/>
      <c r="D4499" s="473"/>
      <c r="E4499" s="473"/>
      <c r="F4499" s="479"/>
      <c r="G4499" s="473"/>
      <c r="H4499" s="473"/>
      <c r="I4499" s="473"/>
      <c r="J4499" s="484"/>
      <c r="K4499" s="484"/>
      <c r="L4499" s="484"/>
      <c r="M4499" s="484"/>
      <c r="N4499" s="482"/>
      <c r="O4499" s="477">
        <f t="shared" si="195"/>
        <v>0</v>
      </c>
      <c r="P4499" s="477">
        <f t="shared" si="196"/>
        <v>0</v>
      </c>
      <c r="Q4499" s="92" t="str">
        <f t="shared" si="197"/>
        <v/>
      </c>
    </row>
    <row r="4500" spans="1:17" x14ac:dyDescent="0.2">
      <c r="A4500" s="468"/>
      <c r="B4500" s="487"/>
      <c r="C4500" s="483"/>
      <c r="D4500" s="473"/>
      <c r="E4500" s="473"/>
      <c r="F4500" s="479"/>
      <c r="G4500" s="473"/>
      <c r="H4500" s="473"/>
      <c r="I4500" s="473"/>
      <c r="J4500" s="484"/>
      <c r="K4500" s="484"/>
      <c r="L4500" s="484"/>
      <c r="M4500" s="484"/>
      <c r="N4500" s="482"/>
      <c r="O4500" s="477">
        <f t="shared" si="195"/>
        <v>0</v>
      </c>
      <c r="P4500" s="477">
        <f t="shared" si="196"/>
        <v>0</v>
      </c>
      <c r="Q4500" s="92" t="str">
        <f t="shared" si="197"/>
        <v/>
      </c>
    </row>
    <row r="4501" spans="1:17" x14ac:dyDescent="0.2">
      <c r="A4501" s="468"/>
      <c r="B4501" s="487"/>
      <c r="C4501" s="483"/>
      <c r="D4501" s="473"/>
      <c r="E4501" s="473"/>
      <c r="F4501" s="479"/>
      <c r="G4501" s="473"/>
      <c r="H4501" s="480"/>
      <c r="I4501" s="473"/>
      <c r="J4501" s="484"/>
      <c r="K4501" s="484"/>
      <c r="L4501" s="484"/>
      <c r="M4501" s="484"/>
      <c r="N4501" s="482"/>
      <c r="O4501" s="477">
        <f t="shared" si="195"/>
        <v>0</v>
      </c>
      <c r="P4501" s="477">
        <f t="shared" si="196"/>
        <v>0</v>
      </c>
      <c r="Q4501" s="92" t="str">
        <f t="shared" si="197"/>
        <v/>
      </c>
    </row>
    <row r="4502" spans="1:17" x14ac:dyDescent="0.2">
      <c r="A4502" s="468"/>
      <c r="B4502" s="487"/>
      <c r="C4502" s="483"/>
      <c r="D4502" s="473"/>
      <c r="E4502" s="473"/>
      <c r="F4502" s="479"/>
      <c r="G4502" s="473"/>
      <c r="H4502" s="473"/>
      <c r="I4502" s="473"/>
      <c r="J4502" s="484"/>
      <c r="K4502" s="484"/>
      <c r="L4502" s="484"/>
      <c r="M4502" s="484"/>
      <c r="N4502" s="482"/>
      <c r="O4502" s="477">
        <f t="shared" si="195"/>
        <v>0</v>
      </c>
      <c r="P4502" s="477">
        <f t="shared" si="196"/>
        <v>0</v>
      </c>
      <c r="Q4502" s="92" t="str">
        <f t="shared" si="197"/>
        <v/>
      </c>
    </row>
    <row r="4503" spans="1:17" x14ac:dyDescent="0.2">
      <c r="A4503" s="468"/>
      <c r="B4503" s="487"/>
      <c r="C4503" s="483"/>
      <c r="D4503" s="473"/>
      <c r="E4503" s="473"/>
      <c r="F4503" s="479"/>
      <c r="G4503" s="473"/>
      <c r="H4503" s="473"/>
      <c r="I4503" s="473"/>
      <c r="J4503" s="484"/>
      <c r="K4503" s="484"/>
      <c r="L4503" s="484"/>
      <c r="M4503" s="484"/>
      <c r="N4503" s="482"/>
      <c r="O4503" s="477">
        <f t="shared" si="195"/>
        <v>0</v>
      </c>
      <c r="P4503" s="477">
        <f t="shared" si="196"/>
        <v>0</v>
      </c>
      <c r="Q4503" s="92" t="str">
        <f t="shared" si="197"/>
        <v/>
      </c>
    </row>
    <row r="4504" spans="1:17" x14ac:dyDescent="0.2">
      <c r="A4504" s="468"/>
      <c r="B4504" s="487"/>
      <c r="C4504" s="483"/>
      <c r="D4504" s="473"/>
      <c r="E4504" s="473"/>
      <c r="F4504" s="479"/>
      <c r="G4504" s="473"/>
      <c r="H4504" s="473"/>
      <c r="I4504" s="473"/>
      <c r="J4504" s="484"/>
      <c r="K4504" s="484"/>
      <c r="L4504" s="484"/>
      <c r="M4504" s="484"/>
      <c r="N4504" s="482"/>
      <c r="O4504" s="477">
        <f t="shared" si="195"/>
        <v>0</v>
      </c>
      <c r="P4504" s="477">
        <f t="shared" si="196"/>
        <v>0</v>
      </c>
      <c r="Q4504" s="92" t="str">
        <f t="shared" si="197"/>
        <v/>
      </c>
    </row>
    <row r="4505" spans="1:17" x14ac:dyDescent="0.2">
      <c r="A4505" s="468"/>
      <c r="B4505" s="487"/>
      <c r="C4505" s="483"/>
      <c r="D4505" s="473"/>
      <c r="E4505" s="473"/>
      <c r="F4505" s="479"/>
      <c r="G4505" s="473"/>
      <c r="H4505" s="473"/>
      <c r="I4505" s="473"/>
      <c r="J4505" s="484"/>
      <c r="K4505" s="484"/>
      <c r="L4505" s="484"/>
      <c r="M4505" s="484"/>
      <c r="N4505" s="482"/>
      <c r="O4505" s="477">
        <f t="shared" si="195"/>
        <v>0</v>
      </c>
      <c r="P4505" s="477">
        <f t="shared" si="196"/>
        <v>0</v>
      </c>
      <c r="Q4505" s="92" t="str">
        <f t="shared" si="197"/>
        <v/>
      </c>
    </row>
    <row r="4506" spans="1:17" x14ac:dyDescent="0.2">
      <c r="A4506" s="468"/>
      <c r="B4506" s="487"/>
      <c r="C4506" s="483"/>
      <c r="D4506" s="473"/>
      <c r="E4506" s="473"/>
      <c r="F4506" s="479"/>
      <c r="G4506" s="473"/>
      <c r="H4506" s="473"/>
      <c r="I4506" s="473"/>
      <c r="J4506" s="484"/>
      <c r="K4506" s="484"/>
      <c r="L4506" s="484"/>
      <c r="M4506" s="484"/>
      <c r="N4506" s="482"/>
      <c r="O4506" s="477">
        <f t="shared" si="195"/>
        <v>0</v>
      </c>
      <c r="P4506" s="477">
        <f t="shared" si="196"/>
        <v>0</v>
      </c>
      <c r="Q4506" s="92" t="str">
        <f t="shared" si="197"/>
        <v/>
      </c>
    </row>
    <row r="4507" spans="1:17" x14ac:dyDescent="0.2">
      <c r="A4507" s="468"/>
      <c r="B4507" s="487"/>
      <c r="C4507" s="483"/>
      <c r="D4507" s="473"/>
      <c r="E4507" s="473"/>
      <c r="F4507" s="479"/>
      <c r="G4507" s="473"/>
      <c r="H4507" s="473"/>
      <c r="I4507" s="473"/>
      <c r="J4507" s="484"/>
      <c r="K4507" s="484"/>
      <c r="L4507" s="484"/>
      <c r="M4507" s="484"/>
      <c r="N4507" s="482"/>
      <c r="O4507" s="477">
        <f t="shared" si="195"/>
        <v>0</v>
      </c>
      <c r="P4507" s="477">
        <f t="shared" si="196"/>
        <v>0</v>
      </c>
      <c r="Q4507" s="92" t="str">
        <f t="shared" si="197"/>
        <v/>
      </c>
    </row>
    <row r="4508" spans="1:17" x14ac:dyDescent="0.2">
      <c r="A4508" s="468"/>
      <c r="B4508" s="487"/>
      <c r="C4508" s="483"/>
      <c r="D4508" s="473"/>
      <c r="E4508" s="473"/>
      <c r="F4508" s="479"/>
      <c r="G4508" s="473"/>
      <c r="H4508" s="473"/>
      <c r="I4508" s="473"/>
      <c r="J4508" s="484"/>
      <c r="K4508" s="484"/>
      <c r="L4508" s="484"/>
      <c r="M4508" s="484"/>
      <c r="N4508" s="482"/>
      <c r="O4508" s="477">
        <f t="shared" si="195"/>
        <v>0</v>
      </c>
      <c r="P4508" s="477">
        <f t="shared" si="196"/>
        <v>0</v>
      </c>
      <c r="Q4508" s="92" t="str">
        <f t="shared" si="197"/>
        <v/>
      </c>
    </row>
    <row r="4509" spans="1:17" x14ac:dyDescent="0.2">
      <c r="A4509" s="468"/>
      <c r="B4509" s="487"/>
      <c r="C4509" s="483"/>
      <c r="D4509" s="473"/>
      <c r="E4509" s="473"/>
      <c r="F4509" s="479"/>
      <c r="G4509" s="473"/>
      <c r="H4509" s="473"/>
      <c r="I4509" s="473"/>
      <c r="J4509" s="484"/>
      <c r="K4509" s="484"/>
      <c r="L4509" s="484"/>
      <c r="M4509" s="484"/>
      <c r="N4509" s="482"/>
      <c r="O4509" s="477">
        <f t="shared" si="195"/>
        <v>0</v>
      </c>
      <c r="P4509" s="477">
        <f t="shared" si="196"/>
        <v>0</v>
      </c>
      <c r="Q4509" s="92" t="str">
        <f t="shared" si="197"/>
        <v/>
      </c>
    </row>
    <row r="4510" spans="1:17" x14ac:dyDescent="0.2">
      <c r="A4510" s="468"/>
      <c r="B4510" s="487"/>
      <c r="C4510" s="483"/>
      <c r="D4510" s="473"/>
      <c r="E4510" s="473"/>
      <c r="F4510" s="479"/>
      <c r="G4510" s="473"/>
      <c r="H4510" s="473"/>
      <c r="I4510" s="473"/>
      <c r="J4510" s="484"/>
      <c r="K4510" s="484"/>
      <c r="L4510" s="484"/>
      <c r="M4510" s="484"/>
      <c r="N4510" s="482"/>
      <c r="O4510" s="477">
        <f t="shared" si="195"/>
        <v>0</v>
      </c>
      <c r="P4510" s="477">
        <f t="shared" si="196"/>
        <v>0</v>
      </c>
      <c r="Q4510" s="92" t="str">
        <f t="shared" si="197"/>
        <v/>
      </c>
    </row>
    <row r="4511" spans="1:17" x14ac:dyDescent="0.2">
      <c r="A4511" s="468"/>
      <c r="B4511" s="487"/>
      <c r="C4511" s="483"/>
      <c r="D4511" s="473"/>
      <c r="E4511" s="473"/>
      <c r="F4511" s="479"/>
      <c r="G4511" s="473"/>
      <c r="H4511" s="473"/>
      <c r="I4511" s="473"/>
      <c r="J4511" s="484"/>
      <c r="K4511" s="484"/>
      <c r="L4511" s="484"/>
      <c r="M4511" s="484"/>
      <c r="N4511" s="482"/>
      <c r="O4511" s="477">
        <f t="shared" si="195"/>
        <v>0</v>
      </c>
      <c r="P4511" s="477">
        <f t="shared" si="196"/>
        <v>0</v>
      </c>
      <c r="Q4511" s="92" t="str">
        <f t="shared" si="197"/>
        <v/>
      </c>
    </row>
    <row r="4512" spans="1:17" x14ac:dyDescent="0.2">
      <c r="A4512" s="468"/>
      <c r="B4512" s="487"/>
      <c r="C4512" s="483"/>
      <c r="D4512" s="473"/>
      <c r="E4512" s="473"/>
      <c r="F4512" s="479"/>
      <c r="G4512" s="473"/>
      <c r="H4512" s="473"/>
      <c r="I4512" s="473"/>
      <c r="J4512" s="484"/>
      <c r="K4512" s="484"/>
      <c r="L4512" s="484"/>
      <c r="M4512" s="484"/>
      <c r="N4512" s="482"/>
      <c r="O4512" s="477">
        <f t="shared" si="195"/>
        <v>0</v>
      </c>
      <c r="P4512" s="477">
        <f t="shared" si="196"/>
        <v>0</v>
      </c>
      <c r="Q4512" s="92" t="str">
        <f t="shared" si="197"/>
        <v/>
      </c>
    </row>
    <row r="4513" spans="1:17" x14ac:dyDescent="0.2">
      <c r="A4513" s="468"/>
      <c r="B4513" s="487"/>
      <c r="C4513" s="483"/>
      <c r="D4513" s="473"/>
      <c r="E4513" s="473"/>
      <c r="F4513" s="479"/>
      <c r="G4513" s="473"/>
      <c r="H4513" s="473"/>
      <c r="I4513" s="473"/>
      <c r="J4513" s="484"/>
      <c r="K4513" s="484"/>
      <c r="L4513" s="484"/>
      <c r="M4513" s="484"/>
      <c r="N4513" s="482"/>
      <c r="O4513" s="477">
        <f t="shared" si="195"/>
        <v>0</v>
      </c>
      <c r="P4513" s="477">
        <f t="shared" si="196"/>
        <v>0</v>
      </c>
      <c r="Q4513" s="92" t="str">
        <f t="shared" si="197"/>
        <v/>
      </c>
    </row>
    <row r="4514" spans="1:17" x14ac:dyDescent="0.2">
      <c r="A4514" s="468"/>
      <c r="B4514" s="487"/>
      <c r="C4514" s="483"/>
      <c r="D4514" s="473"/>
      <c r="E4514" s="473"/>
      <c r="F4514" s="479"/>
      <c r="G4514" s="473"/>
      <c r="H4514" s="473"/>
      <c r="I4514" s="473"/>
      <c r="J4514" s="484"/>
      <c r="K4514" s="484"/>
      <c r="L4514" s="484"/>
      <c r="M4514" s="484"/>
      <c r="N4514" s="482"/>
      <c r="O4514" s="477">
        <f t="shared" si="195"/>
        <v>0</v>
      </c>
      <c r="P4514" s="477">
        <f t="shared" si="196"/>
        <v>0</v>
      </c>
      <c r="Q4514" s="92" t="str">
        <f t="shared" si="197"/>
        <v/>
      </c>
    </row>
    <row r="4515" spans="1:17" x14ac:dyDescent="0.2">
      <c r="A4515" s="468"/>
      <c r="B4515" s="487"/>
      <c r="C4515" s="483"/>
      <c r="D4515" s="473"/>
      <c r="E4515" s="473"/>
      <c r="F4515" s="479"/>
      <c r="G4515" s="473"/>
      <c r="H4515" s="473"/>
      <c r="I4515" s="473"/>
      <c r="J4515" s="484"/>
      <c r="K4515" s="484"/>
      <c r="L4515" s="484"/>
      <c r="M4515" s="484"/>
      <c r="N4515" s="482"/>
      <c r="O4515" s="477">
        <f t="shared" si="195"/>
        <v>0</v>
      </c>
      <c r="P4515" s="477">
        <f t="shared" si="196"/>
        <v>0</v>
      </c>
      <c r="Q4515" s="92" t="str">
        <f t="shared" si="197"/>
        <v/>
      </c>
    </row>
    <row r="4516" spans="1:17" x14ac:dyDescent="0.2">
      <c r="A4516" s="468"/>
      <c r="B4516" s="487"/>
      <c r="C4516" s="483"/>
      <c r="D4516" s="473"/>
      <c r="E4516" s="473"/>
      <c r="F4516" s="479"/>
      <c r="G4516" s="473"/>
      <c r="H4516" s="473"/>
      <c r="I4516" s="473"/>
      <c r="J4516" s="484"/>
      <c r="K4516" s="484"/>
      <c r="L4516" s="484"/>
      <c r="M4516" s="484"/>
      <c r="N4516" s="482"/>
      <c r="O4516" s="477">
        <f t="shared" si="195"/>
        <v>0</v>
      </c>
      <c r="P4516" s="477">
        <f t="shared" si="196"/>
        <v>0</v>
      </c>
      <c r="Q4516" s="92" t="str">
        <f t="shared" si="197"/>
        <v/>
      </c>
    </row>
    <row r="4517" spans="1:17" x14ac:dyDescent="0.2">
      <c r="A4517" s="468"/>
      <c r="B4517" s="487"/>
      <c r="C4517" s="483"/>
      <c r="D4517" s="473"/>
      <c r="E4517" s="473"/>
      <c r="F4517" s="479"/>
      <c r="G4517" s="473"/>
      <c r="H4517" s="473"/>
      <c r="I4517" s="473"/>
      <c r="J4517" s="484"/>
      <c r="K4517" s="484"/>
      <c r="L4517" s="484"/>
      <c r="M4517" s="484"/>
      <c r="N4517" s="482"/>
      <c r="O4517" s="477">
        <f t="shared" si="195"/>
        <v>0</v>
      </c>
      <c r="P4517" s="477">
        <f t="shared" si="196"/>
        <v>0</v>
      </c>
      <c r="Q4517" s="92" t="str">
        <f t="shared" si="197"/>
        <v/>
      </c>
    </row>
    <row r="4518" spans="1:17" x14ac:dyDescent="0.2">
      <c r="A4518" s="468"/>
      <c r="B4518" s="487"/>
      <c r="C4518" s="483"/>
      <c r="D4518" s="473"/>
      <c r="E4518" s="473"/>
      <c r="F4518" s="479"/>
      <c r="G4518" s="473"/>
      <c r="H4518" s="480"/>
      <c r="I4518" s="473"/>
      <c r="J4518" s="484"/>
      <c r="K4518" s="484"/>
      <c r="L4518" s="484"/>
      <c r="M4518" s="484"/>
      <c r="N4518" s="482"/>
      <c r="O4518" s="477">
        <f t="shared" si="195"/>
        <v>0</v>
      </c>
      <c r="P4518" s="477">
        <f t="shared" si="196"/>
        <v>0</v>
      </c>
      <c r="Q4518" s="92" t="str">
        <f t="shared" si="197"/>
        <v/>
      </c>
    </row>
    <row r="4519" spans="1:17" x14ac:dyDescent="0.2">
      <c r="A4519" s="468"/>
      <c r="B4519" s="487"/>
      <c r="C4519" s="483"/>
      <c r="D4519" s="473"/>
      <c r="E4519" s="473"/>
      <c r="F4519" s="479"/>
      <c r="G4519" s="473"/>
      <c r="H4519" s="473"/>
      <c r="I4519" s="473"/>
      <c r="J4519" s="484"/>
      <c r="K4519" s="484"/>
      <c r="L4519" s="484"/>
      <c r="M4519" s="484"/>
      <c r="N4519" s="482"/>
      <c r="O4519" s="477">
        <f t="shared" si="195"/>
        <v>0</v>
      </c>
      <c r="P4519" s="477">
        <f t="shared" si="196"/>
        <v>0</v>
      </c>
      <c r="Q4519" s="92" t="str">
        <f t="shared" si="197"/>
        <v/>
      </c>
    </row>
    <row r="4520" spans="1:17" x14ac:dyDescent="0.2">
      <c r="A4520" s="468"/>
      <c r="B4520" s="487"/>
      <c r="C4520" s="483"/>
      <c r="D4520" s="473"/>
      <c r="E4520" s="473"/>
      <c r="F4520" s="479"/>
      <c r="G4520" s="473"/>
      <c r="H4520" s="473"/>
      <c r="I4520" s="473"/>
      <c r="J4520" s="484"/>
      <c r="K4520" s="484"/>
      <c r="L4520" s="484"/>
      <c r="M4520" s="484"/>
      <c r="N4520" s="482"/>
      <c r="O4520" s="477">
        <f t="shared" si="195"/>
        <v>0</v>
      </c>
      <c r="P4520" s="477">
        <f t="shared" si="196"/>
        <v>0</v>
      </c>
      <c r="Q4520" s="92" t="str">
        <f t="shared" si="197"/>
        <v/>
      </c>
    </row>
    <row r="4521" spans="1:17" x14ac:dyDescent="0.2">
      <c r="A4521" s="468"/>
      <c r="B4521" s="487"/>
      <c r="C4521" s="483"/>
      <c r="D4521" s="473"/>
      <c r="E4521" s="473"/>
      <c r="F4521" s="479"/>
      <c r="G4521" s="473"/>
      <c r="H4521" s="473"/>
      <c r="I4521" s="473"/>
      <c r="J4521" s="484"/>
      <c r="K4521" s="484"/>
      <c r="L4521" s="484"/>
      <c r="M4521" s="484"/>
      <c r="N4521" s="482"/>
      <c r="O4521" s="477">
        <f t="shared" si="195"/>
        <v>0</v>
      </c>
      <c r="P4521" s="477">
        <f t="shared" si="196"/>
        <v>0</v>
      </c>
      <c r="Q4521" s="92" t="str">
        <f t="shared" si="197"/>
        <v/>
      </c>
    </row>
    <row r="4522" spans="1:17" x14ac:dyDescent="0.2">
      <c r="A4522" s="468"/>
      <c r="B4522" s="487"/>
      <c r="C4522" s="483"/>
      <c r="D4522" s="473"/>
      <c r="E4522" s="473"/>
      <c r="F4522" s="479"/>
      <c r="G4522" s="473"/>
      <c r="H4522" s="473"/>
      <c r="I4522" s="473"/>
      <c r="J4522" s="484"/>
      <c r="K4522" s="484"/>
      <c r="L4522" s="484"/>
      <c r="M4522" s="484"/>
      <c r="N4522" s="482"/>
      <c r="O4522" s="477">
        <f t="shared" si="195"/>
        <v>0</v>
      </c>
      <c r="P4522" s="477">
        <f t="shared" si="196"/>
        <v>0</v>
      </c>
      <c r="Q4522" s="92" t="str">
        <f t="shared" si="197"/>
        <v/>
      </c>
    </row>
    <row r="4523" spans="1:17" x14ac:dyDescent="0.2">
      <c r="A4523" s="468"/>
      <c r="B4523" s="487"/>
      <c r="C4523" s="483"/>
      <c r="D4523" s="473"/>
      <c r="E4523" s="473"/>
      <c r="F4523" s="479"/>
      <c r="G4523" s="473"/>
      <c r="H4523" s="473"/>
      <c r="I4523" s="473"/>
      <c r="J4523" s="484"/>
      <c r="K4523" s="484"/>
      <c r="L4523" s="484"/>
      <c r="M4523" s="484"/>
      <c r="N4523" s="482"/>
      <c r="O4523" s="477">
        <f t="shared" si="195"/>
        <v>0</v>
      </c>
      <c r="P4523" s="477">
        <f t="shared" si="196"/>
        <v>0</v>
      </c>
      <c r="Q4523" s="92" t="str">
        <f t="shared" si="197"/>
        <v/>
      </c>
    </row>
    <row r="4524" spans="1:17" x14ac:dyDescent="0.2">
      <c r="A4524" s="468"/>
      <c r="B4524" s="487"/>
      <c r="C4524" s="483"/>
      <c r="D4524" s="473"/>
      <c r="E4524" s="473"/>
      <c r="F4524" s="479"/>
      <c r="G4524" s="473"/>
      <c r="H4524" s="480"/>
      <c r="I4524" s="473"/>
      <c r="J4524" s="484"/>
      <c r="K4524" s="484"/>
      <c r="L4524" s="484"/>
      <c r="M4524" s="484"/>
      <c r="N4524" s="482"/>
      <c r="O4524" s="477">
        <f t="shared" si="195"/>
        <v>0</v>
      </c>
      <c r="P4524" s="477">
        <f t="shared" si="196"/>
        <v>0</v>
      </c>
      <c r="Q4524" s="92" t="str">
        <f t="shared" si="197"/>
        <v/>
      </c>
    </row>
    <row r="4525" spans="1:17" x14ac:dyDescent="0.2">
      <c r="A4525" s="468"/>
      <c r="B4525" s="487"/>
      <c r="C4525" s="483"/>
      <c r="D4525" s="473"/>
      <c r="E4525" s="473"/>
      <c r="F4525" s="479"/>
      <c r="G4525" s="473"/>
      <c r="H4525" s="473"/>
      <c r="I4525" s="473"/>
      <c r="J4525" s="484"/>
      <c r="K4525" s="484"/>
      <c r="L4525" s="484"/>
      <c r="M4525" s="484"/>
      <c r="N4525" s="482"/>
      <c r="O4525" s="477">
        <f t="shared" si="195"/>
        <v>0</v>
      </c>
      <c r="P4525" s="477">
        <f t="shared" si="196"/>
        <v>0</v>
      </c>
      <c r="Q4525" s="92" t="str">
        <f t="shared" si="197"/>
        <v/>
      </c>
    </row>
    <row r="4526" spans="1:17" x14ac:dyDescent="0.2">
      <c r="A4526" s="468"/>
      <c r="B4526" s="487"/>
      <c r="C4526" s="483"/>
      <c r="D4526" s="473"/>
      <c r="E4526" s="473"/>
      <c r="F4526" s="479"/>
      <c r="G4526" s="473"/>
      <c r="H4526" s="473"/>
      <c r="I4526" s="473"/>
      <c r="J4526" s="484"/>
      <c r="K4526" s="484"/>
      <c r="L4526" s="484"/>
      <c r="M4526" s="484"/>
      <c r="N4526" s="482"/>
      <c r="O4526" s="477">
        <f t="shared" si="195"/>
        <v>0</v>
      </c>
      <c r="P4526" s="477">
        <f t="shared" si="196"/>
        <v>0</v>
      </c>
      <c r="Q4526" s="92" t="str">
        <f t="shared" si="197"/>
        <v/>
      </c>
    </row>
    <row r="4527" spans="1:17" x14ac:dyDescent="0.2">
      <c r="A4527" s="468"/>
      <c r="B4527" s="487"/>
      <c r="C4527" s="483"/>
      <c r="D4527" s="473"/>
      <c r="E4527" s="473"/>
      <c r="F4527" s="479"/>
      <c r="G4527" s="473"/>
      <c r="H4527" s="473"/>
      <c r="I4527" s="473"/>
      <c r="J4527" s="484"/>
      <c r="K4527" s="484"/>
      <c r="L4527" s="484"/>
      <c r="M4527" s="484"/>
      <c r="N4527" s="482"/>
      <c r="O4527" s="477">
        <f t="shared" si="195"/>
        <v>0</v>
      </c>
      <c r="P4527" s="477">
        <f t="shared" si="196"/>
        <v>0</v>
      </c>
      <c r="Q4527" s="92" t="str">
        <f t="shared" si="197"/>
        <v/>
      </c>
    </row>
    <row r="4528" spans="1:17" x14ac:dyDescent="0.2">
      <c r="A4528" s="468"/>
      <c r="B4528" s="487"/>
      <c r="C4528" s="483"/>
      <c r="D4528" s="473"/>
      <c r="E4528" s="473"/>
      <c r="F4528" s="479"/>
      <c r="G4528" s="473"/>
      <c r="H4528" s="473"/>
      <c r="I4528" s="473"/>
      <c r="J4528" s="484"/>
      <c r="K4528" s="484"/>
      <c r="L4528" s="484"/>
      <c r="M4528" s="484"/>
      <c r="N4528" s="482"/>
      <c r="O4528" s="477">
        <f t="shared" si="195"/>
        <v>0</v>
      </c>
      <c r="P4528" s="477">
        <f t="shared" si="196"/>
        <v>0</v>
      </c>
      <c r="Q4528" s="92" t="str">
        <f t="shared" si="197"/>
        <v/>
      </c>
    </row>
    <row r="4529" spans="1:17" x14ac:dyDescent="0.2">
      <c r="A4529" s="468"/>
      <c r="B4529" s="487"/>
      <c r="C4529" s="483"/>
      <c r="D4529" s="473"/>
      <c r="E4529" s="473"/>
      <c r="F4529" s="479"/>
      <c r="G4529" s="473"/>
      <c r="H4529" s="480"/>
      <c r="I4529" s="473"/>
      <c r="J4529" s="484"/>
      <c r="K4529" s="484"/>
      <c r="L4529" s="484"/>
      <c r="M4529" s="484"/>
      <c r="N4529" s="482"/>
      <c r="O4529" s="477">
        <f t="shared" si="195"/>
        <v>0</v>
      </c>
      <c r="P4529" s="477">
        <f t="shared" si="196"/>
        <v>0</v>
      </c>
      <c r="Q4529" s="92" t="str">
        <f t="shared" si="197"/>
        <v/>
      </c>
    </row>
    <row r="4530" spans="1:17" x14ac:dyDescent="0.2">
      <c r="A4530" s="468"/>
      <c r="B4530" s="487"/>
      <c r="C4530" s="483"/>
      <c r="D4530" s="473"/>
      <c r="E4530" s="473"/>
      <c r="F4530" s="479"/>
      <c r="G4530" s="473"/>
      <c r="H4530" s="473"/>
      <c r="I4530" s="473"/>
      <c r="J4530" s="484"/>
      <c r="K4530" s="484"/>
      <c r="L4530" s="484"/>
      <c r="M4530" s="484"/>
      <c r="N4530" s="482"/>
      <c r="O4530" s="477">
        <f t="shared" si="195"/>
        <v>0</v>
      </c>
      <c r="P4530" s="477">
        <f t="shared" si="196"/>
        <v>0</v>
      </c>
      <c r="Q4530" s="92" t="str">
        <f t="shared" si="197"/>
        <v/>
      </c>
    </row>
    <row r="4531" spans="1:17" x14ac:dyDescent="0.2">
      <c r="A4531" s="468"/>
      <c r="B4531" s="487"/>
      <c r="C4531" s="483"/>
      <c r="D4531" s="473"/>
      <c r="E4531" s="473"/>
      <c r="F4531" s="479"/>
      <c r="G4531" s="473"/>
      <c r="H4531" s="473"/>
      <c r="I4531" s="473"/>
      <c r="J4531" s="484"/>
      <c r="K4531" s="484"/>
      <c r="L4531" s="484"/>
      <c r="M4531" s="484"/>
      <c r="N4531" s="482"/>
      <c r="O4531" s="477">
        <f t="shared" si="195"/>
        <v>0</v>
      </c>
      <c r="P4531" s="477">
        <f t="shared" si="196"/>
        <v>0</v>
      </c>
      <c r="Q4531" s="92" t="str">
        <f t="shared" si="197"/>
        <v/>
      </c>
    </row>
    <row r="4532" spans="1:17" x14ac:dyDescent="0.2">
      <c r="A4532" s="468"/>
      <c r="B4532" s="487"/>
      <c r="C4532" s="483"/>
      <c r="D4532" s="473"/>
      <c r="E4532" s="473"/>
      <c r="F4532" s="479"/>
      <c r="G4532" s="473"/>
      <c r="H4532" s="473"/>
      <c r="I4532" s="473"/>
      <c r="J4532" s="484"/>
      <c r="K4532" s="484"/>
      <c r="L4532" s="484"/>
      <c r="M4532" s="484"/>
      <c r="N4532" s="482"/>
      <c r="O4532" s="477">
        <f t="shared" si="195"/>
        <v>0</v>
      </c>
      <c r="P4532" s="477">
        <f t="shared" si="196"/>
        <v>0</v>
      </c>
      <c r="Q4532" s="92" t="str">
        <f t="shared" si="197"/>
        <v/>
      </c>
    </row>
    <row r="4533" spans="1:17" x14ac:dyDescent="0.2">
      <c r="A4533" s="468"/>
      <c r="B4533" s="487"/>
      <c r="C4533" s="483"/>
      <c r="D4533" s="473"/>
      <c r="E4533" s="473"/>
      <c r="F4533" s="479"/>
      <c r="G4533" s="473"/>
      <c r="H4533" s="473"/>
      <c r="I4533" s="473"/>
      <c r="J4533" s="484"/>
      <c r="K4533" s="484"/>
      <c r="L4533" s="484"/>
      <c r="M4533" s="484"/>
      <c r="N4533" s="482"/>
      <c r="O4533" s="477">
        <f t="shared" si="195"/>
        <v>0</v>
      </c>
      <c r="P4533" s="477">
        <f t="shared" si="196"/>
        <v>0</v>
      </c>
      <c r="Q4533" s="92" t="str">
        <f t="shared" si="197"/>
        <v/>
      </c>
    </row>
    <row r="4534" spans="1:17" x14ac:dyDescent="0.2">
      <c r="A4534" s="468"/>
      <c r="B4534" s="487"/>
      <c r="C4534" s="483"/>
      <c r="D4534" s="473"/>
      <c r="E4534" s="473"/>
      <c r="F4534" s="479"/>
      <c r="G4534" s="473"/>
      <c r="H4534" s="473"/>
      <c r="I4534" s="473"/>
      <c r="J4534" s="484"/>
      <c r="K4534" s="484"/>
      <c r="L4534" s="484"/>
      <c r="M4534" s="484"/>
      <c r="N4534" s="482"/>
      <c r="O4534" s="477">
        <f t="shared" si="195"/>
        <v>0</v>
      </c>
      <c r="P4534" s="477">
        <f t="shared" si="196"/>
        <v>0</v>
      </c>
      <c r="Q4534" s="92" t="str">
        <f t="shared" si="197"/>
        <v/>
      </c>
    </row>
    <row r="4535" spans="1:17" x14ac:dyDescent="0.2">
      <c r="A4535" s="468"/>
      <c r="B4535" s="487"/>
      <c r="C4535" s="483"/>
      <c r="D4535" s="473"/>
      <c r="E4535" s="473"/>
      <c r="F4535" s="479"/>
      <c r="G4535" s="473"/>
      <c r="H4535" s="473"/>
      <c r="I4535" s="473"/>
      <c r="J4535" s="484"/>
      <c r="K4535" s="484"/>
      <c r="L4535" s="484"/>
      <c r="M4535" s="484"/>
      <c r="N4535" s="482"/>
      <c r="O4535" s="477">
        <f t="shared" si="195"/>
        <v>0</v>
      </c>
      <c r="P4535" s="477">
        <f t="shared" si="196"/>
        <v>0</v>
      </c>
      <c r="Q4535" s="92" t="str">
        <f t="shared" si="197"/>
        <v/>
      </c>
    </row>
    <row r="4536" spans="1:17" x14ac:dyDescent="0.2">
      <c r="A4536" s="468"/>
      <c r="B4536" s="487"/>
      <c r="C4536" s="483"/>
      <c r="D4536" s="473"/>
      <c r="E4536" s="473"/>
      <c r="F4536" s="479"/>
      <c r="G4536" s="473"/>
      <c r="H4536" s="473"/>
      <c r="I4536" s="473"/>
      <c r="J4536" s="484"/>
      <c r="K4536" s="509"/>
      <c r="L4536" s="484"/>
      <c r="M4536" s="484"/>
      <c r="N4536" s="482"/>
      <c r="O4536" s="477">
        <f t="shared" ref="O4536:O4599" si="198">IF(B4536=0,0,IF(YEAR(B4536)=$P$1,MONTH(B4536)-$O$1+1,(YEAR(B4536)-$P$1)*12-$O$1+1+MONTH(B4536)))</f>
        <v>0</v>
      </c>
      <c r="P4536" s="477">
        <f t="shared" ref="P4536:P4599" si="199">IF(C4536=0,0,IF(YEAR(C4536)=$P$1,MONTH(C4536)-$O$1+1,(YEAR(C4536)-$P$1)*12-$O$1+1+MONTH(C4536)))</f>
        <v>0</v>
      </c>
      <c r="Q4536" s="92" t="str">
        <f t="shared" ref="Q4536:Q4599" si="200">SUBSTITUTE(D4536," ","_")</f>
        <v/>
      </c>
    </row>
    <row r="4537" spans="1:17" x14ac:dyDescent="0.2">
      <c r="A4537" s="468"/>
      <c r="B4537" s="487"/>
      <c r="C4537" s="483"/>
      <c r="D4537" s="473"/>
      <c r="E4537" s="473"/>
      <c r="F4537" s="479"/>
      <c r="G4537" s="473"/>
      <c r="H4537" s="473"/>
      <c r="I4537" s="473"/>
      <c r="J4537" s="484"/>
      <c r="K4537" s="509"/>
      <c r="L4537" s="484"/>
      <c r="M4537" s="484"/>
      <c r="N4537" s="482"/>
      <c r="O4537" s="477">
        <f t="shared" si="198"/>
        <v>0</v>
      </c>
      <c r="P4537" s="477">
        <f t="shared" si="199"/>
        <v>0</v>
      </c>
      <c r="Q4537" s="92" t="str">
        <f t="shared" si="200"/>
        <v/>
      </c>
    </row>
    <row r="4538" spans="1:17" x14ac:dyDescent="0.2">
      <c r="A4538" s="468"/>
      <c r="B4538" s="487"/>
      <c r="C4538" s="483"/>
      <c r="D4538" s="473"/>
      <c r="E4538" s="473"/>
      <c r="F4538" s="479"/>
      <c r="G4538" s="473"/>
      <c r="H4538" s="473"/>
      <c r="I4538" s="473"/>
      <c r="J4538" s="484"/>
      <c r="K4538" s="484"/>
      <c r="L4538" s="484"/>
      <c r="M4538" s="484"/>
      <c r="N4538" s="482"/>
      <c r="O4538" s="477">
        <f t="shared" si="198"/>
        <v>0</v>
      </c>
      <c r="P4538" s="477">
        <f t="shared" si="199"/>
        <v>0</v>
      </c>
      <c r="Q4538" s="92" t="str">
        <f t="shared" si="200"/>
        <v/>
      </c>
    </row>
    <row r="4539" spans="1:17" x14ac:dyDescent="0.2">
      <c r="A4539" s="468"/>
      <c r="B4539" s="487"/>
      <c r="C4539" s="483"/>
      <c r="D4539" s="473"/>
      <c r="E4539" s="473"/>
      <c r="F4539" s="479"/>
      <c r="G4539" s="473"/>
      <c r="H4539" s="473"/>
      <c r="I4539" s="473"/>
      <c r="J4539" s="484"/>
      <c r="K4539" s="509"/>
      <c r="L4539" s="484"/>
      <c r="M4539" s="484"/>
      <c r="N4539" s="482"/>
      <c r="O4539" s="477">
        <f t="shared" si="198"/>
        <v>0</v>
      </c>
      <c r="P4539" s="477">
        <f t="shared" si="199"/>
        <v>0</v>
      </c>
      <c r="Q4539" s="92" t="str">
        <f t="shared" si="200"/>
        <v/>
      </c>
    </row>
    <row r="4540" spans="1:17" x14ac:dyDescent="0.2">
      <c r="A4540" s="468"/>
      <c r="B4540" s="487"/>
      <c r="C4540" s="483"/>
      <c r="D4540" s="473"/>
      <c r="E4540" s="473"/>
      <c r="F4540" s="479"/>
      <c r="G4540" s="473"/>
      <c r="H4540" s="473"/>
      <c r="I4540" s="473"/>
      <c r="J4540" s="484"/>
      <c r="K4540" s="509"/>
      <c r="L4540" s="484"/>
      <c r="M4540" s="484"/>
      <c r="N4540" s="482"/>
      <c r="O4540" s="477">
        <f t="shared" si="198"/>
        <v>0</v>
      </c>
      <c r="P4540" s="477">
        <f t="shared" si="199"/>
        <v>0</v>
      </c>
      <c r="Q4540" s="92" t="str">
        <f t="shared" si="200"/>
        <v/>
      </c>
    </row>
    <row r="4541" spans="1:17" x14ac:dyDescent="0.2">
      <c r="A4541" s="468"/>
      <c r="B4541" s="487"/>
      <c r="C4541" s="483"/>
      <c r="D4541" s="473"/>
      <c r="E4541" s="473"/>
      <c r="F4541" s="479"/>
      <c r="G4541" s="473"/>
      <c r="H4541" s="473"/>
      <c r="I4541" s="473"/>
      <c r="J4541" s="484"/>
      <c r="K4541" s="509"/>
      <c r="L4541" s="484"/>
      <c r="M4541" s="484"/>
      <c r="N4541" s="482"/>
      <c r="O4541" s="477">
        <f t="shared" si="198"/>
        <v>0</v>
      </c>
      <c r="P4541" s="477">
        <f t="shared" si="199"/>
        <v>0</v>
      </c>
      <c r="Q4541" s="92" t="str">
        <f t="shared" si="200"/>
        <v/>
      </c>
    </row>
    <row r="4542" spans="1:17" x14ac:dyDescent="0.2">
      <c r="A4542" s="468"/>
      <c r="B4542" s="487"/>
      <c r="C4542" s="483"/>
      <c r="D4542" s="473"/>
      <c r="E4542" s="473"/>
      <c r="F4542" s="479"/>
      <c r="G4542" s="473"/>
      <c r="H4542" s="473"/>
      <c r="I4542" s="473"/>
      <c r="J4542" s="484"/>
      <c r="K4542" s="484"/>
      <c r="L4542" s="484"/>
      <c r="M4542" s="484"/>
      <c r="N4542" s="482"/>
      <c r="O4542" s="477">
        <f t="shared" si="198"/>
        <v>0</v>
      </c>
      <c r="P4542" s="477">
        <f t="shared" si="199"/>
        <v>0</v>
      </c>
      <c r="Q4542" s="92" t="str">
        <f t="shared" si="200"/>
        <v/>
      </c>
    </row>
    <row r="4543" spans="1:17" x14ac:dyDescent="0.2">
      <c r="A4543" s="468"/>
      <c r="B4543" s="487"/>
      <c r="C4543" s="483"/>
      <c r="D4543" s="473"/>
      <c r="E4543" s="473"/>
      <c r="F4543" s="479"/>
      <c r="G4543" s="473"/>
      <c r="H4543" s="473"/>
      <c r="I4543" s="473"/>
      <c r="J4543" s="484"/>
      <c r="K4543" s="484"/>
      <c r="L4543" s="484"/>
      <c r="M4543" s="484"/>
      <c r="N4543" s="482"/>
      <c r="O4543" s="477">
        <f t="shared" si="198"/>
        <v>0</v>
      </c>
      <c r="P4543" s="477">
        <f t="shared" si="199"/>
        <v>0</v>
      </c>
      <c r="Q4543" s="92" t="str">
        <f t="shared" si="200"/>
        <v/>
      </c>
    </row>
    <row r="4544" spans="1:17" x14ac:dyDescent="0.2">
      <c r="A4544" s="468"/>
      <c r="B4544" s="487"/>
      <c r="C4544" s="483"/>
      <c r="D4544" s="473"/>
      <c r="E4544" s="473"/>
      <c r="F4544" s="479"/>
      <c r="G4544" s="473"/>
      <c r="H4544" s="473"/>
      <c r="I4544" s="473"/>
      <c r="J4544" s="484"/>
      <c r="K4544" s="484"/>
      <c r="L4544" s="484"/>
      <c r="M4544" s="484"/>
      <c r="N4544" s="482"/>
      <c r="O4544" s="477">
        <f t="shared" si="198"/>
        <v>0</v>
      </c>
      <c r="P4544" s="477">
        <f t="shared" si="199"/>
        <v>0</v>
      </c>
      <c r="Q4544" s="92" t="str">
        <f t="shared" si="200"/>
        <v/>
      </c>
    </row>
    <row r="4545" spans="1:17" x14ac:dyDescent="0.2">
      <c r="A4545" s="468"/>
      <c r="B4545" s="487"/>
      <c r="C4545" s="483"/>
      <c r="D4545" s="473"/>
      <c r="E4545" s="473"/>
      <c r="F4545" s="479"/>
      <c r="G4545" s="473"/>
      <c r="H4545" s="473"/>
      <c r="I4545" s="473"/>
      <c r="J4545" s="484"/>
      <c r="K4545" s="484"/>
      <c r="L4545" s="484"/>
      <c r="M4545" s="484"/>
      <c r="N4545" s="482"/>
      <c r="O4545" s="477">
        <f t="shared" si="198"/>
        <v>0</v>
      </c>
      <c r="P4545" s="477">
        <f t="shared" si="199"/>
        <v>0</v>
      </c>
      <c r="Q4545" s="92" t="str">
        <f t="shared" si="200"/>
        <v/>
      </c>
    </row>
    <row r="4546" spans="1:17" x14ac:dyDescent="0.2">
      <c r="A4546" s="468"/>
      <c r="B4546" s="487"/>
      <c r="C4546" s="483"/>
      <c r="D4546" s="473"/>
      <c r="E4546" s="473"/>
      <c r="F4546" s="479"/>
      <c r="G4546" s="473"/>
      <c r="H4546" s="473"/>
      <c r="I4546" s="473"/>
      <c r="J4546" s="484"/>
      <c r="K4546" s="484"/>
      <c r="L4546" s="484"/>
      <c r="M4546" s="484"/>
      <c r="N4546" s="482"/>
      <c r="O4546" s="477">
        <f t="shared" si="198"/>
        <v>0</v>
      </c>
      <c r="P4546" s="477">
        <f t="shared" si="199"/>
        <v>0</v>
      </c>
      <c r="Q4546" s="92" t="str">
        <f t="shared" si="200"/>
        <v/>
      </c>
    </row>
    <row r="4547" spans="1:17" x14ac:dyDescent="0.2">
      <c r="A4547" s="468"/>
      <c r="B4547" s="487"/>
      <c r="C4547" s="483"/>
      <c r="D4547" s="473"/>
      <c r="E4547" s="473"/>
      <c r="F4547" s="479"/>
      <c r="G4547" s="473"/>
      <c r="H4547" s="473"/>
      <c r="I4547" s="473"/>
      <c r="J4547" s="484"/>
      <c r="K4547" s="484"/>
      <c r="L4547" s="484"/>
      <c r="M4547" s="484"/>
      <c r="N4547" s="482"/>
      <c r="O4547" s="477">
        <f t="shared" si="198"/>
        <v>0</v>
      </c>
      <c r="P4547" s="477">
        <f t="shared" si="199"/>
        <v>0</v>
      </c>
      <c r="Q4547" s="92" t="str">
        <f t="shared" si="200"/>
        <v/>
      </c>
    </row>
    <row r="4548" spans="1:17" x14ac:dyDescent="0.2">
      <c r="A4548" s="468"/>
      <c r="B4548" s="487"/>
      <c r="C4548" s="483"/>
      <c r="D4548" s="473"/>
      <c r="E4548" s="473"/>
      <c r="F4548" s="479"/>
      <c r="G4548" s="473"/>
      <c r="H4548" s="473"/>
      <c r="I4548" s="473"/>
      <c r="J4548" s="484"/>
      <c r="K4548" s="484"/>
      <c r="L4548" s="484"/>
      <c r="M4548" s="484"/>
      <c r="N4548" s="482"/>
      <c r="O4548" s="477">
        <f t="shared" si="198"/>
        <v>0</v>
      </c>
      <c r="P4548" s="477">
        <f t="shared" si="199"/>
        <v>0</v>
      </c>
      <c r="Q4548" s="92" t="str">
        <f t="shared" si="200"/>
        <v/>
      </c>
    </row>
    <row r="4549" spans="1:17" x14ac:dyDescent="0.2">
      <c r="A4549" s="468"/>
      <c r="B4549" s="487"/>
      <c r="C4549" s="483"/>
      <c r="D4549" s="473"/>
      <c r="E4549" s="473"/>
      <c r="F4549" s="479"/>
      <c r="G4549" s="473"/>
      <c r="H4549" s="473"/>
      <c r="I4549" s="473"/>
      <c r="J4549" s="484"/>
      <c r="K4549" s="484"/>
      <c r="L4549" s="484"/>
      <c r="M4549" s="484"/>
      <c r="N4549" s="482"/>
      <c r="O4549" s="477">
        <f t="shared" si="198"/>
        <v>0</v>
      </c>
      <c r="P4549" s="477">
        <f t="shared" si="199"/>
        <v>0</v>
      </c>
      <c r="Q4549" s="92" t="str">
        <f t="shared" si="200"/>
        <v/>
      </c>
    </row>
    <row r="4550" spans="1:17" x14ac:dyDescent="0.2">
      <c r="A4550" s="468"/>
      <c r="B4550" s="487"/>
      <c r="C4550" s="483"/>
      <c r="D4550" s="473"/>
      <c r="E4550" s="473"/>
      <c r="F4550" s="479"/>
      <c r="G4550" s="473"/>
      <c r="H4550" s="473"/>
      <c r="I4550" s="473"/>
      <c r="J4550" s="484"/>
      <c r="K4550" s="484"/>
      <c r="L4550" s="484"/>
      <c r="M4550" s="484"/>
      <c r="N4550" s="482"/>
      <c r="O4550" s="477">
        <f t="shared" si="198"/>
        <v>0</v>
      </c>
      <c r="P4550" s="477">
        <f t="shared" si="199"/>
        <v>0</v>
      </c>
      <c r="Q4550" s="92" t="str">
        <f t="shared" si="200"/>
        <v/>
      </c>
    </row>
    <row r="4551" spans="1:17" x14ac:dyDescent="0.2">
      <c r="A4551" s="468"/>
      <c r="B4551" s="487"/>
      <c r="C4551" s="483"/>
      <c r="D4551" s="473"/>
      <c r="E4551" s="473"/>
      <c r="F4551" s="479"/>
      <c r="G4551" s="473"/>
      <c r="H4551" s="473"/>
      <c r="I4551" s="473"/>
      <c r="J4551" s="484"/>
      <c r="K4551" s="484"/>
      <c r="L4551" s="484"/>
      <c r="M4551" s="484"/>
      <c r="N4551" s="482"/>
      <c r="O4551" s="477">
        <f t="shared" si="198"/>
        <v>0</v>
      </c>
      <c r="P4551" s="477">
        <f t="shared" si="199"/>
        <v>0</v>
      </c>
      <c r="Q4551" s="92" t="str">
        <f t="shared" si="200"/>
        <v/>
      </c>
    </row>
    <row r="4552" spans="1:17" x14ac:dyDescent="0.2">
      <c r="A4552" s="468"/>
      <c r="B4552" s="487"/>
      <c r="C4552" s="483"/>
      <c r="D4552" s="473"/>
      <c r="E4552" s="473"/>
      <c r="F4552" s="479"/>
      <c r="G4552" s="473"/>
      <c r="H4552" s="473"/>
      <c r="I4552" s="473"/>
      <c r="J4552" s="484"/>
      <c r="K4552" s="484"/>
      <c r="L4552" s="484"/>
      <c r="M4552" s="484"/>
      <c r="N4552" s="482"/>
      <c r="O4552" s="477">
        <f t="shared" si="198"/>
        <v>0</v>
      </c>
      <c r="P4552" s="477">
        <f t="shared" si="199"/>
        <v>0</v>
      </c>
      <c r="Q4552" s="92" t="str">
        <f t="shared" si="200"/>
        <v/>
      </c>
    </row>
    <row r="4553" spans="1:17" x14ac:dyDescent="0.2">
      <c r="A4553" s="468"/>
      <c r="B4553" s="487"/>
      <c r="C4553" s="483"/>
      <c r="D4553" s="473"/>
      <c r="E4553" s="473"/>
      <c r="F4553" s="479"/>
      <c r="G4553" s="473"/>
      <c r="H4553" s="473"/>
      <c r="I4553" s="473"/>
      <c r="J4553" s="484"/>
      <c r="K4553" s="484"/>
      <c r="L4553" s="484"/>
      <c r="M4553" s="484"/>
      <c r="N4553" s="482"/>
      <c r="O4553" s="477">
        <f t="shared" si="198"/>
        <v>0</v>
      </c>
      <c r="P4553" s="477">
        <f t="shared" si="199"/>
        <v>0</v>
      </c>
      <c r="Q4553" s="92" t="str">
        <f t="shared" si="200"/>
        <v/>
      </c>
    </row>
    <row r="4554" spans="1:17" x14ac:dyDescent="0.2">
      <c r="A4554" s="468"/>
      <c r="B4554" s="487"/>
      <c r="C4554" s="483"/>
      <c r="D4554" s="473"/>
      <c r="E4554" s="473"/>
      <c r="F4554" s="479"/>
      <c r="G4554" s="473"/>
      <c r="H4554" s="473"/>
      <c r="I4554" s="473"/>
      <c r="J4554" s="484"/>
      <c r="K4554" s="484"/>
      <c r="L4554" s="484"/>
      <c r="M4554" s="484"/>
      <c r="N4554" s="482"/>
      <c r="O4554" s="477">
        <f t="shared" si="198"/>
        <v>0</v>
      </c>
      <c r="P4554" s="477">
        <f t="shared" si="199"/>
        <v>0</v>
      </c>
      <c r="Q4554" s="92" t="str">
        <f t="shared" si="200"/>
        <v/>
      </c>
    </row>
    <row r="4555" spans="1:17" x14ac:dyDescent="0.2">
      <c r="A4555" s="468"/>
      <c r="B4555" s="487"/>
      <c r="C4555" s="483"/>
      <c r="D4555" s="473"/>
      <c r="E4555" s="473"/>
      <c r="F4555" s="479"/>
      <c r="G4555" s="473"/>
      <c r="H4555" s="473"/>
      <c r="I4555" s="473"/>
      <c r="J4555" s="484"/>
      <c r="K4555" s="484"/>
      <c r="L4555" s="484"/>
      <c r="M4555" s="484"/>
      <c r="N4555" s="482"/>
      <c r="O4555" s="477">
        <f t="shared" si="198"/>
        <v>0</v>
      </c>
      <c r="P4555" s="477">
        <f t="shared" si="199"/>
        <v>0</v>
      </c>
      <c r="Q4555" s="92" t="str">
        <f t="shared" si="200"/>
        <v/>
      </c>
    </row>
    <row r="4556" spans="1:17" x14ac:dyDescent="0.2">
      <c r="A4556" s="468"/>
      <c r="B4556" s="487"/>
      <c r="C4556" s="483"/>
      <c r="D4556" s="473"/>
      <c r="E4556" s="473"/>
      <c r="F4556" s="479"/>
      <c r="G4556" s="473"/>
      <c r="H4556" s="473"/>
      <c r="I4556" s="473"/>
      <c r="J4556" s="484"/>
      <c r="K4556" s="484"/>
      <c r="L4556" s="484"/>
      <c r="M4556" s="484"/>
      <c r="N4556" s="482"/>
      <c r="O4556" s="477">
        <f t="shared" si="198"/>
        <v>0</v>
      </c>
      <c r="P4556" s="477">
        <f t="shared" si="199"/>
        <v>0</v>
      </c>
      <c r="Q4556" s="92" t="str">
        <f t="shared" si="200"/>
        <v/>
      </c>
    </row>
    <row r="4557" spans="1:17" x14ac:dyDescent="0.2">
      <c r="A4557" s="468"/>
      <c r="B4557" s="487"/>
      <c r="C4557" s="483"/>
      <c r="D4557" s="473"/>
      <c r="E4557" s="473"/>
      <c r="F4557" s="479"/>
      <c r="G4557" s="473"/>
      <c r="H4557" s="473"/>
      <c r="I4557" s="473"/>
      <c r="J4557" s="484"/>
      <c r="K4557" s="484"/>
      <c r="L4557" s="484"/>
      <c r="M4557" s="484"/>
      <c r="N4557" s="482"/>
      <c r="O4557" s="477">
        <f t="shared" si="198"/>
        <v>0</v>
      </c>
      <c r="P4557" s="477">
        <f t="shared" si="199"/>
        <v>0</v>
      </c>
      <c r="Q4557" s="92" t="str">
        <f t="shared" si="200"/>
        <v/>
      </c>
    </row>
    <row r="4558" spans="1:17" x14ac:dyDescent="0.2">
      <c r="A4558" s="468"/>
      <c r="B4558" s="487"/>
      <c r="C4558" s="483"/>
      <c r="D4558" s="473"/>
      <c r="E4558" s="473"/>
      <c r="F4558" s="479"/>
      <c r="G4558" s="473"/>
      <c r="H4558" s="473"/>
      <c r="I4558" s="473"/>
      <c r="J4558" s="484"/>
      <c r="K4558" s="484"/>
      <c r="L4558" s="484"/>
      <c r="M4558" s="484"/>
      <c r="N4558" s="482"/>
      <c r="O4558" s="477">
        <f t="shared" si="198"/>
        <v>0</v>
      </c>
      <c r="P4558" s="477">
        <f t="shared" si="199"/>
        <v>0</v>
      </c>
      <c r="Q4558" s="92" t="str">
        <f t="shared" si="200"/>
        <v/>
      </c>
    </row>
    <row r="4559" spans="1:17" x14ac:dyDescent="0.2">
      <c r="A4559" s="468"/>
      <c r="B4559" s="487"/>
      <c r="C4559" s="483"/>
      <c r="D4559" s="473"/>
      <c r="E4559" s="473"/>
      <c r="F4559" s="479"/>
      <c r="G4559" s="473"/>
      <c r="H4559" s="473"/>
      <c r="I4559" s="473"/>
      <c r="J4559" s="484"/>
      <c r="K4559" s="484"/>
      <c r="L4559" s="484"/>
      <c r="M4559" s="484"/>
      <c r="N4559" s="482"/>
      <c r="O4559" s="477">
        <f t="shared" si="198"/>
        <v>0</v>
      </c>
      <c r="P4559" s="477">
        <f t="shared" si="199"/>
        <v>0</v>
      </c>
      <c r="Q4559" s="92" t="str">
        <f t="shared" si="200"/>
        <v/>
      </c>
    </row>
    <row r="4560" spans="1:17" x14ac:dyDescent="0.2">
      <c r="A4560" s="468"/>
      <c r="B4560" s="487"/>
      <c r="C4560" s="483"/>
      <c r="D4560" s="473"/>
      <c r="E4560" s="473"/>
      <c r="F4560" s="479"/>
      <c r="G4560" s="473"/>
      <c r="H4560" s="473"/>
      <c r="I4560" s="473"/>
      <c r="J4560" s="484"/>
      <c r="K4560" s="484"/>
      <c r="L4560" s="484"/>
      <c r="M4560" s="484"/>
      <c r="N4560" s="482"/>
      <c r="O4560" s="477">
        <f t="shared" si="198"/>
        <v>0</v>
      </c>
      <c r="P4560" s="477">
        <f t="shared" si="199"/>
        <v>0</v>
      </c>
      <c r="Q4560" s="92" t="str">
        <f t="shared" si="200"/>
        <v/>
      </c>
    </row>
    <row r="4561" spans="1:17" x14ac:dyDescent="0.2">
      <c r="A4561" s="468"/>
      <c r="B4561" s="487"/>
      <c r="C4561" s="483"/>
      <c r="D4561" s="473"/>
      <c r="E4561" s="473"/>
      <c r="F4561" s="479"/>
      <c r="G4561" s="473"/>
      <c r="H4561" s="480"/>
      <c r="I4561" s="473"/>
      <c r="J4561" s="484"/>
      <c r="K4561" s="484"/>
      <c r="L4561" s="484"/>
      <c r="M4561" s="484"/>
      <c r="N4561" s="482"/>
      <c r="O4561" s="477">
        <f t="shared" si="198"/>
        <v>0</v>
      </c>
      <c r="P4561" s="477">
        <f t="shared" si="199"/>
        <v>0</v>
      </c>
      <c r="Q4561" s="92" t="str">
        <f t="shared" si="200"/>
        <v/>
      </c>
    </row>
    <row r="4562" spans="1:17" x14ac:dyDescent="0.2">
      <c r="A4562" s="468"/>
      <c r="B4562" s="487"/>
      <c r="C4562" s="483"/>
      <c r="D4562" s="473"/>
      <c r="E4562" s="473"/>
      <c r="F4562" s="479"/>
      <c r="G4562" s="473"/>
      <c r="H4562" s="480"/>
      <c r="I4562" s="473"/>
      <c r="J4562" s="484"/>
      <c r="K4562" s="484"/>
      <c r="L4562" s="484"/>
      <c r="M4562" s="484"/>
      <c r="N4562" s="482"/>
      <c r="O4562" s="477">
        <f t="shared" si="198"/>
        <v>0</v>
      </c>
      <c r="P4562" s="477">
        <f t="shared" si="199"/>
        <v>0</v>
      </c>
      <c r="Q4562" s="92" t="str">
        <f t="shared" si="200"/>
        <v/>
      </c>
    </row>
    <row r="4563" spans="1:17" x14ac:dyDescent="0.2">
      <c r="A4563" s="468"/>
      <c r="B4563" s="487"/>
      <c r="C4563" s="483"/>
      <c r="D4563" s="473"/>
      <c r="E4563" s="473"/>
      <c r="F4563" s="479"/>
      <c r="G4563" s="473"/>
      <c r="H4563" s="473"/>
      <c r="I4563" s="473"/>
      <c r="J4563" s="484"/>
      <c r="K4563" s="484"/>
      <c r="L4563" s="484"/>
      <c r="M4563" s="484"/>
      <c r="N4563" s="482"/>
      <c r="O4563" s="477">
        <f t="shared" si="198"/>
        <v>0</v>
      </c>
      <c r="P4563" s="477">
        <f t="shared" si="199"/>
        <v>0</v>
      </c>
      <c r="Q4563" s="92" t="str">
        <f t="shared" si="200"/>
        <v/>
      </c>
    </row>
    <row r="4564" spans="1:17" x14ac:dyDescent="0.2">
      <c r="A4564" s="468"/>
      <c r="B4564" s="487"/>
      <c r="C4564" s="483"/>
      <c r="D4564" s="473"/>
      <c r="E4564" s="473"/>
      <c r="F4564" s="479"/>
      <c r="G4564" s="473"/>
      <c r="H4564" s="473"/>
      <c r="I4564" s="473"/>
      <c r="J4564" s="484"/>
      <c r="K4564" s="484"/>
      <c r="L4564" s="484"/>
      <c r="M4564" s="484"/>
      <c r="N4564" s="482"/>
      <c r="O4564" s="477">
        <f t="shared" si="198"/>
        <v>0</v>
      </c>
      <c r="P4564" s="477">
        <f t="shared" si="199"/>
        <v>0</v>
      </c>
      <c r="Q4564" s="92" t="str">
        <f t="shared" si="200"/>
        <v/>
      </c>
    </row>
    <row r="4565" spans="1:17" x14ac:dyDescent="0.2">
      <c r="A4565" s="468"/>
      <c r="B4565" s="487"/>
      <c r="C4565" s="483"/>
      <c r="D4565" s="473"/>
      <c r="E4565" s="473"/>
      <c r="F4565" s="479"/>
      <c r="G4565" s="473"/>
      <c r="H4565" s="473"/>
      <c r="I4565" s="473"/>
      <c r="J4565" s="484"/>
      <c r="K4565" s="484"/>
      <c r="L4565" s="484"/>
      <c r="M4565" s="484"/>
      <c r="N4565" s="482"/>
      <c r="O4565" s="477">
        <f t="shared" si="198"/>
        <v>0</v>
      </c>
      <c r="P4565" s="477">
        <f t="shared" si="199"/>
        <v>0</v>
      </c>
      <c r="Q4565" s="92" t="str">
        <f t="shared" si="200"/>
        <v/>
      </c>
    </row>
    <row r="4566" spans="1:17" x14ac:dyDescent="0.2">
      <c r="A4566" s="468"/>
      <c r="B4566" s="487"/>
      <c r="C4566" s="483"/>
      <c r="D4566" s="473"/>
      <c r="E4566" s="473"/>
      <c r="F4566" s="479"/>
      <c r="G4566" s="473"/>
      <c r="H4566" s="473"/>
      <c r="I4566" s="473"/>
      <c r="J4566" s="484"/>
      <c r="K4566" s="484"/>
      <c r="L4566" s="484"/>
      <c r="M4566" s="484"/>
      <c r="N4566" s="482"/>
      <c r="O4566" s="477">
        <f t="shared" si="198"/>
        <v>0</v>
      </c>
      <c r="P4566" s="477">
        <f t="shared" si="199"/>
        <v>0</v>
      </c>
      <c r="Q4566" s="92" t="str">
        <f t="shared" si="200"/>
        <v/>
      </c>
    </row>
    <row r="4567" spans="1:17" x14ac:dyDescent="0.2">
      <c r="A4567" s="468"/>
      <c r="B4567" s="487"/>
      <c r="C4567" s="483"/>
      <c r="D4567" s="473"/>
      <c r="E4567" s="473"/>
      <c r="F4567" s="479"/>
      <c r="G4567" s="473"/>
      <c r="H4567" s="473"/>
      <c r="I4567" s="473"/>
      <c r="J4567" s="484"/>
      <c r="K4567" s="484"/>
      <c r="L4567" s="484"/>
      <c r="M4567" s="484"/>
      <c r="N4567" s="482"/>
      <c r="O4567" s="477">
        <f t="shared" si="198"/>
        <v>0</v>
      </c>
      <c r="P4567" s="477">
        <f t="shared" si="199"/>
        <v>0</v>
      </c>
      <c r="Q4567" s="92" t="str">
        <f t="shared" si="200"/>
        <v/>
      </c>
    </row>
    <row r="4568" spans="1:17" x14ac:dyDescent="0.2">
      <c r="A4568" s="468"/>
      <c r="B4568" s="487"/>
      <c r="C4568" s="483"/>
      <c r="D4568" s="473"/>
      <c r="E4568" s="473"/>
      <c r="F4568" s="479"/>
      <c r="G4568" s="473"/>
      <c r="H4568" s="473"/>
      <c r="I4568" s="473"/>
      <c r="J4568" s="484"/>
      <c r="K4568" s="484"/>
      <c r="L4568" s="484"/>
      <c r="M4568" s="484"/>
      <c r="N4568" s="482"/>
      <c r="O4568" s="477">
        <f t="shared" si="198"/>
        <v>0</v>
      </c>
      <c r="P4568" s="477">
        <f t="shared" si="199"/>
        <v>0</v>
      </c>
      <c r="Q4568" s="92" t="str">
        <f t="shared" si="200"/>
        <v/>
      </c>
    </row>
    <row r="4569" spans="1:17" x14ac:dyDescent="0.2">
      <c r="A4569" s="468"/>
      <c r="B4569" s="487"/>
      <c r="C4569" s="483"/>
      <c r="D4569" s="473"/>
      <c r="E4569" s="473"/>
      <c r="F4569" s="479"/>
      <c r="G4569" s="473"/>
      <c r="H4569" s="473"/>
      <c r="I4569" s="473"/>
      <c r="J4569" s="484"/>
      <c r="K4569" s="484"/>
      <c r="L4569" s="484"/>
      <c r="M4569" s="484"/>
      <c r="N4569" s="482"/>
      <c r="O4569" s="477">
        <f t="shared" si="198"/>
        <v>0</v>
      </c>
      <c r="P4569" s="477">
        <f t="shared" si="199"/>
        <v>0</v>
      </c>
      <c r="Q4569" s="92" t="str">
        <f t="shared" si="200"/>
        <v/>
      </c>
    </row>
    <row r="4570" spans="1:17" x14ac:dyDescent="0.2">
      <c r="A4570" s="468"/>
      <c r="B4570" s="487"/>
      <c r="C4570" s="483"/>
      <c r="D4570" s="473"/>
      <c r="E4570" s="473"/>
      <c r="F4570" s="479"/>
      <c r="G4570" s="473"/>
      <c r="H4570" s="473"/>
      <c r="I4570" s="473"/>
      <c r="J4570" s="484"/>
      <c r="K4570" s="484"/>
      <c r="L4570" s="484"/>
      <c r="M4570" s="484"/>
      <c r="N4570" s="482"/>
      <c r="O4570" s="477">
        <f t="shared" si="198"/>
        <v>0</v>
      </c>
      <c r="P4570" s="477">
        <f t="shared" si="199"/>
        <v>0</v>
      </c>
      <c r="Q4570" s="92" t="str">
        <f t="shared" si="200"/>
        <v/>
      </c>
    </row>
    <row r="4571" spans="1:17" x14ac:dyDescent="0.2">
      <c r="A4571" s="468"/>
      <c r="B4571" s="487"/>
      <c r="C4571" s="483"/>
      <c r="D4571" s="473"/>
      <c r="E4571" s="473"/>
      <c r="F4571" s="479"/>
      <c r="G4571" s="473"/>
      <c r="H4571" s="473"/>
      <c r="I4571" s="473"/>
      <c r="J4571" s="484"/>
      <c r="K4571" s="484"/>
      <c r="L4571" s="484"/>
      <c r="M4571" s="484"/>
      <c r="N4571" s="482"/>
      <c r="O4571" s="477">
        <f t="shared" si="198"/>
        <v>0</v>
      </c>
      <c r="P4571" s="477">
        <f t="shared" si="199"/>
        <v>0</v>
      </c>
      <c r="Q4571" s="92" t="str">
        <f t="shared" si="200"/>
        <v/>
      </c>
    </row>
    <row r="4572" spans="1:17" x14ac:dyDescent="0.2">
      <c r="A4572" s="468"/>
      <c r="B4572" s="487"/>
      <c r="C4572" s="483"/>
      <c r="D4572" s="473"/>
      <c r="E4572" s="473"/>
      <c r="F4572" s="479"/>
      <c r="G4572" s="473"/>
      <c r="H4572" s="473"/>
      <c r="I4572" s="473"/>
      <c r="J4572" s="484"/>
      <c r="K4572" s="484"/>
      <c r="L4572" s="484"/>
      <c r="M4572" s="484"/>
      <c r="N4572" s="482"/>
      <c r="O4572" s="477">
        <f t="shared" si="198"/>
        <v>0</v>
      </c>
      <c r="P4572" s="477">
        <f t="shared" si="199"/>
        <v>0</v>
      </c>
      <c r="Q4572" s="92" t="str">
        <f t="shared" si="200"/>
        <v/>
      </c>
    </row>
    <row r="4573" spans="1:17" x14ac:dyDescent="0.2">
      <c r="A4573" s="468"/>
      <c r="B4573" s="487"/>
      <c r="C4573" s="483"/>
      <c r="D4573" s="473"/>
      <c r="E4573" s="473"/>
      <c r="F4573" s="479"/>
      <c r="G4573" s="473"/>
      <c r="H4573" s="473"/>
      <c r="I4573" s="473"/>
      <c r="J4573" s="484"/>
      <c r="K4573" s="484"/>
      <c r="L4573" s="484"/>
      <c r="M4573" s="484"/>
      <c r="N4573" s="482"/>
      <c r="O4573" s="477">
        <f t="shared" si="198"/>
        <v>0</v>
      </c>
      <c r="P4573" s="477">
        <f t="shared" si="199"/>
        <v>0</v>
      </c>
      <c r="Q4573" s="92" t="str">
        <f t="shared" si="200"/>
        <v/>
      </c>
    </row>
    <row r="4574" spans="1:17" x14ac:dyDescent="0.2">
      <c r="A4574" s="468"/>
      <c r="B4574" s="487"/>
      <c r="C4574" s="483"/>
      <c r="D4574" s="473"/>
      <c r="E4574" s="473"/>
      <c r="F4574" s="479"/>
      <c r="G4574" s="473"/>
      <c r="H4574" s="473"/>
      <c r="I4574" s="473"/>
      <c r="J4574" s="484"/>
      <c r="K4574" s="484"/>
      <c r="L4574" s="484"/>
      <c r="M4574" s="484"/>
      <c r="N4574" s="482"/>
      <c r="O4574" s="477">
        <f t="shared" si="198"/>
        <v>0</v>
      </c>
      <c r="P4574" s="477">
        <f t="shared" si="199"/>
        <v>0</v>
      </c>
      <c r="Q4574" s="92" t="str">
        <f t="shared" si="200"/>
        <v/>
      </c>
    </row>
    <row r="4575" spans="1:17" x14ac:dyDescent="0.2">
      <c r="A4575" s="468"/>
      <c r="B4575" s="487"/>
      <c r="C4575" s="483"/>
      <c r="D4575" s="473"/>
      <c r="E4575" s="473"/>
      <c r="F4575" s="479"/>
      <c r="G4575" s="473"/>
      <c r="H4575" s="473"/>
      <c r="I4575" s="473"/>
      <c r="J4575" s="484"/>
      <c r="K4575" s="484"/>
      <c r="L4575" s="484"/>
      <c r="M4575" s="484"/>
      <c r="N4575" s="482"/>
      <c r="O4575" s="477">
        <f t="shared" si="198"/>
        <v>0</v>
      </c>
      <c r="P4575" s="477">
        <f t="shared" si="199"/>
        <v>0</v>
      </c>
      <c r="Q4575" s="92" t="str">
        <f t="shared" si="200"/>
        <v/>
      </c>
    </row>
    <row r="4576" spans="1:17" x14ac:dyDescent="0.2">
      <c r="A4576" s="468"/>
      <c r="B4576" s="487"/>
      <c r="C4576" s="483"/>
      <c r="D4576" s="473"/>
      <c r="E4576" s="473"/>
      <c r="F4576" s="479"/>
      <c r="G4576" s="473"/>
      <c r="H4576" s="473"/>
      <c r="I4576" s="473"/>
      <c r="J4576" s="484"/>
      <c r="K4576" s="484"/>
      <c r="L4576" s="484"/>
      <c r="M4576" s="484"/>
      <c r="N4576" s="482"/>
      <c r="O4576" s="477">
        <f t="shared" si="198"/>
        <v>0</v>
      </c>
      <c r="P4576" s="477">
        <f t="shared" si="199"/>
        <v>0</v>
      </c>
      <c r="Q4576" s="92" t="str">
        <f t="shared" si="200"/>
        <v/>
      </c>
    </row>
    <row r="4577" spans="1:17" x14ac:dyDescent="0.2">
      <c r="A4577" s="468"/>
      <c r="B4577" s="487"/>
      <c r="C4577" s="483"/>
      <c r="D4577" s="473"/>
      <c r="E4577" s="473"/>
      <c r="F4577" s="479"/>
      <c r="G4577" s="473"/>
      <c r="H4577" s="473"/>
      <c r="I4577" s="473"/>
      <c r="J4577" s="484"/>
      <c r="K4577" s="484"/>
      <c r="L4577" s="484"/>
      <c r="M4577" s="484"/>
      <c r="N4577" s="482"/>
      <c r="O4577" s="477">
        <f t="shared" si="198"/>
        <v>0</v>
      </c>
      <c r="P4577" s="477">
        <f t="shared" si="199"/>
        <v>0</v>
      </c>
      <c r="Q4577" s="92" t="str">
        <f t="shared" si="200"/>
        <v/>
      </c>
    </row>
    <row r="4578" spans="1:17" x14ac:dyDescent="0.2">
      <c r="A4578" s="468"/>
      <c r="B4578" s="487"/>
      <c r="C4578" s="483"/>
      <c r="D4578" s="473"/>
      <c r="E4578" s="473"/>
      <c r="F4578" s="479"/>
      <c r="G4578" s="473"/>
      <c r="H4578" s="473"/>
      <c r="I4578" s="473"/>
      <c r="J4578" s="484"/>
      <c r="K4578" s="484"/>
      <c r="L4578" s="484"/>
      <c r="M4578" s="484"/>
      <c r="N4578" s="482"/>
      <c r="O4578" s="477">
        <f t="shared" si="198"/>
        <v>0</v>
      </c>
      <c r="P4578" s="477">
        <f t="shared" si="199"/>
        <v>0</v>
      </c>
      <c r="Q4578" s="92" t="str">
        <f t="shared" si="200"/>
        <v/>
      </c>
    </row>
    <row r="4579" spans="1:17" x14ac:dyDescent="0.2">
      <c r="A4579" s="468"/>
      <c r="B4579" s="487"/>
      <c r="C4579" s="483"/>
      <c r="D4579" s="473"/>
      <c r="E4579" s="473"/>
      <c r="F4579" s="479"/>
      <c r="G4579" s="473"/>
      <c r="H4579" s="473"/>
      <c r="I4579" s="473"/>
      <c r="J4579" s="484"/>
      <c r="K4579" s="484"/>
      <c r="L4579" s="484"/>
      <c r="M4579" s="484"/>
      <c r="N4579" s="482"/>
      <c r="O4579" s="477">
        <f t="shared" si="198"/>
        <v>0</v>
      </c>
      <c r="P4579" s="477">
        <f t="shared" si="199"/>
        <v>0</v>
      </c>
      <c r="Q4579" s="92" t="str">
        <f t="shared" si="200"/>
        <v/>
      </c>
    </row>
    <row r="4580" spans="1:17" x14ac:dyDescent="0.2">
      <c r="A4580" s="468"/>
      <c r="B4580" s="487"/>
      <c r="C4580" s="483"/>
      <c r="D4580" s="473"/>
      <c r="E4580" s="473"/>
      <c r="F4580" s="479"/>
      <c r="G4580" s="473"/>
      <c r="H4580" s="473"/>
      <c r="I4580" s="473"/>
      <c r="J4580" s="484"/>
      <c r="K4580" s="484"/>
      <c r="L4580" s="484"/>
      <c r="M4580" s="484"/>
      <c r="N4580" s="482"/>
      <c r="O4580" s="477">
        <f t="shared" si="198"/>
        <v>0</v>
      </c>
      <c r="P4580" s="477">
        <f t="shared" si="199"/>
        <v>0</v>
      </c>
      <c r="Q4580" s="92" t="str">
        <f t="shared" si="200"/>
        <v/>
      </c>
    </row>
    <row r="4581" spans="1:17" x14ac:dyDescent="0.2">
      <c r="A4581" s="468"/>
      <c r="B4581" s="487"/>
      <c r="C4581" s="483"/>
      <c r="D4581" s="473"/>
      <c r="E4581" s="473"/>
      <c r="F4581" s="479"/>
      <c r="G4581" s="473"/>
      <c r="H4581" s="473"/>
      <c r="I4581" s="473"/>
      <c r="J4581" s="484"/>
      <c r="K4581" s="484"/>
      <c r="L4581" s="484"/>
      <c r="M4581" s="484"/>
      <c r="N4581" s="482"/>
      <c r="O4581" s="477">
        <f t="shared" si="198"/>
        <v>0</v>
      </c>
      <c r="P4581" s="477">
        <f t="shared" si="199"/>
        <v>0</v>
      </c>
      <c r="Q4581" s="92" t="str">
        <f t="shared" si="200"/>
        <v/>
      </c>
    </row>
    <row r="4582" spans="1:17" x14ac:dyDescent="0.2">
      <c r="A4582" s="468"/>
      <c r="B4582" s="487"/>
      <c r="C4582" s="483"/>
      <c r="D4582" s="473"/>
      <c r="E4582" s="473"/>
      <c r="F4582" s="479"/>
      <c r="G4582" s="473"/>
      <c r="H4582" s="473"/>
      <c r="I4582" s="473"/>
      <c r="J4582" s="484"/>
      <c r="K4582" s="484"/>
      <c r="L4582" s="484"/>
      <c r="M4582" s="484"/>
      <c r="N4582" s="482"/>
      <c r="O4582" s="477">
        <f t="shared" si="198"/>
        <v>0</v>
      </c>
      <c r="P4582" s="477">
        <f t="shared" si="199"/>
        <v>0</v>
      </c>
      <c r="Q4582" s="92" t="str">
        <f t="shared" si="200"/>
        <v/>
      </c>
    </row>
    <row r="4583" spans="1:17" x14ac:dyDescent="0.2">
      <c r="A4583" s="468"/>
      <c r="B4583" s="487"/>
      <c r="C4583" s="483"/>
      <c r="D4583" s="473"/>
      <c r="E4583" s="473"/>
      <c r="F4583" s="479"/>
      <c r="G4583" s="473"/>
      <c r="H4583" s="473"/>
      <c r="I4583" s="473"/>
      <c r="J4583" s="484"/>
      <c r="K4583" s="484"/>
      <c r="L4583" s="484"/>
      <c r="M4583" s="484"/>
      <c r="N4583" s="482"/>
      <c r="O4583" s="477">
        <f t="shared" si="198"/>
        <v>0</v>
      </c>
      <c r="P4583" s="477">
        <f t="shared" si="199"/>
        <v>0</v>
      </c>
      <c r="Q4583" s="92" t="str">
        <f t="shared" si="200"/>
        <v/>
      </c>
    </row>
    <row r="4584" spans="1:17" x14ac:dyDescent="0.2">
      <c r="A4584" s="468"/>
      <c r="B4584" s="487"/>
      <c r="C4584" s="483"/>
      <c r="D4584" s="473"/>
      <c r="E4584" s="473"/>
      <c r="F4584" s="479"/>
      <c r="G4584" s="473"/>
      <c r="H4584" s="473"/>
      <c r="I4584" s="473"/>
      <c r="J4584" s="484"/>
      <c r="K4584" s="484"/>
      <c r="L4584" s="484"/>
      <c r="M4584" s="484"/>
      <c r="N4584" s="482"/>
      <c r="O4584" s="477">
        <f t="shared" si="198"/>
        <v>0</v>
      </c>
      <c r="P4584" s="477">
        <f t="shared" si="199"/>
        <v>0</v>
      </c>
      <c r="Q4584" s="92" t="str">
        <f t="shared" si="200"/>
        <v/>
      </c>
    </row>
    <row r="4585" spans="1:17" x14ac:dyDescent="0.2">
      <c r="A4585" s="468"/>
      <c r="B4585" s="487"/>
      <c r="C4585" s="483"/>
      <c r="D4585" s="473"/>
      <c r="E4585" s="473"/>
      <c r="F4585" s="479"/>
      <c r="G4585" s="473"/>
      <c r="H4585" s="473"/>
      <c r="I4585" s="473"/>
      <c r="J4585" s="484"/>
      <c r="K4585" s="484"/>
      <c r="L4585" s="484"/>
      <c r="M4585" s="484"/>
      <c r="N4585" s="482"/>
      <c r="O4585" s="477">
        <f t="shared" si="198"/>
        <v>0</v>
      </c>
      <c r="P4585" s="477">
        <f t="shared" si="199"/>
        <v>0</v>
      </c>
      <c r="Q4585" s="92" t="str">
        <f t="shared" si="200"/>
        <v/>
      </c>
    </row>
    <row r="4586" spans="1:17" x14ac:dyDescent="0.2">
      <c r="A4586" s="468"/>
      <c r="B4586" s="487"/>
      <c r="C4586" s="483"/>
      <c r="D4586" s="473"/>
      <c r="E4586" s="473"/>
      <c r="F4586" s="479"/>
      <c r="G4586" s="473"/>
      <c r="H4586" s="473"/>
      <c r="I4586" s="473"/>
      <c r="J4586" s="484"/>
      <c r="K4586" s="484"/>
      <c r="L4586" s="484"/>
      <c r="M4586" s="484"/>
      <c r="N4586" s="482"/>
      <c r="O4586" s="477">
        <f t="shared" si="198"/>
        <v>0</v>
      </c>
      <c r="P4586" s="477">
        <f t="shared" si="199"/>
        <v>0</v>
      </c>
      <c r="Q4586" s="92" t="str">
        <f t="shared" si="200"/>
        <v/>
      </c>
    </row>
    <row r="4587" spans="1:17" x14ac:dyDescent="0.2">
      <c r="A4587" s="468"/>
      <c r="B4587" s="487"/>
      <c r="C4587" s="483"/>
      <c r="D4587" s="473"/>
      <c r="E4587" s="473"/>
      <c r="F4587" s="479"/>
      <c r="G4587" s="473"/>
      <c r="H4587" s="473"/>
      <c r="I4587" s="473"/>
      <c r="J4587" s="484"/>
      <c r="K4587" s="484"/>
      <c r="L4587" s="484"/>
      <c r="M4587" s="484"/>
      <c r="N4587" s="482"/>
      <c r="O4587" s="477">
        <f t="shared" si="198"/>
        <v>0</v>
      </c>
      <c r="P4587" s="477">
        <f t="shared" si="199"/>
        <v>0</v>
      </c>
      <c r="Q4587" s="92" t="str">
        <f t="shared" si="200"/>
        <v/>
      </c>
    </row>
    <row r="4588" spans="1:17" x14ac:dyDescent="0.2">
      <c r="A4588" s="468"/>
      <c r="B4588" s="487"/>
      <c r="C4588" s="483"/>
      <c r="D4588" s="473"/>
      <c r="E4588" s="473"/>
      <c r="F4588" s="479"/>
      <c r="G4588" s="473"/>
      <c r="H4588" s="473"/>
      <c r="I4588" s="473"/>
      <c r="J4588" s="484"/>
      <c r="K4588" s="484"/>
      <c r="L4588" s="484"/>
      <c r="M4588" s="484"/>
      <c r="N4588" s="482"/>
      <c r="O4588" s="477">
        <f t="shared" si="198"/>
        <v>0</v>
      </c>
      <c r="P4588" s="477">
        <f t="shared" si="199"/>
        <v>0</v>
      </c>
      <c r="Q4588" s="92" t="str">
        <f t="shared" si="200"/>
        <v/>
      </c>
    </row>
    <row r="4589" spans="1:17" x14ac:dyDescent="0.2">
      <c r="A4589" s="468"/>
      <c r="B4589" s="487"/>
      <c r="C4589" s="483"/>
      <c r="D4589" s="473"/>
      <c r="E4589" s="473"/>
      <c r="F4589" s="479"/>
      <c r="G4589" s="473"/>
      <c r="H4589" s="473"/>
      <c r="I4589" s="473"/>
      <c r="J4589" s="484"/>
      <c r="K4589" s="484"/>
      <c r="L4589" s="484"/>
      <c r="M4589" s="484"/>
      <c r="N4589" s="482"/>
      <c r="O4589" s="477">
        <f t="shared" si="198"/>
        <v>0</v>
      </c>
      <c r="P4589" s="477">
        <f t="shared" si="199"/>
        <v>0</v>
      </c>
      <c r="Q4589" s="92" t="str">
        <f t="shared" si="200"/>
        <v/>
      </c>
    </row>
    <row r="4590" spans="1:17" x14ac:dyDescent="0.2">
      <c r="A4590" s="468"/>
      <c r="B4590" s="487"/>
      <c r="C4590" s="483"/>
      <c r="D4590" s="473"/>
      <c r="E4590" s="473"/>
      <c r="F4590" s="479"/>
      <c r="G4590" s="473"/>
      <c r="H4590" s="473"/>
      <c r="I4590" s="473"/>
      <c r="J4590" s="484"/>
      <c r="K4590" s="484"/>
      <c r="L4590" s="484"/>
      <c r="M4590" s="484"/>
      <c r="N4590" s="482"/>
      <c r="O4590" s="477">
        <f t="shared" si="198"/>
        <v>0</v>
      </c>
      <c r="P4590" s="477">
        <f t="shared" si="199"/>
        <v>0</v>
      </c>
      <c r="Q4590" s="92" t="str">
        <f t="shared" si="200"/>
        <v/>
      </c>
    </row>
    <row r="4591" spans="1:17" x14ac:dyDescent="0.2">
      <c r="A4591" s="468"/>
      <c r="B4591" s="487"/>
      <c r="C4591" s="483"/>
      <c r="D4591" s="473"/>
      <c r="E4591" s="473"/>
      <c r="F4591" s="479"/>
      <c r="G4591" s="473"/>
      <c r="H4591" s="473"/>
      <c r="I4591" s="473"/>
      <c r="J4591" s="484"/>
      <c r="K4591" s="484"/>
      <c r="L4591" s="484"/>
      <c r="M4591" s="484"/>
      <c r="N4591" s="482"/>
      <c r="O4591" s="477">
        <f t="shared" si="198"/>
        <v>0</v>
      </c>
      <c r="P4591" s="477">
        <f t="shared" si="199"/>
        <v>0</v>
      </c>
      <c r="Q4591" s="92" t="str">
        <f t="shared" si="200"/>
        <v/>
      </c>
    </row>
    <row r="4592" spans="1:17" x14ac:dyDescent="0.2">
      <c r="A4592" s="468"/>
      <c r="B4592" s="487"/>
      <c r="C4592" s="483"/>
      <c r="D4592" s="473"/>
      <c r="E4592" s="473"/>
      <c r="F4592" s="479"/>
      <c r="G4592" s="473"/>
      <c r="H4592" s="473"/>
      <c r="I4592" s="473"/>
      <c r="J4592" s="484"/>
      <c r="K4592" s="484"/>
      <c r="L4592" s="484"/>
      <c r="M4592" s="484"/>
      <c r="N4592" s="482"/>
      <c r="O4592" s="477">
        <f t="shared" si="198"/>
        <v>0</v>
      </c>
      <c r="P4592" s="477">
        <f t="shared" si="199"/>
        <v>0</v>
      </c>
      <c r="Q4592" s="92" t="str">
        <f t="shared" si="200"/>
        <v/>
      </c>
    </row>
    <row r="4593" spans="1:17" x14ac:dyDescent="0.2">
      <c r="A4593" s="468"/>
      <c r="B4593" s="487"/>
      <c r="C4593" s="483"/>
      <c r="D4593" s="473"/>
      <c r="E4593" s="473"/>
      <c r="F4593" s="479"/>
      <c r="G4593" s="473"/>
      <c r="H4593" s="473"/>
      <c r="I4593" s="473"/>
      <c r="J4593" s="484"/>
      <c r="K4593" s="484"/>
      <c r="L4593" s="484"/>
      <c r="M4593" s="484"/>
      <c r="N4593" s="482"/>
      <c r="O4593" s="477">
        <f t="shared" si="198"/>
        <v>0</v>
      </c>
      <c r="P4593" s="477">
        <f t="shared" si="199"/>
        <v>0</v>
      </c>
      <c r="Q4593" s="92" t="str">
        <f t="shared" si="200"/>
        <v/>
      </c>
    </row>
    <row r="4594" spans="1:17" x14ac:dyDescent="0.2">
      <c r="A4594" s="468"/>
      <c r="B4594" s="487"/>
      <c r="C4594" s="483"/>
      <c r="D4594" s="473"/>
      <c r="E4594" s="473"/>
      <c r="F4594" s="479"/>
      <c r="G4594" s="473"/>
      <c r="H4594" s="473"/>
      <c r="I4594" s="473"/>
      <c r="J4594" s="484"/>
      <c r="K4594" s="484"/>
      <c r="L4594" s="484"/>
      <c r="M4594" s="484"/>
      <c r="N4594" s="482"/>
      <c r="O4594" s="477">
        <f t="shared" si="198"/>
        <v>0</v>
      </c>
      <c r="P4594" s="477">
        <f t="shared" si="199"/>
        <v>0</v>
      </c>
      <c r="Q4594" s="92" t="str">
        <f t="shared" si="200"/>
        <v/>
      </c>
    </row>
    <row r="4595" spans="1:17" x14ac:dyDescent="0.2">
      <c r="A4595" s="468"/>
      <c r="B4595" s="487"/>
      <c r="C4595" s="483"/>
      <c r="D4595" s="473"/>
      <c r="E4595" s="473"/>
      <c r="F4595" s="479"/>
      <c r="G4595" s="473"/>
      <c r="H4595" s="473"/>
      <c r="I4595" s="473"/>
      <c r="J4595" s="484"/>
      <c r="K4595" s="484"/>
      <c r="L4595" s="484"/>
      <c r="M4595" s="484"/>
      <c r="N4595" s="482"/>
      <c r="O4595" s="477">
        <f t="shared" si="198"/>
        <v>0</v>
      </c>
      <c r="P4595" s="477">
        <f t="shared" si="199"/>
        <v>0</v>
      </c>
      <c r="Q4595" s="92" t="str">
        <f t="shared" si="200"/>
        <v/>
      </c>
    </row>
    <row r="4596" spans="1:17" x14ac:dyDescent="0.2">
      <c r="A4596" s="468"/>
      <c r="B4596" s="487"/>
      <c r="C4596" s="483"/>
      <c r="D4596" s="473"/>
      <c r="E4596" s="473"/>
      <c r="F4596" s="479"/>
      <c r="G4596" s="473"/>
      <c r="H4596" s="473"/>
      <c r="I4596" s="473"/>
      <c r="J4596" s="484"/>
      <c r="K4596" s="484"/>
      <c r="L4596" s="484"/>
      <c r="M4596" s="484"/>
      <c r="N4596" s="482"/>
      <c r="O4596" s="477">
        <f t="shared" si="198"/>
        <v>0</v>
      </c>
      <c r="P4596" s="477">
        <f t="shared" si="199"/>
        <v>0</v>
      </c>
      <c r="Q4596" s="92" t="str">
        <f t="shared" si="200"/>
        <v/>
      </c>
    </row>
    <row r="4597" spans="1:17" x14ac:dyDescent="0.2">
      <c r="A4597" s="468"/>
      <c r="B4597" s="487"/>
      <c r="C4597" s="483"/>
      <c r="D4597" s="473"/>
      <c r="E4597" s="473"/>
      <c r="F4597" s="479"/>
      <c r="G4597" s="473"/>
      <c r="H4597" s="473"/>
      <c r="I4597" s="473"/>
      <c r="J4597" s="484"/>
      <c r="K4597" s="484"/>
      <c r="L4597" s="484"/>
      <c r="M4597" s="484"/>
      <c r="N4597" s="482"/>
      <c r="O4597" s="477">
        <f t="shared" si="198"/>
        <v>0</v>
      </c>
      <c r="P4597" s="477">
        <f t="shared" si="199"/>
        <v>0</v>
      </c>
      <c r="Q4597" s="92" t="str">
        <f t="shared" si="200"/>
        <v/>
      </c>
    </row>
    <row r="4598" spans="1:17" x14ac:dyDescent="0.2">
      <c r="A4598" s="468"/>
      <c r="B4598" s="487"/>
      <c r="C4598" s="483"/>
      <c r="D4598" s="473"/>
      <c r="E4598" s="473"/>
      <c r="F4598" s="479"/>
      <c r="G4598" s="473"/>
      <c r="H4598" s="473"/>
      <c r="I4598" s="473"/>
      <c r="J4598" s="484"/>
      <c r="K4598" s="484"/>
      <c r="L4598" s="484"/>
      <c r="M4598" s="484"/>
      <c r="N4598" s="482"/>
      <c r="O4598" s="477">
        <f t="shared" si="198"/>
        <v>0</v>
      </c>
      <c r="P4598" s="477">
        <f t="shared" si="199"/>
        <v>0</v>
      </c>
      <c r="Q4598" s="92" t="str">
        <f t="shared" si="200"/>
        <v/>
      </c>
    </row>
    <row r="4599" spans="1:17" x14ac:dyDescent="0.2">
      <c r="A4599" s="468"/>
      <c r="B4599" s="487"/>
      <c r="C4599" s="483"/>
      <c r="D4599" s="473"/>
      <c r="E4599" s="473"/>
      <c r="F4599" s="479"/>
      <c r="G4599" s="473"/>
      <c r="H4599" s="473"/>
      <c r="I4599" s="473"/>
      <c r="J4599" s="484"/>
      <c r="K4599" s="484"/>
      <c r="L4599" s="484"/>
      <c r="M4599" s="484"/>
      <c r="N4599" s="482"/>
      <c r="O4599" s="477">
        <f t="shared" si="198"/>
        <v>0</v>
      </c>
      <c r="P4599" s="477">
        <f t="shared" si="199"/>
        <v>0</v>
      </c>
      <c r="Q4599" s="92" t="str">
        <f t="shared" si="200"/>
        <v/>
      </c>
    </row>
    <row r="4600" spans="1:17" x14ac:dyDescent="0.2">
      <c r="A4600" s="468"/>
      <c r="B4600" s="487"/>
      <c r="C4600" s="483"/>
      <c r="D4600" s="473"/>
      <c r="E4600" s="473"/>
      <c r="F4600" s="479"/>
      <c r="G4600" s="473"/>
      <c r="H4600" s="473"/>
      <c r="I4600" s="473"/>
      <c r="J4600" s="484"/>
      <c r="K4600" s="484"/>
      <c r="L4600" s="484"/>
      <c r="M4600" s="484"/>
      <c r="N4600" s="482"/>
      <c r="O4600" s="477">
        <f t="shared" ref="O4600:O4663" si="201">IF(B4600=0,0,IF(YEAR(B4600)=$P$1,MONTH(B4600)-$O$1+1,(YEAR(B4600)-$P$1)*12-$O$1+1+MONTH(B4600)))</f>
        <v>0</v>
      </c>
      <c r="P4600" s="477">
        <f t="shared" ref="P4600:P4663" si="202">IF(C4600=0,0,IF(YEAR(C4600)=$P$1,MONTH(C4600)-$O$1+1,(YEAR(C4600)-$P$1)*12-$O$1+1+MONTH(C4600)))</f>
        <v>0</v>
      </c>
      <c r="Q4600" s="92" t="str">
        <f t="shared" ref="Q4600:Q4663" si="203">SUBSTITUTE(D4600," ","_")</f>
        <v/>
      </c>
    </row>
    <row r="4601" spans="1:17" x14ac:dyDescent="0.2">
      <c r="A4601" s="468"/>
      <c r="B4601" s="487"/>
      <c r="C4601" s="483"/>
      <c r="D4601" s="473"/>
      <c r="E4601" s="473"/>
      <c r="F4601" s="479"/>
      <c r="G4601" s="473"/>
      <c r="H4601" s="473"/>
      <c r="I4601" s="473"/>
      <c r="J4601" s="484"/>
      <c r="K4601" s="484"/>
      <c r="L4601" s="484"/>
      <c r="M4601" s="484"/>
      <c r="N4601" s="482"/>
      <c r="O4601" s="477">
        <f t="shared" si="201"/>
        <v>0</v>
      </c>
      <c r="P4601" s="477">
        <f t="shared" si="202"/>
        <v>0</v>
      </c>
      <c r="Q4601" s="92" t="str">
        <f t="shared" si="203"/>
        <v/>
      </c>
    </row>
    <row r="4602" spans="1:17" x14ac:dyDescent="0.2">
      <c r="A4602" s="468"/>
      <c r="B4602" s="487"/>
      <c r="C4602" s="483"/>
      <c r="D4602" s="473"/>
      <c r="E4602" s="473"/>
      <c r="F4602" s="479"/>
      <c r="G4602" s="473"/>
      <c r="H4602" s="473"/>
      <c r="I4602" s="473"/>
      <c r="J4602" s="484"/>
      <c r="K4602" s="484"/>
      <c r="L4602" s="484"/>
      <c r="M4602" s="484"/>
      <c r="N4602" s="482"/>
      <c r="O4602" s="477">
        <f t="shared" si="201"/>
        <v>0</v>
      </c>
      <c r="P4602" s="477">
        <f t="shared" si="202"/>
        <v>0</v>
      </c>
      <c r="Q4602" s="92" t="str">
        <f t="shared" si="203"/>
        <v/>
      </c>
    </row>
    <row r="4603" spans="1:17" x14ac:dyDescent="0.2">
      <c r="A4603" s="468"/>
      <c r="B4603" s="487"/>
      <c r="C4603" s="483"/>
      <c r="D4603" s="473"/>
      <c r="E4603" s="473"/>
      <c r="F4603" s="479"/>
      <c r="G4603" s="473"/>
      <c r="H4603" s="473"/>
      <c r="I4603" s="473"/>
      <c r="J4603" s="484"/>
      <c r="K4603" s="484"/>
      <c r="L4603" s="484"/>
      <c r="M4603" s="484"/>
      <c r="N4603" s="482"/>
      <c r="O4603" s="477">
        <f t="shared" si="201"/>
        <v>0</v>
      </c>
      <c r="P4603" s="477">
        <f t="shared" si="202"/>
        <v>0</v>
      </c>
      <c r="Q4603" s="92" t="str">
        <f t="shared" si="203"/>
        <v/>
      </c>
    </row>
    <row r="4604" spans="1:17" x14ac:dyDescent="0.2">
      <c r="A4604" s="468"/>
      <c r="B4604" s="487"/>
      <c r="C4604" s="483"/>
      <c r="D4604" s="473"/>
      <c r="E4604" s="473"/>
      <c r="F4604" s="479"/>
      <c r="G4604" s="473"/>
      <c r="H4604" s="473"/>
      <c r="I4604" s="473"/>
      <c r="J4604" s="484"/>
      <c r="K4604" s="484"/>
      <c r="L4604" s="484"/>
      <c r="M4604" s="484"/>
      <c r="N4604" s="482"/>
      <c r="O4604" s="477">
        <f t="shared" si="201"/>
        <v>0</v>
      </c>
      <c r="P4604" s="477">
        <f t="shared" si="202"/>
        <v>0</v>
      </c>
      <c r="Q4604" s="92" t="str">
        <f t="shared" si="203"/>
        <v/>
      </c>
    </row>
    <row r="4605" spans="1:17" x14ac:dyDescent="0.2">
      <c r="A4605" s="468"/>
      <c r="B4605" s="487"/>
      <c r="C4605" s="483"/>
      <c r="D4605" s="473"/>
      <c r="E4605" s="473"/>
      <c r="F4605" s="479"/>
      <c r="G4605" s="473"/>
      <c r="H4605" s="473"/>
      <c r="I4605" s="473"/>
      <c r="J4605" s="484"/>
      <c r="K4605" s="484"/>
      <c r="L4605" s="484"/>
      <c r="M4605" s="484"/>
      <c r="N4605" s="482"/>
      <c r="O4605" s="477">
        <f t="shared" si="201"/>
        <v>0</v>
      </c>
      <c r="P4605" s="477">
        <f t="shared" si="202"/>
        <v>0</v>
      </c>
      <c r="Q4605" s="92" t="str">
        <f t="shared" si="203"/>
        <v/>
      </c>
    </row>
    <row r="4606" spans="1:17" x14ac:dyDescent="0.2">
      <c r="A4606" s="468"/>
      <c r="B4606" s="487"/>
      <c r="C4606" s="483"/>
      <c r="D4606" s="473"/>
      <c r="E4606" s="473"/>
      <c r="F4606" s="479"/>
      <c r="G4606" s="473"/>
      <c r="H4606" s="473"/>
      <c r="I4606" s="473"/>
      <c r="J4606" s="484"/>
      <c r="K4606" s="484"/>
      <c r="L4606" s="484"/>
      <c r="M4606" s="484"/>
      <c r="N4606" s="482"/>
      <c r="O4606" s="477">
        <f t="shared" si="201"/>
        <v>0</v>
      </c>
      <c r="P4606" s="477">
        <f t="shared" si="202"/>
        <v>0</v>
      </c>
      <c r="Q4606" s="92" t="str">
        <f t="shared" si="203"/>
        <v/>
      </c>
    </row>
    <row r="4607" spans="1:17" x14ac:dyDescent="0.2">
      <c r="A4607" s="468"/>
      <c r="B4607" s="487"/>
      <c r="C4607" s="483"/>
      <c r="D4607" s="473"/>
      <c r="E4607" s="473"/>
      <c r="F4607" s="479"/>
      <c r="G4607" s="473"/>
      <c r="H4607" s="473"/>
      <c r="I4607" s="473"/>
      <c r="J4607" s="484"/>
      <c r="K4607" s="484"/>
      <c r="L4607" s="484"/>
      <c r="M4607" s="484"/>
      <c r="N4607" s="482"/>
      <c r="O4607" s="477">
        <f t="shared" si="201"/>
        <v>0</v>
      </c>
      <c r="P4607" s="477">
        <f t="shared" si="202"/>
        <v>0</v>
      </c>
      <c r="Q4607" s="92" t="str">
        <f t="shared" si="203"/>
        <v/>
      </c>
    </row>
    <row r="4608" spans="1:17" x14ac:dyDescent="0.2">
      <c r="A4608" s="468"/>
      <c r="B4608" s="487"/>
      <c r="C4608" s="483"/>
      <c r="D4608" s="473"/>
      <c r="E4608" s="473"/>
      <c r="F4608" s="479"/>
      <c r="G4608" s="473"/>
      <c r="H4608" s="473"/>
      <c r="I4608" s="473"/>
      <c r="J4608" s="484"/>
      <c r="K4608" s="484"/>
      <c r="L4608" s="484"/>
      <c r="M4608" s="484"/>
      <c r="N4608" s="482"/>
      <c r="O4608" s="477">
        <f t="shared" si="201"/>
        <v>0</v>
      </c>
      <c r="P4608" s="477">
        <f t="shared" si="202"/>
        <v>0</v>
      </c>
      <c r="Q4608" s="92" t="str">
        <f t="shared" si="203"/>
        <v/>
      </c>
    </row>
    <row r="4609" spans="1:17" x14ac:dyDescent="0.2">
      <c r="A4609" s="468"/>
      <c r="B4609" s="487"/>
      <c r="C4609" s="483"/>
      <c r="D4609" s="473"/>
      <c r="E4609" s="473"/>
      <c r="F4609" s="479"/>
      <c r="G4609" s="473"/>
      <c r="H4609" s="473"/>
      <c r="I4609" s="473"/>
      <c r="J4609" s="484"/>
      <c r="K4609" s="484"/>
      <c r="L4609" s="484"/>
      <c r="M4609" s="484"/>
      <c r="N4609" s="482"/>
      <c r="O4609" s="477">
        <f t="shared" si="201"/>
        <v>0</v>
      </c>
      <c r="P4609" s="477">
        <f t="shared" si="202"/>
        <v>0</v>
      </c>
      <c r="Q4609" s="92" t="str">
        <f t="shared" si="203"/>
        <v/>
      </c>
    </row>
    <row r="4610" spans="1:17" x14ac:dyDescent="0.2">
      <c r="A4610" s="468"/>
      <c r="B4610" s="487"/>
      <c r="C4610" s="483"/>
      <c r="D4610" s="473"/>
      <c r="E4610" s="473"/>
      <c r="F4610" s="479"/>
      <c r="G4610" s="473"/>
      <c r="H4610" s="473"/>
      <c r="I4610" s="473"/>
      <c r="J4610" s="484"/>
      <c r="K4610" s="484"/>
      <c r="L4610" s="484"/>
      <c r="M4610" s="484"/>
      <c r="N4610" s="482"/>
      <c r="O4610" s="477">
        <f t="shared" si="201"/>
        <v>0</v>
      </c>
      <c r="P4610" s="477">
        <f t="shared" si="202"/>
        <v>0</v>
      </c>
      <c r="Q4610" s="92" t="str">
        <f t="shared" si="203"/>
        <v/>
      </c>
    </row>
    <row r="4611" spans="1:17" x14ac:dyDescent="0.2">
      <c r="A4611" s="468"/>
      <c r="B4611" s="487"/>
      <c r="C4611" s="483"/>
      <c r="D4611" s="473"/>
      <c r="E4611" s="473"/>
      <c r="F4611" s="479"/>
      <c r="G4611" s="473"/>
      <c r="H4611" s="473"/>
      <c r="I4611" s="473"/>
      <c r="J4611" s="484"/>
      <c r="K4611" s="484"/>
      <c r="L4611" s="484"/>
      <c r="M4611" s="484"/>
      <c r="N4611" s="482"/>
      <c r="O4611" s="477">
        <f t="shared" si="201"/>
        <v>0</v>
      </c>
      <c r="P4611" s="477">
        <f t="shared" si="202"/>
        <v>0</v>
      </c>
      <c r="Q4611" s="92" t="str">
        <f t="shared" si="203"/>
        <v/>
      </c>
    </row>
    <row r="4612" spans="1:17" x14ac:dyDescent="0.2">
      <c r="A4612" s="468"/>
      <c r="B4612" s="487"/>
      <c r="C4612" s="483"/>
      <c r="D4612" s="473"/>
      <c r="E4612" s="473"/>
      <c r="F4612" s="479"/>
      <c r="G4612" s="473"/>
      <c r="H4612" s="473"/>
      <c r="I4612" s="473"/>
      <c r="J4612" s="484"/>
      <c r="K4612" s="484"/>
      <c r="L4612" s="484"/>
      <c r="M4612" s="484"/>
      <c r="N4612" s="482"/>
      <c r="O4612" s="477">
        <f t="shared" si="201"/>
        <v>0</v>
      </c>
      <c r="P4612" s="477">
        <f t="shared" si="202"/>
        <v>0</v>
      </c>
      <c r="Q4612" s="92" t="str">
        <f t="shared" si="203"/>
        <v/>
      </c>
    </row>
    <row r="4613" spans="1:17" x14ac:dyDescent="0.2">
      <c r="A4613" s="468"/>
      <c r="B4613" s="487"/>
      <c r="C4613" s="483"/>
      <c r="D4613" s="473"/>
      <c r="E4613" s="473"/>
      <c r="F4613" s="479"/>
      <c r="G4613" s="473"/>
      <c r="H4613" s="473"/>
      <c r="I4613" s="473"/>
      <c r="J4613" s="484"/>
      <c r="K4613" s="484"/>
      <c r="L4613" s="484"/>
      <c r="M4613" s="484"/>
      <c r="N4613" s="482"/>
      <c r="O4613" s="477">
        <f t="shared" si="201"/>
        <v>0</v>
      </c>
      <c r="P4613" s="477">
        <f t="shared" si="202"/>
        <v>0</v>
      </c>
      <c r="Q4613" s="92" t="str">
        <f t="shared" si="203"/>
        <v/>
      </c>
    </row>
    <row r="4614" spans="1:17" x14ac:dyDescent="0.2">
      <c r="A4614" s="468"/>
      <c r="B4614" s="482"/>
      <c r="C4614" s="483"/>
      <c r="D4614" s="473"/>
      <c r="E4614" s="473"/>
      <c r="F4614" s="479"/>
      <c r="G4614" s="473"/>
      <c r="H4614" s="473"/>
      <c r="I4614" s="473"/>
      <c r="J4614" s="484"/>
      <c r="K4614" s="484"/>
      <c r="L4614" s="484"/>
      <c r="M4614" s="484"/>
      <c r="N4614" s="482"/>
      <c r="O4614" s="477">
        <f t="shared" si="201"/>
        <v>0</v>
      </c>
      <c r="P4614" s="477">
        <f t="shared" si="202"/>
        <v>0</v>
      </c>
      <c r="Q4614" s="92" t="str">
        <f t="shared" si="203"/>
        <v/>
      </c>
    </row>
    <row r="4615" spans="1:17" x14ac:dyDescent="0.2">
      <c r="A4615" s="468"/>
      <c r="B4615" s="482"/>
      <c r="C4615" s="483"/>
      <c r="D4615" s="473"/>
      <c r="E4615" s="473"/>
      <c r="F4615" s="479"/>
      <c r="G4615" s="473"/>
      <c r="H4615" s="473"/>
      <c r="I4615" s="473"/>
      <c r="J4615" s="484"/>
      <c r="K4615" s="484"/>
      <c r="L4615" s="484"/>
      <c r="M4615" s="484"/>
      <c r="N4615" s="482"/>
      <c r="O4615" s="477">
        <f t="shared" si="201"/>
        <v>0</v>
      </c>
      <c r="P4615" s="477">
        <f t="shared" si="202"/>
        <v>0</v>
      </c>
      <c r="Q4615" s="92" t="str">
        <f t="shared" si="203"/>
        <v/>
      </c>
    </row>
    <row r="4616" spans="1:17" x14ac:dyDescent="0.2">
      <c r="A4616" s="468"/>
      <c r="B4616" s="482"/>
      <c r="C4616" s="483"/>
      <c r="D4616" s="473"/>
      <c r="E4616" s="480"/>
      <c r="F4616" s="479"/>
      <c r="G4616" s="473"/>
      <c r="H4616" s="473"/>
      <c r="I4616" s="473"/>
      <c r="J4616" s="484"/>
      <c r="K4616" s="484"/>
      <c r="L4616" s="484"/>
      <c r="M4616" s="484"/>
      <c r="N4616" s="482"/>
      <c r="O4616" s="477">
        <f t="shared" si="201"/>
        <v>0</v>
      </c>
      <c r="P4616" s="477">
        <f t="shared" si="202"/>
        <v>0</v>
      </c>
      <c r="Q4616" s="92" t="str">
        <f t="shared" si="203"/>
        <v/>
      </c>
    </row>
    <row r="4617" spans="1:17" x14ac:dyDescent="0.2">
      <c r="A4617" s="468"/>
      <c r="B4617" s="487"/>
      <c r="C4617" s="483"/>
      <c r="D4617" s="473"/>
      <c r="E4617" s="473"/>
      <c r="F4617" s="479"/>
      <c r="G4617" s="473"/>
      <c r="H4617" s="473"/>
      <c r="I4617" s="473"/>
      <c r="J4617" s="484"/>
      <c r="K4617" s="484"/>
      <c r="L4617" s="484"/>
      <c r="M4617" s="484"/>
      <c r="N4617" s="482"/>
      <c r="O4617" s="477">
        <f t="shared" si="201"/>
        <v>0</v>
      </c>
      <c r="P4617" s="477">
        <f t="shared" si="202"/>
        <v>0</v>
      </c>
      <c r="Q4617" s="92" t="str">
        <f t="shared" si="203"/>
        <v/>
      </c>
    </row>
    <row r="4618" spans="1:17" x14ac:dyDescent="0.2">
      <c r="A4618" s="468"/>
      <c r="B4618" s="482"/>
      <c r="C4618" s="483"/>
      <c r="D4618" s="473"/>
      <c r="E4618" s="473"/>
      <c r="F4618" s="479"/>
      <c r="G4618" s="473"/>
      <c r="H4618" s="473"/>
      <c r="I4618" s="473"/>
      <c r="J4618" s="484"/>
      <c r="K4618" s="484"/>
      <c r="L4618" s="484"/>
      <c r="M4618" s="484"/>
      <c r="N4618" s="482"/>
      <c r="O4618" s="477">
        <f t="shared" si="201"/>
        <v>0</v>
      </c>
      <c r="P4618" s="477">
        <f t="shared" si="202"/>
        <v>0</v>
      </c>
      <c r="Q4618" s="92" t="str">
        <f t="shared" si="203"/>
        <v/>
      </c>
    </row>
    <row r="4619" spans="1:17" x14ac:dyDescent="0.2">
      <c r="A4619" s="468"/>
      <c r="B4619" s="487"/>
      <c r="C4619" s="483"/>
      <c r="D4619" s="473"/>
      <c r="E4619" s="473"/>
      <c r="F4619" s="479"/>
      <c r="G4619" s="473"/>
      <c r="H4619" s="473"/>
      <c r="I4619" s="473"/>
      <c r="J4619" s="484"/>
      <c r="K4619" s="484"/>
      <c r="L4619" s="484"/>
      <c r="M4619" s="484"/>
      <c r="N4619" s="482"/>
      <c r="O4619" s="477">
        <f t="shared" si="201"/>
        <v>0</v>
      </c>
      <c r="P4619" s="477">
        <f t="shared" si="202"/>
        <v>0</v>
      </c>
      <c r="Q4619" s="92" t="str">
        <f t="shared" si="203"/>
        <v/>
      </c>
    </row>
    <row r="4620" spans="1:17" x14ac:dyDescent="0.2">
      <c r="A4620" s="468"/>
      <c r="B4620" s="487"/>
      <c r="C4620" s="483"/>
      <c r="D4620" s="473"/>
      <c r="E4620" s="473"/>
      <c r="F4620" s="479"/>
      <c r="G4620" s="473"/>
      <c r="H4620" s="473"/>
      <c r="I4620" s="473"/>
      <c r="J4620" s="484"/>
      <c r="K4620" s="484"/>
      <c r="L4620" s="484"/>
      <c r="M4620" s="484"/>
      <c r="N4620" s="482"/>
      <c r="O4620" s="477">
        <f t="shared" si="201"/>
        <v>0</v>
      </c>
      <c r="P4620" s="477">
        <f t="shared" si="202"/>
        <v>0</v>
      </c>
      <c r="Q4620" s="92" t="str">
        <f t="shared" si="203"/>
        <v/>
      </c>
    </row>
    <row r="4621" spans="1:17" x14ac:dyDescent="0.2">
      <c r="A4621" s="468"/>
      <c r="B4621" s="487"/>
      <c r="C4621" s="483"/>
      <c r="D4621" s="473"/>
      <c r="E4621" s="473"/>
      <c r="F4621" s="479"/>
      <c r="G4621" s="473"/>
      <c r="H4621" s="473"/>
      <c r="I4621" s="473"/>
      <c r="J4621" s="484"/>
      <c r="K4621" s="484"/>
      <c r="L4621" s="484"/>
      <c r="M4621" s="484"/>
      <c r="N4621" s="482"/>
      <c r="O4621" s="477">
        <f t="shared" si="201"/>
        <v>0</v>
      </c>
      <c r="P4621" s="477">
        <f t="shared" si="202"/>
        <v>0</v>
      </c>
      <c r="Q4621" s="92" t="str">
        <f t="shared" si="203"/>
        <v/>
      </c>
    </row>
    <row r="4622" spans="1:17" x14ac:dyDescent="0.2">
      <c r="A4622" s="468"/>
      <c r="B4622" s="487"/>
      <c r="C4622" s="483"/>
      <c r="D4622" s="473"/>
      <c r="E4622" s="480"/>
      <c r="F4622" s="479"/>
      <c r="G4622" s="473"/>
      <c r="H4622" s="473"/>
      <c r="I4622" s="473"/>
      <c r="J4622" s="484"/>
      <c r="K4622" s="484"/>
      <c r="L4622" s="484"/>
      <c r="M4622" s="484"/>
      <c r="N4622" s="482"/>
      <c r="O4622" s="477">
        <f t="shared" si="201"/>
        <v>0</v>
      </c>
      <c r="P4622" s="477">
        <f t="shared" si="202"/>
        <v>0</v>
      </c>
      <c r="Q4622" s="92" t="str">
        <f t="shared" si="203"/>
        <v/>
      </c>
    </row>
    <row r="4623" spans="1:17" x14ac:dyDescent="0.2">
      <c r="A4623" s="468"/>
      <c r="B4623" s="487"/>
      <c r="C4623" s="483"/>
      <c r="D4623" s="473"/>
      <c r="E4623" s="473"/>
      <c r="F4623" s="479"/>
      <c r="G4623" s="473"/>
      <c r="H4623" s="473"/>
      <c r="I4623" s="473"/>
      <c r="J4623" s="484"/>
      <c r="K4623" s="484"/>
      <c r="L4623" s="484"/>
      <c r="M4623" s="484"/>
      <c r="N4623" s="482"/>
      <c r="O4623" s="477">
        <f t="shared" si="201"/>
        <v>0</v>
      </c>
      <c r="P4623" s="477">
        <f t="shared" si="202"/>
        <v>0</v>
      </c>
      <c r="Q4623" s="92" t="str">
        <f t="shared" si="203"/>
        <v/>
      </c>
    </row>
    <row r="4624" spans="1:17" x14ac:dyDescent="0.2">
      <c r="A4624" s="468"/>
      <c r="B4624" s="487"/>
      <c r="C4624" s="483"/>
      <c r="D4624" s="473"/>
      <c r="E4624" s="473"/>
      <c r="F4624" s="479"/>
      <c r="G4624" s="473"/>
      <c r="H4624" s="473"/>
      <c r="I4624" s="473"/>
      <c r="J4624" s="484"/>
      <c r="K4624" s="484"/>
      <c r="L4624" s="484"/>
      <c r="M4624" s="484"/>
      <c r="N4624" s="482"/>
      <c r="O4624" s="477">
        <f t="shared" si="201"/>
        <v>0</v>
      </c>
      <c r="P4624" s="477">
        <f t="shared" si="202"/>
        <v>0</v>
      </c>
      <c r="Q4624" s="92" t="str">
        <f t="shared" si="203"/>
        <v/>
      </c>
    </row>
    <row r="4625" spans="1:17" x14ac:dyDescent="0.2">
      <c r="A4625" s="468"/>
      <c r="B4625" s="487"/>
      <c r="C4625" s="483"/>
      <c r="D4625" s="473"/>
      <c r="E4625" s="473"/>
      <c r="F4625" s="479"/>
      <c r="G4625" s="473"/>
      <c r="H4625" s="473"/>
      <c r="I4625" s="473"/>
      <c r="J4625" s="484"/>
      <c r="K4625" s="484"/>
      <c r="L4625" s="484"/>
      <c r="M4625" s="484"/>
      <c r="N4625" s="482"/>
      <c r="O4625" s="477">
        <f t="shared" si="201"/>
        <v>0</v>
      </c>
      <c r="P4625" s="477">
        <f t="shared" si="202"/>
        <v>0</v>
      </c>
      <c r="Q4625" s="92" t="str">
        <f t="shared" si="203"/>
        <v/>
      </c>
    </row>
    <row r="4626" spans="1:17" x14ac:dyDescent="0.2">
      <c r="A4626" s="468"/>
      <c r="B4626" s="487"/>
      <c r="C4626" s="483"/>
      <c r="D4626" s="473"/>
      <c r="E4626" s="473"/>
      <c r="F4626" s="479"/>
      <c r="G4626" s="473"/>
      <c r="H4626" s="473"/>
      <c r="I4626" s="473"/>
      <c r="J4626" s="484"/>
      <c r="K4626" s="484"/>
      <c r="L4626" s="484"/>
      <c r="M4626" s="484"/>
      <c r="N4626" s="482"/>
      <c r="O4626" s="477">
        <f t="shared" si="201"/>
        <v>0</v>
      </c>
      <c r="P4626" s="477">
        <f t="shared" si="202"/>
        <v>0</v>
      </c>
      <c r="Q4626" s="92" t="str">
        <f t="shared" si="203"/>
        <v/>
      </c>
    </row>
    <row r="4627" spans="1:17" x14ac:dyDescent="0.2">
      <c r="A4627" s="468"/>
      <c r="B4627" s="482"/>
      <c r="C4627" s="483"/>
      <c r="D4627" s="473"/>
      <c r="E4627" s="473"/>
      <c r="F4627" s="479"/>
      <c r="G4627" s="473"/>
      <c r="H4627" s="473"/>
      <c r="I4627" s="473"/>
      <c r="J4627" s="484"/>
      <c r="K4627" s="484"/>
      <c r="L4627" s="484"/>
      <c r="M4627" s="484"/>
      <c r="N4627" s="482"/>
      <c r="O4627" s="477">
        <f t="shared" si="201"/>
        <v>0</v>
      </c>
      <c r="P4627" s="477">
        <f t="shared" si="202"/>
        <v>0</v>
      </c>
      <c r="Q4627" s="92" t="str">
        <f t="shared" si="203"/>
        <v/>
      </c>
    </row>
    <row r="4628" spans="1:17" x14ac:dyDescent="0.2">
      <c r="A4628" s="468"/>
      <c r="B4628" s="487"/>
      <c r="C4628" s="483"/>
      <c r="D4628" s="473"/>
      <c r="E4628" s="473"/>
      <c r="F4628" s="479"/>
      <c r="G4628" s="473"/>
      <c r="H4628" s="473"/>
      <c r="I4628" s="473"/>
      <c r="J4628" s="484"/>
      <c r="K4628" s="484"/>
      <c r="L4628" s="484"/>
      <c r="M4628" s="484"/>
      <c r="N4628" s="482"/>
      <c r="O4628" s="477">
        <f t="shared" si="201"/>
        <v>0</v>
      </c>
      <c r="P4628" s="477">
        <f t="shared" si="202"/>
        <v>0</v>
      </c>
      <c r="Q4628" s="92" t="str">
        <f t="shared" si="203"/>
        <v/>
      </c>
    </row>
    <row r="4629" spans="1:17" x14ac:dyDescent="0.2">
      <c r="A4629" s="468"/>
      <c r="B4629" s="487"/>
      <c r="C4629" s="483"/>
      <c r="D4629" s="473"/>
      <c r="E4629" s="473"/>
      <c r="F4629" s="479"/>
      <c r="G4629" s="473"/>
      <c r="H4629" s="473"/>
      <c r="I4629" s="473"/>
      <c r="J4629" s="484"/>
      <c r="K4629" s="484"/>
      <c r="L4629" s="484"/>
      <c r="M4629" s="484"/>
      <c r="N4629" s="482"/>
      <c r="O4629" s="477">
        <f t="shared" si="201"/>
        <v>0</v>
      </c>
      <c r="P4629" s="477">
        <f t="shared" si="202"/>
        <v>0</v>
      </c>
      <c r="Q4629" s="92" t="str">
        <f t="shared" si="203"/>
        <v/>
      </c>
    </row>
    <row r="4630" spans="1:17" x14ac:dyDescent="0.2">
      <c r="A4630" s="468"/>
      <c r="B4630" s="487"/>
      <c r="C4630" s="483"/>
      <c r="D4630" s="473"/>
      <c r="E4630" s="473"/>
      <c r="F4630" s="479"/>
      <c r="G4630" s="473"/>
      <c r="H4630" s="473"/>
      <c r="I4630" s="473"/>
      <c r="J4630" s="484"/>
      <c r="K4630" s="484"/>
      <c r="L4630" s="484"/>
      <c r="M4630" s="484"/>
      <c r="N4630" s="482"/>
      <c r="O4630" s="477">
        <f t="shared" si="201"/>
        <v>0</v>
      </c>
      <c r="P4630" s="477">
        <f t="shared" si="202"/>
        <v>0</v>
      </c>
      <c r="Q4630" s="92" t="str">
        <f t="shared" si="203"/>
        <v/>
      </c>
    </row>
    <row r="4631" spans="1:17" x14ac:dyDescent="0.2">
      <c r="A4631" s="468"/>
      <c r="B4631" s="487"/>
      <c r="C4631" s="483"/>
      <c r="D4631" s="473"/>
      <c r="E4631" s="473"/>
      <c r="F4631" s="479"/>
      <c r="G4631" s="473"/>
      <c r="H4631" s="473"/>
      <c r="I4631" s="473"/>
      <c r="J4631" s="484"/>
      <c r="K4631" s="484"/>
      <c r="L4631" s="484"/>
      <c r="M4631" s="484"/>
      <c r="N4631" s="482"/>
      <c r="O4631" s="477">
        <f t="shared" si="201"/>
        <v>0</v>
      </c>
      <c r="P4631" s="477">
        <f t="shared" si="202"/>
        <v>0</v>
      </c>
      <c r="Q4631" s="92" t="str">
        <f t="shared" si="203"/>
        <v/>
      </c>
    </row>
    <row r="4632" spans="1:17" x14ac:dyDescent="0.2">
      <c r="A4632" s="468"/>
      <c r="B4632" s="487"/>
      <c r="C4632" s="483"/>
      <c r="D4632" s="473"/>
      <c r="E4632" s="473"/>
      <c r="F4632" s="479"/>
      <c r="G4632" s="473"/>
      <c r="H4632" s="473"/>
      <c r="I4632" s="473"/>
      <c r="J4632" s="484"/>
      <c r="K4632" s="484"/>
      <c r="L4632" s="484"/>
      <c r="M4632" s="484"/>
      <c r="N4632" s="482"/>
      <c r="O4632" s="477">
        <f t="shared" si="201"/>
        <v>0</v>
      </c>
      <c r="P4632" s="477">
        <f t="shared" si="202"/>
        <v>0</v>
      </c>
      <c r="Q4632" s="92" t="str">
        <f t="shared" si="203"/>
        <v/>
      </c>
    </row>
    <row r="4633" spans="1:17" x14ac:dyDescent="0.2">
      <c r="A4633" s="468"/>
      <c r="B4633" s="487"/>
      <c r="C4633" s="483"/>
      <c r="D4633" s="473"/>
      <c r="E4633" s="473"/>
      <c r="F4633" s="479"/>
      <c r="G4633" s="473"/>
      <c r="H4633" s="473"/>
      <c r="I4633" s="473"/>
      <c r="J4633" s="484"/>
      <c r="K4633" s="484"/>
      <c r="L4633" s="484"/>
      <c r="M4633" s="484"/>
      <c r="N4633" s="482"/>
      <c r="O4633" s="477">
        <f t="shared" si="201"/>
        <v>0</v>
      </c>
      <c r="P4633" s="477">
        <f t="shared" si="202"/>
        <v>0</v>
      </c>
      <c r="Q4633" s="92" t="str">
        <f t="shared" si="203"/>
        <v/>
      </c>
    </row>
    <row r="4634" spans="1:17" x14ac:dyDescent="0.2">
      <c r="A4634" s="468"/>
      <c r="B4634" s="487"/>
      <c r="C4634" s="483"/>
      <c r="D4634" s="473"/>
      <c r="E4634" s="473"/>
      <c r="F4634" s="479"/>
      <c r="G4634" s="473"/>
      <c r="H4634" s="473"/>
      <c r="I4634" s="473"/>
      <c r="J4634" s="484"/>
      <c r="K4634" s="484"/>
      <c r="L4634" s="484"/>
      <c r="M4634" s="484"/>
      <c r="N4634" s="482"/>
      <c r="O4634" s="477">
        <f t="shared" si="201"/>
        <v>0</v>
      </c>
      <c r="P4634" s="477">
        <f t="shared" si="202"/>
        <v>0</v>
      </c>
      <c r="Q4634" s="92" t="str">
        <f t="shared" si="203"/>
        <v/>
      </c>
    </row>
    <row r="4635" spans="1:17" x14ac:dyDescent="0.2">
      <c r="A4635" s="468"/>
      <c r="B4635" s="487"/>
      <c r="C4635" s="483"/>
      <c r="D4635" s="473"/>
      <c r="E4635" s="473"/>
      <c r="F4635" s="479"/>
      <c r="G4635" s="473"/>
      <c r="H4635" s="473"/>
      <c r="I4635" s="473"/>
      <c r="J4635" s="484"/>
      <c r="K4635" s="484"/>
      <c r="L4635" s="484"/>
      <c r="M4635" s="484"/>
      <c r="N4635" s="482"/>
      <c r="O4635" s="477">
        <f t="shared" si="201"/>
        <v>0</v>
      </c>
      <c r="P4635" s="477">
        <f t="shared" si="202"/>
        <v>0</v>
      </c>
      <c r="Q4635" s="92" t="str">
        <f t="shared" si="203"/>
        <v/>
      </c>
    </row>
    <row r="4636" spans="1:17" x14ac:dyDescent="0.2">
      <c r="A4636" s="468"/>
      <c r="B4636" s="487"/>
      <c r="C4636" s="483"/>
      <c r="D4636" s="473"/>
      <c r="E4636" s="473"/>
      <c r="F4636" s="479"/>
      <c r="G4636" s="473"/>
      <c r="H4636" s="473"/>
      <c r="I4636" s="473"/>
      <c r="J4636" s="484"/>
      <c r="K4636" s="484"/>
      <c r="L4636" s="484"/>
      <c r="M4636" s="484"/>
      <c r="N4636" s="482"/>
      <c r="O4636" s="477">
        <f t="shared" si="201"/>
        <v>0</v>
      </c>
      <c r="P4636" s="477">
        <f t="shared" si="202"/>
        <v>0</v>
      </c>
      <c r="Q4636" s="92" t="str">
        <f t="shared" si="203"/>
        <v/>
      </c>
    </row>
    <row r="4637" spans="1:17" x14ac:dyDescent="0.2">
      <c r="A4637" s="468"/>
      <c r="B4637" s="487"/>
      <c r="C4637" s="483"/>
      <c r="D4637" s="473"/>
      <c r="E4637" s="473"/>
      <c r="F4637" s="479"/>
      <c r="G4637" s="473"/>
      <c r="H4637" s="473"/>
      <c r="I4637" s="473"/>
      <c r="J4637" s="484"/>
      <c r="K4637" s="484"/>
      <c r="L4637" s="484"/>
      <c r="M4637" s="484"/>
      <c r="N4637" s="482"/>
      <c r="O4637" s="477">
        <f t="shared" si="201"/>
        <v>0</v>
      </c>
      <c r="P4637" s="477">
        <f t="shared" si="202"/>
        <v>0</v>
      </c>
      <c r="Q4637" s="92" t="str">
        <f t="shared" si="203"/>
        <v/>
      </c>
    </row>
    <row r="4638" spans="1:17" x14ac:dyDescent="0.2">
      <c r="A4638" s="468"/>
      <c r="B4638" s="487"/>
      <c r="C4638" s="483"/>
      <c r="D4638" s="473"/>
      <c r="E4638" s="473"/>
      <c r="F4638" s="479"/>
      <c r="G4638" s="473"/>
      <c r="H4638" s="473"/>
      <c r="I4638" s="473"/>
      <c r="J4638" s="484"/>
      <c r="K4638" s="484"/>
      <c r="L4638" s="484"/>
      <c r="M4638" s="484"/>
      <c r="N4638" s="482"/>
      <c r="O4638" s="477">
        <f t="shared" si="201"/>
        <v>0</v>
      </c>
      <c r="P4638" s="477">
        <f t="shared" si="202"/>
        <v>0</v>
      </c>
      <c r="Q4638" s="92" t="str">
        <f t="shared" si="203"/>
        <v/>
      </c>
    </row>
    <row r="4639" spans="1:17" x14ac:dyDescent="0.2">
      <c r="A4639" s="468"/>
      <c r="B4639" s="487"/>
      <c r="C4639" s="483"/>
      <c r="D4639" s="473"/>
      <c r="E4639" s="473"/>
      <c r="F4639" s="479"/>
      <c r="G4639" s="473"/>
      <c r="H4639" s="473"/>
      <c r="I4639" s="473"/>
      <c r="J4639" s="484"/>
      <c r="K4639" s="484"/>
      <c r="L4639" s="484"/>
      <c r="M4639" s="484"/>
      <c r="N4639" s="482"/>
      <c r="O4639" s="477">
        <f t="shared" si="201"/>
        <v>0</v>
      </c>
      <c r="P4639" s="477">
        <f t="shared" si="202"/>
        <v>0</v>
      </c>
      <c r="Q4639" s="92" t="str">
        <f t="shared" si="203"/>
        <v/>
      </c>
    </row>
    <row r="4640" spans="1:17" x14ac:dyDescent="0.2">
      <c r="A4640" s="468"/>
      <c r="B4640" s="487"/>
      <c r="C4640" s="483"/>
      <c r="D4640" s="473"/>
      <c r="E4640" s="473"/>
      <c r="F4640" s="479"/>
      <c r="G4640" s="473"/>
      <c r="H4640" s="473"/>
      <c r="I4640" s="473"/>
      <c r="J4640" s="484"/>
      <c r="K4640" s="484"/>
      <c r="L4640" s="484"/>
      <c r="M4640" s="484"/>
      <c r="N4640" s="482"/>
      <c r="O4640" s="477">
        <f t="shared" si="201"/>
        <v>0</v>
      </c>
      <c r="P4640" s="477">
        <f t="shared" si="202"/>
        <v>0</v>
      </c>
      <c r="Q4640" s="92" t="str">
        <f t="shared" si="203"/>
        <v/>
      </c>
    </row>
    <row r="4641" spans="1:17" x14ac:dyDescent="0.2">
      <c r="A4641" s="468"/>
      <c r="B4641" s="487"/>
      <c r="C4641" s="483"/>
      <c r="D4641" s="473"/>
      <c r="E4641" s="473"/>
      <c r="F4641" s="479"/>
      <c r="G4641" s="473"/>
      <c r="H4641" s="473"/>
      <c r="I4641" s="473"/>
      <c r="J4641" s="484"/>
      <c r="K4641" s="484"/>
      <c r="L4641" s="484"/>
      <c r="M4641" s="484"/>
      <c r="N4641" s="482"/>
      <c r="O4641" s="477">
        <f t="shared" si="201"/>
        <v>0</v>
      </c>
      <c r="P4641" s="477">
        <f t="shared" si="202"/>
        <v>0</v>
      </c>
      <c r="Q4641" s="92" t="str">
        <f t="shared" si="203"/>
        <v/>
      </c>
    </row>
    <row r="4642" spans="1:17" x14ac:dyDescent="0.2">
      <c r="A4642" s="468"/>
      <c r="B4642" s="487"/>
      <c r="C4642" s="483"/>
      <c r="D4642" s="473"/>
      <c r="E4642" s="473"/>
      <c r="F4642" s="479"/>
      <c r="G4642" s="473"/>
      <c r="H4642" s="473"/>
      <c r="I4642" s="473"/>
      <c r="J4642" s="484"/>
      <c r="K4642" s="484"/>
      <c r="L4642" s="484"/>
      <c r="M4642" s="484"/>
      <c r="N4642" s="482"/>
      <c r="O4642" s="477">
        <f t="shared" si="201"/>
        <v>0</v>
      </c>
      <c r="P4642" s="477">
        <f t="shared" si="202"/>
        <v>0</v>
      </c>
      <c r="Q4642" s="92" t="str">
        <f t="shared" si="203"/>
        <v/>
      </c>
    </row>
    <row r="4643" spans="1:17" x14ac:dyDescent="0.2">
      <c r="A4643" s="468"/>
      <c r="B4643" s="487"/>
      <c r="C4643" s="483"/>
      <c r="D4643" s="473"/>
      <c r="E4643" s="473"/>
      <c r="F4643" s="479"/>
      <c r="G4643" s="473"/>
      <c r="H4643" s="473"/>
      <c r="I4643" s="473"/>
      <c r="J4643" s="484"/>
      <c r="K4643" s="484"/>
      <c r="L4643" s="484"/>
      <c r="M4643" s="484"/>
      <c r="N4643" s="482"/>
      <c r="O4643" s="477">
        <f t="shared" si="201"/>
        <v>0</v>
      </c>
      <c r="P4643" s="477">
        <f t="shared" si="202"/>
        <v>0</v>
      </c>
      <c r="Q4643" s="92" t="str">
        <f t="shared" si="203"/>
        <v/>
      </c>
    </row>
    <row r="4644" spans="1:17" x14ac:dyDescent="0.2">
      <c r="A4644" s="468"/>
      <c r="B4644" s="487"/>
      <c r="C4644" s="483"/>
      <c r="D4644" s="473"/>
      <c r="E4644" s="473"/>
      <c r="F4644" s="479"/>
      <c r="G4644" s="473"/>
      <c r="H4644" s="473"/>
      <c r="I4644" s="473"/>
      <c r="J4644" s="484"/>
      <c r="K4644" s="484"/>
      <c r="L4644" s="484"/>
      <c r="M4644" s="484"/>
      <c r="N4644" s="482"/>
      <c r="O4644" s="477">
        <f t="shared" si="201"/>
        <v>0</v>
      </c>
      <c r="P4644" s="477">
        <f t="shared" si="202"/>
        <v>0</v>
      </c>
      <c r="Q4644" s="92" t="str">
        <f t="shared" si="203"/>
        <v/>
      </c>
    </row>
    <row r="4645" spans="1:17" x14ac:dyDescent="0.2">
      <c r="A4645" s="468"/>
      <c r="B4645" s="487"/>
      <c r="C4645" s="483"/>
      <c r="D4645" s="473"/>
      <c r="E4645" s="473"/>
      <c r="F4645" s="479"/>
      <c r="G4645" s="473"/>
      <c r="H4645" s="473"/>
      <c r="I4645" s="473"/>
      <c r="J4645" s="484"/>
      <c r="K4645" s="484"/>
      <c r="L4645" s="484"/>
      <c r="M4645" s="484"/>
      <c r="N4645" s="482"/>
      <c r="O4645" s="477">
        <f t="shared" si="201"/>
        <v>0</v>
      </c>
      <c r="P4645" s="477">
        <f t="shared" si="202"/>
        <v>0</v>
      </c>
      <c r="Q4645" s="92" t="str">
        <f t="shared" si="203"/>
        <v/>
      </c>
    </row>
    <row r="4646" spans="1:17" x14ac:dyDescent="0.2">
      <c r="A4646" s="468"/>
      <c r="B4646" s="487"/>
      <c r="C4646" s="483"/>
      <c r="D4646" s="473"/>
      <c r="E4646" s="473"/>
      <c r="F4646" s="479"/>
      <c r="G4646" s="473"/>
      <c r="H4646" s="473"/>
      <c r="I4646" s="473"/>
      <c r="J4646" s="484"/>
      <c r="K4646" s="484"/>
      <c r="L4646" s="484"/>
      <c r="M4646" s="484"/>
      <c r="N4646" s="482"/>
      <c r="O4646" s="477">
        <f t="shared" si="201"/>
        <v>0</v>
      </c>
      <c r="P4646" s="477">
        <f t="shared" si="202"/>
        <v>0</v>
      </c>
      <c r="Q4646" s="92" t="str">
        <f t="shared" si="203"/>
        <v/>
      </c>
    </row>
    <row r="4647" spans="1:17" x14ac:dyDescent="0.2">
      <c r="A4647" s="468"/>
      <c r="B4647" s="487"/>
      <c r="C4647" s="483"/>
      <c r="D4647" s="473"/>
      <c r="E4647" s="473"/>
      <c r="F4647" s="479"/>
      <c r="G4647" s="473"/>
      <c r="H4647" s="473"/>
      <c r="I4647" s="473"/>
      <c r="J4647" s="484"/>
      <c r="K4647" s="484"/>
      <c r="L4647" s="484"/>
      <c r="M4647" s="484"/>
      <c r="N4647" s="482"/>
      <c r="O4647" s="477">
        <f t="shared" si="201"/>
        <v>0</v>
      </c>
      <c r="P4647" s="477">
        <f t="shared" si="202"/>
        <v>0</v>
      </c>
      <c r="Q4647" s="92" t="str">
        <f t="shared" si="203"/>
        <v/>
      </c>
    </row>
    <row r="4648" spans="1:17" x14ac:dyDescent="0.2">
      <c r="A4648" s="468"/>
      <c r="B4648" s="487"/>
      <c r="C4648" s="483"/>
      <c r="D4648" s="473"/>
      <c r="E4648" s="473"/>
      <c r="F4648" s="479"/>
      <c r="G4648" s="473"/>
      <c r="H4648" s="473"/>
      <c r="I4648" s="473"/>
      <c r="J4648" s="484"/>
      <c r="K4648" s="484"/>
      <c r="L4648" s="484"/>
      <c r="M4648" s="484"/>
      <c r="N4648" s="482"/>
      <c r="O4648" s="477">
        <f t="shared" si="201"/>
        <v>0</v>
      </c>
      <c r="P4648" s="477">
        <f t="shared" si="202"/>
        <v>0</v>
      </c>
      <c r="Q4648" s="92" t="str">
        <f t="shared" si="203"/>
        <v/>
      </c>
    </row>
    <row r="4649" spans="1:17" x14ac:dyDescent="0.2">
      <c r="A4649" s="468"/>
      <c r="B4649" s="487"/>
      <c r="C4649" s="483"/>
      <c r="D4649" s="473"/>
      <c r="E4649" s="473"/>
      <c r="F4649" s="479"/>
      <c r="G4649" s="473"/>
      <c r="H4649" s="473"/>
      <c r="I4649" s="473"/>
      <c r="J4649" s="484"/>
      <c r="K4649" s="484"/>
      <c r="L4649" s="484"/>
      <c r="M4649" s="484"/>
      <c r="N4649" s="482"/>
      <c r="O4649" s="477">
        <f t="shared" si="201"/>
        <v>0</v>
      </c>
      <c r="P4649" s="477">
        <f t="shared" si="202"/>
        <v>0</v>
      </c>
      <c r="Q4649" s="92" t="str">
        <f t="shared" si="203"/>
        <v/>
      </c>
    </row>
    <row r="4650" spans="1:17" x14ac:dyDescent="0.2">
      <c r="A4650" s="468"/>
      <c r="B4650" s="487"/>
      <c r="C4650" s="483"/>
      <c r="D4650" s="473"/>
      <c r="E4650" s="473"/>
      <c r="F4650" s="479"/>
      <c r="G4650" s="473"/>
      <c r="H4650" s="473"/>
      <c r="I4650" s="473"/>
      <c r="J4650" s="484"/>
      <c r="K4650" s="484"/>
      <c r="L4650" s="484"/>
      <c r="M4650" s="484"/>
      <c r="N4650" s="482"/>
      <c r="O4650" s="477">
        <f t="shared" si="201"/>
        <v>0</v>
      </c>
      <c r="P4650" s="477">
        <f t="shared" si="202"/>
        <v>0</v>
      </c>
      <c r="Q4650" s="92" t="str">
        <f t="shared" si="203"/>
        <v/>
      </c>
    </row>
    <row r="4651" spans="1:17" x14ac:dyDescent="0.2">
      <c r="A4651" s="468"/>
      <c r="B4651" s="487"/>
      <c r="C4651" s="483"/>
      <c r="D4651" s="473"/>
      <c r="E4651" s="473"/>
      <c r="F4651" s="479"/>
      <c r="G4651" s="473"/>
      <c r="H4651" s="473"/>
      <c r="I4651" s="473"/>
      <c r="J4651" s="484"/>
      <c r="K4651" s="484"/>
      <c r="L4651" s="484"/>
      <c r="M4651" s="484"/>
      <c r="N4651" s="482"/>
      <c r="O4651" s="477">
        <f t="shared" si="201"/>
        <v>0</v>
      </c>
      <c r="P4651" s="477">
        <f t="shared" si="202"/>
        <v>0</v>
      </c>
      <c r="Q4651" s="92" t="str">
        <f t="shared" si="203"/>
        <v/>
      </c>
    </row>
    <row r="4652" spans="1:17" x14ac:dyDescent="0.2">
      <c r="A4652" s="468"/>
      <c r="B4652" s="487"/>
      <c r="C4652" s="483"/>
      <c r="D4652" s="473"/>
      <c r="E4652" s="473"/>
      <c r="F4652" s="479"/>
      <c r="G4652" s="473"/>
      <c r="H4652" s="473"/>
      <c r="I4652" s="473"/>
      <c r="J4652" s="484"/>
      <c r="K4652" s="484"/>
      <c r="L4652" s="484"/>
      <c r="M4652" s="484"/>
      <c r="N4652" s="482"/>
      <c r="O4652" s="477">
        <f t="shared" si="201"/>
        <v>0</v>
      </c>
      <c r="P4652" s="477">
        <f t="shared" si="202"/>
        <v>0</v>
      </c>
      <c r="Q4652" s="92" t="str">
        <f t="shared" si="203"/>
        <v/>
      </c>
    </row>
    <row r="4653" spans="1:17" x14ac:dyDescent="0.2">
      <c r="A4653" s="468"/>
      <c r="B4653" s="487"/>
      <c r="C4653" s="483"/>
      <c r="D4653" s="473"/>
      <c r="E4653" s="473"/>
      <c r="F4653" s="479"/>
      <c r="G4653" s="473"/>
      <c r="H4653" s="473"/>
      <c r="I4653" s="473"/>
      <c r="J4653" s="484"/>
      <c r="K4653" s="484"/>
      <c r="L4653" s="484"/>
      <c r="M4653" s="484"/>
      <c r="N4653" s="482"/>
      <c r="O4653" s="477">
        <f t="shared" si="201"/>
        <v>0</v>
      </c>
      <c r="P4653" s="477">
        <f t="shared" si="202"/>
        <v>0</v>
      </c>
      <c r="Q4653" s="92" t="str">
        <f t="shared" si="203"/>
        <v/>
      </c>
    </row>
    <row r="4654" spans="1:17" x14ac:dyDescent="0.2">
      <c r="A4654" s="468"/>
      <c r="B4654" s="487"/>
      <c r="C4654" s="483"/>
      <c r="D4654" s="473"/>
      <c r="E4654" s="473"/>
      <c r="F4654" s="479"/>
      <c r="G4654" s="473"/>
      <c r="H4654" s="473"/>
      <c r="I4654" s="473"/>
      <c r="J4654" s="484"/>
      <c r="K4654" s="484"/>
      <c r="L4654" s="484"/>
      <c r="M4654" s="484"/>
      <c r="N4654" s="482"/>
      <c r="O4654" s="477">
        <f t="shared" si="201"/>
        <v>0</v>
      </c>
      <c r="P4654" s="477">
        <f t="shared" si="202"/>
        <v>0</v>
      </c>
      <c r="Q4654" s="92" t="str">
        <f t="shared" si="203"/>
        <v/>
      </c>
    </row>
    <row r="4655" spans="1:17" x14ac:dyDescent="0.2">
      <c r="A4655" s="468"/>
      <c r="B4655" s="482"/>
      <c r="C4655" s="483"/>
      <c r="D4655" s="473"/>
      <c r="E4655" s="473"/>
      <c r="F4655" s="479"/>
      <c r="G4655" s="473"/>
      <c r="H4655" s="473"/>
      <c r="I4655" s="473"/>
      <c r="J4655" s="484"/>
      <c r="K4655" s="484"/>
      <c r="L4655" s="484"/>
      <c r="M4655" s="484"/>
      <c r="N4655" s="482"/>
      <c r="O4655" s="477">
        <f t="shared" si="201"/>
        <v>0</v>
      </c>
      <c r="P4655" s="477">
        <f t="shared" si="202"/>
        <v>0</v>
      </c>
      <c r="Q4655" s="92" t="str">
        <f t="shared" si="203"/>
        <v/>
      </c>
    </row>
    <row r="4656" spans="1:17" x14ac:dyDescent="0.2">
      <c r="A4656" s="468"/>
      <c r="B4656" s="487"/>
      <c r="C4656" s="483"/>
      <c r="D4656" s="473"/>
      <c r="E4656" s="473"/>
      <c r="F4656" s="479"/>
      <c r="G4656" s="473"/>
      <c r="H4656" s="480"/>
      <c r="I4656" s="473"/>
      <c r="J4656" s="484"/>
      <c r="K4656" s="484"/>
      <c r="L4656" s="484"/>
      <c r="M4656" s="484"/>
      <c r="N4656" s="482"/>
      <c r="O4656" s="477">
        <f t="shared" si="201"/>
        <v>0</v>
      </c>
      <c r="P4656" s="477">
        <f t="shared" si="202"/>
        <v>0</v>
      </c>
      <c r="Q4656" s="92" t="str">
        <f t="shared" si="203"/>
        <v/>
      </c>
    </row>
    <row r="4657" spans="1:17" x14ac:dyDescent="0.2">
      <c r="A4657" s="468"/>
      <c r="B4657" s="487"/>
      <c r="C4657" s="483"/>
      <c r="D4657" s="473"/>
      <c r="E4657" s="473"/>
      <c r="F4657" s="479"/>
      <c r="G4657" s="473"/>
      <c r="H4657" s="473"/>
      <c r="I4657" s="473"/>
      <c r="J4657" s="484"/>
      <c r="K4657" s="484"/>
      <c r="L4657" s="484"/>
      <c r="M4657" s="484"/>
      <c r="N4657" s="482"/>
      <c r="O4657" s="477">
        <f t="shared" si="201"/>
        <v>0</v>
      </c>
      <c r="P4657" s="477">
        <f t="shared" si="202"/>
        <v>0</v>
      </c>
      <c r="Q4657" s="92" t="str">
        <f t="shared" si="203"/>
        <v/>
      </c>
    </row>
    <row r="4658" spans="1:17" x14ac:dyDescent="0.2">
      <c r="A4658" s="468"/>
      <c r="B4658" s="487"/>
      <c r="C4658" s="483"/>
      <c r="D4658" s="473"/>
      <c r="E4658" s="473"/>
      <c r="F4658" s="479"/>
      <c r="G4658" s="473"/>
      <c r="H4658" s="473"/>
      <c r="I4658" s="473"/>
      <c r="J4658" s="484"/>
      <c r="K4658" s="484"/>
      <c r="L4658" s="484"/>
      <c r="M4658" s="484"/>
      <c r="N4658" s="482"/>
      <c r="O4658" s="477">
        <f t="shared" si="201"/>
        <v>0</v>
      </c>
      <c r="P4658" s="477">
        <f t="shared" si="202"/>
        <v>0</v>
      </c>
      <c r="Q4658" s="92" t="str">
        <f t="shared" si="203"/>
        <v/>
      </c>
    </row>
    <row r="4659" spans="1:17" x14ac:dyDescent="0.2">
      <c r="A4659" s="468"/>
      <c r="B4659" s="487"/>
      <c r="C4659" s="483"/>
      <c r="D4659" s="473"/>
      <c r="E4659" s="473"/>
      <c r="F4659" s="479"/>
      <c r="G4659" s="473"/>
      <c r="H4659" s="473"/>
      <c r="I4659" s="473"/>
      <c r="J4659" s="484"/>
      <c r="K4659" s="484"/>
      <c r="L4659" s="484"/>
      <c r="M4659" s="484"/>
      <c r="N4659" s="482"/>
      <c r="O4659" s="477">
        <f t="shared" si="201"/>
        <v>0</v>
      </c>
      <c r="P4659" s="477">
        <f t="shared" si="202"/>
        <v>0</v>
      </c>
      <c r="Q4659" s="92" t="str">
        <f t="shared" si="203"/>
        <v/>
      </c>
    </row>
    <row r="4660" spans="1:17" x14ac:dyDescent="0.2">
      <c r="A4660" s="468"/>
      <c r="B4660" s="487"/>
      <c r="C4660" s="483"/>
      <c r="D4660" s="473"/>
      <c r="E4660" s="473"/>
      <c r="F4660" s="479"/>
      <c r="G4660" s="473"/>
      <c r="H4660" s="473"/>
      <c r="I4660" s="473"/>
      <c r="J4660" s="484"/>
      <c r="K4660" s="484"/>
      <c r="L4660" s="484"/>
      <c r="M4660" s="484"/>
      <c r="N4660" s="482"/>
      <c r="O4660" s="477">
        <f t="shared" si="201"/>
        <v>0</v>
      </c>
      <c r="P4660" s="477">
        <f t="shared" si="202"/>
        <v>0</v>
      </c>
      <c r="Q4660" s="92" t="str">
        <f t="shared" si="203"/>
        <v/>
      </c>
    </row>
    <row r="4661" spans="1:17" x14ac:dyDescent="0.2">
      <c r="A4661" s="468"/>
      <c r="B4661" s="487"/>
      <c r="C4661" s="483"/>
      <c r="D4661" s="473"/>
      <c r="E4661" s="473"/>
      <c r="F4661" s="479"/>
      <c r="G4661" s="473"/>
      <c r="H4661" s="473"/>
      <c r="I4661" s="473"/>
      <c r="J4661" s="484"/>
      <c r="K4661" s="484"/>
      <c r="L4661" s="484"/>
      <c r="M4661" s="484"/>
      <c r="N4661" s="482"/>
      <c r="O4661" s="477">
        <f t="shared" si="201"/>
        <v>0</v>
      </c>
      <c r="P4661" s="477">
        <f t="shared" si="202"/>
        <v>0</v>
      </c>
      <c r="Q4661" s="92" t="str">
        <f t="shared" si="203"/>
        <v/>
      </c>
    </row>
    <row r="4662" spans="1:17" x14ac:dyDescent="0.2">
      <c r="A4662" s="468"/>
      <c r="B4662" s="487"/>
      <c r="C4662" s="483"/>
      <c r="D4662" s="473"/>
      <c r="E4662" s="473"/>
      <c r="F4662" s="479"/>
      <c r="G4662" s="473"/>
      <c r="H4662" s="473"/>
      <c r="I4662" s="473"/>
      <c r="J4662" s="484"/>
      <c r="K4662" s="484"/>
      <c r="L4662" s="484"/>
      <c r="M4662" s="484"/>
      <c r="N4662" s="482"/>
      <c r="O4662" s="477">
        <f t="shared" si="201"/>
        <v>0</v>
      </c>
      <c r="P4662" s="477">
        <f t="shared" si="202"/>
        <v>0</v>
      </c>
      <c r="Q4662" s="92" t="str">
        <f t="shared" si="203"/>
        <v/>
      </c>
    </row>
    <row r="4663" spans="1:17" x14ac:dyDescent="0.2">
      <c r="A4663" s="468"/>
      <c r="B4663" s="482"/>
      <c r="C4663" s="483"/>
      <c r="D4663" s="473"/>
      <c r="E4663" s="473"/>
      <c r="F4663" s="479"/>
      <c r="G4663" s="473"/>
      <c r="H4663" s="473"/>
      <c r="I4663" s="473"/>
      <c r="J4663" s="484"/>
      <c r="K4663" s="484"/>
      <c r="L4663" s="484"/>
      <c r="M4663" s="484"/>
      <c r="N4663" s="482"/>
      <c r="O4663" s="477">
        <f t="shared" si="201"/>
        <v>0</v>
      </c>
      <c r="P4663" s="477">
        <f t="shared" si="202"/>
        <v>0</v>
      </c>
      <c r="Q4663" s="92" t="str">
        <f t="shared" si="203"/>
        <v/>
      </c>
    </row>
    <row r="4664" spans="1:17" x14ac:dyDescent="0.2">
      <c r="A4664" s="468"/>
      <c r="B4664" s="482"/>
      <c r="C4664" s="483"/>
      <c r="D4664" s="473"/>
      <c r="E4664" s="473"/>
      <c r="F4664" s="479"/>
      <c r="G4664" s="473"/>
      <c r="H4664" s="473"/>
      <c r="I4664" s="473"/>
      <c r="J4664" s="484"/>
      <c r="K4664" s="484"/>
      <c r="L4664" s="484"/>
      <c r="M4664" s="484"/>
      <c r="N4664" s="482"/>
      <c r="O4664" s="477">
        <f t="shared" ref="O4664:O4727" si="204">IF(B4664=0,0,IF(YEAR(B4664)=$P$1,MONTH(B4664)-$O$1+1,(YEAR(B4664)-$P$1)*12-$O$1+1+MONTH(B4664)))</f>
        <v>0</v>
      </c>
      <c r="P4664" s="477">
        <f t="shared" ref="P4664:P4727" si="205">IF(C4664=0,0,IF(YEAR(C4664)=$P$1,MONTH(C4664)-$O$1+1,(YEAR(C4664)-$P$1)*12-$O$1+1+MONTH(C4664)))</f>
        <v>0</v>
      </c>
      <c r="Q4664" s="92" t="str">
        <f t="shared" ref="Q4664:Q4727" si="206">SUBSTITUTE(D4664," ","_")</f>
        <v/>
      </c>
    </row>
    <row r="4665" spans="1:17" x14ac:dyDescent="0.2">
      <c r="A4665" s="468"/>
      <c r="B4665" s="482"/>
      <c r="C4665" s="483"/>
      <c r="D4665" s="473"/>
      <c r="E4665" s="473"/>
      <c r="F4665" s="479"/>
      <c r="G4665" s="473"/>
      <c r="H4665" s="473"/>
      <c r="I4665" s="473"/>
      <c r="J4665" s="484"/>
      <c r="K4665" s="484"/>
      <c r="L4665" s="484"/>
      <c r="M4665" s="484"/>
      <c r="N4665" s="482"/>
      <c r="O4665" s="477">
        <f t="shared" si="204"/>
        <v>0</v>
      </c>
      <c r="P4665" s="477">
        <f t="shared" si="205"/>
        <v>0</v>
      </c>
      <c r="Q4665" s="92" t="str">
        <f t="shared" si="206"/>
        <v/>
      </c>
    </row>
    <row r="4666" spans="1:17" x14ac:dyDescent="0.2">
      <c r="A4666" s="468"/>
      <c r="B4666" s="487"/>
      <c r="C4666" s="483"/>
      <c r="D4666" s="473"/>
      <c r="E4666" s="473"/>
      <c r="F4666" s="479"/>
      <c r="G4666" s="473"/>
      <c r="H4666" s="473"/>
      <c r="I4666" s="473"/>
      <c r="J4666" s="484"/>
      <c r="K4666" s="484"/>
      <c r="L4666" s="484"/>
      <c r="M4666" s="484"/>
      <c r="N4666" s="482"/>
      <c r="O4666" s="477">
        <f t="shared" si="204"/>
        <v>0</v>
      </c>
      <c r="P4666" s="477">
        <f t="shared" si="205"/>
        <v>0</v>
      </c>
      <c r="Q4666" s="92" t="str">
        <f t="shared" si="206"/>
        <v/>
      </c>
    </row>
    <row r="4667" spans="1:17" x14ac:dyDescent="0.2">
      <c r="A4667" s="468"/>
      <c r="B4667" s="487"/>
      <c r="C4667" s="483"/>
      <c r="D4667" s="473"/>
      <c r="E4667" s="473"/>
      <c r="F4667" s="479"/>
      <c r="G4667" s="473"/>
      <c r="H4667" s="473"/>
      <c r="I4667" s="473"/>
      <c r="J4667" s="484"/>
      <c r="K4667" s="484"/>
      <c r="L4667" s="484"/>
      <c r="M4667" s="484"/>
      <c r="N4667" s="482"/>
      <c r="O4667" s="477">
        <f t="shared" si="204"/>
        <v>0</v>
      </c>
      <c r="P4667" s="477">
        <f t="shared" si="205"/>
        <v>0</v>
      </c>
      <c r="Q4667" s="92" t="str">
        <f t="shared" si="206"/>
        <v/>
      </c>
    </row>
    <row r="4668" spans="1:17" x14ac:dyDescent="0.2">
      <c r="A4668" s="468"/>
      <c r="B4668" s="487"/>
      <c r="C4668" s="483"/>
      <c r="D4668" s="473"/>
      <c r="E4668" s="473"/>
      <c r="F4668" s="479"/>
      <c r="G4668" s="473"/>
      <c r="H4668" s="473"/>
      <c r="I4668" s="473"/>
      <c r="J4668" s="484"/>
      <c r="K4668" s="484"/>
      <c r="L4668" s="484"/>
      <c r="M4668" s="484"/>
      <c r="N4668" s="482"/>
      <c r="O4668" s="477">
        <f t="shared" si="204"/>
        <v>0</v>
      </c>
      <c r="P4668" s="477">
        <f t="shared" si="205"/>
        <v>0</v>
      </c>
      <c r="Q4668" s="92" t="str">
        <f t="shared" si="206"/>
        <v/>
      </c>
    </row>
    <row r="4669" spans="1:17" x14ac:dyDescent="0.2">
      <c r="A4669" s="468"/>
      <c r="B4669" s="487"/>
      <c r="C4669" s="483"/>
      <c r="D4669" s="473"/>
      <c r="E4669" s="473"/>
      <c r="F4669" s="479"/>
      <c r="G4669" s="473"/>
      <c r="H4669" s="473"/>
      <c r="I4669" s="473"/>
      <c r="J4669" s="484"/>
      <c r="K4669" s="484"/>
      <c r="L4669" s="484"/>
      <c r="M4669" s="484"/>
      <c r="N4669" s="482"/>
      <c r="O4669" s="477">
        <f t="shared" si="204"/>
        <v>0</v>
      </c>
      <c r="P4669" s="477">
        <f t="shared" si="205"/>
        <v>0</v>
      </c>
      <c r="Q4669" s="92" t="str">
        <f t="shared" si="206"/>
        <v/>
      </c>
    </row>
    <row r="4670" spans="1:17" x14ac:dyDescent="0.2">
      <c r="A4670" s="468"/>
      <c r="B4670" s="487"/>
      <c r="C4670" s="483"/>
      <c r="D4670" s="473"/>
      <c r="E4670" s="473"/>
      <c r="F4670" s="479"/>
      <c r="G4670" s="473"/>
      <c r="H4670" s="473"/>
      <c r="I4670" s="473"/>
      <c r="J4670" s="484"/>
      <c r="K4670" s="484"/>
      <c r="L4670" s="484"/>
      <c r="M4670" s="484"/>
      <c r="N4670" s="482"/>
      <c r="O4670" s="477">
        <f t="shared" si="204"/>
        <v>0</v>
      </c>
      <c r="P4670" s="477">
        <f t="shared" si="205"/>
        <v>0</v>
      </c>
      <c r="Q4670" s="92" t="str">
        <f t="shared" si="206"/>
        <v/>
      </c>
    </row>
    <row r="4671" spans="1:17" x14ac:dyDescent="0.2">
      <c r="A4671" s="468"/>
      <c r="B4671" s="487"/>
      <c r="C4671" s="483"/>
      <c r="D4671" s="473"/>
      <c r="E4671" s="473"/>
      <c r="F4671" s="479"/>
      <c r="G4671" s="473"/>
      <c r="H4671" s="480"/>
      <c r="I4671" s="473"/>
      <c r="J4671" s="484"/>
      <c r="K4671" s="484"/>
      <c r="L4671" s="484"/>
      <c r="M4671" s="484"/>
      <c r="N4671" s="482"/>
      <c r="O4671" s="477">
        <f t="shared" si="204"/>
        <v>0</v>
      </c>
      <c r="P4671" s="477">
        <f t="shared" si="205"/>
        <v>0</v>
      </c>
      <c r="Q4671" s="92" t="str">
        <f t="shared" si="206"/>
        <v/>
      </c>
    </row>
    <row r="4672" spans="1:17" x14ac:dyDescent="0.2">
      <c r="A4672" s="468"/>
      <c r="B4672" s="487"/>
      <c r="C4672" s="483"/>
      <c r="D4672" s="473"/>
      <c r="E4672" s="473"/>
      <c r="F4672" s="479"/>
      <c r="G4672" s="473"/>
      <c r="H4672" s="473"/>
      <c r="I4672" s="473"/>
      <c r="J4672" s="484"/>
      <c r="K4672" s="484"/>
      <c r="L4672" s="484"/>
      <c r="M4672" s="484"/>
      <c r="N4672" s="482"/>
      <c r="O4672" s="477">
        <f t="shared" si="204"/>
        <v>0</v>
      </c>
      <c r="P4672" s="477">
        <f t="shared" si="205"/>
        <v>0</v>
      </c>
      <c r="Q4672" s="92" t="str">
        <f t="shared" si="206"/>
        <v/>
      </c>
    </row>
    <row r="4673" spans="1:17" x14ac:dyDescent="0.2">
      <c r="A4673" s="468"/>
      <c r="B4673" s="487"/>
      <c r="C4673" s="483"/>
      <c r="D4673" s="473"/>
      <c r="E4673" s="473"/>
      <c r="F4673" s="479"/>
      <c r="G4673" s="473"/>
      <c r="H4673" s="473"/>
      <c r="I4673" s="473"/>
      <c r="J4673" s="484"/>
      <c r="K4673" s="484"/>
      <c r="L4673" s="484"/>
      <c r="M4673" s="484"/>
      <c r="N4673" s="482"/>
      <c r="O4673" s="477">
        <f t="shared" si="204"/>
        <v>0</v>
      </c>
      <c r="P4673" s="477">
        <f t="shared" si="205"/>
        <v>0</v>
      </c>
      <c r="Q4673" s="92" t="str">
        <f t="shared" si="206"/>
        <v/>
      </c>
    </row>
    <row r="4674" spans="1:17" x14ac:dyDescent="0.2">
      <c r="A4674" s="468"/>
      <c r="B4674" s="487"/>
      <c r="C4674" s="483"/>
      <c r="D4674" s="473"/>
      <c r="E4674" s="473"/>
      <c r="F4674" s="479"/>
      <c r="G4674" s="473"/>
      <c r="H4674" s="473"/>
      <c r="I4674" s="473"/>
      <c r="J4674" s="484"/>
      <c r="K4674" s="484"/>
      <c r="L4674" s="484"/>
      <c r="M4674" s="484"/>
      <c r="N4674" s="482"/>
      <c r="O4674" s="477">
        <f t="shared" si="204"/>
        <v>0</v>
      </c>
      <c r="P4674" s="477">
        <f t="shared" si="205"/>
        <v>0</v>
      </c>
      <c r="Q4674" s="92" t="str">
        <f t="shared" si="206"/>
        <v/>
      </c>
    </row>
    <row r="4675" spans="1:17" x14ac:dyDescent="0.2">
      <c r="A4675" s="468"/>
      <c r="B4675" s="487"/>
      <c r="C4675" s="483"/>
      <c r="D4675" s="473"/>
      <c r="E4675" s="473"/>
      <c r="F4675" s="479"/>
      <c r="G4675" s="473"/>
      <c r="H4675" s="473"/>
      <c r="I4675" s="473"/>
      <c r="J4675" s="484"/>
      <c r="K4675" s="484"/>
      <c r="L4675" s="484"/>
      <c r="M4675" s="484"/>
      <c r="N4675" s="482"/>
      <c r="O4675" s="477">
        <f t="shared" si="204"/>
        <v>0</v>
      </c>
      <c r="P4675" s="477">
        <f t="shared" si="205"/>
        <v>0</v>
      </c>
      <c r="Q4675" s="92" t="str">
        <f t="shared" si="206"/>
        <v/>
      </c>
    </row>
    <row r="4676" spans="1:17" x14ac:dyDescent="0.2">
      <c r="A4676" s="468"/>
      <c r="B4676" s="482"/>
      <c r="C4676" s="483"/>
      <c r="D4676" s="473"/>
      <c r="E4676" s="473"/>
      <c r="F4676" s="479"/>
      <c r="G4676" s="473"/>
      <c r="H4676" s="473"/>
      <c r="I4676" s="473"/>
      <c r="J4676" s="484"/>
      <c r="K4676" s="484"/>
      <c r="L4676" s="484"/>
      <c r="M4676" s="484"/>
      <c r="N4676" s="482"/>
      <c r="O4676" s="477">
        <f t="shared" si="204"/>
        <v>0</v>
      </c>
      <c r="P4676" s="477">
        <f t="shared" si="205"/>
        <v>0</v>
      </c>
      <c r="Q4676" s="92" t="str">
        <f t="shared" si="206"/>
        <v/>
      </c>
    </row>
    <row r="4677" spans="1:17" x14ac:dyDescent="0.2">
      <c r="A4677" s="468"/>
      <c r="B4677" s="487"/>
      <c r="C4677" s="483"/>
      <c r="D4677" s="473"/>
      <c r="E4677" s="473"/>
      <c r="F4677" s="479"/>
      <c r="G4677" s="473"/>
      <c r="H4677" s="473"/>
      <c r="I4677" s="473"/>
      <c r="J4677" s="484"/>
      <c r="K4677" s="484"/>
      <c r="L4677" s="484"/>
      <c r="M4677" s="484"/>
      <c r="N4677" s="482"/>
      <c r="O4677" s="477">
        <f t="shared" si="204"/>
        <v>0</v>
      </c>
      <c r="P4677" s="477">
        <f t="shared" si="205"/>
        <v>0</v>
      </c>
      <c r="Q4677" s="92" t="str">
        <f t="shared" si="206"/>
        <v/>
      </c>
    </row>
    <row r="4678" spans="1:17" x14ac:dyDescent="0.2">
      <c r="A4678" s="468"/>
      <c r="B4678" s="487"/>
      <c r="C4678" s="483"/>
      <c r="D4678" s="473"/>
      <c r="E4678" s="473"/>
      <c r="F4678" s="479"/>
      <c r="G4678" s="473"/>
      <c r="H4678" s="473"/>
      <c r="I4678" s="473"/>
      <c r="J4678" s="484"/>
      <c r="K4678" s="484"/>
      <c r="L4678" s="484"/>
      <c r="M4678" s="484"/>
      <c r="N4678" s="482"/>
      <c r="O4678" s="477">
        <f t="shared" si="204"/>
        <v>0</v>
      </c>
      <c r="P4678" s="477">
        <f t="shared" si="205"/>
        <v>0</v>
      </c>
      <c r="Q4678" s="92" t="str">
        <f t="shared" si="206"/>
        <v/>
      </c>
    </row>
    <row r="4679" spans="1:17" x14ac:dyDescent="0.2">
      <c r="A4679" s="468"/>
      <c r="B4679" s="487"/>
      <c r="C4679" s="483"/>
      <c r="D4679" s="473"/>
      <c r="E4679" s="473"/>
      <c r="F4679" s="479"/>
      <c r="G4679" s="473"/>
      <c r="H4679" s="473"/>
      <c r="I4679" s="473"/>
      <c r="J4679" s="484"/>
      <c r="K4679" s="484"/>
      <c r="L4679" s="484"/>
      <c r="M4679" s="484"/>
      <c r="N4679" s="482"/>
      <c r="O4679" s="477">
        <f t="shared" si="204"/>
        <v>0</v>
      </c>
      <c r="P4679" s="477">
        <f t="shared" si="205"/>
        <v>0</v>
      </c>
      <c r="Q4679" s="92" t="str">
        <f t="shared" si="206"/>
        <v/>
      </c>
    </row>
    <row r="4680" spans="1:17" x14ac:dyDescent="0.2">
      <c r="A4680" s="468"/>
      <c r="B4680" s="487"/>
      <c r="C4680" s="483"/>
      <c r="D4680" s="473"/>
      <c r="E4680" s="473"/>
      <c r="F4680" s="479"/>
      <c r="G4680" s="473"/>
      <c r="H4680" s="480"/>
      <c r="I4680" s="473"/>
      <c r="J4680" s="484"/>
      <c r="K4680" s="484"/>
      <c r="L4680" s="484"/>
      <c r="M4680" s="484"/>
      <c r="N4680" s="482"/>
      <c r="O4680" s="477">
        <f t="shared" si="204"/>
        <v>0</v>
      </c>
      <c r="P4680" s="477">
        <f t="shared" si="205"/>
        <v>0</v>
      </c>
      <c r="Q4680" s="92" t="str">
        <f t="shared" si="206"/>
        <v/>
      </c>
    </row>
    <row r="4681" spans="1:17" x14ac:dyDescent="0.2">
      <c r="A4681" s="468"/>
      <c r="B4681" s="487"/>
      <c r="C4681" s="483"/>
      <c r="D4681" s="473"/>
      <c r="E4681" s="473"/>
      <c r="F4681" s="479"/>
      <c r="G4681" s="473"/>
      <c r="H4681" s="480"/>
      <c r="I4681" s="473"/>
      <c r="J4681" s="484"/>
      <c r="K4681" s="484"/>
      <c r="L4681" s="484"/>
      <c r="M4681" s="484"/>
      <c r="N4681" s="482"/>
      <c r="O4681" s="477">
        <f t="shared" si="204"/>
        <v>0</v>
      </c>
      <c r="P4681" s="477">
        <f t="shared" si="205"/>
        <v>0</v>
      </c>
      <c r="Q4681" s="92" t="str">
        <f t="shared" si="206"/>
        <v/>
      </c>
    </row>
    <row r="4682" spans="1:17" x14ac:dyDescent="0.2">
      <c r="A4682" s="468"/>
      <c r="B4682" s="487"/>
      <c r="C4682" s="483"/>
      <c r="D4682" s="473"/>
      <c r="E4682" s="473"/>
      <c r="F4682" s="479"/>
      <c r="G4682" s="473"/>
      <c r="H4682" s="480"/>
      <c r="I4682" s="473"/>
      <c r="J4682" s="484"/>
      <c r="K4682" s="484"/>
      <c r="L4682" s="484"/>
      <c r="M4682" s="484"/>
      <c r="N4682" s="482"/>
      <c r="O4682" s="477">
        <f t="shared" si="204"/>
        <v>0</v>
      </c>
      <c r="P4682" s="477">
        <f t="shared" si="205"/>
        <v>0</v>
      </c>
      <c r="Q4682" s="92" t="str">
        <f t="shared" si="206"/>
        <v/>
      </c>
    </row>
    <row r="4683" spans="1:17" x14ac:dyDescent="0.2">
      <c r="A4683" s="468"/>
      <c r="B4683" s="487"/>
      <c r="C4683" s="483"/>
      <c r="D4683" s="473"/>
      <c r="E4683" s="473"/>
      <c r="F4683" s="479"/>
      <c r="G4683" s="473"/>
      <c r="H4683" s="480"/>
      <c r="I4683" s="473"/>
      <c r="J4683" s="484"/>
      <c r="K4683" s="484"/>
      <c r="L4683" s="484"/>
      <c r="M4683" s="484"/>
      <c r="N4683" s="482"/>
      <c r="O4683" s="477">
        <f t="shared" si="204"/>
        <v>0</v>
      </c>
      <c r="P4683" s="477">
        <f t="shared" si="205"/>
        <v>0</v>
      </c>
      <c r="Q4683" s="92" t="str">
        <f t="shared" si="206"/>
        <v/>
      </c>
    </row>
    <row r="4684" spans="1:17" x14ac:dyDescent="0.2">
      <c r="A4684" s="468"/>
      <c r="B4684" s="487"/>
      <c r="C4684" s="483"/>
      <c r="D4684" s="473"/>
      <c r="E4684" s="473"/>
      <c r="F4684" s="479"/>
      <c r="G4684" s="473"/>
      <c r="H4684" s="473"/>
      <c r="I4684" s="473"/>
      <c r="J4684" s="484"/>
      <c r="K4684" s="484"/>
      <c r="L4684" s="484"/>
      <c r="M4684" s="484"/>
      <c r="N4684" s="482"/>
      <c r="O4684" s="477">
        <f t="shared" si="204"/>
        <v>0</v>
      </c>
      <c r="P4684" s="477">
        <f t="shared" si="205"/>
        <v>0</v>
      </c>
      <c r="Q4684" s="92" t="str">
        <f t="shared" si="206"/>
        <v/>
      </c>
    </row>
    <row r="4685" spans="1:17" x14ac:dyDescent="0.2">
      <c r="A4685" s="468"/>
      <c r="B4685" s="487"/>
      <c r="C4685" s="483"/>
      <c r="D4685" s="473"/>
      <c r="E4685" s="473"/>
      <c r="F4685" s="479"/>
      <c r="G4685" s="473"/>
      <c r="H4685" s="473"/>
      <c r="I4685" s="473"/>
      <c r="J4685" s="484"/>
      <c r="K4685" s="484"/>
      <c r="L4685" s="484"/>
      <c r="M4685" s="484"/>
      <c r="N4685" s="482"/>
      <c r="O4685" s="477">
        <f t="shared" si="204"/>
        <v>0</v>
      </c>
      <c r="P4685" s="477">
        <f t="shared" si="205"/>
        <v>0</v>
      </c>
      <c r="Q4685" s="92" t="str">
        <f t="shared" si="206"/>
        <v/>
      </c>
    </row>
    <row r="4686" spans="1:17" x14ac:dyDescent="0.2">
      <c r="A4686" s="468"/>
      <c r="B4686" s="487"/>
      <c r="C4686" s="483"/>
      <c r="D4686" s="473"/>
      <c r="E4686" s="473"/>
      <c r="F4686" s="479"/>
      <c r="G4686" s="473"/>
      <c r="H4686" s="473"/>
      <c r="I4686" s="473"/>
      <c r="J4686" s="484"/>
      <c r="K4686" s="484"/>
      <c r="L4686" s="484"/>
      <c r="M4686" s="484"/>
      <c r="N4686" s="482"/>
      <c r="O4686" s="477">
        <f t="shared" si="204"/>
        <v>0</v>
      </c>
      <c r="P4686" s="477">
        <f t="shared" si="205"/>
        <v>0</v>
      </c>
      <c r="Q4686" s="92" t="str">
        <f t="shared" si="206"/>
        <v/>
      </c>
    </row>
    <row r="4687" spans="1:17" x14ac:dyDescent="0.2">
      <c r="A4687" s="468"/>
      <c r="B4687" s="487"/>
      <c r="C4687" s="483"/>
      <c r="D4687" s="473"/>
      <c r="E4687" s="473"/>
      <c r="F4687" s="479"/>
      <c r="G4687" s="473"/>
      <c r="H4687" s="473"/>
      <c r="I4687" s="473"/>
      <c r="J4687" s="484"/>
      <c r="K4687" s="484"/>
      <c r="L4687" s="484"/>
      <c r="M4687" s="484"/>
      <c r="N4687" s="482"/>
      <c r="O4687" s="477">
        <f t="shared" si="204"/>
        <v>0</v>
      </c>
      <c r="P4687" s="477">
        <f t="shared" si="205"/>
        <v>0</v>
      </c>
      <c r="Q4687" s="92" t="str">
        <f t="shared" si="206"/>
        <v/>
      </c>
    </row>
    <row r="4688" spans="1:17" x14ac:dyDescent="0.2">
      <c r="A4688" s="468"/>
      <c r="B4688" s="487"/>
      <c r="C4688" s="483"/>
      <c r="D4688" s="473"/>
      <c r="E4688" s="473"/>
      <c r="F4688" s="479"/>
      <c r="G4688" s="473"/>
      <c r="H4688" s="473"/>
      <c r="I4688" s="473"/>
      <c r="J4688" s="484"/>
      <c r="K4688" s="484"/>
      <c r="L4688" s="484"/>
      <c r="M4688" s="484"/>
      <c r="N4688" s="482"/>
      <c r="O4688" s="477">
        <f t="shared" si="204"/>
        <v>0</v>
      </c>
      <c r="P4688" s="477">
        <f t="shared" si="205"/>
        <v>0</v>
      </c>
      <c r="Q4688" s="92" t="str">
        <f t="shared" si="206"/>
        <v/>
      </c>
    </row>
    <row r="4689" spans="1:17" x14ac:dyDescent="0.2">
      <c r="A4689" s="468"/>
      <c r="B4689" s="487"/>
      <c r="C4689" s="483"/>
      <c r="D4689" s="473"/>
      <c r="E4689" s="473"/>
      <c r="F4689" s="479"/>
      <c r="G4689" s="473"/>
      <c r="H4689" s="473"/>
      <c r="I4689" s="473"/>
      <c r="J4689" s="484"/>
      <c r="K4689" s="484"/>
      <c r="L4689" s="484"/>
      <c r="M4689" s="484"/>
      <c r="N4689" s="482"/>
      <c r="O4689" s="477">
        <f t="shared" si="204"/>
        <v>0</v>
      </c>
      <c r="P4689" s="477">
        <f t="shared" si="205"/>
        <v>0</v>
      </c>
      <c r="Q4689" s="92" t="str">
        <f t="shared" si="206"/>
        <v/>
      </c>
    </row>
    <row r="4690" spans="1:17" x14ac:dyDescent="0.2">
      <c r="A4690" s="468"/>
      <c r="B4690" s="487"/>
      <c r="C4690" s="483"/>
      <c r="D4690" s="473"/>
      <c r="E4690" s="473"/>
      <c r="F4690" s="479"/>
      <c r="G4690" s="473"/>
      <c r="H4690" s="473"/>
      <c r="I4690" s="473"/>
      <c r="J4690" s="484"/>
      <c r="K4690" s="484"/>
      <c r="L4690" s="484"/>
      <c r="M4690" s="484"/>
      <c r="N4690" s="482"/>
      <c r="O4690" s="477">
        <f t="shared" si="204"/>
        <v>0</v>
      </c>
      <c r="P4690" s="477">
        <f t="shared" si="205"/>
        <v>0</v>
      </c>
      <c r="Q4690" s="92" t="str">
        <f t="shared" si="206"/>
        <v/>
      </c>
    </row>
    <row r="4691" spans="1:17" x14ac:dyDescent="0.2">
      <c r="A4691" s="468"/>
      <c r="B4691" s="487"/>
      <c r="C4691" s="483"/>
      <c r="D4691" s="473"/>
      <c r="E4691" s="473"/>
      <c r="F4691" s="479"/>
      <c r="G4691" s="473"/>
      <c r="H4691" s="473"/>
      <c r="I4691" s="473"/>
      <c r="J4691" s="484"/>
      <c r="K4691" s="484"/>
      <c r="L4691" s="484"/>
      <c r="M4691" s="484"/>
      <c r="N4691" s="482"/>
      <c r="O4691" s="477">
        <f t="shared" si="204"/>
        <v>0</v>
      </c>
      <c r="P4691" s="477">
        <f t="shared" si="205"/>
        <v>0</v>
      </c>
      <c r="Q4691" s="92" t="str">
        <f t="shared" si="206"/>
        <v/>
      </c>
    </row>
    <row r="4692" spans="1:17" x14ac:dyDescent="0.2">
      <c r="A4692" s="468"/>
      <c r="B4692" s="487"/>
      <c r="C4692" s="483"/>
      <c r="D4692" s="473"/>
      <c r="E4692" s="473"/>
      <c r="F4692" s="479"/>
      <c r="G4692" s="350"/>
      <c r="H4692" s="350"/>
      <c r="I4692" s="352"/>
      <c r="J4692" s="353"/>
      <c r="K4692" s="353"/>
      <c r="L4692" s="354"/>
      <c r="M4692" s="353"/>
      <c r="N4692" s="371"/>
      <c r="O4692" s="477">
        <f t="shared" si="204"/>
        <v>0</v>
      </c>
      <c r="P4692" s="477">
        <f t="shared" si="205"/>
        <v>0</v>
      </c>
      <c r="Q4692" s="92" t="str">
        <f t="shared" si="206"/>
        <v/>
      </c>
    </row>
    <row r="4693" spans="1:17" x14ac:dyDescent="0.2">
      <c r="A4693" s="468"/>
      <c r="B4693" s="487"/>
      <c r="C4693" s="483"/>
      <c r="D4693" s="473"/>
      <c r="E4693" s="473"/>
      <c r="F4693" s="479"/>
      <c r="G4693" s="473"/>
      <c r="H4693" s="473"/>
      <c r="I4693" s="473"/>
      <c r="J4693" s="484"/>
      <c r="K4693" s="484"/>
      <c r="L4693" s="484"/>
      <c r="M4693" s="484"/>
      <c r="N4693" s="482"/>
      <c r="O4693" s="477">
        <f t="shared" si="204"/>
        <v>0</v>
      </c>
      <c r="P4693" s="477">
        <f t="shared" si="205"/>
        <v>0</v>
      </c>
      <c r="Q4693" s="92" t="str">
        <f t="shared" si="206"/>
        <v/>
      </c>
    </row>
    <row r="4694" spans="1:17" x14ac:dyDescent="0.2">
      <c r="A4694" s="468"/>
      <c r="B4694" s="487"/>
      <c r="C4694" s="483"/>
      <c r="D4694" s="473"/>
      <c r="E4694" s="473"/>
      <c r="F4694" s="479"/>
      <c r="G4694" s="473"/>
      <c r="H4694" s="473"/>
      <c r="I4694" s="473"/>
      <c r="J4694" s="484"/>
      <c r="K4694" s="484"/>
      <c r="L4694" s="484"/>
      <c r="M4694" s="484"/>
      <c r="N4694" s="482"/>
      <c r="O4694" s="477">
        <f t="shared" si="204"/>
        <v>0</v>
      </c>
      <c r="P4694" s="477">
        <f t="shared" si="205"/>
        <v>0</v>
      </c>
      <c r="Q4694" s="92" t="str">
        <f t="shared" si="206"/>
        <v/>
      </c>
    </row>
    <row r="4695" spans="1:17" x14ac:dyDescent="0.2">
      <c r="A4695" s="468"/>
      <c r="B4695" s="487"/>
      <c r="C4695" s="483"/>
      <c r="D4695" s="473"/>
      <c r="E4695" s="473"/>
      <c r="F4695" s="479"/>
      <c r="G4695" s="473"/>
      <c r="H4695" s="473"/>
      <c r="I4695" s="473"/>
      <c r="J4695" s="484"/>
      <c r="K4695" s="484"/>
      <c r="L4695" s="484"/>
      <c r="M4695" s="484"/>
      <c r="N4695" s="487"/>
      <c r="O4695" s="477">
        <f t="shared" si="204"/>
        <v>0</v>
      </c>
      <c r="P4695" s="477">
        <f t="shared" si="205"/>
        <v>0</v>
      </c>
      <c r="Q4695" s="92" t="str">
        <f t="shared" si="206"/>
        <v/>
      </c>
    </row>
    <row r="4696" spans="1:17" x14ac:dyDescent="0.2">
      <c r="A4696" s="468"/>
      <c r="B4696" s="487"/>
      <c r="C4696" s="483"/>
      <c r="D4696" s="473"/>
      <c r="E4696" s="473"/>
      <c r="F4696" s="479"/>
      <c r="G4696" s="473"/>
      <c r="H4696" s="473"/>
      <c r="I4696" s="473"/>
      <c r="J4696" s="484"/>
      <c r="K4696" s="484"/>
      <c r="L4696" s="484"/>
      <c r="M4696" s="484"/>
      <c r="N4696" s="487"/>
      <c r="O4696" s="477">
        <f t="shared" si="204"/>
        <v>0</v>
      </c>
      <c r="P4696" s="477">
        <f t="shared" si="205"/>
        <v>0</v>
      </c>
      <c r="Q4696" s="92" t="str">
        <f t="shared" si="206"/>
        <v/>
      </c>
    </row>
    <row r="4697" spans="1:17" x14ac:dyDescent="0.2">
      <c r="A4697" s="468"/>
      <c r="B4697" s="487"/>
      <c r="C4697" s="483"/>
      <c r="D4697" s="473"/>
      <c r="E4697" s="473"/>
      <c r="F4697" s="479"/>
      <c r="G4697" s="473"/>
      <c r="H4697" s="473"/>
      <c r="I4697" s="473"/>
      <c r="J4697" s="484"/>
      <c r="K4697" s="484"/>
      <c r="L4697" s="484"/>
      <c r="M4697" s="484"/>
      <c r="N4697" s="482"/>
      <c r="O4697" s="477">
        <f t="shared" si="204"/>
        <v>0</v>
      </c>
      <c r="P4697" s="477">
        <f t="shared" si="205"/>
        <v>0</v>
      </c>
      <c r="Q4697" s="92" t="str">
        <f t="shared" si="206"/>
        <v/>
      </c>
    </row>
    <row r="4698" spans="1:17" x14ac:dyDescent="0.2">
      <c r="A4698" s="468"/>
      <c r="B4698" s="487"/>
      <c r="C4698" s="483"/>
      <c r="D4698" s="473"/>
      <c r="E4698" s="473"/>
      <c r="F4698" s="479"/>
      <c r="G4698" s="473"/>
      <c r="H4698" s="473"/>
      <c r="I4698" s="473"/>
      <c r="J4698" s="484"/>
      <c r="K4698" s="484"/>
      <c r="L4698" s="484"/>
      <c r="M4698" s="484"/>
      <c r="N4698" s="482"/>
      <c r="O4698" s="477">
        <f t="shared" si="204"/>
        <v>0</v>
      </c>
      <c r="P4698" s="477">
        <f t="shared" si="205"/>
        <v>0</v>
      </c>
      <c r="Q4698" s="92" t="str">
        <f t="shared" si="206"/>
        <v/>
      </c>
    </row>
    <row r="4699" spans="1:17" x14ac:dyDescent="0.2">
      <c r="A4699" s="468"/>
      <c r="B4699" s="487"/>
      <c r="C4699" s="483"/>
      <c r="D4699" s="473"/>
      <c r="E4699" s="473"/>
      <c r="F4699" s="472"/>
      <c r="G4699" s="473"/>
      <c r="H4699" s="480"/>
      <c r="I4699" s="473"/>
      <c r="J4699" s="509"/>
      <c r="K4699" s="484"/>
      <c r="L4699" s="484"/>
      <c r="M4699" s="484"/>
      <c r="N4699" s="482"/>
      <c r="O4699" s="477">
        <f t="shared" si="204"/>
        <v>0</v>
      </c>
      <c r="P4699" s="477">
        <f t="shared" si="205"/>
        <v>0</v>
      </c>
      <c r="Q4699" s="92" t="str">
        <f t="shared" si="206"/>
        <v/>
      </c>
    </row>
    <row r="4700" spans="1:17" x14ac:dyDescent="0.2">
      <c r="A4700" s="468"/>
      <c r="B4700" s="487"/>
      <c r="C4700" s="483"/>
      <c r="D4700" s="473"/>
      <c r="E4700" s="473"/>
      <c r="F4700" s="479"/>
      <c r="G4700" s="473"/>
      <c r="H4700" s="473"/>
      <c r="I4700" s="473"/>
      <c r="J4700" s="484"/>
      <c r="K4700" s="484"/>
      <c r="L4700" s="484"/>
      <c r="M4700" s="484"/>
      <c r="N4700" s="482"/>
      <c r="O4700" s="477">
        <f t="shared" si="204"/>
        <v>0</v>
      </c>
      <c r="P4700" s="477">
        <f t="shared" si="205"/>
        <v>0</v>
      </c>
      <c r="Q4700" s="92" t="str">
        <f t="shared" si="206"/>
        <v/>
      </c>
    </row>
    <row r="4701" spans="1:17" x14ac:dyDescent="0.2">
      <c r="A4701" s="468"/>
      <c r="B4701" s="487"/>
      <c r="C4701" s="483"/>
      <c r="D4701" s="473"/>
      <c r="E4701" s="473"/>
      <c r="F4701" s="479"/>
      <c r="G4701" s="473"/>
      <c r="H4701" s="473"/>
      <c r="I4701" s="473"/>
      <c r="J4701" s="484"/>
      <c r="K4701" s="484"/>
      <c r="L4701" s="484"/>
      <c r="M4701" s="484"/>
      <c r="N4701" s="482"/>
      <c r="O4701" s="477">
        <f t="shared" si="204"/>
        <v>0</v>
      </c>
      <c r="P4701" s="477">
        <f t="shared" si="205"/>
        <v>0</v>
      </c>
      <c r="Q4701" s="92" t="str">
        <f t="shared" si="206"/>
        <v/>
      </c>
    </row>
    <row r="4702" spans="1:17" x14ac:dyDescent="0.2">
      <c r="A4702" s="468"/>
      <c r="B4702" s="487"/>
      <c r="C4702" s="483"/>
      <c r="D4702" s="473"/>
      <c r="E4702" s="473"/>
      <c r="F4702" s="479"/>
      <c r="G4702" s="473"/>
      <c r="H4702" s="480"/>
      <c r="I4702" s="473"/>
      <c r="J4702" s="484"/>
      <c r="K4702" s="484"/>
      <c r="L4702" s="484"/>
      <c r="M4702" s="484"/>
      <c r="N4702" s="482"/>
      <c r="O4702" s="477">
        <f t="shared" si="204"/>
        <v>0</v>
      </c>
      <c r="P4702" s="477">
        <f t="shared" si="205"/>
        <v>0</v>
      </c>
      <c r="Q4702" s="92" t="str">
        <f t="shared" si="206"/>
        <v/>
      </c>
    </row>
    <row r="4703" spans="1:17" x14ac:dyDescent="0.2">
      <c r="A4703" s="468"/>
      <c r="B4703" s="487"/>
      <c r="C4703" s="483"/>
      <c r="D4703" s="473"/>
      <c r="E4703" s="473"/>
      <c r="F4703" s="479"/>
      <c r="G4703" s="473"/>
      <c r="H4703" s="473"/>
      <c r="I4703" s="473"/>
      <c r="J4703" s="484"/>
      <c r="K4703" s="484"/>
      <c r="L4703" s="484"/>
      <c r="M4703" s="484"/>
      <c r="N4703" s="482"/>
      <c r="O4703" s="477">
        <f t="shared" si="204"/>
        <v>0</v>
      </c>
      <c r="P4703" s="477">
        <f t="shared" si="205"/>
        <v>0</v>
      </c>
      <c r="Q4703" s="92" t="str">
        <f t="shared" si="206"/>
        <v/>
      </c>
    </row>
    <row r="4704" spans="1:17" x14ac:dyDescent="0.2">
      <c r="A4704" s="468"/>
      <c r="B4704" s="487"/>
      <c r="C4704" s="483"/>
      <c r="D4704" s="473"/>
      <c r="E4704" s="473"/>
      <c r="F4704" s="479"/>
      <c r="G4704" s="473"/>
      <c r="H4704" s="473"/>
      <c r="I4704" s="473"/>
      <c r="J4704" s="473"/>
      <c r="K4704" s="484"/>
      <c r="L4704" s="484"/>
      <c r="M4704" s="484"/>
      <c r="N4704" s="482"/>
      <c r="O4704" s="477">
        <f t="shared" si="204"/>
        <v>0</v>
      </c>
      <c r="P4704" s="477">
        <f t="shared" si="205"/>
        <v>0</v>
      </c>
      <c r="Q4704" s="92" t="str">
        <f t="shared" si="206"/>
        <v/>
      </c>
    </row>
    <row r="4705" spans="1:17" x14ac:dyDescent="0.2">
      <c r="A4705" s="468"/>
      <c r="B4705" s="487"/>
      <c r="C4705" s="483"/>
      <c r="D4705" s="473"/>
      <c r="E4705" s="473"/>
      <c r="F4705" s="479"/>
      <c r="G4705" s="473"/>
      <c r="H4705" s="473"/>
      <c r="I4705" s="473"/>
      <c r="J4705" s="473"/>
      <c r="K4705" s="484"/>
      <c r="L4705" s="484"/>
      <c r="M4705" s="484"/>
      <c r="N4705" s="482"/>
      <c r="O4705" s="477">
        <f t="shared" si="204"/>
        <v>0</v>
      </c>
      <c r="P4705" s="477">
        <f t="shared" si="205"/>
        <v>0</v>
      </c>
      <c r="Q4705" s="92" t="str">
        <f t="shared" si="206"/>
        <v/>
      </c>
    </row>
    <row r="4706" spans="1:17" x14ac:dyDescent="0.2">
      <c r="A4706" s="468"/>
      <c r="B4706" s="487"/>
      <c r="C4706" s="483"/>
      <c r="D4706" s="473"/>
      <c r="E4706" s="473"/>
      <c r="F4706" s="479"/>
      <c r="G4706" s="473"/>
      <c r="H4706" s="473"/>
      <c r="I4706" s="473"/>
      <c r="J4706" s="484"/>
      <c r="K4706" s="484"/>
      <c r="L4706" s="484"/>
      <c r="M4706" s="484"/>
      <c r="N4706" s="482"/>
      <c r="O4706" s="477">
        <f t="shared" si="204"/>
        <v>0</v>
      </c>
      <c r="P4706" s="477">
        <f t="shared" si="205"/>
        <v>0</v>
      </c>
      <c r="Q4706" s="92" t="str">
        <f t="shared" si="206"/>
        <v/>
      </c>
    </row>
    <row r="4707" spans="1:17" x14ac:dyDescent="0.2">
      <c r="A4707" s="468"/>
      <c r="B4707" s="487"/>
      <c r="C4707" s="483"/>
      <c r="D4707" s="473"/>
      <c r="E4707" s="473"/>
      <c r="F4707" s="479"/>
      <c r="G4707" s="473"/>
      <c r="H4707" s="473"/>
      <c r="I4707" s="473"/>
      <c r="J4707" s="484"/>
      <c r="K4707" s="484"/>
      <c r="L4707" s="484"/>
      <c r="M4707" s="484"/>
      <c r="N4707" s="482"/>
      <c r="O4707" s="477">
        <f t="shared" si="204"/>
        <v>0</v>
      </c>
      <c r="P4707" s="477">
        <f t="shared" si="205"/>
        <v>0</v>
      </c>
      <c r="Q4707" s="92" t="str">
        <f t="shared" si="206"/>
        <v/>
      </c>
    </row>
    <row r="4708" spans="1:17" x14ac:dyDescent="0.2">
      <c r="A4708" s="468"/>
      <c r="B4708" s="487"/>
      <c r="C4708" s="483"/>
      <c r="D4708" s="473"/>
      <c r="E4708" s="473"/>
      <c r="F4708" s="479"/>
      <c r="G4708" s="473"/>
      <c r="H4708" s="473"/>
      <c r="I4708" s="473"/>
      <c r="J4708" s="484"/>
      <c r="K4708" s="484"/>
      <c r="L4708" s="484"/>
      <c r="M4708" s="484"/>
      <c r="N4708" s="482"/>
      <c r="O4708" s="477">
        <f t="shared" si="204"/>
        <v>0</v>
      </c>
      <c r="P4708" s="477">
        <f t="shared" si="205"/>
        <v>0</v>
      </c>
      <c r="Q4708" s="92" t="str">
        <f t="shared" si="206"/>
        <v/>
      </c>
    </row>
    <row r="4709" spans="1:17" x14ac:dyDescent="0.2">
      <c r="A4709" s="468"/>
      <c r="B4709" s="487"/>
      <c r="C4709" s="483"/>
      <c r="D4709" s="473"/>
      <c r="E4709" s="473"/>
      <c r="F4709" s="479"/>
      <c r="G4709" s="473"/>
      <c r="H4709" s="473"/>
      <c r="I4709" s="473"/>
      <c r="J4709" s="484"/>
      <c r="K4709" s="484"/>
      <c r="L4709" s="484"/>
      <c r="M4709" s="484"/>
      <c r="N4709" s="482"/>
      <c r="O4709" s="477">
        <f t="shared" si="204"/>
        <v>0</v>
      </c>
      <c r="P4709" s="477">
        <f t="shared" si="205"/>
        <v>0</v>
      </c>
      <c r="Q4709" s="92" t="str">
        <f t="shared" si="206"/>
        <v/>
      </c>
    </row>
    <row r="4710" spans="1:17" x14ac:dyDescent="0.2">
      <c r="A4710" s="468"/>
      <c r="B4710" s="487"/>
      <c r="C4710" s="483"/>
      <c r="D4710" s="473"/>
      <c r="E4710" s="473"/>
      <c r="F4710" s="479"/>
      <c r="G4710" s="473"/>
      <c r="H4710" s="473"/>
      <c r="I4710" s="473"/>
      <c r="J4710" s="484"/>
      <c r="K4710" s="484"/>
      <c r="L4710" s="484"/>
      <c r="M4710" s="484"/>
      <c r="N4710" s="482"/>
      <c r="O4710" s="477">
        <f t="shared" si="204"/>
        <v>0</v>
      </c>
      <c r="P4710" s="477">
        <f t="shared" si="205"/>
        <v>0</v>
      </c>
      <c r="Q4710" s="92" t="str">
        <f t="shared" si="206"/>
        <v/>
      </c>
    </row>
    <row r="4711" spans="1:17" x14ac:dyDescent="0.2">
      <c r="A4711" s="468"/>
      <c r="B4711" s="487"/>
      <c r="C4711" s="483"/>
      <c r="D4711" s="473"/>
      <c r="E4711" s="473"/>
      <c r="F4711" s="479"/>
      <c r="G4711" s="473"/>
      <c r="H4711" s="473"/>
      <c r="I4711" s="473"/>
      <c r="J4711" s="484"/>
      <c r="K4711" s="484"/>
      <c r="L4711" s="484"/>
      <c r="M4711" s="484"/>
      <c r="N4711" s="482"/>
      <c r="O4711" s="477">
        <f t="shared" si="204"/>
        <v>0</v>
      </c>
      <c r="P4711" s="477">
        <f t="shared" si="205"/>
        <v>0</v>
      </c>
      <c r="Q4711" s="92" t="str">
        <f t="shared" si="206"/>
        <v/>
      </c>
    </row>
    <row r="4712" spans="1:17" x14ac:dyDescent="0.2">
      <c r="A4712" s="468"/>
      <c r="B4712" s="487"/>
      <c r="C4712" s="483"/>
      <c r="D4712" s="473"/>
      <c r="E4712" s="473"/>
      <c r="F4712" s="479"/>
      <c r="G4712" s="473"/>
      <c r="H4712" s="473"/>
      <c r="I4712" s="473"/>
      <c r="J4712" s="484"/>
      <c r="K4712" s="484"/>
      <c r="L4712" s="484"/>
      <c r="M4712" s="484"/>
      <c r="N4712" s="482"/>
      <c r="O4712" s="477">
        <f t="shared" si="204"/>
        <v>0</v>
      </c>
      <c r="P4712" s="477">
        <f t="shared" si="205"/>
        <v>0</v>
      </c>
      <c r="Q4712" s="92" t="str">
        <f t="shared" si="206"/>
        <v/>
      </c>
    </row>
    <row r="4713" spans="1:17" x14ac:dyDescent="0.2">
      <c r="A4713" s="468"/>
      <c r="B4713" s="487"/>
      <c r="C4713" s="483"/>
      <c r="D4713" s="473"/>
      <c r="E4713" s="473"/>
      <c r="F4713" s="479"/>
      <c r="G4713" s="473"/>
      <c r="H4713" s="473"/>
      <c r="I4713" s="473"/>
      <c r="J4713" s="484"/>
      <c r="K4713" s="484"/>
      <c r="L4713" s="484"/>
      <c r="M4713" s="484"/>
      <c r="N4713" s="482"/>
      <c r="O4713" s="477">
        <f t="shared" si="204"/>
        <v>0</v>
      </c>
      <c r="P4713" s="477">
        <f t="shared" si="205"/>
        <v>0</v>
      </c>
      <c r="Q4713" s="92" t="str">
        <f t="shared" si="206"/>
        <v/>
      </c>
    </row>
    <row r="4714" spans="1:17" x14ac:dyDescent="0.2">
      <c r="A4714" s="468"/>
      <c r="B4714" s="487"/>
      <c r="C4714" s="483"/>
      <c r="D4714" s="473"/>
      <c r="E4714" s="473"/>
      <c r="F4714" s="479"/>
      <c r="G4714" s="473"/>
      <c r="H4714" s="473"/>
      <c r="I4714" s="473"/>
      <c r="J4714" s="484"/>
      <c r="K4714" s="484"/>
      <c r="L4714" s="484"/>
      <c r="M4714" s="484"/>
      <c r="N4714" s="482"/>
      <c r="O4714" s="477">
        <f t="shared" si="204"/>
        <v>0</v>
      </c>
      <c r="P4714" s="477">
        <f t="shared" si="205"/>
        <v>0</v>
      </c>
      <c r="Q4714" s="92" t="str">
        <f t="shared" si="206"/>
        <v/>
      </c>
    </row>
    <row r="4715" spans="1:17" x14ac:dyDescent="0.2">
      <c r="A4715" s="468"/>
      <c r="B4715" s="487"/>
      <c r="C4715" s="483"/>
      <c r="D4715" s="473"/>
      <c r="E4715" s="473"/>
      <c r="F4715" s="479"/>
      <c r="G4715" s="473"/>
      <c r="H4715" s="473"/>
      <c r="I4715" s="473"/>
      <c r="J4715" s="484"/>
      <c r="K4715" s="484"/>
      <c r="L4715" s="484"/>
      <c r="M4715" s="484"/>
      <c r="N4715" s="482"/>
      <c r="O4715" s="477">
        <f t="shared" si="204"/>
        <v>0</v>
      </c>
      <c r="P4715" s="477">
        <f t="shared" si="205"/>
        <v>0</v>
      </c>
      <c r="Q4715" s="92" t="str">
        <f t="shared" si="206"/>
        <v/>
      </c>
    </row>
    <row r="4716" spans="1:17" x14ac:dyDescent="0.2">
      <c r="A4716" s="468"/>
      <c r="B4716" s="487"/>
      <c r="C4716" s="483"/>
      <c r="D4716" s="473"/>
      <c r="E4716" s="473"/>
      <c r="F4716" s="479"/>
      <c r="G4716" s="473"/>
      <c r="H4716" s="473"/>
      <c r="I4716" s="473"/>
      <c r="J4716" s="484"/>
      <c r="K4716" s="484"/>
      <c r="L4716" s="484"/>
      <c r="M4716" s="484"/>
      <c r="N4716" s="482"/>
      <c r="O4716" s="477">
        <f t="shared" si="204"/>
        <v>0</v>
      </c>
      <c r="P4716" s="477">
        <f t="shared" si="205"/>
        <v>0</v>
      </c>
      <c r="Q4716" s="92" t="str">
        <f t="shared" si="206"/>
        <v/>
      </c>
    </row>
    <row r="4717" spans="1:17" x14ac:dyDescent="0.2">
      <c r="A4717" s="468"/>
      <c r="B4717" s="487"/>
      <c r="C4717" s="483"/>
      <c r="D4717" s="473"/>
      <c r="E4717" s="473"/>
      <c r="F4717" s="479"/>
      <c r="G4717" s="473"/>
      <c r="H4717" s="473"/>
      <c r="I4717" s="473"/>
      <c r="J4717" s="484"/>
      <c r="K4717" s="484"/>
      <c r="L4717" s="484"/>
      <c r="M4717" s="484"/>
      <c r="N4717" s="482"/>
      <c r="O4717" s="477">
        <f t="shared" si="204"/>
        <v>0</v>
      </c>
      <c r="P4717" s="477">
        <f t="shared" si="205"/>
        <v>0</v>
      </c>
      <c r="Q4717" s="92" t="str">
        <f t="shared" si="206"/>
        <v/>
      </c>
    </row>
    <row r="4718" spans="1:17" x14ac:dyDescent="0.2">
      <c r="A4718" s="468"/>
      <c r="B4718" s="487"/>
      <c r="C4718" s="483"/>
      <c r="D4718" s="473"/>
      <c r="E4718" s="473"/>
      <c r="F4718" s="479"/>
      <c r="G4718" s="473"/>
      <c r="H4718" s="473"/>
      <c r="I4718" s="473"/>
      <c r="J4718" s="484"/>
      <c r="K4718" s="484"/>
      <c r="L4718" s="484"/>
      <c r="M4718" s="484"/>
      <c r="N4718" s="482"/>
      <c r="O4718" s="477">
        <f t="shared" si="204"/>
        <v>0</v>
      </c>
      <c r="P4718" s="477">
        <f t="shared" si="205"/>
        <v>0</v>
      </c>
      <c r="Q4718" s="92" t="str">
        <f t="shared" si="206"/>
        <v/>
      </c>
    </row>
    <row r="4719" spans="1:17" x14ac:dyDescent="0.2">
      <c r="A4719" s="468"/>
      <c r="B4719" s="487"/>
      <c r="C4719" s="483"/>
      <c r="D4719" s="473"/>
      <c r="E4719" s="473"/>
      <c r="F4719" s="479"/>
      <c r="G4719" s="473"/>
      <c r="H4719" s="473"/>
      <c r="I4719" s="473"/>
      <c r="J4719" s="484"/>
      <c r="K4719" s="484"/>
      <c r="L4719" s="484"/>
      <c r="M4719" s="484"/>
      <c r="N4719" s="482"/>
      <c r="O4719" s="477">
        <f t="shared" si="204"/>
        <v>0</v>
      </c>
      <c r="P4719" s="477">
        <f t="shared" si="205"/>
        <v>0</v>
      </c>
      <c r="Q4719" s="92" t="str">
        <f t="shared" si="206"/>
        <v/>
      </c>
    </row>
    <row r="4720" spans="1:17" x14ac:dyDescent="0.2">
      <c r="A4720" s="468"/>
      <c r="B4720" s="487"/>
      <c r="C4720" s="483"/>
      <c r="D4720" s="473"/>
      <c r="E4720" s="473"/>
      <c r="F4720" s="479"/>
      <c r="G4720" s="473"/>
      <c r="H4720" s="473"/>
      <c r="I4720" s="473"/>
      <c r="J4720" s="484"/>
      <c r="K4720" s="484"/>
      <c r="L4720" s="484"/>
      <c r="M4720" s="484"/>
      <c r="N4720" s="482"/>
      <c r="O4720" s="477">
        <f t="shared" si="204"/>
        <v>0</v>
      </c>
      <c r="P4720" s="477">
        <f t="shared" si="205"/>
        <v>0</v>
      </c>
      <c r="Q4720" s="92" t="str">
        <f t="shared" si="206"/>
        <v/>
      </c>
    </row>
    <row r="4721" spans="1:17" x14ac:dyDescent="0.2">
      <c r="A4721" s="468"/>
      <c r="B4721" s="487"/>
      <c r="C4721" s="483"/>
      <c r="D4721" s="473"/>
      <c r="E4721" s="473"/>
      <c r="F4721" s="479"/>
      <c r="G4721" s="473"/>
      <c r="H4721" s="480"/>
      <c r="I4721" s="473"/>
      <c r="J4721" s="484"/>
      <c r="K4721" s="484"/>
      <c r="L4721" s="484"/>
      <c r="M4721" s="484"/>
      <c r="N4721" s="482"/>
      <c r="O4721" s="477">
        <f t="shared" si="204"/>
        <v>0</v>
      </c>
      <c r="P4721" s="477">
        <f t="shared" si="205"/>
        <v>0</v>
      </c>
      <c r="Q4721" s="92" t="str">
        <f t="shared" si="206"/>
        <v/>
      </c>
    </row>
    <row r="4722" spans="1:17" x14ac:dyDescent="0.2">
      <c r="A4722" s="468"/>
      <c r="B4722" s="487"/>
      <c r="C4722" s="483"/>
      <c r="D4722" s="473"/>
      <c r="E4722" s="473"/>
      <c r="F4722" s="479"/>
      <c r="G4722" s="473"/>
      <c r="H4722" s="473"/>
      <c r="I4722" s="473"/>
      <c r="J4722" s="484"/>
      <c r="K4722" s="484"/>
      <c r="L4722" s="484"/>
      <c r="M4722" s="484"/>
      <c r="N4722" s="482"/>
      <c r="O4722" s="477">
        <f t="shared" si="204"/>
        <v>0</v>
      </c>
      <c r="P4722" s="477">
        <f t="shared" si="205"/>
        <v>0</v>
      </c>
      <c r="Q4722" s="92" t="str">
        <f t="shared" si="206"/>
        <v/>
      </c>
    </row>
    <row r="4723" spans="1:17" x14ac:dyDescent="0.2">
      <c r="A4723" s="468"/>
      <c r="B4723" s="487"/>
      <c r="C4723" s="483"/>
      <c r="D4723" s="473"/>
      <c r="E4723" s="473"/>
      <c r="F4723" s="479"/>
      <c r="G4723" s="473"/>
      <c r="H4723" s="473"/>
      <c r="I4723" s="473"/>
      <c r="J4723" s="484"/>
      <c r="K4723" s="484"/>
      <c r="L4723" s="484"/>
      <c r="M4723" s="484"/>
      <c r="N4723" s="482"/>
      <c r="O4723" s="477">
        <f t="shared" si="204"/>
        <v>0</v>
      </c>
      <c r="P4723" s="477">
        <f t="shared" si="205"/>
        <v>0</v>
      </c>
      <c r="Q4723" s="92" t="str">
        <f t="shared" si="206"/>
        <v/>
      </c>
    </row>
    <row r="4724" spans="1:17" x14ac:dyDescent="0.2">
      <c r="A4724" s="468"/>
      <c r="B4724" s="487"/>
      <c r="C4724" s="483"/>
      <c r="D4724" s="473"/>
      <c r="E4724" s="473"/>
      <c r="F4724" s="479"/>
      <c r="G4724" s="473"/>
      <c r="H4724" s="480"/>
      <c r="I4724" s="473"/>
      <c r="J4724" s="484"/>
      <c r="K4724" s="484"/>
      <c r="L4724" s="484"/>
      <c r="M4724" s="484"/>
      <c r="N4724" s="482"/>
      <c r="O4724" s="477">
        <f t="shared" si="204"/>
        <v>0</v>
      </c>
      <c r="P4724" s="477">
        <f t="shared" si="205"/>
        <v>0</v>
      </c>
      <c r="Q4724" s="92" t="str">
        <f t="shared" si="206"/>
        <v/>
      </c>
    </row>
    <row r="4725" spans="1:17" x14ac:dyDescent="0.2">
      <c r="A4725" s="468"/>
      <c r="B4725" s="487"/>
      <c r="C4725" s="483"/>
      <c r="D4725" s="473"/>
      <c r="E4725" s="473"/>
      <c r="F4725" s="479"/>
      <c r="G4725" s="473"/>
      <c r="H4725" s="480"/>
      <c r="I4725" s="473"/>
      <c r="J4725" s="484"/>
      <c r="K4725" s="484"/>
      <c r="L4725" s="484"/>
      <c r="M4725" s="484"/>
      <c r="N4725" s="482"/>
      <c r="O4725" s="477">
        <f t="shared" si="204"/>
        <v>0</v>
      </c>
      <c r="P4725" s="477">
        <f t="shared" si="205"/>
        <v>0</v>
      </c>
      <c r="Q4725" s="92" t="str">
        <f t="shared" si="206"/>
        <v/>
      </c>
    </row>
    <row r="4726" spans="1:17" x14ac:dyDescent="0.2">
      <c r="A4726" s="468"/>
      <c r="B4726" s="487"/>
      <c r="C4726" s="483"/>
      <c r="D4726" s="473"/>
      <c r="E4726" s="473"/>
      <c r="F4726" s="479"/>
      <c r="G4726" s="473"/>
      <c r="H4726" s="473"/>
      <c r="I4726" s="473"/>
      <c r="J4726" s="484"/>
      <c r="K4726" s="484"/>
      <c r="L4726" s="484"/>
      <c r="M4726" s="484"/>
      <c r="N4726" s="482"/>
      <c r="O4726" s="477">
        <f t="shared" si="204"/>
        <v>0</v>
      </c>
      <c r="P4726" s="477">
        <f t="shared" si="205"/>
        <v>0</v>
      </c>
      <c r="Q4726" s="92" t="str">
        <f t="shared" si="206"/>
        <v/>
      </c>
    </row>
    <row r="4727" spans="1:17" x14ac:dyDescent="0.2">
      <c r="A4727" s="468"/>
      <c r="B4727" s="487"/>
      <c r="C4727" s="483"/>
      <c r="D4727" s="473"/>
      <c r="E4727" s="473"/>
      <c r="F4727" s="479"/>
      <c r="G4727" s="473"/>
      <c r="H4727" s="473"/>
      <c r="I4727" s="473"/>
      <c r="J4727" s="484"/>
      <c r="K4727" s="484"/>
      <c r="L4727" s="484"/>
      <c r="M4727" s="484"/>
      <c r="N4727" s="482"/>
      <c r="O4727" s="477">
        <f t="shared" si="204"/>
        <v>0</v>
      </c>
      <c r="P4727" s="477">
        <f t="shared" si="205"/>
        <v>0</v>
      </c>
      <c r="Q4727" s="92" t="str">
        <f t="shared" si="206"/>
        <v/>
      </c>
    </row>
    <row r="4728" spans="1:17" x14ac:dyDescent="0.2">
      <c r="A4728" s="468"/>
      <c r="B4728" s="487"/>
      <c r="C4728" s="483"/>
      <c r="D4728" s="473"/>
      <c r="E4728" s="473"/>
      <c r="F4728" s="479"/>
      <c r="G4728" s="473"/>
      <c r="H4728" s="473"/>
      <c r="I4728" s="473"/>
      <c r="J4728" s="484"/>
      <c r="K4728" s="484"/>
      <c r="L4728" s="484"/>
      <c r="M4728" s="484"/>
      <c r="N4728" s="482"/>
      <c r="O4728" s="477">
        <f t="shared" ref="O4728:O4791" si="207">IF(B4728=0,0,IF(YEAR(B4728)=$P$1,MONTH(B4728)-$O$1+1,(YEAR(B4728)-$P$1)*12-$O$1+1+MONTH(B4728)))</f>
        <v>0</v>
      </c>
      <c r="P4728" s="477">
        <f t="shared" ref="P4728:P4791" si="208">IF(C4728=0,0,IF(YEAR(C4728)=$P$1,MONTH(C4728)-$O$1+1,(YEAR(C4728)-$P$1)*12-$O$1+1+MONTH(C4728)))</f>
        <v>0</v>
      </c>
      <c r="Q4728" s="92" t="str">
        <f t="shared" ref="Q4728:Q4791" si="209">SUBSTITUTE(D4728," ","_")</f>
        <v/>
      </c>
    </row>
    <row r="4729" spans="1:17" x14ac:dyDescent="0.2">
      <c r="A4729" s="468"/>
      <c r="B4729" s="487"/>
      <c r="C4729" s="483"/>
      <c r="D4729" s="473"/>
      <c r="E4729" s="473"/>
      <c r="F4729" s="479"/>
      <c r="G4729" s="473"/>
      <c r="H4729" s="473"/>
      <c r="I4729" s="473"/>
      <c r="J4729" s="484"/>
      <c r="K4729" s="484"/>
      <c r="L4729" s="484"/>
      <c r="M4729" s="484"/>
      <c r="N4729" s="482"/>
      <c r="O4729" s="477">
        <f t="shared" si="207"/>
        <v>0</v>
      </c>
      <c r="P4729" s="477">
        <f t="shared" si="208"/>
        <v>0</v>
      </c>
      <c r="Q4729" s="92" t="str">
        <f t="shared" si="209"/>
        <v/>
      </c>
    </row>
    <row r="4730" spans="1:17" x14ac:dyDescent="0.2">
      <c r="A4730" s="468"/>
      <c r="B4730" s="487"/>
      <c r="C4730" s="483"/>
      <c r="D4730" s="473"/>
      <c r="E4730" s="473"/>
      <c r="F4730" s="479"/>
      <c r="G4730" s="473"/>
      <c r="H4730" s="480"/>
      <c r="I4730" s="473"/>
      <c r="J4730" s="484"/>
      <c r="K4730" s="484"/>
      <c r="L4730" s="484"/>
      <c r="M4730" s="484"/>
      <c r="N4730" s="482"/>
      <c r="O4730" s="477">
        <f t="shared" si="207"/>
        <v>0</v>
      </c>
      <c r="P4730" s="477">
        <f t="shared" si="208"/>
        <v>0</v>
      </c>
      <c r="Q4730" s="92" t="str">
        <f t="shared" si="209"/>
        <v/>
      </c>
    </row>
    <row r="4731" spans="1:17" x14ac:dyDescent="0.2">
      <c r="A4731" s="468"/>
      <c r="B4731" s="487"/>
      <c r="C4731" s="483"/>
      <c r="D4731" s="473"/>
      <c r="E4731" s="473"/>
      <c r="F4731" s="479"/>
      <c r="G4731" s="473"/>
      <c r="H4731" s="473"/>
      <c r="I4731" s="473"/>
      <c r="J4731" s="484"/>
      <c r="K4731" s="484"/>
      <c r="L4731" s="484"/>
      <c r="M4731" s="484"/>
      <c r="N4731" s="482"/>
      <c r="O4731" s="477">
        <f t="shared" si="207"/>
        <v>0</v>
      </c>
      <c r="P4731" s="477">
        <f t="shared" si="208"/>
        <v>0</v>
      </c>
      <c r="Q4731" s="92" t="str">
        <f t="shared" si="209"/>
        <v/>
      </c>
    </row>
    <row r="4732" spans="1:17" x14ac:dyDescent="0.2">
      <c r="A4732" s="468"/>
      <c r="B4732" s="487"/>
      <c r="C4732" s="483"/>
      <c r="D4732" s="473"/>
      <c r="E4732" s="473"/>
      <c r="F4732" s="479"/>
      <c r="G4732" s="473"/>
      <c r="H4732" s="473"/>
      <c r="I4732" s="473"/>
      <c r="J4732" s="484"/>
      <c r="K4732" s="484"/>
      <c r="L4732" s="484"/>
      <c r="M4732" s="484"/>
      <c r="N4732" s="482"/>
      <c r="O4732" s="477">
        <f t="shared" si="207"/>
        <v>0</v>
      </c>
      <c r="P4732" s="477">
        <f t="shared" si="208"/>
        <v>0</v>
      </c>
      <c r="Q4732" s="92" t="str">
        <f t="shared" si="209"/>
        <v/>
      </c>
    </row>
    <row r="4733" spans="1:17" x14ac:dyDescent="0.2">
      <c r="A4733" s="468"/>
      <c r="B4733" s="487"/>
      <c r="C4733" s="483"/>
      <c r="D4733" s="473"/>
      <c r="E4733" s="473"/>
      <c r="F4733" s="479"/>
      <c r="G4733" s="473"/>
      <c r="H4733" s="473"/>
      <c r="I4733" s="473"/>
      <c r="J4733" s="484"/>
      <c r="K4733" s="484"/>
      <c r="L4733" s="484"/>
      <c r="M4733" s="484"/>
      <c r="N4733" s="482"/>
      <c r="O4733" s="477">
        <f t="shared" si="207"/>
        <v>0</v>
      </c>
      <c r="P4733" s="477">
        <f t="shared" si="208"/>
        <v>0</v>
      </c>
      <c r="Q4733" s="92" t="str">
        <f t="shared" si="209"/>
        <v/>
      </c>
    </row>
    <row r="4734" spans="1:17" x14ac:dyDescent="0.2">
      <c r="A4734" s="468"/>
      <c r="B4734" s="487"/>
      <c r="C4734" s="483"/>
      <c r="D4734" s="473"/>
      <c r="E4734" s="473"/>
      <c r="F4734" s="479"/>
      <c r="G4734" s="473"/>
      <c r="H4734" s="473"/>
      <c r="I4734" s="473"/>
      <c r="J4734" s="484"/>
      <c r="K4734" s="484"/>
      <c r="L4734" s="484"/>
      <c r="M4734" s="484"/>
      <c r="N4734" s="482"/>
      <c r="O4734" s="477">
        <f t="shared" si="207"/>
        <v>0</v>
      </c>
      <c r="P4734" s="477">
        <f t="shared" si="208"/>
        <v>0</v>
      </c>
      <c r="Q4734" s="92" t="str">
        <f t="shared" si="209"/>
        <v/>
      </c>
    </row>
    <row r="4735" spans="1:17" x14ac:dyDescent="0.2">
      <c r="A4735" s="468"/>
      <c r="B4735" s="487"/>
      <c r="C4735" s="483"/>
      <c r="D4735" s="473"/>
      <c r="E4735" s="473"/>
      <c r="F4735" s="479"/>
      <c r="G4735" s="473"/>
      <c r="H4735" s="473"/>
      <c r="I4735" s="473"/>
      <c r="J4735" s="484"/>
      <c r="K4735" s="484"/>
      <c r="L4735" s="484"/>
      <c r="M4735" s="484"/>
      <c r="N4735" s="482"/>
      <c r="O4735" s="477">
        <f t="shared" si="207"/>
        <v>0</v>
      </c>
      <c r="P4735" s="477">
        <f t="shared" si="208"/>
        <v>0</v>
      </c>
      <c r="Q4735" s="92" t="str">
        <f t="shared" si="209"/>
        <v/>
      </c>
    </row>
    <row r="4736" spans="1:17" x14ac:dyDescent="0.2">
      <c r="A4736" s="468"/>
      <c r="B4736" s="487"/>
      <c r="C4736" s="483"/>
      <c r="D4736" s="473"/>
      <c r="E4736" s="473"/>
      <c r="F4736" s="479"/>
      <c r="G4736" s="473"/>
      <c r="H4736" s="473"/>
      <c r="I4736" s="473"/>
      <c r="J4736" s="484"/>
      <c r="K4736" s="484"/>
      <c r="L4736" s="484"/>
      <c r="M4736" s="484"/>
      <c r="N4736" s="482"/>
      <c r="O4736" s="477">
        <f t="shared" si="207"/>
        <v>0</v>
      </c>
      <c r="P4736" s="477">
        <f t="shared" si="208"/>
        <v>0</v>
      </c>
      <c r="Q4736" s="92" t="str">
        <f t="shared" si="209"/>
        <v/>
      </c>
    </row>
    <row r="4737" spans="1:17" x14ac:dyDescent="0.2">
      <c r="A4737" s="468"/>
      <c r="B4737" s="487"/>
      <c r="C4737" s="483"/>
      <c r="D4737" s="473"/>
      <c r="E4737" s="473"/>
      <c r="F4737" s="479"/>
      <c r="G4737" s="473"/>
      <c r="H4737" s="473"/>
      <c r="I4737" s="473"/>
      <c r="J4737" s="484"/>
      <c r="K4737" s="484"/>
      <c r="L4737" s="484"/>
      <c r="M4737" s="484"/>
      <c r="N4737" s="487"/>
      <c r="O4737" s="477">
        <f t="shared" si="207"/>
        <v>0</v>
      </c>
      <c r="P4737" s="477">
        <f t="shared" si="208"/>
        <v>0</v>
      </c>
      <c r="Q4737" s="92" t="str">
        <f t="shared" si="209"/>
        <v/>
      </c>
    </row>
    <row r="4738" spans="1:17" x14ac:dyDescent="0.2">
      <c r="A4738" s="468"/>
      <c r="B4738" s="487"/>
      <c r="C4738" s="483"/>
      <c r="D4738" s="473"/>
      <c r="E4738" s="473"/>
      <c r="F4738" s="479"/>
      <c r="G4738" s="473"/>
      <c r="H4738" s="473"/>
      <c r="I4738" s="473"/>
      <c r="J4738" s="484"/>
      <c r="K4738" s="484"/>
      <c r="L4738" s="484"/>
      <c r="M4738" s="484"/>
      <c r="N4738" s="482"/>
      <c r="O4738" s="477">
        <f t="shared" si="207"/>
        <v>0</v>
      </c>
      <c r="P4738" s="477">
        <f t="shared" si="208"/>
        <v>0</v>
      </c>
      <c r="Q4738" s="92" t="str">
        <f t="shared" si="209"/>
        <v/>
      </c>
    </row>
    <row r="4739" spans="1:17" x14ac:dyDescent="0.2">
      <c r="A4739" s="468"/>
      <c r="B4739" s="487"/>
      <c r="C4739" s="483"/>
      <c r="D4739" s="473"/>
      <c r="E4739" s="473"/>
      <c r="F4739" s="479"/>
      <c r="G4739" s="473"/>
      <c r="H4739" s="473"/>
      <c r="I4739" s="473"/>
      <c r="J4739" s="484"/>
      <c r="K4739" s="484"/>
      <c r="L4739" s="484"/>
      <c r="M4739" s="484"/>
      <c r="N4739" s="482"/>
      <c r="O4739" s="477">
        <f t="shared" si="207"/>
        <v>0</v>
      </c>
      <c r="P4739" s="477">
        <f t="shared" si="208"/>
        <v>0</v>
      </c>
      <c r="Q4739" s="92" t="str">
        <f t="shared" si="209"/>
        <v/>
      </c>
    </row>
    <row r="4740" spans="1:17" x14ac:dyDescent="0.2">
      <c r="A4740" s="468"/>
      <c r="B4740" s="487"/>
      <c r="C4740" s="483"/>
      <c r="D4740" s="473"/>
      <c r="E4740" s="473"/>
      <c r="F4740" s="479"/>
      <c r="G4740" s="473"/>
      <c r="H4740" s="473"/>
      <c r="I4740" s="473"/>
      <c r="J4740" s="484"/>
      <c r="K4740" s="484"/>
      <c r="L4740" s="484"/>
      <c r="M4740" s="484"/>
      <c r="N4740" s="482"/>
      <c r="O4740" s="477">
        <f t="shared" si="207"/>
        <v>0</v>
      </c>
      <c r="P4740" s="477">
        <f t="shared" si="208"/>
        <v>0</v>
      </c>
      <c r="Q4740" s="92" t="str">
        <f t="shared" si="209"/>
        <v/>
      </c>
    </row>
    <row r="4741" spans="1:17" x14ac:dyDescent="0.2">
      <c r="A4741" s="468"/>
      <c r="B4741" s="487"/>
      <c r="C4741" s="483"/>
      <c r="D4741" s="473"/>
      <c r="E4741" s="473"/>
      <c r="F4741" s="479"/>
      <c r="G4741" s="473"/>
      <c r="H4741" s="473"/>
      <c r="I4741" s="473"/>
      <c r="J4741" s="484"/>
      <c r="K4741" s="484"/>
      <c r="L4741" s="484"/>
      <c r="M4741" s="484"/>
      <c r="N4741" s="482"/>
      <c r="O4741" s="477">
        <f t="shared" si="207"/>
        <v>0</v>
      </c>
      <c r="P4741" s="477">
        <f t="shared" si="208"/>
        <v>0</v>
      </c>
      <c r="Q4741" s="92" t="str">
        <f t="shared" si="209"/>
        <v/>
      </c>
    </row>
    <row r="4742" spans="1:17" x14ac:dyDescent="0.2">
      <c r="A4742" s="468"/>
      <c r="B4742" s="487"/>
      <c r="C4742" s="483"/>
      <c r="D4742" s="473"/>
      <c r="E4742" s="473"/>
      <c r="F4742" s="479"/>
      <c r="G4742" s="473"/>
      <c r="H4742" s="473"/>
      <c r="I4742" s="473"/>
      <c r="J4742" s="484"/>
      <c r="K4742" s="484"/>
      <c r="L4742" s="484"/>
      <c r="M4742" s="484"/>
      <c r="N4742" s="482"/>
      <c r="O4742" s="477">
        <f t="shared" si="207"/>
        <v>0</v>
      </c>
      <c r="P4742" s="477">
        <f t="shared" si="208"/>
        <v>0</v>
      </c>
      <c r="Q4742" s="92" t="str">
        <f t="shared" si="209"/>
        <v/>
      </c>
    </row>
    <row r="4743" spans="1:17" x14ac:dyDescent="0.2">
      <c r="A4743" s="468"/>
      <c r="B4743" s="487"/>
      <c r="C4743" s="483"/>
      <c r="D4743" s="473"/>
      <c r="E4743" s="473"/>
      <c r="F4743" s="479"/>
      <c r="G4743" s="473"/>
      <c r="H4743" s="473"/>
      <c r="I4743" s="473"/>
      <c r="J4743" s="484"/>
      <c r="K4743" s="484"/>
      <c r="L4743" s="484"/>
      <c r="M4743" s="484"/>
      <c r="N4743" s="487"/>
      <c r="O4743" s="477">
        <f t="shared" si="207"/>
        <v>0</v>
      </c>
      <c r="P4743" s="477">
        <f t="shared" si="208"/>
        <v>0</v>
      </c>
      <c r="Q4743" s="92" t="str">
        <f t="shared" si="209"/>
        <v/>
      </c>
    </row>
    <row r="4744" spans="1:17" x14ac:dyDescent="0.2">
      <c r="A4744" s="468"/>
      <c r="B4744" s="487"/>
      <c r="C4744" s="483"/>
      <c r="D4744" s="473"/>
      <c r="E4744" s="473"/>
      <c r="F4744" s="479"/>
      <c r="G4744" s="473"/>
      <c r="H4744" s="473"/>
      <c r="I4744" s="473"/>
      <c r="J4744" s="484"/>
      <c r="K4744" s="484"/>
      <c r="L4744" s="484"/>
      <c r="M4744" s="484"/>
      <c r="N4744" s="482"/>
      <c r="O4744" s="477">
        <f t="shared" si="207"/>
        <v>0</v>
      </c>
      <c r="P4744" s="477">
        <f t="shared" si="208"/>
        <v>0</v>
      </c>
      <c r="Q4744" s="92" t="str">
        <f t="shared" si="209"/>
        <v/>
      </c>
    </row>
    <row r="4745" spans="1:17" x14ac:dyDescent="0.2">
      <c r="A4745" s="468"/>
      <c r="B4745" s="487"/>
      <c r="C4745" s="483"/>
      <c r="D4745" s="473"/>
      <c r="E4745" s="473"/>
      <c r="F4745" s="479"/>
      <c r="G4745" s="473"/>
      <c r="H4745" s="473"/>
      <c r="I4745" s="473"/>
      <c r="J4745" s="484"/>
      <c r="K4745" s="484"/>
      <c r="L4745" s="484"/>
      <c r="M4745" s="484"/>
      <c r="N4745" s="482"/>
      <c r="O4745" s="477">
        <f t="shared" si="207"/>
        <v>0</v>
      </c>
      <c r="P4745" s="477">
        <f t="shared" si="208"/>
        <v>0</v>
      </c>
      <c r="Q4745" s="92" t="str">
        <f t="shared" si="209"/>
        <v/>
      </c>
    </row>
    <row r="4746" spans="1:17" x14ac:dyDescent="0.2">
      <c r="A4746" s="468"/>
      <c r="B4746" s="487"/>
      <c r="C4746" s="483"/>
      <c r="D4746" s="473"/>
      <c r="E4746" s="473"/>
      <c r="F4746" s="479"/>
      <c r="G4746" s="473"/>
      <c r="H4746" s="473"/>
      <c r="I4746" s="473"/>
      <c r="J4746" s="484"/>
      <c r="K4746" s="484"/>
      <c r="L4746" s="484"/>
      <c r="M4746" s="484"/>
      <c r="N4746" s="482"/>
      <c r="O4746" s="477">
        <f t="shared" si="207"/>
        <v>0</v>
      </c>
      <c r="P4746" s="477">
        <f t="shared" si="208"/>
        <v>0</v>
      </c>
      <c r="Q4746" s="92" t="str">
        <f t="shared" si="209"/>
        <v/>
      </c>
    </row>
    <row r="4747" spans="1:17" x14ac:dyDescent="0.2">
      <c r="A4747" s="468"/>
      <c r="B4747" s="487"/>
      <c r="C4747" s="483"/>
      <c r="D4747" s="473"/>
      <c r="E4747" s="473"/>
      <c r="F4747" s="479"/>
      <c r="G4747" s="473"/>
      <c r="H4747" s="473"/>
      <c r="I4747" s="473"/>
      <c r="J4747" s="484"/>
      <c r="K4747" s="484"/>
      <c r="L4747" s="484"/>
      <c r="M4747" s="484"/>
      <c r="N4747" s="482"/>
      <c r="O4747" s="477">
        <f t="shared" si="207"/>
        <v>0</v>
      </c>
      <c r="P4747" s="477">
        <f t="shared" si="208"/>
        <v>0</v>
      </c>
      <c r="Q4747" s="92" t="str">
        <f t="shared" si="209"/>
        <v/>
      </c>
    </row>
    <row r="4748" spans="1:17" x14ac:dyDescent="0.2">
      <c r="A4748" s="468"/>
      <c r="B4748" s="487"/>
      <c r="C4748" s="483"/>
      <c r="D4748" s="473"/>
      <c r="E4748" s="473"/>
      <c r="F4748" s="479"/>
      <c r="G4748" s="473"/>
      <c r="H4748" s="473"/>
      <c r="I4748" s="473"/>
      <c r="J4748" s="484"/>
      <c r="K4748" s="484"/>
      <c r="L4748" s="484"/>
      <c r="M4748" s="484"/>
      <c r="N4748" s="482"/>
      <c r="O4748" s="477">
        <f t="shared" si="207"/>
        <v>0</v>
      </c>
      <c r="P4748" s="477">
        <f t="shared" si="208"/>
        <v>0</v>
      </c>
      <c r="Q4748" s="92" t="str">
        <f t="shared" si="209"/>
        <v/>
      </c>
    </row>
    <row r="4749" spans="1:17" x14ac:dyDescent="0.2">
      <c r="A4749" s="468"/>
      <c r="B4749" s="487"/>
      <c r="C4749" s="483"/>
      <c r="D4749" s="473"/>
      <c r="E4749" s="473"/>
      <c r="F4749" s="479"/>
      <c r="G4749" s="473"/>
      <c r="H4749" s="473"/>
      <c r="I4749" s="473"/>
      <c r="J4749" s="484"/>
      <c r="K4749" s="484"/>
      <c r="L4749" s="484"/>
      <c r="M4749" s="484"/>
      <c r="N4749" s="482"/>
      <c r="O4749" s="477">
        <f t="shared" si="207"/>
        <v>0</v>
      </c>
      <c r="P4749" s="477">
        <f t="shared" si="208"/>
        <v>0</v>
      </c>
      <c r="Q4749" s="92" t="str">
        <f t="shared" si="209"/>
        <v/>
      </c>
    </row>
    <row r="4750" spans="1:17" x14ac:dyDescent="0.2">
      <c r="A4750" s="468"/>
      <c r="B4750" s="487"/>
      <c r="C4750" s="483"/>
      <c r="D4750" s="473"/>
      <c r="E4750" s="473"/>
      <c r="F4750" s="479"/>
      <c r="G4750" s="473"/>
      <c r="H4750" s="473"/>
      <c r="I4750" s="473"/>
      <c r="J4750" s="484"/>
      <c r="K4750" s="484"/>
      <c r="L4750" s="484"/>
      <c r="M4750" s="484"/>
      <c r="N4750" s="482"/>
      <c r="O4750" s="477">
        <f t="shared" si="207"/>
        <v>0</v>
      </c>
      <c r="P4750" s="477">
        <f t="shared" si="208"/>
        <v>0</v>
      </c>
      <c r="Q4750" s="92" t="str">
        <f t="shared" si="209"/>
        <v/>
      </c>
    </row>
    <row r="4751" spans="1:17" x14ac:dyDescent="0.2">
      <c r="A4751" s="468"/>
      <c r="B4751" s="487"/>
      <c r="C4751" s="483"/>
      <c r="D4751" s="473"/>
      <c r="E4751" s="473"/>
      <c r="F4751" s="479"/>
      <c r="G4751" s="473"/>
      <c r="H4751" s="473"/>
      <c r="I4751" s="473"/>
      <c r="J4751" s="484"/>
      <c r="K4751" s="484"/>
      <c r="L4751" s="484"/>
      <c r="M4751" s="484"/>
      <c r="N4751" s="482"/>
      <c r="O4751" s="477">
        <f t="shared" si="207"/>
        <v>0</v>
      </c>
      <c r="P4751" s="477">
        <f t="shared" si="208"/>
        <v>0</v>
      </c>
      <c r="Q4751" s="92" t="str">
        <f t="shared" si="209"/>
        <v/>
      </c>
    </row>
    <row r="4752" spans="1:17" x14ac:dyDescent="0.2">
      <c r="A4752" s="468"/>
      <c r="B4752" s="487"/>
      <c r="C4752" s="483"/>
      <c r="D4752" s="473"/>
      <c r="E4752" s="473"/>
      <c r="F4752" s="479"/>
      <c r="G4752" s="473"/>
      <c r="H4752" s="473"/>
      <c r="I4752" s="473"/>
      <c r="J4752" s="484"/>
      <c r="K4752" s="484"/>
      <c r="L4752" s="484"/>
      <c r="M4752" s="484"/>
      <c r="N4752" s="482"/>
      <c r="O4752" s="477">
        <f t="shared" si="207"/>
        <v>0</v>
      </c>
      <c r="P4752" s="477">
        <f t="shared" si="208"/>
        <v>0</v>
      </c>
      <c r="Q4752" s="92" t="str">
        <f t="shared" si="209"/>
        <v/>
      </c>
    </row>
    <row r="4753" spans="1:17" x14ac:dyDescent="0.2">
      <c r="A4753" s="468"/>
      <c r="B4753" s="487"/>
      <c r="C4753" s="483"/>
      <c r="D4753" s="473"/>
      <c r="E4753" s="473"/>
      <c r="F4753" s="479"/>
      <c r="G4753" s="473"/>
      <c r="H4753" s="473"/>
      <c r="I4753" s="473"/>
      <c r="J4753" s="484"/>
      <c r="K4753" s="484"/>
      <c r="L4753" s="484"/>
      <c r="M4753" s="484"/>
      <c r="N4753" s="482"/>
      <c r="O4753" s="477">
        <f t="shared" si="207"/>
        <v>0</v>
      </c>
      <c r="P4753" s="477">
        <f t="shared" si="208"/>
        <v>0</v>
      </c>
      <c r="Q4753" s="92" t="str">
        <f t="shared" si="209"/>
        <v/>
      </c>
    </row>
    <row r="4754" spans="1:17" x14ac:dyDescent="0.2">
      <c r="A4754" s="468"/>
      <c r="B4754" s="487"/>
      <c r="C4754" s="483"/>
      <c r="D4754" s="473"/>
      <c r="E4754" s="473"/>
      <c r="F4754" s="479"/>
      <c r="G4754" s="473"/>
      <c r="H4754" s="473"/>
      <c r="I4754" s="473"/>
      <c r="J4754" s="484"/>
      <c r="K4754" s="484"/>
      <c r="L4754" s="484"/>
      <c r="M4754" s="484"/>
      <c r="N4754" s="482"/>
      <c r="O4754" s="477">
        <f t="shared" si="207"/>
        <v>0</v>
      </c>
      <c r="P4754" s="477">
        <f t="shared" si="208"/>
        <v>0</v>
      </c>
      <c r="Q4754" s="92" t="str">
        <f t="shared" si="209"/>
        <v/>
      </c>
    </row>
    <row r="4755" spans="1:17" x14ac:dyDescent="0.2">
      <c r="A4755" s="468"/>
      <c r="B4755" s="487"/>
      <c r="C4755" s="483"/>
      <c r="D4755" s="473"/>
      <c r="E4755" s="473"/>
      <c r="F4755" s="479"/>
      <c r="G4755" s="473"/>
      <c r="H4755" s="473"/>
      <c r="I4755" s="473"/>
      <c r="J4755" s="484"/>
      <c r="K4755" s="484"/>
      <c r="L4755" s="484"/>
      <c r="M4755" s="484"/>
      <c r="N4755" s="482"/>
      <c r="O4755" s="477">
        <f t="shared" si="207"/>
        <v>0</v>
      </c>
      <c r="P4755" s="477">
        <f t="shared" si="208"/>
        <v>0</v>
      </c>
      <c r="Q4755" s="92" t="str">
        <f t="shared" si="209"/>
        <v/>
      </c>
    </row>
    <row r="4756" spans="1:17" x14ac:dyDescent="0.2">
      <c r="A4756" s="468"/>
      <c r="B4756" s="487"/>
      <c r="C4756" s="483"/>
      <c r="D4756" s="473"/>
      <c r="E4756" s="473"/>
      <c r="F4756" s="479"/>
      <c r="G4756" s="473"/>
      <c r="H4756" s="473"/>
      <c r="I4756" s="473"/>
      <c r="J4756" s="484"/>
      <c r="K4756" s="484"/>
      <c r="L4756" s="484"/>
      <c r="M4756" s="484"/>
      <c r="N4756" s="482"/>
      <c r="O4756" s="477">
        <f t="shared" si="207"/>
        <v>0</v>
      </c>
      <c r="P4756" s="477">
        <f t="shared" si="208"/>
        <v>0</v>
      </c>
      <c r="Q4756" s="92" t="str">
        <f t="shared" si="209"/>
        <v/>
      </c>
    </row>
    <row r="4757" spans="1:17" x14ac:dyDescent="0.2">
      <c r="A4757" s="468"/>
      <c r="B4757" s="487"/>
      <c r="C4757" s="483"/>
      <c r="D4757" s="473"/>
      <c r="E4757" s="473"/>
      <c r="F4757" s="479"/>
      <c r="G4757" s="473"/>
      <c r="H4757" s="473"/>
      <c r="I4757" s="473"/>
      <c r="J4757" s="484"/>
      <c r="K4757" s="484"/>
      <c r="L4757" s="484"/>
      <c r="M4757" s="484"/>
      <c r="N4757" s="482"/>
      <c r="O4757" s="477">
        <f t="shared" si="207"/>
        <v>0</v>
      </c>
      <c r="P4757" s="477">
        <f t="shared" si="208"/>
        <v>0</v>
      </c>
      <c r="Q4757" s="92" t="str">
        <f t="shared" si="209"/>
        <v/>
      </c>
    </row>
    <row r="4758" spans="1:17" x14ac:dyDescent="0.2">
      <c r="A4758" s="468"/>
      <c r="B4758" s="487"/>
      <c r="C4758" s="483"/>
      <c r="D4758" s="473"/>
      <c r="E4758" s="473"/>
      <c r="F4758" s="479"/>
      <c r="G4758" s="473"/>
      <c r="H4758" s="473"/>
      <c r="I4758" s="473"/>
      <c r="J4758" s="484"/>
      <c r="K4758" s="484"/>
      <c r="L4758" s="484"/>
      <c r="M4758" s="484"/>
      <c r="N4758" s="482"/>
      <c r="O4758" s="477">
        <f t="shared" si="207"/>
        <v>0</v>
      </c>
      <c r="P4758" s="477">
        <f t="shared" si="208"/>
        <v>0</v>
      </c>
      <c r="Q4758" s="92" t="str">
        <f t="shared" si="209"/>
        <v/>
      </c>
    </row>
    <row r="4759" spans="1:17" x14ac:dyDescent="0.2">
      <c r="A4759" s="468"/>
      <c r="B4759" s="487"/>
      <c r="C4759" s="483"/>
      <c r="D4759" s="473"/>
      <c r="E4759" s="473"/>
      <c r="F4759" s="479"/>
      <c r="G4759" s="473"/>
      <c r="H4759" s="473"/>
      <c r="I4759" s="473"/>
      <c r="J4759" s="484"/>
      <c r="K4759" s="484"/>
      <c r="L4759" s="484"/>
      <c r="M4759" s="484"/>
      <c r="N4759" s="482"/>
      <c r="O4759" s="477">
        <f t="shared" si="207"/>
        <v>0</v>
      </c>
      <c r="P4759" s="477">
        <f t="shared" si="208"/>
        <v>0</v>
      </c>
      <c r="Q4759" s="92" t="str">
        <f t="shared" si="209"/>
        <v/>
      </c>
    </row>
    <row r="4760" spans="1:17" x14ac:dyDescent="0.2">
      <c r="A4760" s="468"/>
      <c r="B4760" s="487"/>
      <c r="C4760" s="483"/>
      <c r="D4760" s="473"/>
      <c r="E4760" s="473"/>
      <c r="F4760" s="479"/>
      <c r="G4760" s="473"/>
      <c r="H4760" s="473"/>
      <c r="I4760" s="473"/>
      <c r="J4760" s="484"/>
      <c r="K4760" s="484"/>
      <c r="L4760" s="484"/>
      <c r="M4760" s="484"/>
      <c r="N4760" s="482"/>
      <c r="O4760" s="477">
        <f t="shared" si="207"/>
        <v>0</v>
      </c>
      <c r="P4760" s="477">
        <f t="shared" si="208"/>
        <v>0</v>
      </c>
      <c r="Q4760" s="92" t="str">
        <f t="shared" si="209"/>
        <v/>
      </c>
    </row>
    <row r="4761" spans="1:17" x14ac:dyDescent="0.2">
      <c r="A4761" s="468"/>
      <c r="B4761" s="487"/>
      <c r="C4761" s="483"/>
      <c r="D4761" s="473"/>
      <c r="E4761" s="473"/>
      <c r="F4761" s="479"/>
      <c r="G4761" s="473"/>
      <c r="H4761" s="473"/>
      <c r="I4761" s="473"/>
      <c r="J4761" s="484"/>
      <c r="K4761" s="484"/>
      <c r="L4761" s="484"/>
      <c r="M4761" s="484"/>
      <c r="N4761" s="482"/>
      <c r="O4761" s="477">
        <f t="shared" si="207"/>
        <v>0</v>
      </c>
      <c r="P4761" s="477">
        <f t="shared" si="208"/>
        <v>0</v>
      </c>
      <c r="Q4761" s="92" t="str">
        <f t="shared" si="209"/>
        <v/>
      </c>
    </row>
    <row r="4762" spans="1:17" x14ac:dyDescent="0.2">
      <c r="A4762" s="468"/>
      <c r="B4762" s="487"/>
      <c r="C4762" s="483"/>
      <c r="D4762" s="473"/>
      <c r="E4762" s="473"/>
      <c r="F4762" s="479"/>
      <c r="G4762" s="473"/>
      <c r="H4762" s="473"/>
      <c r="I4762" s="473"/>
      <c r="J4762" s="484"/>
      <c r="K4762" s="484"/>
      <c r="L4762" s="484"/>
      <c r="M4762" s="484"/>
      <c r="N4762" s="482"/>
      <c r="O4762" s="477">
        <f t="shared" si="207"/>
        <v>0</v>
      </c>
      <c r="P4762" s="477">
        <f t="shared" si="208"/>
        <v>0</v>
      </c>
      <c r="Q4762" s="92" t="str">
        <f t="shared" si="209"/>
        <v/>
      </c>
    </row>
    <row r="4763" spans="1:17" x14ac:dyDescent="0.2">
      <c r="A4763" s="468"/>
      <c r="B4763" s="487"/>
      <c r="C4763" s="483"/>
      <c r="D4763" s="473"/>
      <c r="E4763" s="473"/>
      <c r="F4763" s="479"/>
      <c r="G4763" s="473"/>
      <c r="H4763" s="473"/>
      <c r="I4763" s="473"/>
      <c r="J4763" s="484"/>
      <c r="K4763" s="484"/>
      <c r="L4763" s="484"/>
      <c r="M4763" s="484"/>
      <c r="N4763" s="482"/>
      <c r="O4763" s="477">
        <f t="shared" si="207"/>
        <v>0</v>
      </c>
      <c r="P4763" s="477">
        <f t="shared" si="208"/>
        <v>0</v>
      </c>
      <c r="Q4763" s="92" t="str">
        <f t="shared" si="209"/>
        <v/>
      </c>
    </row>
    <row r="4764" spans="1:17" x14ac:dyDescent="0.2">
      <c r="A4764" s="468"/>
      <c r="B4764" s="487"/>
      <c r="C4764" s="483"/>
      <c r="D4764" s="473"/>
      <c r="E4764" s="473"/>
      <c r="F4764" s="479"/>
      <c r="G4764" s="473"/>
      <c r="H4764" s="473"/>
      <c r="I4764" s="513"/>
      <c r="J4764" s="484"/>
      <c r="K4764" s="484"/>
      <c r="L4764" s="484"/>
      <c r="M4764" s="484"/>
      <c r="N4764" s="482"/>
      <c r="O4764" s="477">
        <f t="shared" si="207"/>
        <v>0</v>
      </c>
      <c r="P4764" s="477">
        <f t="shared" si="208"/>
        <v>0</v>
      </c>
      <c r="Q4764" s="92" t="str">
        <f t="shared" si="209"/>
        <v/>
      </c>
    </row>
    <row r="4765" spans="1:17" x14ac:dyDescent="0.2">
      <c r="A4765" s="468"/>
      <c r="B4765" s="487"/>
      <c r="C4765" s="483"/>
      <c r="D4765" s="473"/>
      <c r="E4765" s="473"/>
      <c r="F4765" s="479"/>
      <c r="G4765" s="473"/>
      <c r="H4765" s="473"/>
      <c r="I4765" s="473"/>
      <c r="J4765" s="484"/>
      <c r="K4765" s="484"/>
      <c r="L4765" s="484"/>
      <c r="M4765" s="484"/>
      <c r="N4765" s="482"/>
      <c r="O4765" s="477">
        <f t="shared" si="207"/>
        <v>0</v>
      </c>
      <c r="P4765" s="477">
        <f t="shared" si="208"/>
        <v>0</v>
      </c>
      <c r="Q4765" s="92" t="str">
        <f t="shared" si="209"/>
        <v/>
      </c>
    </row>
    <row r="4766" spans="1:17" x14ac:dyDescent="0.2">
      <c r="A4766" s="468"/>
      <c r="B4766" s="487"/>
      <c r="C4766" s="483"/>
      <c r="D4766" s="473"/>
      <c r="E4766" s="473"/>
      <c r="F4766" s="479"/>
      <c r="G4766" s="473"/>
      <c r="H4766" s="473"/>
      <c r="I4766" s="473"/>
      <c r="J4766" s="484"/>
      <c r="K4766" s="484"/>
      <c r="L4766" s="484"/>
      <c r="M4766" s="484"/>
      <c r="N4766" s="482"/>
      <c r="O4766" s="477">
        <f t="shared" si="207"/>
        <v>0</v>
      </c>
      <c r="P4766" s="477">
        <f t="shared" si="208"/>
        <v>0</v>
      </c>
      <c r="Q4766" s="92" t="str">
        <f t="shared" si="209"/>
        <v/>
      </c>
    </row>
    <row r="4767" spans="1:17" x14ac:dyDescent="0.2">
      <c r="A4767" s="468"/>
      <c r="B4767" s="487"/>
      <c r="C4767" s="483"/>
      <c r="D4767" s="473"/>
      <c r="E4767" s="473"/>
      <c r="F4767" s="479"/>
      <c r="G4767" s="473"/>
      <c r="H4767" s="473"/>
      <c r="I4767" s="473"/>
      <c r="J4767" s="484"/>
      <c r="K4767" s="484"/>
      <c r="L4767" s="484"/>
      <c r="M4767" s="484"/>
      <c r="N4767" s="482"/>
      <c r="O4767" s="477">
        <f t="shared" si="207"/>
        <v>0</v>
      </c>
      <c r="P4767" s="477">
        <f t="shared" si="208"/>
        <v>0</v>
      </c>
      <c r="Q4767" s="92" t="str">
        <f t="shared" si="209"/>
        <v/>
      </c>
    </row>
    <row r="4768" spans="1:17" x14ac:dyDescent="0.2">
      <c r="A4768" s="468"/>
      <c r="B4768" s="487"/>
      <c r="C4768" s="483"/>
      <c r="D4768" s="473"/>
      <c r="E4768" s="473"/>
      <c r="F4768" s="479"/>
      <c r="G4768" s="473"/>
      <c r="H4768" s="473"/>
      <c r="I4768" s="473"/>
      <c r="J4768" s="484"/>
      <c r="K4768" s="484"/>
      <c r="L4768" s="484"/>
      <c r="M4768" s="484"/>
      <c r="N4768" s="482"/>
      <c r="O4768" s="477">
        <f t="shared" si="207"/>
        <v>0</v>
      </c>
      <c r="P4768" s="477">
        <f t="shared" si="208"/>
        <v>0</v>
      </c>
      <c r="Q4768" s="92" t="str">
        <f t="shared" si="209"/>
        <v/>
      </c>
    </row>
    <row r="4769" spans="1:17" x14ac:dyDescent="0.2">
      <c r="A4769" s="468"/>
      <c r="B4769" s="487"/>
      <c r="C4769" s="483"/>
      <c r="D4769" s="473"/>
      <c r="E4769" s="473"/>
      <c r="F4769" s="479"/>
      <c r="G4769" s="473"/>
      <c r="H4769" s="473"/>
      <c r="I4769" s="473"/>
      <c r="J4769" s="484"/>
      <c r="K4769" s="484"/>
      <c r="L4769" s="484"/>
      <c r="M4769" s="484"/>
      <c r="N4769" s="482"/>
      <c r="O4769" s="477">
        <f t="shared" si="207"/>
        <v>0</v>
      </c>
      <c r="P4769" s="477">
        <f t="shared" si="208"/>
        <v>0</v>
      </c>
      <c r="Q4769" s="92" t="str">
        <f t="shared" si="209"/>
        <v/>
      </c>
    </row>
    <row r="4770" spans="1:17" x14ac:dyDescent="0.2">
      <c r="A4770" s="468"/>
      <c r="B4770" s="487"/>
      <c r="C4770" s="483"/>
      <c r="D4770" s="473"/>
      <c r="E4770" s="473"/>
      <c r="F4770" s="479"/>
      <c r="G4770" s="473"/>
      <c r="H4770" s="473"/>
      <c r="I4770" s="473"/>
      <c r="J4770" s="484"/>
      <c r="K4770" s="484"/>
      <c r="L4770" s="484"/>
      <c r="M4770" s="484"/>
      <c r="N4770" s="482"/>
      <c r="O4770" s="477">
        <f t="shared" si="207"/>
        <v>0</v>
      </c>
      <c r="P4770" s="477">
        <f t="shared" si="208"/>
        <v>0</v>
      </c>
      <c r="Q4770" s="92" t="str">
        <f t="shared" si="209"/>
        <v/>
      </c>
    </row>
    <row r="4771" spans="1:17" x14ac:dyDescent="0.2">
      <c r="A4771" s="468"/>
      <c r="B4771" s="487"/>
      <c r="C4771" s="483"/>
      <c r="D4771" s="473"/>
      <c r="E4771" s="473"/>
      <c r="F4771" s="479"/>
      <c r="G4771" s="473"/>
      <c r="H4771" s="473"/>
      <c r="I4771" s="473"/>
      <c r="J4771" s="484"/>
      <c r="K4771" s="484"/>
      <c r="L4771" s="484"/>
      <c r="M4771" s="484"/>
      <c r="N4771" s="482"/>
      <c r="O4771" s="477">
        <f t="shared" si="207"/>
        <v>0</v>
      </c>
      <c r="P4771" s="477">
        <f t="shared" si="208"/>
        <v>0</v>
      </c>
      <c r="Q4771" s="92" t="str">
        <f t="shared" si="209"/>
        <v/>
      </c>
    </row>
    <row r="4772" spans="1:17" x14ac:dyDescent="0.2">
      <c r="A4772" s="468"/>
      <c r="B4772" s="487"/>
      <c r="C4772" s="483"/>
      <c r="D4772" s="473"/>
      <c r="E4772" s="473"/>
      <c r="F4772" s="479"/>
      <c r="G4772" s="473"/>
      <c r="H4772" s="473"/>
      <c r="I4772" s="473"/>
      <c r="J4772" s="484"/>
      <c r="K4772" s="484"/>
      <c r="L4772" s="484"/>
      <c r="M4772" s="484"/>
      <c r="N4772" s="482"/>
      <c r="O4772" s="477">
        <f t="shared" si="207"/>
        <v>0</v>
      </c>
      <c r="P4772" s="477">
        <f t="shared" si="208"/>
        <v>0</v>
      </c>
      <c r="Q4772" s="92" t="str">
        <f t="shared" si="209"/>
        <v/>
      </c>
    </row>
    <row r="4773" spans="1:17" x14ac:dyDescent="0.2">
      <c r="A4773" s="468"/>
      <c r="B4773" s="487"/>
      <c r="C4773" s="483"/>
      <c r="D4773" s="473"/>
      <c r="E4773" s="473"/>
      <c r="F4773" s="479"/>
      <c r="G4773" s="473"/>
      <c r="H4773" s="473"/>
      <c r="I4773" s="473"/>
      <c r="J4773" s="484"/>
      <c r="K4773" s="484"/>
      <c r="L4773" s="484"/>
      <c r="M4773" s="484"/>
      <c r="N4773" s="482"/>
      <c r="O4773" s="477">
        <f t="shared" si="207"/>
        <v>0</v>
      </c>
      <c r="P4773" s="477">
        <f t="shared" si="208"/>
        <v>0</v>
      </c>
      <c r="Q4773" s="92" t="str">
        <f t="shared" si="209"/>
        <v/>
      </c>
    </row>
    <row r="4774" spans="1:17" x14ac:dyDescent="0.2">
      <c r="A4774" s="468"/>
      <c r="B4774" s="487"/>
      <c r="C4774" s="483"/>
      <c r="D4774" s="473"/>
      <c r="E4774" s="473"/>
      <c r="F4774" s="479"/>
      <c r="G4774" s="473"/>
      <c r="H4774" s="473"/>
      <c r="I4774" s="473"/>
      <c r="J4774" s="484"/>
      <c r="K4774" s="484"/>
      <c r="L4774" s="484"/>
      <c r="M4774" s="484"/>
      <c r="N4774" s="482"/>
      <c r="O4774" s="477">
        <f t="shared" si="207"/>
        <v>0</v>
      </c>
      <c r="P4774" s="477">
        <f t="shared" si="208"/>
        <v>0</v>
      </c>
      <c r="Q4774" s="92" t="str">
        <f t="shared" si="209"/>
        <v/>
      </c>
    </row>
    <row r="4775" spans="1:17" x14ac:dyDescent="0.2">
      <c r="A4775" s="468"/>
      <c r="B4775" s="487"/>
      <c r="C4775" s="483"/>
      <c r="D4775" s="473"/>
      <c r="E4775" s="473"/>
      <c r="F4775" s="479"/>
      <c r="G4775" s="473"/>
      <c r="H4775" s="473"/>
      <c r="I4775" s="473"/>
      <c r="J4775" s="484"/>
      <c r="K4775" s="484"/>
      <c r="L4775" s="484"/>
      <c r="M4775" s="484"/>
      <c r="N4775" s="482"/>
      <c r="O4775" s="477">
        <f t="shared" si="207"/>
        <v>0</v>
      </c>
      <c r="P4775" s="477">
        <f t="shared" si="208"/>
        <v>0</v>
      </c>
      <c r="Q4775" s="92" t="str">
        <f t="shared" si="209"/>
        <v/>
      </c>
    </row>
    <row r="4776" spans="1:17" x14ac:dyDescent="0.2">
      <c r="A4776" s="468"/>
      <c r="B4776" s="487"/>
      <c r="C4776" s="483"/>
      <c r="D4776" s="473"/>
      <c r="E4776" s="473"/>
      <c r="F4776" s="479"/>
      <c r="G4776" s="473"/>
      <c r="H4776" s="473"/>
      <c r="I4776" s="473"/>
      <c r="J4776" s="484"/>
      <c r="K4776" s="484"/>
      <c r="L4776" s="484"/>
      <c r="M4776" s="484"/>
      <c r="N4776" s="482"/>
      <c r="O4776" s="477">
        <f t="shared" si="207"/>
        <v>0</v>
      </c>
      <c r="P4776" s="477">
        <f t="shared" si="208"/>
        <v>0</v>
      </c>
      <c r="Q4776" s="92" t="str">
        <f t="shared" si="209"/>
        <v/>
      </c>
    </row>
    <row r="4777" spans="1:17" x14ac:dyDescent="0.2">
      <c r="A4777" s="468"/>
      <c r="B4777" s="487"/>
      <c r="C4777" s="483"/>
      <c r="D4777" s="473"/>
      <c r="E4777" s="473"/>
      <c r="F4777" s="479"/>
      <c r="G4777" s="473"/>
      <c r="H4777" s="473"/>
      <c r="I4777" s="473"/>
      <c r="J4777" s="484"/>
      <c r="K4777" s="484"/>
      <c r="L4777" s="484"/>
      <c r="M4777" s="484"/>
      <c r="N4777" s="482"/>
      <c r="O4777" s="477">
        <f t="shared" si="207"/>
        <v>0</v>
      </c>
      <c r="P4777" s="477">
        <f t="shared" si="208"/>
        <v>0</v>
      </c>
      <c r="Q4777" s="92" t="str">
        <f t="shared" si="209"/>
        <v/>
      </c>
    </row>
    <row r="4778" spans="1:17" x14ac:dyDescent="0.2">
      <c r="A4778" s="468"/>
      <c r="B4778" s="487"/>
      <c r="C4778" s="483"/>
      <c r="D4778" s="473"/>
      <c r="E4778" s="473"/>
      <c r="F4778" s="479"/>
      <c r="G4778" s="473"/>
      <c r="H4778" s="473"/>
      <c r="I4778" s="473"/>
      <c r="J4778" s="484"/>
      <c r="K4778" s="484"/>
      <c r="L4778" s="484"/>
      <c r="M4778" s="484"/>
      <c r="N4778" s="482"/>
      <c r="O4778" s="477">
        <f t="shared" si="207"/>
        <v>0</v>
      </c>
      <c r="P4778" s="477">
        <f t="shared" si="208"/>
        <v>0</v>
      </c>
      <c r="Q4778" s="92" t="str">
        <f t="shared" si="209"/>
        <v/>
      </c>
    </row>
    <row r="4779" spans="1:17" x14ac:dyDescent="0.2">
      <c r="A4779" s="468"/>
      <c r="B4779" s="487"/>
      <c r="C4779" s="483"/>
      <c r="D4779" s="473"/>
      <c r="E4779" s="473"/>
      <c r="F4779" s="479"/>
      <c r="G4779" s="473"/>
      <c r="H4779" s="473"/>
      <c r="I4779" s="473"/>
      <c r="J4779" s="484"/>
      <c r="K4779" s="484"/>
      <c r="L4779" s="484"/>
      <c r="M4779" s="484"/>
      <c r="N4779" s="482"/>
      <c r="O4779" s="477">
        <f t="shared" si="207"/>
        <v>0</v>
      </c>
      <c r="P4779" s="477">
        <f t="shared" si="208"/>
        <v>0</v>
      </c>
      <c r="Q4779" s="92" t="str">
        <f t="shared" si="209"/>
        <v/>
      </c>
    </row>
    <row r="4780" spans="1:17" x14ac:dyDescent="0.2">
      <c r="A4780" s="468"/>
      <c r="B4780" s="487"/>
      <c r="C4780" s="483"/>
      <c r="D4780" s="473"/>
      <c r="E4780" s="473"/>
      <c r="F4780" s="479"/>
      <c r="G4780" s="473"/>
      <c r="H4780" s="473"/>
      <c r="I4780" s="473"/>
      <c r="J4780" s="484"/>
      <c r="K4780" s="484"/>
      <c r="L4780" s="484"/>
      <c r="M4780" s="484"/>
      <c r="N4780" s="482"/>
      <c r="O4780" s="477">
        <f t="shared" si="207"/>
        <v>0</v>
      </c>
      <c r="P4780" s="477">
        <f t="shared" si="208"/>
        <v>0</v>
      </c>
      <c r="Q4780" s="92" t="str">
        <f t="shared" si="209"/>
        <v/>
      </c>
    </row>
    <row r="4781" spans="1:17" x14ac:dyDescent="0.2">
      <c r="A4781" s="468"/>
      <c r="B4781" s="487"/>
      <c r="C4781" s="483"/>
      <c r="D4781" s="473"/>
      <c r="E4781" s="473"/>
      <c r="F4781" s="479"/>
      <c r="G4781" s="473"/>
      <c r="H4781" s="473"/>
      <c r="I4781" s="473"/>
      <c r="J4781" s="484"/>
      <c r="K4781" s="484"/>
      <c r="L4781" s="484"/>
      <c r="M4781" s="484"/>
      <c r="N4781" s="482"/>
      <c r="O4781" s="477">
        <f t="shared" si="207"/>
        <v>0</v>
      </c>
      <c r="P4781" s="477">
        <f t="shared" si="208"/>
        <v>0</v>
      </c>
      <c r="Q4781" s="92" t="str">
        <f t="shared" si="209"/>
        <v/>
      </c>
    </row>
    <row r="4782" spans="1:17" x14ac:dyDescent="0.2">
      <c r="A4782" s="468"/>
      <c r="B4782" s="487"/>
      <c r="C4782" s="483"/>
      <c r="D4782" s="473"/>
      <c r="E4782" s="473"/>
      <c r="F4782" s="479"/>
      <c r="G4782" s="473"/>
      <c r="H4782" s="473"/>
      <c r="I4782" s="473"/>
      <c r="J4782" s="484"/>
      <c r="K4782" s="484"/>
      <c r="L4782" s="484"/>
      <c r="M4782" s="484"/>
      <c r="N4782" s="482"/>
      <c r="O4782" s="477">
        <f t="shared" si="207"/>
        <v>0</v>
      </c>
      <c r="P4782" s="477">
        <f t="shared" si="208"/>
        <v>0</v>
      </c>
      <c r="Q4782" s="92" t="str">
        <f t="shared" si="209"/>
        <v/>
      </c>
    </row>
    <row r="4783" spans="1:17" x14ac:dyDescent="0.2">
      <c r="A4783" s="468"/>
      <c r="B4783" s="487"/>
      <c r="C4783" s="483"/>
      <c r="D4783" s="473"/>
      <c r="E4783" s="473"/>
      <c r="F4783" s="479"/>
      <c r="G4783" s="473"/>
      <c r="H4783" s="473"/>
      <c r="I4783" s="473"/>
      <c r="J4783" s="484"/>
      <c r="K4783" s="484"/>
      <c r="L4783" s="484"/>
      <c r="M4783" s="484"/>
      <c r="N4783" s="482"/>
      <c r="O4783" s="477">
        <f t="shared" si="207"/>
        <v>0</v>
      </c>
      <c r="P4783" s="477">
        <f t="shared" si="208"/>
        <v>0</v>
      </c>
      <c r="Q4783" s="92" t="str">
        <f t="shared" si="209"/>
        <v/>
      </c>
    </row>
    <row r="4784" spans="1:17" x14ac:dyDescent="0.2">
      <c r="A4784" s="468"/>
      <c r="B4784" s="487"/>
      <c r="C4784" s="483"/>
      <c r="D4784" s="473"/>
      <c r="E4784" s="473"/>
      <c r="F4784" s="479"/>
      <c r="G4784" s="473"/>
      <c r="H4784" s="473"/>
      <c r="I4784" s="473"/>
      <c r="J4784" s="484"/>
      <c r="K4784" s="484"/>
      <c r="L4784" s="484"/>
      <c r="M4784" s="484"/>
      <c r="N4784" s="482"/>
      <c r="O4784" s="477">
        <f t="shared" si="207"/>
        <v>0</v>
      </c>
      <c r="P4784" s="477">
        <f t="shared" si="208"/>
        <v>0</v>
      </c>
      <c r="Q4784" s="92" t="str">
        <f t="shared" si="209"/>
        <v/>
      </c>
    </row>
    <row r="4785" spans="1:17" x14ac:dyDescent="0.2">
      <c r="A4785" s="468"/>
      <c r="B4785" s="487"/>
      <c r="C4785" s="483"/>
      <c r="D4785" s="473"/>
      <c r="E4785" s="473"/>
      <c r="F4785" s="479"/>
      <c r="G4785" s="473"/>
      <c r="H4785" s="473"/>
      <c r="I4785" s="473"/>
      <c r="J4785" s="484"/>
      <c r="K4785" s="484"/>
      <c r="L4785" s="484"/>
      <c r="M4785" s="484"/>
      <c r="N4785" s="482"/>
      <c r="O4785" s="477">
        <f t="shared" si="207"/>
        <v>0</v>
      </c>
      <c r="P4785" s="477">
        <f t="shared" si="208"/>
        <v>0</v>
      </c>
      <c r="Q4785" s="92" t="str">
        <f t="shared" si="209"/>
        <v/>
      </c>
    </row>
    <row r="4786" spans="1:17" x14ac:dyDescent="0.2">
      <c r="A4786" s="468"/>
      <c r="B4786" s="487"/>
      <c r="C4786" s="483"/>
      <c r="D4786" s="473"/>
      <c r="E4786" s="473"/>
      <c r="F4786" s="479"/>
      <c r="G4786" s="473"/>
      <c r="H4786" s="473"/>
      <c r="I4786" s="473"/>
      <c r="J4786" s="484"/>
      <c r="K4786" s="484"/>
      <c r="L4786" s="484"/>
      <c r="M4786" s="484"/>
      <c r="N4786" s="482"/>
      <c r="O4786" s="477">
        <f t="shared" si="207"/>
        <v>0</v>
      </c>
      <c r="P4786" s="477">
        <f t="shared" si="208"/>
        <v>0</v>
      </c>
      <c r="Q4786" s="92" t="str">
        <f t="shared" si="209"/>
        <v/>
      </c>
    </row>
    <row r="4787" spans="1:17" x14ac:dyDescent="0.2">
      <c r="A4787" s="468"/>
      <c r="B4787" s="487"/>
      <c r="C4787" s="483"/>
      <c r="D4787" s="473"/>
      <c r="E4787" s="473"/>
      <c r="F4787" s="479"/>
      <c r="G4787" s="473"/>
      <c r="H4787" s="473"/>
      <c r="I4787" s="473"/>
      <c r="J4787" s="484"/>
      <c r="K4787" s="484"/>
      <c r="L4787" s="484"/>
      <c r="M4787" s="484"/>
      <c r="N4787" s="482"/>
      <c r="O4787" s="477">
        <f t="shared" si="207"/>
        <v>0</v>
      </c>
      <c r="P4787" s="477">
        <f t="shared" si="208"/>
        <v>0</v>
      </c>
      <c r="Q4787" s="92" t="str">
        <f t="shared" si="209"/>
        <v/>
      </c>
    </row>
    <row r="4788" spans="1:17" x14ac:dyDescent="0.2">
      <c r="A4788" s="468"/>
      <c r="B4788" s="487"/>
      <c r="C4788" s="483"/>
      <c r="D4788" s="473"/>
      <c r="E4788" s="473"/>
      <c r="F4788" s="479"/>
      <c r="G4788" s="473"/>
      <c r="H4788" s="473"/>
      <c r="I4788" s="473"/>
      <c r="J4788" s="484"/>
      <c r="K4788" s="484"/>
      <c r="L4788" s="484"/>
      <c r="M4788" s="484"/>
      <c r="N4788" s="482"/>
      <c r="O4788" s="477">
        <f t="shared" si="207"/>
        <v>0</v>
      </c>
      <c r="P4788" s="477">
        <f t="shared" si="208"/>
        <v>0</v>
      </c>
      <c r="Q4788" s="92" t="str">
        <f t="shared" si="209"/>
        <v/>
      </c>
    </row>
    <row r="4789" spans="1:17" x14ac:dyDescent="0.2">
      <c r="A4789" s="468"/>
      <c r="B4789" s="487"/>
      <c r="C4789" s="483"/>
      <c r="D4789" s="473"/>
      <c r="E4789" s="473"/>
      <c r="F4789" s="479"/>
      <c r="G4789" s="473"/>
      <c r="H4789" s="473"/>
      <c r="I4789" s="473"/>
      <c r="J4789" s="484"/>
      <c r="K4789" s="484"/>
      <c r="L4789" s="484"/>
      <c r="M4789" s="484"/>
      <c r="N4789" s="482"/>
      <c r="O4789" s="477">
        <f t="shared" si="207"/>
        <v>0</v>
      </c>
      <c r="P4789" s="477">
        <f t="shared" si="208"/>
        <v>0</v>
      </c>
      <c r="Q4789" s="92" t="str">
        <f t="shared" si="209"/>
        <v/>
      </c>
    </row>
    <row r="4790" spans="1:17" x14ac:dyDescent="0.2">
      <c r="A4790" s="468"/>
      <c r="B4790" s="487"/>
      <c r="C4790" s="483"/>
      <c r="D4790" s="473"/>
      <c r="E4790" s="473"/>
      <c r="F4790" s="479"/>
      <c r="G4790" s="473"/>
      <c r="H4790" s="473"/>
      <c r="I4790" s="473"/>
      <c r="J4790" s="484"/>
      <c r="K4790" s="484"/>
      <c r="L4790" s="484"/>
      <c r="M4790" s="484"/>
      <c r="N4790" s="482"/>
      <c r="O4790" s="477">
        <f t="shared" si="207"/>
        <v>0</v>
      </c>
      <c r="P4790" s="477">
        <f t="shared" si="208"/>
        <v>0</v>
      </c>
      <c r="Q4790" s="92" t="str">
        <f t="shared" si="209"/>
        <v/>
      </c>
    </row>
    <row r="4791" spans="1:17" x14ac:dyDescent="0.2">
      <c r="A4791" s="468"/>
      <c r="B4791" s="487"/>
      <c r="C4791" s="483"/>
      <c r="D4791" s="473"/>
      <c r="E4791" s="473"/>
      <c r="F4791" s="479"/>
      <c r="G4791" s="473"/>
      <c r="H4791" s="473"/>
      <c r="I4791" s="473"/>
      <c r="J4791" s="484"/>
      <c r="K4791" s="484"/>
      <c r="L4791" s="484"/>
      <c r="M4791" s="484"/>
      <c r="N4791" s="482"/>
      <c r="O4791" s="477">
        <f t="shared" si="207"/>
        <v>0</v>
      </c>
      <c r="P4791" s="477">
        <f t="shared" si="208"/>
        <v>0</v>
      </c>
      <c r="Q4791" s="92" t="str">
        <f t="shared" si="209"/>
        <v/>
      </c>
    </row>
    <row r="4792" spans="1:17" x14ac:dyDescent="0.2">
      <c r="A4792" s="468"/>
      <c r="B4792" s="487"/>
      <c r="C4792" s="483"/>
      <c r="D4792" s="473"/>
      <c r="E4792" s="473"/>
      <c r="F4792" s="479"/>
      <c r="G4792" s="473"/>
      <c r="H4792" s="473"/>
      <c r="I4792" s="473"/>
      <c r="J4792" s="484"/>
      <c r="K4792" s="484"/>
      <c r="L4792" s="484"/>
      <c r="M4792" s="484"/>
      <c r="N4792" s="482"/>
      <c r="O4792" s="477">
        <f t="shared" ref="O4792:O4855" si="210">IF(B4792=0,0,IF(YEAR(B4792)=$P$1,MONTH(B4792)-$O$1+1,(YEAR(B4792)-$P$1)*12-$O$1+1+MONTH(B4792)))</f>
        <v>0</v>
      </c>
      <c r="P4792" s="477">
        <f t="shared" ref="P4792:P4855" si="211">IF(C4792=0,0,IF(YEAR(C4792)=$P$1,MONTH(C4792)-$O$1+1,(YEAR(C4792)-$P$1)*12-$O$1+1+MONTH(C4792)))</f>
        <v>0</v>
      </c>
      <c r="Q4792" s="92" t="str">
        <f t="shared" ref="Q4792:Q4855" si="212">SUBSTITUTE(D4792," ","_")</f>
        <v/>
      </c>
    </row>
    <row r="4793" spans="1:17" x14ac:dyDescent="0.2">
      <c r="A4793" s="468"/>
      <c r="B4793" s="487"/>
      <c r="C4793" s="483"/>
      <c r="D4793" s="473"/>
      <c r="E4793" s="473"/>
      <c r="F4793" s="479"/>
      <c r="G4793" s="473"/>
      <c r="H4793" s="473"/>
      <c r="I4793" s="473"/>
      <c r="J4793" s="484"/>
      <c r="K4793" s="484"/>
      <c r="L4793" s="484"/>
      <c r="M4793" s="484"/>
      <c r="N4793" s="482"/>
      <c r="O4793" s="477">
        <f t="shared" si="210"/>
        <v>0</v>
      </c>
      <c r="P4793" s="477">
        <f t="shared" si="211"/>
        <v>0</v>
      </c>
      <c r="Q4793" s="92" t="str">
        <f t="shared" si="212"/>
        <v/>
      </c>
    </row>
    <row r="4794" spans="1:17" x14ac:dyDescent="0.2">
      <c r="A4794" s="468"/>
      <c r="B4794" s="487"/>
      <c r="C4794" s="483"/>
      <c r="D4794" s="473"/>
      <c r="E4794" s="473"/>
      <c r="F4794" s="479"/>
      <c r="G4794" s="473"/>
      <c r="H4794" s="473"/>
      <c r="I4794" s="473"/>
      <c r="J4794" s="484"/>
      <c r="K4794" s="484"/>
      <c r="L4794" s="484"/>
      <c r="M4794" s="484"/>
      <c r="N4794" s="482"/>
      <c r="O4794" s="477">
        <f t="shared" si="210"/>
        <v>0</v>
      </c>
      <c r="P4794" s="477">
        <f t="shared" si="211"/>
        <v>0</v>
      </c>
      <c r="Q4794" s="92" t="str">
        <f t="shared" si="212"/>
        <v/>
      </c>
    </row>
    <row r="4795" spans="1:17" x14ac:dyDescent="0.2">
      <c r="A4795" s="468"/>
      <c r="B4795" s="487"/>
      <c r="C4795" s="483"/>
      <c r="D4795" s="473"/>
      <c r="E4795" s="473"/>
      <c r="F4795" s="479"/>
      <c r="G4795" s="473"/>
      <c r="H4795" s="480"/>
      <c r="I4795" s="473"/>
      <c r="J4795" s="484"/>
      <c r="K4795" s="484"/>
      <c r="L4795" s="484"/>
      <c r="M4795" s="484"/>
      <c r="N4795" s="482"/>
      <c r="O4795" s="477">
        <f t="shared" si="210"/>
        <v>0</v>
      </c>
      <c r="P4795" s="477">
        <f t="shared" si="211"/>
        <v>0</v>
      </c>
      <c r="Q4795" s="92" t="str">
        <f t="shared" si="212"/>
        <v/>
      </c>
    </row>
    <row r="4796" spans="1:17" x14ac:dyDescent="0.2">
      <c r="A4796" s="468"/>
      <c r="B4796" s="487"/>
      <c r="C4796" s="483"/>
      <c r="D4796" s="473"/>
      <c r="E4796" s="473"/>
      <c r="F4796" s="479"/>
      <c r="G4796" s="473"/>
      <c r="H4796" s="480"/>
      <c r="I4796" s="473"/>
      <c r="J4796" s="484"/>
      <c r="K4796" s="484"/>
      <c r="L4796" s="484"/>
      <c r="M4796" s="484"/>
      <c r="N4796" s="482"/>
      <c r="O4796" s="477">
        <f t="shared" si="210"/>
        <v>0</v>
      </c>
      <c r="P4796" s="477">
        <f t="shared" si="211"/>
        <v>0</v>
      </c>
      <c r="Q4796" s="92" t="str">
        <f t="shared" si="212"/>
        <v/>
      </c>
    </row>
    <row r="4797" spans="1:17" x14ac:dyDescent="0.2">
      <c r="A4797" s="468"/>
      <c r="B4797" s="487"/>
      <c r="C4797" s="483"/>
      <c r="D4797" s="473"/>
      <c r="E4797" s="473"/>
      <c r="F4797" s="479"/>
      <c r="G4797" s="473"/>
      <c r="H4797" s="473"/>
      <c r="I4797" s="473"/>
      <c r="J4797" s="484"/>
      <c r="K4797" s="484"/>
      <c r="L4797" s="484"/>
      <c r="M4797" s="484"/>
      <c r="N4797" s="482"/>
      <c r="O4797" s="477">
        <f t="shared" si="210"/>
        <v>0</v>
      </c>
      <c r="P4797" s="477">
        <f t="shared" si="211"/>
        <v>0</v>
      </c>
      <c r="Q4797" s="92" t="str">
        <f t="shared" si="212"/>
        <v/>
      </c>
    </row>
    <row r="4798" spans="1:17" x14ac:dyDescent="0.2">
      <c r="A4798" s="468"/>
      <c r="B4798" s="487"/>
      <c r="C4798" s="483"/>
      <c r="D4798" s="473"/>
      <c r="E4798" s="473"/>
      <c r="F4798" s="479"/>
      <c r="G4798" s="473"/>
      <c r="H4798" s="473"/>
      <c r="I4798" s="473"/>
      <c r="J4798" s="484"/>
      <c r="K4798" s="484"/>
      <c r="L4798" s="484"/>
      <c r="M4798" s="484"/>
      <c r="N4798" s="482"/>
      <c r="O4798" s="477">
        <f t="shared" si="210"/>
        <v>0</v>
      </c>
      <c r="P4798" s="477">
        <f t="shared" si="211"/>
        <v>0</v>
      </c>
      <c r="Q4798" s="92" t="str">
        <f t="shared" si="212"/>
        <v/>
      </c>
    </row>
    <row r="4799" spans="1:17" x14ac:dyDescent="0.2">
      <c r="A4799" s="468"/>
      <c r="B4799" s="487"/>
      <c r="C4799" s="483"/>
      <c r="D4799" s="473"/>
      <c r="E4799" s="473"/>
      <c r="F4799" s="479"/>
      <c r="G4799" s="473"/>
      <c r="H4799" s="480"/>
      <c r="I4799" s="473"/>
      <c r="J4799" s="484"/>
      <c r="K4799" s="484"/>
      <c r="L4799" s="484"/>
      <c r="M4799" s="484"/>
      <c r="N4799" s="482"/>
      <c r="O4799" s="477">
        <f t="shared" si="210"/>
        <v>0</v>
      </c>
      <c r="P4799" s="477">
        <f t="shared" si="211"/>
        <v>0</v>
      </c>
      <c r="Q4799" s="92" t="str">
        <f t="shared" si="212"/>
        <v/>
      </c>
    </row>
    <row r="4800" spans="1:17" x14ac:dyDescent="0.2">
      <c r="A4800" s="468"/>
      <c r="B4800" s="487"/>
      <c r="C4800" s="483"/>
      <c r="D4800" s="473"/>
      <c r="E4800" s="473"/>
      <c r="F4800" s="479"/>
      <c r="G4800" s="473"/>
      <c r="H4800" s="480"/>
      <c r="I4800" s="473"/>
      <c r="J4800" s="484"/>
      <c r="K4800" s="484"/>
      <c r="L4800" s="484"/>
      <c r="M4800" s="484"/>
      <c r="N4800" s="482"/>
      <c r="O4800" s="477">
        <f t="shared" si="210"/>
        <v>0</v>
      </c>
      <c r="P4800" s="477">
        <f t="shared" si="211"/>
        <v>0</v>
      </c>
      <c r="Q4800" s="92" t="str">
        <f t="shared" si="212"/>
        <v/>
      </c>
    </row>
    <row r="4801" spans="1:17" x14ac:dyDescent="0.2">
      <c r="A4801" s="468"/>
      <c r="B4801" s="487"/>
      <c r="C4801" s="483"/>
      <c r="D4801" s="473"/>
      <c r="E4801" s="473"/>
      <c r="F4801" s="479"/>
      <c r="G4801" s="473"/>
      <c r="H4801" s="480"/>
      <c r="I4801" s="473"/>
      <c r="J4801" s="484"/>
      <c r="K4801" s="484"/>
      <c r="L4801" s="484"/>
      <c r="M4801" s="484"/>
      <c r="N4801" s="482"/>
      <c r="O4801" s="477">
        <f t="shared" si="210"/>
        <v>0</v>
      </c>
      <c r="P4801" s="477">
        <f t="shared" si="211"/>
        <v>0</v>
      </c>
      <c r="Q4801" s="92" t="str">
        <f t="shared" si="212"/>
        <v/>
      </c>
    </row>
    <row r="4802" spans="1:17" x14ac:dyDescent="0.2">
      <c r="A4802" s="468"/>
      <c r="B4802" s="487"/>
      <c r="C4802" s="483"/>
      <c r="D4802" s="473"/>
      <c r="E4802" s="473"/>
      <c r="F4802" s="479"/>
      <c r="G4802" s="473"/>
      <c r="H4802" s="480"/>
      <c r="I4802" s="473"/>
      <c r="J4802" s="484"/>
      <c r="K4802" s="484"/>
      <c r="L4802" s="484"/>
      <c r="M4802" s="484"/>
      <c r="N4802" s="482"/>
      <c r="O4802" s="477">
        <f t="shared" si="210"/>
        <v>0</v>
      </c>
      <c r="P4802" s="477">
        <f t="shared" si="211"/>
        <v>0</v>
      </c>
      <c r="Q4802" s="92" t="str">
        <f t="shared" si="212"/>
        <v/>
      </c>
    </row>
    <row r="4803" spans="1:17" x14ac:dyDescent="0.2">
      <c r="A4803" s="468"/>
      <c r="B4803" s="487"/>
      <c r="C4803" s="483"/>
      <c r="D4803" s="473"/>
      <c r="E4803" s="473"/>
      <c r="F4803" s="479"/>
      <c r="G4803" s="473"/>
      <c r="H4803" s="473"/>
      <c r="I4803" s="473"/>
      <c r="J4803" s="484"/>
      <c r="K4803" s="484"/>
      <c r="L4803" s="484"/>
      <c r="M4803" s="484"/>
      <c r="N4803" s="482"/>
      <c r="O4803" s="477">
        <f t="shared" si="210"/>
        <v>0</v>
      </c>
      <c r="P4803" s="477">
        <f t="shared" si="211"/>
        <v>0</v>
      </c>
      <c r="Q4803" s="92" t="str">
        <f t="shared" si="212"/>
        <v/>
      </c>
    </row>
    <row r="4804" spans="1:17" x14ac:dyDescent="0.2">
      <c r="A4804" s="468"/>
      <c r="B4804" s="487"/>
      <c r="C4804" s="483"/>
      <c r="D4804" s="473"/>
      <c r="E4804" s="473"/>
      <c r="F4804" s="479"/>
      <c r="G4804" s="473"/>
      <c r="H4804" s="473"/>
      <c r="I4804" s="473"/>
      <c r="J4804" s="484"/>
      <c r="K4804" s="484"/>
      <c r="L4804" s="484"/>
      <c r="M4804" s="484"/>
      <c r="N4804" s="482"/>
      <c r="O4804" s="477">
        <f t="shared" si="210"/>
        <v>0</v>
      </c>
      <c r="P4804" s="477">
        <f t="shared" si="211"/>
        <v>0</v>
      </c>
      <c r="Q4804" s="92" t="str">
        <f t="shared" si="212"/>
        <v/>
      </c>
    </row>
    <row r="4805" spans="1:17" x14ac:dyDescent="0.2">
      <c r="A4805" s="468"/>
      <c r="B4805" s="487"/>
      <c r="C4805" s="483"/>
      <c r="D4805" s="473"/>
      <c r="E4805" s="473"/>
      <c r="F4805" s="479"/>
      <c r="G4805" s="473"/>
      <c r="H4805" s="480"/>
      <c r="I4805" s="473"/>
      <c r="J4805" s="484"/>
      <c r="K4805" s="484"/>
      <c r="L4805" s="484"/>
      <c r="M4805" s="484"/>
      <c r="N4805" s="482"/>
      <c r="O4805" s="477">
        <f t="shared" si="210"/>
        <v>0</v>
      </c>
      <c r="P4805" s="477">
        <f t="shared" si="211"/>
        <v>0</v>
      </c>
      <c r="Q4805" s="92" t="str">
        <f t="shared" si="212"/>
        <v/>
      </c>
    </row>
    <row r="4806" spans="1:17" x14ac:dyDescent="0.2">
      <c r="A4806" s="468"/>
      <c r="B4806" s="487"/>
      <c r="C4806" s="483"/>
      <c r="D4806" s="473"/>
      <c r="E4806" s="473"/>
      <c r="F4806" s="479"/>
      <c r="G4806" s="473"/>
      <c r="H4806" s="480"/>
      <c r="I4806" s="473"/>
      <c r="J4806" s="484"/>
      <c r="K4806" s="484"/>
      <c r="L4806" s="484"/>
      <c r="M4806" s="484"/>
      <c r="N4806" s="482"/>
      <c r="O4806" s="477">
        <f t="shared" si="210"/>
        <v>0</v>
      </c>
      <c r="P4806" s="477">
        <f t="shared" si="211"/>
        <v>0</v>
      </c>
      <c r="Q4806" s="92" t="str">
        <f t="shared" si="212"/>
        <v/>
      </c>
    </row>
    <row r="4807" spans="1:17" x14ac:dyDescent="0.2">
      <c r="A4807" s="468"/>
      <c r="B4807" s="487"/>
      <c r="C4807" s="483"/>
      <c r="D4807" s="473"/>
      <c r="E4807" s="473"/>
      <c r="F4807" s="479"/>
      <c r="G4807" s="473"/>
      <c r="H4807" s="473"/>
      <c r="I4807" s="473"/>
      <c r="J4807" s="484"/>
      <c r="K4807" s="484"/>
      <c r="L4807" s="484"/>
      <c r="M4807" s="484"/>
      <c r="N4807" s="482"/>
      <c r="O4807" s="477">
        <f t="shared" si="210"/>
        <v>0</v>
      </c>
      <c r="P4807" s="477">
        <f t="shared" si="211"/>
        <v>0</v>
      </c>
      <c r="Q4807" s="92" t="str">
        <f t="shared" si="212"/>
        <v/>
      </c>
    </row>
    <row r="4808" spans="1:17" x14ac:dyDescent="0.2">
      <c r="A4808" s="468"/>
      <c r="B4808" s="487"/>
      <c r="C4808" s="483"/>
      <c r="D4808" s="473"/>
      <c r="E4808" s="473"/>
      <c r="F4808" s="479"/>
      <c r="G4808" s="473"/>
      <c r="H4808" s="473"/>
      <c r="I4808" s="473"/>
      <c r="J4808" s="484"/>
      <c r="K4808" s="484"/>
      <c r="L4808" s="484"/>
      <c r="M4808" s="484"/>
      <c r="N4808" s="482"/>
      <c r="O4808" s="477">
        <f t="shared" si="210"/>
        <v>0</v>
      </c>
      <c r="P4808" s="477">
        <f t="shared" si="211"/>
        <v>0</v>
      </c>
      <c r="Q4808" s="92" t="str">
        <f t="shared" si="212"/>
        <v/>
      </c>
    </row>
    <row r="4809" spans="1:17" x14ac:dyDescent="0.2">
      <c r="A4809" s="468"/>
      <c r="B4809" s="487"/>
      <c r="C4809" s="483"/>
      <c r="D4809" s="473"/>
      <c r="E4809" s="473"/>
      <c r="F4809" s="479"/>
      <c r="G4809" s="473"/>
      <c r="H4809" s="480"/>
      <c r="I4809" s="473"/>
      <c r="J4809" s="484"/>
      <c r="K4809" s="484"/>
      <c r="L4809" s="484"/>
      <c r="M4809" s="484"/>
      <c r="N4809" s="482"/>
      <c r="O4809" s="477">
        <f t="shared" si="210"/>
        <v>0</v>
      </c>
      <c r="P4809" s="477">
        <f t="shared" si="211"/>
        <v>0</v>
      </c>
      <c r="Q4809" s="92" t="str">
        <f t="shared" si="212"/>
        <v/>
      </c>
    </row>
    <row r="4810" spans="1:17" x14ac:dyDescent="0.2">
      <c r="A4810" s="468"/>
      <c r="B4810" s="487"/>
      <c r="C4810" s="483"/>
      <c r="D4810" s="473"/>
      <c r="E4810" s="473"/>
      <c r="F4810" s="479"/>
      <c r="G4810" s="473"/>
      <c r="H4810" s="480"/>
      <c r="I4810" s="473"/>
      <c r="J4810" s="484"/>
      <c r="K4810" s="484"/>
      <c r="L4810" s="484"/>
      <c r="M4810" s="484"/>
      <c r="N4810" s="482"/>
      <c r="O4810" s="477">
        <f t="shared" si="210"/>
        <v>0</v>
      </c>
      <c r="P4810" s="477">
        <f t="shared" si="211"/>
        <v>0</v>
      </c>
      <c r="Q4810" s="92" t="str">
        <f t="shared" si="212"/>
        <v/>
      </c>
    </row>
    <row r="4811" spans="1:17" x14ac:dyDescent="0.2">
      <c r="A4811" s="468"/>
      <c r="B4811" s="487"/>
      <c r="C4811" s="483"/>
      <c r="D4811" s="473"/>
      <c r="E4811" s="473"/>
      <c r="F4811" s="479"/>
      <c r="G4811" s="473"/>
      <c r="H4811" s="473"/>
      <c r="I4811" s="473"/>
      <c r="J4811" s="484"/>
      <c r="K4811" s="484"/>
      <c r="L4811" s="484"/>
      <c r="M4811" s="484"/>
      <c r="N4811" s="482"/>
      <c r="O4811" s="477">
        <f t="shared" si="210"/>
        <v>0</v>
      </c>
      <c r="P4811" s="477">
        <f t="shared" si="211"/>
        <v>0</v>
      </c>
      <c r="Q4811" s="92" t="str">
        <f t="shared" si="212"/>
        <v/>
      </c>
    </row>
    <row r="4812" spans="1:17" x14ac:dyDescent="0.2">
      <c r="A4812" s="468"/>
      <c r="B4812" s="487"/>
      <c r="C4812" s="483"/>
      <c r="D4812" s="473"/>
      <c r="E4812" s="473"/>
      <c r="F4812" s="479"/>
      <c r="G4812" s="473"/>
      <c r="H4812" s="473"/>
      <c r="I4812" s="473"/>
      <c r="J4812" s="484"/>
      <c r="K4812" s="484"/>
      <c r="L4812" s="484"/>
      <c r="M4812" s="484"/>
      <c r="N4812" s="482"/>
      <c r="O4812" s="477">
        <f t="shared" si="210"/>
        <v>0</v>
      </c>
      <c r="P4812" s="477">
        <f t="shared" si="211"/>
        <v>0</v>
      </c>
      <c r="Q4812" s="92" t="str">
        <f t="shared" si="212"/>
        <v/>
      </c>
    </row>
    <row r="4813" spans="1:17" x14ac:dyDescent="0.2">
      <c r="A4813" s="468"/>
      <c r="B4813" s="487"/>
      <c r="C4813" s="483"/>
      <c r="D4813" s="473"/>
      <c r="E4813" s="473"/>
      <c r="F4813" s="479"/>
      <c r="G4813" s="473"/>
      <c r="H4813" s="473"/>
      <c r="I4813" s="473"/>
      <c r="J4813" s="484"/>
      <c r="K4813" s="484"/>
      <c r="L4813" s="484"/>
      <c r="M4813" s="484"/>
      <c r="N4813" s="482"/>
      <c r="O4813" s="477">
        <f t="shared" si="210"/>
        <v>0</v>
      </c>
      <c r="P4813" s="477">
        <f t="shared" si="211"/>
        <v>0</v>
      </c>
      <c r="Q4813" s="92" t="str">
        <f t="shared" si="212"/>
        <v/>
      </c>
    </row>
    <row r="4814" spans="1:17" x14ac:dyDescent="0.2">
      <c r="A4814" s="468"/>
      <c r="B4814" s="487"/>
      <c r="C4814" s="483"/>
      <c r="D4814" s="473"/>
      <c r="E4814" s="473"/>
      <c r="F4814" s="479"/>
      <c r="G4814" s="473"/>
      <c r="H4814" s="473"/>
      <c r="I4814" s="473"/>
      <c r="J4814" s="484"/>
      <c r="K4814" s="484"/>
      <c r="L4814" s="484"/>
      <c r="M4814" s="484"/>
      <c r="N4814" s="482"/>
      <c r="O4814" s="477">
        <f t="shared" si="210"/>
        <v>0</v>
      </c>
      <c r="P4814" s="477">
        <f t="shared" si="211"/>
        <v>0</v>
      </c>
      <c r="Q4814" s="92" t="str">
        <f t="shared" si="212"/>
        <v/>
      </c>
    </row>
    <row r="4815" spans="1:17" x14ac:dyDescent="0.2">
      <c r="A4815" s="468"/>
      <c r="B4815" s="487"/>
      <c r="C4815" s="483"/>
      <c r="D4815" s="473"/>
      <c r="E4815" s="473"/>
      <c r="F4815" s="479"/>
      <c r="G4815" s="473"/>
      <c r="H4815" s="473"/>
      <c r="I4815" s="473"/>
      <c r="J4815" s="484"/>
      <c r="K4815" s="484"/>
      <c r="L4815" s="484"/>
      <c r="M4815" s="484"/>
      <c r="N4815" s="482"/>
      <c r="O4815" s="477">
        <f t="shared" si="210"/>
        <v>0</v>
      </c>
      <c r="P4815" s="477">
        <f t="shared" si="211"/>
        <v>0</v>
      </c>
      <c r="Q4815" s="92" t="str">
        <f t="shared" si="212"/>
        <v/>
      </c>
    </row>
    <row r="4816" spans="1:17" x14ac:dyDescent="0.2">
      <c r="A4816" s="468"/>
      <c r="B4816" s="487"/>
      <c r="C4816" s="483"/>
      <c r="D4816" s="473"/>
      <c r="E4816" s="473"/>
      <c r="F4816" s="479"/>
      <c r="G4816" s="473"/>
      <c r="H4816" s="473"/>
      <c r="I4816" s="473"/>
      <c r="J4816" s="484"/>
      <c r="K4816" s="484"/>
      <c r="L4816" s="484"/>
      <c r="M4816" s="484"/>
      <c r="N4816" s="482"/>
      <c r="O4816" s="477">
        <f t="shared" si="210"/>
        <v>0</v>
      </c>
      <c r="P4816" s="477">
        <f t="shared" si="211"/>
        <v>0</v>
      </c>
      <c r="Q4816" s="92" t="str">
        <f t="shared" si="212"/>
        <v/>
      </c>
    </row>
    <row r="4817" spans="1:17" x14ac:dyDescent="0.2">
      <c r="A4817" s="468"/>
      <c r="B4817" s="487"/>
      <c r="C4817" s="483"/>
      <c r="D4817" s="473"/>
      <c r="E4817" s="473"/>
      <c r="F4817" s="479"/>
      <c r="G4817" s="473"/>
      <c r="H4817" s="473"/>
      <c r="I4817" s="473"/>
      <c r="J4817" s="484"/>
      <c r="K4817" s="484"/>
      <c r="L4817" s="484"/>
      <c r="M4817" s="484"/>
      <c r="N4817" s="482"/>
      <c r="O4817" s="477">
        <f t="shared" si="210"/>
        <v>0</v>
      </c>
      <c r="P4817" s="477">
        <f t="shared" si="211"/>
        <v>0</v>
      </c>
      <c r="Q4817" s="92" t="str">
        <f t="shared" si="212"/>
        <v/>
      </c>
    </row>
    <row r="4818" spans="1:17" x14ac:dyDescent="0.2">
      <c r="A4818" s="468"/>
      <c r="B4818" s="487"/>
      <c r="C4818" s="483"/>
      <c r="D4818" s="473"/>
      <c r="E4818" s="473"/>
      <c r="F4818" s="479"/>
      <c r="G4818" s="473"/>
      <c r="H4818" s="473"/>
      <c r="I4818" s="473"/>
      <c r="J4818" s="484"/>
      <c r="K4818" s="484"/>
      <c r="L4818" s="484"/>
      <c r="M4818" s="484"/>
      <c r="N4818" s="482"/>
      <c r="O4818" s="477">
        <f t="shared" si="210"/>
        <v>0</v>
      </c>
      <c r="P4818" s="477">
        <f t="shared" si="211"/>
        <v>0</v>
      </c>
      <c r="Q4818" s="92" t="str">
        <f t="shared" si="212"/>
        <v/>
      </c>
    </row>
    <row r="4819" spans="1:17" x14ac:dyDescent="0.2">
      <c r="A4819" s="468"/>
      <c r="B4819" s="487"/>
      <c r="C4819" s="483"/>
      <c r="D4819" s="473"/>
      <c r="E4819" s="473"/>
      <c r="F4819" s="479"/>
      <c r="G4819" s="473"/>
      <c r="H4819" s="480"/>
      <c r="I4819" s="473"/>
      <c r="J4819" s="484"/>
      <c r="K4819" s="484"/>
      <c r="L4819" s="484"/>
      <c r="M4819" s="484"/>
      <c r="N4819" s="482"/>
      <c r="O4819" s="477">
        <f t="shared" si="210"/>
        <v>0</v>
      </c>
      <c r="P4819" s="477">
        <f t="shared" si="211"/>
        <v>0</v>
      </c>
      <c r="Q4819" s="92" t="str">
        <f t="shared" si="212"/>
        <v/>
      </c>
    </row>
    <row r="4820" spans="1:17" x14ac:dyDescent="0.2">
      <c r="A4820" s="468"/>
      <c r="B4820" s="487"/>
      <c r="C4820" s="483"/>
      <c r="D4820" s="473"/>
      <c r="E4820" s="473"/>
      <c r="F4820" s="479"/>
      <c r="G4820" s="473"/>
      <c r="H4820" s="480"/>
      <c r="I4820" s="473"/>
      <c r="J4820" s="484"/>
      <c r="K4820" s="484"/>
      <c r="L4820" s="484"/>
      <c r="M4820" s="484"/>
      <c r="N4820" s="482"/>
      <c r="O4820" s="477">
        <f t="shared" si="210"/>
        <v>0</v>
      </c>
      <c r="P4820" s="477">
        <f t="shared" si="211"/>
        <v>0</v>
      </c>
      <c r="Q4820" s="92" t="str">
        <f t="shared" si="212"/>
        <v/>
      </c>
    </row>
    <row r="4821" spans="1:17" x14ac:dyDescent="0.2">
      <c r="A4821" s="468"/>
      <c r="B4821" s="487"/>
      <c r="C4821" s="483"/>
      <c r="D4821" s="473"/>
      <c r="E4821" s="473"/>
      <c r="F4821" s="479"/>
      <c r="G4821" s="473"/>
      <c r="H4821" s="473"/>
      <c r="I4821" s="473"/>
      <c r="J4821" s="484"/>
      <c r="K4821" s="484"/>
      <c r="L4821" s="484"/>
      <c r="M4821" s="484"/>
      <c r="N4821" s="482"/>
      <c r="O4821" s="477">
        <f t="shared" si="210"/>
        <v>0</v>
      </c>
      <c r="P4821" s="477">
        <f t="shared" si="211"/>
        <v>0</v>
      </c>
      <c r="Q4821" s="92" t="str">
        <f t="shared" si="212"/>
        <v/>
      </c>
    </row>
    <row r="4822" spans="1:17" x14ac:dyDescent="0.2">
      <c r="A4822" s="468"/>
      <c r="B4822" s="487"/>
      <c r="C4822" s="483"/>
      <c r="D4822" s="473"/>
      <c r="E4822" s="473"/>
      <c r="F4822" s="479"/>
      <c r="G4822" s="473"/>
      <c r="H4822" s="473"/>
      <c r="I4822" s="473"/>
      <c r="J4822" s="484"/>
      <c r="K4822" s="484"/>
      <c r="L4822" s="484"/>
      <c r="M4822" s="484"/>
      <c r="N4822" s="482"/>
      <c r="O4822" s="477">
        <f t="shared" si="210"/>
        <v>0</v>
      </c>
      <c r="P4822" s="477">
        <f t="shared" si="211"/>
        <v>0</v>
      </c>
      <c r="Q4822" s="92" t="str">
        <f t="shared" si="212"/>
        <v/>
      </c>
    </row>
    <row r="4823" spans="1:17" x14ac:dyDescent="0.2">
      <c r="A4823" s="468"/>
      <c r="B4823" s="487"/>
      <c r="C4823" s="483"/>
      <c r="D4823" s="473"/>
      <c r="E4823" s="473"/>
      <c r="F4823" s="479"/>
      <c r="G4823" s="473"/>
      <c r="H4823" s="480"/>
      <c r="I4823" s="473"/>
      <c r="J4823" s="484"/>
      <c r="K4823" s="484"/>
      <c r="L4823" s="484"/>
      <c r="M4823" s="484"/>
      <c r="N4823" s="482"/>
      <c r="O4823" s="477">
        <f t="shared" si="210"/>
        <v>0</v>
      </c>
      <c r="P4823" s="477">
        <f t="shared" si="211"/>
        <v>0</v>
      </c>
      <c r="Q4823" s="92" t="str">
        <f t="shared" si="212"/>
        <v/>
      </c>
    </row>
    <row r="4824" spans="1:17" x14ac:dyDescent="0.2">
      <c r="A4824" s="468"/>
      <c r="B4824" s="487"/>
      <c r="C4824" s="483"/>
      <c r="D4824" s="473"/>
      <c r="E4824" s="473"/>
      <c r="F4824" s="479"/>
      <c r="G4824" s="473"/>
      <c r="H4824" s="480"/>
      <c r="I4824" s="473"/>
      <c r="J4824" s="484"/>
      <c r="K4824" s="484"/>
      <c r="L4824" s="484"/>
      <c r="M4824" s="484"/>
      <c r="N4824" s="482"/>
      <c r="O4824" s="477">
        <f t="shared" si="210"/>
        <v>0</v>
      </c>
      <c r="P4824" s="477">
        <f t="shared" si="211"/>
        <v>0</v>
      </c>
      <c r="Q4824" s="92" t="str">
        <f t="shared" si="212"/>
        <v/>
      </c>
    </row>
    <row r="4825" spans="1:17" x14ac:dyDescent="0.2">
      <c r="A4825" s="468"/>
      <c r="B4825" s="487"/>
      <c r="C4825" s="483"/>
      <c r="D4825" s="473"/>
      <c r="E4825" s="473"/>
      <c r="F4825" s="479"/>
      <c r="G4825" s="473"/>
      <c r="H4825" s="473"/>
      <c r="I4825" s="473"/>
      <c r="J4825" s="484"/>
      <c r="K4825" s="484"/>
      <c r="L4825" s="484"/>
      <c r="M4825" s="484"/>
      <c r="N4825" s="482"/>
      <c r="O4825" s="477">
        <f t="shared" si="210"/>
        <v>0</v>
      </c>
      <c r="P4825" s="477">
        <f t="shared" si="211"/>
        <v>0</v>
      </c>
      <c r="Q4825" s="92" t="str">
        <f t="shared" si="212"/>
        <v/>
      </c>
    </row>
    <row r="4826" spans="1:17" x14ac:dyDescent="0.2">
      <c r="A4826" s="468"/>
      <c r="B4826" s="487"/>
      <c r="C4826" s="483"/>
      <c r="D4826" s="473"/>
      <c r="E4826" s="473"/>
      <c r="F4826" s="479"/>
      <c r="G4826" s="473"/>
      <c r="H4826" s="473"/>
      <c r="I4826" s="473"/>
      <c r="J4826" s="484"/>
      <c r="K4826" s="484"/>
      <c r="L4826" s="484"/>
      <c r="M4826" s="484"/>
      <c r="N4826" s="482"/>
      <c r="O4826" s="477">
        <f t="shared" si="210"/>
        <v>0</v>
      </c>
      <c r="P4826" s="477">
        <f t="shared" si="211"/>
        <v>0</v>
      </c>
      <c r="Q4826" s="92" t="str">
        <f t="shared" si="212"/>
        <v/>
      </c>
    </row>
    <row r="4827" spans="1:17" x14ac:dyDescent="0.2">
      <c r="A4827" s="468"/>
      <c r="B4827" s="487"/>
      <c r="C4827" s="483"/>
      <c r="D4827" s="473"/>
      <c r="E4827" s="473"/>
      <c r="F4827" s="479"/>
      <c r="G4827" s="473"/>
      <c r="H4827" s="473"/>
      <c r="I4827" s="473"/>
      <c r="J4827" s="484"/>
      <c r="K4827" s="484"/>
      <c r="L4827" s="484"/>
      <c r="M4827" s="484"/>
      <c r="N4827" s="482"/>
      <c r="O4827" s="477">
        <f t="shared" si="210"/>
        <v>0</v>
      </c>
      <c r="P4827" s="477">
        <f t="shared" si="211"/>
        <v>0</v>
      </c>
      <c r="Q4827" s="92" t="str">
        <f t="shared" si="212"/>
        <v/>
      </c>
    </row>
    <row r="4828" spans="1:17" x14ac:dyDescent="0.2">
      <c r="A4828" s="468"/>
      <c r="B4828" s="487"/>
      <c r="C4828" s="483"/>
      <c r="D4828" s="473"/>
      <c r="E4828" s="473"/>
      <c r="F4828" s="479"/>
      <c r="G4828" s="473"/>
      <c r="H4828" s="473"/>
      <c r="I4828" s="473"/>
      <c r="J4828" s="484"/>
      <c r="K4828" s="484"/>
      <c r="L4828" s="484"/>
      <c r="M4828" s="484"/>
      <c r="N4828" s="482"/>
      <c r="O4828" s="477">
        <f t="shared" si="210"/>
        <v>0</v>
      </c>
      <c r="P4828" s="477">
        <f t="shared" si="211"/>
        <v>0</v>
      </c>
      <c r="Q4828" s="92" t="str">
        <f t="shared" si="212"/>
        <v/>
      </c>
    </row>
    <row r="4829" spans="1:17" x14ac:dyDescent="0.2">
      <c r="A4829" s="468"/>
      <c r="B4829" s="487"/>
      <c r="C4829" s="483"/>
      <c r="D4829" s="473"/>
      <c r="E4829" s="473"/>
      <c r="F4829" s="479"/>
      <c r="G4829" s="473"/>
      <c r="H4829" s="473"/>
      <c r="I4829" s="473"/>
      <c r="J4829" s="484"/>
      <c r="K4829" s="484"/>
      <c r="L4829" s="484"/>
      <c r="M4829" s="484"/>
      <c r="N4829" s="482"/>
      <c r="O4829" s="477">
        <f t="shared" si="210"/>
        <v>0</v>
      </c>
      <c r="P4829" s="477">
        <f t="shared" si="211"/>
        <v>0</v>
      </c>
      <c r="Q4829" s="92" t="str">
        <f t="shared" si="212"/>
        <v/>
      </c>
    </row>
    <row r="4830" spans="1:17" x14ac:dyDescent="0.2">
      <c r="A4830" s="468"/>
      <c r="B4830" s="487"/>
      <c r="C4830" s="483"/>
      <c r="D4830" s="473"/>
      <c r="E4830" s="473"/>
      <c r="F4830" s="479"/>
      <c r="G4830" s="473"/>
      <c r="H4830" s="473"/>
      <c r="I4830" s="473"/>
      <c r="J4830" s="484"/>
      <c r="K4830" s="484"/>
      <c r="L4830" s="484"/>
      <c r="M4830" s="484"/>
      <c r="N4830" s="482"/>
      <c r="O4830" s="477">
        <f t="shared" si="210"/>
        <v>0</v>
      </c>
      <c r="P4830" s="477">
        <f t="shared" si="211"/>
        <v>0</v>
      </c>
      <c r="Q4830" s="92" t="str">
        <f t="shared" si="212"/>
        <v/>
      </c>
    </row>
    <row r="4831" spans="1:17" x14ac:dyDescent="0.2">
      <c r="A4831" s="468"/>
      <c r="B4831" s="487"/>
      <c r="C4831" s="483"/>
      <c r="D4831" s="473"/>
      <c r="E4831" s="473"/>
      <c r="F4831" s="479"/>
      <c r="G4831" s="473"/>
      <c r="H4831" s="473"/>
      <c r="I4831" s="473"/>
      <c r="J4831" s="484"/>
      <c r="K4831" s="484"/>
      <c r="L4831" s="484"/>
      <c r="M4831" s="484"/>
      <c r="N4831" s="482"/>
      <c r="O4831" s="477">
        <f t="shared" si="210"/>
        <v>0</v>
      </c>
      <c r="P4831" s="477">
        <f t="shared" si="211"/>
        <v>0</v>
      </c>
      <c r="Q4831" s="92" t="str">
        <f t="shared" si="212"/>
        <v/>
      </c>
    </row>
    <row r="4832" spans="1:17" x14ac:dyDescent="0.2">
      <c r="A4832" s="468"/>
      <c r="B4832" s="487"/>
      <c r="C4832" s="483"/>
      <c r="D4832" s="473"/>
      <c r="E4832" s="473"/>
      <c r="F4832" s="479"/>
      <c r="G4832" s="473"/>
      <c r="H4832" s="473"/>
      <c r="I4832" s="473"/>
      <c r="J4832" s="484"/>
      <c r="K4832" s="484"/>
      <c r="L4832" s="484"/>
      <c r="M4832" s="484"/>
      <c r="N4832" s="482"/>
      <c r="O4832" s="477">
        <f t="shared" si="210"/>
        <v>0</v>
      </c>
      <c r="P4832" s="477">
        <f t="shared" si="211"/>
        <v>0</v>
      </c>
      <c r="Q4832" s="92" t="str">
        <f t="shared" si="212"/>
        <v/>
      </c>
    </row>
    <row r="4833" spans="1:17" x14ac:dyDescent="0.2">
      <c r="A4833" s="468"/>
      <c r="B4833" s="487"/>
      <c r="C4833" s="483"/>
      <c r="D4833" s="473"/>
      <c r="E4833" s="473"/>
      <c r="F4833" s="479"/>
      <c r="G4833" s="473"/>
      <c r="H4833" s="473"/>
      <c r="I4833" s="473"/>
      <c r="J4833" s="484"/>
      <c r="K4833" s="484"/>
      <c r="L4833" s="484"/>
      <c r="M4833" s="484"/>
      <c r="N4833" s="482"/>
      <c r="O4833" s="477">
        <f t="shared" si="210"/>
        <v>0</v>
      </c>
      <c r="P4833" s="477">
        <f t="shared" si="211"/>
        <v>0</v>
      </c>
      <c r="Q4833" s="92" t="str">
        <f t="shared" si="212"/>
        <v/>
      </c>
    </row>
    <row r="4834" spans="1:17" x14ac:dyDescent="0.2">
      <c r="A4834" s="468"/>
      <c r="B4834" s="487"/>
      <c r="C4834" s="483"/>
      <c r="D4834" s="473"/>
      <c r="E4834" s="473"/>
      <c r="F4834" s="479"/>
      <c r="G4834" s="473"/>
      <c r="H4834" s="473"/>
      <c r="I4834" s="473"/>
      <c r="J4834" s="484"/>
      <c r="K4834" s="484"/>
      <c r="L4834" s="484"/>
      <c r="M4834" s="484"/>
      <c r="N4834" s="482"/>
      <c r="O4834" s="477">
        <f t="shared" si="210"/>
        <v>0</v>
      </c>
      <c r="P4834" s="477">
        <f t="shared" si="211"/>
        <v>0</v>
      </c>
      <c r="Q4834" s="92" t="str">
        <f t="shared" si="212"/>
        <v/>
      </c>
    </row>
    <row r="4835" spans="1:17" x14ac:dyDescent="0.2">
      <c r="A4835" s="468"/>
      <c r="B4835" s="487"/>
      <c r="C4835" s="483"/>
      <c r="D4835" s="473"/>
      <c r="E4835" s="473"/>
      <c r="F4835" s="479"/>
      <c r="G4835" s="473"/>
      <c r="H4835" s="473"/>
      <c r="I4835" s="473"/>
      <c r="J4835" s="484"/>
      <c r="K4835" s="484"/>
      <c r="L4835" s="484"/>
      <c r="M4835" s="484"/>
      <c r="N4835" s="482"/>
      <c r="O4835" s="477">
        <f t="shared" si="210"/>
        <v>0</v>
      </c>
      <c r="P4835" s="477">
        <f t="shared" si="211"/>
        <v>0</v>
      </c>
      <c r="Q4835" s="92" t="str">
        <f t="shared" si="212"/>
        <v/>
      </c>
    </row>
    <row r="4836" spans="1:17" x14ac:dyDescent="0.2">
      <c r="A4836" s="468"/>
      <c r="B4836" s="487"/>
      <c r="C4836" s="483"/>
      <c r="D4836" s="473"/>
      <c r="E4836" s="473"/>
      <c r="F4836" s="479"/>
      <c r="G4836" s="473"/>
      <c r="H4836" s="473"/>
      <c r="I4836" s="473"/>
      <c r="J4836" s="484"/>
      <c r="K4836" s="484"/>
      <c r="L4836" s="484"/>
      <c r="M4836" s="484"/>
      <c r="N4836" s="482"/>
      <c r="O4836" s="477">
        <f t="shared" si="210"/>
        <v>0</v>
      </c>
      <c r="P4836" s="477">
        <f t="shared" si="211"/>
        <v>0</v>
      </c>
      <c r="Q4836" s="92" t="str">
        <f t="shared" si="212"/>
        <v/>
      </c>
    </row>
    <row r="4837" spans="1:17" x14ac:dyDescent="0.2">
      <c r="A4837" s="468"/>
      <c r="B4837" s="487"/>
      <c r="C4837" s="483"/>
      <c r="D4837" s="473"/>
      <c r="E4837" s="473"/>
      <c r="F4837" s="479"/>
      <c r="G4837" s="473"/>
      <c r="H4837" s="473"/>
      <c r="I4837" s="473"/>
      <c r="J4837" s="484"/>
      <c r="K4837" s="484"/>
      <c r="L4837" s="484"/>
      <c r="M4837" s="484"/>
      <c r="N4837" s="482"/>
      <c r="O4837" s="477">
        <f t="shared" si="210"/>
        <v>0</v>
      </c>
      <c r="P4837" s="477">
        <f t="shared" si="211"/>
        <v>0</v>
      </c>
      <c r="Q4837" s="92" t="str">
        <f t="shared" si="212"/>
        <v/>
      </c>
    </row>
    <row r="4838" spans="1:17" x14ac:dyDescent="0.2">
      <c r="A4838" s="468"/>
      <c r="B4838" s="487"/>
      <c r="C4838" s="483"/>
      <c r="D4838" s="473"/>
      <c r="E4838" s="473"/>
      <c r="F4838" s="479"/>
      <c r="G4838" s="473"/>
      <c r="H4838" s="473"/>
      <c r="I4838" s="473"/>
      <c r="J4838" s="484"/>
      <c r="K4838" s="484"/>
      <c r="L4838" s="484"/>
      <c r="M4838" s="484"/>
      <c r="N4838" s="482"/>
      <c r="O4838" s="477">
        <f t="shared" si="210"/>
        <v>0</v>
      </c>
      <c r="P4838" s="477">
        <f t="shared" si="211"/>
        <v>0</v>
      </c>
      <c r="Q4838" s="92" t="str">
        <f t="shared" si="212"/>
        <v/>
      </c>
    </row>
    <row r="4839" spans="1:17" x14ac:dyDescent="0.2">
      <c r="A4839" s="468"/>
      <c r="B4839" s="487"/>
      <c r="C4839" s="483"/>
      <c r="D4839" s="473"/>
      <c r="E4839" s="473"/>
      <c r="F4839" s="479"/>
      <c r="G4839" s="473"/>
      <c r="H4839" s="473"/>
      <c r="I4839" s="473"/>
      <c r="J4839" s="484"/>
      <c r="K4839" s="484"/>
      <c r="L4839" s="484"/>
      <c r="M4839" s="484"/>
      <c r="N4839" s="482"/>
      <c r="O4839" s="477">
        <f t="shared" si="210"/>
        <v>0</v>
      </c>
      <c r="P4839" s="477">
        <f t="shared" si="211"/>
        <v>0</v>
      </c>
      <c r="Q4839" s="92" t="str">
        <f t="shared" si="212"/>
        <v/>
      </c>
    </row>
    <row r="4840" spans="1:17" x14ac:dyDescent="0.2">
      <c r="A4840" s="468"/>
      <c r="B4840" s="487"/>
      <c r="C4840" s="483"/>
      <c r="D4840" s="473"/>
      <c r="E4840" s="473"/>
      <c r="F4840" s="479"/>
      <c r="G4840" s="473"/>
      <c r="H4840" s="473"/>
      <c r="I4840" s="473"/>
      <c r="J4840" s="484"/>
      <c r="K4840" s="484"/>
      <c r="L4840" s="484"/>
      <c r="M4840" s="484"/>
      <c r="N4840" s="482"/>
      <c r="O4840" s="477">
        <f t="shared" si="210"/>
        <v>0</v>
      </c>
      <c r="P4840" s="477">
        <f t="shared" si="211"/>
        <v>0</v>
      </c>
      <c r="Q4840" s="92" t="str">
        <f t="shared" si="212"/>
        <v/>
      </c>
    </row>
    <row r="4841" spans="1:17" x14ac:dyDescent="0.2">
      <c r="A4841" s="468"/>
      <c r="B4841" s="487"/>
      <c r="C4841" s="483"/>
      <c r="D4841" s="473"/>
      <c r="E4841" s="473"/>
      <c r="F4841" s="479"/>
      <c r="G4841" s="473"/>
      <c r="H4841" s="480"/>
      <c r="I4841" s="473"/>
      <c r="J4841" s="484"/>
      <c r="K4841" s="484"/>
      <c r="L4841" s="484"/>
      <c r="M4841" s="484"/>
      <c r="N4841" s="482"/>
      <c r="O4841" s="477">
        <f t="shared" si="210"/>
        <v>0</v>
      </c>
      <c r="P4841" s="477">
        <f t="shared" si="211"/>
        <v>0</v>
      </c>
      <c r="Q4841" s="92" t="str">
        <f t="shared" si="212"/>
        <v/>
      </c>
    </row>
    <row r="4842" spans="1:17" x14ac:dyDescent="0.2">
      <c r="A4842" s="468"/>
      <c r="B4842" s="487"/>
      <c r="C4842" s="483"/>
      <c r="D4842" s="473"/>
      <c r="E4842" s="473"/>
      <c r="F4842" s="479"/>
      <c r="G4842" s="473"/>
      <c r="H4842" s="480"/>
      <c r="I4842" s="473"/>
      <c r="J4842" s="484"/>
      <c r="K4842" s="484"/>
      <c r="L4842" s="484"/>
      <c r="M4842" s="484"/>
      <c r="N4842" s="482"/>
      <c r="O4842" s="477">
        <f t="shared" si="210"/>
        <v>0</v>
      </c>
      <c r="P4842" s="477">
        <f t="shared" si="211"/>
        <v>0</v>
      </c>
      <c r="Q4842" s="92" t="str">
        <f t="shared" si="212"/>
        <v/>
      </c>
    </row>
    <row r="4843" spans="1:17" x14ac:dyDescent="0.2">
      <c r="A4843" s="468"/>
      <c r="B4843" s="487"/>
      <c r="C4843" s="483"/>
      <c r="D4843" s="473"/>
      <c r="E4843" s="473"/>
      <c r="F4843" s="479"/>
      <c r="G4843" s="473"/>
      <c r="H4843" s="473"/>
      <c r="I4843" s="473"/>
      <c r="J4843" s="484"/>
      <c r="K4843" s="484"/>
      <c r="L4843" s="484"/>
      <c r="M4843" s="484"/>
      <c r="N4843" s="482"/>
      <c r="O4843" s="477">
        <f t="shared" si="210"/>
        <v>0</v>
      </c>
      <c r="P4843" s="477">
        <f t="shared" si="211"/>
        <v>0</v>
      </c>
      <c r="Q4843" s="92" t="str">
        <f t="shared" si="212"/>
        <v/>
      </c>
    </row>
    <row r="4844" spans="1:17" x14ac:dyDescent="0.2">
      <c r="A4844" s="468"/>
      <c r="B4844" s="487"/>
      <c r="C4844" s="483"/>
      <c r="D4844" s="473"/>
      <c r="E4844" s="473"/>
      <c r="F4844" s="479"/>
      <c r="G4844" s="473"/>
      <c r="H4844" s="473"/>
      <c r="I4844" s="473"/>
      <c r="J4844" s="484"/>
      <c r="K4844" s="484"/>
      <c r="L4844" s="484"/>
      <c r="M4844" s="484"/>
      <c r="N4844" s="482"/>
      <c r="O4844" s="477">
        <f t="shared" si="210"/>
        <v>0</v>
      </c>
      <c r="P4844" s="477">
        <f t="shared" si="211"/>
        <v>0</v>
      </c>
      <c r="Q4844" s="92" t="str">
        <f t="shared" si="212"/>
        <v/>
      </c>
    </row>
    <row r="4845" spans="1:17" x14ac:dyDescent="0.2">
      <c r="A4845" s="468"/>
      <c r="B4845" s="487"/>
      <c r="C4845" s="483"/>
      <c r="D4845" s="473"/>
      <c r="E4845" s="473"/>
      <c r="F4845" s="479"/>
      <c r="G4845" s="473"/>
      <c r="H4845" s="473"/>
      <c r="I4845" s="473"/>
      <c r="J4845" s="484"/>
      <c r="K4845" s="484"/>
      <c r="L4845" s="484"/>
      <c r="M4845" s="484"/>
      <c r="N4845" s="482"/>
      <c r="O4845" s="477">
        <f t="shared" si="210"/>
        <v>0</v>
      </c>
      <c r="P4845" s="477">
        <f t="shared" si="211"/>
        <v>0</v>
      </c>
      <c r="Q4845" s="92" t="str">
        <f t="shared" si="212"/>
        <v/>
      </c>
    </row>
    <row r="4846" spans="1:17" x14ac:dyDescent="0.2">
      <c r="A4846" s="468"/>
      <c r="B4846" s="487"/>
      <c r="C4846" s="483"/>
      <c r="D4846" s="473"/>
      <c r="E4846" s="473"/>
      <c r="F4846" s="479"/>
      <c r="G4846" s="473"/>
      <c r="H4846" s="473"/>
      <c r="I4846" s="473"/>
      <c r="J4846" s="484"/>
      <c r="K4846" s="484"/>
      <c r="L4846" s="484"/>
      <c r="M4846" s="484"/>
      <c r="N4846" s="482"/>
      <c r="O4846" s="477">
        <f t="shared" si="210"/>
        <v>0</v>
      </c>
      <c r="P4846" s="477">
        <f t="shared" si="211"/>
        <v>0</v>
      </c>
      <c r="Q4846" s="92" t="str">
        <f t="shared" si="212"/>
        <v/>
      </c>
    </row>
    <row r="4847" spans="1:17" x14ac:dyDescent="0.2">
      <c r="A4847" s="468"/>
      <c r="B4847" s="487"/>
      <c r="C4847" s="483"/>
      <c r="D4847" s="473"/>
      <c r="E4847" s="473"/>
      <c r="F4847" s="479"/>
      <c r="G4847" s="473"/>
      <c r="H4847" s="473"/>
      <c r="I4847" s="473"/>
      <c r="J4847" s="484"/>
      <c r="K4847" s="484"/>
      <c r="L4847" s="484"/>
      <c r="M4847" s="484"/>
      <c r="N4847" s="482"/>
      <c r="O4847" s="477">
        <f t="shared" si="210"/>
        <v>0</v>
      </c>
      <c r="P4847" s="477">
        <f t="shared" si="211"/>
        <v>0</v>
      </c>
      <c r="Q4847" s="92" t="str">
        <f t="shared" si="212"/>
        <v/>
      </c>
    </row>
    <row r="4848" spans="1:17" x14ac:dyDescent="0.2">
      <c r="A4848" s="468"/>
      <c r="B4848" s="487"/>
      <c r="C4848" s="483"/>
      <c r="D4848" s="473"/>
      <c r="E4848" s="473"/>
      <c r="F4848" s="479"/>
      <c r="G4848" s="473"/>
      <c r="H4848" s="473"/>
      <c r="I4848" s="473"/>
      <c r="J4848" s="484"/>
      <c r="K4848" s="484"/>
      <c r="L4848" s="484"/>
      <c r="M4848" s="484"/>
      <c r="N4848" s="482"/>
      <c r="O4848" s="477">
        <f t="shared" si="210"/>
        <v>0</v>
      </c>
      <c r="P4848" s="477">
        <f t="shared" si="211"/>
        <v>0</v>
      </c>
      <c r="Q4848" s="92" t="str">
        <f t="shared" si="212"/>
        <v/>
      </c>
    </row>
    <row r="4849" spans="1:17" x14ac:dyDescent="0.2">
      <c r="A4849" s="468"/>
      <c r="B4849" s="487"/>
      <c r="C4849" s="483"/>
      <c r="D4849" s="473"/>
      <c r="E4849" s="473"/>
      <c r="F4849" s="479"/>
      <c r="G4849" s="473"/>
      <c r="H4849" s="473"/>
      <c r="I4849" s="473"/>
      <c r="J4849" s="484"/>
      <c r="K4849" s="484"/>
      <c r="L4849" s="484"/>
      <c r="M4849" s="484"/>
      <c r="N4849" s="482"/>
      <c r="O4849" s="477">
        <f t="shared" si="210"/>
        <v>0</v>
      </c>
      <c r="P4849" s="477">
        <f t="shared" si="211"/>
        <v>0</v>
      </c>
      <c r="Q4849" s="92" t="str">
        <f t="shared" si="212"/>
        <v/>
      </c>
    </row>
    <row r="4850" spans="1:17" x14ac:dyDescent="0.2">
      <c r="A4850" s="468"/>
      <c r="B4850" s="487"/>
      <c r="C4850" s="483"/>
      <c r="D4850" s="473"/>
      <c r="E4850" s="473"/>
      <c r="F4850" s="479"/>
      <c r="G4850" s="473"/>
      <c r="H4850" s="473"/>
      <c r="I4850" s="473"/>
      <c r="J4850" s="484"/>
      <c r="K4850" s="484"/>
      <c r="L4850" s="484"/>
      <c r="M4850" s="484"/>
      <c r="N4850" s="482"/>
      <c r="O4850" s="477">
        <f t="shared" si="210"/>
        <v>0</v>
      </c>
      <c r="P4850" s="477">
        <f t="shared" si="211"/>
        <v>0</v>
      </c>
      <c r="Q4850" s="92" t="str">
        <f t="shared" si="212"/>
        <v/>
      </c>
    </row>
    <row r="4851" spans="1:17" x14ac:dyDescent="0.2">
      <c r="A4851" s="468"/>
      <c r="B4851" s="487"/>
      <c r="C4851" s="483"/>
      <c r="D4851" s="473"/>
      <c r="E4851" s="473"/>
      <c r="F4851" s="479"/>
      <c r="G4851" s="473"/>
      <c r="H4851" s="473"/>
      <c r="I4851" s="473"/>
      <c r="J4851" s="484"/>
      <c r="K4851" s="484"/>
      <c r="L4851" s="484"/>
      <c r="M4851" s="484"/>
      <c r="N4851" s="482"/>
      <c r="O4851" s="477">
        <f t="shared" si="210"/>
        <v>0</v>
      </c>
      <c r="P4851" s="477">
        <f t="shared" si="211"/>
        <v>0</v>
      </c>
      <c r="Q4851" s="92" t="str">
        <f t="shared" si="212"/>
        <v/>
      </c>
    </row>
    <row r="4852" spans="1:17" x14ac:dyDescent="0.2">
      <c r="A4852" s="468"/>
      <c r="B4852" s="487"/>
      <c r="C4852" s="483"/>
      <c r="D4852" s="473"/>
      <c r="E4852" s="473"/>
      <c r="F4852" s="479"/>
      <c r="G4852" s="473"/>
      <c r="H4852" s="473"/>
      <c r="I4852" s="473"/>
      <c r="J4852" s="484"/>
      <c r="K4852" s="484"/>
      <c r="L4852" s="484"/>
      <c r="M4852" s="484"/>
      <c r="N4852" s="482"/>
      <c r="O4852" s="477">
        <f t="shared" si="210"/>
        <v>0</v>
      </c>
      <c r="P4852" s="477">
        <f t="shared" si="211"/>
        <v>0</v>
      </c>
      <c r="Q4852" s="92" t="str">
        <f t="shared" si="212"/>
        <v/>
      </c>
    </row>
    <row r="4853" spans="1:17" x14ac:dyDescent="0.2">
      <c r="A4853" s="468"/>
      <c r="B4853" s="487"/>
      <c r="C4853" s="483"/>
      <c r="D4853" s="473"/>
      <c r="E4853" s="473"/>
      <c r="F4853" s="479"/>
      <c r="G4853" s="473"/>
      <c r="H4853" s="473"/>
      <c r="I4853" s="473"/>
      <c r="J4853" s="484"/>
      <c r="K4853" s="484"/>
      <c r="L4853" s="484"/>
      <c r="M4853" s="484"/>
      <c r="N4853" s="482"/>
      <c r="O4853" s="477">
        <f t="shared" si="210"/>
        <v>0</v>
      </c>
      <c r="P4853" s="477">
        <f t="shared" si="211"/>
        <v>0</v>
      </c>
      <c r="Q4853" s="92" t="str">
        <f t="shared" si="212"/>
        <v/>
      </c>
    </row>
    <row r="4854" spans="1:17" x14ac:dyDescent="0.2">
      <c r="A4854" s="468"/>
      <c r="B4854" s="487"/>
      <c r="C4854" s="483"/>
      <c r="D4854" s="473"/>
      <c r="E4854" s="473"/>
      <c r="F4854" s="479"/>
      <c r="G4854" s="473"/>
      <c r="H4854" s="473"/>
      <c r="I4854" s="473"/>
      <c r="J4854" s="484"/>
      <c r="K4854" s="484"/>
      <c r="L4854" s="484"/>
      <c r="M4854" s="484"/>
      <c r="N4854" s="482"/>
      <c r="O4854" s="477">
        <f t="shared" si="210"/>
        <v>0</v>
      </c>
      <c r="P4854" s="477">
        <f t="shared" si="211"/>
        <v>0</v>
      </c>
      <c r="Q4854" s="92" t="str">
        <f t="shared" si="212"/>
        <v/>
      </c>
    </row>
    <row r="4855" spans="1:17" x14ac:dyDescent="0.2">
      <c r="A4855" s="468"/>
      <c r="B4855" s="487"/>
      <c r="C4855" s="483"/>
      <c r="D4855" s="473"/>
      <c r="E4855" s="473"/>
      <c r="F4855" s="479"/>
      <c r="G4855" s="473"/>
      <c r="H4855" s="473"/>
      <c r="I4855" s="473"/>
      <c r="J4855" s="484"/>
      <c r="K4855" s="484"/>
      <c r="L4855" s="484"/>
      <c r="M4855" s="484"/>
      <c r="N4855" s="482"/>
      <c r="O4855" s="477">
        <f t="shared" si="210"/>
        <v>0</v>
      </c>
      <c r="P4855" s="477">
        <f t="shared" si="211"/>
        <v>0</v>
      </c>
      <c r="Q4855" s="92" t="str">
        <f t="shared" si="212"/>
        <v/>
      </c>
    </row>
    <row r="4856" spans="1:17" x14ac:dyDescent="0.2">
      <c r="A4856" s="468"/>
      <c r="B4856" s="487"/>
      <c r="C4856" s="483"/>
      <c r="D4856" s="473"/>
      <c r="E4856" s="473"/>
      <c r="F4856" s="479"/>
      <c r="G4856" s="473"/>
      <c r="H4856" s="473"/>
      <c r="I4856" s="473"/>
      <c r="J4856" s="484"/>
      <c r="K4856" s="484"/>
      <c r="L4856" s="484"/>
      <c r="M4856" s="484"/>
      <c r="N4856" s="482"/>
      <c r="O4856" s="477">
        <f t="shared" ref="O4856:O4867" si="213">IF(B4856=0,0,IF(YEAR(B4856)=$P$1,MONTH(B4856)-$O$1+1,(YEAR(B4856)-$P$1)*12-$O$1+1+MONTH(B4856)))</f>
        <v>0</v>
      </c>
      <c r="P4856" s="477">
        <f t="shared" ref="P4856:P4867" si="214">IF(C4856=0,0,IF(YEAR(C4856)=$P$1,MONTH(C4856)-$O$1+1,(YEAR(C4856)-$P$1)*12-$O$1+1+MONTH(C4856)))</f>
        <v>0</v>
      </c>
      <c r="Q4856" s="92" t="str">
        <f t="shared" ref="Q4856:Q4867" si="215">SUBSTITUTE(D4856," ","_")</f>
        <v/>
      </c>
    </row>
    <row r="4857" spans="1:17" x14ac:dyDescent="0.2">
      <c r="A4857" s="468"/>
      <c r="B4857" s="487"/>
      <c r="C4857" s="483"/>
      <c r="D4857" s="473"/>
      <c r="E4857" s="473"/>
      <c r="F4857" s="479"/>
      <c r="G4857" s="473"/>
      <c r="H4857" s="473"/>
      <c r="I4857" s="473"/>
      <c r="J4857" s="484"/>
      <c r="K4857" s="484"/>
      <c r="L4857" s="484"/>
      <c r="M4857" s="484"/>
      <c r="N4857" s="482"/>
      <c r="O4857" s="477">
        <f t="shared" si="213"/>
        <v>0</v>
      </c>
      <c r="P4857" s="477">
        <f t="shared" si="214"/>
        <v>0</v>
      </c>
      <c r="Q4857" s="92" t="str">
        <f t="shared" si="215"/>
        <v/>
      </c>
    </row>
    <row r="4858" spans="1:17" x14ac:dyDescent="0.2">
      <c r="A4858" s="468"/>
      <c r="B4858" s="487"/>
      <c r="C4858" s="483"/>
      <c r="D4858" s="473"/>
      <c r="E4858" s="473"/>
      <c r="F4858" s="479"/>
      <c r="G4858" s="473"/>
      <c r="H4858" s="473"/>
      <c r="I4858" s="473"/>
      <c r="J4858" s="484"/>
      <c r="K4858" s="484"/>
      <c r="L4858" s="484"/>
      <c r="M4858" s="484"/>
      <c r="N4858" s="482"/>
      <c r="O4858" s="477">
        <f t="shared" si="213"/>
        <v>0</v>
      </c>
      <c r="P4858" s="477">
        <f t="shared" si="214"/>
        <v>0</v>
      </c>
      <c r="Q4858" s="92" t="str">
        <f t="shared" si="215"/>
        <v/>
      </c>
    </row>
    <row r="4859" spans="1:17" x14ac:dyDescent="0.2">
      <c r="A4859" s="468"/>
      <c r="B4859" s="487"/>
      <c r="C4859" s="483"/>
      <c r="D4859" s="473"/>
      <c r="E4859" s="473"/>
      <c r="F4859" s="479"/>
      <c r="G4859" s="473"/>
      <c r="H4859" s="473"/>
      <c r="I4859" s="473"/>
      <c r="J4859" s="484"/>
      <c r="K4859" s="484"/>
      <c r="L4859" s="484"/>
      <c r="M4859" s="484"/>
      <c r="N4859" s="482"/>
      <c r="O4859" s="477">
        <f t="shared" si="213"/>
        <v>0</v>
      </c>
      <c r="P4859" s="477">
        <f t="shared" si="214"/>
        <v>0</v>
      </c>
      <c r="Q4859" s="92" t="str">
        <f t="shared" si="215"/>
        <v/>
      </c>
    </row>
    <row r="4860" spans="1:17" x14ac:dyDescent="0.2">
      <c r="A4860" s="468"/>
      <c r="B4860" s="487"/>
      <c r="C4860" s="483"/>
      <c r="D4860" s="473"/>
      <c r="E4860" s="473"/>
      <c r="F4860" s="479"/>
      <c r="G4860" s="473"/>
      <c r="H4860" s="473"/>
      <c r="I4860" s="473"/>
      <c r="J4860" s="484"/>
      <c r="K4860" s="484"/>
      <c r="L4860" s="484"/>
      <c r="M4860" s="484"/>
      <c r="N4860" s="482"/>
      <c r="O4860" s="477">
        <f t="shared" si="213"/>
        <v>0</v>
      </c>
      <c r="P4860" s="477">
        <f t="shared" si="214"/>
        <v>0</v>
      </c>
      <c r="Q4860" s="92" t="str">
        <f t="shared" si="215"/>
        <v/>
      </c>
    </row>
    <row r="4861" spans="1:17" x14ac:dyDescent="0.2">
      <c r="A4861" s="468"/>
      <c r="B4861" s="487"/>
      <c r="C4861" s="483"/>
      <c r="D4861" s="473"/>
      <c r="E4861" s="473"/>
      <c r="F4861" s="479"/>
      <c r="G4861" s="473"/>
      <c r="H4861" s="473"/>
      <c r="I4861" s="473"/>
      <c r="J4861" s="484"/>
      <c r="K4861" s="484"/>
      <c r="L4861" s="484"/>
      <c r="M4861" s="484"/>
      <c r="N4861" s="482"/>
      <c r="O4861" s="477">
        <f t="shared" si="213"/>
        <v>0</v>
      </c>
      <c r="P4861" s="477">
        <f t="shared" si="214"/>
        <v>0</v>
      </c>
      <c r="Q4861" s="92" t="str">
        <f t="shared" si="215"/>
        <v/>
      </c>
    </row>
    <row r="4862" spans="1:17" x14ac:dyDescent="0.2">
      <c r="A4862" s="468"/>
      <c r="B4862" s="487"/>
      <c r="C4862" s="483"/>
      <c r="D4862" s="473"/>
      <c r="E4862" s="473"/>
      <c r="F4862" s="479"/>
      <c r="G4862" s="473"/>
      <c r="H4862" s="473"/>
      <c r="I4862" s="473"/>
      <c r="J4862" s="484"/>
      <c r="K4862" s="484"/>
      <c r="L4862" s="484"/>
      <c r="M4862" s="484"/>
      <c r="N4862" s="482"/>
      <c r="O4862" s="477">
        <f t="shared" si="213"/>
        <v>0</v>
      </c>
      <c r="P4862" s="477">
        <f t="shared" si="214"/>
        <v>0</v>
      </c>
      <c r="Q4862" s="92" t="str">
        <f t="shared" si="215"/>
        <v/>
      </c>
    </row>
    <row r="4863" spans="1:17" x14ac:dyDescent="0.2">
      <c r="A4863" s="468"/>
      <c r="B4863" s="487"/>
      <c r="C4863" s="483"/>
      <c r="D4863" s="473"/>
      <c r="E4863" s="473"/>
      <c r="F4863" s="479"/>
      <c r="G4863" s="473"/>
      <c r="H4863" s="473"/>
      <c r="I4863" s="473"/>
      <c r="J4863" s="484"/>
      <c r="K4863" s="484"/>
      <c r="L4863" s="484"/>
      <c r="M4863" s="484"/>
      <c r="N4863" s="482"/>
      <c r="O4863" s="477">
        <f t="shared" si="213"/>
        <v>0</v>
      </c>
      <c r="P4863" s="477">
        <f t="shared" si="214"/>
        <v>0</v>
      </c>
      <c r="Q4863" s="92" t="str">
        <f t="shared" si="215"/>
        <v/>
      </c>
    </row>
    <row r="4864" spans="1:17" x14ac:dyDescent="0.2">
      <c r="A4864" s="468"/>
      <c r="B4864" s="487"/>
      <c r="C4864" s="483"/>
      <c r="D4864" s="473"/>
      <c r="E4864" s="473"/>
      <c r="F4864" s="479"/>
      <c r="G4864" s="473"/>
      <c r="H4864" s="473"/>
      <c r="I4864" s="473"/>
      <c r="J4864" s="484"/>
      <c r="K4864" s="484"/>
      <c r="L4864" s="484"/>
      <c r="M4864" s="484"/>
      <c r="N4864" s="482"/>
      <c r="O4864" s="477">
        <f t="shared" si="213"/>
        <v>0</v>
      </c>
      <c r="P4864" s="477">
        <f t="shared" si="214"/>
        <v>0</v>
      </c>
      <c r="Q4864" s="92" t="str">
        <f t="shared" si="215"/>
        <v/>
      </c>
    </row>
    <row r="4865" spans="1:17" x14ac:dyDescent="0.2">
      <c r="A4865" s="468"/>
      <c r="B4865" s="487"/>
      <c r="C4865" s="483"/>
      <c r="D4865" s="473"/>
      <c r="E4865" s="473"/>
      <c r="F4865" s="479"/>
      <c r="G4865" s="473"/>
      <c r="H4865" s="473"/>
      <c r="I4865" s="473"/>
      <c r="J4865" s="484"/>
      <c r="K4865" s="484"/>
      <c r="L4865" s="484"/>
      <c r="M4865" s="484"/>
      <c r="N4865" s="482"/>
      <c r="O4865" s="477">
        <f t="shared" si="213"/>
        <v>0</v>
      </c>
      <c r="P4865" s="477">
        <f t="shared" si="214"/>
        <v>0</v>
      </c>
      <c r="Q4865" s="92" t="str">
        <f t="shared" si="215"/>
        <v/>
      </c>
    </row>
    <row r="4866" spans="1:17" x14ac:dyDescent="0.2">
      <c r="A4866" s="468"/>
      <c r="B4866" s="487"/>
      <c r="C4866" s="483"/>
      <c r="D4866" s="473"/>
      <c r="E4866" s="473"/>
      <c r="F4866" s="479"/>
      <c r="G4866" s="473"/>
      <c r="H4866" s="473"/>
      <c r="I4866" s="473"/>
      <c r="J4866" s="484"/>
      <c r="K4866" s="484"/>
      <c r="L4866" s="484"/>
      <c r="M4866" s="484"/>
      <c r="N4866" s="482"/>
      <c r="O4866" s="477">
        <f t="shared" si="213"/>
        <v>0</v>
      </c>
      <c r="P4866" s="477">
        <f t="shared" si="214"/>
        <v>0</v>
      </c>
      <c r="Q4866" s="92" t="str">
        <f t="shared" si="215"/>
        <v/>
      </c>
    </row>
    <row r="4867" spans="1:17" x14ac:dyDescent="0.2">
      <c r="A4867" s="468"/>
      <c r="B4867" s="487"/>
      <c r="C4867" s="483"/>
      <c r="D4867" s="473"/>
      <c r="E4867" s="473"/>
      <c r="F4867" s="479"/>
      <c r="G4867" s="473"/>
      <c r="H4867" s="473"/>
      <c r="I4867" s="473"/>
      <c r="J4867" s="484"/>
      <c r="K4867" s="484"/>
      <c r="L4867" s="484"/>
      <c r="M4867" s="484"/>
      <c r="N4867" s="482"/>
      <c r="O4867" s="477">
        <f t="shared" si="213"/>
        <v>0</v>
      </c>
      <c r="P4867" s="477">
        <f t="shared" si="214"/>
        <v>0</v>
      </c>
      <c r="Q4867" s="92" t="str">
        <f t="shared" si="215"/>
        <v/>
      </c>
    </row>
    <row r="4868" spans="1:17" ht="13.5" thickBot="1" x14ac:dyDescent="0.25">
      <c r="A4868" s="461"/>
      <c r="B4868" s="462"/>
      <c r="C4868" s="463"/>
      <c r="D4868" s="464"/>
      <c r="E4868" s="464"/>
      <c r="F4868" s="465"/>
      <c r="G4868" s="464"/>
      <c r="H4868" s="464"/>
      <c r="I4868" s="464"/>
      <c r="J4868" s="466"/>
      <c r="K4868" s="466"/>
      <c r="L4868" s="466"/>
      <c r="M4868" s="466"/>
      <c r="N4868" s="467"/>
      <c r="O4868" s="70">
        <f t="shared" ref="O4868" si="216">IF(B4868=0,0,IF(YEAR(B4868)=$P$1,MONTH(B4868)-$O$1+1,(YEAR(B4868)-$P$1)*12-$O$1+1+MONTH(B4868)))</f>
        <v>0</v>
      </c>
      <c r="P4868" s="70">
        <f t="shared" ref="P4868" si="217">IF(C4868=0,0,IF(YEAR(C4868)=$P$1,MONTH(C4868)-$O$1+1,(YEAR(C4868)-$P$1)*12-$O$1+1+MONTH(C4868)))</f>
        <v>0</v>
      </c>
      <c r="Q4868" s="135" t="str">
        <f t="shared" ref="Q4868" si="218">SUBSTITUTE(D4868," ","_")</f>
        <v/>
      </c>
    </row>
    <row r="4869" spans="1:17" ht="13.5" thickBot="1" x14ac:dyDescent="0.25">
      <c r="A4869" s="437"/>
      <c r="B4869" s="381"/>
      <c r="C4869" s="433"/>
      <c r="D4869" s="380"/>
      <c r="E4869" s="380"/>
      <c r="F4869" s="383"/>
      <c r="G4869" s="380"/>
      <c r="H4869" s="380"/>
      <c r="I4869" s="380"/>
      <c r="J4869" s="384"/>
      <c r="K4869" s="384"/>
      <c r="L4869" s="384"/>
      <c r="M4869" s="384"/>
      <c r="N4869" s="434"/>
      <c r="O4869" s="309"/>
      <c r="P4869" s="70"/>
      <c r="Q4869" s="135"/>
    </row>
    <row r="4870" spans="1:17" ht="13.5" thickBot="1" x14ac:dyDescent="0.25">
      <c r="A4870" s="437"/>
      <c r="B4870" s="381"/>
      <c r="C4870" s="433"/>
      <c r="D4870" s="380"/>
      <c r="E4870" s="380"/>
      <c r="F4870" s="383"/>
      <c r="G4870" s="380"/>
      <c r="H4870" s="380"/>
      <c r="I4870" s="380"/>
      <c r="J4870" s="384"/>
      <c r="K4870" s="384"/>
      <c r="L4870" s="384"/>
      <c r="M4870" s="384"/>
      <c r="N4870" s="434"/>
      <c r="O4870" s="309"/>
      <c r="P4870" s="70"/>
      <c r="Q4870" s="135"/>
    </row>
    <row r="4871" spans="1:17" ht="13.5" thickBot="1" x14ac:dyDescent="0.25">
      <c r="A4871" s="437"/>
      <c r="B4871" s="381"/>
      <c r="C4871" s="433"/>
      <c r="D4871" s="380"/>
      <c r="E4871" s="380"/>
      <c r="F4871" s="383"/>
      <c r="G4871" s="380"/>
      <c r="H4871" s="380"/>
      <c r="I4871" s="380"/>
      <c r="J4871" s="384"/>
      <c r="K4871" s="384"/>
      <c r="L4871" s="384"/>
      <c r="M4871" s="384"/>
      <c r="N4871" s="434"/>
      <c r="O4871" s="309"/>
      <c r="P4871" s="70"/>
      <c r="Q4871" s="135"/>
    </row>
    <row r="4872" spans="1:17" ht="13.5" thickBot="1" x14ac:dyDescent="0.25">
      <c r="A4872" s="437"/>
      <c r="B4872" s="381"/>
      <c r="C4872" s="433"/>
      <c r="D4872" s="380"/>
      <c r="E4872" s="380"/>
      <c r="F4872" s="383"/>
      <c r="G4872" s="380"/>
      <c r="H4872" s="380"/>
      <c r="I4872" s="380"/>
      <c r="J4872" s="384"/>
      <c r="K4872" s="384"/>
      <c r="L4872" s="384"/>
      <c r="M4872" s="384"/>
      <c r="N4872" s="434"/>
      <c r="O4872" s="309"/>
      <c r="P4872" s="70"/>
      <c r="Q4872" s="135"/>
    </row>
    <row r="4873" spans="1:17" ht="13.5" thickBot="1" x14ac:dyDescent="0.25">
      <c r="A4873" s="437"/>
      <c r="B4873" s="381"/>
      <c r="C4873" s="433"/>
      <c r="D4873" s="380"/>
      <c r="E4873" s="380"/>
      <c r="F4873" s="383"/>
      <c r="G4873" s="380"/>
      <c r="H4873" s="380"/>
      <c r="I4873" s="380"/>
      <c r="J4873" s="384"/>
      <c r="K4873" s="384"/>
      <c r="L4873" s="384"/>
      <c r="M4873" s="384"/>
      <c r="N4873" s="434"/>
      <c r="O4873" s="309"/>
      <c r="P4873" s="70"/>
      <c r="Q4873" s="135"/>
    </row>
    <row r="4874" spans="1:17" ht="13.5" thickBot="1" x14ac:dyDescent="0.25">
      <c r="A4874" s="437"/>
      <c r="B4874" s="381"/>
      <c r="C4874" s="433"/>
      <c r="D4874" s="380"/>
      <c r="E4874" s="380"/>
      <c r="F4874" s="383"/>
      <c r="G4874" s="380"/>
      <c r="H4874" s="380"/>
      <c r="I4874" s="380"/>
      <c r="J4874" s="384"/>
      <c r="K4874" s="384"/>
      <c r="L4874" s="384"/>
      <c r="M4874" s="384"/>
      <c r="N4874" s="434"/>
      <c r="O4874" s="309"/>
      <c r="P4874" s="70"/>
      <c r="Q4874" s="135"/>
    </row>
    <row r="4875" spans="1:17" ht="13.5" thickBot="1" x14ac:dyDescent="0.25">
      <c r="A4875" s="437"/>
      <c r="B4875" s="381"/>
      <c r="C4875" s="433"/>
      <c r="D4875" s="380"/>
      <c r="E4875" s="380"/>
      <c r="F4875" s="383"/>
      <c r="G4875" s="380"/>
      <c r="H4875" s="380"/>
      <c r="I4875" s="380"/>
      <c r="J4875" s="384"/>
      <c r="K4875" s="384"/>
      <c r="L4875" s="384"/>
      <c r="M4875" s="384"/>
      <c r="N4875" s="434"/>
      <c r="O4875" s="309"/>
      <c r="P4875" s="70"/>
      <c r="Q4875" s="135"/>
    </row>
    <row r="4876" spans="1:17" ht="13.5" thickBot="1" x14ac:dyDescent="0.25">
      <c r="A4876" s="437"/>
      <c r="B4876" s="381"/>
      <c r="C4876" s="433"/>
      <c r="D4876" s="380"/>
      <c r="E4876" s="380"/>
      <c r="F4876" s="383"/>
      <c r="G4876" s="380"/>
      <c r="H4876" s="380"/>
      <c r="I4876" s="380"/>
      <c r="J4876" s="384"/>
      <c r="K4876" s="384"/>
      <c r="L4876" s="384"/>
      <c r="M4876" s="384"/>
      <c r="N4876" s="434"/>
      <c r="O4876" s="309"/>
      <c r="P4876" s="70"/>
      <c r="Q4876" s="135"/>
    </row>
    <row r="4877" spans="1:17" ht="13.5" thickBot="1" x14ac:dyDescent="0.25">
      <c r="A4877" s="437"/>
      <c r="B4877" s="381"/>
      <c r="C4877" s="433"/>
      <c r="D4877" s="380"/>
      <c r="E4877" s="380"/>
      <c r="F4877" s="383"/>
      <c r="G4877" s="380"/>
      <c r="H4877" s="380"/>
      <c r="I4877" s="380"/>
      <c r="J4877" s="384"/>
      <c r="K4877" s="384"/>
      <c r="L4877" s="384"/>
      <c r="M4877" s="384"/>
      <c r="N4877" s="434"/>
      <c r="O4877" s="309"/>
      <c r="P4877" s="70"/>
      <c r="Q4877" s="135"/>
    </row>
    <row r="4878" spans="1:17" ht="13.5" thickBot="1" x14ac:dyDescent="0.25">
      <c r="A4878" s="437"/>
      <c r="B4878" s="381"/>
      <c r="C4878" s="433"/>
      <c r="D4878" s="380"/>
      <c r="E4878" s="380"/>
      <c r="F4878" s="383"/>
      <c r="G4878" s="380"/>
      <c r="H4878" s="380"/>
      <c r="I4878" s="380"/>
      <c r="J4878" s="384"/>
      <c r="K4878" s="384"/>
      <c r="L4878" s="384"/>
      <c r="M4878" s="384"/>
      <c r="N4878" s="434"/>
      <c r="O4878" s="309"/>
      <c r="P4878" s="70"/>
      <c r="Q4878" s="135"/>
    </row>
    <row r="4879" spans="1:17" ht="13.5" thickBot="1" x14ac:dyDescent="0.25">
      <c r="A4879" s="437"/>
      <c r="B4879" s="381"/>
      <c r="C4879" s="433"/>
      <c r="D4879" s="380"/>
      <c r="E4879" s="380"/>
      <c r="F4879" s="383"/>
      <c r="G4879" s="380"/>
      <c r="H4879" s="380"/>
      <c r="I4879" s="380"/>
      <c r="J4879" s="384"/>
      <c r="K4879" s="384"/>
      <c r="L4879" s="384"/>
      <c r="M4879" s="384"/>
      <c r="N4879" s="434"/>
      <c r="O4879" s="309"/>
      <c r="P4879" s="70"/>
      <c r="Q4879" s="135"/>
    </row>
    <row r="4880" spans="1:17" ht="13.5" thickBot="1" x14ac:dyDescent="0.25">
      <c r="A4880" s="437"/>
      <c r="B4880" s="381"/>
      <c r="C4880" s="433"/>
      <c r="D4880" s="380"/>
      <c r="E4880" s="380"/>
      <c r="F4880" s="383"/>
      <c r="G4880" s="380"/>
      <c r="H4880" s="380"/>
      <c r="I4880" s="380"/>
      <c r="J4880" s="384"/>
      <c r="K4880" s="384"/>
      <c r="L4880" s="384"/>
      <c r="M4880" s="384"/>
      <c r="N4880" s="434"/>
      <c r="O4880" s="309"/>
      <c r="P4880" s="70"/>
      <c r="Q4880" s="135"/>
    </row>
    <row r="4881" spans="1:17" ht="13.5" thickBot="1" x14ac:dyDescent="0.25">
      <c r="A4881" s="437"/>
      <c r="B4881" s="381"/>
      <c r="C4881" s="433"/>
      <c r="D4881" s="380"/>
      <c r="E4881" s="380"/>
      <c r="F4881" s="383"/>
      <c r="G4881" s="380"/>
      <c r="H4881" s="380"/>
      <c r="I4881" s="380"/>
      <c r="J4881" s="384"/>
      <c r="K4881" s="384"/>
      <c r="L4881" s="384"/>
      <c r="M4881" s="384"/>
      <c r="N4881" s="434"/>
      <c r="O4881" s="309"/>
      <c r="P4881" s="70"/>
      <c r="Q4881" s="135"/>
    </row>
    <row r="4882" spans="1:17" ht="13.5" thickBot="1" x14ac:dyDescent="0.25">
      <c r="A4882" s="437"/>
      <c r="B4882" s="381"/>
      <c r="C4882" s="433"/>
      <c r="D4882" s="380"/>
      <c r="E4882" s="380"/>
      <c r="F4882" s="383"/>
      <c r="G4882" s="380"/>
      <c r="H4882" s="380"/>
      <c r="I4882" s="380"/>
      <c r="J4882" s="384"/>
      <c r="K4882" s="384"/>
      <c r="L4882" s="384"/>
      <c r="M4882" s="384"/>
      <c r="N4882" s="434"/>
      <c r="O4882" s="309"/>
      <c r="P4882" s="70"/>
      <c r="Q4882" s="135"/>
    </row>
    <row r="4883" spans="1:17" ht="13.5" thickBot="1" x14ac:dyDescent="0.25">
      <c r="A4883" s="437"/>
      <c r="B4883" s="381"/>
      <c r="C4883" s="433"/>
      <c r="D4883" s="380"/>
      <c r="E4883" s="380"/>
      <c r="F4883" s="383"/>
      <c r="G4883" s="380"/>
      <c r="H4883" s="380"/>
      <c r="I4883" s="380"/>
      <c r="J4883" s="384"/>
      <c r="K4883" s="384"/>
      <c r="L4883" s="384"/>
      <c r="M4883" s="384"/>
      <c r="N4883" s="434"/>
      <c r="O4883" s="309"/>
      <c r="P4883" s="70"/>
      <c r="Q4883" s="135"/>
    </row>
    <row r="4884" spans="1:17" ht="13.5" thickBot="1" x14ac:dyDescent="0.25">
      <c r="A4884" s="437" t="str">
        <f>IF(B4884="","",COUNT('Diário 7º PA'!$A$4:$A$5383)+ROW()-3)</f>
        <v/>
      </c>
      <c r="B4884" s="381"/>
      <c r="C4884" s="433"/>
      <c r="D4884" s="380"/>
      <c r="E4884" s="380"/>
      <c r="F4884" s="383"/>
      <c r="G4884" s="380"/>
      <c r="H4884" s="380"/>
      <c r="I4884" s="380"/>
      <c r="J4884" s="384"/>
      <c r="K4884" s="384"/>
      <c r="L4884" s="384"/>
      <c r="M4884" s="384"/>
      <c r="N4884" s="434"/>
      <c r="O4884" s="309">
        <f t="shared" ref="O4884:O4924" si="219">IF(B4884=0,0,IF(YEAR(B4884)=$P$1,MONTH(B4884)-$O$1+1,(YEAR(B4884)-$P$1)*12-$O$1+1+MONTH(B4884)))</f>
        <v>0</v>
      </c>
      <c r="P4884" s="70">
        <f t="shared" ref="P4884:P4924" si="220">IF(C4884=0,0,IF(YEAR(C4884)=$P$1,MONTH(C4884)-$O$1+1,(YEAR(C4884)-$P$1)*12-$O$1+1+MONTH(C4884)))</f>
        <v>0</v>
      </c>
      <c r="Q4884" s="135" t="str">
        <f t="shared" ref="Q4884:Q4924" si="221">SUBSTITUTE(D4884," ","_")</f>
        <v/>
      </c>
    </row>
    <row r="4885" spans="1:17" ht="13.5" thickBot="1" x14ac:dyDescent="0.25">
      <c r="A4885" s="437" t="str">
        <f>IF(B4885="","",COUNT('Diário 7º PA'!$A$4:$A$5383)+ROW()-3)</f>
        <v/>
      </c>
      <c r="B4885" s="381"/>
      <c r="C4885" s="433"/>
      <c r="D4885" s="380"/>
      <c r="E4885" s="380"/>
      <c r="F4885" s="383"/>
      <c r="G4885" s="380"/>
      <c r="H4885" s="380"/>
      <c r="I4885" s="380"/>
      <c r="J4885" s="384"/>
      <c r="K4885" s="384"/>
      <c r="L4885" s="384"/>
      <c r="M4885" s="384"/>
      <c r="N4885" s="434"/>
      <c r="O4885" s="309">
        <f t="shared" si="219"/>
        <v>0</v>
      </c>
      <c r="P4885" s="70">
        <f t="shared" si="220"/>
        <v>0</v>
      </c>
      <c r="Q4885" s="135" t="str">
        <f t="shared" si="221"/>
        <v/>
      </c>
    </row>
    <row r="4886" spans="1:17" ht="13.5" thickBot="1" x14ac:dyDescent="0.25">
      <c r="A4886" s="437" t="str">
        <f>IF(B4886="","",COUNT('Diário 7º PA'!$A$4:$A$5383)+ROW()-3)</f>
        <v/>
      </c>
      <c r="B4886" s="381"/>
      <c r="C4886" s="433"/>
      <c r="D4886" s="380"/>
      <c r="E4886" s="380"/>
      <c r="F4886" s="383"/>
      <c r="G4886" s="380"/>
      <c r="H4886" s="380"/>
      <c r="I4886" s="380"/>
      <c r="J4886" s="384"/>
      <c r="K4886" s="384"/>
      <c r="L4886" s="384"/>
      <c r="M4886" s="384"/>
      <c r="N4886" s="434"/>
      <c r="O4886" s="309">
        <f t="shared" si="219"/>
        <v>0</v>
      </c>
      <c r="P4886" s="70">
        <f t="shared" si="220"/>
        <v>0</v>
      </c>
      <c r="Q4886" s="135" t="str">
        <f t="shared" si="221"/>
        <v/>
      </c>
    </row>
    <row r="4887" spans="1:17" ht="13.5" thickBot="1" x14ac:dyDescent="0.25">
      <c r="A4887" s="437" t="str">
        <f>IF(B4887="","",COUNT('Diário 7º PA'!$A$4:$A$5383)+ROW()-3)</f>
        <v/>
      </c>
      <c r="B4887" s="381"/>
      <c r="C4887" s="433"/>
      <c r="D4887" s="380"/>
      <c r="E4887" s="380"/>
      <c r="F4887" s="383"/>
      <c r="G4887" s="380"/>
      <c r="H4887" s="380"/>
      <c r="I4887" s="380"/>
      <c r="J4887" s="384"/>
      <c r="K4887" s="384"/>
      <c r="L4887" s="384"/>
      <c r="M4887" s="384"/>
      <c r="N4887" s="434"/>
      <c r="O4887" s="309">
        <f t="shared" si="219"/>
        <v>0</v>
      </c>
      <c r="P4887" s="70">
        <f t="shared" si="220"/>
        <v>0</v>
      </c>
      <c r="Q4887" s="135" t="str">
        <f t="shared" si="221"/>
        <v/>
      </c>
    </row>
    <row r="4888" spans="1:17" ht="13.5" thickBot="1" x14ac:dyDescent="0.25">
      <c r="A4888" s="437" t="str">
        <f>IF(B4888="","",COUNT('Diário 7º PA'!$A$4:$A$5383)+ROW()-3)</f>
        <v/>
      </c>
      <c r="B4888" s="381"/>
      <c r="C4888" s="433"/>
      <c r="D4888" s="380"/>
      <c r="E4888" s="380"/>
      <c r="F4888" s="383"/>
      <c r="G4888" s="380"/>
      <c r="H4888" s="380"/>
      <c r="I4888" s="380"/>
      <c r="J4888" s="384"/>
      <c r="K4888" s="384"/>
      <c r="L4888" s="384"/>
      <c r="M4888" s="384"/>
      <c r="N4888" s="434"/>
      <c r="O4888" s="309">
        <f t="shared" si="219"/>
        <v>0</v>
      </c>
      <c r="P4888" s="70">
        <f t="shared" si="220"/>
        <v>0</v>
      </c>
      <c r="Q4888" s="135" t="str">
        <f t="shared" si="221"/>
        <v/>
      </c>
    </row>
    <row r="4889" spans="1:17" ht="13.5" thickBot="1" x14ac:dyDescent="0.25">
      <c r="A4889" s="437" t="str">
        <f>IF(B4889="","",COUNT('Diário 7º PA'!$A$4:$A$5383)+ROW()-3)</f>
        <v/>
      </c>
      <c r="B4889" s="381"/>
      <c r="C4889" s="433"/>
      <c r="D4889" s="380"/>
      <c r="E4889" s="380"/>
      <c r="F4889" s="383"/>
      <c r="G4889" s="380"/>
      <c r="H4889" s="380"/>
      <c r="I4889" s="380"/>
      <c r="J4889" s="384"/>
      <c r="K4889" s="384"/>
      <c r="L4889" s="384"/>
      <c r="M4889" s="384"/>
      <c r="N4889" s="434"/>
      <c r="O4889" s="309">
        <f t="shared" si="219"/>
        <v>0</v>
      </c>
      <c r="P4889" s="70">
        <f t="shared" si="220"/>
        <v>0</v>
      </c>
      <c r="Q4889" s="135" t="str">
        <f t="shared" si="221"/>
        <v/>
      </c>
    </row>
    <row r="4890" spans="1:17" ht="13.5" thickBot="1" x14ac:dyDescent="0.25">
      <c r="A4890" s="437" t="str">
        <f>IF(B4890="","",COUNT('Diário 7º PA'!$A$4:$A$5383)+ROW()-3)</f>
        <v/>
      </c>
      <c r="B4890" s="381"/>
      <c r="C4890" s="433"/>
      <c r="D4890" s="380"/>
      <c r="E4890" s="380"/>
      <c r="F4890" s="383"/>
      <c r="G4890" s="380"/>
      <c r="H4890" s="380"/>
      <c r="I4890" s="380"/>
      <c r="J4890" s="384"/>
      <c r="K4890" s="384"/>
      <c r="L4890" s="384"/>
      <c r="M4890" s="384"/>
      <c r="N4890" s="434"/>
      <c r="O4890" s="309">
        <f t="shared" si="219"/>
        <v>0</v>
      </c>
      <c r="P4890" s="70">
        <f t="shared" si="220"/>
        <v>0</v>
      </c>
      <c r="Q4890" s="135" t="str">
        <f t="shared" si="221"/>
        <v/>
      </c>
    </row>
    <row r="4891" spans="1:17" ht="13.5" thickBot="1" x14ac:dyDescent="0.25">
      <c r="A4891" s="437" t="str">
        <f>IF(B4891="","",COUNT('Diário 7º PA'!$A$4:$A$5383)+ROW()-3)</f>
        <v/>
      </c>
      <c r="B4891" s="381"/>
      <c r="C4891" s="433"/>
      <c r="D4891" s="380"/>
      <c r="E4891" s="380"/>
      <c r="F4891" s="383"/>
      <c r="G4891" s="380"/>
      <c r="H4891" s="380"/>
      <c r="I4891" s="380"/>
      <c r="J4891" s="384"/>
      <c r="K4891" s="384"/>
      <c r="L4891" s="384"/>
      <c r="M4891" s="384"/>
      <c r="N4891" s="434"/>
      <c r="O4891" s="309">
        <f t="shared" si="219"/>
        <v>0</v>
      </c>
      <c r="P4891" s="70">
        <f t="shared" si="220"/>
        <v>0</v>
      </c>
      <c r="Q4891" s="135" t="str">
        <f t="shared" si="221"/>
        <v/>
      </c>
    </row>
    <row r="4892" spans="1:17" ht="13.5" thickBot="1" x14ac:dyDescent="0.25">
      <c r="A4892" s="437" t="str">
        <f>IF(B4892="","",COUNT('Diário 7º PA'!$A$4:$A$5383)+ROW()-3)</f>
        <v/>
      </c>
      <c r="B4892" s="381"/>
      <c r="C4892" s="433"/>
      <c r="D4892" s="380"/>
      <c r="E4892" s="380"/>
      <c r="F4892" s="383"/>
      <c r="G4892" s="380"/>
      <c r="H4892" s="380"/>
      <c r="I4892" s="380"/>
      <c r="J4892" s="384"/>
      <c r="K4892" s="384"/>
      <c r="L4892" s="384"/>
      <c r="M4892" s="384"/>
      <c r="N4892" s="434"/>
      <c r="O4892" s="309">
        <f t="shared" si="219"/>
        <v>0</v>
      </c>
      <c r="P4892" s="70">
        <f t="shared" si="220"/>
        <v>0</v>
      </c>
      <c r="Q4892" s="135" t="str">
        <f t="shared" si="221"/>
        <v/>
      </c>
    </row>
    <row r="4893" spans="1:17" ht="13.5" thickBot="1" x14ac:dyDescent="0.25">
      <c r="A4893" s="437" t="str">
        <f>IF(B4893="","",COUNT('Diário 7º PA'!$A$4:$A$5383)+ROW()-3)</f>
        <v/>
      </c>
      <c r="B4893" s="381"/>
      <c r="C4893" s="433"/>
      <c r="D4893" s="380"/>
      <c r="E4893" s="380"/>
      <c r="F4893" s="383"/>
      <c r="G4893" s="380"/>
      <c r="H4893" s="380"/>
      <c r="I4893" s="380"/>
      <c r="J4893" s="384"/>
      <c r="K4893" s="384"/>
      <c r="L4893" s="384"/>
      <c r="M4893" s="384"/>
      <c r="N4893" s="434"/>
      <c r="O4893" s="309">
        <f t="shared" si="219"/>
        <v>0</v>
      </c>
      <c r="P4893" s="70">
        <f t="shared" si="220"/>
        <v>0</v>
      </c>
      <c r="Q4893" s="135" t="str">
        <f t="shared" si="221"/>
        <v/>
      </c>
    </row>
    <row r="4894" spans="1:17" ht="13.5" thickBot="1" x14ac:dyDescent="0.25">
      <c r="A4894" s="437" t="str">
        <f>IF(B4894="","",COUNT('Diário 7º PA'!$A$4:$A$5383)+ROW()-3)</f>
        <v/>
      </c>
      <c r="B4894" s="381"/>
      <c r="C4894" s="433"/>
      <c r="D4894" s="380"/>
      <c r="E4894" s="380"/>
      <c r="F4894" s="383"/>
      <c r="G4894" s="380"/>
      <c r="H4894" s="380"/>
      <c r="I4894" s="380"/>
      <c r="J4894" s="384"/>
      <c r="K4894" s="384"/>
      <c r="L4894" s="384"/>
      <c r="M4894" s="384"/>
      <c r="N4894" s="434"/>
      <c r="O4894" s="309">
        <f t="shared" si="219"/>
        <v>0</v>
      </c>
      <c r="P4894" s="70">
        <f t="shared" si="220"/>
        <v>0</v>
      </c>
      <c r="Q4894" s="135" t="str">
        <f t="shared" si="221"/>
        <v/>
      </c>
    </row>
    <row r="4895" spans="1:17" ht="13.5" thickBot="1" x14ac:dyDescent="0.25">
      <c r="A4895" s="437" t="str">
        <f>IF(B4895="","",COUNT('Diário 7º PA'!$A$4:$A$5383)+ROW()-3)</f>
        <v/>
      </c>
      <c r="B4895" s="381"/>
      <c r="C4895" s="433"/>
      <c r="D4895" s="380"/>
      <c r="E4895" s="380"/>
      <c r="F4895" s="383"/>
      <c r="G4895" s="380"/>
      <c r="H4895" s="380"/>
      <c r="I4895" s="380"/>
      <c r="J4895" s="384"/>
      <c r="K4895" s="384"/>
      <c r="L4895" s="384"/>
      <c r="M4895" s="384"/>
      <c r="N4895" s="434"/>
      <c r="O4895" s="309">
        <f t="shared" si="219"/>
        <v>0</v>
      </c>
      <c r="P4895" s="70">
        <f t="shared" si="220"/>
        <v>0</v>
      </c>
      <c r="Q4895" s="135" t="str">
        <f t="shared" si="221"/>
        <v/>
      </c>
    </row>
    <row r="4896" spans="1:17" ht="13.5" thickBot="1" x14ac:dyDescent="0.25">
      <c r="A4896" s="437" t="str">
        <f>IF(B4896="","",COUNT('Diário 7º PA'!$A$4:$A$5383)+ROW()-3)</f>
        <v/>
      </c>
      <c r="B4896" s="381"/>
      <c r="C4896" s="433"/>
      <c r="D4896" s="380"/>
      <c r="E4896" s="380"/>
      <c r="F4896" s="383"/>
      <c r="G4896" s="380"/>
      <c r="H4896" s="380"/>
      <c r="I4896" s="380"/>
      <c r="J4896" s="384"/>
      <c r="K4896" s="384"/>
      <c r="L4896" s="384"/>
      <c r="M4896" s="384"/>
      <c r="N4896" s="434"/>
      <c r="O4896" s="309">
        <f t="shared" si="219"/>
        <v>0</v>
      </c>
      <c r="P4896" s="70">
        <f t="shared" si="220"/>
        <v>0</v>
      </c>
      <c r="Q4896" s="135" t="str">
        <f t="shared" si="221"/>
        <v/>
      </c>
    </row>
    <row r="4897" spans="1:17" ht="13.5" thickBot="1" x14ac:dyDescent="0.25">
      <c r="A4897" s="437" t="str">
        <f>IF(B4897="","",COUNT('Diário 7º PA'!$A$4:$A$5383)+ROW()-3)</f>
        <v/>
      </c>
      <c r="B4897" s="381"/>
      <c r="C4897" s="433"/>
      <c r="D4897" s="380"/>
      <c r="E4897" s="380"/>
      <c r="F4897" s="383"/>
      <c r="G4897" s="380"/>
      <c r="H4897" s="380"/>
      <c r="I4897" s="380"/>
      <c r="J4897" s="384"/>
      <c r="K4897" s="384"/>
      <c r="L4897" s="384"/>
      <c r="M4897" s="384"/>
      <c r="N4897" s="434"/>
      <c r="O4897" s="309">
        <f t="shared" si="219"/>
        <v>0</v>
      </c>
      <c r="P4897" s="70">
        <f t="shared" si="220"/>
        <v>0</v>
      </c>
      <c r="Q4897" s="135" t="str">
        <f t="shared" si="221"/>
        <v/>
      </c>
    </row>
    <row r="4898" spans="1:17" ht="13.5" thickBot="1" x14ac:dyDescent="0.25">
      <c r="A4898" s="437" t="str">
        <f>IF(B4898="","",COUNT('Diário 7º PA'!$A$4:$A$5383)+ROW()-3)</f>
        <v/>
      </c>
      <c r="B4898" s="381"/>
      <c r="C4898" s="433"/>
      <c r="D4898" s="380"/>
      <c r="E4898" s="380"/>
      <c r="F4898" s="383"/>
      <c r="G4898" s="380"/>
      <c r="H4898" s="380"/>
      <c r="I4898" s="380"/>
      <c r="J4898" s="384"/>
      <c r="K4898" s="384"/>
      <c r="L4898" s="384"/>
      <c r="M4898" s="384"/>
      <c r="N4898" s="434"/>
      <c r="O4898" s="309">
        <f t="shared" si="219"/>
        <v>0</v>
      </c>
      <c r="P4898" s="70">
        <f t="shared" si="220"/>
        <v>0</v>
      </c>
      <c r="Q4898" s="135" t="str">
        <f t="shared" si="221"/>
        <v/>
      </c>
    </row>
    <row r="4899" spans="1:17" ht="13.5" thickBot="1" x14ac:dyDescent="0.25">
      <c r="A4899" s="437" t="str">
        <f>IF(B4899="","",COUNT('Diário 7º PA'!$A$4:$A$5383)+ROW()-3)</f>
        <v/>
      </c>
      <c r="B4899" s="381"/>
      <c r="C4899" s="433"/>
      <c r="D4899" s="380"/>
      <c r="E4899" s="380"/>
      <c r="F4899" s="383"/>
      <c r="G4899" s="380"/>
      <c r="H4899" s="380"/>
      <c r="I4899" s="380"/>
      <c r="J4899" s="384"/>
      <c r="K4899" s="384"/>
      <c r="L4899" s="384"/>
      <c r="M4899" s="384"/>
      <c r="N4899" s="434"/>
      <c r="O4899" s="309">
        <f t="shared" si="219"/>
        <v>0</v>
      </c>
      <c r="P4899" s="70">
        <f t="shared" si="220"/>
        <v>0</v>
      </c>
      <c r="Q4899" s="135" t="str">
        <f t="shared" si="221"/>
        <v/>
      </c>
    </row>
    <row r="4900" spans="1:17" ht="13.5" thickBot="1" x14ac:dyDescent="0.25">
      <c r="A4900" s="437" t="str">
        <f>IF(B4900="","",COUNT('Diário 7º PA'!$A$4:$A$5383)+ROW()-3)</f>
        <v/>
      </c>
      <c r="B4900" s="381"/>
      <c r="C4900" s="433"/>
      <c r="D4900" s="380"/>
      <c r="E4900" s="380"/>
      <c r="F4900" s="383"/>
      <c r="G4900" s="380"/>
      <c r="H4900" s="380"/>
      <c r="I4900" s="380"/>
      <c r="J4900" s="384"/>
      <c r="K4900" s="384"/>
      <c r="L4900" s="384"/>
      <c r="M4900" s="384"/>
      <c r="N4900" s="434"/>
      <c r="O4900" s="309">
        <f t="shared" si="219"/>
        <v>0</v>
      </c>
      <c r="P4900" s="70">
        <f t="shared" si="220"/>
        <v>0</v>
      </c>
      <c r="Q4900" s="135" t="str">
        <f t="shared" si="221"/>
        <v/>
      </c>
    </row>
    <row r="4901" spans="1:17" ht="13.5" thickBot="1" x14ac:dyDescent="0.25">
      <c r="A4901" s="437" t="str">
        <f>IF(B4901="","",COUNT('Diário 7º PA'!$A$4:$A$5383)+ROW()-3)</f>
        <v/>
      </c>
      <c r="B4901" s="381"/>
      <c r="C4901" s="433"/>
      <c r="D4901" s="380"/>
      <c r="E4901" s="380"/>
      <c r="F4901" s="383"/>
      <c r="G4901" s="380"/>
      <c r="H4901" s="380"/>
      <c r="I4901" s="380"/>
      <c r="J4901" s="384"/>
      <c r="K4901" s="384"/>
      <c r="L4901" s="384"/>
      <c r="M4901" s="384"/>
      <c r="N4901" s="434"/>
      <c r="O4901" s="309">
        <f t="shared" si="219"/>
        <v>0</v>
      </c>
      <c r="P4901" s="70">
        <f t="shared" si="220"/>
        <v>0</v>
      </c>
      <c r="Q4901" s="135" t="str">
        <f t="shared" si="221"/>
        <v/>
      </c>
    </row>
    <row r="4902" spans="1:17" ht="13.5" thickBot="1" x14ac:dyDescent="0.25">
      <c r="A4902" s="437" t="str">
        <f>IF(B4902="","",COUNT('Diário 7º PA'!$A$4:$A$5383)+ROW()-3)</f>
        <v/>
      </c>
      <c r="B4902" s="381"/>
      <c r="C4902" s="433"/>
      <c r="D4902" s="380"/>
      <c r="E4902" s="380"/>
      <c r="F4902" s="383"/>
      <c r="G4902" s="380"/>
      <c r="H4902" s="380"/>
      <c r="I4902" s="380"/>
      <c r="J4902" s="384"/>
      <c r="K4902" s="384"/>
      <c r="L4902" s="384"/>
      <c r="M4902" s="384"/>
      <c r="N4902" s="385"/>
      <c r="O4902" s="309">
        <f t="shared" si="219"/>
        <v>0</v>
      </c>
      <c r="P4902" s="70">
        <f t="shared" si="220"/>
        <v>0</v>
      </c>
      <c r="Q4902" s="135" t="str">
        <f t="shared" si="221"/>
        <v/>
      </c>
    </row>
    <row r="4903" spans="1:17" ht="13.5" thickBot="1" x14ac:dyDescent="0.25">
      <c r="A4903" s="437" t="str">
        <f>IF(B4903="","",COUNT('Diário 7º PA'!$A$4:$A$5383)+ROW()-3)</f>
        <v/>
      </c>
      <c r="B4903" s="381"/>
      <c r="C4903" s="433"/>
      <c r="D4903" s="380"/>
      <c r="E4903" s="380"/>
      <c r="F4903" s="383"/>
      <c r="G4903" s="380"/>
      <c r="H4903" s="380"/>
      <c r="I4903" s="380"/>
      <c r="J4903" s="384"/>
      <c r="K4903" s="384"/>
      <c r="L4903" s="384"/>
      <c r="M4903" s="384"/>
      <c r="N4903" s="434"/>
      <c r="O4903" s="309">
        <f t="shared" si="219"/>
        <v>0</v>
      </c>
      <c r="P4903" s="70">
        <f t="shared" si="220"/>
        <v>0</v>
      </c>
      <c r="Q4903" s="135" t="str">
        <f t="shared" si="221"/>
        <v/>
      </c>
    </row>
    <row r="4904" spans="1:17" ht="13.5" thickBot="1" x14ac:dyDescent="0.25">
      <c r="A4904" s="437" t="str">
        <f>IF(B4904="","",COUNT('Diário 7º PA'!$A$4:$A$5383)+ROW()-3)</f>
        <v/>
      </c>
      <c r="B4904" s="381"/>
      <c r="C4904" s="433"/>
      <c r="D4904" s="380"/>
      <c r="E4904" s="380"/>
      <c r="F4904" s="383"/>
      <c r="G4904" s="380"/>
      <c r="H4904" s="380"/>
      <c r="I4904" s="380"/>
      <c r="J4904" s="384"/>
      <c r="K4904" s="384"/>
      <c r="L4904" s="384"/>
      <c r="M4904" s="384"/>
      <c r="N4904" s="434"/>
      <c r="O4904" s="309">
        <f t="shared" si="219"/>
        <v>0</v>
      </c>
      <c r="P4904" s="70">
        <f t="shared" si="220"/>
        <v>0</v>
      </c>
      <c r="Q4904" s="135" t="str">
        <f t="shared" si="221"/>
        <v/>
      </c>
    </row>
    <row r="4905" spans="1:17" ht="13.5" thickBot="1" x14ac:dyDescent="0.25">
      <c r="A4905" s="437" t="str">
        <f>IF(B4905="","",COUNT('Diário 7º PA'!$A$4:$A$5383)+ROW()-3)</f>
        <v/>
      </c>
      <c r="B4905" s="381"/>
      <c r="C4905" s="433"/>
      <c r="D4905" s="380"/>
      <c r="E4905" s="380"/>
      <c r="F4905" s="383"/>
      <c r="G4905" s="380"/>
      <c r="H4905" s="380"/>
      <c r="I4905" s="380"/>
      <c r="J4905" s="384"/>
      <c r="K4905" s="384"/>
      <c r="L4905" s="384"/>
      <c r="M4905" s="384"/>
      <c r="N4905" s="434"/>
      <c r="O4905" s="309">
        <f t="shared" si="219"/>
        <v>0</v>
      </c>
      <c r="P4905" s="70">
        <f t="shared" si="220"/>
        <v>0</v>
      </c>
      <c r="Q4905" s="135" t="str">
        <f t="shared" si="221"/>
        <v/>
      </c>
    </row>
    <row r="4906" spans="1:17" ht="13.5" thickBot="1" x14ac:dyDescent="0.25">
      <c r="A4906" s="437" t="str">
        <f>IF(B4906="","",COUNT('Diário 7º PA'!$A$4:$A$5383)+ROW()-3)</f>
        <v/>
      </c>
      <c r="B4906" s="381"/>
      <c r="C4906" s="433"/>
      <c r="D4906" s="380"/>
      <c r="E4906" s="380"/>
      <c r="F4906" s="383"/>
      <c r="G4906" s="380"/>
      <c r="H4906" s="380"/>
      <c r="I4906" s="380"/>
      <c r="J4906" s="384"/>
      <c r="K4906" s="384"/>
      <c r="L4906" s="384"/>
      <c r="M4906" s="384"/>
      <c r="N4906" s="434"/>
      <c r="O4906" s="309">
        <f t="shared" si="219"/>
        <v>0</v>
      </c>
      <c r="P4906" s="70">
        <f t="shared" si="220"/>
        <v>0</v>
      </c>
      <c r="Q4906" s="135" t="str">
        <f t="shared" si="221"/>
        <v/>
      </c>
    </row>
    <row r="4907" spans="1:17" ht="13.5" thickBot="1" x14ac:dyDescent="0.25">
      <c r="A4907" s="437" t="str">
        <f>IF(B4907="","",COUNT('Diário 7º PA'!$A$4:$A$5383)+ROW()-3)</f>
        <v/>
      </c>
      <c r="B4907" s="381"/>
      <c r="C4907" s="433"/>
      <c r="D4907" s="380"/>
      <c r="E4907" s="380"/>
      <c r="F4907" s="383"/>
      <c r="G4907" s="380"/>
      <c r="H4907" s="380"/>
      <c r="I4907" s="380"/>
      <c r="J4907" s="384"/>
      <c r="K4907" s="384"/>
      <c r="L4907" s="384"/>
      <c r="M4907" s="384"/>
      <c r="N4907" s="434"/>
      <c r="O4907" s="309">
        <f t="shared" si="219"/>
        <v>0</v>
      </c>
      <c r="P4907" s="70">
        <f t="shared" si="220"/>
        <v>0</v>
      </c>
      <c r="Q4907" s="135" t="str">
        <f t="shared" si="221"/>
        <v/>
      </c>
    </row>
    <row r="4908" spans="1:17" ht="13.5" thickBot="1" x14ac:dyDescent="0.25">
      <c r="A4908" s="437" t="str">
        <f>IF(B4908="","",COUNT('Diário 7º PA'!$A$4:$A$5383)+ROW()-3)</f>
        <v/>
      </c>
      <c r="B4908" s="381"/>
      <c r="C4908" s="433"/>
      <c r="D4908" s="380"/>
      <c r="E4908" s="380"/>
      <c r="F4908" s="383"/>
      <c r="G4908" s="380"/>
      <c r="H4908" s="380"/>
      <c r="I4908" s="380"/>
      <c r="J4908" s="384"/>
      <c r="K4908" s="384"/>
      <c r="L4908" s="384"/>
      <c r="M4908" s="384"/>
      <c r="N4908" s="434"/>
      <c r="O4908" s="309">
        <f t="shared" si="219"/>
        <v>0</v>
      </c>
      <c r="P4908" s="70">
        <f t="shared" si="220"/>
        <v>0</v>
      </c>
      <c r="Q4908" s="135" t="str">
        <f t="shared" si="221"/>
        <v/>
      </c>
    </row>
    <row r="4909" spans="1:17" ht="13.5" thickBot="1" x14ac:dyDescent="0.25">
      <c r="A4909" s="437" t="str">
        <f>IF(B4909="","",COUNT('Diário 7º PA'!$A$4:$A$5383)+ROW()-3)</f>
        <v/>
      </c>
      <c r="B4909" s="381"/>
      <c r="C4909" s="433"/>
      <c r="D4909" s="380"/>
      <c r="E4909" s="380"/>
      <c r="F4909" s="383"/>
      <c r="G4909" s="380"/>
      <c r="H4909" s="380"/>
      <c r="I4909" s="380"/>
      <c r="J4909" s="384"/>
      <c r="K4909" s="384"/>
      <c r="L4909" s="384"/>
      <c r="M4909" s="384"/>
      <c r="N4909" s="434"/>
      <c r="O4909" s="309">
        <f t="shared" si="219"/>
        <v>0</v>
      </c>
      <c r="P4909" s="70">
        <f t="shared" si="220"/>
        <v>0</v>
      </c>
      <c r="Q4909" s="135" t="str">
        <f t="shared" si="221"/>
        <v/>
      </c>
    </row>
    <row r="4910" spans="1:17" ht="13.5" thickBot="1" x14ac:dyDescent="0.25">
      <c r="A4910" s="437" t="str">
        <f>IF(B4910="","",COUNT('Diário 7º PA'!$A$4:$A$5383)+ROW()-3)</f>
        <v/>
      </c>
      <c r="B4910" s="381"/>
      <c r="C4910" s="433"/>
      <c r="D4910" s="380"/>
      <c r="E4910" s="380"/>
      <c r="F4910" s="383"/>
      <c r="G4910" s="380"/>
      <c r="H4910" s="380"/>
      <c r="I4910" s="380"/>
      <c r="J4910" s="384"/>
      <c r="K4910" s="384"/>
      <c r="L4910" s="384"/>
      <c r="M4910" s="384"/>
      <c r="N4910" s="434"/>
      <c r="O4910" s="309">
        <f t="shared" si="219"/>
        <v>0</v>
      </c>
      <c r="P4910" s="70">
        <f t="shared" si="220"/>
        <v>0</v>
      </c>
      <c r="Q4910" s="135" t="str">
        <f t="shared" si="221"/>
        <v/>
      </c>
    </row>
    <row r="4911" spans="1:17" ht="13.5" thickBot="1" x14ac:dyDescent="0.25">
      <c r="A4911" s="437" t="str">
        <f>IF(B4911="","",COUNT('Diário 7º PA'!$A$4:$A$5383)+ROW()-3)</f>
        <v/>
      </c>
      <c r="B4911" s="381"/>
      <c r="C4911" s="433"/>
      <c r="D4911" s="380"/>
      <c r="E4911" s="380"/>
      <c r="F4911" s="383"/>
      <c r="G4911" s="380"/>
      <c r="H4911" s="380"/>
      <c r="I4911" s="380"/>
      <c r="J4911" s="384"/>
      <c r="K4911" s="384"/>
      <c r="L4911" s="384"/>
      <c r="M4911" s="384"/>
      <c r="N4911" s="434"/>
      <c r="O4911" s="309">
        <f t="shared" si="219"/>
        <v>0</v>
      </c>
      <c r="P4911" s="70">
        <f t="shared" si="220"/>
        <v>0</v>
      </c>
      <c r="Q4911" s="135" t="str">
        <f t="shared" si="221"/>
        <v/>
      </c>
    </row>
    <row r="4912" spans="1:17" ht="13.5" thickBot="1" x14ac:dyDescent="0.25">
      <c r="A4912" s="437" t="str">
        <f>IF(B4912="","",COUNT('Diário 7º PA'!$A$4:$A$5383)+ROW()-3)</f>
        <v/>
      </c>
      <c r="B4912" s="381"/>
      <c r="C4912" s="433"/>
      <c r="D4912" s="380"/>
      <c r="E4912" s="380"/>
      <c r="F4912" s="383"/>
      <c r="G4912" s="380"/>
      <c r="H4912" s="380"/>
      <c r="I4912" s="380"/>
      <c r="J4912" s="384"/>
      <c r="K4912" s="384"/>
      <c r="L4912" s="384"/>
      <c r="M4912" s="384"/>
      <c r="N4912" s="434"/>
      <c r="O4912" s="309">
        <f t="shared" si="219"/>
        <v>0</v>
      </c>
      <c r="P4912" s="70">
        <f t="shared" si="220"/>
        <v>0</v>
      </c>
      <c r="Q4912" s="135" t="str">
        <f t="shared" si="221"/>
        <v/>
      </c>
    </row>
    <row r="4913" spans="1:17" ht="13.5" thickBot="1" x14ac:dyDescent="0.25">
      <c r="A4913" s="437" t="str">
        <f>IF(B4913="","",COUNT('Diário 7º PA'!$A$4:$A$5383)+ROW()-3)</f>
        <v/>
      </c>
      <c r="B4913" s="381"/>
      <c r="C4913" s="433"/>
      <c r="D4913" s="380"/>
      <c r="E4913" s="380"/>
      <c r="F4913" s="383"/>
      <c r="G4913" s="380"/>
      <c r="H4913" s="380"/>
      <c r="I4913" s="380"/>
      <c r="J4913" s="384"/>
      <c r="K4913" s="384"/>
      <c r="L4913" s="384"/>
      <c r="M4913" s="384"/>
      <c r="N4913" s="434"/>
      <c r="O4913" s="309">
        <f t="shared" si="219"/>
        <v>0</v>
      </c>
      <c r="P4913" s="70">
        <f t="shared" si="220"/>
        <v>0</v>
      </c>
      <c r="Q4913" s="135" t="str">
        <f t="shared" si="221"/>
        <v/>
      </c>
    </row>
    <row r="4914" spans="1:17" ht="13.5" thickBot="1" x14ac:dyDescent="0.25">
      <c r="A4914" s="437" t="str">
        <f>IF(B4914="","",COUNT('Diário 7º PA'!$A$4:$A$5383)+ROW()-3)</f>
        <v/>
      </c>
      <c r="B4914" s="381"/>
      <c r="C4914" s="433"/>
      <c r="D4914" s="380"/>
      <c r="E4914" s="380"/>
      <c r="F4914" s="383"/>
      <c r="G4914" s="380"/>
      <c r="H4914" s="380"/>
      <c r="I4914" s="380"/>
      <c r="J4914" s="384"/>
      <c r="K4914" s="384"/>
      <c r="L4914" s="384"/>
      <c r="M4914" s="384"/>
      <c r="N4914" s="434"/>
      <c r="O4914" s="309">
        <f t="shared" si="219"/>
        <v>0</v>
      </c>
      <c r="P4914" s="70">
        <f t="shared" si="220"/>
        <v>0</v>
      </c>
      <c r="Q4914" s="135" t="str">
        <f t="shared" si="221"/>
        <v/>
      </c>
    </row>
    <row r="4915" spans="1:17" ht="13.5" thickBot="1" x14ac:dyDescent="0.25">
      <c r="A4915" s="437" t="str">
        <f>IF(B4915="","",COUNT('Diário 7º PA'!$A$4:$A$5383)+ROW()-3)</f>
        <v/>
      </c>
      <c r="B4915" s="381"/>
      <c r="C4915" s="433"/>
      <c r="D4915" s="380"/>
      <c r="E4915" s="380"/>
      <c r="F4915" s="383"/>
      <c r="G4915" s="380"/>
      <c r="H4915" s="380"/>
      <c r="I4915" s="380"/>
      <c r="J4915" s="384"/>
      <c r="K4915" s="384"/>
      <c r="L4915" s="384"/>
      <c r="M4915" s="384"/>
      <c r="N4915" s="434"/>
      <c r="O4915" s="309">
        <f t="shared" si="219"/>
        <v>0</v>
      </c>
      <c r="P4915" s="70">
        <f t="shared" si="220"/>
        <v>0</v>
      </c>
      <c r="Q4915" s="135" t="str">
        <f t="shared" si="221"/>
        <v/>
      </c>
    </row>
    <row r="4916" spans="1:17" ht="13.5" thickBot="1" x14ac:dyDescent="0.25">
      <c r="A4916" s="437" t="str">
        <f>IF(B4916="","",COUNT('Diário 7º PA'!$A$4:$A$5383)+ROW()-3)</f>
        <v/>
      </c>
      <c r="B4916" s="381"/>
      <c r="C4916" s="433"/>
      <c r="D4916" s="380"/>
      <c r="E4916" s="380"/>
      <c r="F4916" s="383"/>
      <c r="G4916" s="380"/>
      <c r="H4916" s="380"/>
      <c r="I4916" s="380"/>
      <c r="J4916" s="384"/>
      <c r="K4916" s="384"/>
      <c r="L4916" s="384"/>
      <c r="M4916" s="384"/>
      <c r="N4916" s="434"/>
      <c r="O4916" s="309">
        <f t="shared" si="219"/>
        <v>0</v>
      </c>
      <c r="P4916" s="70">
        <f t="shared" si="220"/>
        <v>0</v>
      </c>
      <c r="Q4916" s="135" t="str">
        <f t="shared" si="221"/>
        <v/>
      </c>
    </row>
    <row r="4917" spans="1:17" ht="13.5" thickBot="1" x14ac:dyDescent="0.25">
      <c r="A4917" s="437" t="str">
        <f>IF(B4917="","",COUNT('Diário 7º PA'!$A$4:$A$5383)+ROW()-3)</f>
        <v/>
      </c>
      <c r="B4917" s="381"/>
      <c r="C4917" s="433"/>
      <c r="D4917" s="380"/>
      <c r="E4917" s="380"/>
      <c r="F4917" s="383"/>
      <c r="G4917" s="380"/>
      <c r="H4917" s="380"/>
      <c r="I4917" s="380"/>
      <c r="J4917" s="384"/>
      <c r="K4917" s="384"/>
      <c r="L4917" s="384"/>
      <c r="M4917" s="384"/>
      <c r="N4917" s="434"/>
      <c r="O4917" s="309">
        <f t="shared" si="219"/>
        <v>0</v>
      </c>
      <c r="P4917" s="70">
        <f t="shared" si="220"/>
        <v>0</v>
      </c>
      <c r="Q4917" s="135" t="str">
        <f t="shared" si="221"/>
        <v/>
      </c>
    </row>
    <row r="4918" spans="1:17" ht="13.5" thickBot="1" x14ac:dyDescent="0.25">
      <c r="A4918" s="437" t="str">
        <f>IF(B4918="","",COUNT('Diário 7º PA'!$A$4:$A$5383)+ROW()-3)</f>
        <v/>
      </c>
      <c r="B4918" s="381"/>
      <c r="C4918" s="433"/>
      <c r="D4918" s="380"/>
      <c r="E4918" s="380"/>
      <c r="F4918" s="383"/>
      <c r="G4918" s="380"/>
      <c r="H4918" s="380"/>
      <c r="I4918" s="380"/>
      <c r="J4918" s="384"/>
      <c r="K4918" s="384"/>
      <c r="L4918" s="384"/>
      <c r="M4918" s="384"/>
      <c r="N4918" s="434"/>
      <c r="O4918" s="309">
        <f t="shared" si="219"/>
        <v>0</v>
      </c>
      <c r="P4918" s="70">
        <f t="shared" si="220"/>
        <v>0</v>
      </c>
      <c r="Q4918" s="135" t="str">
        <f t="shared" si="221"/>
        <v/>
      </c>
    </row>
    <row r="4919" spans="1:17" ht="13.5" thickBot="1" x14ac:dyDescent="0.25">
      <c r="A4919" s="437" t="str">
        <f>IF(B4919="","",COUNT('Diário 7º PA'!$A$4:$A$5383)+ROW()-3)</f>
        <v/>
      </c>
      <c r="B4919" s="381"/>
      <c r="C4919" s="433"/>
      <c r="D4919" s="380"/>
      <c r="E4919" s="380"/>
      <c r="F4919" s="383"/>
      <c r="G4919" s="380"/>
      <c r="H4919" s="380"/>
      <c r="I4919" s="380"/>
      <c r="J4919" s="384"/>
      <c r="K4919" s="384"/>
      <c r="L4919" s="384"/>
      <c r="M4919" s="384"/>
      <c r="N4919" s="434"/>
      <c r="O4919" s="309">
        <f t="shared" si="219"/>
        <v>0</v>
      </c>
      <c r="P4919" s="70">
        <f t="shared" si="220"/>
        <v>0</v>
      </c>
      <c r="Q4919" s="135" t="str">
        <f t="shared" si="221"/>
        <v/>
      </c>
    </row>
    <row r="4920" spans="1:17" ht="13.5" thickBot="1" x14ac:dyDescent="0.25">
      <c r="A4920" s="437" t="str">
        <f>IF(B4920="","",COUNT('Diário 7º PA'!$A$4:$A$5383)+ROW()-3)</f>
        <v/>
      </c>
      <c r="B4920" s="381"/>
      <c r="C4920" s="433"/>
      <c r="D4920" s="380"/>
      <c r="E4920" s="380"/>
      <c r="F4920" s="383"/>
      <c r="G4920" s="380"/>
      <c r="H4920" s="380"/>
      <c r="I4920" s="380"/>
      <c r="J4920" s="384"/>
      <c r="K4920" s="384"/>
      <c r="L4920" s="384"/>
      <c r="M4920" s="384"/>
      <c r="N4920" s="434"/>
      <c r="O4920" s="309">
        <f t="shared" si="219"/>
        <v>0</v>
      </c>
      <c r="P4920" s="70">
        <f t="shared" si="220"/>
        <v>0</v>
      </c>
      <c r="Q4920" s="135" t="str">
        <f t="shared" si="221"/>
        <v/>
      </c>
    </row>
    <row r="4921" spans="1:17" ht="13.5" thickBot="1" x14ac:dyDescent="0.25">
      <c r="A4921" s="437" t="str">
        <f>IF(B4921="","",COUNT('Diário 7º PA'!$A$4:$A$5383)+ROW()-3)</f>
        <v/>
      </c>
      <c r="B4921" s="381"/>
      <c r="C4921" s="433"/>
      <c r="D4921" s="380"/>
      <c r="E4921" s="380"/>
      <c r="F4921" s="383"/>
      <c r="G4921" s="380"/>
      <c r="H4921" s="380"/>
      <c r="I4921" s="380"/>
      <c r="J4921" s="384"/>
      <c r="K4921" s="384"/>
      <c r="L4921" s="384"/>
      <c r="M4921" s="384"/>
      <c r="N4921" s="434"/>
      <c r="O4921" s="309">
        <f t="shared" si="219"/>
        <v>0</v>
      </c>
      <c r="P4921" s="70">
        <f t="shared" si="220"/>
        <v>0</v>
      </c>
      <c r="Q4921" s="135" t="str">
        <f t="shared" si="221"/>
        <v/>
      </c>
    </row>
    <row r="4922" spans="1:17" ht="13.5" thickBot="1" x14ac:dyDescent="0.25">
      <c r="A4922" s="437" t="str">
        <f>IF(B4922="","",COUNT('Diário 7º PA'!$A$4:$A$5383)+ROW()-3)</f>
        <v/>
      </c>
      <c r="B4922" s="381"/>
      <c r="C4922" s="433"/>
      <c r="D4922" s="380"/>
      <c r="E4922" s="380"/>
      <c r="F4922" s="383"/>
      <c r="G4922" s="380"/>
      <c r="H4922" s="380"/>
      <c r="I4922" s="380"/>
      <c r="J4922" s="384"/>
      <c r="K4922" s="384"/>
      <c r="L4922" s="384"/>
      <c r="M4922" s="384"/>
      <c r="N4922" s="434"/>
      <c r="O4922" s="309">
        <f t="shared" si="219"/>
        <v>0</v>
      </c>
      <c r="P4922" s="70">
        <f t="shared" si="220"/>
        <v>0</v>
      </c>
      <c r="Q4922" s="135" t="str">
        <f t="shared" si="221"/>
        <v/>
      </c>
    </row>
    <row r="4923" spans="1:17" ht="13.5" thickBot="1" x14ac:dyDescent="0.25">
      <c r="A4923" s="437" t="str">
        <f>IF(B4923="","",COUNT('Diário 7º PA'!$A$4:$A$5383)+ROW()-3)</f>
        <v/>
      </c>
      <c r="B4923" s="381"/>
      <c r="C4923" s="433"/>
      <c r="D4923" s="380"/>
      <c r="E4923" s="380"/>
      <c r="F4923" s="383"/>
      <c r="G4923" s="380"/>
      <c r="H4923" s="380"/>
      <c r="I4923" s="380"/>
      <c r="J4923" s="384"/>
      <c r="K4923" s="384"/>
      <c r="L4923" s="384"/>
      <c r="M4923" s="384"/>
      <c r="N4923" s="434"/>
      <c r="O4923" s="309">
        <f t="shared" si="219"/>
        <v>0</v>
      </c>
      <c r="P4923" s="70">
        <f t="shared" si="220"/>
        <v>0</v>
      </c>
      <c r="Q4923" s="135" t="str">
        <f t="shared" si="221"/>
        <v/>
      </c>
    </row>
    <row r="4924" spans="1:17" ht="13.5" thickBot="1" x14ac:dyDescent="0.25">
      <c r="A4924" s="437" t="str">
        <f>IF(B4924="","",COUNT('Diário 7º PA'!$A$4:$A$5383)+ROW()-3)</f>
        <v/>
      </c>
      <c r="B4924" s="441"/>
      <c r="C4924" s="433"/>
      <c r="D4924" s="380"/>
      <c r="E4924" s="380"/>
      <c r="F4924" s="383"/>
      <c r="G4924" s="380"/>
      <c r="H4924" s="380"/>
      <c r="I4924" s="380"/>
      <c r="J4924" s="384"/>
      <c r="K4924" s="384"/>
      <c r="L4924" s="384"/>
      <c r="M4924" s="384"/>
      <c r="N4924" s="434"/>
      <c r="O4924" s="309">
        <f t="shared" si="219"/>
        <v>0</v>
      </c>
      <c r="P4924" s="70">
        <f t="shared" si="220"/>
        <v>0</v>
      </c>
      <c r="Q4924" s="135" t="str">
        <f t="shared" si="221"/>
        <v/>
      </c>
    </row>
    <row r="4925" spans="1:17" ht="13.5" thickBot="1" x14ac:dyDescent="0.25">
      <c r="A4925" s="437" t="str">
        <f>IF(B4925="","",COUNT('Diário 7º PA'!$A$4:$A$5383)+ROW()-3)</f>
        <v/>
      </c>
      <c r="B4925" s="441"/>
      <c r="C4925" s="433"/>
      <c r="D4925" s="380"/>
      <c r="E4925" s="380"/>
      <c r="F4925" s="383"/>
      <c r="G4925" s="380"/>
      <c r="H4925" s="380"/>
      <c r="I4925" s="380"/>
      <c r="J4925" s="384"/>
      <c r="K4925" s="384"/>
      <c r="L4925" s="384"/>
      <c r="M4925" s="384"/>
      <c r="N4925" s="434"/>
      <c r="O4925" s="309">
        <f t="shared" ref="O4925:O4979" si="222">IF(B4925=0,0,IF(YEAR(B4925)=$P$1,MONTH(B4925)-$O$1+1,(YEAR(B4925)-$P$1)*12-$O$1+1+MONTH(B4925)))</f>
        <v>0</v>
      </c>
      <c r="P4925" s="70">
        <f t="shared" ref="P4925:P4979" si="223">IF(C4925=0,0,IF(YEAR(C4925)=$P$1,MONTH(C4925)-$O$1+1,(YEAR(C4925)-$P$1)*12-$O$1+1+MONTH(C4925)))</f>
        <v>0</v>
      </c>
      <c r="Q4925" s="135" t="str">
        <f t="shared" ref="Q4925:Q4979" si="224">SUBSTITUTE(D4925," ","_")</f>
        <v/>
      </c>
    </row>
    <row r="4926" spans="1:17" ht="13.5" thickBot="1" x14ac:dyDescent="0.25">
      <c r="A4926" s="437" t="str">
        <f>IF(B4926="","",COUNT('Diário 7º PA'!$A$4:$A$5383)+ROW()-3)</f>
        <v/>
      </c>
      <c r="B4926" s="441"/>
      <c r="C4926" s="433"/>
      <c r="D4926" s="380"/>
      <c r="E4926" s="380"/>
      <c r="F4926" s="383"/>
      <c r="G4926" s="380"/>
      <c r="H4926" s="380"/>
      <c r="I4926" s="380"/>
      <c r="J4926" s="384"/>
      <c r="K4926" s="384"/>
      <c r="L4926" s="384"/>
      <c r="M4926" s="384"/>
      <c r="N4926" s="434"/>
      <c r="O4926" s="309">
        <f t="shared" si="222"/>
        <v>0</v>
      </c>
      <c r="P4926" s="70">
        <f t="shared" si="223"/>
        <v>0</v>
      </c>
      <c r="Q4926" s="135" t="str">
        <f t="shared" si="224"/>
        <v/>
      </c>
    </row>
    <row r="4927" spans="1:17" ht="13.5" thickBot="1" x14ac:dyDescent="0.25">
      <c r="A4927" s="437" t="str">
        <f>IF(B4927="","",COUNT('Diário 7º PA'!$A$4:$A$5383)+ROW()-3)</f>
        <v/>
      </c>
      <c r="B4927" s="381"/>
      <c r="C4927" s="433"/>
      <c r="D4927" s="380"/>
      <c r="E4927" s="380"/>
      <c r="F4927" s="383"/>
      <c r="G4927" s="380"/>
      <c r="H4927" s="380"/>
      <c r="I4927" s="380"/>
      <c r="J4927" s="384"/>
      <c r="K4927" s="384"/>
      <c r="L4927" s="384"/>
      <c r="M4927" s="384"/>
      <c r="N4927" s="434"/>
      <c r="O4927" s="309">
        <f t="shared" si="222"/>
        <v>0</v>
      </c>
      <c r="P4927" s="70">
        <f t="shared" si="223"/>
        <v>0</v>
      </c>
      <c r="Q4927" s="135" t="str">
        <f t="shared" si="224"/>
        <v/>
      </c>
    </row>
    <row r="4928" spans="1:17" ht="13.5" thickBot="1" x14ac:dyDescent="0.25">
      <c r="A4928" s="437" t="str">
        <f>IF(B4928="","",COUNT('Diário 7º PA'!$A$4:$A$5383)+ROW()-3)</f>
        <v/>
      </c>
      <c r="B4928" s="381"/>
      <c r="C4928" s="433"/>
      <c r="D4928" s="380"/>
      <c r="E4928" s="380"/>
      <c r="F4928" s="383"/>
      <c r="G4928" s="380"/>
      <c r="H4928" s="380"/>
      <c r="I4928" s="380"/>
      <c r="J4928" s="384"/>
      <c r="K4928" s="384"/>
      <c r="L4928" s="384"/>
      <c r="M4928" s="384"/>
      <c r="N4928" s="434"/>
      <c r="O4928" s="309">
        <f t="shared" si="222"/>
        <v>0</v>
      </c>
      <c r="P4928" s="70">
        <f t="shared" si="223"/>
        <v>0</v>
      </c>
      <c r="Q4928" s="135" t="str">
        <f t="shared" si="224"/>
        <v/>
      </c>
    </row>
    <row r="4929" spans="1:17" ht="13.5" thickBot="1" x14ac:dyDescent="0.25">
      <c r="A4929" s="437" t="str">
        <f>IF(B4929="","",COUNT('Diário 7º PA'!$A$4:$A$5383)+ROW()-3)</f>
        <v/>
      </c>
      <c r="B4929" s="381"/>
      <c r="C4929" s="433"/>
      <c r="D4929" s="380"/>
      <c r="E4929" s="380"/>
      <c r="F4929" s="383"/>
      <c r="G4929" s="380"/>
      <c r="H4929" s="380"/>
      <c r="I4929" s="380"/>
      <c r="J4929" s="384"/>
      <c r="K4929" s="384"/>
      <c r="L4929" s="384"/>
      <c r="M4929" s="384"/>
      <c r="N4929" s="434"/>
      <c r="O4929" s="309">
        <f t="shared" si="222"/>
        <v>0</v>
      </c>
      <c r="P4929" s="70">
        <f t="shared" si="223"/>
        <v>0</v>
      </c>
      <c r="Q4929" s="135" t="str">
        <f t="shared" si="224"/>
        <v/>
      </c>
    </row>
    <row r="4930" spans="1:17" ht="13.5" thickBot="1" x14ac:dyDescent="0.25">
      <c r="A4930" s="437" t="str">
        <f>IF(B4930="","",COUNT('Diário 7º PA'!$A$4:$A$5383)+ROW()-3)</f>
        <v/>
      </c>
      <c r="B4930" s="381"/>
      <c r="C4930" s="433"/>
      <c r="D4930" s="380"/>
      <c r="E4930" s="380"/>
      <c r="F4930" s="383"/>
      <c r="G4930" s="380"/>
      <c r="H4930" s="380"/>
      <c r="I4930" s="380"/>
      <c r="J4930" s="384"/>
      <c r="K4930" s="384"/>
      <c r="L4930" s="384"/>
      <c r="M4930" s="384"/>
      <c r="N4930" s="434"/>
      <c r="O4930" s="309">
        <f t="shared" si="222"/>
        <v>0</v>
      </c>
      <c r="P4930" s="70">
        <f t="shared" si="223"/>
        <v>0</v>
      </c>
      <c r="Q4930" s="135" t="str">
        <f t="shared" si="224"/>
        <v/>
      </c>
    </row>
    <row r="4931" spans="1:17" ht="13.5" thickBot="1" x14ac:dyDescent="0.25">
      <c r="A4931" s="437" t="str">
        <f>IF(B4931="","",COUNT('Diário 7º PA'!$A$4:$A$5383)+ROW()-3)</f>
        <v/>
      </c>
      <c r="B4931" s="381"/>
      <c r="C4931" s="433"/>
      <c r="D4931" s="380"/>
      <c r="E4931" s="380"/>
      <c r="F4931" s="383"/>
      <c r="G4931" s="380"/>
      <c r="H4931" s="380"/>
      <c r="I4931" s="380"/>
      <c r="J4931" s="384"/>
      <c r="K4931" s="384"/>
      <c r="L4931" s="384"/>
      <c r="M4931" s="384"/>
      <c r="N4931" s="434"/>
      <c r="O4931" s="309">
        <f t="shared" si="222"/>
        <v>0</v>
      </c>
      <c r="P4931" s="70">
        <f t="shared" si="223"/>
        <v>0</v>
      </c>
      <c r="Q4931" s="135" t="str">
        <f t="shared" si="224"/>
        <v/>
      </c>
    </row>
    <row r="4932" spans="1:17" ht="13.5" thickBot="1" x14ac:dyDescent="0.25">
      <c r="A4932" s="437" t="str">
        <f>IF(B4932="","",COUNT('Diário 7º PA'!$A$4:$A$5383)+ROW()-3)</f>
        <v/>
      </c>
      <c r="B4932" s="381"/>
      <c r="C4932" s="433"/>
      <c r="D4932" s="380"/>
      <c r="E4932" s="380"/>
      <c r="F4932" s="383"/>
      <c r="G4932" s="380"/>
      <c r="H4932" s="380"/>
      <c r="I4932" s="380"/>
      <c r="J4932" s="384"/>
      <c r="K4932" s="384"/>
      <c r="L4932" s="384"/>
      <c r="M4932" s="384"/>
      <c r="N4932" s="434"/>
      <c r="O4932" s="309">
        <f t="shared" si="222"/>
        <v>0</v>
      </c>
      <c r="P4932" s="70">
        <f t="shared" si="223"/>
        <v>0</v>
      </c>
      <c r="Q4932" s="135" t="str">
        <f t="shared" si="224"/>
        <v/>
      </c>
    </row>
    <row r="4933" spans="1:17" ht="13.5" thickBot="1" x14ac:dyDescent="0.25">
      <c r="A4933" s="437" t="str">
        <f>IF(B4933="","",COUNT('Diário 7º PA'!$A$4:$A$5383)+ROW()-3)</f>
        <v/>
      </c>
      <c r="B4933" s="381"/>
      <c r="C4933" s="433"/>
      <c r="D4933" s="380"/>
      <c r="E4933" s="380"/>
      <c r="F4933" s="383"/>
      <c r="G4933" s="380"/>
      <c r="H4933" s="380"/>
      <c r="I4933" s="380"/>
      <c r="J4933" s="384"/>
      <c r="K4933" s="384"/>
      <c r="L4933" s="384"/>
      <c r="M4933" s="384"/>
      <c r="N4933" s="434"/>
      <c r="O4933" s="309">
        <f t="shared" si="222"/>
        <v>0</v>
      </c>
      <c r="P4933" s="70">
        <f t="shared" si="223"/>
        <v>0</v>
      </c>
      <c r="Q4933" s="135" t="str">
        <f t="shared" si="224"/>
        <v/>
      </c>
    </row>
    <row r="4934" spans="1:17" ht="13.5" thickBot="1" x14ac:dyDescent="0.25">
      <c r="A4934" s="437" t="str">
        <f>IF(B4934="","",COUNT('Diário 7º PA'!$A$4:$A$5383)+ROW()-3)</f>
        <v/>
      </c>
      <c r="B4934" s="381"/>
      <c r="C4934" s="433"/>
      <c r="D4934" s="380"/>
      <c r="E4934" s="380"/>
      <c r="F4934" s="383"/>
      <c r="G4934" s="380"/>
      <c r="H4934" s="380"/>
      <c r="I4934" s="380"/>
      <c r="J4934" s="384"/>
      <c r="K4934" s="384"/>
      <c r="L4934" s="384"/>
      <c r="M4934" s="384"/>
      <c r="N4934" s="434"/>
      <c r="O4934" s="309">
        <f t="shared" si="222"/>
        <v>0</v>
      </c>
      <c r="P4934" s="70">
        <f t="shared" si="223"/>
        <v>0</v>
      </c>
      <c r="Q4934" s="135" t="str">
        <f t="shared" si="224"/>
        <v/>
      </c>
    </row>
    <row r="4935" spans="1:17" ht="13.5" thickBot="1" x14ac:dyDescent="0.25">
      <c r="A4935" s="437" t="str">
        <f>IF(B4935="","",COUNT('Diário 7º PA'!$A$4:$A$5383)+ROW()-3)</f>
        <v/>
      </c>
      <c r="B4935" s="381"/>
      <c r="C4935" s="433"/>
      <c r="D4935" s="380"/>
      <c r="E4935" s="380"/>
      <c r="F4935" s="383"/>
      <c r="G4935" s="380"/>
      <c r="H4935" s="380"/>
      <c r="I4935" s="380"/>
      <c r="J4935" s="384"/>
      <c r="K4935" s="384"/>
      <c r="L4935" s="384"/>
      <c r="M4935" s="384"/>
      <c r="N4935" s="434"/>
      <c r="O4935" s="309">
        <f t="shared" si="222"/>
        <v>0</v>
      </c>
      <c r="P4935" s="70">
        <f t="shared" si="223"/>
        <v>0</v>
      </c>
      <c r="Q4935" s="135" t="str">
        <f t="shared" si="224"/>
        <v/>
      </c>
    </row>
    <row r="4936" spans="1:17" ht="13.5" thickBot="1" x14ac:dyDescent="0.25">
      <c r="A4936" s="437" t="str">
        <f>IF(B4936="","",COUNT('Diário 7º PA'!$A$4:$A$5383)+ROW()-3)</f>
        <v/>
      </c>
      <c r="B4936" s="381"/>
      <c r="C4936" s="433"/>
      <c r="D4936" s="380"/>
      <c r="E4936" s="380"/>
      <c r="F4936" s="383"/>
      <c r="G4936" s="380"/>
      <c r="H4936" s="380"/>
      <c r="I4936" s="380"/>
      <c r="J4936" s="384"/>
      <c r="K4936" s="384"/>
      <c r="L4936" s="384"/>
      <c r="M4936" s="384"/>
      <c r="N4936" s="434"/>
      <c r="O4936" s="309">
        <f t="shared" si="222"/>
        <v>0</v>
      </c>
      <c r="P4936" s="70">
        <f t="shared" si="223"/>
        <v>0</v>
      </c>
      <c r="Q4936" s="135" t="str">
        <f t="shared" si="224"/>
        <v/>
      </c>
    </row>
    <row r="4937" spans="1:17" ht="13.5" thickBot="1" x14ac:dyDescent="0.25">
      <c r="A4937" s="437" t="str">
        <f>IF(B4937="","",COUNT('Diário 7º PA'!$A$4:$A$5383)+ROW()-3)</f>
        <v/>
      </c>
      <c r="B4937" s="381"/>
      <c r="C4937" s="433"/>
      <c r="D4937" s="380"/>
      <c r="E4937" s="380"/>
      <c r="F4937" s="383"/>
      <c r="G4937" s="380"/>
      <c r="H4937" s="380"/>
      <c r="I4937" s="380"/>
      <c r="J4937" s="384"/>
      <c r="K4937" s="384"/>
      <c r="L4937" s="384"/>
      <c r="M4937" s="384"/>
      <c r="N4937" s="434"/>
      <c r="O4937" s="309">
        <f t="shared" si="222"/>
        <v>0</v>
      </c>
      <c r="P4937" s="70">
        <f t="shared" si="223"/>
        <v>0</v>
      </c>
      <c r="Q4937" s="135" t="str">
        <f t="shared" si="224"/>
        <v/>
      </c>
    </row>
    <row r="4938" spans="1:17" ht="13.5" thickBot="1" x14ac:dyDescent="0.25">
      <c r="A4938" s="437" t="str">
        <f>IF(B4938="","",COUNT('Diário 7º PA'!$A$4:$A$5383)+ROW()-3)</f>
        <v/>
      </c>
      <c r="B4938" s="381"/>
      <c r="C4938" s="433"/>
      <c r="D4938" s="380"/>
      <c r="E4938" s="380"/>
      <c r="F4938" s="383"/>
      <c r="G4938" s="380"/>
      <c r="H4938" s="380"/>
      <c r="I4938" s="380"/>
      <c r="J4938" s="384"/>
      <c r="K4938" s="384"/>
      <c r="L4938" s="384"/>
      <c r="M4938" s="384"/>
      <c r="N4938" s="434"/>
      <c r="O4938" s="309">
        <f t="shared" si="222"/>
        <v>0</v>
      </c>
      <c r="P4938" s="70">
        <f t="shared" si="223"/>
        <v>0</v>
      </c>
      <c r="Q4938" s="135" t="str">
        <f t="shared" si="224"/>
        <v/>
      </c>
    </row>
    <row r="4939" spans="1:17" ht="13.5" thickBot="1" x14ac:dyDescent="0.25">
      <c r="A4939" s="437" t="str">
        <f>IF(B4939="","",COUNT('Diário 7º PA'!$A$4:$A$5383)+ROW()-3)</f>
        <v/>
      </c>
      <c r="B4939" s="381"/>
      <c r="C4939" s="433"/>
      <c r="D4939" s="380"/>
      <c r="E4939" s="380"/>
      <c r="F4939" s="383"/>
      <c r="G4939" s="380"/>
      <c r="H4939" s="380"/>
      <c r="I4939" s="380"/>
      <c r="J4939" s="384"/>
      <c r="K4939" s="384"/>
      <c r="L4939" s="384"/>
      <c r="M4939" s="384"/>
      <c r="N4939" s="434"/>
      <c r="O4939" s="309">
        <f t="shared" si="222"/>
        <v>0</v>
      </c>
      <c r="P4939" s="70">
        <f t="shared" si="223"/>
        <v>0</v>
      </c>
      <c r="Q4939" s="135" t="str">
        <f t="shared" si="224"/>
        <v/>
      </c>
    </row>
    <row r="4940" spans="1:17" ht="13.5" thickBot="1" x14ac:dyDescent="0.25">
      <c r="A4940" s="437" t="str">
        <f>IF(B4940="","",COUNT('Diário 7º PA'!$A$4:$A$5383)+ROW()-3)</f>
        <v/>
      </c>
      <c r="B4940" s="381"/>
      <c r="C4940" s="433"/>
      <c r="D4940" s="380"/>
      <c r="E4940" s="380"/>
      <c r="F4940" s="383"/>
      <c r="G4940" s="380"/>
      <c r="H4940" s="380"/>
      <c r="I4940" s="380"/>
      <c r="J4940" s="384"/>
      <c r="K4940" s="384"/>
      <c r="L4940" s="384"/>
      <c r="M4940" s="384"/>
      <c r="N4940" s="434"/>
      <c r="O4940" s="309">
        <f t="shared" si="222"/>
        <v>0</v>
      </c>
      <c r="P4940" s="70">
        <f t="shared" si="223"/>
        <v>0</v>
      </c>
      <c r="Q4940" s="135" t="str">
        <f t="shared" si="224"/>
        <v/>
      </c>
    </row>
    <row r="4941" spans="1:17" ht="13.5" thickBot="1" x14ac:dyDescent="0.25">
      <c r="A4941" s="437" t="str">
        <f>IF(B4941="","",COUNT('Diário 7º PA'!$A$4:$A$5383)+ROW()-3)</f>
        <v/>
      </c>
      <c r="B4941" s="381"/>
      <c r="C4941" s="433"/>
      <c r="D4941" s="380"/>
      <c r="E4941" s="380"/>
      <c r="F4941" s="383"/>
      <c r="G4941" s="380"/>
      <c r="H4941" s="380"/>
      <c r="I4941" s="380"/>
      <c r="J4941" s="384"/>
      <c r="K4941" s="384"/>
      <c r="L4941" s="384"/>
      <c r="M4941" s="384"/>
      <c r="N4941" s="434"/>
      <c r="O4941" s="309">
        <f t="shared" si="222"/>
        <v>0</v>
      </c>
      <c r="P4941" s="70">
        <f t="shared" si="223"/>
        <v>0</v>
      </c>
      <c r="Q4941" s="135" t="str">
        <f t="shared" si="224"/>
        <v/>
      </c>
    </row>
    <row r="4942" spans="1:17" ht="13.5" thickBot="1" x14ac:dyDescent="0.25">
      <c r="A4942" s="437" t="str">
        <f>IF(B4942="","",COUNT('Diário 7º PA'!$A$4:$A$5383)+ROW()-3)</f>
        <v/>
      </c>
      <c r="B4942" s="381"/>
      <c r="C4942" s="433"/>
      <c r="D4942" s="380"/>
      <c r="E4942" s="380"/>
      <c r="F4942" s="383"/>
      <c r="G4942" s="380"/>
      <c r="H4942" s="380"/>
      <c r="I4942" s="380"/>
      <c r="J4942" s="384"/>
      <c r="K4942" s="384"/>
      <c r="L4942" s="384"/>
      <c r="M4942" s="384"/>
      <c r="N4942" s="434"/>
      <c r="O4942" s="309">
        <f t="shared" si="222"/>
        <v>0</v>
      </c>
      <c r="P4942" s="70">
        <f t="shared" si="223"/>
        <v>0</v>
      </c>
      <c r="Q4942" s="135" t="str">
        <f t="shared" si="224"/>
        <v/>
      </c>
    </row>
    <row r="4943" spans="1:17" ht="13.5" thickBot="1" x14ac:dyDescent="0.25">
      <c r="A4943" s="437" t="str">
        <f>IF(B4943="","",COUNT('Diário 7º PA'!$A$4:$A$5383)+ROW()-3)</f>
        <v/>
      </c>
      <c r="B4943" s="381"/>
      <c r="C4943" s="433"/>
      <c r="D4943" s="380"/>
      <c r="E4943" s="380"/>
      <c r="F4943" s="383"/>
      <c r="G4943" s="380"/>
      <c r="H4943" s="380"/>
      <c r="I4943" s="380"/>
      <c r="J4943" s="384"/>
      <c r="K4943" s="384"/>
      <c r="L4943" s="384"/>
      <c r="M4943" s="384"/>
      <c r="N4943" s="434"/>
      <c r="O4943" s="309">
        <f t="shared" si="222"/>
        <v>0</v>
      </c>
      <c r="P4943" s="70">
        <f t="shared" si="223"/>
        <v>0</v>
      </c>
      <c r="Q4943" s="135" t="str">
        <f t="shared" si="224"/>
        <v/>
      </c>
    </row>
    <row r="4944" spans="1:17" ht="13.5" thickBot="1" x14ac:dyDescent="0.25">
      <c r="A4944" s="437" t="str">
        <f>IF(B4944="","",COUNT('Diário 7º PA'!$A$4:$A$5383)+ROW()-3)</f>
        <v/>
      </c>
      <c r="B4944" s="381"/>
      <c r="C4944" s="433"/>
      <c r="D4944" s="380"/>
      <c r="E4944" s="380"/>
      <c r="F4944" s="383"/>
      <c r="G4944" s="380"/>
      <c r="H4944" s="380"/>
      <c r="I4944" s="380"/>
      <c r="J4944" s="384"/>
      <c r="K4944" s="384"/>
      <c r="L4944" s="384"/>
      <c r="M4944" s="384"/>
      <c r="N4944" s="434"/>
      <c r="O4944" s="309">
        <f t="shared" si="222"/>
        <v>0</v>
      </c>
      <c r="P4944" s="70">
        <f t="shared" si="223"/>
        <v>0</v>
      </c>
      <c r="Q4944" s="135" t="str">
        <f t="shared" si="224"/>
        <v/>
      </c>
    </row>
    <row r="4945" spans="1:17" ht="13.5" thickBot="1" x14ac:dyDescent="0.25">
      <c r="A4945" s="437" t="str">
        <f>IF(B4945="","",COUNT('Diário 7º PA'!$A$4:$A$5383)+ROW()-3)</f>
        <v/>
      </c>
      <c r="B4945" s="381"/>
      <c r="C4945" s="433"/>
      <c r="D4945" s="380"/>
      <c r="E4945" s="380"/>
      <c r="F4945" s="383"/>
      <c r="G4945" s="380"/>
      <c r="H4945" s="380"/>
      <c r="I4945" s="380"/>
      <c r="J4945" s="384"/>
      <c r="K4945" s="384"/>
      <c r="L4945" s="384"/>
      <c r="M4945" s="384"/>
      <c r="N4945" s="434"/>
      <c r="O4945" s="309">
        <f t="shared" si="222"/>
        <v>0</v>
      </c>
      <c r="P4945" s="70">
        <f t="shared" si="223"/>
        <v>0</v>
      </c>
      <c r="Q4945" s="135" t="str">
        <f t="shared" si="224"/>
        <v/>
      </c>
    </row>
    <row r="4946" spans="1:17" ht="13.5" thickBot="1" x14ac:dyDescent="0.25">
      <c r="A4946" s="437" t="str">
        <f>IF(B4946="","",COUNT('Diário 7º PA'!$A$4:$A$5383)+ROW()-3)</f>
        <v/>
      </c>
      <c r="B4946" s="381"/>
      <c r="C4946" s="433"/>
      <c r="D4946" s="380"/>
      <c r="E4946" s="380"/>
      <c r="F4946" s="383"/>
      <c r="G4946" s="380"/>
      <c r="H4946" s="380"/>
      <c r="I4946" s="380"/>
      <c r="J4946" s="384"/>
      <c r="K4946" s="384"/>
      <c r="L4946" s="384"/>
      <c r="M4946" s="384"/>
      <c r="N4946" s="434"/>
      <c r="O4946" s="309">
        <f t="shared" si="222"/>
        <v>0</v>
      </c>
      <c r="P4946" s="70">
        <f t="shared" si="223"/>
        <v>0</v>
      </c>
      <c r="Q4946" s="135" t="str">
        <f t="shared" si="224"/>
        <v/>
      </c>
    </row>
    <row r="4947" spans="1:17" ht="13.5" thickBot="1" x14ac:dyDescent="0.25">
      <c r="A4947" s="437" t="str">
        <f>IF(B4947="","",COUNT('Diário 7º PA'!$A$4:$A$5383)+ROW()-3)</f>
        <v/>
      </c>
      <c r="B4947" s="381"/>
      <c r="C4947" s="433"/>
      <c r="D4947" s="380"/>
      <c r="E4947" s="380"/>
      <c r="F4947" s="383"/>
      <c r="G4947" s="380"/>
      <c r="H4947" s="380"/>
      <c r="I4947" s="380"/>
      <c r="J4947" s="384"/>
      <c r="K4947" s="384"/>
      <c r="L4947" s="384"/>
      <c r="M4947" s="384"/>
      <c r="N4947" s="434"/>
      <c r="O4947" s="309">
        <f t="shared" si="222"/>
        <v>0</v>
      </c>
      <c r="P4947" s="70">
        <f t="shared" si="223"/>
        <v>0</v>
      </c>
      <c r="Q4947" s="135" t="str">
        <f t="shared" si="224"/>
        <v/>
      </c>
    </row>
    <row r="4948" spans="1:17" ht="13.5" thickBot="1" x14ac:dyDescent="0.25">
      <c r="A4948" s="437" t="str">
        <f>IF(B4948="","",COUNT('Diário 7º PA'!$A$4:$A$5383)+ROW()-3)</f>
        <v/>
      </c>
      <c r="B4948" s="381"/>
      <c r="C4948" s="433"/>
      <c r="D4948" s="380"/>
      <c r="E4948" s="380"/>
      <c r="F4948" s="383"/>
      <c r="G4948" s="380"/>
      <c r="H4948" s="380"/>
      <c r="I4948" s="380"/>
      <c r="J4948" s="384"/>
      <c r="K4948" s="384"/>
      <c r="L4948" s="384"/>
      <c r="M4948" s="384"/>
      <c r="N4948" s="434"/>
      <c r="O4948" s="309">
        <f t="shared" si="222"/>
        <v>0</v>
      </c>
      <c r="P4948" s="70">
        <f t="shared" si="223"/>
        <v>0</v>
      </c>
      <c r="Q4948" s="135" t="str">
        <f t="shared" si="224"/>
        <v/>
      </c>
    </row>
    <row r="4949" spans="1:17" ht="13.5" thickBot="1" x14ac:dyDescent="0.25">
      <c r="A4949" s="437" t="str">
        <f>IF(B4949="","",COUNT('Diário 7º PA'!$A$4:$A$5383)+ROW()-3)</f>
        <v/>
      </c>
      <c r="B4949" s="381"/>
      <c r="C4949" s="433"/>
      <c r="D4949" s="380"/>
      <c r="E4949" s="380"/>
      <c r="F4949" s="383"/>
      <c r="G4949" s="380"/>
      <c r="H4949" s="380"/>
      <c r="I4949" s="380"/>
      <c r="J4949" s="384"/>
      <c r="K4949" s="384"/>
      <c r="L4949" s="384"/>
      <c r="M4949" s="384"/>
      <c r="N4949" s="434"/>
      <c r="O4949" s="309">
        <f t="shared" si="222"/>
        <v>0</v>
      </c>
      <c r="P4949" s="70">
        <f t="shared" si="223"/>
        <v>0</v>
      </c>
      <c r="Q4949" s="135" t="str">
        <f t="shared" si="224"/>
        <v/>
      </c>
    </row>
    <row r="4950" spans="1:17" ht="13.5" thickBot="1" x14ac:dyDescent="0.25">
      <c r="A4950" s="437" t="str">
        <f>IF(B4950="","",COUNT('Diário 7º PA'!$A$4:$A$5383)+ROW()-3)</f>
        <v/>
      </c>
      <c r="B4950" s="381"/>
      <c r="C4950" s="433"/>
      <c r="D4950" s="380"/>
      <c r="E4950" s="380"/>
      <c r="F4950" s="383"/>
      <c r="G4950" s="380"/>
      <c r="H4950" s="380"/>
      <c r="I4950" s="380"/>
      <c r="J4950" s="384"/>
      <c r="K4950" s="384"/>
      <c r="L4950" s="384"/>
      <c r="M4950" s="384"/>
      <c r="N4950" s="434"/>
      <c r="O4950" s="309">
        <f t="shared" si="222"/>
        <v>0</v>
      </c>
      <c r="P4950" s="70">
        <f t="shared" si="223"/>
        <v>0</v>
      </c>
      <c r="Q4950" s="135" t="str">
        <f t="shared" si="224"/>
        <v/>
      </c>
    </row>
    <row r="4951" spans="1:17" ht="13.5" thickBot="1" x14ac:dyDescent="0.25">
      <c r="A4951" s="437" t="str">
        <f>IF(B4951="","",COUNT('Diário 7º PA'!$A$4:$A$5383)+ROW()-3)</f>
        <v/>
      </c>
      <c r="B4951" s="381"/>
      <c r="C4951" s="433"/>
      <c r="D4951" s="380"/>
      <c r="E4951" s="380"/>
      <c r="F4951" s="383"/>
      <c r="G4951" s="380"/>
      <c r="H4951" s="380"/>
      <c r="I4951" s="380"/>
      <c r="J4951" s="384"/>
      <c r="K4951" s="384"/>
      <c r="L4951" s="384"/>
      <c r="M4951" s="384"/>
      <c r="N4951" s="434"/>
      <c r="O4951" s="309">
        <f t="shared" si="222"/>
        <v>0</v>
      </c>
      <c r="P4951" s="70">
        <f t="shared" si="223"/>
        <v>0</v>
      </c>
      <c r="Q4951" s="135" t="str">
        <f t="shared" si="224"/>
        <v/>
      </c>
    </row>
    <row r="4952" spans="1:17" ht="13.5" thickBot="1" x14ac:dyDescent="0.25">
      <c r="A4952" s="437" t="str">
        <f>IF(B4952="","",COUNT('Diário 7º PA'!$A$4:$A$5383)+ROW()-3)</f>
        <v/>
      </c>
      <c r="B4952" s="381"/>
      <c r="C4952" s="433"/>
      <c r="D4952" s="380"/>
      <c r="E4952" s="380"/>
      <c r="F4952" s="383"/>
      <c r="G4952" s="380"/>
      <c r="H4952" s="380"/>
      <c r="I4952" s="380"/>
      <c r="J4952" s="384"/>
      <c r="K4952" s="384"/>
      <c r="L4952" s="384"/>
      <c r="M4952" s="384"/>
      <c r="N4952" s="434"/>
      <c r="O4952" s="309">
        <f t="shared" si="222"/>
        <v>0</v>
      </c>
      <c r="P4952" s="70">
        <f t="shared" si="223"/>
        <v>0</v>
      </c>
      <c r="Q4952" s="135" t="str">
        <f t="shared" si="224"/>
        <v/>
      </c>
    </row>
    <row r="4953" spans="1:17" ht="13.5" thickBot="1" x14ac:dyDescent="0.25">
      <c r="A4953" s="437" t="str">
        <f>IF(B4953="","",COUNT('Diário 7º PA'!$A$4:$A$5383)+ROW()-3)</f>
        <v/>
      </c>
      <c r="B4953" s="381"/>
      <c r="C4953" s="433"/>
      <c r="D4953" s="380"/>
      <c r="E4953" s="380"/>
      <c r="F4953" s="383"/>
      <c r="G4953" s="380"/>
      <c r="H4953" s="380"/>
      <c r="I4953" s="380"/>
      <c r="J4953" s="384"/>
      <c r="K4953" s="384"/>
      <c r="L4953" s="384"/>
      <c r="M4953" s="384"/>
      <c r="N4953" s="434"/>
      <c r="O4953" s="309">
        <f t="shared" si="222"/>
        <v>0</v>
      </c>
      <c r="P4953" s="70">
        <f t="shared" si="223"/>
        <v>0</v>
      </c>
      <c r="Q4953" s="135" t="str">
        <f t="shared" si="224"/>
        <v/>
      </c>
    </row>
    <row r="4954" spans="1:17" ht="13.5" thickBot="1" x14ac:dyDescent="0.25">
      <c r="A4954" s="437" t="str">
        <f>IF(B4954="","",COUNT('Diário 7º PA'!$A$4:$A$5383)+ROW()-3)</f>
        <v/>
      </c>
      <c r="B4954" s="381"/>
      <c r="C4954" s="433"/>
      <c r="D4954" s="380"/>
      <c r="E4954" s="380"/>
      <c r="F4954" s="383"/>
      <c r="G4954" s="380"/>
      <c r="H4954" s="380"/>
      <c r="I4954" s="380"/>
      <c r="J4954" s="384"/>
      <c r="K4954" s="384"/>
      <c r="L4954" s="384"/>
      <c r="M4954" s="384"/>
      <c r="N4954" s="434"/>
      <c r="O4954" s="309">
        <f t="shared" si="222"/>
        <v>0</v>
      </c>
      <c r="P4954" s="70">
        <f t="shared" si="223"/>
        <v>0</v>
      </c>
      <c r="Q4954" s="135" t="str">
        <f t="shared" si="224"/>
        <v/>
      </c>
    </row>
    <row r="4955" spans="1:17" ht="13.5" thickBot="1" x14ac:dyDescent="0.25">
      <c r="A4955" s="437" t="str">
        <f>IF(B4955="","",COUNT('Diário 7º PA'!$A$4:$A$5383)+ROW()-3)</f>
        <v/>
      </c>
      <c r="B4955" s="381"/>
      <c r="C4955" s="433"/>
      <c r="D4955" s="380"/>
      <c r="E4955" s="380"/>
      <c r="F4955" s="383"/>
      <c r="G4955" s="380"/>
      <c r="H4955" s="380"/>
      <c r="I4955" s="380"/>
      <c r="J4955" s="384"/>
      <c r="K4955" s="384"/>
      <c r="L4955" s="384"/>
      <c r="M4955" s="384"/>
      <c r="N4955" s="434"/>
      <c r="O4955" s="309">
        <f t="shared" si="222"/>
        <v>0</v>
      </c>
      <c r="P4955" s="70">
        <f t="shared" si="223"/>
        <v>0</v>
      </c>
      <c r="Q4955" s="135" t="str">
        <f t="shared" si="224"/>
        <v/>
      </c>
    </row>
    <row r="4956" spans="1:17" ht="13.5" thickBot="1" x14ac:dyDescent="0.25">
      <c r="A4956" s="437" t="str">
        <f>IF(B4956="","",COUNT('Diário 7º PA'!$A$4:$A$5383)+ROW()-3)</f>
        <v/>
      </c>
      <c r="B4956" s="381"/>
      <c r="C4956" s="433"/>
      <c r="D4956" s="380"/>
      <c r="E4956" s="380"/>
      <c r="F4956" s="383"/>
      <c r="G4956" s="380"/>
      <c r="H4956" s="380"/>
      <c r="I4956" s="380"/>
      <c r="J4956" s="384"/>
      <c r="K4956" s="384"/>
      <c r="L4956" s="384"/>
      <c r="M4956" s="384"/>
      <c r="N4956" s="434"/>
      <c r="O4956" s="309">
        <f t="shared" si="222"/>
        <v>0</v>
      </c>
      <c r="P4956" s="70">
        <f t="shared" si="223"/>
        <v>0</v>
      </c>
      <c r="Q4956" s="135" t="str">
        <f t="shared" si="224"/>
        <v/>
      </c>
    </row>
    <row r="4957" spans="1:17" ht="13.5" thickBot="1" x14ac:dyDescent="0.25">
      <c r="A4957" s="437" t="str">
        <f>IF(B4957="","",COUNT('Diário 7º PA'!$A$4:$A$5383)+ROW()-3)</f>
        <v/>
      </c>
      <c r="B4957" s="381"/>
      <c r="C4957" s="433"/>
      <c r="D4957" s="380"/>
      <c r="E4957" s="380"/>
      <c r="F4957" s="383"/>
      <c r="G4957" s="380"/>
      <c r="H4957" s="380"/>
      <c r="I4957" s="380"/>
      <c r="J4957" s="384"/>
      <c r="K4957" s="384"/>
      <c r="L4957" s="384"/>
      <c r="M4957" s="384"/>
      <c r="N4957" s="434"/>
      <c r="O4957" s="309">
        <f t="shared" si="222"/>
        <v>0</v>
      </c>
      <c r="P4957" s="70">
        <f t="shared" si="223"/>
        <v>0</v>
      </c>
      <c r="Q4957" s="135" t="str">
        <f t="shared" si="224"/>
        <v/>
      </c>
    </row>
    <row r="4958" spans="1:17" ht="13.5" thickBot="1" x14ac:dyDescent="0.25">
      <c r="A4958" s="437" t="str">
        <f>IF(B4958="","",COUNT('Diário 7º PA'!$A$4:$A$5383)+ROW()-3)</f>
        <v/>
      </c>
      <c r="B4958" s="381"/>
      <c r="C4958" s="433"/>
      <c r="D4958" s="380"/>
      <c r="E4958" s="380"/>
      <c r="F4958" s="383"/>
      <c r="G4958" s="380"/>
      <c r="H4958" s="380"/>
      <c r="I4958" s="380"/>
      <c r="J4958" s="384"/>
      <c r="K4958" s="384"/>
      <c r="L4958" s="384"/>
      <c r="M4958" s="384"/>
      <c r="N4958" s="434"/>
      <c r="O4958" s="309">
        <f t="shared" si="222"/>
        <v>0</v>
      </c>
      <c r="P4958" s="70">
        <f t="shared" si="223"/>
        <v>0</v>
      </c>
      <c r="Q4958" s="135" t="str">
        <f t="shared" si="224"/>
        <v/>
      </c>
    </row>
    <row r="4959" spans="1:17" ht="13.5" thickBot="1" x14ac:dyDescent="0.25">
      <c r="A4959" s="437" t="str">
        <f>IF(B4959="","",COUNT('Diário 7º PA'!$A$4:$A$5383)+ROW()-3)</f>
        <v/>
      </c>
      <c r="B4959" s="381"/>
      <c r="C4959" s="433"/>
      <c r="D4959" s="380"/>
      <c r="E4959" s="380"/>
      <c r="F4959" s="383"/>
      <c r="G4959" s="380"/>
      <c r="H4959" s="380"/>
      <c r="I4959" s="380"/>
      <c r="J4959" s="384"/>
      <c r="K4959" s="384"/>
      <c r="L4959" s="384"/>
      <c r="M4959" s="384"/>
      <c r="N4959" s="434"/>
      <c r="O4959" s="309">
        <f t="shared" si="222"/>
        <v>0</v>
      </c>
      <c r="P4959" s="70">
        <f t="shared" si="223"/>
        <v>0</v>
      </c>
      <c r="Q4959" s="135" t="str">
        <f t="shared" si="224"/>
        <v/>
      </c>
    </row>
    <row r="4960" spans="1:17" ht="13.5" thickBot="1" x14ac:dyDescent="0.25">
      <c r="A4960" s="437" t="str">
        <f>IF(B4960="","",COUNT('Diário 7º PA'!$A$4:$A$5383)+ROW()-3)</f>
        <v/>
      </c>
      <c r="B4960" s="381"/>
      <c r="C4960" s="433"/>
      <c r="D4960" s="380"/>
      <c r="E4960" s="380"/>
      <c r="F4960" s="383"/>
      <c r="G4960" s="380"/>
      <c r="H4960" s="380"/>
      <c r="I4960" s="380"/>
      <c r="J4960" s="384"/>
      <c r="K4960" s="384"/>
      <c r="L4960" s="384"/>
      <c r="M4960" s="384"/>
      <c r="N4960" s="434"/>
      <c r="O4960" s="309">
        <f t="shared" si="222"/>
        <v>0</v>
      </c>
      <c r="P4960" s="70">
        <f t="shared" si="223"/>
        <v>0</v>
      </c>
      <c r="Q4960" s="135" t="str">
        <f t="shared" si="224"/>
        <v/>
      </c>
    </row>
    <row r="4961" spans="1:17" ht="13.5" thickBot="1" x14ac:dyDescent="0.25">
      <c r="A4961" s="437" t="str">
        <f>IF(B4961="","",COUNT('Diário 7º PA'!$A$4:$A$5383)+ROW()-3)</f>
        <v/>
      </c>
      <c r="B4961" s="381"/>
      <c r="C4961" s="433"/>
      <c r="D4961" s="380"/>
      <c r="E4961" s="380"/>
      <c r="F4961" s="383"/>
      <c r="G4961" s="380"/>
      <c r="H4961" s="380"/>
      <c r="I4961" s="380"/>
      <c r="J4961" s="384"/>
      <c r="K4961" s="384"/>
      <c r="L4961" s="384"/>
      <c r="M4961" s="384"/>
      <c r="N4961" s="434"/>
      <c r="O4961" s="309">
        <f t="shared" si="222"/>
        <v>0</v>
      </c>
      <c r="P4961" s="70">
        <f t="shared" si="223"/>
        <v>0</v>
      </c>
      <c r="Q4961" s="135" t="str">
        <f t="shared" si="224"/>
        <v/>
      </c>
    </row>
    <row r="4962" spans="1:17" ht="13.5" thickBot="1" x14ac:dyDescent="0.25">
      <c r="A4962" s="437" t="str">
        <f>IF(B4962="","",COUNT('Diário 7º PA'!$A$4:$A$5383)+ROW()-3)</f>
        <v/>
      </c>
      <c r="B4962" s="381"/>
      <c r="C4962" s="433"/>
      <c r="D4962" s="380"/>
      <c r="E4962" s="380"/>
      <c r="F4962" s="383"/>
      <c r="G4962" s="380"/>
      <c r="H4962" s="380"/>
      <c r="I4962" s="380"/>
      <c r="J4962" s="384"/>
      <c r="K4962" s="384"/>
      <c r="L4962" s="384"/>
      <c r="M4962" s="384"/>
      <c r="N4962" s="434"/>
      <c r="O4962" s="309">
        <f t="shared" si="222"/>
        <v>0</v>
      </c>
      <c r="P4962" s="70">
        <f t="shared" si="223"/>
        <v>0</v>
      </c>
      <c r="Q4962" s="135" t="str">
        <f t="shared" si="224"/>
        <v/>
      </c>
    </row>
    <row r="4963" spans="1:17" ht="13.5" thickBot="1" x14ac:dyDescent="0.25">
      <c r="A4963" s="437" t="str">
        <f>IF(B4963="","",COUNT('Diário 7º PA'!$A$4:$A$5383)+ROW()-3)</f>
        <v/>
      </c>
      <c r="B4963" s="381"/>
      <c r="C4963" s="433"/>
      <c r="D4963" s="380"/>
      <c r="E4963" s="380"/>
      <c r="F4963" s="383"/>
      <c r="G4963" s="380"/>
      <c r="H4963" s="380"/>
      <c r="I4963" s="380"/>
      <c r="J4963" s="384"/>
      <c r="K4963" s="384"/>
      <c r="L4963" s="384"/>
      <c r="M4963" s="384"/>
      <c r="N4963" s="434"/>
      <c r="O4963" s="309">
        <f t="shared" si="222"/>
        <v>0</v>
      </c>
      <c r="P4963" s="70">
        <f t="shared" si="223"/>
        <v>0</v>
      </c>
      <c r="Q4963" s="135" t="str">
        <f t="shared" si="224"/>
        <v/>
      </c>
    </row>
    <row r="4964" spans="1:17" ht="13.5" thickBot="1" x14ac:dyDescent="0.25">
      <c r="A4964" s="437" t="str">
        <f>IF(B4964="","",COUNT('Diário 7º PA'!$A$4:$A$5383)+ROW()-3)</f>
        <v/>
      </c>
      <c r="B4964" s="381"/>
      <c r="C4964" s="433"/>
      <c r="D4964" s="380"/>
      <c r="E4964" s="380"/>
      <c r="F4964" s="383"/>
      <c r="G4964" s="380"/>
      <c r="H4964" s="380"/>
      <c r="I4964" s="380"/>
      <c r="J4964" s="384"/>
      <c r="K4964" s="384"/>
      <c r="L4964" s="384"/>
      <c r="M4964" s="384"/>
      <c r="N4964" s="434"/>
      <c r="O4964" s="309">
        <f t="shared" si="222"/>
        <v>0</v>
      </c>
      <c r="P4964" s="70">
        <f t="shared" si="223"/>
        <v>0</v>
      </c>
      <c r="Q4964" s="135" t="str">
        <f t="shared" si="224"/>
        <v/>
      </c>
    </row>
    <row r="4965" spans="1:17" ht="13.5" thickBot="1" x14ac:dyDescent="0.25">
      <c r="A4965" s="437" t="str">
        <f>IF(B4965="","",COUNT('Diário 7º PA'!$A$4:$A$5383)+ROW()-3)</f>
        <v/>
      </c>
      <c r="B4965" s="381"/>
      <c r="C4965" s="433"/>
      <c r="D4965" s="380"/>
      <c r="E4965" s="380"/>
      <c r="F4965" s="383"/>
      <c r="G4965" s="380"/>
      <c r="H4965" s="380"/>
      <c r="I4965" s="380"/>
      <c r="J4965" s="384"/>
      <c r="K4965" s="384"/>
      <c r="L4965" s="384"/>
      <c r="M4965" s="384"/>
      <c r="N4965" s="434"/>
      <c r="O4965" s="309">
        <f t="shared" si="222"/>
        <v>0</v>
      </c>
      <c r="P4965" s="70">
        <f t="shared" si="223"/>
        <v>0</v>
      </c>
      <c r="Q4965" s="135" t="str">
        <f t="shared" si="224"/>
        <v/>
      </c>
    </row>
    <row r="4966" spans="1:17" ht="13.5" thickBot="1" x14ac:dyDescent="0.25">
      <c r="A4966" s="437" t="str">
        <f>IF(B4966="","",COUNT('Diário 7º PA'!$A$4:$A$5383)+ROW()-3)</f>
        <v/>
      </c>
      <c r="B4966" s="381"/>
      <c r="C4966" s="433"/>
      <c r="D4966" s="380"/>
      <c r="E4966" s="380"/>
      <c r="F4966" s="383"/>
      <c r="G4966" s="380"/>
      <c r="H4966" s="380"/>
      <c r="I4966" s="380"/>
      <c r="J4966" s="384"/>
      <c r="K4966" s="384"/>
      <c r="L4966" s="384"/>
      <c r="M4966" s="384"/>
      <c r="N4966" s="434"/>
      <c r="O4966" s="309">
        <f t="shared" si="222"/>
        <v>0</v>
      </c>
      <c r="P4966" s="70">
        <f t="shared" si="223"/>
        <v>0</v>
      </c>
      <c r="Q4966" s="135" t="str">
        <f t="shared" si="224"/>
        <v/>
      </c>
    </row>
    <row r="4967" spans="1:17" ht="13.5" thickBot="1" x14ac:dyDescent="0.25">
      <c r="A4967" s="437" t="str">
        <f>IF(B4967="","",COUNT('Diário 7º PA'!$A$4:$A$5383)+ROW()-3)</f>
        <v/>
      </c>
      <c r="B4967" s="381"/>
      <c r="C4967" s="433"/>
      <c r="D4967" s="380"/>
      <c r="E4967" s="380"/>
      <c r="F4967" s="383"/>
      <c r="G4967" s="380"/>
      <c r="H4967" s="380"/>
      <c r="I4967" s="380"/>
      <c r="J4967" s="384"/>
      <c r="K4967" s="384"/>
      <c r="L4967" s="384"/>
      <c r="M4967" s="384"/>
      <c r="N4967" s="434"/>
      <c r="O4967" s="309">
        <f t="shared" si="222"/>
        <v>0</v>
      </c>
      <c r="P4967" s="70">
        <f t="shared" si="223"/>
        <v>0</v>
      </c>
      <c r="Q4967" s="135" t="str">
        <f t="shared" si="224"/>
        <v/>
      </c>
    </row>
    <row r="4968" spans="1:17" ht="13.5" thickBot="1" x14ac:dyDescent="0.25">
      <c r="A4968" s="437" t="str">
        <f>IF(B4968="","",COUNT('Diário 7º PA'!$A$4:$A$5383)+ROW()-3)</f>
        <v/>
      </c>
      <c r="B4968" s="381"/>
      <c r="C4968" s="433"/>
      <c r="D4968" s="380"/>
      <c r="E4968" s="380"/>
      <c r="F4968" s="383"/>
      <c r="G4968" s="380"/>
      <c r="H4968" s="380"/>
      <c r="I4968" s="380"/>
      <c r="J4968" s="384"/>
      <c r="K4968" s="384"/>
      <c r="L4968" s="384"/>
      <c r="M4968" s="384"/>
      <c r="N4968" s="434"/>
      <c r="O4968" s="309">
        <f t="shared" si="222"/>
        <v>0</v>
      </c>
      <c r="P4968" s="70">
        <f t="shared" si="223"/>
        <v>0</v>
      </c>
      <c r="Q4968" s="135" t="str">
        <f t="shared" si="224"/>
        <v/>
      </c>
    </row>
    <row r="4969" spans="1:17" ht="13.5" thickBot="1" x14ac:dyDescent="0.25">
      <c r="A4969" s="437" t="str">
        <f>IF(B4969="","",COUNT('Diário 7º PA'!$A$4:$A$5383)+ROW()-3)</f>
        <v/>
      </c>
      <c r="B4969" s="381"/>
      <c r="C4969" s="433"/>
      <c r="D4969" s="380"/>
      <c r="E4969" s="380"/>
      <c r="F4969" s="383"/>
      <c r="G4969" s="380"/>
      <c r="H4969" s="380"/>
      <c r="I4969" s="380"/>
      <c r="J4969" s="384"/>
      <c r="K4969" s="384"/>
      <c r="L4969" s="384"/>
      <c r="M4969" s="384"/>
      <c r="N4969" s="434"/>
      <c r="O4969" s="309">
        <f t="shared" si="222"/>
        <v>0</v>
      </c>
      <c r="P4969" s="70">
        <f t="shared" si="223"/>
        <v>0</v>
      </c>
      <c r="Q4969" s="135" t="str">
        <f t="shared" si="224"/>
        <v/>
      </c>
    </row>
    <row r="4970" spans="1:17" ht="13.5" thickBot="1" x14ac:dyDescent="0.25">
      <c r="A4970" s="437" t="str">
        <f>IF(B4970="","",COUNT('Diário 7º PA'!$A$4:$A$5383)+ROW()-3)</f>
        <v/>
      </c>
      <c r="B4970" s="381"/>
      <c r="C4970" s="433"/>
      <c r="D4970" s="380"/>
      <c r="E4970" s="380"/>
      <c r="F4970" s="383"/>
      <c r="G4970" s="380"/>
      <c r="H4970" s="380"/>
      <c r="I4970" s="380"/>
      <c r="J4970" s="384"/>
      <c r="K4970" s="384"/>
      <c r="L4970" s="384"/>
      <c r="M4970" s="384"/>
      <c r="N4970" s="434"/>
      <c r="O4970" s="309">
        <f t="shared" si="222"/>
        <v>0</v>
      </c>
      <c r="P4970" s="70">
        <f t="shared" si="223"/>
        <v>0</v>
      </c>
      <c r="Q4970" s="135" t="str">
        <f t="shared" si="224"/>
        <v/>
      </c>
    </row>
    <row r="4971" spans="1:17" ht="13.5" thickBot="1" x14ac:dyDescent="0.25">
      <c r="A4971" s="437" t="str">
        <f>IF(B4971="","",COUNT('Diário 7º PA'!$A$4:$A$5383)+ROW()-3)</f>
        <v/>
      </c>
      <c r="B4971" s="381"/>
      <c r="C4971" s="433"/>
      <c r="D4971" s="380"/>
      <c r="E4971" s="380"/>
      <c r="F4971" s="383"/>
      <c r="G4971" s="380"/>
      <c r="H4971" s="380"/>
      <c r="I4971" s="380"/>
      <c r="J4971" s="384"/>
      <c r="K4971" s="384"/>
      <c r="L4971" s="384"/>
      <c r="M4971" s="384"/>
      <c r="N4971" s="434"/>
      <c r="O4971" s="309">
        <f t="shared" si="222"/>
        <v>0</v>
      </c>
      <c r="P4971" s="70">
        <f t="shared" si="223"/>
        <v>0</v>
      </c>
      <c r="Q4971" s="135" t="str">
        <f t="shared" si="224"/>
        <v/>
      </c>
    </row>
    <row r="4972" spans="1:17" ht="13.5" thickBot="1" x14ac:dyDescent="0.25">
      <c r="A4972" s="437" t="str">
        <f>IF(B4972="","",COUNT('Diário 7º PA'!$A$4:$A$5383)+ROW()-3)</f>
        <v/>
      </c>
      <c r="B4972" s="381"/>
      <c r="C4972" s="433"/>
      <c r="D4972" s="380"/>
      <c r="E4972" s="380"/>
      <c r="F4972" s="383"/>
      <c r="G4972" s="380"/>
      <c r="H4972" s="380"/>
      <c r="I4972" s="380"/>
      <c r="J4972" s="384"/>
      <c r="K4972" s="384"/>
      <c r="L4972" s="384"/>
      <c r="M4972" s="384"/>
      <c r="N4972" s="434"/>
      <c r="O4972" s="309">
        <f t="shared" si="222"/>
        <v>0</v>
      </c>
      <c r="P4972" s="70">
        <f t="shared" si="223"/>
        <v>0</v>
      </c>
      <c r="Q4972" s="135" t="str">
        <f t="shared" si="224"/>
        <v/>
      </c>
    </row>
    <row r="4973" spans="1:17" ht="13.5" thickBot="1" x14ac:dyDescent="0.25">
      <c r="A4973" s="437" t="str">
        <f>IF(B4973="","",COUNT('Diário 7º PA'!$A$4:$A$5383)+ROW()-3)</f>
        <v/>
      </c>
      <c r="B4973" s="381"/>
      <c r="C4973" s="433"/>
      <c r="D4973" s="380"/>
      <c r="E4973" s="380"/>
      <c r="F4973" s="383"/>
      <c r="G4973" s="380"/>
      <c r="H4973" s="380"/>
      <c r="I4973" s="380"/>
      <c r="J4973" s="384"/>
      <c r="K4973" s="384"/>
      <c r="L4973" s="384"/>
      <c r="M4973" s="384"/>
      <c r="N4973" s="434"/>
      <c r="O4973" s="309">
        <f t="shared" si="222"/>
        <v>0</v>
      </c>
      <c r="P4973" s="70">
        <f t="shared" si="223"/>
        <v>0</v>
      </c>
      <c r="Q4973" s="135" t="str">
        <f t="shared" si="224"/>
        <v/>
      </c>
    </row>
    <row r="4974" spans="1:17" ht="13.5" thickBot="1" x14ac:dyDescent="0.25">
      <c r="A4974" s="437" t="str">
        <f>IF(B4974="","",COUNT('Diário 7º PA'!$A$4:$A$5383)+ROW()-3)</f>
        <v/>
      </c>
      <c r="B4974" s="381"/>
      <c r="C4974" s="433"/>
      <c r="D4974" s="380"/>
      <c r="E4974" s="380"/>
      <c r="F4974" s="383"/>
      <c r="G4974" s="380"/>
      <c r="H4974" s="380"/>
      <c r="I4974" s="380"/>
      <c r="J4974" s="384"/>
      <c r="K4974" s="384"/>
      <c r="L4974" s="384"/>
      <c r="M4974" s="384"/>
      <c r="N4974" s="434"/>
      <c r="O4974" s="309">
        <f t="shared" si="222"/>
        <v>0</v>
      </c>
      <c r="P4974" s="70">
        <f t="shared" si="223"/>
        <v>0</v>
      </c>
      <c r="Q4974" s="135" t="str">
        <f t="shared" si="224"/>
        <v/>
      </c>
    </row>
    <row r="4975" spans="1:17" ht="13.5" thickBot="1" x14ac:dyDescent="0.25">
      <c r="A4975" s="437" t="str">
        <f>IF(B4975="","",COUNT('Diário 7º PA'!$A$4:$A$5383)+ROW()-3)</f>
        <v/>
      </c>
      <c r="B4975" s="381"/>
      <c r="C4975" s="433"/>
      <c r="D4975" s="380"/>
      <c r="E4975" s="380"/>
      <c r="F4975" s="383"/>
      <c r="G4975" s="380"/>
      <c r="H4975" s="380"/>
      <c r="I4975" s="380"/>
      <c r="J4975" s="384"/>
      <c r="K4975" s="384"/>
      <c r="L4975" s="384"/>
      <c r="M4975" s="384"/>
      <c r="N4975" s="434"/>
      <c r="O4975" s="309">
        <f t="shared" si="222"/>
        <v>0</v>
      </c>
      <c r="P4975" s="70">
        <f t="shared" si="223"/>
        <v>0</v>
      </c>
      <c r="Q4975" s="135" t="str">
        <f t="shared" si="224"/>
        <v/>
      </c>
    </row>
    <row r="4976" spans="1:17" ht="13.5" thickBot="1" x14ac:dyDescent="0.25">
      <c r="A4976" s="437" t="str">
        <f>IF(B4976="","",COUNT('Diário 7º PA'!$A$4:$A$5383)+ROW()-3)</f>
        <v/>
      </c>
      <c r="B4976" s="381"/>
      <c r="C4976" s="433"/>
      <c r="D4976" s="380"/>
      <c r="E4976" s="380"/>
      <c r="F4976" s="383"/>
      <c r="G4976" s="380"/>
      <c r="H4976" s="380"/>
      <c r="I4976" s="380"/>
      <c r="J4976" s="384"/>
      <c r="K4976" s="384"/>
      <c r="L4976" s="384"/>
      <c r="M4976" s="384"/>
      <c r="N4976" s="434"/>
      <c r="O4976" s="309">
        <f t="shared" si="222"/>
        <v>0</v>
      </c>
      <c r="P4976" s="70">
        <f t="shared" si="223"/>
        <v>0</v>
      </c>
      <c r="Q4976" s="135" t="str">
        <f t="shared" si="224"/>
        <v/>
      </c>
    </row>
    <row r="4977" spans="1:17" ht="13.5" thickBot="1" x14ac:dyDescent="0.25">
      <c r="A4977" s="437" t="str">
        <f>IF(B4977="","",COUNT('Diário 7º PA'!$A$4:$A$5383)+ROW()-3)</f>
        <v/>
      </c>
      <c r="B4977" s="381"/>
      <c r="C4977" s="433"/>
      <c r="D4977" s="380"/>
      <c r="E4977" s="380"/>
      <c r="F4977" s="383"/>
      <c r="G4977" s="380"/>
      <c r="H4977" s="380"/>
      <c r="I4977" s="380"/>
      <c r="J4977" s="384"/>
      <c r="K4977" s="384"/>
      <c r="L4977" s="384"/>
      <c r="M4977" s="384"/>
      <c r="N4977" s="434"/>
      <c r="O4977" s="309">
        <f t="shared" si="222"/>
        <v>0</v>
      </c>
      <c r="P4977" s="70">
        <f t="shared" si="223"/>
        <v>0</v>
      </c>
      <c r="Q4977" s="135" t="str">
        <f t="shared" si="224"/>
        <v/>
      </c>
    </row>
    <row r="4978" spans="1:17" ht="13.5" thickBot="1" x14ac:dyDescent="0.25">
      <c r="A4978" s="437" t="str">
        <f>IF(B4978="","",COUNT('Diário 7º PA'!$A$4:$A$5383)+ROW()-3)</f>
        <v/>
      </c>
      <c r="B4978" s="381"/>
      <c r="C4978" s="433"/>
      <c r="D4978" s="380"/>
      <c r="E4978" s="380"/>
      <c r="F4978" s="383"/>
      <c r="G4978" s="380"/>
      <c r="H4978" s="380"/>
      <c r="I4978" s="380"/>
      <c r="J4978" s="384"/>
      <c r="K4978" s="384"/>
      <c r="L4978" s="384"/>
      <c r="M4978" s="384"/>
      <c r="N4978" s="434"/>
      <c r="O4978" s="309">
        <f t="shared" si="222"/>
        <v>0</v>
      </c>
      <c r="P4978" s="70">
        <f t="shared" si="223"/>
        <v>0</v>
      </c>
      <c r="Q4978" s="135" t="str">
        <f t="shared" si="224"/>
        <v/>
      </c>
    </row>
    <row r="4979" spans="1:17" ht="13.5" thickBot="1" x14ac:dyDescent="0.25">
      <c r="A4979" s="437" t="str">
        <f>IF(B4979="","",COUNT('Diário 7º PA'!$A$4:$A$5383)+ROW()-3)</f>
        <v/>
      </c>
      <c r="B4979" s="381"/>
      <c r="C4979" s="433"/>
      <c r="D4979" s="380"/>
      <c r="E4979" s="380"/>
      <c r="F4979" s="383"/>
      <c r="G4979" s="380"/>
      <c r="H4979" s="380"/>
      <c r="I4979" s="380"/>
      <c r="J4979" s="384"/>
      <c r="K4979" s="384"/>
      <c r="L4979" s="384"/>
      <c r="M4979" s="384"/>
      <c r="N4979" s="434"/>
      <c r="O4979" s="309">
        <f t="shared" si="222"/>
        <v>0</v>
      </c>
      <c r="P4979" s="70">
        <f t="shared" si="223"/>
        <v>0</v>
      </c>
      <c r="Q4979" s="135" t="str">
        <f t="shared" si="224"/>
        <v/>
      </c>
    </row>
    <row r="4980" spans="1:17" ht="13.5" thickBot="1" x14ac:dyDescent="0.25">
      <c r="A4980" s="437" t="str">
        <f>IF(B4980="","",COUNT('Diário 7º PA'!$A$4:$A$5383)+ROW()-3)</f>
        <v/>
      </c>
      <c r="B4980" s="381"/>
      <c r="C4980" s="433"/>
      <c r="D4980" s="380"/>
      <c r="E4980" s="380"/>
      <c r="F4980" s="383"/>
      <c r="G4980" s="380"/>
      <c r="H4980" s="380"/>
      <c r="I4980" s="380"/>
      <c r="J4980" s="384"/>
      <c r="K4980" s="384"/>
      <c r="L4980" s="384"/>
      <c r="M4980" s="384"/>
      <c r="N4980" s="434"/>
      <c r="O4980" s="309">
        <f t="shared" ref="O4980:O5006" si="225">IF(B4980=0,0,IF(YEAR(B4980)=$P$1,MONTH(B4980)-$O$1+1,(YEAR(B4980)-$P$1)*12-$O$1+1+MONTH(B4980)))</f>
        <v>0</v>
      </c>
      <c r="P4980" s="70">
        <f t="shared" ref="P4980:P5006" si="226">IF(C4980=0,0,IF(YEAR(C4980)=$P$1,MONTH(C4980)-$O$1+1,(YEAR(C4980)-$P$1)*12-$O$1+1+MONTH(C4980)))</f>
        <v>0</v>
      </c>
      <c r="Q4980" s="135" t="str">
        <f t="shared" ref="Q4980:Q5006" si="227">SUBSTITUTE(D4980," ","_")</f>
        <v/>
      </c>
    </row>
    <row r="4981" spans="1:17" ht="13.5" thickBot="1" x14ac:dyDescent="0.25">
      <c r="A4981" s="437" t="str">
        <f>IF(B4981="","",COUNT('Diário 7º PA'!$A$4:$A$5383)+ROW()-3)</f>
        <v/>
      </c>
      <c r="B4981" s="381"/>
      <c r="C4981" s="433"/>
      <c r="D4981" s="380"/>
      <c r="E4981" s="380"/>
      <c r="F4981" s="383"/>
      <c r="G4981" s="380"/>
      <c r="H4981" s="380"/>
      <c r="I4981" s="380"/>
      <c r="J4981" s="384"/>
      <c r="K4981" s="384"/>
      <c r="L4981" s="384"/>
      <c r="M4981" s="384"/>
      <c r="N4981" s="434"/>
      <c r="O4981" s="309">
        <f t="shared" si="225"/>
        <v>0</v>
      </c>
      <c r="P4981" s="70">
        <f t="shared" si="226"/>
        <v>0</v>
      </c>
      <c r="Q4981" s="135" t="str">
        <f t="shared" si="227"/>
        <v/>
      </c>
    </row>
    <row r="4982" spans="1:17" ht="13.5" thickBot="1" x14ac:dyDescent="0.25">
      <c r="A4982" s="437" t="str">
        <f>IF(B4982="","",COUNT('Diário 7º PA'!$A$4:$A$5383)+ROW()-3)</f>
        <v/>
      </c>
      <c r="B4982" s="381"/>
      <c r="C4982" s="433"/>
      <c r="D4982" s="380"/>
      <c r="E4982" s="380"/>
      <c r="F4982" s="383"/>
      <c r="G4982" s="380"/>
      <c r="H4982" s="380"/>
      <c r="I4982" s="380"/>
      <c r="J4982" s="384"/>
      <c r="K4982" s="384"/>
      <c r="L4982" s="384"/>
      <c r="M4982" s="384"/>
      <c r="N4982" s="434"/>
      <c r="O4982" s="309">
        <f t="shared" si="225"/>
        <v>0</v>
      </c>
      <c r="P4982" s="70">
        <f t="shared" si="226"/>
        <v>0</v>
      </c>
      <c r="Q4982" s="135" t="str">
        <f t="shared" si="227"/>
        <v/>
      </c>
    </row>
    <row r="4983" spans="1:17" ht="13.5" thickBot="1" x14ac:dyDescent="0.25">
      <c r="A4983" s="437" t="str">
        <f>IF(B4983="","",COUNT('Diário 7º PA'!$A$4:$A$5383)+ROW()-3)</f>
        <v/>
      </c>
      <c r="B4983" s="381"/>
      <c r="C4983" s="433"/>
      <c r="D4983" s="380"/>
      <c r="E4983" s="380"/>
      <c r="F4983" s="383"/>
      <c r="G4983" s="380"/>
      <c r="H4983" s="380"/>
      <c r="I4983" s="380"/>
      <c r="J4983" s="384"/>
      <c r="K4983" s="384"/>
      <c r="L4983" s="384"/>
      <c r="M4983" s="384"/>
      <c r="N4983" s="434"/>
      <c r="O4983" s="309">
        <f t="shared" si="225"/>
        <v>0</v>
      </c>
      <c r="P4983" s="70">
        <f t="shared" si="226"/>
        <v>0</v>
      </c>
      <c r="Q4983" s="135" t="str">
        <f t="shared" si="227"/>
        <v/>
      </c>
    </row>
    <row r="4984" spans="1:17" ht="13.5" thickBot="1" x14ac:dyDescent="0.25">
      <c r="A4984" s="437" t="str">
        <f>IF(B4984="","",COUNT('Diário 7º PA'!$A$4:$A$5383)+ROW()-3)</f>
        <v/>
      </c>
      <c r="B4984" s="381"/>
      <c r="C4984" s="433"/>
      <c r="D4984" s="380"/>
      <c r="E4984" s="380"/>
      <c r="F4984" s="383"/>
      <c r="G4984" s="380"/>
      <c r="H4984" s="380"/>
      <c r="I4984" s="380"/>
      <c r="J4984" s="384"/>
      <c r="K4984" s="384"/>
      <c r="L4984" s="384"/>
      <c r="M4984" s="384"/>
      <c r="N4984" s="434"/>
      <c r="O4984" s="309">
        <f t="shared" si="225"/>
        <v>0</v>
      </c>
      <c r="P4984" s="70">
        <f t="shared" si="226"/>
        <v>0</v>
      </c>
      <c r="Q4984" s="135" t="str">
        <f t="shared" si="227"/>
        <v/>
      </c>
    </row>
    <row r="4985" spans="1:17" ht="13.5" thickBot="1" x14ac:dyDescent="0.25">
      <c r="A4985" s="437" t="str">
        <f>IF(B4985="","",COUNT('Diário 7º PA'!$A$4:$A$5383)+ROW()-3)</f>
        <v/>
      </c>
      <c r="B4985" s="381"/>
      <c r="C4985" s="433"/>
      <c r="D4985" s="380"/>
      <c r="E4985" s="380"/>
      <c r="F4985" s="383"/>
      <c r="G4985" s="380"/>
      <c r="H4985" s="380"/>
      <c r="I4985" s="380"/>
      <c r="J4985" s="384"/>
      <c r="K4985" s="384"/>
      <c r="L4985" s="384"/>
      <c r="M4985" s="384"/>
      <c r="N4985" s="434"/>
      <c r="O4985" s="309">
        <f t="shared" si="225"/>
        <v>0</v>
      </c>
      <c r="P4985" s="70">
        <f t="shared" si="226"/>
        <v>0</v>
      </c>
      <c r="Q4985" s="135" t="str">
        <f t="shared" si="227"/>
        <v/>
      </c>
    </row>
    <row r="4986" spans="1:17" ht="13.5" thickBot="1" x14ac:dyDescent="0.25">
      <c r="A4986" s="437" t="str">
        <f>IF(B4986="","",COUNT('Diário 7º PA'!$A$4:$A$5383)+ROW()-3)</f>
        <v/>
      </c>
      <c r="B4986" s="381"/>
      <c r="C4986" s="433"/>
      <c r="D4986" s="380"/>
      <c r="E4986" s="380"/>
      <c r="F4986" s="383"/>
      <c r="G4986" s="380"/>
      <c r="H4986" s="380"/>
      <c r="I4986" s="380"/>
      <c r="J4986" s="384"/>
      <c r="K4986" s="384"/>
      <c r="L4986" s="384"/>
      <c r="M4986" s="384"/>
      <c r="N4986" s="434"/>
      <c r="O4986" s="309">
        <f t="shared" si="225"/>
        <v>0</v>
      </c>
      <c r="P4986" s="70">
        <f t="shared" si="226"/>
        <v>0</v>
      </c>
      <c r="Q4986" s="135" t="str">
        <f t="shared" si="227"/>
        <v/>
      </c>
    </row>
    <row r="4987" spans="1:17" ht="13.5" thickBot="1" x14ac:dyDescent="0.25">
      <c r="A4987" s="437" t="str">
        <f>IF(B4987="","",COUNT('Diário 7º PA'!$A$4:$A$5383)+ROW()-3)</f>
        <v/>
      </c>
      <c r="B4987" s="381"/>
      <c r="C4987" s="433"/>
      <c r="D4987" s="380"/>
      <c r="E4987" s="380"/>
      <c r="F4987" s="383"/>
      <c r="G4987" s="380"/>
      <c r="H4987" s="380"/>
      <c r="I4987" s="380"/>
      <c r="J4987" s="384"/>
      <c r="K4987" s="384"/>
      <c r="L4987" s="384"/>
      <c r="M4987" s="384"/>
      <c r="N4987" s="434"/>
      <c r="O4987" s="309">
        <f t="shared" si="225"/>
        <v>0</v>
      </c>
      <c r="P4987" s="70">
        <f t="shared" si="226"/>
        <v>0</v>
      </c>
      <c r="Q4987" s="135" t="str">
        <f t="shared" si="227"/>
        <v/>
      </c>
    </row>
    <row r="4988" spans="1:17" ht="13.5" thickBot="1" x14ac:dyDescent="0.25">
      <c r="A4988" s="437" t="str">
        <f>IF(B4988="","",COUNT('Diário 7º PA'!$A$4:$A$5383)+ROW()-3)</f>
        <v/>
      </c>
      <c r="B4988" s="381"/>
      <c r="C4988" s="433"/>
      <c r="D4988" s="380"/>
      <c r="E4988" s="380"/>
      <c r="F4988" s="383"/>
      <c r="G4988" s="380"/>
      <c r="H4988" s="380"/>
      <c r="I4988" s="380"/>
      <c r="J4988" s="384"/>
      <c r="K4988" s="384"/>
      <c r="L4988" s="384"/>
      <c r="M4988" s="384"/>
      <c r="N4988" s="434"/>
      <c r="O4988" s="309">
        <f t="shared" si="225"/>
        <v>0</v>
      </c>
      <c r="P4988" s="70">
        <f t="shared" si="226"/>
        <v>0</v>
      </c>
      <c r="Q4988" s="135" t="str">
        <f t="shared" si="227"/>
        <v/>
      </c>
    </row>
    <row r="4989" spans="1:17" ht="13.5" thickBot="1" x14ac:dyDescent="0.25">
      <c r="A4989" s="437" t="str">
        <f>IF(B4989="","",COUNT('Diário 7º PA'!$A$4:$A$5383)+ROW()-3)</f>
        <v/>
      </c>
      <c r="B4989" s="381"/>
      <c r="C4989" s="433"/>
      <c r="D4989" s="380"/>
      <c r="E4989" s="380"/>
      <c r="F4989" s="383"/>
      <c r="G4989" s="380"/>
      <c r="H4989" s="380"/>
      <c r="I4989" s="380"/>
      <c r="J4989" s="384"/>
      <c r="K4989" s="384"/>
      <c r="L4989" s="384"/>
      <c r="M4989" s="384"/>
      <c r="N4989" s="434"/>
      <c r="O4989" s="309">
        <f t="shared" si="225"/>
        <v>0</v>
      </c>
      <c r="P4989" s="70">
        <f t="shared" si="226"/>
        <v>0</v>
      </c>
      <c r="Q4989" s="135" t="str">
        <f t="shared" si="227"/>
        <v/>
      </c>
    </row>
    <row r="4990" spans="1:17" ht="13.5" thickBot="1" x14ac:dyDescent="0.25">
      <c r="A4990" s="437" t="str">
        <f>IF(B4990="","",COUNT('Diário 7º PA'!$A$4:$A$5383)+ROW()-3)</f>
        <v/>
      </c>
      <c r="B4990" s="381"/>
      <c r="C4990" s="433"/>
      <c r="D4990" s="380"/>
      <c r="E4990" s="380"/>
      <c r="F4990" s="383"/>
      <c r="G4990" s="380"/>
      <c r="H4990" s="380"/>
      <c r="I4990" s="380"/>
      <c r="J4990" s="384"/>
      <c r="K4990" s="384"/>
      <c r="L4990" s="384"/>
      <c r="M4990" s="384"/>
      <c r="N4990" s="434"/>
      <c r="O4990" s="309">
        <f t="shared" si="225"/>
        <v>0</v>
      </c>
      <c r="P4990" s="70">
        <f t="shared" si="226"/>
        <v>0</v>
      </c>
      <c r="Q4990" s="135" t="str">
        <f t="shared" si="227"/>
        <v/>
      </c>
    </row>
    <row r="4991" spans="1:17" ht="13.5" thickBot="1" x14ac:dyDescent="0.25">
      <c r="A4991" s="437" t="str">
        <f>IF(B4991="","",COUNT('Diário 7º PA'!$A$4:$A$5383)+ROW()-3)</f>
        <v/>
      </c>
      <c r="B4991" s="381"/>
      <c r="C4991" s="433"/>
      <c r="D4991" s="380"/>
      <c r="E4991" s="380"/>
      <c r="F4991" s="383"/>
      <c r="G4991" s="380"/>
      <c r="H4991" s="380"/>
      <c r="I4991" s="380"/>
      <c r="J4991" s="384"/>
      <c r="K4991" s="384"/>
      <c r="L4991" s="384"/>
      <c r="M4991" s="384"/>
      <c r="N4991" s="434"/>
      <c r="O4991" s="309">
        <f t="shared" si="225"/>
        <v>0</v>
      </c>
      <c r="P4991" s="70">
        <f t="shared" si="226"/>
        <v>0</v>
      </c>
      <c r="Q4991" s="135" t="str">
        <f t="shared" si="227"/>
        <v/>
      </c>
    </row>
    <row r="4992" spans="1:17" ht="13.5" thickBot="1" x14ac:dyDescent="0.25">
      <c r="A4992" s="437" t="str">
        <f>IF(B4992="","",COUNT('Diário 7º PA'!$A$4:$A$5383)+ROW()-3)</f>
        <v/>
      </c>
      <c r="B4992" s="381"/>
      <c r="C4992" s="433"/>
      <c r="D4992" s="380"/>
      <c r="E4992" s="380"/>
      <c r="F4992" s="383"/>
      <c r="G4992" s="380"/>
      <c r="H4992" s="380"/>
      <c r="I4992" s="380"/>
      <c r="J4992" s="384"/>
      <c r="K4992" s="384"/>
      <c r="L4992" s="384"/>
      <c r="M4992" s="384"/>
      <c r="N4992" s="434"/>
      <c r="O4992" s="309">
        <f t="shared" si="225"/>
        <v>0</v>
      </c>
      <c r="P4992" s="70">
        <f t="shared" si="226"/>
        <v>0</v>
      </c>
      <c r="Q4992" s="135" t="str">
        <f t="shared" si="227"/>
        <v/>
      </c>
    </row>
    <row r="4993" spans="1:17" ht="13.5" thickBot="1" x14ac:dyDescent="0.25">
      <c r="A4993" s="437" t="str">
        <f>IF(B4993="","",COUNT('Diário 7º PA'!$A$4:$A$5383)+ROW()-3)</f>
        <v/>
      </c>
      <c r="B4993" s="381"/>
      <c r="C4993" s="433"/>
      <c r="D4993" s="380"/>
      <c r="E4993" s="380"/>
      <c r="F4993" s="383"/>
      <c r="G4993" s="380"/>
      <c r="H4993" s="380"/>
      <c r="I4993" s="380"/>
      <c r="J4993" s="384"/>
      <c r="K4993" s="384"/>
      <c r="L4993" s="384"/>
      <c r="M4993" s="384"/>
      <c r="N4993" s="434"/>
      <c r="O4993" s="309">
        <f t="shared" si="225"/>
        <v>0</v>
      </c>
      <c r="P4993" s="70">
        <f t="shared" si="226"/>
        <v>0</v>
      </c>
      <c r="Q4993" s="135" t="str">
        <f t="shared" si="227"/>
        <v/>
      </c>
    </row>
    <row r="4994" spans="1:17" ht="13.5" thickBot="1" x14ac:dyDescent="0.25">
      <c r="A4994" s="437" t="str">
        <f>IF(B4994="","",COUNT('Diário 7º PA'!$A$4:$A$5383)+ROW()-3)</f>
        <v/>
      </c>
      <c r="B4994" s="381"/>
      <c r="C4994" s="433"/>
      <c r="D4994" s="380"/>
      <c r="E4994" s="380"/>
      <c r="F4994" s="383"/>
      <c r="G4994" s="380"/>
      <c r="H4994" s="380"/>
      <c r="I4994" s="380"/>
      <c r="J4994" s="384"/>
      <c r="K4994" s="384"/>
      <c r="L4994" s="384"/>
      <c r="M4994" s="384"/>
      <c r="N4994" s="434"/>
      <c r="O4994" s="309">
        <f t="shared" si="225"/>
        <v>0</v>
      </c>
      <c r="P4994" s="70">
        <f t="shared" si="226"/>
        <v>0</v>
      </c>
      <c r="Q4994" s="135" t="str">
        <f t="shared" si="227"/>
        <v/>
      </c>
    </row>
    <row r="4995" spans="1:17" ht="13.5" thickBot="1" x14ac:dyDescent="0.25">
      <c r="A4995" s="437" t="str">
        <f>IF(B4995="","",COUNT('Diário 7º PA'!$A$4:$A$5383)+ROW()-3)</f>
        <v/>
      </c>
      <c r="B4995" s="381"/>
      <c r="C4995" s="433"/>
      <c r="D4995" s="380"/>
      <c r="E4995" s="380"/>
      <c r="F4995" s="383"/>
      <c r="G4995" s="380"/>
      <c r="H4995" s="380"/>
      <c r="I4995" s="380"/>
      <c r="J4995" s="384"/>
      <c r="K4995" s="384"/>
      <c r="L4995" s="384"/>
      <c r="M4995" s="384"/>
      <c r="N4995" s="434"/>
      <c r="O4995" s="309">
        <f t="shared" si="225"/>
        <v>0</v>
      </c>
      <c r="P4995" s="70">
        <f t="shared" si="226"/>
        <v>0</v>
      </c>
      <c r="Q4995" s="135" t="str">
        <f t="shared" si="227"/>
        <v/>
      </c>
    </row>
    <row r="4996" spans="1:17" ht="13.5" thickBot="1" x14ac:dyDescent="0.25">
      <c r="A4996" s="437" t="str">
        <f>IF(B4996="","",COUNT('Diário 7º PA'!$A$4:$A$5383)+ROW()-3)</f>
        <v/>
      </c>
      <c r="B4996" s="381"/>
      <c r="C4996" s="433"/>
      <c r="D4996" s="380"/>
      <c r="E4996" s="380"/>
      <c r="F4996" s="383"/>
      <c r="G4996" s="380"/>
      <c r="H4996" s="380"/>
      <c r="I4996" s="380"/>
      <c r="J4996" s="384"/>
      <c r="K4996" s="384"/>
      <c r="L4996" s="384"/>
      <c r="M4996" s="384"/>
      <c r="N4996" s="434"/>
      <c r="O4996" s="309">
        <f t="shared" si="225"/>
        <v>0</v>
      </c>
      <c r="P4996" s="70">
        <f t="shared" si="226"/>
        <v>0</v>
      </c>
      <c r="Q4996" s="135" t="str">
        <f t="shared" si="227"/>
        <v/>
      </c>
    </row>
    <row r="4997" spans="1:17" ht="13.5" thickBot="1" x14ac:dyDescent="0.25">
      <c r="A4997" s="437" t="str">
        <f>IF(B4997="","",COUNT('Diário 7º PA'!$A$4:$A$5383)+ROW()-3)</f>
        <v/>
      </c>
      <c r="B4997" s="381"/>
      <c r="C4997" s="433"/>
      <c r="D4997" s="380"/>
      <c r="E4997" s="380"/>
      <c r="F4997" s="383"/>
      <c r="G4997" s="380"/>
      <c r="H4997" s="380"/>
      <c r="I4997" s="380"/>
      <c r="J4997" s="384"/>
      <c r="K4997" s="384"/>
      <c r="L4997" s="384"/>
      <c r="M4997" s="384"/>
      <c r="N4997" s="434"/>
      <c r="O4997" s="309">
        <f t="shared" si="225"/>
        <v>0</v>
      </c>
      <c r="P4997" s="70">
        <f t="shared" si="226"/>
        <v>0</v>
      </c>
      <c r="Q4997" s="135" t="str">
        <f t="shared" si="227"/>
        <v/>
      </c>
    </row>
    <row r="4998" spans="1:17" ht="13.5" thickBot="1" x14ac:dyDescent="0.25">
      <c r="A4998" s="437" t="str">
        <f>IF(B4998="","",COUNT('Diário 7º PA'!$A$4:$A$5383)+ROW()-3)</f>
        <v/>
      </c>
      <c r="B4998" s="381"/>
      <c r="C4998" s="433"/>
      <c r="D4998" s="380"/>
      <c r="E4998" s="380"/>
      <c r="F4998" s="383"/>
      <c r="G4998" s="380"/>
      <c r="H4998" s="380"/>
      <c r="I4998" s="380"/>
      <c r="J4998" s="384"/>
      <c r="K4998" s="384"/>
      <c r="L4998" s="384"/>
      <c r="M4998" s="384"/>
      <c r="N4998" s="434"/>
      <c r="O4998" s="309">
        <f t="shared" si="225"/>
        <v>0</v>
      </c>
      <c r="P4998" s="70">
        <f t="shared" si="226"/>
        <v>0</v>
      </c>
      <c r="Q4998" s="135" t="str">
        <f t="shared" si="227"/>
        <v/>
      </c>
    </row>
    <row r="4999" spans="1:17" ht="13.5" thickBot="1" x14ac:dyDescent="0.25">
      <c r="A4999" s="437" t="str">
        <f>IF(B4999="","",COUNT('Diário 7º PA'!$A$4:$A$5383)+ROW()-3)</f>
        <v/>
      </c>
      <c r="B4999" s="381"/>
      <c r="C4999" s="433"/>
      <c r="D4999" s="380"/>
      <c r="E4999" s="380"/>
      <c r="F4999" s="383"/>
      <c r="G4999" s="380"/>
      <c r="H4999" s="380"/>
      <c r="I4999" s="380"/>
      <c r="J4999" s="384"/>
      <c r="K4999" s="384"/>
      <c r="L4999" s="384"/>
      <c r="M4999" s="384"/>
      <c r="N4999" s="434"/>
      <c r="O4999" s="309">
        <f t="shared" si="225"/>
        <v>0</v>
      </c>
      <c r="P4999" s="70">
        <f t="shared" si="226"/>
        <v>0</v>
      </c>
      <c r="Q4999" s="135" t="str">
        <f t="shared" si="227"/>
        <v/>
      </c>
    </row>
    <row r="5000" spans="1:17" ht="13.5" thickBot="1" x14ac:dyDescent="0.25">
      <c r="A5000" s="437" t="str">
        <f>IF(B5000="","",COUNT('Diário 7º PA'!$A$4:$A$5383)+ROW()-3)</f>
        <v/>
      </c>
      <c r="B5000" s="381"/>
      <c r="C5000" s="433"/>
      <c r="D5000" s="380"/>
      <c r="E5000" s="380"/>
      <c r="F5000" s="383"/>
      <c r="G5000" s="380"/>
      <c r="H5000" s="380"/>
      <c r="I5000" s="380"/>
      <c r="J5000" s="384"/>
      <c r="K5000" s="384"/>
      <c r="L5000" s="384"/>
      <c r="M5000" s="384"/>
      <c r="N5000" s="434"/>
      <c r="O5000" s="309">
        <f t="shared" si="225"/>
        <v>0</v>
      </c>
      <c r="P5000" s="70">
        <f t="shared" si="226"/>
        <v>0</v>
      </c>
      <c r="Q5000" s="135" t="str">
        <f t="shared" si="227"/>
        <v/>
      </c>
    </row>
    <row r="5001" spans="1:17" ht="13.5" thickBot="1" x14ac:dyDescent="0.25">
      <c r="A5001" s="437" t="str">
        <f>IF(B5001="","",COUNT('Diário 7º PA'!$A$4:$A$5383)+ROW()-3)</f>
        <v/>
      </c>
      <c r="B5001" s="381"/>
      <c r="C5001" s="433"/>
      <c r="D5001" s="380"/>
      <c r="E5001" s="380"/>
      <c r="F5001" s="383"/>
      <c r="G5001" s="380"/>
      <c r="H5001" s="380"/>
      <c r="I5001" s="380"/>
      <c r="J5001" s="384"/>
      <c r="K5001" s="384"/>
      <c r="L5001" s="384"/>
      <c r="M5001" s="384"/>
      <c r="N5001" s="434"/>
      <c r="O5001" s="309">
        <f t="shared" si="225"/>
        <v>0</v>
      </c>
      <c r="P5001" s="70">
        <f t="shared" si="226"/>
        <v>0</v>
      </c>
      <c r="Q5001" s="135" t="str">
        <f t="shared" si="227"/>
        <v/>
      </c>
    </row>
    <row r="5002" spans="1:17" ht="13.5" thickBot="1" x14ac:dyDescent="0.25">
      <c r="A5002" s="437" t="str">
        <f>IF(B5002="","",COUNT('Diário 7º PA'!$A$4:$A$5383)+ROW()-3)</f>
        <v/>
      </c>
      <c r="B5002" s="381"/>
      <c r="C5002" s="433"/>
      <c r="D5002" s="380"/>
      <c r="E5002" s="380"/>
      <c r="F5002" s="383"/>
      <c r="G5002" s="380"/>
      <c r="H5002" s="380"/>
      <c r="I5002" s="380"/>
      <c r="J5002" s="384"/>
      <c r="K5002" s="384"/>
      <c r="L5002" s="384"/>
      <c r="M5002" s="384"/>
      <c r="N5002" s="434"/>
      <c r="O5002" s="309">
        <f t="shared" si="225"/>
        <v>0</v>
      </c>
      <c r="P5002" s="70">
        <f t="shared" si="226"/>
        <v>0</v>
      </c>
      <c r="Q5002" s="135" t="str">
        <f t="shared" si="227"/>
        <v/>
      </c>
    </row>
    <row r="5003" spans="1:17" ht="13.5" thickBot="1" x14ac:dyDescent="0.25">
      <c r="A5003" s="437" t="str">
        <f>IF(B5003="","",COUNT('Diário 7º PA'!$A$4:$A$5383)+ROW()-3)</f>
        <v/>
      </c>
      <c r="B5003" s="381"/>
      <c r="C5003" s="433"/>
      <c r="D5003" s="380"/>
      <c r="E5003" s="380"/>
      <c r="F5003" s="383"/>
      <c r="G5003" s="380"/>
      <c r="H5003" s="380"/>
      <c r="I5003" s="380"/>
      <c r="J5003" s="384"/>
      <c r="K5003" s="384"/>
      <c r="L5003" s="384"/>
      <c r="M5003" s="384"/>
      <c r="N5003" s="434"/>
      <c r="O5003" s="309">
        <f t="shared" si="225"/>
        <v>0</v>
      </c>
      <c r="P5003" s="70">
        <f t="shared" si="226"/>
        <v>0</v>
      </c>
      <c r="Q5003" s="135" t="str">
        <f t="shared" si="227"/>
        <v/>
      </c>
    </row>
    <row r="5004" spans="1:17" ht="13.5" thickBot="1" x14ac:dyDescent="0.25">
      <c r="A5004" s="437" t="str">
        <f>IF(B5004="","",COUNT('Diário 7º PA'!$A$4:$A$5383)+ROW()-3)</f>
        <v/>
      </c>
      <c r="B5004" s="381"/>
      <c r="C5004" s="433"/>
      <c r="D5004" s="380"/>
      <c r="E5004" s="380"/>
      <c r="F5004" s="383"/>
      <c r="G5004" s="380"/>
      <c r="H5004" s="380"/>
      <c r="I5004" s="380"/>
      <c r="J5004" s="384"/>
      <c r="K5004" s="384"/>
      <c r="L5004" s="384"/>
      <c r="M5004" s="384"/>
      <c r="N5004" s="434"/>
      <c r="O5004" s="309">
        <f t="shared" si="225"/>
        <v>0</v>
      </c>
      <c r="P5004" s="70">
        <f t="shared" si="226"/>
        <v>0</v>
      </c>
      <c r="Q5004" s="135" t="str">
        <f t="shared" si="227"/>
        <v/>
      </c>
    </row>
    <row r="5005" spans="1:17" ht="13.5" thickBot="1" x14ac:dyDescent="0.25">
      <c r="A5005" s="437" t="str">
        <f>IF(B5005="","",COUNT('Diário 7º PA'!$A$4:$A$5383)+ROW()-3)</f>
        <v/>
      </c>
      <c r="B5005" s="381"/>
      <c r="C5005" s="433"/>
      <c r="D5005" s="380"/>
      <c r="E5005" s="380"/>
      <c r="F5005" s="383"/>
      <c r="G5005" s="380"/>
      <c r="H5005" s="380"/>
      <c r="I5005" s="380"/>
      <c r="J5005" s="384"/>
      <c r="K5005" s="384"/>
      <c r="L5005" s="384"/>
      <c r="M5005" s="384"/>
      <c r="N5005" s="434"/>
      <c r="O5005" s="309">
        <f t="shared" si="225"/>
        <v>0</v>
      </c>
      <c r="P5005" s="70">
        <f t="shared" si="226"/>
        <v>0</v>
      </c>
      <c r="Q5005" s="135" t="str">
        <f t="shared" si="227"/>
        <v/>
      </c>
    </row>
    <row r="5006" spans="1:17" ht="13.5" thickBot="1" x14ac:dyDescent="0.25">
      <c r="A5006" s="437" t="str">
        <f>IF(B5006="","",COUNT('Diário 7º PA'!$A$4:$A$5383)+ROW()-3)</f>
        <v/>
      </c>
      <c r="B5006" s="381"/>
      <c r="C5006" s="433"/>
      <c r="D5006" s="380"/>
      <c r="E5006" s="380"/>
      <c r="F5006" s="383"/>
      <c r="G5006" s="380"/>
      <c r="H5006" s="380"/>
      <c r="I5006" s="380"/>
      <c r="J5006" s="384"/>
      <c r="K5006" s="384"/>
      <c r="L5006" s="384"/>
      <c r="M5006" s="384"/>
      <c r="N5006" s="434"/>
      <c r="O5006" s="309">
        <f t="shared" si="225"/>
        <v>0</v>
      </c>
      <c r="P5006" s="70">
        <f t="shared" si="226"/>
        <v>0</v>
      </c>
      <c r="Q5006" s="135" t="str">
        <f t="shared" si="227"/>
        <v/>
      </c>
    </row>
    <row r="5007" spans="1:17" ht="13.5" thickBot="1" x14ac:dyDescent="0.25">
      <c r="A5007" s="437"/>
      <c r="B5007" s="381"/>
      <c r="C5007" s="433"/>
      <c r="D5007" s="380"/>
      <c r="E5007" s="380"/>
      <c r="F5007" s="383"/>
      <c r="G5007" s="380"/>
      <c r="H5007" s="380"/>
      <c r="I5007" s="380"/>
      <c r="J5007" s="384"/>
      <c r="K5007" s="384"/>
      <c r="L5007" s="384"/>
      <c r="M5007" s="384"/>
      <c r="N5007" s="434"/>
      <c r="O5007" s="309"/>
      <c r="P5007" s="70"/>
      <c r="Q5007" s="135"/>
    </row>
    <row r="5008" spans="1:17" ht="13.5" thickBot="1" x14ac:dyDescent="0.25">
      <c r="A5008" s="437"/>
      <c r="B5008" s="381"/>
      <c r="C5008" s="433"/>
      <c r="D5008" s="380"/>
      <c r="E5008" s="380"/>
      <c r="F5008" s="383"/>
      <c r="G5008" s="380"/>
      <c r="H5008" s="380"/>
      <c r="I5008" s="380"/>
      <c r="J5008" s="384"/>
      <c r="K5008" s="384"/>
      <c r="L5008" s="384"/>
      <c r="M5008" s="384"/>
      <c r="N5008" s="434"/>
      <c r="O5008" s="309"/>
      <c r="P5008" s="70"/>
      <c r="Q5008" s="135"/>
    </row>
    <row r="5009" spans="1:17" ht="13.5" thickBot="1" x14ac:dyDescent="0.25">
      <c r="A5009" s="437"/>
      <c r="B5009" s="381"/>
      <c r="C5009" s="433"/>
      <c r="D5009" s="380"/>
      <c r="E5009" s="380"/>
      <c r="F5009" s="383"/>
      <c r="G5009" s="380"/>
      <c r="H5009" s="380"/>
      <c r="I5009" s="380"/>
      <c r="J5009" s="384"/>
      <c r="K5009" s="384"/>
      <c r="L5009" s="384"/>
      <c r="M5009" s="384"/>
      <c r="N5009" s="434"/>
      <c r="O5009" s="309"/>
      <c r="P5009" s="70"/>
      <c r="Q5009" s="135"/>
    </row>
    <row r="5010" spans="1:17" ht="13.5" thickBot="1" x14ac:dyDescent="0.25">
      <c r="A5010" s="437"/>
      <c r="B5010" s="381"/>
      <c r="C5010" s="433"/>
      <c r="D5010" s="380"/>
      <c r="E5010" s="380"/>
      <c r="F5010" s="383"/>
      <c r="G5010" s="380"/>
      <c r="H5010" s="380"/>
      <c r="I5010" s="380"/>
      <c r="J5010" s="384"/>
      <c r="K5010" s="384"/>
      <c r="L5010" s="384"/>
      <c r="M5010" s="384"/>
      <c r="N5010" s="434"/>
      <c r="O5010" s="309"/>
      <c r="P5010" s="70"/>
      <c r="Q5010" s="135"/>
    </row>
    <row r="5011" spans="1:17" ht="13.5" thickBot="1" x14ac:dyDescent="0.25">
      <c r="A5011" s="437"/>
      <c r="B5011" s="381"/>
      <c r="C5011" s="433"/>
      <c r="D5011" s="380"/>
      <c r="E5011" s="380"/>
      <c r="F5011" s="383"/>
      <c r="G5011" s="380"/>
      <c r="H5011" s="380"/>
      <c r="I5011" s="380"/>
      <c r="J5011" s="384"/>
      <c r="K5011" s="384"/>
      <c r="L5011" s="384"/>
      <c r="M5011" s="384"/>
      <c r="N5011" s="434"/>
      <c r="O5011" s="309"/>
      <c r="P5011" s="70"/>
      <c r="Q5011" s="135"/>
    </row>
    <row r="5012" spans="1:17" ht="13.5" thickBot="1" x14ac:dyDescent="0.25">
      <c r="A5012" s="437"/>
      <c r="B5012" s="381"/>
      <c r="C5012" s="433"/>
      <c r="D5012" s="380"/>
      <c r="E5012" s="380"/>
      <c r="F5012" s="383"/>
      <c r="G5012" s="380"/>
      <c r="H5012" s="380"/>
      <c r="I5012" s="380"/>
      <c r="J5012" s="384"/>
      <c r="K5012" s="384"/>
      <c r="L5012" s="384"/>
      <c r="M5012" s="384"/>
      <c r="N5012" s="434"/>
      <c r="O5012" s="309"/>
      <c r="P5012" s="70"/>
      <c r="Q5012" s="135"/>
    </row>
    <row r="5013" spans="1:17" ht="13.5" thickBot="1" x14ac:dyDescent="0.25">
      <c r="A5013" s="455"/>
      <c r="B5013" s="381"/>
      <c r="C5013" s="433"/>
      <c r="D5013" s="380"/>
      <c r="E5013" s="380"/>
      <c r="F5013" s="383"/>
      <c r="G5013" s="380"/>
      <c r="H5013" s="380"/>
      <c r="I5013" s="380"/>
      <c r="J5013" s="384"/>
      <c r="K5013" s="384"/>
      <c r="L5013" s="384"/>
      <c r="M5013" s="384"/>
      <c r="N5013" s="434"/>
      <c r="O5013" s="309"/>
      <c r="P5013" s="70"/>
      <c r="Q5013" s="440"/>
    </row>
    <row r="5014" spans="1:17" ht="13.5" thickBot="1" x14ac:dyDescent="0.25">
      <c r="A5014" s="455"/>
      <c r="B5014" s="381"/>
      <c r="C5014" s="433"/>
      <c r="D5014" s="380"/>
      <c r="E5014" s="380"/>
      <c r="F5014" s="383"/>
      <c r="G5014" s="380"/>
      <c r="H5014" s="380"/>
      <c r="I5014" s="380"/>
      <c r="J5014" s="384"/>
      <c r="K5014" s="384"/>
      <c r="L5014" s="384"/>
      <c r="M5014" s="384"/>
      <c r="N5014" s="434"/>
      <c r="O5014" s="309"/>
      <c r="P5014" s="70"/>
      <c r="Q5014" s="440"/>
    </row>
    <row r="5015" spans="1:17" ht="13.5" thickBot="1" x14ac:dyDescent="0.25">
      <c r="A5015" s="455"/>
      <c r="B5015" s="381"/>
      <c r="C5015" s="433"/>
      <c r="D5015" s="380"/>
      <c r="E5015" s="380"/>
      <c r="F5015" s="383"/>
      <c r="G5015" s="380"/>
      <c r="H5015" s="380"/>
      <c r="I5015" s="380"/>
      <c r="J5015" s="384"/>
      <c r="K5015" s="384"/>
      <c r="L5015" s="384"/>
      <c r="M5015" s="384"/>
      <c r="N5015" s="434"/>
      <c r="O5015" s="309"/>
      <c r="P5015" s="70"/>
      <c r="Q5015" s="440"/>
    </row>
    <row r="5016" spans="1:17" ht="13.5" thickBot="1" x14ac:dyDescent="0.25">
      <c r="A5016" s="455"/>
      <c r="B5016" s="381"/>
      <c r="C5016" s="433"/>
      <c r="D5016" s="380"/>
      <c r="E5016" s="380"/>
      <c r="F5016" s="383"/>
      <c r="G5016" s="380"/>
      <c r="H5016" s="380"/>
      <c r="I5016" s="380"/>
      <c r="J5016" s="384"/>
      <c r="K5016" s="384"/>
      <c r="L5016" s="384"/>
      <c r="M5016" s="384"/>
      <c r="N5016" s="434"/>
      <c r="O5016" s="309"/>
      <c r="P5016" s="70"/>
      <c r="Q5016" s="440"/>
    </row>
    <row r="5017" spans="1:17" ht="13.5" thickBot="1" x14ac:dyDescent="0.25">
      <c r="A5017" s="455"/>
      <c r="B5017" s="381"/>
      <c r="C5017" s="433"/>
      <c r="D5017" s="380"/>
      <c r="E5017" s="380"/>
      <c r="F5017" s="383"/>
      <c r="G5017" s="380"/>
      <c r="H5017" s="380"/>
      <c r="I5017" s="380"/>
      <c r="J5017" s="384"/>
      <c r="K5017" s="384"/>
      <c r="L5017" s="384"/>
      <c r="M5017" s="384"/>
      <c r="N5017" s="434"/>
      <c r="O5017" s="309"/>
      <c r="P5017" s="70"/>
      <c r="Q5017" s="440"/>
    </row>
    <row r="5018" spans="1:17" ht="13.5" thickBot="1" x14ac:dyDescent="0.25">
      <c r="A5018" s="455"/>
      <c r="B5018" s="381"/>
      <c r="C5018" s="433"/>
      <c r="D5018" s="380"/>
      <c r="E5018" s="380"/>
      <c r="F5018" s="383"/>
      <c r="G5018" s="380"/>
      <c r="H5018" s="380"/>
      <c r="I5018" s="380"/>
      <c r="J5018" s="384"/>
      <c r="K5018" s="384"/>
      <c r="L5018" s="384"/>
      <c r="M5018" s="384"/>
      <c r="N5018" s="434"/>
      <c r="O5018" s="309"/>
      <c r="P5018" s="70"/>
      <c r="Q5018" s="440"/>
    </row>
    <row r="5019" spans="1:17" ht="13.5" thickBot="1" x14ac:dyDescent="0.25">
      <c r="A5019" s="455"/>
      <c r="B5019" s="381"/>
      <c r="C5019" s="433"/>
      <c r="D5019" s="380"/>
      <c r="E5019" s="380"/>
      <c r="F5019" s="383"/>
      <c r="G5019" s="380"/>
      <c r="H5019" s="380"/>
      <c r="I5019" s="380"/>
      <c r="J5019" s="384"/>
      <c r="K5019" s="384"/>
      <c r="L5019" s="384"/>
      <c r="M5019" s="384"/>
      <c r="N5019" s="434"/>
      <c r="O5019" s="309"/>
      <c r="P5019" s="70"/>
      <c r="Q5019" s="440"/>
    </row>
    <row r="5020" spans="1:17" ht="13.5" thickBot="1" x14ac:dyDescent="0.25">
      <c r="A5020" s="455"/>
      <c r="B5020" s="381"/>
      <c r="C5020" s="433"/>
      <c r="D5020" s="380"/>
      <c r="E5020" s="380"/>
      <c r="F5020" s="383"/>
      <c r="G5020" s="380"/>
      <c r="H5020" s="380"/>
      <c r="I5020" s="380"/>
      <c r="J5020" s="384"/>
      <c r="K5020" s="384"/>
      <c r="L5020" s="384"/>
      <c r="M5020" s="384"/>
      <c r="N5020" s="434"/>
      <c r="O5020" s="309"/>
      <c r="P5020" s="70"/>
      <c r="Q5020" s="440"/>
    </row>
    <row r="5021" spans="1:17" ht="13.5" thickBot="1" x14ac:dyDescent="0.25">
      <c r="A5021" s="455"/>
      <c r="B5021" s="381"/>
      <c r="C5021" s="433"/>
      <c r="D5021" s="380"/>
      <c r="E5021" s="380"/>
      <c r="F5021" s="383"/>
      <c r="G5021" s="380"/>
      <c r="H5021" s="380"/>
      <c r="I5021" s="380"/>
      <c r="J5021" s="384"/>
      <c r="K5021" s="384"/>
      <c r="L5021" s="384"/>
      <c r="M5021" s="384"/>
      <c r="N5021" s="434"/>
      <c r="O5021" s="309"/>
      <c r="P5021" s="70"/>
      <c r="Q5021" s="440"/>
    </row>
    <row r="5022" spans="1:17" ht="13.5" thickBot="1" x14ac:dyDescent="0.25">
      <c r="A5022" s="455"/>
      <c r="B5022" s="381"/>
      <c r="C5022" s="433"/>
      <c r="D5022" s="380"/>
      <c r="E5022" s="380"/>
      <c r="F5022" s="383"/>
      <c r="G5022" s="380"/>
      <c r="H5022" s="380"/>
      <c r="I5022" s="380"/>
      <c r="J5022" s="384"/>
      <c r="K5022" s="384"/>
      <c r="L5022" s="384"/>
      <c r="M5022" s="384"/>
      <c r="N5022" s="434"/>
      <c r="O5022" s="309"/>
      <c r="P5022" s="70"/>
      <c r="Q5022" s="440"/>
    </row>
    <row r="5023" spans="1:17" ht="13.5" thickBot="1" x14ac:dyDescent="0.25">
      <c r="A5023" s="455"/>
      <c r="B5023" s="381"/>
      <c r="C5023" s="433"/>
      <c r="D5023" s="380"/>
      <c r="E5023" s="380"/>
      <c r="F5023" s="383"/>
      <c r="G5023" s="380"/>
      <c r="H5023" s="380"/>
      <c r="I5023" s="380"/>
      <c r="J5023" s="384"/>
      <c r="K5023" s="384"/>
      <c r="L5023" s="384"/>
      <c r="M5023" s="384"/>
      <c r="N5023" s="434"/>
      <c r="O5023" s="309"/>
      <c r="P5023" s="70"/>
      <c r="Q5023" s="440"/>
    </row>
    <row r="5024" spans="1:17" ht="13.5" thickBot="1" x14ac:dyDescent="0.25">
      <c r="A5024" s="455"/>
      <c r="B5024" s="381"/>
      <c r="C5024" s="433"/>
      <c r="D5024" s="380"/>
      <c r="E5024" s="380"/>
      <c r="F5024" s="383"/>
      <c r="G5024" s="380"/>
      <c r="H5024" s="380"/>
      <c r="I5024" s="380"/>
      <c r="J5024" s="384"/>
      <c r="K5024" s="384"/>
      <c r="L5024" s="384"/>
      <c r="M5024" s="384"/>
      <c r="N5024" s="434"/>
      <c r="O5024" s="309"/>
      <c r="P5024" s="70"/>
      <c r="Q5024" s="440"/>
    </row>
    <row r="5025" spans="1:17" ht="13.5" thickBot="1" x14ac:dyDescent="0.25">
      <c r="A5025" s="455"/>
      <c r="B5025" s="381"/>
      <c r="C5025" s="433"/>
      <c r="D5025" s="380"/>
      <c r="E5025" s="380"/>
      <c r="F5025" s="383"/>
      <c r="G5025" s="380"/>
      <c r="H5025" s="380"/>
      <c r="I5025" s="380"/>
      <c r="J5025" s="384"/>
      <c r="K5025" s="384"/>
      <c r="L5025" s="384"/>
      <c r="M5025" s="384"/>
      <c r="N5025" s="434"/>
      <c r="O5025" s="309"/>
      <c r="P5025" s="70"/>
      <c r="Q5025" s="440"/>
    </row>
    <row r="5026" spans="1:17" ht="13.5" thickBot="1" x14ac:dyDescent="0.25">
      <c r="A5026" s="455"/>
      <c r="B5026" s="381"/>
      <c r="C5026" s="433"/>
      <c r="D5026" s="380"/>
      <c r="E5026" s="380"/>
      <c r="F5026" s="383"/>
      <c r="G5026" s="380"/>
      <c r="H5026" s="380"/>
      <c r="I5026" s="380"/>
      <c r="J5026" s="384"/>
      <c r="K5026" s="384"/>
      <c r="L5026" s="384"/>
      <c r="M5026" s="384"/>
      <c r="N5026" s="434"/>
      <c r="O5026" s="309"/>
      <c r="P5026" s="70"/>
      <c r="Q5026" s="440"/>
    </row>
    <row r="5027" spans="1:17" ht="13.5" thickBot="1" x14ac:dyDescent="0.25">
      <c r="A5027" s="455"/>
      <c r="B5027" s="381"/>
      <c r="C5027" s="433"/>
      <c r="D5027" s="380"/>
      <c r="E5027" s="380"/>
      <c r="F5027" s="383"/>
      <c r="G5027" s="380"/>
      <c r="H5027" s="380"/>
      <c r="I5027" s="380"/>
      <c r="J5027" s="384"/>
      <c r="K5027" s="384"/>
      <c r="L5027" s="384"/>
      <c r="M5027" s="384"/>
      <c r="N5027" s="434"/>
      <c r="O5027" s="309"/>
      <c r="P5027" s="70"/>
      <c r="Q5027" s="440"/>
    </row>
    <row r="5028" spans="1:17" ht="13.5" thickBot="1" x14ac:dyDescent="0.25">
      <c r="A5028" s="455"/>
      <c r="B5028" s="381"/>
      <c r="C5028" s="433"/>
      <c r="D5028" s="380"/>
      <c r="E5028" s="380"/>
      <c r="F5028" s="383"/>
      <c r="G5028" s="380"/>
      <c r="H5028" s="380"/>
      <c r="I5028" s="380"/>
      <c r="J5028" s="384"/>
      <c r="K5028" s="384"/>
      <c r="L5028" s="384"/>
      <c r="M5028" s="384"/>
      <c r="N5028" s="434"/>
      <c r="O5028" s="309"/>
      <c r="P5028" s="70"/>
      <c r="Q5028" s="440"/>
    </row>
    <row r="5029" spans="1:17" ht="13.5" thickBot="1" x14ac:dyDescent="0.25">
      <c r="A5029" s="455"/>
      <c r="B5029" s="381"/>
      <c r="C5029" s="433"/>
      <c r="D5029" s="380"/>
      <c r="E5029" s="380"/>
      <c r="F5029" s="383"/>
      <c r="G5029" s="380"/>
      <c r="H5029" s="380"/>
      <c r="I5029" s="380"/>
      <c r="J5029" s="384"/>
      <c r="K5029" s="384"/>
      <c r="L5029" s="384"/>
      <c r="M5029" s="384"/>
      <c r="N5029" s="434"/>
      <c r="O5029" s="309"/>
      <c r="P5029" s="70"/>
      <c r="Q5029" s="440"/>
    </row>
    <row r="5030" spans="1:17" ht="13.5" thickBot="1" x14ac:dyDescent="0.25">
      <c r="A5030" s="455"/>
      <c r="B5030" s="381"/>
      <c r="C5030" s="433"/>
      <c r="D5030" s="380"/>
      <c r="E5030" s="380"/>
      <c r="F5030" s="383"/>
      <c r="G5030" s="380"/>
      <c r="H5030" s="380"/>
      <c r="I5030" s="380"/>
      <c r="J5030" s="384"/>
      <c r="K5030" s="384"/>
      <c r="L5030" s="384"/>
      <c r="M5030" s="384"/>
      <c r="N5030" s="434"/>
      <c r="O5030" s="309"/>
      <c r="P5030" s="70"/>
      <c r="Q5030" s="440"/>
    </row>
    <row r="5031" spans="1:17" ht="13.5" thickBot="1" x14ac:dyDescent="0.25">
      <c r="A5031" s="455"/>
      <c r="B5031" s="381"/>
      <c r="C5031" s="433"/>
      <c r="D5031" s="380"/>
      <c r="E5031" s="380"/>
      <c r="F5031" s="383"/>
      <c r="G5031" s="380"/>
      <c r="H5031" s="380"/>
      <c r="I5031" s="380"/>
      <c r="J5031" s="384"/>
      <c r="K5031" s="384"/>
      <c r="L5031" s="384"/>
      <c r="M5031" s="384"/>
      <c r="N5031" s="434"/>
      <c r="O5031" s="309"/>
      <c r="P5031" s="70"/>
      <c r="Q5031" s="440"/>
    </row>
    <row r="5032" spans="1:17" ht="13.5" thickBot="1" x14ac:dyDescent="0.25">
      <c r="A5032" s="455"/>
      <c r="B5032" s="381"/>
      <c r="C5032" s="433"/>
      <c r="D5032" s="380"/>
      <c r="E5032" s="380"/>
      <c r="F5032" s="383"/>
      <c r="G5032" s="380"/>
      <c r="H5032" s="380"/>
      <c r="I5032" s="380"/>
      <c r="J5032" s="384"/>
      <c r="K5032" s="384"/>
      <c r="L5032" s="384"/>
      <c r="M5032" s="384"/>
      <c r="N5032" s="434"/>
      <c r="O5032" s="309"/>
      <c r="P5032" s="70"/>
      <c r="Q5032" s="440"/>
    </row>
    <row r="5033" spans="1:17" ht="13.5" thickBot="1" x14ac:dyDescent="0.25">
      <c r="A5033" s="455"/>
      <c r="B5033" s="381"/>
      <c r="C5033" s="433"/>
      <c r="D5033" s="380"/>
      <c r="E5033" s="380"/>
      <c r="F5033" s="383"/>
      <c r="G5033" s="380"/>
      <c r="H5033" s="380"/>
      <c r="I5033" s="380"/>
      <c r="J5033" s="384"/>
      <c r="K5033" s="384"/>
      <c r="L5033" s="384"/>
      <c r="M5033" s="384"/>
      <c r="N5033" s="434"/>
      <c r="O5033" s="309"/>
      <c r="P5033" s="70"/>
      <c r="Q5033" s="440"/>
    </row>
    <row r="5034" spans="1:17" ht="13.5" thickBot="1" x14ac:dyDescent="0.25">
      <c r="A5034" s="455"/>
      <c r="B5034" s="381"/>
      <c r="C5034" s="433"/>
      <c r="D5034" s="380"/>
      <c r="E5034" s="380"/>
      <c r="F5034" s="383"/>
      <c r="G5034" s="380"/>
      <c r="H5034" s="380"/>
      <c r="I5034" s="380"/>
      <c r="J5034" s="384"/>
      <c r="K5034" s="384"/>
      <c r="L5034" s="384"/>
      <c r="M5034" s="384"/>
      <c r="N5034" s="434"/>
      <c r="O5034" s="309"/>
      <c r="P5034" s="70"/>
      <c r="Q5034" s="440"/>
    </row>
    <row r="5035" spans="1:17" ht="13.5" thickBot="1" x14ac:dyDescent="0.25">
      <c r="A5035" s="455"/>
      <c r="B5035" s="381"/>
      <c r="C5035" s="433"/>
      <c r="D5035" s="380"/>
      <c r="E5035" s="380"/>
      <c r="F5035" s="383"/>
      <c r="G5035" s="380"/>
      <c r="H5035" s="380"/>
      <c r="I5035" s="380"/>
      <c r="J5035" s="384"/>
      <c r="K5035" s="384"/>
      <c r="L5035" s="384"/>
      <c r="M5035" s="384"/>
      <c r="N5035" s="434"/>
      <c r="O5035" s="309"/>
      <c r="P5035" s="70"/>
      <c r="Q5035" s="440"/>
    </row>
    <row r="5036" spans="1:17" ht="13.5" thickBot="1" x14ac:dyDescent="0.25">
      <c r="A5036" s="455"/>
      <c r="B5036" s="381"/>
      <c r="C5036" s="433"/>
      <c r="D5036" s="380"/>
      <c r="E5036" s="380"/>
      <c r="F5036" s="383"/>
      <c r="G5036" s="380"/>
      <c r="H5036" s="380"/>
      <c r="I5036" s="380"/>
      <c r="J5036" s="384"/>
      <c r="K5036" s="384"/>
      <c r="L5036" s="384"/>
      <c r="M5036" s="384"/>
      <c r="N5036" s="434"/>
      <c r="O5036" s="309"/>
      <c r="P5036" s="70"/>
      <c r="Q5036" s="440"/>
    </row>
    <row r="5037" spans="1:17" ht="13.5" thickBot="1" x14ac:dyDescent="0.25">
      <c r="A5037" s="455"/>
      <c r="B5037" s="381"/>
      <c r="C5037" s="433"/>
      <c r="D5037" s="380"/>
      <c r="E5037" s="380"/>
      <c r="F5037" s="457"/>
      <c r="G5037" s="380"/>
      <c r="H5037" s="380"/>
      <c r="I5037" s="380"/>
      <c r="J5037" s="384"/>
      <c r="K5037" s="384"/>
      <c r="L5037" s="384"/>
      <c r="M5037" s="384"/>
      <c r="N5037" s="434"/>
      <c r="O5037" s="309"/>
      <c r="P5037" s="70"/>
      <c r="Q5037" s="440"/>
    </row>
    <row r="5038" spans="1:17" ht="13.5" thickBot="1" x14ac:dyDescent="0.25">
      <c r="A5038" s="455"/>
      <c r="B5038" s="381"/>
      <c r="C5038" s="433"/>
      <c r="D5038" s="380"/>
      <c r="E5038" s="380"/>
      <c r="F5038" s="383"/>
      <c r="G5038" s="380"/>
      <c r="H5038" s="380"/>
      <c r="I5038" s="380"/>
      <c r="J5038" s="384"/>
      <c r="K5038" s="384"/>
      <c r="L5038" s="384"/>
      <c r="M5038" s="384"/>
      <c r="N5038" s="434"/>
      <c r="O5038" s="309"/>
      <c r="P5038" s="70"/>
      <c r="Q5038" s="440"/>
    </row>
    <row r="5039" spans="1:17" ht="13.5" thickBot="1" x14ac:dyDescent="0.25">
      <c r="A5039" s="455"/>
      <c r="B5039" s="381"/>
      <c r="C5039" s="433"/>
      <c r="D5039" s="380"/>
      <c r="E5039" s="380"/>
      <c r="F5039" s="383"/>
      <c r="G5039" s="380"/>
      <c r="H5039" s="380"/>
      <c r="I5039" s="380"/>
      <c r="J5039" s="384"/>
      <c r="K5039" s="384"/>
      <c r="L5039" s="384"/>
      <c r="M5039" s="384"/>
      <c r="N5039" s="434"/>
      <c r="O5039" s="309"/>
      <c r="P5039" s="70"/>
      <c r="Q5039" s="440"/>
    </row>
    <row r="5040" spans="1:17" ht="13.5" thickBot="1" x14ac:dyDescent="0.25">
      <c r="A5040" s="455"/>
      <c r="B5040" s="381"/>
      <c r="C5040" s="433"/>
      <c r="D5040" s="380"/>
      <c r="E5040" s="380"/>
      <c r="F5040" s="383"/>
      <c r="G5040" s="380"/>
      <c r="H5040" s="380"/>
      <c r="I5040" s="380"/>
      <c r="J5040" s="384"/>
      <c r="K5040" s="384"/>
      <c r="L5040" s="384"/>
      <c r="M5040" s="384"/>
      <c r="N5040" s="434"/>
      <c r="O5040" s="309"/>
      <c r="P5040" s="70"/>
      <c r="Q5040" s="440"/>
    </row>
    <row r="5041" spans="1:17" ht="13.5" thickBot="1" x14ac:dyDescent="0.25">
      <c r="A5041" s="455"/>
      <c r="B5041" s="381"/>
      <c r="C5041" s="433"/>
      <c r="D5041" s="380"/>
      <c r="E5041" s="380"/>
      <c r="F5041" s="383"/>
      <c r="G5041" s="380"/>
      <c r="H5041" s="380"/>
      <c r="I5041" s="380"/>
      <c r="J5041" s="384"/>
      <c r="K5041" s="384"/>
      <c r="L5041" s="384"/>
      <c r="M5041" s="384"/>
      <c r="N5041" s="434"/>
      <c r="O5041" s="309"/>
      <c r="P5041" s="70"/>
      <c r="Q5041" s="440"/>
    </row>
    <row r="5042" spans="1:17" ht="13.5" thickBot="1" x14ac:dyDescent="0.25">
      <c r="A5042" s="455"/>
      <c r="B5042" s="381"/>
      <c r="C5042" s="433"/>
      <c r="D5042" s="380"/>
      <c r="E5042" s="380"/>
      <c r="F5042" s="383"/>
      <c r="G5042" s="380"/>
      <c r="H5042" s="380"/>
      <c r="I5042" s="380"/>
      <c r="J5042" s="384"/>
      <c r="K5042" s="384"/>
      <c r="L5042" s="384"/>
      <c r="M5042" s="384"/>
      <c r="N5042" s="434"/>
      <c r="O5042" s="309"/>
      <c r="P5042" s="70"/>
      <c r="Q5042" s="440"/>
    </row>
    <row r="5043" spans="1:17" ht="13.5" thickBot="1" x14ac:dyDescent="0.25">
      <c r="A5043" s="455"/>
      <c r="B5043" s="381"/>
      <c r="C5043" s="433"/>
      <c r="D5043" s="380"/>
      <c r="E5043" s="380"/>
      <c r="F5043" s="383"/>
      <c r="G5043" s="380"/>
      <c r="H5043" s="380"/>
      <c r="I5043" s="380"/>
      <c r="J5043" s="384"/>
      <c r="K5043" s="384"/>
      <c r="L5043" s="384"/>
      <c r="M5043" s="384"/>
      <c r="N5043" s="434"/>
      <c r="O5043" s="309"/>
      <c r="P5043" s="70"/>
      <c r="Q5043" s="440"/>
    </row>
    <row r="5044" spans="1:17" ht="13.5" thickBot="1" x14ac:dyDescent="0.25">
      <c r="A5044" s="455"/>
      <c r="B5044" s="381"/>
      <c r="C5044" s="433"/>
      <c r="D5044" s="380"/>
      <c r="E5044" s="380"/>
      <c r="F5044" s="383"/>
      <c r="G5044" s="380"/>
      <c r="H5044" s="380"/>
      <c r="I5044" s="380"/>
      <c r="J5044" s="384"/>
      <c r="K5044" s="384"/>
      <c r="L5044" s="384"/>
      <c r="M5044" s="384"/>
      <c r="N5044" s="434"/>
      <c r="O5044" s="309"/>
      <c r="P5044" s="70"/>
      <c r="Q5044" s="440"/>
    </row>
    <row r="5045" spans="1:17" ht="13.5" thickBot="1" x14ac:dyDescent="0.25">
      <c r="A5045" s="455"/>
      <c r="B5045" s="381"/>
      <c r="C5045" s="433"/>
      <c r="D5045" s="380"/>
      <c r="E5045" s="380"/>
      <c r="F5045" s="383"/>
      <c r="G5045" s="380"/>
      <c r="H5045" s="380"/>
      <c r="I5045" s="380"/>
      <c r="J5045" s="384"/>
      <c r="K5045" s="384"/>
      <c r="L5045" s="384"/>
      <c r="M5045" s="384"/>
      <c r="N5045" s="434"/>
      <c r="O5045" s="309"/>
      <c r="P5045" s="70"/>
      <c r="Q5045" s="440"/>
    </row>
    <row r="5046" spans="1:17" ht="13.5" thickBot="1" x14ac:dyDescent="0.25">
      <c r="A5046" s="455"/>
      <c r="B5046" s="381"/>
      <c r="C5046" s="433"/>
      <c r="D5046" s="380"/>
      <c r="E5046" s="380"/>
      <c r="F5046" s="383"/>
      <c r="G5046" s="380"/>
      <c r="H5046" s="380"/>
      <c r="I5046" s="380"/>
      <c r="J5046" s="384"/>
      <c r="K5046" s="384"/>
      <c r="L5046" s="384"/>
      <c r="M5046" s="384"/>
      <c r="N5046" s="434"/>
      <c r="O5046" s="309"/>
      <c r="P5046" s="70"/>
      <c r="Q5046" s="440"/>
    </row>
    <row r="5047" spans="1:17" ht="13.5" thickBot="1" x14ac:dyDescent="0.25">
      <c r="A5047" s="455"/>
      <c r="B5047" s="381"/>
      <c r="C5047" s="433"/>
      <c r="D5047" s="380"/>
      <c r="E5047" s="380"/>
      <c r="F5047" s="383"/>
      <c r="G5047" s="380"/>
      <c r="H5047" s="380"/>
      <c r="I5047" s="380"/>
      <c r="J5047" s="384"/>
      <c r="K5047" s="384"/>
      <c r="L5047" s="384"/>
      <c r="M5047" s="384"/>
      <c r="N5047" s="434"/>
      <c r="O5047" s="309"/>
      <c r="P5047" s="70"/>
      <c r="Q5047" s="440"/>
    </row>
    <row r="5048" spans="1:17" ht="13.5" thickBot="1" x14ac:dyDescent="0.25">
      <c r="A5048" s="455"/>
      <c r="B5048" s="381"/>
      <c r="C5048" s="433"/>
      <c r="D5048" s="380"/>
      <c r="E5048" s="380"/>
      <c r="F5048" s="383"/>
      <c r="G5048" s="380"/>
      <c r="H5048" s="380"/>
      <c r="I5048" s="380"/>
      <c r="J5048" s="384"/>
      <c r="K5048" s="384"/>
      <c r="L5048" s="384"/>
      <c r="M5048" s="384"/>
      <c r="N5048" s="434"/>
      <c r="O5048" s="309"/>
      <c r="P5048" s="70"/>
      <c r="Q5048" s="440"/>
    </row>
    <row r="5049" spans="1:17" ht="13.5" thickBot="1" x14ac:dyDescent="0.25">
      <c r="A5049" s="455"/>
      <c r="B5049" s="381"/>
      <c r="C5049" s="433"/>
      <c r="D5049" s="380"/>
      <c r="E5049" s="380"/>
      <c r="F5049" s="383"/>
      <c r="G5049" s="380"/>
      <c r="H5049" s="380"/>
      <c r="I5049" s="380"/>
      <c r="J5049" s="384"/>
      <c r="K5049" s="384"/>
      <c r="L5049" s="384"/>
      <c r="M5049" s="384"/>
      <c r="N5049" s="434"/>
      <c r="O5049" s="309"/>
      <c r="P5049" s="70"/>
      <c r="Q5049" s="440"/>
    </row>
    <row r="5050" spans="1:17" ht="13.5" thickBot="1" x14ac:dyDescent="0.25">
      <c r="A5050" s="455"/>
      <c r="B5050" s="381"/>
      <c r="C5050" s="433"/>
      <c r="D5050" s="380"/>
      <c r="E5050" s="380"/>
      <c r="F5050" s="383"/>
      <c r="G5050" s="380"/>
      <c r="H5050" s="380"/>
      <c r="I5050" s="380"/>
      <c r="J5050" s="384"/>
      <c r="K5050" s="384"/>
      <c r="L5050" s="384"/>
      <c r="M5050" s="384"/>
      <c r="N5050" s="434"/>
      <c r="O5050" s="309"/>
      <c r="P5050" s="70"/>
      <c r="Q5050" s="440"/>
    </row>
    <row r="5051" spans="1:17" ht="13.5" thickBot="1" x14ac:dyDescent="0.25">
      <c r="A5051" s="455"/>
      <c r="B5051" s="381"/>
      <c r="C5051" s="433"/>
      <c r="D5051" s="380"/>
      <c r="E5051" s="380"/>
      <c r="F5051" s="383"/>
      <c r="G5051" s="380"/>
      <c r="H5051" s="380"/>
      <c r="I5051" s="380"/>
      <c r="J5051" s="384"/>
      <c r="K5051" s="384"/>
      <c r="L5051" s="384"/>
      <c r="M5051" s="384"/>
      <c r="N5051" s="434"/>
      <c r="O5051" s="309"/>
      <c r="P5051" s="70"/>
      <c r="Q5051" s="440"/>
    </row>
    <row r="5052" spans="1:17" ht="13.5" thickBot="1" x14ac:dyDescent="0.25">
      <c r="A5052" s="455"/>
      <c r="B5052" s="381"/>
      <c r="C5052" s="433"/>
      <c r="D5052" s="380"/>
      <c r="E5052" s="380"/>
      <c r="F5052" s="383"/>
      <c r="G5052" s="380"/>
      <c r="H5052" s="380"/>
      <c r="I5052" s="380"/>
      <c r="J5052" s="384"/>
      <c r="K5052" s="384"/>
      <c r="L5052" s="384"/>
      <c r="M5052" s="384"/>
      <c r="N5052" s="434"/>
      <c r="O5052" s="309"/>
      <c r="P5052" s="70"/>
      <c r="Q5052" s="440"/>
    </row>
    <row r="5053" spans="1:17" ht="13.5" thickBot="1" x14ac:dyDescent="0.25">
      <c r="A5053" s="455"/>
      <c r="B5053" s="381"/>
      <c r="C5053" s="433"/>
      <c r="D5053" s="380"/>
      <c r="E5053" s="380"/>
      <c r="F5053" s="383"/>
      <c r="G5053" s="380"/>
      <c r="H5053" s="380"/>
      <c r="I5053" s="380"/>
      <c r="J5053" s="384"/>
      <c r="K5053" s="384"/>
      <c r="L5053" s="384"/>
      <c r="M5053" s="384"/>
      <c r="N5053" s="434"/>
      <c r="O5053" s="309"/>
      <c r="P5053" s="70"/>
      <c r="Q5053" s="440"/>
    </row>
    <row r="5054" spans="1:17" ht="13.5" thickBot="1" x14ac:dyDescent="0.25">
      <c r="A5054" s="455"/>
      <c r="B5054" s="381"/>
      <c r="C5054" s="433"/>
      <c r="D5054" s="380"/>
      <c r="E5054" s="380"/>
      <c r="F5054" s="383"/>
      <c r="G5054" s="380"/>
      <c r="H5054" s="380"/>
      <c r="I5054" s="380"/>
      <c r="J5054" s="384"/>
      <c r="K5054" s="384"/>
      <c r="L5054" s="384"/>
      <c r="M5054" s="384"/>
      <c r="N5054" s="434"/>
      <c r="O5054" s="309"/>
      <c r="P5054" s="70"/>
      <c r="Q5054" s="440"/>
    </row>
    <row r="5055" spans="1:17" ht="13.5" thickBot="1" x14ac:dyDescent="0.25">
      <c r="A5055" s="455"/>
      <c r="B5055" s="381"/>
      <c r="C5055" s="433"/>
      <c r="D5055" s="380"/>
      <c r="E5055" s="380"/>
      <c r="F5055" s="383"/>
      <c r="G5055" s="380"/>
      <c r="H5055" s="380"/>
      <c r="I5055" s="380"/>
      <c r="J5055" s="384"/>
      <c r="K5055" s="384"/>
      <c r="L5055" s="384"/>
      <c r="M5055" s="384"/>
      <c r="N5055" s="434"/>
      <c r="O5055" s="309"/>
      <c r="P5055" s="70"/>
      <c r="Q5055" s="440"/>
    </row>
    <row r="5056" spans="1:17" ht="13.5" thickBot="1" x14ac:dyDescent="0.25">
      <c r="A5056" s="455"/>
      <c r="B5056" s="381"/>
      <c r="C5056" s="433"/>
      <c r="D5056" s="380"/>
      <c r="E5056" s="380"/>
      <c r="F5056" s="383"/>
      <c r="G5056" s="380"/>
      <c r="H5056" s="380"/>
      <c r="I5056" s="380"/>
      <c r="J5056" s="384"/>
      <c r="K5056" s="384"/>
      <c r="L5056" s="384"/>
      <c r="M5056" s="384"/>
      <c r="N5056" s="434"/>
      <c r="O5056" s="309"/>
      <c r="P5056" s="70"/>
      <c r="Q5056" s="440"/>
    </row>
    <row r="5057" spans="1:17" ht="13.5" thickBot="1" x14ac:dyDescent="0.25">
      <c r="A5057" s="455"/>
      <c r="B5057" s="381"/>
      <c r="C5057" s="433"/>
      <c r="D5057" s="380"/>
      <c r="E5057" s="380"/>
      <c r="F5057" s="383"/>
      <c r="G5057" s="380"/>
      <c r="H5057" s="380"/>
      <c r="I5057" s="380"/>
      <c r="J5057" s="384"/>
      <c r="K5057" s="384"/>
      <c r="L5057" s="384"/>
      <c r="M5057" s="384"/>
      <c r="N5057" s="434"/>
      <c r="O5057" s="309"/>
      <c r="P5057" s="70"/>
      <c r="Q5057" s="440"/>
    </row>
    <row r="5058" spans="1:17" ht="13.5" thickBot="1" x14ac:dyDescent="0.25">
      <c r="A5058" s="455"/>
      <c r="B5058" s="381"/>
      <c r="C5058" s="433"/>
      <c r="D5058" s="380"/>
      <c r="E5058" s="380"/>
      <c r="F5058" s="383"/>
      <c r="G5058" s="380"/>
      <c r="H5058" s="380"/>
      <c r="I5058" s="380"/>
      <c r="J5058" s="384"/>
      <c r="K5058" s="384"/>
      <c r="L5058" s="384"/>
      <c r="M5058" s="384"/>
      <c r="N5058" s="434"/>
      <c r="O5058" s="309"/>
      <c r="P5058" s="70"/>
      <c r="Q5058" s="440"/>
    </row>
    <row r="5059" spans="1:17" ht="13.5" thickBot="1" x14ac:dyDescent="0.25">
      <c r="A5059" s="455"/>
      <c r="B5059" s="381"/>
      <c r="C5059" s="433"/>
      <c r="D5059" s="380"/>
      <c r="E5059" s="380"/>
      <c r="F5059" s="383"/>
      <c r="G5059" s="380"/>
      <c r="H5059" s="380"/>
      <c r="I5059" s="380"/>
      <c r="J5059" s="384"/>
      <c r="K5059" s="384"/>
      <c r="L5059" s="384"/>
      <c r="M5059" s="384"/>
      <c r="N5059" s="434"/>
      <c r="O5059" s="309"/>
      <c r="P5059" s="70"/>
      <c r="Q5059" s="440"/>
    </row>
    <row r="5060" spans="1:17" ht="13.5" thickBot="1" x14ac:dyDescent="0.25">
      <c r="A5060" s="455"/>
      <c r="B5060" s="381"/>
      <c r="C5060" s="433"/>
      <c r="D5060" s="380"/>
      <c r="E5060" s="380"/>
      <c r="F5060" s="383"/>
      <c r="G5060" s="380"/>
      <c r="H5060" s="380"/>
      <c r="I5060" s="380"/>
      <c r="J5060" s="384"/>
      <c r="K5060" s="384"/>
      <c r="L5060" s="384"/>
      <c r="M5060" s="384"/>
      <c r="N5060" s="434"/>
      <c r="O5060" s="309"/>
      <c r="P5060" s="70"/>
      <c r="Q5060" s="440"/>
    </row>
    <row r="5061" spans="1:17" ht="13.5" thickBot="1" x14ac:dyDescent="0.25">
      <c r="A5061" s="455"/>
      <c r="B5061" s="381"/>
      <c r="C5061" s="433"/>
      <c r="D5061" s="380"/>
      <c r="E5061" s="380"/>
      <c r="F5061" s="383"/>
      <c r="G5061" s="380"/>
      <c r="H5061" s="380"/>
      <c r="I5061" s="380"/>
      <c r="J5061" s="384"/>
      <c r="K5061" s="384"/>
      <c r="L5061" s="384"/>
      <c r="M5061" s="384"/>
      <c r="N5061" s="434"/>
      <c r="O5061" s="309"/>
      <c r="P5061" s="70"/>
      <c r="Q5061" s="440"/>
    </row>
    <row r="5062" spans="1:17" ht="13.5" thickBot="1" x14ac:dyDescent="0.25">
      <c r="A5062" s="455"/>
      <c r="B5062" s="381"/>
      <c r="C5062" s="433"/>
      <c r="D5062" s="380"/>
      <c r="E5062" s="380"/>
      <c r="F5062" s="383"/>
      <c r="G5062" s="380"/>
      <c r="H5062" s="380"/>
      <c r="I5062" s="380"/>
      <c r="J5062" s="384"/>
      <c r="K5062" s="384"/>
      <c r="L5062" s="384"/>
      <c r="M5062" s="384"/>
      <c r="N5062" s="434"/>
      <c r="O5062" s="309"/>
      <c r="P5062" s="70"/>
      <c r="Q5062" s="440"/>
    </row>
    <row r="5063" spans="1:17" ht="13.5" thickBot="1" x14ac:dyDescent="0.25">
      <c r="A5063" s="455"/>
      <c r="B5063" s="381"/>
      <c r="C5063" s="433"/>
      <c r="D5063" s="380"/>
      <c r="E5063" s="380"/>
      <c r="F5063" s="383"/>
      <c r="G5063" s="380"/>
      <c r="H5063" s="380"/>
      <c r="I5063" s="380"/>
      <c r="J5063" s="384"/>
      <c r="K5063" s="384"/>
      <c r="L5063" s="384"/>
      <c r="M5063" s="384"/>
      <c r="N5063" s="434"/>
      <c r="O5063" s="309"/>
      <c r="P5063" s="70"/>
      <c r="Q5063" s="440"/>
    </row>
    <row r="5064" spans="1:17" ht="13.5" thickBot="1" x14ac:dyDescent="0.25">
      <c r="A5064" s="455"/>
      <c r="B5064" s="381"/>
      <c r="C5064" s="433"/>
      <c r="D5064" s="380"/>
      <c r="E5064" s="380"/>
      <c r="F5064" s="383"/>
      <c r="G5064" s="380"/>
      <c r="H5064" s="380"/>
      <c r="I5064" s="380"/>
      <c r="J5064" s="384"/>
      <c r="K5064" s="384"/>
      <c r="L5064" s="384"/>
      <c r="M5064" s="384"/>
      <c r="N5064" s="434"/>
      <c r="O5064" s="309"/>
      <c r="P5064" s="70"/>
      <c r="Q5064" s="440"/>
    </row>
    <row r="5065" spans="1:17" ht="13.5" thickBot="1" x14ac:dyDescent="0.25">
      <c r="A5065" s="455"/>
      <c r="B5065" s="381"/>
      <c r="C5065" s="433"/>
      <c r="D5065" s="380"/>
      <c r="E5065" s="380"/>
      <c r="F5065" s="383"/>
      <c r="G5065" s="380"/>
      <c r="H5065" s="380"/>
      <c r="I5065" s="380"/>
      <c r="J5065" s="384"/>
      <c r="K5065" s="384"/>
      <c r="L5065" s="384"/>
      <c r="M5065" s="384"/>
      <c r="N5065" s="434"/>
      <c r="O5065" s="309"/>
      <c r="P5065" s="70"/>
      <c r="Q5065" s="440"/>
    </row>
    <row r="5066" spans="1:17" ht="13.5" thickBot="1" x14ac:dyDescent="0.25">
      <c r="A5066" s="455"/>
      <c r="B5066" s="381"/>
      <c r="C5066" s="433"/>
      <c r="D5066" s="380"/>
      <c r="E5066" s="380"/>
      <c r="F5066" s="383"/>
      <c r="G5066" s="380"/>
      <c r="H5066" s="380"/>
      <c r="I5066" s="380"/>
      <c r="J5066" s="384"/>
      <c r="K5066" s="384"/>
      <c r="L5066" s="384"/>
      <c r="M5066" s="384"/>
      <c r="N5066" s="434"/>
      <c r="O5066" s="309"/>
      <c r="P5066" s="70"/>
      <c r="Q5066" s="440"/>
    </row>
    <row r="5067" spans="1:17" ht="13.5" thickBot="1" x14ac:dyDescent="0.25">
      <c r="A5067" s="455"/>
      <c r="B5067" s="381"/>
      <c r="C5067" s="433"/>
      <c r="D5067" s="380"/>
      <c r="E5067" s="380"/>
      <c r="F5067" s="383"/>
      <c r="G5067" s="380"/>
      <c r="H5067" s="380"/>
      <c r="I5067" s="380"/>
      <c r="J5067" s="384"/>
      <c r="K5067" s="384"/>
      <c r="L5067" s="384"/>
      <c r="M5067" s="384"/>
      <c r="N5067" s="434"/>
      <c r="O5067" s="309"/>
      <c r="P5067" s="70"/>
      <c r="Q5067" s="440"/>
    </row>
    <row r="5068" spans="1:17" ht="13.5" thickBot="1" x14ac:dyDescent="0.25">
      <c r="A5068" s="455"/>
      <c r="B5068" s="381"/>
      <c r="C5068" s="433"/>
      <c r="D5068" s="380"/>
      <c r="E5068" s="380"/>
      <c r="F5068" s="383"/>
      <c r="G5068" s="380"/>
      <c r="H5068" s="380"/>
      <c r="I5068" s="380"/>
      <c r="J5068" s="384"/>
      <c r="K5068" s="384"/>
      <c r="L5068" s="384"/>
      <c r="M5068" s="384"/>
      <c r="N5068" s="434"/>
      <c r="O5068" s="309"/>
      <c r="P5068" s="70"/>
      <c r="Q5068" s="440"/>
    </row>
    <row r="5069" spans="1:17" ht="13.5" thickBot="1" x14ac:dyDescent="0.25">
      <c r="A5069" s="455"/>
      <c r="B5069" s="381"/>
      <c r="C5069" s="433"/>
      <c r="D5069" s="380"/>
      <c r="E5069" s="380"/>
      <c r="F5069" s="383"/>
      <c r="G5069" s="380"/>
      <c r="H5069" s="380"/>
      <c r="I5069" s="380"/>
      <c r="J5069" s="384"/>
      <c r="K5069" s="384"/>
      <c r="L5069" s="384"/>
      <c r="M5069" s="384"/>
      <c r="N5069" s="434"/>
      <c r="O5069" s="309"/>
      <c r="P5069" s="70"/>
      <c r="Q5069" s="440"/>
    </row>
    <row r="5070" spans="1:17" ht="13.5" thickBot="1" x14ac:dyDescent="0.25">
      <c r="A5070" s="455"/>
      <c r="B5070" s="381"/>
      <c r="C5070" s="433"/>
      <c r="D5070" s="380"/>
      <c r="E5070" s="380"/>
      <c r="F5070" s="383"/>
      <c r="G5070" s="380"/>
      <c r="H5070" s="380"/>
      <c r="I5070" s="380"/>
      <c r="J5070" s="384"/>
      <c r="K5070" s="384"/>
      <c r="L5070" s="384"/>
      <c r="M5070" s="384"/>
      <c r="N5070" s="434"/>
      <c r="O5070" s="309"/>
      <c r="P5070" s="70"/>
      <c r="Q5070" s="440"/>
    </row>
    <row r="5071" spans="1:17" ht="13.5" thickBot="1" x14ac:dyDescent="0.25">
      <c r="A5071" s="455"/>
      <c r="B5071" s="381"/>
      <c r="C5071" s="433"/>
      <c r="D5071" s="380"/>
      <c r="E5071" s="380"/>
      <c r="F5071" s="383"/>
      <c r="G5071" s="380"/>
      <c r="H5071" s="380"/>
      <c r="I5071" s="380"/>
      <c r="J5071" s="384"/>
      <c r="K5071" s="384"/>
      <c r="L5071" s="384"/>
      <c r="M5071" s="384"/>
      <c r="N5071" s="434"/>
      <c r="O5071" s="309"/>
      <c r="P5071" s="70"/>
      <c r="Q5071" s="440"/>
    </row>
    <row r="5072" spans="1:17" ht="13.5" thickBot="1" x14ac:dyDescent="0.25">
      <c r="A5072" s="455"/>
      <c r="B5072" s="381"/>
      <c r="C5072" s="433"/>
      <c r="D5072" s="380"/>
      <c r="E5072" s="380"/>
      <c r="F5072" s="383"/>
      <c r="G5072" s="380"/>
      <c r="H5072" s="380"/>
      <c r="I5072" s="380"/>
      <c r="J5072" s="384"/>
      <c r="K5072" s="384"/>
      <c r="L5072" s="384"/>
      <c r="M5072" s="384"/>
      <c r="N5072" s="434"/>
      <c r="O5072" s="309"/>
      <c r="P5072" s="70"/>
      <c r="Q5072" s="440"/>
    </row>
    <row r="5073" spans="1:17" ht="13.5" thickBot="1" x14ac:dyDescent="0.25">
      <c r="A5073" s="455"/>
      <c r="B5073" s="381"/>
      <c r="C5073" s="433"/>
      <c r="D5073" s="380"/>
      <c r="E5073" s="380"/>
      <c r="F5073" s="383"/>
      <c r="G5073" s="380"/>
      <c r="H5073" s="380"/>
      <c r="I5073" s="380"/>
      <c r="J5073" s="384"/>
      <c r="K5073" s="384"/>
      <c r="L5073" s="384"/>
      <c r="M5073" s="384"/>
      <c r="N5073" s="434"/>
      <c r="O5073" s="309"/>
      <c r="P5073" s="70"/>
      <c r="Q5073" s="440"/>
    </row>
    <row r="5074" spans="1:17" ht="13.5" thickBot="1" x14ac:dyDescent="0.25">
      <c r="A5074" s="455"/>
      <c r="B5074" s="381"/>
      <c r="C5074" s="433"/>
      <c r="D5074" s="380"/>
      <c r="E5074" s="380"/>
      <c r="F5074" s="383"/>
      <c r="G5074" s="380"/>
      <c r="H5074" s="380"/>
      <c r="I5074" s="380"/>
      <c r="J5074" s="384"/>
      <c r="K5074" s="384"/>
      <c r="L5074" s="384"/>
      <c r="M5074" s="384"/>
      <c r="N5074" s="434"/>
      <c r="O5074" s="309"/>
      <c r="P5074" s="70"/>
      <c r="Q5074" s="440"/>
    </row>
    <row r="5075" spans="1:17" ht="13.5" thickBot="1" x14ac:dyDescent="0.25">
      <c r="A5075" s="455"/>
      <c r="B5075" s="381"/>
      <c r="C5075" s="433"/>
      <c r="D5075" s="380"/>
      <c r="E5075" s="380"/>
      <c r="F5075" s="383"/>
      <c r="G5075" s="380"/>
      <c r="H5075" s="380"/>
      <c r="I5075" s="380"/>
      <c r="J5075" s="384"/>
      <c r="K5075" s="384"/>
      <c r="L5075" s="384"/>
      <c r="M5075" s="384"/>
      <c r="N5075" s="434"/>
      <c r="O5075" s="309"/>
      <c r="P5075" s="70"/>
      <c r="Q5075" s="440"/>
    </row>
    <row r="5076" spans="1:17" ht="13.5" thickBot="1" x14ac:dyDescent="0.25">
      <c r="A5076" s="455"/>
      <c r="B5076" s="381"/>
      <c r="C5076" s="433"/>
      <c r="D5076" s="380"/>
      <c r="E5076" s="380"/>
      <c r="F5076" s="383"/>
      <c r="G5076" s="380"/>
      <c r="H5076" s="380"/>
      <c r="I5076" s="380"/>
      <c r="J5076" s="384"/>
      <c r="K5076" s="384"/>
      <c r="L5076" s="384"/>
      <c r="M5076" s="384"/>
      <c r="N5076" s="434"/>
      <c r="O5076" s="309"/>
      <c r="P5076" s="70"/>
      <c r="Q5076" s="440"/>
    </row>
    <row r="5077" spans="1:17" ht="13.5" thickBot="1" x14ac:dyDescent="0.25">
      <c r="A5077" s="455"/>
      <c r="B5077" s="381"/>
      <c r="C5077" s="433"/>
      <c r="D5077" s="380"/>
      <c r="E5077" s="380"/>
      <c r="F5077" s="383"/>
      <c r="G5077" s="380"/>
      <c r="H5077" s="380"/>
      <c r="I5077" s="380"/>
      <c r="J5077" s="384"/>
      <c r="K5077" s="384"/>
      <c r="L5077" s="384"/>
      <c r="M5077" s="384"/>
      <c r="N5077" s="434"/>
      <c r="O5077" s="309"/>
      <c r="P5077" s="70"/>
      <c r="Q5077" s="440"/>
    </row>
    <row r="5078" spans="1:17" ht="13.5" thickBot="1" x14ac:dyDescent="0.25">
      <c r="A5078" s="455"/>
      <c r="B5078" s="381"/>
      <c r="C5078" s="433"/>
      <c r="D5078" s="380"/>
      <c r="E5078" s="380"/>
      <c r="F5078" s="383"/>
      <c r="G5078" s="380"/>
      <c r="H5078" s="380"/>
      <c r="I5078" s="380"/>
      <c r="J5078" s="384"/>
      <c r="K5078" s="384"/>
      <c r="L5078" s="384"/>
      <c r="M5078" s="384"/>
      <c r="N5078" s="434"/>
      <c r="O5078" s="309"/>
      <c r="P5078" s="70"/>
      <c r="Q5078" s="440"/>
    </row>
    <row r="5079" spans="1:17" ht="13.5" thickBot="1" x14ac:dyDescent="0.25">
      <c r="A5079" s="455"/>
      <c r="B5079" s="381"/>
      <c r="C5079" s="433"/>
      <c r="D5079" s="380"/>
      <c r="E5079" s="380"/>
      <c r="F5079" s="383"/>
      <c r="G5079" s="380"/>
      <c r="H5079" s="380"/>
      <c r="I5079" s="380"/>
      <c r="J5079" s="384"/>
      <c r="K5079" s="384"/>
      <c r="L5079" s="384"/>
      <c r="M5079" s="384"/>
      <c r="N5079" s="434"/>
      <c r="O5079" s="309"/>
      <c r="P5079" s="70"/>
      <c r="Q5079" s="440"/>
    </row>
    <row r="5080" spans="1:17" ht="13.5" thickBot="1" x14ac:dyDescent="0.25">
      <c r="A5080" s="455"/>
      <c r="B5080" s="381"/>
      <c r="C5080" s="433"/>
      <c r="D5080" s="380"/>
      <c r="E5080" s="380"/>
      <c r="F5080" s="383"/>
      <c r="G5080" s="380"/>
      <c r="H5080" s="380"/>
      <c r="I5080" s="380"/>
      <c r="J5080" s="384"/>
      <c r="K5080" s="384"/>
      <c r="L5080" s="384"/>
      <c r="M5080" s="384"/>
      <c r="N5080" s="434"/>
      <c r="O5080" s="309"/>
      <c r="P5080" s="70"/>
      <c r="Q5080" s="440"/>
    </row>
    <row r="5081" spans="1:17" ht="13.5" thickBot="1" x14ac:dyDescent="0.25">
      <c r="A5081" s="455"/>
      <c r="B5081" s="381"/>
      <c r="C5081" s="433"/>
      <c r="D5081" s="380"/>
      <c r="E5081" s="380"/>
      <c r="F5081" s="383"/>
      <c r="G5081" s="380"/>
      <c r="H5081" s="380"/>
      <c r="I5081" s="380"/>
      <c r="J5081" s="384"/>
      <c r="K5081" s="384"/>
      <c r="L5081" s="384"/>
      <c r="M5081" s="384"/>
      <c r="N5081" s="434"/>
      <c r="O5081" s="309"/>
      <c r="P5081" s="70"/>
      <c r="Q5081" s="440"/>
    </row>
    <row r="5082" spans="1:17" ht="13.5" thickBot="1" x14ac:dyDescent="0.25">
      <c r="A5082" s="455"/>
      <c r="B5082" s="381"/>
      <c r="C5082" s="433"/>
      <c r="D5082" s="380"/>
      <c r="E5082" s="380"/>
      <c r="F5082" s="383"/>
      <c r="G5082" s="380"/>
      <c r="H5082" s="380"/>
      <c r="I5082" s="380"/>
      <c r="J5082" s="384"/>
      <c r="K5082" s="384"/>
      <c r="L5082" s="384"/>
      <c r="M5082" s="384"/>
      <c r="N5082" s="434"/>
      <c r="O5082" s="309"/>
      <c r="P5082" s="70"/>
      <c r="Q5082" s="440"/>
    </row>
    <row r="5083" spans="1:17" ht="13.5" thickBot="1" x14ac:dyDescent="0.25">
      <c r="A5083" s="455"/>
      <c r="B5083" s="436"/>
      <c r="C5083" s="433"/>
      <c r="D5083" s="380"/>
      <c r="E5083" s="380"/>
      <c r="F5083" s="383"/>
      <c r="G5083" s="380"/>
      <c r="H5083" s="380"/>
      <c r="I5083" s="380"/>
      <c r="J5083" s="384"/>
      <c r="K5083" s="384"/>
      <c r="L5083" s="384"/>
      <c r="M5083" s="384"/>
      <c r="N5083" s="434"/>
      <c r="O5083" s="309"/>
      <c r="P5083" s="70"/>
      <c r="Q5083" s="440"/>
    </row>
    <row r="5084" spans="1:17" ht="13.5" thickBot="1" x14ac:dyDescent="0.25">
      <c r="A5084" s="455"/>
      <c r="B5084" s="458"/>
      <c r="C5084" s="458"/>
      <c r="D5084" s="459"/>
      <c r="E5084" s="459"/>
      <c r="F5084" s="457"/>
      <c r="G5084" s="252"/>
      <c r="H5084" s="252"/>
      <c r="I5084" s="252"/>
      <c r="J5084" s="456"/>
      <c r="K5084" s="456"/>
      <c r="L5084" s="456"/>
      <c r="M5084" s="456"/>
      <c r="N5084" s="456"/>
      <c r="O5084" s="460"/>
      <c r="P5084" s="460"/>
      <c r="Q5084" s="425"/>
    </row>
    <row r="5085" spans="1:17" ht="13.5" thickBot="1" x14ac:dyDescent="0.25">
      <c r="A5085" s="437" t="str">
        <f>IF(B5085="","",COUNT('Diário 7º PA'!$A$4:$A$5383)+ROW()-3)</f>
        <v/>
      </c>
    </row>
    <row r="5086" spans="1:17" ht="13.5" thickBot="1" x14ac:dyDescent="0.25">
      <c r="A5086" s="437" t="str">
        <f>IF(B5086="","",COUNT('Diário 7º PA'!$A$4:$A$5383)+ROW()-3)</f>
        <v/>
      </c>
    </row>
    <row r="5087" spans="1:17" x14ac:dyDescent="0.2">
      <c r="A5087" s="437" t="str">
        <f>IF(B5087="","",COUNT('Diário 7º PA'!$A$4:$A$5383)+ROW()-3)</f>
        <v/>
      </c>
    </row>
  </sheetData>
  <sheetProtection formatColumns="0" formatRows="0" insertColumns="0" insertRows="0" deleteRows="0" autoFilter="0"/>
  <autoFilter ref="A3:N5083"/>
  <mergeCells count="2">
    <mergeCell ref="A1:N1"/>
    <mergeCell ref="A2:N2"/>
  </mergeCells>
  <dataValidations count="13">
    <dataValidation type="list" allowBlank="1" showInputMessage="1" showErrorMessage="1" sqref="J4704:J4705 H4:H5083">
      <formula1>VinculoPT</formula1>
    </dataValidation>
    <dataValidation type="list" allowBlank="1" showInputMessage="1" showErrorMessage="1" sqref="E3627 E2371:E2488 E2061 E2071 E2549:E2702 E2490:E2491 E2160 E2113:E2114 E2063:E2065 E2084:E2110 E2171:E2178 E2181 E2142 E2139:E2140 E2192 E2196 E2146 E2076 E2128 E2130:E2136 E2194 E2203:E2212 E2217 E2219:E2220 E2222:E2223 E2230:E2266 E2269:E2270 E2272:E2296 E2310 E2315 E2318:E2325 E2358:E2359 E2362 E2493:E2547 E4946:E5083 E4421:E4455 E4457:E4464 E4466:E4477 E4479:E4483 E4485:E4492 E4494:E4533 E4535:E4546 E4548:E4567 E4569:E4605 E4365:E4391 E4674:E4705 E4707:E4756 E4758:E4792 E4325 E4328:E4329 E4331 E4334:E4339 E4341 E4345 E4347:E4351 E4362 E2306 E4393:E4394 E4396 E4408:E4417 E4419 E4925 E4927:E4932 E4934:E4943 E4794:E4922 E4353 E2228 E4607:E4672 E2704:E3449 E4103:E4322 E3770:E3887 E3460 E3470 E3948:E4101 E3889:E3890 E3559 E3512:E3513 E3462:E3464 E3483:E3509 E3570:E3577 E3580 E3541 E3538:E3539 E3591 E3595 E3545 E3475 E3527 E3529:E3535 E3593 E3602:E3611 E3616 E3618:E3619 E3621:E3622 E3629:E3665 E3668:E3669 E3671:E3695 E3709 E3714 E3717:E3724 E3757:E3758 E3761 E3892:E3946 E3705 E829 E1305:E2050 E972:E1089 E662 E4:E651 E1150:E1303 E1091:E1092 E761 E714:E715 E664:E666 E685:E711 E772:E779 E782 E743 E740:E741 E793 E797 E747 E677 E729 E731:E737 E795 E804:E813 E818 E820:E821 E823:E824 E831:E867 E870:E871 E873:E897 E911 E916 E919:E926 E959:E960 E963 E1094:E1148 E907">
      <formula1>INDIRECT($Q4)</formula1>
    </dataValidation>
    <dataValidation type="list" allowBlank="1" showInputMessage="1" showErrorMessage="1" sqref="E2363:E2370 E2360:E2361 E2326:E2357 E2229 E2316:E2317 E2548 E2267:E2268 E2271 E2307:E2309 E4363:E4364 E2313:E2314 E2213:E2215 E2182:E2191 E2115:E2127 E2059:E2060 E2051:E2057 E2489 E2492 E2129 E2147:E2159 E2072:E2075 E2195 E2066:E2070 E2111:E2112 E2193 E2137:E2138 E2141 E2179:E2180 E2062 E2077:E2083 E2143:E2145 E2161:E2170 E2197:E2202 E4793 E4392 E4456 E4465 E4478 E4484 E4547 E4568 E4606 E4673 E4706 E4757 E4923:E4924 E4926 E4420 E4395 E4359:E4361 E4933 E4944:E4945 E4340 E4343:E4344 E4330 E4397:E4407 E4323:E4324 E2221 E4332:E4333 E4326:E4327 E4346 E2224:E2227 E2299:E2305 E4352 E4354:E4356 E3762:E3769 E3759:E3760 E3725:E3756 E3628 E3715:E3716 E3947 E3666:E3667 E3670 E3706:E3708 E3712:E3713 E3612:E3614 E3581:E3590 E3514:E3526 E3458:E3459 E3450:E3456 E3888 E3891 E3528 E3546:E3558 E3471:E3474 E3594 E3465:E3469 E3510:E3511 E3592 E3536:E3537 E3540 E3578:E3579 E3461 E3476:E3482 E3542:E3544 E3560:E3569 E3596:E3601 E3620 E3623:E3626 E3698:E3704 E964:E971 E961:E962 E927:E958 E830 E917:E918 E1149 E868:E869 E872 E908:E910 E914:E915 E814:E816 E783:E792 E716:E728 E660:E661 E652:E658 E1090 E1093 E730 E748:E760 E796 E667:E676 E712:E713 E794 E738:E739 E742 E780:E781 E663 E678:E684 E744:E746 E762:E771 E798:E803 E822 E825:E828 E900:E906">
      <formula1>INDIRECT(#REF!)</formula1>
    </dataValidation>
    <dataValidation type="list" allowBlank="1" showInputMessage="1" showErrorMessage="1" sqref="E2311:E2312 E3710:E3711 E912:E913">
      <formula1>INDIRECT($Q970)</formula1>
    </dataValidation>
    <dataValidation type="list" allowBlank="1" showInputMessage="1" showErrorMessage="1" sqref="E2297:E2298 E3696:E3697 E898:E899">
      <formula1>INDIRECT($Q917)</formula1>
    </dataValidation>
    <dataValidation type="list" allowBlank="1" showInputMessage="1" showErrorMessage="1" sqref="E2218 E3617 E819">
      <formula1>INDIRECT($Q822)</formula1>
    </dataValidation>
    <dataValidation type="list" allowBlank="1" showInputMessage="1" showErrorMessage="1" sqref="E2216 E4418 E3615 E817">
      <formula1>INDIRECT($Q819)</formula1>
    </dataValidation>
    <dataValidation type="list" allowBlank="1" showInputMessage="1" showErrorMessage="1" sqref="E2058 E4342 E3457 E659">
      <formula1>INDIRECT($Q663)</formula1>
    </dataValidation>
    <dataValidation type="list" allowBlank="1" showInputMessage="1" showErrorMessage="1" sqref="E2703 E4102 E1304">
      <formula1>INDIRECT($Q1239)</formula1>
    </dataValidation>
    <dataValidation type="list" allowBlank="1" showInputMessage="1" showErrorMessage="1" sqref="E4357:E4358">
      <formula1>INDIRECT($Q4363)</formula1>
    </dataValidation>
    <dataValidation type="list" allowBlank="1" showInputMessage="1" showErrorMessage="1" sqref="E4534">
      <formula1>INDIRECT($Q4593)</formula1>
    </dataValidation>
    <dataValidation type="list" allowBlank="1" showInputMessage="1" showErrorMessage="1" sqref="E4493">
      <formula1>INDIRECT($Q4554)</formula1>
    </dataValidation>
    <dataValidation type="list" allowBlank="1" showInputMessage="1" showErrorMessage="1" sqref="D4:D5083">
      <formula1>Categorias</formula1>
    </dataValidation>
  </dataValidations>
  <pageMargins left="0.59055118110236227" right="0.59055118110236227" top="0.59055118110236227" bottom="0.59055118110236227" header="0" footer="0"/>
  <pageSetup paperSize="9" scale="48" fitToHeight="0" pageOrder="overThenDown" orientation="landscape" r:id="rId1"/>
  <headerFooter>
    <oddFooter>Página &amp;P de &amp;N</oddFooter>
  </headerFooter>
  <colBreaks count="1" manualBreakCount="1">
    <brk id="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8">
    <tabColor theme="1" tint="4.9989318521683403E-2"/>
    <pageSetUpPr fitToPage="1"/>
  </sheetPr>
  <dimension ref="A1:Q5221"/>
  <sheetViews>
    <sheetView zoomScaleNormal="100" zoomScaleSheetLayoutView="100" workbookViewId="0">
      <pane xSplit="6" ySplit="3" topLeftCell="G4" activePane="bottomRight" state="frozen"/>
      <selection pane="topRight" activeCell="G5" sqref="G5"/>
      <selection pane="bottomLeft" activeCell="G5" sqref="G5"/>
      <selection pane="bottomRight" activeCell="G4" sqref="G4"/>
    </sheetView>
  </sheetViews>
  <sheetFormatPr defaultColWidth="9.140625" defaultRowHeight="12.75" x14ac:dyDescent="0.2"/>
  <cols>
    <col min="1" max="1" width="5.7109375" style="580" customWidth="1"/>
    <col min="2" max="2" width="11.85546875" style="577" customWidth="1"/>
    <col min="3" max="3" width="11.7109375" style="577" customWidth="1"/>
    <col min="4" max="4" width="15.42578125" style="578" customWidth="1"/>
    <col min="5" max="5" width="23.5703125" style="578" customWidth="1"/>
    <col min="6" max="6" width="12.85546875" style="579" customWidth="1"/>
    <col min="7" max="7" width="43.28515625" style="575" customWidth="1"/>
    <col min="8" max="8" width="25.28515625" style="575" customWidth="1"/>
    <col min="9" max="9" width="25.5703125" style="573" customWidth="1"/>
    <col min="10" max="10" width="17" style="565" customWidth="1"/>
    <col min="11" max="11" width="17.28515625" style="565" customWidth="1"/>
    <col min="12" max="12" width="19.140625" style="569" customWidth="1"/>
    <col min="13" max="13" width="20.42578125" style="565" customWidth="1"/>
    <col min="14" max="14" width="13.5703125" style="579" customWidth="1"/>
    <col min="15" max="16" width="6.28515625" style="581" hidden="1" customWidth="1"/>
    <col min="17" max="17" width="6.28515625" style="518" hidden="1" customWidth="1"/>
    <col min="18" max="16384" width="9.140625" style="518"/>
  </cols>
  <sheetData>
    <row r="1" spans="1:17" s="516" customFormat="1" ht="18" customHeight="1" x14ac:dyDescent="0.2">
      <c r="A1" s="686" t="str">
        <f>Capa!A1</f>
        <v>Contrato de Gestão nº. 008/2021 celebrado entre a Secretaria de Justiça e Segurança Pública do Estado de Minas Gerais - SEJUSP e o Instituto Elo</v>
      </c>
      <c r="B1" s="687"/>
      <c r="C1" s="687"/>
      <c r="D1" s="687"/>
      <c r="E1" s="687"/>
      <c r="F1" s="687"/>
      <c r="G1" s="687"/>
      <c r="H1" s="687"/>
      <c r="I1" s="687"/>
      <c r="J1" s="687"/>
      <c r="K1" s="687"/>
      <c r="L1" s="687"/>
      <c r="M1" s="687"/>
      <c r="N1" s="687"/>
      <c r="O1" s="515">
        <f>MONTH(Resumo!$C$5)</f>
        <v>1</v>
      </c>
      <c r="P1" s="515">
        <f>YEAR(Resumo!$C$5)</f>
        <v>2023</v>
      </c>
    </row>
    <row r="2" spans="1:17" ht="18" customHeight="1" x14ac:dyDescent="0.2">
      <c r="A2" s="688" t="str">
        <f>"Tabela 9 - Diário de Entradas e Saídas do Contrato de Gestão - "&amp;LEFT(Capa!A14,1)+2&amp;"º Período Avaliatório"</f>
        <v>Tabela 9 - Diário de Entradas e Saídas do Contrato de Gestão - 9º Período Avaliatório</v>
      </c>
      <c r="B2" s="689"/>
      <c r="C2" s="689"/>
      <c r="D2" s="689"/>
      <c r="E2" s="689"/>
      <c r="F2" s="689"/>
      <c r="G2" s="689"/>
      <c r="H2" s="689"/>
      <c r="I2" s="689"/>
      <c r="J2" s="689"/>
      <c r="K2" s="689"/>
      <c r="L2" s="689"/>
      <c r="M2" s="689"/>
      <c r="N2" s="689"/>
      <c r="O2" s="517"/>
      <c r="P2" s="517"/>
    </row>
    <row r="3" spans="1:17" s="524" customFormat="1" ht="50.25" customHeight="1" x14ac:dyDescent="0.2">
      <c r="A3" s="519" t="s">
        <v>542</v>
      </c>
      <c r="B3" s="520" t="s">
        <v>543</v>
      </c>
      <c r="C3" s="521" t="s">
        <v>483</v>
      </c>
      <c r="D3" s="520" t="s">
        <v>479</v>
      </c>
      <c r="E3" s="521" t="s">
        <v>416</v>
      </c>
      <c r="F3" s="521" t="s">
        <v>544</v>
      </c>
      <c r="G3" s="521" t="s">
        <v>482</v>
      </c>
      <c r="H3" s="521" t="s">
        <v>480</v>
      </c>
      <c r="I3" s="522" t="s">
        <v>481</v>
      </c>
      <c r="J3" s="521" t="s">
        <v>545</v>
      </c>
      <c r="K3" s="521" t="s">
        <v>546</v>
      </c>
      <c r="L3" s="522" t="s">
        <v>547</v>
      </c>
      <c r="M3" s="521" t="s">
        <v>548</v>
      </c>
      <c r="N3" s="521" t="s">
        <v>549</v>
      </c>
      <c r="O3" s="523" t="s">
        <v>550</v>
      </c>
      <c r="P3" s="523" t="s">
        <v>551</v>
      </c>
      <c r="Q3" s="523" t="s">
        <v>479</v>
      </c>
    </row>
    <row r="4" spans="1:17" x14ac:dyDescent="0.2">
      <c r="A4" s="525"/>
      <c r="B4" s="526"/>
      <c r="C4" s="527"/>
      <c r="D4" s="528"/>
      <c r="E4" s="528"/>
      <c r="F4" s="529"/>
      <c r="G4" s="528"/>
      <c r="H4" s="530"/>
      <c r="I4" s="530"/>
      <c r="J4" s="531"/>
      <c r="K4" s="531"/>
      <c r="L4" s="531"/>
      <c r="M4" s="531"/>
      <c r="N4" s="526"/>
      <c r="O4" s="532">
        <f>IF(B4=0,0,IF(YEAR(B4)=$P$1,MONTH(B4)-$O$1+1,(YEAR(B4)-$P$1)*12-$O$1+1+MONTH(B4)))</f>
        <v>0</v>
      </c>
      <c r="P4" s="532">
        <f>IF(C4=0,0,IF(YEAR(C4)=$P$1,MONTH(C4)-$O$1+1,(YEAR(C4)-$P$1)*12-$O$1+1+MONTH(C4)))</f>
        <v>0</v>
      </c>
      <c r="Q4" s="518" t="str">
        <f t="shared" ref="Q4" si="0">SUBSTITUTE(D4," ","_")</f>
        <v/>
      </c>
    </row>
    <row r="5" spans="1:17" x14ac:dyDescent="0.2">
      <c r="A5" s="525"/>
      <c r="B5" s="533"/>
      <c r="C5" s="534"/>
      <c r="D5" s="528"/>
      <c r="E5" s="535"/>
      <c r="F5" s="536"/>
      <c r="G5" s="535"/>
      <c r="H5" s="535"/>
      <c r="I5" s="537"/>
      <c r="J5" s="531"/>
      <c r="K5" s="538"/>
      <c r="L5" s="539"/>
      <c r="M5" s="538"/>
      <c r="N5" s="540"/>
      <c r="O5" s="532">
        <f t="shared" ref="O5:O68" si="1">IF(B5=0,0,IF(YEAR(B5)=$P$1,MONTH(B5)-$O$1+1,(YEAR(B5)-$P$1)*12-$O$1+1+MONTH(B5)))</f>
        <v>0</v>
      </c>
      <c r="P5" s="532">
        <f t="shared" ref="P5:P68" si="2">IF(C5=0,0,IF(YEAR(C5)=$P$1,MONTH(C5)-$O$1+1,(YEAR(C5)-$P$1)*12-$O$1+1+MONTH(C5)))</f>
        <v>0</v>
      </c>
      <c r="Q5" s="518" t="str">
        <f t="shared" ref="Q5:Q68" si="3">SUBSTITUTE(D5," ","_")</f>
        <v/>
      </c>
    </row>
    <row r="6" spans="1:17" x14ac:dyDescent="0.2">
      <c r="A6" s="525"/>
      <c r="B6" s="533"/>
      <c r="C6" s="534"/>
      <c r="D6" s="528"/>
      <c r="E6" s="535"/>
      <c r="F6" s="536"/>
      <c r="G6" s="541"/>
      <c r="H6" s="535"/>
      <c r="I6" s="537"/>
      <c r="J6" s="538"/>
      <c r="K6" s="538"/>
      <c r="L6" s="539"/>
      <c r="M6" s="538"/>
      <c r="N6" s="540"/>
      <c r="O6" s="532">
        <f t="shared" si="1"/>
        <v>0</v>
      </c>
      <c r="P6" s="532">
        <f t="shared" si="2"/>
        <v>0</v>
      </c>
      <c r="Q6" s="518" t="str">
        <f t="shared" si="3"/>
        <v/>
      </c>
    </row>
    <row r="7" spans="1:17" x14ac:dyDescent="0.2">
      <c r="A7" s="525"/>
      <c r="B7" s="526"/>
      <c r="C7" s="527"/>
      <c r="D7" s="528"/>
      <c r="E7" s="541"/>
      <c r="F7" s="542"/>
      <c r="G7" s="541"/>
      <c r="H7" s="541"/>
      <c r="I7" s="530"/>
      <c r="J7" s="543"/>
      <c r="K7" s="543"/>
      <c r="L7" s="531"/>
      <c r="M7" s="543"/>
      <c r="N7" s="544"/>
      <c r="O7" s="532">
        <f t="shared" si="1"/>
        <v>0</v>
      </c>
      <c r="P7" s="532">
        <f t="shared" si="2"/>
        <v>0</v>
      </c>
      <c r="Q7" s="518" t="str">
        <f t="shared" si="3"/>
        <v/>
      </c>
    </row>
    <row r="8" spans="1:17" x14ac:dyDescent="0.2">
      <c r="A8" s="525"/>
      <c r="B8" s="526"/>
      <c r="C8" s="527"/>
      <c r="D8" s="528"/>
      <c r="E8" s="541"/>
      <c r="F8" s="542"/>
      <c r="G8" s="541"/>
      <c r="H8" s="541"/>
      <c r="I8" s="530"/>
      <c r="J8" s="543"/>
      <c r="K8" s="543"/>
      <c r="L8" s="531"/>
      <c r="M8" s="543"/>
      <c r="N8" s="544"/>
      <c r="O8" s="532">
        <f t="shared" si="1"/>
        <v>0</v>
      </c>
      <c r="P8" s="532">
        <f t="shared" si="2"/>
        <v>0</v>
      </c>
      <c r="Q8" s="518" t="str">
        <f t="shared" si="3"/>
        <v/>
      </c>
    </row>
    <row r="9" spans="1:17" x14ac:dyDescent="0.2">
      <c r="A9" s="525"/>
      <c r="B9" s="526"/>
      <c r="C9" s="527"/>
      <c r="D9" s="528"/>
      <c r="E9" s="541"/>
      <c r="F9" s="542"/>
      <c r="G9" s="541"/>
      <c r="H9" s="541"/>
      <c r="I9" s="530"/>
      <c r="J9" s="543"/>
      <c r="K9" s="543"/>
      <c r="L9" s="531"/>
      <c r="M9" s="543"/>
      <c r="N9" s="544"/>
      <c r="O9" s="532">
        <f t="shared" si="1"/>
        <v>0</v>
      </c>
      <c r="P9" s="532">
        <f t="shared" si="2"/>
        <v>0</v>
      </c>
      <c r="Q9" s="518" t="str">
        <f t="shared" si="3"/>
        <v/>
      </c>
    </row>
    <row r="10" spans="1:17" x14ac:dyDescent="0.2">
      <c r="A10" s="525"/>
      <c r="B10" s="526"/>
      <c r="C10" s="527"/>
      <c r="D10" s="528"/>
      <c r="E10" s="541"/>
      <c r="F10" s="542"/>
      <c r="G10" s="541"/>
      <c r="H10" s="541"/>
      <c r="I10" s="530"/>
      <c r="J10" s="543"/>
      <c r="K10" s="543"/>
      <c r="L10" s="531"/>
      <c r="M10" s="543"/>
      <c r="N10" s="544"/>
      <c r="O10" s="532">
        <f t="shared" si="1"/>
        <v>0</v>
      </c>
      <c r="P10" s="532">
        <f t="shared" si="2"/>
        <v>0</v>
      </c>
      <c r="Q10" s="518" t="str">
        <f t="shared" si="3"/>
        <v/>
      </c>
    </row>
    <row r="11" spans="1:17" x14ac:dyDescent="0.2">
      <c r="A11" s="525"/>
      <c r="B11" s="526"/>
      <c r="C11" s="527"/>
      <c r="D11" s="528"/>
      <c r="E11" s="541"/>
      <c r="F11" s="542"/>
      <c r="G11" s="541"/>
      <c r="H11" s="541"/>
      <c r="I11" s="530"/>
      <c r="J11" s="543"/>
      <c r="K11" s="543"/>
      <c r="L11" s="531"/>
      <c r="M11" s="543"/>
      <c r="N11" s="544"/>
      <c r="O11" s="532">
        <f t="shared" si="1"/>
        <v>0</v>
      </c>
      <c r="P11" s="532">
        <f t="shared" si="2"/>
        <v>0</v>
      </c>
      <c r="Q11" s="518" t="str">
        <f t="shared" si="3"/>
        <v/>
      </c>
    </row>
    <row r="12" spans="1:17" x14ac:dyDescent="0.2">
      <c r="A12" s="525"/>
      <c r="B12" s="526"/>
      <c r="C12" s="527"/>
      <c r="D12" s="528"/>
      <c r="E12" s="541"/>
      <c r="F12" s="542"/>
      <c r="G12" s="541"/>
      <c r="H12" s="541"/>
      <c r="I12" s="530"/>
      <c r="J12" s="543"/>
      <c r="K12" s="543"/>
      <c r="L12" s="531"/>
      <c r="M12" s="543"/>
      <c r="N12" s="544"/>
      <c r="O12" s="532">
        <f t="shared" si="1"/>
        <v>0</v>
      </c>
      <c r="P12" s="532">
        <f t="shared" si="2"/>
        <v>0</v>
      </c>
      <c r="Q12" s="518" t="str">
        <f t="shared" si="3"/>
        <v/>
      </c>
    </row>
    <row r="13" spans="1:17" x14ac:dyDescent="0.2">
      <c r="A13" s="525"/>
      <c r="B13" s="526"/>
      <c r="C13" s="527"/>
      <c r="D13" s="528"/>
      <c r="E13" s="541"/>
      <c r="F13" s="545"/>
      <c r="G13" s="530"/>
      <c r="H13" s="541"/>
      <c r="I13" s="530"/>
      <c r="J13" s="543"/>
      <c r="K13" s="543"/>
      <c r="L13" s="531"/>
      <c r="M13" s="543"/>
      <c r="N13" s="544"/>
      <c r="O13" s="532">
        <f t="shared" si="1"/>
        <v>0</v>
      </c>
      <c r="P13" s="532">
        <f t="shared" si="2"/>
        <v>0</v>
      </c>
      <c r="Q13" s="518" t="str">
        <f t="shared" si="3"/>
        <v/>
      </c>
    </row>
    <row r="14" spans="1:17" x14ac:dyDescent="0.2">
      <c r="A14" s="525"/>
      <c r="B14" s="526"/>
      <c r="C14" s="527"/>
      <c r="D14" s="528"/>
      <c r="E14" s="541"/>
      <c r="F14" s="542"/>
      <c r="G14" s="541"/>
      <c r="H14" s="541"/>
      <c r="I14" s="530"/>
      <c r="J14" s="543"/>
      <c r="K14" s="543"/>
      <c r="L14" s="531"/>
      <c r="M14" s="543"/>
      <c r="N14" s="544"/>
      <c r="O14" s="532">
        <f t="shared" si="1"/>
        <v>0</v>
      </c>
      <c r="P14" s="532">
        <f t="shared" si="2"/>
        <v>0</v>
      </c>
      <c r="Q14" s="518" t="str">
        <f t="shared" si="3"/>
        <v/>
      </c>
    </row>
    <row r="15" spans="1:17" x14ac:dyDescent="0.2">
      <c r="A15" s="525"/>
      <c r="B15" s="526"/>
      <c r="C15" s="527"/>
      <c r="D15" s="528"/>
      <c r="E15" s="541"/>
      <c r="F15" s="542"/>
      <c r="G15" s="541"/>
      <c r="H15" s="541"/>
      <c r="I15" s="530"/>
      <c r="J15" s="543"/>
      <c r="K15" s="543"/>
      <c r="L15" s="531"/>
      <c r="M15" s="543"/>
      <c r="N15" s="544"/>
      <c r="O15" s="532">
        <f t="shared" si="1"/>
        <v>0</v>
      </c>
      <c r="P15" s="532">
        <f t="shared" si="2"/>
        <v>0</v>
      </c>
      <c r="Q15" s="518" t="str">
        <f t="shared" si="3"/>
        <v/>
      </c>
    </row>
    <row r="16" spans="1:17" x14ac:dyDescent="0.2">
      <c r="A16" s="525"/>
      <c r="B16" s="526"/>
      <c r="C16" s="527"/>
      <c r="D16" s="528"/>
      <c r="E16" s="541"/>
      <c r="F16" s="542"/>
      <c r="G16" s="530"/>
      <c r="H16" s="541"/>
      <c r="I16" s="530"/>
      <c r="J16" s="543"/>
      <c r="K16" s="543"/>
      <c r="L16" s="531"/>
      <c r="M16" s="543"/>
      <c r="N16" s="544"/>
      <c r="O16" s="532">
        <f t="shared" si="1"/>
        <v>0</v>
      </c>
      <c r="P16" s="532">
        <f t="shared" si="2"/>
        <v>0</v>
      </c>
      <c r="Q16" s="518" t="str">
        <f t="shared" si="3"/>
        <v/>
      </c>
    </row>
    <row r="17" spans="1:17" x14ac:dyDescent="0.2">
      <c r="A17" s="525"/>
      <c r="B17" s="526"/>
      <c r="C17" s="527"/>
      <c r="D17" s="528"/>
      <c r="E17" s="541"/>
      <c r="F17" s="542"/>
      <c r="G17" s="530"/>
      <c r="H17" s="541"/>
      <c r="I17" s="530"/>
      <c r="J17" s="543"/>
      <c r="K17" s="543"/>
      <c r="L17" s="531"/>
      <c r="M17" s="543"/>
      <c r="N17" s="544"/>
      <c r="O17" s="532">
        <f t="shared" si="1"/>
        <v>0</v>
      </c>
      <c r="P17" s="532">
        <f t="shared" si="2"/>
        <v>0</v>
      </c>
      <c r="Q17" s="518" t="str">
        <f t="shared" si="3"/>
        <v/>
      </c>
    </row>
    <row r="18" spans="1:17" x14ac:dyDescent="0.2">
      <c r="A18" s="525"/>
      <c r="B18" s="526"/>
      <c r="C18" s="527"/>
      <c r="D18" s="541"/>
      <c r="E18" s="541"/>
      <c r="F18" s="542"/>
      <c r="G18" s="530"/>
      <c r="H18" s="541"/>
      <c r="I18" s="530"/>
      <c r="J18" s="531"/>
      <c r="K18" s="543"/>
      <c r="L18" s="531"/>
      <c r="M18" s="543"/>
      <c r="N18" s="544"/>
      <c r="O18" s="532">
        <f t="shared" si="1"/>
        <v>0</v>
      </c>
      <c r="P18" s="532">
        <f t="shared" si="2"/>
        <v>0</v>
      </c>
      <c r="Q18" s="518" t="str">
        <f t="shared" si="3"/>
        <v/>
      </c>
    </row>
    <row r="19" spans="1:17" x14ac:dyDescent="0.2">
      <c r="A19" s="525"/>
      <c r="B19" s="526"/>
      <c r="C19" s="527"/>
      <c r="D19" s="541"/>
      <c r="E19" s="541"/>
      <c r="F19" s="542"/>
      <c r="G19" s="530"/>
      <c r="H19" s="541"/>
      <c r="I19" s="530"/>
      <c r="J19" s="531"/>
      <c r="K19" s="543"/>
      <c r="L19" s="531"/>
      <c r="M19" s="543"/>
      <c r="N19" s="544"/>
      <c r="O19" s="532">
        <f t="shared" si="1"/>
        <v>0</v>
      </c>
      <c r="P19" s="532">
        <f t="shared" si="2"/>
        <v>0</v>
      </c>
      <c r="Q19" s="518" t="str">
        <f t="shared" si="3"/>
        <v/>
      </c>
    </row>
    <row r="20" spans="1:17" x14ac:dyDescent="0.2">
      <c r="A20" s="525"/>
      <c r="B20" s="526"/>
      <c r="C20" s="527"/>
      <c r="D20" s="528"/>
      <c r="E20" s="541"/>
      <c r="F20" s="542"/>
      <c r="G20" s="530"/>
      <c r="H20" s="541"/>
      <c r="I20" s="530"/>
      <c r="J20" s="543"/>
      <c r="K20" s="543"/>
      <c r="L20" s="531"/>
      <c r="M20" s="543"/>
      <c r="N20" s="544"/>
      <c r="O20" s="532">
        <f t="shared" si="1"/>
        <v>0</v>
      </c>
      <c r="P20" s="532">
        <f t="shared" si="2"/>
        <v>0</v>
      </c>
      <c r="Q20" s="518" t="str">
        <f t="shared" si="3"/>
        <v/>
      </c>
    </row>
    <row r="21" spans="1:17" x14ac:dyDescent="0.2">
      <c r="A21" s="525"/>
      <c r="B21" s="526"/>
      <c r="C21" s="527"/>
      <c r="D21" s="528"/>
      <c r="E21" s="541"/>
      <c r="F21" s="542"/>
      <c r="G21" s="541"/>
      <c r="H21" s="541"/>
      <c r="I21" s="530"/>
      <c r="J21" s="543"/>
      <c r="K21" s="543"/>
      <c r="L21" s="531"/>
      <c r="M21" s="543"/>
      <c r="N21" s="544"/>
      <c r="O21" s="532">
        <f t="shared" si="1"/>
        <v>0</v>
      </c>
      <c r="P21" s="532">
        <f t="shared" si="2"/>
        <v>0</v>
      </c>
      <c r="Q21" s="518" t="str">
        <f t="shared" si="3"/>
        <v/>
      </c>
    </row>
    <row r="22" spans="1:17" x14ac:dyDescent="0.2">
      <c r="A22" s="525"/>
      <c r="B22" s="526"/>
      <c r="C22" s="527"/>
      <c r="D22" s="541"/>
      <c r="E22" s="541"/>
      <c r="F22" s="542"/>
      <c r="G22" s="541"/>
      <c r="H22" s="541"/>
      <c r="I22" s="530"/>
      <c r="J22" s="543"/>
      <c r="K22" s="543"/>
      <c r="L22" s="531"/>
      <c r="M22" s="543"/>
      <c r="N22" s="544"/>
      <c r="O22" s="532">
        <f t="shared" si="1"/>
        <v>0</v>
      </c>
      <c r="P22" s="532">
        <f t="shared" si="2"/>
        <v>0</v>
      </c>
      <c r="Q22" s="518" t="str">
        <f t="shared" si="3"/>
        <v/>
      </c>
    </row>
    <row r="23" spans="1:17" x14ac:dyDescent="0.2">
      <c r="A23" s="525"/>
      <c r="B23" s="526"/>
      <c r="C23" s="527"/>
      <c r="D23" s="541"/>
      <c r="E23" s="541"/>
      <c r="F23" s="542"/>
      <c r="G23" s="541"/>
      <c r="H23" s="541"/>
      <c r="I23" s="530"/>
      <c r="J23" s="543"/>
      <c r="K23" s="543"/>
      <c r="L23" s="531"/>
      <c r="M23" s="543"/>
      <c r="N23" s="544"/>
      <c r="O23" s="532">
        <f t="shared" si="1"/>
        <v>0</v>
      </c>
      <c r="P23" s="532">
        <f t="shared" si="2"/>
        <v>0</v>
      </c>
      <c r="Q23" s="518" t="str">
        <f t="shared" si="3"/>
        <v/>
      </c>
    </row>
    <row r="24" spans="1:17" x14ac:dyDescent="0.2">
      <c r="A24" s="525"/>
      <c r="B24" s="526"/>
      <c r="C24" s="527"/>
      <c r="D24" s="528"/>
      <c r="E24" s="541"/>
      <c r="F24" s="542"/>
      <c r="G24" s="541"/>
      <c r="H24" s="541"/>
      <c r="I24" s="530"/>
      <c r="J24" s="543"/>
      <c r="K24" s="543"/>
      <c r="L24" s="531"/>
      <c r="M24" s="543"/>
      <c r="N24" s="544"/>
      <c r="O24" s="532">
        <f t="shared" si="1"/>
        <v>0</v>
      </c>
      <c r="P24" s="532">
        <f t="shared" si="2"/>
        <v>0</v>
      </c>
      <c r="Q24" s="518" t="str">
        <f t="shared" si="3"/>
        <v/>
      </c>
    </row>
    <row r="25" spans="1:17" x14ac:dyDescent="0.2">
      <c r="A25" s="525"/>
      <c r="B25" s="526"/>
      <c r="C25" s="527"/>
      <c r="D25" s="528"/>
      <c r="E25" s="541"/>
      <c r="F25" s="542"/>
      <c r="G25" s="541"/>
      <c r="H25" s="541"/>
      <c r="I25" s="530"/>
      <c r="J25" s="543"/>
      <c r="K25" s="543"/>
      <c r="L25" s="531"/>
      <c r="M25" s="543"/>
      <c r="N25" s="544"/>
      <c r="O25" s="532">
        <f t="shared" si="1"/>
        <v>0</v>
      </c>
      <c r="P25" s="532">
        <f t="shared" si="2"/>
        <v>0</v>
      </c>
      <c r="Q25" s="518" t="str">
        <f t="shared" si="3"/>
        <v/>
      </c>
    </row>
    <row r="26" spans="1:17" x14ac:dyDescent="0.2">
      <c r="A26" s="525"/>
      <c r="B26" s="526"/>
      <c r="C26" s="527"/>
      <c r="D26" s="528"/>
      <c r="E26" s="541"/>
      <c r="F26" s="542"/>
      <c r="G26" s="541"/>
      <c r="H26" s="541"/>
      <c r="I26" s="530"/>
      <c r="J26" s="543"/>
      <c r="K26" s="543"/>
      <c r="L26" s="531"/>
      <c r="M26" s="543"/>
      <c r="N26" s="544"/>
      <c r="O26" s="532">
        <f t="shared" si="1"/>
        <v>0</v>
      </c>
      <c r="P26" s="532">
        <f t="shared" si="2"/>
        <v>0</v>
      </c>
      <c r="Q26" s="518" t="str">
        <f t="shared" si="3"/>
        <v/>
      </c>
    </row>
    <row r="27" spans="1:17" x14ac:dyDescent="0.2">
      <c r="A27" s="525"/>
      <c r="B27" s="526"/>
      <c r="C27" s="527"/>
      <c r="D27" s="528"/>
      <c r="E27" s="541"/>
      <c r="F27" s="542"/>
      <c r="G27" s="541"/>
      <c r="H27" s="541"/>
      <c r="I27" s="530"/>
      <c r="J27" s="543"/>
      <c r="K27" s="543"/>
      <c r="L27" s="531"/>
      <c r="M27" s="543"/>
      <c r="N27" s="544"/>
      <c r="O27" s="532">
        <f t="shared" si="1"/>
        <v>0</v>
      </c>
      <c r="P27" s="532">
        <f t="shared" si="2"/>
        <v>0</v>
      </c>
      <c r="Q27" s="518" t="str">
        <f t="shared" si="3"/>
        <v/>
      </c>
    </row>
    <row r="28" spans="1:17" x14ac:dyDescent="0.2">
      <c r="A28" s="525"/>
      <c r="B28" s="526"/>
      <c r="C28" s="527"/>
      <c r="D28" s="541"/>
      <c r="E28" s="541"/>
      <c r="F28" s="542"/>
      <c r="G28" s="541"/>
      <c r="H28" s="541"/>
      <c r="I28" s="530"/>
      <c r="J28" s="543"/>
      <c r="K28" s="543"/>
      <c r="L28" s="531"/>
      <c r="M28" s="543"/>
      <c r="N28" s="544"/>
      <c r="O28" s="532">
        <f t="shared" si="1"/>
        <v>0</v>
      </c>
      <c r="P28" s="532">
        <f t="shared" si="2"/>
        <v>0</v>
      </c>
      <c r="Q28" s="518" t="str">
        <f t="shared" si="3"/>
        <v/>
      </c>
    </row>
    <row r="29" spans="1:17" x14ac:dyDescent="0.2">
      <c r="A29" s="525"/>
      <c r="B29" s="526"/>
      <c r="C29" s="527"/>
      <c r="D29" s="541"/>
      <c r="E29" s="541"/>
      <c r="F29" s="542"/>
      <c r="G29" s="541"/>
      <c r="H29" s="541"/>
      <c r="I29" s="530"/>
      <c r="J29" s="543"/>
      <c r="K29" s="543"/>
      <c r="L29" s="531"/>
      <c r="M29" s="543"/>
      <c r="N29" s="544"/>
      <c r="O29" s="532">
        <f t="shared" si="1"/>
        <v>0</v>
      </c>
      <c r="P29" s="532">
        <f t="shared" si="2"/>
        <v>0</v>
      </c>
      <c r="Q29" s="518" t="str">
        <f t="shared" si="3"/>
        <v/>
      </c>
    </row>
    <row r="30" spans="1:17" x14ac:dyDescent="0.2">
      <c r="A30" s="525"/>
      <c r="B30" s="526"/>
      <c r="C30" s="527"/>
      <c r="D30" s="541"/>
      <c r="E30" s="541"/>
      <c r="F30" s="542"/>
      <c r="G30" s="541"/>
      <c r="H30" s="541"/>
      <c r="I30" s="530"/>
      <c r="J30" s="543"/>
      <c r="K30" s="543"/>
      <c r="L30" s="531"/>
      <c r="M30" s="543"/>
      <c r="N30" s="544"/>
      <c r="O30" s="532">
        <f t="shared" si="1"/>
        <v>0</v>
      </c>
      <c r="P30" s="532">
        <f t="shared" si="2"/>
        <v>0</v>
      </c>
      <c r="Q30" s="518" t="str">
        <f t="shared" si="3"/>
        <v/>
      </c>
    </row>
    <row r="31" spans="1:17" x14ac:dyDescent="0.2">
      <c r="A31" s="525"/>
      <c r="B31" s="526"/>
      <c r="C31" s="527"/>
      <c r="D31" s="541"/>
      <c r="E31" s="541"/>
      <c r="F31" s="542"/>
      <c r="G31" s="541"/>
      <c r="H31" s="541"/>
      <c r="I31" s="530"/>
      <c r="J31" s="543"/>
      <c r="K31" s="543"/>
      <c r="L31" s="531"/>
      <c r="M31" s="543"/>
      <c r="N31" s="544"/>
      <c r="O31" s="532">
        <f t="shared" si="1"/>
        <v>0</v>
      </c>
      <c r="P31" s="532">
        <f t="shared" si="2"/>
        <v>0</v>
      </c>
      <c r="Q31" s="518" t="str">
        <f t="shared" si="3"/>
        <v/>
      </c>
    </row>
    <row r="32" spans="1:17" x14ac:dyDescent="0.2">
      <c r="A32" s="525"/>
      <c r="B32" s="526"/>
      <c r="C32" s="527"/>
      <c r="D32" s="541"/>
      <c r="E32" s="541"/>
      <c r="F32" s="542"/>
      <c r="G32" s="541"/>
      <c r="H32" s="541"/>
      <c r="I32" s="530"/>
      <c r="J32" s="543"/>
      <c r="K32" s="543"/>
      <c r="L32" s="531"/>
      <c r="M32" s="543"/>
      <c r="N32" s="544"/>
      <c r="O32" s="532">
        <f t="shared" si="1"/>
        <v>0</v>
      </c>
      <c r="P32" s="532">
        <f t="shared" si="2"/>
        <v>0</v>
      </c>
      <c r="Q32" s="518" t="str">
        <f t="shared" si="3"/>
        <v/>
      </c>
    </row>
    <row r="33" spans="1:17" x14ac:dyDescent="0.2">
      <c r="A33" s="525"/>
      <c r="B33" s="526"/>
      <c r="C33" s="527"/>
      <c r="D33" s="541"/>
      <c r="E33" s="541"/>
      <c r="F33" s="542"/>
      <c r="G33" s="541"/>
      <c r="H33" s="541"/>
      <c r="I33" s="530"/>
      <c r="J33" s="543"/>
      <c r="K33" s="543"/>
      <c r="L33" s="531"/>
      <c r="M33" s="543"/>
      <c r="N33" s="544"/>
      <c r="O33" s="532">
        <f t="shared" si="1"/>
        <v>0</v>
      </c>
      <c r="P33" s="532">
        <f t="shared" si="2"/>
        <v>0</v>
      </c>
      <c r="Q33" s="518" t="str">
        <f t="shared" si="3"/>
        <v/>
      </c>
    </row>
    <row r="34" spans="1:17" x14ac:dyDescent="0.2">
      <c r="A34" s="525"/>
      <c r="B34" s="526"/>
      <c r="C34" s="527"/>
      <c r="D34" s="541"/>
      <c r="E34" s="541"/>
      <c r="F34" s="542"/>
      <c r="G34" s="541"/>
      <c r="H34" s="541"/>
      <c r="I34" s="530"/>
      <c r="J34" s="543"/>
      <c r="K34" s="543"/>
      <c r="L34" s="531"/>
      <c r="M34" s="543"/>
      <c r="N34" s="544"/>
      <c r="O34" s="532">
        <f t="shared" si="1"/>
        <v>0</v>
      </c>
      <c r="P34" s="532">
        <f t="shared" si="2"/>
        <v>0</v>
      </c>
      <c r="Q34" s="518" t="str">
        <f t="shared" si="3"/>
        <v/>
      </c>
    </row>
    <row r="35" spans="1:17" x14ac:dyDescent="0.2">
      <c r="A35" s="525"/>
      <c r="B35" s="526"/>
      <c r="C35" s="534"/>
      <c r="D35" s="541"/>
      <c r="E35" s="541"/>
      <c r="F35" s="542"/>
      <c r="G35" s="530"/>
      <c r="H35" s="541"/>
      <c r="I35" s="530"/>
      <c r="J35" s="543"/>
      <c r="K35" s="543"/>
      <c r="L35" s="531"/>
      <c r="M35" s="543"/>
      <c r="N35" s="544"/>
      <c r="O35" s="532">
        <f t="shared" si="1"/>
        <v>0</v>
      </c>
      <c r="P35" s="532">
        <f t="shared" si="2"/>
        <v>0</v>
      </c>
      <c r="Q35" s="518" t="str">
        <f t="shared" si="3"/>
        <v/>
      </c>
    </row>
    <row r="36" spans="1:17" x14ac:dyDescent="0.2">
      <c r="A36" s="525"/>
      <c r="B36" s="526"/>
      <c r="C36" s="527"/>
      <c r="D36" s="528"/>
      <c r="E36" s="541"/>
      <c r="F36" s="542"/>
      <c r="G36" s="530"/>
      <c r="H36" s="541"/>
      <c r="I36" s="530"/>
      <c r="J36" s="543"/>
      <c r="K36" s="543"/>
      <c r="L36" s="531"/>
      <c r="M36" s="543"/>
      <c r="N36" s="544"/>
      <c r="O36" s="532">
        <f t="shared" si="1"/>
        <v>0</v>
      </c>
      <c r="P36" s="532">
        <f t="shared" si="2"/>
        <v>0</v>
      </c>
      <c r="Q36" s="518" t="str">
        <f t="shared" si="3"/>
        <v/>
      </c>
    </row>
    <row r="37" spans="1:17" x14ac:dyDescent="0.2">
      <c r="A37" s="525"/>
      <c r="B37" s="526"/>
      <c r="C37" s="527"/>
      <c r="D37" s="541"/>
      <c r="E37" s="541"/>
      <c r="F37" s="542"/>
      <c r="G37" s="541"/>
      <c r="H37" s="541"/>
      <c r="I37" s="530"/>
      <c r="J37" s="543"/>
      <c r="K37" s="543"/>
      <c r="L37" s="531"/>
      <c r="M37" s="543"/>
      <c r="N37" s="544"/>
      <c r="O37" s="532">
        <f t="shared" si="1"/>
        <v>0</v>
      </c>
      <c r="P37" s="532">
        <f t="shared" si="2"/>
        <v>0</v>
      </c>
      <c r="Q37" s="518" t="str">
        <f t="shared" si="3"/>
        <v/>
      </c>
    </row>
    <row r="38" spans="1:17" x14ac:dyDescent="0.2">
      <c r="A38" s="525"/>
      <c r="B38" s="526"/>
      <c r="C38" s="527"/>
      <c r="D38" s="541"/>
      <c r="E38" s="541"/>
      <c r="F38" s="542"/>
      <c r="G38" s="541"/>
      <c r="H38" s="541"/>
      <c r="I38" s="530"/>
      <c r="J38" s="543"/>
      <c r="K38" s="543"/>
      <c r="L38" s="531"/>
      <c r="M38" s="543"/>
      <c r="N38" s="544"/>
      <c r="O38" s="532">
        <f t="shared" si="1"/>
        <v>0</v>
      </c>
      <c r="P38" s="532">
        <f t="shared" si="2"/>
        <v>0</v>
      </c>
      <c r="Q38" s="518" t="str">
        <f t="shared" si="3"/>
        <v/>
      </c>
    </row>
    <row r="39" spans="1:17" x14ac:dyDescent="0.2">
      <c r="A39" s="525"/>
      <c r="B39" s="526"/>
      <c r="C39" s="527"/>
      <c r="D39" s="541"/>
      <c r="E39" s="541"/>
      <c r="F39" s="542"/>
      <c r="G39" s="541"/>
      <c r="H39" s="541"/>
      <c r="I39" s="530"/>
      <c r="J39" s="543"/>
      <c r="K39" s="543"/>
      <c r="L39" s="531"/>
      <c r="M39" s="543"/>
      <c r="N39" s="544"/>
      <c r="O39" s="532">
        <f t="shared" si="1"/>
        <v>0</v>
      </c>
      <c r="P39" s="532">
        <f t="shared" si="2"/>
        <v>0</v>
      </c>
      <c r="Q39" s="518" t="str">
        <f t="shared" si="3"/>
        <v/>
      </c>
    </row>
    <row r="40" spans="1:17" x14ac:dyDescent="0.2">
      <c r="A40" s="525"/>
      <c r="B40" s="526"/>
      <c r="C40" s="527"/>
      <c r="D40" s="541"/>
      <c r="E40" s="541"/>
      <c r="F40" s="542"/>
      <c r="G40" s="530"/>
      <c r="H40" s="541"/>
      <c r="I40" s="530"/>
      <c r="J40" s="543"/>
      <c r="K40" s="543"/>
      <c r="L40" s="531"/>
      <c r="M40" s="543"/>
      <c r="N40" s="544"/>
      <c r="O40" s="532">
        <f t="shared" si="1"/>
        <v>0</v>
      </c>
      <c r="P40" s="532">
        <f t="shared" si="2"/>
        <v>0</v>
      </c>
      <c r="Q40" s="518" t="str">
        <f t="shared" si="3"/>
        <v/>
      </c>
    </row>
    <row r="41" spans="1:17" x14ac:dyDescent="0.2">
      <c r="A41" s="525"/>
      <c r="B41" s="526"/>
      <c r="C41" s="527"/>
      <c r="D41" s="528"/>
      <c r="E41" s="541"/>
      <c r="F41" s="542"/>
      <c r="G41" s="530"/>
      <c r="H41" s="541"/>
      <c r="I41" s="530"/>
      <c r="J41" s="543"/>
      <c r="K41" s="543"/>
      <c r="L41" s="531"/>
      <c r="M41" s="543"/>
      <c r="N41" s="544"/>
      <c r="O41" s="532">
        <f t="shared" si="1"/>
        <v>0</v>
      </c>
      <c r="P41" s="532">
        <f t="shared" si="2"/>
        <v>0</v>
      </c>
      <c r="Q41" s="518" t="str">
        <f t="shared" si="3"/>
        <v/>
      </c>
    </row>
    <row r="42" spans="1:17" x14ac:dyDescent="0.2">
      <c r="A42" s="525"/>
      <c r="B42" s="526"/>
      <c r="C42" s="527"/>
      <c r="D42" s="541"/>
      <c r="E42" s="541"/>
      <c r="F42" s="542"/>
      <c r="G42" s="530"/>
      <c r="H42" s="541"/>
      <c r="I42" s="530"/>
      <c r="J42" s="543"/>
      <c r="K42" s="543"/>
      <c r="L42" s="531"/>
      <c r="M42" s="543"/>
      <c r="N42" s="544"/>
      <c r="O42" s="532">
        <f t="shared" si="1"/>
        <v>0</v>
      </c>
      <c r="P42" s="532">
        <f t="shared" si="2"/>
        <v>0</v>
      </c>
      <c r="Q42" s="518" t="str">
        <f t="shared" si="3"/>
        <v/>
      </c>
    </row>
    <row r="43" spans="1:17" x14ac:dyDescent="0.2">
      <c r="A43" s="525"/>
      <c r="B43" s="526"/>
      <c r="C43" s="527"/>
      <c r="D43" s="528"/>
      <c r="E43" s="541"/>
      <c r="F43" s="542"/>
      <c r="G43" s="530"/>
      <c r="H43" s="541"/>
      <c r="I43" s="530"/>
      <c r="J43" s="543"/>
      <c r="K43" s="543"/>
      <c r="L43" s="531"/>
      <c r="M43" s="543"/>
      <c r="N43" s="544"/>
      <c r="O43" s="532">
        <f t="shared" si="1"/>
        <v>0</v>
      </c>
      <c r="P43" s="532">
        <f t="shared" si="2"/>
        <v>0</v>
      </c>
      <c r="Q43" s="518" t="str">
        <f t="shared" si="3"/>
        <v/>
      </c>
    </row>
    <row r="44" spans="1:17" x14ac:dyDescent="0.2">
      <c r="A44" s="525"/>
      <c r="B44" s="526"/>
      <c r="C44" s="527"/>
      <c r="D44" s="528"/>
      <c r="E44" s="541"/>
      <c r="F44" s="542"/>
      <c r="G44" s="530"/>
      <c r="H44" s="541"/>
      <c r="I44" s="530"/>
      <c r="J44" s="543"/>
      <c r="K44" s="543"/>
      <c r="L44" s="531"/>
      <c r="M44" s="543"/>
      <c r="N44" s="544"/>
      <c r="O44" s="532">
        <f t="shared" si="1"/>
        <v>0</v>
      </c>
      <c r="P44" s="532">
        <f t="shared" si="2"/>
        <v>0</v>
      </c>
      <c r="Q44" s="518" t="str">
        <f t="shared" si="3"/>
        <v/>
      </c>
    </row>
    <row r="45" spans="1:17" x14ac:dyDescent="0.2">
      <c r="A45" s="525"/>
      <c r="B45" s="526"/>
      <c r="C45" s="527"/>
      <c r="D45" s="528"/>
      <c r="E45" s="541"/>
      <c r="F45" s="542"/>
      <c r="G45" s="530"/>
      <c r="H45" s="541"/>
      <c r="I45" s="530"/>
      <c r="J45" s="543"/>
      <c r="K45" s="543"/>
      <c r="L45" s="531"/>
      <c r="M45" s="543"/>
      <c r="N45" s="544"/>
      <c r="O45" s="532">
        <f t="shared" si="1"/>
        <v>0</v>
      </c>
      <c r="P45" s="532">
        <f t="shared" si="2"/>
        <v>0</v>
      </c>
      <c r="Q45" s="518" t="str">
        <f t="shared" si="3"/>
        <v/>
      </c>
    </row>
    <row r="46" spans="1:17" x14ac:dyDescent="0.2">
      <c r="A46" s="525"/>
      <c r="B46" s="526"/>
      <c r="C46" s="527"/>
      <c r="D46" s="528"/>
      <c r="E46" s="541"/>
      <c r="F46" s="542"/>
      <c r="G46" s="530"/>
      <c r="H46" s="541"/>
      <c r="I46" s="530"/>
      <c r="J46" s="543"/>
      <c r="K46" s="543"/>
      <c r="L46" s="531"/>
      <c r="M46" s="543"/>
      <c r="N46" s="544"/>
      <c r="O46" s="532">
        <f t="shared" si="1"/>
        <v>0</v>
      </c>
      <c r="P46" s="532">
        <f t="shared" si="2"/>
        <v>0</v>
      </c>
      <c r="Q46" s="518" t="str">
        <f t="shared" si="3"/>
        <v/>
      </c>
    </row>
    <row r="47" spans="1:17" x14ac:dyDescent="0.2">
      <c r="A47" s="525"/>
      <c r="B47" s="526"/>
      <c r="C47" s="527"/>
      <c r="D47" s="528"/>
      <c r="E47" s="541"/>
      <c r="F47" s="542"/>
      <c r="G47" s="541"/>
      <c r="H47" s="541"/>
      <c r="I47" s="530"/>
      <c r="J47" s="543"/>
      <c r="K47" s="543"/>
      <c r="L47" s="531"/>
      <c r="M47" s="543"/>
      <c r="N47" s="544"/>
      <c r="O47" s="532">
        <f t="shared" si="1"/>
        <v>0</v>
      </c>
      <c r="P47" s="532">
        <f t="shared" si="2"/>
        <v>0</v>
      </c>
      <c r="Q47" s="518" t="str">
        <f t="shared" si="3"/>
        <v/>
      </c>
    </row>
    <row r="48" spans="1:17" x14ac:dyDescent="0.2">
      <c r="A48" s="525"/>
      <c r="B48" s="526"/>
      <c r="C48" s="527"/>
      <c r="D48" s="528"/>
      <c r="E48" s="541"/>
      <c r="F48" s="542"/>
      <c r="G48" s="541"/>
      <c r="H48" s="541"/>
      <c r="I48" s="530"/>
      <c r="J48" s="543"/>
      <c r="K48" s="543"/>
      <c r="L48" s="531"/>
      <c r="M48" s="543"/>
      <c r="N48" s="544"/>
      <c r="O48" s="532">
        <f t="shared" si="1"/>
        <v>0</v>
      </c>
      <c r="P48" s="532">
        <f t="shared" si="2"/>
        <v>0</v>
      </c>
      <c r="Q48" s="518" t="str">
        <f t="shared" si="3"/>
        <v/>
      </c>
    </row>
    <row r="49" spans="1:17" x14ac:dyDescent="0.2">
      <c r="A49" s="525"/>
      <c r="B49" s="526"/>
      <c r="C49" s="527"/>
      <c r="D49" s="528"/>
      <c r="E49" s="541"/>
      <c r="F49" s="542"/>
      <c r="G49" s="541"/>
      <c r="H49" s="541"/>
      <c r="I49" s="530"/>
      <c r="J49" s="543"/>
      <c r="K49" s="543"/>
      <c r="L49" s="531"/>
      <c r="M49" s="543"/>
      <c r="N49" s="544"/>
      <c r="O49" s="532">
        <f t="shared" si="1"/>
        <v>0</v>
      </c>
      <c r="P49" s="532">
        <f t="shared" si="2"/>
        <v>0</v>
      </c>
      <c r="Q49" s="518" t="str">
        <f t="shared" si="3"/>
        <v/>
      </c>
    </row>
    <row r="50" spans="1:17" x14ac:dyDescent="0.2">
      <c r="A50" s="525"/>
      <c r="B50" s="526"/>
      <c r="C50" s="527"/>
      <c r="D50" s="528"/>
      <c r="E50" s="541"/>
      <c r="F50" s="542"/>
      <c r="G50" s="541"/>
      <c r="H50" s="541"/>
      <c r="I50" s="530"/>
      <c r="J50" s="543"/>
      <c r="K50" s="543"/>
      <c r="L50" s="531"/>
      <c r="M50" s="543"/>
      <c r="N50" s="544"/>
      <c r="O50" s="532">
        <f t="shared" si="1"/>
        <v>0</v>
      </c>
      <c r="P50" s="532">
        <f t="shared" si="2"/>
        <v>0</v>
      </c>
      <c r="Q50" s="518" t="str">
        <f t="shared" si="3"/>
        <v/>
      </c>
    </row>
    <row r="51" spans="1:17" x14ac:dyDescent="0.2">
      <c r="A51" s="525"/>
      <c r="B51" s="526"/>
      <c r="C51" s="527"/>
      <c r="D51" s="528"/>
      <c r="E51" s="541"/>
      <c r="F51" s="542"/>
      <c r="G51" s="541"/>
      <c r="H51" s="541"/>
      <c r="I51" s="530"/>
      <c r="J51" s="543"/>
      <c r="K51" s="543"/>
      <c r="L51" s="531"/>
      <c r="M51" s="546"/>
      <c r="N51" s="544"/>
      <c r="O51" s="532">
        <f t="shared" si="1"/>
        <v>0</v>
      </c>
      <c r="P51" s="532">
        <f t="shared" si="2"/>
        <v>0</v>
      </c>
      <c r="Q51" s="518" t="str">
        <f t="shared" si="3"/>
        <v/>
      </c>
    </row>
    <row r="52" spans="1:17" x14ac:dyDescent="0.2">
      <c r="A52" s="525"/>
      <c r="B52" s="526"/>
      <c r="C52" s="527"/>
      <c r="D52" s="528"/>
      <c r="E52" s="541"/>
      <c r="F52" s="542"/>
      <c r="G52" s="541"/>
      <c r="H52" s="541"/>
      <c r="I52" s="530"/>
      <c r="J52" s="543"/>
      <c r="K52" s="543"/>
      <c r="L52" s="531"/>
      <c r="M52" s="543"/>
      <c r="N52" s="544"/>
      <c r="O52" s="532">
        <f t="shared" si="1"/>
        <v>0</v>
      </c>
      <c r="P52" s="532">
        <f t="shared" si="2"/>
        <v>0</v>
      </c>
      <c r="Q52" s="518" t="str">
        <f t="shared" si="3"/>
        <v/>
      </c>
    </row>
    <row r="53" spans="1:17" x14ac:dyDescent="0.2">
      <c r="A53" s="525"/>
      <c r="B53" s="526"/>
      <c r="C53" s="527"/>
      <c r="D53" s="528"/>
      <c r="E53" s="541"/>
      <c r="F53" s="542"/>
      <c r="G53" s="541"/>
      <c r="H53" s="541"/>
      <c r="I53" s="530"/>
      <c r="J53" s="543"/>
      <c r="K53" s="543"/>
      <c r="L53" s="531"/>
      <c r="M53" s="543"/>
      <c r="N53" s="544"/>
      <c r="O53" s="532">
        <f t="shared" si="1"/>
        <v>0</v>
      </c>
      <c r="P53" s="532">
        <f t="shared" si="2"/>
        <v>0</v>
      </c>
      <c r="Q53" s="518" t="str">
        <f t="shared" si="3"/>
        <v/>
      </c>
    </row>
    <row r="54" spans="1:17" x14ac:dyDescent="0.2">
      <c r="A54" s="525"/>
      <c r="B54" s="526"/>
      <c r="C54" s="527"/>
      <c r="D54" s="528"/>
      <c r="E54" s="541"/>
      <c r="F54" s="542"/>
      <c r="G54" s="541"/>
      <c r="H54" s="541"/>
      <c r="I54" s="530"/>
      <c r="J54" s="543"/>
      <c r="K54" s="543"/>
      <c r="L54" s="531"/>
      <c r="M54" s="543"/>
      <c r="N54" s="544"/>
      <c r="O54" s="532">
        <f t="shared" si="1"/>
        <v>0</v>
      </c>
      <c r="P54" s="532">
        <f t="shared" si="2"/>
        <v>0</v>
      </c>
      <c r="Q54" s="518" t="str">
        <f t="shared" si="3"/>
        <v/>
      </c>
    </row>
    <row r="55" spans="1:17" x14ac:dyDescent="0.2">
      <c r="A55" s="525"/>
      <c r="B55" s="526"/>
      <c r="C55" s="527"/>
      <c r="D55" s="528"/>
      <c r="E55" s="541"/>
      <c r="F55" s="542"/>
      <c r="G55" s="541"/>
      <c r="H55" s="541"/>
      <c r="I55" s="530"/>
      <c r="J55" s="543"/>
      <c r="K55" s="543"/>
      <c r="L55" s="531"/>
      <c r="M55" s="543"/>
      <c r="N55" s="544"/>
      <c r="O55" s="532">
        <f t="shared" si="1"/>
        <v>0</v>
      </c>
      <c r="P55" s="532">
        <f t="shared" si="2"/>
        <v>0</v>
      </c>
      <c r="Q55" s="518" t="str">
        <f t="shared" si="3"/>
        <v/>
      </c>
    </row>
    <row r="56" spans="1:17" x14ac:dyDescent="0.2">
      <c r="A56" s="525"/>
      <c r="B56" s="526"/>
      <c r="C56" s="527"/>
      <c r="D56" s="528"/>
      <c r="E56" s="541"/>
      <c r="F56" s="542"/>
      <c r="G56" s="541"/>
      <c r="H56" s="541"/>
      <c r="I56" s="530"/>
      <c r="J56" s="543"/>
      <c r="K56" s="543"/>
      <c r="L56" s="531"/>
      <c r="M56" s="543"/>
      <c r="N56" s="544"/>
      <c r="O56" s="532">
        <f t="shared" si="1"/>
        <v>0</v>
      </c>
      <c r="P56" s="532">
        <f t="shared" si="2"/>
        <v>0</v>
      </c>
      <c r="Q56" s="518" t="str">
        <f t="shared" si="3"/>
        <v/>
      </c>
    </row>
    <row r="57" spans="1:17" x14ac:dyDescent="0.2">
      <c r="A57" s="525"/>
      <c r="B57" s="526"/>
      <c r="C57" s="527"/>
      <c r="D57" s="528"/>
      <c r="E57" s="541"/>
      <c r="F57" s="542"/>
      <c r="G57" s="541"/>
      <c r="H57" s="541"/>
      <c r="I57" s="530"/>
      <c r="J57" s="531"/>
      <c r="K57" s="531"/>
      <c r="L57" s="531"/>
      <c r="M57" s="543"/>
      <c r="N57" s="544"/>
      <c r="O57" s="532">
        <f t="shared" si="1"/>
        <v>0</v>
      </c>
      <c r="P57" s="532">
        <f t="shared" si="2"/>
        <v>0</v>
      </c>
      <c r="Q57" s="518" t="str">
        <f t="shared" si="3"/>
        <v/>
      </c>
    </row>
    <row r="58" spans="1:17" x14ac:dyDescent="0.2">
      <c r="A58" s="525"/>
      <c r="B58" s="526"/>
      <c r="C58" s="527"/>
      <c r="D58" s="528"/>
      <c r="E58" s="541"/>
      <c r="F58" s="542"/>
      <c r="G58" s="541"/>
      <c r="H58" s="541"/>
      <c r="I58" s="530"/>
      <c r="J58" s="543"/>
      <c r="K58" s="543"/>
      <c r="L58" s="531"/>
      <c r="M58" s="543"/>
      <c r="N58" s="544"/>
      <c r="O58" s="532">
        <f t="shared" si="1"/>
        <v>0</v>
      </c>
      <c r="P58" s="532">
        <f t="shared" si="2"/>
        <v>0</v>
      </c>
      <c r="Q58" s="518" t="str">
        <f t="shared" si="3"/>
        <v/>
      </c>
    </row>
    <row r="59" spans="1:17" x14ac:dyDescent="0.2">
      <c r="A59" s="525"/>
      <c r="B59" s="526"/>
      <c r="C59" s="527"/>
      <c r="D59" s="528"/>
      <c r="E59" s="541"/>
      <c r="F59" s="542"/>
      <c r="G59" s="541"/>
      <c r="H59" s="541"/>
      <c r="I59" s="530"/>
      <c r="J59" s="543"/>
      <c r="K59" s="543"/>
      <c r="L59" s="531"/>
      <c r="M59" s="543"/>
      <c r="N59" s="544"/>
      <c r="O59" s="532">
        <f t="shared" si="1"/>
        <v>0</v>
      </c>
      <c r="P59" s="532">
        <f t="shared" si="2"/>
        <v>0</v>
      </c>
      <c r="Q59" s="518" t="str">
        <f t="shared" si="3"/>
        <v/>
      </c>
    </row>
    <row r="60" spans="1:17" x14ac:dyDescent="0.2">
      <c r="A60" s="525"/>
      <c r="B60" s="526"/>
      <c r="C60" s="527"/>
      <c r="D60" s="541"/>
      <c r="E60" s="541"/>
      <c r="F60" s="542"/>
      <c r="G60" s="541"/>
      <c r="H60" s="541"/>
      <c r="I60" s="530"/>
      <c r="J60" s="543"/>
      <c r="K60" s="543"/>
      <c r="L60" s="531"/>
      <c r="M60" s="543"/>
      <c r="N60" s="544"/>
      <c r="O60" s="532">
        <f t="shared" si="1"/>
        <v>0</v>
      </c>
      <c r="P60" s="532">
        <f t="shared" si="2"/>
        <v>0</v>
      </c>
      <c r="Q60" s="518" t="str">
        <f t="shared" si="3"/>
        <v/>
      </c>
    </row>
    <row r="61" spans="1:17" x14ac:dyDescent="0.2">
      <c r="A61" s="525"/>
      <c r="B61" s="526"/>
      <c r="C61" s="527"/>
      <c r="D61" s="541"/>
      <c r="E61" s="541"/>
      <c r="F61" s="542"/>
      <c r="G61" s="530"/>
      <c r="H61" s="541"/>
      <c r="I61" s="530"/>
      <c r="J61" s="531"/>
      <c r="K61" s="543"/>
      <c r="L61" s="531"/>
      <c r="M61" s="543"/>
      <c r="N61" s="544"/>
      <c r="O61" s="532">
        <f t="shared" si="1"/>
        <v>0</v>
      </c>
      <c r="P61" s="532">
        <f t="shared" si="2"/>
        <v>0</v>
      </c>
      <c r="Q61" s="518" t="str">
        <f t="shared" si="3"/>
        <v/>
      </c>
    </row>
    <row r="62" spans="1:17" x14ac:dyDescent="0.2">
      <c r="A62" s="525"/>
      <c r="B62" s="526"/>
      <c r="C62" s="527"/>
      <c r="D62" s="528"/>
      <c r="E62" s="541"/>
      <c r="F62" s="542"/>
      <c r="G62" s="530"/>
      <c r="H62" s="541"/>
      <c r="I62" s="528"/>
      <c r="J62" s="547"/>
      <c r="K62" s="543"/>
      <c r="L62" s="531"/>
      <c r="M62" s="543"/>
      <c r="N62" s="544"/>
      <c r="O62" s="532">
        <f t="shared" si="1"/>
        <v>0</v>
      </c>
      <c r="P62" s="532">
        <f t="shared" si="2"/>
        <v>0</v>
      </c>
      <c r="Q62" s="518" t="str">
        <f t="shared" si="3"/>
        <v/>
      </c>
    </row>
    <row r="63" spans="1:17" x14ac:dyDescent="0.2">
      <c r="A63" s="525"/>
      <c r="B63" s="526"/>
      <c r="C63" s="527"/>
      <c r="D63" s="528"/>
      <c r="E63" s="541"/>
      <c r="F63" s="542"/>
      <c r="G63" s="530"/>
      <c r="H63" s="541"/>
      <c r="I63" s="530"/>
      <c r="J63" s="543"/>
      <c r="K63" s="543"/>
      <c r="L63" s="531"/>
      <c r="M63" s="543"/>
      <c r="N63" s="544"/>
      <c r="O63" s="532">
        <f t="shared" si="1"/>
        <v>0</v>
      </c>
      <c r="P63" s="532">
        <f t="shared" si="2"/>
        <v>0</v>
      </c>
      <c r="Q63" s="518" t="str">
        <f t="shared" si="3"/>
        <v/>
      </c>
    </row>
    <row r="64" spans="1:17" x14ac:dyDescent="0.2">
      <c r="A64" s="525"/>
      <c r="B64" s="526"/>
      <c r="C64" s="527"/>
      <c r="D64" s="528"/>
      <c r="E64" s="541"/>
      <c r="F64" s="542"/>
      <c r="G64" s="530"/>
      <c r="H64" s="541"/>
      <c r="I64" s="530"/>
      <c r="J64" s="543"/>
      <c r="K64" s="543"/>
      <c r="L64" s="531"/>
      <c r="M64" s="543"/>
      <c r="N64" s="544"/>
      <c r="O64" s="532">
        <f t="shared" si="1"/>
        <v>0</v>
      </c>
      <c r="P64" s="532">
        <f t="shared" si="2"/>
        <v>0</v>
      </c>
      <c r="Q64" s="518" t="str">
        <f t="shared" si="3"/>
        <v/>
      </c>
    </row>
    <row r="65" spans="1:17" x14ac:dyDescent="0.2">
      <c r="A65" s="525"/>
      <c r="B65" s="526"/>
      <c r="C65" s="527"/>
      <c r="D65" s="528"/>
      <c r="E65" s="541"/>
      <c r="F65" s="542"/>
      <c r="G65" s="541"/>
      <c r="H65" s="541"/>
      <c r="I65" s="530"/>
      <c r="J65" s="543"/>
      <c r="K65" s="543"/>
      <c r="L65" s="531"/>
      <c r="M65" s="543"/>
      <c r="N65" s="544"/>
      <c r="O65" s="532">
        <f t="shared" si="1"/>
        <v>0</v>
      </c>
      <c r="P65" s="532">
        <f t="shared" si="2"/>
        <v>0</v>
      </c>
      <c r="Q65" s="518" t="str">
        <f t="shared" si="3"/>
        <v/>
      </c>
    </row>
    <row r="66" spans="1:17" x14ac:dyDescent="0.2">
      <c r="A66" s="525"/>
      <c r="B66" s="526"/>
      <c r="C66" s="527"/>
      <c r="D66" s="528"/>
      <c r="E66" s="541"/>
      <c r="F66" s="542"/>
      <c r="G66" s="541"/>
      <c r="H66" s="541"/>
      <c r="I66" s="530"/>
      <c r="J66" s="543"/>
      <c r="K66" s="543"/>
      <c r="L66" s="531"/>
      <c r="M66" s="543"/>
      <c r="N66" s="544"/>
      <c r="O66" s="532">
        <f t="shared" si="1"/>
        <v>0</v>
      </c>
      <c r="P66" s="532">
        <f t="shared" si="2"/>
        <v>0</v>
      </c>
      <c r="Q66" s="518" t="str">
        <f t="shared" si="3"/>
        <v/>
      </c>
    </row>
    <row r="67" spans="1:17" x14ac:dyDescent="0.2">
      <c r="A67" s="525"/>
      <c r="B67" s="526"/>
      <c r="C67" s="527"/>
      <c r="D67" s="528"/>
      <c r="E67" s="541"/>
      <c r="F67" s="542"/>
      <c r="G67" s="541"/>
      <c r="H67" s="541"/>
      <c r="I67" s="530"/>
      <c r="J67" s="543"/>
      <c r="K67" s="543"/>
      <c r="L67" s="531"/>
      <c r="M67" s="543"/>
      <c r="N67" s="544"/>
      <c r="O67" s="532">
        <f t="shared" si="1"/>
        <v>0</v>
      </c>
      <c r="P67" s="532">
        <f t="shared" si="2"/>
        <v>0</v>
      </c>
      <c r="Q67" s="518" t="str">
        <f t="shared" si="3"/>
        <v/>
      </c>
    </row>
    <row r="68" spans="1:17" x14ac:dyDescent="0.2">
      <c r="A68" s="525"/>
      <c r="B68" s="526"/>
      <c r="C68" s="527"/>
      <c r="D68" s="528"/>
      <c r="E68" s="541"/>
      <c r="F68" s="542"/>
      <c r="G68" s="541"/>
      <c r="H68" s="541"/>
      <c r="I68" s="530"/>
      <c r="J68" s="543"/>
      <c r="K68" s="543"/>
      <c r="L68" s="531"/>
      <c r="M68" s="543"/>
      <c r="N68" s="544"/>
      <c r="O68" s="532">
        <f t="shared" si="1"/>
        <v>0</v>
      </c>
      <c r="P68" s="532">
        <f t="shared" si="2"/>
        <v>0</v>
      </c>
      <c r="Q68" s="518" t="str">
        <f t="shared" si="3"/>
        <v/>
      </c>
    </row>
    <row r="69" spans="1:17" x14ac:dyDescent="0.2">
      <c r="A69" s="525"/>
      <c r="B69" s="526"/>
      <c r="C69" s="527"/>
      <c r="D69" s="528"/>
      <c r="E69" s="541"/>
      <c r="F69" s="542"/>
      <c r="G69" s="541"/>
      <c r="H69" s="541"/>
      <c r="I69" s="530"/>
      <c r="J69" s="543"/>
      <c r="K69" s="543"/>
      <c r="L69" s="531"/>
      <c r="M69" s="543"/>
      <c r="N69" s="544"/>
      <c r="O69" s="532">
        <f t="shared" ref="O69:O132" si="4">IF(B69=0,0,IF(YEAR(B69)=$P$1,MONTH(B69)-$O$1+1,(YEAR(B69)-$P$1)*12-$O$1+1+MONTH(B69)))</f>
        <v>0</v>
      </c>
      <c r="P69" s="532">
        <f t="shared" ref="P69:P132" si="5">IF(C69=0,0,IF(YEAR(C69)=$P$1,MONTH(C69)-$O$1+1,(YEAR(C69)-$P$1)*12-$O$1+1+MONTH(C69)))</f>
        <v>0</v>
      </c>
      <c r="Q69" s="518" t="str">
        <f t="shared" ref="Q69:Q132" si="6">SUBSTITUTE(D69," ","_")</f>
        <v/>
      </c>
    </row>
    <row r="70" spans="1:17" x14ac:dyDescent="0.2">
      <c r="A70" s="525"/>
      <c r="B70" s="526"/>
      <c r="C70" s="527"/>
      <c r="D70" s="528"/>
      <c r="E70" s="541"/>
      <c r="F70" s="542"/>
      <c r="G70" s="541"/>
      <c r="H70" s="541"/>
      <c r="I70" s="528"/>
      <c r="J70" s="547"/>
      <c r="K70" s="543"/>
      <c r="L70" s="531"/>
      <c r="M70" s="543"/>
      <c r="N70" s="544"/>
      <c r="O70" s="532">
        <f t="shared" si="4"/>
        <v>0</v>
      </c>
      <c r="P70" s="532">
        <f t="shared" si="5"/>
        <v>0</v>
      </c>
      <c r="Q70" s="518" t="str">
        <f t="shared" si="6"/>
        <v/>
      </c>
    </row>
    <row r="71" spans="1:17" x14ac:dyDescent="0.2">
      <c r="A71" s="525"/>
      <c r="B71" s="526"/>
      <c r="C71" s="527"/>
      <c r="D71" s="541"/>
      <c r="E71" s="541"/>
      <c r="F71" s="542"/>
      <c r="G71" s="541"/>
      <c r="H71" s="541"/>
      <c r="I71" s="530"/>
      <c r="J71" s="543"/>
      <c r="K71" s="543"/>
      <c r="L71" s="531"/>
      <c r="M71" s="543"/>
      <c r="N71" s="544"/>
      <c r="O71" s="532">
        <f t="shared" si="4"/>
        <v>0</v>
      </c>
      <c r="P71" s="532">
        <f t="shared" si="5"/>
        <v>0</v>
      </c>
      <c r="Q71" s="518" t="str">
        <f t="shared" si="6"/>
        <v/>
      </c>
    </row>
    <row r="72" spans="1:17" x14ac:dyDescent="0.2">
      <c r="A72" s="525"/>
      <c r="B72" s="526"/>
      <c r="C72" s="527"/>
      <c r="D72" s="541"/>
      <c r="E72" s="541"/>
      <c r="F72" s="542"/>
      <c r="G72" s="541"/>
      <c r="H72" s="541"/>
      <c r="I72" s="530"/>
      <c r="J72" s="543"/>
      <c r="K72" s="543"/>
      <c r="L72" s="531"/>
      <c r="M72" s="543"/>
      <c r="N72" s="544"/>
      <c r="O72" s="532">
        <f t="shared" si="4"/>
        <v>0</v>
      </c>
      <c r="P72" s="532">
        <f t="shared" si="5"/>
        <v>0</v>
      </c>
      <c r="Q72" s="518" t="str">
        <f t="shared" si="6"/>
        <v/>
      </c>
    </row>
    <row r="73" spans="1:17" x14ac:dyDescent="0.2">
      <c r="A73" s="525"/>
      <c r="B73" s="526"/>
      <c r="C73" s="527"/>
      <c r="D73" s="541"/>
      <c r="E73" s="541"/>
      <c r="F73" s="542"/>
      <c r="G73" s="541"/>
      <c r="H73" s="541"/>
      <c r="I73" s="530"/>
      <c r="J73" s="543"/>
      <c r="K73" s="543"/>
      <c r="L73" s="531"/>
      <c r="M73" s="543"/>
      <c r="N73" s="544"/>
      <c r="O73" s="532">
        <f t="shared" si="4"/>
        <v>0</v>
      </c>
      <c r="P73" s="532">
        <f t="shared" si="5"/>
        <v>0</v>
      </c>
      <c r="Q73" s="518" t="str">
        <f t="shared" si="6"/>
        <v/>
      </c>
    </row>
    <row r="74" spans="1:17" x14ac:dyDescent="0.2">
      <c r="A74" s="525"/>
      <c r="B74" s="526"/>
      <c r="C74" s="527"/>
      <c r="D74" s="541"/>
      <c r="E74" s="541"/>
      <c r="F74" s="542"/>
      <c r="G74" s="541"/>
      <c r="H74" s="541"/>
      <c r="I74" s="530"/>
      <c r="J74" s="543"/>
      <c r="K74" s="543"/>
      <c r="L74" s="531"/>
      <c r="M74" s="543"/>
      <c r="N74" s="544"/>
      <c r="O74" s="532">
        <f t="shared" si="4"/>
        <v>0</v>
      </c>
      <c r="P74" s="532">
        <f t="shared" si="5"/>
        <v>0</v>
      </c>
      <c r="Q74" s="518" t="str">
        <f t="shared" si="6"/>
        <v/>
      </c>
    </row>
    <row r="75" spans="1:17" x14ac:dyDescent="0.2">
      <c r="A75" s="525"/>
      <c r="B75" s="526"/>
      <c r="C75" s="527"/>
      <c r="D75" s="541"/>
      <c r="E75" s="541"/>
      <c r="F75" s="542"/>
      <c r="G75" s="541"/>
      <c r="H75" s="541"/>
      <c r="I75" s="530"/>
      <c r="J75" s="543"/>
      <c r="K75" s="543"/>
      <c r="L75" s="531"/>
      <c r="M75" s="543"/>
      <c r="N75" s="544"/>
      <c r="O75" s="532">
        <f t="shared" si="4"/>
        <v>0</v>
      </c>
      <c r="P75" s="532">
        <f t="shared" si="5"/>
        <v>0</v>
      </c>
      <c r="Q75" s="518" t="str">
        <f t="shared" si="6"/>
        <v/>
      </c>
    </row>
    <row r="76" spans="1:17" x14ac:dyDescent="0.2">
      <c r="A76" s="525"/>
      <c r="B76" s="526"/>
      <c r="C76" s="527"/>
      <c r="D76" s="541"/>
      <c r="E76" s="541"/>
      <c r="F76" s="542"/>
      <c r="G76" s="541"/>
      <c r="H76" s="541"/>
      <c r="I76" s="530"/>
      <c r="J76" s="543"/>
      <c r="K76" s="543"/>
      <c r="L76" s="531"/>
      <c r="M76" s="543"/>
      <c r="N76" s="544"/>
      <c r="O76" s="532">
        <f t="shared" si="4"/>
        <v>0</v>
      </c>
      <c r="P76" s="532">
        <f t="shared" si="5"/>
        <v>0</v>
      </c>
      <c r="Q76" s="518" t="str">
        <f t="shared" si="6"/>
        <v/>
      </c>
    </row>
    <row r="77" spans="1:17" x14ac:dyDescent="0.2">
      <c r="A77" s="525"/>
      <c r="B77" s="526"/>
      <c r="C77" s="527"/>
      <c r="D77" s="541"/>
      <c r="E77" s="541"/>
      <c r="F77" s="542"/>
      <c r="G77" s="541"/>
      <c r="H77" s="541"/>
      <c r="I77" s="530"/>
      <c r="J77" s="543"/>
      <c r="K77" s="543"/>
      <c r="L77" s="531"/>
      <c r="M77" s="543"/>
      <c r="N77" s="544"/>
      <c r="O77" s="532">
        <f t="shared" si="4"/>
        <v>0</v>
      </c>
      <c r="P77" s="532">
        <f t="shared" si="5"/>
        <v>0</v>
      </c>
      <c r="Q77" s="518" t="str">
        <f t="shared" si="6"/>
        <v/>
      </c>
    </row>
    <row r="78" spans="1:17" x14ac:dyDescent="0.2">
      <c r="A78" s="525"/>
      <c r="B78" s="526"/>
      <c r="C78" s="527"/>
      <c r="D78" s="541"/>
      <c r="E78" s="541"/>
      <c r="F78" s="542"/>
      <c r="G78" s="541"/>
      <c r="H78" s="541"/>
      <c r="I78" s="530"/>
      <c r="J78" s="543"/>
      <c r="K78" s="543"/>
      <c r="L78" s="531"/>
      <c r="M78" s="543"/>
      <c r="N78" s="544"/>
      <c r="O78" s="532">
        <f t="shared" si="4"/>
        <v>0</v>
      </c>
      <c r="P78" s="532">
        <f t="shared" si="5"/>
        <v>0</v>
      </c>
      <c r="Q78" s="518" t="str">
        <f t="shared" si="6"/>
        <v/>
      </c>
    </row>
    <row r="79" spans="1:17" x14ac:dyDescent="0.2">
      <c r="A79" s="525"/>
      <c r="B79" s="526"/>
      <c r="C79" s="527"/>
      <c r="D79" s="528"/>
      <c r="E79" s="541"/>
      <c r="F79" s="542"/>
      <c r="G79" s="541"/>
      <c r="H79" s="541"/>
      <c r="I79" s="530"/>
      <c r="J79" s="543"/>
      <c r="K79" s="543"/>
      <c r="L79" s="531"/>
      <c r="M79" s="543"/>
      <c r="N79" s="544"/>
      <c r="O79" s="532">
        <f t="shared" si="4"/>
        <v>0</v>
      </c>
      <c r="P79" s="532">
        <f t="shared" si="5"/>
        <v>0</v>
      </c>
      <c r="Q79" s="518" t="str">
        <f t="shared" si="6"/>
        <v/>
      </c>
    </row>
    <row r="80" spans="1:17" x14ac:dyDescent="0.2">
      <c r="A80" s="525"/>
      <c r="B80" s="526"/>
      <c r="C80" s="527"/>
      <c r="D80" s="528"/>
      <c r="E80" s="541"/>
      <c r="F80" s="542"/>
      <c r="G80" s="541"/>
      <c r="H80" s="541"/>
      <c r="I80" s="530"/>
      <c r="J80" s="543"/>
      <c r="K80" s="543"/>
      <c r="L80" s="531"/>
      <c r="M80" s="543"/>
      <c r="N80" s="544"/>
      <c r="O80" s="532">
        <f t="shared" si="4"/>
        <v>0</v>
      </c>
      <c r="P80" s="532">
        <f t="shared" si="5"/>
        <v>0</v>
      </c>
      <c r="Q80" s="518" t="str">
        <f t="shared" si="6"/>
        <v/>
      </c>
    </row>
    <row r="81" spans="1:17" x14ac:dyDescent="0.2">
      <c r="A81" s="525"/>
      <c r="B81" s="526"/>
      <c r="C81" s="527"/>
      <c r="D81" s="528"/>
      <c r="E81" s="541"/>
      <c r="F81" s="542"/>
      <c r="G81" s="541"/>
      <c r="H81" s="541"/>
      <c r="I81" s="530"/>
      <c r="J81" s="543"/>
      <c r="K81" s="543"/>
      <c r="L81" s="531"/>
      <c r="M81" s="543"/>
      <c r="N81" s="544"/>
      <c r="O81" s="532">
        <f t="shared" si="4"/>
        <v>0</v>
      </c>
      <c r="P81" s="532">
        <f t="shared" si="5"/>
        <v>0</v>
      </c>
      <c r="Q81" s="518" t="str">
        <f t="shared" si="6"/>
        <v/>
      </c>
    </row>
    <row r="82" spans="1:17" x14ac:dyDescent="0.2">
      <c r="A82" s="525"/>
      <c r="B82" s="526"/>
      <c r="C82" s="527"/>
      <c r="D82" s="528"/>
      <c r="E82" s="541"/>
      <c r="F82" s="542"/>
      <c r="G82" s="541"/>
      <c r="H82" s="541"/>
      <c r="I82" s="530"/>
      <c r="J82" s="543"/>
      <c r="K82" s="543"/>
      <c r="L82" s="531"/>
      <c r="M82" s="543"/>
      <c r="N82" s="544"/>
      <c r="O82" s="532">
        <f t="shared" si="4"/>
        <v>0</v>
      </c>
      <c r="P82" s="532">
        <f t="shared" si="5"/>
        <v>0</v>
      </c>
      <c r="Q82" s="518" t="str">
        <f t="shared" si="6"/>
        <v/>
      </c>
    </row>
    <row r="83" spans="1:17" x14ac:dyDescent="0.2">
      <c r="A83" s="525"/>
      <c r="B83" s="526"/>
      <c r="C83" s="527"/>
      <c r="D83" s="528"/>
      <c r="E83" s="541"/>
      <c r="F83" s="542"/>
      <c r="G83" s="541"/>
      <c r="H83" s="541"/>
      <c r="I83" s="530"/>
      <c r="J83" s="543"/>
      <c r="K83" s="543"/>
      <c r="L83" s="531"/>
      <c r="M83" s="543"/>
      <c r="N83" s="544"/>
      <c r="O83" s="532">
        <f t="shared" si="4"/>
        <v>0</v>
      </c>
      <c r="P83" s="532">
        <f t="shared" si="5"/>
        <v>0</v>
      </c>
      <c r="Q83" s="518" t="str">
        <f t="shared" si="6"/>
        <v/>
      </c>
    </row>
    <row r="84" spans="1:17" x14ac:dyDescent="0.2">
      <c r="A84" s="525"/>
      <c r="B84" s="526"/>
      <c r="C84" s="527"/>
      <c r="D84" s="528"/>
      <c r="E84" s="541"/>
      <c r="F84" s="542"/>
      <c r="G84" s="541"/>
      <c r="H84" s="541"/>
      <c r="I84" s="530"/>
      <c r="J84" s="543"/>
      <c r="K84" s="543"/>
      <c r="L84" s="531"/>
      <c r="M84" s="543"/>
      <c r="N84" s="544"/>
      <c r="O84" s="532">
        <f t="shared" si="4"/>
        <v>0</v>
      </c>
      <c r="P84" s="532">
        <f t="shared" si="5"/>
        <v>0</v>
      </c>
      <c r="Q84" s="518" t="str">
        <f t="shared" si="6"/>
        <v/>
      </c>
    </row>
    <row r="85" spans="1:17" x14ac:dyDescent="0.2">
      <c r="A85" s="525"/>
      <c r="B85" s="526"/>
      <c r="C85" s="527"/>
      <c r="D85" s="528"/>
      <c r="E85" s="528"/>
      <c r="F85" s="542"/>
      <c r="G85" s="541"/>
      <c r="H85" s="541"/>
      <c r="I85" s="530"/>
      <c r="J85" s="543"/>
      <c r="K85" s="543"/>
      <c r="L85" s="531"/>
      <c r="M85" s="543"/>
      <c r="N85" s="544"/>
      <c r="O85" s="532">
        <f t="shared" si="4"/>
        <v>0</v>
      </c>
      <c r="P85" s="532">
        <f t="shared" si="5"/>
        <v>0</v>
      </c>
      <c r="Q85" s="518" t="str">
        <f t="shared" si="6"/>
        <v/>
      </c>
    </row>
    <row r="86" spans="1:17" x14ac:dyDescent="0.2">
      <c r="A86" s="525"/>
      <c r="B86" s="526"/>
      <c r="C86" s="527"/>
      <c r="D86" s="528"/>
      <c r="E86" s="541"/>
      <c r="F86" s="542"/>
      <c r="G86" s="541"/>
      <c r="H86" s="541"/>
      <c r="I86" s="530"/>
      <c r="J86" s="543"/>
      <c r="K86" s="543"/>
      <c r="L86" s="531"/>
      <c r="M86" s="543"/>
      <c r="N86" s="544"/>
      <c r="O86" s="532">
        <f t="shared" si="4"/>
        <v>0</v>
      </c>
      <c r="P86" s="532">
        <f t="shared" si="5"/>
        <v>0</v>
      </c>
      <c r="Q86" s="518" t="str">
        <f t="shared" si="6"/>
        <v/>
      </c>
    </row>
    <row r="87" spans="1:17" x14ac:dyDescent="0.2">
      <c r="A87" s="525"/>
      <c r="B87" s="526"/>
      <c r="C87" s="527"/>
      <c r="D87" s="528"/>
      <c r="E87" s="541"/>
      <c r="F87" s="542"/>
      <c r="G87" s="541"/>
      <c r="H87" s="541"/>
      <c r="I87" s="530"/>
      <c r="J87" s="543"/>
      <c r="K87" s="543"/>
      <c r="L87" s="531"/>
      <c r="M87" s="543"/>
      <c r="N87" s="544"/>
      <c r="O87" s="532">
        <f t="shared" si="4"/>
        <v>0</v>
      </c>
      <c r="P87" s="532">
        <f t="shared" si="5"/>
        <v>0</v>
      </c>
      <c r="Q87" s="518" t="str">
        <f t="shared" si="6"/>
        <v/>
      </c>
    </row>
    <row r="88" spans="1:17" x14ac:dyDescent="0.2">
      <c r="A88" s="525"/>
      <c r="B88" s="526"/>
      <c r="C88" s="527"/>
      <c r="D88" s="541"/>
      <c r="E88" s="541"/>
      <c r="F88" s="542"/>
      <c r="G88" s="541"/>
      <c r="H88" s="541"/>
      <c r="I88" s="530"/>
      <c r="J88" s="531"/>
      <c r="K88" s="543"/>
      <c r="L88" s="531"/>
      <c r="M88" s="543"/>
      <c r="N88" s="544"/>
      <c r="O88" s="532">
        <f t="shared" si="4"/>
        <v>0</v>
      </c>
      <c r="P88" s="532">
        <f t="shared" si="5"/>
        <v>0</v>
      </c>
      <c r="Q88" s="518" t="str">
        <f t="shared" si="6"/>
        <v/>
      </c>
    </row>
    <row r="89" spans="1:17" x14ac:dyDescent="0.2">
      <c r="A89" s="525"/>
      <c r="B89" s="526"/>
      <c r="C89" s="527"/>
      <c r="D89" s="541"/>
      <c r="E89" s="541"/>
      <c r="F89" s="542"/>
      <c r="G89" s="541"/>
      <c r="H89" s="541"/>
      <c r="I89" s="530"/>
      <c r="J89" s="543"/>
      <c r="K89" s="543"/>
      <c r="L89" s="531"/>
      <c r="M89" s="543"/>
      <c r="N89" s="544"/>
      <c r="O89" s="532">
        <f t="shared" si="4"/>
        <v>0</v>
      </c>
      <c r="P89" s="532">
        <f t="shared" si="5"/>
        <v>0</v>
      </c>
      <c r="Q89" s="518" t="str">
        <f t="shared" si="6"/>
        <v/>
      </c>
    </row>
    <row r="90" spans="1:17" x14ac:dyDescent="0.2">
      <c r="A90" s="525"/>
      <c r="B90" s="526"/>
      <c r="C90" s="527"/>
      <c r="D90" s="541"/>
      <c r="E90" s="541"/>
      <c r="F90" s="542"/>
      <c r="G90" s="541"/>
      <c r="H90" s="541"/>
      <c r="I90" s="530"/>
      <c r="J90" s="543"/>
      <c r="K90" s="543"/>
      <c r="L90" s="531"/>
      <c r="M90" s="543"/>
      <c r="N90" s="544"/>
      <c r="O90" s="532">
        <f t="shared" si="4"/>
        <v>0</v>
      </c>
      <c r="P90" s="532">
        <f t="shared" si="5"/>
        <v>0</v>
      </c>
      <c r="Q90" s="518" t="str">
        <f t="shared" si="6"/>
        <v/>
      </c>
    </row>
    <row r="91" spans="1:17" x14ac:dyDescent="0.2">
      <c r="A91" s="525"/>
      <c r="B91" s="526"/>
      <c r="C91" s="527"/>
      <c r="D91" s="541"/>
      <c r="E91" s="541"/>
      <c r="F91" s="542"/>
      <c r="G91" s="541"/>
      <c r="H91" s="541"/>
      <c r="I91" s="530"/>
      <c r="J91" s="543"/>
      <c r="K91" s="543"/>
      <c r="L91" s="531"/>
      <c r="M91" s="543"/>
      <c r="N91" s="544"/>
      <c r="O91" s="532">
        <f t="shared" si="4"/>
        <v>0</v>
      </c>
      <c r="P91" s="532">
        <f t="shared" si="5"/>
        <v>0</v>
      </c>
      <c r="Q91" s="518" t="str">
        <f t="shared" si="6"/>
        <v/>
      </c>
    </row>
    <row r="92" spans="1:17" x14ac:dyDescent="0.2">
      <c r="A92" s="525"/>
      <c r="B92" s="526"/>
      <c r="C92" s="527"/>
      <c r="D92" s="541"/>
      <c r="E92" s="541"/>
      <c r="F92" s="542"/>
      <c r="G92" s="541"/>
      <c r="H92" s="541"/>
      <c r="I92" s="530"/>
      <c r="J92" s="543"/>
      <c r="K92" s="543"/>
      <c r="L92" s="531"/>
      <c r="M92" s="543"/>
      <c r="N92" s="544"/>
      <c r="O92" s="532">
        <f t="shared" si="4"/>
        <v>0</v>
      </c>
      <c r="P92" s="532">
        <f t="shared" si="5"/>
        <v>0</v>
      </c>
      <c r="Q92" s="518" t="str">
        <f t="shared" si="6"/>
        <v/>
      </c>
    </row>
    <row r="93" spans="1:17" x14ac:dyDescent="0.2">
      <c r="A93" s="525"/>
      <c r="B93" s="526"/>
      <c r="C93" s="527"/>
      <c r="D93" s="541"/>
      <c r="E93" s="541"/>
      <c r="F93" s="542"/>
      <c r="G93" s="541"/>
      <c r="H93" s="541"/>
      <c r="I93" s="530"/>
      <c r="J93" s="543"/>
      <c r="K93" s="543"/>
      <c r="L93" s="531"/>
      <c r="M93" s="543"/>
      <c r="N93" s="544"/>
      <c r="O93" s="532">
        <f t="shared" si="4"/>
        <v>0</v>
      </c>
      <c r="P93" s="532">
        <f t="shared" si="5"/>
        <v>0</v>
      </c>
      <c r="Q93" s="518" t="str">
        <f t="shared" si="6"/>
        <v/>
      </c>
    </row>
    <row r="94" spans="1:17" x14ac:dyDescent="0.2">
      <c r="A94" s="525"/>
      <c r="B94" s="526"/>
      <c r="C94" s="527"/>
      <c r="D94" s="541"/>
      <c r="E94" s="541"/>
      <c r="F94" s="542"/>
      <c r="G94" s="541"/>
      <c r="H94" s="541"/>
      <c r="I94" s="530"/>
      <c r="J94" s="543"/>
      <c r="K94" s="543"/>
      <c r="L94" s="531"/>
      <c r="M94" s="543"/>
      <c r="N94" s="544"/>
      <c r="O94" s="532">
        <f t="shared" si="4"/>
        <v>0</v>
      </c>
      <c r="P94" s="532">
        <f t="shared" si="5"/>
        <v>0</v>
      </c>
      <c r="Q94" s="518" t="str">
        <f t="shared" si="6"/>
        <v/>
      </c>
    </row>
    <row r="95" spans="1:17" x14ac:dyDescent="0.2">
      <c r="A95" s="525"/>
      <c r="B95" s="526"/>
      <c r="C95" s="527"/>
      <c r="D95" s="541"/>
      <c r="E95" s="541"/>
      <c r="F95" s="542"/>
      <c r="G95" s="541"/>
      <c r="H95" s="541"/>
      <c r="I95" s="530"/>
      <c r="J95" s="543"/>
      <c r="K95" s="543"/>
      <c r="L95" s="531"/>
      <c r="M95" s="543"/>
      <c r="N95" s="544"/>
      <c r="O95" s="532">
        <f t="shared" si="4"/>
        <v>0</v>
      </c>
      <c r="P95" s="532">
        <f t="shared" si="5"/>
        <v>0</v>
      </c>
      <c r="Q95" s="518" t="str">
        <f t="shared" si="6"/>
        <v/>
      </c>
    </row>
    <row r="96" spans="1:17" x14ac:dyDescent="0.2">
      <c r="A96" s="525"/>
      <c r="B96" s="526"/>
      <c r="C96" s="527"/>
      <c r="D96" s="528"/>
      <c r="E96" s="541"/>
      <c r="F96" s="542"/>
      <c r="G96" s="541"/>
      <c r="H96" s="541"/>
      <c r="I96" s="530"/>
      <c r="J96" s="543"/>
      <c r="K96" s="543"/>
      <c r="L96" s="531"/>
      <c r="M96" s="543"/>
      <c r="N96" s="544"/>
      <c r="O96" s="532">
        <f t="shared" si="4"/>
        <v>0</v>
      </c>
      <c r="P96" s="532">
        <f t="shared" si="5"/>
        <v>0</v>
      </c>
      <c r="Q96" s="518" t="str">
        <f t="shared" si="6"/>
        <v/>
      </c>
    </row>
    <row r="97" spans="1:17" x14ac:dyDescent="0.2">
      <c r="A97" s="525"/>
      <c r="B97" s="526"/>
      <c r="C97" s="527"/>
      <c r="D97" s="528"/>
      <c r="E97" s="541"/>
      <c r="F97" s="542"/>
      <c r="G97" s="541"/>
      <c r="H97" s="541"/>
      <c r="I97" s="530"/>
      <c r="J97" s="543"/>
      <c r="K97" s="543"/>
      <c r="L97" s="531"/>
      <c r="M97" s="546"/>
      <c r="N97" s="544"/>
      <c r="O97" s="532">
        <f t="shared" si="4"/>
        <v>0</v>
      </c>
      <c r="P97" s="532">
        <f t="shared" si="5"/>
        <v>0</v>
      </c>
      <c r="Q97" s="518" t="str">
        <f t="shared" si="6"/>
        <v/>
      </c>
    </row>
    <row r="98" spans="1:17" x14ac:dyDescent="0.2">
      <c r="A98" s="525"/>
      <c r="B98" s="526"/>
      <c r="C98" s="527"/>
      <c r="D98" s="541"/>
      <c r="E98" s="541"/>
      <c r="F98" s="542"/>
      <c r="G98" s="541"/>
      <c r="H98" s="541"/>
      <c r="I98" s="530"/>
      <c r="J98" s="543"/>
      <c r="K98" s="543"/>
      <c r="L98" s="531"/>
      <c r="M98" s="543"/>
      <c r="N98" s="544"/>
      <c r="O98" s="532">
        <f t="shared" si="4"/>
        <v>0</v>
      </c>
      <c r="P98" s="532">
        <f t="shared" si="5"/>
        <v>0</v>
      </c>
      <c r="Q98" s="518" t="str">
        <f t="shared" si="6"/>
        <v/>
      </c>
    </row>
    <row r="99" spans="1:17" x14ac:dyDescent="0.2">
      <c r="A99" s="525"/>
      <c r="B99" s="526"/>
      <c r="C99" s="527"/>
      <c r="D99" s="541"/>
      <c r="E99" s="541"/>
      <c r="F99" s="542"/>
      <c r="G99" s="541"/>
      <c r="H99" s="541"/>
      <c r="I99" s="530"/>
      <c r="J99" s="543"/>
      <c r="K99" s="543"/>
      <c r="L99" s="531"/>
      <c r="M99" s="543"/>
      <c r="N99" s="544"/>
      <c r="O99" s="532">
        <f t="shared" si="4"/>
        <v>0</v>
      </c>
      <c r="P99" s="532">
        <f t="shared" si="5"/>
        <v>0</v>
      </c>
      <c r="Q99" s="518" t="str">
        <f t="shared" si="6"/>
        <v/>
      </c>
    </row>
    <row r="100" spans="1:17" x14ac:dyDescent="0.2">
      <c r="A100" s="525"/>
      <c r="B100" s="526"/>
      <c r="C100" s="534"/>
      <c r="D100" s="535"/>
      <c r="E100" s="535"/>
      <c r="F100" s="542"/>
      <c r="G100" s="541"/>
      <c r="H100" s="541"/>
      <c r="I100" s="530"/>
      <c r="J100" s="543"/>
      <c r="K100" s="543"/>
      <c r="L100" s="531"/>
      <c r="M100" s="546"/>
      <c r="N100" s="544"/>
      <c r="O100" s="532">
        <f t="shared" si="4"/>
        <v>0</v>
      </c>
      <c r="P100" s="532">
        <f t="shared" si="5"/>
        <v>0</v>
      </c>
      <c r="Q100" s="518" t="str">
        <f t="shared" si="6"/>
        <v/>
      </c>
    </row>
    <row r="101" spans="1:17" x14ac:dyDescent="0.2">
      <c r="A101" s="525"/>
      <c r="B101" s="526"/>
      <c r="C101" s="527"/>
      <c r="D101" s="541"/>
      <c r="E101" s="541"/>
      <c r="F101" s="542"/>
      <c r="G101" s="530"/>
      <c r="H101" s="541"/>
      <c r="I101" s="530"/>
      <c r="J101" s="531"/>
      <c r="K101" s="531"/>
      <c r="L101" s="531"/>
      <c r="M101" s="543"/>
      <c r="N101" s="544"/>
      <c r="O101" s="532">
        <f t="shared" si="4"/>
        <v>0</v>
      </c>
      <c r="P101" s="532">
        <f t="shared" si="5"/>
        <v>0</v>
      </c>
      <c r="Q101" s="518" t="str">
        <f t="shared" si="6"/>
        <v/>
      </c>
    </row>
    <row r="102" spans="1:17" x14ac:dyDescent="0.2">
      <c r="A102" s="525"/>
      <c r="B102" s="526"/>
      <c r="C102" s="527"/>
      <c r="D102" s="528"/>
      <c r="E102" s="541"/>
      <c r="F102" s="542"/>
      <c r="G102" s="530"/>
      <c r="H102" s="541"/>
      <c r="I102" s="530"/>
      <c r="J102" s="543"/>
      <c r="K102" s="543"/>
      <c r="L102" s="531"/>
      <c r="M102" s="543"/>
      <c r="N102" s="544"/>
      <c r="O102" s="532">
        <f t="shared" si="4"/>
        <v>0</v>
      </c>
      <c r="P102" s="532">
        <f t="shared" si="5"/>
        <v>0</v>
      </c>
      <c r="Q102" s="518" t="str">
        <f t="shared" si="6"/>
        <v/>
      </c>
    </row>
    <row r="103" spans="1:17" x14ac:dyDescent="0.2">
      <c r="A103" s="525"/>
      <c r="B103" s="526"/>
      <c r="C103" s="527"/>
      <c r="D103" s="528"/>
      <c r="E103" s="528"/>
      <c r="F103" s="542"/>
      <c r="G103" s="530"/>
      <c r="H103" s="541"/>
      <c r="I103" s="530"/>
      <c r="J103" s="543"/>
      <c r="K103" s="543"/>
      <c r="L103" s="531"/>
      <c r="M103" s="543"/>
      <c r="N103" s="544"/>
      <c r="O103" s="532">
        <f t="shared" si="4"/>
        <v>0</v>
      </c>
      <c r="P103" s="532">
        <f t="shared" si="5"/>
        <v>0</v>
      </c>
      <c r="Q103" s="518" t="str">
        <f t="shared" si="6"/>
        <v/>
      </c>
    </row>
    <row r="104" spans="1:17" x14ac:dyDescent="0.2">
      <c r="A104" s="525"/>
      <c r="B104" s="526"/>
      <c r="C104" s="527"/>
      <c r="D104" s="528"/>
      <c r="E104" s="541"/>
      <c r="F104" s="542"/>
      <c r="G104" s="530"/>
      <c r="H104" s="541"/>
      <c r="I104" s="530"/>
      <c r="J104" s="543"/>
      <c r="K104" s="543"/>
      <c r="L104" s="531"/>
      <c r="M104" s="543"/>
      <c r="N104" s="544"/>
      <c r="O104" s="532">
        <f t="shared" si="4"/>
        <v>0</v>
      </c>
      <c r="P104" s="532">
        <f t="shared" si="5"/>
        <v>0</v>
      </c>
      <c r="Q104" s="518" t="str">
        <f t="shared" si="6"/>
        <v/>
      </c>
    </row>
    <row r="105" spans="1:17" x14ac:dyDescent="0.2">
      <c r="A105" s="525"/>
      <c r="B105" s="526"/>
      <c r="C105" s="527"/>
      <c r="D105" s="528"/>
      <c r="E105" s="541"/>
      <c r="F105" s="542"/>
      <c r="G105" s="541"/>
      <c r="H105" s="541"/>
      <c r="I105" s="530"/>
      <c r="J105" s="543"/>
      <c r="K105" s="543"/>
      <c r="L105" s="531"/>
      <c r="M105" s="543"/>
      <c r="N105" s="544"/>
      <c r="O105" s="532">
        <f t="shared" si="4"/>
        <v>0</v>
      </c>
      <c r="P105" s="532">
        <f t="shared" si="5"/>
        <v>0</v>
      </c>
      <c r="Q105" s="518" t="str">
        <f t="shared" si="6"/>
        <v/>
      </c>
    </row>
    <row r="106" spans="1:17" x14ac:dyDescent="0.2">
      <c r="A106" s="525"/>
      <c r="B106" s="526"/>
      <c r="C106" s="527"/>
      <c r="D106" s="528"/>
      <c r="E106" s="541"/>
      <c r="F106" s="542"/>
      <c r="G106" s="530"/>
      <c r="H106" s="541"/>
      <c r="I106" s="530"/>
      <c r="J106" s="543"/>
      <c r="K106" s="543"/>
      <c r="L106" s="531"/>
      <c r="M106" s="543"/>
      <c r="N106" s="544"/>
      <c r="O106" s="532">
        <f t="shared" si="4"/>
        <v>0</v>
      </c>
      <c r="P106" s="532">
        <f t="shared" si="5"/>
        <v>0</v>
      </c>
      <c r="Q106" s="518" t="str">
        <f t="shared" si="6"/>
        <v/>
      </c>
    </row>
    <row r="107" spans="1:17" x14ac:dyDescent="0.2">
      <c r="A107" s="525"/>
      <c r="B107" s="526"/>
      <c r="C107" s="527"/>
      <c r="D107" s="541"/>
      <c r="E107" s="541"/>
      <c r="F107" s="542"/>
      <c r="G107" s="530"/>
      <c r="H107" s="541"/>
      <c r="I107" s="530"/>
      <c r="J107" s="543"/>
      <c r="K107" s="543"/>
      <c r="L107" s="531"/>
      <c r="M107" s="543"/>
      <c r="N107" s="544"/>
      <c r="O107" s="532">
        <f t="shared" si="4"/>
        <v>0</v>
      </c>
      <c r="P107" s="532">
        <f t="shared" si="5"/>
        <v>0</v>
      </c>
      <c r="Q107" s="518" t="str">
        <f t="shared" si="6"/>
        <v/>
      </c>
    </row>
    <row r="108" spans="1:17" x14ac:dyDescent="0.2">
      <c r="A108" s="525"/>
      <c r="B108" s="526"/>
      <c r="C108" s="527"/>
      <c r="D108" s="528"/>
      <c r="E108" s="541"/>
      <c r="F108" s="542"/>
      <c r="G108" s="530"/>
      <c r="H108" s="541"/>
      <c r="I108" s="530"/>
      <c r="J108" s="543"/>
      <c r="K108" s="543"/>
      <c r="L108" s="531"/>
      <c r="M108" s="543"/>
      <c r="N108" s="544"/>
      <c r="O108" s="532">
        <f t="shared" si="4"/>
        <v>0</v>
      </c>
      <c r="P108" s="532">
        <f t="shared" si="5"/>
        <v>0</v>
      </c>
      <c r="Q108" s="518" t="str">
        <f t="shared" si="6"/>
        <v/>
      </c>
    </row>
    <row r="109" spans="1:17" x14ac:dyDescent="0.2">
      <c r="A109" s="525"/>
      <c r="B109" s="526"/>
      <c r="C109" s="527"/>
      <c r="D109" s="528"/>
      <c r="E109" s="541"/>
      <c r="F109" s="542"/>
      <c r="G109" s="530"/>
      <c r="H109" s="541"/>
      <c r="I109" s="530"/>
      <c r="J109" s="543"/>
      <c r="K109" s="543"/>
      <c r="L109" s="531"/>
      <c r="M109" s="543"/>
      <c r="N109" s="544"/>
      <c r="O109" s="532">
        <f t="shared" si="4"/>
        <v>0</v>
      </c>
      <c r="P109" s="532">
        <f t="shared" si="5"/>
        <v>0</v>
      </c>
      <c r="Q109" s="518" t="str">
        <f t="shared" si="6"/>
        <v/>
      </c>
    </row>
    <row r="110" spans="1:17" x14ac:dyDescent="0.2">
      <c r="A110" s="525"/>
      <c r="B110" s="526"/>
      <c r="C110" s="527"/>
      <c r="D110" s="528"/>
      <c r="E110" s="541"/>
      <c r="F110" s="542"/>
      <c r="G110" s="530"/>
      <c r="H110" s="541"/>
      <c r="I110" s="530"/>
      <c r="J110" s="543"/>
      <c r="K110" s="543"/>
      <c r="L110" s="531"/>
      <c r="M110" s="543"/>
      <c r="N110" s="544"/>
      <c r="O110" s="532">
        <f t="shared" si="4"/>
        <v>0</v>
      </c>
      <c r="P110" s="532">
        <f t="shared" si="5"/>
        <v>0</v>
      </c>
      <c r="Q110" s="518" t="str">
        <f t="shared" si="6"/>
        <v/>
      </c>
    </row>
    <row r="111" spans="1:17" x14ac:dyDescent="0.2">
      <c r="A111" s="525"/>
      <c r="B111" s="526"/>
      <c r="C111" s="527"/>
      <c r="D111" s="528"/>
      <c r="E111" s="541"/>
      <c r="F111" s="542"/>
      <c r="G111" s="530"/>
      <c r="H111" s="541"/>
      <c r="I111" s="530"/>
      <c r="J111" s="543"/>
      <c r="K111" s="543"/>
      <c r="L111" s="531"/>
      <c r="M111" s="543"/>
      <c r="N111" s="544"/>
      <c r="O111" s="532">
        <f t="shared" si="4"/>
        <v>0</v>
      </c>
      <c r="P111" s="532">
        <f t="shared" si="5"/>
        <v>0</v>
      </c>
      <c r="Q111" s="518" t="str">
        <f t="shared" si="6"/>
        <v/>
      </c>
    </row>
    <row r="112" spans="1:17" x14ac:dyDescent="0.2">
      <c r="A112" s="525"/>
      <c r="B112" s="526"/>
      <c r="C112" s="527"/>
      <c r="D112" s="528"/>
      <c r="E112" s="541"/>
      <c r="F112" s="542"/>
      <c r="G112" s="530"/>
      <c r="H112" s="541"/>
      <c r="I112" s="530"/>
      <c r="J112" s="543"/>
      <c r="K112" s="543"/>
      <c r="L112" s="531"/>
      <c r="M112" s="543"/>
      <c r="N112" s="544"/>
      <c r="O112" s="532">
        <f t="shared" si="4"/>
        <v>0</v>
      </c>
      <c r="P112" s="532">
        <f t="shared" si="5"/>
        <v>0</v>
      </c>
      <c r="Q112" s="518" t="str">
        <f t="shared" si="6"/>
        <v/>
      </c>
    </row>
    <row r="113" spans="1:17" x14ac:dyDescent="0.2">
      <c r="A113" s="525"/>
      <c r="B113" s="526"/>
      <c r="C113" s="527"/>
      <c r="D113" s="528"/>
      <c r="E113" s="541"/>
      <c r="F113" s="542"/>
      <c r="G113" s="530"/>
      <c r="H113" s="541"/>
      <c r="I113" s="530"/>
      <c r="J113" s="543"/>
      <c r="K113" s="543"/>
      <c r="L113" s="531"/>
      <c r="M113" s="543"/>
      <c r="N113" s="544"/>
      <c r="O113" s="532">
        <f t="shared" si="4"/>
        <v>0</v>
      </c>
      <c r="P113" s="532">
        <f t="shared" si="5"/>
        <v>0</v>
      </c>
      <c r="Q113" s="518" t="str">
        <f t="shared" si="6"/>
        <v/>
      </c>
    </row>
    <row r="114" spans="1:17" x14ac:dyDescent="0.2">
      <c r="A114" s="525"/>
      <c r="B114" s="526"/>
      <c r="C114" s="527"/>
      <c r="D114" s="528"/>
      <c r="E114" s="541"/>
      <c r="F114" s="542"/>
      <c r="G114" s="530"/>
      <c r="H114" s="541"/>
      <c r="I114" s="530"/>
      <c r="J114" s="543"/>
      <c r="K114" s="543"/>
      <c r="L114" s="531"/>
      <c r="M114" s="543"/>
      <c r="N114" s="544"/>
      <c r="O114" s="532">
        <f t="shared" si="4"/>
        <v>0</v>
      </c>
      <c r="P114" s="532">
        <f t="shared" si="5"/>
        <v>0</v>
      </c>
      <c r="Q114" s="518" t="str">
        <f t="shared" si="6"/>
        <v/>
      </c>
    </row>
    <row r="115" spans="1:17" x14ac:dyDescent="0.2">
      <c r="A115" s="525"/>
      <c r="B115" s="526"/>
      <c r="C115" s="527"/>
      <c r="D115" s="528"/>
      <c r="E115" s="541"/>
      <c r="F115" s="542"/>
      <c r="G115" s="530"/>
      <c r="H115" s="541"/>
      <c r="I115" s="530"/>
      <c r="J115" s="543"/>
      <c r="K115" s="543"/>
      <c r="L115" s="531"/>
      <c r="M115" s="543"/>
      <c r="N115" s="544"/>
      <c r="O115" s="532">
        <f t="shared" si="4"/>
        <v>0</v>
      </c>
      <c r="P115" s="532">
        <f t="shared" si="5"/>
        <v>0</v>
      </c>
      <c r="Q115" s="518" t="str">
        <f t="shared" si="6"/>
        <v/>
      </c>
    </row>
    <row r="116" spans="1:17" x14ac:dyDescent="0.2">
      <c r="A116" s="525"/>
      <c r="B116" s="526"/>
      <c r="C116" s="527"/>
      <c r="D116" s="528"/>
      <c r="E116" s="541"/>
      <c r="F116" s="542"/>
      <c r="G116" s="541"/>
      <c r="H116" s="541"/>
      <c r="I116" s="530"/>
      <c r="J116" s="543"/>
      <c r="K116" s="543"/>
      <c r="L116" s="531"/>
      <c r="M116" s="543"/>
      <c r="N116" s="544"/>
      <c r="O116" s="532">
        <f t="shared" si="4"/>
        <v>0</v>
      </c>
      <c r="P116" s="532">
        <f t="shared" si="5"/>
        <v>0</v>
      </c>
      <c r="Q116" s="518" t="str">
        <f t="shared" si="6"/>
        <v/>
      </c>
    </row>
    <row r="117" spans="1:17" x14ac:dyDescent="0.2">
      <c r="A117" s="525"/>
      <c r="B117" s="526"/>
      <c r="C117" s="527"/>
      <c r="D117" s="528"/>
      <c r="E117" s="541"/>
      <c r="F117" s="542"/>
      <c r="G117" s="541"/>
      <c r="H117" s="541"/>
      <c r="I117" s="530"/>
      <c r="J117" s="543"/>
      <c r="K117" s="543"/>
      <c r="L117" s="531"/>
      <c r="M117" s="543"/>
      <c r="N117" s="544"/>
      <c r="O117" s="532">
        <f t="shared" si="4"/>
        <v>0</v>
      </c>
      <c r="P117" s="532">
        <f t="shared" si="5"/>
        <v>0</v>
      </c>
      <c r="Q117" s="518" t="str">
        <f t="shared" si="6"/>
        <v/>
      </c>
    </row>
    <row r="118" spans="1:17" x14ac:dyDescent="0.2">
      <c r="A118" s="525"/>
      <c r="B118" s="526"/>
      <c r="C118" s="527"/>
      <c r="D118" s="528"/>
      <c r="E118" s="541"/>
      <c r="F118" s="542"/>
      <c r="G118" s="541"/>
      <c r="H118" s="541"/>
      <c r="I118" s="530"/>
      <c r="J118" s="543"/>
      <c r="K118" s="543"/>
      <c r="L118" s="531"/>
      <c r="M118" s="543"/>
      <c r="N118" s="544"/>
      <c r="O118" s="532">
        <f t="shared" si="4"/>
        <v>0</v>
      </c>
      <c r="P118" s="532">
        <f t="shared" si="5"/>
        <v>0</v>
      </c>
      <c r="Q118" s="518" t="str">
        <f t="shared" si="6"/>
        <v/>
      </c>
    </row>
    <row r="119" spans="1:17" x14ac:dyDescent="0.2">
      <c r="A119" s="525"/>
      <c r="B119" s="526"/>
      <c r="C119" s="527"/>
      <c r="D119" s="528"/>
      <c r="E119" s="541"/>
      <c r="F119" s="542"/>
      <c r="G119" s="541"/>
      <c r="H119" s="541"/>
      <c r="I119" s="530"/>
      <c r="J119" s="543"/>
      <c r="K119" s="543"/>
      <c r="L119" s="531"/>
      <c r="M119" s="543"/>
      <c r="N119" s="544"/>
      <c r="O119" s="532">
        <f t="shared" si="4"/>
        <v>0</v>
      </c>
      <c r="P119" s="532">
        <f t="shared" si="5"/>
        <v>0</v>
      </c>
      <c r="Q119" s="518" t="str">
        <f t="shared" si="6"/>
        <v/>
      </c>
    </row>
    <row r="120" spans="1:17" x14ac:dyDescent="0.2">
      <c r="A120" s="525"/>
      <c r="B120" s="526"/>
      <c r="C120" s="527"/>
      <c r="D120" s="541"/>
      <c r="E120" s="541"/>
      <c r="F120" s="542"/>
      <c r="G120" s="541"/>
      <c r="H120" s="541"/>
      <c r="I120" s="530"/>
      <c r="J120" s="543"/>
      <c r="K120" s="543"/>
      <c r="L120" s="531"/>
      <c r="M120" s="543"/>
      <c r="N120" s="544"/>
      <c r="O120" s="532">
        <f t="shared" si="4"/>
        <v>0</v>
      </c>
      <c r="P120" s="532">
        <f t="shared" si="5"/>
        <v>0</v>
      </c>
      <c r="Q120" s="518" t="str">
        <f t="shared" si="6"/>
        <v/>
      </c>
    </row>
    <row r="121" spans="1:17" x14ac:dyDescent="0.2">
      <c r="A121" s="525"/>
      <c r="B121" s="526"/>
      <c r="C121" s="527"/>
      <c r="D121" s="541"/>
      <c r="E121" s="541"/>
      <c r="F121" s="542"/>
      <c r="G121" s="541"/>
      <c r="H121" s="541"/>
      <c r="I121" s="530"/>
      <c r="J121" s="543"/>
      <c r="K121" s="543"/>
      <c r="L121" s="531"/>
      <c r="M121" s="543"/>
      <c r="N121" s="544"/>
      <c r="O121" s="532">
        <f t="shared" si="4"/>
        <v>0</v>
      </c>
      <c r="P121" s="532">
        <f t="shared" si="5"/>
        <v>0</v>
      </c>
      <c r="Q121" s="518" t="str">
        <f t="shared" si="6"/>
        <v/>
      </c>
    </row>
    <row r="122" spans="1:17" x14ac:dyDescent="0.2">
      <c r="A122" s="525"/>
      <c r="B122" s="526"/>
      <c r="C122" s="527"/>
      <c r="D122" s="541"/>
      <c r="E122" s="541"/>
      <c r="F122" s="542"/>
      <c r="G122" s="541"/>
      <c r="H122" s="541"/>
      <c r="I122" s="530"/>
      <c r="J122" s="543"/>
      <c r="K122" s="543"/>
      <c r="L122" s="531"/>
      <c r="M122" s="543"/>
      <c r="N122" s="544"/>
      <c r="O122" s="532">
        <f t="shared" si="4"/>
        <v>0</v>
      </c>
      <c r="P122" s="532">
        <f t="shared" si="5"/>
        <v>0</v>
      </c>
      <c r="Q122" s="518" t="str">
        <f t="shared" si="6"/>
        <v/>
      </c>
    </row>
    <row r="123" spans="1:17" x14ac:dyDescent="0.2">
      <c r="A123" s="525"/>
      <c r="B123" s="526"/>
      <c r="C123" s="527"/>
      <c r="D123" s="541"/>
      <c r="E123" s="541"/>
      <c r="F123" s="542"/>
      <c r="G123" s="541"/>
      <c r="H123" s="541"/>
      <c r="I123" s="530"/>
      <c r="J123" s="543"/>
      <c r="K123" s="543"/>
      <c r="L123" s="531"/>
      <c r="M123" s="543"/>
      <c r="N123" s="544"/>
      <c r="O123" s="532">
        <f t="shared" si="4"/>
        <v>0</v>
      </c>
      <c r="P123" s="532">
        <f t="shared" si="5"/>
        <v>0</v>
      </c>
      <c r="Q123" s="518" t="str">
        <f t="shared" si="6"/>
        <v/>
      </c>
    </row>
    <row r="124" spans="1:17" x14ac:dyDescent="0.2">
      <c r="A124" s="525"/>
      <c r="B124" s="526"/>
      <c r="C124" s="527"/>
      <c r="D124" s="541"/>
      <c r="E124" s="541"/>
      <c r="F124" s="542"/>
      <c r="G124" s="541"/>
      <c r="H124" s="541"/>
      <c r="I124" s="530"/>
      <c r="J124" s="543"/>
      <c r="K124" s="543"/>
      <c r="L124" s="531"/>
      <c r="M124" s="543"/>
      <c r="N124" s="544"/>
      <c r="O124" s="532">
        <f t="shared" si="4"/>
        <v>0</v>
      </c>
      <c r="P124" s="532">
        <f t="shared" si="5"/>
        <v>0</v>
      </c>
      <c r="Q124" s="518" t="str">
        <f t="shared" si="6"/>
        <v/>
      </c>
    </row>
    <row r="125" spans="1:17" x14ac:dyDescent="0.2">
      <c r="A125" s="525"/>
      <c r="B125" s="526"/>
      <c r="C125" s="527"/>
      <c r="D125" s="541"/>
      <c r="E125" s="541"/>
      <c r="F125" s="542"/>
      <c r="G125" s="541"/>
      <c r="H125" s="541"/>
      <c r="I125" s="530"/>
      <c r="J125" s="543"/>
      <c r="K125" s="543"/>
      <c r="L125" s="531"/>
      <c r="M125" s="543"/>
      <c r="N125" s="544"/>
      <c r="O125" s="532">
        <f t="shared" si="4"/>
        <v>0</v>
      </c>
      <c r="P125" s="532">
        <f t="shared" si="5"/>
        <v>0</v>
      </c>
      <c r="Q125" s="518" t="str">
        <f t="shared" si="6"/>
        <v/>
      </c>
    </row>
    <row r="126" spans="1:17" x14ac:dyDescent="0.2">
      <c r="A126" s="525"/>
      <c r="B126" s="526"/>
      <c r="C126" s="527"/>
      <c r="D126" s="541"/>
      <c r="E126" s="541"/>
      <c r="F126" s="542"/>
      <c r="G126" s="541"/>
      <c r="H126" s="541"/>
      <c r="I126" s="530"/>
      <c r="J126" s="543"/>
      <c r="K126" s="543"/>
      <c r="L126" s="531"/>
      <c r="M126" s="543"/>
      <c r="N126" s="544"/>
      <c r="O126" s="532">
        <f t="shared" si="4"/>
        <v>0</v>
      </c>
      <c r="P126" s="532">
        <f t="shared" si="5"/>
        <v>0</v>
      </c>
      <c r="Q126" s="518" t="str">
        <f t="shared" si="6"/>
        <v/>
      </c>
    </row>
    <row r="127" spans="1:17" x14ac:dyDescent="0.2">
      <c r="A127" s="525"/>
      <c r="B127" s="526"/>
      <c r="C127" s="527"/>
      <c r="D127" s="528"/>
      <c r="E127" s="541"/>
      <c r="F127" s="542"/>
      <c r="G127" s="541"/>
      <c r="H127" s="541"/>
      <c r="I127" s="530"/>
      <c r="J127" s="543"/>
      <c r="K127" s="543"/>
      <c r="L127" s="531"/>
      <c r="M127" s="543"/>
      <c r="N127" s="544"/>
      <c r="O127" s="532">
        <f t="shared" si="4"/>
        <v>0</v>
      </c>
      <c r="P127" s="532">
        <f t="shared" si="5"/>
        <v>0</v>
      </c>
      <c r="Q127" s="518" t="str">
        <f t="shared" si="6"/>
        <v/>
      </c>
    </row>
    <row r="128" spans="1:17" x14ac:dyDescent="0.2">
      <c r="A128" s="525"/>
      <c r="B128" s="526"/>
      <c r="C128" s="527"/>
      <c r="D128" s="528"/>
      <c r="E128" s="541"/>
      <c r="F128" s="542"/>
      <c r="G128" s="530"/>
      <c r="H128" s="541"/>
      <c r="I128" s="530"/>
      <c r="J128" s="531"/>
      <c r="K128" s="531"/>
      <c r="L128" s="531"/>
      <c r="M128" s="543"/>
      <c r="N128" s="544"/>
      <c r="O128" s="532">
        <f t="shared" si="4"/>
        <v>0</v>
      </c>
      <c r="P128" s="532">
        <f t="shared" si="5"/>
        <v>0</v>
      </c>
      <c r="Q128" s="518" t="str">
        <f t="shared" si="6"/>
        <v/>
      </c>
    </row>
    <row r="129" spans="1:17" x14ac:dyDescent="0.2">
      <c r="A129" s="525"/>
      <c r="B129" s="526"/>
      <c r="C129" s="527"/>
      <c r="D129" s="528"/>
      <c r="E129" s="541"/>
      <c r="F129" s="542"/>
      <c r="G129" s="473"/>
      <c r="H129" s="541"/>
      <c r="I129" s="530"/>
      <c r="J129" s="543"/>
      <c r="K129" s="543"/>
      <c r="L129" s="531"/>
      <c r="M129" s="543"/>
      <c r="N129" s="544"/>
      <c r="O129" s="532">
        <f t="shared" si="4"/>
        <v>0</v>
      </c>
      <c r="P129" s="532">
        <f t="shared" si="5"/>
        <v>0</v>
      </c>
      <c r="Q129" s="518" t="str">
        <f t="shared" si="6"/>
        <v/>
      </c>
    </row>
    <row r="130" spans="1:17" x14ac:dyDescent="0.2">
      <c r="A130" s="525"/>
      <c r="B130" s="526"/>
      <c r="C130" s="527"/>
      <c r="D130" s="528"/>
      <c r="E130" s="541"/>
      <c r="F130" s="542"/>
      <c r="G130" s="541"/>
      <c r="H130" s="541"/>
      <c r="I130" s="530"/>
      <c r="J130" s="543"/>
      <c r="K130" s="543"/>
      <c r="L130" s="531"/>
      <c r="M130" s="543"/>
      <c r="N130" s="544"/>
      <c r="O130" s="532">
        <f t="shared" si="4"/>
        <v>0</v>
      </c>
      <c r="P130" s="532">
        <f t="shared" si="5"/>
        <v>0</v>
      </c>
      <c r="Q130" s="518" t="str">
        <f t="shared" si="6"/>
        <v/>
      </c>
    </row>
    <row r="131" spans="1:17" x14ac:dyDescent="0.2">
      <c r="A131" s="525"/>
      <c r="B131" s="526"/>
      <c r="C131" s="527"/>
      <c r="D131" s="541"/>
      <c r="E131" s="541"/>
      <c r="F131" s="529"/>
      <c r="G131" s="541"/>
      <c r="H131" s="541"/>
      <c r="I131" s="530"/>
      <c r="J131" s="543"/>
      <c r="K131" s="543"/>
      <c r="L131" s="531"/>
      <c r="M131" s="543"/>
      <c r="N131" s="544"/>
      <c r="O131" s="532">
        <f t="shared" si="4"/>
        <v>0</v>
      </c>
      <c r="P131" s="532">
        <f t="shared" si="5"/>
        <v>0</v>
      </c>
      <c r="Q131" s="518" t="str">
        <f t="shared" si="6"/>
        <v/>
      </c>
    </row>
    <row r="132" spans="1:17" x14ac:dyDescent="0.2">
      <c r="A132" s="525"/>
      <c r="B132" s="526"/>
      <c r="C132" s="527"/>
      <c r="D132" s="528"/>
      <c r="E132" s="541"/>
      <c r="F132" s="542"/>
      <c r="G132" s="541"/>
      <c r="H132" s="541"/>
      <c r="I132" s="530"/>
      <c r="J132" s="543"/>
      <c r="K132" s="543"/>
      <c r="L132" s="531"/>
      <c r="M132" s="543"/>
      <c r="N132" s="544"/>
      <c r="O132" s="532">
        <f t="shared" si="4"/>
        <v>0</v>
      </c>
      <c r="P132" s="532">
        <f t="shared" si="5"/>
        <v>0</v>
      </c>
      <c r="Q132" s="518" t="str">
        <f t="shared" si="6"/>
        <v/>
      </c>
    </row>
    <row r="133" spans="1:17" x14ac:dyDescent="0.2">
      <c r="A133" s="525"/>
      <c r="B133" s="526"/>
      <c r="C133" s="527"/>
      <c r="D133" s="528"/>
      <c r="E133" s="541"/>
      <c r="F133" s="542"/>
      <c r="G133" s="541"/>
      <c r="H133" s="541"/>
      <c r="I133" s="530"/>
      <c r="J133" s="543"/>
      <c r="K133" s="543"/>
      <c r="L133" s="531"/>
      <c r="M133" s="543"/>
      <c r="N133" s="544"/>
      <c r="O133" s="532">
        <f t="shared" ref="O133:O196" si="7">IF(B133=0,0,IF(YEAR(B133)=$P$1,MONTH(B133)-$O$1+1,(YEAR(B133)-$P$1)*12-$O$1+1+MONTH(B133)))</f>
        <v>0</v>
      </c>
      <c r="P133" s="532">
        <f t="shared" ref="P133:P196" si="8">IF(C133=0,0,IF(YEAR(C133)=$P$1,MONTH(C133)-$O$1+1,(YEAR(C133)-$P$1)*12-$O$1+1+MONTH(C133)))</f>
        <v>0</v>
      </c>
      <c r="Q133" s="518" t="str">
        <f t="shared" ref="Q133:Q196" si="9">SUBSTITUTE(D133," ","_")</f>
        <v/>
      </c>
    </row>
    <row r="134" spans="1:17" x14ac:dyDescent="0.2">
      <c r="A134" s="525"/>
      <c r="B134" s="526"/>
      <c r="C134" s="527"/>
      <c r="D134" s="528"/>
      <c r="E134" s="541"/>
      <c r="F134" s="542"/>
      <c r="G134" s="528"/>
      <c r="H134" s="541"/>
      <c r="I134" s="530"/>
      <c r="J134" s="543"/>
      <c r="K134" s="543"/>
      <c r="L134" s="531"/>
      <c r="M134" s="543"/>
      <c r="N134" s="544"/>
      <c r="O134" s="532">
        <f t="shared" si="7"/>
        <v>0</v>
      </c>
      <c r="P134" s="532">
        <f t="shared" si="8"/>
        <v>0</v>
      </c>
      <c r="Q134" s="518" t="str">
        <f t="shared" si="9"/>
        <v/>
      </c>
    </row>
    <row r="135" spans="1:17" x14ac:dyDescent="0.2">
      <c r="A135" s="525"/>
      <c r="B135" s="526"/>
      <c r="C135" s="534"/>
      <c r="D135" s="528"/>
      <c r="E135" s="541"/>
      <c r="F135" s="542"/>
      <c r="G135" s="530"/>
      <c r="H135" s="541"/>
      <c r="I135" s="530"/>
      <c r="J135" s="543"/>
      <c r="K135" s="543"/>
      <c r="L135" s="531"/>
      <c r="M135" s="543"/>
      <c r="N135" s="544"/>
      <c r="O135" s="532">
        <f t="shared" si="7"/>
        <v>0</v>
      </c>
      <c r="P135" s="532">
        <f t="shared" si="8"/>
        <v>0</v>
      </c>
      <c r="Q135" s="518" t="str">
        <f t="shared" si="9"/>
        <v/>
      </c>
    </row>
    <row r="136" spans="1:17" x14ac:dyDescent="0.2">
      <c r="A136" s="525"/>
      <c r="B136" s="526"/>
      <c r="C136" s="527"/>
      <c r="D136" s="528"/>
      <c r="E136" s="541"/>
      <c r="F136" s="542"/>
      <c r="G136" s="530"/>
      <c r="H136" s="541"/>
      <c r="I136" s="530"/>
      <c r="J136" s="543"/>
      <c r="K136" s="543"/>
      <c r="L136" s="531"/>
      <c r="M136" s="531"/>
      <c r="N136" s="544"/>
      <c r="O136" s="532">
        <f t="shared" si="7"/>
        <v>0</v>
      </c>
      <c r="P136" s="532">
        <f t="shared" si="8"/>
        <v>0</v>
      </c>
      <c r="Q136" s="518" t="str">
        <f t="shared" si="9"/>
        <v/>
      </c>
    </row>
    <row r="137" spans="1:17" x14ac:dyDescent="0.2">
      <c r="A137" s="525"/>
      <c r="B137" s="526"/>
      <c r="C137" s="527"/>
      <c r="D137" s="528"/>
      <c r="E137" s="541"/>
      <c r="F137" s="542"/>
      <c r="G137" s="530"/>
      <c r="H137" s="541"/>
      <c r="I137" s="530"/>
      <c r="J137" s="543"/>
      <c r="K137" s="543"/>
      <c r="L137" s="531"/>
      <c r="M137" s="543"/>
      <c r="N137" s="544"/>
      <c r="O137" s="532">
        <f t="shared" si="7"/>
        <v>0</v>
      </c>
      <c r="P137" s="532">
        <f t="shared" si="8"/>
        <v>0</v>
      </c>
      <c r="Q137" s="518" t="str">
        <f t="shared" si="9"/>
        <v/>
      </c>
    </row>
    <row r="138" spans="1:17" x14ac:dyDescent="0.2">
      <c r="A138" s="525"/>
      <c r="B138" s="566"/>
      <c r="C138" s="567"/>
      <c r="D138" s="528"/>
      <c r="E138" s="528"/>
      <c r="F138" s="529"/>
      <c r="G138" s="528"/>
      <c r="H138" s="541"/>
      <c r="I138" s="530"/>
      <c r="J138" s="543"/>
      <c r="K138" s="543"/>
      <c r="L138" s="531"/>
      <c r="M138" s="543"/>
      <c r="N138" s="544"/>
      <c r="O138" s="532">
        <f t="shared" si="7"/>
        <v>0</v>
      </c>
      <c r="P138" s="532">
        <f t="shared" si="8"/>
        <v>0</v>
      </c>
      <c r="Q138" s="518" t="str">
        <f t="shared" si="9"/>
        <v/>
      </c>
    </row>
    <row r="139" spans="1:17" x14ac:dyDescent="0.2">
      <c r="A139" s="525"/>
      <c r="B139" s="526"/>
      <c r="C139" s="527"/>
      <c r="D139" s="528"/>
      <c r="E139" s="541"/>
      <c r="F139" s="542"/>
      <c r="G139" s="530"/>
      <c r="H139" s="541"/>
      <c r="I139" s="530"/>
      <c r="J139" s="543"/>
      <c r="K139" s="543"/>
      <c r="L139" s="531"/>
      <c r="M139" s="543"/>
      <c r="N139" s="544"/>
      <c r="O139" s="532">
        <f t="shared" si="7"/>
        <v>0</v>
      </c>
      <c r="P139" s="532">
        <f t="shared" si="8"/>
        <v>0</v>
      </c>
      <c r="Q139" s="518" t="str">
        <f t="shared" si="9"/>
        <v/>
      </c>
    </row>
    <row r="140" spans="1:17" x14ac:dyDescent="0.2">
      <c r="A140" s="525"/>
      <c r="B140" s="526"/>
      <c r="C140" s="527"/>
      <c r="D140" s="528"/>
      <c r="E140" s="541"/>
      <c r="F140" s="542"/>
      <c r="G140" s="530"/>
      <c r="H140" s="541"/>
      <c r="I140" s="530"/>
      <c r="J140" s="543"/>
      <c r="K140" s="543"/>
      <c r="L140" s="531"/>
      <c r="M140" s="543"/>
      <c r="N140" s="544"/>
      <c r="O140" s="532">
        <f t="shared" si="7"/>
        <v>0</v>
      </c>
      <c r="P140" s="532">
        <f t="shared" si="8"/>
        <v>0</v>
      </c>
      <c r="Q140" s="518" t="str">
        <f t="shared" si="9"/>
        <v/>
      </c>
    </row>
    <row r="141" spans="1:17" x14ac:dyDescent="0.2">
      <c r="A141" s="525"/>
      <c r="B141" s="526"/>
      <c r="C141" s="527"/>
      <c r="D141" s="528"/>
      <c r="E141" s="541"/>
      <c r="F141" s="542"/>
      <c r="G141" s="530"/>
      <c r="H141" s="541"/>
      <c r="I141" s="530"/>
      <c r="J141" s="543"/>
      <c r="K141" s="543"/>
      <c r="L141" s="531"/>
      <c r="M141" s="543"/>
      <c r="N141" s="548"/>
      <c r="O141" s="532">
        <f t="shared" si="7"/>
        <v>0</v>
      </c>
      <c r="P141" s="532">
        <f t="shared" si="8"/>
        <v>0</v>
      </c>
      <c r="Q141" s="518" t="str">
        <f t="shared" si="9"/>
        <v/>
      </c>
    </row>
    <row r="142" spans="1:17" x14ac:dyDescent="0.2">
      <c r="A142" s="525"/>
      <c r="B142" s="526"/>
      <c r="C142" s="527"/>
      <c r="D142" s="528"/>
      <c r="E142" s="541"/>
      <c r="F142" s="542"/>
      <c r="G142" s="530"/>
      <c r="H142" s="541"/>
      <c r="I142" s="530"/>
      <c r="J142" s="543"/>
      <c r="K142" s="543"/>
      <c r="L142" s="531"/>
      <c r="M142" s="543"/>
      <c r="N142" s="544"/>
      <c r="O142" s="532">
        <f t="shared" si="7"/>
        <v>0</v>
      </c>
      <c r="P142" s="532">
        <f t="shared" si="8"/>
        <v>0</v>
      </c>
      <c r="Q142" s="518" t="str">
        <f t="shared" si="9"/>
        <v/>
      </c>
    </row>
    <row r="143" spans="1:17" x14ac:dyDescent="0.2">
      <c r="A143" s="525"/>
      <c r="B143" s="526"/>
      <c r="C143" s="527"/>
      <c r="D143" s="528"/>
      <c r="E143" s="541"/>
      <c r="F143" s="542"/>
      <c r="G143" s="530"/>
      <c r="H143" s="541"/>
      <c r="I143" s="530"/>
      <c r="J143" s="543"/>
      <c r="K143" s="543"/>
      <c r="L143" s="531"/>
      <c r="M143" s="543"/>
      <c r="N143" s="544"/>
      <c r="O143" s="532">
        <f t="shared" si="7"/>
        <v>0</v>
      </c>
      <c r="P143" s="532">
        <f t="shared" si="8"/>
        <v>0</v>
      </c>
      <c r="Q143" s="518" t="str">
        <f t="shared" si="9"/>
        <v/>
      </c>
    </row>
    <row r="144" spans="1:17" x14ac:dyDescent="0.2">
      <c r="A144" s="525"/>
      <c r="B144" s="526"/>
      <c r="C144" s="527"/>
      <c r="D144" s="528"/>
      <c r="E144" s="541"/>
      <c r="F144" s="542"/>
      <c r="G144" s="530"/>
      <c r="H144" s="541"/>
      <c r="I144" s="530"/>
      <c r="J144" s="543"/>
      <c r="K144" s="543"/>
      <c r="L144" s="531"/>
      <c r="M144" s="543"/>
      <c r="N144" s="544"/>
      <c r="O144" s="532">
        <f t="shared" si="7"/>
        <v>0</v>
      </c>
      <c r="P144" s="532">
        <f t="shared" si="8"/>
        <v>0</v>
      </c>
      <c r="Q144" s="518" t="str">
        <f t="shared" si="9"/>
        <v/>
      </c>
    </row>
    <row r="145" spans="1:17" x14ac:dyDescent="0.2">
      <c r="A145" s="525"/>
      <c r="B145" s="526"/>
      <c r="C145" s="527"/>
      <c r="D145" s="528"/>
      <c r="E145" s="541"/>
      <c r="F145" s="542"/>
      <c r="G145" s="530"/>
      <c r="H145" s="541"/>
      <c r="I145" s="530"/>
      <c r="J145" s="531"/>
      <c r="K145" s="543"/>
      <c r="L145" s="531"/>
      <c r="M145" s="543"/>
      <c r="N145" s="544"/>
      <c r="O145" s="532">
        <f t="shared" si="7"/>
        <v>0</v>
      </c>
      <c r="P145" s="532">
        <f t="shared" si="8"/>
        <v>0</v>
      </c>
      <c r="Q145" s="518" t="str">
        <f t="shared" si="9"/>
        <v/>
      </c>
    </row>
    <row r="146" spans="1:17" x14ac:dyDescent="0.2">
      <c r="A146" s="525"/>
      <c r="B146" s="526"/>
      <c r="C146" s="527"/>
      <c r="D146" s="528"/>
      <c r="E146" s="541"/>
      <c r="F146" s="542"/>
      <c r="G146" s="528"/>
      <c r="H146" s="541"/>
      <c r="I146" s="530"/>
      <c r="J146" s="543"/>
      <c r="K146" s="543"/>
      <c r="L146" s="531"/>
      <c r="M146" s="543"/>
      <c r="N146" s="544"/>
      <c r="O146" s="532">
        <f t="shared" si="7"/>
        <v>0</v>
      </c>
      <c r="P146" s="532">
        <f t="shared" si="8"/>
        <v>0</v>
      </c>
      <c r="Q146" s="518" t="str">
        <f t="shared" si="9"/>
        <v/>
      </c>
    </row>
    <row r="147" spans="1:17" x14ac:dyDescent="0.2">
      <c r="A147" s="525"/>
      <c r="B147" s="526"/>
      <c r="C147" s="527"/>
      <c r="D147" s="528"/>
      <c r="E147" s="541"/>
      <c r="F147" s="542"/>
      <c r="G147" s="530"/>
      <c r="H147" s="541"/>
      <c r="I147" s="530"/>
      <c r="J147" s="543"/>
      <c r="K147" s="543"/>
      <c r="L147" s="531"/>
      <c r="M147" s="543"/>
      <c r="N147" s="544"/>
      <c r="O147" s="532">
        <f t="shared" si="7"/>
        <v>0</v>
      </c>
      <c r="P147" s="532">
        <f t="shared" si="8"/>
        <v>0</v>
      </c>
      <c r="Q147" s="518" t="str">
        <f t="shared" si="9"/>
        <v/>
      </c>
    </row>
    <row r="148" spans="1:17" x14ac:dyDescent="0.2">
      <c r="A148" s="525"/>
      <c r="B148" s="533"/>
      <c r="C148" s="534"/>
      <c r="D148" s="528"/>
      <c r="E148" s="535"/>
      <c r="F148" s="536"/>
      <c r="G148" s="537"/>
      <c r="H148" s="535"/>
      <c r="I148" s="537"/>
      <c r="J148" s="538"/>
      <c r="K148" s="538"/>
      <c r="L148" s="539"/>
      <c r="M148" s="538"/>
      <c r="N148" s="544"/>
      <c r="O148" s="532">
        <f t="shared" si="7"/>
        <v>0</v>
      </c>
      <c r="P148" s="532">
        <f t="shared" si="8"/>
        <v>0</v>
      </c>
      <c r="Q148" s="518" t="str">
        <f t="shared" si="9"/>
        <v/>
      </c>
    </row>
    <row r="149" spans="1:17" x14ac:dyDescent="0.2">
      <c r="A149" s="525"/>
      <c r="B149" s="526"/>
      <c r="C149" s="527"/>
      <c r="D149" s="528"/>
      <c r="E149" s="541"/>
      <c r="F149" s="542"/>
      <c r="G149" s="541"/>
      <c r="H149" s="541"/>
      <c r="I149" s="530"/>
      <c r="J149" s="543"/>
      <c r="K149" s="543"/>
      <c r="L149" s="531"/>
      <c r="M149" s="543"/>
      <c r="N149" s="544"/>
      <c r="O149" s="532">
        <f t="shared" si="7"/>
        <v>0</v>
      </c>
      <c r="P149" s="532">
        <f t="shared" si="8"/>
        <v>0</v>
      </c>
      <c r="Q149" s="518" t="str">
        <f t="shared" si="9"/>
        <v/>
      </c>
    </row>
    <row r="150" spans="1:17" x14ac:dyDescent="0.2">
      <c r="A150" s="525"/>
      <c r="B150" s="526"/>
      <c r="C150" s="527"/>
      <c r="D150" s="541"/>
      <c r="E150" s="541"/>
      <c r="F150" s="542"/>
      <c r="G150" s="530"/>
      <c r="H150" s="541"/>
      <c r="I150" s="530"/>
      <c r="J150" s="543"/>
      <c r="K150" s="543"/>
      <c r="L150" s="531"/>
      <c r="M150" s="543"/>
      <c r="N150" s="544"/>
      <c r="O150" s="532">
        <f t="shared" si="7"/>
        <v>0</v>
      </c>
      <c r="P150" s="532">
        <f t="shared" si="8"/>
        <v>0</v>
      </c>
      <c r="Q150" s="518" t="str">
        <f t="shared" si="9"/>
        <v/>
      </c>
    </row>
    <row r="151" spans="1:17" x14ac:dyDescent="0.2">
      <c r="A151" s="525"/>
      <c r="B151" s="526"/>
      <c r="C151" s="527"/>
      <c r="D151" s="528"/>
      <c r="E151" s="541"/>
      <c r="F151" s="542"/>
      <c r="G151" s="530"/>
      <c r="H151" s="541"/>
      <c r="I151" s="530"/>
      <c r="J151" s="543"/>
      <c r="K151" s="543"/>
      <c r="L151" s="531"/>
      <c r="M151" s="543"/>
      <c r="N151" s="544"/>
      <c r="O151" s="532">
        <f t="shared" si="7"/>
        <v>0</v>
      </c>
      <c r="P151" s="532">
        <f t="shared" si="8"/>
        <v>0</v>
      </c>
      <c r="Q151" s="518" t="str">
        <f t="shared" si="9"/>
        <v/>
      </c>
    </row>
    <row r="152" spans="1:17" x14ac:dyDescent="0.2">
      <c r="A152" s="525"/>
      <c r="B152" s="526"/>
      <c r="C152" s="527"/>
      <c r="D152" s="528"/>
      <c r="E152" s="541"/>
      <c r="F152" s="542"/>
      <c r="G152" s="530"/>
      <c r="H152" s="541"/>
      <c r="I152" s="530"/>
      <c r="J152" s="543"/>
      <c r="K152" s="543"/>
      <c r="L152" s="531"/>
      <c r="M152" s="543"/>
      <c r="N152" s="544"/>
      <c r="O152" s="532">
        <f t="shared" si="7"/>
        <v>0</v>
      </c>
      <c r="P152" s="532">
        <f t="shared" si="8"/>
        <v>0</v>
      </c>
      <c r="Q152" s="518" t="str">
        <f t="shared" si="9"/>
        <v/>
      </c>
    </row>
    <row r="153" spans="1:17" x14ac:dyDescent="0.2">
      <c r="A153" s="525"/>
      <c r="B153" s="526"/>
      <c r="C153" s="527"/>
      <c r="D153" s="541"/>
      <c r="E153" s="541"/>
      <c r="F153" s="542"/>
      <c r="G153" s="530"/>
      <c r="H153" s="541"/>
      <c r="I153" s="530"/>
      <c r="J153" s="543"/>
      <c r="K153" s="543"/>
      <c r="L153" s="531"/>
      <c r="M153" s="543"/>
      <c r="N153" s="544"/>
      <c r="O153" s="532">
        <f t="shared" si="7"/>
        <v>0</v>
      </c>
      <c r="P153" s="532">
        <f t="shared" si="8"/>
        <v>0</v>
      </c>
      <c r="Q153" s="518" t="str">
        <f t="shared" si="9"/>
        <v/>
      </c>
    </row>
    <row r="154" spans="1:17" x14ac:dyDescent="0.2">
      <c r="A154" s="525"/>
      <c r="B154" s="526"/>
      <c r="C154" s="527"/>
      <c r="D154" s="541"/>
      <c r="E154" s="541"/>
      <c r="F154" s="542"/>
      <c r="G154" s="530"/>
      <c r="H154" s="541"/>
      <c r="I154" s="530"/>
      <c r="J154" s="543"/>
      <c r="K154" s="531"/>
      <c r="L154" s="531"/>
      <c r="M154" s="543"/>
      <c r="N154" s="544"/>
      <c r="O154" s="532">
        <f t="shared" si="7"/>
        <v>0</v>
      </c>
      <c r="P154" s="532">
        <f t="shared" si="8"/>
        <v>0</v>
      </c>
      <c r="Q154" s="518" t="str">
        <f t="shared" si="9"/>
        <v/>
      </c>
    </row>
    <row r="155" spans="1:17" x14ac:dyDescent="0.2">
      <c r="A155" s="525"/>
      <c r="B155" s="526"/>
      <c r="C155" s="527"/>
      <c r="D155" s="528"/>
      <c r="E155" s="541"/>
      <c r="F155" s="542"/>
      <c r="G155" s="530"/>
      <c r="H155" s="541"/>
      <c r="I155" s="530"/>
      <c r="J155" s="543"/>
      <c r="K155" s="531"/>
      <c r="L155" s="531"/>
      <c r="M155" s="543"/>
      <c r="N155" s="544"/>
      <c r="O155" s="532">
        <f t="shared" si="7"/>
        <v>0</v>
      </c>
      <c r="P155" s="532">
        <f t="shared" si="8"/>
        <v>0</v>
      </c>
      <c r="Q155" s="518" t="str">
        <f t="shared" si="9"/>
        <v/>
      </c>
    </row>
    <row r="156" spans="1:17" x14ac:dyDescent="0.2">
      <c r="A156" s="525"/>
      <c r="B156" s="526"/>
      <c r="C156" s="527"/>
      <c r="D156" s="528"/>
      <c r="E156" s="541"/>
      <c r="F156" s="542"/>
      <c r="G156" s="541"/>
      <c r="H156" s="541"/>
      <c r="I156" s="530"/>
      <c r="J156" s="543"/>
      <c r="K156" s="531"/>
      <c r="L156" s="531"/>
      <c r="M156" s="543"/>
      <c r="N156" s="544"/>
      <c r="O156" s="532">
        <f t="shared" si="7"/>
        <v>0</v>
      </c>
      <c r="P156" s="532">
        <f t="shared" si="8"/>
        <v>0</v>
      </c>
      <c r="Q156" s="518" t="str">
        <f t="shared" si="9"/>
        <v/>
      </c>
    </row>
    <row r="157" spans="1:17" x14ac:dyDescent="0.2">
      <c r="A157" s="525"/>
      <c r="B157" s="526"/>
      <c r="C157" s="527"/>
      <c r="D157" s="528"/>
      <c r="E157" s="541"/>
      <c r="F157" s="542"/>
      <c r="G157" s="541"/>
      <c r="H157" s="541"/>
      <c r="I157" s="530"/>
      <c r="J157" s="543"/>
      <c r="K157" s="531"/>
      <c r="L157" s="531"/>
      <c r="M157" s="543"/>
      <c r="N157" s="544"/>
      <c r="O157" s="532">
        <f t="shared" si="7"/>
        <v>0</v>
      </c>
      <c r="P157" s="532">
        <f t="shared" si="8"/>
        <v>0</v>
      </c>
      <c r="Q157" s="518" t="str">
        <f t="shared" si="9"/>
        <v/>
      </c>
    </row>
    <row r="158" spans="1:17" x14ac:dyDescent="0.2">
      <c r="A158" s="525"/>
      <c r="B158" s="526"/>
      <c r="C158" s="527"/>
      <c r="D158" s="528"/>
      <c r="E158" s="541"/>
      <c r="F158" s="542"/>
      <c r="G158" s="528"/>
      <c r="H158" s="541"/>
      <c r="I158" s="530"/>
      <c r="J158" s="543"/>
      <c r="K158" s="531"/>
      <c r="L158" s="531"/>
      <c r="M158" s="543"/>
      <c r="N158" s="544"/>
      <c r="O158" s="532">
        <f t="shared" si="7"/>
        <v>0</v>
      </c>
      <c r="P158" s="532">
        <f t="shared" si="8"/>
        <v>0</v>
      </c>
      <c r="Q158" s="518" t="str">
        <f t="shared" si="9"/>
        <v/>
      </c>
    </row>
    <row r="159" spans="1:17" x14ac:dyDescent="0.2">
      <c r="A159" s="525"/>
      <c r="B159" s="526"/>
      <c r="C159" s="527"/>
      <c r="D159" s="541"/>
      <c r="E159" s="541"/>
      <c r="F159" s="542"/>
      <c r="G159" s="541"/>
      <c r="H159" s="541"/>
      <c r="I159" s="530"/>
      <c r="J159" s="543"/>
      <c r="K159" s="531"/>
      <c r="L159" s="531"/>
      <c r="M159" s="543"/>
      <c r="N159" s="544"/>
      <c r="O159" s="532">
        <f t="shared" si="7"/>
        <v>0</v>
      </c>
      <c r="P159" s="532">
        <f t="shared" si="8"/>
        <v>0</v>
      </c>
      <c r="Q159" s="518" t="str">
        <f t="shared" si="9"/>
        <v/>
      </c>
    </row>
    <row r="160" spans="1:17" x14ac:dyDescent="0.2">
      <c r="A160" s="525"/>
      <c r="B160" s="526"/>
      <c r="C160" s="527"/>
      <c r="D160" s="528"/>
      <c r="E160" s="541"/>
      <c r="F160" s="542"/>
      <c r="G160" s="528"/>
      <c r="H160" s="541"/>
      <c r="I160" s="530"/>
      <c r="J160" s="543"/>
      <c r="K160" s="531"/>
      <c r="L160" s="531"/>
      <c r="M160" s="543"/>
      <c r="N160" s="544"/>
      <c r="O160" s="532">
        <f t="shared" si="7"/>
        <v>0</v>
      </c>
      <c r="P160" s="532">
        <f t="shared" si="8"/>
        <v>0</v>
      </c>
      <c r="Q160" s="518" t="str">
        <f t="shared" si="9"/>
        <v/>
      </c>
    </row>
    <row r="161" spans="1:17" x14ac:dyDescent="0.2">
      <c r="A161" s="525"/>
      <c r="B161" s="526"/>
      <c r="C161" s="527"/>
      <c r="D161" s="528"/>
      <c r="E161" s="541"/>
      <c r="F161" s="542"/>
      <c r="G161" s="541"/>
      <c r="H161" s="541"/>
      <c r="I161" s="530"/>
      <c r="J161" s="543"/>
      <c r="K161" s="531"/>
      <c r="L161" s="531"/>
      <c r="M161" s="543"/>
      <c r="N161" s="544"/>
      <c r="O161" s="532">
        <f t="shared" si="7"/>
        <v>0</v>
      </c>
      <c r="P161" s="532">
        <f t="shared" si="8"/>
        <v>0</v>
      </c>
      <c r="Q161" s="518" t="str">
        <f t="shared" si="9"/>
        <v/>
      </c>
    </row>
    <row r="162" spans="1:17" x14ac:dyDescent="0.2">
      <c r="A162" s="525"/>
      <c r="B162" s="526"/>
      <c r="C162" s="527"/>
      <c r="D162" s="528"/>
      <c r="E162" s="541"/>
      <c r="F162" s="542"/>
      <c r="G162" s="541"/>
      <c r="H162" s="541"/>
      <c r="I162" s="530"/>
      <c r="J162" s="543"/>
      <c r="K162" s="531"/>
      <c r="L162" s="531"/>
      <c r="M162" s="543"/>
      <c r="N162" s="544"/>
      <c r="O162" s="532">
        <f t="shared" si="7"/>
        <v>0</v>
      </c>
      <c r="P162" s="532">
        <f t="shared" si="8"/>
        <v>0</v>
      </c>
      <c r="Q162" s="518" t="str">
        <f t="shared" si="9"/>
        <v/>
      </c>
    </row>
    <row r="163" spans="1:17" x14ac:dyDescent="0.2">
      <c r="A163" s="525"/>
      <c r="B163" s="526"/>
      <c r="C163" s="527"/>
      <c r="D163" s="528"/>
      <c r="E163" s="541"/>
      <c r="F163" s="542"/>
      <c r="G163" s="541"/>
      <c r="H163" s="541"/>
      <c r="I163" s="530"/>
      <c r="J163" s="543"/>
      <c r="K163" s="531"/>
      <c r="L163" s="531"/>
      <c r="M163" s="543"/>
      <c r="N163" s="544"/>
      <c r="O163" s="532">
        <f t="shared" si="7"/>
        <v>0</v>
      </c>
      <c r="P163" s="532">
        <f t="shared" si="8"/>
        <v>0</v>
      </c>
      <c r="Q163" s="518" t="str">
        <f t="shared" si="9"/>
        <v/>
      </c>
    </row>
    <row r="164" spans="1:17" x14ac:dyDescent="0.2">
      <c r="A164" s="525"/>
      <c r="B164" s="526"/>
      <c r="C164" s="527"/>
      <c r="D164" s="528"/>
      <c r="E164" s="541"/>
      <c r="F164" s="542"/>
      <c r="G164" s="528"/>
      <c r="H164" s="541"/>
      <c r="I164" s="530"/>
      <c r="J164" s="543"/>
      <c r="K164" s="531"/>
      <c r="L164" s="531"/>
      <c r="M164" s="543"/>
      <c r="N164" s="544"/>
      <c r="O164" s="532">
        <f t="shared" si="7"/>
        <v>0</v>
      </c>
      <c r="P164" s="532">
        <f t="shared" si="8"/>
        <v>0</v>
      </c>
      <c r="Q164" s="518" t="str">
        <f t="shared" si="9"/>
        <v/>
      </c>
    </row>
    <row r="165" spans="1:17" x14ac:dyDescent="0.2">
      <c r="A165" s="525"/>
      <c r="B165" s="526"/>
      <c r="C165" s="527"/>
      <c r="D165" s="541"/>
      <c r="E165" s="541"/>
      <c r="F165" s="542"/>
      <c r="G165" s="528"/>
      <c r="H165" s="541"/>
      <c r="I165" s="530"/>
      <c r="J165" s="543"/>
      <c r="K165" s="543"/>
      <c r="L165" s="531"/>
      <c r="M165" s="543"/>
      <c r="N165" s="544"/>
      <c r="O165" s="532">
        <f t="shared" si="7"/>
        <v>0</v>
      </c>
      <c r="P165" s="532">
        <f t="shared" si="8"/>
        <v>0</v>
      </c>
      <c r="Q165" s="518" t="str">
        <f t="shared" si="9"/>
        <v/>
      </c>
    </row>
    <row r="166" spans="1:17" x14ac:dyDescent="0.2">
      <c r="A166" s="525"/>
      <c r="B166" s="526"/>
      <c r="C166" s="527"/>
      <c r="D166" s="528"/>
      <c r="E166" s="541"/>
      <c r="F166" s="542"/>
      <c r="G166" s="541"/>
      <c r="H166" s="541"/>
      <c r="I166" s="530"/>
      <c r="J166" s="543"/>
      <c r="K166" s="543"/>
      <c r="L166" s="531"/>
      <c r="M166" s="543"/>
      <c r="N166" s="544"/>
      <c r="O166" s="532">
        <f t="shared" si="7"/>
        <v>0</v>
      </c>
      <c r="P166" s="532">
        <f t="shared" si="8"/>
        <v>0</v>
      </c>
      <c r="Q166" s="518" t="str">
        <f t="shared" si="9"/>
        <v/>
      </c>
    </row>
    <row r="167" spans="1:17" x14ac:dyDescent="0.2">
      <c r="A167" s="525"/>
      <c r="B167" s="526"/>
      <c r="C167" s="527"/>
      <c r="D167" s="528"/>
      <c r="E167" s="541"/>
      <c r="F167" s="542"/>
      <c r="G167" s="541"/>
      <c r="H167" s="541"/>
      <c r="I167" s="530"/>
      <c r="J167" s="543"/>
      <c r="K167" s="543"/>
      <c r="L167" s="531"/>
      <c r="M167" s="543"/>
      <c r="N167" s="549"/>
      <c r="O167" s="532">
        <f t="shared" si="7"/>
        <v>0</v>
      </c>
      <c r="P167" s="532">
        <f t="shared" si="8"/>
        <v>0</v>
      </c>
      <c r="Q167" s="518" t="str">
        <f t="shared" si="9"/>
        <v/>
      </c>
    </row>
    <row r="168" spans="1:17" x14ac:dyDescent="0.2">
      <c r="A168" s="525"/>
      <c r="B168" s="526"/>
      <c r="C168" s="527"/>
      <c r="D168" s="528"/>
      <c r="E168" s="541"/>
      <c r="F168" s="542"/>
      <c r="G168" s="541"/>
      <c r="H168" s="541"/>
      <c r="I168" s="530"/>
      <c r="J168" s="543"/>
      <c r="K168" s="543"/>
      <c r="L168" s="531"/>
      <c r="M168" s="543"/>
      <c r="N168" s="544"/>
      <c r="O168" s="532">
        <f t="shared" si="7"/>
        <v>0</v>
      </c>
      <c r="P168" s="532">
        <f t="shared" si="8"/>
        <v>0</v>
      </c>
      <c r="Q168" s="518" t="str">
        <f t="shared" si="9"/>
        <v/>
      </c>
    </row>
    <row r="169" spans="1:17" x14ac:dyDescent="0.2">
      <c r="A169" s="525"/>
      <c r="B169" s="526"/>
      <c r="C169" s="527"/>
      <c r="D169" s="528"/>
      <c r="E169" s="541"/>
      <c r="F169" s="542"/>
      <c r="G169" s="541"/>
      <c r="H169" s="541"/>
      <c r="I169" s="530"/>
      <c r="J169" s="543"/>
      <c r="K169" s="543"/>
      <c r="L169" s="531"/>
      <c r="M169" s="543"/>
      <c r="N169" s="544"/>
      <c r="O169" s="532">
        <f t="shared" si="7"/>
        <v>0</v>
      </c>
      <c r="P169" s="532">
        <f t="shared" si="8"/>
        <v>0</v>
      </c>
      <c r="Q169" s="518" t="str">
        <f t="shared" si="9"/>
        <v/>
      </c>
    </row>
    <row r="170" spans="1:17" x14ac:dyDescent="0.2">
      <c r="A170" s="525"/>
      <c r="B170" s="526"/>
      <c r="C170" s="527"/>
      <c r="D170" s="528"/>
      <c r="E170" s="541"/>
      <c r="F170" s="542"/>
      <c r="G170" s="541"/>
      <c r="H170" s="541"/>
      <c r="I170" s="530"/>
      <c r="J170" s="543"/>
      <c r="K170" s="543"/>
      <c r="L170" s="531"/>
      <c r="M170" s="543"/>
      <c r="N170" s="544"/>
      <c r="O170" s="532">
        <f t="shared" si="7"/>
        <v>0</v>
      </c>
      <c r="P170" s="532">
        <f t="shared" si="8"/>
        <v>0</v>
      </c>
      <c r="Q170" s="518" t="str">
        <f t="shared" si="9"/>
        <v/>
      </c>
    </row>
    <row r="171" spans="1:17" x14ac:dyDescent="0.2">
      <c r="A171" s="525"/>
      <c r="B171" s="526"/>
      <c r="C171" s="527"/>
      <c r="D171" s="541"/>
      <c r="E171" s="541"/>
      <c r="F171" s="542"/>
      <c r="G171" s="541"/>
      <c r="H171" s="541"/>
      <c r="I171" s="530"/>
      <c r="J171" s="543"/>
      <c r="K171" s="543"/>
      <c r="L171" s="531"/>
      <c r="M171" s="543"/>
      <c r="N171" s="544"/>
      <c r="O171" s="532">
        <f t="shared" si="7"/>
        <v>0</v>
      </c>
      <c r="P171" s="532">
        <f t="shared" si="8"/>
        <v>0</v>
      </c>
      <c r="Q171" s="518" t="str">
        <f t="shared" si="9"/>
        <v/>
      </c>
    </row>
    <row r="172" spans="1:17" x14ac:dyDescent="0.2">
      <c r="A172" s="525"/>
      <c r="B172" s="526"/>
      <c r="C172" s="527"/>
      <c r="D172" s="541"/>
      <c r="E172" s="541"/>
      <c r="F172" s="542"/>
      <c r="G172" s="541"/>
      <c r="H172" s="541"/>
      <c r="I172" s="530"/>
      <c r="J172" s="543"/>
      <c r="K172" s="543"/>
      <c r="L172" s="531"/>
      <c r="M172" s="543"/>
      <c r="N172" s="544"/>
      <c r="O172" s="532">
        <f t="shared" si="7"/>
        <v>0</v>
      </c>
      <c r="P172" s="532">
        <f t="shared" si="8"/>
        <v>0</v>
      </c>
      <c r="Q172" s="518" t="str">
        <f t="shared" si="9"/>
        <v/>
      </c>
    </row>
    <row r="173" spans="1:17" x14ac:dyDescent="0.2">
      <c r="A173" s="525"/>
      <c r="B173" s="526"/>
      <c r="C173" s="527"/>
      <c r="D173" s="541"/>
      <c r="E173" s="541"/>
      <c r="F173" s="542"/>
      <c r="G173" s="541"/>
      <c r="H173" s="541"/>
      <c r="I173" s="530"/>
      <c r="J173" s="543"/>
      <c r="K173" s="543"/>
      <c r="L173" s="531"/>
      <c r="M173" s="543"/>
      <c r="N173" s="544"/>
      <c r="O173" s="532">
        <f t="shared" si="7"/>
        <v>0</v>
      </c>
      <c r="P173" s="532">
        <f t="shared" si="8"/>
        <v>0</v>
      </c>
      <c r="Q173" s="518" t="str">
        <f t="shared" si="9"/>
        <v/>
      </c>
    </row>
    <row r="174" spans="1:17" x14ac:dyDescent="0.2">
      <c r="A174" s="525"/>
      <c r="B174" s="526"/>
      <c r="C174" s="527"/>
      <c r="D174" s="541"/>
      <c r="E174" s="541"/>
      <c r="F174" s="542"/>
      <c r="G174" s="541"/>
      <c r="H174" s="541"/>
      <c r="I174" s="530"/>
      <c r="J174" s="543"/>
      <c r="K174" s="543"/>
      <c r="L174" s="531"/>
      <c r="M174" s="543"/>
      <c r="N174" s="544"/>
      <c r="O174" s="532">
        <f t="shared" si="7"/>
        <v>0</v>
      </c>
      <c r="P174" s="532">
        <f t="shared" si="8"/>
        <v>0</v>
      </c>
      <c r="Q174" s="518" t="str">
        <f t="shared" si="9"/>
        <v/>
      </c>
    </row>
    <row r="175" spans="1:17" x14ac:dyDescent="0.2">
      <c r="A175" s="525"/>
      <c r="B175" s="526"/>
      <c r="C175" s="527"/>
      <c r="D175" s="541"/>
      <c r="E175" s="541"/>
      <c r="F175" s="542"/>
      <c r="G175" s="541"/>
      <c r="H175" s="541"/>
      <c r="I175" s="530"/>
      <c r="J175" s="543"/>
      <c r="K175" s="543"/>
      <c r="L175" s="531"/>
      <c r="M175" s="543"/>
      <c r="N175" s="544"/>
      <c r="O175" s="532">
        <f t="shared" si="7"/>
        <v>0</v>
      </c>
      <c r="P175" s="532">
        <f t="shared" si="8"/>
        <v>0</v>
      </c>
      <c r="Q175" s="518" t="str">
        <f t="shared" si="9"/>
        <v/>
      </c>
    </row>
    <row r="176" spans="1:17" x14ac:dyDescent="0.2">
      <c r="A176" s="525"/>
      <c r="B176" s="526"/>
      <c r="C176" s="527"/>
      <c r="D176" s="541"/>
      <c r="E176" s="541"/>
      <c r="F176" s="542"/>
      <c r="G176" s="541"/>
      <c r="H176" s="541"/>
      <c r="I176" s="530"/>
      <c r="J176" s="543"/>
      <c r="K176" s="543"/>
      <c r="L176" s="531"/>
      <c r="M176" s="543"/>
      <c r="N176" s="544"/>
      <c r="O176" s="532">
        <f t="shared" si="7"/>
        <v>0</v>
      </c>
      <c r="P176" s="532">
        <f t="shared" si="8"/>
        <v>0</v>
      </c>
      <c r="Q176" s="518" t="str">
        <f t="shared" si="9"/>
        <v/>
      </c>
    </row>
    <row r="177" spans="1:17" x14ac:dyDescent="0.2">
      <c r="A177" s="525"/>
      <c r="B177" s="526"/>
      <c r="C177" s="527"/>
      <c r="D177" s="541"/>
      <c r="E177" s="541"/>
      <c r="F177" s="542"/>
      <c r="G177" s="541"/>
      <c r="H177" s="541"/>
      <c r="I177" s="530"/>
      <c r="J177" s="543"/>
      <c r="K177" s="543"/>
      <c r="L177" s="531"/>
      <c r="M177" s="543"/>
      <c r="N177" s="544"/>
      <c r="O177" s="532">
        <f t="shared" si="7"/>
        <v>0</v>
      </c>
      <c r="P177" s="532">
        <f t="shared" si="8"/>
        <v>0</v>
      </c>
      <c r="Q177" s="518" t="str">
        <f t="shared" si="9"/>
        <v/>
      </c>
    </row>
    <row r="178" spans="1:17" x14ac:dyDescent="0.2">
      <c r="A178" s="525"/>
      <c r="B178" s="526"/>
      <c r="C178" s="527"/>
      <c r="D178" s="541"/>
      <c r="E178" s="541"/>
      <c r="F178" s="542"/>
      <c r="G178" s="541"/>
      <c r="H178" s="541"/>
      <c r="I178" s="530"/>
      <c r="J178" s="543"/>
      <c r="K178" s="543"/>
      <c r="L178" s="531"/>
      <c r="M178" s="543"/>
      <c r="N178" s="544"/>
      <c r="O178" s="532">
        <f t="shared" si="7"/>
        <v>0</v>
      </c>
      <c r="P178" s="532">
        <f t="shared" si="8"/>
        <v>0</v>
      </c>
      <c r="Q178" s="518" t="str">
        <f t="shared" si="9"/>
        <v/>
      </c>
    </row>
    <row r="179" spans="1:17" x14ac:dyDescent="0.2">
      <c r="A179" s="525"/>
      <c r="B179" s="526"/>
      <c r="C179" s="527"/>
      <c r="D179" s="541"/>
      <c r="E179" s="541"/>
      <c r="F179" s="542"/>
      <c r="G179" s="530"/>
      <c r="H179" s="541"/>
      <c r="I179" s="530"/>
      <c r="J179" s="543"/>
      <c r="K179" s="543"/>
      <c r="L179" s="531"/>
      <c r="M179" s="546"/>
      <c r="N179" s="544"/>
      <c r="O179" s="532">
        <f t="shared" si="7"/>
        <v>0</v>
      </c>
      <c r="P179" s="532">
        <f t="shared" si="8"/>
        <v>0</v>
      </c>
      <c r="Q179" s="518" t="str">
        <f t="shared" si="9"/>
        <v/>
      </c>
    </row>
    <row r="180" spans="1:17" x14ac:dyDescent="0.2">
      <c r="A180" s="525"/>
      <c r="B180" s="533"/>
      <c r="C180" s="534"/>
      <c r="D180" s="535"/>
      <c r="E180" s="535"/>
      <c r="F180" s="536"/>
      <c r="G180" s="535"/>
      <c r="H180" s="535"/>
      <c r="I180" s="537"/>
      <c r="J180" s="538"/>
      <c r="K180" s="543"/>
      <c r="L180" s="531"/>
      <c r="M180" s="550"/>
      <c r="N180" s="540"/>
      <c r="O180" s="532">
        <f t="shared" si="7"/>
        <v>0</v>
      </c>
      <c r="P180" s="532">
        <f t="shared" si="8"/>
        <v>0</v>
      </c>
      <c r="Q180" s="518" t="str">
        <f t="shared" si="9"/>
        <v/>
      </c>
    </row>
    <row r="181" spans="1:17" x14ac:dyDescent="0.2">
      <c r="A181" s="525"/>
      <c r="B181" s="526"/>
      <c r="C181" s="527"/>
      <c r="D181" s="541"/>
      <c r="E181" s="541"/>
      <c r="F181" s="542"/>
      <c r="G181" s="541"/>
      <c r="H181" s="541"/>
      <c r="I181" s="530"/>
      <c r="J181" s="543"/>
      <c r="K181" s="543"/>
      <c r="L181" s="531"/>
      <c r="M181" s="543"/>
      <c r="N181" s="544"/>
      <c r="O181" s="532">
        <f t="shared" si="7"/>
        <v>0</v>
      </c>
      <c r="P181" s="532">
        <f t="shared" si="8"/>
        <v>0</v>
      </c>
      <c r="Q181" s="518" t="str">
        <f t="shared" si="9"/>
        <v/>
      </c>
    </row>
    <row r="182" spans="1:17" x14ac:dyDescent="0.2">
      <c r="A182" s="525"/>
      <c r="B182" s="526"/>
      <c r="C182" s="527"/>
      <c r="D182" s="541"/>
      <c r="E182" s="541"/>
      <c r="F182" s="542"/>
      <c r="G182" s="541"/>
      <c r="H182" s="541"/>
      <c r="I182" s="530"/>
      <c r="J182" s="543"/>
      <c r="K182" s="543"/>
      <c r="L182" s="531"/>
      <c r="M182" s="543"/>
      <c r="N182" s="544"/>
      <c r="O182" s="532">
        <f t="shared" si="7"/>
        <v>0</v>
      </c>
      <c r="P182" s="532">
        <f t="shared" si="8"/>
        <v>0</v>
      </c>
      <c r="Q182" s="518" t="str">
        <f t="shared" si="9"/>
        <v/>
      </c>
    </row>
    <row r="183" spans="1:17" x14ac:dyDescent="0.2">
      <c r="A183" s="525"/>
      <c r="B183" s="526"/>
      <c r="C183" s="527"/>
      <c r="D183" s="541"/>
      <c r="E183" s="541"/>
      <c r="F183" s="542"/>
      <c r="G183" s="541"/>
      <c r="H183" s="541"/>
      <c r="I183" s="530"/>
      <c r="J183" s="543"/>
      <c r="K183" s="543"/>
      <c r="L183" s="531"/>
      <c r="M183" s="543"/>
      <c r="N183" s="544"/>
      <c r="O183" s="532">
        <f t="shared" si="7"/>
        <v>0</v>
      </c>
      <c r="P183" s="532">
        <f t="shared" si="8"/>
        <v>0</v>
      </c>
      <c r="Q183" s="518" t="str">
        <f t="shared" si="9"/>
        <v/>
      </c>
    </row>
    <row r="184" spans="1:17" x14ac:dyDescent="0.2">
      <c r="A184" s="525"/>
      <c r="B184" s="526"/>
      <c r="C184" s="527"/>
      <c r="D184" s="541"/>
      <c r="E184" s="541"/>
      <c r="F184" s="542"/>
      <c r="G184" s="541"/>
      <c r="H184" s="541"/>
      <c r="I184" s="530"/>
      <c r="J184" s="543"/>
      <c r="K184" s="543"/>
      <c r="L184" s="531"/>
      <c r="M184" s="543"/>
      <c r="N184" s="544"/>
      <c r="O184" s="532">
        <f t="shared" si="7"/>
        <v>0</v>
      </c>
      <c r="P184" s="532">
        <f t="shared" si="8"/>
        <v>0</v>
      </c>
      <c r="Q184" s="518" t="str">
        <f t="shared" si="9"/>
        <v/>
      </c>
    </row>
    <row r="185" spans="1:17" x14ac:dyDescent="0.2">
      <c r="A185" s="525"/>
      <c r="B185" s="533"/>
      <c r="C185" s="534"/>
      <c r="D185" s="541"/>
      <c r="E185" s="541"/>
      <c r="F185" s="536"/>
      <c r="G185" s="535"/>
      <c r="H185" s="535"/>
      <c r="I185" s="537"/>
      <c r="J185" s="538"/>
      <c r="K185" s="543"/>
      <c r="L185" s="531"/>
      <c r="M185" s="551"/>
      <c r="N185" s="540"/>
      <c r="O185" s="532">
        <f t="shared" si="7"/>
        <v>0</v>
      </c>
      <c r="P185" s="532">
        <f t="shared" si="8"/>
        <v>0</v>
      </c>
      <c r="Q185" s="518" t="str">
        <f t="shared" si="9"/>
        <v/>
      </c>
    </row>
    <row r="186" spans="1:17" x14ac:dyDescent="0.2">
      <c r="A186" s="525"/>
      <c r="B186" s="526"/>
      <c r="C186" s="527"/>
      <c r="D186" s="541"/>
      <c r="E186" s="541"/>
      <c r="F186" s="542"/>
      <c r="G186" s="541"/>
      <c r="H186" s="541"/>
      <c r="I186" s="530"/>
      <c r="J186" s="543"/>
      <c r="K186" s="543"/>
      <c r="L186" s="531"/>
      <c r="M186" s="543"/>
      <c r="N186" s="544"/>
      <c r="O186" s="532">
        <f t="shared" si="7"/>
        <v>0</v>
      </c>
      <c r="P186" s="532">
        <f t="shared" si="8"/>
        <v>0</v>
      </c>
      <c r="Q186" s="518" t="str">
        <f t="shared" si="9"/>
        <v/>
      </c>
    </row>
    <row r="187" spans="1:17" x14ac:dyDescent="0.2">
      <c r="A187" s="525"/>
      <c r="B187" s="526"/>
      <c r="C187" s="527"/>
      <c r="D187" s="541"/>
      <c r="E187" s="541"/>
      <c r="F187" s="542"/>
      <c r="G187" s="541"/>
      <c r="H187" s="541"/>
      <c r="I187" s="530"/>
      <c r="J187" s="543"/>
      <c r="K187" s="543"/>
      <c r="L187" s="531"/>
      <c r="M187" s="543"/>
      <c r="N187" s="544"/>
      <c r="O187" s="532">
        <f t="shared" si="7"/>
        <v>0</v>
      </c>
      <c r="P187" s="532">
        <f t="shared" si="8"/>
        <v>0</v>
      </c>
      <c r="Q187" s="518" t="str">
        <f t="shared" si="9"/>
        <v/>
      </c>
    </row>
    <row r="188" spans="1:17" x14ac:dyDescent="0.2">
      <c r="A188" s="525"/>
      <c r="B188" s="526"/>
      <c r="C188" s="527"/>
      <c r="D188" s="541"/>
      <c r="E188" s="541"/>
      <c r="F188" s="542"/>
      <c r="G188" s="541"/>
      <c r="H188" s="541"/>
      <c r="I188" s="530"/>
      <c r="J188" s="543"/>
      <c r="K188" s="543"/>
      <c r="L188" s="531"/>
      <c r="M188" s="543"/>
      <c r="N188" s="544"/>
      <c r="O188" s="532">
        <f t="shared" si="7"/>
        <v>0</v>
      </c>
      <c r="P188" s="532">
        <f t="shared" si="8"/>
        <v>0</v>
      </c>
      <c r="Q188" s="518" t="str">
        <f t="shared" si="9"/>
        <v/>
      </c>
    </row>
    <row r="189" spans="1:17" x14ac:dyDescent="0.2">
      <c r="A189" s="525"/>
      <c r="B189" s="533"/>
      <c r="C189" s="534"/>
      <c r="D189" s="541"/>
      <c r="E189" s="541"/>
      <c r="F189" s="536"/>
      <c r="G189" s="535"/>
      <c r="H189" s="535"/>
      <c r="I189" s="537"/>
      <c r="J189" s="538"/>
      <c r="K189" s="543"/>
      <c r="L189" s="531"/>
      <c r="M189" s="538"/>
      <c r="N189" s="540"/>
      <c r="O189" s="532">
        <f t="shared" si="7"/>
        <v>0</v>
      </c>
      <c r="P189" s="532">
        <f t="shared" si="8"/>
        <v>0</v>
      </c>
      <c r="Q189" s="518" t="str">
        <f t="shared" si="9"/>
        <v/>
      </c>
    </row>
    <row r="190" spans="1:17" x14ac:dyDescent="0.2">
      <c r="A190" s="525"/>
      <c r="B190" s="533"/>
      <c r="C190" s="534"/>
      <c r="D190" s="535"/>
      <c r="E190" s="535"/>
      <c r="F190" s="536"/>
      <c r="G190" s="535"/>
      <c r="H190" s="535"/>
      <c r="I190" s="537"/>
      <c r="J190" s="538"/>
      <c r="K190" s="543"/>
      <c r="L190" s="531"/>
      <c r="M190" s="538"/>
      <c r="N190" s="544"/>
      <c r="O190" s="532">
        <f t="shared" si="7"/>
        <v>0</v>
      </c>
      <c r="P190" s="532">
        <f t="shared" si="8"/>
        <v>0</v>
      </c>
      <c r="Q190" s="518" t="str">
        <f t="shared" si="9"/>
        <v/>
      </c>
    </row>
    <row r="191" spans="1:17" x14ac:dyDescent="0.2">
      <c r="A191" s="525"/>
      <c r="B191" s="533"/>
      <c r="C191" s="534"/>
      <c r="D191" s="541"/>
      <c r="E191" s="541"/>
      <c r="F191" s="536"/>
      <c r="G191" s="535"/>
      <c r="H191" s="535"/>
      <c r="I191" s="537"/>
      <c r="J191" s="538"/>
      <c r="K191" s="543"/>
      <c r="L191" s="531"/>
      <c r="M191" s="538"/>
      <c r="N191" s="544"/>
      <c r="O191" s="532">
        <f t="shared" si="7"/>
        <v>0</v>
      </c>
      <c r="P191" s="532">
        <f t="shared" si="8"/>
        <v>0</v>
      </c>
      <c r="Q191" s="518" t="str">
        <f t="shared" si="9"/>
        <v/>
      </c>
    </row>
    <row r="192" spans="1:17" x14ac:dyDescent="0.2">
      <c r="A192" s="525"/>
      <c r="B192" s="533"/>
      <c r="C192" s="534"/>
      <c r="D192" s="535"/>
      <c r="E192" s="535"/>
      <c r="F192" s="536"/>
      <c r="G192" s="535"/>
      <c r="H192" s="535"/>
      <c r="I192" s="537"/>
      <c r="J192" s="538"/>
      <c r="K192" s="543"/>
      <c r="L192" s="531"/>
      <c r="M192" s="538"/>
      <c r="N192" s="544"/>
      <c r="O192" s="532">
        <f t="shared" si="7"/>
        <v>0</v>
      </c>
      <c r="P192" s="532">
        <f t="shared" si="8"/>
        <v>0</v>
      </c>
      <c r="Q192" s="518" t="str">
        <f t="shared" si="9"/>
        <v/>
      </c>
    </row>
    <row r="193" spans="1:17" x14ac:dyDescent="0.2">
      <c r="A193" s="525"/>
      <c r="B193" s="533"/>
      <c r="C193" s="534"/>
      <c r="D193" s="541"/>
      <c r="E193" s="541"/>
      <c r="F193" s="536"/>
      <c r="G193" s="535"/>
      <c r="H193" s="535"/>
      <c r="I193" s="537"/>
      <c r="J193" s="538"/>
      <c r="K193" s="543"/>
      <c r="L193" s="531"/>
      <c r="M193" s="543"/>
      <c r="N193" s="544"/>
      <c r="O193" s="532">
        <f t="shared" si="7"/>
        <v>0</v>
      </c>
      <c r="P193" s="532">
        <f t="shared" si="8"/>
        <v>0</v>
      </c>
      <c r="Q193" s="518" t="str">
        <f t="shared" si="9"/>
        <v/>
      </c>
    </row>
    <row r="194" spans="1:17" x14ac:dyDescent="0.2">
      <c r="A194" s="525"/>
      <c r="B194" s="533"/>
      <c r="C194" s="534"/>
      <c r="D194" s="535"/>
      <c r="E194" s="535"/>
      <c r="F194" s="536"/>
      <c r="G194" s="535"/>
      <c r="H194" s="535"/>
      <c r="I194" s="530"/>
      <c r="J194" s="538"/>
      <c r="K194" s="543"/>
      <c r="L194" s="531"/>
      <c r="M194" s="543"/>
      <c r="N194" s="544"/>
      <c r="O194" s="532">
        <f t="shared" si="7"/>
        <v>0</v>
      </c>
      <c r="P194" s="532">
        <f t="shared" si="8"/>
        <v>0</v>
      </c>
      <c r="Q194" s="518" t="str">
        <f t="shared" si="9"/>
        <v/>
      </c>
    </row>
    <row r="195" spans="1:17" x14ac:dyDescent="0.2">
      <c r="A195" s="525"/>
      <c r="B195" s="533"/>
      <c r="C195" s="534"/>
      <c r="D195" s="541"/>
      <c r="E195" s="541"/>
      <c r="F195" s="536"/>
      <c r="G195" s="535"/>
      <c r="H195" s="535"/>
      <c r="I195" s="537"/>
      <c r="J195" s="538"/>
      <c r="K195" s="543"/>
      <c r="L195" s="531"/>
      <c r="M195" s="543"/>
      <c r="N195" s="544"/>
      <c r="O195" s="532">
        <f t="shared" si="7"/>
        <v>0</v>
      </c>
      <c r="P195" s="532">
        <f t="shared" si="8"/>
        <v>0</v>
      </c>
      <c r="Q195" s="518" t="str">
        <f t="shared" si="9"/>
        <v/>
      </c>
    </row>
    <row r="196" spans="1:17" x14ac:dyDescent="0.2">
      <c r="A196" s="525"/>
      <c r="B196" s="533"/>
      <c r="C196" s="534"/>
      <c r="D196" s="535"/>
      <c r="E196" s="535"/>
      <c r="F196" s="536"/>
      <c r="G196" s="535"/>
      <c r="H196" s="535"/>
      <c r="I196" s="530"/>
      <c r="J196" s="538"/>
      <c r="K196" s="543"/>
      <c r="L196" s="531"/>
      <c r="M196" s="543"/>
      <c r="N196" s="544"/>
      <c r="O196" s="532">
        <f t="shared" si="7"/>
        <v>0</v>
      </c>
      <c r="P196" s="532">
        <f t="shared" si="8"/>
        <v>0</v>
      </c>
      <c r="Q196" s="518" t="str">
        <f t="shared" si="9"/>
        <v/>
      </c>
    </row>
    <row r="197" spans="1:17" x14ac:dyDescent="0.2">
      <c r="A197" s="525"/>
      <c r="B197" s="533"/>
      <c r="C197" s="534"/>
      <c r="D197" s="541"/>
      <c r="E197" s="541"/>
      <c r="F197" s="536"/>
      <c r="G197" s="535"/>
      <c r="H197" s="535"/>
      <c r="I197" s="537"/>
      <c r="J197" s="538"/>
      <c r="K197" s="543"/>
      <c r="L197" s="531"/>
      <c r="M197" s="538"/>
      <c r="N197" s="544"/>
      <c r="O197" s="532">
        <f t="shared" ref="O197:O260" si="10">IF(B197=0,0,IF(YEAR(B197)=$P$1,MONTH(B197)-$O$1+1,(YEAR(B197)-$P$1)*12-$O$1+1+MONTH(B197)))</f>
        <v>0</v>
      </c>
      <c r="P197" s="532">
        <f t="shared" ref="P197:P260" si="11">IF(C197=0,0,IF(YEAR(C197)=$P$1,MONTH(C197)-$O$1+1,(YEAR(C197)-$P$1)*12-$O$1+1+MONTH(C197)))</f>
        <v>0</v>
      </c>
      <c r="Q197" s="518" t="str">
        <f t="shared" ref="Q197:Q260" si="12">SUBSTITUTE(D197," ","_")</f>
        <v/>
      </c>
    </row>
    <row r="198" spans="1:17" x14ac:dyDescent="0.2">
      <c r="A198" s="525"/>
      <c r="B198" s="533"/>
      <c r="C198" s="534"/>
      <c r="D198" s="535"/>
      <c r="E198" s="535"/>
      <c r="F198" s="536"/>
      <c r="G198" s="535"/>
      <c r="H198" s="535"/>
      <c r="I198" s="537"/>
      <c r="J198" s="538"/>
      <c r="K198" s="543"/>
      <c r="L198" s="531"/>
      <c r="M198" s="543"/>
      <c r="N198" s="544"/>
      <c r="O198" s="532">
        <f t="shared" si="10"/>
        <v>0</v>
      </c>
      <c r="P198" s="532">
        <f t="shared" si="11"/>
        <v>0</v>
      </c>
      <c r="Q198" s="518" t="str">
        <f t="shared" si="12"/>
        <v/>
      </c>
    </row>
    <row r="199" spans="1:17" x14ac:dyDescent="0.2">
      <c r="A199" s="525"/>
      <c r="B199" s="533"/>
      <c r="C199" s="534"/>
      <c r="D199" s="528"/>
      <c r="E199" s="535"/>
      <c r="F199" s="536"/>
      <c r="G199" s="535"/>
      <c r="H199" s="535"/>
      <c r="I199" s="528"/>
      <c r="J199" s="547"/>
      <c r="K199" s="543"/>
      <c r="L199" s="531"/>
      <c r="M199" s="543"/>
      <c r="N199" s="544"/>
      <c r="O199" s="532">
        <f t="shared" si="10"/>
        <v>0</v>
      </c>
      <c r="P199" s="532">
        <f t="shared" si="11"/>
        <v>0</v>
      </c>
      <c r="Q199" s="518" t="str">
        <f t="shared" si="12"/>
        <v/>
      </c>
    </row>
    <row r="200" spans="1:17" x14ac:dyDescent="0.2">
      <c r="A200" s="525"/>
      <c r="B200" s="526"/>
      <c r="C200" s="527"/>
      <c r="D200" s="528"/>
      <c r="E200" s="541"/>
      <c r="F200" s="542"/>
      <c r="G200" s="541"/>
      <c r="H200" s="541"/>
      <c r="I200" s="530"/>
      <c r="J200" s="543"/>
      <c r="K200" s="543"/>
      <c r="L200" s="531"/>
      <c r="M200" s="543"/>
      <c r="N200" s="544"/>
      <c r="O200" s="532">
        <f t="shared" si="10"/>
        <v>0</v>
      </c>
      <c r="P200" s="532">
        <f t="shared" si="11"/>
        <v>0</v>
      </c>
      <c r="Q200" s="518" t="str">
        <f t="shared" si="12"/>
        <v/>
      </c>
    </row>
    <row r="201" spans="1:17" x14ac:dyDescent="0.2">
      <c r="A201" s="525"/>
      <c r="B201" s="526"/>
      <c r="C201" s="527"/>
      <c r="D201" s="528"/>
      <c r="E201" s="541"/>
      <c r="F201" s="542"/>
      <c r="G201" s="530"/>
      <c r="H201" s="541"/>
      <c r="I201" s="530"/>
      <c r="J201" s="543"/>
      <c r="K201" s="543"/>
      <c r="L201" s="531"/>
      <c r="M201" s="543"/>
      <c r="N201" s="544"/>
      <c r="O201" s="532">
        <f t="shared" si="10"/>
        <v>0</v>
      </c>
      <c r="P201" s="532">
        <f t="shared" si="11"/>
        <v>0</v>
      </c>
      <c r="Q201" s="518" t="str">
        <f t="shared" si="12"/>
        <v/>
      </c>
    </row>
    <row r="202" spans="1:17" x14ac:dyDescent="0.2">
      <c r="A202" s="525"/>
      <c r="B202" s="526"/>
      <c r="C202" s="527"/>
      <c r="D202" s="528"/>
      <c r="E202" s="541"/>
      <c r="F202" s="542"/>
      <c r="G202" s="530"/>
      <c r="H202" s="541"/>
      <c r="I202" s="530"/>
      <c r="J202" s="543"/>
      <c r="K202" s="543"/>
      <c r="L202" s="531"/>
      <c r="M202" s="543"/>
      <c r="N202" s="544"/>
      <c r="O202" s="532">
        <f t="shared" si="10"/>
        <v>0</v>
      </c>
      <c r="P202" s="532">
        <f t="shared" si="11"/>
        <v>0</v>
      </c>
      <c r="Q202" s="518" t="str">
        <f t="shared" si="12"/>
        <v/>
      </c>
    </row>
    <row r="203" spans="1:17" x14ac:dyDescent="0.2">
      <c r="A203" s="525"/>
      <c r="B203" s="526"/>
      <c r="C203" s="527"/>
      <c r="D203" s="541"/>
      <c r="E203" s="541"/>
      <c r="F203" s="542"/>
      <c r="G203" s="541"/>
      <c r="H203" s="541"/>
      <c r="I203" s="530"/>
      <c r="J203" s="543"/>
      <c r="K203" s="543"/>
      <c r="L203" s="531"/>
      <c r="M203" s="543"/>
      <c r="N203" s="544"/>
      <c r="O203" s="532">
        <f t="shared" si="10"/>
        <v>0</v>
      </c>
      <c r="P203" s="532">
        <f t="shared" si="11"/>
        <v>0</v>
      </c>
      <c r="Q203" s="518" t="str">
        <f t="shared" si="12"/>
        <v/>
      </c>
    </row>
    <row r="204" spans="1:17" x14ac:dyDescent="0.2">
      <c r="A204" s="525"/>
      <c r="B204" s="526"/>
      <c r="C204" s="527"/>
      <c r="D204" s="541"/>
      <c r="E204" s="541"/>
      <c r="F204" s="542"/>
      <c r="G204" s="552"/>
      <c r="H204" s="541"/>
      <c r="I204" s="530"/>
      <c r="J204" s="543"/>
      <c r="K204" s="543"/>
      <c r="L204" s="531"/>
      <c r="M204" s="543"/>
      <c r="N204" s="544"/>
      <c r="O204" s="532">
        <f t="shared" si="10"/>
        <v>0</v>
      </c>
      <c r="P204" s="532">
        <f t="shared" si="11"/>
        <v>0</v>
      </c>
      <c r="Q204" s="518" t="str">
        <f t="shared" si="12"/>
        <v/>
      </c>
    </row>
    <row r="205" spans="1:17" x14ac:dyDescent="0.2">
      <c r="A205" s="525"/>
      <c r="B205" s="526"/>
      <c r="C205" s="527"/>
      <c r="D205" s="541"/>
      <c r="E205" s="541"/>
      <c r="F205" s="542"/>
      <c r="G205" s="541"/>
      <c r="H205" s="541"/>
      <c r="I205" s="530"/>
      <c r="J205" s="543"/>
      <c r="K205" s="543"/>
      <c r="L205" s="531"/>
      <c r="M205" s="543"/>
      <c r="N205" s="544"/>
      <c r="O205" s="532">
        <f t="shared" si="10"/>
        <v>0</v>
      </c>
      <c r="P205" s="532">
        <f t="shared" si="11"/>
        <v>0</v>
      </c>
      <c r="Q205" s="518" t="str">
        <f t="shared" si="12"/>
        <v/>
      </c>
    </row>
    <row r="206" spans="1:17" x14ac:dyDescent="0.2">
      <c r="A206" s="525"/>
      <c r="B206" s="526"/>
      <c r="C206" s="527"/>
      <c r="D206" s="541"/>
      <c r="E206" s="541"/>
      <c r="F206" s="542"/>
      <c r="G206" s="552"/>
      <c r="H206" s="541"/>
      <c r="I206" s="530"/>
      <c r="J206" s="543"/>
      <c r="K206" s="543"/>
      <c r="L206" s="531"/>
      <c r="M206" s="543"/>
      <c r="N206" s="544"/>
      <c r="O206" s="532">
        <f t="shared" si="10"/>
        <v>0</v>
      </c>
      <c r="P206" s="532">
        <f t="shared" si="11"/>
        <v>0</v>
      </c>
      <c r="Q206" s="518" t="str">
        <f t="shared" si="12"/>
        <v/>
      </c>
    </row>
    <row r="207" spans="1:17" x14ac:dyDescent="0.2">
      <c r="A207" s="525"/>
      <c r="B207" s="526"/>
      <c r="C207" s="527"/>
      <c r="D207" s="528"/>
      <c r="E207" s="541"/>
      <c r="F207" s="542"/>
      <c r="G207" s="541"/>
      <c r="H207" s="541"/>
      <c r="I207" s="530"/>
      <c r="J207" s="543"/>
      <c r="K207" s="543"/>
      <c r="L207" s="531"/>
      <c r="M207" s="543"/>
      <c r="N207" s="544"/>
      <c r="O207" s="532">
        <f t="shared" si="10"/>
        <v>0</v>
      </c>
      <c r="P207" s="532">
        <f t="shared" si="11"/>
        <v>0</v>
      </c>
      <c r="Q207" s="518" t="str">
        <f t="shared" si="12"/>
        <v/>
      </c>
    </row>
    <row r="208" spans="1:17" x14ac:dyDescent="0.2">
      <c r="A208" s="525"/>
      <c r="B208" s="526"/>
      <c r="C208" s="527"/>
      <c r="D208" s="541"/>
      <c r="E208" s="541"/>
      <c r="F208" s="542"/>
      <c r="G208" s="553"/>
      <c r="H208" s="541"/>
      <c r="I208" s="530"/>
      <c r="J208" s="543"/>
      <c r="K208" s="543"/>
      <c r="L208" s="531"/>
      <c r="M208" s="543"/>
      <c r="N208" s="544"/>
      <c r="O208" s="532">
        <f t="shared" si="10"/>
        <v>0</v>
      </c>
      <c r="P208" s="532">
        <f t="shared" si="11"/>
        <v>0</v>
      </c>
      <c r="Q208" s="518" t="str">
        <f t="shared" si="12"/>
        <v/>
      </c>
    </row>
    <row r="209" spans="1:17" x14ac:dyDescent="0.2">
      <c r="A209" s="525"/>
      <c r="B209" s="533"/>
      <c r="C209" s="534"/>
      <c r="D209" s="528"/>
      <c r="E209" s="541"/>
      <c r="F209" s="536"/>
      <c r="G209" s="535"/>
      <c r="H209" s="535"/>
      <c r="I209" s="537"/>
      <c r="J209" s="538"/>
      <c r="K209" s="538"/>
      <c r="L209" s="539"/>
      <c r="M209" s="538"/>
      <c r="N209" s="540"/>
      <c r="O209" s="532">
        <f t="shared" si="10"/>
        <v>0</v>
      </c>
      <c r="P209" s="532">
        <f t="shared" si="11"/>
        <v>0</v>
      </c>
      <c r="Q209" s="518" t="str">
        <f t="shared" si="12"/>
        <v/>
      </c>
    </row>
    <row r="210" spans="1:17" x14ac:dyDescent="0.2">
      <c r="A210" s="525"/>
      <c r="B210" s="526"/>
      <c r="C210" s="527"/>
      <c r="D210" s="541"/>
      <c r="E210" s="541"/>
      <c r="F210" s="542"/>
      <c r="G210" s="541"/>
      <c r="H210" s="541"/>
      <c r="I210" s="530"/>
      <c r="J210" s="543"/>
      <c r="K210" s="543"/>
      <c r="L210" s="531"/>
      <c r="M210" s="543"/>
      <c r="N210" s="544"/>
      <c r="O210" s="532">
        <f t="shared" si="10"/>
        <v>0</v>
      </c>
      <c r="P210" s="532">
        <f t="shared" si="11"/>
        <v>0</v>
      </c>
      <c r="Q210" s="518" t="str">
        <f t="shared" si="12"/>
        <v/>
      </c>
    </row>
    <row r="211" spans="1:17" x14ac:dyDescent="0.2">
      <c r="A211" s="525"/>
      <c r="B211" s="526"/>
      <c r="C211" s="527"/>
      <c r="D211" s="528"/>
      <c r="E211" s="541"/>
      <c r="F211" s="542"/>
      <c r="G211" s="541"/>
      <c r="H211" s="541"/>
      <c r="I211" s="530"/>
      <c r="J211" s="543"/>
      <c r="K211" s="543"/>
      <c r="L211" s="531"/>
      <c r="M211" s="543"/>
      <c r="N211" s="544"/>
      <c r="O211" s="532">
        <f t="shared" si="10"/>
        <v>0</v>
      </c>
      <c r="P211" s="532">
        <f t="shared" si="11"/>
        <v>0</v>
      </c>
      <c r="Q211" s="518" t="str">
        <f t="shared" si="12"/>
        <v/>
      </c>
    </row>
    <row r="212" spans="1:17" x14ac:dyDescent="0.2">
      <c r="A212" s="525"/>
      <c r="B212" s="526"/>
      <c r="C212" s="527"/>
      <c r="D212" s="528"/>
      <c r="E212" s="541"/>
      <c r="F212" s="542"/>
      <c r="G212" s="541"/>
      <c r="H212" s="541"/>
      <c r="I212" s="530"/>
      <c r="J212" s="543"/>
      <c r="K212" s="543"/>
      <c r="L212" s="531"/>
      <c r="M212" s="543"/>
      <c r="N212" s="544"/>
      <c r="O212" s="532">
        <f t="shared" si="10"/>
        <v>0</v>
      </c>
      <c r="P212" s="532">
        <f t="shared" si="11"/>
        <v>0</v>
      </c>
      <c r="Q212" s="518" t="str">
        <f t="shared" si="12"/>
        <v/>
      </c>
    </row>
    <row r="213" spans="1:17" x14ac:dyDescent="0.2">
      <c r="A213" s="525"/>
      <c r="B213" s="526"/>
      <c r="C213" s="527"/>
      <c r="D213" s="541"/>
      <c r="E213" s="541"/>
      <c r="F213" s="542"/>
      <c r="G213" s="541"/>
      <c r="H213" s="541"/>
      <c r="I213" s="530"/>
      <c r="J213" s="543"/>
      <c r="K213" s="543"/>
      <c r="L213" s="531"/>
      <c r="M213" s="543"/>
      <c r="N213" s="544"/>
      <c r="O213" s="532">
        <f t="shared" si="10"/>
        <v>0</v>
      </c>
      <c r="P213" s="532">
        <f t="shared" si="11"/>
        <v>0</v>
      </c>
      <c r="Q213" s="518" t="str">
        <f t="shared" si="12"/>
        <v/>
      </c>
    </row>
    <row r="214" spans="1:17" x14ac:dyDescent="0.2">
      <c r="A214" s="525"/>
      <c r="B214" s="526"/>
      <c r="C214" s="527"/>
      <c r="D214" s="528"/>
      <c r="E214" s="541"/>
      <c r="F214" s="542"/>
      <c r="G214" s="541"/>
      <c r="H214" s="541"/>
      <c r="I214" s="530"/>
      <c r="J214" s="543"/>
      <c r="K214" s="543"/>
      <c r="L214" s="531"/>
      <c r="M214" s="543"/>
      <c r="N214" s="544"/>
      <c r="O214" s="532">
        <f t="shared" si="10"/>
        <v>0</v>
      </c>
      <c r="P214" s="532">
        <f t="shared" si="11"/>
        <v>0</v>
      </c>
      <c r="Q214" s="518" t="str">
        <f t="shared" si="12"/>
        <v/>
      </c>
    </row>
    <row r="215" spans="1:17" x14ac:dyDescent="0.2">
      <c r="A215" s="525"/>
      <c r="B215" s="533"/>
      <c r="C215" s="534"/>
      <c r="D215" s="528"/>
      <c r="E215" s="535"/>
      <c r="F215" s="536"/>
      <c r="G215" s="541"/>
      <c r="H215" s="541"/>
      <c r="I215" s="530"/>
      <c r="J215" s="543"/>
      <c r="K215" s="543"/>
      <c r="L215" s="531"/>
      <c r="M215" s="543"/>
      <c r="N215" s="544"/>
      <c r="O215" s="532">
        <f t="shared" si="10"/>
        <v>0</v>
      </c>
      <c r="P215" s="532">
        <f t="shared" si="11"/>
        <v>0</v>
      </c>
      <c r="Q215" s="518" t="str">
        <f t="shared" si="12"/>
        <v/>
      </c>
    </row>
    <row r="216" spans="1:17" x14ac:dyDescent="0.2">
      <c r="A216" s="525"/>
      <c r="B216" s="526"/>
      <c r="C216" s="527"/>
      <c r="D216" s="528"/>
      <c r="E216" s="541"/>
      <c r="F216" s="542"/>
      <c r="G216" s="541"/>
      <c r="H216" s="541"/>
      <c r="I216" s="530"/>
      <c r="J216" s="543"/>
      <c r="K216" s="543"/>
      <c r="L216" s="531"/>
      <c r="M216" s="543"/>
      <c r="N216" s="544"/>
      <c r="O216" s="532">
        <f t="shared" si="10"/>
        <v>0</v>
      </c>
      <c r="P216" s="532">
        <f t="shared" si="11"/>
        <v>0</v>
      </c>
      <c r="Q216" s="518" t="str">
        <f t="shared" si="12"/>
        <v/>
      </c>
    </row>
    <row r="217" spans="1:17" x14ac:dyDescent="0.2">
      <c r="A217" s="525"/>
      <c r="B217" s="526"/>
      <c r="C217" s="527"/>
      <c r="D217" s="528"/>
      <c r="E217" s="541"/>
      <c r="F217" s="542"/>
      <c r="G217" s="541"/>
      <c r="H217" s="541"/>
      <c r="I217" s="530"/>
      <c r="J217" s="531"/>
      <c r="K217" s="531"/>
      <c r="L217" s="531"/>
      <c r="M217" s="543"/>
      <c r="N217" s="544"/>
      <c r="O217" s="532">
        <f t="shared" si="10"/>
        <v>0</v>
      </c>
      <c r="P217" s="532">
        <f t="shared" si="11"/>
        <v>0</v>
      </c>
      <c r="Q217" s="518" t="str">
        <f t="shared" si="12"/>
        <v/>
      </c>
    </row>
    <row r="218" spans="1:17" x14ac:dyDescent="0.2">
      <c r="A218" s="525"/>
      <c r="B218" s="526"/>
      <c r="C218" s="527"/>
      <c r="D218" s="528"/>
      <c r="E218" s="541"/>
      <c r="F218" s="542"/>
      <c r="G218" s="541"/>
      <c r="H218" s="541"/>
      <c r="I218" s="530"/>
      <c r="J218" s="531"/>
      <c r="K218" s="531"/>
      <c r="L218" s="531"/>
      <c r="M218" s="543"/>
      <c r="N218" s="544"/>
      <c r="O218" s="532">
        <f t="shared" si="10"/>
        <v>0</v>
      </c>
      <c r="P218" s="532">
        <f t="shared" si="11"/>
        <v>0</v>
      </c>
      <c r="Q218" s="518" t="str">
        <f t="shared" si="12"/>
        <v/>
      </c>
    </row>
    <row r="219" spans="1:17" x14ac:dyDescent="0.2">
      <c r="A219" s="525"/>
      <c r="B219" s="526"/>
      <c r="C219" s="527"/>
      <c r="D219" s="541"/>
      <c r="E219" s="541"/>
      <c r="F219" s="542"/>
      <c r="G219" s="541"/>
      <c r="H219" s="541"/>
      <c r="I219" s="530"/>
      <c r="J219" s="531"/>
      <c r="K219" s="543"/>
      <c r="L219" s="531"/>
      <c r="M219" s="543"/>
      <c r="N219" s="544"/>
      <c r="O219" s="532">
        <f t="shared" si="10"/>
        <v>0</v>
      </c>
      <c r="P219" s="532">
        <f t="shared" si="11"/>
        <v>0</v>
      </c>
      <c r="Q219" s="518" t="str">
        <f t="shared" si="12"/>
        <v/>
      </c>
    </row>
    <row r="220" spans="1:17" x14ac:dyDescent="0.2">
      <c r="A220" s="525"/>
      <c r="B220" s="526"/>
      <c r="C220" s="527"/>
      <c r="D220" s="541"/>
      <c r="E220" s="541"/>
      <c r="F220" s="542"/>
      <c r="G220" s="530"/>
      <c r="H220" s="541"/>
      <c r="I220" s="530"/>
      <c r="J220" s="531"/>
      <c r="K220" s="543"/>
      <c r="L220" s="531"/>
      <c r="M220" s="543"/>
      <c r="N220" s="544"/>
      <c r="O220" s="532">
        <f t="shared" si="10"/>
        <v>0</v>
      </c>
      <c r="P220" s="532">
        <f t="shared" si="11"/>
        <v>0</v>
      </c>
      <c r="Q220" s="518" t="str">
        <f t="shared" si="12"/>
        <v/>
      </c>
    </row>
    <row r="221" spans="1:17" x14ac:dyDescent="0.2">
      <c r="A221" s="525"/>
      <c r="B221" s="526"/>
      <c r="C221" s="527"/>
      <c r="D221" s="541"/>
      <c r="E221" s="541"/>
      <c r="F221" s="542"/>
      <c r="G221" s="530"/>
      <c r="H221" s="541"/>
      <c r="I221" s="530"/>
      <c r="J221" s="531"/>
      <c r="K221" s="543"/>
      <c r="L221" s="531"/>
      <c r="M221" s="543"/>
      <c r="N221" s="544"/>
      <c r="O221" s="532">
        <f t="shared" si="10"/>
        <v>0</v>
      </c>
      <c r="P221" s="532">
        <f t="shared" si="11"/>
        <v>0</v>
      </c>
      <c r="Q221" s="518" t="str">
        <f t="shared" si="12"/>
        <v/>
      </c>
    </row>
    <row r="222" spans="1:17" x14ac:dyDescent="0.2">
      <c r="A222" s="525"/>
      <c r="B222" s="526"/>
      <c r="C222" s="527"/>
      <c r="D222" s="541"/>
      <c r="E222" s="541"/>
      <c r="F222" s="542"/>
      <c r="G222" s="530"/>
      <c r="H222" s="541"/>
      <c r="I222" s="530"/>
      <c r="J222" s="531"/>
      <c r="K222" s="543"/>
      <c r="L222" s="531"/>
      <c r="M222" s="543"/>
      <c r="N222" s="544"/>
      <c r="O222" s="532">
        <f t="shared" si="10"/>
        <v>0</v>
      </c>
      <c r="P222" s="532">
        <f t="shared" si="11"/>
        <v>0</v>
      </c>
      <c r="Q222" s="518" t="str">
        <f t="shared" si="12"/>
        <v/>
      </c>
    </row>
    <row r="223" spans="1:17" x14ac:dyDescent="0.2">
      <c r="A223" s="525"/>
      <c r="B223" s="526"/>
      <c r="C223" s="527"/>
      <c r="D223" s="541"/>
      <c r="E223" s="541"/>
      <c r="F223" s="542"/>
      <c r="G223" s="530"/>
      <c r="H223" s="541"/>
      <c r="I223" s="530"/>
      <c r="J223" s="531"/>
      <c r="K223" s="543"/>
      <c r="L223" s="531"/>
      <c r="M223" s="543"/>
      <c r="N223" s="544"/>
      <c r="O223" s="532">
        <f t="shared" si="10"/>
        <v>0</v>
      </c>
      <c r="P223" s="532">
        <f t="shared" si="11"/>
        <v>0</v>
      </c>
      <c r="Q223" s="518" t="str">
        <f t="shared" si="12"/>
        <v/>
      </c>
    </row>
    <row r="224" spans="1:17" x14ac:dyDescent="0.2">
      <c r="A224" s="525"/>
      <c r="B224" s="526"/>
      <c r="C224" s="527"/>
      <c r="D224" s="541"/>
      <c r="E224" s="541"/>
      <c r="F224" s="542"/>
      <c r="G224" s="530"/>
      <c r="H224" s="541"/>
      <c r="I224" s="530"/>
      <c r="J224" s="531"/>
      <c r="K224" s="543"/>
      <c r="L224" s="531"/>
      <c r="M224" s="543"/>
      <c r="N224" s="544"/>
      <c r="O224" s="532">
        <f t="shared" si="10"/>
        <v>0</v>
      </c>
      <c r="P224" s="532">
        <f t="shared" si="11"/>
        <v>0</v>
      </c>
      <c r="Q224" s="518" t="str">
        <f t="shared" si="12"/>
        <v/>
      </c>
    </row>
    <row r="225" spans="1:17" x14ac:dyDescent="0.2">
      <c r="A225" s="525"/>
      <c r="B225" s="526"/>
      <c r="C225" s="527"/>
      <c r="D225" s="541"/>
      <c r="E225" s="541"/>
      <c r="F225" s="542"/>
      <c r="G225" s="530"/>
      <c r="H225" s="541"/>
      <c r="I225" s="530"/>
      <c r="J225" s="531"/>
      <c r="K225" s="543"/>
      <c r="L225" s="531"/>
      <c r="M225" s="543"/>
      <c r="N225" s="544"/>
      <c r="O225" s="532">
        <f t="shared" si="10"/>
        <v>0</v>
      </c>
      <c r="P225" s="532">
        <f t="shared" si="11"/>
        <v>0</v>
      </c>
      <c r="Q225" s="518" t="str">
        <f t="shared" si="12"/>
        <v/>
      </c>
    </row>
    <row r="226" spans="1:17" x14ac:dyDescent="0.2">
      <c r="A226" s="525"/>
      <c r="B226" s="526"/>
      <c r="C226" s="527"/>
      <c r="D226" s="541"/>
      <c r="E226" s="541"/>
      <c r="F226" s="542"/>
      <c r="G226" s="530"/>
      <c r="H226" s="541"/>
      <c r="I226" s="530"/>
      <c r="J226" s="531"/>
      <c r="K226" s="543"/>
      <c r="L226" s="531"/>
      <c r="M226" s="543"/>
      <c r="N226" s="544"/>
      <c r="O226" s="532">
        <f t="shared" si="10"/>
        <v>0</v>
      </c>
      <c r="P226" s="532">
        <f t="shared" si="11"/>
        <v>0</v>
      </c>
      <c r="Q226" s="518" t="str">
        <f t="shared" si="12"/>
        <v/>
      </c>
    </row>
    <row r="227" spans="1:17" x14ac:dyDescent="0.2">
      <c r="A227" s="525"/>
      <c r="B227" s="526"/>
      <c r="C227" s="527"/>
      <c r="D227" s="528"/>
      <c r="E227" s="541"/>
      <c r="F227" s="542"/>
      <c r="G227" s="530"/>
      <c r="H227" s="541"/>
      <c r="I227" s="530"/>
      <c r="J227" s="531"/>
      <c r="K227" s="543"/>
      <c r="L227" s="531"/>
      <c r="M227" s="543"/>
      <c r="N227" s="544"/>
      <c r="O227" s="532">
        <f t="shared" si="10"/>
        <v>0</v>
      </c>
      <c r="P227" s="532">
        <f t="shared" si="11"/>
        <v>0</v>
      </c>
      <c r="Q227" s="518" t="str">
        <f t="shared" si="12"/>
        <v/>
      </c>
    </row>
    <row r="228" spans="1:17" x14ac:dyDescent="0.2">
      <c r="A228" s="525"/>
      <c r="B228" s="526"/>
      <c r="C228" s="527"/>
      <c r="D228" s="528"/>
      <c r="E228" s="541"/>
      <c r="F228" s="542"/>
      <c r="G228" s="530"/>
      <c r="H228" s="541"/>
      <c r="I228" s="530"/>
      <c r="J228" s="531"/>
      <c r="K228" s="543"/>
      <c r="L228" s="531"/>
      <c r="M228" s="543"/>
      <c r="N228" s="544"/>
      <c r="O228" s="532">
        <f t="shared" si="10"/>
        <v>0</v>
      </c>
      <c r="P228" s="532">
        <f t="shared" si="11"/>
        <v>0</v>
      </c>
      <c r="Q228" s="518" t="str">
        <f t="shared" si="12"/>
        <v/>
      </c>
    </row>
    <row r="229" spans="1:17" x14ac:dyDescent="0.2">
      <c r="A229" s="525"/>
      <c r="B229" s="526"/>
      <c r="C229" s="527"/>
      <c r="D229" s="528"/>
      <c r="E229" s="541"/>
      <c r="F229" s="542"/>
      <c r="G229" s="530"/>
      <c r="H229" s="541"/>
      <c r="I229" s="530"/>
      <c r="J229" s="543"/>
      <c r="K229" s="543"/>
      <c r="L229" s="531"/>
      <c r="M229" s="543"/>
      <c r="N229" s="544"/>
      <c r="O229" s="532">
        <f t="shared" si="10"/>
        <v>0</v>
      </c>
      <c r="P229" s="532">
        <f t="shared" si="11"/>
        <v>0</v>
      </c>
      <c r="Q229" s="518" t="str">
        <f t="shared" si="12"/>
        <v/>
      </c>
    </row>
    <row r="230" spans="1:17" x14ac:dyDescent="0.2">
      <c r="A230" s="525"/>
      <c r="B230" s="526"/>
      <c r="C230" s="527"/>
      <c r="D230" s="528"/>
      <c r="E230" s="541"/>
      <c r="F230" s="542"/>
      <c r="G230" s="530"/>
      <c r="H230" s="541"/>
      <c r="I230" s="530"/>
      <c r="J230" s="531"/>
      <c r="K230" s="543"/>
      <c r="L230" s="531"/>
      <c r="M230" s="543"/>
      <c r="N230" s="544"/>
      <c r="O230" s="532">
        <f t="shared" si="10"/>
        <v>0</v>
      </c>
      <c r="P230" s="532">
        <f t="shared" si="11"/>
        <v>0</v>
      </c>
      <c r="Q230" s="518" t="str">
        <f t="shared" si="12"/>
        <v/>
      </c>
    </row>
    <row r="231" spans="1:17" x14ac:dyDescent="0.2">
      <c r="A231" s="525"/>
      <c r="B231" s="526"/>
      <c r="C231" s="527"/>
      <c r="D231" s="528"/>
      <c r="E231" s="541"/>
      <c r="F231" s="542"/>
      <c r="G231" s="530"/>
      <c r="H231" s="541"/>
      <c r="I231" s="530"/>
      <c r="J231" s="543"/>
      <c r="K231" s="543"/>
      <c r="L231" s="531"/>
      <c r="M231" s="543"/>
      <c r="N231" s="544"/>
      <c r="O231" s="532">
        <f t="shared" si="10"/>
        <v>0</v>
      </c>
      <c r="P231" s="532">
        <f t="shared" si="11"/>
        <v>0</v>
      </c>
      <c r="Q231" s="518" t="str">
        <f t="shared" si="12"/>
        <v/>
      </c>
    </row>
    <row r="232" spans="1:17" x14ac:dyDescent="0.2">
      <c r="A232" s="525"/>
      <c r="B232" s="526"/>
      <c r="C232" s="527"/>
      <c r="D232" s="528"/>
      <c r="E232" s="541"/>
      <c r="F232" s="542"/>
      <c r="G232" s="530"/>
      <c r="H232" s="541"/>
      <c r="I232" s="530"/>
      <c r="J232" s="543"/>
      <c r="K232" s="543"/>
      <c r="L232" s="531"/>
      <c r="M232" s="543"/>
      <c r="N232" s="544"/>
      <c r="O232" s="532">
        <f t="shared" si="10"/>
        <v>0</v>
      </c>
      <c r="P232" s="532">
        <f t="shared" si="11"/>
        <v>0</v>
      </c>
      <c r="Q232" s="518" t="str">
        <f t="shared" si="12"/>
        <v/>
      </c>
    </row>
    <row r="233" spans="1:17" x14ac:dyDescent="0.2">
      <c r="A233" s="525"/>
      <c r="B233" s="526"/>
      <c r="C233" s="527"/>
      <c r="D233" s="528"/>
      <c r="E233" s="541"/>
      <c r="F233" s="542"/>
      <c r="G233" s="530"/>
      <c r="H233" s="541"/>
      <c r="I233" s="530"/>
      <c r="J233" s="531"/>
      <c r="K233" s="543"/>
      <c r="L233" s="531"/>
      <c r="M233" s="543"/>
      <c r="N233" s="544"/>
      <c r="O233" s="532">
        <f t="shared" si="10"/>
        <v>0</v>
      </c>
      <c r="P233" s="532">
        <f t="shared" si="11"/>
        <v>0</v>
      </c>
      <c r="Q233" s="518" t="str">
        <f t="shared" si="12"/>
        <v/>
      </c>
    </row>
    <row r="234" spans="1:17" x14ac:dyDescent="0.2">
      <c r="A234" s="525"/>
      <c r="B234" s="526"/>
      <c r="C234" s="527"/>
      <c r="D234" s="528"/>
      <c r="E234" s="541"/>
      <c r="F234" s="542"/>
      <c r="G234" s="530"/>
      <c r="H234" s="541"/>
      <c r="I234" s="530"/>
      <c r="J234" s="543"/>
      <c r="K234" s="543"/>
      <c r="L234" s="531"/>
      <c r="M234" s="543"/>
      <c r="N234" s="544"/>
      <c r="O234" s="532">
        <f t="shared" si="10"/>
        <v>0</v>
      </c>
      <c r="P234" s="532">
        <f t="shared" si="11"/>
        <v>0</v>
      </c>
      <c r="Q234" s="518" t="str">
        <f t="shared" si="12"/>
        <v/>
      </c>
    </row>
    <row r="235" spans="1:17" x14ac:dyDescent="0.2">
      <c r="A235" s="525"/>
      <c r="B235" s="526"/>
      <c r="C235" s="527"/>
      <c r="D235" s="528"/>
      <c r="E235" s="541"/>
      <c r="F235" s="542"/>
      <c r="G235" s="541"/>
      <c r="H235" s="541"/>
      <c r="I235" s="530"/>
      <c r="J235" s="554"/>
      <c r="K235" s="543"/>
      <c r="L235" s="531"/>
      <c r="M235" s="543"/>
      <c r="N235" s="544"/>
      <c r="O235" s="532">
        <f t="shared" si="10"/>
        <v>0</v>
      </c>
      <c r="P235" s="532">
        <f t="shared" si="11"/>
        <v>0</v>
      </c>
      <c r="Q235" s="518" t="str">
        <f t="shared" si="12"/>
        <v/>
      </c>
    </row>
    <row r="236" spans="1:17" x14ac:dyDescent="0.2">
      <c r="A236" s="525"/>
      <c r="B236" s="526"/>
      <c r="C236" s="527"/>
      <c r="D236" s="528"/>
      <c r="E236" s="541"/>
      <c r="F236" s="542"/>
      <c r="G236" s="541"/>
      <c r="H236" s="541"/>
      <c r="I236" s="530"/>
      <c r="J236" s="543"/>
      <c r="K236" s="543"/>
      <c r="L236" s="531"/>
      <c r="M236" s="543"/>
      <c r="N236" s="544"/>
      <c r="O236" s="532">
        <f t="shared" si="10"/>
        <v>0</v>
      </c>
      <c r="P236" s="532">
        <f t="shared" si="11"/>
        <v>0</v>
      </c>
      <c r="Q236" s="518" t="str">
        <f t="shared" si="12"/>
        <v/>
      </c>
    </row>
    <row r="237" spans="1:17" x14ac:dyDescent="0.2">
      <c r="A237" s="525"/>
      <c r="B237" s="533"/>
      <c r="C237" s="534"/>
      <c r="D237" s="528"/>
      <c r="E237" s="535"/>
      <c r="F237" s="536"/>
      <c r="G237" s="537"/>
      <c r="H237" s="535"/>
      <c r="I237" s="537"/>
      <c r="J237" s="538"/>
      <c r="K237" s="543"/>
      <c r="L237" s="531"/>
      <c r="M237" s="538"/>
      <c r="N237" s="540"/>
      <c r="O237" s="532">
        <f t="shared" si="10"/>
        <v>0</v>
      </c>
      <c r="P237" s="532">
        <f t="shared" si="11"/>
        <v>0</v>
      </c>
      <c r="Q237" s="518" t="str">
        <f t="shared" si="12"/>
        <v/>
      </c>
    </row>
    <row r="238" spans="1:17" x14ac:dyDescent="0.2">
      <c r="A238" s="525"/>
      <c r="B238" s="526"/>
      <c r="C238" s="527"/>
      <c r="D238" s="528"/>
      <c r="E238" s="541"/>
      <c r="F238" s="542"/>
      <c r="G238" s="541"/>
      <c r="H238" s="541"/>
      <c r="I238" s="530"/>
      <c r="J238" s="543"/>
      <c r="K238" s="543"/>
      <c r="L238" s="531"/>
      <c r="M238" s="543"/>
      <c r="N238" s="544"/>
      <c r="O238" s="532">
        <f t="shared" si="10"/>
        <v>0</v>
      </c>
      <c r="P238" s="532">
        <f t="shared" si="11"/>
        <v>0</v>
      </c>
      <c r="Q238" s="518" t="str">
        <f t="shared" si="12"/>
        <v/>
      </c>
    </row>
    <row r="239" spans="1:17" x14ac:dyDescent="0.2">
      <c r="A239" s="525"/>
      <c r="B239" s="526"/>
      <c r="C239" s="527"/>
      <c r="D239" s="528"/>
      <c r="E239" s="541"/>
      <c r="F239" s="542"/>
      <c r="G239" s="541"/>
      <c r="H239" s="541"/>
      <c r="I239" s="530"/>
      <c r="J239" s="543"/>
      <c r="K239" s="543"/>
      <c r="L239" s="531"/>
      <c r="M239" s="543"/>
      <c r="N239" s="544"/>
      <c r="O239" s="532">
        <f t="shared" si="10"/>
        <v>0</v>
      </c>
      <c r="P239" s="532">
        <f t="shared" si="11"/>
        <v>0</v>
      </c>
      <c r="Q239" s="518" t="str">
        <f t="shared" si="12"/>
        <v/>
      </c>
    </row>
    <row r="240" spans="1:17" x14ac:dyDescent="0.2">
      <c r="A240" s="525"/>
      <c r="B240" s="526"/>
      <c r="C240" s="527"/>
      <c r="D240" s="528"/>
      <c r="E240" s="541"/>
      <c r="F240" s="542"/>
      <c r="G240" s="541"/>
      <c r="H240" s="541"/>
      <c r="I240" s="530"/>
      <c r="J240" s="543"/>
      <c r="K240" s="543"/>
      <c r="L240" s="531"/>
      <c r="M240" s="543"/>
      <c r="N240" s="544"/>
      <c r="O240" s="532">
        <f t="shared" si="10"/>
        <v>0</v>
      </c>
      <c r="P240" s="532">
        <f t="shared" si="11"/>
        <v>0</v>
      </c>
      <c r="Q240" s="518" t="str">
        <f t="shared" si="12"/>
        <v/>
      </c>
    </row>
    <row r="241" spans="1:17" x14ac:dyDescent="0.2">
      <c r="A241" s="525"/>
      <c r="B241" s="526"/>
      <c r="C241" s="527"/>
      <c r="D241" s="528"/>
      <c r="E241" s="541"/>
      <c r="F241" s="542"/>
      <c r="G241" s="541"/>
      <c r="H241" s="541"/>
      <c r="I241" s="530"/>
      <c r="J241" s="543"/>
      <c r="K241" s="543"/>
      <c r="L241" s="531"/>
      <c r="M241" s="543"/>
      <c r="N241" s="544"/>
      <c r="O241" s="532">
        <f t="shared" si="10"/>
        <v>0</v>
      </c>
      <c r="P241" s="532">
        <f t="shared" si="11"/>
        <v>0</v>
      </c>
      <c r="Q241" s="518" t="str">
        <f t="shared" si="12"/>
        <v/>
      </c>
    </row>
    <row r="242" spans="1:17" x14ac:dyDescent="0.2">
      <c r="A242" s="525"/>
      <c r="B242" s="526"/>
      <c r="C242" s="527"/>
      <c r="D242" s="541"/>
      <c r="E242" s="541"/>
      <c r="F242" s="542"/>
      <c r="G242" s="541"/>
      <c r="H242" s="541"/>
      <c r="I242" s="530"/>
      <c r="J242" s="543"/>
      <c r="K242" s="543"/>
      <c r="L242" s="531"/>
      <c r="M242" s="543"/>
      <c r="N242" s="544"/>
      <c r="O242" s="532">
        <f t="shared" si="10"/>
        <v>0</v>
      </c>
      <c r="P242" s="532">
        <f t="shared" si="11"/>
        <v>0</v>
      </c>
      <c r="Q242" s="518" t="str">
        <f t="shared" si="12"/>
        <v/>
      </c>
    </row>
    <row r="243" spans="1:17" x14ac:dyDescent="0.2">
      <c r="A243" s="525"/>
      <c r="B243" s="526"/>
      <c r="C243" s="527"/>
      <c r="D243" s="528"/>
      <c r="E243" s="541"/>
      <c r="F243" s="542"/>
      <c r="G243" s="541"/>
      <c r="H243" s="541"/>
      <c r="I243" s="530"/>
      <c r="J243" s="543"/>
      <c r="K243" s="543"/>
      <c r="L243" s="531"/>
      <c r="M243" s="543"/>
      <c r="N243" s="544"/>
      <c r="O243" s="532">
        <f t="shared" si="10"/>
        <v>0</v>
      </c>
      <c r="P243" s="532">
        <f t="shared" si="11"/>
        <v>0</v>
      </c>
      <c r="Q243" s="518" t="str">
        <f t="shared" si="12"/>
        <v/>
      </c>
    </row>
    <row r="244" spans="1:17" x14ac:dyDescent="0.2">
      <c r="A244" s="525"/>
      <c r="B244" s="526"/>
      <c r="C244" s="527"/>
      <c r="D244" s="528"/>
      <c r="E244" s="541"/>
      <c r="F244" s="542"/>
      <c r="G244" s="541"/>
      <c r="H244" s="541"/>
      <c r="I244" s="530"/>
      <c r="J244" s="543"/>
      <c r="K244" s="543"/>
      <c r="L244" s="531"/>
      <c r="M244" s="543"/>
      <c r="N244" s="544"/>
      <c r="O244" s="532">
        <f t="shared" si="10"/>
        <v>0</v>
      </c>
      <c r="P244" s="532">
        <f t="shared" si="11"/>
        <v>0</v>
      </c>
      <c r="Q244" s="518" t="str">
        <f t="shared" si="12"/>
        <v/>
      </c>
    </row>
    <row r="245" spans="1:17" x14ac:dyDescent="0.2">
      <c r="A245" s="525"/>
      <c r="B245" s="526"/>
      <c r="C245" s="527"/>
      <c r="D245" s="528"/>
      <c r="E245" s="541"/>
      <c r="F245" s="542"/>
      <c r="G245" s="541"/>
      <c r="H245" s="541"/>
      <c r="I245" s="530"/>
      <c r="J245" s="543"/>
      <c r="K245" s="543"/>
      <c r="L245" s="531"/>
      <c r="M245" s="543"/>
      <c r="N245" s="544"/>
      <c r="O245" s="532">
        <f t="shared" si="10"/>
        <v>0</v>
      </c>
      <c r="P245" s="532">
        <f t="shared" si="11"/>
        <v>0</v>
      </c>
      <c r="Q245" s="518" t="str">
        <f t="shared" si="12"/>
        <v/>
      </c>
    </row>
    <row r="246" spans="1:17" x14ac:dyDescent="0.2">
      <c r="A246" s="525"/>
      <c r="B246" s="526"/>
      <c r="C246" s="527"/>
      <c r="D246" s="528"/>
      <c r="E246" s="541"/>
      <c r="F246" s="542"/>
      <c r="G246" s="541"/>
      <c r="H246" s="541"/>
      <c r="I246" s="530"/>
      <c r="J246" s="543"/>
      <c r="K246" s="543"/>
      <c r="L246" s="531"/>
      <c r="M246" s="543"/>
      <c r="N246" s="544"/>
      <c r="O246" s="532">
        <f t="shared" si="10"/>
        <v>0</v>
      </c>
      <c r="P246" s="532">
        <f t="shared" si="11"/>
        <v>0</v>
      </c>
      <c r="Q246" s="518" t="str">
        <f t="shared" si="12"/>
        <v/>
      </c>
    </row>
    <row r="247" spans="1:17" x14ac:dyDescent="0.2">
      <c r="A247" s="525"/>
      <c r="B247" s="526"/>
      <c r="C247" s="527"/>
      <c r="D247" s="528"/>
      <c r="E247" s="541"/>
      <c r="F247" s="542"/>
      <c r="G247" s="541"/>
      <c r="H247" s="541"/>
      <c r="I247" s="530"/>
      <c r="J247" s="543"/>
      <c r="K247" s="543"/>
      <c r="L247" s="531"/>
      <c r="M247" s="543"/>
      <c r="N247" s="544"/>
      <c r="O247" s="532">
        <f t="shared" si="10"/>
        <v>0</v>
      </c>
      <c r="P247" s="532">
        <f t="shared" si="11"/>
        <v>0</v>
      </c>
      <c r="Q247" s="518" t="str">
        <f t="shared" si="12"/>
        <v/>
      </c>
    </row>
    <row r="248" spans="1:17" x14ac:dyDescent="0.2">
      <c r="A248" s="525"/>
      <c r="B248" s="526"/>
      <c r="C248" s="527"/>
      <c r="D248" s="528"/>
      <c r="E248" s="541"/>
      <c r="F248" s="542"/>
      <c r="G248" s="541"/>
      <c r="H248" s="541"/>
      <c r="I248" s="530"/>
      <c r="J248" s="543"/>
      <c r="K248" s="543"/>
      <c r="L248" s="531"/>
      <c r="M248" s="543"/>
      <c r="N248" s="544"/>
      <c r="O248" s="532">
        <f t="shared" si="10"/>
        <v>0</v>
      </c>
      <c r="P248" s="532">
        <f t="shared" si="11"/>
        <v>0</v>
      </c>
      <c r="Q248" s="518" t="str">
        <f t="shared" si="12"/>
        <v/>
      </c>
    </row>
    <row r="249" spans="1:17" x14ac:dyDescent="0.2">
      <c r="A249" s="525"/>
      <c r="B249" s="526"/>
      <c r="C249" s="527"/>
      <c r="D249" s="528"/>
      <c r="E249" s="541"/>
      <c r="F249" s="542"/>
      <c r="G249" s="541"/>
      <c r="H249" s="541"/>
      <c r="I249" s="530"/>
      <c r="J249" s="543"/>
      <c r="K249" s="543"/>
      <c r="L249" s="531"/>
      <c r="M249" s="543"/>
      <c r="N249" s="544"/>
      <c r="O249" s="532">
        <f t="shared" si="10"/>
        <v>0</v>
      </c>
      <c r="P249" s="532">
        <f t="shared" si="11"/>
        <v>0</v>
      </c>
      <c r="Q249" s="518" t="str">
        <f t="shared" si="12"/>
        <v/>
      </c>
    </row>
    <row r="250" spans="1:17" x14ac:dyDescent="0.2">
      <c r="A250" s="525"/>
      <c r="B250" s="526"/>
      <c r="C250" s="527"/>
      <c r="D250" s="528"/>
      <c r="E250" s="541"/>
      <c r="F250" s="542"/>
      <c r="G250" s="541"/>
      <c r="H250" s="541"/>
      <c r="I250" s="530"/>
      <c r="J250" s="543"/>
      <c r="K250" s="543"/>
      <c r="L250" s="531"/>
      <c r="M250" s="543"/>
      <c r="N250" s="544"/>
      <c r="O250" s="532">
        <f t="shared" si="10"/>
        <v>0</v>
      </c>
      <c r="P250" s="532">
        <f t="shared" si="11"/>
        <v>0</v>
      </c>
      <c r="Q250" s="518" t="str">
        <f t="shared" si="12"/>
        <v/>
      </c>
    </row>
    <row r="251" spans="1:17" x14ac:dyDescent="0.2">
      <c r="A251" s="525"/>
      <c r="B251" s="526"/>
      <c r="C251" s="527"/>
      <c r="D251" s="528"/>
      <c r="E251" s="541"/>
      <c r="F251" s="542"/>
      <c r="G251" s="541"/>
      <c r="H251" s="541"/>
      <c r="I251" s="530"/>
      <c r="J251" s="543"/>
      <c r="K251" s="543"/>
      <c r="L251" s="531"/>
      <c r="M251" s="543"/>
      <c r="N251" s="544"/>
      <c r="O251" s="532">
        <f t="shared" si="10"/>
        <v>0</v>
      </c>
      <c r="P251" s="532">
        <f t="shared" si="11"/>
        <v>0</v>
      </c>
      <c r="Q251" s="518" t="str">
        <f t="shared" si="12"/>
        <v/>
      </c>
    </row>
    <row r="252" spans="1:17" x14ac:dyDescent="0.2">
      <c r="A252" s="525"/>
      <c r="B252" s="526"/>
      <c r="C252" s="527"/>
      <c r="D252" s="528"/>
      <c r="E252" s="541"/>
      <c r="F252" s="542"/>
      <c r="G252" s="541"/>
      <c r="H252" s="541"/>
      <c r="I252" s="530"/>
      <c r="J252" s="543"/>
      <c r="K252" s="543"/>
      <c r="L252" s="531"/>
      <c r="M252" s="543"/>
      <c r="N252" s="544"/>
      <c r="O252" s="532">
        <f t="shared" si="10"/>
        <v>0</v>
      </c>
      <c r="P252" s="532">
        <f t="shared" si="11"/>
        <v>0</v>
      </c>
      <c r="Q252" s="518" t="str">
        <f t="shared" si="12"/>
        <v/>
      </c>
    </row>
    <row r="253" spans="1:17" x14ac:dyDescent="0.2">
      <c r="A253" s="525"/>
      <c r="B253" s="526"/>
      <c r="C253" s="527"/>
      <c r="D253" s="528"/>
      <c r="E253" s="541"/>
      <c r="F253" s="542"/>
      <c r="G253" s="541"/>
      <c r="H253" s="541"/>
      <c r="I253" s="530"/>
      <c r="J253" s="543"/>
      <c r="K253" s="543"/>
      <c r="L253" s="531"/>
      <c r="M253" s="543"/>
      <c r="N253" s="544"/>
      <c r="O253" s="532">
        <f t="shared" si="10"/>
        <v>0</v>
      </c>
      <c r="P253" s="532">
        <f t="shared" si="11"/>
        <v>0</v>
      </c>
      <c r="Q253" s="518" t="str">
        <f t="shared" si="12"/>
        <v/>
      </c>
    </row>
    <row r="254" spans="1:17" x14ac:dyDescent="0.2">
      <c r="A254" s="525"/>
      <c r="B254" s="526"/>
      <c r="C254" s="527"/>
      <c r="D254" s="528"/>
      <c r="E254" s="541"/>
      <c r="F254" s="542"/>
      <c r="G254" s="541"/>
      <c r="H254" s="541"/>
      <c r="I254" s="530"/>
      <c r="J254" s="543"/>
      <c r="K254" s="543"/>
      <c r="L254" s="531"/>
      <c r="M254" s="543"/>
      <c r="N254" s="544"/>
      <c r="O254" s="532">
        <f t="shared" si="10"/>
        <v>0</v>
      </c>
      <c r="P254" s="532">
        <f t="shared" si="11"/>
        <v>0</v>
      </c>
      <c r="Q254" s="518" t="str">
        <f t="shared" si="12"/>
        <v/>
      </c>
    </row>
    <row r="255" spans="1:17" x14ac:dyDescent="0.2">
      <c r="A255" s="525"/>
      <c r="B255" s="526"/>
      <c r="C255" s="527"/>
      <c r="D255" s="528"/>
      <c r="E255" s="541"/>
      <c r="F255" s="542"/>
      <c r="G255" s="541"/>
      <c r="H255" s="541"/>
      <c r="I255" s="530"/>
      <c r="J255" s="543"/>
      <c r="K255" s="543"/>
      <c r="L255" s="531"/>
      <c r="M255" s="543"/>
      <c r="N255" s="544"/>
      <c r="O255" s="532">
        <f t="shared" si="10"/>
        <v>0</v>
      </c>
      <c r="P255" s="532">
        <f t="shared" si="11"/>
        <v>0</v>
      </c>
      <c r="Q255" s="518" t="str">
        <f t="shared" si="12"/>
        <v/>
      </c>
    </row>
    <row r="256" spans="1:17" x14ac:dyDescent="0.2">
      <c r="A256" s="525"/>
      <c r="B256" s="526"/>
      <c r="C256" s="527"/>
      <c r="D256" s="528"/>
      <c r="E256" s="541"/>
      <c r="F256" s="542"/>
      <c r="G256" s="541"/>
      <c r="H256" s="541"/>
      <c r="I256" s="530"/>
      <c r="J256" s="543"/>
      <c r="K256" s="543"/>
      <c r="L256" s="531"/>
      <c r="M256" s="543"/>
      <c r="N256" s="544"/>
      <c r="O256" s="532">
        <f t="shared" si="10"/>
        <v>0</v>
      </c>
      <c r="P256" s="532">
        <f t="shared" si="11"/>
        <v>0</v>
      </c>
      <c r="Q256" s="518" t="str">
        <f t="shared" si="12"/>
        <v/>
      </c>
    </row>
    <row r="257" spans="1:17" x14ac:dyDescent="0.2">
      <c r="A257" s="525"/>
      <c r="B257" s="526"/>
      <c r="C257" s="527"/>
      <c r="D257" s="528"/>
      <c r="E257" s="541"/>
      <c r="F257" s="542"/>
      <c r="G257" s="541"/>
      <c r="H257" s="541"/>
      <c r="I257" s="530"/>
      <c r="J257" s="543"/>
      <c r="K257" s="543"/>
      <c r="L257" s="531"/>
      <c r="M257" s="543"/>
      <c r="N257" s="544"/>
      <c r="O257" s="532">
        <f t="shared" si="10"/>
        <v>0</v>
      </c>
      <c r="P257" s="532">
        <f t="shared" si="11"/>
        <v>0</v>
      </c>
      <c r="Q257" s="518" t="str">
        <f t="shared" si="12"/>
        <v/>
      </c>
    </row>
    <row r="258" spans="1:17" x14ac:dyDescent="0.2">
      <c r="A258" s="525"/>
      <c r="B258" s="526"/>
      <c r="C258" s="527"/>
      <c r="D258" s="528"/>
      <c r="E258" s="541"/>
      <c r="F258" s="542"/>
      <c r="G258" s="541"/>
      <c r="H258" s="541"/>
      <c r="I258" s="530"/>
      <c r="J258" s="543"/>
      <c r="K258" s="543"/>
      <c r="L258" s="531"/>
      <c r="M258" s="543"/>
      <c r="N258" s="544"/>
      <c r="O258" s="532">
        <f t="shared" si="10"/>
        <v>0</v>
      </c>
      <c r="P258" s="532">
        <f t="shared" si="11"/>
        <v>0</v>
      </c>
      <c r="Q258" s="518" t="str">
        <f t="shared" si="12"/>
        <v/>
      </c>
    </row>
    <row r="259" spans="1:17" x14ac:dyDescent="0.2">
      <c r="A259" s="525"/>
      <c r="B259" s="526"/>
      <c r="C259" s="527"/>
      <c r="D259" s="541"/>
      <c r="E259" s="541"/>
      <c r="F259" s="542"/>
      <c r="G259" s="541"/>
      <c r="H259" s="541"/>
      <c r="I259" s="530"/>
      <c r="J259" s="543"/>
      <c r="K259" s="543"/>
      <c r="L259" s="531"/>
      <c r="M259" s="543"/>
      <c r="N259" s="544"/>
      <c r="O259" s="532">
        <f t="shared" si="10"/>
        <v>0</v>
      </c>
      <c r="P259" s="532">
        <f t="shared" si="11"/>
        <v>0</v>
      </c>
      <c r="Q259" s="518" t="str">
        <f t="shared" si="12"/>
        <v/>
      </c>
    </row>
    <row r="260" spans="1:17" x14ac:dyDescent="0.2">
      <c r="A260" s="525"/>
      <c r="B260" s="526"/>
      <c r="C260" s="527"/>
      <c r="D260" s="541"/>
      <c r="E260" s="541"/>
      <c r="F260" s="542"/>
      <c r="G260" s="541"/>
      <c r="H260" s="541"/>
      <c r="I260" s="530"/>
      <c r="J260" s="543"/>
      <c r="K260" s="543"/>
      <c r="L260" s="531"/>
      <c r="M260" s="543"/>
      <c r="N260" s="544"/>
      <c r="O260" s="532">
        <f t="shared" si="10"/>
        <v>0</v>
      </c>
      <c r="P260" s="532">
        <f t="shared" si="11"/>
        <v>0</v>
      </c>
      <c r="Q260" s="518" t="str">
        <f t="shared" si="12"/>
        <v/>
      </c>
    </row>
    <row r="261" spans="1:17" x14ac:dyDescent="0.2">
      <c r="A261" s="525"/>
      <c r="B261" s="526"/>
      <c r="C261" s="527"/>
      <c r="D261" s="541"/>
      <c r="E261" s="541"/>
      <c r="F261" s="542"/>
      <c r="G261" s="541"/>
      <c r="H261" s="541"/>
      <c r="I261" s="530"/>
      <c r="J261" s="543"/>
      <c r="K261" s="543"/>
      <c r="L261" s="531"/>
      <c r="M261" s="543"/>
      <c r="N261" s="544"/>
      <c r="O261" s="532">
        <f t="shared" ref="O261:O324" si="13">IF(B261=0,0,IF(YEAR(B261)=$P$1,MONTH(B261)-$O$1+1,(YEAR(B261)-$P$1)*12-$O$1+1+MONTH(B261)))</f>
        <v>0</v>
      </c>
      <c r="P261" s="532">
        <f t="shared" ref="P261:P324" si="14">IF(C261=0,0,IF(YEAR(C261)=$P$1,MONTH(C261)-$O$1+1,(YEAR(C261)-$P$1)*12-$O$1+1+MONTH(C261)))</f>
        <v>0</v>
      </c>
      <c r="Q261" s="518" t="str">
        <f t="shared" ref="Q261:Q324" si="15">SUBSTITUTE(D261," ","_")</f>
        <v/>
      </c>
    </row>
    <row r="262" spans="1:17" x14ac:dyDescent="0.2">
      <c r="A262" s="525"/>
      <c r="B262" s="526"/>
      <c r="C262" s="527"/>
      <c r="D262" s="541"/>
      <c r="E262" s="541"/>
      <c r="F262" s="542"/>
      <c r="G262" s="541"/>
      <c r="H262" s="541"/>
      <c r="I262" s="530"/>
      <c r="J262" s="543"/>
      <c r="K262" s="543"/>
      <c r="L262" s="531"/>
      <c r="M262" s="543"/>
      <c r="N262" s="544"/>
      <c r="O262" s="532">
        <f t="shared" si="13"/>
        <v>0</v>
      </c>
      <c r="P262" s="532">
        <f t="shared" si="14"/>
        <v>0</v>
      </c>
      <c r="Q262" s="518" t="str">
        <f t="shared" si="15"/>
        <v/>
      </c>
    </row>
    <row r="263" spans="1:17" x14ac:dyDescent="0.2">
      <c r="A263" s="525"/>
      <c r="B263" s="526"/>
      <c r="C263" s="527"/>
      <c r="D263" s="541"/>
      <c r="E263" s="541"/>
      <c r="F263" s="542"/>
      <c r="G263" s="541"/>
      <c r="H263" s="541"/>
      <c r="I263" s="530"/>
      <c r="J263" s="543"/>
      <c r="K263" s="543"/>
      <c r="L263" s="531"/>
      <c r="M263" s="543"/>
      <c r="N263" s="544"/>
      <c r="O263" s="532">
        <f t="shared" si="13"/>
        <v>0</v>
      </c>
      <c r="P263" s="532">
        <f t="shared" si="14"/>
        <v>0</v>
      </c>
      <c r="Q263" s="518" t="str">
        <f t="shared" si="15"/>
        <v/>
      </c>
    </row>
    <row r="264" spans="1:17" x14ac:dyDescent="0.2">
      <c r="A264" s="525"/>
      <c r="B264" s="526"/>
      <c r="C264" s="527"/>
      <c r="D264" s="541"/>
      <c r="E264" s="541"/>
      <c r="F264" s="542"/>
      <c r="G264" s="541"/>
      <c r="H264" s="541"/>
      <c r="I264" s="530"/>
      <c r="J264" s="543"/>
      <c r="K264" s="543"/>
      <c r="L264" s="531"/>
      <c r="M264" s="543"/>
      <c r="N264" s="544"/>
      <c r="O264" s="532">
        <f t="shared" si="13"/>
        <v>0</v>
      </c>
      <c r="P264" s="532">
        <f t="shared" si="14"/>
        <v>0</v>
      </c>
      <c r="Q264" s="518" t="str">
        <f t="shared" si="15"/>
        <v/>
      </c>
    </row>
    <row r="265" spans="1:17" x14ac:dyDescent="0.2">
      <c r="A265" s="525"/>
      <c r="B265" s="526"/>
      <c r="C265" s="527"/>
      <c r="D265" s="541"/>
      <c r="E265" s="541"/>
      <c r="F265" s="542"/>
      <c r="G265" s="541"/>
      <c r="H265" s="541"/>
      <c r="I265" s="530"/>
      <c r="J265" s="543"/>
      <c r="K265" s="543"/>
      <c r="L265" s="531"/>
      <c r="M265" s="543"/>
      <c r="N265" s="544"/>
      <c r="O265" s="532">
        <f t="shared" si="13"/>
        <v>0</v>
      </c>
      <c r="P265" s="532">
        <f t="shared" si="14"/>
        <v>0</v>
      </c>
      <c r="Q265" s="518" t="str">
        <f t="shared" si="15"/>
        <v/>
      </c>
    </row>
    <row r="266" spans="1:17" x14ac:dyDescent="0.2">
      <c r="A266" s="525"/>
      <c r="B266" s="526"/>
      <c r="C266" s="527"/>
      <c r="D266" s="541"/>
      <c r="E266" s="541"/>
      <c r="F266" s="542"/>
      <c r="G266" s="541"/>
      <c r="H266" s="541"/>
      <c r="I266" s="530"/>
      <c r="J266" s="543"/>
      <c r="K266" s="543"/>
      <c r="L266" s="531"/>
      <c r="M266" s="543"/>
      <c r="N266" s="544"/>
      <c r="O266" s="532">
        <f t="shared" si="13"/>
        <v>0</v>
      </c>
      <c r="P266" s="532">
        <f t="shared" si="14"/>
        <v>0</v>
      </c>
      <c r="Q266" s="518" t="str">
        <f t="shared" si="15"/>
        <v/>
      </c>
    </row>
    <row r="267" spans="1:17" x14ac:dyDescent="0.2">
      <c r="A267" s="525"/>
      <c r="B267" s="526"/>
      <c r="C267" s="527"/>
      <c r="D267" s="541"/>
      <c r="E267" s="541"/>
      <c r="F267" s="542"/>
      <c r="G267" s="541"/>
      <c r="H267" s="541"/>
      <c r="I267" s="530"/>
      <c r="J267" s="543"/>
      <c r="K267" s="543"/>
      <c r="L267" s="531"/>
      <c r="M267" s="543"/>
      <c r="N267" s="544"/>
      <c r="O267" s="532">
        <f t="shared" si="13"/>
        <v>0</v>
      </c>
      <c r="P267" s="532">
        <f t="shared" si="14"/>
        <v>0</v>
      </c>
      <c r="Q267" s="518" t="str">
        <f t="shared" si="15"/>
        <v/>
      </c>
    </row>
    <row r="268" spans="1:17" x14ac:dyDescent="0.2">
      <c r="A268" s="525"/>
      <c r="B268" s="526"/>
      <c r="C268" s="527"/>
      <c r="D268" s="541"/>
      <c r="E268" s="541"/>
      <c r="F268" s="542"/>
      <c r="G268" s="541"/>
      <c r="H268" s="541"/>
      <c r="I268" s="530"/>
      <c r="J268" s="543"/>
      <c r="K268" s="543"/>
      <c r="L268" s="531"/>
      <c r="M268" s="543"/>
      <c r="N268" s="544"/>
      <c r="O268" s="532">
        <f t="shared" si="13"/>
        <v>0</v>
      </c>
      <c r="P268" s="532">
        <f t="shared" si="14"/>
        <v>0</v>
      </c>
      <c r="Q268" s="518" t="str">
        <f t="shared" si="15"/>
        <v/>
      </c>
    </row>
    <row r="269" spans="1:17" x14ac:dyDescent="0.2">
      <c r="A269" s="525"/>
      <c r="B269" s="526"/>
      <c r="C269" s="527"/>
      <c r="D269" s="541"/>
      <c r="E269" s="541"/>
      <c r="F269" s="542"/>
      <c r="G269" s="530"/>
      <c r="H269" s="541"/>
      <c r="I269" s="530"/>
      <c r="J269" s="531"/>
      <c r="K269" s="543"/>
      <c r="L269" s="531"/>
      <c r="M269" s="543"/>
      <c r="N269" s="544"/>
      <c r="O269" s="532">
        <f t="shared" si="13"/>
        <v>0</v>
      </c>
      <c r="P269" s="532">
        <f t="shared" si="14"/>
        <v>0</v>
      </c>
      <c r="Q269" s="518" t="str">
        <f t="shared" si="15"/>
        <v/>
      </c>
    </row>
    <row r="270" spans="1:17" x14ac:dyDescent="0.2">
      <c r="A270" s="525"/>
      <c r="B270" s="526"/>
      <c r="C270" s="527"/>
      <c r="D270" s="541"/>
      <c r="E270" s="541"/>
      <c r="F270" s="542"/>
      <c r="G270" s="530"/>
      <c r="H270" s="541"/>
      <c r="I270" s="530"/>
      <c r="J270" s="531"/>
      <c r="K270" s="543"/>
      <c r="L270" s="531"/>
      <c r="M270" s="543"/>
      <c r="N270" s="544"/>
      <c r="O270" s="532">
        <f t="shared" si="13"/>
        <v>0</v>
      </c>
      <c r="P270" s="532">
        <f t="shared" si="14"/>
        <v>0</v>
      </c>
      <c r="Q270" s="518" t="str">
        <f t="shared" si="15"/>
        <v/>
      </c>
    </row>
    <row r="271" spans="1:17" x14ac:dyDescent="0.2">
      <c r="A271" s="525"/>
      <c r="B271" s="526"/>
      <c r="C271" s="527"/>
      <c r="D271" s="528"/>
      <c r="E271" s="541"/>
      <c r="F271" s="542"/>
      <c r="G271" s="541"/>
      <c r="H271" s="541"/>
      <c r="I271" s="528"/>
      <c r="J271" s="547"/>
      <c r="K271" s="543"/>
      <c r="L271" s="531"/>
      <c r="M271" s="546"/>
      <c r="N271" s="544"/>
      <c r="O271" s="532">
        <f t="shared" si="13"/>
        <v>0</v>
      </c>
      <c r="P271" s="532">
        <f t="shared" si="14"/>
        <v>0</v>
      </c>
      <c r="Q271" s="518" t="str">
        <f t="shared" si="15"/>
        <v/>
      </c>
    </row>
    <row r="272" spans="1:17" x14ac:dyDescent="0.2">
      <c r="A272" s="525"/>
      <c r="B272" s="526"/>
      <c r="C272" s="527"/>
      <c r="D272" s="528"/>
      <c r="E272" s="541"/>
      <c r="F272" s="542"/>
      <c r="G272" s="530"/>
      <c r="H272" s="541"/>
      <c r="I272" s="528"/>
      <c r="J272" s="547"/>
      <c r="K272" s="543"/>
      <c r="L272" s="531"/>
      <c r="M272" s="543"/>
      <c r="N272" s="544"/>
      <c r="O272" s="532">
        <f t="shared" si="13"/>
        <v>0</v>
      </c>
      <c r="P272" s="532">
        <f t="shared" si="14"/>
        <v>0</v>
      </c>
      <c r="Q272" s="518" t="str">
        <f t="shared" si="15"/>
        <v/>
      </c>
    </row>
    <row r="273" spans="1:17" x14ac:dyDescent="0.2">
      <c r="A273" s="525"/>
      <c r="B273" s="526"/>
      <c r="C273" s="527"/>
      <c r="D273" s="528"/>
      <c r="E273" s="541"/>
      <c r="F273" s="542"/>
      <c r="G273" s="541"/>
      <c r="H273" s="541"/>
      <c r="I273" s="530"/>
      <c r="J273" s="543"/>
      <c r="K273" s="543"/>
      <c r="L273" s="531"/>
      <c r="M273" s="543"/>
      <c r="N273" s="544"/>
      <c r="O273" s="532">
        <f t="shared" si="13"/>
        <v>0</v>
      </c>
      <c r="P273" s="532">
        <f t="shared" si="14"/>
        <v>0</v>
      </c>
      <c r="Q273" s="518" t="str">
        <f t="shared" si="15"/>
        <v/>
      </c>
    </row>
    <row r="274" spans="1:17" x14ac:dyDescent="0.2">
      <c r="A274" s="525"/>
      <c r="B274" s="526"/>
      <c r="C274" s="527"/>
      <c r="D274" s="528"/>
      <c r="E274" s="541"/>
      <c r="F274" s="542"/>
      <c r="G274" s="541"/>
      <c r="H274" s="541"/>
      <c r="I274" s="530"/>
      <c r="J274" s="543"/>
      <c r="K274" s="543"/>
      <c r="L274" s="531"/>
      <c r="M274" s="543"/>
      <c r="N274" s="544"/>
      <c r="O274" s="532">
        <f t="shared" si="13"/>
        <v>0</v>
      </c>
      <c r="P274" s="532">
        <f t="shared" si="14"/>
        <v>0</v>
      </c>
      <c r="Q274" s="518" t="str">
        <f t="shared" si="15"/>
        <v/>
      </c>
    </row>
    <row r="275" spans="1:17" x14ac:dyDescent="0.2">
      <c r="A275" s="525"/>
      <c r="B275" s="526"/>
      <c r="C275" s="527"/>
      <c r="D275" s="541"/>
      <c r="E275" s="541"/>
      <c r="F275" s="542"/>
      <c r="G275" s="541"/>
      <c r="H275" s="541"/>
      <c r="I275" s="530"/>
      <c r="J275" s="543"/>
      <c r="K275" s="543"/>
      <c r="L275" s="531"/>
      <c r="M275" s="543"/>
      <c r="N275" s="544"/>
      <c r="O275" s="532">
        <f t="shared" si="13"/>
        <v>0</v>
      </c>
      <c r="P275" s="532">
        <f t="shared" si="14"/>
        <v>0</v>
      </c>
      <c r="Q275" s="518" t="str">
        <f t="shared" si="15"/>
        <v/>
      </c>
    </row>
    <row r="276" spans="1:17" x14ac:dyDescent="0.2">
      <c r="A276" s="525"/>
      <c r="B276" s="526"/>
      <c r="C276" s="527"/>
      <c r="D276" s="541"/>
      <c r="E276" s="541"/>
      <c r="F276" s="542"/>
      <c r="G276" s="541"/>
      <c r="H276" s="541"/>
      <c r="I276" s="530"/>
      <c r="J276" s="543"/>
      <c r="K276" s="543"/>
      <c r="L276" s="531"/>
      <c r="M276" s="543"/>
      <c r="N276" s="544"/>
      <c r="O276" s="532">
        <f t="shared" si="13"/>
        <v>0</v>
      </c>
      <c r="P276" s="532">
        <f t="shared" si="14"/>
        <v>0</v>
      </c>
      <c r="Q276" s="518" t="str">
        <f t="shared" si="15"/>
        <v/>
      </c>
    </row>
    <row r="277" spans="1:17" x14ac:dyDescent="0.2">
      <c r="A277" s="525"/>
      <c r="B277" s="526"/>
      <c r="C277" s="527"/>
      <c r="D277" s="528"/>
      <c r="E277" s="541"/>
      <c r="F277" s="542"/>
      <c r="G277" s="541"/>
      <c r="H277" s="541"/>
      <c r="I277" s="530"/>
      <c r="J277" s="543"/>
      <c r="K277" s="543"/>
      <c r="L277" s="531"/>
      <c r="M277" s="543"/>
      <c r="N277" s="544"/>
      <c r="O277" s="532">
        <f t="shared" si="13"/>
        <v>0</v>
      </c>
      <c r="P277" s="532">
        <f t="shared" si="14"/>
        <v>0</v>
      </c>
      <c r="Q277" s="518" t="str">
        <f t="shared" si="15"/>
        <v/>
      </c>
    </row>
    <row r="278" spans="1:17" x14ac:dyDescent="0.2">
      <c r="A278" s="525"/>
      <c r="B278" s="526"/>
      <c r="C278" s="527"/>
      <c r="D278" s="528"/>
      <c r="E278" s="541"/>
      <c r="F278" s="542"/>
      <c r="G278" s="541"/>
      <c r="H278" s="541"/>
      <c r="I278" s="530"/>
      <c r="J278" s="543"/>
      <c r="K278" s="543"/>
      <c r="L278" s="531"/>
      <c r="M278" s="543"/>
      <c r="N278" s="544"/>
      <c r="O278" s="532">
        <f t="shared" si="13"/>
        <v>0</v>
      </c>
      <c r="P278" s="532">
        <f t="shared" si="14"/>
        <v>0</v>
      </c>
      <c r="Q278" s="518" t="str">
        <f t="shared" si="15"/>
        <v/>
      </c>
    </row>
    <row r="279" spans="1:17" x14ac:dyDescent="0.2">
      <c r="A279" s="525"/>
      <c r="B279" s="526"/>
      <c r="C279" s="527"/>
      <c r="D279" s="528"/>
      <c r="E279" s="541"/>
      <c r="F279" s="542"/>
      <c r="G279" s="541"/>
      <c r="H279" s="541"/>
      <c r="I279" s="530"/>
      <c r="J279" s="543"/>
      <c r="K279" s="543"/>
      <c r="L279" s="531"/>
      <c r="M279" s="543"/>
      <c r="N279" s="544"/>
      <c r="O279" s="532">
        <f t="shared" si="13"/>
        <v>0</v>
      </c>
      <c r="P279" s="532">
        <f t="shared" si="14"/>
        <v>0</v>
      </c>
      <c r="Q279" s="518" t="str">
        <f t="shared" si="15"/>
        <v/>
      </c>
    </row>
    <row r="280" spans="1:17" x14ac:dyDescent="0.2">
      <c r="A280" s="525"/>
      <c r="B280" s="526"/>
      <c r="C280" s="527"/>
      <c r="D280" s="528"/>
      <c r="E280" s="541"/>
      <c r="F280" s="542"/>
      <c r="G280" s="530"/>
      <c r="H280" s="541"/>
      <c r="I280" s="530"/>
      <c r="J280" s="543"/>
      <c r="K280" s="543"/>
      <c r="L280" s="531"/>
      <c r="M280" s="543"/>
      <c r="N280" s="544"/>
      <c r="O280" s="532">
        <f t="shared" si="13"/>
        <v>0</v>
      </c>
      <c r="P280" s="532">
        <f t="shared" si="14"/>
        <v>0</v>
      </c>
      <c r="Q280" s="518" t="str">
        <f t="shared" si="15"/>
        <v/>
      </c>
    </row>
    <row r="281" spans="1:17" x14ac:dyDescent="0.2">
      <c r="A281" s="525"/>
      <c r="B281" s="526"/>
      <c r="C281" s="527"/>
      <c r="D281" s="528"/>
      <c r="E281" s="541"/>
      <c r="F281" s="542"/>
      <c r="G281" s="541"/>
      <c r="H281" s="541"/>
      <c r="I281" s="530"/>
      <c r="J281" s="543"/>
      <c r="K281" s="543"/>
      <c r="L281" s="531"/>
      <c r="M281" s="543"/>
      <c r="N281" s="544"/>
      <c r="O281" s="532">
        <f t="shared" si="13"/>
        <v>0</v>
      </c>
      <c r="P281" s="532">
        <f t="shared" si="14"/>
        <v>0</v>
      </c>
      <c r="Q281" s="518" t="str">
        <f t="shared" si="15"/>
        <v/>
      </c>
    </row>
    <row r="282" spans="1:17" x14ac:dyDescent="0.2">
      <c r="A282" s="525"/>
      <c r="B282" s="533"/>
      <c r="C282" s="534"/>
      <c r="D282" s="528"/>
      <c r="E282" s="535"/>
      <c r="F282" s="536"/>
      <c r="G282" s="541"/>
      <c r="H282" s="541"/>
      <c r="I282" s="530"/>
      <c r="J282" s="543"/>
      <c r="K282" s="543"/>
      <c r="L282" s="531"/>
      <c r="M282" s="543"/>
      <c r="N282" s="544"/>
      <c r="O282" s="532">
        <f t="shared" si="13"/>
        <v>0</v>
      </c>
      <c r="P282" s="532">
        <f t="shared" si="14"/>
        <v>0</v>
      </c>
      <c r="Q282" s="518" t="str">
        <f t="shared" si="15"/>
        <v/>
      </c>
    </row>
    <row r="283" spans="1:17" x14ac:dyDescent="0.2">
      <c r="A283" s="525"/>
      <c r="B283" s="526"/>
      <c r="C283" s="527"/>
      <c r="D283" s="528"/>
      <c r="E283" s="541"/>
      <c r="F283" s="542"/>
      <c r="G283" s="541"/>
      <c r="H283" s="541"/>
      <c r="I283" s="530"/>
      <c r="J283" s="543"/>
      <c r="K283" s="543"/>
      <c r="L283" s="531"/>
      <c r="M283" s="543"/>
      <c r="N283" s="544"/>
      <c r="O283" s="532">
        <f t="shared" si="13"/>
        <v>0</v>
      </c>
      <c r="P283" s="532">
        <f t="shared" si="14"/>
        <v>0</v>
      </c>
      <c r="Q283" s="518" t="str">
        <f t="shared" si="15"/>
        <v/>
      </c>
    </row>
    <row r="284" spans="1:17" x14ac:dyDescent="0.2">
      <c r="A284" s="525"/>
      <c r="B284" s="526"/>
      <c r="C284" s="527"/>
      <c r="D284" s="528"/>
      <c r="E284" s="541"/>
      <c r="F284" s="542"/>
      <c r="G284" s="541"/>
      <c r="H284" s="541"/>
      <c r="I284" s="530"/>
      <c r="J284" s="543"/>
      <c r="K284" s="543"/>
      <c r="L284" s="531"/>
      <c r="M284" s="543"/>
      <c r="N284" s="544"/>
      <c r="O284" s="532">
        <f t="shared" si="13"/>
        <v>0</v>
      </c>
      <c r="P284" s="532">
        <f t="shared" si="14"/>
        <v>0</v>
      </c>
      <c r="Q284" s="518" t="str">
        <f t="shared" si="15"/>
        <v/>
      </c>
    </row>
    <row r="285" spans="1:17" x14ac:dyDescent="0.2">
      <c r="A285" s="525"/>
      <c r="B285" s="526"/>
      <c r="C285" s="527"/>
      <c r="D285" s="528"/>
      <c r="E285" s="541"/>
      <c r="F285" s="542"/>
      <c r="G285" s="530"/>
      <c r="H285" s="541"/>
      <c r="I285" s="530"/>
      <c r="J285" s="543"/>
      <c r="K285" s="543"/>
      <c r="L285" s="531"/>
      <c r="M285" s="543"/>
      <c r="N285" s="544"/>
      <c r="O285" s="532">
        <f t="shared" si="13"/>
        <v>0</v>
      </c>
      <c r="P285" s="532">
        <f t="shared" si="14"/>
        <v>0</v>
      </c>
      <c r="Q285" s="518" t="str">
        <f t="shared" si="15"/>
        <v/>
      </c>
    </row>
    <row r="286" spans="1:17" x14ac:dyDescent="0.2">
      <c r="A286" s="525"/>
      <c r="B286" s="526"/>
      <c r="C286" s="527"/>
      <c r="D286" s="528"/>
      <c r="E286" s="541"/>
      <c r="F286" s="542"/>
      <c r="G286" s="530"/>
      <c r="H286" s="541"/>
      <c r="I286" s="530"/>
      <c r="J286" s="543"/>
      <c r="K286" s="543"/>
      <c r="L286" s="531"/>
      <c r="M286" s="543"/>
      <c r="N286" s="544"/>
      <c r="O286" s="532">
        <f t="shared" si="13"/>
        <v>0</v>
      </c>
      <c r="P286" s="532">
        <f t="shared" si="14"/>
        <v>0</v>
      </c>
      <c r="Q286" s="518" t="str">
        <f t="shared" si="15"/>
        <v/>
      </c>
    </row>
    <row r="287" spans="1:17" x14ac:dyDescent="0.2">
      <c r="A287" s="525"/>
      <c r="B287" s="526"/>
      <c r="C287" s="527"/>
      <c r="D287" s="528"/>
      <c r="E287" s="541"/>
      <c r="F287" s="542"/>
      <c r="G287" s="541"/>
      <c r="H287" s="541"/>
      <c r="I287" s="530"/>
      <c r="J287" s="543"/>
      <c r="K287" s="543"/>
      <c r="L287" s="531"/>
      <c r="M287" s="543"/>
      <c r="N287" s="544"/>
      <c r="O287" s="532">
        <f t="shared" si="13"/>
        <v>0</v>
      </c>
      <c r="P287" s="532">
        <f t="shared" si="14"/>
        <v>0</v>
      </c>
      <c r="Q287" s="518" t="str">
        <f t="shared" si="15"/>
        <v/>
      </c>
    </row>
    <row r="288" spans="1:17" x14ac:dyDescent="0.2">
      <c r="A288" s="525"/>
      <c r="B288" s="526"/>
      <c r="C288" s="527"/>
      <c r="D288" s="528"/>
      <c r="E288" s="541"/>
      <c r="F288" s="542"/>
      <c r="G288" s="530"/>
      <c r="H288" s="541"/>
      <c r="I288" s="530"/>
      <c r="J288" s="543"/>
      <c r="K288" s="543"/>
      <c r="L288" s="531"/>
      <c r="M288" s="543"/>
      <c r="N288" s="544"/>
      <c r="O288" s="532">
        <f t="shared" si="13"/>
        <v>0</v>
      </c>
      <c r="P288" s="532">
        <f t="shared" si="14"/>
        <v>0</v>
      </c>
      <c r="Q288" s="518" t="str">
        <f t="shared" si="15"/>
        <v/>
      </c>
    </row>
    <row r="289" spans="1:17" x14ac:dyDescent="0.2">
      <c r="A289" s="525"/>
      <c r="B289" s="526"/>
      <c r="C289" s="527"/>
      <c r="D289" s="528"/>
      <c r="E289" s="541"/>
      <c r="F289" s="542"/>
      <c r="G289" s="541"/>
      <c r="H289" s="541"/>
      <c r="I289" s="530"/>
      <c r="J289" s="543"/>
      <c r="K289" s="543"/>
      <c r="L289" s="531"/>
      <c r="M289" s="543"/>
      <c r="N289" s="544"/>
      <c r="O289" s="532">
        <f t="shared" si="13"/>
        <v>0</v>
      </c>
      <c r="P289" s="532">
        <f t="shared" si="14"/>
        <v>0</v>
      </c>
      <c r="Q289" s="518" t="str">
        <f t="shared" si="15"/>
        <v/>
      </c>
    </row>
    <row r="290" spans="1:17" x14ac:dyDescent="0.2">
      <c r="A290" s="525"/>
      <c r="B290" s="526"/>
      <c r="C290" s="527"/>
      <c r="D290" s="528"/>
      <c r="E290" s="541"/>
      <c r="F290" s="542"/>
      <c r="G290" s="541"/>
      <c r="H290" s="541"/>
      <c r="I290" s="530"/>
      <c r="J290" s="543"/>
      <c r="K290" s="543"/>
      <c r="L290" s="531"/>
      <c r="M290" s="543"/>
      <c r="N290" s="544"/>
      <c r="O290" s="532">
        <f t="shared" si="13"/>
        <v>0</v>
      </c>
      <c r="P290" s="532">
        <f t="shared" si="14"/>
        <v>0</v>
      </c>
      <c r="Q290" s="518" t="str">
        <f t="shared" si="15"/>
        <v/>
      </c>
    </row>
    <row r="291" spans="1:17" x14ac:dyDescent="0.2">
      <c r="A291" s="525"/>
      <c r="B291" s="526"/>
      <c r="C291" s="527"/>
      <c r="D291" s="528"/>
      <c r="E291" s="541"/>
      <c r="F291" s="542"/>
      <c r="G291" s="541"/>
      <c r="H291" s="541"/>
      <c r="I291" s="530"/>
      <c r="J291" s="543"/>
      <c r="K291" s="543"/>
      <c r="L291" s="531"/>
      <c r="M291" s="543"/>
      <c r="N291" s="544"/>
      <c r="O291" s="532">
        <f t="shared" si="13"/>
        <v>0</v>
      </c>
      <c r="P291" s="532">
        <f t="shared" si="14"/>
        <v>0</v>
      </c>
      <c r="Q291" s="518" t="str">
        <f t="shared" si="15"/>
        <v/>
      </c>
    </row>
    <row r="292" spans="1:17" x14ac:dyDescent="0.2">
      <c r="A292" s="525"/>
      <c r="B292" s="526"/>
      <c r="C292" s="527"/>
      <c r="D292" s="528"/>
      <c r="E292" s="541"/>
      <c r="F292" s="542"/>
      <c r="G292" s="541"/>
      <c r="H292" s="541"/>
      <c r="I292" s="530"/>
      <c r="J292" s="543"/>
      <c r="K292" s="543"/>
      <c r="L292" s="531"/>
      <c r="M292" s="543"/>
      <c r="N292" s="544"/>
      <c r="O292" s="532">
        <f t="shared" si="13"/>
        <v>0</v>
      </c>
      <c r="P292" s="532">
        <f t="shared" si="14"/>
        <v>0</v>
      </c>
      <c r="Q292" s="518" t="str">
        <f t="shared" si="15"/>
        <v/>
      </c>
    </row>
    <row r="293" spans="1:17" x14ac:dyDescent="0.2">
      <c r="A293" s="525"/>
      <c r="B293" s="526"/>
      <c r="C293" s="527"/>
      <c r="D293" s="528"/>
      <c r="E293" s="541"/>
      <c r="F293" s="542"/>
      <c r="G293" s="541"/>
      <c r="H293" s="541"/>
      <c r="I293" s="530"/>
      <c r="J293" s="543"/>
      <c r="K293" s="543"/>
      <c r="L293" s="531"/>
      <c r="M293" s="543"/>
      <c r="N293" s="544"/>
      <c r="O293" s="532">
        <f t="shared" si="13"/>
        <v>0</v>
      </c>
      <c r="P293" s="532">
        <f t="shared" si="14"/>
        <v>0</v>
      </c>
      <c r="Q293" s="518" t="str">
        <f t="shared" si="15"/>
        <v/>
      </c>
    </row>
    <row r="294" spans="1:17" x14ac:dyDescent="0.2">
      <c r="A294" s="525"/>
      <c r="B294" s="526"/>
      <c r="C294" s="527"/>
      <c r="D294" s="528"/>
      <c r="E294" s="541"/>
      <c r="F294" s="542"/>
      <c r="G294" s="541"/>
      <c r="H294" s="541"/>
      <c r="I294" s="530"/>
      <c r="J294" s="543"/>
      <c r="K294" s="543"/>
      <c r="L294" s="531"/>
      <c r="M294" s="543"/>
      <c r="N294" s="544"/>
      <c r="O294" s="532">
        <f t="shared" si="13"/>
        <v>0</v>
      </c>
      <c r="P294" s="532">
        <f t="shared" si="14"/>
        <v>0</v>
      </c>
      <c r="Q294" s="518" t="str">
        <f t="shared" si="15"/>
        <v/>
      </c>
    </row>
    <row r="295" spans="1:17" x14ac:dyDescent="0.2">
      <c r="A295" s="525"/>
      <c r="B295" s="526"/>
      <c r="C295" s="527"/>
      <c r="D295" s="528"/>
      <c r="E295" s="541"/>
      <c r="F295" s="542"/>
      <c r="G295" s="541"/>
      <c r="H295" s="541"/>
      <c r="I295" s="530"/>
      <c r="J295" s="543"/>
      <c r="K295" s="543"/>
      <c r="L295" s="531"/>
      <c r="M295" s="543"/>
      <c r="N295" s="544"/>
      <c r="O295" s="532">
        <f t="shared" si="13"/>
        <v>0</v>
      </c>
      <c r="P295" s="532">
        <f t="shared" si="14"/>
        <v>0</v>
      </c>
      <c r="Q295" s="518" t="str">
        <f t="shared" si="15"/>
        <v/>
      </c>
    </row>
    <row r="296" spans="1:17" x14ac:dyDescent="0.2">
      <c r="A296" s="525"/>
      <c r="B296" s="526"/>
      <c r="C296" s="527"/>
      <c r="D296" s="528"/>
      <c r="E296" s="541"/>
      <c r="F296" s="542"/>
      <c r="G296" s="541"/>
      <c r="H296" s="541"/>
      <c r="I296" s="530"/>
      <c r="J296" s="543"/>
      <c r="K296" s="543"/>
      <c r="L296" s="531"/>
      <c r="M296" s="543"/>
      <c r="N296" s="544"/>
      <c r="O296" s="532">
        <f t="shared" si="13"/>
        <v>0</v>
      </c>
      <c r="P296" s="532">
        <f t="shared" si="14"/>
        <v>0</v>
      </c>
      <c r="Q296" s="518" t="str">
        <f t="shared" si="15"/>
        <v/>
      </c>
    </row>
    <row r="297" spans="1:17" x14ac:dyDescent="0.2">
      <c r="A297" s="525"/>
      <c r="B297" s="526"/>
      <c r="C297" s="527"/>
      <c r="D297" s="541"/>
      <c r="E297" s="541"/>
      <c r="F297" s="542"/>
      <c r="G297" s="541"/>
      <c r="H297" s="541"/>
      <c r="I297" s="530"/>
      <c r="J297" s="543"/>
      <c r="K297" s="543"/>
      <c r="L297" s="531"/>
      <c r="M297" s="543"/>
      <c r="N297" s="544"/>
      <c r="O297" s="532">
        <f t="shared" si="13"/>
        <v>0</v>
      </c>
      <c r="P297" s="532">
        <f t="shared" si="14"/>
        <v>0</v>
      </c>
      <c r="Q297" s="518" t="str">
        <f t="shared" si="15"/>
        <v/>
      </c>
    </row>
    <row r="298" spans="1:17" x14ac:dyDescent="0.2">
      <c r="A298" s="525"/>
      <c r="B298" s="526"/>
      <c r="C298" s="527"/>
      <c r="D298" s="541"/>
      <c r="E298" s="541"/>
      <c r="F298" s="542"/>
      <c r="G298" s="541"/>
      <c r="H298" s="541"/>
      <c r="I298" s="530"/>
      <c r="J298" s="543"/>
      <c r="K298" s="543"/>
      <c r="L298" s="531"/>
      <c r="M298" s="543"/>
      <c r="N298" s="544"/>
      <c r="O298" s="532">
        <f t="shared" si="13"/>
        <v>0</v>
      </c>
      <c r="P298" s="532">
        <f t="shared" si="14"/>
        <v>0</v>
      </c>
      <c r="Q298" s="518" t="str">
        <f t="shared" si="15"/>
        <v/>
      </c>
    </row>
    <row r="299" spans="1:17" x14ac:dyDescent="0.2">
      <c r="A299" s="525"/>
      <c r="B299" s="526"/>
      <c r="C299" s="527"/>
      <c r="D299" s="541"/>
      <c r="E299" s="541"/>
      <c r="F299" s="542"/>
      <c r="G299" s="541"/>
      <c r="H299" s="541"/>
      <c r="I299" s="530"/>
      <c r="J299" s="543"/>
      <c r="K299" s="543"/>
      <c r="L299" s="531"/>
      <c r="M299" s="543"/>
      <c r="N299" s="544"/>
      <c r="O299" s="532">
        <f t="shared" si="13"/>
        <v>0</v>
      </c>
      <c r="P299" s="532">
        <f t="shared" si="14"/>
        <v>0</v>
      </c>
      <c r="Q299" s="518" t="str">
        <f t="shared" si="15"/>
        <v/>
      </c>
    </row>
    <row r="300" spans="1:17" x14ac:dyDescent="0.2">
      <c r="A300" s="525"/>
      <c r="B300" s="526"/>
      <c r="C300" s="527"/>
      <c r="D300" s="541"/>
      <c r="E300" s="541"/>
      <c r="F300" s="542"/>
      <c r="G300" s="541"/>
      <c r="H300" s="541"/>
      <c r="I300" s="530"/>
      <c r="J300" s="543"/>
      <c r="K300" s="543"/>
      <c r="L300" s="531"/>
      <c r="M300" s="543"/>
      <c r="N300" s="544"/>
      <c r="O300" s="532">
        <f t="shared" si="13"/>
        <v>0</v>
      </c>
      <c r="P300" s="532">
        <f t="shared" si="14"/>
        <v>0</v>
      </c>
      <c r="Q300" s="518" t="str">
        <f t="shared" si="15"/>
        <v/>
      </c>
    </row>
    <row r="301" spans="1:17" x14ac:dyDescent="0.2">
      <c r="A301" s="525"/>
      <c r="B301" s="526"/>
      <c r="C301" s="527"/>
      <c r="D301" s="541"/>
      <c r="E301" s="541"/>
      <c r="F301" s="542"/>
      <c r="G301" s="541"/>
      <c r="H301" s="541"/>
      <c r="I301" s="530"/>
      <c r="J301" s="543"/>
      <c r="K301" s="543"/>
      <c r="L301" s="531"/>
      <c r="M301" s="543"/>
      <c r="N301" s="544"/>
      <c r="O301" s="532">
        <f t="shared" si="13"/>
        <v>0</v>
      </c>
      <c r="P301" s="532">
        <f t="shared" si="14"/>
        <v>0</v>
      </c>
      <c r="Q301" s="518" t="str">
        <f t="shared" si="15"/>
        <v/>
      </c>
    </row>
    <row r="302" spans="1:17" x14ac:dyDescent="0.2">
      <c r="A302" s="525"/>
      <c r="B302" s="526"/>
      <c r="C302" s="527"/>
      <c r="D302" s="541"/>
      <c r="E302" s="541"/>
      <c r="F302" s="542"/>
      <c r="G302" s="541"/>
      <c r="H302" s="541"/>
      <c r="I302" s="530"/>
      <c r="J302" s="543"/>
      <c r="K302" s="543"/>
      <c r="L302" s="531"/>
      <c r="M302" s="543"/>
      <c r="N302" s="544"/>
      <c r="O302" s="532">
        <f t="shared" si="13"/>
        <v>0</v>
      </c>
      <c r="P302" s="532">
        <f t="shared" si="14"/>
        <v>0</v>
      </c>
      <c r="Q302" s="518" t="str">
        <f t="shared" si="15"/>
        <v/>
      </c>
    </row>
    <row r="303" spans="1:17" x14ac:dyDescent="0.2">
      <c r="A303" s="525"/>
      <c r="B303" s="526"/>
      <c r="C303" s="527"/>
      <c r="D303" s="541"/>
      <c r="E303" s="541"/>
      <c r="F303" s="542"/>
      <c r="G303" s="541"/>
      <c r="H303" s="541"/>
      <c r="I303" s="530"/>
      <c r="J303" s="543"/>
      <c r="K303" s="543"/>
      <c r="L303" s="531"/>
      <c r="M303" s="543"/>
      <c r="N303" s="544"/>
      <c r="O303" s="532">
        <f t="shared" si="13"/>
        <v>0</v>
      </c>
      <c r="P303" s="532">
        <f t="shared" si="14"/>
        <v>0</v>
      </c>
      <c r="Q303" s="518" t="str">
        <f t="shared" si="15"/>
        <v/>
      </c>
    </row>
    <row r="304" spans="1:17" x14ac:dyDescent="0.2">
      <c r="A304" s="525"/>
      <c r="B304" s="526"/>
      <c r="C304" s="527"/>
      <c r="D304" s="541"/>
      <c r="E304" s="541"/>
      <c r="F304" s="542"/>
      <c r="G304" s="541"/>
      <c r="H304" s="541"/>
      <c r="I304" s="530"/>
      <c r="J304" s="543"/>
      <c r="K304" s="543"/>
      <c r="L304" s="531"/>
      <c r="M304" s="543"/>
      <c r="N304" s="544"/>
      <c r="O304" s="532">
        <f t="shared" si="13"/>
        <v>0</v>
      </c>
      <c r="P304" s="532">
        <f t="shared" si="14"/>
        <v>0</v>
      </c>
      <c r="Q304" s="518" t="str">
        <f t="shared" si="15"/>
        <v/>
      </c>
    </row>
    <row r="305" spans="1:17" x14ac:dyDescent="0.2">
      <c r="A305" s="525"/>
      <c r="B305" s="526"/>
      <c r="C305" s="527"/>
      <c r="D305" s="541"/>
      <c r="E305" s="541"/>
      <c r="F305" s="542"/>
      <c r="G305" s="541"/>
      <c r="H305" s="541"/>
      <c r="I305" s="530"/>
      <c r="J305" s="543"/>
      <c r="K305" s="543"/>
      <c r="L305" s="531"/>
      <c r="M305" s="543"/>
      <c r="N305" s="544"/>
      <c r="O305" s="532">
        <f t="shared" si="13"/>
        <v>0</v>
      </c>
      <c r="P305" s="532">
        <f t="shared" si="14"/>
        <v>0</v>
      </c>
      <c r="Q305" s="518" t="str">
        <f t="shared" si="15"/>
        <v/>
      </c>
    </row>
    <row r="306" spans="1:17" x14ac:dyDescent="0.2">
      <c r="A306" s="525"/>
      <c r="B306" s="526"/>
      <c r="C306" s="527"/>
      <c r="D306" s="541"/>
      <c r="E306" s="541"/>
      <c r="F306" s="542"/>
      <c r="G306" s="541"/>
      <c r="H306" s="541"/>
      <c r="I306" s="530"/>
      <c r="J306" s="543"/>
      <c r="K306" s="543"/>
      <c r="L306" s="531"/>
      <c r="M306" s="543"/>
      <c r="N306" s="544"/>
      <c r="O306" s="532">
        <f t="shared" si="13"/>
        <v>0</v>
      </c>
      <c r="P306" s="532">
        <f t="shared" si="14"/>
        <v>0</v>
      </c>
      <c r="Q306" s="518" t="str">
        <f t="shared" si="15"/>
        <v/>
      </c>
    </row>
    <row r="307" spans="1:17" x14ac:dyDescent="0.2">
      <c r="A307" s="525"/>
      <c r="B307" s="526"/>
      <c r="C307" s="527"/>
      <c r="D307" s="541"/>
      <c r="E307" s="541"/>
      <c r="F307" s="542"/>
      <c r="G307" s="541"/>
      <c r="H307" s="541"/>
      <c r="I307" s="530"/>
      <c r="J307" s="543"/>
      <c r="K307" s="543"/>
      <c r="L307" s="531"/>
      <c r="M307" s="543"/>
      <c r="N307" s="544"/>
      <c r="O307" s="532">
        <f t="shared" si="13"/>
        <v>0</v>
      </c>
      <c r="P307" s="532">
        <f t="shared" si="14"/>
        <v>0</v>
      </c>
      <c r="Q307" s="518" t="str">
        <f t="shared" si="15"/>
        <v/>
      </c>
    </row>
    <row r="308" spans="1:17" x14ac:dyDescent="0.2">
      <c r="A308" s="525"/>
      <c r="B308" s="526"/>
      <c r="C308" s="527"/>
      <c r="D308" s="541"/>
      <c r="E308" s="541"/>
      <c r="F308" s="542"/>
      <c r="G308" s="541"/>
      <c r="H308" s="541"/>
      <c r="I308" s="530"/>
      <c r="J308" s="543"/>
      <c r="K308" s="543"/>
      <c r="L308" s="531"/>
      <c r="M308" s="543"/>
      <c r="N308" s="544"/>
      <c r="O308" s="532">
        <f t="shared" si="13"/>
        <v>0</v>
      </c>
      <c r="P308" s="532">
        <f t="shared" si="14"/>
        <v>0</v>
      </c>
      <c r="Q308" s="518" t="str">
        <f t="shared" si="15"/>
        <v/>
      </c>
    </row>
    <row r="309" spans="1:17" x14ac:dyDescent="0.2">
      <c r="A309" s="525"/>
      <c r="B309" s="526"/>
      <c r="C309" s="527"/>
      <c r="D309" s="541"/>
      <c r="E309" s="541"/>
      <c r="F309" s="542"/>
      <c r="G309" s="541"/>
      <c r="H309" s="541"/>
      <c r="I309" s="530"/>
      <c r="J309" s="543"/>
      <c r="K309" s="543"/>
      <c r="L309" s="531"/>
      <c r="M309" s="543"/>
      <c r="N309" s="544"/>
      <c r="O309" s="532">
        <f t="shared" si="13"/>
        <v>0</v>
      </c>
      <c r="P309" s="532">
        <f t="shared" si="14"/>
        <v>0</v>
      </c>
      <c r="Q309" s="518" t="str">
        <f t="shared" si="15"/>
        <v/>
      </c>
    </row>
    <row r="310" spans="1:17" x14ac:dyDescent="0.2">
      <c r="A310" s="525"/>
      <c r="B310" s="526"/>
      <c r="C310" s="527"/>
      <c r="D310" s="541"/>
      <c r="E310" s="541"/>
      <c r="F310" s="542"/>
      <c r="G310" s="541"/>
      <c r="H310" s="541"/>
      <c r="I310" s="530"/>
      <c r="J310" s="543"/>
      <c r="K310" s="543"/>
      <c r="L310" s="531"/>
      <c r="M310" s="543"/>
      <c r="N310" s="544"/>
      <c r="O310" s="532">
        <f t="shared" si="13"/>
        <v>0</v>
      </c>
      <c r="P310" s="532">
        <f t="shared" si="14"/>
        <v>0</v>
      </c>
      <c r="Q310" s="518" t="str">
        <f t="shared" si="15"/>
        <v/>
      </c>
    </row>
    <row r="311" spans="1:17" x14ac:dyDescent="0.2">
      <c r="A311" s="525"/>
      <c r="B311" s="526"/>
      <c r="C311" s="527"/>
      <c r="D311" s="541"/>
      <c r="E311" s="541"/>
      <c r="F311" s="542"/>
      <c r="G311" s="541"/>
      <c r="H311" s="541"/>
      <c r="I311" s="530"/>
      <c r="J311" s="543"/>
      <c r="K311" s="543"/>
      <c r="L311" s="531"/>
      <c r="M311" s="543"/>
      <c r="N311" s="544"/>
      <c r="O311" s="532">
        <f t="shared" si="13"/>
        <v>0</v>
      </c>
      <c r="P311" s="532">
        <f t="shared" si="14"/>
        <v>0</v>
      </c>
      <c r="Q311" s="518" t="str">
        <f t="shared" si="15"/>
        <v/>
      </c>
    </row>
    <row r="312" spans="1:17" x14ac:dyDescent="0.2">
      <c r="A312" s="525"/>
      <c r="B312" s="526"/>
      <c r="C312" s="527"/>
      <c r="D312" s="541"/>
      <c r="E312" s="541"/>
      <c r="F312" s="542"/>
      <c r="G312" s="541"/>
      <c r="H312" s="541"/>
      <c r="I312" s="530"/>
      <c r="J312" s="543"/>
      <c r="K312" s="543"/>
      <c r="L312" s="531"/>
      <c r="M312" s="543"/>
      <c r="N312" s="544"/>
      <c r="O312" s="532">
        <f t="shared" si="13"/>
        <v>0</v>
      </c>
      <c r="P312" s="532">
        <f t="shared" si="14"/>
        <v>0</v>
      </c>
      <c r="Q312" s="518" t="str">
        <f t="shared" si="15"/>
        <v/>
      </c>
    </row>
    <row r="313" spans="1:17" x14ac:dyDescent="0.2">
      <c r="A313" s="525"/>
      <c r="B313" s="526"/>
      <c r="C313" s="527"/>
      <c r="D313" s="541"/>
      <c r="E313" s="541"/>
      <c r="F313" s="542"/>
      <c r="G313" s="541"/>
      <c r="H313" s="541"/>
      <c r="I313" s="530"/>
      <c r="J313" s="543"/>
      <c r="K313" s="543"/>
      <c r="L313" s="531"/>
      <c r="M313" s="543"/>
      <c r="N313" s="544"/>
      <c r="O313" s="532">
        <f t="shared" si="13"/>
        <v>0</v>
      </c>
      <c r="P313" s="532">
        <f t="shared" si="14"/>
        <v>0</v>
      </c>
      <c r="Q313" s="518" t="str">
        <f t="shared" si="15"/>
        <v/>
      </c>
    </row>
    <row r="314" spans="1:17" x14ac:dyDescent="0.2">
      <c r="A314" s="525"/>
      <c r="B314" s="533"/>
      <c r="C314" s="534"/>
      <c r="D314" s="535"/>
      <c r="E314" s="535"/>
      <c r="F314" s="536"/>
      <c r="G314" s="535"/>
      <c r="H314" s="541"/>
      <c r="I314" s="537"/>
      <c r="J314" s="538"/>
      <c r="K314" s="543"/>
      <c r="L314" s="531"/>
      <c r="M314" s="538"/>
      <c r="N314" s="540"/>
      <c r="O314" s="532">
        <f t="shared" si="13"/>
        <v>0</v>
      </c>
      <c r="P314" s="532">
        <f t="shared" si="14"/>
        <v>0</v>
      </c>
      <c r="Q314" s="518" t="str">
        <f t="shared" si="15"/>
        <v/>
      </c>
    </row>
    <row r="315" spans="1:17" x14ac:dyDescent="0.2">
      <c r="A315" s="525"/>
      <c r="B315" s="533"/>
      <c r="C315" s="534"/>
      <c r="D315" s="541"/>
      <c r="E315" s="541"/>
      <c r="F315" s="536"/>
      <c r="G315" s="535"/>
      <c r="H315" s="541"/>
      <c r="I315" s="537"/>
      <c r="J315" s="538"/>
      <c r="K315" s="543"/>
      <c r="L315" s="531"/>
      <c r="M315" s="538"/>
      <c r="N315" s="540"/>
      <c r="O315" s="532">
        <f t="shared" si="13"/>
        <v>0</v>
      </c>
      <c r="P315" s="532">
        <f t="shared" si="14"/>
        <v>0</v>
      </c>
      <c r="Q315" s="518" t="str">
        <f t="shared" si="15"/>
        <v/>
      </c>
    </row>
    <row r="316" spans="1:17" x14ac:dyDescent="0.2">
      <c r="A316" s="525"/>
      <c r="B316" s="526"/>
      <c r="C316" s="527"/>
      <c r="D316" s="541"/>
      <c r="E316" s="541"/>
      <c r="F316" s="542"/>
      <c r="G316" s="541"/>
      <c r="H316" s="541"/>
      <c r="I316" s="530"/>
      <c r="J316" s="543"/>
      <c r="K316" s="543"/>
      <c r="L316" s="531"/>
      <c r="M316" s="543"/>
      <c r="N316" s="544"/>
      <c r="O316" s="532">
        <f t="shared" si="13"/>
        <v>0</v>
      </c>
      <c r="P316" s="532">
        <f t="shared" si="14"/>
        <v>0</v>
      </c>
      <c r="Q316" s="518" t="str">
        <f t="shared" si="15"/>
        <v/>
      </c>
    </row>
    <row r="317" spans="1:17" x14ac:dyDescent="0.2">
      <c r="A317" s="525"/>
      <c r="B317" s="526"/>
      <c r="C317" s="527"/>
      <c r="D317" s="541"/>
      <c r="E317" s="541"/>
      <c r="F317" s="542"/>
      <c r="G317" s="541"/>
      <c r="H317" s="541"/>
      <c r="I317" s="530"/>
      <c r="J317" s="543"/>
      <c r="K317" s="543"/>
      <c r="L317" s="531"/>
      <c r="M317" s="543"/>
      <c r="N317" s="544"/>
      <c r="O317" s="532">
        <f t="shared" si="13"/>
        <v>0</v>
      </c>
      <c r="P317" s="532">
        <f t="shared" si="14"/>
        <v>0</v>
      </c>
      <c r="Q317" s="518" t="str">
        <f t="shared" si="15"/>
        <v/>
      </c>
    </row>
    <row r="318" spans="1:17" x14ac:dyDescent="0.2">
      <c r="A318" s="525"/>
      <c r="B318" s="526"/>
      <c r="C318" s="527"/>
      <c r="D318" s="541"/>
      <c r="E318" s="541"/>
      <c r="F318" s="542"/>
      <c r="G318" s="541"/>
      <c r="H318" s="541"/>
      <c r="I318" s="530"/>
      <c r="J318" s="543"/>
      <c r="K318" s="543"/>
      <c r="L318" s="531"/>
      <c r="M318" s="543"/>
      <c r="N318" s="544"/>
      <c r="O318" s="532">
        <f t="shared" si="13"/>
        <v>0</v>
      </c>
      <c r="P318" s="532">
        <f t="shared" si="14"/>
        <v>0</v>
      </c>
      <c r="Q318" s="518" t="str">
        <f t="shared" si="15"/>
        <v/>
      </c>
    </row>
    <row r="319" spans="1:17" x14ac:dyDescent="0.2">
      <c r="A319" s="525"/>
      <c r="B319" s="526"/>
      <c r="C319" s="527"/>
      <c r="D319" s="541"/>
      <c r="E319" s="541"/>
      <c r="F319" s="542"/>
      <c r="G319" s="541"/>
      <c r="H319" s="541"/>
      <c r="I319" s="530"/>
      <c r="J319" s="543"/>
      <c r="K319" s="543"/>
      <c r="L319" s="531"/>
      <c r="M319" s="543"/>
      <c r="N319" s="544"/>
      <c r="O319" s="532">
        <f t="shared" si="13"/>
        <v>0</v>
      </c>
      <c r="P319" s="532">
        <f t="shared" si="14"/>
        <v>0</v>
      </c>
      <c r="Q319" s="518" t="str">
        <f t="shared" si="15"/>
        <v/>
      </c>
    </row>
    <row r="320" spans="1:17" x14ac:dyDescent="0.2">
      <c r="A320" s="525"/>
      <c r="B320" s="526"/>
      <c r="C320" s="527"/>
      <c r="D320" s="541"/>
      <c r="E320" s="541"/>
      <c r="F320" s="542"/>
      <c r="G320" s="541"/>
      <c r="H320" s="541"/>
      <c r="I320" s="530"/>
      <c r="J320" s="543"/>
      <c r="K320" s="543"/>
      <c r="L320" s="531"/>
      <c r="M320" s="543"/>
      <c r="N320" s="544"/>
      <c r="O320" s="532">
        <f t="shared" si="13"/>
        <v>0</v>
      </c>
      <c r="P320" s="532">
        <f t="shared" si="14"/>
        <v>0</v>
      </c>
      <c r="Q320" s="518" t="str">
        <f t="shared" si="15"/>
        <v/>
      </c>
    </row>
    <row r="321" spans="1:17" x14ac:dyDescent="0.2">
      <c r="A321" s="525"/>
      <c r="B321" s="533"/>
      <c r="C321" s="534"/>
      <c r="D321" s="535"/>
      <c r="E321" s="535"/>
      <c r="F321" s="536"/>
      <c r="G321" s="541"/>
      <c r="H321" s="541"/>
      <c r="I321" s="530"/>
      <c r="J321" s="543"/>
      <c r="K321" s="543"/>
      <c r="L321" s="531"/>
      <c r="M321" s="543"/>
      <c r="N321" s="544"/>
      <c r="O321" s="532">
        <f t="shared" si="13"/>
        <v>0</v>
      </c>
      <c r="P321" s="532">
        <f t="shared" si="14"/>
        <v>0</v>
      </c>
      <c r="Q321" s="518" t="str">
        <f t="shared" si="15"/>
        <v/>
      </c>
    </row>
    <row r="322" spans="1:17" x14ac:dyDescent="0.2">
      <c r="A322" s="525"/>
      <c r="B322" s="526"/>
      <c r="C322" s="527"/>
      <c r="D322" s="541"/>
      <c r="E322" s="541"/>
      <c r="F322" s="542"/>
      <c r="G322" s="530"/>
      <c r="H322" s="541"/>
      <c r="I322" s="530"/>
      <c r="J322" s="531"/>
      <c r="K322" s="543"/>
      <c r="L322" s="531"/>
      <c r="M322" s="543"/>
      <c r="N322" s="544"/>
      <c r="O322" s="532">
        <f t="shared" si="13"/>
        <v>0</v>
      </c>
      <c r="P322" s="532">
        <f t="shared" si="14"/>
        <v>0</v>
      </c>
      <c r="Q322" s="518" t="str">
        <f t="shared" si="15"/>
        <v/>
      </c>
    </row>
    <row r="323" spans="1:17" x14ac:dyDescent="0.2">
      <c r="A323" s="525"/>
      <c r="B323" s="526"/>
      <c r="C323" s="527"/>
      <c r="D323" s="541"/>
      <c r="E323" s="541"/>
      <c r="F323" s="542"/>
      <c r="G323" s="530"/>
      <c r="H323" s="541"/>
      <c r="I323" s="530"/>
      <c r="J323" s="543"/>
      <c r="K323" s="543"/>
      <c r="L323" s="531"/>
      <c r="M323" s="543"/>
      <c r="N323" s="544"/>
      <c r="O323" s="532">
        <f t="shared" si="13"/>
        <v>0</v>
      </c>
      <c r="P323" s="532">
        <f t="shared" si="14"/>
        <v>0</v>
      </c>
      <c r="Q323" s="518" t="str">
        <f t="shared" si="15"/>
        <v/>
      </c>
    </row>
    <row r="324" spans="1:17" x14ac:dyDescent="0.2">
      <c r="A324" s="525"/>
      <c r="B324" s="526"/>
      <c r="C324" s="527"/>
      <c r="D324" s="541"/>
      <c r="E324" s="541"/>
      <c r="F324" s="542"/>
      <c r="G324" s="530"/>
      <c r="H324" s="541"/>
      <c r="I324" s="530"/>
      <c r="J324" s="543"/>
      <c r="K324" s="543"/>
      <c r="L324" s="531"/>
      <c r="M324" s="543"/>
      <c r="N324" s="544"/>
      <c r="O324" s="532">
        <f t="shared" si="13"/>
        <v>0</v>
      </c>
      <c r="P324" s="532">
        <f t="shared" si="14"/>
        <v>0</v>
      </c>
      <c r="Q324" s="518" t="str">
        <f t="shared" si="15"/>
        <v/>
      </c>
    </row>
    <row r="325" spans="1:17" x14ac:dyDescent="0.2">
      <c r="A325" s="525"/>
      <c r="B325" s="526"/>
      <c r="C325" s="527"/>
      <c r="D325" s="541"/>
      <c r="E325" s="541"/>
      <c r="F325" s="542"/>
      <c r="G325" s="530"/>
      <c r="H325" s="541"/>
      <c r="I325" s="530"/>
      <c r="J325" s="531"/>
      <c r="K325" s="543"/>
      <c r="L325" s="531"/>
      <c r="M325" s="543"/>
      <c r="N325" s="544"/>
      <c r="O325" s="532">
        <f t="shared" ref="O325:O388" si="16">IF(B325=0,0,IF(YEAR(B325)=$P$1,MONTH(B325)-$O$1+1,(YEAR(B325)-$P$1)*12-$O$1+1+MONTH(B325)))</f>
        <v>0</v>
      </c>
      <c r="P325" s="532">
        <f t="shared" ref="P325:P388" si="17">IF(C325=0,0,IF(YEAR(C325)=$P$1,MONTH(C325)-$O$1+1,(YEAR(C325)-$P$1)*12-$O$1+1+MONTH(C325)))</f>
        <v>0</v>
      </c>
      <c r="Q325" s="518" t="str">
        <f t="shared" ref="Q325:Q388" si="18">SUBSTITUTE(D325," ","_")</f>
        <v/>
      </c>
    </row>
    <row r="326" spans="1:17" x14ac:dyDescent="0.2">
      <c r="A326" s="525"/>
      <c r="B326" s="526"/>
      <c r="C326" s="527"/>
      <c r="D326" s="541"/>
      <c r="E326" s="541"/>
      <c r="F326" s="542"/>
      <c r="G326" s="541"/>
      <c r="H326" s="541"/>
      <c r="I326" s="530"/>
      <c r="J326" s="543"/>
      <c r="K326" s="543"/>
      <c r="L326" s="531"/>
      <c r="M326" s="543"/>
      <c r="N326" s="544"/>
      <c r="O326" s="532">
        <f t="shared" si="16"/>
        <v>0</v>
      </c>
      <c r="P326" s="532">
        <f t="shared" si="17"/>
        <v>0</v>
      </c>
      <c r="Q326" s="518" t="str">
        <f t="shared" si="18"/>
        <v/>
      </c>
    </row>
    <row r="327" spans="1:17" x14ac:dyDescent="0.2">
      <c r="A327" s="525"/>
      <c r="B327" s="526"/>
      <c r="C327" s="527"/>
      <c r="D327" s="541"/>
      <c r="E327" s="541"/>
      <c r="F327" s="542"/>
      <c r="G327" s="541"/>
      <c r="H327" s="541"/>
      <c r="I327" s="530"/>
      <c r="J327" s="543"/>
      <c r="K327" s="543"/>
      <c r="L327" s="531"/>
      <c r="M327" s="543"/>
      <c r="N327" s="544"/>
      <c r="O327" s="532">
        <f t="shared" si="16"/>
        <v>0</v>
      </c>
      <c r="P327" s="532">
        <f t="shared" si="17"/>
        <v>0</v>
      </c>
      <c r="Q327" s="518" t="str">
        <f t="shared" si="18"/>
        <v/>
      </c>
    </row>
    <row r="328" spans="1:17" x14ac:dyDescent="0.2">
      <c r="A328" s="525"/>
      <c r="B328" s="526"/>
      <c r="C328" s="527"/>
      <c r="D328" s="541"/>
      <c r="E328" s="541"/>
      <c r="F328" s="542"/>
      <c r="G328" s="541"/>
      <c r="H328" s="541"/>
      <c r="I328" s="530"/>
      <c r="J328" s="543"/>
      <c r="K328" s="543"/>
      <c r="L328" s="531"/>
      <c r="M328" s="543"/>
      <c r="N328" s="544"/>
      <c r="O328" s="532">
        <f t="shared" si="16"/>
        <v>0</v>
      </c>
      <c r="P328" s="532">
        <f t="shared" si="17"/>
        <v>0</v>
      </c>
      <c r="Q328" s="518" t="str">
        <f t="shared" si="18"/>
        <v/>
      </c>
    </row>
    <row r="329" spans="1:17" x14ac:dyDescent="0.2">
      <c r="A329" s="525"/>
      <c r="B329" s="526"/>
      <c r="C329" s="527"/>
      <c r="D329" s="541"/>
      <c r="E329" s="541"/>
      <c r="F329" s="542"/>
      <c r="G329" s="541"/>
      <c r="H329" s="541"/>
      <c r="I329" s="530"/>
      <c r="J329" s="543"/>
      <c r="K329" s="543"/>
      <c r="L329" s="531"/>
      <c r="M329" s="543"/>
      <c r="N329" s="544"/>
      <c r="O329" s="532">
        <f t="shared" si="16"/>
        <v>0</v>
      </c>
      <c r="P329" s="532">
        <f t="shared" si="17"/>
        <v>0</v>
      </c>
      <c r="Q329" s="518" t="str">
        <f t="shared" si="18"/>
        <v/>
      </c>
    </row>
    <row r="330" spans="1:17" x14ac:dyDescent="0.2">
      <c r="A330" s="525"/>
      <c r="B330" s="526"/>
      <c r="C330" s="527"/>
      <c r="D330" s="541"/>
      <c r="E330" s="541"/>
      <c r="F330" s="542"/>
      <c r="G330" s="541"/>
      <c r="H330" s="541"/>
      <c r="I330" s="530"/>
      <c r="J330" s="543"/>
      <c r="K330" s="543"/>
      <c r="L330" s="531"/>
      <c r="M330" s="543"/>
      <c r="N330" s="544"/>
      <c r="O330" s="532">
        <f t="shared" si="16"/>
        <v>0</v>
      </c>
      <c r="P330" s="532">
        <f t="shared" si="17"/>
        <v>0</v>
      </c>
      <c r="Q330" s="518" t="str">
        <f t="shared" si="18"/>
        <v/>
      </c>
    </row>
    <row r="331" spans="1:17" x14ac:dyDescent="0.2">
      <c r="A331" s="525"/>
      <c r="B331" s="526"/>
      <c r="C331" s="527"/>
      <c r="D331" s="541"/>
      <c r="E331" s="541"/>
      <c r="F331" s="542"/>
      <c r="G331" s="541"/>
      <c r="H331" s="541"/>
      <c r="I331" s="530"/>
      <c r="J331" s="543"/>
      <c r="K331" s="543"/>
      <c r="L331" s="531"/>
      <c r="M331" s="543"/>
      <c r="N331" s="544"/>
      <c r="O331" s="532">
        <f t="shared" si="16"/>
        <v>0</v>
      </c>
      <c r="P331" s="532">
        <f t="shared" si="17"/>
        <v>0</v>
      </c>
      <c r="Q331" s="518" t="str">
        <f t="shared" si="18"/>
        <v/>
      </c>
    </row>
    <row r="332" spans="1:17" x14ac:dyDescent="0.2">
      <c r="A332" s="525"/>
      <c r="B332" s="526"/>
      <c r="C332" s="527"/>
      <c r="D332" s="541"/>
      <c r="E332" s="541"/>
      <c r="F332" s="542"/>
      <c r="G332" s="541"/>
      <c r="H332" s="541"/>
      <c r="I332" s="530"/>
      <c r="J332" s="543"/>
      <c r="K332" s="543"/>
      <c r="L332" s="531"/>
      <c r="M332" s="543"/>
      <c r="N332" s="544"/>
      <c r="O332" s="532">
        <f t="shared" si="16"/>
        <v>0</v>
      </c>
      <c r="P332" s="532">
        <f t="shared" si="17"/>
        <v>0</v>
      </c>
      <c r="Q332" s="518" t="str">
        <f t="shared" si="18"/>
        <v/>
      </c>
    </row>
    <row r="333" spans="1:17" x14ac:dyDescent="0.2">
      <c r="A333" s="525"/>
      <c r="B333" s="526"/>
      <c r="C333" s="527"/>
      <c r="D333" s="541"/>
      <c r="E333" s="541"/>
      <c r="F333" s="542"/>
      <c r="G333" s="541"/>
      <c r="H333" s="541"/>
      <c r="I333" s="530"/>
      <c r="J333" s="543"/>
      <c r="K333" s="543"/>
      <c r="L333" s="531"/>
      <c r="M333" s="543"/>
      <c r="N333" s="544"/>
      <c r="O333" s="532">
        <f t="shared" si="16"/>
        <v>0</v>
      </c>
      <c r="P333" s="532">
        <f t="shared" si="17"/>
        <v>0</v>
      </c>
      <c r="Q333" s="518" t="str">
        <f t="shared" si="18"/>
        <v/>
      </c>
    </row>
    <row r="334" spans="1:17" x14ac:dyDescent="0.2">
      <c r="A334" s="525"/>
      <c r="B334" s="526"/>
      <c r="C334" s="527"/>
      <c r="D334" s="541"/>
      <c r="E334" s="541"/>
      <c r="F334" s="542"/>
      <c r="G334" s="541"/>
      <c r="H334" s="541"/>
      <c r="I334" s="530"/>
      <c r="J334" s="543"/>
      <c r="K334" s="543"/>
      <c r="L334" s="531"/>
      <c r="M334" s="543"/>
      <c r="N334" s="544"/>
      <c r="O334" s="532">
        <f t="shared" si="16"/>
        <v>0</v>
      </c>
      <c r="P334" s="532">
        <f t="shared" si="17"/>
        <v>0</v>
      </c>
      <c r="Q334" s="518" t="str">
        <f t="shared" si="18"/>
        <v/>
      </c>
    </row>
    <row r="335" spans="1:17" x14ac:dyDescent="0.2">
      <c r="A335" s="525"/>
      <c r="B335" s="526"/>
      <c r="C335" s="527"/>
      <c r="D335" s="541"/>
      <c r="E335" s="541"/>
      <c r="F335" s="542"/>
      <c r="G335" s="541"/>
      <c r="H335" s="541"/>
      <c r="I335" s="530"/>
      <c r="J335" s="543"/>
      <c r="K335" s="543"/>
      <c r="L335" s="531"/>
      <c r="M335" s="543"/>
      <c r="N335" s="544"/>
      <c r="O335" s="532">
        <f t="shared" si="16"/>
        <v>0</v>
      </c>
      <c r="P335" s="532">
        <f t="shared" si="17"/>
        <v>0</v>
      </c>
      <c r="Q335" s="518" t="str">
        <f t="shared" si="18"/>
        <v/>
      </c>
    </row>
    <row r="336" spans="1:17" x14ac:dyDescent="0.2">
      <c r="A336" s="525"/>
      <c r="B336" s="526"/>
      <c r="C336" s="527"/>
      <c r="D336" s="541"/>
      <c r="E336" s="541"/>
      <c r="F336" s="542"/>
      <c r="G336" s="541"/>
      <c r="H336" s="541"/>
      <c r="I336" s="530"/>
      <c r="J336" s="543"/>
      <c r="K336" s="543"/>
      <c r="L336" s="531"/>
      <c r="M336" s="543"/>
      <c r="N336" s="544"/>
      <c r="O336" s="532">
        <f t="shared" si="16"/>
        <v>0</v>
      </c>
      <c r="P336" s="532">
        <f t="shared" si="17"/>
        <v>0</v>
      </c>
      <c r="Q336" s="518" t="str">
        <f t="shared" si="18"/>
        <v/>
      </c>
    </row>
    <row r="337" spans="1:17" x14ac:dyDescent="0.2">
      <c r="A337" s="525"/>
      <c r="B337" s="526"/>
      <c r="C337" s="527"/>
      <c r="D337" s="541"/>
      <c r="E337" s="541"/>
      <c r="F337" s="542"/>
      <c r="G337" s="530"/>
      <c r="H337" s="541"/>
      <c r="I337" s="530"/>
      <c r="J337" s="531"/>
      <c r="K337" s="543"/>
      <c r="L337" s="531"/>
      <c r="M337" s="543"/>
      <c r="N337" s="544"/>
      <c r="O337" s="532">
        <f t="shared" si="16"/>
        <v>0</v>
      </c>
      <c r="P337" s="532">
        <f t="shared" si="17"/>
        <v>0</v>
      </c>
      <c r="Q337" s="518" t="str">
        <f t="shared" si="18"/>
        <v/>
      </c>
    </row>
    <row r="338" spans="1:17" x14ac:dyDescent="0.2">
      <c r="A338" s="525"/>
      <c r="B338" s="526"/>
      <c r="C338" s="527"/>
      <c r="D338" s="541"/>
      <c r="E338" s="541"/>
      <c r="F338" s="542"/>
      <c r="G338" s="530"/>
      <c r="H338" s="541"/>
      <c r="I338" s="530"/>
      <c r="J338" s="543"/>
      <c r="K338" s="543"/>
      <c r="L338" s="531"/>
      <c r="M338" s="543"/>
      <c r="N338" s="544"/>
      <c r="O338" s="532">
        <f t="shared" si="16"/>
        <v>0</v>
      </c>
      <c r="P338" s="532">
        <f t="shared" si="17"/>
        <v>0</v>
      </c>
      <c r="Q338" s="518" t="str">
        <f t="shared" si="18"/>
        <v/>
      </c>
    </row>
    <row r="339" spans="1:17" x14ac:dyDescent="0.2">
      <c r="A339" s="525"/>
      <c r="B339" s="526"/>
      <c r="C339" s="527"/>
      <c r="D339" s="541"/>
      <c r="E339" s="541"/>
      <c r="F339" s="542"/>
      <c r="G339" s="530"/>
      <c r="H339" s="541"/>
      <c r="I339" s="530"/>
      <c r="J339" s="543"/>
      <c r="K339" s="543"/>
      <c r="L339" s="531"/>
      <c r="M339" s="543"/>
      <c r="N339" s="544"/>
      <c r="O339" s="532">
        <f t="shared" si="16"/>
        <v>0</v>
      </c>
      <c r="P339" s="532">
        <f t="shared" si="17"/>
        <v>0</v>
      </c>
      <c r="Q339" s="518" t="str">
        <f t="shared" si="18"/>
        <v/>
      </c>
    </row>
    <row r="340" spans="1:17" x14ac:dyDescent="0.2">
      <c r="A340" s="525"/>
      <c r="B340" s="526"/>
      <c r="C340" s="527"/>
      <c r="D340" s="541"/>
      <c r="E340" s="541"/>
      <c r="F340" s="542"/>
      <c r="G340" s="530"/>
      <c r="H340" s="541"/>
      <c r="I340" s="530"/>
      <c r="J340" s="543"/>
      <c r="K340" s="543"/>
      <c r="L340" s="531"/>
      <c r="M340" s="543"/>
      <c r="N340" s="544"/>
      <c r="O340" s="532">
        <f t="shared" si="16"/>
        <v>0</v>
      </c>
      <c r="P340" s="532">
        <f t="shared" si="17"/>
        <v>0</v>
      </c>
      <c r="Q340" s="518" t="str">
        <f t="shared" si="18"/>
        <v/>
      </c>
    </row>
    <row r="341" spans="1:17" x14ac:dyDescent="0.2">
      <c r="A341" s="525"/>
      <c r="B341" s="526"/>
      <c r="C341" s="527"/>
      <c r="D341" s="541"/>
      <c r="E341" s="541"/>
      <c r="F341" s="542"/>
      <c r="G341" s="530"/>
      <c r="H341" s="541"/>
      <c r="I341" s="530"/>
      <c r="J341" s="543"/>
      <c r="K341" s="543"/>
      <c r="L341" s="531"/>
      <c r="M341" s="543"/>
      <c r="N341" s="544"/>
      <c r="O341" s="532">
        <f t="shared" si="16"/>
        <v>0</v>
      </c>
      <c r="P341" s="532">
        <f t="shared" si="17"/>
        <v>0</v>
      </c>
      <c r="Q341" s="518" t="str">
        <f t="shared" si="18"/>
        <v/>
      </c>
    </row>
    <row r="342" spans="1:17" x14ac:dyDescent="0.2">
      <c r="A342" s="525"/>
      <c r="B342" s="526"/>
      <c r="C342" s="527"/>
      <c r="D342" s="541"/>
      <c r="E342" s="541"/>
      <c r="F342" s="542"/>
      <c r="G342" s="530"/>
      <c r="H342" s="541"/>
      <c r="I342" s="530"/>
      <c r="J342" s="543"/>
      <c r="K342" s="543"/>
      <c r="L342" s="531"/>
      <c r="M342" s="543"/>
      <c r="N342" s="544"/>
      <c r="O342" s="532">
        <f t="shared" si="16"/>
        <v>0</v>
      </c>
      <c r="P342" s="532">
        <f t="shared" si="17"/>
        <v>0</v>
      </c>
      <c r="Q342" s="518" t="str">
        <f t="shared" si="18"/>
        <v/>
      </c>
    </row>
    <row r="343" spans="1:17" x14ac:dyDescent="0.2">
      <c r="A343" s="525"/>
      <c r="B343" s="526"/>
      <c r="C343" s="527"/>
      <c r="D343" s="541"/>
      <c r="E343" s="541"/>
      <c r="F343" s="542"/>
      <c r="G343" s="530"/>
      <c r="H343" s="541"/>
      <c r="I343" s="530"/>
      <c r="J343" s="543"/>
      <c r="K343" s="543"/>
      <c r="L343" s="531"/>
      <c r="M343" s="543"/>
      <c r="N343" s="544"/>
      <c r="O343" s="532">
        <f t="shared" si="16"/>
        <v>0</v>
      </c>
      <c r="P343" s="532">
        <f t="shared" si="17"/>
        <v>0</v>
      </c>
      <c r="Q343" s="518" t="str">
        <f t="shared" si="18"/>
        <v/>
      </c>
    </row>
    <row r="344" spans="1:17" x14ac:dyDescent="0.2">
      <c r="A344" s="525"/>
      <c r="B344" s="526"/>
      <c r="C344" s="527"/>
      <c r="D344" s="541"/>
      <c r="E344" s="541"/>
      <c r="F344" s="542"/>
      <c r="G344" s="530"/>
      <c r="H344" s="541"/>
      <c r="I344" s="530"/>
      <c r="J344" s="543"/>
      <c r="K344" s="543"/>
      <c r="L344" s="531"/>
      <c r="M344" s="543"/>
      <c r="N344" s="544"/>
      <c r="O344" s="532">
        <f t="shared" si="16"/>
        <v>0</v>
      </c>
      <c r="P344" s="532">
        <f t="shared" si="17"/>
        <v>0</v>
      </c>
      <c r="Q344" s="518" t="str">
        <f t="shared" si="18"/>
        <v/>
      </c>
    </row>
    <row r="345" spans="1:17" x14ac:dyDescent="0.2">
      <c r="A345" s="525"/>
      <c r="B345" s="526"/>
      <c r="C345" s="527"/>
      <c r="D345" s="541"/>
      <c r="E345" s="541"/>
      <c r="F345" s="542"/>
      <c r="G345" s="530"/>
      <c r="H345" s="541"/>
      <c r="I345" s="530"/>
      <c r="J345" s="543"/>
      <c r="K345" s="543"/>
      <c r="L345" s="531"/>
      <c r="M345" s="543"/>
      <c r="N345" s="544"/>
      <c r="O345" s="532">
        <f t="shared" si="16"/>
        <v>0</v>
      </c>
      <c r="P345" s="532">
        <f t="shared" si="17"/>
        <v>0</v>
      </c>
      <c r="Q345" s="518" t="str">
        <f t="shared" si="18"/>
        <v/>
      </c>
    </row>
    <row r="346" spans="1:17" x14ac:dyDescent="0.2">
      <c r="A346" s="525"/>
      <c r="B346" s="526"/>
      <c r="C346" s="527"/>
      <c r="D346" s="541"/>
      <c r="E346" s="541"/>
      <c r="F346" s="542"/>
      <c r="G346" s="530"/>
      <c r="H346" s="541"/>
      <c r="I346" s="530"/>
      <c r="J346" s="543"/>
      <c r="K346" s="543"/>
      <c r="L346" s="531"/>
      <c r="M346" s="543"/>
      <c r="N346" s="544"/>
      <c r="O346" s="532">
        <f t="shared" si="16"/>
        <v>0</v>
      </c>
      <c r="P346" s="532">
        <f t="shared" si="17"/>
        <v>0</v>
      </c>
      <c r="Q346" s="518" t="str">
        <f t="shared" si="18"/>
        <v/>
      </c>
    </row>
    <row r="347" spans="1:17" x14ac:dyDescent="0.2">
      <c r="A347" s="525"/>
      <c r="B347" s="526"/>
      <c r="C347" s="527"/>
      <c r="D347" s="541"/>
      <c r="E347" s="541"/>
      <c r="F347" s="542"/>
      <c r="G347" s="530"/>
      <c r="H347" s="541"/>
      <c r="I347" s="530"/>
      <c r="J347" s="543"/>
      <c r="K347" s="543"/>
      <c r="L347" s="531"/>
      <c r="M347" s="543"/>
      <c r="N347" s="544"/>
      <c r="O347" s="532">
        <f t="shared" si="16"/>
        <v>0</v>
      </c>
      <c r="P347" s="532">
        <f t="shared" si="17"/>
        <v>0</v>
      </c>
      <c r="Q347" s="518" t="str">
        <f t="shared" si="18"/>
        <v/>
      </c>
    </row>
    <row r="348" spans="1:17" x14ac:dyDescent="0.2">
      <c r="A348" s="525"/>
      <c r="B348" s="526"/>
      <c r="C348" s="527"/>
      <c r="D348" s="541"/>
      <c r="E348" s="541"/>
      <c r="F348" s="542"/>
      <c r="G348" s="530"/>
      <c r="H348" s="541"/>
      <c r="I348" s="530"/>
      <c r="J348" s="543"/>
      <c r="K348" s="543"/>
      <c r="L348" s="531"/>
      <c r="M348" s="543"/>
      <c r="N348" s="544"/>
      <c r="O348" s="532">
        <f t="shared" si="16"/>
        <v>0</v>
      </c>
      <c r="P348" s="532">
        <f t="shared" si="17"/>
        <v>0</v>
      </c>
      <c r="Q348" s="518" t="str">
        <f t="shared" si="18"/>
        <v/>
      </c>
    </row>
    <row r="349" spans="1:17" x14ac:dyDescent="0.2">
      <c r="A349" s="525"/>
      <c r="B349" s="526"/>
      <c r="C349" s="527"/>
      <c r="D349" s="528"/>
      <c r="E349" s="541"/>
      <c r="F349" s="542"/>
      <c r="G349" s="530"/>
      <c r="H349" s="541"/>
      <c r="I349" s="530"/>
      <c r="J349" s="543"/>
      <c r="K349" s="543"/>
      <c r="L349" s="531"/>
      <c r="M349" s="543"/>
      <c r="N349" s="544"/>
      <c r="O349" s="532">
        <f t="shared" si="16"/>
        <v>0</v>
      </c>
      <c r="P349" s="532">
        <f t="shared" si="17"/>
        <v>0</v>
      </c>
      <c r="Q349" s="518" t="str">
        <f t="shared" si="18"/>
        <v/>
      </c>
    </row>
    <row r="350" spans="1:17" x14ac:dyDescent="0.2">
      <c r="A350" s="525"/>
      <c r="B350" s="526"/>
      <c r="C350" s="527"/>
      <c r="D350" s="528"/>
      <c r="E350" s="541"/>
      <c r="F350" s="542"/>
      <c r="G350" s="530"/>
      <c r="H350" s="541"/>
      <c r="I350" s="530"/>
      <c r="J350" s="543"/>
      <c r="K350" s="543"/>
      <c r="L350" s="531"/>
      <c r="M350" s="543"/>
      <c r="N350" s="544"/>
      <c r="O350" s="532">
        <f t="shared" si="16"/>
        <v>0</v>
      </c>
      <c r="P350" s="532">
        <f t="shared" si="17"/>
        <v>0</v>
      </c>
      <c r="Q350" s="518" t="str">
        <f t="shared" si="18"/>
        <v/>
      </c>
    </row>
    <row r="351" spans="1:17" x14ac:dyDescent="0.2">
      <c r="A351" s="525"/>
      <c r="B351" s="526"/>
      <c r="C351" s="527"/>
      <c r="D351" s="528"/>
      <c r="E351" s="541"/>
      <c r="F351" s="542"/>
      <c r="G351" s="530"/>
      <c r="H351" s="541"/>
      <c r="I351" s="530"/>
      <c r="J351" s="543"/>
      <c r="K351" s="543"/>
      <c r="L351" s="531"/>
      <c r="M351" s="543"/>
      <c r="N351" s="544"/>
      <c r="O351" s="532">
        <f t="shared" si="16"/>
        <v>0</v>
      </c>
      <c r="P351" s="532">
        <f t="shared" si="17"/>
        <v>0</v>
      </c>
      <c r="Q351" s="518" t="str">
        <f t="shared" si="18"/>
        <v/>
      </c>
    </row>
    <row r="352" spans="1:17" x14ac:dyDescent="0.2">
      <c r="A352" s="525"/>
      <c r="B352" s="526"/>
      <c r="C352" s="527"/>
      <c r="D352" s="528"/>
      <c r="E352" s="541"/>
      <c r="F352" s="542"/>
      <c r="G352" s="541"/>
      <c r="H352" s="541"/>
      <c r="I352" s="530"/>
      <c r="J352" s="543"/>
      <c r="K352" s="543"/>
      <c r="L352" s="531"/>
      <c r="M352" s="543"/>
      <c r="N352" s="544"/>
      <c r="O352" s="532">
        <f t="shared" si="16"/>
        <v>0</v>
      </c>
      <c r="P352" s="532">
        <f t="shared" si="17"/>
        <v>0</v>
      </c>
      <c r="Q352" s="518" t="str">
        <f t="shared" si="18"/>
        <v/>
      </c>
    </row>
    <row r="353" spans="1:17" x14ac:dyDescent="0.2">
      <c r="A353" s="525"/>
      <c r="B353" s="526"/>
      <c r="C353" s="527"/>
      <c r="D353" s="528"/>
      <c r="E353" s="541"/>
      <c r="F353" s="542"/>
      <c r="G353" s="541"/>
      <c r="H353" s="541"/>
      <c r="I353" s="530"/>
      <c r="J353" s="543"/>
      <c r="K353" s="543"/>
      <c r="L353" s="531"/>
      <c r="M353" s="543"/>
      <c r="N353" s="544"/>
      <c r="O353" s="532">
        <f t="shared" si="16"/>
        <v>0</v>
      </c>
      <c r="P353" s="532">
        <f t="shared" si="17"/>
        <v>0</v>
      </c>
      <c r="Q353" s="518" t="str">
        <f t="shared" si="18"/>
        <v/>
      </c>
    </row>
    <row r="354" spans="1:17" x14ac:dyDescent="0.2">
      <c r="A354" s="525"/>
      <c r="B354" s="526"/>
      <c r="C354" s="527"/>
      <c r="D354" s="528"/>
      <c r="E354" s="541"/>
      <c r="F354" s="542"/>
      <c r="G354" s="541"/>
      <c r="H354" s="541"/>
      <c r="I354" s="530"/>
      <c r="J354" s="543"/>
      <c r="K354" s="543"/>
      <c r="L354" s="531"/>
      <c r="M354" s="543"/>
      <c r="N354" s="544"/>
      <c r="O354" s="532">
        <f t="shared" si="16"/>
        <v>0</v>
      </c>
      <c r="P354" s="532">
        <f t="shared" si="17"/>
        <v>0</v>
      </c>
      <c r="Q354" s="518" t="str">
        <f t="shared" si="18"/>
        <v/>
      </c>
    </row>
    <row r="355" spans="1:17" x14ac:dyDescent="0.2">
      <c r="A355" s="525"/>
      <c r="B355" s="526"/>
      <c r="C355" s="527"/>
      <c r="D355" s="528"/>
      <c r="E355" s="541"/>
      <c r="F355" s="542"/>
      <c r="G355" s="541"/>
      <c r="H355" s="541"/>
      <c r="I355" s="530"/>
      <c r="J355" s="543"/>
      <c r="K355" s="543"/>
      <c r="L355" s="531"/>
      <c r="M355" s="543"/>
      <c r="N355" s="544"/>
      <c r="O355" s="532">
        <f t="shared" si="16"/>
        <v>0</v>
      </c>
      <c r="P355" s="532">
        <f t="shared" si="17"/>
        <v>0</v>
      </c>
      <c r="Q355" s="518" t="str">
        <f t="shared" si="18"/>
        <v/>
      </c>
    </row>
    <row r="356" spans="1:17" x14ac:dyDescent="0.2">
      <c r="A356" s="525"/>
      <c r="B356" s="526"/>
      <c r="C356" s="527"/>
      <c r="D356" s="528"/>
      <c r="E356" s="541"/>
      <c r="F356" s="542"/>
      <c r="G356" s="541"/>
      <c r="H356" s="541"/>
      <c r="I356" s="530"/>
      <c r="J356" s="543"/>
      <c r="K356" s="543"/>
      <c r="L356" s="531"/>
      <c r="M356" s="543"/>
      <c r="N356" s="544"/>
      <c r="O356" s="532">
        <f t="shared" si="16"/>
        <v>0</v>
      </c>
      <c r="P356" s="532">
        <f t="shared" si="17"/>
        <v>0</v>
      </c>
      <c r="Q356" s="518" t="str">
        <f t="shared" si="18"/>
        <v/>
      </c>
    </row>
    <row r="357" spans="1:17" x14ac:dyDescent="0.2">
      <c r="A357" s="525"/>
      <c r="B357" s="526"/>
      <c r="C357" s="527"/>
      <c r="D357" s="528"/>
      <c r="E357" s="541"/>
      <c r="F357" s="542"/>
      <c r="G357" s="541"/>
      <c r="H357" s="541"/>
      <c r="I357" s="530"/>
      <c r="J357" s="543"/>
      <c r="K357" s="543"/>
      <c r="L357" s="531"/>
      <c r="M357" s="543"/>
      <c r="N357" s="544"/>
      <c r="O357" s="532">
        <f t="shared" si="16"/>
        <v>0</v>
      </c>
      <c r="P357" s="532">
        <f t="shared" si="17"/>
        <v>0</v>
      </c>
      <c r="Q357" s="518" t="str">
        <f t="shared" si="18"/>
        <v/>
      </c>
    </row>
    <row r="358" spans="1:17" x14ac:dyDescent="0.2">
      <c r="A358" s="525"/>
      <c r="B358" s="526"/>
      <c r="C358" s="527"/>
      <c r="D358" s="528"/>
      <c r="E358" s="541"/>
      <c r="F358" s="542"/>
      <c r="G358" s="541"/>
      <c r="H358" s="541"/>
      <c r="I358" s="530"/>
      <c r="J358" s="543"/>
      <c r="K358" s="543"/>
      <c r="L358" s="531"/>
      <c r="M358" s="543"/>
      <c r="N358" s="544"/>
      <c r="O358" s="532">
        <f t="shared" si="16"/>
        <v>0</v>
      </c>
      <c r="P358" s="532">
        <f t="shared" si="17"/>
        <v>0</v>
      </c>
      <c r="Q358" s="518" t="str">
        <f t="shared" si="18"/>
        <v/>
      </c>
    </row>
    <row r="359" spans="1:17" x14ac:dyDescent="0.2">
      <c r="A359" s="525"/>
      <c r="B359" s="526"/>
      <c r="C359" s="527"/>
      <c r="D359" s="528"/>
      <c r="E359" s="541"/>
      <c r="F359" s="542"/>
      <c r="G359" s="541"/>
      <c r="H359" s="541"/>
      <c r="I359" s="530"/>
      <c r="J359" s="543"/>
      <c r="K359" s="543"/>
      <c r="L359" s="531"/>
      <c r="M359" s="543"/>
      <c r="N359" s="544"/>
      <c r="O359" s="532">
        <f t="shared" si="16"/>
        <v>0</v>
      </c>
      <c r="P359" s="532">
        <f t="shared" si="17"/>
        <v>0</v>
      </c>
      <c r="Q359" s="518" t="str">
        <f t="shared" si="18"/>
        <v/>
      </c>
    </row>
    <row r="360" spans="1:17" x14ac:dyDescent="0.2">
      <c r="A360" s="525"/>
      <c r="B360" s="526"/>
      <c r="C360" s="527"/>
      <c r="D360" s="528"/>
      <c r="E360" s="541"/>
      <c r="F360" s="542"/>
      <c r="G360" s="541"/>
      <c r="H360" s="541"/>
      <c r="I360" s="530"/>
      <c r="J360" s="543"/>
      <c r="K360" s="543"/>
      <c r="L360" s="531"/>
      <c r="M360" s="543"/>
      <c r="N360" s="544"/>
      <c r="O360" s="532">
        <f t="shared" si="16"/>
        <v>0</v>
      </c>
      <c r="P360" s="532">
        <f t="shared" si="17"/>
        <v>0</v>
      </c>
      <c r="Q360" s="518" t="str">
        <f t="shared" si="18"/>
        <v/>
      </c>
    </row>
    <row r="361" spans="1:17" x14ac:dyDescent="0.2">
      <c r="A361" s="525"/>
      <c r="B361" s="526"/>
      <c r="C361" s="527"/>
      <c r="D361" s="528"/>
      <c r="E361" s="541"/>
      <c r="F361" s="542"/>
      <c r="G361" s="541"/>
      <c r="H361" s="541"/>
      <c r="I361" s="530"/>
      <c r="J361" s="543"/>
      <c r="K361" s="543"/>
      <c r="L361" s="531"/>
      <c r="M361" s="543"/>
      <c r="N361" s="544"/>
      <c r="O361" s="532">
        <f t="shared" si="16"/>
        <v>0</v>
      </c>
      <c r="P361" s="532">
        <f t="shared" si="17"/>
        <v>0</v>
      </c>
      <c r="Q361" s="518" t="str">
        <f t="shared" si="18"/>
        <v/>
      </c>
    </row>
    <row r="362" spans="1:17" x14ac:dyDescent="0.2">
      <c r="A362" s="525"/>
      <c r="B362" s="526"/>
      <c r="C362" s="527"/>
      <c r="D362" s="528"/>
      <c r="E362" s="541"/>
      <c r="F362" s="542"/>
      <c r="G362" s="541"/>
      <c r="H362" s="541"/>
      <c r="I362" s="530"/>
      <c r="J362" s="543"/>
      <c r="K362" s="543"/>
      <c r="L362" s="531"/>
      <c r="M362" s="543"/>
      <c r="N362" s="544"/>
      <c r="O362" s="532">
        <f t="shared" si="16"/>
        <v>0</v>
      </c>
      <c r="P362" s="532">
        <f t="shared" si="17"/>
        <v>0</v>
      </c>
      <c r="Q362" s="518" t="str">
        <f t="shared" si="18"/>
        <v/>
      </c>
    </row>
    <row r="363" spans="1:17" x14ac:dyDescent="0.2">
      <c r="A363" s="525"/>
      <c r="B363" s="526"/>
      <c r="C363" s="527"/>
      <c r="D363" s="528"/>
      <c r="E363" s="541"/>
      <c r="F363" s="542"/>
      <c r="G363" s="541"/>
      <c r="H363" s="541"/>
      <c r="I363" s="530"/>
      <c r="J363" s="543"/>
      <c r="K363" s="543"/>
      <c r="L363" s="531"/>
      <c r="M363" s="543"/>
      <c r="N363" s="544"/>
      <c r="O363" s="532">
        <f t="shared" si="16"/>
        <v>0</v>
      </c>
      <c r="P363" s="532">
        <f t="shared" si="17"/>
        <v>0</v>
      </c>
      <c r="Q363" s="518" t="str">
        <f t="shared" si="18"/>
        <v/>
      </c>
    </row>
    <row r="364" spans="1:17" x14ac:dyDescent="0.2">
      <c r="A364" s="525"/>
      <c r="B364" s="526"/>
      <c r="C364" s="527"/>
      <c r="D364" s="528"/>
      <c r="E364" s="541"/>
      <c r="F364" s="542"/>
      <c r="G364" s="541"/>
      <c r="H364" s="541"/>
      <c r="I364" s="530"/>
      <c r="J364" s="543"/>
      <c r="K364" s="543"/>
      <c r="L364" s="531"/>
      <c r="M364" s="543"/>
      <c r="N364" s="544"/>
      <c r="O364" s="532">
        <f t="shared" si="16"/>
        <v>0</v>
      </c>
      <c r="P364" s="532">
        <f t="shared" si="17"/>
        <v>0</v>
      </c>
      <c r="Q364" s="518" t="str">
        <f t="shared" si="18"/>
        <v/>
      </c>
    </row>
    <row r="365" spans="1:17" x14ac:dyDescent="0.2">
      <c r="A365" s="525"/>
      <c r="B365" s="526"/>
      <c r="C365" s="527"/>
      <c r="D365" s="528"/>
      <c r="E365" s="541"/>
      <c r="F365" s="542"/>
      <c r="G365" s="541"/>
      <c r="H365" s="541"/>
      <c r="I365" s="530"/>
      <c r="J365" s="543"/>
      <c r="K365" s="543"/>
      <c r="L365" s="531"/>
      <c r="M365" s="543"/>
      <c r="N365" s="544"/>
      <c r="O365" s="532">
        <f t="shared" si="16"/>
        <v>0</v>
      </c>
      <c r="P365" s="532">
        <f t="shared" si="17"/>
        <v>0</v>
      </c>
      <c r="Q365" s="518" t="str">
        <f t="shared" si="18"/>
        <v/>
      </c>
    </row>
    <row r="366" spans="1:17" x14ac:dyDescent="0.2">
      <c r="A366" s="525"/>
      <c r="B366" s="533"/>
      <c r="C366" s="527"/>
      <c r="D366" s="528"/>
      <c r="E366" s="541"/>
      <c r="F366" s="542"/>
      <c r="G366" s="541"/>
      <c r="H366" s="541"/>
      <c r="I366" s="530"/>
      <c r="J366" s="543"/>
      <c r="K366" s="543"/>
      <c r="L366" s="531"/>
      <c r="M366" s="543"/>
      <c r="N366" s="544"/>
      <c r="O366" s="532">
        <f t="shared" si="16"/>
        <v>0</v>
      </c>
      <c r="P366" s="532">
        <f t="shared" si="17"/>
        <v>0</v>
      </c>
      <c r="Q366" s="518" t="str">
        <f t="shared" si="18"/>
        <v/>
      </c>
    </row>
    <row r="367" spans="1:17" x14ac:dyDescent="0.2">
      <c r="A367" s="525"/>
      <c r="B367" s="526"/>
      <c r="C367" s="527"/>
      <c r="D367" s="528"/>
      <c r="E367" s="541"/>
      <c r="F367" s="542"/>
      <c r="G367" s="541"/>
      <c r="H367" s="541"/>
      <c r="I367" s="530"/>
      <c r="J367" s="543"/>
      <c r="K367" s="543"/>
      <c r="L367" s="531"/>
      <c r="M367" s="543"/>
      <c r="N367" s="544"/>
      <c r="O367" s="532">
        <f t="shared" si="16"/>
        <v>0</v>
      </c>
      <c r="P367" s="532">
        <f t="shared" si="17"/>
        <v>0</v>
      </c>
      <c r="Q367" s="518" t="str">
        <f t="shared" si="18"/>
        <v/>
      </c>
    </row>
    <row r="368" spans="1:17" x14ac:dyDescent="0.2">
      <c r="A368" s="525"/>
      <c r="B368" s="526"/>
      <c r="C368" s="527"/>
      <c r="D368" s="528"/>
      <c r="E368" s="541"/>
      <c r="F368" s="542"/>
      <c r="G368" s="541"/>
      <c r="H368" s="541"/>
      <c r="I368" s="530"/>
      <c r="J368" s="543"/>
      <c r="K368" s="543"/>
      <c r="L368" s="531"/>
      <c r="M368" s="543"/>
      <c r="N368" s="544"/>
      <c r="O368" s="532">
        <f t="shared" si="16"/>
        <v>0</v>
      </c>
      <c r="P368" s="532">
        <f t="shared" si="17"/>
        <v>0</v>
      </c>
      <c r="Q368" s="518" t="str">
        <f t="shared" si="18"/>
        <v/>
      </c>
    </row>
    <row r="369" spans="1:17" x14ac:dyDescent="0.2">
      <c r="A369" s="525"/>
      <c r="B369" s="526"/>
      <c r="C369" s="527"/>
      <c r="D369" s="528"/>
      <c r="E369" s="541"/>
      <c r="F369" s="542"/>
      <c r="G369" s="541"/>
      <c r="H369" s="541"/>
      <c r="I369" s="530"/>
      <c r="J369" s="543"/>
      <c r="K369" s="543"/>
      <c r="L369" s="531"/>
      <c r="M369" s="543"/>
      <c r="N369" s="544"/>
      <c r="O369" s="532">
        <f t="shared" si="16"/>
        <v>0</v>
      </c>
      <c r="P369" s="532">
        <f t="shared" si="17"/>
        <v>0</v>
      </c>
      <c r="Q369" s="518" t="str">
        <f t="shared" si="18"/>
        <v/>
      </c>
    </row>
    <row r="370" spans="1:17" x14ac:dyDescent="0.2">
      <c r="A370" s="525"/>
      <c r="B370" s="526"/>
      <c r="C370" s="527"/>
      <c r="D370" s="528"/>
      <c r="E370" s="541"/>
      <c r="F370" s="542"/>
      <c r="G370" s="541"/>
      <c r="H370" s="541"/>
      <c r="I370" s="530"/>
      <c r="J370" s="543"/>
      <c r="K370" s="543"/>
      <c r="L370" s="531"/>
      <c r="M370" s="543"/>
      <c r="N370" s="544"/>
      <c r="O370" s="532">
        <f t="shared" si="16"/>
        <v>0</v>
      </c>
      <c r="P370" s="532">
        <f t="shared" si="17"/>
        <v>0</v>
      </c>
      <c r="Q370" s="518" t="str">
        <f t="shared" si="18"/>
        <v/>
      </c>
    </row>
    <row r="371" spans="1:17" x14ac:dyDescent="0.2">
      <c r="A371" s="525"/>
      <c r="B371" s="526"/>
      <c r="C371" s="527"/>
      <c r="D371" s="528"/>
      <c r="E371" s="541"/>
      <c r="F371" s="536"/>
      <c r="G371" s="541"/>
      <c r="H371" s="541"/>
      <c r="I371" s="530"/>
      <c r="J371" s="543"/>
      <c r="K371" s="543"/>
      <c r="L371" s="531"/>
      <c r="M371" s="543"/>
      <c r="N371" s="544"/>
      <c r="O371" s="532">
        <f t="shared" si="16"/>
        <v>0</v>
      </c>
      <c r="P371" s="532">
        <f t="shared" si="17"/>
        <v>0</v>
      </c>
      <c r="Q371" s="518" t="str">
        <f t="shared" si="18"/>
        <v/>
      </c>
    </row>
    <row r="372" spans="1:17" x14ac:dyDescent="0.2">
      <c r="A372" s="525"/>
      <c r="B372" s="533"/>
      <c r="C372" s="534"/>
      <c r="D372" s="528"/>
      <c r="E372" s="535"/>
      <c r="F372" s="536"/>
      <c r="G372" s="537"/>
      <c r="H372" s="535"/>
      <c r="I372" s="530"/>
      <c r="J372" s="543"/>
      <c r="K372" s="543"/>
      <c r="L372" s="531"/>
      <c r="M372" s="538"/>
      <c r="N372" s="540"/>
      <c r="O372" s="532">
        <f t="shared" si="16"/>
        <v>0</v>
      </c>
      <c r="P372" s="532">
        <f t="shared" si="17"/>
        <v>0</v>
      </c>
      <c r="Q372" s="518" t="str">
        <f t="shared" si="18"/>
        <v/>
      </c>
    </row>
    <row r="373" spans="1:17" x14ac:dyDescent="0.2">
      <c r="A373" s="525"/>
      <c r="B373" s="526"/>
      <c r="C373" s="527"/>
      <c r="D373" s="528"/>
      <c r="E373" s="541"/>
      <c r="F373" s="542"/>
      <c r="G373" s="530"/>
      <c r="H373" s="541"/>
      <c r="I373" s="530"/>
      <c r="J373" s="543"/>
      <c r="K373" s="543"/>
      <c r="L373" s="531"/>
      <c r="M373" s="531"/>
      <c r="N373" s="544"/>
      <c r="O373" s="532">
        <f t="shared" si="16"/>
        <v>0</v>
      </c>
      <c r="P373" s="532">
        <f t="shared" si="17"/>
        <v>0</v>
      </c>
      <c r="Q373" s="518" t="str">
        <f t="shared" si="18"/>
        <v/>
      </c>
    </row>
    <row r="374" spans="1:17" x14ac:dyDescent="0.2">
      <c r="A374" s="525"/>
      <c r="B374" s="526"/>
      <c r="C374" s="527"/>
      <c r="D374" s="528"/>
      <c r="E374" s="541"/>
      <c r="F374" s="542"/>
      <c r="G374" s="530"/>
      <c r="H374" s="541"/>
      <c r="I374" s="530"/>
      <c r="J374" s="543"/>
      <c r="K374" s="543"/>
      <c r="L374" s="531"/>
      <c r="M374" s="543"/>
      <c r="N374" s="544"/>
      <c r="O374" s="532">
        <f t="shared" si="16"/>
        <v>0</v>
      </c>
      <c r="P374" s="532">
        <f t="shared" si="17"/>
        <v>0</v>
      </c>
      <c r="Q374" s="518" t="str">
        <f t="shared" si="18"/>
        <v/>
      </c>
    </row>
    <row r="375" spans="1:17" x14ac:dyDescent="0.2">
      <c r="A375" s="525"/>
      <c r="B375" s="526"/>
      <c r="C375" s="527"/>
      <c r="D375" s="541"/>
      <c r="E375" s="541"/>
      <c r="F375" s="542"/>
      <c r="G375" s="530"/>
      <c r="H375" s="541"/>
      <c r="I375" s="530"/>
      <c r="J375" s="543"/>
      <c r="K375" s="543"/>
      <c r="L375" s="531"/>
      <c r="M375" s="543"/>
      <c r="N375" s="544"/>
      <c r="O375" s="532">
        <f t="shared" si="16"/>
        <v>0</v>
      </c>
      <c r="P375" s="532">
        <f t="shared" si="17"/>
        <v>0</v>
      </c>
      <c r="Q375" s="518" t="str">
        <f t="shared" si="18"/>
        <v/>
      </c>
    </row>
    <row r="376" spans="1:17" x14ac:dyDescent="0.2">
      <c r="A376" s="525"/>
      <c r="B376" s="526"/>
      <c r="C376" s="527"/>
      <c r="D376" s="541"/>
      <c r="E376" s="541"/>
      <c r="F376" s="542"/>
      <c r="G376" s="530"/>
      <c r="H376" s="541"/>
      <c r="I376" s="530"/>
      <c r="J376" s="543"/>
      <c r="K376" s="543"/>
      <c r="L376" s="531"/>
      <c r="M376" s="543"/>
      <c r="N376" s="544"/>
      <c r="O376" s="532">
        <f t="shared" si="16"/>
        <v>0</v>
      </c>
      <c r="P376" s="532">
        <f t="shared" si="17"/>
        <v>0</v>
      </c>
      <c r="Q376" s="518" t="str">
        <f t="shared" si="18"/>
        <v/>
      </c>
    </row>
    <row r="377" spans="1:17" x14ac:dyDescent="0.2">
      <c r="A377" s="525"/>
      <c r="B377" s="526"/>
      <c r="C377" s="527"/>
      <c r="D377" s="541"/>
      <c r="E377" s="541"/>
      <c r="F377" s="542"/>
      <c r="G377" s="530"/>
      <c r="H377" s="541"/>
      <c r="I377" s="530"/>
      <c r="J377" s="543"/>
      <c r="K377" s="543"/>
      <c r="L377" s="531"/>
      <c r="M377" s="543"/>
      <c r="N377" s="548"/>
      <c r="O377" s="532">
        <f t="shared" si="16"/>
        <v>0</v>
      </c>
      <c r="P377" s="532">
        <f t="shared" si="17"/>
        <v>0</v>
      </c>
      <c r="Q377" s="518" t="str">
        <f t="shared" si="18"/>
        <v/>
      </c>
    </row>
    <row r="378" spans="1:17" x14ac:dyDescent="0.2">
      <c r="A378" s="525"/>
      <c r="B378" s="526"/>
      <c r="C378" s="527"/>
      <c r="D378" s="541"/>
      <c r="E378" s="541"/>
      <c r="F378" s="542"/>
      <c r="G378" s="530"/>
      <c r="H378" s="541"/>
      <c r="I378" s="530"/>
      <c r="J378" s="543"/>
      <c r="K378" s="543"/>
      <c r="L378" s="531"/>
      <c r="M378" s="543"/>
      <c r="N378" s="544"/>
      <c r="O378" s="532">
        <f t="shared" si="16"/>
        <v>0</v>
      </c>
      <c r="P378" s="532">
        <f t="shared" si="17"/>
        <v>0</v>
      </c>
      <c r="Q378" s="518" t="str">
        <f t="shared" si="18"/>
        <v/>
      </c>
    </row>
    <row r="379" spans="1:17" x14ac:dyDescent="0.2">
      <c r="A379" s="525"/>
      <c r="B379" s="526"/>
      <c r="C379" s="527"/>
      <c r="D379" s="541"/>
      <c r="E379" s="541"/>
      <c r="F379" s="542"/>
      <c r="G379" s="530"/>
      <c r="H379" s="541"/>
      <c r="I379" s="530"/>
      <c r="J379" s="543"/>
      <c r="K379" s="543"/>
      <c r="L379" s="531"/>
      <c r="M379" s="543"/>
      <c r="N379" s="544"/>
      <c r="O379" s="532">
        <f t="shared" si="16"/>
        <v>0</v>
      </c>
      <c r="P379" s="532">
        <f t="shared" si="17"/>
        <v>0</v>
      </c>
      <c r="Q379" s="518" t="str">
        <f t="shared" si="18"/>
        <v/>
      </c>
    </row>
    <row r="380" spans="1:17" x14ac:dyDescent="0.2">
      <c r="A380" s="525"/>
      <c r="B380" s="526"/>
      <c r="C380" s="527"/>
      <c r="D380" s="541"/>
      <c r="E380" s="541"/>
      <c r="F380" s="542"/>
      <c r="G380" s="541"/>
      <c r="H380" s="541"/>
      <c r="I380" s="530"/>
      <c r="J380" s="543"/>
      <c r="K380" s="543"/>
      <c r="L380" s="531"/>
      <c r="M380" s="543"/>
      <c r="N380" s="544"/>
      <c r="O380" s="532">
        <f t="shared" si="16"/>
        <v>0</v>
      </c>
      <c r="P380" s="532">
        <f t="shared" si="17"/>
        <v>0</v>
      </c>
      <c r="Q380" s="518" t="str">
        <f t="shared" si="18"/>
        <v/>
      </c>
    </row>
    <row r="381" spans="1:17" x14ac:dyDescent="0.2">
      <c r="A381" s="525"/>
      <c r="B381" s="526"/>
      <c r="C381" s="527"/>
      <c r="D381" s="541"/>
      <c r="E381" s="541"/>
      <c r="F381" s="542"/>
      <c r="G381" s="541"/>
      <c r="H381" s="541"/>
      <c r="I381" s="530"/>
      <c r="J381" s="543"/>
      <c r="K381" s="543"/>
      <c r="L381" s="531"/>
      <c r="M381" s="543"/>
      <c r="N381" s="544"/>
      <c r="O381" s="532">
        <f t="shared" si="16"/>
        <v>0</v>
      </c>
      <c r="P381" s="532">
        <f t="shared" si="17"/>
        <v>0</v>
      </c>
      <c r="Q381" s="518" t="str">
        <f t="shared" si="18"/>
        <v/>
      </c>
    </row>
    <row r="382" spans="1:17" x14ac:dyDescent="0.2">
      <c r="A382" s="525"/>
      <c r="B382" s="526"/>
      <c r="C382" s="527"/>
      <c r="D382" s="541"/>
      <c r="E382" s="541"/>
      <c r="F382" s="542"/>
      <c r="G382" s="541"/>
      <c r="H382" s="541"/>
      <c r="I382" s="530"/>
      <c r="J382" s="543"/>
      <c r="K382" s="543"/>
      <c r="L382" s="531"/>
      <c r="M382" s="543"/>
      <c r="N382" s="544"/>
      <c r="O382" s="532">
        <f t="shared" si="16"/>
        <v>0</v>
      </c>
      <c r="P382" s="532">
        <f t="shared" si="17"/>
        <v>0</v>
      </c>
      <c r="Q382" s="518" t="str">
        <f t="shared" si="18"/>
        <v/>
      </c>
    </row>
    <row r="383" spans="1:17" x14ac:dyDescent="0.2">
      <c r="A383" s="525"/>
      <c r="B383" s="526"/>
      <c r="C383" s="527"/>
      <c r="D383" s="541"/>
      <c r="E383" s="541"/>
      <c r="F383" s="542"/>
      <c r="G383" s="530"/>
      <c r="H383" s="530"/>
      <c r="I383" s="530"/>
      <c r="J383" s="531"/>
      <c r="K383" s="543"/>
      <c r="L383" s="531"/>
      <c r="M383" s="543"/>
      <c r="N383" s="544"/>
      <c r="O383" s="532">
        <f t="shared" si="16"/>
        <v>0</v>
      </c>
      <c r="P383" s="532">
        <f t="shared" si="17"/>
        <v>0</v>
      </c>
      <c r="Q383" s="518" t="str">
        <f t="shared" si="18"/>
        <v/>
      </c>
    </row>
    <row r="384" spans="1:17" x14ac:dyDescent="0.2">
      <c r="A384" s="525"/>
      <c r="B384" s="526"/>
      <c r="C384" s="527"/>
      <c r="D384" s="541"/>
      <c r="E384" s="541"/>
      <c r="F384" s="542"/>
      <c r="G384" s="530"/>
      <c r="H384" s="530"/>
      <c r="I384" s="530"/>
      <c r="J384" s="531"/>
      <c r="K384" s="543"/>
      <c r="L384" s="531"/>
      <c r="M384" s="543"/>
      <c r="N384" s="544"/>
      <c r="O384" s="532">
        <f t="shared" si="16"/>
        <v>0</v>
      </c>
      <c r="P384" s="532">
        <f t="shared" si="17"/>
        <v>0</v>
      </c>
      <c r="Q384" s="518" t="str">
        <f t="shared" si="18"/>
        <v/>
      </c>
    </row>
    <row r="385" spans="1:17" x14ac:dyDescent="0.2">
      <c r="A385" s="525"/>
      <c r="B385" s="526"/>
      <c r="C385" s="527"/>
      <c r="D385" s="541"/>
      <c r="E385" s="541"/>
      <c r="F385" s="542"/>
      <c r="G385" s="530"/>
      <c r="H385" s="541"/>
      <c r="I385" s="530"/>
      <c r="J385" s="543"/>
      <c r="K385" s="543"/>
      <c r="L385" s="531"/>
      <c r="M385" s="543"/>
      <c r="N385" s="544"/>
      <c r="O385" s="532">
        <f t="shared" si="16"/>
        <v>0</v>
      </c>
      <c r="P385" s="532">
        <f t="shared" si="17"/>
        <v>0</v>
      </c>
      <c r="Q385" s="518" t="str">
        <f t="shared" si="18"/>
        <v/>
      </c>
    </row>
    <row r="386" spans="1:17" x14ac:dyDescent="0.2">
      <c r="A386" s="525"/>
      <c r="B386" s="526"/>
      <c r="C386" s="527"/>
      <c r="D386" s="541"/>
      <c r="E386" s="541"/>
      <c r="F386" s="542"/>
      <c r="G386" s="530"/>
      <c r="H386" s="541"/>
      <c r="I386" s="530"/>
      <c r="J386" s="543"/>
      <c r="K386" s="543"/>
      <c r="L386" s="531"/>
      <c r="M386" s="543"/>
      <c r="N386" s="544"/>
      <c r="O386" s="532">
        <f t="shared" si="16"/>
        <v>0</v>
      </c>
      <c r="P386" s="532">
        <f t="shared" si="17"/>
        <v>0</v>
      </c>
      <c r="Q386" s="518" t="str">
        <f t="shared" si="18"/>
        <v/>
      </c>
    </row>
    <row r="387" spans="1:17" x14ac:dyDescent="0.2">
      <c r="A387" s="525"/>
      <c r="B387" s="526"/>
      <c r="C387" s="527"/>
      <c r="D387" s="541"/>
      <c r="E387" s="541"/>
      <c r="F387" s="542"/>
      <c r="G387" s="530"/>
      <c r="H387" s="541"/>
      <c r="I387" s="530"/>
      <c r="J387" s="543"/>
      <c r="K387" s="543"/>
      <c r="L387" s="531"/>
      <c r="M387" s="543"/>
      <c r="N387" s="544"/>
      <c r="O387" s="532">
        <f t="shared" si="16"/>
        <v>0</v>
      </c>
      <c r="P387" s="532">
        <f t="shared" si="17"/>
        <v>0</v>
      </c>
      <c r="Q387" s="518" t="str">
        <f t="shared" si="18"/>
        <v/>
      </c>
    </row>
    <row r="388" spans="1:17" x14ac:dyDescent="0.2">
      <c r="A388" s="525"/>
      <c r="B388" s="526"/>
      <c r="C388" s="527"/>
      <c r="D388" s="541"/>
      <c r="E388" s="541"/>
      <c r="F388" s="542"/>
      <c r="G388" s="530"/>
      <c r="H388" s="541"/>
      <c r="I388" s="530"/>
      <c r="J388" s="543"/>
      <c r="K388" s="543"/>
      <c r="L388" s="531"/>
      <c r="M388" s="543"/>
      <c r="N388" s="544"/>
      <c r="O388" s="532">
        <f t="shared" si="16"/>
        <v>0</v>
      </c>
      <c r="P388" s="532">
        <f t="shared" si="17"/>
        <v>0</v>
      </c>
      <c r="Q388" s="518" t="str">
        <f t="shared" si="18"/>
        <v/>
      </c>
    </row>
    <row r="389" spans="1:17" x14ac:dyDescent="0.2">
      <c r="A389" s="525"/>
      <c r="B389" s="526"/>
      <c r="C389" s="527"/>
      <c r="D389" s="541"/>
      <c r="E389" s="541"/>
      <c r="F389" s="542"/>
      <c r="G389" s="530"/>
      <c r="H389" s="541"/>
      <c r="I389" s="530"/>
      <c r="J389" s="543"/>
      <c r="K389" s="543"/>
      <c r="L389" s="531"/>
      <c r="M389" s="543"/>
      <c r="N389" s="544"/>
      <c r="O389" s="532">
        <f t="shared" ref="O389:O452" si="19">IF(B389=0,0,IF(YEAR(B389)=$P$1,MONTH(B389)-$O$1+1,(YEAR(B389)-$P$1)*12-$O$1+1+MONTH(B389)))</f>
        <v>0</v>
      </c>
      <c r="P389" s="532">
        <f t="shared" ref="P389:P452" si="20">IF(C389=0,0,IF(YEAR(C389)=$P$1,MONTH(C389)-$O$1+1,(YEAR(C389)-$P$1)*12-$O$1+1+MONTH(C389)))</f>
        <v>0</v>
      </c>
      <c r="Q389" s="518" t="str">
        <f t="shared" ref="Q389:Q452" si="21">SUBSTITUTE(D389," ","_")</f>
        <v/>
      </c>
    </row>
    <row r="390" spans="1:17" x14ac:dyDescent="0.2">
      <c r="A390" s="525"/>
      <c r="B390" s="533"/>
      <c r="C390" s="534"/>
      <c r="D390" s="541"/>
      <c r="E390" s="541"/>
      <c r="F390" s="536"/>
      <c r="G390" s="541"/>
      <c r="H390" s="541"/>
      <c r="I390" s="530"/>
      <c r="J390" s="543"/>
      <c r="K390" s="543"/>
      <c r="L390" s="531"/>
      <c r="M390" s="543"/>
      <c r="N390" s="544"/>
      <c r="O390" s="532">
        <f t="shared" si="19"/>
        <v>0</v>
      </c>
      <c r="P390" s="532">
        <f t="shared" si="20"/>
        <v>0</v>
      </c>
      <c r="Q390" s="518" t="str">
        <f t="shared" si="21"/>
        <v/>
      </c>
    </row>
    <row r="391" spans="1:17" x14ac:dyDescent="0.2">
      <c r="A391" s="525"/>
      <c r="B391" s="526"/>
      <c r="C391" s="527"/>
      <c r="D391" s="541"/>
      <c r="E391" s="541"/>
      <c r="F391" s="542"/>
      <c r="G391" s="541"/>
      <c r="H391" s="541"/>
      <c r="I391" s="530"/>
      <c r="J391" s="543"/>
      <c r="K391" s="543"/>
      <c r="L391" s="531"/>
      <c r="M391" s="546"/>
      <c r="N391" s="544"/>
      <c r="O391" s="532">
        <f t="shared" si="19"/>
        <v>0</v>
      </c>
      <c r="P391" s="532">
        <f t="shared" si="20"/>
        <v>0</v>
      </c>
      <c r="Q391" s="518" t="str">
        <f t="shared" si="21"/>
        <v/>
      </c>
    </row>
    <row r="392" spans="1:17" x14ac:dyDescent="0.2">
      <c r="A392" s="525"/>
      <c r="B392" s="526"/>
      <c r="C392" s="527"/>
      <c r="D392" s="541"/>
      <c r="E392" s="541"/>
      <c r="F392" s="542"/>
      <c r="G392" s="541"/>
      <c r="H392" s="541"/>
      <c r="I392" s="530"/>
      <c r="J392" s="543"/>
      <c r="K392" s="543"/>
      <c r="L392" s="531"/>
      <c r="M392" s="543"/>
      <c r="N392" s="544"/>
      <c r="O392" s="532">
        <f t="shared" si="19"/>
        <v>0</v>
      </c>
      <c r="P392" s="532">
        <f t="shared" si="20"/>
        <v>0</v>
      </c>
      <c r="Q392" s="518" t="str">
        <f t="shared" si="21"/>
        <v/>
      </c>
    </row>
    <row r="393" spans="1:17" x14ac:dyDescent="0.2">
      <c r="A393" s="525"/>
      <c r="B393" s="526"/>
      <c r="C393" s="527"/>
      <c r="D393" s="541"/>
      <c r="E393" s="541"/>
      <c r="F393" s="542"/>
      <c r="G393" s="541"/>
      <c r="H393" s="541"/>
      <c r="I393" s="530"/>
      <c r="J393" s="543"/>
      <c r="K393" s="543"/>
      <c r="L393" s="531"/>
      <c r="M393" s="543"/>
      <c r="N393" s="544"/>
      <c r="O393" s="532">
        <f t="shared" si="19"/>
        <v>0</v>
      </c>
      <c r="P393" s="532">
        <f t="shared" si="20"/>
        <v>0</v>
      </c>
      <c r="Q393" s="518" t="str">
        <f t="shared" si="21"/>
        <v/>
      </c>
    </row>
    <row r="394" spans="1:17" x14ac:dyDescent="0.2">
      <c r="A394" s="525"/>
      <c r="B394" s="526"/>
      <c r="C394" s="527"/>
      <c r="D394" s="541"/>
      <c r="E394" s="541"/>
      <c r="F394" s="542"/>
      <c r="G394" s="541"/>
      <c r="H394" s="541"/>
      <c r="I394" s="530"/>
      <c r="J394" s="543"/>
      <c r="K394" s="543"/>
      <c r="L394" s="531"/>
      <c r="M394" s="543"/>
      <c r="N394" s="544"/>
      <c r="O394" s="532">
        <f t="shared" si="19"/>
        <v>0</v>
      </c>
      <c r="P394" s="532">
        <f t="shared" si="20"/>
        <v>0</v>
      </c>
      <c r="Q394" s="518" t="str">
        <f t="shared" si="21"/>
        <v/>
      </c>
    </row>
    <row r="395" spans="1:17" x14ac:dyDescent="0.2">
      <c r="A395" s="525"/>
      <c r="B395" s="526"/>
      <c r="C395" s="527"/>
      <c r="D395" s="541"/>
      <c r="E395" s="541"/>
      <c r="F395" s="542"/>
      <c r="G395" s="541"/>
      <c r="H395" s="541"/>
      <c r="I395" s="530"/>
      <c r="J395" s="543"/>
      <c r="K395" s="543"/>
      <c r="L395" s="531"/>
      <c r="M395" s="543"/>
      <c r="N395" s="544"/>
      <c r="O395" s="532">
        <f t="shared" si="19"/>
        <v>0</v>
      </c>
      <c r="P395" s="532">
        <f t="shared" si="20"/>
        <v>0</v>
      </c>
      <c r="Q395" s="518" t="str">
        <f t="shared" si="21"/>
        <v/>
      </c>
    </row>
    <row r="396" spans="1:17" x14ac:dyDescent="0.2">
      <c r="A396" s="525"/>
      <c r="B396" s="526"/>
      <c r="C396" s="527"/>
      <c r="D396" s="541"/>
      <c r="E396" s="541"/>
      <c r="F396" s="542"/>
      <c r="G396" s="541"/>
      <c r="H396" s="541"/>
      <c r="I396" s="530"/>
      <c r="J396" s="543"/>
      <c r="K396" s="543"/>
      <c r="L396" s="531"/>
      <c r="M396" s="543"/>
      <c r="N396" s="544"/>
      <c r="O396" s="532">
        <f t="shared" si="19"/>
        <v>0</v>
      </c>
      <c r="P396" s="532">
        <f t="shared" si="20"/>
        <v>0</v>
      </c>
      <c r="Q396" s="518" t="str">
        <f t="shared" si="21"/>
        <v/>
      </c>
    </row>
    <row r="397" spans="1:17" x14ac:dyDescent="0.2">
      <c r="A397" s="525"/>
      <c r="B397" s="526"/>
      <c r="C397" s="527"/>
      <c r="D397" s="541"/>
      <c r="E397" s="541"/>
      <c r="F397" s="542"/>
      <c r="G397" s="530"/>
      <c r="H397" s="541"/>
      <c r="I397" s="530"/>
      <c r="J397" s="543"/>
      <c r="K397" s="543"/>
      <c r="L397" s="531"/>
      <c r="M397" s="543"/>
      <c r="N397" s="544"/>
      <c r="O397" s="532">
        <f t="shared" si="19"/>
        <v>0</v>
      </c>
      <c r="P397" s="532">
        <f t="shared" si="20"/>
        <v>0</v>
      </c>
      <c r="Q397" s="518" t="str">
        <f t="shared" si="21"/>
        <v/>
      </c>
    </row>
    <row r="398" spans="1:17" x14ac:dyDescent="0.2">
      <c r="A398" s="525"/>
      <c r="B398" s="526"/>
      <c r="C398" s="527"/>
      <c r="D398" s="541"/>
      <c r="E398" s="541"/>
      <c r="F398" s="542"/>
      <c r="G398" s="530"/>
      <c r="H398" s="541"/>
      <c r="I398" s="530"/>
      <c r="J398" s="543"/>
      <c r="K398" s="543"/>
      <c r="L398" s="531"/>
      <c r="M398" s="543"/>
      <c r="N398" s="544"/>
      <c r="O398" s="532">
        <f t="shared" si="19"/>
        <v>0</v>
      </c>
      <c r="P398" s="532">
        <f t="shared" si="20"/>
        <v>0</v>
      </c>
      <c r="Q398" s="518" t="str">
        <f t="shared" si="21"/>
        <v/>
      </c>
    </row>
    <row r="399" spans="1:17" x14ac:dyDescent="0.2">
      <c r="A399" s="525"/>
      <c r="B399" s="526"/>
      <c r="C399" s="527"/>
      <c r="D399" s="541"/>
      <c r="E399" s="541"/>
      <c r="F399" s="542"/>
      <c r="G399" s="541"/>
      <c r="H399" s="541"/>
      <c r="I399" s="530"/>
      <c r="J399" s="543"/>
      <c r="K399" s="543"/>
      <c r="L399" s="531"/>
      <c r="M399" s="543"/>
      <c r="N399" s="544"/>
      <c r="O399" s="532">
        <f t="shared" si="19"/>
        <v>0</v>
      </c>
      <c r="P399" s="532">
        <f t="shared" si="20"/>
        <v>0</v>
      </c>
      <c r="Q399" s="518" t="str">
        <f t="shared" si="21"/>
        <v/>
      </c>
    </row>
    <row r="400" spans="1:17" x14ac:dyDescent="0.2">
      <c r="A400" s="525"/>
      <c r="B400" s="526"/>
      <c r="C400" s="527"/>
      <c r="D400" s="541"/>
      <c r="E400" s="541"/>
      <c r="F400" s="542"/>
      <c r="G400" s="541"/>
      <c r="H400" s="541"/>
      <c r="I400" s="530"/>
      <c r="J400" s="543"/>
      <c r="K400" s="543"/>
      <c r="L400" s="531"/>
      <c r="M400" s="543"/>
      <c r="N400" s="544"/>
      <c r="O400" s="532">
        <f t="shared" si="19"/>
        <v>0</v>
      </c>
      <c r="P400" s="532">
        <f t="shared" si="20"/>
        <v>0</v>
      </c>
      <c r="Q400" s="518" t="str">
        <f t="shared" si="21"/>
        <v/>
      </c>
    </row>
    <row r="401" spans="1:17" x14ac:dyDescent="0.2">
      <c r="A401" s="525"/>
      <c r="B401" s="526"/>
      <c r="C401" s="527"/>
      <c r="D401" s="541"/>
      <c r="E401" s="541"/>
      <c r="F401" s="542"/>
      <c r="G401" s="541"/>
      <c r="H401" s="541"/>
      <c r="I401" s="530"/>
      <c r="J401" s="543"/>
      <c r="K401" s="543"/>
      <c r="L401" s="531"/>
      <c r="M401" s="543"/>
      <c r="N401" s="544"/>
      <c r="O401" s="532">
        <f t="shared" si="19"/>
        <v>0</v>
      </c>
      <c r="P401" s="532">
        <f t="shared" si="20"/>
        <v>0</v>
      </c>
      <c r="Q401" s="518" t="str">
        <f t="shared" si="21"/>
        <v/>
      </c>
    </row>
    <row r="402" spans="1:17" x14ac:dyDescent="0.2">
      <c r="A402" s="525"/>
      <c r="B402" s="526"/>
      <c r="C402" s="527"/>
      <c r="D402" s="541"/>
      <c r="E402" s="541"/>
      <c r="F402" s="542"/>
      <c r="G402" s="541"/>
      <c r="H402" s="541"/>
      <c r="I402" s="530"/>
      <c r="J402" s="543"/>
      <c r="K402" s="543"/>
      <c r="L402" s="531"/>
      <c r="M402" s="543"/>
      <c r="N402" s="544"/>
      <c r="O402" s="532">
        <f t="shared" si="19"/>
        <v>0</v>
      </c>
      <c r="P402" s="532">
        <f t="shared" si="20"/>
        <v>0</v>
      </c>
      <c r="Q402" s="518" t="str">
        <f t="shared" si="21"/>
        <v/>
      </c>
    </row>
    <row r="403" spans="1:17" x14ac:dyDescent="0.2">
      <c r="A403" s="525"/>
      <c r="B403" s="526"/>
      <c r="C403" s="527"/>
      <c r="D403" s="541"/>
      <c r="E403" s="541"/>
      <c r="F403" s="542"/>
      <c r="G403" s="541"/>
      <c r="H403" s="541"/>
      <c r="I403" s="530"/>
      <c r="J403" s="543"/>
      <c r="K403" s="543"/>
      <c r="L403" s="531"/>
      <c r="M403" s="543"/>
      <c r="N403" s="544"/>
      <c r="O403" s="532">
        <f t="shared" si="19"/>
        <v>0</v>
      </c>
      <c r="P403" s="532">
        <f t="shared" si="20"/>
        <v>0</v>
      </c>
      <c r="Q403" s="518" t="str">
        <f t="shared" si="21"/>
        <v/>
      </c>
    </row>
    <row r="404" spans="1:17" x14ac:dyDescent="0.2">
      <c r="A404" s="525"/>
      <c r="B404" s="526"/>
      <c r="C404" s="527"/>
      <c r="D404" s="541"/>
      <c r="E404" s="541"/>
      <c r="F404" s="542"/>
      <c r="G404" s="541"/>
      <c r="H404" s="541"/>
      <c r="I404" s="530"/>
      <c r="J404" s="543"/>
      <c r="K404" s="543"/>
      <c r="L404" s="531"/>
      <c r="M404" s="543"/>
      <c r="N404" s="544"/>
      <c r="O404" s="532">
        <f t="shared" si="19"/>
        <v>0</v>
      </c>
      <c r="P404" s="532">
        <f t="shared" si="20"/>
        <v>0</v>
      </c>
      <c r="Q404" s="518" t="str">
        <f t="shared" si="21"/>
        <v/>
      </c>
    </row>
    <row r="405" spans="1:17" x14ac:dyDescent="0.2">
      <c r="A405" s="525"/>
      <c r="B405" s="526"/>
      <c r="C405" s="527"/>
      <c r="D405" s="541"/>
      <c r="E405" s="541"/>
      <c r="F405" s="542"/>
      <c r="G405" s="541"/>
      <c r="H405" s="541"/>
      <c r="I405" s="530"/>
      <c r="J405" s="543"/>
      <c r="K405" s="543"/>
      <c r="L405" s="531"/>
      <c r="M405" s="543"/>
      <c r="N405" s="544"/>
      <c r="O405" s="532">
        <f t="shared" si="19"/>
        <v>0</v>
      </c>
      <c r="P405" s="532">
        <f t="shared" si="20"/>
        <v>0</v>
      </c>
      <c r="Q405" s="518" t="str">
        <f t="shared" si="21"/>
        <v/>
      </c>
    </row>
    <row r="406" spans="1:17" x14ac:dyDescent="0.2">
      <c r="A406" s="525"/>
      <c r="B406" s="526"/>
      <c r="C406" s="527"/>
      <c r="D406" s="541"/>
      <c r="E406" s="541"/>
      <c r="F406" s="542"/>
      <c r="G406" s="541"/>
      <c r="H406" s="541"/>
      <c r="I406" s="530"/>
      <c r="J406" s="543"/>
      <c r="K406" s="543"/>
      <c r="L406" s="531"/>
      <c r="M406" s="543"/>
      <c r="N406" s="544"/>
      <c r="O406" s="532">
        <f t="shared" si="19"/>
        <v>0</v>
      </c>
      <c r="P406" s="532">
        <f t="shared" si="20"/>
        <v>0</v>
      </c>
      <c r="Q406" s="518" t="str">
        <f t="shared" si="21"/>
        <v/>
      </c>
    </row>
    <row r="407" spans="1:17" x14ac:dyDescent="0.2">
      <c r="A407" s="525"/>
      <c r="B407" s="526"/>
      <c r="C407" s="527"/>
      <c r="D407" s="541"/>
      <c r="E407" s="541"/>
      <c r="F407" s="542"/>
      <c r="G407" s="541"/>
      <c r="H407" s="541"/>
      <c r="I407" s="530"/>
      <c r="J407" s="543"/>
      <c r="K407" s="543"/>
      <c r="L407" s="531"/>
      <c r="M407" s="543"/>
      <c r="N407" s="544"/>
      <c r="O407" s="532">
        <f t="shared" si="19"/>
        <v>0</v>
      </c>
      <c r="P407" s="532">
        <f t="shared" si="20"/>
        <v>0</v>
      </c>
      <c r="Q407" s="518" t="str">
        <f t="shared" si="21"/>
        <v/>
      </c>
    </row>
    <row r="408" spans="1:17" x14ac:dyDescent="0.2">
      <c r="A408" s="525"/>
      <c r="B408" s="526"/>
      <c r="C408" s="527"/>
      <c r="D408" s="541"/>
      <c r="E408" s="541"/>
      <c r="F408" s="542"/>
      <c r="G408" s="541"/>
      <c r="H408" s="541"/>
      <c r="I408" s="530"/>
      <c r="J408" s="543"/>
      <c r="K408" s="543"/>
      <c r="L408" s="531"/>
      <c r="M408" s="543"/>
      <c r="N408" s="544"/>
      <c r="O408" s="532">
        <f t="shared" si="19"/>
        <v>0</v>
      </c>
      <c r="P408" s="532">
        <f t="shared" si="20"/>
        <v>0</v>
      </c>
      <c r="Q408" s="518" t="str">
        <f t="shared" si="21"/>
        <v/>
      </c>
    </row>
    <row r="409" spans="1:17" x14ac:dyDescent="0.2">
      <c r="A409" s="525"/>
      <c r="B409" s="526"/>
      <c r="C409" s="527"/>
      <c r="D409" s="541"/>
      <c r="E409" s="541"/>
      <c r="F409" s="542"/>
      <c r="G409" s="541"/>
      <c r="H409" s="541"/>
      <c r="I409" s="530"/>
      <c r="J409" s="543"/>
      <c r="K409" s="543"/>
      <c r="L409" s="531"/>
      <c r="M409" s="543"/>
      <c r="N409" s="544"/>
      <c r="O409" s="532">
        <f t="shared" si="19"/>
        <v>0</v>
      </c>
      <c r="P409" s="532">
        <f t="shared" si="20"/>
        <v>0</v>
      </c>
      <c r="Q409" s="518" t="str">
        <f t="shared" si="21"/>
        <v/>
      </c>
    </row>
    <row r="410" spans="1:17" x14ac:dyDescent="0.2">
      <c r="A410" s="525"/>
      <c r="B410" s="526"/>
      <c r="C410" s="527"/>
      <c r="D410" s="541"/>
      <c r="E410" s="541"/>
      <c r="F410" s="542"/>
      <c r="G410" s="541"/>
      <c r="H410" s="541"/>
      <c r="I410" s="530"/>
      <c r="J410" s="543"/>
      <c r="K410" s="543"/>
      <c r="L410" s="531"/>
      <c r="M410" s="543"/>
      <c r="N410" s="544"/>
      <c r="O410" s="532">
        <f t="shared" si="19"/>
        <v>0</v>
      </c>
      <c r="P410" s="532">
        <f t="shared" si="20"/>
        <v>0</v>
      </c>
      <c r="Q410" s="518" t="str">
        <f t="shared" si="21"/>
        <v/>
      </c>
    </row>
    <row r="411" spans="1:17" x14ac:dyDescent="0.2">
      <c r="A411" s="525"/>
      <c r="B411" s="526"/>
      <c r="C411" s="527"/>
      <c r="D411" s="541"/>
      <c r="E411" s="541"/>
      <c r="F411" s="542"/>
      <c r="G411" s="541"/>
      <c r="H411" s="541"/>
      <c r="I411" s="530"/>
      <c r="J411" s="543"/>
      <c r="K411" s="543"/>
      <c r="L411" s="531"/>
      <c r="M411" s="543"/>
      <c r="N411" s="544"/>
      <c r="O411" s="532">
        <f t="shared" si="19"/>
        <v>0</v>
      </c>
      <c r="P411" s="532">
        <f t="shared" si="20"/>
        <v>0</v>
      </c>
      <c r="Q411" s="518" t="str">
        <f t="shared" si="21"/>
        <v/>
      </c>
    </row>
    <row r="412" spans="1:17" x14ac:dyDescent="0.2">
      <c r="A412" s="525"/>
      <c r="B412" s="526"/>
      <c r="C412" s="527"/>
      <c r="D412" s="528"/>
      <c r="E412" s="541"/>
      <c r="F412" s="542"/>
      <c r="G412" s="541"/>
      <c r="H412" s="541"/>
      <c r="I412" s="530"/>
      <c r="J412" s="543"/>
      <c r="K412" s="543"/>
      <c r="L412" s="531"/>
      <c r="M412" s="543"/>
      <c r="N412" s="544"/>
      <c r="O412" s="532">
        <f t="shared" si="19"/>
        <v>0</v>
      </c>
      <c r="P412" s="532">
        <f t="shared" si="20"/>
        <v>0</v>
      </c>
      <c r="Q412" s="518" t="str">
        <f t="shared" si="21"/>
        <v/>
      </c>
    </row>
    <row r="413" spans="1:17" x14ac:dyDescent="0.2">
      <c r="A413" s="525"/>
      <c r="B413" s="526"/>
      <c r="C413" s="527"/>
      <c r="D413" s="528"/>
      <c r="E413" s="541"/>
      <c r="F413" s="542"/>
      <c r="G413" s="530"/>
      <c r="H413" s="541"/>
      <c r="I413" s="530"/>
      <c r="J413" s="543"/>
      <c r="K413" s="543"/>
      <c r="L413" s="531"/>
      <c r="M413" s="543"/>
      <c r="N413" s="544"/>
      <c r="O413" s="532">
        <f t="shared" si="19"/>
        <v>0</v>
      </c>
      <c r="P413" s="532">
        <f t="shared" si="20"/>
        <v>0</v>
      </c>
      <c r="Q413" s="518" t="str">
        <f t="shared" si="21"/>
        <v/>
      </c>
    </row>
    <row r="414" spans="1:17" x14ac:dyDescent="0.2">
      <c r="A414" s="525"/>
      <c r="B414" s="526"/>
      <c r="C414" s="527"/>
      <c r="D414" s="528"/>
      <c r="E414" s="541"/>
      <c r="F414" s="542"/>
      <c r="G414" s="541"/>
      <c r="H414" s="541"/>
      <c r="I414" s="530"/>
      <c r="J414" s="543"/>
      <c r="K414" s="543"/>
      <c r="L414" s="531"/>
      <c r="M414" s="543"/>
      <c r="N414" s="544"/>
      <c r="O414" s="532">
        <f t="shared" si="19"/>
        <v>0</v>
      </c>
      <c r="P414" s="532">
        <f t="shared" si="20"/>
        <v>0</v>
      </c>
      <c r="Q414" s="518" t="str">
        <f t="shared" si="21"/>
        <v/>
      </c>
    </row>
    <row r="415" spans="1:17" x14ac:dyDescent="0.2">
      <c r="A415" s="525"/>
      <c r="B415" s="526"/>
      <c r="C415" s="527"/>
      <c r="D415" s="528"/>
      <c r="E415" s="541"/>
      <c r="F415" s="542"/>
      <c r="G415" s="541"/>
      <c r="H415" s="541"/>
      <c r="I415" s="530"/>
      <c r="J415" s="543"/>
      <c r="K415" s="543"/>
      <c r="L415" s="531"/>
      <c r="M415" s="543"/>
      <c r="N415" s="544"/>
      <c r="O415" s="532">
        <f t="shared" si="19"/>
        <v>0</v>
      </c>
      <c r="P415" s="532">
        <f t="shared" si="20"/>
        <v>0</v>
      </c>
      <c r="Q415" s="518" t="str">
        <f t="shared" si="21"/>
        <v/>
      </c>
    </row>
    <row r="416" spans="1:17" x14ac:dyDescent="0.2">
      <c r="A416" s="525"/>
      <c r="B416" s="526"/>
      <c r="C416" s="527"/>
      <c r="D416" s="528"/>
      <c r="E416" s="541"/>
      <c r="F416" s="542"/>
      <c r="G416" s="541"/>
      <c r="H416" s="541"/>
      <c r="I416" s="530"/>
      <c r="J416" s="543"/>
      <c r="K416" s="543"/>
      <c r="L416" s="531"/>
      <c r="M416" s="543"/>
      <c r="N416" s="544"/>
      <c r="O416" s="532">
        <f t="shared" si="19"/>
        <v>0</v>
      </c>
      <c r="P416" s="532">
        <f t="shared" si="20"/>
        <v>0</v>
      </c>
      <c r="Q416" s="518" t="str">
        <f t="shared" si="21"/>
        <v/>
      </c>
    </row>
    <row r="417" spans="1:17" x14ac:dyDescent="0.2">
      <c r="A417" s="525"/>
      <c r="B417" s="526"/>
      <c r="C417" s="527"/>
      <c r="D417" s="528"/>
      <c r="E417" s="541"/>
      <c r="F417" s="542"/>
      <c r="G417" s="541"/>
      <c r="H417" s="541"/>
      <c r="I417" s="530"/>
      <c r="J417" s="543"/>
      <c r="K417" s="543"/>
      <c r="L417" s="531"/>
      <c r="M417" s="543"/>
      <c r="N417" s="544"/>
      <c r="O417" s="532">
        <f t="shared" si="19"/>
        <v>0</v>
      </c>
      <c r="P417" s="532">
        <f t="shared" si="20"/>
        <v>0</v>
      </c>
      <c r="Q417" s="518" t="str">
        <f t="shared" si="21"/>
        <v/>
      </c>
    </row>
    <row r="418" spans="1:17" x14ac:dyDescent="0.2">
      <c r="A418" s="525"/>
      <c r="B418" s="526"/>
      <c r="C418" s="527"/>
      <c r="D418" s="528"/>
      <c r="E418" s="541"/>
      <c r="F418" s="542"/>
      <c r="G418" s="530"/>
      <c r="H418" s="541"/>
      <c r="I418" s="530"/>
      <c r="J418" s="543"/>
      <c r="K418" s="543"/>
      <c r="L418" s="531"/>
      <c r="M418" s="543"/>
      <c r="N418" s="544"/>
      <c r="O418" s="532">
        <f t="shared" si="19"/>
        <v>0</v>
      </c>
      <c r="P418" s="532">
        <f t="shared" si="20"/>
        <v>0</v>
      </c>
      <c r="Q418" s="518" t="str">
        <f t="shared" si="21"/>
        <v/>
      </c>
    </row>
    <row r="419" spans="1:17" x14ac:dyDescent="0.2">
      <c r="A419" s="525"/>
      <c r="B419" s="526"/>
      <c r="C419" s="527"/>
      <c r="D419" s="528"/>
      <c r="E419" s="541"/>
      <c r="F419" s="542"/>
      <c r="G419" s="530"/>
      <c r="H419" s="541"/>
      <c r="I419" s="530"/>
      <c r="J419" s="543"/>
      <c r="K419" s="543"/>
      <c r="L419" s="531"/>
      <c r="M419" s="543"/>
      <c r="N419" s="544"/>
      <c r="O419" s="532">
        <f t="shared" si="19"/>
        <v>0</v>
      </c>
      <c r="P419" s="532">
        <f t="shared" si="20"/>
        <v>0</v>
      </c>
      <c r="Q419" s="518" t="str">
        <f t="shared" si="21"/>
        <v/>
      </c>
    </row>
    <row r="420" spans="1:17" x14ac:dyDescent="0.2">
      <c r="A420" s="525"/>
      <c r="B420" s="526"/>
      <c r="C420" s="527"/>
      <c r="D420" s="528"/>
      <c r="E420" s="541"/>
      <c r="F420" s="542"/>
      <c r="G420" s="530"/>
      <c r="H420" s="541"/>
      <c r="I420" s="530"/>
      <c r="J420" s="543"/>
      <c r="K420" s="543"/>
      <c r="L420" s="531"/>
      <c r="M420" s="555"/>
      <c r="N420" s="544"/>
      <c r="O420" s="532">
        <f t="shared" si="19"/>
        <v>0</v>
      </c>
      <c r="P420" s="532">
        <f t="shared" si="20"/>
        <v>0</v>
      </c>
      <c r="Q420" s="518" t="str">
        <f t="shared" si="21"/>
        <v/>
      </c>
    </row>
    <row r="421" spans="1:17" x14ac:dyDescent="0.2">
      <c r="A421" s="525"/>
      <c r="B421" s="526"/>
      <c r="C421" s="527"/>
      <c r="D421" s="528"/>
      <c r="E421" s="541"/>
      <c r="F421" s="542"/>
      <c r="G421" s="530"/>
      <c r="H421" s="541"/>
      <c r="I421" s="530"/>
      <c r="J421" s="543"/>
      <c r="K421" s="543"/>
      <c r="L421" s="531"/>
      <c r="M421" s="543"/>
      <c r="N421" s="544"/>
      <c r="O421" s="532">
        <f t="shared" si="19"/>
        <v>0</v>
      </c>
      <c r="P421" s="532">
        <f t="shared" si="20"/>
        <v>0</v>
      </c>
      <c r="Q421" s="518" t="str">
        <f t="shared" si="21"/>
        <v/>
      </c>
    </row>
    <row r="422" spans="1:17" x14ac:dyDescent="0.2">
      <c r="A422" s="525"/>
      <c r="B422" s="526"/>
      <c r="C422" s="527"/>
      <c r="D422" s="528"/>
      <c r="E422" s="541"/>
      <c r="F422" s="542"/>
      <c r="G422" s="530"/>
      <c r="H422" s="541"/>
      <c r="I422" s="530"/>
      <c r="J422" s="543"/>
      <c r="K422" s="543"/>
      <c r="L422" s="531"/>
      <c r="M422" s="543"/>
      <c r="N422" s="544"/>
      <c r="O422" s="532">
        <f t="shared" si="19"/>
        <v>0</v>
      </c>
      <c r="P422" s="532">
        <f t="shared" si="20"/>
        <v>0</v>
      </c>
      <c r="Q422" s="518" t="str">
        <f t="shared" si="21"/>
        <v/>
      </c>
    </row>
    <row r="423" spans="1:17" x14ac:dyDescent="0.2">
      <c r="A423" s="525"/>
      <c r="B423" s="526"/>
      <c r="C423" s="527"/>
      <c r="D423" s="528"/>
      <c r="E423" s="541"/>
      <c r="F423" s="542"/>
      <c r="G423" s="541"/>
      <c r="H423" s="541"/>
      <c r="I423" s="530"/>
      <c r="J423" s="543"/>
      <c r="K423" s="543"/>
      <c r="L423" s="531"/>
      <c r="M423" s="543"/>
      <c r="N423" s="544"/>
      <c r="O423" s="532">
        <f t="shared" si="19"/>
        <v>0</v>
      </c>
      <c r="P423" s="532">
        <f t="shared" si="20"/>
        <v>0</v>
      </c>
      <c r="Q423" s="518" t="str">
        <f t="shared" si="21"/>
        <v/>
      </c>
    </row>
    <row r="424" spans="1:17" x14ac:dyDescent="0.2">
      <c r="A424" s="525"/>
      <c r="B424" s="526"/>
      <c r="C424" s="527"/>
      <c r="D424" s="541"/>
      <c r="E424" s="541"/>
      <c r="F424" s="542"/>
      <c r="G424" s="541"/>
      <c r="H424" s="541"/>
      <c r="I424" s="530"/>
      <c r="J424" s="543"/>
      <c r="K424" s="543"/>
      <c r="L424" s="531"/>
      <c r="M424" s="543"/>
      <c r="N424" s="540"/>
      <c r="O424" s="532">
        <f t="shared" si="19"/>
        <v>0</v>
      </c>
      <c r="P424" s="532">
        <f t="shared" si="20"/>
        <v>0</v>
      </c>
      <c r="Q424" s="518" t="str">
        <f t="shared" si="21"/>
        <v/>
      </c>
    </row>
    <row r="425" spans="1:17" x14ac:dyDescent="0.2">
      <c r="A425" s="525"/>
      <c r="B425" s="526"/>
      <c r="C425" s="527"/>
      <c r="D425" s="528"/>
      <c r="E425" s="541"/>
      <c r="F425" s="542"/>
      <c r="G425" s="541"/>
      <c r="H425" s="541"/>
      <c r="I425" s="528"/>
      <c r="J425" s="543"/>
      <c r="K425" s="543"/>
      <c r="L425" s="531"/>
      <c r="M425" s="543"/>
      <c r="N425" s="540"/>
      <c r="O425" s="532">
        <f t="shared" si="19"/>
        <v>0</v>
      </c>
      <c r="P425" s="532">
        <f t="shared" si="20"/>
        <v>0</v>
      </c>
      <c r="Q425" s="518" t="str">
        <f t="shared" si="21"/>
        <v/>
      </c>
    </row>
    <row r="426" spans="1:17" x14ac:dyDescent="0.2">
      <c r="A426" s="525"/>
      <c r="B426" s="526"/>
      <c r="C426" s="527"/>
      <c r="D426" s="528"/>
      <c r="E426" s="541"/>
      <c r="F426" s="542"/>
      <c r="G426" s="541"/>
      <c r="H426" s="541"/>
      <c r="I426" s="530"/>
      <c r="J426" s="543"/>
      <c r="K426" s="543"/>
      <c r="L426" s="531"/>
      <c r="M426" s="543"/>
      <c r="N426" s="540"/>
      <c r="O426" s="532">
        <f t="shared" si="19"/>
        <v>0</v>
      </c>
      <c r="P426" s="532">
        <f t="shared" si="20"/>
        <v>0</v>
      </c>
      <c r="Q426" s="518" t="str">
        <f t="shared" si="21"/>
        <v/>
      </c>
    </row>
    <row r="427" spans="1:17" x14ac:dyDescent="0.2">
      <c r="A427" s="525"/>
      <c r="B427" s="526"/>
      <c r="C427" s="527"/>
      <c r="D427" s="528"/>
      <c r="E427" s="541"/>
      <c r="F427" s="542"/>
      <c r="G427" s="541"/>
      <c r="H427" s="541"/>
      <c r="I427" s="530"/>
      <c r="J427" s="543"/>
      <c r="K427" s="543"/>
      <c r="L427" s="531"/>
      <c r="M427" s="543"/>
      <c r="N427" s="544"/>
      <c r="O427" s="532">
        <f t="shared" si="19"/>
        <v>0</v>
      </c>
      <c r="P427" s="532">
        <f t="shared" si="20"/>
        <v>0</v>
      </c>
      <c r="Q427" s="518" t="str">
        <f t="shared" si="21"/>
        <v/>
      </c>
    </row>
    <row r="428" spans="1:17" x14ac:dyDescent="0.2">
      <c r="A428" s="525"/>
      <c r="B428" s="526"/>
      <c r="C428" s="527"/>
      <c r="D428" s="528"/>
      <c r="E428" s="541"/>
      <c r="F428" s="542"/>
      <c r="G428" s="541"/>
      <c r="H428" s="541"/>
      <c r="I428" s="528"/>
      <c r="J428" s="543"/>
      <c r="K428" s="543"/>
      <c r="L428" s="531"/>
      <c r="M428" s="543"/>
      <c r="N428" s="544"/>
      <c r="O428" s="532">
        <f t="shared" si="19"/>
        <v>0</v>
      </c>
      <c r="P428" s="532">
        <f t="shared" si="20"/>
        <v>0</v>
      </c>
      <c r="Q428" s="518" t="str">
        <f t="shared" si="21"/>
        <v/>
      </c>
    </row>
    <row r="429" spans="1:17" x14ac:dyDescent="0.2">
      <c r="A429" s="525"/>
      <c r="B429" s="526"/>
      <c r="C429" s="527"/>
      <c r="D429" s="528"/>
      <c r="E429" s="541"/>
      <c r="F429" s="542"/>
      <c r="G429" s="541"/>
      <c r="H429" s="541"/>
      <c r="I429" s="528"/>
      <c r="J429" s="543"/>
      <c r="K429" s="543"/>
      <c r="L429" s="531"/>
      <c r="M429" s="543"/>
      <c r="N429" s="544"/>
      <c r="O429" s="532">
        <f t="shared" si="19"/>
        <v>0</v>
      </c>
      <c r="P429" s="532">
        <f t="shared" si="20"/>
        <v>0</v>
      </c>
      <c r="Q429" s="518" t="str">
        <f t="shared" si="21"/>
        <v/>
      </c>
    </row>
    <row r="430" spans="1:17" x14ac:dyDescent="0.2">
      <c r="A430" s="525"/>
      <c r="B430" s="526"/>
      <c r="C430" s="527"/>
      <c r="D430" s="528"/>
      <c r="E430" s="541"/>
      <c r="F430" s="542"/>
      <c r="G430" s="541"/>
      <c r="H430" s="541"/>
      <c r="I430" s="530"/>
      <c r="J430" s="543"/>
      <c r="K430" s="543"/>
      <c r="L430" s="531"/>
      <c r="M430" s="543"/>
      <c r="N430" s="544"/>
      <c r="O430" s="532">
        <f t="shared" si="19"/>
        <v>0</v>
      </c>
      <c r="P430" s="532">
        <f t="shared" si="20"/>
        <v>0</v>
      </c>
      <c r="Q430" s="518" t="str">
        <f t="shared" si="21"/>
        <v/>
      </c>
    </row>
    <row r="431" spans="1:17" x14ac:dyDescent="0.2">
      <c r="A431" s="525"/>
      <c r="B431" s="526"/>
      <c r="C431" s="527"/>
      <c r="D431" s="541"/>
      <c r="E431" s="541"/>
      <c r="F431" s="542"/>
      <c r="G431" s="541"/>
      <c r="H431" s="541"/>
      <c r="I431" s="530"/>
      <c r="J431" s="543"/>
      <c r="K431" s="543"/>
      <c r="L431" s="531"/>
      <c r="M431" s="546"/>
      <c r="N431" s="544"/>
      <c r="O431" s="532">
        <f t="shared" si="19"/>
        <v>0</v>
      </c>
      <c r="P431" s="532">
        <f t="shared" si="20"/>
        <v>0</v>
      </c>
      <c r="Q431" s="518" t="str">
        <f t="shared" si="21"/>
        <v/>
      </c>
    </row>
    <row r="432" spans="1:17" x14ac:dyDescent="0.2">
      <c r="A432" s="525"/>
      <c r="B432" s="526"/>
      <c r="C432" s="527"/>
      <c r="D432" s="528"/>
      <c r="E432" s="541"/>
      <c r="F432" s="542"/>
      <c r="G432" s="541"/>
      <c r="H432" s="541"/>
      <c r="I432" s="528"/>
      <c r="J432" s="543"/>
      <c r="K432" s="543"/>
      <c r="L432" s="531"/>
      <c r="M432" s="543"/>
      <c r="N432" s="544"/>
      <c r="O432" s="532">
        <f t="shared" si="19"/>
        <v>0</v>
      </c>
      <c r="P432" s="532">
        <f t="shared" si="20"/>
        <v>0</v>
      </c>
      <c r="Q432" s="518" t="str">
        <f t="shared" si="21"/>
        <v/>
      </c>
    </row>
    <row r="433" spans="1:17" x14ac:dyDescent="0.2">
      <c r="A433" s="525"/>
      <c r="B433" s="526"/>
      <c r="C433" s="527"/>
      <c r="D433" s="541"/>
      <c r="E433" s="541"/>
      <c r="F433" s="542"/>
      <c r="G433" s="541"/>
      <c r="H433" s="541"/>
      <c r="I433" s="530"/>
      <c r="J433" s="543"/>
      <c r="K433" s="543"/>
      <c r="L433" s="531"/>
      <c r="M433" s="543"/>
      <c r="N433" s="544"/>
      <c r="O433" s="532">
        <f t="shared" si="19"/>
        <v>0</v>
      </c>
      <c r="P433" s="532">
        <f t="shared" si="20"/>
        <v>0</v>
      </c>
      <c r="Q433" s="518" t="str">
        <f t="shared" si="21"/>
        <v/>
      </c>
    </row>
    <row r="434" spans="1:17" x14ac:dyDescent="0.2">
      <c r="A434" s="525"/>
      <c r="B434" s="526"/>
      <c r="C434" s="527"/>
      <c r="D434" s="528"/>
      <c r="E434" s="541"/>
      <c r="F434" s="542"/>
      <c r="G434" s="541"/>
      <c r="H434" s="541"/>
      <c r="I434" s="528"/>
      <c r="J434" s="543"/>
      <c r="K434" s="543"/>
      <c r="L434" s="531"/>
      <c r="M434" s="543"/>
      <c r="N434" s="544"/>
      <c r="O434" s="532">
        <f t="shared" si="19"/>
        <v>0</v>
      </c>
      <c r="P434" s="532">
        <f t="shared" si="20"/>
        <v>0</v>
      </c>
      <c r="Q434" s="518" t="str">
        <f t="shared" si="21"/>
        <v/>
      </c>
    </row>
    <row r="435" spans="1:17" x14ac:dyDescent="0.2">
      <c r="A435" s="525"/>
      <c r="B435" s="526"/>
      <c r="C435" s="527"/>
      <c r="D435" s="528"/>
      <c r="E435" s="541"/>
      <c r="F435" s="542"/>
      <c r="G435" s="541"/>
      <c r="H435" s="541"/>
      <c r="I435" s="530"/>
      <c r="J435" s="543"/>
      <c r="K435" s="543"/>
      <c r="L435" s="531"/>
      <c r="M435" s="543"/>
      <c r="N435" s="544"/>
      <c r="O435" s="532">
        <f t="shared" si="19"/>
        <v>0</v>
      </c>
      <c r="P435" s="532">
        <f t="shared" si="20"/>
        <v>0</v>
      </c>
      <c r="Q435" s="518" t="str">
        <f t="shared" si="21"/>
        <v/>
      </c>
    </row>
    <row r="436" spans="1:17" x14ac:dyDescent="0.2">
      <c r="A436" s="525"/>
      <c r="B436" s="526"/>
      <c r="C436" s="527"/>
      <c r="D436" s="528"/>
      <c r="E436" s="541"/>
      <c r="F436" s="542"/>
      <c r="G436" s="541"/>
      <c r="H436" s="541"/>
      <c r="I436" s="530"/>
      <c r="J436" s="543"/>
      <c r="K436" s="543"/>
      <c r="L436" s="531"/>
      <c r="M436" s="543"/>
      <c r="N436" s="544"/>
      <c r="O436" s="532">
        <f t="shared" si="19"/>
        <v>0</v>
      </c>
      <c r="P436" s="532">
        <f t="shared" si="20"/>
        <v>0</v>
      </c>
      <c r="Q436" s="518" t="str">
        <f t="shared" si="21"/>
        <v/>
      </c>
    </row>
    <row r="437" spans="1:17" x14ac:dyDescent="0.2">
      <c r="A437" s="525"/>
      <c r="B437" s="526"/>
      <c r="C437" s="527"/>
      <c r="D437" s="528"/>
      <c r="E437" s="541"/>
      <c r="F437" s="542"/>
      <c r="G437" s="541"/>
      <c r="H437" s="541"/>
      <c r="I437" s="530"/>
      <c r="J437" s="543"/>
      <c r="K437" s="543"/>
      <c r="L437" s="531"/>
      <c r="M437" s="543"/>
      <c r="N437" s="544"/>
      <c r="O437" s="532">
        <f t="shared" si="19"/>
        <v>0</v>
      </c>
      <c r="P437" s="532">
        <f t="shared" si="20"/>
        <v>0</v>
      </c>
      <c r="Q437" s="518" t="str">
        <f t="shared" si="21"/>
        <v/>
      </c>
    </row>
    <row r="438" spans="1:17" x14ac:dyDescent="0.2">
      <c r="A438" s="525"/>
      <c r="B438" s="526"/>
      <c r="C438" s="527"/>
      <c r="D438" s="528"/>
      <c r="E438" s="541"/>
      <c r="F438" s="542"/>
      <c r="G438" s="541"/>
      <c r="H438" s="541"/>
      <c r="I438" s="530"/>
      <c r="J438" s="543"/>
      <c r="K438" s="543"/>
      <c r="L438" s="531"/>
      <c r="M438" s="543"/>
      <c r="N438" s="544"/>
      <c r="O438" s="532">
        <f t="shared" si="19"/>
        <v>0</v>
      </c>
      <c r="P438" s="532">
        <f t="shared" si="20"/>
        <v>0</v>
      </c>
      <c r="Q438" s="518" t="str">
        <f t="shared" si="21"/>
        <v/>
      </c>
    </row>
    <row r="439" spans="1:17" x14ac:dyDescent="0.2">
      <c r="A439" s="525"/>
      <c r="B439" s="526"/>
      <c r="C439" s="527"/>
      <c r="D439" s="528"/>
      <c r="E439" s="541"/>
      <c r="F439" s="542"/>
      <c r="G439" s="541"/>
      <c r="H439" s="541"/>
      <c r="I439" s="530"/>
      <c r="J439" s="543"/>
      <c r="K439" s="543"/>
      <c r="L439" s="531"/>
      <c r="M439" s="543"/>
      <c r="N439" s="544"/>
      <c r="O439" s="532">
        <f t="shared" si="19"/>
        <v>0</v>
      </c>
      <c r="P439" s="532">
        <f t="shared" si="20"/>
        <v>0</v>
      </c>
      <c r="Q439" s="518" t="str">
        <f t="shared" si="21"/>
        <v/>
      </c>
    </row>
    <row r="440" spans="1:17" x14ac:dyDescent="0.2">
      <c r="A440" s="525"/>
      <c r="B440" s="526"/>
      <c r="C440" s="527"/>
      <c r="D440" s="528"/>
      <c r="E440" s="541"/>
      <c r="F440" s="542"/>
      <c r="G440" s="541"/>
      <c r="H440" s="541"/>
      <c r="I440" s="530"/>
      <c r="J440" s="543"/>
      <c r="K440" s="543"/>
      <c r="L440" s="531"/>
      <c r="M440" s="543"/>
      <c r="N440" s="544"/>
      <c r="O440" s="532">
        <f t="shared" si="19"/>
        <v>0</v>
      </c>
      <c r="P440" s="532">
        <f t="shared" si="20"/>
        <v>0</v>
      </c>
      <c r="Q440" s="518" t="str">
        <f t="shared" si="21"/>
        <v/>
      </c>
    </row>
    <row r="441" spans="1:17" x14ac:dyDescent="0.2">
      <c r="A441" s="525"/>
      <c r="B441" s="526"/>
      <c r="C441" s="527"/>
      <c r="D441" s="528"/>
      <c r="E441" s="541"/>
      <c r="F441" s="542"/>
      <c r="G441" s="541"/>
      <c r="H441" s="541"/>
      <c r="I441" s="530"/>
      <c r="J441" s="543"/>
      <c r="K441" s="543"/>
      <c r="L441" s="531"/>
      <c r="M441" s="543"/>
      <c r="N441" s="544"/>
      <c r="O441" s="532">
        <f t="shared" si="19"/>
        <v>0</v>
      </c>
      <c r="P441" s="532">
        <f t="shared" si="20"/>
        <v>0</v>
      </c>
      <c r="Q441" s="518" t="str">
        <f t="shared" si="21"/>
        <v/>
      </c>
    </row>
    <row r="442" spans="1:17" x14ac:dyDescent="0.2">
      <c r="A442" s="525"/>
      <c r="B442" s="526"/>
      <c r="C442" s="527"/>
      <c r="D442" s="528"/>
      <c r="E442" s="541"/>
      <c r="F442" s="542"/>
      <c r="G442" s="541"/>
      <c r="H442" s="541"/>
      <c r="I442" s="530"/>
      <c r="J442" s="543"/>
      <c r="K442" s="543"/>
      <c r="L442" s="531"/>
      <c r="M442" s="543"/>
      <c r="N442" s="544"/>
      <c r="O442" s="532">
        <f t="shared" si="19"/>
        <v>0</v>
      </c>
      <c r="P442" s="532">
        <f t="shared" si="20"/>
        <v>0</v>
      </c>
      <c r="Q442" s="518" t="str">
        <f t="shared" si="21"/>
        <v/>
      </c>
    </row>
    <row r="443" spans="1:17" x14ac:dyDescent="0.2">
      <c r="A443" s="525"/>
      <c r="B443" s="526"/>
      <c r="C443" s="527"/>
      <c r="D443" s="528"/>
      <c r="E443" s="541"/>
      <c r="F443" s="542"/>
      <c r="G443" s="541"/>
      <c r="H443" s="541"/>
      <c r="I443" s="530"/>
      <c r="J443" s="543"/>
      <c r="K443" s="543"/>
      <c r="L443" s="531"/>
      <c r="M443" s="543"/>
      <c r="N443" s="544"/>
      <c r="O443" s="532">
        <f t="shared" si="19"/>
        <v>0</v>
      </c>
      <c r="P443" s="532">
        <f t="shared" si="20"/>
        <v>0</v>
      </c>
      <c r="Q443" s="518" t="str">
        <f t="shared" si="21"/>
        <v/>
      </c>
    </row>
    <row r="444" spans="1:17" x14ac:dyDescent="0.2">
      <c r="A444" s="525"/>
      <c r="B444" s="526"/>
      <c r="C444" s="527"/>
      <c r="D444" s="528"/>
      <c r="E444" s="541"/>
      <c r="F444" s="542"/>
      <c r="G444" s="541"/>
      <c r="H444" s="541"/>
      <c r="I444" s="530"/>
      <c r="J444" s="543"/>
      <c r="K444" s="543"/>
      <c r="L444" s="531"/>
      <c r="M444" s="543"/>
      <c r="N444" s="544"/>
      <c r="O444" s="532">
        <f t="shared" si="19"/>
        <v>0</v>
      </c>
      <c r="P444" s="532">
        <f t="shared" si="20"/>
        <v>0</v>
      </c>
      <c r="Q444" s="518" t="str">
        <f t="shared" si="21"/>
        <v/>
      </c>
    </row>
    <row r="445" spans="1:17" x14ac:dyDescent="0.2">
      <c r="A445" s="525"/>
      <c r="B445" s="526"/>
      <c r="C445" s="527"/>
      <c r="D445" s="541"/>
      <c r="E445" s="541"/>
      <c r="F445" s="542"/>
      <c r="G445" s="530"/>
      <c r="H445" s="541"/>
      <c r="I445" s="530"/>
      <c r="J445" s="543"/>
      <c r="K445" s="543"/>
      <c r="L445" s="531"/>
      <c r="M445" s="543"/>
      <c r="N445" s="544"/>
      <c r="O445" s="532">
        <f t="shared" si="19"/>
        <v>0</v>
      </c>
      <c r="P445" s="532">
        <f t="shared" si="20"/>
        <v>0</v>
      </c>
      <c r="Q445" s="518" t="str">
        <f t="shared" si="21"/>
        <v/>
      </c>
    </row>
    <row r="446" spans="1:17" x14ac:dyDescent="0.2">
      <c r="A446" s="525"/>
      <c r="B446" s="526"/>
      <c r="C446" s="527"/>
      <c r="D446" s="541"/>
      <c r="E446" s="541"/>
      <c r="F446" s="542"/>
      <c r="G446" s="530"/>
      <c r="H446" s="541"/>
      <c r="I446" s="530"/>
      <c r="J446" s="543"/>
      <c r="K446" s="543"/>
      <c r="L446" s="531"/>
      <c r="M446" s="543"/>
      <c r="N446" s="544"/>
      <c r="O446" s="532">
        <f t="shared" si="19"/>
        <v>0</v>
      </c>
      <c r="P446" s="532">
        <f t="shared" si="20"/>
        <v>0</v>
      </c>
      <c r="Q446" s="518" t="str">
        <f t="shared" si="21"/>
        <v/>
      </c>
    </row>
    <row r="447" spans="1:17" x14ac:dyDescent="0.2">
      <c r="A447" s="525"/>
      <c r="B447" s="526"/>
      <c r="C447" s="527"/>
      <c r="D447" s="541"/>
      <c r="E447" s="541"/>
      <c r="F447" s="542"/>
      <c r="G447" s="530"/>
      <c r="H447" s="541"/>
      <c r="I447" s="530"/>
      <c r="J447" s="543"/>
      <c r="K447" s="543"/>
      <c r="L447" s="531"/>
      <c r="M447" s="546"/>
      <c r="N447" s="544"/>
      <c r="O447" s="532">
        <f t="shared" si="19"/>
        <v>0</v>
      </c>
      <c r="P447" s="532">
        <f t="shared" si="20"/>
        <v>0</v>
      </c>
      <c r="Q447" s="518" t="str">
        <f t="shared" si="21"/>
        <v/>
      </c>
    </row>
    <row r="448" spans="1:17" x14ac:dyDescent="0.2">
      <c r="A448" s="525"/>
      <c r="B448" s="526"/>
      <c r="C448" s="527"/>
      <c r="D448" s="541"/>
      <c r="E448" s="541"/>
      <c r="F448" s="542"/>
      <c r="G448" s="541"/>
      <c r="H448" s="541"/>
      <c r="I448" s="530"/>
      <c r="J448" s="543"/>
      <c r="K448" s="543"/>
      <c r="L448" s="531"/>
      <c r="M448" s="543"/>
      <c r="N448" s="544"/>
      <c r="O448" s="532">
        <f t="shared" si="19"/>
        <v>0</v>
      </c>
      <c r="P448" s="532">
        <f t="shared" si="20"/>
        <v>0</v>
      </c>
      <c r="Q448" s="518" t="str">
        <f t="shared" si="21"/>
        <v/>
      </c>
    </row>
    <row r="449" spans="1:17" x14ac:dyDescent="0.2">
      <c r="A449" s="525"/>
      <c r="B449" s="526"/>
      <c r="C449" s="527"/>
      <c r="D449" s="541"/>
      <c r="E449" s="541"/>
      <c r="F449" s="542"/>
      <c r="G449" s="541"/>
      <c r="H449" s="541"/>
      <c r="I449" s="530"/>
      <c r="J449" s="543"/>
      <c r="K449" s="543"/>
      <c r="L449" s="531"/>
      <c r="M449" s="543"/>
      <c r="N449" s="544"/>
      <c r="O449" s="532">
        <f t="shared" si="19"/>
        <v>0</v>
      </c>
      <c r="P449" s="532">
        <f t="shared" si="20"/>
        <v>0</v>
      </c>
      <c r="Q449" s="518" t="str">
        <f t="shared" si="21"/>
        <v/>
      </c>
    </row>
    <row r="450" spans="1:17" x14ac:dyDescent="0.2">
      <c r="A450" s="525"/>
      <c r="B450" s="526"/>
      <c r="C450" s="527"/>
      <c r="D450" s="528"/>
      <c r="E450" s="541"/>
      <c r="F450" s="542"/>
      <c r="G450" s="541"/>
      <c r="H450" s="541"/>
      <c r="I450" s="530"/>
      <c r="J450" s="543"/>
      <c r="K450" s="543"/>
      <c r="L450" s="531"/>
      <c r="M450" s="543"/>
      <c r="N450" s="544"/>
      <c r="O450" s="532">
        <f t="shared" si="19"/>
        <v>0</v>
      </c>
      <c r="P450" s="532">
        <f t="shared" si="20"/>
        <v>0</v>
      </c>
      <c r="Q450" s="518" t="str">
        <f t="shared" si="21"/>
        <v/>
      </c>
    </row>
    <row r="451" spans="1:17" x14ac:dyDescent="0.2">
      <c r="A451" s="525"/>
      <c r="B451" s="526"/>
      <c r="C451" s="527"/>
      <c r="D451" s="528"/>
      <c r="E451" s="541"/>
      <c r="F451" s="542"/>
      <c r="G451" s="541"/>
      <c r="H451" s="541"/>
      <c r="I451" s="530"/>
      <c r="J451" s="543"/>
      <c r="K451" s="543"/>
      <c r="L451" s="531"/>
      <c r="M451" s="543"/>
      <c r="N451" s="544"/>
      <c r="O451" s="532">
        <f t="shared" si="19"/>
        <v>0</v>
      </c>
      <c r="P451" s="532">
        <f t="shared" si="20"/>
        <v>0</v>
      </c>
      <c r="Q451" s="518" t="str">
        <f t="shared" si="21"/>
        <v/>
      </c>
    </row>
    <row r="452" spans="1:17" x14ac:dyDescent="0.2">
      <c r="A452" s="525"/>
      <c r="B452" s="526"/>
      <c r="C452" s="527"/>
      <c r="D452" s="528"/>
      <c r="E452" s="541"/>
      <c r="F452" s="542"/>
      <c r="G452" s="541"/>
      <c r="H452" s="541"/>
      <c r="I452" s="530"/>
      <c r="J452" s="543"/>
      <c r="K452" s="543"/>
      <c r="L452" s="531"/>
      <c r="M452" s="543"/>
      <c r="N452" s="544"/>
      <c r="O452" s="532">
        <f t="shared" si="19"/>
        <v>0</v>
      </c>
      <c r="P452" s="532">
        <f t="shared" si="20"/>
        <v>0</v>
      </c>
      <c r="Q452" s="518" t="str">
        <f t="shared" si="21"/>
        <v/>
      </c>
    </row>
    <row r="453" spans="1:17" x14ac:dyDescent="0.2">
      <c r="A453" s="525"/>
      <c r="B453" s="526"/>
      <c r="C453" s="527"/>
      <c r="D453" s="528"/>
      <c r="E453" s="541"/>
      <c r="F453" s="542"/>
      <c r="G453" s="541"/>
      <c r="H453" s="541"/>
      <c r="I453" s="530"/>
      <c r="J453" s="543"/>
      <c r="K453" s="543"/>
      <c r="L453" s="531"/>
      <c r="M453" s="543"/>
      <c r="N453" s="544"/>
      <c r="O453" s="532">
        <f t="shared" ref="O453:O516" si="22">IF(B453=0,0,IF(YEAR(B453)=$P$1,MONTH(B453)-$O$1+1,(YEAR(B453)-$P$1)*12-$O$1+1+MONTH(B453)))</f>
        <v>0</v>
      </c>
      <c r="P453" s="532">
        <f t="shared" ref="P453:P516" si="23">IF(C453=0,0,IF(YEAR(C453)=$P$1,MONTH(C453)-$O$1+1,(YEAR(C453)-$P$1)*12-$O$1+1+MONTH(C453)))</f>
        <v>0</v>
      </c>
      <c r="Q453" s="518" t="str">
        <f t="shared" ref="Q453:Q516" si="24">SUBSTITUTE(D453," ","_")</f>
        <v/>
      </c>
    </row>
    <row r="454" spans="1:17" x14ac:dyDescent="0.2">
      <c r="A454" s="525"/>
      <c r="B454" s="526"/>
      <c r="C454" s="527"/>
      <c r="D454" s="528"/>
      <c r="E454" s="541"/>
      <c r="F454" s="542"/>
      <c r="G454" s="541"/>
      <c r="H454" s="541"/>
      <c r="I454" s="530"/>
      <c r="J454" s="543"/>
      <c r="K454" s="543"/>
      <c r="L454" s="531"/>
      <c r="M454" s="543"/>
      <c r="N454" s="544"/>
      <c r="O454" s="532">
        <f t="shared" si="22"/>
        <v>0</v>
      </c>
      <c r="P454" s="532">
        <f t="shared" si="23"/>
        <v>0</v>
      </c>
      <c r="Q454" s="518" t="str">
        <f t="shared" si="24"/>
        <v/>
      </c>
    </row>
    <row r="455" spans="1:17" x14ac:dyDescent="0.2">
      <c r="A455" s="525"/>
      <c r="B455" s="526"/>
      <c r="C455" s="527"/>
      <c r="D455" s="528"/>
      <c r="E455" s="541"/>
      <c r="F455" s="542"/>
      <c r="G455" s="541"/>
      <c r="H455" s="541"/>
      <c r="I455" s="530"/>
      <c r="J455" s="543"/>
      <c r="K455" s="543"/>
      <c r="L455" s="531"/>
      <c r="M455" s="543"/>
      <c r="N455" s="544"/>
      <c r="O455" s="532">
        <f t="shared" si="22"/>
        <v>0</v>
      </c>
      <c r="P455" s="532">
        <f t="shared" si="23"/>
        <v>0</v>
      </c>
      <c r="Q455" s="518" t="str">
        <f t="shared" si="24"/>
        <v/>
      </c>
    </row>
    <row r="456" spans="1:17" x14ac:dyDescent="0.2">
      <c r="A456" s="525"/>
      <c r="B456" s="526"/>
      <c r="C456" s="527"/>
      <c r="D456" s="528"/>
      <c r="E456" s="528"/>
      <c r="F456" s="542"/>
      <c r="G456" s="473"/>
      <c r="H456" s="541"/>
      <c r="I456" s="530"/>
      <c r="J456" s="543"/>
      <c r="K456" s="543"/>
      <c r="L456" s="531"/>
      <c r="M456" s="543"/>
      <c r="N456" s="544"/>
      <c r="O456" s="532">
        <f t="shared" si="22"/>
        <v>0</v>
      </c>
      <c r="P456" s="532">
        <f t="shared" si="23"/>
        <v>0</v>
      </c>
      <c r="Q456" s="518" t="str">
        <f t="shared" si="24"/>
        <v/>
      </c>
    </row>
    <row r="457" spans="1:17" x14ac:dyDescent="0.2">
      <c r="A457" s="525"/>
      <c r="B457" s="526"/>
      <c r="C457" s="527"/>
      <c r="D457" s="528"/>
      <c r="E457" s="541"/>
      <c r="F457" s="542"/>
      <c r="G457" s="473"/>
      <c r="H457" s="541"/>
      <c r="I457" s="530"/>
      <c r="J457" s="543"/>
      <c r="K457" s="543"/>
      <c r="L457" s="531"/>
      <c r="M457" s="543"/>
      <c r="N457" s="544"/>
      <c r="O457" s="532">
        <f t="shared" si="22"/>
        <v>0</v>
      </c>
      <c r="P457" s="532">
        <f t="shared" si="23"/>
        <v>0</v>
      </c>
      <c r="Q457" s="518" t="str">
        <f t="shared" si="24"/>
        <v/>
      </c>
    </row>
    <row r="458" spans="1:17" x14ac:dyDescent="0.2">
      <c r="A458" s="525"/>
      <c r="B458" s="526"/>
      <c r="C458" s="527"/>
      <c r="D458" s="528"/>
      <c r="E458" s="541"/>
      <c r="F458" s="542"/>
      <c r="G458" s="541"/>
      <c r="H458" s="541"/>
      <c r="I458" s="530"/>
      <c r="J458" s="543"/>
      <c r="K458" s="543"/>
      <c r="L458" s="531"/>
      <c r="M458" s="543"/>
      <c r="N458" s="544"/>
      <c r="O458" s="532">
        <f t="shared" si="22"/>
        <v>0</v>
      </c>
      <c r="P458" s="532">
        <f t="shared" si="23"/>
        <v>0</v>
      </c>
      <c r="Q458" s="518" t="str">
        <f t="shared" si="24"/>
        <v/>
      </c>
    </row>
    <row r="459" spans="1:17" x14ac:dyDescent="0.2">
      <c r="A459" s="525"/>
      <c r="B459" s="526"/>
      <c r="C459" s="527"/>
      <c r="D459" s="528"/>
      <c r="E459" s="541"/>
      <c r="F459" s="542"/>
      <c r="G459" s="541"/>
      <c r="H459" s="541"/>
      <c r="I459" s="530"/>
      <c r="J459" s="543"/>
      <c r="K459" s="543"/>
      <c r="L459" s="531"/>
      <c r="M459" s="543"/>
      <c r="N459" s="544"/>
      <c r="O459" s="532">
        <f t="shared" si="22"/>
        <v>0</v>
      </c>
      <c r="P459" s="532">
        <f t="shared" si="23"/>
        <v>0</v>
      </c>
      <c r="Q459" s="518" t="str">
        <f t="shared" si="24"/>
        <v/>
      </c>
    </row>
    <row r="460" spans="1:17" x14ac:dyDescent="0.2">
      <c r="A460" s="525"/>
      <c r="B460" s="526"/>
      <c r="C460" s="527"/>
      <c r="D460" s="528"/>
      <c r="E460" s="541"/>
      <c r="F460" s="542"/>
      <c r="G460" s="541"/>
      <c r="H460" s="541"/>
      <c r="I460" s="530"/>
      <c r="J460" s="543"/>
      <c r="K460" s="543"/>
      <c r="L460" s="531"/>
      <c r="M460" s="543"/>
      <c r="N460" s="544"/>
      <c r="O460" s="532">
        <f t="shared" si="22"/>
        <v>0</v>
      </c>
      <c r="P460" s="532">
        <f t="shared" si="23"/>
        <v>0</v>
      </c>
      <c r="Q460" s="518" t="str">
        <f t="shared" si="24"/>
        <v/>
      </c>
    </row>
    <row r="461" spans="1:17" x14ac:dyDescent="0.2">
      <c r="A461" s="525"/>
      <c r="B461" s="526"/>
      <c r="C461" s="527"/>
      <c r="D461" s="528"/>
      <c r="E461" s="541"/>
      <c r="F461" s="542"/>
      <c r="G461" s="541"/>
      <c r="H461" s="541"/>
      <c r="I461" s="530"/>
      <c r="J461" s="543"/>
      <c r="K461" s="543"/>
      <c r="L461" s="531"/>
      <c r="M461" s="543"/>
      <c r="N461" s="544"/>
      <c r="O461" s="532">
        <f t="shared" si="22"/>
        <v>0</v>
      </c>
      <c r="P461" s="532">
        <f t="shared" si="23"/>
        <v>0</v>
      </c>
      <c r="Q461" s="518" t="str">
        <f t="shared" si="24"/>
        <v/>
      </c>
    </row>
    <row r="462" spans="1:17" x14ac:dyDescent="0.2">
      <c r="A462" s="525"/>
      <c r="B462" s="526"/>
      <c r="C462" s="527"/>
      <c r="D462" s="528"/>
      <c r="E462" s="541"/>
      <c r="F462" s="542"/>
      <c r="G462" s="541"/>
      <c r="H462" s="541"/>
      <c r="I462" s="530"/>
      <c r="J462" s="543"/>
      <c r="K462" s="543"/>
      <c r="L462" s="531"/>
      <c r="M462" s="543"/>
      <c r="N462" s="544"/>
      <c r="O462" s="532">
        <f t="shared" si="22"/>
        <v>0</v>
      </c>
      <c r="P462" s="532">
        <f t="shared" si="23"/>
        <v>0</v>
      </c>
      <c r="Q462" s="518" t="str">
        <f t="shared" si="24"/>
        <v/>
      </c>
    </row>
    <row r="463" spans="1:17" x14ac:dyDescent="0.2">
      <c r="A463" s="525"/>
      <c r="B463" s="526"/>
      <c r="C463" s="527"/>
      <c r="D463" s="528"/>
      <c r="E463" s="541"/>
      <c r="F463" s="542"/>
      <c r="G463" s="541"/>
      <c r="H463" s="541"/>
      <c r="I463" s="530"/>
      <c r="J463" s="543"/>
      <c r="K463" s="543"/>
      <c r="L463" s="531"/>
      <c r="M463" s="543"/>
      <c r="N463" s="544"/>
      <c r="O463" s="532">
        <f t="shared" si="22"/>
        <v>0</v>
      </c>
      <c r="P463" s="532">
        <f t="shared" si="23"/>
        <v>0</v>
      </c>
      <c r="Q463" s="518" t="str">
        <f t="shared" si="24"/>
        <v/>
      </c>
    </row>
    <row r="464" spans="1:17" x14ac:dyDescent="0.2">
      <c r="A464" s="525"/>
      <c r="B464" s="526"/>
      <c r="C464" s="527"/>
      <c r="D464" s="528"/>
      <c r="E464" s="541"/>
      <c r="F464" s="542"/>
      <c r="G464" s="541"/>
      <c r="H464" s="541"/>
      <c r="I464" s="530"/>
      <c r="J464" s="543"/>
      <c r="K464" s="543"/>
      <c r="L464" s="531"/>
      <c r="M464" s="543"/>
      <c r="N464" s="544"/>
      <c r="O464" s="532">
        <f t="shared" si="22"/>
        <v>0</v>
      </c>
      <c r="P464" s="532">
        <f t="shared" si="23"/>
        <v>0</v>
      </c>
      <c r="Q464" s="518" t="str">
        <f t="shared" si="24"/>
        <v/>
      </c>
    </row>
    <row r="465" spans="1:17" x14ac:dyDescent="0.2">
      <c r="A465" s="525"/>
      <c r="B465" s="526"/>
      <c r="C465" s="527"/>
      <c r="D465" s="528"/>
      <c r="E465" s="541"/>
      <c r="F465" s="542"/>
      <c r="G465" s="541"/>
      <c r="H465" s="541"/>
      <c r="I465" s="530"/>
      <c r="J465" s="543"/>
      <c r="K465" s="543"/>
      <c r="L465" s="531"/>
      <c r="M465" s="543"/>
      <c r="N465" s="544"/>
      <c r="O465" s="532">
        <f t="shared" si="22"/>
        <v>0</v>
      </c>
      <c r="P465" s="532">
        <f t="shared" si="23"/>
        <v>0</v>
      </c>
      <c r="Q465" s="518" t="str">
        <f t="shared" si="24"/>
        <v/>
      </c>
    </row>
    <row r="466" spans="1:17" x14ac:dyDescent="0.2">
      <c r="A466" s="525"/>
      <c r="B466" s="526"/>
      <c r="C466" s="527"/>
      <c r="D466" s="528"/>
      <c r="E466" s="541"/>
      <c r="F466" s="542"/>
      <c r="G466" s="541"/>
      <c r="H466" s="541"/>
      <c r="I466" s="530"/>
      <c r="J466" s="543"/>
      <c r="K466" s="543"/>
      <c r="L466" s="531"/>
      <c r="M466" s="543"/>
      <c r="N466" s="544"/>
      <c r="O466" s="532">
        <f t="shared" si="22"/>
        <v>0</v>
      </c>
      <c r="P466" s="532">
        <f t="shared" si="23"/>
        <v>0</v>
      </c>
      <c r="Q466" s="518" t="str">
        <f t="shared" si="24"/>
        <v/>
      </c>
    </row>
    <row r="467" spans="1:17" x14ac:dyDescent="0.2">
      <c r="A467" s="525"/>
      <c r="B467" s="526"/>
      <c r="C467" s="527"/>
      <c r="D467" s="528"/>
      <c r="E467" s="541"/>
      <c r="F467" s="542"/>
      <c r="G467" s="541"/>
      <c r="H467" s="541"/>
      <c r="I467" s="530"/>
      <c r="J467" s="543"/>
      <c r="K467" s="543"/>
      <c r="L467" s="531"/>
      <c r="M467" s="543"/>
      <c r="N467" s="544"/>
      <c r="O467" s="532">
        <f t="shared" si="22"/>
        <v>0</v>
      </c>
      <c r="P467" s="532">
        <f t="shared" si="23"/>
        <v>0</v>
      </c>
      <c r="Q467" s="518" t="str">
        <f t="shared" si="24"/>
        <v/>
      </c>
    </row>
    <row r="468" spans="1:17" x14ac:dyDescent="0.2">
      <c r="A468" s="525"/>
      <c r="B468" s="526"/>
      <c r="C468" s="527"/>
      <c r="D468" s="528"/>
      <c r="E468" s="541"/>
      <c r="F468" s="542"/>
      <c r="G468" s="541"/>
      <c r="H468" s="541"/>
      <c r="I468" s="530"/>
      <c r="J468" s="543"/>
      <c r="K468" s="543"/>
      <c r="L468" s="531"/>
      <c r="M468" s="543"/>
      <c r="N468" s="544"/>
      <c r="O468" s="532">
        <f t="shared" si="22"/>
        <v>0</v>
      </c>
      <c r="P468" s="532">
        <f t="shared" si="23"/>
        <v>0</v>
      </c>
      <c r="Q468" s="518" t="str">
        <f t="shared" si="24"/>
        <v/>
      </c>
    </row>
    <row r="469" spans="1:17" x14ac:dyDescent="0.2">
      <c r="A469" s="525"/>
      <c r="B469" s="526"/>
      <c r="C469" s="527"/>
      <c r="D469" s="528"/>
      <c r="E469" s="541"/>
      <c r="F469" s="542"/>
      <c r="G469" s="541"/>
      <c r="H469" s="541"/>
      <c r="I469" s="530"/>
      <c r="J469" s="543"/>
      <c r="K469" s="543"/>
      <c r="L469" s="531"/>
      <c r="M469" s="543"/>
      <c r="N469" s="544"/>
      <c r="O469" s="532">
        <f t="shared" si="22"/>
        <v>0</v>
      </c>
      <c r="P469" s="532">
        <f t="shared" si="23"/>
        <v>0</v>
      </c>
      <c r="Q469" s="518" t="str">
        <f t="shared" si="24"/>
        <v/>
      </c>
    </row>
    <row r="470" spans="1:17" x14ac:dyDescent="0.2">
      <c r="A470" s="525"/>
      <c r="B470" s="526"/>
      <c r="C470" s="527"/>
      <c r="D470" s="528"/>
      <c r="E470" s="541"/>
      <c r="F470" s="542"/>
      <c r="G470" s="541"/>
      <c r="H470" s="541"/>
      <c r="I470" s="530"/>
      <c r="J470" s="543"/>
      <c r="K470" s="543"/>
      <c r="L470" s="531"/>
      <c r="M470" s="543"/>
      <c r="N470" s="544"/>
      <c r="O470" s="532">
        <f t="shared" si="22"/>
        <v>0</v>
      </c>
      <c r="P470" s="532">
        <f t="shared" si="23"/>
        <v>0</v>
      </c>
      <c r="Q470" s="518" t="str">
        <f t="shared" si="24"/>
        <v/>
      </c>
    </row>
    <row r="471" spans="1:17" x14ac:dyDescent="0.2">
      <c r="A471" s="525"/>
      <c r="B471" s="526"/>
      <c r="C471" s="527"/>
      <c r="D471" s="528"/>
      <c r="E471" s="541"/>
      <c r="F471" s="542"/>
      <c r="G471" s="541"/>
      <c r="H471" s="541"/>
      <c r="I471" s="530"/>
      <c r="J471" s="543"/>
      <c r="K471" s="543"/>
      <c r="L471" s="531"/>
      <c r="M471" s="543"/>
      <c r="N471" s="544"/>
      <c r="O471" s="532">
        <f t="shared" si="22"/>
        <v>0</v>
      </c>
      <c r="P471" s="532">
        <f t="shared" si="23"/>
        <v>0</v>
      </c>
      <c r="Q471" s="518" t="str">
        <f t="shared" si="24"/>
        <v/>
      </c>
    </row>
    <row r="472" spans="1:17" x14ac:dyDescent="0.2">
      <c r="A472" s="525"/>
      <c r="B472" s="526"/>
      <c r="C472" s="527"/>
      <c r="D472" s="541"/>
      <c r="E472" s="541"/>
      <c r="F472" s="542"/>
      <c r="G472" s="541"/>
      <c r="H472" s="541"/>
      <c r="I472" s="530"/>
      <c r="J472" s="543"/>
      <c r="K472" s="543"/>
      <c r="L472" s="531"/>
      <c r="M472" s="543"/>
      <c r="N472" s="544"/>
      <c r="O472" s="532">
        <f t="shared" si="22"/>
        <v>0</v>
      </c>
      <c r="P472" s="532">
        <f t="shared" si="23"/>
        <v>0</v>
      </c>
      <c r="Q472" s="518" t="str">
        <f t="shared" si="24"/>
        <v/>
      </c>
    </row>
    <row r="473" spans="1:17" x14ac:dyDescent="0.2">
      <c r="A473" s="525"/>
      <c r="B473" s="526"/>
      <c r="C473" s="527"/>
      <c r="D473" s="528"/>
      <c r="E473" s="541"/>
      <c r="F473" s="542"/>
      <c r="G473" s="541"/>
      <c r="H473" s="541"/>
      <c r="I473" s="530"/>
      <c r="J473" s="543"/>
      <c r="K473" s="543"/>
      <c r="L473" s="531"/>
      <c r="M473" s="543"/>
      <c r="N473" s="544"/>
      <c r="O473" s="532">
        <f t="shared" si="22"/>
        <v>0</v>
      </c>
      <c r="P473" s="532">
        <f t="shared" si="23"/>
        <v>0</v>
      </c>
      <c r="Q473" s="518" t="str">
        <f t="shared" si="24"/>
        <v/>
      </c>
    </row>
    <row r="474" spans="1:17" x14ac:dyDescent="0.2">
      <c r="A474" s="525"/>
      <c r="B474" s="526"/>
      <c r="C474" s="527"/>
      <c r="D474" s="528"/>
      <c r="E474" s="541"/>
      <c r="F474" s="542"/>
      <c r="G474" s="541"/>
      <c r="H474" s="541"/>
      <c r="I474" s="530"/>
      <c r="J474" s="543"/>
      <c r="K474" s="543"/>
      <c r="L474" s="531"/>
      <c r="M474" s="543"/>
      <c r="N474" s="540"/>
      <c r="O474" s="532">
        <f t="shared" si="22"/>
        <v>0</v>
      </c>
      <c r="P474" s="532">
        <f t="shared" si="23"/>
        <v>0</v>
      </c>
      <c r="Q474" s="518" t="str">
        <f t="shared" si="24"/>
        <v/>
      </c>
    </row>
    <row r="475" spans="1:17" x14ac:dyDescent="0.2">
      <c r="A475" s="525"/>
      <c r="B475" s="526"/>
      <c r="C475" s="527"/>
      <c r="D475" s="528"/>
      <c r="E475" s="541"/>
      <c r="F475" s="542"/>
      <c r="G475" s="541"/>
      <c r="H475" s="541"/>
      <c r="I475" s="530"/>
      <c r="J475" s="543"/>
      <c r="K475" s="543"/>
      <c r="L475" s="531"/>
      <c r="M475" s="543"/>
      <c r="N475" s="540"/>
      <c r="O475" s="532">
        <f t="shared" si="22"/>
        <v>0</v>
      </c>
      <c r="P475" s="532">
        <f t="shared" si="23"/>
        <v>0</v>
      </c>
      <c r="Q475" s="518" t="str">
        <f t="shared" si="24"/>
        <v/>
      </c>
    </row>
    <row r="476" spans="1:17" x14ac:dyDescent="0.2">
      <c r="A476" s="525"/>
      <c r="B476" s="526"/>
      <c r="C476" s="527"/>
      <c r="D476" s="528"/>
      <c r="E476" s="541"/>
      <c r="F476" s="542"/>
      <c r="G476" s="541"/>
      <c r="H476" s="541"/>
      <c r="I476" s="530"/>
      <c r="J476" s="543"/>
      <c r="K476" s="543"/>
      <c r="L476" s="531"/>
      <c r="M476" s="543"/>
      <c r="N476" s="540"/>
      <c r="O476" s="532">
        <f t="shared" si="22"/>
        <v>0</v>
      </c>
      <c r="P476" s="532">
        <f t="shared" si="23"/>
        <v>0</v>
      </c>
      <c r="Q476" s="518" t="str">
        <f t="shared" si="24"/>
        <v/>
      </c>
    </row>
    <row r="477" spans="1:17" x14ac:dyDescent="0.2">
      <c r="A477" s="525"/>
      <c r="B477" s="526"/>
      <c r="C477" s="527"/>
      <c r="D477" s="528"/>
      <c r="E477" s="541"/>
      <c r="F477" s="542"/>
      <c r="G477" s="541"/>
      <c r="H477" s="541"/>
      <c r="I477" s="530"/>
      <c r="J477" s="543"/>
      <c r="K477" s="543"/>
      <c r="L477" s="531"/>
      <c r="M477" s="543"/>
      <c r="N477" s="540"/>
      <c r="O477" s="532">
        <f t="shared" si="22"/>
        <v>0</v>
      </c>
      <c r="P477" s="532">
        <f t="shared" si="23"/>
        <v>0</v>
      </c>
      <c r="Q477" s="518" t="str">
        <f t="shared" si="24"/>
        <v/>
      </c>
    </row>
    <row r="478" spans="1:17" x14ac:dyDescent="0.2">
      <c r="A478" s="525"/>
      <c r="B478" s="526"/>
      <c r="C478" s="527"/>
      <c r="D478" s="528"/>
      <c r="E478" s="541"/>
      <c r="F478" s="542"/>
      <c r="G478" s="541"/>
      <c r="H478" s="541"/>
      <c r="I478" s="530"/>
      <c r="J478" s="543"/>
      <c r="K478" s="543"/>
      <c r="L478" s="531"/>
      <c r="M478" s="541"/>
      <c r="N478" s="540"/>
      <c r="O478" s="532">
        <f t="shared" si="22"/>
        <v>0</v>
      </c>
      <c r="P478" s="532">
        <f t="shared" si="23"/>
        <v>0</v>
      </c>
      <c r="Q478" s="518" t="str">
        <f t="shared" si="24"/>
        <v/>
      </c>
    </row>
    <row r="479" spans="1:17" x14ac:dyDescent="0.2">
      <c r="A479" s="525"/>
      <c r="B479" s="526"/>
      <c r="C479" s="527"/>
      <c r="D479" s="541"/>
      <c r="E479" s="541"/>
      <c r="F479" s="542"/>
      <c r="G479" s="541"/>
      <c r="H479" s="541"/>
      <c r="I479" s="530"/>
      <c r="J479" s="543"/>
      <c r="K479" s="543"/>
      <c r="L479" s="531"/>
      <c r="M479" s="543"/>
      <c r="N479" s="540"/>
      <c r="O479" s="532">
        <f t="shared" si="22"/>
        <v>0</v>
      </c>
      <c r="P479" s="532">
        <f t="shared" si="23"/>
        <v>0</v>
      </c>
      <c r="Q479" s="518" t="str">
        <f t="shared" si="24"/>
        <v/>
      </c>
    </row>
    <row r="480" spans="1:17" x14ac:dyDescent="0.2">
      <c r="A480" s="525"/>
      <c r="B480" s="526"/>
      <c r="C480" s="527"/>
      <c r="D480" s="541"/>
      <c r="E480" s="541"/>
      <c r="F480" s="542"/>
      <c r="G480" s="541"/>
      <c r="H480" s="541"/>
      <c r="I480" s="530"/>
      <c r="J480" s="543"/>
      <c r="K480" s="543"/>
      <c r="L480" s="531"/>
      <c r="M480" s="543"/>
      <c r="N480" s="540"/>
      <c r="O480" s="532">
        <f t="shared" si="22"/>
        <v>0</v>
      </c>
      <c r="P480" s="532">
        <f t="shared" si="23"/>
        <v>0</v>
      </c>
      <c r="Q480" s="518" t="str">
        <f t="shared" si="24"/>
        <v/>
      </c>
    </row>
    <row r="481" spans="1:17" x14ac:dyDescent="0.2">
      <c r="A481" s="525"/>
      <c r="B481" s="526"/>
      <c r="C481" s="527"/>
      <c r="D481" s="541"/>
      <c r="E481" s="541"/>
      <c r="F481" s="542"/>
      <c r="G481" s="541"/>
      <c r="H481" s="541"/>
      <c r="I481" s="530"/>
      <c r="J481" s="543"/>
      <c r="K481" s="543"/>
      <c r="L481" s="531"/>
      <c r="M481" s="543"/>
      <c r="N481" s="540"/>
      <c r="O481" s="532">
        <f t="shared" si="22"/>
        <v>0</v>
      </c>
      <c r="P481" s="532">
        <f t="shared" si="23"/>
        <v>0</v>
      </c>
      <c r="Q481" s="518" t="str">
        <f t="shared" si="24"/>
        <v/>
      </c>
    </row>
    <row r="482" spans="1:17" x14ac:dyDescent="0.2">
      <c r="A482" s="525"/>
      <c r="B482" s="526"/>
      <c r="C482" s="527"/>
      <c r="D482" s="541"/>
      <c r="E482" s="541"/>
      <c r="F482" s="542"/>
      <c r="G482" s="541"/>
      <c r="H482" s="541"/>
      <c r="I482" s="530"/>
      <c r="J482" s="543"/>
      <c r="K482" s="543"/>
      <c r="L482" s="531"/>
      <c r="M482" s="543"/>
      <c r="N482" s="540"/>
      <c r="O482" s="532">
        <f t="shared" si="22"/>
        <v>0</v>
      </c>
      <c r="P482" s="532">
        <f t="shared" si="23"/>
        <v>0</v>
      </c>
      <c r="Q482" s="518" t="str">
        <f t="shared" si="24"/>
        <v/>
      </c>
    </row>
    <row r="483" spans="1:17" x14ac:dyDescent="0.2">
      <c r="A483" s="525"/>
      <c r="B483" s="526"/>
      <c r="C483" s="527"/>
      <c r="D483" s="528"/>
      <c r="E483" s="541"/>
      <c r="F483" s="542"/>
      <c r="G483" s="541"/>
      <c r="H483" s="541"/>
      <c r="I483" s="530"/>
      <c r="J483" s="543"/>
      <c r="K483" s="543"/>
      <c r="L483" s="531"/>
      <c r="M483" s="541"/>
      <c r="N483" s="540"/>
      <c r="O483" s="532">
        <f t="shared" si="22"/>
        <v>0</v>
      </c>
      <c r="P483" s="532">
        <f t="shared" si="23"/>
        <v>0</v>
      </c>
      <c r="Q483" s="518" t="str">
        <f t="shared" si="24"/>
        <v/>
      </c>
    </row>
    <row r="484" spans="1:17" x14ac:dyDescent="0.2">
      <c r="A484" s="525"/>
      <c r="B484" s="526"/>
      <c r="C484" s="527"/>
      <c r="D484" s="541"/>
      <c r="E484" s="541"/>
      <c r="F484" s="542"/>
      <c r="G484" s="541"/>
      <c r="H484" s="541"/>
      <c r="I484" s="530"/>
      <c r="J484" s="543"/>
      <c r="K484" s="543"/>
      <c r="L484" s="531"/>
      <c r="M484" s="541"/>
      <c r="N484" s="540"/>
      <c r="O484" s="532">
        <f t="shared" si="22"/>
        <v>0</v>
      </c>
      <c r="P484" s="532">
        <f t="shared" si="23"/>
        <v>0</v>
      </c>
      <c r="Q484" s="518" t="str">
        <f t="shared" si="24"/>
        <v/>
      </c>
    </row>
    <row r="485" spans="1:17" x14ac:dyDescent="0.2">
      <c r="A485" s="525"/>
      <c r="B485" s="526"/>
      <c r="C485" s="527"/>
      <c r="D485" s="541"/>
      <c r="E485" s="541"/>
      <c r="F485" s="542"/>
      <c r="G485" s="541"/>
      <c r="H485" s="541"/>
      <c r="I485" s="530"/>
      <c r="J485" s="543"/>
      <c r="K485" s="543"/>
      <c r="L485" s="531"/>
      <c r="M485" s="541"/>
      <c r="N485" s="540"/>
      <c r="O485" s="532">
        <f t="shared" si="22"/>
        <v>0</v>
      </c>
      <c r="P485" s="532">
        <f t="shared" si="23"/>
        <v>0</v>
      </c>
      <c r="Q485" s="518" t="str">
        <f t="shared" si="24"/>
        <v/>
      </c>
    </row>
    <row r="486" spans="1:17" x14ac:dyDescent="0.2">
      <c r="A486" s="525"/>
      <c r="B486" s="526"/>
      <c r="C486" s="527"/>
      <c r="D486" s="541"/>
      <c r="E486" s="541"/>
      <c r="F486" s="542"/>
      <c r="G486" s="541"/>
      <c r="H486" s="541"/>
      <c r="I486" s="530"/>
      <c r="J486" s="543"/>
      <c r="K486" s="543"/>
      <c r="L486" s="531"/>
      <c r="M486" s="541"/>
      <c r="N486" s="540"/>
      <c r="O486" s="532">
        <f t="shared" si="22"/>
        <v>0</v>
      </c>
      <c r="P486" s="532">
        <f t="shared" si="23"/>
        <v>0</v>
      </c>
      <c r="Q486" s="518" t="str">
        <f t="shared" si="24"/>
        <v/>
      </c>
    </row>
    <row r="487" spans="1:17" x14ac:dyDescent="0.2">
      <c r="A487" s="525"/>
      <c r="B487" s="526"/>
      <c r="C487" s="527"/>
      <c r="D487" s="541"/>
      <c r="E487" s="541"/>
      <c r="F487" s="542"/>
      <c r="G487" s="541"/>
      <c r="H487" s="541"/>
      <c r="I487" s="530"/>
      <c r="J487" s="543"/>
      <c r="K487" s="543"/>
      <c r="L487" s="531"/>
      <c r="M487" s="541"/>
      <c r="N487" s="540"/>
      <c r="O487" s="532">
        <f t="shared" si="22"/>
        <v>0</v>
      </c>
      <c r="P487" s="532">
        <f t="shared" si="23"/>
        <v>0</v>
      </c>
      <c r="Q487" s="518" t="str">
        <f t="shared" si="24"/>
        <v/>
      </c>
    </row>
    <row r="488" spans="1:17" x14ac:dyDescent="0.2">
      <c r="A488" s="525"/>
      <c r="B488" s="526"/>
      <c r="C488" s="527"/>
      <c r="D488" s="528"/>
      <c r="E488" s="541"/>
      <c r="F488" s="542"/>
      <c r="G488" s="541"/>
      <c r="H488" s="541"/>
      <c r="I488" s="530"/>
      <c r="J488" s="543"/>
      <c r="K488" s="543"/>
      <c r="L488" s="531"/>
      <c r="M488" s="541"/>
      <c r="N488" s="540"/>
      <c r="O488" s="532">
        <f t="shared" si="22"/>
        <v>0</v>
      </c>
      <c r="P488" s="532">
        <f t="shared" si="23"/>
        <v>0</v>
      </c>
      <c r="Q488" s="518" t="str">
        <f t="shared" si="24"/>
        <v/>
      </c>
    </row>
    <row r="489" spans="1:17" x14ac:dyDescent="0.2">
      <c r="A489" s="525"/>
      <c r="B489" s="526"/>
      <c r="C489" s="527"/>
      <c r="D489" s="541"/>
      <c r="E489" s="541"/>
      <c r="F489" s="542"/>
      <c r="G489" s="530"/>
      <c r="H489" s="541"/>
      <c r="I489" s="530"/>
      <c r="J489" s="543"/>
      <c r="K489" s="543"/>
      <c r="L489" s="531"/>
      <c r="M489" s="543"/>
      <c r="N489" s="540"/>
      <c r="O489" s="532">
        <f t="shared" si="22"/>
        <v>0</v>
      </c>
      <c r="P489" s="532">
        <f t="shared" si="23"/>
        <v>0</v>
      </c>
      <c r="Q489" s="518" t="str">
        <f t="shared" si="24"/>
        <v/>
      </c>
    </row>
    <row r="490" spans="1:17" x14ac:dyDescent="0.2">
      <c r="A490" s="525"/>
      <c r="B490" s="526"/>
      <c r="C490" s="527"/>
      <c r="D490" s="528"/>
      <c r="E490" s="541"/>
      <c r="F490" s="542"/>
      <c r="G490" s="530"/>
      <c r="H490" s="541"/>
      <c r="I490" s="530"/>
      <c r="J490" s="543"/>
      <c r="K490" s="543"/>
      <c r="L490" s="531"/>
      <c r="M490" s="543"/>
      <c r="N490" s="540"/>
      <c r="O490" s="532">
        <f t="shared" si="22"/>
        <v>0</v>
      </c>
      <c r="P490" s="532">
        <f t="shared" si="23"/>
        <v>0</v>
      </c>
      <c r="Q490" s="518" t="str">
        <f t="shared" si="24"/>
        <v/>
      </c>
    </row>
    <row r="491" spans="1:17" x14ac:dyDescent="0.2">
      <c r="A491" s="525"/>
      <c r="B491" s="526"/>
      <c r="C491" s="527"/>
      <c r="D491" s="541"/>
      <c r="E491" s="541"/>
      <c r="F491" s="542"/>
      <c r="G491" s="541"/>
      <c r="H491" s="541"/>
      <c r="I491" s="530"/>
      <c r="J491" s="543"/>
      <c r="K491" s="543"/>
      <c r="L491" s="531"/>
      <c r="M491" s="543"/>
      <c r="N491" s="540"/>
      <c r="O491" s="532">
        <f t="shared" si="22"/>
        <v>0</v>
      </c>
      <c r="P491" s="532">
        <f t="shared" si="23"/>
        <v>0</v>
      </c>
      <c r="Q491" s="518" t="str">
        <f t="shared" si="24"/>
        <v/>
      </c>
    </row>
    <row r="492" spans="1:17" x14ac:dyDescent="0.2">
      <c r="A492" s="525"/>
      <c r="B492" s="526"/>
      <c r="C492" s="527"/>
      <c r="D492" s="541"/>
      <c r="E492" s="541"/>
      <c r="F492" s="542"/>
      <c r="G492" s="541"/>
      <c r="H492" s="541"/>
      <c r="I492" s="530"/>
      <c r="J492" s="543"/>
      <c r="K492" s="543"/>
      <c r="L492" s="531"/>
      <c r="M492" s="543"/>
      <c r="N492" s="540"/>
      <c r="O492" s="532">
        <f t="shared" si="22"/>
        <v>0</v>
      </c>
      <c r="P492" s="532">
        <f t="shared" si="23"/>
        <v>0</v>
      </c>
      <c r="Q492" s="518" t="str">
        <f t="shared" si="24"/>
        <v/>
      </c>
    </row>
    <row r="493" spans="1:17" x14ac:dyDescent="0.2">
      <c r="A493" s="525"/>
      <c r="B493" s="526"/>
      <c r="C493" s="527"/>
      <c r="D493" s="528"/>
      <c r="E493" s="541"/>
      <c r="F493" s="542"/>
      <c r="G493" s="541"/>
      <c r="H493" s="541"/>
      <c r="I493" s="530"/>
      <c r="J493" s="543"/>
      <c r="K493" s="543"/>
      <c r="L493" s="531"/>
      <c r="M493" s="543"/>
      <c r="N493" s="540"/>
      <c r="O493" s="532">
        <f t="shared" si="22"/>
        <v>0</v>
      </c>
      <c r="P493" s="532">
        <f t="shared" si="23"/>
        <v>0</v>
      </c>
      <c r="Q493" s="518" t="str">
        <f t="shared" si="24"/>
        <v/>
      </c>
    </row>
    <row r="494" spans="1:17" x14ac:dyDescent="0.2">
      <c r="A494" s="525"/>
      <c r="B494" s="526"/>
      <c r="C494" s="527"/>
      <c r="D494" s="528"/>
      <c r="E494" s="541"/>
      <c r="F494" s="542"/>
      <c r="G494" s="541"/>
      <c r="H494" s="541"/>
      <c r="I494" s="530"/>
      <c r="J494" s="543"/>
      <c r="K494" s="543"/>
      <c r="L494" s="531"/>
      <c r="M494" s="543"/>
      <c r="N494" s="540"/>
      <c r="O494" s="532">
        <f t="shared" si="22"/>
        <v>0</v>
      </c>
      <c r="P494" s="532">
        <f t="shared" si="23"/>
        <v>0</v>
      </c>
      <c r="Q494" s="518" t="str">
        <f t="shared" si="24"/>
        <v/>
      </c>
    </row>
    <row r="495" spans="1:17" x14ac:dyDescent="0.2">
      <c r="A495" s="525"/>
      <c r="B495" s="526"/>
      <c r="C495" s="527"/>
      <c r="D495" s="528"/>
      <c r="E495" s="541"/>
      <c r="F495" s="542"/>
      <c r="G495" s="541"/>
      <c r="H495" s="541"/>
      <c r="I495" s="530"/>
      <c r="J495" s="543"/>
      <c r="K495" s="543"/>
      <c r="L495" s="531"/>
      <c r="M495" s="543"/>
      <c r="N495" s="540"/>
      <c r="O495" s="532">
        <f t="shared" si="22"/>
        <v>0</v>
      </c>
      <c r="P495" s="532">
        <f t="shared" si="23"/>
        <v>0</v>
      </c>
      <c r="Q495" s="518" t="str">
        <f t="shared" si="24"/>
        <v/>
      </c>
    </row>
    <row r="496" spans="1:17" x14ac:dyDescent="0.2">
      <c r="A496" s="525"/>
      <c r="B496" s="526"/>
      <c r="C496" s="527"/>
      <c r="D496" s="528"/>
      <c r="E496" s="541"/>
      <c r="F496" s="542"/>
      <c r="G496" s="541"/>
      <c r="H496" s="541"/>
      <c r="I496" s="530"/>
      <c r="J496" s="543"/>
      <c r="K496" s="543"/>
      <c r="L496" s="531"/>
      <c r="M496" s="543"/>
      <c r="N496" s="540"/>
      <c r="O496" s="532">
        <f t="shared" si="22"/>
        <v>0</v>
      </c>
      <c r="P496" s="532">
        <f t="shared" si="23"/>
        <v>0</v>
      </c>
      <c r="Q496" s="518" t="str">
        <f t="shared" si="24"/>
        <v/>
      </c>
    </row>
    <row r="497" spans="1:17" x14ac:dyDescent="0.2">
      <c r="A497" s="525"/>
      <c r="B497" s="526"/>
      <c r="C497" s="527"/>
      <c r="D497" s="528"/>
      <c r="E497" s="541"/>
      <c r="F497" s="542"/>
      <c r="G497" s="530"/>
      <c r="H497" s="541"/>
      <c r="I497" s="530"/>
      <c r="J497" s="531"/>
      <c r="K497" s="531"/>
      <c r="L497" s="531"/>
      <c r="M497" s="543"/>
      <c r="N497" s="540"/>
      <c r="O497" s="532">
        <f t="shared" si="22"/>
        <v>0</v>
      </c>
      <c r="P497" s="532">
        <f t="shared" si="23"/>
        <v>0</v>
      </c>
      <c r="Q497" s="518" t="str">
        <f t="shared" si="24"/>
        <v/>
      </c>
    </row>
    <row r="498" spans="1:17" x14ac:dyDescent="0.2">
      <c r="A498" s="525"/>
      <c r="B498" s="526"/>
      <c r="C498" s="527"/>
      <c r="D498" s="528"/>
      <c r="E498" s="541"/>
      <c r="F498" s="542"/>
      <c r="G498" s="530"/>
      <c r="H498" s="541"/>
      <c r="I498" s="530"/>
      <c r="J498" s="531"/>
      <c r="K498" s="531"/>
      <c r="L498" s="531"/>
      <c r="M498" s="543"/>
      <c r="N498" s="540"/>
      <c r="O498" s="532">
        <f t="shared" si="22"/>
        <v>0</v>
      </c>
      <c r="P498" s="532">
        <f t="shared" si="23"/>
        <v>0</v>
      </c>
      <c r="Q498" s="518" t="str">
        <f t="shared" si="24"/>
        <v/>
      </c>
    </row>
    <row r="499" spans="1:17" x14ac:dyDescent="0.2">
      <c r="A499" s="525"/>
      <c r="B499" s="526"/>
      <c r="C499" s="527"/>
      <c r="D499" s="528"/>
      <c r="E499" s="541"/>
      <c r="F499" s="542"/>
      <c r="G499" s="530"/>
      <c r="H499" s="541"/>
      <c r="I499" s="530"/>
      <c r="J499" s="543"/>
      <c r="K499" s="543"/>
      <c r="L499" s="531"/>
      <c r="M499" s="531"/>
      <c r="N499" s="540"/>
      <c r="O499" s="532">
        <f t="shared" si="22"/>
        <v>0</v>
      </c>
      <c r="P499" s="532">
        <f t="shared" si="23"/>
        <v>0</v>
      </c>
      <c r="Q499" s="518" t="str">
        <f t="shared" si="24"/>
        <v/>
      </c>
    </row>
    <row r="500" spans="1:17" x14ac:dyDescent="0.2">
      <c r="A500" s="525"/>
      <c r="B500" s="526"/>
      <c r="C500" s="527"/>
      <c r="D500" s="541"/>
      <c r="E500" s="541"/>
      <c r="F500" s="542"/>
      <c r="G500" s="541"/>
      <c r="H500" s="541"/>
      <c r="I500" s="530"/>
      <c r="J500" s="543"/>
      <c r="K500" s="543"/>
      <c r="L500" s="531"/>
      <c r="M500" s="543"/>
      <c r="N500" s="540"/>
      <c r="O500" s="532">
        <f t="shared" si="22"/>
        <v>0</v>
      </c>
      <c r="P500" s="532">
        <f t="shared" si="23"/>
        <v>0</v>
      </c>
      <c r="Q500" s="518" t="str">
        <f t="shared" si="24"/>
        <v/>
      </c>
    </row>
    <row r="501" spans="1:17" x14ac:dyDescent="0.2">
      <c r="A501" s="525"/>
      <c r="B501" s="526"/>
      <c r="C501" s="527"/>
      <c r="D501" s="528"/>
      <c r="E501" s="541"/>
      <c r="F501" s="542"/>
      <c r="G501" s="530"/>
      <c r="H501" s="541"/>
      <c r="I501" s="530"/>
      <c r="J501" s="530"/>
      <c r="K501" s="543"/>
      <c r="L501" s="531"/>
      <c r="M501" s="543"/>
      <c r="N501" s="544"/>
      <c r="O501" s="532">
        <f t="shared" si="22"/>
        <v>0</v>
      </c>
      <c r="P501" s="532">
        <f t="shared" si="23"/>
        <v>0</v>
      </c>
      <c r="Q501" s="518" t="str">
        <f t="shared" si="24"/>
        <v/>
      </c>
    </row>
    <row r="502" spans="1:17" x14ac:dyDescent="0.2">
      <c r="A502" s="525"/>
      <c r="B502" s="526"/>
      <c r="C502" s="527"/>
      <c r="D502" s="528"/>
      <c r="E502" s="541"/>
      <c r="F502" s="542"/>
      <c r="G502" s="541"/>
      <c r="H502" s="541"/>
      <c r="I502" s="530"/>
      <c r="J502" s="543"/>
      <c r="K502" s="543"/>
      <c r="L502" s="531"/>
      <c r="M502" s="543"/>
      <c r="N502" s="540"/>
      <c r="O502" s="532">
        <f t="shared" si="22"/>
        <v>0</v>
      </c>
      <c r="P502" s="532">
        <f t="shared" si="23"/>
        <v>0</v>
      </c>
      <c r="Q502" s="518" t="str">
        <f t="shared" si="24"/>
        <v/>
      </c>
    </row>
    <row r="503" spans="1:17" x14ac:dyDescent="0.2">
      <c r="A503" s="525"/>
      <c r="B503" s="526"/>
      <c r="C503" s="527"/>
      <c r="D503" s="528"/>
      <c r="E503" s="541"/>
      <c r="F503" s="542"/>
      <c r="G503" s="541"/>
      <c r="H503" s="541"/>
      <c r="I503" s="530"/>
      <c r="J503" s="543"/>
      <c r="K503" s="543"/>
      <c r="L503" s="531"/>
      <c r="M503" s="543"/>
      <c r="N503" s="540"/>
      <c r="O503" s="532">
        <f t="shared" si="22"/>
        <v>0</v>
      </c>
      <c r="P503" s="532">
        <f t="shared" si="23"/>
        <v>0</v>
      </c>
      <c r="Q503" s="518" t="str">
        <f t="shared" si="24"/>
        <v/>
      </c>
    </row>
    <row r="504" spans="1:17" x14ac:dyDescent="0.2">
      <c r="A504" s="525"/>
      <c r="B504" s="526"/>
      <c r="C504" s="527"/>
      <c r="D504" s="528"/>
      <c r="E504" s="541"/>
      <c r="F504" s="542"/>
      <c r="G504" s="530"/>
      <c r="H504" s="541"/>
      <c r="I504" s="530"/>
      <c r="J504" s="543"/>
      <c r="K504" s="543"/>
      <c r="L504" s="531"/>
      <c r="M504" s="543"/>
      <c r="N504" s="540"/>
      <c r="O504" s="532">
        <f t="shared" si="22"/>
        <v>0</v>
      </c>
      <c r="P504" s="532">
        <f t="shared" si="23"/>
        <v>0</v>
      </c>
      <c r="Q504" s="518" t="str">
        <f t="shared" si="24"/>
        <v/>
      </c>
    </row>
    <row r="505" spans="1:17" x14ac:dyDescent="0.2">
      <c r="A505" s="525"/>
      <c r="B505" s="526"/>
      <c r="C505" s="527"/>
      <c r="D505" s="528"/>
      <c r="E505" s="541"/>
      <c r="F505" s="542"/>
      <c r="G505" s="541"/>
      <c r="H505" s="541"/>
      <c r="I505" s="530"/>
      <c r="J505" s="543"/>
      <c r="K505" s="543"/>
      <c r="L505" s="531"/>
      <c r="M505" s="543"/>
      <c r="N505" s="540"/>
      <c r="O505" s="532">
        <f t="shared" si="22"/>
        <v>0</v>
      </c>
      <c r="P505" s="532">
        <f t="shared" si="23"/>
        <v>0</v>
      </c>
      <c r="Q505" s="518" t="str">
        <f t="shared" si="24"/>
        <v/>
      </c>
    </row>
    <row r="506" spans="1:17" x14ac:dyDescent="0.2">
      <c r="A506" s="525"/>
      <c r="B506" s="526"/>
      <c r="C506" s="527"/>
      <c r="D506" s="528"/>
      <c r="E506" s="541"/>
      <c r="F506" s="542"/>
      <c r="G506" s="541"/>
      <c r="H506" s="541"/>
      <c r="I506" s="530"/>
      <c r="J506" s="543"/>
      <c r="K506" s="543"/>
      <c r="L506" s="531"/>
      <c r="M506" s="543"/>
      <c r="N506" s="540"/>
      <c r="O506" s="532">
        <f t="shared" si="22"/>
        <v>0</v>
      </c>
      <c r="P506" s="532">
        <f t="shared" si="23"/>
        <v>0</v>
      </c>
      <c r="Q506" s="518" t="str">
        <f t="shared" si="24"/>
        <v/>
      </c>
    </row>
    <row r="507" spans="1:17" x14ac:dyDescent="0.2">
      <c r="A507" s="525"/>
      <c r="B507" s="526"/>
      <c r="C507" s="527"/>
      <c r="D507" s="528"/>
      <c r="E507" s="541"/>
      <c r="F507" s="542"/>
      <c r="G507" s="530"/>
      <c r="H507" s="541"/>
      <c r="I507" s="530"/>
      <c r="J507" s="543"/>
      <c r="K507" s="543"/>
      <c r="L507" s="531"/>
      <c r="M507" s="543"/>
      <c r="N507" s="540"/>
      <c r="O507" s="532">
        <f t="shared" si="22"/>
        <v>0</v>
      </c>
      <c r="P507" s="532">
        <f t="shared" si="23"/>
        <v>0</v>
      </c>
      <c r="Q507" s="518" t="str">
        <f t="shared" si="24"/>
        <v/>
      </c>
    </row>
    <row r="508" spans="1:17" x14ac:dyDescent="0.2">
      <c r="A508" s="525"/>
      <c r="B508" s="526"/>
      <c r="C508" s="527"/>
      <c r="D508" s="541"/>
      <c r="E508" s="541"/>
      <c r="F508" s="542"/>
      <c r="G508" s="541"/>
      <c r="H508" s="541"/>
      <c r="I508" s="541"/>
      <c r="J508" s="543"/>
      <c r="K508" s="543"/>
      <c r="L508" s="531"/>
      <c r="M508" s="543"/>
      <c r="N508" s="540"/>
      <c r="O508" s="532">
        <f t="shared" si="22"/>
        <v>0</v>
      </c>
      <c r="P508" s="532">
        <f t="shared" si="23"/>
        <v>0</v>
      </c>
      <c r="Q508" s="518" t="str">
        <f t="shared" si="24"/>
        <v/>
      </c>
    </row>
    <row r="509" spans="1:17" x14ac:dyDescent="0.2">
      <c r="A509" s="525"/>
      <c r="B509" s="526"/>
      <c r="C509" s="527"/>
      <c r="D509" s="541"/>
      <c r="E509" s="541"/>
      <c r="F509" s="542"/>
      <c r="G509" s="541"/>
      <c r="H509" s="541"/>
      <c r="I509" s="541"/>
      <c r="J509" s="543"/>
      <c r="K509" s="543"/>
      <c r="L509" s="531"/>
      <c r="M509" s="543"/>
      <c r="N509" s="540"/>
      <c r="O509" s="532">
        <f t="shared" si="22"/>
        <v>0</v>
      </c>
      <c r="P509" s="532">
        <f t="shared" si="23"/>
        <v>0</v>
      </c>
      <c r="Q509" s="518" t="str">
        <f t="shared" si="24"/>
        <v/>
      </c>
    </row>
    <row r="510" spans="1:17" x14ac:dyDescent="0.2">
      <c r="A510" s="525"/>
      <c r="B510" s="526"/>
      <c r="C510" s="527"/>
      <c r="D510" s="541"/>
      <c r="E510" s="541"/>
      <c r="F510" s="542"/>
      <c r="G510" s="541"/>
      <c r="H510" s="541"/>
      <c r="I510" s="530"/>
      <c r="J510" s="543"/>
      <c r="K510" s="543"/>
      <c r="L510" s="531"/>
      <c r="M510" s="543"/>
      <c r="N510" s="540"/>
      <c r="O510" s="532">
        <f t="shared" si="22"/>
        <v>0</v>
      </c>
      <c r="P510" s="532">
        <f t="shared" si="23"/>
        <v>0</v>
      </c>
      <c r="Q510" s="518" t="str">
        <f t="shared" si="24"/>
        <v/>
      </c>
    </row>
    <row r="511" spans="1:17" x14ac:dyDescent="0.2">
      <c r="A511" s="525"/>
      <c r="B511" s="526"/>
      <c r="C511" s="527"/>
      <c r="D511" s="541"/>
      <c r="E511" s="541"/>
      <c r="F511" s="542"/>
      <c r="G511" s="541"/>
      <c r="H511" s="541"/>
      <c r="I511" s="530"/>
      <c r="J511" s="543"/>
      <c r="K511" s="543"/>
      <c r="L511" s="531"/>
      <c r="M511" s="543"/>
      <c r="N511" s="540"/>
      <c r="O511" s="532">
        <f t="shared" si="22"/>
        <v>0</v>
      </c>
      <c r="P511" s="532">
        <f t="shared" si="23"/>
        <v>0</v>
      </c>
      <c r="Q511" s="518" t="str">
        <f t="shared" si="24"/>
        <v/>
      </c>
    </row>
    <row r="512" spans="1:17" x14ac:dyDescent="0.2">
      <c r="A512" s="525"/>
      <c r="B512" s="526"/>
      <c r="C512" s="527"/>
      <c r="D512" s="528"/>
      <c r="E512" s="541"/>
      <c r="F512" s="542"/>
      <c r="G512" s="541"/>
      <c r="H512" s="541"/>
      <c r="I512" s="530"/>
      <c r="J512" s="543"/>
      <c r="K512" s="543"/>
      <c r="L512" s="531"/>
      <c r="M512" s="543"/>
      <c r="N512" s="540"/>
      <c r="O512" s="532">
        <f t="shared" si="22"/>
        <v>0</v>
      </c>
      <c r="P512" s="532">
        <f t="shared" si="23"/>
        <v>0</v>
      </c>
      <c r="Q512" s="518" t="str">
        <f t="shared" si="24"/>
        <v/>
      </c>
    </row>
    <row r="513" spans="1:17" x14ac:dyDescent="0.2">
      <c r="A513" s="525"/>
      <c r="B513" s="526"/>
      <c r="C513" s="527"/>
      <c r="D513" s="528"/>
      <c r="E513" s="541"/>
      <c r="F513" s="542"/>
      <c r="G513" s="541"/>
      <c r="H513" s="541"/>
      <c r="I513" s="530"/>
      <c r="J513" s="543"/>
      <c r="K513" s="543"/>
      <c r="L513" s="531"/>
      <c r="M513" s="543"/>
      <c r="N513" s="540"/>
      <c r="O513" s="532">
        <f t="shared" si="22"/>
        <v>0</v>
      </c>
      <c r="P513" s="532">
        <f t="shared" si="23"/>
        <v>0</v>
      </c>
      <c r="Q513" s="518" t="str">
        <f t="shared" si="24"/>
        <v/>
      </c>
    </row>
    <row r="514" spans="1:17" x14ac:dyDescent="0.2">
      <c r="A514" s="525"/>
      <c r="B514" s="526"/>
      <c r="C514" s="527"/>
      <c r="D514" s="528"/>
      <c r="E514" s="541"/>
      <c r="F514" s="542"/>
      <c r="G514" s="541"/>
      <c r="H514" s="541"/>
      <c r="I514" s="530"/>
      <c r="J514" s="543"/>
      <c r="K514" s="543"/>
      <c r="L514" s="531"/>
      <c r="M514" s="543"/>
      <c r="N514" s="540"/>
      <c r="O514" s="532">
        <f t="shared" si="22"/>
        <v>0</v>
      </c>
      <c r="P514" s="532">
        <f t="shared" si="23"/>
        <v>0</v>
      </c>
      <c r="Q514" s="518" t="str">
        <f t="shared" si="24"/>
        <v/>
      </c>
    </row>
    <row r="515" spans="1:17" x14ac:dyDescent="0.2">
      <c r="A515" s="525"/>
      <c r="B515" s="526"/>
      <c r="C515" s="527"/>
      <c r="D515" s="528"/>
      <c r="E515" s="541"/>
      <c r="F515" s="542"/>
      <c r="G515" s="541"/>
      <c r="H515" s="541"/>
      <c r="I515" s="530"/>
      <c r="J515" s="543"/>
      <c r="K515" s="543"/>
      <c r="L515" s="531"/>
      <c r="M515" s="543"/>
      <c r="N515" s="540"/>
      <c r="O515" s="532">
        <f t="shared" si="22"/>
        <v>0</v>
      </c>
      <c r="P515" s="532">
        <f t="shared" si="23"/>
        <v>0</v>
      </c>
      <c r="Q515" s="518" t="str">
        <f t="shared" si="24"/>
        <v/>
      </c>
    </row>
    <row r="516" spans="1:17" x14ac:dyDescent="0.2">
      <c r="A516" s="525"/>
      <c r="B516" s="526"/>
      <c r="C516" s="527"/>
      <c r="D516" s="528"/>
      <c r="E516" s="541"/>
      <c r="F516" s="542"/>
      <c r="G516" s="541"/>
      <c r="H516" s="541"/>
      <c r="I516" s="530"/>
      <c r="J516" s="543"/>
      <c r="K516" s="543"/>
      <c r="L516" s="531"/>
      <c r="M516" s="543"/>
      <c r="N516" s="540"/>
      <c r="O516" s="532">
        <f t="shared" si="22"/>
        <v>0</v>
      </c>
      <c r="P516" s="532">
        <f t="shared" si="23"/>
        <v>0</v>
      </c>
      <c r="Q516" s="518" t="str">
        <f t="shared" si="24"/>
        <v/>
      </c>
    </row>
    <row r="517" spans="1:17" x14ac:dyDescent="0.2">
      <c r="A517" s="525"/>
      <c r="B517" s="526"/>
      <c r="C517" s="527"/>
      <c r="D517" s="528"/>
      <c r="E517" s="541"/>
      <c r="F517" s="542"/>
      <c r="G517" s="541"/>
      <c r="H517" s="541"/>
      <c r="I517" s="530"/>
      <c r="J517" s="543"/>
      <c r="K517" s="543"/>
      <c r="L517" s="531"/>
      <c r="M517" s="543"/>
      <c r="N517" s="540"/>
      <c r="O517" s="532">
        <f t="shared" ref="O517:O580" si="25">IF(B517=0,0,IF(YEAR(B517)=$P$1,MONTH(B517)-$O$1+1,(YEAR(B517)-$P$1)*12-$O$1+1+MONTH(B517)))</f>
        <v>0</v>
      </c>
      <c r="P517" s="532">
        <f t="shared" ref="P517:P580" si="26">IF(C517=0,0,IF(YEAR(C517)=$P$1,MONTH(C517)-$O$1+1,(YEAR(C517)-$P$1)*12-$O$1+1+MONTH(C517)))</f>
        <v>0</v>
      </c>
      <c r="Q517" s="518" t="str">
        <f t="shared" ref="Q517:Q580" si="27">SUBSTITUTE(D517," ","_")</f>
        <v/>
      </c>
    </row>
    <row r="518" spans="1:17" x14ac:dyDescent="0.2">
      <c r="A518" s="525"/>
      <c r="B518" s="526"/>
      <c r="C518" s="527"/>
      <c r="D518" s="528"/>
      <c r="E518" s="541"/>
      <c r="F518" s="542"/>
      <c r="G518" s="541"/>
      <c r="H518" s="541"/>
      <c r="I518" s="530"/>
      <c r="J518" s="543"/>
      <c r="K518" s="543"/>
      <c r="L518" s="531"/>
      <c r="M518" s="543"/>
      <c r="N518" s="540"/>
      <c r="O518" s="532">
        <f t="shared" si="25"/>
        <v>0</v>
      </c>
      <c r="P518" s="532">
        <f t="shared" si="26"/>
        <v>0</v>
      </c>
      <c r="Q518" s="518" t="str">
        <f t="shared" si="27"/>
        <v/>
      </c>
    </row>
    <row r="519" spans="1:17" x14ac:dyDescent="0.2">
      <c r="A519" s="525"/>
      <c r="B519" s="526"/>
      <c r="C519" s="527"/>
      <c r="D519" s="528"/>
      <c r="E519" s="541"/>
      <c r="F519" s="542"/>
      <c r="G519" s="530"/>
      <c r="H519" s="541"/>
      <c r="I519" s="530"/>
      <c r="J519" s="543"/>
      <c r="K519" s="543"/>
      <c r="L519" s="531"/>
      <c r="M519" s="543"/>
      <c r="N519" s="540"/>
      <c r="O519" s="532">
        <f t="shared" si="25"/>
        <v>0</v>
      </c>
      <c r="P519" s="532">
        <f t="shared" si="26"/>
        <v>0</v>
      </c>
      <c r="Q519" s="518" t="str">
        <f t="shared" si="27"/>
        <v/>
      </c>
    </row>
    <row r="520" spans="1:17" x14ac:dyDescent="0.2">
      <c r="A520" s="525"/>
      <c r="B520" s="526"/>
      <c r="C520" s="527"/>
      <c r="D520" s="528"/>
      <c r="E520" s="541"/>
      <c r="F520" s="542"/>
      <c r="G520" s="541"/>
      <c r="H520" s="541"/>
      <c r="I520" s="530"/>
      <c r="J520" s="543"/>
      <c r="K520" s="543"/>
      <c r="L520" s="531"/>
      <c r="M520" s="543"/>
      <c r="N520" s="540"/>
      <c r="O520" s="532">
        <f t="shared" si="25"/>
        <v>0</v>
      </c>
      <c r="P520" s="532">
        <f t="shared" si="26"/>
        <v>0</v>
      </c>
      <c r="Q520" s="518" t="str">
        <f t="shared" si="27"/>
        <v/>
      </c>
    </row>
    <row r="521" spans="1:17" x14ac:dyDescent="0.2">
      <c r="A521" s="525"/>
      <c r="B521" s="526"/>
      <c r="C521" s="527"/>
      <c r="D521" s="528"/>
      <c r="E521" s="541"/>
      <c r="F521" s="542"/>
      <c r="G521" s="541"/>
      <c r="H521" s="541"/>
      <c r="I521" s="530"/>
      <c r="J521" s="543"/>
      <c r="K521" s="543"/>
      <c r="L521" s="531"/>
      <c r="M521" s="543"/>
      <c r="N521" s="540"/>
      <c r="O521" s="532">
        <f t="shared" si="25"/>
        <v>0</v>
      </c>
      <c r="P521" s="532">
        <f t="shared" si="26"/>
        <v>0</v>
      </c>
      <c r="Q521" s="518" t="str">
        <f t="shared" si="27"/>
        <v/>
      </c>
    </row>
    <row r="522" spans="1:17" x14ac:dyDescent="0.2">
      <c r="A522" s="525"/>
      <c r="B522" s="526"/>
      <c r="C522" s="527"/>
      <c r="D522" s="528"/>
      <c r="E522" s="541"/>
      <c r="F522" s="542"/>
      <c r="G522" s="530"/>
      <c r="H522" s="541"/>
      <c r="I522" s="530"/>
      <c r="J522" s="543"/>
      <c r="K522" s="543"/>
      <c r="L522" s="531"/>
      <c r="M522" s="543"/>
      <c r="N522" s="544"/>
      <c r="O522" s="532">
        <f t="shared" si="25"/>
        <v>0</v>
      </c>
      <c r="P522" s="532">
        <f t="shared" si="26"/>
        <v>0</v>
      </c>
      <c r="Q522" s="518" t="str">
        <f t="shared" si="27"/>
        <v/>
      </c>
    </row>
    <row r="523" spans="1:17" x14ac:dyDescent="0.2">
      <c r="A523" s="525"/>
      <c r="B523" s="526"/>
      <c r="C523" s="527"/>
      <c r="D523" s="528"/>
      <c r="E523" s="541"/>
      <c r="F523" s="542"/>
      <c r="G523" s="530"/>
      <c r="H523" s="541"/>
      <c r="I523" s="530"/>
      <c r="J523" s="543"/>
      <c r="K523" s="543"/>
      <c r="L523" s="531"/>
      <c r="M523" s="543"/>
      <c r="N523" s="540"/>
      <c r="O523" s="532">
        <f t="shared" si="25"/>
        <v>0</v>
      </c>
      <c r="P523" s="532">
        <f t="shared" si="26"/>
        <v>0</v>
      </c>
      <c r="Q523" s="518" t="str">
        <f t="shared" si="27"/>
        <v/>
      </c>
    </row>
    <row r="524" spans="1:17" x14ac:dyDescent="0.2">
      <c r="A524" s="525"/>
      <c r="B524" s="526"/>
      <c r="C524" s="527"/>
      <c r="D524" s="528"/>
      <c r="E524" s="541"/>
      <c r="F524" s="542"/>
      <c r="G524" s="530"/>
      <c r="H524" s="541"/>
      <c r="I524" s="530"/>
      <c r="J524" s="543"/>
      <c r="K524" s="543"/>
      <c r="L524" s="531"/>
      <c r="M524" s="543"/>
      <c r="N524" s="540"/>
      <c r="O524" s="532">
        <f t="shared" si="25"/>
        <v>0</v>
      </c>
      <c r="P524" s="532">
        <f t="shared" si="26"/>
        <v>0</v>
      </c>
      <c r="Q524" s="518" t="str">
        <f t="shared" si="27"/>
        <v/>
      </c>
    </row>
    <row r="525" spans="1:17" x14ac:dyDescent="0.2">
      <c r="A525" s="525"/>
      <c r="B525" s="526"/>
      <c r="C525" s="527"/>
      <c r="D525" s="528"/>
      <c r="E525" s="541"/>
      <c r="F525" s="542"/>
      <c r="G525" s="530"/>
      <c r="H525" s="541"/>
      <c r="I525" s="530"/>
      <c r="J525" s="543"/>
      <c r="K525" s="543"/>
      <c r="L525" s="531"/>
      <c r="M525" s="543"/>
      <c r="N525" s="540"/>
      <c r="O525" s="532">
        <f t="shared" si="25"/>
        <v>0</v>
      </c>
      <c r="P525" s="532">
        <f t="shared" si="26"/>
        <v>0</v>
      </c>
      <c r="Q525" s="518" t="str">
        <f t="shared" si="27"/>
        <v/>
      </c>
    </row>
    <row r="526" spans="1:17" x14ac:dyDescent="0.2">
      <c r="A526" s="525"/>
      <c r="B526" s="526"/>
      <c r="C526" s="527"/>
      <c r="D526" s="528"/>
      <c r="E526" s="541"/>
      <c r="F526" s="542"/>
      <c r="G526" s="530"/>
      <c r="H526" s="541"/>
      <c r="I526" s="530"/>
      <c r="J526" s="543"/>
      <c r="K526" s="543"/>
      <c r="L526" s="531"/>
      <c r="M526" s="543"/>
      <c r="N526" s="544"/>
      <c r="O526" s="532">
        <f t="shared" si="25"/>
        <v>0</v>
      </c>
      <c r="P526" s="532">
        <f t="shared" si="26"/>
        <v>0</v>
      </c>
      <c r="Q526" s="518" t="str">
        <f t="shared" si="27"/>
        <v/>
      </c>
    </row>
    <row r="527" spans="1:17" x14ac:dyDescent="0.2">
      <c r="A527" s="525"/>
      <c r="B527" s="526"/>
      <c r="C527" s="527"/>
      <c r="D527" s="528"/>
      <c r="E527" s="541"/>
      <c r="F527" s="542"/>
      <c r="G527" s="530"/>
      <c r="H527" s="541"/>
      <c r="I527" s="530"/>
      <c r="J527" s="543"/>
      <c r="K527" s="543"/>
      <c r="L527" s="531"/>
      <c r="M527" s="543"/>
      <c r="N527" s="540"/>
      <c r="O527" s="532">
        <f t="shared" si="25"/>
        <v>0</v>
      </c>
      <c r="P527" s="532">
        <f t="shared" si="26"/>
        <v>0</v>
      </c>
      <c r="Q527" s="518" t="str">
        <f t="shared" si="27"/>
        <v/>
      </c>
    </row>
    <row r="528" spans="1:17" x14ac:dyDescent="0.2">
      <c r="A528" s="525"/>
      <c r="B528" s="526"/>
      <c r="C528" s="527"/>
      <c r="D528" s="528"/>
      <c r="E528" s="541"/>
      <c r="F528" s="542"/>
      <c r="G528" s="530"/>
      <c r="H528" s="541"/>
      <c r="I528" s="530"/>
      <c r="J528" s="543"/>
      <c r="K528" s="543"/>
      <c r="L528" s="531"/>
      <c r="M528" s="543"/>
      <c r="N528" s="540"/>
      <c r="O528" s="532">
        <f t="shared" si="25"/>
        <v>0</v>
      </c>
      <c r="P528" s="532">
        <f t="shared" si="26"/>
        <v>0</v>
      </c>
      <c r="Q528" s="518" t="str">
        <f t="shared" si="27"/>
        <v/>
      </c>
    </row>
    <row r="529" spans="1:17" x14ac:dyDescent="0.2">
      <c r="A529" s="525"/>
      <c r="B529" s="526"/>
      <c r="C529" s="527"/>
      <c r="D529" s="528"/>
      <c r="E529" s="541"/>
      <c r="F529" s="542"/>
      <c r="G529" s="530"/>
      <c r="H529" s="541"/>
      <c r="I529" s="530"/>
      <c r="J529" s="543"/>
      <c r="K529" s="543"/>
      <c r="L529" s="531"/>
      <c r="M529" s="543"/>
      <c r="N529" s="540"/>
      <c r="O529" s="532">
        <f t="shared" si="25"/>
        <v>0</v>
      </c>
      <c r="P529" s="532">
        <f t="shared" si="26"/>
        <v>0</v>
      </c>
      <c r="Q529" s="518" t="str">
        <f t="shared" si="27"/>
        <v/>
      </c>
    </row>
    <row r="530" spans="1:17" x14ac:dyDescent="0.2">
      <c r="A530" s="525"/>
      <c r="B530" s="526"/>
      <c r="C530" s="527"/>
      <c r="D530" s="528"/>
      <c r="E530" s="541"/>
      <c r="F530" s="542"/>
      <c r="G530" s="530"/>
      <c r="H530" s="541"/>
      <c r="I530" s="530"/>
      <c r="J530" s="543"/>
      <c r="K530" s="543"/>
      <c r="L530" s="531"/>
      <c r="M530" s="543"/>
      <c r="N530" s="540"/>
      <c r="O530" s="532">
        <f t="shared" si="25"/>
        <v>0</v>
      </c>
      <c r="P530" s="532">
        <f t="shared" si="26"/>
        <v>0</v>
      </c>
      <c r="Q530" s="518" t="str">
        <f t="shared" si="27"/>
        <v/>
      </c>
    </row>
    <row r="531" spans="1:17" x14ac:dyDescent="0.2">
      <c r="A531" s="525"/>
      <c r="B531" s="526"/>
      <c r="C531" s="527"/>
      <c r="D531" s="528"/>
      <c r="E531" s="541"/>
      <c r="F531" s="542"/>
      <c r="G531" s="541"/>
      <c r="H531" s="541"/>
      <c r="I531" s="530"/>
      <c r="J531" s="543"/>
      <c r="K531" s="543"/>
      <c r="L531" s="531"/>
      <c r="M531" s="543"/>
      <c r="N531" s="540"/>
      <c r="O531" s="532">
        <f t="shared" si="25"/>
        <v>0</v>
      </c>
      <c r="P531" s="532">
        <f t="shared" si="26"/>
        <v>0</v>
      </c>
      <c r="Q531" s="518" t="str">
        <f t="shared" si="27"/>
        <v/>
      </c>
    </row>
    <row r="532" spans="1:17" x14ac:dyDescent="0.2">
      <c r="A532" s="525"/>
      <c r="B532" s="526"/>
      <c r="C532" s="527"/>
      <c r="D532" s="528"/>
      <c r="E532" s="541"/>
      <c r="F532" s="542"/>
      <c r="G532" s="541"/>
      <c r="H532" s="541"/>
      <c r="I532" s="530"/>
      <c r="J532" s="543"/>
      <c r="K532" s="543"/>
      <c r="L532" s="531"/>
      <c r="M532" s="543"/>
      <c r="N532" s="540"/>
      <c r="O532" s="532">
        <f t="shared" si="25"/>
        <v>0</v>
      </c>
      <c r="P532" s="532">
        <f t="shared" si="26"/>
        <v>0</v>
      </c>
      <c r="Q532" s="518" t="str">
        <f t="shared" si="27"/>
        <v/>
      </c>
    </row>
    <row r="533" spans="1:17" x14ac:dyDescent="0.2">
      <c r="A533" s="525"/>
      <c r="B533" s="526"/>
      <c r="C533" s="527"/>
      <c r="D533" s="528"/>
      <c r="E533" s="541"/>
      <c r="F533" s="542"/>
      <c r="G533" s="541"/>
      <c r="H533" s="541"/>
      <c r="I533" s="530"/>
      <c r="J533" s="543"/>
      <c r="K533" s="543"/>
      <c r="L533" s="531"/>
      <c r="M533" s="543"/>
      <c r="N533" s="540"/>
      <c r="O533" s="532">
        <f t="shared" si="25"/>
        <v>0</v>
      </c>
      <c r="P533" s="532">
        <f t="shared" si="26"/>
        <v>0</v>
      </c>
      <c r="Q533" s="518" t="str">
        <f t="shared" si="27"/>
        <v/>
      </c>
    </row>
    <row r="534" spans="1:17" x14ac:dyDescent="0.2">
      <c r="A534" s="525"/>
      <c r="B534" s="526"/>
      <c r="C534" s="527"/>
      <c r="D534" s="528"/>
      <c r="E534" s="541"/>
      <c r="F534" s="542"/>
      <c r="G534" s="541"/>
      <c r="H534" s="541"/>
      <c r="I534" s="530"/>
      <c r="J534" s="543"/>
      <c r="K534" s="543"/>
      <c r="L534" s="531"/>
      <c r="M534" s="543"/>
      <c r="N534" s="544"/>
      <c r="O534" s="532">
        <f t="shared" si="25"/>
        <v>0</v>
      </c>
      <c r="P534" s="532">
        <f t="shared" si="26"/>
        <v>0</v>
      </c>
      <c r="Q534" s="518" t="str">
        <f t="shared" si="27"/>
        <v/>
      </c>
    </row>
    <row r="535" spans="1:17" x14ac:dyDescent="0.2">
      <c r="A535" s="525"/>
      <c r="B535" s="526"/>
      <c r="C535" s="527"/>
      <c r="D535" s="528"/>
      <c r="E535" s="541"/>
      <c r="F535" s="542"/>
      <c r="G535" s="530"/>
      <c r="H535" s="541"/>
      <c r="I535" s="530"/>
      <c r="J535" s="543"/>
      <c r="K535" s="543"/>
      <c r="L535" s="531"/>
      <c r="M535" s="543"/>
      <c r="N535" s="544"/>
      <c r="O535" s="532">
        <f t="shared" si="25"/>
        <v>0</v>
      </c>
      <c r="P535" s="532">
        <f t="shared" si="26"/>
        <v>0</v>
      </c>
      <c r="Q535" s="518" t="str">
        <f t="shared" si="27"/>
        <v/>
      </c>
    </row>
    <row r="536" spans="1:17" x14ac:dyDescent="0.2">
      <c r="A536" s="525"/>
      <c r="B536" s="566"/>
      <c r="C536" s="567"/>
      <c r="D536" s="528"/>
      <c r="E536" s="528"/>
      <c r="F536" s="529"/>
      <c r="G536" s="528"/>
      <c r="H536" s="528"/>
      <c r="I536" s="528"/>
      <c r="J536" s="547"/>
      <c r="K536" s="543"/>
      <c r="L536" s="556"/>
      <c r="M536" s="556"/>
      <c r="N536" s="557"/>
      <c r="O536" s="532">
        <f t="shared" si="25"/>
        <v>0</v>
      </c>
      <c r="P536" s="532">
        <f t="shared" si="26"/>
        <v>0</v>
      </c>
      <c r="Q536" s="518" t="str">
        <f t="shared" si="27"/>
        <v/>
      </c>
    </row>
    <row r="537" spans="1:17" x14ac:dyDescent="0.2">
      <c r="A537" s="525"/>
      <c r="B537" s="526"/>
      <c r="C537" s="527"/>
      <c r="D537" s="541"/>
      <c r="E537" s="541"/>
      <c r="F537" s="542"/>
      <c r="G537" s="541"/>
      <c r="H537" s="541"/>
      <c r="I537" s="530"/>
      <c r="J537" s="543"/>
      <c r="K537" s="543"/>
      <c r="L537" s="531"/>
      <c r="M537" s="543"/>
      <c r="N537" s="540"/>
      <c r="O537" s="532">
        <f t="shared" si="25"/>
        <v>0</v>
      </c>
      <c r="P537" s="532">
        <f t="shared" si="26"/>
        <v>0</v>
      </c>
      <c r="Q537" s="518" t="str">
        <f t="shared" si="27"/>
        <v/>
      </c>
    </row>
    <row r="538" spans="1:17" x14ac:dyDescent="0.2">
      <c r="A538" s="525"/>
      <c r="B538" s="526"/>
      <c r="C538" s="527"/>
      <c r="D538" s="541"/>
      <c r="E538" s="541"/>
      <c r="F538" s="542"/>
      <c r="G538" s="541"/>
      <c r="H538" s="541"/>
      <c r="I538" s="530"/>
      <c r="J538" s="543"/>
      <c r="K538" s="543"/>
      <c r="L538" s="531"/>
      <c r="M538" s="543"/>
      <c r="N538" s="540"/>
      <c r="O538" s="532">
        <f t="shared" si="25"/>
        <v>0</v>
      </c>
      <c r="P538" s="532">
        <f t="shared" si="26"/>
        <v>0</v>
      </c>
      <c r="Q538" s="518" t="str">
        <f t="shared" si="27"/>
        <v/>
      </c>
    </row>
    <row r="539" spans="1:17" x14ac:dyDescent="0.2">
      <c r="A539" s="525"/>
      <c r="B539" s="526"/>
      <c r="C539" s="527"/>
      <c r="D539" s="541"/>
      <c r="E539" s="541"/>
      <c r="F539" s="542"/>
      <c r="G539" s="530"/>
      <c r="H539" s="541"/>
      <c r="I539" s="530"/>
      <c r="J539" s="543"/>
      <c r="K539" s="543"/>
      <c r="L539" s="531"/>
      <c r="M539" s="543"/>
      <c r="N539" s="540"/>
      <c r="O539" s="532">
        <f t="shared" si="25"/>
        <v>0</v>
      </c>
      <c r="P539" s="532">
        <f t="shared" si="26"/>
        <v>0</v>
      </c>
      <c r="Q539" s="518" t="str">
        <f t="shared" si="27"/>
        <v/>
      </c>
    </row>
    <row r="540" spans="1:17" x14ac:dyDescent="0.2">
      <c r="A540" s="525"/>
      <c r="B540" s="526"/>
      <c r="C540" s="527"/>
      <c r="D540" s="528"/>
      <c r="E540" s="541"/>
      <c r="F540" s="542"/>
      <c r="G540" s="541"/>
      <c r="H540" s="541"/>
      <c r="I540" s="530"/>
      <c r="J540" s="543"/>
      <c r="K540" s="543"/>
      <c r="L540" s="531"/>
      <c r="M540" s="543"/>
      <c r="N540" s="540"/>
      <c r="O540" s="532">
        <f t="shared" si="25"/>
        <v>0</v>
      </c>
      <c r="P540" s="532">
        <f t="shared" si="26"/>
        <v>0</v>
      </c>
      <c r="Q540" s="518" t="str">
        <f t="shared" si="27"/>
        <v/>
      </c>
    </row>
    <row r="541" spans="1:17" x14ac:dyDescent="0.2">
      <c r="A541" s="525"/>
      <c r="B541" s="526"/>
      <c r="C541" s="527"/>
      <c r="D541" s="528"/>
      <c r="E541" s="541"/>
      <c r="F541" s="542"/>
      <c r="G541" s="541"/>
      <c r="H541" s="541"/>
      <c r="I541" s="530"/>
      <c r="J541" s="543"/>
      <c r="K541" s="543"/>
      <c r="L541" s="531"/>
      <c r="M541" s="543"/>
      <c r="N541" s="544"/>
      <c r="O541" s="532">
        <f t="shared" si="25"/>
        <v>0</v>
      </c>
      <c r="P541" s="532">
        <f t="shared" si="26"/>
        <v>0</v>
      </c>
      <c r="Q541" s="518" t="str">
        <f t="shared" si="27"/>
        <v/>
      </c>
    </row>
    <row r="542" spans="1:17" x14ac:dyDescent="0.2">
      <c r="A542" s="525"/>
      <c r="B542" s="526"/>
      <c r="C542" s="527"/>
      <c r="D542" s="528"/>
      <c r="E542" s="541"/>
      <c r="F542" s="542"/>
      <c r="G542" s="541"/>
      <c r="H542" s="541"/>
      <c r="I542" s="530"/>
      <c r="J542" s="543"/>
      <c r="K542" s="543"/>
      <c r="L542" s="531"/>
      <c r="M542" s="543"/>
      <c r="N542" s="540"/>
      <c r="O542" s="532">
        <f t="shared" si="25"/>
        <v>0</v>
      </c>
      <c r="P542" s="532">
        <f t="shared" si="26"/>
        <v>0</v>
      </c>
      <c r="Q542" s="518" t="str">
        <f t="shared" si="27"/>
        <v/>
      </c>
    </row>
    <row r="543" spans="1:17" x14ac:dyDescent="0.2">
      <c r="A543" s="525"/>
      <c r="B543" s="526"/>
      <c r="C543" s="527"/>
      <c r="D543" s="528"/>
      <c r="E543" s="541"/>
      <c r="F543" s="542"/>
      <c r="G543" s="541"/>
      <c r="H543" s="541"/>
      <c r="I543" s="530"/>
      <c r="J543" s="543"/>
      <c r="K543" s="543"/>
      <c r="L543" s="531"/>
      <c r="M543" s="543"/>
      <c r="N543" s="540"/>
      <c r="O543" s="532">
        <f t="shared" si="25"/>
        <v>0</v>
      </c>
      <c r="P543" s="532">
        <f t="shared" si="26"/>
        <v>0</v>
      </c>
      <c r="Q543" s="518" t="str">
        <f t="shared" si="27"/>
        <v/>
      </c>
    </row>
    <row r="544" spans="1:17" x14ac:dyDescent="0.2">
      <c r="A544" s="525"/>
      <c r="B544" s="526"/>
      <c r="C544" s="527"/>
      <c r="D544" s="541"/>
      <c r="E544" s="541"/>
      <c r="F544" s="542"/>
      <c r="G544" s="541"/>
      <c r="H544" s="541"/>
      <c r="I544" s="528"/>
      <c r="J544" s="543"/>
      <c r="K544" s="543"/>
      <c r="L544" s="531"/>
      <c r="M544" s="543"/>
      <c r="N544" s="540"/>
      <c r="O544" s="532">
        <f t="shared" si="25"/>
        <v>0</v>
      </c>
      <c r="P544" s="532">
        <f t="shared" si="26"/>
        <v>0</v>
      </c>
      <c r="Q544" s="518" t="str">
        <f t="shared" si="27"/>
        <v/>
      </c>
    </row>
    <row r="545" spans="1:17" x14ac:dyDescent="0.2">
      <c r="A545" s="525"/>
      <c r="B545" s="526"/>
      <c r="C545" s="527"/>
      <c r="D545" s="541"/>
      <c r="E545" s="541"/>
      <c r="F545" s="542"/>
      <c r="G545" s="541"/>
      <c r="H545" s="541"/>
      <c r="I545" s="530"/>
      <c r="J545" s="543"/>
      <c r="K545" s="543"/>
      <c r="L545" s="531"/>
      <c r="M545" s="543"/>
      <c r="N545" s="540"/>
      <c r="O545" s="532">
        <f t="shared" si="25"/>
        <v>0</v>
      </c>
      <c r="P545" s="532">
        <f t="shared" si="26"/>
        <v>0</v>
      </c>
      <c r="Q545" s="518" t="str">
        <f t="shared" si="27"/>
        <v/>
      </c>
    </row>
    <row r="546" spans="1:17" x14ac:dyDescent="0.2">
      <c r="A546" s="525"/>
      <c r="B546" s="526"/>
      <c r="C546" s="527"/>
      <c r="D546" s="528"/>
      <c r="E546" s="541"/>
      <c r="F546" s="542"/>
      <c r="G546" s="541"/>
      <c r="H546" s="541"/>
      <c r="I546" s="530"/>
      <c r="J546" s="543"/>
      <c r="K546" s="543"/>
      <c r="L546" s="531"/>
      <c r="M546" s="543"/>
      <c r="N546" s="540"/>
      <c r="O546" s="532">
        <f t="shared" si="25"/>
        <v>0</v>
      </c>
      <c r="P546" s="532">
        <f t="shared" si="26"/>
        <v>0</v>
      </c>
      <c r="Q546" s="518" t="str">
        <f t="shared" si="27"/>
        <v/>
      </c>
    </row>
    <row r="547" spans="1:17" x14ac:dyDescent="0.2">
      <c r="A547" s="525"/>
      <c r="B547" s="526"/>
      <c r="C547" s="527"/>
      <c r="D547" s="541"/>
      <c r="E547" s="541"/>
      <c r="F547" s="542"/>
      <c r="G547" s="541"/>
      <c r="H547" s="541"/>
      <c r="I547" s="530"/>
      <c r="J547" s="543"/>
      <c r="K547" s="543"/>
      <c r="L547" s="531"/>
      <c r="M547" s="543"/>
      <c r="N547" s="540"/>
      <c r="O547" s="532">
        <f t="shared" si="25"/>
        <v>0</v>
      </c>
      <c r="P547" s="532">
        <f t="shared" si="26"/>
        <v>0</v>
      </c>
      <c r="Q547" s="518" t="str">
        <f t="shared" si="27"/>
        <v/>
      </c>
    </row>
    <row r="548" spans="1:17" x14ac:dyDescent="0.2">
      <c r="A548" s="525"/>
      <c r="B548" s="526"/>
      <c r="C548" s="527"/>
      <c r="D548" s="541"/>
      <c r="E548" s="541"/>
      <c r="F548" s="542"/>
      <c r="G548" s="541"/>
      <c r="H548" s="528"/>
      <c r="I548" s="530"/>
      <c r="J548" s="543"/>
      <c r="K548" s="543"/>
      <c r="L548" s="531"/>
      <c r="M548" s="543"/>
      <c r="N548" s="544"/>
      <c r="O548" s="532">
        <f t="shared" si="25"/>
        <v>0</v>
      </c>
      <c r="P548" s="532">
        <f t="shared" si="26"/>
        <v>0</v>
      </c>
      <c r="Q548" s="518" t="str">
        <f t="shared" si="27"/>
        <v/>
      </c>
    </row>
    <row r="549" spans="1:17" x14ac:dyDescent="0.2">
      <c r="A549" s="525"/>
      <c r="B549" s="526"/>
      <c r="C549" s="527"/>
      <c r="D549" s="528"/>
      <c r="E549" s="541"/>
      <c r="F549" s="542"/>
      <c r="G549" s="541"/>
      <c r="H549" s="541"/>
      <c r="I549" s="530"/>
      <c r="J549" s="543"/>
      <c r="K549" s="543"/>
      <c r="L549" s="531"/>
      <c r="M549" s="543"/>
      <c r="N549" s="544"/>
      <c r="O549" s="532">
        <f t="shared" si="25"/>
        <v>0</v>
      </c>
      <c r="P549" s="532">
        <f t="shared" si="26"/>
        <v>0</v>
      </c>
      <c r="Q549" s="518" t="str">
        <f t="shared" si="27"/>
        <v/>
      </c>
    </row>
    <row r="550" spans="1:17" x14ac:dyDescent="0.2">
      <c r="A550" s="525"/>
      <c r="B550" s="526"/>
      <c r="C550" s="527"/>
      <c r="D550" s="541"/>
      <c r="E550" s="541"/>
      <c r="F550" s="542"/>
      <c r="G550" s="541"/>
      <c r="H550" s="541"/>
      <c r="I550" s="530"/>
      <c r="J550" s="543"/>
      <c r="K550" s="543"/>
      <c r="L550" s="531"/>
      <c r="M550" s="543"/>
      <c r="N550" s="544"/>
      <c r="O550" s="532">
        <f t="shared" si="25"/>
        <v>0</v>
      </c>
      <c r="P550" s="532">
        <f t="shared" si="26"/>
        <v>0</v>
      </c>
      <c r="Q550" s="518" t="str">
        <f t="shared" si="27"/>
        <v/>
      </c>
    </row>
    <row r="551" spans="1:17" x14ac:dyDescent="0.2">
      <c r="A551" s="525"/>
      <c r="B551" s="526"/>
      <c r="C551" s="527"/>
      <c r="D551" s="528"/>
      <c r="E551" s="541"/>
      <c r="F551" s="542"/>
      <c r="G551" s="541"/>
      <c r="H551" s="541"/>
      <c r="I551" s="530"/>
      <c r="J551" s="543"/>
      <c r="K551" s="543"/>
      <c r="L551" s="531"/>
      <c r="M551" s="543"/>
      <c r="N551" s="544"/>
      <c r="O551" s="532">
        <f t="shared" si="25"/>
        <v>0</v>
      </c>
      <c r="P551" s="532">
        <f t="shared" si="26"/>
        <v>0</v>
      </c>
      <c r="Q551" s="518" t="str">
        <f t="shared" si="27"/>
        <v/>
      </c>
    </row>
    <row r="552" spans="1:17" x14ac:dyDescent="0.2">
      <c r="A552" s="525"/>
      <c r="B552" s="526"/>
      <c r="C552" s="527"/>
      <c r="D552" s="528"/>
      <c r="E552" s="541"/>
      <c r="F552" s="542"/>
      <c r="G552" s="541"/>
      <c r="H552" s="541"/>
      <c r="I552" s="530"/>
      <c r="J552" s="543"/>
      <c r="K552" s="543"/>
      <c r="L552" s="531"/>
      <c r="M552" s="543"/>
      <c r="N552" s="544"/>
      <c r="O552" s="532">
        <f t="shared" si="25"/>
        <v>0</v>
      </c>
      <c r="P552" s="532">
        <f t="shared" si="26"/>
        <v>0</v>
      </c>
      <c r="Q552" s="518" t="str">
        <f t="shared" si="27"/>
        <v/>
      </c>
    </row>
    <row r="553" spans="1:17" x14ac:dyDescent="0.2">
      <c r="A553" s="525"/>
      <c r="B553" s="526"/>
      <c r="C553" s="527"/>
      <c r="D553" s="528"/>
      <c r="E553" s="541"/>
      <c r="F553" s="542"/>
      <c r="G553" s="541"/>
      <c r="H553" s="541"/>
      <c r="I553" s="530"/>
      <c r="J553" s="543"/>
      <c r="K553" s="543"/>
      <c r="L553" s="531"/>
      <c r="M553" s="543"/>
      <c r="N553" s="544"/>
      <c r="O553" s="532">
        <f t="shared" si="25"/>
        <v>0</v>
      </c>
      <c r="P553" s="532">
        <f t="shared" si="26"/>
        <v>0</v>
      </c>
      <c r="Q553" s="518" t="str">
        <f t="shared" si="27"/>
        <v/>
      </c>
    </row>
    <row r="554" spans="1:17" x14ac:dyDescent="0.2">
      <c r="A554" s="525"/>
      <c r="B554" s="526"/>
      <c r="C554" s="527"/>
      <c r="D554" s="528"/>
      <c r="E554" s="541"/>
      <c r="F554" s="542"/>
      <c r="G554" s="541"/>
      <c r="H554" s="541"/>
      <c r="I554" s="530"/>
      <c r="J554" s="543"/>
      <c r="K554" s="543"/>
      <c r="L554" s="531"/>
      <c r="M554" s="543"/>
      <c r="N554" s="544"/>
      <c r="O554" s="532">
        <f t="shared" si="25"/>
        <v>0</v>
      </c>
      <c r="P554" s="532">
        <f t="shared" si="26"/>
        <v>0</v>
      </c>
      <c r="Q554" s="518" t="str">
        <f t="shared" si="27"/>
        <v/>
      </c>
    </row>
    <row r="555" spans="1:17" x14ac:dyDescent="0.2">
      <c r="A555" s="525"/>
      <c r="B555" s="526"/>
      <c r="C555" s="527"/>
      <c r="D555" s="541"/>
      <c r="E555" s="541"/>
      <c r="F555" s="542"/>
      <c r="G555" s="541"/>
      <c r="H555" s="541"/>
      <c r="I555" s="530"/>
      <c r="J555" s="543"/>
      <c r="K555" s="543"/>
      <c r="L555" s="531"/>
      <c r="M555" s="543"/>
      <c r="N555" s="544"/>
      <c r="O555" s="532">
        <f t="shared" si="25"/>
        <v>0</v>
      </c>
      <c r="P555" s="532">
        <f t="shared" si="26"/>
        <v>0</v>
      </c>
      <c r="Q555" s="518" t="str">
        <f t="shared" si="27"/>
        <v/>
      </c>
    </row>
    <row r="556" spans="1:17" x14ac:dyDescent="0.2">
      <c r="A556" s="525"/>
      <c r="B556" s="526"/>
      <c r="C556" s="527"/>
      <c r="D556" s="528"/>
      <c r="E556" s="541"/>
      <c r="F556" s="542"/>
      <c r="G556" s="541"/>
      <c r="H556" s="541"/>
      <c r="I556" s="530"/>
      <c r="J556" s="543"/>
      <c r="K556" s="543"/>
      <c r="L556" s="531"/>
      <c r="M556" s="543"/>
      <c r="N556" s="544"/>
      <c r="O556" s="532">
        <f t="shared" si="25"/>
        <v>0</v>
      </c>
      <c r="P556" s="532">
        <f t="shared" si="26"/>
        <v>0</v>
      </c>
      <c r="Q556" s="518" t="str">
        <f t="shared" si="27"/>
        <v/>
      </c>
    </row>
    <row r="557" spans="1:17" x14ac:dyDescent="0.2">
      <c r="A557" s="525"/>
      <c r="B557" s="526"/>
      <c r="C557" s="527"/>
      <c r="D557" s="528"/>
      <c r="E557" s="541"/>
      <c r="F557" s="542"/>
      <c r="G557" s="541"/>
      <c r="H557" s="541"/>
      <c r="I557" s="530"/>
      <c r="J557" s="543"/>
      <c r="K557" s="543"/>
      <c r="L557" s="531"/>
      <c r="M557" s="543"/>
      <c r="N557" s="544"/>
      <c r="O557" s="532">
        <f t="shared" si="25"/>
        <v>0</v>
      </c>
      <c r="P557" s="532">
        <f t="shared" si="26"/>
        <v>0</v>
      </c>
      <c r="Q557" s="518" t="str">
        <f t="shared" si="27"/>
        <v/>
      </c>
    </row>
    <row r="558" spans="1:17" x14ac:dyDescent="0.2">
      <c r="A558" s="525"/>
      <c r="B558" s="526"/>
      <c r="C558" s="527"/>
      <c r="D558" s="528"/>
      <c r="E558" s="541"/>
      <c r="F558" s="542"/>
      <c r="G558" s="541"/>
      <c r="H558" s="541"/>
      <c r="I558" s="530"/>
      <c r="J558" s="543"/>
      <c r="K558" s="543"/>
      <c r="L558" s="531"/>
      <c r="M558" s="543"/>
      <c r="N558" s="544"/>
      <c r="O558" s="532">
        <f t="shared" si="25"/>
        <v>0</v>
      </c>
      <c r="P558" s="532">
        <f t="shared" si="26"/>
        <v>0</v>
      </c>
      <c r="Q558" s="518" t="str">
        <f t="shared" si="27"/>
        <v/>
      </c>
    </row>
    <row r="559" spans="1:17" x14ac:dyDescent="0.2">
      <c r="A559" s="525"/>
      <c r="B559" s="526"/>
      <c r="C559" s="527"/>
      <c r="D559" s="528"/>
      <c r="E559" s="541"/>
      <c r="F559" s="542"/>
      <c r="G559" s="541"/>
      <c r="H559" s="541"/>
      <c r="I559" s="530"/>
      <c r="J559" s="543"/>
      <c r="K559" s="543"/>
      <c r="L559" s="531"/>
      <c r="M559" s="543"/>
      <c r="N559" s="544"/>
      <c r="O559" s="532">
        <f t="shared" si="25"/>
        <v>0</v>
      </c>
      <c r="P559" s="532">
        <f t="shared" si="26"/>
        <v>0</v>
      </c>
      <c r="Q559" s="518" t="str">
        <f t="shared" si="27"/>
        <v/>
      </c>
    </row>
    <row r="560" spans="1:17" x14ac:dyDescent="0.2">
      <c r="A560" s="525"/>
      <c r="B560" s="526"/>
      <c r="C560" s="527"/>
      <c r="D560" s="528"/>
      <c r="E560" s="541"/>
      <c r="F560" s="542"/>
      <c r="G560" s="541"/>
      <c r="H560" s="541"/>
      <c r="I560" s="530"/>
      <c r="J560" s="543"/>
      <c r="K560" s="543"/>
      <c r="L560" s="531"/>
      <c r="M560" s="543"/>
      <c r="N560" s="544"/>
      <c r="O560" s="532">
        <f t="shared" si="25"/>
        <v>0</v>
      </c>
      <c r="P560" s="532">
        <f t="shared" si="26"/>
        <v>0</v>
      </c>
      <c r="Q560" s="518" t="str">
        <f t="shared" si="27"/>
        <v/>
      </c>
    </row>
    <row r="561" spans="1:17" x14ac:dyDescent="0.2">
      <c r="A561" s="525"/>
      <c r="B561" s="526"/>
      <c r="C561" s="527"/>
      <c r="D561" s="541"/>
      <c r="E561" s="541"/>
      <c r="F561" s="542"/>
      <c r="G561" s="541"/>
      <c r="H561" s="541"/>
      <c r="I561" s="530"/>
      <c r="J561" s="543"/>
      <c r="K561" s="543"/>
      <c r="L561" s="531"/>
      <c r="M561" s="543"/>
      <c r="N561" s="544"/>
      <c r="O561" s="532">
        <f t="shared" si="25"/>
        <v>0</v>
      </c>
      <c r="P561" s="532">
        <f t="shared" si="26"/>
        <v>0</v>
      </c>
      <c r="Q561" s="518" t="str">
        <f t="shared" si="27"/>
        <v/>
      </c>
    </row>
    <row r="562" spans="1:17" x14ac:dyDescent="0.2">
      <c r="A562" s="525"/>
      <c r="B562" s="526"/>
      <c r="C562" s="527"/>
      <c r="D562" s="541"/>
      <c r="E562" s="541"/>
      <c r="F562" s="542"/>
      <c r="G562" s="541"/>
      <c r="H562" s="541"/>
      <c r="I562" s="530"/>
      <c r="J562" s="543"/>
      <c r="K562" s="543"/>
      <c r="L562" s="531"/>
      <c r="M562" s="543"/>
      <c r="N562" s="544"/>
      <c r="O562" s="532">
        <f t="shared" si="25"/>
        <v>0</v>
      </c>
      <c r="P562" s="532">
        <f t="shared" si="26"/>
        <v>0</v>
      </c>
      <c r="Q562" s="518" t="str">
        <f t="shared" si="27"/>
        <v/>
      </c>
    </row>
    <row r="563" spans="1:17" x14ac:dyDescent="0.2">
      <c r="A563" s="525"/>
      <c r="B563" s="526"/>
      <c r="C563" s="527"/>
      <c r="D563" s="541"/>
      <c r="E563" s="541"/>
      <c r="F563" s="542"/>
      <c r="G563" s="541"/>
      <c r="H563" s="541"/>
      <c r="I563" s="530"/>
      <c r="J563" s="543"/>
      <c r="K563" s="543"/>
      <c r="L563" s="531"/>
      <c r="M563" s="543"/>
      <c r="N563" s="544"/>
      <c r="O563" s="532">
        <f t="shared" si="25"/>
        <v>0</v>
      </c>
      <c r="P563" s="532">
        <f t="shared" si="26"/>
        <v>0</v>
      </c>
      <c r="Q563" s="518" t="str">
        <f t="shared" si="27"/>
        <v/>
      </c>
    </row>
    <row r="564" spans="1:17" x14ac:dyDescent="0.2">
      <c r="A564" s="525"/>
      <c r="B564" s="526"/>
      <c r="C564" s="527"/>
      <c r="D564" s="541"/>
      <c r="E564" s="541"/>
      <c r="F564" s="542"/>
      <c r="G564" s="541"/>
      <c r="H564" s="541"/>
      <c r="I564" s="530"/>
      <c r="J564" s="543"/>
      <c r="K564" s="543"/>
      <c r="L564" s="531"/>
      <c r="M564" s="543"/>
      <c r="N564" s="544"/>
      <c r="O564" s="532">
        <f t="shared" si="25"/>
        <v>0</v>
      </c>
      <c r="P564" s="532">
        <f t="shared" si="26"/>
        <v>0</v>
      </c>
      <c r="Q564" s="518" t="str">
        <f t="shared" si="27"/>
        <v/>
      </c>
    </row>
    <row r="565" spans="1:17" x14ac:dyDescent="0.2">
      <c r="A565" s="525"/>
      <c r="B565" s="526"/>
      <c r="C565" s="527"/>
      <c r="D565" s="541"/>
      <c r="E565" s="541"/>
      <c r="F565" s="542"/>
      <c r="G565" s="541"/>
      <c r="H565" s="541"/>
      <c r="I565" s="530"/>
      <c r="J565" s="543"/>
      <c r="K565" s="543"/>
      <c r="L565" s="531"/>
      <c r="M565" s="543"/>
      <c r="N565" s="544"/>
      <c r="O565" s="532">
        <f t="shared" si="25"/>
        <v>0</v>
      </c>
      <c r="P565" s="532">
        <f t="shared" si="26"/>
        <v>0</v>
      </c>
      <c r="Q565" s="518" t="str">
        <f t="shared" si="27"/>
        <v/>
      </c>
    </row>
    <row r="566" spans="1:17" x14ac:dyDescent="0.2">
      <c r="A566" s="525"/>
      <c r="B566" s="526"/>
      <c r="C566" s="527"/>
      <c r="D566" s="541"/>
      <c r="E566" s="541"/>
      <c r="F566" s="542"/>
      <c r="G566" s="541"/>
      <c r="H566" s="541"/>
      <c r="I566" s="530"/>
      <c r="J566" s="543"/>
      <c r="K566" s="543"/>
      <c r="L566" s="531"/>
      <c r="M566" s="543"/>
      <c r="N566" s="544"/>
      <c r="O566" s="532">
        <f t="shared" si="25"/>
        <v>0</v>
      </c>
      <c r="P566" s="532">
        <f t="shared" si="26"/>
        <v>0</v>
      </c>
      <c r="Q566" s="518" t="str">
        <f t="shared" si="27"/>
        <v/>
      </c>
    </row>
    <row r="567" spans="1:17" x14ac:dyDescent="0.2">
      <c r="A567" s="525"/>
      <c r="B567" s="526"/>
      <c r="C567" s="527"/>
      <c r="D567" s="541"/>
      <c r="E567" s="541"/>
      <c r="F567" s="542"/>
      <c r="G567" s="541"/>
      <c r="H567" s="541"/>
      <c r="I567" s="530"/>
      <c r="J567" s="543"/>
      <c r="K567" s="543"/>
      <c r="L567" s="531"/>
      <c r="M567" s="543"/>
      <c r="N567" s="544"/>
      <c r="O567" s="532">
        <f t="shared" si="25"/>
        <v>0</v>
      </c>
      <c r="P567" s="532">
        <f t="shared" si="26"/>
        <v>0</v>
      </c>
      <c r="Q567" s="518" t="str">
        <f t="shared" si="27"/>
        <v/>
      </c>
    </row>
    <row r="568" spans="1:17" x14ac:dyDescent="0.2">
      <c r="A568" s="525"/>
      <c r="B568" s="526"/>
      <c r="C568" s="527"/>
      <c r="D568" s="541"/>
      <c r="E568" s="541"/>
      <c r="F568" s="542"/>
      <c r="G568" s="541"/>
      <c r="H568" s="541"/>
      <c r="I568" s="530"/>
      <c r="J568" s="543"/>
      <c r="K568" s="543"/>
      <c r="L568" s="531"/>
      <c r="M568" s="543"/>
      <c r="N568" s="544"/>
      <c r="O568" s="532">
        <f t="shared" si="25"/>
        <v>0</v>
      </c>
      <c r="P568" s="532">
        <f t="shared" si="26"/>
        <v>0</v>
      </c>
      <c r="Q568" s="518" t="str">
        <f t="shared" si="27"/>
        <v/>
      </c>
    </row>
    <row r="569" spans="1:17" x14ac:dyDescent="0.2">
      <c r="A569" s="525"/>
      <c r="B569" s="526"/>
      <c r="C569" s="527"/>
      <c r="D569" s="541"/>
      <c r="E569" s="541"/>
      <c r="F569" s="542"/>
      <c r="G569" s="530"/>
      <c r="H569" s="541"/>
      <c r="I569" s="530"/>
      <c r="J569" s="543"/>
      <c r="K569" s="543"/>
      <c r="L569" s="531"/>
      <c r="M569" s="543"/>
      <c r="N569" s="544"/>
      <c r="O569" s="532">
        <f t="shared" si="25"/>
        <v>0</v>
      </c>
      <c r="P569" s="532">
        <f t="shared" si="26"/>
        <v>0</v>
      </c>
      <c r="Q569" s="518" t="str">
        <f t="shared" si="27"/>
        <v/>
      </c>
    </row>
    <row r="570" spans="1:17" x14ac:dyDescent="0.2">
      <c r="A570" s="525"/>
      <c r="B570" s="526"/>
      <c r="C570" s="527"/>
      <c r="D570" s="541"/>
      <c r="E570" s="541"/>
      <c r="F570" s="542"/>
      <c r="G570" s="541"/>
      <c r="H570" s="541"/>
      <c r="I570" s="530"/>
      <c r="J570" s="543"/>
      <c r="K570" s="543"/>
      <c r="L570" s="531"/>
      <c r="M570" s="543"/>
      <c r="N570" s="544"/>
      <c r="O570" s="532">
        <f t="shared" si="25"/>
        <v>0</v>
      </c>
      <c r="P570" s="532">
        <f t="shared" si="26"/>
        <v>0</v>
      </c>
      <c r="Q570" s="518" t="str">
        <f t="shared" si="27"/>
        <v/>
      </c>
    </row>
    <row r="571" spans="1:17" x14ac:dyDescent="0.2">
      <c r="A571" s="525"/>
      <c r="B571" s="526"/>
      <c r="C571" s="527"/>
      <c r="D571" s="541"/>
      <c r="E571" s="541"/>
      <c r="F571" s="542"/>
      <c r="G571" s="530"/>
      <c r="H571" s="541"/>
      <c r="I571" s="530"/>
      <c r="J571" s="543"/>
      <c r="K571" s="543"/>
      <c r="L571" s="531"/>
      <c r="M571" s="543"/>
      <c r="N571" s="544"/>
      <c r="O571" s="532">
        <f t="shared" si="25"/>
        <v>0</v>
      </c>
      <c r="P571" s="532">
        <f t="shared" si="26"/>
        <v>0</v>
      </c>
      <c r="Q571" s="518" t="str">
        <f t="shared" si="27"/>
        <v/>
      </c>
    </row>
    <row r="572" spans="1:17" x14ac:dyDescent="0.2">
      <c r="A572" s="525"/>
      <c r="B572" s="526"/>
      <c r="C572" s="527"/>
      <c r="D572" s="541"/>
      <c r="E572" s="541"/>
      <c r="F572" s="542"/>
      <c r="G572" s="530"/>
      <c r="H572" s="541"/>
      <c r="I572" s="530"/>
      <c r="J572" s="531"/>
      <c r="K572" s="543"/>
      <c r="L572" s="531"/>
      <c r="M572" s="543"/>
      <c r="N572" s="544"/>
      <c r="O572" s="532">
        <f t="shared" si="25"/>
        <v>0</v>
      </c>
      <c r="P572" s="532">
        <f t="shared" si="26"/>
        <v>0</v>
      </c>
      <c r="Q572" s="518" t="str">
        <f t="shared" si="27"/>
        <v/>
      </c>
    </row>
    <row r="573" spans="1:17" x14ac:dyDescent="0.2">
      <c r="A573" s="525"/>
      <c r="B573" s="526"/>
      <c r="C573" s="527"/>
      <c r="D573" s="528"/>
      <c r="E573" s="541"/>
      <c r="F573" s="542"/>
      <c r="G573" s="530"/>
      <c r="H573" s="541"/>
      <c r="I573" s="530"/>
      <c r="J573" s="531"/>
      <c r="K573" s="531"/>
      <c r="L573" s="531"/>
      <c r="M573" s="543"/>
      <c r="N573" s="558"/>
      <c r="O573" s="532">
        <f t="shared" si="25"/>
        <v>0</v>
      </c>
      <c r="P573" s="532">
        <f t="shared" si="26"/>
        <v>0</v>
      </c>
      <c r="Q573" s="518" t="str">
        <f t="shared" si="27"/>
        <v/>
      </c>
    </row>
    <row r="574" spans="1:17" x14ac:dyDescent="0.2">
      <c r="A574" s="525"/>
      <c r="B574" s="526"/>
      <c r="C574" s="527"/>
      <c r="D574" s="528"/>
      <c r="E574" s="541"/>
      <c r="F574" s="542"/>
      <c r="G574" s="530"/>
      <c r="H574" s="541"/>
      <c r="I574" s="530"/>
      <c r="J574" s="531"/>
      <c r="K574" s="531"/>
      <c r="L574" s="531"/>
      <c r="M574" s="543"/>
      <c r="N574" s="558"/>
      <c r="O574" s="532">
        <f t="shared" si="25"/>
        <v>0</v>
      </c>
      <c r="P574" s="532">
        <f t="shared" si="26"/>
        <v>0</v>
      </c>
      <c r="Q574" s="518" t="str">
        <f t="shared" si="27"/>
        <v/>
      </c>
    </row>
    <row r="575" spans="1:17" x14ac:dyDescent="0.2">
      <c r="A575" s="525"/>
      <c r="B575" s="526"/>
      <c r="C575" s="527"/>
      <c r="D575" s="528"/>
      <c r="E575" s="541"/>
      <c r="F575" s="542"/>
      <c r="G575" s="530"/>
      <c r="H575" s="541"/>
      <c r="I575" s="530"/>
      <c r="J575" s="531"/>
      <c r="K575" s="531"/>
      <c r="L575" s="531"/>
      <c r="M575" s="543"/>
      <c r="N575" s="558"/>
      <c r="O575" s="532">
        <f t="shared" si="25"/>
        <v>0</v>
      </c>
      <c r="P575" s="532">
        <f t="shared" si="26"/>
        <v>0</v>
      </c>
      <c r="Q575" s="518" t="str">
        <f t="shared" si="27"/>
        <v/>
      </c>
    </row>
    <row r="576" spans="1:17" x14ac:dyDescent="0.2">
      <c r="A576" s="525"/>
      <c r="B576" s="526"/>
      <c r="C576" s="527"/>
      <c r="D576" s="528"/>
      <c r="E576" s="541"/>
      <c r="F576" s="542"/>
      <c r="G576" s="530"/>
      <c r="H576" s="541"/>
      <c r="I576" s="530"/>
      <c r="J576" s="531"/>
      <c r="K576" s="531"/>
      <c r="L576" s="531"/>
      <c r="M576" s="543"/>
      <c r="N576" s="558"/>
      <c r="O576" s="532">
        <f t="shared" si="25"/>
        <v>0</v>
      </c>
      <c r="P576" s="532">
        <f t="shared" si="26"/>
        <v>0</v>
      </c>
      <c r="Q576" s="518" t="str">
        <f t="shared" si="27"/>
        <v/>
      </c>
    </row>
    <row r="577" spans="1:17" x14ac:dyDescent="0.2">
      <c r="A577" s="525"/>
      <c r="B577" s="526"/>
      <c r="C577" s="527"/>
      <c r="D577" s="541"/>
      <c r="E577" s="541"/>
      <c r="F577" s="542"/>
      <c r="G577" s="530"/>
      <c r="H577" s="541"/>
      <c r="I577" s="530"/>
      <c r="J577" s="543"/>
      <c r="K577" s="531"/>
      <c r="L577" s="531"/>
      <c r="M577" s="543"/>
      <c r="N577" s="549"/>
      <c r="O577" s="532">
        <f t="shared" si="25"/>
        <v>0</v>
      </c>
      <c r="P577" s="532">
        <f t="shared" si="26"/>
        <v>0</v>
      </c>
      <c r="Q577" s="518" t="str">
        <f t="shared" si="27"/>
        <v/>
      </c>
    </row>
    <row r="578" spans="1:17" x14ac:dyDescent="0.2">
      <c r="A578" s="525"/>
      <c r="B578" s="526"/>
      <c r="C578" s="527"/>
      <c r="D578" s="541"/>
      <c r="E578" s="541"/>
      <c r="F578" s="542"/>
      <c r="G578" s="530"/>
      <c r="H578" s="541"/>
      <c r="I578" s="530"/>
      <c r="J578" s="543"/>
      <c r="K578" s="531"/>
      <c r="L578" s="531"/>
      <c r="M578" s="543"/>
      <c r="N578" s="549"/>
      <c r="O578" s="532">
        <f t="shared" si="25"/>
        <v>0</v>
      </c>
      <c r="P578" s="532">
        <f t="shared" si="26"/>
        <v>0</v>
      </c>
      <c r="Q578" s="518" t="str">
        <f t="shared" si="27"/>
        <v/>
      </c>
    </row>
    <row r="579" spans="1:17" x14ac:dyDescent="0.2">
      <c r="A579" s="525"/>
      <c r="B579" s="526"/>
      <c r="C579" s="527"/>
      <c r="D579" s="541"/>
      <c r="E579" s="541"/>
      <c r="F579" s="542"/>
      <c r="G579" s="530"/>
      <c r="H579" s="541"/>
      <c r="I579" s="530"/>
      <c r="J579" s="531"/>
      <c r="K579" s="531"/>
      <c r="L579" s="531"/>
      <c r="M579" s="543"/>
      <c r="N579" s="558"/>
      <c r="O579" s="532">
        <f t="shared" si="25"/>
        <v>0</v>
      </c>
      <c r="P579" s="532">
        <f t="shared" si="26"/>
        <v>0</v>
      </c>
      <c r="Q579" s="518" t="str">
        <f t="shared" si="27"/>
        <v/>
      </c>
    </row>
    <row r="580" spans="1:17" x14ac:dyDescent="0.2">
      <c r="A580" s="525"/>
      <c r="B580" s="526"/>
      <c r="C580" s="527"/>
      <c r="D580" s="528"/>
      <c r="E580" s="541"/>
      <c r="F580" s="542"/>
      <c r="G580" s="530"/>
      <c r="H580" s="541"/>
      <c r="I580" s="530"/>
      <c r="J580" s="531"/>
      <c r="K580" s="531"/>
      <c r="L580" s="531"/>
      <c r="M580" s="543"/>
      <c r="N580" s="558"/>
      <c r="O580" s="532">
        <f t="shared" si="25"/>
        <v>0</v>
      </c>
      <c r="P580" s="532">
        <f t="shared" si="26"/>
        <v>0</v>
      </c>
      <c r="Q580" s="518" t="str">
        <f t="shared" si="27"/>
        <v/>
      </c>
    </row>
    <row r="581" spans="1:17" x14ac:dyDescent="0.2">
      <c r="A581" s="525"/>
      <c r="B581" s="526"/>
      <c r="C581" s="527"/>
      <c r="D581" s="528"/>
      <c r="E581" s="541"/>
      <c r="F581" s="542"/>
      <c r="G581" s="530"/>
      <c r="H581" s="541"/>
      <c r="I581" s="530"/>
      <c r="J581" s="531"/>
      <c r="K581" s="531"/>
      <c r="L581" s="531"/>
      <c r="M581" s="543"/>
      <c r="N581" s="558"/>
      <c r="O581" s="532">
        <f t="shared" ref="O581:O644" si="28">IF(B581=0,0,IF(YEAR(B581)=$P$1,MONTH(B581)-$O$1+1,(YEAR(B581)-$P$1)*12-$O$1+1+MONTH(B581)))</f>
        <v>0</v>
      </c>
      <c r="P581" s="532">
        <f t="shared" ref="P581:P644" si="29">IF(C581=0,0,IF(YEAR(C581)=$P$1,MONTH(C581)-$O$1+1,(YEAR(C581)-$P$1)*12-$O$1+1+MONTH(C581)))</f>
        <v>0</v>
      </c>
      <c r="Q581" s="518" t="str">
        <f t="shared" ref="Q581:Q644" si="30">SUBSTITUTE(D581," ","_")</f>
        <v/>
      </c>
    </row>
    <row r="582" spans="1:17" x14ac:dyDescent="0.2">
      <c r="A582" s="525"/>
      <c r="B582" s="526"/>
      <c r="C582" s="527"/>
      <c r="D582" s="528"/>
      <c r="E582" s="541"/>
      <c r="F582" s="542"/>
      <c r="G582" s="530"/>
      <c r="H582" s="541"/>
      <c r="I582" s="530"/>
      <c r="J582" s="531"/>
      <c r="K582" s="531"/>
      <c r="L582" s="531"/>
      <c r="M582" s="543"/>
      <c r="N582" s="558"/>
      <c r="O582" s="532">
        <f t="shared" si="28"/>
        <v>0</v>
      </c>
      <c r="P582" s="532">
        <f t="shared" si="29"/>
        <v>0</v>
      </c>
      <c r="Q582" s="518" t="str">
        <f t="shared" si="30"/>
        <v/>
      </c>
    </row>
    <row r="583" spans="1:17" x14ac:dyDescent="0.2">
      <c r="A583" s="525"/>
      <c r="B583" s="526"/>
      <c r="C583" s="527"/>
      <c r="D583" s="528"/>
      <c r="E583" s="541"/>
      <c r="F583" s="542"/>
      <c r="G583" s="530"/>
      <c r="H583" s="541"/>
      <c r="I583" s="530"/>
      <c r="J583" s="531"/>
      <c r="K583" s="531"/>
      <c r="L583" s="531"/>
      <c r="M583" s="543"/>
      <c r="N583" s="558"/>
      <c r="O583" s="532">
        <f t="shared" si="28"/>
        <v>0</v>
      </c>
      <c r="P583" s="532">
        <f t="shared" si="29"/>
        <v>0</v>
      </c>
      <c r="Q583" s="518" t="str">
        <f t="shared" si="30"/>
        <v/>
      </c>
    </row>
    <row r="584" spans="1:17" x14ac:dyDescent="0.2">
      <c r="A584" s="525"/>
      <c r="B584" s="526"/>
      <c r="C584" s="527"/>
      <c r="D584" s="528"/>
      <c r="E584" s="541"/>
      <c r="F584" s="542"/>
      <c r="G584" s="530"/>
      <c r="H584" s="541"/>
      <c r="I584" s="530"/>
      <c r="J584" s="531"/>
      <c r="K584" s="531"/>
      <c r="L584" s="531"/>
      <c r="M584" s="543"/>
      <c r="N584" s="558"/>
      <c r="O584" s="532">
        <f t="shared" si="28"/>
        <v>0</v>
      </c>
      <c r="P584" s="532">
        <f t="shared" si="29"/>
        <v>0</v>
      </c>
      <c r="Q584" s="518" t="str">
        <f t="shared" si="30"/>
        <v/>
      </c>
    </row>
    <row r="585" spans="1:17" x14ac:dyDescent="0.2">
      <c r="A585" s="525"/>
      <c r="B585" s="526"/>
      <c r="C585" s="527"/>
      <c r="D585" s="528"/>
      <c r="E585" s="541"/>
      <c r="F585" s="542"/>
      <c r="G585" s="530"/>
      <c r="H585" s="541"/>
      <c r="I585" s="530"/>
      <c r="J585" s="531"/>
      <c r="K585" s="531"/>
      <c r="L585" s="531"/>
      <c r="M585" s="543"/>
      <c r="N585" s="544"/>
      <c r="O585" s="532">
        <f t="shared" si="28"/>
        <v>0</v>
      </c>
      <c r="P585" s="532">
        <f t="shared" si="29"/>
        <v>0</v>
      </c>
      <c r="Q585" s="518" t="str">
        <f t="shared" si="30"/>
        <v/>
      </c>
    </row>
    <row r="586" spans="1:17" x14ac:dyDescent="0.2">
      <c r="A586" s="525"/>
      <c r="B586" s="526"/>
      <c r="C586" s="527"/>
      <c r="D586" s="528"/>
      <c r="E586" s="541"/>
      <c r="F586" s="542"/>
      <c r="G586" s="530"/>
      <c r="H586" s="541"/>
      <c r="I586" s="530"/>
      <c r="J586" s="531"/>
      <c r="K586" s="531"/>
      <c r="L586" s="531"/>
      <c r="M586" s="543"/>
      <c r="N586" s="558"/>
      <c r="O586" s="532">
        <f t="shared" si="28"/>
        <v>0</v>
      </c>
      <c r="P586" s="532">
        <f t="shared" si="29"/>
        <v>0</v>
      </c>
      <c r="Q586" s="518" t="str">
        <f t="shared" si="30"/>
        <v/>
      </c>
    </row>
    <row r="587" spans="1:17" x14ac:dyDescent="0.2">
      <c r="A587" s="525"/>
      <c r="B587" s="526"/>
      <c r="C587" s="527"/>
      <c r="D587" s="528"/>
      <c r="E587" s="541"/>
      <c r="F587" s="542"/>
      <c r="G587" s="541"/>
      <c r="H587" s="541"/>
      <c r="I587" s="530"/>
      <c r="J587" s="543"/>
      <c r="K587" s="543"/>
      <c r="L587" s="531"/>
      <c r="M587" s="543"/>
      <c r="N587" s="544"/>
      <c r="O587" s="532">
        <f t="shared" si="28"/>
        <v>0</v>
      </c>
      <c r="P587" s="532">
        <f t="shared" si="29"/>
        <v>0</v>
      </c>
      <c r="Q587" s="518" t="str">
        <f t="shared" si="30"/>
        <v/>
      </c>
    </row>
    <row r="588" spans="1:17" x14ac:dyDescent="0.2">
      <c r="A588" s="525"/>
      <c r="B588" s="526"/>
      <c r="C588" s="527"/>
      <c r="D588" s="528"/>
      <c r="E588" s="541"/>
      <c r="F588" s="542"/>
      <c r="G588" s="541"/>
      <c r="H588" s="541"/>
      <c r="I588" s="530"/>
      <c r="J588" s="543"/>
      <c r="K588" s="543"/>
      <c r="L588" s="531"/>
      <c r="M588" s="543"/>
      <c r="N588" s="544"/>
      <c r="O588" s="532">
        <f t="shared" si="28"/>
        <v>0</v>
      </c>
      <c r="P588" s="532">
        <f t="shared" si="29"/>
        <v>0</v>
      </c>
      <c r="Q588" s="518" t="str">
        <f t="shared" si="30"/>
        <v/>
      </c>
    </row>
    <row r="589" spans="1:17" x14ac:dyDescent="0.2">
      <c r="A589" s="525"/>
      <c r="B589" s="526"/>
      <c r="C589" s="527"/>
      <c r="D589" s="528"/>
      <c r="E589" s="541"/>
      <c r="F589" s="542"/>
      <c r="G589" s="541"/>
      <c r="H589" s="541"/>
      <c r="I589" s="530"/>
      <c r="J589" s="543"/>
      <c r="K589" s="543"/>
      <c r="L589" s="531"/>
      <c r="M589" s="543"/>
      <c r="N589" s="544"/>
      <c r="O589" s="532">
        <f t="shared" si="28"/>
        <v>0</v>
      </c>
      <c r="P589" s="532">
        <f t="shared" si="29"/>
        <v>0</v>
      </c>
      <c r="Q589" s="518" t="str">
        <f t="shared" si="30"/>
        <v/>
      </c>
    </row>
    <row r="590" spans="1:17" x14ac:dyDescent="0.2">
      <c r="A590" s="525"/>
      <c r="B590" s="526"/>
      <c r="C590" s="527"/>
      <c r="D590" s="528"/>
      <c r="E590" s="541"/>
      <c r="F590" s="542"/>
      <c r="G590" s="541"/>
      <c r="H590" s="541"/>
      <c r="I590" s="530"/>
      <c r="J590" s="543"/>
      <c r="K590" s="543"/>
      <c r="L590" s="531"/>
      <c r="M590" s="543"/>
      <c r="N590" s="544"/>
      <c r="O590" s="532">
        <f t="shared" si="28"/>
        <v>0</v>
      </c>
      <c r="P590" s="532">
        <f t="shared" si="29"/>
        <v>0</v>
      </c>
      <c r="Q590" s="518" t="str">
        <f t="shared" si="30"/>
        <v/>
      </c>
    </row>
    <row r="591" spans="1:17" x14ac:dyDescent="0.2">
      <c r="A591" s="525"/>
      <c r="B591" s="526"/>
      <c r="C591" s="527"/>
      <c r="D591" s="528"/>
      <c r="E591" s="541"/>
      <c r="F591" s="542"/>
      <c r="G591" s="541"/>
      <c r="H591" s="541"/>
      <c r="I591" s="530"/>
      <c r="J591" s="543"/>
      <c r="K591" s="543"/>
      <c r="L591" s="531"/>
      <c r="M591" s="543"/>
      <c r="N591" s="544"/>
      <c r="O591" s="532">
        <f t="shared" si="28"/>
        <v>0</v>
      </c>
      <c r="P591" s="532">
        <f t="shared" si="29"/>
        <v>0</v>
      </c>
      <c r="Q591" s="518" t="str">
        <f t="shared" si="30"/>
        <v/>
      </c>
    </row>
    <row r="592" spans="1:17" x14ac:dyDescent="0.2">
      <c r="A592" s="525"/>
      <c r="B592" s="526"/>
      <c r="C592" s="527"/>
      <c r="D592" s="528"/>
      <c r="E592" s="541"/>
      <c r="F592" s="542"/>
      <c r="G592" s="541"/>
      <c r="H592" s="541"/>
      <c r="I592" s="530"/>
      <c r="J592" s="543"/>
      <c r="K592" s="543"/>
      <c r="L592" s="531"/>
      <c r="M592" s="543"/>
      <c r="N592" s="544"/>
      <c r="O592" s="532">
        <f t="shared" si="28"/>
        <v>0</v>
      </c>
      <c r="P592" s="532">
        <f t="shared" si="29"/>
        <v>0</v>
      </c>
      <c r="Q592" s="518" t="str">
        <f t="shared" si="30"/>
        <v/>
      </c>
    </row>
    <row r="593" spans="1:17" x14ac:dyDescent="0.2">
      <c r="A593" s="525"/>
      <c r="B593" s="526"/>
      <c r="C593" s="527"/>
      <c r="D593" s="528"/>
      <c r="E593" s="541"/>
      <c r="F593" s="542"/>
      <c r="G593" s="541"/>
      <c r="H593" s="541"/>
      <c r="I593" s="530"/>
      <c r="J593" s="543"/>
      <c r="K593" s="543"/>
      <c r="L593" s="531"/>
      <c r="M593" s="543"/>
      <c r="N593" s="549"/>
      <c r="O593" s="532">
        <f t="shared" si="28"/>
        <v>0</v>
      </c>
      <c r="P593" s="532">
        <f t="shared" si="29"/>
        <v>0</v>
      </c>
      <c r="Q593" s="518" t="str">
        <f t="shared" si="30"/>
        <v/>
      </c>
    </row>
    <row r="594" spans="1:17" x14ac:dyDescent="0.2">
      <c r="A594" s="525"/>
      <c r="B594" s="526"/>
      <c r="C594" s="527"/>
      <c r="D594" s="528"/>
      <c r="E594" s="541"/>
      <c r="F594" s="542"/>
      <c r="G594" s="541"/>
      <c r="H594" s="541"/>
      <c r="I594" s="530"/>
      <c r="J594" s="543"/>
      <c r="K594" s="543"/>
      <c r="L594" s="531"/>
      <c r="M594" s="543"/>
      <c r="N594" s="558"/>
      <c r="O594" s="532">
        <f t="shared" si="28"/>
        <v>0</v>
      </c>
      <c r="P594" s="532">
        <f t="shared" si="29"/>
        <v>0</v>
      </c>
      <c r="Q594" s="518" t="str">
        <f t="shared" si="30"/>
        <v/>
      </c>
    </row>
    <row r="595" spans="1:17" x14ac:dyDescent="0.2">
      <c r="A595" s="525"/>
      <c r="B595" s="526"/>
      <c r="C595" s="527"/>
      <c r="D595" s="528"/>
      <c r="E595" s="541"/>
      <c r="F595" s="542"/>
      <c r="G595" s="541"/>
      <c r="H595" s="541"/>
      <c r="I595" s="530"/>
      <c r="J595" s="543"/>
      <c r="K595" s="543"/>
      <c r="L595" s="531"/>
      <c r="M595" s="543"/>
      <c r="N595" s="558"/>
      <c r="O595" s="532">
        <f t="shared" si="28"/>
        <v>0</v>
      </c>
      <c r="P595" s="532">
        <f t="shared" si="29"/>
        <v>0</v>
      </c>
      <c r="Q595" s="518" t="str">
        <f t="shared" si="30"/>
        <v/>
      </c>
    </row>
    <row r="596" spans="1:17" x14ac:dyDescent="0.2">
      <c r="A596" s="525"/>
      <c r="B596" s="526"/>
      <c r="C596" s="527"/>
      <c r="D596" s="528"/>
      <c r="E596" s="541"/>
      <c r="F596" s="542"/>
      <c r="G596" s="541"/>
      <c r="H596" s="541"/>
      <c r="I596" s="530"/>
      <c r="J596" s="543"/>
      <c r="K596" s="543"/>
      <c r="L596" s="531"/>
      <c r="M596" s="543"/>
      <c r="N596" s="544"/>
      <c r="O596" s="532">
        <f t="shared" si="28"/>
        <v>0</v>
      </c>
      <c r="P596" s="532">
        <f t="shared" si="29"/>
        <v>0</v>
      </c>
      <c r="Q596" s="518" t="str">
        <f t="shared" si="30"/>
        <v/>
      </c>
    </row>
    <row r="597" spans="1:17" x14ac:dyDescent="0.2">
      <c r="A597" s="525"/>
      <c r="B597" s="526"/>
      <c r="C597" s="527"/>
      <c r="D597" s="528"/>
      <c r="E597" s="541"/>
      <c r="F597" s="542"/>
      <c r="G597" s="541"/>
      <c r="H597" s="541"/>
      <c r="I597" s="530"/>
      <c r="J597" s="543"/>
      <c r="K597" s="543"/>
      <c r="L597" s="531"/>
      <c r="M597" s="543"/>
      <c r="N597" s="549"/>
      <c r="O597" s="532">
        <f t="shared" si="28"/>
        <v>0</v>
      </c>
      <c r="P597" s="532">
        <f t="shared" si="29"/>
        <v>0</v>
      </c>
      <c r="Q597" s="518" t="str">
        <f t="shared" si="30"/>
        <v/>
      </c>
    </row>
    <row r="598" spans="1:17" x14ac:dyDescent="0.2">
      <c r="A598" s="525"/>
      <c r="B598" s="526"/>
      <c r="C598" s="527"/>
      <c r="D598" s="528"/>
      <c r="E598" s="541"/>
      <c r="F598" s="542"/>
      <c r="G598" s="541"/>
      <c r="H598" s="541"/>
      <c r="I598" s="530"/>
      <c r="J598" s="543"/>
      <c r="K598" s="543"/>
      <c r="L598" s="531"/>
      <c r="M598" s="543"/>
      <c r="N598" s="549"/>
      <c r="O598" s="532">
        <f t="shared" si="28"/>
        <v>0</v>
      </c>
      <c r="P598" s="532">
        <f t="shared" si="29"/>
        <v>0</v>
      </c>
      <c r="Q598" s="518" t="str">
        <f t="shared" si="30"/>
        <v/>
      </c>
    </row>
    <row r="599" spans="1:17" x14ac:dyDescent="0.2">
      <c r="A599" s="525"/>
      <c r="B599" s="526"/>
      <c r="C599" s="527"/>
      <c r="D599" s="528"/>
      <c r="E599" s="541"/>
      <c r="F599" s="542"/>
      <c r="G599" s="541"/>
      <c r="H599" s="541"/>
      <c r="I599" s="530"/>
      <c r="J599" s="543"/>
      <c r="K599" s="543"/>
      <c r="L599" s="531"/>
      <c r="M599" s="543"/>
      <c r="N599" s="544"/>
      <c r="O599" s="532">
        <f t="shared" si="28"/>
        <v>0</v>
      </c>
      <c r="P599" s="532">
        <f t="shared" si="29"/>
        <v>0</v>
      </c>
      <c r="Q599" s="518" t="str">
        <f t="shared" si="30"/>
        <v/>
      </c>
    </row>
    <row r="600" spans="1:17" x14ac:dyDescent="0.2">
      <c r="A600" s="525"/>
      <c r="B600" s="526"/>
      <c r="C600" s="527"/>
      <c r="D600" s="528"/>
      <c r="E600" s="541"/>
      <c r="F600" s="542"/>
      <c r="G600" s="541"/>
      <c r="H600" s="541"/>
      <c r="I600" s="530"/>
      <c r="J600" s="543"/>
      <c r="K600" s="543"/>
      <c r="L600" s="531"/>
      <c r="M600" s="543"/>
      <c r="N600" s="558"/>
      <c r="O600" s="532">
        <f t="shared" si="28"/>
        <v>0</v>
      </c>
      <c r="P600" s="532">
        <f t="shared" si="29"/>
        <v>0</v>
      </c>
      <c r="Q600" s="518" t="str">
        <f t="shared" si="30"/>
        <v/>
      </c>
    </row>
    <row r="601" spans="1:17" x14ac:dyDescent="0.2">
      <c r="A601" s="525"/>
      <c r="B601" s="526"/>
      <c r="C601" s="527"/>
      <c r="D601" s="528"/>
      <c r="E601" s="541"/>
      <c r="F601" s="542"/>
      <c r="G601" s="541"/>
      <c r="H601" s="541"/>
      <c r="I601" s="530"/>
      <c r="J601" s="543"/>
      <c r="K601" s="543"/>
      <c r="L601" s="531"/>
      <c r="M601" s="543"/>
      <c r="N601" s="549"/>
      <c r="O601" s="532">
        <f t="shared" si="28"/>
        <v>0</v>
      </c>
      <c r="P601" s="532">
        <f t="shared" si="29"/>
        <v>0</v>
      </c>
      <c r="Q601" s="518" t="str">
        <f t="shared" si="30"/>
        <v/>
      </c>
    </row>
    <row r="602" spans="1:17" x14ac:dyDescent="0.2">
      <c r="A602" s="525"/>
      <c r="B602" s="526"/>
      <c r="C602" s="527"/>
      <c r="D602" s="528"/>
      <c r="E602" s="541"/>
      <c r="F602" s="529"/>
      <c r="G602" s="530"/>
      <c r="H602" s="541"/>
      <c r="I602" s="530"/>
      <c r="J602" s="543"/>
      <c r="K602" s="543"/>
      <c r="L602" s="531"/>
      <c r="M602" s="543"/>
      <c r="N602" s="549"/>
      <c r="O602" s="532">
        <f t="shared" si="28"/>
        <v>0</v>
      </c>
      <c r="P602" s="532">
        <f t="shared" si="29"/>
        <v>0</v>
      </c>
      <c r="Q602" s="518" t="str">
        <f t="shared" si="30"/>
        <v/>
      </c>
    </row>
    <row r="603" spans="1:17" x14ac:dyDescent="0.2">
      <c r="A603" s="525"/>
      <c r="B603" s="526"/>
      <c r="C603" s="527"/>
      <c r="D603" s="528"/>
      <c r="E603" s="541"/>
      <c r="F603" s="542"/>
      <c r="G603" s="541"/>
      <c r="H603" s="541"/>
      <c r="I603" s="530"/>
      <c r="J603" s="543"/>
      <c r="K603" s="543"/>
      <c r="L603" s="531"/>
      <c r="M603" s="543"/>
      <c r="N603" s="558"/>
      <c r="O603" s="532">
        <f t="shared" si="28"/>
        <v>0</v>
      </c>
      <c r="P603" s="532">
        <f t="shared" si="29"/>
        <v>0</v>
      </c>
      <c r="Q603" s="518" t="str">
        <f t="shared" si="30"/>
        <v/>
      </c>
    </row>
    <row r="604" spans="1:17" x14ac:dyDescent="0.2">
      <c r="A604" s="525"/>
      <c r="B604" s="526"/>
      <c r="C604" s="527"/>
      <c r="D604" s="528"/>
      <c r="E604" s="541"/>
      <c r="F604" s="542"/>
      <c r="G604" s="530"/>
      <c r="H604" s="541"/>
      <c r="I604" s="530"/>
      <c r="J604" s="543"/>
      <c r="K604" s="543"/>
      <c r="L604" s="531"/>
      <c r="M604" s="543"/>
      <c r="N604" s="549"/>
      <c r="O604" s="532">
        <f t="shared" si="28"/>
        <v>0</v>
      </c>
      <c r="P604" s="532">
        <f t="shared" si="29"/>
        <v>0</v>
      </c>
      <c r="Q604" s="518" t="str">
        <f t="shared" si="30"/>
        <v/>
      </c>
    </row>
    <row r="605" spans="1:17" x14ac:dyDescent="0.2">
      <c r="A605" s="525"/>
      <c r="B605" s="526"/>
      <c r="C605" s="527"/>
      <c r="D605" s="528"/>
      <c r="E605" s="541"/>
      <c r="F605" s="542"/>
      <c r="G605" s="530"/>
      <c r="H605" s="541"/>
      <c r="I605" s="530"/>
      <c r="J605" s="543"/>
      <c r="K605" s="543"/>
      <c r="L605" s="531"/>
      <c r="M605" s="543"/>
      <c r="N605" s="549"/>
      <c r="O605" s="532">
        <f t="shared" si="28"/>
        <v>0</v>
      </c>
      <c r="P605" s="532">
        <f t="shared" si="29"/>
        <v>0</v>
      </c>
      <c r="Q605" s="518" t="str">
        <f t="shared" si="30"/>
        <v/>
      </c>
    </row>
    <row r="606" spans="1:17" x14ac:dyDescent="0.2">
      <c r="A606" s="525"/>
      <c r="B606" s="526"/>
      <c r="C606" s="527"/>
      <c r="D606" s="528"/>
      <c r="E606" s="541"/>
      <c r="F606" s="542"/>
      <c r="G606" s="541"/>
      <c r="H606" s="541"/>
      <c r="I606" s="530"/>
      <c r="J606" s="543"/>
      <c r="K606" s="543"/>
      <c r="L606" s="531"/>
      <c r="M606" s="543"/>
      <c r="N606" s="549"/>
      <c r="O606" s="532">
        <f t="shared" si="28"/>
        <v>0</v>
      </c>
      <c r="P606" s="532">
        <f t="shared" si="29"/>
        <v>0</v>
      </c>
      <c r="Q606" s="518" t="str">
        <f t="shared" si="30"/>
        <v/>
      </c>
    </row>
    <row r="607" spans="1:17" x14ac:dyDescent="0.2">
      <c r="A607" s="525"/>
      <c r="B607" s="526"/>
      <c r="C607" s="527"/>
      <c r="D607" s="528"/>
      <c r="E607" s="541"/>
      <c r="F607" s="542"/>
      <c r="G607" s="541"/>
      <c r="H607" s="541"/>
      <c r="I607" s="530"/>
      <c r="J607" s="531"/>
      <c r="K607" s="531"/>
      <c r="L607" s="531"/>
      <c r="M607" s="531"/>
      <c r="N607" s="559"/>
      <c r="O607" s="532">
        <f t="shared" si="28"/>
        <v>0</v>
      </c>
      <c r="P607" s="532">
        <f t="shared" si="29"/>
        <v>0</v>
      </c>
      <c r="Q607" s="518" t="str">
        <f t="shared" si="30"/>
        <v/>
      </c>
    </row>
    <row r="608" spans="1:17" x14ac:dyDescent="0.2">
      <c r="A608" s="525"/>
      <c r="B608" s="526"/>
      <c r="C608" s="527"/>
      <c r="D608" s="528"/>
      <c r="E608" s="541"/>
      <c r="F608" s="542"/>
      <c r="G608" s="530"/>
      <c r="H608" s="541"/>
      <c r="I608" s="530"/>
      <c r="J608" s="531"/>
      <c r="K608" s="531"/>
      <c r="L608" s="531"/>
      <c r="M608" s="531"/>
      <c r="N608" s="560"/>
      <c r="O608" s="532">
        <f t="shared" si="28"/>
        <v>0</v>
      </c>
      <c r="P608" s="532">
        <f t="shared" si="29"/>
        <v>0</v>
      </c>
      <c r="Q608" s="518" t="str">
        <f t="shared" si="30"/>
        <v/>
      </c>
    </row>
    <row r="609" spans="1:17" x14ac:dyDescent="0.2">
      <c r="A609" s="525"/>
      <c r="B609" s="526"/>
      <c r="C609" s="527"/>
      <c r="D609" s="528"/>
      <c r="E609" s="541"/>
      <c r="F609" s="542"/>
      <c r="G609" s="541"/>
      <c r="H609" s="541"/>
      <c r="I609" s="530"/>
      <c r="J609" s="543"/>
      <c r="K609" s="543"/>
      <c r="L609" s="531"/>
      <c r="M609" s="543"/>
      <c r="N609" s="558"/>
      <c r="O609" s="532">
        <f t="shared" si="28"/>
        <v>0</v>
      </c>
      <c r="P609" s="532">
        <f t="shared" si="29"/>
        <v>0</v>
      </c>
      <c r="Q609" s="518" t="str">
        <f t="shared" si="30"/>
        <v/>
      </c>
    </row>
    <row r="610" spans="1:17" x14ac:dyDescent="0.2">
      <c r="A610" s="525"/>
      <c r="B610" s="526"/>
      <c r="C610" s="527"/>
      <c r="D610" s="528"/>
      <c r="E610" s="541"/>
      <c r="F610" s="542"/>
      <c r="G610" s="530"/>
      <c r="H610" s="541"/>
      <c r="I610" s="530"/>
      <c r="J610" s="543"/>
      <c r="K610" s="543"/>
      <c r="L610" s="531"/>
      <c r="M610" s="543"/>
      <c r="N610" s="558"/>
      <c r="O610" s="532">
        <f t="shared" si="28"/>
        <v>0</v>
      </c>
      <c r="P610" s="532">
        <f t="shared" si="29"/>
        <v>0</v>
      </c>
      <c r="Q610" s="518" t="str">
        <f t="shared" si="30"/>
        <v/>
      </c>
    </row>
    <row r="611" spans="1:17" x14ac:dyDescent="0.2">
      <c r="A611" s="525"/>
      <c r="B611" s="526"/>
      <c r="C611" s="527"/>
      <c r="D611" s="528"/>
      <c r="E611" s="541"/>
      <c r="F611" s="542"/>
      <c r="G611" s="530"/>
      <c r="H611" s="541"/>
      <c r="I611" s="530"/>
      <c r="J611" s="543"/>
      <c r="K611" s="543"/>
      <c r="L611" s="531"/>
      <c r="M611" s="543"/>
      <c r="N611" s="544"/>
      <c r="O611" s="532">
        <f t="shared" si="28"/>
        <v>0</v>
      </c>
      <c r="P611" s="532">
        <f t="shared" si="29"/>
        <v>0</v>
      </c>
      <c r="Q611" s="518" t="str">
        <f t="shared" si="30"/>
        <v/>
      </c>
    </row>
    <row r="612" spans="1:17" x14ac:dyDescent="0.2">
      <c r="A612" s="525"/>
      <c r="B612" s="526"/>
      <c r="C612" s="527"/>
      <c r="D612" s="528"/>
      <c r="E612" s="541"/>
      <c r="F612" s="542"/>
      <c r="G612" s="530"/>
      <c r="H612" s="541"/>
      <c r="I612" s="530"/>
      <c r="J612" s="543"/>
      <c r="K612" s="543"/>
      <c r="L612" s="531"/>
      <c r="M612" s="543"/>
      <c r="N612" s="544"/>
      <c r="O612" s="532">
        <f t="shared" si="28"/>
        <v>0</v>
      </c>
      <c r="P612" s="532">
        <f t="shared" si="29"/>
        <v>0</v>
      </c>
      <c r="Q612" s="518" t="str">
        <f t="shared" si="30"/>
        <v/>
      </c>
    </row>
    <row r="613" spans="1:17" x14ac:dyDescent="0.2">
      <c r="A613" s="525"/>
      <c r="B613" s="526"/>
      <c r="C613" s="527"/>
      <c r="D613" s="528"/>
      <c r="E613" s="541"/>
      <c r="F613" s="542"/>
      <c r="G613" s="530"/>
      <c r="H613" s="541"/>
      <c r="I613" s="530"/>
      <c r="J613" s="543"/>
      <c r="K613" s="543"/>
      <c r="L613" s="531"/>
      <c r="M613" s="543"/>
      <c r="N613" s="544"/>
      <c r="O613" s="532">
        <f t="shared" si="28"/>
        <v>0</v>
      </c>
      <c r="P613" s="532">
        <f t="shared" si="29"/>
        <v>0</v>
      </c>
      <c r="Q613" s="518" t="str">
        <f t="shared" si="30"/>
        <v/>
      </c>
    </row>
    <row r="614" spans="1:17" x14ac:dyDescent="0.2">
      <c r="A614" s="525"/>
      <c r="B614" s="526"/>
      <c r="C614" s="527"/>
      <c r="D614" s="528"/>
      <c r="E614" s="541"/>
      <c r="F614" s="542"/>
      <c r="G614" s="541"/>
      <c r="H614" s="541"/>
      <c r="I614" s="530"/>
      <c r="J614" s="543"/>
      <c r="K614" s="543"/>
      <c r="L614" s="531"/>
      <c r="M614" s="543"/>
      <c r="N614" s="544"/>
      <c r="O614" s="532">
        <f t="shared" si="28"/>
        <v>0</v>
      </c>
      <c r="P614" s="532">
        <f t="shared" si="29"/>
        <v>0</v>
      </c>
      <c r="Q614" s="518" t="str">
        <f t="shared" si="30"/>
        <v/>
      </c>
    </row>
    <row r="615" spans="1:17" x14ac:dyDescent="0.2">
      <c r="A615" s="525"/>
      <c r="B615" s="526"/>
      <c r="C615" s="527"/>
      <c r="D615" s="528"/>
      <c r="E615" s="541"/>
      <c r="F615" s="542"/>
      <c r="G615" s="541"/>
      <c r="H615" s="541"/>
      <c r="I615" s="530"/>
      <c r="J615" s="543"/>
      <c r="K615" s="543"/>
      <c r="L615" s="531"/>
      <c r="M615" s="543"/>
      <c r="N615" s="544"/>
      <c r="O615" s="532">
        <f t="shared" si="28"/>
        <v>0</v>
      </c>
      <c r="P615" s="532">
        <f t="shared" si="29"/>
        <v>0</v>
      </c>
      <c r="Q615" s="518" t="str">
        <f t="shared" si="30"/>
        <v/>
      </c>
    </row>
    <row r="616" spans="1:17" x14ac:dyDescent="0.2">
      <c r="A616" s="525"/>
      <c r="B616" s="526"/>
      <c r="C616" s="527"/>
      <c r="D616" s="541"/>
      <c r="E616" s="541"/>
      <c r="F616" s="542"/>
      <c r="G616" s="541"/>
      <c r="H616" s="541"/>
      <c r="I616" s="530"/>
      <c r="J616" s="543"/>
      <c r="K616" s="543"/>
      <c r="L616" s="531"/>
      <c r="M616" s="543"/>
      <c r="N616" s="544"/>
      <c r="O616" s="532">
        <f t="shared" si="28"/>
        <v>0</v>
      </c>
      <c r="P616" s="532">
        <f t="shared" si="29"/>
        <v>0</v>
      </c>
      <c r="Q616" s="518" t="str">
        <f t="shared" si="30"/>
        <v/>
      </c>
    </row>
    <row r="617" spans="1:17" x14ac:dyDescent="0.2">
      <c r="A617" s="525"/>
      <c r="B617" s="526"/>
      <c r="C617" s="527"/>
      <c r="D617" s="541"/>
      <c r="E617" s="541"/>
      <c r="F617" s="542"/>
      <c r="G617" s="541"/>
      <c r="H617" s="541"/>
      <c r="I617" s="530"/>
      <c r="J617" s="543"/>
      <c r="K617" s="543"/>
      <c r="L617" s="531"/>
      <c r="M617" s="543"/>
      <c r="N617" s="544"/>
      <c r="O617" s="532">
        <f t="shared" si="28"/>
        <v>0</v>
      </c>
      <c r="P617" s="532">
        <f t="shared" si="29"/>
        <v>0</v>
      </c>
      <c r="Q617" s="518" t="str">
        <f t="shared" si="30"/>
        <v/>
      </c>
    </row>
    <row r="618" spans="1:17" x14ac:dyDescent="0.2">
      <c r="A618" s="525"/>
      <c r="B618" s="526"/>
      <c r="C618" s="527"/>
      <c r="D618" s="541"/>
      <c r="E618" s="541"/>
      <c r="F618" s="542"/>
      <c r="G618" s="530"/>
      <c r="H618" s="541"/>
      <c r="I618" s="530"/>
      <c r="J618" s="543"/>
      <c r="K618" s="543"/>
      <c r="L618" s="531"/>
      <c r="M618" s="543"/>
      <c r="N618" s="544"/>
      <c r="O618" s="532">
        <f t="shared" si="28"/>
        <v>0</v>
      </c>
      <c r="P618" s="532">
        <f t="shared" si="29"/>
        <v>0</v>
      </c>
      <c r="Q618" s="518" t="str">
        <f t="shared" si="30"/>
        <v/>
      </c>
    </row>
    <row r="619" spans="1:17" x14ac:dyDescent="0.2">
      <c r="A619" s="525"/>
      <c r="B619" s="526"/>
      <c r="C619" s="527"/>
      <c r="D619" s="541"/>
      <c r="E619" s="541"/>
      <c r="F619" s="542"/>
      <c r="G619" s="530"/>
      <c r="H619" s="541"/>
      <c r="I619" s="530"/>
      <c r="J619" s="543"/>
      <c r="K619" s="543"/>
      <c r="L619" s="531"/>
      <c r="M619" s="543"/>
      <c r="N619" s="544"/>
      <c r="O619" s="532">
        <f t="shared" si="28"/>
        <v>0</v>
      </c>
      <c r="P619" s="532">
        <f t="shared" si="29"/>
        <v>0</v>
      </c>
      <c r="Q619" s="518" t="str">
        <f t="shared" si="30"/>
        <v/>
      </c>
    </row>
    <row r="620" spans="1:17" x14ac:dyDescent="0.2">
      <c r="A620" s="525"/>
      <c r="B620" s="526"/>
      <c r="C620" s="527"/>
      <c r="D620" s="541"/>
      <c r="E620" s="541"/>
      <c r="F620" s="542"/>
      <c r="G620" s="530"/>
      <c r="H620" s="541"/>
      <c r="I620" s="530"/>
      <c r="J620" s="543"/>
      <c r="K620" s="543"/>
      <c r="L620" s="531"/>
      <c r="M620" s="543"/>
      <c r="N620" s="544"/>
      <c r="O620" s="532">
        <f t="shared" si="28"/>
        <v>0</v>
      </c>
      <c r="P620" s="532">
        <f t="shared" si="29"/>
        <v>0</v>
      </c>
      <c r="Q620" s="518" t="str">
        <f t="shared" si="30"/>
        <v/>
      </c>
    </row>
    <row r="621" spans="1:17" x14ac:dyDescent="0.2">
      <c r="A621" s="525"/>
      <c r="B621" s="526"/>
      <c r="C621" s="527"/>
      <c r="D621" s="528"/>
      <c r="E621" s="541"/>
      <c r="F621" s="542"/>
      <c r="G621" s="530"/>
      <c r="H621" s="541"/>
      <c r="I621" s="530"/>
      <c r="J621" s="543"/>
      <c r="K621" s="543"/>
      <c r="L621" s="531"/>
      <c r="M621" s="543"/>
      <c r="N621" s="544"/>
      <c r="O621" s="532">
        <f t="shared" si="28"/>
        <v>0</v>
      </c>
      <c r="P621" s="532">
        <f t="shared" si="29"/>
        <v>0</v>
      </c>
      <c r="Q621" s="518" t="str">
        <f t="shared" si="30"/>
        <v/>
      </c>
    </row>
    <row r="622" spans="1:17" x14ac:dyDescent="0.2">
      <c r="A622" s="525"/>
      <c r="B622" s="526"/>
      <c r="C622" s="527"/>
      <c r="D622" s="541"/>
      <c r="E622" s="541"/>
      <c r="F622" s="542"/>
      <c r="G622" s="541"/>
      <c r="H622" s="541"/>
      <c r="I622" s="530"/>
      <c r="J622" s="543"/>
      <c r="K622" s="543"/>
      <c r="L622" s="531"/>
      <c r="M622" s="543"/>
      <c r="N622" s="544"/>
      <c r="O622" s="532">
        <f t="shared" si="28"/>
        <v>0</v>
      </c>
      <c r="P622" s="532">
        <f t="shared" si="29"/>
        <v>0</v>
      </c>
      <c r="Q622" s="518" t="str">
        <f t="shared" si="30"/>
        <v/>
      </c>
    </row>
    <row r="623" spans="1:17" x14ac:dyDescent="0.2">
      <c r="A623" s="525"/>
      <c r="B623" s="526"/>
      <c r="C623" s="527"/>
      <c r="D623" s="528"/>
      <c r="E623" s="541"/>
      <c r="F623" s="542"/>
      <c r="G623" s="541"/>
      <c r="H623" s="541"/>
      <c r="I623" s="530"/>
      <c r="J623" s="543"/>
      <c r="K623" s="543"/>
      <c r="L623" s="531"/>
      <c r="M623" s="543"/>
      <c r="N623" s="544"/>
      <c r="O623" s="532">
        <f t="shared" si="28"/>
        <v>0</v>
      </c>
      <c r="P623" s="532">
        <f t="shared" si="29"/>
        <v>0</v>
      </c>
      <c r="Q623" s="518" t="str">
        <f t="shared" si="30"/>
        <v/>
      </c>
    </row>
    <row r="624" spans="1:17" x14ac:dyDescent="0.2">
      <c r="A624" s="525"/>
      <c r="B624" s="526"/>
      <c r="C624" s="527"/>
      <c r="D624" s="528"/>
      <c r="E624" s="541"/>
      <c r="F624" s="542"/>
      <c r="G624" s="541"/>
      <c r="H624" s="541"/>
      <c r="I624" s="530"/>
      <c r="J624" s="543"/>
      <c r="K624" s="543"/>
      <c r="L624" s="531"/>
      <c r="M624" s="543"/>
      <c r="N624" s="544"/>
      <c r="O624" s="532">
        <f t="shared" si="28"/>
        <v>0</v>
      </c>
      <c r="P624" s="532">
        <f t="shared" si="29"/>
        <v>0</v>
      </c>
      <c r="Q624" s="518" t="str">
        <f t="shared" si="30"/>
        <v/>
      </c>
    </row>
    <row r="625" spans="1:17" x14ac:dyDescent="0.2">
      <c r="A625" s="525"/>
      <c r="B625" s="526"/>
      <c r="C625" s="527"/>
      <c r="D625" s="528"/>
      <c r="E625" s="541"/>
      <c r="F625" s="542"/>
      <c r="G625" s="541"/>
      <c r="H625" s="541"/>
      <c r="I625" s="530"/>
      <c r="J625" s="543"/>
      <c r="K625" s="543"/>
      <c r="L625" s="531"/>
      <c r="M625" s="543"/>
      <c r="N625" s="544"/>
      <c r="O625" s="532">
        <f t="shared" si="28"/>
        <v>0</v>
      </c>
      <c r="P625" s="532">
        <f t="shared" si="29"/>
        <v>0</v>
      </c>
      <c r="Q625" s="518" t="str">
        <f t="shared" si="30"/>
        <v/>
      </c>
    </row>
    <row r="626" spans="1:17" x14ac:dyDescent="0.2">
      <c r="A626" s="525"/>
      <c r="B626" s="526"/>
      <c r="C626" s="527"/>
      <c r="D626" s="528"/>
      <c r="E626" s="541"/>
      <c r="F626" s="542"/>
      <c r="G626" s="530"/>
      <c r="H626" s="541"/>
      <c r="I626" s="530"/>
      <c r="J626" s="543"/>
      <c r="K626" s="543"/>
      <c r="L626" s="531"/>
      <c r="M626" s="543"/>
      <c r="N626" s="544"/>
      <c r="O626" s="532">
        <f t="shared" si="28"/>
        <v>0</v>
      </c>
      <c r="P626" s="532">
        <f t="shared" si="29"/>
        <v>0</v>
      </c>
      <c r="Q626" s="518" t="str">
        <f t="shared" si="30"/>
        <v/>
      </c>
    </row>
    <row r="627" spans="1:17" x14ac:dyDescent="0.2">
      <c r="A627" s="525"/>
      <c r="B627" s="526"/>
      <c r="C627" s="527"/>
      <c r="D627" s="528"/>
      <c r="E627" s="541"/>
      <c r="F627" s="542"/>
      <c r="G627" s="530"/>
      <c r="H627" s="541"/>
      <c r="I627" s="530"/>
      <c r="J627" s="543"/>
      <c r="K627" s="543"/>
      <c r="L627" s="531"/>
      <c r="M627" s="543"/>
      <c r="N627" s="544"/>
      <c r="O627" s="532">
        <f t="shared" si="28"/>
        <v>0</v>
      </c>
      <c r="P627" s="532">
        <f t="shared" si="29"/>
        <v>0</v>
      </c>
      <c r="Q627" s="518" t="str">
        <f t="shared" si="30"/>
        <v/>
      </c>
    </row>
    <row r="628" spans="1:17" x14ac:dyDescent="0.2">
      <c r="A628" s="525"/>
      <c r="B628" s="526"/>
      <c r="C628" s="527"/>
      <c r="D628" s="541"/>
      <c r="E628" s="541"/>
      <c r="F628" s="542"/>
      <c r="G628" s="530"/>
      <c r="H628" s="541"/>
      <c r="I628" s="530"/>
      <c r="J628" s="543"/>
      <c r="K628" s="543"/>
      <c r="L628" s="531"/>
      <c r="M628" s="546"/>
      <c r="N628" s="544"/>
      <c r="O628" s="532">
        <f t="shared" si="28"/>
        <v>0</v>
      </c>
      <c r="P628" s="532">
        <f t="shared" si="29"/>
        <v>0</v>
      </c>
      <c r="Q628" s="518" t="str">
        <f t="shared" si="30"/>
        <v/>
      </c>
    </row>
    <row r="629" spans="1:17" x14ac:dyDescent="0.2">
      <c r="A629" s="525"/>
      <c r="B629" s="526"/>
      <c r="C629" s="527"/>
      <c r="D629" s="528"/>
      <c r="E629" s="541"/>
      <c r="F629" s="542"/>
      <c r="G629" s="541"/>
      <c r="H629" s="541"/>
      <c r="I629" s="530"/>
      <c r="J629" s="543"/>
      <c r="K629" s="543"/>
      <c r="L629" s="531"/>
      <c r="M629" s="543"/>
      <c r="N629" s="544"/>
      <c r="O629" s="532">
        <f t="shared" si="28"/>
        <v>0</v>
      </c>
      <c r="P629" s="532">
        <f t="shared" si="29"/>
        <v>0</v>
      </c>
      <c r="Q629" s="518" t="str">
        <f t="shared" si="30"/>
        <v/>
      </c>
    </row>
    <row r="630" spans="1:17" x14ac:dyDescent="0.2">
      <c r="A630" s="525"/>
      <c r="B630" s="526"/>
      <c r="C630" s="527"/>
      <c r="D630" s="528"/>
      <c r="E630" s="541"/>
      <c r="F630" s="542"/>
      <c r="G630" s="541"/>
      <c r="H630" s="541"/>
      <c r="I630" s="530"/>
      <c r="J630" s="543"/>
      <c r="K630" s="543"/>
      <c r="L630" s="531"/>
      <c r="M630" s="543"/>
      <c r="N630" s="544"/>
      <c r="O630" s="532">
        <f t="shared" si="28"/>
        <v>0</v>
      </c>
      <c r="P630" s="532">
        <f t="shared" si="29"/>
        <v>0</v>
      </c>
      <c r="Q630" s="518" t="str">
        <f t="shared" si="30"/>
        <v/>
      </c>
    </row>
    <row r="631" spans="1:17" x14ac:dyDescent="0.2">
      <c r="A631" s="525"/>
      <c r="B631" s="526"/>
      <c r="C631" s="527"/>
      <c r="D631" s="528"/>
      <c r="E631" s="541"/>
      <c r="F631" s="542"/>
      <c r="G631" s="541"/>
      <c r="H631" s="541"/>
      <c r="I631" s="530"/>
      <c r="J631" s="543"/>
      <c r="K631" s="543"/>
      <c r="L631" s="531"/>
      <c r="M631" s="543"/>
      <c r="N631" s="544"/>
      <c r="O631" s="532">
        <f t="shared" si="28"/>
        <v>0</v>
      </c>
      <c r="P631" s="532">
        <f t="shared" si="29"/>
        <v>0</v>
      </c>
      <c r="Q631" s="518" t="str">
        <f t="shared" si="30"/>
        <v/>
      </c>
    </row>
    <row r="632" spans="1:17" x14ac:dyDescent="0.2">
      <c r="A632" s="525"/>
      <c r="B632" s="526"/>
      <c r="C632" s="527"/>
      <c r="D632" s="528"/>
      <c r="E632" s="541"/>
      <c r="F632" s="542"/>
      <c r="G632" s="541"/>
      <c r="H632" s="541"/>
      <c r="I632" s="530"/>
      <c r="J632" s="543"/>
      <c r="K632" s="543"/>
      <c r="L632" s="531"/>
      <c r="M632" s="543"/>
      <c r="N632" s="544"/>
      <c r="O632" s="532">
        <f t="shared" si="28"/>
        <v>0</v>
      </c>
      <c r="P632" s="532">
        <f t="shared" si="29"/>
        <v>0</v>
      </c>
      <c r="Q632" s="518" t="str">
        <f t="shared" si="30"/>
        <v/>
      </c>
    </row>
    <row r="633" spans="1:17" x14ac:dyDescent="0.2">
      <c r="A633" s="525"/>
      <c r="B633" s="526"/>
      <c r="C633" s="527"/>
      <c r="D633" s="541"/>
      <c r="E633" s="541"/>
      <c r="F633" s="542"/>
      <c r="G633" s="541"/>
      <c r="H633" s="541"/>
      <c r="I633" s="530"/>
      <c r="J633" s="543"/>
      <c r="K633" s="543"/>
      <c r="L633" s="547"/>
      <c r="M633" s="543"/>
      <c r="N633" s="544"/>
      <c r="O633" s="532">
        <f t="shared" si="28"/>
        <v>0</v>
      </c>
      <c r="P633" s="532">
        <f t="shared" si="29"/>
        <v>0</v>
      </c>
      <c r="Q633" s="518" t="str">
        <f t="shared" si="30"/>
        <v/>
      </c>
    </row>
    <row r="634" spans="1:17" x14ac:dyDescent="0.2">
      <c r="A634" s="525"/>
      <c r="B634" s="526"/>
      <c r="C634" s="527"/>
      <c r="D634" s="541"/>
      <c r="E634" s="541"/>
      <c r="F634" s="542"/>
      <c r="G634" s="541"/>
      <c r="H634" s="541"/>
      <c r="I634" s="530"/>
      <c r="J634" s="543"/>
      <c r="K634" s="543"/>
      <c r="L634" s="531"/>
      <c r="M634" s="543"/>
      <c r="N634" s="544"/>
      <c r="O634" s="532">
        <f t="shared" si="28"/>
        <v>0</v>
      </c>
      <c r="P634" s="532">
        <f t="shared" si="29"/>
        <v>0</v>
      </c>
      <c r="Q634" s="518" t="str">
        <f t="shared" si="30"/>
        <v/>
      </c>
    </row>
    <row r="635" spans="1:17" x14ac:dyDescent="0.2">
      <c r="A635" s="525"/>
      <c r="B635" s="526"/>
      <c r="C635" s="527"/>
      <c r="D635" s="528"/>
      <c r="E635" s="541"/>
      <c r="F635" s="542"/>
      <c r="G635" s="541"/>
      <c r="H635" s="541"/>
      <c r="I635" s="530"/>
      <c r="J635" s="543"/>
      <c r="K635" s="543"/>
      <c r="L635" s="531"/>
      <c r="M635" s="543"/>
      <c r="N635" s="544"/>
      <c r="O635" s="532">
        <f t="shared" si="28"/>
        <v>0</v>
      </c>
      <c r="P635" s="532">
        <f t="shared" si="29"/>
        <v>0</v>
      </c>
      <c r="Q635" s="518" t="str">
        <f t="shared" si="30"/>
        <v/>
      </c>
    </row>
    <row r="636" spans="1:17" x14ac:dyDescent="0.2">
      <c r="A636" s="525"/>
      <c r="B636" s="526"/>
      <c r="C636" s="527"/>
      <c r="D636" s="528"/>
      <c r="E636" s="541"/>
      <c r="F636" s="542"/>
      <c r="G636" s="541"/>
      <c r="H636" s="541"/>
      <c r="I636" s="530"/>
      <c r="J636" s="543"/>
      <c r="K636" s="543"/>
      <c r="L636" s="531"/>
      <c r="M636" s="543"/>
      <c r="N636" s="544"/>
      <c r="O636" s="532">
        <f t="shared" si="28"/>
        <v>0</v>
      </c>
      <c r="P636" s="532">
        <f t="shared" si="29"/>
        <v>0</v>
      </c>
      <c r="Q636" s="518" t="str">
        <f t="shared" si="30"/>
        <v/>
      </c>
    </row>
    <row r="637" spans="1:17" x14ac:dyDescent="0.2">
      <c r="A637" s="525"/>
      <c r="B637" s="526"/>
      <c r="C637" s="527"/>
      <c r="D637" s="528"/>
      <c r="E637" s="541"/>
      <c r="F637" s="542"/>
      <c r="G637" s="541"/>
      <c r="H637" s="541"/>
      <c r="I637" s="530"/>
      <c r="J637" s="543"/>
      <c r="K637" s="543"/>
      <c r="L637" s="531"/>
      <c r="M637" s="543"/>
      <c r="N637" s="544"/>
      <c r="O637" s="532">
        <f t="shared" si="28"/>
        <v>0</v>
      </c>
      <c r="P637" s="532">
        <f t="shared" si="29"/>
        <v>0</v>
      </c>
      <c r="Q637" s="518" t="str">
        <f t="shared" si="30"/>
        <v/>
      </c>
    </row>
    <row r="638" spans="1:17" x14ac:dyDescent="0.2">
      <c r="A638" s="525"/>
      <c r="B638" s="526"/>
      <c r="C638" s="527"/>
      <c r="D638" s="528"/>
      <c r="E638" s="541"/>
      <c r="F638" s="542"/>
      <c r="G638" s="541"/>
      <c r="H638" s="541"/>
      <c r="I638" s="530"/>
      <c r="J638" s="543"/>
      <c r="K638" s="543"/>
      <c r="L638" s="531"/>
      <c r="M638" s="543"/>
      <c r="N638" s="544"/>
      <c r="O638" s="532">
        <f t="shared" si="28"/>
        <v>0</v>
      </c>
      <c r="P638" s="532">
        <f t="shared" si="29"/>
        <v>0</v>
      </c>
      <c r="Q638" s="518" t="str">
        <f t="shared" si="30"/>
        <v/>
      </c>
    </row>
    <row r="639" spans="1:17" x14ac:dyDescent="0.2">
      <c r="A639" s="525"/>
      <c r="B639" s="526"/>
      <c r="C639" s="527"/>
      <c r="D639" s="528"/>
      <c r="E639" s="541"/>
      <c r="F639" s="542"/>
      <c r="G639" s="541"/>
      <c r="H639" s="541"/>
      <c r="I639" s="530"/>
      <c r="J639" s="543"/>
      <c r="K639" s="543"/>
      <c r="L639" s="531"/>
      <c r="M639" s="543"/>
      <c r="N639" s="544"/>
      <c r="O639" s="532">
        <f t="shared" si="28"/>
        <v>0</v>
      </c>
      <c r="P639" s="532">
        <f t="shared" si="29"/>
        <v>0</v>
      </c>
      <c r="Q639" s="518" t="str">
        <f t="shared" si="30"/>
        <v/>
      </c>
    </row>
    <row r="640" spans="1:17" x14ac:dyDescent="0.2">
      <c r="A640" s="525"/>
      <c r="B640" s="526"/>
      <c r="C640" s="527"/>
      <c r="D640" s="528"/>
      <c r="E640" s="541"/>
      <c r="F640" s="542"/>
      <c r="G640" s="541"/>
      <c r="H640" s="541"/>
      <c r="I640" s="530"/>
      <c r="J640" s="543"/>
      <c r="K640" s="543"/>
      <c r="L640" s="531"/>
      <c r="M640" s="543"/>
      <c r="N640" s="544"/>
      <c r="O640" s="532">
        <f t="shared" si="28"/>
        <v>0</v>
      </c>
      <c r="P640" s="532">
        <f t="shared" si="29"/>
        <v>0</v>
      </c>
      <c r="Q640" s="518" t="str">
        <f t="shared" si="30"/>
        <v/>
      </c>
    </row>
    <row r="641" spans="1:17" x14ac:dyDescent="0.2">
      <c r="A641" s="525"/>
      <c r="B641" s="526"/>
      <c r="C641" s="527"/>
      <c r="D641" s="541"/>
      <c r="E641" s="541"/>
      <c r="F641" s="542"/>
      <c r="G641" s="541"/>
      <c r="H641" s="541"/>
      <c r="I641" s="530"/>
      <c r="J641" s="543"/>
      <c r="K641" s="543"/>
      <c r="L641" s="531"/>
      <c r="M641" s="543"/>
      <c r="N641" s="544"/>
      <c r="O641" s="532">
        <f t="shared" si="28"/>
        <v>0</v>
      </c>
      <c r="P641" s="532">
        <f t="shared" si="29"/>
        <v>0</v>
      </c>
      <c r="Q641" s="518" t="str">
        <f t="shared" si="30"/>
        <v/>
      </c>
    </row>
    <row r="642" spans="1:17" x14ac:dyDescent="0.2">
      <c r="A642" s="525"/>
      <c r="B642" s="526"/>
      <c r="C642" s="527"/>
      <c r="D642" s="541"/>
      <c r="E642" s="541"/>
      <c r="F642" s="542"/>
      <c r="G642" s="541"/>
      <c r="H642" s="541"/>
      <c r="I642" s="530"/>
      <c r="J642" s="543"/>
      <c r="K642" s="543"/>
      <c r="L642" s="531"/>
      <c r="M642" s="543"/>
      <c r="N642" s="544"/>
      <c r="O642" s="532">
        <f t="shared" si="28"/>
        <v>0</v>
      </c>
      <c r="P642" s="532">
        <f t="shared" si="29"/>
        <v>0</v>
      </c>
      <c r="Q642" s="518" t="str">
        <f t="shared" si="30"/>
        <v/>
      </c>
    </row>
    <row r="643" spans="1:17" x14ac:dyDescent="0.2">
      <c r="A643" s="525"/>
      <c r="B643" s="526"/>
      <c r="C643" s="527"/>
      <c r="D643" s="541"/>
      <c r="E643" s="541"/>
      <c r="F643" s="542"/>
      <c r="G643" s="541"/>
      <c r="H643" s="541"/>
      <c r="I643" s="530"/>
      <c r="J643" s="543"/>
      <c r="K643" s="543"/>
      <c r="L643" s="531"/>
      <c r="M643" s="543"/>
      <c r="N643" s="544"/>
      <c r="O643" s="532">
        <f t="shared" si="28"/>
        <v>0</v>
      </c>
      <c r="P643" s="532">
        <f t="shared" si="29"/>
        <v>0</v>
      </c>
      <c r="Q643" s="518" t="str">
        <f t="shared" si="30"/>
        <v/>
      </c>
    </row>
    <row r="644" spans="1:17" x14ac:dyDescent="0.2">
      <c r="A644" s="525"/>
      <c r="B644" s="526"/>
      <c r="C644" s="527"/>
      <c r="D644" s="541"/>
      <c r="E644" s="541"/>
      <c r="F644" s="542"/>
      <c r="G644" s="541"/>
      <c r="H644" s="541"/>
      <c r="I644" s="530"/>
      <c r="J644" s="543"/>
      <c r="K644" s="543"/>
      <c r="L644" s="531"/>
      <c r="M644" s="543"/>
      <c r="N644" s="544"/>
      <c r="O644" s="532">
        <f t="shared" si="28"/>
        <v>0</v>
      </c>
      <c r="P644" s="532">
        <f t="shared" si="29"/>
        <v>0</v>
      </c>
      <c r="Q644" s="518" t="str">
        <f t="shared" si="30"/>
        <v/>
      </c>
    </row>
    <row r="645" spans="1:17" x14ac:dyDescent="0.2">
      <c r="A645" s="525"/>
      <c r="B645" s="526"/>
      <c r="C645" s="527"/>
      <c r="D645" s="541"/>
      <c r="E645" s="541"/>
      <c r="F645" s="542"/>
      <c r="G645" s="541"/>
      <c r="H645" s="541"/>
      <c r="I645" s="530"/>
      <c r="J645" s="543"/>
      <c r="K645" s="543"/>
      <c r="L645" s="531"/>
      <c r="M645" s="543"/>
      <c r="N645" s="544"/>
      <c r="O645" s="532">
        <f t="shared" ref="O645:O708" si="31">IF(B645=0,0,IF(YEAR(B645)=$P$1,MONTH(B645)-$O$1+1,(YEAR(B645)-$P$1)*12-$O$1+1+MONTH(B645)))</f>
        <v>0</v>
      </c>
      <c r="P645" s="532">
        <f t="shared" ref="P645:P708" si="32">IF(C645=0,0,IF(YEAR(C645)=$P$1,MONTH(C645)-$O$1+1,(YEAR(C645)-$P$1)*12-$O$1+1+MONTH(C645)))</f>
        <v>0</v>
      </c>
      <c r="Q645" s="518" t="str">
        <f t="shared" ref="Q645:Q708" si="33">SUBSTITUTE(D645," ","_")</f>
        <v/>
      </c>
    </row>
    <row r="646" spans="1:17" x14ac:dyDescent="0.2">
      <c r="A646" s="525"/>
      <c r="B646" s="526"/>
      <c r="C646" s="527"/>
      <c r="D646" s="541"/>
      <c r="E646" s="541"/>
      <c r="F646" s="542"/>
      <c r="G646" s="541"/>
      <c r="H646" s="541"/>
      <c r="I646" s="530"/>
      <c r="J646" s="543"/>
      <c r="K646" s="543"/>
      <c r="L646" s="531"/>
      <c r="M646" s="543"/>
      <c r="N646" s="544"/>
      <c r="O646" s="532">
        <f t="shared" si="31"/>
        <v>0</v>
      </c>
      <c r="P646" s="532">
        <f t="shared" si="32"/>
        <v>0</v>
      </c>
      <c r="Q646" s="518" t="str">
        <f t="shared" si="33"/>
        <v/>
      </c>
    </row>
    <row r="647" spans="1:17" x14ac:dyDescent="0.2">
      <c r="A647" s="525"/>
      <c r="B647" s="526"/>
      <c r="C647" s="527"/>
      <c r="D647" s="541"/>
      <c r="E647" s="541"/>
      <c r="F647" s="542"/>
      <c r="G647" s="541"/>
      <c r="H647" s="541"/>
      <c r="I647" s="530"/>
      <c r="J647" s="543"/>
      <c r="K647" s="543"/>
      <c r="L647" s="531"/>
      <c r="M647" s="543"/>
      <c r="N647" s="544"/>
      <c r="O647" s="532">
        <f t="shared" si="31"/>
        <v>0</v>
      </c>
      <c r="P647" s="532">
        <f t="shared" si="32"/>
        <v>0</v>
      </c>
      <c r="Q647" s="518" t="str">
        <f t="shared" si="33"/>
        <v/>
      </c>
    </row>
    <row r="648" spans="1:17" x14ac:dyDescent="0.2">
      <c r="A648" s="525"/>
      <c r="B648" s="526"/>
      <c r="C648" s="527"/>
      <c r="D648" s="541"/>
      <c r="E648" s="541"/>
      <c r="F648" s="542"/>
      <c r="G648" s="541"/>
      <c r="H648" s="541"/>
      <c r="I648" s="530"/>
      <c r="J648" s="543"/>
      <c r="K648" s="543"/>
      <c r="L648" s="531"/>
      <c r="M648" s="543"/>
      <c r="N648" s="544"/>
      <c r="O648" s="532">
        <f t="shared" si="31"/>
        <v>0</v>
      </c>
      <c r="P648" s="532">
        <f t="shared" si="32"/>
        <v>0</v>
      </c>
      <c r="Q648" s="518" t="str">
        <f t="shared" si="33"/>
        <v/>
      </c>
    </row>
    <row r="649" spans="1:17" x14ac:dyDescent="0.2">
      <c r="A649" s="525"/>
      <c r="B649" s="526"/>
      <c r="C649" s="527"/>
      <c r="D649" s="541"/>
      <c r="E649" s="541"/>
      <c r="F649" s="542"/>
      <c r="G649" s="541"/>
      <c r="H649" s="541"/>
      <c r="I649" s="530"/>
      <c r="J649" s="543"/>
      <c r="K649" s="543"/>
      <c r="L649" s="531"/>
      <c r="M649" s="543"/>
      <c r="N649" s="544"/>
      <c r="O649" s="532">
        <f t="shared" si="31"/>
        <v>0</v>
      </c>
      <c r="P649" s="532">
        <f t="shared" si="32"/>
        <v>0</v>
      </c>
      <c r="Q649" s="518" t="str">
        <f t="shared" si="33"/>
        <v/>
      </c>
    </row>
    <row r="650" spans="1:17" x14ac:dyDescent="0.2">
      <c r="A650" s="525"/>
      <c r="B650" s="526"/>
      <c r="C650" s="527"/>
      <c r="D650" s="541"/>
      <c r="E650" s="541"/>
      <c r="F650" s="542"/>
      <c r="G650" s="541"/>
      <c r="H650" s="541"/>
      <c r="I650" s="530"/>
      <c r="J650" s="543"/>
      <c r="K650" s="543"/>
      <c r="L650" s="531"/>
      <c r="M650" s="543"/>
      <c r="N650" s="544"/>
      <c r="O650" s="532">
        <f t="shared" si="31"/>
        <v>0</v>
      </c>
      <c r="P650" s="532">
        <f t="shared" si="32"/>
        <v>0</v>
      </c>
      <c r="Q650" s="518" t="str">
        <f t="shared" si="33"/>
        <v/>
      </c>
    </row>
    <row r="651" spans="1:17" x14ac:dyDescent="0.2">
      <c r="A651" s="525"/>
      <c r="B651" s="526"/>
      <c r="C651" s="527"/>
      <c r="D651" s="541"/>
      <c r="E651" s="541"/>
      <c r="F651" s="542"/>
      <c r="G651" s="541"/>
      <c r="H651" s="541"/>
      <c r="I651" s="530"/>
      <c r="J651" s="543"/>
      <c r="K651" s="543"/>
      <c r="L651" s="531"/>
      <c r="M651" s="543"/>
      <c r="N651" s="544"/>
      <c r="O651" s="532">
        <f t="shared" si="31"/>
        <v>0</v>
      </c>
      <c r="P651" s="532">
        <f t="shared" si="32"/>
        <v>0</v>
      </c>
      <c r="Q651" s="518" t="str">
        <f t="shared" si="33"/>
        <v/>
      </c>
    </row>
    <row r="652" spans="1:17" x14ac:dyDescent="0.2">
      <c r="A652" s="525"/>
      <c r="B652" s="526"/>
      <c r="C652" s="527"/>
      <c r="D652" s="541"/>
      <c r="E652" s="541"/>
      <c r="F652" s="542"/>
      <c r="G652" s="541"/>
      <c r="H652" s="541"/>
      <c r="I652" s="530"/>
      <c r="J652" s="543"/>
      <c r="K652" s="543"/>
      <c r="L652" s="531"/>
      <c r="M652" s="543"/>
      <c r="N652" s="544"/>
      <c r="O652" s="532">
        <f t="shared" si="31"/>
        <v>0</v>
      </c>
      <c r="P652" s="532">
        <f t="shared" si="32"/>
        <v>0</v>
      </c>
      <c r="Q652" s="518" t="str">
        <f t="shared" si="33"/>
        <v/>
      </c>
    </row>
    <row r="653" spans="1:17" x14ac:dyDescent="0.2">
      <c r="A653" s="525"/>
      <c r="B653" s="526"/>
      <c r="C653" s="527"/>
      <c r="D653" s="541"/>
      <c r="E653" s="541"/>
      <c r="F653" s="542"/>
      <c r="G653" s="541"/>
      <c r="H653" s="541"/>
      <c r="I653" s="530"/>
      <c r="J653" s="543"/>
      <c r="K653" s="543"/>
      <c r="L653" s="531"/>
      <c r="M653" s="543"/>
      <c r="N653" s="544"/>
      <c r="O653" s="532">
        <f t="shared" si="31"/>
        <v>0</v>
      </c>
      <c r="P653" s="532">
        <f t="shared" si="32"/>
        <v>0</v>
      </c>
      <c r="Q653" s="518" t="str">
        <f t="shared" si="33"/>
        <v/>
      </c>
    </row>
    <row r="654" spans="1:17" x14ac:dyDescent="0.2">
      <c r="A654" s="525"/>
      <c r="B654" s="526"/>
      <c r="C654" s="527"/>
      <c r="D654" s="541"/>
      <c r="E654" s="541"/>
      <c r="F654" s="542"/>
      <c r="G654" s="541"/>
      <c r="H654" s="541"/>
      <c r="I654" s="530"/>
      <c r="J654" s="543"/>
      <c r="K654" s="543"/>
      <c r="L654" s="531"/>
      <c r="M654" s="543"/>
      <c r="N654" s="544"/>
      <c r="O654" s="532">
        <f t="shared" si="31"/>
        <v>0</v>
      </c>
      <c r="P654" s="532">
        <f t="shared" si="32"/>
        <v>0</v>
      </c>
      <c r="Q654" s="518" t="str">
        <f t="shared" si="33"/>
        <v/>
      </c>
    </row>
    <row r="655" spans="1:17" x14ac:dyDescent="0.2">
      <c r="A655" s="525"/>
      <c r="B655" s="533"/>
      <c r="C655" s="534"/>
      <c r="D655" s="528"/>
      <c r="E655" s="535"/>
      <c r="F655" s="536"/>
      <c r="G655" s="537"/>
      <c r="H655" s="535"/>
      <c r="I655" s="537"/>
      <c r="J655" s="538"/>
      <c r="K655" s="538"/>
      <c r="L655" s="539"/>
      <c r="M655" s="538"/>
      <c r="N655" s="540"/>
      <c r="O655" s="532">
        <f t="shared" si="31"/>
        <v>0</v>
      </c>
      <c r="P655" s="532">
        <f t="shared" si="32"/>
        <v>0</v>
      </c>
      <c r="Q655" s="518" t="str">
        <f t="shared" si="33"/>
        <v/>
      </c>
    </row>
    <row r="656" spans="1:17" x14ac:dyDescent="0.2">
      <c r="A656" s="525"/>
      <c r="B656" s="526"/>
      <c r="C656" s="527"/>
      <c r="D656" s="528"/>
      <c r="E656" s="541"/>
      <c r="F656" s="542"/>
      <c r="G656" s="530"/>
      <c r="H656" s="541"/>
      <c r="I656" s="530"/>
      <c r="J656" s="543"/>
      <c r="K656" s="543"/>
      <c r="L656" s="531"/>
      <c r="M656" s="543"/>
      <c r="N656" s="544"/>
      <c r="O656" s="532">
        <f t="shared" si="31"/>
        <v>0</v>
      </c>
      <c r="P656" s="532">
        <f t="shared" si="32"/>
        <v>0</v>
      </c>
      <c r="Q656" s="518" t="str">
        <f t="shared" si="33"/>
        <v/>
      </c>
    </row>
    <row r="657" spans="1:17" x14ac:dyDescent="0.2">
      <c r="A657" s="525"/>
      <c r="B657" s="526"/>
      <c r="C657" s="527"/>
      <c r="D657" s="528"/>
      <c r="E657" s="541"/>
      <c r="F657" s="542"/>
      <c r="G657" s="530"/>
      <c r="H657" s="541"/>
      <c r="I657" s="530"/>
      <c r="J657" s="543"/>
      <c r="K657" s="543"/>
      <c r="L657" s="531"/>
      <c r="M657" s="543"/>
      <c r="N657" s="544"/>
      <c r="O657" s="532">
        <f t="shared" si="31"/>
        <v>0</v>
      </c>
      <c r="P657" s="532">
        <f t="shared" si="32"/>
        <v>0</v>
      </c>
      <c r="Q657" s="518" t="str">
        <f t="shared" si="33"/>
        <v/>
      </c>
    </row>
    <row r="658" spans="1:17" x14ac:dyDescent="0.2">
      <c r="A658" s="525"/>
      <c r="B658" s="526"/>
      <c r="C658" s="527"/>
      <c r="D658" s="528"/>
      <c r="E658" s="541"/>
      <c r="F658" s="542"/>
      <c r="G658" s="530"/>
      <c r="H658" s="541"/>
      <c r="I658" s="530"/>
      <c r="J658" s="543"/>
      <c r="K658" s="543"/>
      <c r="L658" s="531"/>
      <c r="M658" s="543"/>
      <c r="N658" s="544"/>
      <c r="O658" s="532">
        <f t="shared" si="31"/>
        <v>0</v>
      </c>
      <c r="P658" s="532">
        <f t="shared" si="32"/>
        <v>0</v>
      </c>
      <c r="Q658" s="518" t="str">
        <f t="shared" si="33"/>
        <v/>
      </c>
    </row>
    <row r="659" spans="1:17" x14ac:dyDescent="0.2">
      <c r="A659" s="525"/>
      <c r="B659" s="526"/>
      <c r="C659" s="527"/>
      <c r="D659" s="528"/>
      <c r="E659" s="541"/>
      <c r="F659" s="542"/>
      <c r="G659" s="530"/>
      <c r="H659" s="541"/>
      <c r="I659" s="530"/>
      <c r="J659" s="543"/>
      <c r="K659" s="543"/>
      <c r="L659" s="531"/>
      <c r="M659" s="543"/>
      <c r="N659" s="544"/>
      <c r="O659" s="532">
        <f t="shared" si="31"/>
        <v>0</v>
      </c>
      <c r="P659" s="532">
        <f t="shared" si="32"/>
        <v>0</v>
      </c>
      <c r="Q659" s="518" t="str">
        <f t="shared" si="33"/>
        <v/>
      </c>
    </row>
    <row r="660" spans="1:17" x14ac:dyDescent="0.2">
      <c r="A660" s="525"/>
      <c r="B660" s="526"/>
      <c r="C660" s="527"/>
      <c r="D660" s="528"/>
      <c r="E660" s="541"/>
      <c r="F660" s="542"/>
      <c r="G660" s="530"/>
      <c r="H660" s="541"/>
      <c r="I660" s="530"/>
      <c r="J660" s="531"/>
      <c r="K660" s="543"/>
      <c r="L660" s="531"/>
      <c r="M660" s="543"/>
      <c r="N660" s="544"/>
      <c r="O660" s="532">
        <f t="shared" si="31"/>
        <v>0</v>
      </c>
      <c r="P660" s="532">
        <f t="shared" si="32"/>
        <v>0</v>
      </c>
      <c r="Q660" s="518" t="str">
        <f t="shared" si="33"/>
        <v/>
      </c>
    </row>
    <row r="661" spans="1:17" x14ac:dyDescent="0.2">
      <c r="A661" s="525"/>
      <c r="B661" s="526"/>
      <c r="C661" s="527"/>
      <c r="D661" s="528"/>
      <c r="E661" s="541"/>
      <c r="F661" s="542"/>
      <c r="G661" s="541"/>
      <c r="H661" s="541"/>
      <c r="I661" s="530"/>
      <c r="J661" s="543"/>
      <c r="K661" s="543"/>
      <c r="L661" s="531"/>
      <c r="M661" s="543"/>
      <c r="N661" s="544"/>
      <c r="O661" s="532">
        <f t="shared" si="31"/>
        <v>0</v>
      </c>
      <c r="P661" s="532">
        <f t="shared" si="32"/>
        <v>0</v>
      </c>
      <c r="Q661" s="518" t="str">
        <f t="shared" si="33"/>
        <v/>
      </c>
    </row>
    <row r="662" spans="1:17" x14ac:dyDescent="0.2">
      <c r="A662" s="525"/>
      <c r="B662" s="526"/>
      <c r="C662" s="527"/>
      <c r="D662" s="528"/>
      <c r="E662" s="541"/>
      <c r="F662" s="542"/>
      <c r="G662" s="530"/>
      <c r="H662" s="541"/>
      <c r="I662" s="530"/>
      <c r="J662" s="543"/>
      <c r="K662" s="543"/>
      <c r="L662" s="531"/>
      <c r="M662" s="543"/>
      <c r="N662" s="544"/>
      <c r="O662" s="532">
        <f t="shared" si="31"/>
        <v>0</v>
      </c>
      <c r="P662" s="532">
        <f t="shared" si="32"/>
        <v>0</v>
      </c>
      <c r="Q662" s="518" t="str">
        <f t="shared" si="33"/>
        <v/>
      </c>
    </row>
    <row r="663" spans="1:17" x14ac:dyDescent="0.2">
      <c r="A663" s="525"/>
      <c r="B663" s="526"/>
      <c r="C663" s="527"/>
      <c r="D663" s="528"/>
      <c r="E663" s="541"/>
      <c r="F663" s="542"/>
      <c r="G663" s="530"/>
      <c r="H663" s="541"/>
      <c r="I663" s="530"/>
      <c r="J663" s="543"/>
      <c r="K663" s="543"/>
      <c r="L663" s="531"/>
      <c r="M663" s="543"/>
      <c r="N663" s="544"/>
      <c r="O663" s="532">
        <f t="shared" si="31"/>
        <v>0</v>
      </c>
      <c r="P663" s="532">
        <f t="shared" si="32"/>
        <v>0</v>
      </c>
      <c r="Q663" s="518" t="str">
        <f t="shared" si="33"/>
        <v/>
      </c>
    </row>
    <row r="664" spans="1:17" x14ac:dyDescent="0.2">
      <c r="A664" s="525"/>
      <c r="B664" s="526"/>
      <c r="C664" s="527"/>
      <c r="D664" s="528"/>
      <c r="E664" s="541"/>
      <c r="F664" s="542"/>
      <c r="G664" s="541"/>
      <c r="H664" s="541"/>
      <c r="I664" s="530"/>
      <c r="J664" s="531"/>
      <c r="K664" s="531"/>
      <c r="L664" s="531"/>
      <c r="M664" s="543"/>
      <c r="N664" s="544"/>
      <c r="O664" s="532">
        <f t="shared" si="31"/>
        <v>0</v>
      </c>
      <c r="P664" s="532">
        <f t="shared" si="32"/>
        <v>0</v>
      </c>
      <c r="Q664" s="518" t="str">
        <f t="shared" si="33"/>
        <v/>
      </c>
    </row>
    <row r="665" spans="1:17" x14ac:dyDescent="0.2">
      <c r="A665" s="525"/>
      <c r="B665" s="526"/>
      <c r="C665" s="527"/>
      <c r="D665" s="528"/>
      <c r="E665" s="541"/>
      <c r="F665" s="542"/>
      <c r="G665" s="541"/>
      <c r="H665" s="541"/>
      <c r="I665" s="530"/>
      <c r="J665" s="543"/>
      <c r="K665" s="531"/>
      <c r="L665" s="531"/>
      <c r="M665" s="543"/>
      <c r="N665" s="544"/>
      <c r="O665" s="532">
        <f t="shared" si="31"/>
        <v>0</v>
      </c>
      <c r="P665" s="532">
        <f t="shared" si="32"/>
        <v>0</v>
      </c>
      <c r="Q665" s="518" t="str">
        <f t="shared" si="33"/>
        <v/>
      </c>
    </row>
    <row r="666" spans="1:17" x14ac:dyDescent="0.2">
      <c r="A666" s="525"/>
      <c r="B666" s="526"/>
      <c r="C666" s="527"/>
      <c r="D666" s="528"/>
      <c r="E666" s="541"/>
      <c r="F666" s="542"/>
      <c r="G666" s="541"/>
      <c r="H666" s="541"/>
      <c r="I666" s="530"/>
      <c r="J666" s="543"/>
      <c r="K666" s="531"/>
      <c r="L666" s="531"/>
      <c r="M666" s="543"/>
      <c r="N666" s="544"/>
      <c r="O666" s="532">
        <f t="shared" si="31"/>
        <v>0</v>
      </c>
      <c r="P666" s="532">
        <f t="shared" si="32"/>
        <v>0</v>
      </c>
      <c r="Q666" s="518" t="str">
        <f t="shared" si="33"/>
        <v/>
      </c>
    </row>
    <row r="667" spans="1:17" x14ac:dyDescent="0.2">
      <c r="A667" s="525"/>
      <c r="B667" s="526"/>
      <c r="C667" s="527"/>
      <c r="D667" s="528"/>
      <c r="E667" s="541"/>
      <c r="F667" s="542"/>
      <c r="G667" s="541"/>
      <c r="H667" s="541"/>
      <c r="I667" s="530"/>
      <c r="J667" s="543"/>
      <c r="K667" s="531"/>
      <c r="L667" s="531"/>
      <c r="M667" s="543"/>
      <c r="N667" s="544"/>
      <c r="O667" s="532">
        <f t="shared" si="31"/>
        <v>0</v>
      </c>
      <c r="P667" s="532">
        <f t="shared" si="32"/>
        <v>0</v>
      </c>
      <c r="Q667" s="518" t="str">
        <f t="shared" si="33"/>
        <v/>
      </c>
    </row>
    <row r="668" spans="1:17" x14ac:dyDescent="0.2">
      <c r="A668" s="525"/>
      <c r="B668" s="526"/>
      <c r="C668" s="527"/>
      <c r="D668" s="541"/>
      <c r="E668" s="541"/>
      <c r="F668" s="542"/>
      <c r="G668" s="541"/>
      <c r="H668" s="541"/>
      <c r="I668" s="530"/>
      <c r="J668" s="543"/>
      <c r="K668" s="543"/>
      <c r="L668" s="531"/>
      <c r="M668" s="543"/>
      <c r="N668" s="544"/>
      <c r="O668" s="532">
        <f t="shared" si="31"/>
        <v>0</v>
      </c>
      <c r="P668" s="532">
        <f t="shared" si="32"/>
        <v>0</v>
      </c>
      <c r="Q668" s="518" t="str">
        <f t="shared" si="33"/>
        <v/>
      </c>
    </row>
    <row r="669" spans="1:17" x14ac:dyDescent="0.2">
      <c r="A669" s="525"/>
      <c r="B669" s="526"/>
      <c r="C669" s="527"/>
      <c r="D669" s="541"/>
      <c r="E669" s="541"/>
      <c r="F669" s="542"/>
      <c r="G669" s="541"/>
      <c r="H669" s="541"/>
      <c r="I669" s="530"/>
      <c r="J669" s="543"/>
      <c r="K669" s="543"/>
      <c r="L669" s="531"/>
      <c r="M669" s="543"/>
      <c r="N669" s="544"/>
      <c r="O669" s="532">
        <f t="shared" si="31"/>
        <v>0</v>
      </c>
      <c r="P669" s="532">
        <f t="shared" si="32"/>
        <v>0</v>
      </c>
      <c r="Q669" s="518" t="str">
        <f t="shared" si="33"/>
        <v/>
      </c>
    </row>
    <row r="670" spans="1:17" x14ac:dyDescent="0.2">
      <c r="A670" s="525"/>
      <c r="B670" s="526"/>
      <c r="C670" s="527"/>
      <c r="D670" s="541"/>
      <c r="E670" s="541"/>
      <c r="F670" s="542"/>
      <c r="G670" s="541"/>
      <c r="H670" s="541"/>
      <c r="I670" s="530"/>
      <c r="J670" s="543"/>
      <c r="K670" s="543"/>
      <c r="L670" s="531"/>
      <c r="M670" s="543"/>
      <c r="N670" s="544"/>
      <c r="O670" s="532">
        <f t="shared" si="31"/>
        <v>0</v>
      </c>
      <c r="P670" s="532">
        <f t="shared" si="32"/>
        <v>0</v>
      </c>
      <c r="Q670" s="518" t="str">
        <f t="shared" si="33"/>
        <v/>
      </c>
    </row>
    <row r="671" spans="1:17" x14ac:dyDescent="0.2">
      <c r="A671" s="525"/>
      <c r="B671" s="526"/>
      <c r="C671" s="527"/>
      <c r="D671" s="541"/>
      <c r="E671" s="541"/>
      <c r="F671" s="542"/>
      <c r="G671" s="541"/>
      <c r="H671" s="541"/>
      <c r="I671" s="530"/>
      <c r="J671" s="543"/>
      <c r="K671" s="543"/>
      <c r="L671" s="531"/>
      <c r="M671" s="543"/>
      <c r="N671" s="544"/>
      <c r="O671" s="532">
        <f t="shared" si="31"/>
        <v>0</v>
      </c>
      <c r="P671" s="532">
        <f t="shared" si="32"/>
        <v>0</v>
      </c>
      <c r="Q671" s="518" t="str">
        <f t="shared" si="33"/>
        <v/>
      </c>
    </row>
    <row r="672" spans="1:17" x14ac:dyDescent="0.2">
      <c r="A672" s="525"/>
      <c r="B672" s="526"/>
      <c r="C672" s="527"/>
      <c r="D672" s="541"/>
      <c r="E672" s="541"/>
      <c r="F672" s="542"/>
      <c r="G672" s="541"/>
      <c r="H672" s="541"/>
      <c r="I672" s="530"/>
      <c r="J672" s="543"/>
      <c r="K672" s="543"/>
      <c r="L672" s="531"/>
      <c r="M672" s="543"/>
      <c r="N672" s="544"/>
      <c r="O672" s="532">
        <f t="shared" si="31"/>
        <v>0</v>
      </c>
      <c r="P672" s="532">
        <f t="shared" si="32"/>
        <v>0</v>
      </c>
      <c r="Q672" s="518" t="str">
        <f t="shared" si="33"/>
        <v/>
      </c>
    </row>
    <row r="673" spans="1:17" x14ac:dyDescent="0.2">
      <c r="A673" s="525"/>
      <c r="B673" s="526"/>
      <c r="C673" s="527"/>
      <c r="D673" s="541"/>
      <c r="E673" s="541"/>
      <c r="F673" s="542"/>
      <c r="G673" s="541"/>
      <c r="H673" s="541"/>
      <c r="I673" s="530"/>
      <c r="J673" s="543"/>
      <c r="K673" s="543"/>
      <c r="L673" s="531"/>
      <c r="M673" s="543"/>
      <c r="N673" s="544"/>
      <c r="O673" s="532">
        <f t="shared" si="31"/>
        <v>0</v>
      </c>
      <c r="P673" s="532">
        <f t="shared" si="32"/>
        <v>0</v>
      </c>
      <c r="Q673" s="518" t="str">
        <f t="shared" si="33"/>
        <v/>
      </c>
    </row>
    <row r="674" spans="1:17" x14ac:dyDescent="0.2">
      <c r="A674" s="525"/>
      <c r="B674" s="526"/>
      <c r="C674" s="527"/>
      <c r="D674" s="541"/>
      <c r="E674" s="541"/>
      <c r="F674" s="542"/>
      <c r="G674" s="541"/>
      <c r="H674" s="541"/>
      <c r="I674" s="530"/>
      <c r="J674" s="543"/>
      <c r="K674" s="543"/>
      <c r="L674" s="531"/>
      <c r="M674" s="543"/>
      <c r="N674" s="544"/>
      <c r="O674" s="532">
        <f t="shared" si="31"/>
        <v>0</v>
      </c>
      <c r="P674" s="532">
        <f t="shared" si="32"/>
        <v>0</v>
      </c>
      <c r="Q674" s="518" t="str">
        <f t="shared" si="33"/>
        <v/>
      </c>
    </row>
    <row r="675" spans="1:17" x14ac:dyDescent="0.2">
      <c r="A675" s="525"/>
      <c r="B675" s="526"/>
      <c r="C675" s="527"/>
      <c r="D675" s="541"/>
      <c r="E675" s="541"/>
      <c r="F675" s="542"/>
      <c r="G675" s="541"/>
      <c r="H675" s="541"/>
      <c r="I675" s="530"/>
      <c r="J675" s="543"/>
      <c r="K675" s="543"/>
      <c r="L675" s="531"/>
      <c r="M675" s="543"/>
      <c r="N675" s="544"/>
      <c r="O675" s="532">
        <f t="shared" si="31"/>
        <v>0</v>
      </c>
      <c r="P675" s="532">
        <f t="shared" si="32"/>
        <v>0</v>
      </c>
      <c r="Q675" s="518" t="str">
        <f t="shared" si="33"/>
        <v/>
      </c>
    </row>
    <row r="676" spans="1:17" x14ac:dyDescent="0.2">
      <c r="A676" s="525"/>
      <c r="B676" s="526"/>
      <c r="C676" s="527"/>
      <c r="D676" s="541"/>
      <c r="E676" s="541"/>
      <c r="F676" s="542"/>
      <c r="G676" s="541"/>
      <c r="H676" s="541"/>
      <c r="I676" s="530"/>
      <c r="J676" s="543"/>
      <c r="K676" s="543"/>
      <c r="L676" s="531"/>
      <c r="M676" s="543"/>
      <c r="N676" s="544"/>
      <c r="O676" s="532">
        <f t="shared" si="31"/>
        <v>0</v>
      </c>
      <c r="P676" s="532">
        <f t="shared" si="32"/>
        <v>0</v>
      </c>
      <c r="Q676" s="518" t="str">
        <f t="shared" si="33"/>
        <v/>
      </c>
    </row>
    <row r="677" spans="1:17" x14ac:dyDescent="0.2">
      <c r="A677" s="525"/>
      <c r="B677" s="526"/>
      <c r="C677" s="527"/>
      <c r="D677" s="541"/>
      <c r="E677" s="541"/>
      <c r="F677" s="542"/>
      <c r="G677" s="541"/>
      <c r="H677" s="541"/>
      <c r="I677" s="530"/>
      <c r="J677" s="543"/>
      <c r="K677" s="543"/>
      <c r="L677" s="531"/>
      <c r="M677" s="543"/>
      <c r="N677" s="544"/>
      <c r="O677" s="532">
        <f t="shared" si="31"/>
        <v>0</v>
      </c>
      <c r="P677" s="532">
        <f t="shared" si="32"/>
        <v>0</v>
      </c>
      <c r="Q677" s="518" t="str">
        <f t="shared" si="33"/>
        <v/>
      </c>
    </row>
    <row r="678" spans="1:17" x14ac:dyDescent="0.2">
      <c r="A678" s="525"/>
      <c r="B678" s="526"/>
      <c r="C678" s="527"/>
      <c r="D678" s="541"/>
      <c r="E678" s="541"/>
      <c r="F678" s="542"/>
      <c r="G678" s="541"/>
      <c r="H678" s="541"/>
      <c r="I678" s="530"/>
      <c r="J678" s="543"/>
      <c r="K678" s="543"/>
      <c r="L678" s="531"/>
      <c r="M678" s="543"/>
      <c r="N678" s="544"/>
      <c r="O678" s="532">
        <f t="shared" si="31"/>
        <v>0</v>
      </c>
      <c r="P678" s="532">
        <f t="shared" si="32"/>
        <v>0</v>
      </c>
      <c r="Q678" s="518" t="str">
        <f t="shared" si="33"/>
        <v/>
      </c>
    </row>
    <row r="679" spans="1:17" x14ac:dyDescent="0.2">
      <c r="A679" s="525"/>
      <c r="B679" s="526"/>
      <c r="C679" s="527"/>
      <c r="D679" s="541"/>
      <c r="E679" s="541"/>
      <c r="F679" s="542"/>
      <c r="G679" s="541"/>
      <c r="H679" s="541"/>
      <c r="I679" s="530"/>
      <c r="J679" s="543"/>
      <c r="K679" s="543"/>
      <c r="L679" s="531"/>
      <c r="M679" s="543"/>
      <c r="N679" s="544"/>
      <c r="O679" s="532">
        <f t="shared" si="31"/>
        <v>0</v>
      </c>
      <c r="P679" s="532">
        <f t="shared" si="32"/>
        <v>0</v>
      </c>
      <c r="Q679" s="518" t="str">
        <f t="shared" si="33"/>
        <v/>
      </c>
    </row>
    <row r="680" spans="1:17" x14ac:dyDescent="0.2">
      <c r="A680" s="525"/>
      <c r="B680" s="526"/>
      <c r="C680" s="527"/>
      <c r="D680" s="541"/>
      <c r="E680" s="541"/>
      <c r="F680" s="542"/>
      <c r="G680" s="541"/>
      <c r="H680" s="541"/>
      <c r="I680" s="530"/>
      <c r="J680" s="543"/>
      <c r="K680" s="543"/>
      <c r="L680" s="531"/>
      <c r="M680" s="543"/>
      <c r="N680" s="544"/>
      <c r="O680" s="532">
        <f t="shared" si="31"/>
        <v>0</v>
      </c>
      <c r="P680" s="532">
        <f t="shared" si="32"/>
        <v>0</v>
      </c>
      <c r="Q680" s="518" t="str">
        <f t="shared" si="33"/>
        <v/>
      </c>
    </row>
    <row r="681" spans="1:17" x14ac:dyDescent="0.2">
      <c r="A681" s="525"/>
      <c r="B681" s="533"/>
      <c r="C681" s="534"/>
      <c r="D681" s="535"/>
      <c r="E681" s="535"/>
      <c r="F681" s="536"/>
      <c r="G681" s="535"/>
      <c r="H681" s="541"/>
      <c r="I681" s="537"/>
      <c r="J681" s="538"/>
      <c r="K681" s="543"/>
      <c r="L681" s="531"/>
      <c r="M681" s="543"/>
      <c r="N681" s="544"/>
      <c r="O681" s="532">
        <f t="shared" si="31"/>
        <v>0</v>
      </c>
      <c r="P681" s="532">
        <f t="shared" si="32"/>
        <v>0</v>
      </c>
      <c r="Q681" s="518" t="str">
        <f t="shared" si="33"/>
        <v/>
      </c>
    </row>
    <row r="682" spans="1:17" x14ac:dyDescent="0.2">
      <c r="A682" s="525"/>
      <c r="B682" s="526"/>
      <c r="C682" s="527"/>
      <c r="D682" s="541"/>
      <c r="E682" s="541"/>
      <c r="F682" s="542"/>
      <c r="G682" s="541"/>
      <c r="H682" s="541"/>
      <c r="I682" s="530"/>
      <c r="J682" s="543"/>
      <c r="K682" s="543"/>
      <c r="L682" s="531"/>
      <c r="M682" s="543"/>
      <c r="N682" s="544"/>
      <c r="O682" s="532">
        <f t="shared" si="31"/>
        <v>0</v>
      </c>
      <c r="P682" s="532">
        <f t="shared" si="32"/>
        <v>0</v>
      </c>
      <c r="Q682" s="518" t="str">
        <f t="shared" si="33"/>
        <v/>
      </c>
    </row>
    <row r="683" spans="1:17" x14ac:dyDescent="0.2">
      <c r="A683" s="525"/>
      <c r="B683" s="526"/>
      <c r="C683" s="527"/>
      <c r="D683" s="541"/>
      <c r="E683" s="541"/>
      <c r="F683" s="542"/>
      <c r="G683" s="541"/>
      <c r="H683" s="541"/>
      <c r="I683" s="530"/>
      <c r="J683" s="543"/>
      <c r="K683" s="543"/>
      <c r="L683" s="531"/>
      <c r="M683" s="543"/>
      <c r="N683" s="544"/>
      <c r="O683" s="532">
        <f t="shared" si="31"/>
        <v>0</v>
      </c>
      <c r="P683" s="532">
        <f t="shared" si="32"/>
        <v>0</v>
      </c>
      <c r="Q683" s="518" t="str">
        <f t="shared" si="33"/>
        <v/>
      </c>
    </row>
    <row r="684" spans="1:17" x14ac:dyDescent="0.2">
      <c r="A684" s="525"/>
      <c r="B684" s="526"/>
      <c r="C684" s="527"/>
      <c r="D684" s="541"/>
      <c r="E684" s="541"/>
      <c r="F684" s="542"/>
      <c r="G684" s="535"/>
      <c r="H684" s="541"/>
      <c r="I684" s="530"/>
      <c r="J684" s="543"/>
      <c r="K684" s="543"/>
      <c r="L684" s="531"/>
      <c r="M684" s="543"/>
      <c r="N684" s="544"/>
      <c r="O684" s="532">
        <f t="shared" si="31"/>
        <v>0</v>
      </c>
      <c r="P684" s="532">
        <f t="shared" si="32"/>
        <v>0</v>
      </c>
      <c r="Q684" s="518" t="str">
        <f t="shared" si="33"/>
        <v/>
      </c>
    </row>
    <row r="685" spans="1:17" x14ac:dyDescent="0.2">
      <c r="A685" s="525"/>
      <c r="B685" s="526"/>
      <c r="C685" s="527"/>
      <c r="D685" s="541"/>
      <c r="E685" s="541"/>
      <c r="F685" s="542"/>
      <c r="G685" s="541"/>
      <c r="H685" s="541"/>
      <c r="I685" s="530"/>
      <c r="J685" s="543"/>
      <c r="K685" s="543"/>
      <c r="L685" s="531"/>
      <c r="M685" s="543"/>
      <c r="N685" s="544"/>
      <c r="O685" s="532">
        <f t="shared" si="31"/>
        <v>0</v>
      </c>
      <c r="P685" s="532">
        <f t="shared" si="32"/>
        <v>0</v>
      </c>
      <c r="Q685" s="518" t="str">
        <f t="shared" si="33"/>
        <v/>
      </c>
    </row>
    <row r="686" spans="1:17" x14ac:dyDescent="0.2">
      <c r="A686" s="525"/>
      <c r="B686" s="526"/>
      <c r="C686" s="527"/>
      <c r="D686" s="541"/>
      <c r="E686" s="541"/>
      <c r="F686" s="542"/>
      <c r="G686" s="541"/>
      <c r="H686" s="541"/>
      <c r="I686" s="530"/>
      <c r="J686" s="543"/>
      <c r="K686" s="543"/>
      <c r="L686" s="531"/>
      <c r="M686" s="543"/>
      <c r="N686" s="544"/>
      <c r="O686" s="532">
        <f t="shared" si="31"/>
        <v>0</v>
      </c>
      <c r="P686" s="532">
        <f t="shared" si="32"/>
        <v>0</v>
      </c>
      <c r="Q686" s="518" t="str">
        <f t="shared" si="33"/>
        <v/>
      </c>
    </row>
    <row r="687" spans="1:17" x14ac:dyDescent="0.2">
      <c r="A687" s="525"/>
      <c r="B687" s="526"/>
      <c r="C687" s="527"/>
      <c r="D687" s="541"/>
      <c r="E687" s="541"/>
      <c r="F687" s="542"/>
      <c r="G687" s="541"/>
      <c r="H687" s="541"/>
      <c r="I687" s="530"/>
      <c r="J687" s="543"/>
      <c r="K687" s="543"/>
      <c r="L687" s="531"/>
      <c r="M687" s="543"/>
      <c r="N687" s="544"/>
      <c r="O687" s="532">
        <f t="shared" si="31"/>
        <v>0</v>
      </c>
      <c r="P687" s="532">
        <f t="shared" si="32"/>
        <v>0</v>
      </c>
      <c r="Q687" s="518" t="str">
        <f t="shared" si="33"/>
        <v/>
      </c>
    </row>
    <row r="688" spans="1:17" x14ac:dyDescent="0.2">
      <c r="A688" s="525"/>
      <c r="B688" s="526"/>
      <c r="C688" s="527"/>
      <c r="D688" s="541"/>
      <c r="E688" s="541"/>
      <c r="F688" s="542"/>
      <c r="G688" s="541"/>
      <c r="H688" s="541"/>
      <c r="I688" s="530"/>
      <c r="J688" s="543"/>
      <c r="K688" s="543"/>
      <c r="L688" s="531"/>
      <c r="M688" s="543"/>
      <c r="N688" s="544"/>
      <c r="O688" s="532">
        <f t="shared" si="31"/>
        <v>0</v>
      </c>
      <c r="P688" s="532">
        <f t="shared" si="32"/>
        <v>0</v>
      </c>
      <c r="Q688" s="518" t="str">
        <f t="shared" si="33"/>
        <v/>
      </c>
    </row>
    <row r="689" spans="1:17" x14ac:dyDescent="0.2">
      <c r="A689" s="525"/>
      <c r="B689" s="526"/>
      <c r="C689" s="527"/>
      <c r="D689" s="541"/>
      <c r="E689" s="541"/>
      <c r="F689" s="542"/>
      <c r="G689" s="541"/>
      <c r="H689" s="541"/>
      <c r="I689" s="530"/>
      <c r="J689" s="543"/>
      <c r="K689" s="543"/>
      <c r="L689" s="531"/>
      <c r="M689" s="543"/>
      <c r="N689" s="544"/>
      <c r="O689" s="532">
        <f t="shared" si="31"/>
        <v>0</v>
      </c>
      <c r="P689" s="532">
        <f t="shared" si="32"/>
        <v>0</v>
      </c>
      <c r="Q689" s="518" t="str">
        <f t="shared" si="33"/>
        <v/>
      </c>
    </row>
    <row r="690" spans="1:17" x14ac:dyDescent="0.2">
      <c r="A690" s="525"/>
      <c r="B690" s="526"/>
      <c r="C690" s="527"/>
      <c r="D690" s="541"/>
      <c r="E690" s="541"/>
      <c r="F690" s="542"/>
      <c r="G690" s="541"/>
      <c r="H690" s="541"/>
      <c r="I690" s="530"/>
      <c r="J690" s="543"/>
      <c r="K690" s="543"/>
      <c r="L690" s="531"/>
      <c r="M690" s="543"/>
      <c r="N690" s="544"/>
      <c r="O690" s="532">
        <f t="shared" si="31"/>
        <v>0</v>
      </c>
      <c r="P690" s="532">
        <f t="shared" si="32"/>
        <v>0</v>
      </c>
      <c r="Q690" s="518" t="str">
        <f t="shared" si="33"/>
        <v/>
      </c>
    </row>
    <row r="691" spans="1:17" x14ac:dyDescent="0.2">
      <c r="A691" s="525"/>
      <c r="B691" s="526"/>
      <c r="C691" s="527"/>
      <c r="D691" s="541"/>
      <c r="E691" s="541"/>
      <c r="F691" s="542"/>
      <c r="G691" s="541"/>
      <c r="H691" s="541"/>
      <c r="I691" s="530"/>
      <c r="J691" s="543"/>
      <c r="K691" s="543"/>
      <c r="L691" s="531"/>
      <c r="M691" s="543"/>
      <c r="N691" s="544"/>
      <c r="O691" s="532">
        <f t="shared" si="31"/>
        <v>0</v>
      </c>
      <c r="P691" s="532">
        <f t="shared" si="32"/>
        <v>0</v>
      </c>
      <c r="Q691" s="518" t="str">
        <f t="shared" si="33"/>
        <v/>
      </c>
    </row>
    <row r="692" spans="1:17" x14ac:dyDescent="0.2">
      <c r="A692" s="525"/>
      <c r="B692" s="526"/>
      <c r="C692" s="527"/>
      <c r="D692" s="541"/>
      <c r="E692" s="541"/>
      <c r="F692" s="542"/>
      <c r="G692" s="541"/>
      <c r="H692" s="541"/>
      <c r="I692" s="530"/>
      <c r="J692" s="543"/>
      <c r="K692" s="543"/>
      <c r="L692" s="531"/>
      <c r="M692" s="543"/>
      <c r="N692" s="544"/>
      <c r="O692" s="532">
        <f t="shared" si="31"/>
        <v>0</v>
      </c>
      <c r="P692" s="532">
        <f t="shared" si="32"/>
        <v>0</v>
      </c>
      <c r="Q692" s="518" t="str">
        <f t="shared" si="33"/>
        <v/>
      </c>
    </row>
    <row r="693" spans="1:17" x14ac:dyDescent="0.2">
      <c r="A693" s="525"/>
      <c r="B693" s="526"/>
      <c r="C693" s="527"/>
      <c r="D693" s="541"/>
      <c r="E693" s="541"/>
      <c r="F693" s="542"/>
      <c r="G693" s="541"/>
      <c r="H693" s="541"/>
      <c r="I693" s="530"/>
      <c r="J693" s="543"/>
      <c r="K693" s="543"/>
      <c r="L693" s="531"/>
      <c r="M693" s="543"/>
      <c r="N693" s="544"/>
      <c r="O693" s="532">
        <f t="shared" si="31"/>
        <v>0</v>
      </c>
      <c r="P693" s="532">
        <f t="shared" si="32"/>
        <v>0</v>
      </c>
      <c r="Q693" s="518" t="str">
        <f t="shared" si="33"/>
        <v/>
      </c>
    </row>
    <row r="694" spans="1:17" x14ac:dyDescent="0.2">
      <c r="A694" s="525"/>
      <c r="B694" s="526"/>
      <c r="C694" s="527"/>
      <c r="D694" s="541"/>
      <c r="E694" s="541"/>
      <c r="F694" s="542"/>
      <c r="G694" s="541"/>
      <c r="H694" s="541"/>
      <c r="I694" s="530"/>
      <c r="J694" s="543"/>
      <c r="K694" s="543"/>
      <c r="L694" s="531"/>
      <c r="M694" s="543"/>
      <c r="N694" s="544"/>
      <c r="O694" s="532">
        <f t="shared" si="31"/>
        <v>0</v>
      </c>
      <c r="P694" s="532">
        <f t="shared" si="32"/>
        <v>0</v>
      </c>
      <c r="Q694" s="518" t="str">
        <f t="shared" si="33"/>
        <v/>
      </c>
    </row>
    <row r="695" spans="1:17" x14ac:dyDescent="0.2">
      <c r="A695" s="525"/>
      <c r="B695" s="526"/>
      <c r="C695" s="527"/>
      <c r="D695" s="541"/>
      <c r="E695" s="541"/>
      <c r="F695" s="542"/>
      <c r="G695" s="530"/>
      <c r="H695" s="541"/>
      <c r="I695" s="530"/>
      <c r="J695" s="543"/>
      <c r="K695" s="543"/>
      <c r="L695" s="531"/>
      <c r="M695" s="543"/>
      <c r="N695" s="544"/>
      <c r="O695" s="532">
        <f t="shared" si="31"/>
        <v>0</v>
      </c>
      <c r="P695" s="532">
        <f t="shared" si="32"/>
        <v>0</v>
      </c>
      <c r="Q695" s="518" t="str">
        <f t="shared" si="33"/>
        <v/>
      </c>
    </row>
    <row r="696" spans="1:17" x14ac:dyDescent="0.2">
      <c r="A696" s="525"/>
      <c r="B696" s="526"/>
      <c r="C696" s="527"/>
      <c r="D696" s="541"/>
      <c r="E696" s="541"/>
      <c r="F696" s="542"/>
      <c r="G696" s="530"/>
      <c r="H696" s="541"/>
      <c r="I696" s="530"/>
      <c r="J696" s="543"/>
      <c r="K696" s="543"/>
      <c r="L696" s="531"/>
      <c r="M696" s="543"/>
      <c r="N696" s="544"/>
      <c r="O696" s="532">
        <f t="shared" si="31"/>
        <v>0</v>
      </c>
      <c r="P696" s="532">
        <f t="shared" si="32"/>
        <v>0</v>
      </c>
      <c r="Q696" s="518" t="str">
        <f t="shared" si="33"/>
        <v/>
      </c>
    </row>
    <row r="697" spans="1:17" x14ac:dyDescent="0.2">
      <c r="A697" s="525"/>
      <c r="B697" s="526"/>
      <c r="C697" s="527"/>
      <c r="D697" s="541"/>
      <c r="E697" s="541"/>
      <c r="F697" s="542"/>
      <c r="G697" s="530"/>
      <c r="H697" s="541"/>
      <c r="I697" s="530"/>
      <c r="J697" s="543"/>
      <c r="K697" s="543"/>
      <c r="L697" s="531"/>
      <c r="M697" s="543"/>
      <c r="N697" s="544"/>
      <c r="O697" s="532">
        <f t="shared" si="31"/>
        <v>0</v>
      </c>
      <c r="P697" s="532">
        <f t="shared" si="32"/>
        <v>0</v>
      </c>
      <c r="Q697" s="518" t="str">
        <f t="shared" si="33"/>
        <v/>
      </c>
    </row>
    <row r="698" spans="1:17" x14ac:dyDescent="0.2">
      <c r="A698" s="525"/>
      <c r="B698" s="526"/>
      <c r="C698" s="527"/>
      <c r="D698" s="541"/>
      <c r="E698" s="541"/>
      <c r="F698" s="542"/>
      <c r="G698" s="541"/>
      <c r="H698" s="541"/>
      <c r="I698" s="530"/>
      <c r="J698" s="543"/>
      <c r="K698" s="543"/>
      <c r="L698" s="531"/>
      <c r="M698" s="543"/>
      <c r="N698" s="544"/>
      <c r="O698" s="532">
        <f t="shared" si="31"/>
        <v>0</v>
      </c>
      <c r="P698" s="532">
        <f t="shared" si="32"/>
        <v>0</v>
      </c>
      <c r="Q698" s="518" t="str">
        <f t="shared" si="33"/>
        <v/>
      </c>
    </row>
    <row r="699" spans="1:17" x14ac:dyDescent="0.2">
      <c r="A699" s="525"/>
      <c r="B699" s="526"/>
      <c r="C699" s="527"/>
      <c r="D699" s="541"/>
      <c r="E699" s="541"/>
      <c r="F699" s="542"/>
      <c r="G699" s="541"/>
      <c r="H699" s="541"/>
      <c r="I699" s="530"/>
      <c r="J699" s="543"/>
      <c r="K699" s="543"/>
      <c r="L699" s="531"/>
      <c r="M699" s="543"/>
      <c r="N699" s="544"/>
      <c r="O699" s="532">
        <f t="shared" si="31"/>
        <v>0</v>
      </c>
      <c r="P699" s="532">
        <f t="shared" si="32"/>
        <v>0</v>
      </c>
      <c r="Q699" s="518" t="str">
        <f t="shared" si="33"/>
        <v/>
      </c>
    </row>
    <row r="700" spans="1:17" x14ac:dyDescent="0.2">
      <c r="A700" s="525"/>
      <c r="B700" s="526"/>
      <c r="C700" s="527"/>
      <c r="D700" s="541"/>
      <c r="E700" s="541"/>
      <c r="F700" s="542"/>
      <c r="G700" s="541"/>
      <c r="H700" s="541"/>
      <c r="I700" s="530"/>
      <c r="J700" s="543"/>
      <c r="K700" s="543"/>
      <c r="L700" s="531"/>
      <c r="M700" s="543"/>
      <c r="N700" s="544"/>
      <c r="O700" s="532">
        <f t="shared" si="31"/>
        <v>0</v>
      </c>
      <c r="P700" s="532">
        <f t="shared" si="32"/>
        <v>0</v>
      </c>
      <c r="Q700" s="518" t="str">
        <f t="shared" si="33"/>
        <v/>
      </c>
    </row>
    <row r="701" spans="1:17" x14ac:dyDescent="0.2">
      <c r="A701" s="525"/>
      <c r="B701" s="526"/>
      <c r="C701" s="527"/>
      <c r="D701" s="528"/>
      <c r="E701" s="541"/>
      <c r="F701" s="542"/>
      <c r="G701" s="541"/>
      <c r="H701" s="541"/>
      <c r="I701" s="530"/>
      <c r="J701" s="543"/>
      <c r="K701" s="543"/>
      <c r="L701" s="531"/>
      <c r="M701" s="543"/>
      <c r="N701" s="544"/>
      <c r="O701" s="532">
        <f t="shared" si="31"/>
        <v>0</v>
      </c>
      <c r="P701" s="532">
        <f t="shared" si="32"/>
        <v>0</v>
      </c>
      <c r="Q701" s="518" t="str">
        <f t="shared" si="33"/>
        <v/>
      </c>
    </row>
    <row r="702" spans="1:17" x14ac:dyDescent="0.2">
      <c r="A702" s="525"/>
      <c r="B702" s="533"/>
      <c r="C702" s="534"/>
      <c r="D702" s="528"/>
      <c r="E702" s="535"/>
      <c r="F702" s="536"/>
      <c r="G702" s="541"/>
      <c r="H702" s="541"/>
      <c r="I702" s="537"/>
      <c r="J702" s="538"/>
      <c r="K702" s="538"/>
      <c r="L702" s="539"/>
      <c r="M702" s="538"/>
      <c r="N702" s="540"/>
      <c r="O702" s="532">
        <f t="shared" si="31"/>
        <v>0</v>
      </c>
      <c r="P702" s="532">
        <f t="shared" si="32"/>
        <v>0</v>
      </c>
      <c r="Q702" s="518" t="str">
        <f t="shared" si="33"/>
        <v/>
      </c>
    </row>
    <row r="703" spans="1:17" x14ac:dyDescent="0.2">
      <c r="A703" s="525"/>
      <c r="B703" s="533"/>
      <c r="C703" s="534"/>
      <c r="D703" s="528"/>
      <c r="E703" s="528"/>
      <c r="F703" s="536"/>
      <c r="G703" s="537"/>
      <c r="H703" s="535"/>
      <c r="I703" s="530"/>
      <c r="J703" s="531"/>
      <c r="K703" s="531"/>
      <c r="L703" s="531"/>
      <c r="M703" s="543"/>
      <c r="N703" s="544"/>
      <c r="O703" s="532">
        <f t="shared" si="31"/>
        <v>0</v>
      </c>
      <c r="P703" s="532">
        <f t="shared" si="32"/>
        <v>0</v>
      </c>
      <c r="Q703" s="518" t="str">
        <f t="shared" si="33"/>
        <v/>
      </c>
    </row>
    <row r="704" spans="1:17" x14ac:dyDescent="0.2">
      <c r="A704" s="525"/>
      <c r="B704" s="533"/>
      <c r="C704" s="534"/>
      <c r="D704" s="528"/>
      <c r="E704" s="535"/>
      <c r="F704" s="536"/>
      <c r="G704" s="541"/>
      <c r="H704" s="535"/>
      <c r="I704" s="530"/>
      <c r="J704" s="543"/>
      <c r="K704" s="543"/>
      <c r="L704" s="531"/>
      <c r="M704" s="543"/>
      <c r="N704" s="544"/>
      <c r="O704" s="532">
        <f t="shared" si="31"/>
        <v>0</v>
      </c>
      <c r="P704" s="532">
        <f t="shared" si="32"/>
        <v>0</v>
      </c>
      <c r="Q704" s="518" t="str">
        <f t="shared" si="33"/>
        <v/>
      </c>
    </row>
    <row r="705" spans="1:17" x14ac:dyDescent="0.2">
      <c r="A705" s="525"/>
      <c r="B705" s="533"/>
      <c r="C705" s="534"/>
      <c r="D705" s="528"/>
      <c r="E705" s="535"/>
      <c r="F705" s="536"/>
      <c r="G705" s="541"/>
      <c r="H705" s="535"/>
      <c r="I705" s="530"/>
      <c r="J705" s="543"/>
      <c r="K705" s="543"/>
      <c r="L705" s="531"/>
      <c r="M705" s="543"/>
      <c r="N705" s="544"/>
      <c r="O705" s="532">
        <f t="shared" si="31"/>
        <v>0</v>
      </c>
      <c r="P705" s="532">
        <f t="shared" si="32"/>
        <v>0</v>
      </c>
      <c r="Q705" s="518" t="str">
        <f t="shared" si="33"/>
        <v/>
      </c>
    </row>
    <row r="706" spans="1:17" x14ac:dyDescent="0.2">
      <c r="A706" s="525"/>
      <c r="B706" s="533"/>
      <c r="C706" s="534"/>
      <c r="D706" s="528"/>
      <c r="E706" s="535"/>
      <c r="F706" s="536"/>
      <c r="G706" s="541"/>
      <c r="H706" s="535"/>
      <c r="I706" s="530"/>
      <c r="J706" s="543"/>
      <c r="K706" s="543"/>
      <c r="L706" s="531"/>
      <c r="M706" s="543"/>
      <c r="N706" s="544"/>
      <c r="O706" s="532">
        <f t="shared" si="31"/>
        <v>0</v>
      </c>
      <c r="P706" s="532">
        <f t="shared" si="32"/>
        <v>0</v>
      </c>
      <c r="Q706" s="518" t="str">
        <f t="shared" si="33"/>
        <v/>
      </c>
    </row>
    <row r="707" spans="1:17" x14ac:dyDescent="0.2">
      <c r="A707" s="525"/>
      <c r="B707" s="526"/>
      <c r="C707" s="527"/>
      <c r="D707" s="541"/>
      <c r="E707" s="541"/>
      <c r="F707" s="542"/>
      <c r="G707" s="541"/>
      <c r="H707" s="541"/>
      <c r="I707" s="530"/>
      <c r="J707" s="543"/>
      <c r="K707" s="543"/>
      <c r="L707" s="531"/>
      <c r="M707" s="541"/>
      <c r="N707" s="544"/>
      <c r="O707" s="532">
        <f t="shared" si="31"/>
        <v>0</v>
      </c>
      <c r="P707" s="532">
        <f t="shared" si="32"/>
        <v>0</v>
      </c>
      <c r="Q707" s="518" t="str">
        <f t="shared" si="33"/>
        <v/>
      </c>
    </row>
    <row r="708" spans="1:17" x14ac:dyDescent="0.2">
      <c r="A708" s="525"/>
      <c r="B708" s="526"/>
      <c r="C708" s="527"/>
      <c r="D708" s="541"/>
      <c r="E708" s="541"/>
      <c r="F708" s="542"/>
      <c r="G708" s="541"/>
      <c r="H708" s="541"/>
      <c r="I708" s="561"/>
      <c r="J708" s="543"/>
      <c r="K708" s="543"/>
      <c r="L708" s="531"/>
      <c r="M708" s="543"/>
      <c r="N708" s="544"/>
      <c r="O708" s="532">
        <f t="shared" si="31"/>
        <v>0</v>
      </c>
      <c r="P708" s="532">
        <f t="shared" si="32"/>
        <v>0</v>
      </c>
      <c r="Q708" s="518" t="str">
        <f t="shared" si="33"/>
        <v/>
      </c>
    </row>
    <row r="709" spans="1:17" x14ac:dyDescent="0.2">
      <c r="A709" s="525"/>
      <c r="B709" s="526"/>
      <c r="C709" s="527"/>
      <c r="D709" s="528"/>
      <c r="E709" s="528"/>
      <c r="F709" s="529"/>
      <c r="G709" s="528"/>
      <c r="H709" s="530"/>
      <c r="I709" s="530"/>
      <c r="J709" s="531"/>
      <c r="K709" s="531"/>
      <c r="L709" s="531"/>
      <c r="M709" s="531"/>
      <c r="N709" s="562"/>
      <c r="O709" s="532">
        <f t="shared" ref="O709:O772" si="34">IF(B709=0,0,IF(YEAR(B709)=$P$1,MONTH(B709)-$O$1+1,(YEAR(B709)-$P$1)*12-$O$1+1+MONTH(B709)))</f>
        <v>0</v>
      </c>
      <c r="P709" s="532">
        <f t="shared" ref="P709:P772" si="35">IF(C709=0,0,IF(YEAR(C709)=$P$1,MONTH(C709)-$O$1+1,(YEAR(C709)-$P$1)*12-$O$1+1+MONTH(C709)))</f>
        <v>0</v>
      </c>
      <c r="Q709" s="518" t="str">
        <f t="shared" ref="Q709:Q772" si="36">SUBSTITUTE(D709," ","_")</f>
        <v/>
      </c>
    </row>
    <row r="710" spans="1:17" x14ac:dyDescent="0.2">
      <c r="A710" s="525"/>
      <c r="B710" s="526"/>
      <c r="C710" s="527"/>
      <c r="D710" s="528"/>
      <c r="E710" s="541"/>
      <c r="F710" s="542"/>
      <c r="G710" s="541"/>
      <c r="H710" s="541"/>
      <c r="I710" s="530"/>
      <c r="J710" s="543"/>
      <c r="K710" s="531"/>
      <c r="L710" s="531"/>
      <c r="M710" s="543"/>
      <c r="N710" s="544"/>
      <c r="O710" s="532">
        <f t="shared" si="34"/>
        <v>0</v>
      </c>
      <c r="P710" s="532">
        <f t="shared" si="35"/>
        <v>0</v>
      </c>
      <c r="Q710" s="518" t="str">
        <f t="shared" si="36"/>
        <v/>
      </c>
    </row>
    <row r="711" spans="1:17" x14ac:dyDescent="0.2">
      <c r="A711" s="525"/>
      <c r="B711" s="526"/>
      <c r="C711" s="527"/>
      <c r="D711" s="528"/>
      <c r="E711" s="528"/>
      <c r="F711" s="529"/>
      <c r="G711" s="528"/>
      <c r="H711" s="530"/>
      <c r="I711" s="530"/>
      <c r="J711" s="531"/>
      <c r="K711" s="531"/>
      <c r="L711" s="531"/>
      <c r="M711" s="531"/>
      <c r="N711" s="562"/>
      <c r="O711" s="532">
        <f t="shared" si="34"/>
        <v>0</v>
      </c>
      <c r="P711" s="532">
        <f t="shared" si="35"/>
        <v>0</v>
      </c>
      <c r="Q711" s="518" t="str">
        <f t="shared" si="36"/>
        <v/>
      </c>
    </row>
    <row r="712" spans="1:17" x14ac:dyDescent="0.2">
      <c r="A712" s="525"/>
      <c r="B712" s="526"/>
      <c r="C712" s="527"/>
      <c r="D712" s="528"/>
      <c r="E712" s="541"/>
      <c r="F712" s="542"/>
      <c r="G712" s="541"/>
      <c r="H712" s="541"/>
      <c r="I712" s="530"/>
      <c r="J712" s="543"/>
      <c r="K712" s="543"/>
      <c r="L712" s="531"/>
      <c r="M712" s="543"/>
      <c r="N712" s="544"/>
      <c r="O712" s="532">
        <f t="shared" si="34"/>
        <v>0</v>
      </c>
      <c r="P712" s="532">
        <f t="shared" si="35"/>
        <v>0</v>
      </c>
      <c r="Q712" s="518" t="str">
        <f t="shared" si="36"/>
        <v/>
      </c>
    </row>
    <row r="713" spans="1:17" x14ac:dyDescent="0.2">
      <c r="A713" s="525"/>
      <c r="B713" s="526"/>
      <c r="C713" s="527"/>
      <c r="D713" s="528"/>
      <c r="E713" s="541"/>
      <c r="F713" s="542"/>
      <c r="G713" s="541"/>
      <c r="H713" s="541"/>
      <c r="I713" s="530"/>
      <c r="J713" s="543"/>
      <c r="K713" s="543"/>
      <c r="L713" s="531"/>
      <c r="M713" s="543"/>
      <c r="N713" s="544"/>
      <c r="O713" s="532">
        <f t="shared" si="34"/>
        <v>0</v>
      </c>
      <c r="P713" s="532">
        <f t="shared" si="35"/>
        <v>0</v>
      </c>
      <c r="Q713" s="518" t="str">
        <f t="shared" si="36"/>
        <v/>
      </c>
    </row>
    <row r="714" spans="1:17" x14ac:dyDescent="0.2">
      <c r="A714" s="525"/>
      <c r="B714" s="526"/>
      <c r="C714" s="527"/>
      <c r="D714" s="528"/>
      <c r="E714" s="541"/>
      <c r="F714" s="542"/>
      <c r="G714" s="541"/>
      <c r="H714" s="541"/>
      <c r="I714" s="530"/>
      <c r="J714" s="543"/>
      <c r="K714" s="543"/>
      <c r="L714" s="531"/>
      <c r="M714" s="543"/>
      <c r="N714" s="544"/>
      <c r="O714" s="532">
        <f t="shared" si="34"/>
        <v>0</v>
      </c>
      <c r="P714" s="532">
        <f t="shared" si="35"/>
        <v>0</v>
      </c>
      <c r="Q714" s="518" t="str">
        <f t="shared" si="36"/>
        <v/>
      </c>
    </row>
    <row r="715" spans="1:17" x14ac:dyDescent="0.2">
      <c r="A715" s="525"/>
      <c r="B715" s="526"/>
      <c r="C715" s="527"/>
      <c r="D715" s="528"/>
      <c r="E715" s="541"/>
      <c r="F715" s="542"/>
      <c r="G715" s="541"/>
      <c r="H715" s="541"/>
      <c r="I715" s="530"/>
      <c r="J715" s="543"/>
      <c r="K715" s="531"/>
      <c r="L715" s="531"/>
      <c r="M715" s="543"/>
      <c r="N715" s="544"/>
      <c r="O715" s="532">
        <f t="shared" si="34"/>
        <v>0</v>
      </c>
      <c r="P715" s="532">
        <f t="shared" si="35"/>
        <v>0</v>
      </c>
      <c r="Q715" s="518" t="str">
        <f t="shared" si="36"/>
        <v/>
      </c>
    </row>
    <row r="716" spans="1:17" x14ac:dyDescent="0.2">
      <c r="A716" s="525"/>
      <c r="B716" s="526"/>
      <c r="C716" s="527"/>
      <c r="D716" s="528"/>
      <c r="E716" s="528"/>
      <c r="F716" s="529"/>
      <c r="G716" s="528"/>
      <c r="H716" s="530"/>
      <c r="I716" s="530"/>
      <c r="J716" s="531"/>
      <c r="K716" s="531"/>
      <c r="L716" s="531"/>
      <c r="M716" s="531"/>
      <c r="N716" s="562"/>
      <c r="O716" s="532">
        <f t="shared" si="34"/>
        <v>0</v>
      </c>
      <c r="P716" s="532">
        <f t="shared" si="35"/>
        <v>0</v>
      </c>
      <c r="Q716" s="518" t="str">
        <f t="shared" si="36"/>
        <v/>
      </c>
    </row>
    <row r="717" spans="1:17" x14ac:dyDescent="0.2">
      <c r="A717" s="525"/>
      <c r="B717" s="562"/>
      <c r="C717" s="527"/>
      <c r="D717" s="528"/>
      <c r="E717" s="530"/>
      <c r="F717" s="545"/>
      <c r="G717" s="530"/>
      <c r="H717" s="530"/>
      <c r="I717" s="530"/>
      <c r="J717" s="543"/>
      <c r="K717" s="531"/>
      <c r="L717" s="531"/>
      <c r="M717" s="531"/>
      <c r="N717" s="563"/>
      <c r="O717" s="532">
        <f t="shared" si="34"/>
        <v>0</v>
      </c>
      <c r="P717" s="532">
        <f t="shared" si="35"/>
        <v>0</v>
      </c>
      <c r="Q717" s="518" t="str">
        <f t="shared" si="36"/>
        <v/>
      </c>
    </row>
    <row r="718" spans="1:17" x14ac:dyDescent="0.2">
      <c r="A718" s="525"/>
      <c r="B718" s="562"/>
      <c r="C718" s="527"/>
      <c r="D718" s="528"/>
      <c r="E718" s="530"/>
      <c r="F718" s="545"/>
      <c r="G718" s="530"/>
      <c r="H718" s="530"/>
      <c r="I718" s="530"/>
      <c r="J718" s="543"/>
      <c r="K718" s="531"/>
      <c r="L718" s="531"/>
      <c r="M718" s="531"/>
      <c r="N718" s="563"/>
      <c r="O718" s="532">
        <f t="shared" si="34"/>
        <v>0</v>
      </c>
      <c r="P718" s="532">
        <f t="shared" si="35"/>
        <v>0</v>
      </c>
      <c r="Q718" s="518" t="str">
        <f t="shared" si="36"/>
        <v/>
      </c>
    </row>
    <row r="719" spans="1:17" x14ac:dyDescent="0.2">
      <c r="A719" s="525"/>
      <c r="B719" s="526"/>
      <c r="C719" s="527"/>
      <c r="D719" s="528"/>
      <c r="E719" s="541"/>
      <c r="F719" s="542"/>
      <c r="G719" s="541"/>
      <c r="H719" s="541"/>
      <c r="I719" s="530"/>
      <c r="J719" s="543"/>
      <c r="K719" s="543"/>
      <c r="L719" s="531"/>
      <c r="M719" s="543"/>
      <c r="N719" s="544"/>
      <c r="O719" s="532">
        <f t="shared" si="34"/>
        <v>0</v>
      </c>
      <c r="P719" s="532">
        <f t="shared" si="35"/>
        <v>0</v>
      </c>
      <c r="Q719" s="518" t="str">
        <f t="shared" si="36"/>
        <v/>
      </c>
    </row>
    <row r="720" spans="1:17" x14ac:dyDescent="0.2">
      <c r="A720" s="525"/>
      <c r="B720" s="526"/>
      <c r="C720" s="527"/>
      <c r="D720" s="541"/>
      <c r="E720" s="541"/>
      <c r="F720" s="542"/>
      <c r="G720" s="530"/>
      <c r="H720" s="541"/>
      <c r="I720" s="530"/>
      <c r="J720" s="543"/>
      <c r="K720" s="543"/>
      <c r="L720" s="531"/>
      <c r="M720" s="543"/>
      <c r="N720" s="544"/>
      <c r="O720" s="532">
        <f t="shared" si="34"/>
        <v>0</v>
      </c>
      <c r="P720" s="532">
        <f t="shared" si="35"/>
        <v>0</v>
      </c>
      <c r="Q720" s="518" t="str">
        <f t="shared" si="36"/>
        <v/>
      </c>
    </row>
    <row r="721" spans="1:17" x14ac:dyDescent="0.2">
      <c r="A721" s="525"/>
      <c r="B721" s="526"/>
      <c r="C721" s="527"/>
      <c r="D721" s="541"/>
      <c r="E721" s="541"/>
      <c r="F721" s="542"/>
      <c r="G721" s="530"/>
      <c r="H721" s="541"/>
      <c r="I721" s="530"/>
      <c r="J721" s="543"/>
      <c r="K721" s="543"/>
      <c r="L721" s="531"/>
      <c r="M721" s="543"/>
      <c r="N721" s="544"/>
      <c r="O721" s="532">
        <f t="shared" si="34"/>
        <v>0</v>
      </c>
      <c r="P721" s="532">
        <f t="shared" si="35"/>
        <v>0</v>
      </c>
      <c r="Q721" s="518" t="str">
        <f t="shared" si="36"/>
        <v/>
      </c>
    </row>
    <row r="722" spans="1:17" x14ac:dyDescent="0.2">
      <c r="A722" s="525"/>
      <c r="B722" s="526"/>
      <c r="C722" s="527"/>
      <c r="D722" s="541"/>
      <c r="E722" s="541"/>
      <c r="F722" s="542"/>
      <c r="G722" s="530"/>
      <c r="H722" s="541"/>
      <c r="I722" s="530"/>
      <c r="J722" s="543"/>
      <c r="K722" s="543"/>
      <c r="L722" s="531"/>
      <c r="M722" s="543"/>
      <c r="N722" s="544"/>
      <c r="O722" s="532">
        <f t="shared" si="34"/>
        <v>0</v>
      </c>
      <c r="P722" s="532">
        <f t="shared" si="35"/>
        <v>0</v>
      </c>
      <c r="Q722" s="518" t="str">
        <f t="shared" si="36"/>
        <v/>
      </c>
    </row>
    <row r="723" spans="1:17" x14ac:dyDescent="0.2">
      <c r="A723" s="525"/>
      <c r="B723" s="526"/>
      <c r="C723" s="527"/>
      <c r="D723" s="541"/>
      <c r="E723" s="541"/>
      <c r="F723" s="542"/>
      <c r="G723" s="530"/>
      <c r="H723" s="541"/>
      <c r="I723" s="530"/>
      <c r="J723" s="543"/>
      <c r="K723" s="543"/>
      <c r="L723" s="531"/>
      <c r="M723" s="543"/>
      <c r="N723" s="544"/>
      <c r="O723" s="532">
        <f t="shared" si="34"/>
        <v>0</v>
      </c>
      <c r="P723" s="532">
        <f t="shared" si="35"/>
        <v>0</v>
      </c>
      <c r="Q723" s="518" t="str">
        <f t="shared" si="36"/>
        <v/>
      </c>
    </row>
    <row r="724" spans="1:17" x14ac:dyDescent="0.2">
      <c r="A724" s="525"/>
      <c r="B724" s="526"/>
      <c r="C724" s="527"/>
      <c r="D724" s="541"/>
      <c r="E724" s="541"/>
      <c r="F724" s="542"/>
      <c r="G724" s="541"/>
      <c r="H724" s="541"/>
      <c r="I724" s="530"/>
      <c r="J724" s="543"/>
      <c r="K724" s="543"/>
      <c r="L724" s="531"/>
      <c r="M724" s="543"/>
      <c r="N724" s="544"/>
      <c r="O724" s="532">
        <f t="shared" si="34"/>
        <v>0</v>
      </c>
      <c r="P724" s="532">
        <f t="shared" si="35"/>
        <v>0</v>
      </c>
      <c r="Q724" s="518" t="str">
        <f t="shared" si="36"/>
        <v/>
      </c>
    </row>
    <row r="725" spans="1:17" x14ac:dyDescent="0.2">
      <c r="A725" s="525"/>
      <c r="B725" s="526"/>
      <c r="C725" s="527"/>
      <c r="D725" s="528"/>
      <c r="E725" s="541"/>
      <c r="F725" s="529"/>
      <c r="G725" s="528"/>
      <c r="H725" s="530"/>
      <c r="I725" s="537"/>
      <c r="J725" s="531"/>
      <c r="K725" s="531"/>
      <c r="L725" s="531"/>
      <c r="M725" s="543"/>
      <c r="N725" s="526"/>
      <c r="O725" s="532">
        <f t="shared" si="34"/>
        <v>0</v>
      </c>
      <c r="P725" s="532">
        <f t="shared" si="35"/>
        <v>0</v>
      </c>
      <c r="Q725" s="518" t="str">
        <f t="shared" si="36"/>
        <v/>
      </c>
    </row>
    <row r="726" spans="1:17" x14ac:dyDescent="0.2">
      <c r="A726" s="525"/>
      <c r="B726" s="526"/>
      <c r="C726" s="527"/>
      <c r="D726" s="528"/>
      <c r="E726" s="541"/>
      <c r="F726" s="542"/>
      <c r="G726" s="541"/>
      <c r="H726" s="541"/>
      <c r="I726" s="530"/>
      <c r="J726" s="543"/>
      <c r="K726" s="543"/>
      <c r="L726" s="531"/>
      <c r="M726" s="543"/>
      <c r="N726" s="544"/>
      <c r="O726" s="532">
        <f t="shared" si="34"/>
        <v>0</v>
      </c>
      <c r="P726" s="532">
        <f t="shared" si="35"/>
        <v>0</v>
      </c>
      <c r="Q726" s="518" t="str">
        <f t="shared" si="36"/>
        <v/>
      </c>
    </row>
    <row r="727" spans="1:17" x14ac:dyDescent="0.2">
      <c r="A727" s="525"/>
      <c r="B727" s="526"/>
      <c r="C727" s="527"/>
      <c r="D727" s="528"/>
      <c r="E727" s="541"/>
      <c r="F727" s="542"/>
      <c r="G727" s="541"/>
      <c r="H727" s="541"/>
      <c r="I727" s="530"/>
      <c r="J727" s="543"/>
      <c r="K727" s="543"/>
      <c r="L727" s="531"/>
      <c r="M727" s="543"/>
      <c r="N727" s="544"/>
      <c r="O727" s="532">
        <f t="shared" si="34"/>
        <v>0</v>
      </c>
      <c r="P727" s="532">
        <f t="shared" si="35"/>
        <v>0</v>
      </c>
      <c r="Q727" s="518" t="str">
        <f t="shared" si="36"/>
        <v/>
      </c>
    </row>
    <row r="728" spans="1:17" x14ac:dyDescent="0.2">
      <c r="A728" s="525"/>
      <c r="B728" s="526"/>
      <c r="C728" s="527"/>
      <c r="D728" s="528"/>
      <c r="E728" s="541"/>
      <c r="F728" s="542"/>
      <c r="G728" s="541"/>
      <c r="H728" s="541"/>
      <c r="I728" s="530"/>
      <c r="J728" s="543"/>
      <c r="K728" s="543"/>
      <c r="L728" s="531"/>
      <c r="M728" s="543"/>
      <c r="N728" s="544"/>
      <c r="O728" s="532">
        <f t="shared" si="34"/>
        <v>0</v>
      </c>
      <c r="P728" s="532">
        <f t="shared" si="35"/>
        <v>0</v>
      </c>
      <c r="Q728" s="518" t="str">
        <f t="shared" si="36"/>
        <v/>
      </c>
    </row>
    <row r="729" spans="1:17" x14ac:dyDescent="0.2">
      <c r="A729" s="525"/>
      <c r="B729" s="526"/>
      <c r="C729" s="527"/>
      <c r="D729" s="541"/>
      <c r="E729" s="541"/>
      <c r="F729" s="542"/>
      <c r="G729" s="530"/>
      <c r="H729" s="541"/>
      <c r="I729" s="530"/>
      <c r="J729" s="543"/>
      <c r="K729" s="543"/>
      <c r="L729" s="531"/>
      <c r="M729" s="543"/>
      <c r="N729" s="544"/>
      <c r="O729" s="532">
        <f t="shared" si="34"/>
        <v>0</v>
      </c>
      <c r="P729" s="532">
        <f t="shared" si="35"/>
        <v>0</v>
      </c>
      <c r="Q729" s="518" t="str">
        <f t="shared" si="36"/>
        <v/>
      </c>
    </row>
    <row r="730" spans="1:17" x14ac:dyDescent="0.2">
      <c r="A730" s="525"/>
      <c r="B730" s="526"/>
      <c r="C730" s="527"/>
      <c r="D730" s="528"/>
      <c r="E730" s="541"/>
      <c r="F730" s="542"/>
      <c r="G730" s="541"/>
      <c r="H730" s="541"/>
      <c r="I730" s="530"/>
      <c r="J730" s="543"/>
      <c r="K730" s="543"/>
      <c r="L730" s="531"/>
      <c r="M730" s="543"/>
      <c r="N730" s="544"/>
      <c r="O730" s="532">
        <f t="shared" si="34"/>
        <v>0</v>
      </c>
      <c r="P730" s="532">
        <f t="shared" si="35"/>
        <v>0</v>
      </c>
      <c r="Q730" s="518" t="str">
        <f t="shared" si="36"/>
        <v/>
      </c>
    </row>
    <row r="731" spans="1:17" x14ac:dyDescent="0.2">
      <c r="A731" s="525"/>
      <c r="B731" s="526"/>
      <c r="C731" s="527"/>
      <c r="D731" s="528"/>
      <c r="E731" s="528"/>
      <c r="F731" s="542"/>
      <c r="G731" s="541"/>
      <c r="H731" s="541"/>
      <c r="I731" s="530"/>
      <c r="J731" s="543"/>
      <c r="K731" s="543"/>
      <c r="L731" s="531"/>
      <c r="M731" s="543"/>
      <c r="N731" s="544"/>
      <c r="O731" s="532">
        <f t="shared" si="34"/>
        <v>0</v>
      </c>
      <c r="P731" s="532">
        <f t="shared" si="35"/>
        <v>0</v>
      </c>
      <c r="Q731" s="518" t="str">
        <f t="shared" si="36"/>
        <v/>
      </c>
    </row>
    <row r="732" spans="1:17" x14ac:dyDescent="0.2">
      <c r="A732" s="525"/>
      <c r="B732" s="526"/>
      <c r="C732" s="527"/>
      <c r="D732" s="528"/>
      <c r="E732" s="528"/>
      <c r="F732" s="529"/>
      <c r="G732" s="564"/>
      <c r="H732" s="530"/>
      <c r="I732" s="530"/>
      <c r="J732" s="543"/>
      <c r="K732" s="543"/>
      <c r="L732" s="531"/>
      <c r="M732" s="531"/>
      <c r="N732" s="544"/>
      <c r="O732" s="532">
        <f t="shared" si="34"/>
        <v>0</v>
      </c>
      <c r="P732" s="532">
        <f t="shared" si="35"/>
        <v>0</v>
      </c>
      <c r="Q732" s="518" t="str">
        <f t="shared" si="36"/>
        <v/>
      </c>
    </row>
    <row r="733" spans="1:17" x14ac:dyDescent="0.2">
      <c r="A733" s="525"/>
      <c r="B733" s="526"/>
      <c r="C733" s="527"/>
      <c r="D733" s="528"/>
      <c r="E733" s="541"/>
      <c r="F733" s="542"/>
      <c r="G733" s="541"/>
      <c r="H733" s="541"/>
      <c r="I733" s="530"/>
      <c r="J733" s="543"/>
      <c r="K733" s="543"/>
      <c r="L733" s="531"/>
      <c r="M733" s="543"/>
      <c r="N733" s="544"/>
      <c r="O733" s="532">
        <f t="shared" si="34"/>
        <v>0</v>
      </c>
      <c r="P733" s="532">
        <f t="shared" si="35"/>
        <v>0</v>
      </c>
      <c r="Q733" s="518" t="str">
        <f t="shared" si="36"/>
        <v/>
      </c>
    </row>
    <row r="734" spans="1:17" x14ac:dyDescent="0.2">
      <c r="A734" s="525"/>
      <c r="B734" s="526"/>
      <c r="C734" s="527"/>
      <c r="D734" s="528"/>
      <c r="E734" s="541"/>
      <c r="F734" s="542"/>
      <c r="G734" s="541"/>
      <c r="H734" s="541"/>
      <c r="I734" s="530"/>
      <c r="J734" s="543"/>
      <c r="K734" s="543"/>
      <c r="L734" s="531"/>
      <c r="M734" s="543"/>
      <c r="N734" s="544"/>
      <c r="O734" s="532">
        <f t="shared" si="34"/>
        <v>0</v>
      </c>
      <c r="P734" s="532">
        <f t="shared" si="35"/>
        <v>0</v>
      </c>
      <c r="Q734" s="518" t="str">
        <f t="shared" si="36"/>
        <v/>
      </c>
    </row>
    <row r="735" spans="1:17" x14ac:dyDescent="0.2">
      <c r="A735" s="525"/>
      <c r="B735" s="526"/>
      <c r="C735" s="527"/>
      <c r="D735" s="528"/>
      <c r="E735" s="541"/>
      <c r="F735" s="542"/>
      <c r="G735" s="541"/>
      <c r="H735" s="541"/>
      <c r="I735" s="530"/>
      <c r="J735" s="543"/>
      <c r="K735" s="543"/>
      <c r="L735" s="531"/>
      <c r="M735" s="543"/>
      <c r="N735" s="544"/>
      <c r="O735" s="532">
        <f t="shared" si="34"/>
        <v>0</v>
      </c>
      <c r="P735" s="532">
        <f t="shared" si="35"/>
        <v>0</v>
      </c>
      <c r="Q735" s="518" t="str">
        <f t="shared" si="36"/>
        <v/>
      </c>
    </row>
    <row r="736" spans="1:17" x14ac:dyDescent="0.2">
      <c r="A736" s="525"/>
      <c r="B736" s="526"/>
      <c r="C736" s="527"/>
      <c r="D736" s="528"/>
      <c r="E736" s="541"/>
      <c r="F736" s="542"/>
      <c r="G736" s="541"/>
      <c r="H736" s="541"/>
      <c r="I736" s="530"/>
      <c r="J736" s="543"/>
      <c r="K736" s="543"/>
      <c r="L736" s="531"/>
      <c r="M736" s="543"/>
      <c r="N736" s="544"/>
      <c r="O736" s="532">
        <f t="shared" si="34"/>
        <v>0</v>
      </c>
      <c r="P736" s="532">
        <f t="shared" si="35"/>
        <v>0</v>
      </c>
      <c r="Q736" s="518" t="str">
        <f t="shared" si="36"/>
        <v/>
      </c>
    </row>
    <row r="737" spans="1:17" x14ac:dyDescent="0.2">
      <c r="A737" s="525"/>
      <c r="B737" s="526"/>
      <c r="C737" s="527"/>
      <c r="D737" s="528"/>
      <c r="E737" s="541"/>
      <c r="F737" s="542"/>
      <c r="G737" s="541"/>
      <c r="H737" s="541"/>
      <c r="I737" s="530"/>
      <c r="J737" s="543"/>
      <c r="K737" s="543"/>
      <c r="L737" s="531"/>
      <c r="M737" s="543"/>
      <c r="N737" s="544"/>
      <c r="O737" s="532">
        <f t="shared" si="34"/>
        <v>0</v>
      </c>
      <c r="P737" s="532">
        <f t="shared" si="35"/>
        <v>0</v>
      </c>
      <c r="Q737" s="518" t="str">
        <f t="shared" si="36"/>
        <v/>
      </c>
    </row>
    <row r="738" spans="1:17" x14ac:dyDescent="0.2">
      <c r="A738" s="525"/>
      <c r="B738" s="526"/>
      <c r="C738" s="527"/>
      <c r="D738" s="528"/>
      <c r="E738" s="541"/>
      <c r="F738" s="542"/>
      <c r="G738" s="541"/>
      <c r="H738" s="541"/>
      <c r="I738" s="530"/>
      <c r="J738" s="543"/>
      <c r="K738" s="543"/>
      <c r="L738" s="531"/>
      <c r="M738" s="543"/>
      <c r="N738" s="544"/>
      <c r="O738" s="532">
        <f t="shared" si="34"/>
        <v>0</v>
      </c>
      <c r="P738" s="532">
        <f t="shared" si="35"/>
        <v>0</v>
      </c>
      <c r="Q738" s="518" t="str">
        <f t="shared" si="36"/>
        <v/>
      </c>
    </row>
    <row r="739" spans="1:17" x14ac:dyDescent="0.2">
      <c r="A739" s="525"/>
      <c r="B739" s="526"/>
      <c r="C739" s="527"/>
      <c r="D739" s="528"/>
      <c r="E739" s="541"/>
      <c r="F739" s="542"/>
      <c r="G739" s="541"/>
      <c r="H739" s="541"/>
      <c r="I739" s="530"/>
      <c r="J739" s="543"/>
      <c r="K739" s="543"/>
      <c r="L739" s="531"/>
      <c r="M739" s="543"/>
      <c r="N739" s="544"/>
      <c r="O739" s="532">
        <f t="shared" si="34"/>
        <v>0</v>
      </c>
      <c r="P739" s="532">
        <f t="shared" si="35"/>
        <v>0</v>
      </c>
      <c r="Q739" s="518" t="str">
        <f t="shared" si="36"/>
        <v/>
      </c>
    </row>
    <row r="740" spans="1:17" x14ac:dyDescent="0.2">
      <c r="A740" s="525"/>
      <c r="B740" s="526"/>
      <c r="C740" s="527"/>
      <c r="D740" s="528"/>
      <c r="E740" s="541"/>
      <c r="F740" s="542"/>
      <c r="G740" s="541"/>
      <c r="H740" s="541"/>
      <c r="I740" s="530"/>
      <c r="J740" s="543"/>
      <c r="K740" s="543"/>
      <c r="L740" s="531"/>
      <c r="M740" s="543"/>
      <c r="N740" s="544"/>
      <c r="O740" s="532">
        <f t="shared" si="34"/>
        <v>0</v>
      </c>
      <c r="P740" s="532">
        <f t="shared" si="35"/>
        <v>0</v>
      </c>
      <c r="Q740" s="518" t="str">
        <f t="shared" si="36"/>
        <v/>
      </c>
    </row>
    <row r="741" spans="1:17" x14ac:dyDescent="0.2">
      <c r="A741" s="525"/>
      <c r="B741" s="526"/>
      <c r="C741" s="527"/>
      <c r="D741" s="528"/>
      <c r="E741" s="541"/>
      <c r="F741" s="542"/>
      <c r="G741" s="541"/>
      <c r="H741" s="541"/>
      <c r="I741" s="530"/>
      <c r="J741" s="543"/>
      <c r="K741" s="543"/>
      <c r="L741" s="531"/>
      <c r="M741" s="543"/>
      <c r="N741" s="544"/>
      <c r="O741" s="532">
        <f t="shared" si="34"/>
        <v>0</v>
      </c>
      <c r="P741" s="532">
        <f t="shared" si="35"/>
        <v>0</v>
      </c>
      <c r="Q741" s="518" t="str">
        <f t="shared" si="36"/>
        <v/>
      </c>
    </row>
    <row r="742" spans="1:17" x14ac:dyDescent="0.2">
      <c r="A742" s="525"/>
      <c r="B742" s="526"/>
      <c r="C742" s="527"/>
      <c r="D742" s="528"/>
      <c r="E742" s="541"/>
      <c r="F742" s="542"/>
      <c r="G742" s="541"/>
      <c r="H742" s="541"/>
      <c r="I742" s="530"/>
      <c r="J742" s="543"/>
      <c r="K742" s="543"/>
      <c r="L742" s="531"/>
      <c r="M742" s="543"/>
      <c r="N742" s="544"/>
      <c r="O742" s="532">
        <f t="shared" si="34"/>
        <v>0</v>
      </c>
      <c r="P742" s="532">
        <f t="shared" si="35"/>
        <v>0</v>
      </c>
      <c r="Q742" s="518" t="str">
        <f t="shared" si="36"/>
        <v/>
      </c>
    </row>
    <row r="743" spans="1:17" x14ac:dyDescent="0.2">
      <c r="A743" s="525"/>
      <c r="B743" s="526"/>
      <c r="C743" s="527"/>
      <c r="D743" s="528"/>
      <c r="E743" s="528"/>
      <c r="F743" s="529"/>
      <c r="G743" s="528"/>
      <c r="H743" s="530"/>
      <c r="I743" s="530"/>
      <c r="K743" s="543"/>
      <c r="L743" s="531"/>
      <c r="M743" s="531"/>
      <c r="N743" s="544"/>
      <c r="O743" s="532">
        <f t="shared" si="34"/>
        <v>0</v>
      </c>
      <c r="P743" s="532">
        <f t="shared" si="35"/>
        <v>0</v>
      </c>
      <c r="Q743" s="518" t="str">
        <f t="shared" si="36"/>
        <v/>
      </c>
    </row>
    <row r="744" spans="1:17" x14ac:dyDescent="0.2">
      <c r="A744" s="525"/>
      <c r="B744" s="526"/>
      <c r="C744" s="527"/>
      <c r="D744" s="541"/>
      <c r="E744" s="541"/>
      <c r="F744" s="542"/>
      <c r="G744" s="541"/>
      <c r="H744" s="541"/>
      <c r="I744" s="530"/>
      <c r="J744" s="543"/>
      <c r="K744" s="543"/>
      <c r="L744" s="531"/>
      <c r="M744" s="543"/>
      <c r="N744" s="544"/>
      <c r="O744" s="532">
        <f t="shared" si="34"/>
        <v>0</v>
      </c>
      <c r="P744" s="532">
        <f t="shared" si="35"/>
        <v>0</v>
      </c>
      <c r="Q744" s="518" t="str">
        <f t="shared" si="36"/>
        <v/>
      </c>
    </row>
    <row r="745" spans="1:17" x14ac:dyDescent="0.2">
      <c r="A745" s="525"/>
      <c r="B745" s="526"/>
      <c r="C745" s="527"/>
      <c r="D745" s="528"/>
      <c r="E745" s="528"/>
      <c r="F745" s="529"/>
      <c r="G745" s="564"/>
      <c r="H745" s="530"/>
      <c r="I745" s="530"/>
      <c r="J745" s="543"/>
      <c r="K745" s="543"/>
      <c r="L745" s="531"/>
      <c r="M745" s="531"/>
      <c r="N745" s="544"/>
      <c r="O745" s="532">
        <f t="shared" si="34"/>
        <v>0</v>
      </c>
      <c r="P745" s="532">
        <f t="shared" si="35"/>
        <v>0</v>
      </c>
      <c r="Q745" s="518" t="str">
        <f t="shared" si="36"/>
        <v/>
      </c>
    </row>
    <row r="746" spans="1:17" x14ac:dyDescent="0.2">
      <c r="A746" s="525"/>
      <c r="B746" s="526"/>
      <c r="C746" s="527"/>
      <c r="D746" s="528"/>
      <c r="E746" s="528"/>
      <c r="F746" s="542"/>
      <c r="G746" s="564"/>
      <c r="H746" s="541"/>
      <c r="I746" s="530"/>
      <c r="J746" s="543"/>
      <c r="K746" s="543"/>
      <c r="L746" s="531"/>
      <c r="M746" s="543"/>
      <c r="N746" s="544"/>
      <c r="O746" s="532">
        <f t="shared" si="34"/>
        <v>0</v>
      </c>
      <c r="P746" s="532">
        <f t="shared" si="35"/>
        <v>0</v>
      </c>
      <c r="Q746" s="518" t="str">
        <f t="shared" si="36"/>
        <v/>
      </c>
    </row>
    <row r="747" spans="1:17" x14ac:dyDescent="0.2">
      <c r="A747" s="525"/>
      <c r="B747" s="526"/>
      <c r="C747" s="527"/>
      <c r="D747" s="528"/>
      <c r="E747" s="528"/>
      <c r="F747" s="542"/>
      <c r="G747" s="564"/>
      <c r="H747" s="541"/>
      <c r="I747" s="530"/>
      <c r="J747" s="543"/>
      <c r="K747" s="543"/>
      <c r="L747" s="531"/>
      <c r="M747" s="543"/>
      <c r="N747" s="544"/>
      <c r="O747" s="532">
        <f t="shared" si="34"/>
        <v>0</v>
      </c>
      <c r="P747" s="532">
        <f t="shared" si="35"/>
        <v>0</v>
      </c>
      <c r="Q747" s="518" t="str">
        <f t="shared" si="36"/>
        <v/>
      </c>
    </row>
    <row r="748" spans="1:17" x14ac:dyDescent="0.2">
      <c r="A748" s="525"/>
      <c r="B748" s="526"/>
      <c r="C748" s="527"/>
      <c r="D748" s="528"/>
      <c r="E748" s="528"/>
      <c r="F748" s="545"/>
      <c r="G748" s="530"/>
      <c r="H748" s="530"/>
      <c r="I748" s="530"/>
      <c r="J748" s="543"/>
      <c r="K748" s="531"/>
      <c r="L748" s="531"/>
      <c r="M748" s="531"/>
      <c r="N748" s="544"/>
      <c r="O748" s="532">
        <f t="shared" si="34"/>
        <v>0</v>
      </c>
      <c r="P748" s="532">
        <f t="shared" si="35"/>
        <v>0</v>
      </c>
      <c r="Q748" s="518" t="str">
        <f t="shared" si="36"/>
        <v/>
      </c>
    </row>
    <row r="749" spans="1:17" x14ac:dyDescent="0.2">
      <c r="A749" s="525"/>
      <c r="B749" s="526"/>
      <c r="C749" s="527"/>
      <c r="D749" s="528"/>
      <c r="E749" s="541"/>
      <c r="F749" s="542"/>
      <c r="G749" s="541"/>
      <c r="H749" s="541"/>
      <c r="I749" s="530"/>
      <c r="J749" s="543"/>
      <c r="K749" s="531"/>
      <c r="L749" s="531"/>
      <c r="M749" s="543"/>
      <c r="N749" s="544"/>
      <c r="O749" s="532">
        <f t="shared" si="34"/>
        <v>0</v>
      </c>
      <c r="P749" s="532">
        <f t="shared" si="35"/>
        <v>0</v>
      </c>
      <c r="Q749" s="518" t="str">
        <f t="shared" si="36"/>
        <v/>
      </c>
    </row>
    <row r="750" spans="1:17" x14ac:dyDescent="0.2">
      <c r="A750" s="525"/>
      <c r="B750" s="526"/>
      <c r="C750" s="527"/>
      <c r="D750" s="528"/>
      <c r="E750" s="541"/>
      <c r="F750" s="542"/>
      <c r="G750" s="541"/>
      <c r="H750" s="541"/>
      <c r="I750" s="530"/>
      <c r="J750" s="543"/>
      <c r="K750" s="531"/>
      <c r="L750" s="531"/>
      <c r="M750" s="543"/>
      <c r="N750" s="544"/>
      <c r="O750" s="532">
        <f t="shared" si="34"/>
        <v>0</v>
      </c>
      <c r="P750" s="532">
        <f t="shared" si="35"/>
        <v>0</v>
      </c>
      <c r="Q750" s="518" t="str">
        <f t="shared" si="36"/>
        <v/>
      </c>
    </row>
    <row r="751" spans="1:17" x14ac:dyDescent="0.2">
      <c r="A751" s="525"/>
      <c r="B751" s="526"/>
      <c r="C751" s="527"/>
      <c r="D751" s="528"/>
      <c r="E751" s="541"/>
      <c r="F751" s="542"/>
      <c r="G751" s="541"/>
      <c r="H751" s="541"/>
      <c r="I751" s="530"/>
      <c r="J751" s="543"/>
      <c r="K751" s="531"/>
      <c r="L751" s="531"/>
      <c r="M751" s="543"/>
      <c r="N751" s="544"/>
      <c r="O751" s="532">
        <f t="shared" si="34"/>
        <v>0</v>
      </c>
      <c r="P751" s="532">
        <f t="shared" si="35"/>
        <v>0</v>
      </c>
      <c r="Q751" s="518" t="str">
        <f t="shared" si="36"/>
        <v/>
      </c>
    </row>
    <row r="752" spans="1:17" x14ac:dyDescent="0.2">
      <c r="A752" s="525"/>
      <c r="B752" s="526"/>
      <c r="C752" s="527"/>
      <c r="D752" s="528"/>
      <c r="E752" s="541"/>
      <c r="F752" s="542"/>
      <c r="G752" s="541"/>
      <c r="H752" s="541"/>
      <c r="I752" s="530"/>
      <c r="J752" s="543"/>
      <c r="K752" s="531"/>
      <c r="L752" s="531"/>
      <c r="M752" s="543"/>
      <c r="N752" s="544"/>
      <c r="O752" s="532">
        <f t="shared" si="34"/>
        <v>0</v>
      </c>
      <c r="P752" s="532">
        <f t="shared" si="35"/>
        <v>0</v>
      </c>
      <c r="Q752" s="518" t="str">
        <f t="shared" si="36"/>
        <v/>
      </c>
    </row>
    <row r="753" spans="1:17" x14ac:dyDescent="0.2">
      <c r="A753" s="525"/>
      <c r="B753" s="526"/>
      <c r="C753" s="527"/>
      <c r="D753" s="541"/>
      <c r="E753" s="541"/>
      <c r="F753" s="542"/>
      <c r="G753" s="541"/>
      <c r="H753" s="541"/>
      <c r="I753" s="530"/>
      <c r="J753" s="543"/>
      <c r="K753" s="531"/>
      <c r="L753" s="531"/>
      <c r="M753" s="531"/>
      <c r="N753" s="544"/>
      <c r="O753" s="532">
        <f t="shared" si="34"/>
        <v>0</v>
      </c>
      <c r="P753" s="532">
        <f t="shared" si="35"/>
        <v>0</v>
      </c>
      <c r="Q753" s="518" t="str">
        <f t="shared" si="36"/>
        <v/>
      </c>
    </row>
    <row r="754" spans="1:17" x14ac:dyDescent="0.2">
      <c r="A754" s="525"/>
      <c r="B754" s="526"/>
      <c r="C754" s="527"/>
      <c r="D754" s="528"/>
      <c r="E754" s="528"/>
      <c r="F754" s="529"/>
      <c r="G754" s="528"/>
      <c r="H754" s="530"/>
      <c r="I754" s="530"/>
      <c r="J754" s="543"/>
      <c r="K754" s="543"/>
      <c r="L754" s="531"/>
      <c r="M754" s="543"/>
      <c r="N754" s="544"/>
      <c r="O754" s="532">
        <f t="shared" si="34"/>
        <v>0</v>
      </c>
      <c r="P754" s="532">
        <f t="shared" si="35"/>
        <v>0</v>
      </c>
      <c r="Q754" s="518" t="str">
        <f t="shared" si="36"/>
        <v/>
      </c>
    </row>
    <row r="755" spans="1:17" x14ac:dyDescent="0.2">
      <c r="A755" s="525"/>
      <c r="B755" s="526"/>
      <c r="C755" s="527"/>
      <c r="D755" s="528"/>
      <c r="E755" s="528"/>
      <c r="F755" s="529"/>
      <c r="G755" s="528"/>
      <c r="H755" s="530"/>
      <c r="I755" s="530"/>
      <c r="J755" s="531"/>
      <c r="K755" s="543"/>
      <c r="L755" s="531"/>
      <c r="M755" s="531"/>
      <c r="N755" s="544"/>
      <c r="O755" s="532">
        <f t="shared" si="34"/>
        <v>0</v>
      </c>
      <c r="P755" s="532">
        <f t="shared" si="35"/>
        <v>0</v>
      </c>
      <c r="Q755" s="518" t="str">
        <f t="shared" si="36"/>
        <v/>
      </c>
    </row>
    <row r="756" spans="1:17" x14ac:dyDescent="0.2">
      <c r="A756" s="525"/>
      <c r="B756" s="526"/>
      <c r="C756" s="527"/>
      <c r="D756" s="528"/>
      <c r="E756" s="528"/>
      <c r="F756" s="529"/>
      <c r="G756" s="528"/>
      <c r="H756" s="530"/>
      <c r="I756" s="530"/>
      <c r="J756" s="531"/>
      <c r="K756" s="543"/>
      <c r="L756" s="531"/>
      <c r="M756" s="531"/>
      <c r="N756" s="544"/>
      <c r="O756" s="532">
        <f t="shared" si="34"/>
        <v>0</v>
      </c>
      <c r="P756" s="532">
        <f t="shared" si="35"/>
        <v>0</v>
      </c>
      <c r="Q756" s="518" t="str">
        <f t="shared" si="36"/>
        <v/>
      </c>
    </row>
    <row r="757" spans="1:17" x14ac:dyDescent="0.2">
      <c r="A757" s="525"/>
      <c r="B757" s="526"/>
      <c r="C757" s="527"/>
      <c r="D757" s="528"/>
      <c r="E757" s="528"/>
      <c r="F757" s="529"/>
      <c r="G757" s="528"/>
      <c r="H757" s="530"/>
      <c r="I757" s="530"/>
      <c r="J757" s="531"/>
      <c r="K757" s="543"/>
      <c r="L757" s="531"/>
      <c r="M757" s="531"/>
      <c r="N757" s="544"/>
      <c r="O757" s="532">
        <f t="shared" si="34"/>
        <v>0</v>
      </c>
      <c r="P757" s="532">
        <f t="shared" si="35"/>
        <v>0</v>
      </c>
      <c r="Q757" s="518" t="str">
        <f t="shared" si="36"/>
        <v/>
      </c>
    </row>
    <row r="758" spans="1:17" x14ac:dyDescent="0.2">
      <c r="A758" s="525"/>
      <c r="B758" s="526"/>
      <c r="C758" s="527"/>
      <c r="D758" s="528"/>
      <c r="E758" s="528"/>
      <c r="F758" s="529"/>
      <c r="G758" s="528"/>
      <c r="H758" s="530"/>
      <c r="I758" s="530"/>
      <c r="J758" s="531"/>
      <c r="K758" s="543"/>
      <c r="L758" s="531"/>
      <c r="M758" s="531"/>
      <c r="N758" s="544"/>
      <c r="O758" s="532">
        <f t="shared" si="34"/>
        <v>0</v>
      </c>
      <c r="P758" s="532">
        <f t="shared" si="35"/>
        <v>0</v>
      </c>
      <c r="Q758" s="518" t="str">
        <f t="shared" si="36"/>
        <v/>
      </c>
    </row>
    <row r="759" spans="1:17" x14ac:dyDescent="0.2">
      <c r="A759" s="525"/>
      <c r="B759" s="526"/>
      <c r="C759" s="527"/>
      <c r="D759" s="528"/>
      <c r="E759" s="528"/>
      <c r="F759" s="542"/>
      <c r="G759" s="541"/>
      <c r="H759" s="541"/>
      <c r="I759" s="530"/>
      <c r="J759" s="531"/>
      <c r="K759" s="543"/>
      <c r="L759" s="531"/>
      <c r="M759" s="543"/>
      <c r="N759" s="544"/>
      <c r="O759" s="532">
        <f t="shared" si="34"/>
        <v>0</v>
      </c>
      <c r="P759" s="532">
        <f t="shared" si="35"/>
        <v>0</v>
      </c>
      <c r="Q759" s="518" t="str">
        <f t="shared" si="36"/>
        <v/>
      </c>
    </row>
    <row r="760" spans="1:17" x14ac:dyDescent="0.2">
      <c r="A760" s="525"/>
      <c r="B760" s="526"/>
      <c r="C760" s="527"/>
      <c r="D760" s="528"/>
      <c r="E760" s="541"/>
      <c r="F760" s="542"/>
      <c r="G760" s="541"/>
      <c r="H760" s="541"/>
      <c r="I760" s="530"/>
      <c r="J760" s="543"/>
      <c r="K760" s="543"/>
      <c r="L760" s="531"/>
      <c r="M760" s="543"/>
      <c r="N760" s="544"/>
      <c r="O760" s="532">
        <f t="shared" si="34"/>
        <v>0</v>
      </c>
      <c r="P760" s="532">
        <f t="shared" si="35"/>
        <v>0</v>
      </c>
      <c r="Q760" s="518" t="str">
        <f t="shared" si="36"/>
        <v/>
      </c>
    </row>
    <row r="761" spans="1:17" x14ac:dyDescent="0.2">
      <c r="A761" s="525"/>
      <c r="B761" s="526"/>
      <c r="C761" s="527"/>
      <c r="D761" s="528"/>
      <c r="E761" s="541"/>
      <c r="F761" s="542"/>
      <c r="G761" s="541"/>
      <c r="H761" s="541"/>
      <c r="I761" s="530"/>
      <c r="J761" s="547"/>
      <c r="K761" s="543"/>
      <c r="L761" s="531"/>
      <c r="M761" s="543"/>
      <c r="N761" s="544"/>
      <c r="O761" s="532">
        <f t="shared" si="34"/>
        <v>0</v>
      </c>
      <c r="P761" s="532">
        <f t="shared" si="35"/>
        <v>0</v>
      </c>
      <c r="Q761" s="518" t="str">
        <f t="shared" si="36"/>
        <v/>
      </c>
    </row>
    <row r="762" spans="1:17" x14ac:dyDescent="0.2">
      <c r="A762" s="525"/>
      <c r="B762" s="526"/>
      <c r="C762" s="527"/>
      <c r="D762" s="528"/>
      <c r="E762" s="541"/>
      <c r="F762" s="542"/>
      <c r="G762" s="541"/>
      <c r="H762" s="541"/>
      <c r="I762" s="530"/>
      <c r="J762" s="543"/>
      <c r="K762" s="543"/>
      <c r="L762" s="531"/>
      <c r="M762" s="543"/>
      <c r="N762" s="544"/>
      <c r="O762" s="532">
        <f t="shared" si="34"/>
        <v>0</v>
      </c>
      <c r="P762" s="532">
        <f t="shared" si="35"/>
        <v>0</v>
      </c>
      <c r="Q762" s="518" t="str">
        <f t="shared" si="36"/>
        <v/>
      </c>
    </row>
    <row r="763" spans="1:17" x14ac:dyDescent="0.2">
      <c r="A763" s="525"/>
      <c r="B763" s="526"/>
      <c r="C763" s="527"/>
      <c r="D763" s="528"/>
      <c r="E763" s="541"/>
      <c r="F763" s="542"/>
      <c r="G763" s="541"/>
      <c r="H763" s="541"/>
      <c r="I763" s="530"/>
      <c r="J763" s="543"/>
      <c r="K763" s="543"/>
      <c r="L763" s="531"/>
      <c r="M763" s="543"/>
      <c r="N763" s="544"/>
      <c r="O763" s="532">
        <f t="shared" si="34"/>
        <v>0</v>
      </c>
      <c r="P763" s="532">
        <f t="shared" si="35"/>
        <v>0</v>
      </c>
      <c r="Q763" s="518" t="str">
        <f t="shared" si="36"/>
        <v/>
      </c>
    </row>
    <row r="764" spans="1:17" x14ac:dyDescent="0.2">
      <c r="A764" s="525"/>
      <c r="B764" s="526"/>
      <c r="C764" s="527"/>
      <c r="D764" s="528"/>
      <c r="E764" s="541"/>
      <c r="F764" s="542"/>
      <c r="G764" s="541"/>
      <c r="H764" s="541"/>
      <c r="I764" s="530"/>
      <c r="J764" s="543"/>
      <c r="K764" s="543"/>
      <c r="L764" s="531"/>
      <c r="M764" s="543"/>
      <c r="N764" s="544"/>
      <c r="O764" s="532">
        <f t="shared" si="34"/>
        <v>0</v>
      </c>
      <c r="P764" s="532">
        <f t="shared" si="35"/>
        <v>0</v>
      </c>
      <c r="Q764" s="518" t="str">
        <f t="shared" si="36"/>
        <v/>
      </c>
    </row>
    <row r="765" spans="1:17" x14ac:dyDescent="0.2">
      <c r="A765" s="525"/>
      <c r="B765" s="526"/>
      <c r="C765" s="527"/>
      <c r="D765" s="528"/>
      <c r="E765" s="528"/>
      <c r="F765" s="542"/>
      <c r="G765" s="541"/>
      <c r="H765" s="541"/>
      <c r="I765" s="530"/>
      <c r="J765" s="531"/>
      <c r="K765" s="543"/>
      <c r="L765" s="531"/>
      <c r="M765" s="543"/>
      <c r="N765" s="544"/>
      <c r="O765" s="532">
        <f t="shared" si="34"/>
        <v>0</v>
      </c>
      <c r="P765" s="532">
        <f t="shared" si="35"/>
        <v>0</v>
      </c>
      <c r="Q765" s="518" t="str">
        <f t="shared" si="36"/>
        <v/>
      </c>
    </row>
    <row r="766" spans="1:17" x14ac:dyDescent="0.2">
      <c r="A766" s="525"/>
      <c r="B766" s="526"/>
      <c r="C766" s="527"/>
      <c r="D766" s="528"/>
      <c r="E766" s="528"/>
      <c r="F766" s="529"/>
      <c r="G766" s="528"/>
      <c r="H766" s="530"/>
      <c r="I766" s="530"/>
      <c r="J766" s="531"/>
      <c r="K766" s="543"/>
      <c r="L766" s="531"/>
      <c r="M766" s="531"/>
      <c r="N766" s="544"/>
      <c r="O766" s="532">
        <f t="shared" si="34"/>
        <v>0</v>
      </c>
      <c r="P766" s="532">
        <f t="shared" si="35"/>
        <v>0</v>
      </c>
      <c r="Q766" s="518" t="str">
        <f t="shared" si="36"/>
        <v/>
      </c>
    </row>
    <row r="767" spans="1:17" x14ac:dyDescent="0.2">
      <c r="A767" s="525"/>
      <c r="B767" s="526"/>
      <c r="C767" s="527"/>
      <c r="D767" s="528"/>
      <c r="E767" s="541"/>
      <c r="F767" s="542"/>
      <c r="G767" s="541"/>
      <c r="H767" s="541"/>
      <c r="I767" s="530"/>
      <c r="J767" s="543"/>
      <c r="K767" s="543"/>
      <c r="L767" s="531"/>
      <c r="M767" s="543"/>
      <c r="N767" s="544"/>
      <c r="O767" s="532">
        <f t="shared" si="34"/>
        <v>0</v>
      </c>
      <c r="P767" s="532">
        <f t="shared" si="35"/>
        <v>0</v>
      </c>
      <c r="Q767" s="518" t="str">
        <f t="shared" si="36"/>
        <v/>
      </c>
    </row>
    <row r="768" spans="1:17" x14ac:dyDescent="0.2">
      <c r="A768" s="525"/>
      <c r="B768" s="526"/>
      <c r="C768" s="527"/>
      <c r="D768" s="528"/>
      <c r="E768" s="541"/>
      <c r="F768" s="542"/>
      <c r="G768" s="541"/>
      <c r="H768" s="541"/>
      <c r="I768" s="530"/>
      <c r="J768" s="543"/>
      <c r="K768" s="543"/>
      <c r="L768" s="531"/>
      <c r="M768" s="543"/>
      <c r="N768" s="544"/>
      <c r="O768" s="532">
        <f t="shared" si="34"/>
        <v>0</v>
      </c>
      <c r="P768" s="532">
        <f t="shared" si="35"/>
        <v>0</v>
      </c>
      <c r="Q768" s="518" t="str">
        <f t="shared" si="36"/>
        <v/>
      </c>
    </row>
    <row r="769" spans="1:17" x14ac:dyDescent="0.2">
      <c r="A769" s="525"/>
      <c r="B769" s="526"/>
      <c r="C769" s="527"/>
      <c r="D769" s="528"/>
      <c r="E769" s="541"/>
      <c r="F769" s="542"/>
      <c r="G769" s="541"/>
      <c r="H769" s="541"/>
      <c r="I769" s="530"/>
      <c r="J769" s="543"/>
      <c r="K769" s="543"/>
      <c r="L769" s="531"/>
      <c r="M769" s="543"/>
      <c r="N769" s="544"/>
      <c r="O769" s="532">
        <f t="shared" si="34"/>
        <v>0</v>
      </c>
      <c r="P769" s="532">
        <f t="shared" si="35"/>
        <v>0</v>
      </c>
      <c r="Q769" s="518" t="str">
        <f t="shared" si="36"/>
        <v/>
      </c>
    </row>
    <row r="770" spans="1:17" x14ac:dyDescent="0.2">
      <c r="A770" s="525"/>
      <c r="B770" s="526"/>
      <c r="C770" s="527"/>
      <c r="D770" s="528"/>
      <c r="E770" s="541"/>
      <c r="F770" s="542"/>
      <c r="G770" s="541"/>
      <c r="H770" s="541"/>
      <c r="I770" s="530"/>
      <c r="J770" s="543"/>
      <c r="K770" s="543"/>
      <c r="L770" s="531"/>
      <c r="M770" s="543"/>
      <c r="N770" s="544"/>
      <c r="O770" s="532">
        <f t="shared" si="34"/>
        <v>0</v>
      </c>
      <c r="P770" s="532">
        <f t="shared" si="35"/>
        <v>0</v>
      </c>
      <c r="Q770" s="518" t="str">
        <f t="shared" si="36"/>
        <v/>
      </c>
    </row>
    <row r="771" spans="1:17" x14ac:dyDescent="0.2">
      <c r="A771" s="525"/>
      <c r="B771" s="526"/>
      <c r="C771" s="527"/>
      <c r="D771" s="528"/>
      <c r="E771" s="541"/>
      <c r="F771" s="542"/>
      <c r="G771" s="541"/>
      <c r="H771" s="541"/>
      <c r="I771" s="530"/>
      <c r="J771" s="543"/>
      <c r="K771" s="543"/>
      <c r="L771" s="531"/>
      <c r="M771" s="543"/>
      <c r="N771" s="544"/>
      <c r="O771" s="532">
        <f t="shared" si="34"/>
        <v>0</v>
      </c>
      <c r="P771" s="532">
        <f t="shared" si="35"/>
        <v>0</v>
      </c>
      <c r="Q771" s="518" t="str">
        <f t="shared" si="36"/>
        <v/>
      </c>
    </row>
    <row r="772" spans="1:17" x14ac:dyDescent="0.2">
      <c r="A772" s="525"/>
      <c r="B772" s="526"/>
      <c r="C772" s="527"/>
      <c r="D772" s="528"/>
      <c r="E772" s="541"/>
      <c r="F772" s="542"/>
      <c r="G772" s="541"/>
      <c r="H772" s="541"/>
      <c r="I772" s="530"/>
      <c r="J772" s="543"/>
      <c r="K772" s="543"/>
      <c r="L772" s="531"/>
      <c r="M772" s="543"/>
      <c r="N772" s="544"/>
      <c r="O772" s="532">
        <f t="shared" si="34"/>
        <v>0</v>
      </c>
      <c r="P772" s="532">
        <f t="shared" si="35"/>
        <v>0</v>
      </c>
      <c r="Q772" s="518" t="str">
        <f t="shared" si="36"/>
        <v/>
      </c>
    </row>
    <row r="773" spans="1:17" x14ac:dyDescent="0.2">
      <c r="A773" s="525"/>
      <c r="B773" s="566"/>
      <c r="C773" s="567"/>
      <c r="D773" s="541"/>
      <c r="E773" s="541"/>
      <c r="F773" s="529"/>
      <c r="G773" s="541"/>
      <c r="H773" s="541"/>
      <c r="I773" s="530"/>
      <c r="J773" s="543"/>
      <c r="K773" s="543"/>
      <c r="L773" s="531"/>
      <c r="M773" s="531"/>
      <c r="N773" s="562"/>
      <c r="O773" s="532">
        <f t="shared" ref="O773:O836" si="37">IF(B773=0,0,IF(YEAR(B773)=$P$1,MONTH(B773)-$O$1+1,(YEAR(B773)-$P$1)*12-$O$1+1+MONTH(B773)))</f>
        <v>0</v>
      </c>
      <c r="P773" s="532">
        <f t="shared" ref="P773:P836" si="38">IF(C773=0,0,IF(YEAR(C773)=$P$1,MONTH(C773)-$O$1+1,(YEAR(C773)-$P$1)*12-$O$1+1+MONTH(C773)))</f>
        <v>0</v>
      </c>
      <c r="Q773" s="518" t="str">
        <f t="shared" ref="Q773:Q836" si="39">SUBSTITUTE(D773," ","_")</f>
        <v/>
      </c>
    </row>
    <row r="774" spans="1:17" x14ac:dyDescent="0.2">
      <c r="A774" s="525"/>
      <c r="B774" s="526"/>
      <c r="C774" s="527"/>
      <c r="D774" s="528"/>
      <c r="E774" s="541"/>
      <c r="F774" s="542"/>
      <c r="G774" s="541"/>
      <c r="H774" s="541"/>
      <c r="I774" s="530"/>
      <c r="J774" s="543"/>
      <c r="K774" s="543"/>
      <c r="L774" s="531"/>
      <c r="M774" s="543"/>
      <c r="N774" s="544"/>
      <c r="O774" s="532">
        <f t="shared" si="37"/>
        <v>0</v>
      </c>
      <c r="P774" s="532">
        <f t="shared" si="38"/>
        <v>0</v>
      </c>
      <c r="Q774" s="518" t="str">
        <f t="shared" si="39"/>
        <v/>
      </c>
    </row>
    <row r="775" spans="1:17" x14ac:dyDescent="0.2">
      <c r="A775" s="525"/>
      <c r="B775" s="526"/>
      <c r="C775" s="527"/>
      <c r="D775" s="528"/>
      <c r="E775" s="541"/>
      <c r="F775" s="542"/>
      <c r="G775" s="541"/>
      <c r="H775" s="541"/>
      <c r="I775" s="530"/>
      <c r="J775" s="543"/>
      <c r="K775" s="543"/>
      <c r="L775" s="531"/>
      <c r="M775" s="543"/>
      <c r="N775" s="544"/>
      <c r="O775" s="532">
        <f t="shared" si="37"/>
        <v>0</v>
      </c>
      <c r="P775" s="532">
        <f t="shared" si="38"/>
        <v>0</v>
      </c>
      <c r="Q775" s="518" t="str">
        <f t="shared" si="39"/>
        <v/>
      </c>
    </row>
    <row r="776" spans="1:17" x14ac:dyDescent="0.2">
      <c r="A776" s="525"/>
      <c r="B776" s="526"/>
      <c r="C776" s="527"/>
      <c r="D776" s="528"/>
      <c r="E776" s="541"/>
      <c r="F776" s="542"/>
      <c r="G776" s="530"/>
      <c r="H776" s="541"/>
      <c r="I776" s="530"/>
      <c r="J776" s="543"/>
      <c r="K776" s="543"/>
      <c r="L776" s="531"/>
      <c r="M776" s="543"/>
      <c r="N776" s="544"/>
      <c r="O776" s="532">
        <f t="shared" si="37"/>
        <v>0</v>
      </c>
      <c r="P776" s="532">
        <f t="shared" si="38"/>
        <v>0</v>
      </c>
      <c r="Q776" s="518" t="str">
        <f t="shared" si="39"/>
        <v/>
      </c>
    </row>
    <row r="777" spans="1:17" x14ac:dyDescent="0.2">
      <c r="A777" s="525"/>
      <c r="B777" s="526"/>
      <c r="C777" s="527"/>
      <c r="D777" s="528"/>
      <c r="E777" s="530"/>
      <c r="F777" s="545"/>
      <c r="G777" s="530"/>
      <c r="H777" s="530"/>
      <c r="I777" s="530"/>
      <c r="J777" s="531"/>
      <c r="K777" s="543"/>
      <c r="L777" s="531"/>
      <c r="M777" s="531"/>
      <c r="N777" s="544"/>
      <c r="O777" s="532">
        <f t="shared" si="37"/>
        <v>0</v>
      </c>
      <c r="P777" s="532">
        <f t="shared" si="38"/>
        <v>0</v>
      </c>
      <c r="Q777" s="518" t="str">
        <f t="shared" si="39"/>
        <v/>
      </c>
    </row>
    <row r="778" spans="1:17" x14ac:dyDescent="0.2">
      <c r="A778" s="525"/>
      <c r="B778" s="526"/>
      <c r="C778" s="527"/>
      <c r="D778" s="528"/>
      <c r="E778" s="541"/>
      <c r="F778" s="542"/>
      <c r="G778" s="541"/>
      <c r="H778" s="541"/>
      <c r="I778" s="530"/>
      <c r="J778" s="543"/>
      <c r="K778" s="543"/>
      <c r="L778" s="531"/>
      <c r="M778" s="543"/>
      <c r="N778" s="544"/>
      <c r="O778" s="532">
        <f t="shared" si="37"/>
        <v>0</v>
      </c>
      <c r="P778" s="532">
        <f t="shared" si="38"/>
        <v>0</v>
      </c>
      <c r="Q778" s="518" t="str">
        <f t="shared" si="39"/>
        <v/>
      </c>
    </row>
    <row r="779" spans="1:17" x14ac:dyDescent="0.2">
      <c r="A779" s="525"/>
      <c r="B779" s="526"/>
      <c r="C779" s="527"/>
      <c r="D779" s="528"/>
      <c r="E779" s="541"/>
      <c r="F779" s="542"/>
      <c r="G779" s="541"/>
      <c r="H779" s="541"/>
      <c r="I779" s="530"/>
      <c r="J779" s="543"/>
      <c r="K779" s="543"/>
      <c r="L779" s="531"/>
      <c r="M779" s="543"/>
      <c r="N779" s="544"/>
      <c r="O779" s="532">
        <f t="shared" si="37"/>
        <v>0</v>
      </c>
      <c r="P779" s="532">
        <f t="shared" si="38"/>
        <v>0</v>
      </c>
      <c r="Q779" s="518" t="str">
        <f t="shared" si="39"/>
        <v/>
      </c>
    </row>
    <row r="780" spans="1:17" x14ac:dyDescent="0.2">
      <c r="A780" s="525"/>
      <c r="B780" s="526"/>
      <c r="C780" s="527"/>
      <c r="D780" s="528"/>
      <c r="E780" s="541"/>
      <c r="F780" s="542"/>
      <c r="G780" s="541"/>
      <c r="H780" s="541"/>
      <c r="I780" s="530"/>
      <c r="J780" s="543"/>
      <c r="K780" s="543"/>
      <c r="L780" s="531"/>
      <c r="M780" s="543"/>
      <c r="N780" s="544"/>
      <c r="O780" s="532">
        <f t="shared" si="37"/>
        <v>0</v>
      </c>
      <c r="P780" s="532">
        <f t="shared" si="38"/>
        <v>0</v>
      </c>
      <c r="Q780" s="518" t="str">
        <f t="shared" si="39"/>
        <v/>
      </c>
    </row>
    <row r="781" spans="1:17" x14ac:dyDescent="0.2">
      <c r="A781" s="525"/>
      <c r="B781" s="526"/>
      <c r="C781" s="527"/>
      <c r="D781" s="528"/>
      <c r="E781" s="541"/>
      <c r="F781" s="542"/>
      <c r="G781" s="541"/>
      <c r="H781" s="541"/>
      <c r="I781" s="530"/>
      <c r="J781" s="543"/>
      <c r="K781" s="543"/>
      <c r="L781" s="531"/>
      <c r="M781" s="543"/>
      <c r="N781" s="544"/>
      <c r="O781" s="532">
        <f t="shared" si="37"/>
        <v>0</v>
      </c>
      <c r="P781" s="532">
        <f t="shared" si="38"/>
        <v>0</v>
      </c>
      <c r="Q781" s="518" t="str">
        <f t="shared" si="39"/>
        <v/>
      </c>
    </row>
    <row r="782" spans="1:17" x14ac:dyDescent="0.2">
      <c r="A782" s="525"/>
      <c r="B782" s="526"/>
      <c r="C782" s="527"/>
      <c r="D782" s="528"/>
      <c r="E782" s="541"/>
      <c r="F782" s="542"/>
      <c r="G782" s="541"/>
      <c r="H782" s="541"/>
      <c r="I782" s="530"/>
      <c r="J782" s="543"/>
      <c r="K782" s="543"/>
      <c r="L782" s="531"/>
      <c r="M782" s="543"/>
      <c r="N782" s="544"/>
      <c r="O782" s="532">
        <f t="shared" si="37"/>
        <v>0</v>
      </c>
      <c r="P782" s="532">
        <f t="shared" si="38"/>
        <v>0</v>
      </c>
      <c r="Q782" s="518" t="str">
        <f t="shared" si="39"/>
        <v/>
      </c>
    </row>
    <row r="783" spans="1:17" x14ac:dyDescent="0.2">
      <c r="A783" s="525"/>
      <c r="B783" s="526"/>
      <c r="C783" s="527"/>
      <c r="D783" s="528"/>
      <c r="E783" s="541"/>
      <c r="F783" s="529"/>
      <c r="G783" s="528"/>
      <c r="H783" s="530"/>
      <c r="I783" s="530"/>
      <c r="J783" s="531"/>
      <c r="K783" s="531"/>
      <c r="L783" s="531"/>
      <c r="M783" s="543"/>
      <c r="N783" s="526"/>
      <c r="O783" s="532">
        <f t="shared" si="37"/>
        <v>0</v>
      </c>
      <c r="P783" s="532">
        <f t="shared" si="38"/>
        <v>0</v>
      </c>
      <c r="Q783" s="518" t="str">
        <f t="shared" si="39"/>
        <v/>
      </c>
    </row>
    <row r="784" spans="1:17" x14ac:dyDescent="0.2">
      <c r="A784" s="525"/>
      <c r="B784" s="526"/>
      <c r="C784" s="527"/>
      <c r="D784" s="528"/>
      <c r="E784" s="541"/>
      <c r="F784" s="542"/>
      <c r="G784" s="541"/>
      <c r="H784" s="541"/>
      <c r="I784" s="530"/>
      <c r="J784" s="543"/>
      <c r="K784" s="543"/>
      <c r="L784" s="531"/>
      <c r="M784" s="543"/>
      <c r="N784" s="544"/>
      <c r="O784" s="532">
        <f t="shared" si="37"/>
        <v>0</v>
      </c>
      <c r="P784" s="532">
        <f t="shared" si="38"/>
        <v>0</v>
      </c>
      <c r="Q784" s="518" t="str">
        <f t="shared" si="39"/>
        <v/>
      </c>
    </row>
    <row r="785" spans="1:17" x14ac:dyDescent="0.2">
      <c r="A785" s="525"/>
      <c r="B785" s="526"/>
      <c r="C785" s="527"/>
      <c r="D785" s="528"/>
      <c r="E785" s="541"/>
      <c r="F785" s="542"/>
      <c r="G785" s="541"/>
      <c r="H785" s="541"/>
      <c r="I785" s="530"/>
      <c r="J785" s="543"/>
      <c r="K785" s="543"/>
      <c r="L785" s="531"/>
      <c r="M785" s="543"/>
      <c r="N785" s="544"/>
      <c r="O785" s="532">
        <f t="shared" si="37"/>
        <v>0</v>
      </c>
      <c r="P785" s="532">
        <f t="shared" si="38"/>
        <v>0</v>
      </c>
      <c r="Q785" s="518" t="str">
        <f t="shared" si="39"/>
        <v/>
      </c>
    </row>
    <row r="786" spans="1:17" x14ac:dyDescent="0.2">
      <c r="A786" s="525"/>
      <c r="B786" s="526"/>
      <c r="C786" s="527"/>
      <c r="D786" s="528"/>
      <c r="E786" s="541"/>
      <c r="F786" s="542"/>
      <c r="G786" s="541"/>
      <c r="H786" s="541"/>
      <c r="I786" s="530"/>
      <c r="J786" s="543"/>
      <c r="K786" s="543"/>
      <c r="L786" s="531"/>
      <c r="M786" s="543"/>
      <c r="N786" s="544"/>
      <c r="O786" s="532">
        <f t="shared" si="37"/>
        <v>0</v>
      </c>
      <c r="P786" s="532">
        <f t="shared" si="38"/>
        <v>0</v>
      </c>
      <c r="Q786" s="518" t="str">
        <f t="shared" si="39"/>
        <v/>
      </c>
    </row>
    <row r="787" spans="1:17" x14ac:dyDescent="0.2">
      <c r="A787" s="525"/>
      <c r="B787" s="526"/>
      <c r="C787" s="527"/>
      <c r="D787" s="528"/>
      <c r="E787" s="541"/>
      <c r="F787" s="542"/>
      <c r="G787" s="541"/>
      <c r="H787" s="541"/>
      <c r="I787" s="530"/>
      <c r="J787" s="543"/>
      <c r="K787" s="543"/>
      <c r="L787" s="531"/>
      <c r="M787" s="543"/>
      <c r="N787" s="544"/>
      <c r="O787" s="532">
        <f t="shared" si="37"/>
        <v>0</v>
      </c>
      <c r="P787" s="532">
        <f t="shared" si="38"/>
        <v>0</v>
      </c>
      <c r="Q787" s="518" t="str">
        <f t="shared" si="39"/>
        <v/>
      </c>
    </row>
    <row r="788" spans="1:17" x14ac:dyDescent="0.2">
      <c r="A788" s="525"/>
      <c r="B788" s="526"/>
      <c r="C788" s="527"/>
      <c r="D788" s="528"/>
      <c r="E788" s="541"/>
      <c r="F788" s="542"/>
      <c r="G788" s="541"/>
      <c r="H788" s="541"/>
      <c r="I788" s="530"/>
      <c r="J788" s="543"/>
      <c r="K788" s="543"/>
      <c r="L788" s="531"/>
      <c r="M788" s="543"/>
      <c r="N788" s="544"/>
      <c r="O788" s="532">
        <f t="shared" si="37"/>
        <v>0</v>
      </c>
      <c r="P788" s="532">
        <f t="shared" si="38"/>
        <v>0</v>
      </c>
      <c r="Q788" s="518" t="str">
        <f t="shared" si="39"/>
        <v/>
      </c>
    </row>
    <row r="789" spans="1:17" x14ac:dyDescent="0.2">
      <c r="A789" s="525"/>
      <c r="B789" s="526"/>
      <c r="C789" s="527"/>
      <c r="D789" s="528"/>
      <c r="E789" s="541"/>
      <c r="F789" s="542"/>
      <c r="G789" s="541"/>
      <c r="H789" s="541"/>
      <c r="I789" s="530"/>
      <c r="J789" s="543"/>
      <c r="K789" s="543"/>
      <c r="L789" s="531"/>
      <c r="M789" s="543"/>
      <c r="N789" s="544"/>
      <c r="O789" s="532">
        <f t="shared" si="37"/>
        <v>0</v>
      </c>
      <c r="P789" s="532">
        <f t="shared" si="38"/>
        <v>0</v>
      </c>
      <c r="Q789" s="518" t="str">
        <f t="shared" si="39"/>
        <v/>
      </c>
    </row>
    <row r="790" spans="1:17" x14ac:dyDescent="0.2">
      <c r="A790" s="525"/>
      <c r="B790" s="526"/>
      <c r="C790" s="527"/>
      <c r="D790" s="528"/>
      <c r="E790" s="541"/>
      <c r="F790" s="542"/>
      <c r="G790" s="541"/>
      <c r="H790" s="541"/>
      <c r="I790" s="530"/>
      <c r="J790" s="543"/>
      <c r="K790" s="543"/>
      <c r="L790" s="531"/>
      <c r="M790" s="543"/>
      <c r="N790" s="544"/>
      <c r="O790" s="532">
        <f t="shared" si="37"/>
        <v>0</v>
      </c>
      <c r="P790" s="532">
        <f t="shared" si="38"/>
        <v>0</v>
      </c>
      <c r="Q790" s="518" t="str">
        <f t="shared" si="39"/>
        <v/>
      </c>
    </row>
    <row r="791" spans="1:17" x14ac:dyDescent="0.2">
      <c r="A791" s="525"/>
      <c r="B791" s="526"/>
      <c r="C791" s="527"/>
      <c r="D791" s="528"/>
      <c r="E791" s="528"/>
      <c r="F791" s="529"/>
      <c r="G791" s="564"/>
      <c r="H791" s="530"/>
      <c r="I791" s="530"/>
      <c r="J791" s="543"/>
      <c r="K791" s="543"/>
      <c r="L791" s="531"/>
      <c r="M791" s="531"/>
      <c r="N791" s="544"/>
      <c r="O791" s="532">
        <f t="shared" si="37"/>
        <v>0</v>
      </c>
      <c r="P791" s="532">
        <f t="shared" si="38"/>
        <v>0</v>
      </c>
      <c r="Q791" s="518" t="str">
        <f t="shared" si="39"/>
        <v/>
      </c>
    </row>
    <row r="792" spans="1:17" x14ac:dyDescent="0.2">
      <c r="A792" s="525"/>
      <c r="B792" s="526"/>
      <c r="C792" s="527"/>
      <c r="D792" s="528"/>
      <c r="E792" s="541"/>
      <c r="F792" s="542"/>
      <c r="G792" s="541"/>
      <c r="H792" s="541"/>
      <c r="I792" s="530"/>
      <c r="J792" s="543"/>
      <c r="K792" s="543"/>
      <c r="L792" s="531"/>
      <c r="M792" s="543"/>
      <c r="N792" s="544"/>
      <c r="O792" s="532">
        <f t="shared" si="37"/>
        <v>0</v>
      </c>
      <c r="P792" s="532">
        <f t="shared" si="38"/>
        <v>0</v>
      </c>
      <c r="Q792" s="518" t="str">
        <f t="shared" si="39"/>
        <v/>
      </c>
    </row>
    <row r="793" spans="1:17" x14ac:dyDescent="0.2">
      <c r="A793" s="525"/>
      <c r="B793" s="526"/>
      <c r="C793" s="527"/>
      <c r="D793" s="528"/>
      <c r="E793" s="541"/>
      <c r="F793" s="542"/>
      <c r="G793" s="541"/>
      <c r="H793" s="541"/>
      <c r="I793" s="530"/>
      <c r="J793" s="543"/>
      <c r="K793" s="543"/>
      <c r="L793" s="531"/>
      <c r="M793" s="543"/>
      <c r="N793" s="544"/>
      <c r="O793" s="532">
        <f t="shared" si="37"/>
        <v>0</v>
      </c>
      <c r="P793" s="532">
        <f t="shared" si="38"/>
        <v>0</v>
      </c>
      <c r="Q793" s="518" t="str">
        <f t="shared" si="39"/>
        <v/>
      </c>
    </row>
    <row r="794" spans="1:17" x14ac:dyDescent="0.2">
      <c r="A794" s="525"/>
      <c r="B794" s="526"/>
      <c r="C794" s="527"/>
      <c r="D794" s="528"/>
      <c r="E794" s="528"/>
      <c r="F794" s="529"/>
      <c r="G794" s="564"/>
      <c r="H794" s="530"/>
      <c r="I794" s="530"/>
      <c r="J794" s="543"/>
      <c r="K794" s="543"/>
      <c r="L794" s="531"/>
      <c r="M794" s="531"/>
      <c r="N794" s="544"/>
      <c r="O794" s="532">
        <f t="shared" si="37"/>
        <v>0</v>
      </c>
      <c r="P794" s="532">
        <f t="shared" si="38"/>
        <v>0</v>
      </c>
      <c r="Q794" s="518" t="str">
        <f t="shared" si="39"/>
        <v/>
      </c>
    </row>
    <row r="795" spans="1:17" x14ac:dyDescent="0.2">
      <c r="A795" s="525"/>
      <c r="B795" s="526"/>
      <c r="C795" s="527"/>
      <c r="D795" s="528"/>
      <c r="E795" s="541"/>
      <c r="F795" s="542"/>
      <c r="G795" s="541"/>
      <c r="H795" s="541"/>
      <c r="I795" s="530"/>
      <c r="J795" s="543"/>
      <c r="K795" s="543"/>
      <c r="L795" s="531"/>
      <c r="M795" s="543"/>
      <c r="N795" s="544"/>
      <c r="O795" s="532">
        <f t="shared" si="37"/>
        <v>0</v>
      </c>
      <c r="P795" s="532">
        <f t="shared" si="38"/>
        <v>0</v>
      </c>
      <c r="Q795" s="518" t="str">
        <f t="shared" si="39"/>
        <v/>
      </c>
    </row>
    <row r="796" spans="1:17" x14ac:dyDescent="0.2">
      <c r="A796" s="525"/>
      <c r="B796" s="526"/>
      <c r="C796" s="527"/>
      <c r="D796" s="528"/>
      <c r="E796" s="541"/>
      <c r="F796" s="542"/>
      <c r="G796" s="541"/>
      <c r="H796" s="541"/>
      <c r="I796" s="530"/>
      <c r="J796" s="543"/>
      <c r="K796" s="543"/>
      <c r="L796" s="531"/>
      <c r="M796" s="543"/>
      <c r="N796" s="544"/>
      <c r="O796" s="532">
        <f t="shared" si="37"/>
        <v>0</v>
      </c>
      <c r="P796" s="532">
        <f t="shared" si="38"/>
        <v>0</v>
      </c>
      <c r="Q796" s="518" t="str">
        <f t="shared" si="39"/>
        <v/>
      </c>
    </row>
    <row r="797" spans="1:17" x14ac:dyDescent="0.2">
      <c r="A797" s="525"/>
      <c r="B797" s="526"/>
      <c r="C797" s="527"/>
      <c r="D797" s="528"/>
      <c r="E797" s="541"/>
      <c r="F797" s="542"/>
      <c r="G797" s="541"/>
      <c r="H797" s="541"/>
      <c r="I797" s="530"/>
      <c r="J797" s="543"/>
      <c r="K797" s="543"/>
      <c r="L797" s="531"/>
      <c r="M797" s="543"/>
      <c r="N797" s="544"/>
      <c r="O797" s="532">
        <f t="shared" si="37"/>
        <v>0</v>
      </c>
      <c r="P797" s="532">
        <f t="shared" si="38"/>
        <v>0</v>
      </c>
      <c r="Q797" s="518" t="str">
        <f t="shared" si="39"/>
        <v/>
      </c>
    </row>
    <row r="798" spans="1:17" x14ac:dyDescent="0.2">
      <c r="A798" s="525"/>
      <c r="B798" s="526"/>
      <c r="C798" s="527"/>
      <c r="D798" s="528"/>
      <c r="E798" s="528"/>
      <c r="F798" s="529"/>
      <c r="G798" s="528"/>
      <c r="H798" s="530"/>
      <c r="I798" s="530"/>
      <c r="J798" s="531"/>
      <c r="K798" s="531"/>
      <c r="L798" s="531"/>
      <c r="M798" s="543"/>
      <c r="N798" s="526"/>
      <c r="O798" s="532">
        <f t="shared" si="37"/>
        <v>0</v>
      </c>
      <c r="P798" s="532">
        <f t="shared" si="38"/>
        <v>0</v>
      </c>
      <c r="Q798" s="518" t="str">
        <f t="shared" si="39"/>
        <v/>
      </c>
    </row>
    <row r="799" spans="1:17" x14ac:dyDescent="0.2">
      <c r="A799" s="525"/>
      <c r="B799" s="526"/>
      <c r="C799" s="527"/>
      <c r="D799" s="528"/>
      <c r="E799" s="528"/>
      <c r="F799" s="529"/>
      <c r="G799" s="528"/>
      <c r="H799" s="530"/>
      <c r="I799" s="530"/>
      <c r="J799" s="531"/>
      <c r="K799" s="531"/>
      <c r="L799" s="531"/>
      <c r="M799" s="543"/>
      <c r="N799" s="526"/>
      <c r="O799" s="532">
        <f t="shared" si="37"/>
        <v>0</v>
      </c>
      <c r="P799" s="532">
        <f t="shared" si="38"/>
        <v>0</v>
      </c>
      <c r="Q799" s="518" t="str">
        <f t="shared" si="39"/>
        <v/>
      </c>
    </row>
    <row r="800" spans="1:17" x14ac:dyDescent="0.2">
      <c r="A800" s="525"/>
      <c r="B800" s="526"/>
      <c r="C800" s="527"/>
      <c r="D800" s="528"/>
      <c r="E800" s="528"/>
      <c r="F800" s="529"/>
      <c r="G800" s="528"/>
      <c r="H800" s="530"/>
      <c r="I800" s="530"/>
      <c r="J800" s="531"/>
      <c r="K800" s="531"/>
      <c r="L800" s="531"/>
      <c r="M800" s="543"/>
      <c r="N800" s="526"/>
      <c r="O800" s="532">
        <f t="shared" si="37"/>
        <v>0</v>
      </c>
      <c r="P800" s="532">
        <f t="shared" si="38"/>
        <v>0</v>
      </c>
      <c r="Q800" s="518" t="str">
        <f t="shared" si="39"/>
        <v/>
      </c>
    </row>
    <row r="801" spans="1:17" x14ac:dyDescent="0.2">
      <c r="A801" s="525"/>
      <c r="B801" s="526"/>
      <c r="C801" s="527"/>
      <c r="D801" s="528"/>
      <c r="E801" s="528"/>
      <c r="F801" s="529"/>
      <c r="G801" s="528"/>
      <c r="H801" s="530"/>
      <c r="I801" s="530"/>
      <c r="J801" s="531"/>
      <c r="K801" s="531"/>
      <c r="L801" s="531"/>
      <c r="M801" s="543"/>
      <c r="N801" s="526"/>
      <c r="O801" s="532">
        <f t="shared" si="37"/>
        <v>0</v>
      </c>
      <c r="P801" s="532">
        <f t="shared" si="38"/>
        <v>0</v>
      </c>
      <c r="Q801" s="518" t="str">
        <f t="shared" si="39"/>
        <v/>
      </c>
    </row>
    <row r="802" spans="1:17" x14ac:dyDescent="0.2">
      <c r="A802" s="525"/>
      <c r="B802" s="526"/>
      <c r="C802" s="527"/>
      <c r="D802" s="528"/>
      <c r="E802" s="528"/>
      <c r="F802" s="529"/>
      <c r="G802" s="528"/>
      <c r="H802" s="530"/>
      <c r="I802" s="530"/>
      <c r="J802" s="531"/>
      <c r="K802" s="531"/>
      <c r="L802" s="531"/>
      <c r="M802" s="543"/>
      <c r="N802" s="526"/>
      <c r="O802" s="532">
        <f t="shared" si="37"/>
        <v>0</v>
      </c>
      <c r="P802" s="532">
        <f t="shared" si="38"/>
        <v>0</v>
      </c>
      <c r="Q802" s="518" t="str">
        <f t="shared" si="39"/>
        <v/>
      </c>
    </row>
    <row r="803" spans="1:17" x14ac:dyDescent="0.2">
      <c r="A803" s="525"/>
      <c r="B803" s="526"/>
      <c r="C803" s="527"/>
      <c r="D803" s="528"/>
      <c r="E803" s="528"/>
      <c r="F803" s="529"/>
      <c r="G803" s="528"/>
      <c r="H803" s="530"/>
      <c r="I803" s="530"/>
      <c r="J803" s="531"/>
      <c r="K803" s="531"/>
      <c r="L803" s="531"/>
      <c r="M803" s="543"/>
      <c r="N803" s="526"/>
      <c r="O803" s="532">
        <f t="shared" si="37"/>
        <v>0</v>
      </c>
      <c r="P803" s="532">
        <f t="shared" si="38"/>
        <v>0</v>
      </c>
      <c r="Q803" s="518" t="str">
        <f t="shared" si="39"/>
        <v/>
      </c>
    </row>
    <row r="804" spans="1:17" x14ac:dyDescent="0.2">
      <c r="A804" s="525"/>
      <c r="B804" s="526"/>
      <c r="C804" s="527"/>
      <c r="D804" s="528"/>
      <c r="E804" s="528"/>
      <c r="F804" s="529"/>
      <c r="G804" s="528"/>
      <c r="H804" s="530"/>
      <c r="I804" s="530"/>
      <c r="J804" s="531"/>
      <c r="K804" s="531"/>
      <c r="L804" s="531"/>
      <c r="M804" s="543"/>
      <c r="N804" s="526"/>
      <c r="O804" s="532">
        <f t="shared" si="37"/>
        <v>0</v>
      </c>
      <c r="P804" s="532">
        <f t="shared" si="38"/>
        <v>0</v>
      </c>
      <c r="Q804" s="518" t="str">
        <f t="shared" si="39"/>
        <v/>
      </c>
    </row>
    <row r="805" spans="1:17" x14ac:dyDescent="0.2">
      <c r="A805" s="525"/>
      <c r="B805" s="526"/>
      <c r="C805" s="527"/>
      <c r="D805" s="528"/>
      <c r="E805" s="541"/>
      <c r="F805" s="529"/>
      <c r="G805" s="528"/>
      <c r="H805" s="530"/>
      <c r="I805" s="530"/>
      <c r="J805" s="531"/>
      <c r="K805" s="531"/>
      <c r="L805" s="531"/>
      <c r="M805" s="543"/>
      <c r="N805" s="526"/>
      <c r="O805" s="532">
        <f t="shared" si="37"/>
        <v>0</v>
      </c>
      <c r="P805" s="532">
        <f t="shared" si="38"/>
        <v>0</v>
      </c>
      <c r="Q805" s="518" t="str">
        <f t="shared" si="39"/>
        <v/>
      </c>
    </row>
    <row r="806" spans="1:17" x14ac:dyDescent="0.2">
      <c r="A806" s="525"/>
      <c r="B806" s="526"/>
      <c r="C806" s="527"/>
      <c r="D806" s="528"/>
      <c r="E806" s="541"/>
      <c r="F806" s="542"/>
      <c r="G806" s="541"/>
      <c r="H806" s="541"/>
      <c r="I806" s="530"/>
      <c r="J806" s="543"/>
      <c r="K806" s="531"/>
      <c r="L806" s="531"/>
      <c r="M806" s="543"/>
      <c r="N806" s="544"/>
      <c r="O806" s="532">
        <f t="shared" si="37"/>
        <v>0</v>
      </c>
      <c r="P806" s="532">
        <f t="shared" si="38"/>
        <v>0</v>
      </c>
      <c r="Q806" s="518" t="str">
        <f t="shared" si="39"/>
        <v/>
      </c>
    </row>
    <row r="807" spans="1:17" x14ac:dyDescent="0.2">
      <c r="A807" s="525"/>
      <c r="B807" s="526"/>
      <c r="C807" s="527"/>
      <c r="D807" s="528"/>
      <c r="E807" s="541"/>
      <c r="F807" s="529"/>
      <c r="G807" s="528"/>
      <c r="H807" s="530"/>
      <c r="I807" s="530"/>
      <c r="J807" s="531"/>
      <c r="K807" s="531"/>
      <c r="L807" s="531"/>
      <c r="M807" s="543"/>
      <c r="N807" s="526"/>
      <c r="O807" s="532">
        <f t="shared" si="37"/>
        <v>0</v>
      </c>
      <c r="P807" s="532">
        <f t="shared" si="38"/>
        <v>0</v>
      </c>
      <c r="Q807" s="518" t="str">
        <f t="shared" si="39"/>
        <v/>
      </c>
    </row>
    <row r="808" spans="1:17" x14ac:dyDescent="0.2">
      <c r="A808" s="525"/>
      <c r="B808" s="526"/>
      <c r="C808" s="527"/>
      <c r="D808" s="541"/>
      <c r="E808" s="541"/>
      <c r="F808" s="542"/>
      <c r="G808" s="541"/>
      <c r="H808" s="541"/>
      <c r="I808" s="530"/>
      <c r="J808" s="543"/>
      <c r="K808" s="543"/>
      <c r="L808" s="531"/>
      <c r="M808" s="543"/>
      <c r="N808" s="544"/>
      <c r="O808" s="532">
        <f t="shared" si="37"/>
        <v>0</v>
      </c>
      <c r="P808" s="532">
        <f t="shared" si="38"/>
        <v>0</v>
      </c>
      <c r="Q808" s="518" t="str">
        <f t="shared" si="39"/>
        <v/>
      </c>
    </row>
    <row r="809" spans="1:17" x14ac:dyDescent="0.2">
      <c r="A809" s="525"/>
      <c r="B809" s="526"/>
      <c r="C809" s="527"/>
      <c r="D809" s="541"/>
      <c r="E809" s="541"/>
      <c r="F809" s="542"/>
      <c r="G809" s="541"/>
      <c r="H809" s="541"/>
      <c r="I809" s="530"/>
      <c r="J809" s="543"/>
      <c r="K809" s="543"/>
      <c r="L809" s="531"/>
      <c r="M809" s="543"/>
      <c r="N809" s="544"/>
      <c r="O809" s="532">
        <f t="shared" si="37"/>
        <v>0</v>
      </c>
      <c r="P809" s="532">
        <f t="shared" si="38"/>
        <v>0</v>
      </c>
      <c r="Q809" s="518" t="str">
        <f t="shared" si="39"/>
        <v/>
      </c>
    </row>
    <row r="810" spans="1:17" x14ac:dyDescent="0.2">
      <c r="A810" s="525"/>
      <c r="B810" s="526"/>
      <c r="C810" s="527"/>
      <c r="D810" s="541"/>
      <c r="E810" s="541"/>
      <c r="F810" s="542"/>
      <c r="G810" s="541"/>
      <c r="H810" s="541"/>
      <c r="I810" s="530"/>
      <c r="J810" s="543"/>
      <c r="K810" s="543"/>
      <c r="L810" s="531"/>
      <c r="M810" s="543"/>
      <c r="N810" s="544"/>
      <c r="O810" s="532">
        <f t="shared" si="37"/>
        <v>0</v>
      </c>
      <c r="P810" s="532">
        <f t="shared" si="38"/>
        <v>0</v>
      </c>
      <c r="Q810" s="518" t="str">
        <f t="shared" si="39"/>
        <v/>
      </c>
    </row>
    <row r="811" spans="1:17" x14ac:dyDescent="0.2">
      <c r="A811" s="525"/>
      <c r="B811" s="526"/>
      <c r="C811" s="527"/>
      <c r="D811" s="541"/>
      <c r="E811" s="541"/>
      <c r="F811" s="542"/>
      <c r="G811" s="541"/>
      <c r="H811" s="541"/>
      <c r="I811" s="530"/>
      <c r="J811" s="543"/>
      <c r="K811" s="543"/>
      <c r="L811" s="531"/>
      <c r="M811" s="543"/>
      <c r="N811" s="544"/>
      <c r="O811" s="532">
        <f t="shared" si="37"/>
        <v>0</v>
      </c>
      <c r="P811" s="532">
        <f t="shared" si="38"/>
        <v>0</v>
      </c>
      <c r="Q811" s="518" t="str">
        <f t="shared" si="39"/>
        <v/>
      </c>
    </row>
    <row r="812" spans="1:17" x14ac:dyDescent="0.2">
      <c r="A812" s="525"/>
      <c r="B812" s="526"/>
      <c r="C812" s="527"/>
      <c r="D812" s="541"/>
      <c r="E812" s="541"/>
      <c r="F812" s="542"/>
      <c r="G812" s="541"/>
      <c r="H812" s="541"/>
      <c r="I812" s="530"/>
      <c r="J812" s="543"/>
      <c r="K812" s="543"/>
      <c r="L812" s="531"/>
      <c r="M812" s="543"/>
      <c r="N812" s="544"/>
      <c r="O812" s="532">
        <f t="shared" si="37"/>
        <v>0</v>
      </c>
      <c r="P812" s="532">
        <f t="shared" si="38"/>
        <v>0</v>
      </c>
      <c r="Q812" s="518" t="str">
        <f t="shared" si="39"/>
        <v/>
      </c>
    </row>
    <row r="813" spans="1:17" x14ac:dyDescent="0.2">
      <c r="A813" s="525"/>
      <c r="B813" s="526"/>
      <c r="C813" s="527"/>
      <c r="D813" s="541"/>
      <c r="E813" s="541"/>
      <c r="F813" s="542"/>
      <c r="G813" s="541"/>
      <c r="H813" s="541"/>
      <c r="I813" s="530"/>
      <c r="J813" s="543"/>
      <c r="K813" s="543"/>
      <c r="L813" s="531"/>
      <c r="M813" s="543"/>
      <c r="N813" s="544"/>
      <c r="O813" s="532">
        <f t="shared" si="37"/>
        <v>0</v>
      </c>
      <c r="P813" s="532">
        <f t="shared" si="38"/>
        <v>0</v>
      </c>
      <c r="Q813" s="518" t="str">
        <f t="shared" si="39"/>
        <v/>
      </c>
    </row>
    <row r="814" spans="1:17" x14ac:dyDescent="0.2">
      <c r="A814" s="525"/>
      <c r="B814" s="526"/>
      <c r="C814" s="527"/>
      <c r="D814" s="541"/>
      <c r="E814" s="541"/>
      <c r="F814" s="542"/>
      <c r="G814" s="541"/>
      <c r="H814" s="541"/>
      <c r="I814" s="530"/>
      <c r="J814" s="543"/>
      <c r="K814" s="543"/>
      <c r="L814" s="531"/>
      <c r="M814" s="543"/>
      <c r="N814" s="544"/>
      <c r="O814" s="532">
        <f t="shared" si="37"/>
        <v>0</v>
      </c>
      <c r="P814" s="532">
        <f t="shared" si="38"/>
        <v>0</v>
      </c>
      <c r="Q814" s="518" t="str">
        <f t="shared" si="39"/>
        <v/>
      </c>
    </row>
    <row r="815" spans="1:17" x14ac:dyDescent="0.2">
      <c r="A815" s="525"/>
      <c r="B815" s="526"/>
      <c r="C815" s="527"/>
      <c r="D815" s="541"/>
      <c r="E815" s="541"/>
      <c r="F815" s="542"/>
      <c r="G815" s="541"/>
      <c r="H815" s="541"/>
      <c r="I815" s="530"/>
      <c r="J815" s="543"/>
      <c r="K815" s="543"/>
      <c r="L815" s="531"/>
      <c r="M815" s="543"/>
      <c r="N815" s="544"/>
      <c r="O815" s="532">
        <f t="shared" si="37"/>
        <v>0</v>
      </c>
      <c r="P815" s="532">
        <f t="shared" si="38"/>
        <v>0</v>
      </c>
      <c r="Q815" s="518" t="str">
        <f t="shared" si="39"/>
        <v/>
      </c>
    </row>
    <row r="816" spans="1:17" x14ac:dyDescent="0.2">
      <c r="A816" s="525"/>
      <c r="B816" s="526"/>
      <c r="C816" s="527"/>
      <c r="D816" s="541"/>
      <c r="E816" s="541"/>
      <c r="F816" s="542"/>
      <c r="G816" s="541"/>
      <c r="H816" s="541"/>
      <c r="I816" s="530"/>
      <c r="J816" s="543"/>
      <c r="K816" s="543"/>
      <c r="L816" s="531"/>
      <c r="M816" s="543"/>
      <c r="N816" s="544"/>
      <c r="O816" s="532">
        <f t="shared" si="37"/>
        <v>0</v>
      </c>
      <c r="P816" s="532">
        <f t="shared" si="38"/>
        <v>0</v>
      </c>
      <c r="Q816" s="518" t="str">
        <f t="shared" si="39"/>
        <v/>
      </c>
    </row>
    <row r="817" spans="1:17" x14ac:dyDescent="0.2">
      <c r="A817" s="525"/>
      <c r="B817" s="526"/>
      <c r="C817" s="527"/>
      <c r="D817" s="541"/>
      <c r="E817" s="541"/>
      <c r="F817" s="542"/>
      <c r="G817" s="541"/>
      <c r="H817" s="541"/>
      <c r="I817" s="530"/>
      <c r="J817" s="543"/>
      <c r="K817" s="543"/>
      <c r="L817" s="531"/>
      <c r="M817" s="543"/>
      <c r="N817" s="544"/>
      <c r="O817" s="532">
        <f t="shared" si="37"/>
        <v>0</v>
      </c>
      <c r="P817" s="532">
        <f t="shared" si="38"/>
        <v>0</v>
      </c>
      <c r="Q817" s="518" t="str">
        <f t="shared" si="39"/>
        <v/>
      </c>
    </row>
    <row r="818" spans="1:17" x14ac:dyDescent="0.2">
      <c r="A818" s="525"/>
      <c r="B818" s="526"/>
      <c r="C818" s="527"/>
      <c r="D818" s="541"/>
      <c r="E818" s="541"/>
      <c r="F818" s="542"/>
      <c r="G818" s="541"/>
      <c r="H818" s="541"/>
      <c r="I818" s="530"/>
      <c r="J818" s="543"/>
      <c r="K818" s="543"/>
      <c r="L818" s="531"/>
      <c r="M818" s="543"/>
      <c r="N818" s="544"/>
      <c r="O818" s="532">
        <f t="shared" si="37"/>
        <v>0</v>
      </c>
      <c r="P818" s="532">
        <f t="shared" si="38"/>
        <v>0</v>
      </c>
      <c r="Q818" s="518" t="str">
        <f t="shared" si="39"/>
        <v/>
      </c>
    </row>
    <row r="819" spans="1:17" x14ac:dyDescent="0.2">
      <c r="A819" s="525"/>
      <c r="B819" s="526"/>
      <c r="C819" s="527"/>
      <c r="D819" s="541"/>
      <c r="E819" s="541"/>
      <c r="F819" s="542"/>
      <c r="G819" s="541"/>
      <c r="H819" s="541"/>
      <c r="I819" s="530"/>
      <c r="J819" s="543"/>
      <c r="K819" s="543"/>
      <c r="L819" s="531"/>
      <c r="M819" s="543"/>
      <c r="N819" s="544"/>
      <c r="O819" s="532">
        <f t="shared" si="37"/>
        <v>0</v>
      </c>
      <c r="P819" s="532">
        <f t="shared" si="38"/>
        <v>0</v>
      </c>
      <c r="Q819" s="518" t="str">
        <f t="shared" si="39"/>
        <v/>
      </c>
    </row>
    <row r="820" spans="1:17" x14ac:dyDescent="0.2">
      <c r="A820" s="525"/>
      <c r="B820" s="526"/>
      <c r="C820" s="527"/>
      <c r="D820" s="541"/>
      <c r="E820" s="541"/>
      <c r="F820" s="542"/>
      <c r="G820" s="541"/>
      <c r="H820" s="541"/>
      <c r="I820" s="530"/>
      <c r="J820" s="543"/>
      <c r="K820" s="543"/>
      <c r="L820" s="531"/>
      <c r="M820" s="543"/>
      <c r="N820" s="544"/>
      <c r="O820" s="532">
        <f t="shared" si="37"/>
        <v>0</v>
      </c>
      <c r="P820" s="532">
        <f t="shared" si="38"/>
        <v>0</v>
      </c>
      <c r="Q820" s="518" t="str">
        <f t="shared" si="39"/>
        <v/>
      </c>
    </row>
    <row r="821" spans="1:17" x14ac:dyDescent="0.2">
      <c r="A821" s="525"/>
      <c r="B821" s="526"/>
      <c r="C821" s="527"/>
      <c r="D821" s="541"/>
      <c r="E821" s="541"/>
      <c r="F821" s="542"/>
      <c r="G821" s="541"/>
      <c r="H821" s="541"/>
      <c r="I821" s="530"/>
      <c r="J821" s="543"/>
      <c r="K821" s="543"/>
      <c r="L821" s="531"/>
      <c r="M821" s="543"/>
      <c r="N821" s="544"/>
      <c r="O821" s="532">
        <f t="shared" si="37"/>
        <v>0</v>
      </c>
      <c r="P821" s="532">
        <f t="shared" si="38"/>
        <v>0</v>
      </c>
      <c r="Q821" s="518" t="str">
        <f t="shared" si="39"/>
        <v/>
      </c>
    </row>
    <row r="822" spans="1:17" x14ac:dyDescent="0.2">
      <c r="A822" s="525"/>
      <c r="B822" s="526"/>
      <c r="C822" s="527"/>
      <c r="D822" s="541"/>
      <c r="E822" s="541"/>
      <c r="F822" s="542"/>
      <c r="G822" s="541"/>
      <c r="H822" s="541"/>
      <c r="I822" s="530"/>
      <c r="J822" s="543"/>
      <c r="K822" s="543"/>
      <c r="L822" s="531"/>
      <c r="M822" s="543"/>
      <c r="N822" s="544"/>
      <c r="O822" s="532">
        <f t="shared" si="37"/>
        <v>0</v>
      </c>
      <c r="P822" s="532">
        <f t="shared" si="38"/>
        <v>0</v>
      </c>
      <c r="Q822" s="518" t="str">
        <f t="shared" si="39"/>
        <v/>
      </c>
    </row>
    <row r="823" spans="1:17" x14ac:dyDescent="0.2">
      <c r="A823" s="525"/>
      <c r="B823" s="526"/>
      <c r="C823" s="527"/>
      <c r="D823" s="541"/>
      <c r="E823" s="541"/>
      <c r="F823" s="542"/>
      <c r="G823" s="541"/>
      <c r="H823" s="541"/>
      <c r="I823" s="530"/>
      <c r="J823" s="543"/>
      <c r="K823" s="543"/>
      <c r="L823" s="531"/>
      <c r="M823" s="543"/>
      <c r="N823" s="544"/>
      <c r="O823" s="532">
        <f t="shared" si="37"/>
        <v>0</v>
      </c>
      <c r="P823" s="532">
        <f t="shared" si="38"/>
        <v>0</v>
      </c>
      <c r="Q823" s="518" t="str">
        <f t="shared" si="39"/>
        <v/>
      </c>
    </row>
    <row r="824" spans="1:17" x14ac:dyDescent="0.2">
      <c r="A824" s="525"/>
      <c r="B824" s="526"/>
      <c r="C824" s="527"/>
      <c r="D824" s="541"/>
      <c r="E824" s="541"/>
      <c r="F824" s="542"/>
      <c r="G824" s="541"/>
      <c r="H824" s="541"/>
      <c r="I824" s="530"/>
      <c r="J824" s="543"/>
      <c r="K824" s="543"/>
      <c r="L824" s="531"/>
      <c r="M824" s="543"/>
      <c r="N824" s="544"/>
      <c r="O824" s="532">
        <f t="shared" si="37"/>
        <v>0</v>
      </c>
      <c r="P824" s="532">
        <f t="shared" si="38"/>
        <v>0</v>
      </c>
      <c r="Q824" s="518" t="str">
        <f t="shared" si="39"/>
        <v/>
      </c>
    </row>
    <row r="825" spans="1:17" x14ac:dyDescent="0.2">
      <c r="A825" s="525"/>
      <c r="B825" s="526"/>
      <c r="C825" s="527"/>
      <c r="D825" s="541"/>
      <c r="E825" s="541"/>
      <c r="F825" s="542"/>
      <c r="G825" s="541"/>
      <c r="H825" s="541"/>
      <c r="I825" s="530"/>
      <c r="J825" s="543"/>
      <c r="K825" s="543"/>
      <c r="L825" s="531"/>
      <c r="M825" s="543"/>
      <c r="N825" s="544"/>
      <c r="O825" s="532">
        <f t="shared" si="37"/>
        <v>0</v>
      </c>
      <c r="P825" s="532">
        <f t="shared" si="38"/>
        <v>0</v>
      </c>
      <c r="Q825" s="518" t="str">
        <f t="shared" si="39"/>
        <v/>
      </c>
    </row>
    <row r="826" spans="1:17" x14ac:dyDescent="0.2">
      <c r="A826" s="525"/>
      <c r="B826" s="526"/>
      <c r="C826" s="527"/>
      <c r="D826" s="541"/>
      <c r="E826" s="541"/>
      <c r="F826" s="542"/>
      <c r="G826" s="541"/>
      <c r="H826" s="541"/>
      <c r="I826" s="530"/>
      <c r="J826" s="543"/>
      <c r="K826" s="543"/>
      <c r="L826" s="531"/>
      <c r="M826" s="543"/>
      <c r="N826" s="544"/>
      <c r="O826" s="532">
        <f t="shared" si="37"/>
        <v>0</v>
      </c>
      <c r="P826" s="532">
        <f t="shared" si="38"/>
        <v>0</v>
      </c>
      <c r="Q826" s="518" t="str">
        <f t="shared" si="39"/>
        <v/>
      </c>
    </row>
    <row r="827" spans="1:17" x14ac:dyDescent="0.2">
      <c r="A827" s="525"/>
      <c r="B827" s="526"/>
      <c r="C827" s="527"/>
      <c r="D827" s="541"/>
      <c r="E827" s="541"/>
      <c r="F827" s="542"/>
      <c r="G827" s="541"/>
      <c r="H827" s="541"/>
      <c r="I827" s="530"/>
      <c r="J827" s="543"/>
      <c r="K827" s="543"/>
      <c r="L827" s="531"/>
      <c r="M827" s="543"/>
      <c r="N827" s="544"/>
      <c r="O827" s="532">
        <f t="shared" si="37"/>
        <v>0</v>
      </c>
      <c r="P827" s="532">
        <f t="shared" si="38"/>
        <v>0</v>
      </c>
      <c r="Q827" s="518" t="str">
        <f t="shared" si="39"/>
        <v/>
      </c>
    </row>
    <row r="828" spans="1:17" x14ac:dyDescent="0.2">
      <c r="A828" s="525"/>
      <c r="B828" s="526"/>
      <c r="C828" s="527"/>
      <c r="D828" s="541"/>
      <c r="E828" s="541"/>
      <c r="F828" s="542"/>
      <c r="G828" s="541"/>
      <c r="H828" s="541"/>
      <c r="I828" s="530"/>
      <c r="J828" s="543"/>
      <c r="K828" s="543"/>
      <c r="L828" s="531"/>
      <c r="M828" s="543"/>
      <c r="N828" s="544"/>
      <c r="O828" s="532">
        <f t="shared" si="37"/>
        <v>0</v>
      </c>
      <c r="P828" s="532">
        <f t="shared" si="38"/>
        <v>0</v>
      </c>
      <c r="Q828" s="518" t="str">
        <f t="shared" si="39"/>
        <v/>
      </c>
    </row>
    <row r="829" spans="1:17" x14ac:dyDescent="0.2">
      <c r="A829" s="525"/>
      <c r="B829" s="526"/>
      <c r="C829" s="527"/>
      <c r="D829" s="541"/>
      <c r="E829" s="541"/>
      <c r="F829" s="542"/>
      <c r="G829" s="541"/>
      <c r="H829" s="541"/>
      <c r="I829" s="530"/>
      <c r="J829" s="543"/>
      <c r="K829" s="543"/>
      <c r="L829" s="531"/>
      <c r="M829" s="543"/>
      <c r="N829" s="544"/>
      <c r="O829" s="532">
        <f t="shared" si="37"/>
        <v>0</v>
      </c>
      <c r="P829" s="532">
        <f t="shared" si="38"/>
        <v>0</v>
      </c>
      <c r="Q829" s="518" t="str">
        <f t="shared" si="39"/>
        <v/>
      </c>
    </row>
    <row r="830" spans="1:17" x14ac:dyDescent="0.2">
      <c r="A830" s="525"/>
      <c r="B830" s="526"/>
      <c r="C830" s="527"/>
      <c r="D830" s="541"/>
      <c r="E830" s="541"/>
      <c r="F830" s="542"/>
      <c r="G830" s="541"/>
      <c r="H830" s="541"/>
      <c r="I830" s="530"/>
      <c r="J830" s="543"/>
      <c r="K830" s="543"/>
      <c r="L830" s="531"/>
      <c r="M830" s="543"/>
      <c r="N830" s="544"/>
      <c r="O830" s="532">
        <f t="shared" si="37"/>
        <v>0</v>
      </c>
      <c r="P830" s="532">
        <f t="shared" si="38"/>
        <v>0</v>
      </c>
      <c r="Q830" s="518" t="str">
        <f t="shared" si="39"/>
        <v/>
      </c>
    </row>
    <row r="831" spans="1:17" x14ac:dyDescent="0.2">
      <c r="A831" s="525"/>
      <c r="B831" s="526"/>
      <c r="C831" s="527"/>
      <c r="D831" s="541"/>
      <c r="E831" s="541"/>
      <c r="F831" s="542"/>
      <c r="G831" s="541"/>
      <c r="H831" s="541"/>
      <c r="I831" s="530"/>
      <c r="J831" s="543"/>
      <c r="K831" s="543"/>
      <c r="L831" s="531"/>
      <c r="M831" s="543"/>
      <c r="N831" s="544"/>
      <c r="O831" s="532">
        <f t="shared" si="37"/>
        <v>0</v>
      </c>
      <c r="P831" s="532">
        <f t="shared" si="38"/>
        <v>0</v>
      </c>
      <c r="Q831" s="518" t="str">
        <f t="shared" si="39"/>
        <v/>
      </c>
    </row>
    <row r="832" spans="1:17" x14ac:dyDescent="0.2">
      <c r="A832" s="525"/>
      <c r="B832" s="526"/>
      <c r="C832" s="527"/>
      <c r="D832" s="541"/>
      <c r="E832" s="541"/>
      <c r="F832" s="542"/>
      <c r="G832" s="541"/>
      <c r="H832" s="541"/>
      <c r="I832" s="530"/>
      <c r="J832" s="543"/>
      <c r="K832" s="543"/>
      <c r="L832" s="531"/>
      <c r="M832" s="543"/>
      <c r="N832" s="544"/>
      <c r="O832" s="532">
        <f t="shared" si="37"/>
        <v>0</v>
      </c>
      <c r="P832" s="532">
        <f t="shared" si="38"/>
        <v>0</v>
      </c>
      <c r="Q832" s="518" t="str">
        <f t="shared" si="39"/>
        <v/>
      </c>
    </row>
    <row r="833" spans="1:17" x14ac:dyDescent="0.2">
      <c r="A833" s="525"/>
      <c r="B833" s="526"/>
      <c r="C833" s="527"/>
      <c r="D833" s="541"/>
      <c r="E833" s="541"/>
      <c r="F833" s="542"/>
      <c r="G833" s="541"/>
      <c r="H833" s="541"/>
      <c r="I833" s="530"/>
      <c r="J833" s="543"/>
      <c r="K833" s="543"/>
      <c r="L833" s="531"/>
      <c r="M833" s="543"/>
      <c r="N833" s="544"/>
      <c r="O833" s="532">
        <f t="shared" si="37"/>
        <v>0</v>
      </c>
      <c r="P833" s="532">
        <f t="shared" si="38"/>
        <v>0</v>
      </c>
      <c r="Q833" s="518" t="str">
        <f t="shared" si="39"/>
        <v/>
      </c>
    </row>
    <row r="834" spans="1:17" x14ac:dyDescent="0.2">
      <c r="A834" s="525"/>
      <c r="B834" s="526"/>
      <c r="C834" s="527"/>
      <c r="D834" s="541"/>
      <c r="E834" s="541"/>
      <c r="F834" s="542"/>
      <c r="G834" s="541"/>
      <c r="H834" s="541"/>
      <c r="I834" s="530"/>
      <c r="J834" s="543"/>
      <c r="K834" s="543"/>
      <c r="L834" s="531"/>
      <c r="M834" s="543"/>
      <c r="N834" s="544"/>
      <c r="O834" s="532">
        <f t="shared" si="37"/>
        <v>0</v>
      </c>
      <c r="P834" s="532">
        <f t="shared" si="38"/>
        <v>0</v>
      </c>
      <c r="Q834" s="518" t="str">
        <f t="shared" si="39"/>
        <v/>
      </c>
    </row>
    <row r="835" spans="1:17" x14ac:dyDescent="0.2">
      <c r="A835" s="525"/>
      <c r="B835" s="526"/>
      <c r="C835" s="527"/>
      <c r="D835" s="541"/>
      <c r="E835" s="541"/>
      <c r="F835" s="542"/>
      <c r="G835" s="541"/>
      <c r="H835" s="541"/>
      <c r="I835" s="530"/>
      <c r="J835" s="543"/>
      <c r="K835" s="543"/>
      <c r="L835" s="531"/>
      <c r="M835" s="543"/>
      <c r="N835" s="544"/>
      <c r="O835" s="532">
        <f t="shared" si="37"/>
        <v>0</v>
      </c>
      <c r="P835" s="532">
        <f t="shared" si="38"/>
        <v>0</v>
      </c>
      <c r="Q835" s="518" t="str">
        <f t="shared" si="39"/>
        <v/>
      </c>
    </row>
    <row r="836" spans="1:17" x14ac:dyDescent="0.2">
      <c r="A836" s="525"/>
      <c r="B836" s="526"/>
      <c r="C836" s="527"/>
      <c r="D836" s="528"/>
      <c r="E836" s="541"/>
      <c r="F836" s="542"/>
      <c r="G836" s="541"/>
      <c r="H836" s="541"/>
      <c r="I836" s="530"/>
      <c r="J836" s="543"/>
      <c r="K836" s="543"/>
      <c r="L836" s="531"/>
      <c r="M836" s="543"/>
      <c r="N836" s="544"/>
      <c r="O836" s="532">
        <f t="shared" si="37"/>
        <v>0</v>
      </c>
      <c r="P836" s="532">
        <f t="shared" si="38"/>
        <v>0</v>
      </c>
      <c r="Q836" s="518" t="str">
        <f t="shared" si="39"/>
        <v/>
      </c>
    </row>
    <row r="837" spans="1:17" x14ac:dyDescent="0.2">
      <c r="A837" s="525"/>
      <c r="B837" s="526"/>
      <c r="C837" s="527"/>
      <c r="D837" s="528"/>
      <c r="E837" s="541"/>
      <c r="F837" s="542"/>
      <c r="G837" s="541"/>
      <c r="H837" s="541"/>
      <c r="I837" s="530"/>
      <c r="J837" s="543"/>
      <c r="K837" s="543"/>
      <c r="L837" s="531"/>
      <c r="M837" s="543"/>
      <c r="N837" s="544"/>
      <c r="O837" s="532">
        <f t="shared" ref="O837:O900" si="40">IF(B837=0,0,IF(YEAR(B837)=$P$1,MONTH(B837)-$O$1+1,(YEAR(B837)-$P$1)*12-$O$1+1+MONTH(B837)))</f>
        <v>0</v>
      </c>
      <c r="P837" s="532">
        <f t="shared" ref="P837:P900" si="41">IF(C837=0,0,IF(YEAR(C837)=$P$1,MONTH(C837)-$O$1+1,(YEAR(C837)-$P$1)*12-$O$1+1+MONTH(C837)))</f>
        <v>0</v>
      </c>
      <c r="Q837" s="518" t="str">
        <f t="shared" ref="Q837:Q900" si="42">SUBSTITUTE(D837," ","_")</f>
        <v/>
      </c>
    </row>
    <row r="838" spans="1:17" x14ac:dyDescent="0.2">
      <c r="A838" s="525"/>
      <c r="B838" s="526"/>
      <c r="C838" s="527"/>
      <c r="D838" s="528"/>
      <c r="E838" s="541"/>
      <c r="F838" s="542"/>
      <c r="G838" s="541"/>
      <c r="H838" s="541"/>
      <c r="I838" s="530"/>
      <c r="J838" s="543"/>
      <c r="K838" s="543"/>
      <c r="L838" s="531"/>
      <c r="M838" s="543"/>
      <c r="N838" s="544"/>
      <c r="O838" s="532">
        <f t="shared" si="40"/>
        <v>0</v>
      </c>
      <c r="P838" s="532">
        <f t="shared" si="41"/>
        <v>0</v>
      </c>
      <c r="Q838" s="518" t="str">
        <f t="shared" si="42"/>
        <v/>
      </c>
    </row>
    <row r="839" spans="1:17" x14ac:dyDescent="0.2">
      <c r="A839" s="525"/>
      <c r="B839" s="526"/>
      <c r="C839" s="527"/>
      <c r="D839" s="528"/>
      <c r="E839" s="541"/>
      <c r="F839" s="542"/>
      <c r="G839" s="541"/>
      <c r="H839" s="541"/>
      <c r="I839" s="530"/>
      <c r="J839" s="543"/>
      <c r="K839" s="543"/>
      <c r="L839" s="531"/>
      <c r="M839" s="543"/>
      <c r="N839" s="544"/>
      <c r="O839" s="532">
        <f t="shared" si="40"/>
        <v>0</v>
      </c>
      <c r="P839" s="532">
        <f t="shared" si="41"/>
        <v>0</v>
      </c>
      <c r="Q839" s="518" t="str">
        <f t="shared" si="42"/>
        <v/>
      </c>
    </row>
    <row r="840" spans="1:17" x14ac:dyDescent="0.2">
      <c r="A840" s="525"/>
      <c r="B840" s="526"/>
      <c r="C840" s="527"/>
      <c r="D840" s="528"/>
      <c r="E840" s="541"/>
      <c r="F840" s="542"/>
      <c r="G840" s="541"/>
      <c r="H840" s="541"/>
      <c r="I840" s="530"/>
      <c r="J840" s="543"/>
      <c r="K840" s="543"/>
      <c r="L840" s="531"/>
      <c r="M840" s="543"/>
      <c r="N840" s="544"/>
      <c r="O840" s="532">
        <f t="shared" si="40"/>
        <v>0</v>
      </c>
      <c r="P840" s="532">
        <f t="shared" si="41"/>
        <v>0</v>
      </c>
      <c r="Q840" s="518" t="str">
        <f t="shared" si="42"/>
        <v/>
      </c>
    </row>
    <row r="841" spans="1:17" x14ac:dyDescent="0.2">
      <c r="A841" s="525"/>
      <c r="B841" s="526"/>
      <c r="C841" s="527"/>
      <c r="D841" s="541"/>
      <c r="E841" s="541"/>
      <c r="F841" s="542"/>
      <c r="G841" s="541"/>
      <c r="H841" s="530"/>
      <c r="I841" s="530"/>
      <c r="J841" s="531"/>
      <c r="K841" s="531"/>
      <c r="L841" s="531"/>
      <c r="M841" s="543"/>
      <c r="N841" s="544"/>
      <c r="O841" s="532">
        <f t="shared" si="40"/>
        <v>0</v>
      </c>
      <c r="P841" s="532">
        <f t="shared" si="41"/>
        <v>0</v>
      </c>
      <c r="Q841" s="518" t="str">
        <f t="shared" si="42"/>
        <v/>
      </c>
    </row>
    <row r="842" spans="1:17" x14ac:dyDescent="0.2">
      <c r="A842" s="525"/>
      <c r="B842" s="526"/>
      <c r="C842" s="527"/>
      <c r="D842" s="541"/>
      <c r="E842" s="541"/>
      <c r="F842" s="542"/>
      <c r="G842" s="541"/>
      <c r="H842" s="541"/>
      <c r="I842" s="530"/>
      <c r="J842" s="543"/>
      <c r="K842" s="543"/>
      <c r="L842" s="531"/>
      <c r="M842" s="543"/>
      <c r="N842" s="544"/>
      <c r="O842" s="532">
        <f t="shared" si="40"/>
        <v>0</v>
      </c>
      <c r="P842" s="532">
        <f t="shared" si="41"/>
        <v>0</v>
      </c>
      <c r="Q842" s="518" t="str">
        <f t="shared" si="42"/>
        <v/>
      </c>
    </row>
    <row r="843" spans="1:17" x14ac:dyDescent="0.2">
      <c r="A843" s="525"/>
      <c r="B843" s="526"/>
      <c r="C843" s="527"/>
      <c r="D843" s="541"/>
      <c r="E843" s="541"/>
      <c r="F843" s="542"/>
      <c r="G843" s="541"/>
      <c r="H843" s="541"/>
      <c r="I843" s="530"/>
      <c r="J843" s="543"/>
      <c r="K843" s="543"/>
      <c r="L843" s="531"/>
      <c r="M843" s="543"/>
      <c r="N843" s="544"/>
      <c r="O843" s="532">
        <f t="shared" si="40"/>
        <v>0</v>
      </c>
      <c r="P843" s="532">
        <f t="shared" si="41"/>
        <v>0</v>
      </c>
      <c r="Q843" s="518" t="str">
        <f t="shared" si="42"/>
        <v/>
      </c>
    </row>
    <row r="844" spans="1:17" x14ac:dyDescent="0.2">
      <c r="A844" s="525"/>
      <c r="B844" s="526"/>
      <c r="C844" s="527"/>
      <c r="D844" s="541"/>
      <c r="E844" s="541"/>
      <c r="F844" s="542"/>
      <c r="G844" s="541"/>
      <c r="H844" s="541"/>
      <c r="I844" s="530"/>
      <c r="J844" s="543"/>
      <c r="K844" s="543"/>
      <c r="L844" s="531"/>
      <c r="M844" s="543"/>
      <c r="N844" s="544"/>
      <c r="O844" s="532">
        <f t="shared" si="40"/>
        <v>0</v>
      </c>
      <c r="P844" s="532">
        <f t="shared" si="41"/>
        <v>0</v>
      </c>
      <c r="Q844" s="518" t="str">
        <f t="shared" si="42"/>
        <v/>
      </c>
    </row>
    <row r="845" spans="1:17" x14ac:dyDescent="0.2">
      <c r="A845" s="525"/>
      <c r="B845" s="526"/>
      <c r="C845" s="527"/>
      <c r="D845" s="541"/>
      <c r="E845" s="541"/>
      <c r="F845" s="542"/>
      <c r="G845" s="541"/>
      <c r="H845" s="541"/>
      <c r="I845" s="530"/>
      <c r="J845" s="543"/>
      <c r="K845" s="543"/>
      <c r="L845" s="531"/>
      <c r="M845" s="543"/>
      <c r="N845" s="544"/>
      <c r="O845" s="532">
        <f t="shared" si="40"/>
        <v>0</v>
      </c>
      <c r="P845" s="532">
        <f t="shared" si="41"/>
        <v>0</v>
      </c>
      <c r="Q845" s="518" t="str">
        <f t="shared" si="42"/>
        <v/>
      </c>
    </row>
    <row r="846" spans="1:17" x14ac:dyDescent="0.2">
      <c r="A846" s="525"/>
      <c r="B846" s="566"/>
      <c r="C846" s="567"/>
      <c r="D846" s="528"/>
      <c r="E846" s="541"/>
      <c r="F846" s="529"/>
      <c r="G846" s="528"/>
      <c r="H846" s="528"/>
      <c r="I846" s="528"/>
      <c r="J846" s="547"/>
      <c r="K846" s="547"/>
      <c r="L846" s="547"/>
      <c r="M846" s="547"/>
      <c r="N846" s="568"/>
      <c r="O846" s="532">
        <f t="shared" si="40"/>
        <v>0</v>
      </c>
      <c r="P846" s="532">
        <f t="shared" si="41"/>
        <v>0</v>
      </c>
      <c r="Q846" s="518" t="str">
        <f t="shared" si="42"/>
        <v/>
      </c>
    </row>
    <row r="847" spans="1:17" x14ac:dyDescent="0.2">
      <c r="A847" s="525"/>
      <c r="B847" s="526"/>
      <c r="C847" s="527"/>
      <c r="D847" s="528"/>
      <c r="E847" s="541"/>
      <c r="F847" s="542"/>
      <c r="G847" s="541"/>
      <c r="H847" s="541"/>
      <c r="I847" s="530"/>
      <c r="J847" s="543"/>
      <c r="K847" s="543"/>
      <c r="L847" s="531"/>
      <c r="M847" s="543"/>
      <c r="N847" s="544"/>
      <c r="O847" s="532">
        <f t="shared" si="40"/>
        <v>0</v>
      </c>
      <c r="P847" s="532">
        <f t="shared" si="41"/>
        <v>0</v>
      </c>
      <c r="Q847" s="518" t="str">
        <f t="shared" si="42"/>
        <v/>
      </c>
    </row>
    <row r="848" spans="1:17" x14ac:dyDescent="0.2">
      <c r="A848" s="525"/>
      <c r="B848" s="526"/>
      <c r="C848" s="527"/>
      <c r="D848" s="528"/>
      <c r="E848" s="541"/>
      <c r="F848" s="542"/>
      <c r="G848" s="541"/>
      <c r="H848" s="541"/>
      <c r="I848" s="530"/>
      <c r="J848" s="543"/>
      <c r="K848" s="543"/>
      <c r="L848" s="531"/>
      <c r="M848" s="543"/>
      <c r="N848" s="544"/>
      <c r="O848" s="532">
        <f t="shared" si="40"/>
        <v>0</v>
      </c>
      <c r="P848" s="532">
        <f t="shared" si="41"/>
        <v>0</v>
      </c>
      <c r="Q848" s="518" t="str">
        <f t="shared" si="42"/>
        <v/>
      </c>
    </row>
    <row r="849" spans="1:17" x14ac:dyDescent="0.2">
      <c r="A849" s="525"/>
      <c r="B849" s="526"/>
      <c r="C849" s="527"/>
      <c r="D849" s="528"/>
      <c r="E849" s="541"/>
      <c r="F849" s="542"/>
      <c r="G849" s="541"/>
      <c r="H849" s="541"/>
      <c r="I849" s="530"/>
      <c r="J849" s="543"/>
      <c r="K849" s="543"/>
      <c r="L849" s="531"/>
      <c r="M849" s="543"/>
      <c r="N849" s="544"/>
      <c r="O849" s="532">
        <f t="shared" si="40"/>
        <v>0</v>
      </c>
      <c r="P849" s="532">
        <f t="shared" si="41"/>
        <v>0</v>
      </c>
      <c r="Q849" s="518" t="str">
        <f t="shared" si="42"/>
        <v/>
      </c>
    </row>
    <row r="850" spans="1:17" x14ac:dyDescent="0.2">
      <c r="A850" s="525"/>
      <c r="B850" s="526"/>
      <c r="C850" s="527"/>
      <c r="D850" s="528"/>
      <c r="E850" s="541"/>
      <c r="F850" s="542"/>
      <c r="G850" s="541"/>
      <c r="H850" s="541"/>
      <c r="I850" s="530"/>
      <c r="J850" s="543"/>
      <c r="K850" s="543"/>
      <c r="L850" s="531"/>
      <c r="M850" s="543"/>
      <c r="N850" s="544"/>
      <c r="O850" s="532">
        <f t="shared" si="40"/>
        <v>0</v>
      </c>
      <c r="P850" s="532">
        <f t="shared" si="41"/>
        <v>0</v>
      </c>
      <c r="Q850" s="518" t="str">
        <f t="shared" si="42"/>
        <v/>
      </c>
    </row>
    <row r="851" spans="1:17" x14ac:dyDescent="0.2">
      <c r="A851" s="525"/>
      <c r="B851" s="526"/>
      <c r="C851" s="527"/>
      <c r="D851" s="528"/>
      <c r="E851" s="541"/>
      <c r="F851" s="542"/>
      <c r="G851" s="530"/>
      <c r="H851" s="541"/>
      <c r="I851" s="530"/>
      <c r="J851" s="543"/>
      <c r="K851" s="543"/>
      <c r="L851" s="531"/>
      <c r="M851" s="543"/>
      <c r="N851" s="544"/>
      <c r="O851" s="532">
        <f t="shared" si="40"/>
        <v>0</v>
      </c>
      <c r="P851" s="532">
        <f t="shared" si="41"/>
        <v>0</v>
      </c>
      <c r="Q851" s="518" t="str">
        <f t="shared" si="42"/>
        <v/>
      </c>
    </row>
    <row r="852" spans="1:17" x14ac:dyDescent="0.2">
      <c r="A852" s="525"/>
      <c r="B852" s="526"/>
      <c r="C852" s="527"/>
      <c r="D852" s="528"/>
      <c r="E852" s="541"/>
      <c r="F852" s="542"/>
      <c r="G852" s="541"/>
      <c r="H852" s="541"/>
      <c r="I852" s="530"/>
      <c r="J852" s="543"/>
      <c r="K852" s="543"/>
      <c r="L852" s="531"/>
      <c r="M852" s="543"/>
      <c r="N852" s="544"/>
      <c r="O852" s="532">
        <f t="shared" si="40"/>
        <v>0</v>
      </c>
      <c r="P852" s="532">
        <f t="shared" si="41"/>
        <v>0</v>
      </c>
      <c r="Q852" s="518" t="str">
        <f t="shared" si="42"/>
        <v/>
      </c>
    </row>
    <row r="853" spans="1:17" x14ac:dyDescent="0.2">
      <c r="A853" s="525"/>
      <c r="B853" s="526"/>
      <c r="C853" s="527"/>
      <c r="D853" s="541"/>
      <c r="E853" s="541"/>
      <c r="F853" s="542"/>
      <c r="G853" s="541"/>
      <c r="H853" s="541"/>
      <c r="I853" s="530"/>
      <c r="J853" s="543"/>
      <c r="K853" s="543"/>
      <c r="L853" s="531"/>
      <c r="M853" s="543"/>
      <c r="N853" s="544"/>
      <c r="O853" s="532">
        <f t="shared" si="40"/>
        <v>0</v>
      </c>
      <c r="P853" s="532">
        <f t="shared" si="41"/>
        <v>0</v>
      </c>
      <c r="Q853" s="518" t="str">
        <f t="shared" si="42"/>
        <v/>
      </c>
    </row>
    <row r="854" spans="1:17" x14ac:dyDescent="0.2">
      <c r="A854" s="525"/>
      <c r="B854" s="526"/>
      <c r="C854" s="527"/>
      <c r="D854" s="528"/>
      <c r="E854" s="541"/>
      <c r="F854" s="542"/>
      <c r="G854" s="541"/>
      <c r="H854" s="541"/>
      <c r="I854" s="530"/>
      <c r="J854" s="531"/>
      <c r="K854" s="531"/>
      <c r="L854" s="531"/>
      <c r="M854" s="543"/>
      <c r="N854" s="544"/>
      <c r="O854" s="532">
        <f t="shared" si="40"/>
        <v>0</v>
      </c>
      <c r="P854" s="532">
        <f t="shared" si="41"/>
        <v>0</v>
      </c>
      <c r="Q854" s="518" t="str">
        <f t="shared" si="42"/>
        <v/>
      </c>
    </row>
    <row r="855" spans="1:17" x14ac:dyDescent="0.2">
      <c r="A855" s="525"/>
      <c r="B855" s="526"/>
      <c r="C855" s="527"/>
      <c r="D855" s="541"/>
      <c r="E855" s="541"/>
      <c r="F855" s="542"/>
      <c r="G855" s="530"/>
      <c r="H855" s="541"/>
      <c r="I855" s="530"/>
      <c r="J855" s="543"/>
      <c r="K855" s="543"/>
      <c r="L855" s="531"/>
      <c r="M855" s="543"/>
      <c r="N855" s="544"/>
      <c r="O855" s="532">
        <f t="shared" si="40"/>
        <v>0</v>
      </c>
      <c r="P855" s="532">
        <f t="shared" si="41"/>
        <v>0</v>
      </c>
      <c r="Q855" s="518" t="str">
        <f t="shared" si="42"/>
        <v/>
      </c>
    </row>
    <row r="856" spans="1:17" x14ac:dyDescent="0.2">
      <c r="A856" s="525"/>
      <c r="B856" s="526"/>
      <c r="C856" s="527"/>
      <c r="D856" s="541"/>
      <c r="E856" s="541"/>
      <c r="F856" s="542"/>
      <c r="G856" s="530"/>
      <c r="H856" s="541"/>
      <c r="I856" s="530"/>
      <c r="J856" s="543"/>
      <c r="K856" s="543"/>
      <c r="L856" s="531"/>
      <c r="M856" s="543"/>
      <c r="N856" s="544"/>
      <c r="O856" s="532">
        <f t="shared" si="40"/>
        <v>0</v>
      </c>
      <c r="P856" s="532">
        <f t="shared" si="41"/>
        <v>0</v>
      </c>
      <c r="Q856" s="518" t="str">
        <f t="shared" si="42"/>
        <v/>
      </c>
    </row>
    <row r="857" spans="1:17" x14ac:dyDescent="0.2">
      <c r="A857" s="525"/>
      <c r="B857" s="526"/>
      <c r="C857" s="527"/>
      <c r="D857" s="541"/>
      <c r="E857" s="541"/>
      <c r="F857" s="542"/>
      <c r="G857" s="530"/>
      <c r="H857" s="541"/>
      <c r="I857" s="530"/>
      <c r="J857" s="543"/>
      <c r="K857" s="543"/>
      <c r="L857" s="531"/>
      <c r="M857" s="543"/>
      <c r="N857" s="544"/>
      <c r="O857" s="532">
        <f t="shared" si="40"/>
        <v>0</v>
      </c>
      <c r="P857" s="532">
        <f t="shared" si="41"/>
        <v>0</v>
      </c>
      <c r="Q857" s="518" t="str">
        <f t="shared" si="42"/>
        <v/>
      </c>
    </row>
    <row r="858" spans="1:17" x14ac:dyDescent="0.2">
      <c r="A858" s="525"/>
      <c r="B858" s="526"/>
      <c r="C858" s="527"/>
      <c r="D858" s="541"/>
      <c r="E858" s="541"/>
      <c r="F858" s="542"/>
      <c r="G858" s="530"/>
      <c r="H858" s="541"/>
      <c r="I858" s="530"/>
      <c r="J858" s="543"/>
      <c r="K858" s="543"/>
      <c r="L858" s="531"/>
      <c r="M858" s="543"/>
      <c r="N858" s="544"/>
      <c r="O858" s="532">
        <f t="shared" si="40"/>
        <v>0</v>
      </c>
      <c r="P858" s="532">
        <f t="shared" si="41"/>
        <v>0</v>
      </c>
      <c r="Q858" s="518" t="str">
        <f t="shared" si="42"/>
        <v/>
      </c>
    </row>
    <row r="859" spans="1:17" x14ac:dyDescent="0.2">
      <c r="A859" s="525"/>
      <c r="B859" s="526"/>
      <c r="C859" s="527"/>
      <c r="D859" s="541"/>
      <c r="E859" s="541"/>
      <c r="F859" s="542"/>
      <c r="G859" s="530"/>
      <c r="H859" s="541"/>
      <c r="I859" s="530"/>
      <c r="J859" s="543"/>
      <c r="K859" s="543"/>
      <c r="L859" s="531"/>
      <c r="M859" s="543"/>
      <c r="N859" s="544"/>
      <c r="O859" s="532">
        <f t="shared" si="40"/>
        <v>0</v>
      </c>
      <c r="P859" s="532">
        <f t="shared" si="41"/>
        <v>0</v>
      </c>
      <c r="Q859" s="518" t="str">
        <f t="shared" si="42"/>
        <v/>
      </c>
    </row>
    <row r="860" spans="1:17" x14ac:dyDescent="0.2">
      <c r="A860" s="525"/>
      <c r="B860" s="526"/>
      <c r="C860" s="527"/>
      <c r="D860" s="541"/>
      <c r="E860" s="541"/>
      <c r="F860" s="542"/>
      <c r="G860" s="530"/>
      <c r="H860" s="541"/>
      <c r="I860" s="530"/>
      <c r="J860" s="543"/>
      <c r="K860" s="543"/>
      <c r="L860" s="531"/>
      <c r="M860" s="543"/>
      <c r="N860" s="544"/>
      <c r="O860" s="532">
        <f t="shared" si="40"/>
        <v>0</v>
      </c>
      <c r="P860" s="532">
        <f t="shared" si="41"/>
        <v>0</v>
      </c>
      <c r="Q860" s="518" t="str">
        <f t="shared" si="42"/>
        <v/>
      </c>
    </row>
    <row r="861" spans="1:17" x14ac:dyDescent="0.2">
      <c r="A861" s="525"/>
      <c r="B861" s="526"/>
      <c r="C861" s="527"/>
      <c r="D861" s="541"/>
      <c r="E861" s="541"/>
      <c r="F861" s="542"/>
      <c r="G861" s="530"/>
      <c r="H861" s="541"/>
      <c r="I861" s="530"/>
      <c r="J861" s="543"/>
      <c r="K861" s="543"/>
      <c r="L861" s="531"/>
      <c r="M861" s="543"/>
      <c r="N861" s="544"/>
      <c r="O861" s="532">
        <f t="shared" si="40"/>
        <v>0</v>
      </c>
      <c r="P861" s="532">
        <f t="shared" si="41"/>
        <v>0</v>
      </c>
      <c r="Q861" s="518" t="str">
        <f t="shared" si="42"/>
        <v/>
      </c>
    </row>
    <row r="862" spans="1:17" x14ac:dyDescent="0.2">
      <c r="A862" s="525"/>
      <c r="B862" s="526"/>
      <c r="C862" s="527"/>
      <c r="D862" s="541"/>
      <c r="E862" s="541"/>
      <c r="F862" s="542"/>
      <c r="G862" s="530"/>
      <c r="H862" s="541"/>
      <c r="I862" s="530"/>
      <c r="J862" s="543"/>
      <c r="K862" s="543"/>
      <c r="L862" s="531"/>
      <c r="M862" s="543"/>
      <c r="N862" s="544"/>
      <c r="O862" s="532">
        <f t="shared" si="40"/>
        <v>0</v>
      </c>
      <c r="P862" s="532">
        <f t="shared" si="41"/>
        <v>0</v>
      </c>
      <c r="Q862" s="518" t="str">
        <f t="shared" si="42"/>
        <v/>
      </c>
    </row>
    <row r="863" spans="1:17" x14ac:dyDescent="0.2">
      <c r="A863" s="525"/>
      <c r="B863" s="526"/>
      <c r="C863" s="527"/>
      <c r="D863" s="528"/>
      <c r="E863" s="541"/>
      <c r="F863" s="542"/>
      <c r="G863" s="541"/>
      <c r="H863" s="541"/>
      <c r="I863" s="530"/>
      <c r="J863" s="543"/>
      <c r="K863" s="543"/>
      <c r="L863" s="531"/>
      <c r="M863" s="543"/>
      <c r="N863" s="544"/>
      <c r="O863" s="532">
        <f t="shared" si="40"/>
        <v>0</v>
      </c>
      <c r="P863" s="532">
        <f t="shared" si="41"/>
        <v>0</v>
      </c>
      <c r="Q863" s="518" t="str">
        <f t="shared" si="42"/>
        <v/>
      </c>
    </row>
    <row r="864" spans="1:17" x14ac:dyDescent="0.2">
      <c r="A864" s="525"/>
      <c r="B864" s="566"/>
      <c r="C864" s="567"/>
      <c r="D864" s="528"/>
      <c r="E864" s="528"/>
      <c r="F864" s="529"/>
      <c r="G864" s="541"/>
      <c r="H864" s="528"/>
      <c r="I864" s="528"/>
      <c r="J864" s="547"/>
      <c r="K864" s="547"/>
      <c r="L864" s="547"/>
      <c r="M864" s="547"/>
      <c r="N864" s="566"/>
      <c r="O864" s="532">
        <f t="shared" si="40"/>
        <v>0</v>
      </c>
      <c r="P864" s="532">
        <f t="shared" si="41"/>
        <v>0</v>
      </c>
      <c r="Q864" s="518" t="str">
        <f t="shared" si="42"/>
        <v/>
      </c>
    </row>
    <row r="865" spans="1:17" x14ac:dyDescent="0.2">
      <c r="A865" s="525"/>
      <c r="B865" s="526"/>
      <c r="C865" s="527"/>
      <c r="D865" s="528"/>
      <c r="E865" s="541"/>
      <c r="F865" s="542"/>
      <c r="G865" s="541"/>
      <c r="H865" s="541"/>
      <c r="I865" s="530"/>
      <c r="J865" s="543"/>
      <c r="K865" s="543"/>
      <c r="L865" s="547"/>
      <c r="M865" s="543"/>
      <c r="N865" s="544"/>
      <c r="O865" s="532">
        <f t="shared" si="40"/>
        <v>0</v>
      </c>
      <c r="P865" s="532">
        <f t="shared" si="41"/>
        <v>0</v>
      </c>
      <c r="Q865" s="518" t="str">
        <f t="shared" si="42"/>
        <v/>
      </c>
    </row>
    <row r="866" spans="1:17" x14ac:dyDescent="0.2">
      <c r="A866" s="525"/>
      <c r="B866" s="526"/>
      <c r="C866" s="527"/>
      <c r="D866" s="541"/>
      <c r="E866" s="541"/>
      <c r="F866" s="542"/>
      <c r="G866" s="541"/>
      <c r="H866" s="541"/>
      <c r="I866" s="530"/>
      <c r="J866" s="543"/>
      <c r="K866" s="543"/>
      <c r="L866" s="531"/>
      <c r="M866" s="543"/>
      <c r="N866" s="544"/>
      <c r="O866" s="532">
        <f t="shared" si="40"/>
        <v>0</v>
      </c>
      <c r="P866" s="532">
        <f t="shared" si="41"/>
        <v>0</v>
      </c>
      <c r="Q866" s="518" t="str">
        <f t="shared" si="42"/>
        <v/>
      </c>
    </row>
    <row r="867" spans="1:17" x14ac:dyDescent="0.2">
      <c r="A867" s="525"/>
      <c r="B867" s="526"/>
      <c r="C867" s="527"/>
      <c r="D867" s="541"/>
      <c r="E867" s="541"/>
      <c r="F867" s="542"/>
      <c r="G867" s="541"/>
      <c r="H867" s="541"/>
      <c r="I867" s="530"/>
      <c r="J867" s="543"/>
      <c r="K867" s="543"/>
      <c r="L867" s="531"/>
      <c r="M867" s="543"/>
      <c r="N867" s="544"/>
      <c r="O867" s="532">
        <f t="shared" si="40"/>
        <v>0</v>
      </c>
      <c r="P867" s="532">
        <f t="shared" si="41"/>
        <v>0</v>
      </c>
      <c r="Q867" s="518" t="str">
        <f t="shared" si="42"/>
        <v/>
      </c>
    </row>
    <row r="868" spans="1:17" x14ac:dyDescent="0.2">
      <c r="A868" s="525"/>
      <c r="B868" s="526"/>
      <c r="C868" s="527"/>
      <c r="D868" s="541"/>
      <c r="E868" s="541"/>
      <c r="F868" s="542"/>
      <c r="G868" s="541"/>
      <c r="H868" s="541"/>
      <c r="I868" s="530"/>
      <c r="J868" s="543"/>
      <c r="K868" s="543"/>
      <c r="L868" s="531"/>
      <c r="M868" s="543"/>
      <c r="N868" s="544"/>
      <c r="O868" s="532">
        <f t="shared" si="40"/>
        <v>0</v>
      </c>
      <c r="P868" s="532">
        <f t="shared" si="41"/>
        <v>0</v>
      </c>
      <c r="Q868" s="518" t="str">
        <f t="shared" si="42"/>
        <v/>
      </c>
    </row>
    <row r="869" spans="1:17" x14ac:dyDescent="0.2">
      <c r="A869" s="525"/>
      <c r="B869" s="526"/>
      <c r="C869" s="527"/>
      <c r="D869" s="541"/>
      <c r="E869" s="541"/>
      <c r="F869" s="542"/>
      <c r="G869" s="541"/>
      <c r="H869" s="541"/>
      <c r="I869" s="530"/>
      <c r="J869" s="543"/>
      <c r="K869" s="543"/>
      <c r="L869" s="531"/>
      <c r="M869" s="543"/>
      <c r="N869" s="544"/>
      <c r="O869" s="532">
        <f t="shared" si="40"/>
        <v>0</v>
      </c>
      <c r="P869" s="532">
        <f t="shared" si="41"/>
        <v>0</v>
      </c>
      <c r="Q869" s="518" t="str">
        <f t="shared" si="42"/>
        <v/>
      </c>
    </row>
    <row r="870" spans="1:17" x14ac:dyDescent="0.2">
      <c r="A870" s="525"/>
      <c r="B870" s="526"/>
      <c r="C870" s="527"/>
      <c r="D870" s="541"/>
      <c r="E870" s="541"/>
      <c r="F870" s="542"/>
      <c r="G870" s="541"/>
      <c r="H870" s="541"/>
      <c r="I870" s="530"/>
      <c r="J870" s="543"/>
      <c r="K870" s="543"/>
      <c r="L870" s="531"/>
      <c r="M870" s="543"/>
      <c r="N870" s="544"/>
      <c r="O870" s="532">
        <f t="shared" si="40"/>
        <v>0</v>
      </c>
      <c r="P870" s="532">
        <f t="shared" si="41"/>
        <v>0</v>
      </c>
      <c r="Q870" s="518" t="str">
        <f t="shared" si="42"/>
        <v/>
      </c>
    </row>
    <row r="871" spans="1:17" x14ac:dyDescent="0.2">
      <c r="A871" s="525"/>
      <c r="B871" s="526"/>
      <c r="C871" s="527"/>
      <c r="D871" s="528"/>
      <c r="E871" s="541"/>
      <c r="F871" s="542"/>
      <c r="G871" s="541"/>
      <c r="H871" s="541"/>
      <c r="I871" s="530"/>
      <c r="J871" s="543"/>
      <c r="K871" s="543"/>
      <c r="L871" s="531"/>
      <c r="M871" s="543"/>
      <c r="N871" s="544"/>
      <c r="O871" s="532">
        <f t="shared" si="40"/>
        <v>0</v>
      </c>
      <c r="P871" s="532">
        <f t="shared" si="41"/>
        <v>0</v>
      </c>
      <c r="Q871" s="518" t="str">
        <f t="shared" si="42"/>
        <v/>
      </c>
    </row>
    <row r="872" spans="1:17" x14ac:dyDescent="0.2">
      <c r="A872" s="525"/>
      <c r="B872" s="526"/>
      <c r="C872" s="527"/>
      <c r="D872" s="528"/>
      <c r="E872" s="541"/>
      <c r="F872" s="542"/>
      <c r="G872" s="541"/>
      <c r="H872" s="541"/>
      <c r="I872" s="530"/>
      <c r="J872" s="543"/>
      <c r="K872" s="543"/>
      <c r="L872" s="531"/>
      <c r="M872" s="543"/>
      <c r="N872" s="544"/>
      <c r="O872" s="532">
        <f t="shared" si="40"/>
        <v>0</v>
      </c>
      <c r="P872" s="532">
        <f t="shared" si="41"/>
        <v>0</v>
      </c>
      <c r="Q872" s="518" t="str">
        <f t="shared" si="42"/>
        <v/>
      </c>
    </row>
    <row r="873" spans="1:17" x14ac:dyDescent="0.2">
      <c r="A873" s="525"/>
      <c r="B873" s="526"/>
      <c r="C873" s="527"/>
      <c r="D873" s="528"/>
      <c r="E873" s="541"/>
      <c r="F873" s="542"/>
      <c r="G873" s="541"/>
      <c r="H873" s="541"/>
      <c r="I873" s="530"/>
      <c r="J873" s="543"/>
      <c r="K873" s="543"/>
      <c r="L873" s="531"/>
      <c r="M873" s="543"/>
      <c r="N873" s="544"/>
      <c r="O873" s="532">
        <f t="shared" si="40"/>
        <v>0</v>
      </c>
      <c r="P873" s="532">
        <f t="shared" si="41"/>
        <v>0</v>
      </c>
      <c r="Q873" s="518" t="str">
        <f t="shared" si="42"/>
        <v/>
      </c>
    </row>
    <row r="874" spans="1:17" x14ac:dyDescent="0.2">
      <c r="A874" s="525"/>
      <c r="B874" s="526"/>
      <c r="C874" s="527"/>
      <c r="D874" s="528"/>
      <c r="E874" s="541"/>
      <c r="F874" s="542"/>
      <c r="G874" s="541"/>
      <c r="H874" s="541"/>
      <c r="I874" s="530"/>
      <c r="J874" s="543"/>
      <c r="K874" s="543"/>
      <c r="L874" s="531"/>
      <c r="M874" s="543"/>
      <c r="N874" s="544"/>
      <c r="O874" s="532">
        <f t="shared" si="40"/>
        <v>0</v>
      </c>
      <c r="P874" s="532">
        <f t="shared" si="41"/>
        <v>0</v>
      </c>
      <c r="Q874" s="518" t="str">
        <f t="shared" si="42"/>
        <v/>
      </c>
    </row>
    <row r="875" spans="1:17" x14ac:dyDescent="0.2">
      <c r="A875" s="525"/>
      <c r="B875" s="526"/>
      <c r="C875" s="527"/>
      <c r="D875" s="541"/>
      <c r="E875" s="541"/>
      <c r="F875" s="542"/>
      <c r="G875" s="541"/>
      <c r="H875" s="528"/>
      <c r="I875" s="528"/>
      <c r="J875" s="547"/>
      <c r="K875" s="543"/>
      <c r="L875" s="531"/>
      <c r="M875" s="543"/>
      <c r="N875" s="544"/>
      <c r="O875" s="532">
        <f t="shared" si="40"/>
        <v>0</v>
      </c>
      <c r="P875" s="532">
        <f t="shared" si="41"/>
        <v>0</v>
      </c>
      <c r="Q875" s="518" t="str">
        <f t="shared" si="42"/>
        <v/>
      </c>
    </row>
    <row r="876" spans="1:17" x14ac:dyDescent="0.2">
      <c r="A876" s="525"/>
      <c r="B876" s="526"/>
      <c r="C876" s="527"/>
      <c r="D876" s="541"/>
      <c r="E876" s="541"/>
      <c r="F876" s="542"/>
      <c r="G876" s="541"/>
      <c r="H876" s="528"/>
      <c r="I876" s="528"/>
      <c r="J876" s="547"/>
      <c r="K876" s="543"/>
      <c r="L876" s="531"/>
      <c r="M876" s="543"/>
      <c r="N876" s="544"/>
      <c r="O876" s="532">
        <f t="shared" si="40"/>
        <v>0</v>
      </c>
      <c r="P876" s="532">
        <f t="shared" si="41"/>
        <v>0</v>
      </c>
      <c r="Q876" s="518" t="str">
        <f t="shared" si="42"/>
        <v/>
      </c>
    </row>
    <row r="877" spans="1:17" x14ac:dyDescent="0.2">
      <c r="A877" s="525"/>
      <c r="B877" s="526"/>
      <c r="C877" s="527"/>
      <c r="D877" s="528"/>
      <c r="E877" s="528"/>
      <c r="F877" s="529"/>
      <c r="G877" s="528"/>
      <c r="H877" s="530"/>
      <c r="I877" s="530"/>
      <c r="J877" s="531"/>
      <c r="K877" s="531"/>
      <c r="L877" s="531"/>
      <c r="M877" s="543"/>
      <c r="N877" s="544"/>
      <c r="O877" s="532">
        <f t="shared" si="40"/>
        <v>0</v>
      </c>
      <c r="P877" s="532">
        <f t="shared" si="41"/>
        <v>0</v>
      </c>
      <c r="Q877" s="518" t="str">
        <f t="shared" si="42"/>
        <v/>
      </c>
    </row>
    <row r="878" spans="1:17" x14ac:dyDescent="0.2">
      <c r="A878" s="525"/>
      <c r="B878" s="526"/>
      <c r="C878" s="527"/>
      <c r="D878" s="528"/>
      <c r="E878" s="541"/>
      <c r="F878" s="542"/>
      <c r="G878" s="541"/>
      <c r="H878" s="541"/>
      <c r="I878" s="530"/>
      <c r="J878" s="543"/>
      <c r="K878" s="531"/>
      <c r="L878" s="531"/>
      <c r="M878" s="543"/>
      <c r="N878" s="544"/>
      <c r="O878" s="532">
        <f t="shared" si="40"/>
        <v>0</v>
      </c>
      <c r="P878" s="532">
        <f t="shared" si="41"/>
        <v>0</v>
      </c>
      <c r="Q878" s="518" t="str">
        <f t="shared" si="42"/>
        <v/>
      </c>
    </row>
    <row r="879" spans="1:17" x14ac:dyDescent="0.2">
      <c r="A879" s="525"/>
      <c r="B879" s="526"/>
      <c r="C879" s="527"/>
      <c r="D879" s="528"/>
      <c r="E879" s="541"/>
      <c r="F879" s="542"/>
      <c r="G879" s="541"/>
      <c r="H879" s="541"/>
      <c r="I879" s="530"/>
      <c r="J879" s="543"/>
      <c r="K879" s="531"/>
      <c r="L879" s="531"/>
      <c r="M879" s="543"/>
      <c r="N879" s="544"/>
      <c r="O879" s="532">
        <f t="shared" si="40"/>
        <v>0</v>
      </c>
      <c r="P879" s="532">
        <f t="shared" si="41"/>
        <v>0</v>
      </c>
      <c r="Q879" s="518" t="str">
        <f t="shared" si="42"/>
        <v/>
      </c>
    </row>
    <row r="880" spans="1:17" x14ac:dyDescent="0.2">
      <c r="A880" s="525"/>
      <c r="B880" s="526"/>
      <c r="C880" s="567"/>
      <c r="D880" s="528"/>
      <c r="E880" s="528"/>
      <c r="F880" s="529"/>
      <c r="G880" s="528"/>
      <c r="H880" s="528"/>
      <c r="I880" s="528"/>
      <c r="J880" s="547"/>
      <c r="K880" s="547"/>
      <c r="L880" s="547"/>
      <c r="M880" s="547"/>
      <c r="N880" s="544"/>
      <c r="O880" s="532">
        <f t="shared" si="40"/>
        <v>0</v>
      </c>
      <c r="P880" s="532">
        <f t="shared" si="41"/>
        <v>0</v>
      </c>
      <c r="Q880" s="518" t="str">
        <f t="shared" si="42"/>
        <v/>
      </c>
    </row>
    <row r="881" spans="1:17" x14ac:dyDescent="0.2">
      <c r="A881" s="525"/>
      <c r="B881" s="526"/>
      <c r="C881" s="567"/>
      <c r="D881" s="528"/>
      <c r="E881" s="541"/>
      <c r="F881" s="542"/>
      <c r="G881" s="541"/>
      <c r="H881" s="541"/>
      <c r="I881" s="530"/>
      <c r="J881" s="543"/>
      <c r="K881" s="531"/>
      <c r="L881" s="531"/>
      <c r="M881" s="543"/>
      <c r="N881" s="544"/>
      <c r="O881" s="532">
        <f t="shared" si="40"/>
        <v>0</v>
      </c>
      <c r="P881" s="532">
        <f t="shared" si="41"/>
        <v>0</v>
      </c>
      <c r="Q881" s="518" t="str">
        <f t="shared" si="42"/>
        <v/>
      </c>
    </row>
    <row r="882" spans="1:17" x14ac:dyDescent="0.2">
      <c r="A882" s="525"/>
      <c r="B882" s="526"/>
      <c r="C882" s="527"/>
      <c r="D882" s="528"/>
      <c r="E882" s="541"/>
      <c r="F882" s="542"/>
      <c r="G882" s="541"/>
      <c r="H882" s="541"/>
      <c r="I882" s="530"/>
      <c r="J882" s="543"/>
      <c r="K882" s="531"/>
      <c r="L882" s="531"/>
      <c r="M882" s="543"/>
      <c r="N882" s="544"/>
      <c r="O882" s="532">
        <f t="shared" si="40"/>
        <v>0</v>
      </c>
      <c r="P882" s="532">
        <f t="shared" si="41"/>
        <v>0</v>
      </c>
      <c r="Q882" s="518" t="str">
        <f t="shared" si="42"/>
        <v/>
      </c>
    </row>
    <row r="883" spans="1:17" x14ac:dyDescent="0.2">
      <c r="A883" s="525"/>
      <c r="B883" s="526"/>
      <c r="C883" s="527"/>
      <c r="D883" s="528"/>
      <c r="E883" s="541"/>
      <c r="F883" s="542"/>
      <c r="G883" s="541"/>
      <c r="H883" s="541"/>
      <c r="I883" s="530"/>
      <c r="J883" s="543"/>
      <c r="K883" s="531"/>
      <c r="L883" s="531"/>
      <c r="M883" s="543"/>
      <c r="N883" s="544"/>
      <c r="O883" s="532">
        <f t="shared" si="40"/>
        <v>0</v>
      </c>
      <c r="P883" s="532">
        <f t="shared" si="41"/>
        <v>0</v>
      </c>
      <c r="Q883" s="518" t="str">
        <f t="shared" si="42"/>
        <v/>
      </c>
    </row>
    <row r="884" spans="1:17" x14ac:dyDescent="0.2">
      <c r="A884" s="525"/>
      <c r="B884" s="526"/>
      <c r="C884" s="527"/>
      <c r="D884" s="528"/>
      <c r="E884" s="541"/>
      <c r="F884" s="542"/>
      <c r="G884" s="541"/>
      <c r="H884" s="541"/>
      <c r="I884" s="530"/>
      <c r="J884" s="543"/>
      <c r="K884" s="531"/>
      <c r="L884" s="531"/>
      <c r="M884" s="543"/>
      <c r="N884" s="544"/>
      <c r="O884" s="532">
        <f t="shared" si="40"/>
        <v>0</v>
      </c>
      <c r="P884" s="532">
        <f t="shared" si="41"/>
        <v>0</v>
      </c>
      <c r="Q884" s="518" t="str">
        <f t="shared" si="42"/>
        <v/>
      </c>
    </row>
    <row r="885" spans="1:17" x14ac:dyDescent="0.2">
      <c r="A885" s="525"/>
      <c r="B885" s="526"/>
      <c r="C885" s="527"/>
      <c r="D885" s="541"/>
      <c r="E885" s="541"/>
      <c r="F885" s="542"/>
      <c r="G885" s="541"/>
      <c r="H885" s="541"/>
      <c r="I885" s="530"/>
      <c r="J885" s="543"/>
      <c r="K885" s="531"/>
      <c r="L885" s="531"/>
      <c r="M885" s="543"/>
      <c r="N885" s="544"/>
      <c r="O885" s="532">
        <f t="shared" si="40"/>
        <v>0</v>
      </c>
      <c r="P885" s="532">
        <f t="shared" si="41"/>
        <v>0</v>
      </c>
      <c r="Q885" s="518" t="str">
        <f t="shared" si="42"/>
        <v/>
      </c>
    </row>
    <row r="886" spans="1:17" x14ac:dyDescent="0.2">
      <c r="A886" s="525"/>
      <c r="B886" s="526"/>
      <c r="C886" s="527"/>
      <c r="D886" s="528"/>
      <c r="E886" s="528"/>
      <c r="F886" s="529"/>
      <c r="G886" s="564"/>
      <c r="H886" s="530"/>
      <c r="I886" s="530"/>
      <c r="J886" s="543"/>
      <c r="K886" s="543"/>
      <c r="L886" s="531"/>
      <c r="M886" s="531"/>
      <c r="N886" s="544"/>
      <c r="O886" s="532">
        <f t="shared" si="40"/>
        <v>0</v>
      </c>
      <c r="P886" s="532">
        <f t="shared" si="41"/>
        <v>0</v>
      </c>
      <c r="Q886" s="518" t="str">
        <f t="shared" si="42"/>
        <v/>
      </c>
    </row>
    <row r="887" spans="1:17" x14ac:dyDescent="0.2">
      <c r="A887" s="525"/>
      <c r="B887" s="526"/>
      <c r="C887" s="527"/>
      <c r="D887" s="528"/>
      <c r="E887" s="541"/>
      <c r="F887" s="542"/>
      <c r="G887" s="541"/>
      <c r="H887" s="541"/>
      <c r="I887" s="530"/>
      <c r="J887" s="543"/>
      <c r="K887" s="531"/>
      <c r="L887" s="531"/>
      <c r="M887" s="543"/>
      <c r="N887" s="544"/>
      <c r="O887" s="532">
        <f t="shared" si="40"/>
        <v>0</v>
      </c>
      <c r="P887" s="532">
        <f t="shared" si="41"/>
        <v>0</v>
      </c>
      <c r="Q887" s="518" t="str">
        <f t="shared" si="42"/>
        <v/>
      </c>
    </row>
    <row r="888" spans="1:17" x14ac:dyDescent="0.2">
      <c r="A888" s="525"/>
      <c r="B888" s="526"/>
      <c r="C888" s="527"/>
      <c r="D888" s="528"/>
      <c r="E888" s="541"/>
      <c r="F888" s="542"/>
      <c r="G888" s="541"/>
      <c r="H888" s="541"/>
      <c r="I888" s="530"/>
      <c r="J888" s="543"/>
      <c r="K888" s="531"/>
      <c r="L888" s="531"/>
      <c r="M888" s="543"/>
      <c r="N888" s="544"/>
      <c r="O888" s="532">
        <f t="shared" si="40"/>
        <v>0</v>
      </c>
      <c r="P888" s="532">
        <f t="shared" si="41"/>
        <v>0</v>
      </c>
      <c r="Q888" s="518" t="str">
        <f t="shared" si="42"/>
        <v/>
      </c>
    </row>
    <row r="889" spans="1:17" x14ac:dyDescent="0.2">
      <c r="A889" s="525"/>
      <c r="B889" s="526"/>
      <c r="C889" s="527"/>
      <c r="D889" s="528"/>
      <c r="E889" s="541"/>
      <c r="F889" s="542"/>
      <c r="G889" s="541"/>
      <c r="H889" s="541"/>
      <c r="I889" s="530"/>
      <c r="J889" s="543"/>
      <c r="K889" s="531"/>
      <c r="L889" s="531"/>
      <c r="M889" s="543"/>
      <c r="N889" s="544"/>
      <c r="O889" s="532">
        <f t="shared" si="40"/>
        <v>0</v>
      </c>
      <c r="P889" s="532">
        <f t="shared" si="41"/>
        <v>0</v>
      </c>
      <c r="Q889" s="518" t="str">
        <f t="shared" si="42"/>
        <v/>
      </c>
    </row>
    <row r="890" spans="1:17" x14ac:dyDescent="0.2">
      <c r="A890" s="525"/>
      <c r="B890" s="526"/>
      <c r="C890" s="527"/>
      <c r="D890" s="528"/>
      <c r="E890" s="530"/>
      <c r="F890" s="545"/>
      <c r="G890" s="530"/>
      <c r="H890" s="530"/>
      <c r="I890" s="530"/>
      <c r="J890" s="531"/>
      <c r="K890" s="543"/>
      <c r="L890" s="531"/>
      <c r="M890" s="531"/>
      <c r="N890" s="562"/>
      <c r="O890" s="532">
        <f t="shared" si="40"/>
        <v>0</v>
      </c>
      <c r="P890" s="532">
        <f t="shared" si="41"/>
        <v>0</v>
      </c>
      <c r="Q890" s="518" t="str">
        <f t="shared" si="42"/>
        <v/>
      </c>
    </row>
    <row r="891" spans="1:17" x14ac:dyDescent="0.2">
      <c r="A891" s="525"/>
      <c r="B891" s="526"/>
      <c r="C891" s="567"/>
      <c r="D891" s="528"/>
      <c r="E891" s="541"/>
      <c r="F891" s="529"/>
      <c r="G891" s="528"/>
      <c r="H891" s="528"/>
      <c r="I891" s="528"/>
      <c r="J891" s="547"/>
      <c r="K891" s="547"/>
      <c r="L891" s="547"/>
      <c r="M891" s="547"/>
      <c r="N891" s="566"/>
      <c r="O891" s="532">
        <f t="shared" si="40"/>
        <v>0</v>
      </c>
      <c r="P891" s="532">
        <f t="shared" si="41"/>
        <v>0</v>
      </c>
      <c r="Q891" s="518" t="str">
        <f t="shared" si="42"/>
        <v/>
      </c>
    </row>
    <row r="892" spans="1:17" x14ac:dyDescent="0.2">
      <c r="A892" s="525"/>
      <c r="B892" s="526"/>
      <c r="C892" s="527"/>
      <c r="D892" s="528"/>
      <c r="E892" s="541"/>
      <c r="F892" s="542"/>
      <c r="G892" s="541"/>
      <c r="H892" s="541"/>
      <c r="I892" s="530"/>
      <c r="J892" s="543"/>
      <c r="K892" s="531"/>
      <c r="L892" s="531"/>
      <c r="M892" s="543"/>
      <c r="N892" s="544"/>
      <c r="O892" s="532">
        <f t="shared" si="40"/>
        <v>0</v>
      </c>
      <c r="P892" s="532">
        <f t="shared" si="41"/>
        <v>0</v>
      </c>
      <c r="Q892" s="518" t="str">
        <f t="shared" si="42"/>
        <v/>
      </c>
    </row>
    <row r="893" spans="1:17" x14ac:dyDescent="0.2">
      <c r="A893" s="525"/>
      <c r="B893" s="526"/>
      <c r="C893" s="567"/>
      <c r="D893" s="541"/>
      <c r="E893" s="541"/>
      <c r="F893" s="529"/>
      <c r="G893" s="528"/>
      <c r="H893" s="541"/>
      <c r="I893" s="530"/>
      <c r="J893" s="543"/>
      <c r="K893" s="543"/>
      <c r="L893" s="543"/>
      <c r="M893" s="531"/>
      <c r="N893" s="562"/>
      <c r="O893" s="532">
        <f t="shared" si="40"/>
        <v>0</v>
      </c>
      <c r="P893" s="532">
        <f t="shared" si="41"/>
        <v>0</v>
      </c>
      <c r="Q893" s="518" t="str">
        <f t="shared" si="42"/>
        <v/>
      </c>
    </row>
    <row r="894" spans="1:17" x14ac:dyDescent="0.2">
      <c r="A894" s="525"/>
      <c r="B894" s="526"/>
      <c r="C894" s="567"/>
      <c r="D894" s="541"/>
      <c r="E894" s="541"/>
      <c r="F894" s="529"/>
      <c r="G894" s="541"/>
      <c r="H894" s="541"/>
      <c r="I894" s="530"/>
      <c r="J894" s="543"/>
      <c r="K894" s="543"/>
      <c r="L894" s="531"/>
      <c r="M894" s="531"/>
      <c r="N894" s="562"/>
      <c r="O894" s="532">
        <f t="shared" si="40"/>
        <v>0</v>
      </c>
      <c r="P894" s="532">
        <f t="shared" si="41"/>
        <v>0</v>
      </c>
      <c r="Q894" s="518" t="str">
        <f t="shared" si="42"/>
        <v/>
      </c>
    </row>
    <row r="895" spans="1:17" x14ac:dyDescent="0.2">
      <c r="A895" s="525"/>
      <c r="B895" s="526"/>
      <c r="C895" s="567"/>
      <c r="D895" s="541"/>
      <c r="E895" s="541"/>
      <c r="F895" s="529"/>
      <c r="G895" s="528"/>
      <c r="H895" s="541"/>
      <c r="I895" s="530"/>
      <c r="J895" s="543"/>
      <c r="K895" s="543"/>
      <c r="L895" s="531"/>
      <c r="M895" s="531"/>
      <c r="N895" s="562"/>
      <c r="O895" s="532">
        <f t="shared" si="40"/>
        <v>0</v>
      </c>
      <c r="P895" s="532">
        <f t="shared" si="41"/>
        <v>0</v>
      </c>
      <c r="Q895" s="518" t="str">
        <f t="shared" si="42"/>
        <v/>
      </c>
    </row>
    <row r="896" spans="1:17" x14ac:dyDescent="0.2">
      <c r="A896" s="525"/>
      <c r="B896" s="526"/>
      <c r="C896" s="567"/>
      <c r="D896" s="541"/>
      <c r="E896" s="541"/>
      <c r="F896" s="529"/>
      <c r="G896" s="541"/>
      <c r="H896" s="541"/>
      <c r="I896" s="530"/>
      <c r="J896" s="543"/>
      <c r="K896" s="543"/>
      <c r="L896" s="531"/>
      <c r="M896" s="531"/>
      <c r="N896" s="562"/>
      <c r="O896" s="532">
        <f t="shared" si="40"/>
        <v>0</v>
      </c>
      <c r="P896" s="532">
        <f t="shared" si="41"/>
        <v>0</v>
      </c>
      <c r="Q896" s="518" t="str">
        <f t="shared" si="42"/>
        <v/>
      </c>
    </row>
    <row r="897" spans="1:17" x14ac:dyDescent="0.2">
      <c r="A897" s="525"/>
      <c r="B897" s="526"/>
      <c r="C897" s="567"/>
      <c r="D897" s="541"/>
      <c r="E897" s="541"/>
      <c r="F897" s="529"/>
      <c r="G897" s="528"/>
      <c r="H897" s="541"/>
      <c r="I897" s="530"/>
      <c r="J897" s="543"/>
      <c r="K897" s="543"/>
      <c r="L897" s="531"/>
      <c r="M897" s="531"/>
      <c r="N897" s="562"/>
      <c r="O897" s="532">
        <f t="shared" si="40"/>
        <v>0</v>
      </c>
      <c r="P897" s="532">
        <f t="shared" si="41"/>
        <v>0</v>
      </c>
      <c r="Q897" s="518" t="str">
        <f t="shared" si="42"/>
        <v/>
      </c>
    </row>
    <row r="898" spans="1:17" x14ac:dyDescent="0.2">
      <c r="A898" s="525"/>
      <c r="B898" s="526"/>
      <c r="C898" s="567"/>
      <c r="D898" s="528"/>
      <c r="E898" s="528"/>
      <c r="F898" s="529"/>
      <c r="G898" s="530"/>
      <c r="H898" s="541"/>
      <c r="I898" s="530"/>
      <c r="J898" s="543"/>
      <c r="K898" s="543"/>
      <c r="L898" s="531"/>
      <c r="M898" s="543"/>
      <c r="N898" s="562"/>
      <c r="O898" s="532">
        <f t="shared" si="40"/>
        <v>0</v>
      </c>
      <c r="P898" s="532">
        <f t="shared" si="41"/>
        <v>0</v>
      </c>
      <c r="Q898" s="518" t="str">
        <f t="shared" si="42"/>
        <v/>
      </c>
    </row>
    <row r="899" spans="1:17" x14ac:dyDescent="0.2">
      <c r="A899" s="525"/>
      <c r="B899" s="526"/>
      <c r="C899" s="567"/>
      <c r="D899" s="528"/>
      <c r="E899" s="541"/>
      <c r="F899" s="529"/>
      <c r="G899" s="528"/>
      <c r="H899" s="528"/>
      <c r="I899" s="528"/>
      <c r="J899" s="543"/>
      <c r="K899" s="547"/>
      <c r="L899" s="547"/>
      <c r="M899" s="547"/>
      <c r="N899" s="562"/>
      <c r="O899" s="532">
        <f t="shared" si="40"/>
        <v>0</v>
      </c>
      <c r="P899" s="532">
        <f t="shared" si="41"/>
        <v>0</v>
      </c>
      <c r="Q899" s="518" t="str">
        <f t="shared" si="42"/>
        <v/>
      </c>
    </row>
    <row r="900" spans="1:17" x14ac:dyDescent="0.2">
      <c r="A900" s="525"/>
      <c r="B900" s="526"/>
      <c r="C900" s="527"/>
      <c r="D900" s="528"/>
      <c r="E900" s="528"/>
      <c r="F900" s="529"/>
      <c r="G900" s="528"/>
      <c r="H900" s="530"/>
      <c r="I900" s="530"/>
      <c r="J900" s="531"/>
      <c r="K900" s="531"/>
      <c r="L900" s="531"/>
      <c r="M900" s="543"/>
      <c r="N900" s="526"/>
      <c r="O900" s="532">
        <f t="shared" si="40"/>
        <v>0</v>
      </c>
      <c r="P900" s="532">
        <f t="shared" si="41"/>
        <v>0</v>
      </c>
      <c r="Q900" s="518" t="str">
        <f t="shared" si="42"/>
        <v/>
      </c>
    </row>
    <row r="901" spans="1:17" x14ac:dyDescent="0.2">
      <c r="A901" s="525"/>
      <c r="B901" s="526"/>
      <c r="C901" s="527"/>
      <c r="D901" s="528"/>
      <c r="E901" s="541"/>
      <c r="F901" s="542"/>
      <c r="G901" s="541"/>
      <c r="H901" s="541"/>
      <c r="I901" s="530"/>
      <c r="J901" s="543"/>
      <c r="K901" s="531"/>
      <c r="L901" s="531"/>
      <c r="M901" s="543"/>
      <c r="N901" s="544"/>
      <c r="O901" s="532">
        <f t="shared" ref="O901:O964" si="43">IF(B901=0,0,IF(YEAR(B901)=$P$1,MONTH(B901)-$O$1+1,(YEAR(B901)-$P$1)*12-$O$1+1+MONTH(B901)))</f>
        <v>0</v>
      </c>
      <c r="P901" s="532">
        <f t="shared" ref="P901:P964" si="44">IF(C901=0,0,IF(YEAR(C901)=$P$1,MONTH(C901)-$O$1+1,(YEAR(C901)-$P$1)*12-$O$1+1+MONTH(C901)))</f>
        <v>0</v>
      </c>
      <c r="Q901" s="518" t="str">
        <f t="shared" ref="Q901:Q964" si="45">SUBSTITUTE(D901," ","_")</f>
        <v/>
      </c>
    </row>
    <row r="902" spans="1:17" x14ac:dyDescent="0.2">
      <c r="A902" s="525"/>
      <c r="B902" s="526"/>
      <c r="C902" s="527"/>
      <c r="D902" s="528"/>
      <c r="E902" s="541"/>
      <c r="F902" s="542"/>
      <c r="G902" s="541"/>
      <c r="H902" s="541"/>
      <c r="I902" s="530"/>
      <c r="J902" s="543"/>
      <c r="K902" s="531"/>
      <c r="L902" s="531"/>
      <c r="M902" s="543"/>
      <c r="N902" s="544"/>
      <c r="O902" s="532">
        <f t="shared" si="43"/>
        <v>0</v>
      </c>
      <c r="P902" s="532">
        <f t="shared" si="44"/>
        <v>0</v>
      </c>
      <c r="Q902" s="518" t="str">
        <f t="shared" si="45"/>
        <v/>
      </c>
    </row>
    <row r="903" spans="1:17" x14ac:dyDescent="0.2">
      <c r="A903" s="525"/>
      <c r="B903" s="526"/>
      <c r="C903" s="527"/>
      <c r="D903" s="528"/>
      <c r="E903" s="541"/>
      <c r="F903" s="542"/>
      <c r="G903" s="541"/>
      <c r="H903" s="541"/>
      <c r="I903" s="530"/>
      <c r="J903" s="543"/>
      <c r="K903" s="531"/>
      <c r="L903" s="531"/>
      <c r="M903" s="543"/>
      <c r="N903" s="544"/>
      <c r="O903" s="532">
        <f t="shared" si="43"/>
        <v>0</v>
      </c>
      <c r="P903" s="532">
        <f t="shared" si="44"/>
        <v>0</v>
      </c>
      <c r="Q903" s="518" t="str">
        <f t="shared" si="45"/>
        <v/>
      </c>
    </row>
    <row r="904" spans="1:17" x14ac:dyDescent="0.2">
      <c r="A904" s="525"/>
      <c r="B904" s="526"/>
      <c r="C904" s="527"/>
      <c r="D904" s="541"/>
      <c r="E904" s="541"/>
      <c r="F904" s="542"/>
      <c r="G904" s="530"/>
      <c r="H904" s="541"/>
      <c r="I904" s="530"/>
      <c r="J904" s="543"/>
      <c r="K904" s="543"/>
      <c r="L904" s="531"/>
      <c r="M904" s="543"/>
      <c r="N904" s="544"/>
      <c r="O904" s="532">
        <f t="shared" si="43"/>
        <v>0</v>
      </c>
      <c r="P904" s="532">
        <f t="shared" si="44"/>
        <v>0</v>
      </c>
      <c r="Q904" s="518" t="str">
        <f t="shared" si="45"/>
        <v/>
      </c>
    </row>
    <row r="905" spans="1:17" x14ac:dyDescent="0.2">
      <c r="A905" s="525"/>
      <c r="B905" s="526"/>
      <c r="C905" s="527"/>
      <c r="D905" s="541"/>
      <c r="E905" s="541"/>
      <c r="F905" s="542"/>
      <c r="G905" s="530"/>
      <c r="H905" s="541"/>
      <c r="I905" s="530"/>
      <c r="J905" s="543"/>
      <c r="K905" s="543"/>
      <c r="L905" s="531"/>
      <c r="M905" s="543"/>
      <c r="N905" s="544"/>
      <c r="O905" s="532">
        <f t="shared" si="43"/>
        <v>0</v>
      </c>
      <c r="P905" s="532">
        <f t="shared" si="44"/>
        <v>0</v>
      </c>
      <c r="Q905" s="518" t="str">
        <f t="shared" si="45"/>
        <v/>
      </c>
    </row>
    <row r="906" spans="1:17" x14ac:dyDescent="0.2">
      <c r="A906" s="525"/>
      <c r="B906" s="526"/>
      <c r="C906" s="527"/>
      <c r="D906" s="541"/>
      <c r="E906" s="541"/>
      <c r="F906" s="542"/>
      <c r="G906" s="541"/>
      <c r="H906" s="541"/>
      <c r="I906" s="530"/>
      <c r="J906" s="543"/>
      <c r="K906" s="543"/>
      <c r="L906" s="531"/>
      <c r="M906" s="543"/>
      <c r="N906" s="544"/>
      <c r="O906" s="532">
        <f t="shared" si="43"/>
        <v>0</v>
      </c>
      <c r="P906" s="532">
        <f t="shared" si="44"/>
        <v>0</v>
      </c>
      <c r="Q906" s="518" t="str">
        <f t="shared" si="45"/>
        <v/>
      </c>
    </row>
    <row r="907" spans="1:17" x14ac:dyDescent="0.2">
      <c r="A907" s="525"/>
      <c r="B907" s="526"/>
      <c r="C907" s="527"/>
      <c r="D907" s="541"/>
      <c r="E907" s="541"/>
      <c r="F907" s="542"/>
      <c r="G907" s="541"/>
      <c r="H907" s="541"/>
      <c r="I907" s="530"/>
      <c r="J907" s="543"/>
      <c r="K907" s="543"/>
      <c r="L907" s="531"/>
      <c r="M907" s="543"/>
      <c r="N907" s="544"/>
      <c r="O907" s="532">
        <f t="shared" si="43"/>
        <v>0</v>
      </c>
      <c r="P907" s="532">
        <f t="shared" si="44"/>
        <v>0</v>
      </c>
      <c r="Q907" s="518" t="str">
        <f t="shared" si="45"/>
        <v/>
      </c>
    </row>
    <row r="908" spans="1:17" x14ac:dyDescent="0.2">
      <c r="A908" s="525"/>
      <c r="B908" s="526"/>
      <c r="C908" s="527"/>
      <c r="D908" s="541"/>
      <c r="E908" s="541"/>
      <c r="F908" s="542"/>
      <c r="G908" s="541"/>
      <c r="H908" s="541"/>
      <c r="I908" s="530"/>
      <c r="J908" s="543"/>
      <c r="K908" s="543"/>
      <c r="L908" s="531"/>
      <c r="M908" s="543"/>
      <c r="N908" s="544"/>
      <c r="O908" s="532">
        <f t="shared" si="43"/>
        <v>0</v>
      </c>
      <c r="P908" s="532">
        <f t="shared" si="44"/>
        <v>0</v>
      </c>
      <c r="Q908" s="518" t="str">
        <f t="shared" si="45"/>
        <v/>
      </c>
    </row>
    <row r="909" spans="1:17" x14ac:dyDescent="0.2">
      <c r="A909" s="525"/>
      <c r="B909" s="526"/>
      <c r="C909" s="527"/>
      <c r="D909" s="541"/>
      <c r="E909" s="541"/>
      <c r="F909" s="542"/>
      <c r="G909" s="541"/>
      <c r="H909" s="541"/>
      <c r="I909" s="530"/>
      <c r="J909" s="543"/>
      <c r="K909" s="543"/>
      <c r="L909" s="531"/>
      <c r="M909" s="543"/>
      <c r="N909" s="544"/>
      <c r="O909" s="532">
        <f t="shared" si="43"/>
        <v>0</v>
      </c>
      <c r="P909" s="532">
        <f t="shared" si="44"/>
        <v>0</v>
      </c>
      <c r="Q909" s="518" t="str">
        <f t="shared" si="45"/>
        <v/>
      </c>
    </row>
    <row r="910" spans="1:17" x14ac:dyDescent="0.2">
      <c r="A910" s="525"/>
      <c r="B910" s="526"/>
      <c r="C910" s="527"/>
      <c r="D910" s="528"/>
      <c r="E910" s="541"/>
      <c r="F910" s="542"/>
      <c r="G910" s="541"/>
      <c r="H910" s="541"/>
      <c r="I910" s="530"/>
      <c r="J910" s="543"/>
      <c r="K910" s="543"/>
      <c r="L910" s="531"/>
      <c r="M910" s="543"/>
      <c r="N910" s="544"/>
      <c r="O910" s="532">
        <f t="shared" si="43"/>
        <v>0</v>
      </c>
      <c r="P910" s="532">
        <f t="shared" si="44"/>
        <v>0</v>
      </c>
      <c r="Q910" s="518" t="str">
        <f t="shared" si="45"/>
        <v/>
      </c>
    </row>
    <row r="911" spans="1:17" x14ac:dyDescent="0.2">
      <c r="A911" s="525"/>
      <c r="B911" s="526"/>
      <c r="C911" s="527"/>
      <c r="D911" s="528"/>
      <c r="E911" s="541"/>
      <c r="F911" s="542"/>
      <c r="G911" s="541"/>
      <c r="H911" s="541"/>
      <c r="I911" s="530"/>
      <c r="J911" s="543"/>
      <c r="K911" s="543"/>
      <c r="L911" s="531"/>
      <c r="M911" s="543"/>
      <c r="N911" s="544"/>
      <c r="O911" s="532">
        <f t="shared" si="43"/>
        <v>0</v>
      </c>
      <c r="P911" s="532">
        <f t="shared" si="44"/>
        <v>0</v>
      </c>
      <c r="Q911" s="518" t="str">
        <f t="shared" si="45"/>
        <v/>
      </c>
    </row>
    <row r="912" spans="1:17" x14ac:dyDescent="0.2">
      <c r="A912" s="525"/>
      <c r="B912" s="526"/>
      <c r="C912" s="527"/>
      <c r="D912" s="528"/>
      <c r="E912" s="541"/>
      <c r="F912" s="542"/>
      <c r="G912" s="541"/>
      <c r="H912" s="541"/>
      <c r="I912" s="530"/>
      <c r="J912" s="543"/>
      <c r="K912" s="543"/>
      <c r="L912" s="531"/>
      <c r="M912" s="543"/>
      <c r="N912" s="544"/>
      <c r="O912" s="532">
        <f t="shared" si="43"/>
        <v>0</v>
      </c>
      <c r="P912" s="532">
        <f t="shared" si="44"/>
        <v>0</v>
      </c>
      <c r="Q912" s="518" t="str">
        <f t="shared" si="45"/>
        <v/>
      </c>
    </row>
    <row r="913" spans="1:17" x14ac:dyDescent="0.2">
      <c r="A913" s="525"/>
      <c r="B913" s="526"/>
      <c r="C913" s="527"/>
      <c r="D913" s="528"/>
      <c r="E913" s="541"/>
      <c r="F913" s="542"/>
      <c r="G913" s="541"/>
      <c r="H913" s="541"/>
      <c r="I913" s="530"/>
      <c r="J913" s="543"/>
      <c r="K913" s="543"/>
      <c r="L913" s="531"/>
      <c r="M913" s="543"/>
      <c r="N913" s="544"/>
      <c r="O913" s="532">
        <f t="shared" si="43"/>
        <v>0</v>
      </c>
      <c r="P913" s="532">
        <f t="shared" si="44"/>
        <v>0</v>
      </c>
      <c r="Q913" s="518" t="str">
        <f t="shared" si="45"/>
        <v/>
      </c>
    </row>
    <row r="914" spans="1:17" x14ac:dyDescent="0.2">
      <c r="A914" s="525"/>
      <c r="B914" s="526"/>
      <c r="C914" s="527"/>
      <c r="D914" s="528"/>
      <c r="E914" s="541"/>
      <c r="F914" s="542"/>
      <c r="G914" s="541"/>
      <c r="H914" s="541"/>
      <c r="I914" s="530"/>
      <c r="J914" s="543"/>
      <c r="K914" s="543"/>
      <c r="L914" s="531"/>
      <c r="M914" s="543"/>
      <c r="N914" s="544"/>
      <c r="O914" s="532">
        <f t="shared" si="43"/>
        <v>0</v>
      </c>
      <c r="P914" s="532">
        <f t="shared" si="44"/>
        <v>0</v>
      </c>
      <c r="Q914" s="518" t="str">
        <f t="shared" si="45"/>
        <v/>
      </c>
    </row>
    <row r="915" spans="1:17" x14ac:dyDescent="0.2">
      <c r="A915" s="525"/>
      <c r="B915" s="526"/>
      <c r="C915" s="527"/>
      <c r="D915" s="528"/>
      <c r="E915" s="541"/>
      <c r="F915" s="542"/>
      <c r="G915" s="541"/>
      <c r="H915" s="541"/>
      <c r="I915" s="530"/>
      <c r="J915" s="543"/>
      <c r="K915" s="543"/>
      <c r="L915" s="531"/>
      <c r="M915" s="543"/>
      <c r="N915" s="544"/>
      <c r="O915" s="532">
        <f t="shared" si="43"/>
        <v>0</v>
      </c>
      <c r="P915" s="532">
        <f t="shared" si="44"/>
        <v>0</v>
      </c>
      <c r="Q915" s="518" t="str">
        <f t="shared" si="45"/>
        <v/>
      </c>
    </row>
    <row r="916" spans="1:17" x14ac:dyDescent="0.2">
      <c r="A916" s="525"/>
      <c r="B916" s="526"/>
      <c r="C916" s="527"/>
      <c r="D916" s="528"/>
      <c r="E916" s="541"/>
      <c r="F916" s="542"/>
      <c r="G916" s="541"/>
      <c r="H916" s="541"/>
      <c r="I916" s="530"/>
      <c r="J916" s="543"/>
      <c r="K916" s="543"/>
      <c r="L916" s="531"/>
      <c r="M916" s="543"/>
      <c r="N916" s="544"/>
      <c r="O916" s="532">
        <f t="shared" si="43"/>
        <v>0</v>
      </c>
      <c r="P916" s="532">
        <f t="shared" si="44"/>
        <v>0</v>
      </c>
      <c r="Q916" s="518" t="str">
        <f t="shared" si="45"/>
        <v/>
      </c>
    </row>
    <row r="917" spans="1:17" x14ac:dyDescent="0.2">
      <c r="A917" s="525"/>
      <c r="B917" s="526"/>
      <c r="C917" s="527"/>
      <c r="D917" s="528"/>
      <c r="E917" s="541"/>
      <c r="F917" s="542"/>
      <c r="G917" s="541"/>
      <c r="H917" s="541"/>
      <c r="I917" s="530"/>
      <c r="J917" s="543"/>
      <c r="K917" s="543"/>
      <c r="L917" s="531"/>
      <c r="M917" s="543"/>
      <c r="N917" s="544"/>
      <c r="O917" s="532">
        <f t="shared" si="43"/>
        <v>0</v>
      </c>
      <c r="P917" s="532">
        <f t="shared" si="44"/>
        <v>0</v>
      </c>
      <c r="Q917" s="518" t="str">
        <f t="shared" si="45"/>
        <v/>
      </c>
    </row>
    <row r="918" spans="1:17" x14ac:dyDescent="0.2">
      <c r="A918" s="525"/>
      <c r="B918" s="526"/>
      <c r="C918" s="527"/>
      <c r="D918" s="528"/>
      <c r="E918" s="541"/>
      <c r="F918" s="542"/>
      <c r="G918" s="541"/>
      <c r="H918" s="541"/>
      <c r="I918" s="530"/>
      <c r="J918" s="543"/>
      <c r="K918" s="543"/>
      <c r="L918" s="531"/>
      <c r="M918" s="543"/>
      <c r="N918" s="544"/>
      <c r="O918" s="532">
        <f t="shared" si="43"/>
        <v>0</v>
      </c>
      <c r="P918" s="532">
        <f t="shared" si="44"/>
        <v>0</v>
      </c>
      <c r="Q918" s="518" t="str">
        <f t="shared" si="45"/>
        <v/>
      </c>
    </row>
    <row r="919" spans="1:17" x14ac:dyDescent="0.2">
      <c r="A919" s="525"/>
      <c r="B919" s="526"/>
      <c r="C919" s="567"/>
      <c r="D919" s="528"/>
      <c r="E919" s="528"/>
      <c r="F919" s="529"/>
      <c r="G919" s="528"/>
      <c r="H919" s="528"/>
      <c r="I919" s="528"/>
      <c r="J919" s="547"/>
      <c r="K919" s="547"/>
      <c r="L919" s="547"/>
      <c r="M919" s="547"/>
      <c r="N919" s="544"/>
      <c r="O919" s="532">
        <f t="shared" si="43"/>
        <v>0</v>
      </c>
      <c r="P919" s="532">
        <f t="shared" si="44"/>
        <v>0</v>
      </c>
      <c r="Q919" s="518" t="str">
        <f t="shared" si="45"/>
        <v/>
      </c>
    </row>
    <row r="920" spans="1:17" x14ac:dyDescent="0.2">
      <c r="A920" s="525"/>
      <c r="B920" s="526"/>
      <c r="C920" s="527"/>
      <c r="D920" s="528"/>
      <c r="E920" s="541"/>
      <c r="F920" s="542"/>
      <c r="G920" s="541"/>
      <c r="H920" s="541"/>
      <c r="I920" s="530"/>
      <c r="J920" s="543"/>
      <c r="K920" s="543"/>
      <c r="L920" s="531"/>
      <c r="M920" s="543"/>
      <c r="N920" s="544"/>
      <c r="O920" s="532">
        <f t="shared" si="43"/>
        <v>0</v>
      </c>
      <c r="P920" s="532">
        <f t="shared" si="44"/>
        <v>0</v>
      </c>
      <c r="Q920" s="518" t="str">
        <f t="shared" si="45"/>
        <v/>
      </c>
    </row>
    <row r="921" spans="1:17" x14ac:dyDescent="0.2">
      <c r="A921" s="525"/>
      <c r="B921" s="526"/>
      <c r="C921" s="527"/>
      <c r="D921" s="528"/>
      <c r="E921" s="541"/>
      <c r="F921" s="542"/>
      <c r="G921" s="541"/>
      <c r="H921" s="541"/>
      <c r="I921" s="530"/>
      <c r="J921" s="543"/>
      <c r="K921" s="543"/>
      <c r="L921" s="531"/>
      <c r="M921" s="543"/>
      <c r="N921" s="544"/>
      <c r="O921" s="532">
        <f t="shared" si="43"/>
        <v>0</v>
      </c>
      <c r="P921" s="532">
        <f t="shared" si="44"/>
        <v>0</v>
      </c>
      <c r="Q921" s="518" t="str">
        <f t="shared" si="45"/>
        <v/>
      </c>
    </row>
    <row r="922" spans="1:17" x14ac:dyDescent="0.2">
      <c r="A922" s="525"/>
      <c r="B922" s="526"/>
      <c r="C922" s="527"/>
      <c r="D922" s="528"/>
      <c r="E922" s="541"/>
      <c r="F922" s="542"/>
      <c r="G922" s="541"/>
      <c r="H922" s="541"/>
      <c r="I922" s="530"/>
      <c r="J922" s="543"/>
      <c r="K922" s="543"/>
      <c r="L922" s="531"/>
      <c r="M922" s="543"/>
      <c r="N922" s="544"/>
      <c r="O922" s="532">
        <f t="shared" si="43"/>
        <v>0</v>
      </c>
      <c r="P922" s="532">
        <f t="shared" si="44"/>
        <v>0</v>
      </c>
      <c r="Q922" s="518" t="str">
        <f t="shared" si="45"/>
        <v/>
      </c>
    </row>
    <row r="923" spans="1:17" x14ac:dyDescent="0.2">
      <c r="A923" s="525"/>
      <c r="B923" s="526"/>
      <c r="C923" s="527"/>
      <c r="D923" s="528"/>
      <c r="E923" s="541"/>
      <c r="F923" s="542"/>
      <c r="G923" s="541"/>
      <c r="H923" s="541"/>
      <c r="I923" s="530"/>
      <c r="J923" s="543"/>
      <c r="K923" s="543"/>
      <c r="L923" s="531"/>
      <c r="M923" s="543"/>
      <c r="N923" s="544"/>
      <c r="O923" s="532">
        <f t="shared" si="43"/>
        <v>0</v>
      </c>
      <c r="P923" s="532">
        <f t="shared" si="44"/>
        <v>0</v>
      </c>
      <c r="Q923" s="518" t="str">
        <f t="shared" si="45"/>
        <v/>
      </c>
    </row>
    <row r="924" spans="1:17" x14ac:dyDescent="0.2">
      <c r="A924" s="525"/>
      <c r="B924" s="526"/>
      <c r="C924" s="527"/>
      <c r="D924" s="528"/>
      <c r="E924" s="541"/>
      <c r="F924" s="542"/>
      <c r="G924" s="541"/>
      <c r="H924" s="541"/>
      <c r="I924" s="530"/>
      <c r="J924" s="543"/>
      <c r="K924" s="543"/>
      <c r="L924" s="531"/>
      <c r="M924" s="543"/>
      <c r="N924" s="544"/>
      <c r="O924" s="532">
        <f t="shared" si="43"/>
        <v>0</v>
      </c>
      <c r="P924" s="532">
        <f t="shared" si="44"/>
        <v>0</v>
      </c>
      <c r="Q924" s="518" t="str">
        <f t="shared" si="45"/>
        <v/>
      </c>
    </row>
    <row r="925" spans="1:17" x14ac:dyDescent="0.2">
      <c r="A925" s="525"/>
      <c r="B925" s="526"/>
      <c r="C925" s="527"/>
      <c r="D925" s="528"/>
      <c r="E925" s="541"/>
      <c r="F925" s="542"/>
      <c r="G925" s="541"/>
      <c r="H925" s="541"/>
      <c r="I925" s="530"/>
      <c r="J925" s="543"/>
      <c r="K925" s="543"/>
      <c r="L925" s="531"/>
      <c r="M925" s="543"/>
      <c r="N925" s="544"/>
      <c r="O925" s="532">
        <f t="shared" si="43"/>
        <v>0</v>
      </c>
      <c r="P925" s="532">
        <f t="shared" si="44"/>
        <v>0</v>
      </c>
      <c r="Q925" s="518" t="str">
        <f t="shared" si="45"/>
        <v/>
      </c>
    </row>
    <row r="926" spans="1:17" x14ac:dyDescent="0.2">
      <c r="A926" s="525"/>
      <c r="B926" s="526"/>
      <c r="C926" s="527"/>
      <c r="D926" s="528"/>
      <c r="E926" s="528"/>
      <c r="F926" s="529"/>
      <c r="G926" s="528"/>
      <c r="H926" s="528"/>
      <c r="I926" s="528"/>
      <c r="J926" s="547"/>
      <c r="K926" s="547"/>
      <c r="L926" s="547"/>
      <c r="M926" s="547"/>
      <c r="N926" s="544"/>
      <c r="O926" s="532">
        <f t="shared" si="43"/>
        <v>0</v>
      </c>
      <c r="P926" s="532">
        <f t="shared" si="44"/>
        <v>0</v>
      </c>
      <c r="Q926" s="518" t="str">
        <f t="shared" si="45"/>
        <v/>
      </c>
    </row>
    <row r="927" spans="1:17" x14ac:dyDescent="0.2">
      <c r="A927" s="525"/>
      <c r="B927" s="526"/>
      <c r="C927" s="527"/>
      <c r="D927" s="528"/>
      <c r="E927" s="528"/>
      <c r="F927" s="529"/>
      <c r="G927" s="473"/>
      <c r="H927" s="530"/>
      <c r="I927" s="530"/>
      <c r="J927" s="531"/>
      <c r="K927" s="531"/>
      <c r="L927" s="531"/>
      <c r="M927" s="531"/>
      <c r="N927" s="544"/>
      <c r="O927" s="532">
        <f t="shared" si="43"/>
        <v>0</v>
      </c>
      <c r="P927" s="532">
        <f t="shared" si="44"/>
        <v>0</v>
      </c>
      <c r="Q927" s="518" t="str">
        <f t="shared" si="45"/>
        <v/>
      </c>
    </row>
    <row r="928" spans="1:17" x14ac:dyDescent="0.2">
      <c r="A928" s="525"/>
      <c r="B928" s="526"/>
      <c r="C928" s="527"/>
      <c r="D928" s="528"/>
      <c r="E928" s="528"/>
      <c r="F928" s="529"/>
      <c r="G928" s="528"/>
      <c r="H928" s="530"/>
      <c r="I928" s="530"/>
      <c r="J928" s="531"/>
      <c r="K928" s="531"/>
      <c r="L928" s="531"/>
      <c r="M928" s="531"/>
      <c r="N928" s="544"/>
      <c r="O928" s="532">
        <f t="shared" si="43"/>
        <v>0</v>
      </c>
      <c r="P928" s="532">
        <f t="shared" si="44"/>
        <v>0</v>
      </c>
      <c r="Q928" s="518" t="str">
        <f t="shared" si="45"/>
        <v/>
      </c>
    </row>
    <row r="929" spans="1:17" x14ac:dyDescent="0.2">
      <c r="A929" s="525"/>
      <c r="B929" s="526"/>
      <c r="C929" s="527"/>
      <c r="D929" s="528"/>
      <c r="E929" s="528"/>
      <c r="F929" s="529"/>
      <c r="G929" s="528"/>
      <c r="H929" s="530"/>
      <c r="I929" s="530"/>
      <c r="J929" s="531"/>
      <c r="K929" s="531"/>
      <c r="L929" s="531"/>
      <c r="M929" s="531"/>
      <c r="N929" s="544"/>
      <c r="O929" s="532">
        <f t="shared" si="43"/>
        <v>0</v>
      </c>
      <c r="P929" s="532">
        <f t="shared" si="44"/>
        <v>0</v>
      </c>
      <c r="Q929" s="518" t="str">
        <f t="shared" si="45"/>
        <v/>
      </c>
    </row>
    <row r="930" spans="1:17" x14ac:dyDescent="0.2">
      <c r="A930" s="525"/>
      <c r="B930" s="526"/>
      <c r="C930" s="527"/>
      <c r="D930" s="528"/>
      <c r="E930" s="528"/>
      <c r="F930" s="529"/>
      <c r="G930" s="528"/>
      <c r="H930" s="530"/>
      <c r="I930" s="530"/>
      <c r="J930" s="531"/>
      <c r="K930" s="531"/>
      <c r="L930" s="531"/>
      <c r="M930" s="531"/>
      <c r="N930" s="544"/>
      <c r="O930" s="532">
        <f t="shared" si="43"/>
        <v>0</v>
      </c>
      <c r="P930" s="532">
        <f t="shared" si="44"/>
        <v>0</v>
      </c>
      <c r="Q930" s="518" t="str">
        <f t="shared" si="45"/>
        <v/>
      </c>
    </row>
    <row r="931" spans="1:17" x14ac:dyDescent="0.2">
      <c r="A931" s="525"/>
      <c r="B931" s="526"/>
      <c r="C931" s="527"/>
      <c r="D931" s="528"/>
      <c r="E931" s="528"/>
      <c r="F931" s="529"/>
      <c r="G931" s="528"/>
      <c r="H931" s="530"/>
      <c r="I931" s="530"/>
      <c r="J931" s="531"/>
      <c r="K931" s="531"/>
      <c r="L931" s="531"/>
      <c r="M931" s="531"/>
      <c r="N931" s="544"/>
      <c r="O931" s="532">
        <f t="shared" si="43"/>
        <v>0</v>
      </c>
      <c r="P931" s="532">
        <f t="shared" si="44"/>
        <v>0</v>
      </c>
      <c r="Q931" s="518" t="str">
        <f t="shared" si="45"/>
        <v/>
      </c>
    </row>
    <row r="932" spans="1:17" x14ac:dyDescent="0.2">
      <c r="A932" s="525"/>
      <c r="B932" s="526"/>
      <c r="C932" s="527"/>
      <c r="D932" s="528"/>
      <c r="E932" s="528"/>
      <c r="F932" s="529"/>
      <c r="G932" s="528"/>
      <c r="H932" s="530"/>
      <c r="I932" s="530"/>
      <c r="J932" s="531"/>
      <c r="K932" s="531"/>
      <c r="L932" s="531"/>
      <c r="M932" s="531"/>
      <c r="N932" s="544"/>
      <c r="O932" s="532">
        <f t="shared" si="43"/>
        <v>0</v>
      </c>
      <c r="P932" s="532">
        <f t="shared" si="44"/>
        <v>0</v>
      </c>
      <c r="Q932" s="518" t="str">
        <f t="shared" si="45"/>
        <v/>
      </c>
    </row>
    <row r="933" spans="1:17" x14ac:dyDescent="0.2">
      <c r="A933" s="525"/>
      <c r="B933" s="526"/>
      <c r="C933" s="527"/>
      <c r="D933" s="528"/>
      <c r="E933" s="528"/>
      <c r="F933" s="529"/>
      <c r="G933" s="528"/>
      <c r="H933" s="530"/>
      <c r="I933" s="530"/>
      <c r="J933" s="547"/>
      <c r="K933" s="547"/>
      <c r="L933" s="547"/>
      <c r="M933" s="547"/>
      <c r="N933" s="544"/>
      <c r="O933" s="532">
        <f t="shared" si="43"/>
        <v>0</v>
      </c>
      <c r="P933" s="532">
        <f t="shared" si="44"/>
        <v>0</v>
      </c>
      <c r="Q933" s="518" t="str">
        <f t="shared" si="45"/>
        <v/>
      </c>
    </row>
    <row r="934" spans="1:17" x14ac:dyDescent="0.2">
      <c r="A934" s="525"/>
      <c r="B934" s="526"/>
      <c r="C934" s="527"/>
      <c r="D934" s="528"/>
      <c r="E934" s="541"/>
      <c r="F934" s="542"/>
      <c r="G934" s="541"/>
      <c r="H934" s="541"/>
      <c r="I934" s="530"/>
      <c r="J934" s="543"/>
      <c r="K934" s="543"/>
      <c r="L934" s="531"/>
      <c r="M934" s="543"/>
      <c r="N934" s="544"/>
      <c r="O934" s="532">
        <f t="shared" si="43"/>
        <v>0</v>
      </c>
      <c r="P934" s="532">
        <f t="shared" si="44"/>
        <v>0</v>
      </c>
      <c r="Q934" s="518" t="str">
        <f t="shared" si="45"/>
        <v/>
      </c>
    </row>
    <row r="935" spans="1:17" x14ac:dyDescent="0.2">
      <c r="A935" s="525"/>
      <c r="B935" s="526"/>
      <c r="C935" s="527"/>
      <c r="D935" s="528"/>
      <c r="E935" s="541"/>
      <c r="F935" s="542"/>
      <c r="G935" s="541"/>
      <c r="H935" s="541"/>
      <c r="I935" s="530"/>
      <c r="J935" s="543"/>
      <c r="K935" s="543"/>
      <c r="L935" s="531"/>
      <c r="M935" s="543"/>
      <c r="N935" s="544"/>
      <c r="O935" s="532">
        <f t="shared" si="43"/>
        <v>0</v>
      </c>
      <c r="P935" s="532">
        <f t="shared" si="44"/>
        <v>0</v>
      </c>
      <c r="Q935" s="518" t="str">
        <f t="shared" si="45"/>
        <v/>
      </c>
    </row>
    <row r="936" spans="1:17" x14ac:dyDescent="0.2">
      <c r="A936" s="525"/>
      <c r="B936" s="526"/>
      <c r="C936" s="527"/>
      <c r="D936" s="528"/>
      <c r="E936" s="528"/>
      <c r="F936" s="529"/>
      <c r="G936" s="564"/>
      <c r="H936" s="530"/>
      <c r="I936" s="530"/>
      <c r="J936" s="543"/>
      <c r="K936" s="543"/>
      <c r="L936" s="531"/>
      <c r="M936" s="531"/>
      <c r="N936" s="544"/>
      <c r="O936" s="532">
        <f t="shared" si="43"/>
        <v>0</v>
      </c>
      <c r="P936" s="532">
        <f t="shared" si="44"/>
        <v>0</v>
      </c>
      <c r="Q936" s="518" t="str">
        <f t="shared" si="45"/>
        <v/>
      </c>
    </row>
    <row r="937" spans="1:17" x14ac:dyDescent="0.2">
      <c r="A937" s="525"/>
      <c r="B937" s="526"/>
      <c r="C937" s="527"/>
      <c r="D937" s="541"/>
      <c r="E937" s="541"/>
      <c r="F937" s="542"/>
      <c r="G937" s="541"/>
      <c r="H937" s="541"/>
      <c r="I937" s="530"/>
      <c r="J937" s="543"/>
      <c r="K937" s="543"/>
      <c r="L937" s="531"/>
      <c r="M937" s="543"/>
      <c r="N937" s="544"/>
      <c r="O937" s="532">
        <f t="shared" si="43"/>
        <v>0</v>
      </c>
      <c r="P937" s="532">
        <f t="shared" si="44"/>
        <v>0</v>
      </c>
      <c r="Q937" s="518" t="str">
        <f t="shared" si="45"/>
        <v/>
      </c>
    </row>
    <row r="938" spans="1:17" x14ac:dyDescent="0.2">
      <c r="A938" s="525"/>
      <c r="B938" s="526"/>
      <c r="C938" s="527"/>
      <c r="D938" s="541"/>
      <c r="E938" s="541"/>
      <c r="F938" s="542"/>
      <c r="G938" s="541"/>
      <c r="H938" s="541"/>
      <c r="I938" s="530"/>
      <c r="J938" s="543"/>
      <c r="K938" s="543"/>
      <c r="L938" s="531"/>
      <c r="M938" s="543"/>
      <c r="N938" s="544"/>
      <c r="O938" s="532">
        <f t="shared" si="43"/>
        <v>0</v>
      </c>
      <c r="P938" s="532">
        <f t="shared" si="44"/>
        <v>0</v>
      </c>
      <c r="Q938" s="518" t="str">
        <f t="shared" si="45"/>
        <v/>
      </c>
    </row>
    <row r="939" spans="1:17" x14ac:dyDescent="0.2">
      <c r="A939" s="525"/>
      <c r="B939" s="526"/>
      <c r="C939" s="527"/>
      <c r="D939" s="541"/>
      <c r="E939" s="541"/>
      <c r="F939" s="542"/>
      <c r="G939" s="541"/>
      <c r="H939" s="541"/>
      <c r="I939" s="530"/>
      <c r="J939" s="543"/>
      <c r="K939" s="543"/>
      <c r="L939" s="531"/>
      <c r="M939" s="543"/>
      <c r="N939" s="544"/>
      <c r="O939" s="532">
        <f t="shared" si="43"/>
        <v>0</v>
      </c>
      <c r="P939" s="532">
        <f t="shared" si="44"/>
        <v>0</v>
      </c>
      <c r="Q939" s="518" t="str">
        <f t="shared" si="45"/>
        <v/>
      </c>
    </row>
    <row r="940" spans="1:17" x14ac:dyDescent="0.2">
      <c r="A940" s="525"/>
      <c r="B940" s="526"/>
      <c r="C940" s="527"/>
      <c r="D940" s="541"/>
      <c r="E940" s="541"/>
      <c r="F940" s="542"/>
      <c r="G940" s="541"/>
      <c r="H940" s="541"/>
      <c r="I940" s="530"/>
      <c r="J940" s="543"/>
      <c r="K940" s="543"/>
      <c r="L940" s="531"/>
      <c r="M940" s="543"/>
      <c r="N940" s="544"/>
      <c r="O940" s="532">
        <f t="shared" si="43"/>
        <v>0</v>
      </c>
      <c r="P940" s="532">
        <f t="shared" si="44"/>
        <v>0</v>
      </c>
      <c r="Q940" s="518" t="str">
        <f t="shared" si="45"/>
        <v/>
      </c>
    </row>
    <row r="941" spans="1:17" x14ac:dyDescent="0.2">
      <c r="A941" s="525"/>
      <c r="B941" s="526"/>
      <c r="C941" s="527"/>
      <c r="D941" s="541"/>
      <c r="E941" s="541"/>
      <c r="F941" s="542"/>
      <c r="G941" s="541"/>
      <c r="H941" s="541"/>
      <c r="I941" s="530"/>
      <c r="J941" s="554"/>
      <c r="K941" s="543"/>
      <c r="L941" s="531"/>
      <c r="M941" s="543"/>
      <c r="N941" s="544"/>
      <c r="O941" s="532">
        <f t="shared" si="43"/>
        <v>0</v>
      </c>
      <c r="P941" s="532">
        <f t="shared" si="44"/>
        <v>0</v>
      </c>
      <c r="Q941" s="518" t="str">
        <f t="shared" si="45"/>
        <v/>
      </c>
    </row>
    <row r="942" spans="1:17" x14ac:dyDescent="0.2">
      <c r="A942" s="525"/>
      <c r="B942" s="526"/>
      <c r="C942" s="527"/>
      <c r="D942" s="541"/>
      <c r="E942" s="541"/>
      <c r="F942" s="542"/>
      <c r="G942" s="541"/>
      <c r="H942" s="541"/>
      <c r="I942" s="530"/>
      <c r="J942" s="554"/>
      <c r="K942" s="543"/>
      <c r="L942" s="531"/>
      <c r="M942" s="543"/>
      <c r="N942" s="544"/>
      <c r="O942" s="532">
        <f t="shared" si="43"/>
        <v>0</v>
      </c>
      <c r="P942" s="532">
        <f t="shared" si="44"/>
        <v>0</v>
      </c>
      <c r="Q942" s="518" t="str">
        <f t="shared" si="45"/>
        <v/>
      </c>
    </row>
    <row r="943" spans="1:17" x14ac:dyDescent="0.2">
      <c r="A943" s="525"/>
      <c r="B943" s="526"/>
      <c r="C943" s="527"/>
      <c r="D943" s="541"/>
      <c r="E943" s="541"/>
      <c r="F943" s="542"/>
      <c r="G943" s="541"/>
      <c r="H943" s="541"/>
      <c r="I943" s="530"/>
      <c r="J943" s="554"/>
      <c r="K943" s="543"/>
      <c r="L943" s="531"/>
      <c r="M943" s="543"/>
      <c r="N943" s="544"/>
      <c r="O943" s="532">
        <f t="shared" si="43"/>
        <v>0</v>
      </c>
      <c r="P943" s="532">
        <f t="shared" si="44"/>
        <v>0</v>
      </c>
      <c r="Q943" s="518" t="str">
        <f t="shared" si="45"/>
        <v/>
      </c>
    </row>
    <row r="944" spans="1:17" x14ac:dyDescent="0.2">
      <c r="A944" s="525"/>
      <c r="B944" s="526"/>
      <c r="C944" s="527"/>
      <c r="D944" s="541"/>
      <c r="E944" s="541"/>
      <c r="F944" s="542"/>
      <c r="G944" s="541"/>
      <c r="H944" s="541"/>
      <c r="I944" s="530"/>
      <c r="J944" s="554"/>
      <c r="K944" s="543"/>
      <c r="L944" s="531"/>
      <c r="M944" s="543"/>
      <c r="N944" s="544"/>
      <c r="O944" s="532">
        <f t="shared" si="43"/>
        <v>0</v>
      </c>
      <c r="P944" s="532">
        <f t="shared" si="44"/>
        <v>0</v>
      </c>
      <c r="Q944" s="518" t="str">
        <f t="shared" si="45"/>
        <v/>
      </c>
    </row>
    <row r="945" spans="1:17" x14ac:dyDescent="0.2">
      <c r="A945" s="525"/>
      <c r="B945" s="526"/>
      <c r="C945" s="527"/>
      <c r="D945" s="541"/>
      <c r="E945" s="541"/>
      <c r="F945" s="542"/>
      <c r="G945" s="541"/>
      <c r="H945" s="541"/>
      <c r="I945" s="530"/>
      <c r="J945" s="543"/>
      <c r="K945" s="543"/>
      <c r="L945" s="531"/>
      <c r="M945" s="543"/>
      <c r="N945" s="544"/>
      <c r="O945" s="532">
        <f t="shared" si="43"/>
        <v>0</v>
      </c>
      <c r="P945" s="532">
        <f t="shared" si="44"/>
        <v>0</v>
      </c>
      <c r="Q945" s="518" t="str">
        <f t="shared" si="45"/>
        <v/>
      </c>
    </row>
    <row r="946" spans="1:17" x14ac:dyDescent="0.2">
      <c r="A946" s="525"/>
      <c r="B946" s="526"/>
      <c r="C946" s="527"/>
      <c r="D946" s="528"/>
      <c r="E946" s="541"/>
      <c r="F946" s="542"/>
      <c r="G946" s="541"/>
      <c r="H946" s="541"/>
      <c r="I946" s="530"/>
      <c r="J946" s="543"/>
      <c r="K946" s="547"/>
      <c r="L946" s="531"/>
      <c r="M946" s="543"/>
      <c r="N946" s="544"/>
      <c r="O946" s="532">
        <f t="shared" si="43"/>
        <v>0</v>
      </c>
      <c r="P946" s="532">
        <f t="shared" si="44"/>
        <v>0</v>
      </c>
      <c r="Q946" s="518" t="str">
        <f t="shared" si="45"/>
        <v/>
      </c>
    </row>
    <row r="947" spans="1:17" x14ac:dyDescent="0.2">
      <c r="A947" s="525"/>
      <c r="B947" s="526"/>
      <c r="C947" s="527"/>
      <c r="D947" s="528"/>
      <c r="E947" s="541"/>
      <c r="F947" s="542"/>
      <c r="G947" s="541"/>
      <c r="H947" s="541"/>
      <c r="I947" s="530"/>
      <c r="J947" s="543"/>
      <c r="K947" s="547"/>
      <c r="L947" s="531"/>
      <c r="M947" s="543"/>
      <c r="N947" s="544"/>
      <c r="O947" s="532">
        <f t="shared" si="43"/>
        <v>0</v>
      </c>
      <c r="P947" s="532">
        <f t="shared" si="44"/>
        <v>0</v>
      </c>
      <c r="Q947" s="518" t="str">
        <f t="shared" si="45"/>
        <v/>
      </c>
    </row>
    <row r="948" spans="1:17" x14ac:dyDescent="0.2">
      <c r="A948" s="525"/>
      <c r="B948" s="526"/>
      <c r="C948" s="527"/>
      <c r="D948" s="528"/>
      <c r="E948" s="541"/>
      <c r="F948" s="542"/>
      <c r="G948" s="541"/>
      <c r="H948" s="541"/>
      <c r="I948" s="530"/>
      <c r="J948" s="543"/>
      <c r="K948" s="547"/>
      <c r="L948" s="531"/>
      <c r="M948" s="543"/>
      <c r="N948" s="544"/>
      <c r="O948" s="532">
        <f t="shared" si="43"/>
        <v>0</v>
      </c>
      <c r="P948" s="532">
        <f t="shared" si="44"/>
        <v>0</v>
      </c>
      <c r="Q948" s="518" t="str">
        <f t="shared" si="45"/>
        <v/>
      </c>
    </row>
    <row r="949" spans="1:17" x14ac:dyDescent="0.2">
      <c r="A949" s="525"/>
      <c r="B949" s="526"/>
      <c r="C949" s="527"/>
      <c r="D949" s="528"/>
      <c r="E949" s="541"/>
      <c r="F949" s="542"/>
      <c r="G949" s="541"/>
      <c r="H949" s="541"/>
      <c r="I949" s="530"/>
      <c r="J949" s="543"/>
      <c r="K949" s="547"/>
      <c r="L949" s="531"/>
      <c r="M949" s="543"/>
      <c r="N949" s="544"/>
      <c r="O949" s="532">
        <f t="shared" si="43"/>
        <v>0</v>
      </c>
      <c r="P949" s="532">
        <f t="shared" si="44"/>
        <v>0</v>
      </c>
      <c r="Q949" s="518" t="str">
        <f t="shared" si="45"/>
        <v/>
      </c>
    </row>
    <row r="950" spans="1:17" x14ac:dyDescent="0.2">
      <c r="A950" s="525"/>
      <c r="B950" s="526"/>
      <c r="C950" s="527"/>
      <c r="D950" s="528"/>
      <c r="E950" s="541"/>
      <c r="F950" s="542"/>
      <c r="G950" s="541"/>
      <c r="H950" s="541"/>
      <c r="I950" s="530"/>
      <c r="J950" s="543"/>
      <c r="K950" s="547"/>
      <c r="M950" s="531"/>
      <c r="N950" s="544"/>
      <c r="O950" s="532">
        <f t="shared" si="43"/>
        <v>0</v>
      </c>
      <c r="P950" s="532">
        <f t="shared" si="44"/>
        <v>0</v>
      </c>
      <c r="Q950" s="518" t="str">
        <f t="shared" si="45"/>
        <v/>
      </c>
    </row>
    <row r="951" spans="1:17" x14ac:dyDescent="0.2">
      <c r="A951" s="525"/>
      <c r="B951" s="526"/>
      <c r="C951" s="527"/>
      <c r="D951" s="528"/>
      <c r="E951" s="541"/>
      <c r="F951" s="542"/>
      <c r="G951" s="541"/>
      <c r="H951" s="541"/>
      <c r="I951" s="530"/>
      <c r="J951" s="543"/>
      <c r="K951" s="547"/>
      <c r="L951" s="547"/>
      <c r="M951" s="543"/>
      <c r="N951" s="544"/>
      <c r="O951" s="532">
        <f t="shared" si="43"/>
        <v>0</v>
      </c>
      <c r="P951" s="532">
        <f t="shared" si="44"/>
        <v>0</v>
      </c>
      <c r="Q951" s="518" t="str">
        <f t="shared" si="45"/>
        <v/>
      </c>
    </row>
    <row r="952" spans="1:17" x14ac:dyDescent="0.2">
      <c r="A952" s="525"/>
      <c r="B952" s="526"/>
      <c r="C952" s="527"/>
      <c r="D952" s="528"/>
      <c r="E952" s="541"/>
      <c r="F952" s="542"/>
      <c r="G952" s="541"/>
      <c r="H952" s="541"/>
      <c r="I952" s="530"/>
      <c r="J952" s="543"/>
      <c r="K952" s="547"/>
      <c r="L952" s="547"/>
      <c r="M952" s="543"/>
      <c r="N952" s="544"/>
      <c r="O952" s="532">
        <f t="shared" si="43"/>
        <v>0</v>
      </c>
      <c r="P952" s="532">
        <f t="shared" si="44"/>
        <v>0</v>
      </c>
      <c r="Q952" s="518" t="str">
        <f t="shared" si="45"/>
        <v/>
      </c>
    </row>
    <row r="953" spans="1:17" x14ac:dyDescent="0.2">
      <c r="A953" s="525"/>
      <c r="B953" s="526"/>
      <c r="C953" s="527"/>
      <c r="D953" s="528"/>
      <c r="E953" s="528"/>
      <c r="F953" s="529"/>
      <c r="G953" s="528"/>
      <c r="H953" s="528"/>
      <c r="I953" s="528"/>
      <c r="J953" s="547"/>
      <c r="K953" s="547"/>
      <c r="L953" s="547"/>
      <c r="M953" s="547"/>
      <c r="N953" s="544"/>
      <c r="O953" s="532">
        <f t="shared" si="43"/>
        <v>0</v>
      </c>
      <c r="P953" s="532">
        <f t="shared" si="44"/>
        <v>0</v>
      </c>
      <c r="Q953" s="518" t="str">
        <f t="shared" si="45"/>
        <v/>
      </c>
    </row>
    <row r="954" spans="1:17" x14ac:dyDescent="0.2">
      <c r="A954" s="525"/>
      <c r="B954" s="526"/>
      <c r="C954" s="527"/>
      <c r="D954" s="528"/>
      <c r="E954" s="541"/>
      <c r="F954" s="542"/>
      <c r="G954" s="541"/>
      <c r="H954" s="541"/>
      <c r="I954" s="530"/>
      <c r="J954" s="543"/>
      <c r="K954" s="547"/>
      <c r="M954" s="531"/>
      <c r="N954" s="544"/>
      <c r="O954" s="532">
        <f t="shared" si="43"/>
        <v>0</v>
      </c>
      <c r="P954" s="532">
        <f t="shared" si="44"/>
        <v>0</v>
      </c>
      <c r="Q954" s="518" t="str">
        <f t="shared" si="45"/>
        <v/>
      </c>
    </row>
    <row r="955" spans="1:17" x14ac:dyDescent="0.2">
      <c r="A955" s="525"/>
      <c r="B955" s="526"/>
      <c r="C955" s="527"/>
      <c r="D955" s="528"/>
      <c r="E955" s="541"/>
      <c r="F955" s="542"/>
      <c r="G955" s="541"/>
      <c r="H955" s="541"/>
      <c r="I955" s="530"/>
      <c r="J955" s="543"/>
      <c r="K955" s="547"/>
      <c r="L955" s="531"/>
      <c r="M955" s="543"/>
      <c r="N955" s="544"/>
      <c r="O955" s="532">
        <f t="shared" si="43"/>
        <v>0</v>
      </c>
      <c r="P955" s="532">
        <f t="shared" si="44"/>
        <v>0</v>
      </c>
      <c r="Q955" s="518" t="str">
        <f t="shared" si="45"/>
        <v/>
      </c>
    </row>
    <row r="956" spans="1:17" x14ac:dyDescent="0.2">
      <c r="A956" s="525"/>
      <c r="B956" s="526"/>
      <c r="C956" s="567"/>
      <c r="D956" s="528"/>
      <c r="E956" s="541"/>
      <c r="F956" s="529"/>
      <c r="G956" s="528"/>
      <c r="H956" s="528"/>
      <c r="I956" s="528"/>
      <c r="J956" s="547"/>
      <c r="K956" s="547"/>
      <c r="L956" s="547"/>
      <c r="M956" s="547"/>
      <c r="N956" s="566"/>
      <c r="O956" s="532">
        <f t="shared" si="43"/>
        <v>0</v>
      </c>
      <c r="P956" s="532">
        <f t="shared" si="44"/>
        <v>0</v>
      </c>
      <c r="Q956" s="518" t="str">
        <f t="shared" si="45"/>
        <v/>
      </c>
    </row>
    <row r="957" spans="1:17" x14ac:dyDescent="0.2">
      <c r="A957" s="525"/>
      <c r="B957" s="526"/>
      <c r="C957" s="527"/>
      <c r="D957" s="528"/>
      <c r="E957" s="541"/>
      <c r="F957" s="542"/>
      <c r="G957" s="541"/>
      <c r="H957" s="541"/>
      <c r="I957" s="530"/>
      <c r="J957" s="543"/>
      <c r="K957" s="547"/>
      <c r="M957" s="543"/>
      <c r="N957" s="544"/>
      <c r="O957" s="532">
        <f t="shared" si="43"/>
        <v>0</v>
      </c>
      <c r="P957" s="532">
        <f t="shared" si="44"/>
        <v>0</v>
      </c>
      <c r="Q957" s="518" t="str">
        <f t="shared" si="45"/>
        <v/>
      </c>
    </row>
    <row r="958" spans="1:17" x14ac:dyDescent="0.2">
      <c r="A958" s="525"/>
      <c r="B958" s="526"/>
      <c r="C958" s="527"/>
      <c r="D958" s="528"/>
      <c r="E958" s="528"/>
      <c r="F958" s="529"/>
      <c r="G958" s="564"/>
      <c r="H958" s="530"/>
      <c r="I958" s="530"/>
      <c r="J958" s="543"/>
      <c r="K958" s="543"/>
      <c r="L958" s="531"/>
      <c r="M958" s="531"/>
      <c r="N958" s="544"/>
      <c r="O958" s="532">
        <f t="shared" si="43"/>
        <v>0</v>
      </c>
      <c r="P958" s="532">
        <f t="shared" si="44"/>
        <v>0</v>
      </c>
      <c r="Q958" s="518" t="str">
        <f t="shared" si="45"/>
        <v/>
      </c>
    </row>
    <row r="959" spans="1:17" x14ac:dyDescent="0.2">
      <c r="A959" s="525"/>
      <c r="B959" s="526"/>
      <c r="C959" s="567"/>
      <c r="D959" s="528"/>
      <c r="E959" s="528"/>
      <c r="F959" s="529"/>
      <c r="G959" s="528"/>
      <c r="H959" s="541"/>
      <c r="I959" s="528"/>
      <c r="J959" s="547"/>
      <c r="K959" s="547"/>
      <c r="L959" s="547"/>
      <c r="M959" s="547"/>
      <c r="N959" s="566"/>
      <c r="O959" s="532">
        <f t="shared" si="43"/>
        <v>0</v>
      </c>
      <c r="P959" s="532">
        <f t="shared" si="44"/>
        <v>0</v>
      </c>
      <c r="Q959" s="518" t="str">
        <f t="shared" si="45"/>
        <v/>
      </c>
    </row>
    <row r="960" spans="1:17" x14ac:dyDescent="0.2">
      <c r="A960" s="525"/>
      <c r="B960" s="526"/>
      <c r="C960" s="527"/>
      <c r="D960" s="541"/>
      <c r="E960" s="541"/>
      <c r="F960" s="529"/>
      <c r="G960" s="530"/>
      <c r="H960" s="541"/>
      <c r="I960" s="530"/>
      <c r="J960" s="543"/>
      <c r="K960" s="543"/>
      <c r="L960" s="531"/>
      <c r="M960" s="543"/>
      <c r="N960" s="544"/>
      <c r="O960" s="532">
        <f t="shared" si="43"/>
        <v>0</v>
      </c>
      <c r="P960" s="532">
        <f t="shared" si="44"/>
        <v>0</v>
      </c>
      <c r="Q960" s="518" t="str">
        <f t="shared" si="45"/>
        <v/>
      </c>
    </row>
    <row r="961" spans="1:17" x14ac:dyDescent="0.2">
      <c r="A961" s="525"/>
      <c r="B961" s="526"/>
      <c r="C961" s="527"/>
      <c r="D961" s="541"/>
      <c r="E961" s="541"/>
      <c r="F961" s="529"/>
      <c r="G961" s="530"/>
      <c r="H961" s="541"/>
      <c r="I961" s="530"/>
      <c r="J961" s="543"/>
      <c r="K961" s="543"/>
      <c r="L961" s="531"/>
      <c r="M961" s="543"/>
      <c r="N961" s="544"/>
      <c r="O961" s="532">
        <f t="shared" si="43"/>
        <v>0</v>
      </c>
      <c r="P961" s="532">
        <f t="shared" si="44"/>
        <v>0</v>
      </c>
      <c r="Q961" s="518" t="str">
        <f t="shared" si="45"/>
        <v/>
      </c>
    </row>
    <row r="962" spans="1:17" x14ac:dyDescent="0.2">
      <c r="A962" s="525"/>
      <c r="B962" s="526"/>
      <c r="C962" s="527"/>
      <c r="D962" s="541"/>
      <c r="E962" s="541"/>
      <c r="F962" s="529"/>
      <c r="G962" s="530"/>
      <c r="H962" s="541"/>
      <c r="I962" s="530"/>
      <c r="J962" s="543"/>
      <c r="K962" s="543"/>
      <c r="L962" s="531"/>
      <c r="M962" s="543"/>
      <c r="N962" s="544"/>
      <c r="O962" s="532">
        <f t="shared" si="43"/>
        <v>0</v>
      </c>
      <c r="P962" s="532">
        <f t="shared" si="44"/>
        <v>0</v>
      </c>
      <c r="Q962" s="518" t="str">
        <f t="shared" si="45"/>
        <v/>
      </c>
    </row>
    <row r="963" spans="1:17" x14ac:dyDescent="0.2">
      <c r="A963" s="525"/>
      <c r="B963" s="526"/>
      <c r="C963" s="527"/>
      <c r="D963" s="541"/>
      <c r="E963" s="541"/>
      <c r="F963" s="529"/>
      <c r="G963" s="530"/>
      <c r="H963" s="541"/>
      <c r="I963" s="530"/>
      <c r="J963" s="543"/>
      <c r="K963" s="543"/>
      <c r="L963" s="531"/>
      <c r="M963" s="543"/>
      <c r="N963" s="544"/>
      <c r="O963" s="532">
        <f t="shared" si="43"/>
        <v>0</v>
      </c>
      <c r="P963" s="532">
        <f t="shared" si="44"/>
        <v>0</v>
      </c>
      <c r="Q963" s="518" t="str">
        <f t="shared" si="45"/>
        <v/>
      </c>
    </row>
    <row r="964" spans="1:17" x14ac:dyDescent="0.2">
      <c r="A964" s="525"/>
      <c r="B964" s="526"/>
      <c r="C964" s="527"/>
      <c r="D964" s="541"/>
      <c r="E964" s="541"/>
      <c r="F964" s="529"/>
      <c r="G964" s="530"/>
      <c r="H964" s="541"/>
      <c r="I964" s="530"/>
      <c r="J964" s="543"/>
      <c r="K964" s="543"/>
      <c r="L964" s="531"/>
      <c r="M964" s="543"/>
      <c r="N964" s="544"/>
      <c r="O964" s="532">
        <f t="shared" si="43"/>
        <v>0</v>
      </c>
      <c r="P964" s="532">
        <f t="shared" si="44"/>
        <v>0</v>
      </c>
      <c r="Q964" s="518" t="str">
        <f t="shared" si="45"/>
        <v/>
      </c>
    </row>
    <row r="965" spans="1:17" x14ac:dyDescent="0.2">
      <c r="A965" s="525"/>
      <c r="B965" s="526"/>
      <c r="C965" s="527"/>
      <c r="D965" s="541"/>
      <c r="E965" s="541"/>
      <c r="F965" s="529"/>
      <c r="G965" s="530"/>
      <c r="H965" s="541"/>
      <c r="I965" s="530"/>
      <c r="J965" s="543"/>
      <c r="K965" s="543"/>
      <c r="L965" s="531"/>
      <c r="M965" s="543"/>
      <c r="N965" s="544"/>
      <c r="O965" s="532">
        <f t="shared" ref="O965:O1028" si="46">IF(B965=0,0,IF(YEAR(B965)=$P$1,MONTH(B965)-$O$1+1,(YEAR(B965)-$P$1)*12-$O$1+1+MONTH(B965)))</f>
        <v>0</v>
      </c>
      <c r="P965" s="532">
        <f t="shared" ref="P965:P1028" si="47">IF(C965=0,0,IF(YEAR(C965)=$P$1,MONTH(C965)-$O$1+1,(YEAR(C965)-$P$1)*12-$O$1+1+MONTH(C965)))</f>
        <v>0</v>
      </c>
      <c r="Q965" s="518" t="str">
        <f t="shared" ref="Q965:Q1028" si="48">SUBSTITUTE(D965," ","_")</f>
        <v/>
      </c>
    </row>
    <row r="966" spans="1:17" x14ac:dyDescent="0.2">
      <c r="A966" s="525"/>
      <c r="B966" s="526"/>
      <c r="C966" s="527"/>
      <c r="D966" s="541"/>
      <c r="E966" s="541"/>
      <c r="F966" s="529"/>
      <c r="G966" s="530"/>
      <c r="H966" s="541"/>
      <c r="I966" s="530"/>
      <c r="J966" s="543"/>
      <c r="K966" s="543"/>
      <c r="L966" s="531"/>
      <c r="M966" s="543"/>
      <c r="N966" s="544"/>
      <c r="O966" s="532">
        <f t="shared" si="46"/>
        <v>0</v>
      </c>
      <c r="P966" s="532">
        <f t="shared" si="47"/>
        <v>0</v>
      </c>
      <c r="Q966" s="518" t="str">
        <f t="shared" si="48"/>
        <v/>
      </c>
    </row>
    <row r="967" spans="1:17" x14ac:dyDescent="0.2">
      <c r="A967" s="525"/>
      <c r="B967" s="526"/>
      <c r="C967" s="527"/>
      <c r="D967" s="541"/>
      <c r="E967" s="541"/>
      <c r="F967" s="529"/>
      <c r="G967" s="530"/>
      <c r="H967" s="541"/>
      <c r="I967" s="530"/>
      <c r="J967" s="543"/>
      <c r="K967" s="543"/>
      <c r="L967" s="531"/>
      <c r="M967" s="543"/>
      <c r="N967" s="544"/>
      <c r="O967" s="532">
        <f t="shared" si="46"/>
        <v>0</v>
      </c>
      <c r="P967" s="532">
        <f t="shared" si="47"/>
        <v>0</v>
      </c>
      <c r="Q967" s="518" t="str">
        <f t="shared" si="48"/>
        <v/>
      </c>
    </row>
    <row r="968" spans="1:17" x14ac:dyDescent="0.2">
      <c r="A968" s="525"/>
      <c r="B968" s="526"/>
      <c r="C968" s="527"/>
      <c r="D968" s="541"/>
      <c r="E968" s="541"/>
      <c r="F968" s="529"/>
      <c r="G968" s="530"/>
      <c r="H968" s="541"/>
      <c r="I968" s="530"/>
      <c r="J968" s="543"/>
      <c r="K968" s="543"/>
      <c r="L968" s="531"/>
      <c r="M968" s="543"/>
      <c r="N968" s="544"/>
      <c r="O968" s="532">
        <f t="shared" si="46"/>
        <v>0</v>
      </c>
      <c r="P968" s="532">
        <f t="shared" si="47"/>
        <v>0</v>
      </c>
      <c r="Q968" s="518" t="str">
        <f t="shared" si="48"/>
        <v/>
      </c>
    </row>
    <row r="969" spans="1:17" x14ac:dyDescent="0.2">
      <c r="A969" s="525"/>
      <c r="B969" s="526"/>
      <c r="C969" s="527"/>
      <c r="D969" s="541"/>
      <c r="E969" s="541"/>
      <c r="F969" s="529"/>
      <c r="G969" s="530"/>
      <c r="H969" s="541"/>
      <c r="I969" s="530"/>
      <c r="J969" s="543"/>
      <c r="K969" s="543"/>
      <c r="L969" s="531"/>
      <c r="M969" s="543"/>
      <c r="N969" s="544"/>
      <c r="O969" s="532">
        <f t="shared" si="46"/>
        <v>0</v>
      </c>
      <c r="P969" s="532">
        <f t="shared" si="47"/>
        <v>0</v>
      </c>
      <c r="Q969" s="518" t="str">
        <f t="shared" si="48"/>
        <v/>
      </c>
    </row>
    <row r="970" spans="1:17" x14ac:dyDescent="0.2">
      <c r="A970" s="525"/>
      <c r="B970" s="526"/>
      <c r="C970" s="527"/>
      <c r="D970" s="541"/>
      <c r="E970" s="541"/>
      <c r="F970" s="529"/>
      <c r="G970" s="530"/>
      <c r="H970" s="541"/>
      <c r="I970" s="530"/>
      <c r="J970" s="543"/>
      <c r="K970" s="543"/>
      <c r="L970" s="531"/>
      <c r="M970" s="543"/>
      <c r="N970" s="544"/>
      <c r="O970" s="532">
        <f t="shared" si="46"/>
        <v>0</v>
      </c>
      <c r="P970" s="532">
        <f t="shared" si="47"/>
        <v>0</v>
      </c>
      <c r="Q970" s="518" t="str">
        <f t="shared" si="48"/>
        <v/>
      </c>
    </row>
    <row r="971" spans="1:17" x14ac:dyDescent="0.2">
      <c r="A971" s="525"/>
      <c r="B971" s="526"/>
      <c r="C971" s="527"/>
      <c r="D971" s="541"/>
      <c r="E971" s="541"/>
      <c r="F971" s="529"/>
      <c r="G971" s="530"/>
      <c r="H971" s="541"/>
      <c r="I971" s="530"/>
      <c r="J971" s="543"/>
      <c r="K971" s="543"/>
      <c r="L971" s="531"/>
      <c r="M971" s="543"/>
      <c r="N971" s="544"/>
      <c r="O971" s="532">
        <f t="shared" si="46"/>
        <v>0</v>
      </c>
      <c r="P971" s="532">
        <f t="shared" si="47"/>
        <v>0</v>
      </c>
      <c r="Q971" s="518" t="str">
        <f t="shared" si="48"/>
        <v/>
      </c>
    </row>
    <row r="972" spans="1:17" x14ac:dyDescent="0.2">
      <c r="A972" s="525"/>
      <c r="B972" s="526"/>
      <c r="C972" s="527"/>
      <c r="D972" s="541"/>
      <c r="E972" s="541"/>
      <c r="F972" s="529"/>
      <c r="G972" s="541"/>
      <c r="H972" s="541"/>
      <c r="I972" s="530"/>
      <c r="J972" s="543"/>
      <c r="K972" s="543"/>
      <c r="L972" s="531"/>
      <c r="M972" s="543"/>
      <c r="N972" s="544"/>
      <c r="O972" s="532">
        <f t="shared" si="46"/>
        <v>0</v>
      </c>
      <c r="P972" s="532">
        <f t="shared" si="47"/>
        <v>0</v>
      </c>
      <c r="Q972" s="518" t="str">
        <f t="shared" si="48"/>
        <v/>
      </c>
    </row>
    <row r="973" spans="1:17" x14ac:dyDescent="0.2">
      <c r="A973" s="525"/>
      <c r="B973" s="526"/>
      <c r="C973" s="527"/>
      <c r="D973" s="541"/>
      <c r="E973" s="541"/>
      <c r="F973" s="529"/>
      <c r="G973" s="541"/>
      <c r="H973" s="541"/>
      <c r="I973" s="530"/>
      <c r="J973" s="543"/>
      <c r="K973" s="543"/>
      <c r="L973" s="531"/>
      <c r="M973" s="543"/>
      <c r="N973" s="544"/>
      <c r="O973" s="532">
        <f t="shared" si="46"/>
        <v>0</v>
      </c>
      <c r="P973" s="532">
        <f t="shared" si="47"/>
        <v>0</v>
      </c>
      <c r="Q973" s="518" t="str">
        <f t="shared" si="48"/>
        <v/>
      </c>
    </row>
    <row r="974" spans="1:17" x14ac:dyDescent="0.2">
      <c r="A974" s="525"/>
      <c r="B974" s="526"/>
      <c r="C974" s="527"/>
      <c r="D974" s="541"/>
      <c r="E974" s="541"/>
      <c r="F974" s="529"/>
      <c r="G974" s="541"/>
      <c r="H974" s="541"/>
      <c r="I974" s="530"/>
      <c r="J974" s="543"/>
      <c r="K974" s="543"/>
      <c r="L974" s="531"/>
      <c r="M974" s="543"/>
      <c r="N974" s="544"/>
      <c r="O974" s="532">
        <f t="shared" si="46"/>
        <v>0</v>
      </c>
      <c r="P974" s="532">
        <f t="shared" si="47"/>
        <v>0</v>
      </c>
      <c r="Q974" s="518" t="str">
        <f t="shared" si="48"/>
        <v/>
      </c>
    </row>
    <row r="975" spans="1:17" x14ac:dyDescent="0.2">
      <c r="A975" s="525"/>
      <c r="B975" s="526"/>
      <c r="C975" s="527"/>
      <c r="D975" s="541"/>
      <c r="E975" s="541"/>
      <c r="F975" s="529"/>
      <c r="G975" s="541"/>
      <c r="H975" s="541"/>
      <c r="I975" s="530"/>
      <c r="J975" s="543"/>
      <c r="K975" s="543"/>
      <c r="L975" s="531"/>
      <c r="M975" s="543"/>
      <c r="N975" s="544"/>
      <c r="O975" s="532">
        <f t="shared" si="46"/>
        <v>0</v>
      </c>
      <c r="P975" s="532">
        <f t="shared" si="47"/>
        <v>0</v>
      </c>
      <c r="Q975" s="518" t="str">
        <f t="shared" si="48"/>
        <v/>
      </c>
    </row>
    <row r="976" spans="1:17" x14ac:dyDescent="0.2">
      <c r="A976" s="525"/>
      <c r="B976" s="526"/>
      <c r="C976" s="527"/>
      <c r="D976" s="541"/>
      <c r="E976" s="541"/>
      <c r="F976" s="529"/>
      <c r="G976" s="541"/>
      <c r="H976" s="541"/>
      <c r="I976" s="530"/>
      <c r="J976" s="543"/>
      <c r="K976" s="543"/>
      <c r="L976" s="531"/>
      <c r="M976" s="543"/>
      <c r="N976" s="544"/>
      <c r="O976" s="532">
        <f t="shared" si="46"/>
        <v>0</v>
      </c>
      <c r="P976" s="532">
        <f t="shared" si="47"/>
        <v>0</v>
      </c>
      <c r="Q976" s="518" t="str">
        <f t="shared" si="48"/>
        <v/>
      </c>
    </row>
    <row r="977" spans="1:17" x14ac:dyDescent="0.2">
      <c r="A977" s="525"/>
      <c r="B977" s="526"/>
      <c r="C977" s="527"/>
      <c r="D977" s="541"/>
      <c r="E977" s="541"/>
      <c r="F977" s="529"/>
      <c r="G977" s="541"/>
      <c r="H977" s="541"/>
      <c r="I977" s="530"/>
      <c r="J977" s="543"/>
      <c r="K977" s="543"/>
      <c r="L977" s="531"/>
      <c r="M977" s="543"/>
      <c r="N977" s="544"/>
      <c r="O977" s="532">
        <f t="shared" si="46"/>
        <v>0</v>
      </c>
      <c r="P977" s="532">
        <f t="shared" si="47"/>
        <v>0</v>
      </c>
      <c r="Q977" s="518" t="str">
        <f t="shared" si="48"/>
        <v/>
      </c>
    </row>
    <row r="978" spans="1:17" x14ac:dyDescent="0.2">
      <c r="A978" s="525"/>
      <c r="B978" s="526"/>
      <c r="C978" s="527"/>
      <c r="D978" s="541"/>
      <c r="E978" s="541"/>
      <c r="F978" s="529"/>
      <c r="G978" s="541"/>
      <c r="H978" s="541"/>
      <c r="I978" s="530"/>
      <c r="J978" s="543"/>
      <c r="K978" s="543"/>
      <c r="L978" s="531"/>
      <c r="M978" s="543"/>
      <c r="N978" s="544"/>
      <c r="O978" s="532">
        <f t="shared" si="46"/>
        <v>0</v>
      </c>
      <c r="P978" s="532">
        <f t="shared" si="47"/>
        <v>0</v>
      </c>
      <c r="Q978" s="518" t="str">
        <f t="shared" si="48"/>
        <v/>
      </c>
    </row>
    <row r="979" spans="1:17" x14ac:dyDescent="0.2">
      <c r="A979" s="525"/>
      <c r="B979" s="526"/>
      <c r="C979" s="527"/>
      <c r="D979" s="541"/>
      <c r="E979" s="541"/>
      <c r="F979" s="529"/>
      <c r="G979" s="541"/>
      <c r="H979" s="541"/>
      <c r="I979" s="530"/>
      <c r="J979" s="543"/>
      <c r="K979" s="543"/>
      <c r="L979" s="531"/>
      <c r="M979" s="543"/>
      <c r="N979" s="544"/>
      <c r="O979" s="532">
        <f t="shared" si="46"/>
        <v>0</v>
      </c>
      <c r="P979" s="532">
        <f t="shared" si="47"/>
        <v>0</v>
      </c>
      <c r="Q979" s="518" t="str">
        <f t="shared" si="48"/>
        <v/>
      </c>
    </row>
    <row r="980" spans="1:17" x14ac:dyDescent="0.2">
      <c r="A980" s="525"/>
      <c r="B980" s="526"/>
      <c r="C980" s="527"/>
      <c r="D980" s="541"/>
      <c r="E980" s="541"/>
      <c r="F980" s="529"/>
      <c r="G980" s="541"/>
      <c r="H980" s="541"/>
      <c r="I980" s="530"/>
      <c r="J980" s="543"/>
      <c r="K980" s="543"/>
      <c r="L980" s="531"/>
      <c r="M980" s="543"/>
      <c r="N980" s="544"/>
      <c r="O980" s="532">
        <f t="shared" si="46"/>
        <v>0</v>
      </c>
      <c r="P980" s="532">
        <f t="shared" si="47"/>
        <v>0</v>
      </c>
      <c r="Q980" s="518" t="str">
        <f t="shared" si="48"/>
        <v/>
      </c>
    </row>
    <row r="981" spans="1:17" x14ac:dyDescent="0.2">
      <c r="A981" s="525"/>
      <c r="B981" s="526"/>
      <c r="C981" s="527"/>
      <c r="D981" s="541"/>
      <c r="E981" s="541"/>
      <c r="F981" s="529"/>
      <c r="G981" s="541"/>
      <c r="H981" s="541"/>
      <c r="I981" s="530"/>
      <c r="J981" s="543"/>
      <c r="K981" s="543"/>
      <c r="L981" s="531"/>
      <c r="M981" s="543"/>
      <c r="N981" s="544"/>
      <c r="O981" s="532">
        <f t="shared" si="46"/>
        <v>0</v>
      </c>
      <c r="P981" s="532">
        <f t="shared" si="47"/>
        <v>0</v>
      </c>
      <c r="Q981" s="518" t="str">
        <f t="shared" si="48"/>
        <v/>
      </c>
    </row>
    <row r="982" spans="1:17" x14ac:dyDescent="0.2">
      <c r="A982" s="525"/>
      <c r="B982" s="526"/>
      <c r="C982" s="527"/>
      <c r="D982" s="541"/>
      <c r="E982" s="541"/>
      <c r="F982" s="529"/>
      <c r="G982" s="541"/>
      <c r="H982" s="541"/>
      <c r="I982" s="530"/>
      <c r="J982" s="543"/>
      <c r="K982" s="543"/>
      <c r="L982" s="531"/>
      <c r="M982" s="543"/>
      <c r="N982" s="544"/>
      <c r="O982" s="532">
        <f t="shared" si="46"/>
        <v>0</v>
      </c>
      <c r="P982" s="532">
        <f t="shared" si="47"/>
        <v>0</v>
      </c>
      <c r="Q982" s="518" t="str">
        <f t="shared" si="48"/>
        <v/>
      </c>
    </row>
    <row r="983" spans="1:17" x14ac:dyDescent="0.2">
      <c r="A983" s="525"/>
      <c r="B983" s="526"/>
      <c r="C983" s="527"/>
      <c r="D983" s="541"/>
      <c r="E983" s="541"/>
      <c r="F983" s="529"/>
      <c r="G983" s="541"/>
      <c r="H983" s="541"/>
      <c r="I983" s="530"/>
      <c r="J983" s="543"/>
      <c r="K983" s="543"/>
      <c r="L983" s="531"/>
      <c r="M983" s="543"/>
      <c r="N983" s="544"/>
      <c r="O983" s="532">
        <f t="shared" si="46"/>
        <v>0</v>
      </c>
      <c r="P983" s="532">
        <f t="shared" si="47"/>
        <v>0</v>
      </c>
      <c r="Q983" s="518" t="str">
        <f t="shared" si="48"/>
        <v/>
      </c>
    </row>
    <row r="984" spans="1:17" x14ac:dyDescent="0.2">
      <c r="A984" s="525"/>
      <c r="B984" s="526"/>
      <c r="C984" s="527"/>
      <c r="D984" s="541"/>
      <c r="E984" s="541"/>
      <c r="F984" s="529"/>
      <c r="G984" s="541"/>
      <c r="H984" s="541"/>
      <c r="I984" s="530"/>
      <c r="J984" s="543"/>
      <c r="K984" s="543"/>
      <c r="L984" s="531"/>
      <c r="M984" s="543"/>
      <c r="N984" s="544"/>
      <c r="O984" s="532">
        <f t="shared" si="46"/>
        <v>0</v>
      </c>
      <c r="P984" s="532">
        <f t="shared" si="47"/>
        <v>0</v>
      </c>
      <c r="Q984" s="518" t="str">
        <f t="shared" si="48"/>
        <v/>
      </c>
    </row>
    <row r="985" spans="1:17" x14ac:dyDescent="0.2">
      <c r="A985" s="525"/>
      <c r="B985" s="526"/>
      <c r="C985" s="527"/>
      <c r="D985" s="541"/>
      <c r="E985" s="541"/>
      <c r="F985" s="529"/>
      <c r="G985" s="541"/>
      <c r="H985" s="541"/>
      <c r="I985" s="530"/>
      <c r="J985" s="543"/>
      <c r="K985" s="543"/>
      <c r="L985" s="531"/>
      <c r="M985" s="543"/>
      <c r="N985" s="544"/>
      <c r="O985" s="532">
        <f t="shared" si="46"/>
        <v>0</v>
      </c>
      <c r="P985" s="532">
        <f t="shared" si="47"/>
        <v>0</v>
      </c>
      <c r="Q985" s="518" t="str">
        <f t="shared" si="48"/>
        <v/>
      </c>
    </row>
    <row r="986" spans="1:17" x14ac:dyDescent="0.2">
      <c r="A986" s="525"/>
      <c r="B986" s="526"/>
      <c r="C986" s="527"/>
      <c r="D986" s="541"/>
      <c r="E986" s="541"/>
      <c r="F986" s="529"/>
      <c r="G986" s="541"/>
      <c r="H986" s="541"/>
      <c r="I986" s="530"/>
      <c r="J986" s="543"/>
      <c r="K986" s="543"/>
      <c r="L986" s="531"/>
      <c r="M986" s="543"/>
      <c r="N986" s="544"/>
      <c r="O986" s="532">
        <f t="shared" si="46"/>
        <v>0</v>
      </c>
      <c r="P986" s="532">
        <f t="shared" si="47"/>
        <v>0</v>
      </c>
      <c r="Q986" s="518" t="str">
        <f t="shared" si="48"/>
        <v/>
      </c>
    </row>
    <row r="987" spans="1:17" x14ac:dyDescent="0.2">
      <c r="A987" s="525"/>
      <c r="B987" s="526"/>
      <c r="C987" s="527"/>
      <c r="D987" s="541"/>
      <c r="E987" s="541"/>
      <c r="F987" s="529"/>
      <c r="G987" s="541"/>
      <c r="H987" s="541"/>
      <c r="I987" s="530"/>
      <c r="J987" s="543"/>
      <c r="K987" s="543"/>
      <c r="L987" s="531"/>
      <c r="M987" s="543"/>
      <c r="N987" s="544"/>
      <c r="O987" s="532">
        <f t="shared" si="46"/>
        <v>0</v>
      </c>
      <c r="P987" s="532">
        <f t="shared" si="47"/>
        <v>0</v>
      </c>
      <c r="Q987" s="518" t="str">
        <f t="shared" si="48"/>
        <v/>
      </c>
    </row>
    <row r="988" spans="1:17" x14ac:dyDescent="0.2">
      <c r="A988" s="525"/>
      <c r="B988" s="526"/>
      <c r="C988" s="527"/>
      <c r="D988" s="541"/>
      <c r="E988" s="541"/>
      <c r="F988" s="529"/>
      <c r="G988" s="541"/>
      <c r="H988" s="541"/>
      <c r="I988" s="530"/>
      <c r="J988" s="543"/>
      <c r="K988" s="543"/>
      <c r="L988" s="531"/>
      <c r="M988" s="543"/>
      <c r="N988" s="544"/>
      <c r="O988" s="532">
        <f t="shared" si="46"/>
        <v>0</v>
      </c>
      <c r="P988" s="532">
        <f t="shared" si="47"/>
        <v>0</v>
      </c>
      <c r="Q988" s="518" t="str">
        <f t="shared" si="48"/>
        <v/>
      </c>
    </row>
    <row r="989" spans="1:17" x14ac:dyDescent="0.2">
      <c r="A989" s="525"/>
      <c r="B989" s="526"/>
      <c r="C989" s="527"/>
      <c r="D989" s="541"/>
      <c r="E989" s="541"/>
      <c r="F989" s="529"/>
      <c r="G989" s="541"/>
      <c r="H989" s="541"/>
      <c r="I989" s="530"/>
      <c r="J989" s="543"/>
      <c r="K989" s="543"/>
      <c r="L989" s="531"/>
      <c r="M989" s="543"/>
      <c r="N989" s="544"/>
      <c r="O989" s="532">
        <f t="shared" si="46"/>
        <v>0</v>
      </c>
      <c r="P989" s="532">
        <f t="shared" si="47"/>
        <v>0</v>
      </c>
      <c r="Q989" s="518" t="str">
        <f t="shared" si="48"/>
        <v/>
      </c>
    </row>
    <row r="990" spans="1:17" x14ac:dyDescent="0.2">
      <c r="A990" s="525"/>
      <c r="B990" s="526"/>
      <c r="C990" s="527"/>
      <c r="D990" s="541"/>
      <c r="E990" s="541"/>
      <c r="F990" s="529"/>
      <c r="G990" s="541"/>
      <c r="H990" s="541"/>
      <c r="I990" s="530"/>
      <c r="J990" s="543"/>
      <c r="K990" s="543"/>
      <c r="L990" s="531"/>
      <c r="M990" s="543"/>
      <c r="N990" s="544"/>
      <c r="O990" s="532">
        <f t="shared" si="46"/>
        <v>0</v>
      </c>
      <c r="P990" s="532">
        <f t="shared" si="47"/>
        <v>0</v>
      </c>
      <c r="Q990" s="518" t="str">
        <f t="shared" si="48"/>
        <v/>
      </c>
    </row>
    <row r="991" spans="1:17" x14ac:dyDescent="0.2">
      <c r="A991" s="525"/>
      <c r="B991" s="526"/>
      <c r="C991" s="527"/>
      <c r="D991" s="541"/>
      <c r="E991" s="541"/>
      <c r="F991" s="529"/>
      <c r="G991" s="541"/>
      <c r="H991" s="541"/>
      <c r="I991" s="530"/>
      <c r="J991" s="543"/>
      <c r="K991" s="543"/>
      <c r="L991" s="531"/>
      <c r="M991" s="543"/>
      <c r="N991" s="544"/>
      <c r="O991" s="532">
        <f t="shared" si="46"/>
        <v>0</v>
      </c>
      <c r="P991" s="532">
        <f t="shared" si="47"/>
        <v>0</v>
      </c>
      <c r="Q991" s="518" t="str">
        <f t="shared" si="48"/>
        <v/>
      </c>
    </row>
    <row r="992" spans="1:17" x14ac:dyDescent="0.2">
      <c r="A992" s="525"/>
      <c r="B992" s="526"/>
      <c r="C992" s="527"/>
      <c r="D992" s="541"/>
      <c r="E992" s="541"/>
      <c r="F992" s="529"/>
      <c r="G992" s="541"/>
      <c r="H992" s="541"/>
      <c r="I992" s="530"/>
      <c r="J992" s="543"/>
      <c r="K992" s="543"/>
      <c r="L992" s="531"/>
      <c r="M992" s="543"/>
      <c r="N992" s="544"/>
      <c r="O992" s="532">
        <f t="shared" si="46"/>
        <v>0</v>
      </c>
      <c r="P992" s="532">
        <f t="shared" si="47"/>
        <v>0</v>
      </c>
      <c r="Q992" s="518" t="str">
        <f t="shared" si="48"/>
        <v/>
      </c>
    </row>
    <row r="993" spans="1:17" x14ac:dyDescent="0.2">
      <c r="A993" s="525"/>
      <c r="B993" s="526"/>
      <c r="C993" s="527"/>
      <c r="D993" s="541"/>
      <c r="E993" s="541"/>
      <c r="F993" s="529"/>
      <c r="G993" s="541"/>
      <c r="H993" s="541"/>
      <c r="I993" s="530"/>
      <c r="J993" s="543"/>
      <c r="K993" s="543"/>
      <c r="L993" s="531"/>
      <c r="M993" s="543"/>
      <c r="N993" s="544"/>
      <c r="O993" s="532">
        <f t="shared" si="46"/>
        <v>0</v>
      </c>
      <c r="P993" s="532">
        <f t="shared" si="47"/>
        <v>0</v>
      </c>
      <c r="Q993" s="518" t="str">
        <f t="shared" si="48"/>
        <v/>
      </c>
    </row>
    <row r="994" spans="1:17" x14ac:dyDescent="0.2">
      <c r="A994" s="525"/>
      <c r="B994" s="526"/>
      <c r="C994" s="527"/>
      <c r="D994" s="541"/>
      <c r="E994" s="541"/>
      <c r="F994" s="529"/>
      <c r="G994" s="541"/>
      <c r="H994" s="541"/>
      <c r="I994" s="530"/>
      <c r="J994" s="543"/>
      <c r="K994" s="543"/>
      <c r="L994" s="531"/>
      <c r="M994" s="543"/>
      <c r="N994" s="544"/>
      <c r="O994" s="532">
        <f t="shared" si="46"/>
        <v>0</v>
      </c>
      <c r="P994" s="532">
        <f t="shared" si="47"/>
        <v>0</v>
      </c>
      <c r="Q994" s="518" t="str">
        <f t="shared" si="48"/>
        <v/>
      </c>
    </row>
    <row r="995" spans="1:17" x14ac:dyDescent="0.2">
      <c r="A995" s="525"/>
      <c r="B995" s="526"/>
      <c r="C995" s="527"/>
      <c r="D995" s="541"/>
      <c r="E995" s="541"/>
      <c r="F995" s="529"/>
      <c r="G995" s="541"/>
      <c r="H995" s="541"/>
      <c r="I995" s="530"/>
      <c r="J995" s="543"/>
      <c r="K995" s="543"/>
      <c r="L995" s="531"/>
      <c r="M995" s="543"/>
      <c r="N995" s="544"/>
      <c r="O995" s="532">
        <f t="shared" si="46"/>
        <v>0</v>
      </c>
      <c r="P995" s="532">
        <f t="shared" si="47"/>
        <v>0</v>
      </c>
      <c r="Q995" s="518" t="str">
        <f t="shared" si="48"/>
        <v/>
      </c>
    </row>
    <row r="996" spans="1:17" x14ac:dyDescent="0.2">
      <c r="A996" s="525"/>
      <c r="B996" s="526"/>
      <c r="C996" s="527"/>
      <c r="D996" s="528"/>
      <c r="E996" s="541"/>
      <c r="F996" s="529"/>
      <c r="G996" s="541"/>
      <c r="H996" s="541"/>
      <c r="I996" s="530"/>
      <c r="J996" s="543"/>
      <c r="K996" s="543"/>
      <c r="L996" s="531"/>
      <c r="M996" s="543"/>
      <c r="N996" s="544"/>
      <c r="O996" s="532">
        <f t="shared" si="46"/>
        <v>0</v>
      </c>
      <c r="P996" s="532">
        <f t="shared" si="47"/>
        <v>0</v>
      </c>
      <c r="Q996" s="518" t="str">
        <f t="shared" si="48"/>
        <v/>
      </c>
    </row>
    <row r="997" spans="1:17" x14ac:dyDescent="0.2">
      <c r="A997" s="525"/>
      <c r="B997" s="526"/>
      <c r="C997" s="527"/>
      <c r="D997" s="528"/>
      <c r="E997" s="541"/>
      <c r="F997" s="529"/>
      <c r="G997" s="541"/>
      <c r="H997" s="541"/>
      <c r="I997" s="530"/>
      <c r="J997" s="543"/>
      <c r="K997" s="543"/>
      <c r="L997" s="531"/>
      <c r="M997" s="543"/>
      <c r="N997" s="544"/>
      <c r="O997" s="532">
        <f t="shared" si="46"/>
        <v>0</v>
      </c>
      <c r="P997" s="532">
        <f t="shared" si="47"/>
        <v>0</v>
      </c>
      <c r="Q997" s="518" t="str">
        <f t="shared" si="48"/>
        <v/>
      </c>
    </row>
    <row r="998" spans="1:17" x14ac:dyDescent="0.2">
      <c r="A998" s="525"/>
      <c r="B998" s="526"/>
      <c r="C998" s="527"/>
      <c r="D998" s="528"/>
      <c r="E998" s="541"/>
      <c r="F998" s="529"/>
      <c r="G998" s="541"/>
      <c r="H998" s="541"/>
      <c r="I998" s="530"/>
      <c r="J998" s="543"/>
      <c r="K998" s="543"/>
      <c r="L998" s="531"/>
      <c r="M998" s="543"/>
      <c r="N998" s="544"/>
      <c r="O998" s="532">
        <f t="shared" si="46"/>
        <v>0</v>
      </c>
      <c r="P998" s="532">
        <f t="shared" si="47"/>
        <v>0</v>
      </c>
      <c r="Q998" s="518" t="str">
        <f t="shared" si="48"/>
        <v/>
      </c>
    </row>
    <row r="999" spans="1:17" x14ac:dyDescent="0.2">
      <c r="A999" s="525"/>
      <c r="B999" s="526"/>
      <c r="C999" s="527"/>
      <c r="D999" s="528"/>
      <c r="E999" s="528"/>
      <c r="F999" s="529"/>
      <c r="G999" s="528"/>
      <c r="H999" s="528"/>
      <c r="I999" s="528"/>
      <c r="J999" s="547"/>
      <c r="K999" s="570"/>
      <c r="L999" s="547"/>
      <c r="M999" s="547"/>
      <c r="N999" s="544"/>
      <c r="O999" s="532">
        <f t="shared" si="46"/>
        <v>0</v>
      </c>
      <c r="P999" s="532">
        <f t="shared" si="47"/>
        <v>0</v>
      </c>
      <c r="Q999" s="518" t="str">
        <f t="shared" si="48"/>
        <v/>
      </c>
    </row>
    <row r="1000" spans="1:17" x14ac:dyDescent="0.2">
      <c r="A1000" s="525"/>
      <c r="B1000" s="526"/>
      <c r="C1000" s="527"/>
      <c r="D1000" s="541"/>
      <c r="E1000" s="541"/>
      <c r="F1000" s="542"/>
      <c r="G1000" s="541"/>
      <c r="H1000" s="541"/>
      <c r="I1000" s="530"/>
      <c r="J1000" s="543"/>
      <c r="K1000" s="543"/>
      <c r="L1000" s="531"/>
      <c r="M1000" s="543"/>
      <c r="N1000" s="544"/>
      <c r="O1000" s="532">
        <f t="shared" si="46"/>
        <v>0</v>
      </c>
      <c r="P1000" s="532">
        <f t="shared" si="47"/>
        <v>0</v>
      </c>
      <c r="Q1000" s="518" t="str">
        <f t="shared" si="48"/>
        <v/>
      </c>
    </row>
    <row r="1001" spans="1:17" x14ac:dyDescent="0.2">
      <c r="A1001" s="525"/>
      <c r="B1001" s="526"/>
      <c r="C1001" s="527"/>
      <c r="D1001" s="528"/>
      <c r="E1001" s="541"/>
      <c r="F1001" s="542"/>
      <c r="G1001" s="541"/>
      <c r="H1001" s="541"/>
      <c r="I1001" s="530"/>
      <c r="J1001" s="543"/>
      <c r="K1001" s="543"/>
      <c r="L1001" s="531"/>
      <c r="M1001" s="543"/>
      <c r="N1001" s="544"/>
      <c r="O1001" s="532">
        <f t="shared" si="46"/>
        <v>0</v>
      </c>
      <c r="P1001" s="532">
        <f t="shared" si="47"/>
        <v>0</v>
      </c>
      <c r="Q1001" s="518" t="str">
        <f t="shared" si="48"/>
        <v/>
      </c>
    </row>
    <row r="1002" spans="1:17" x14ac:dyDescent="0.2">
      <c r="A1002" s="525"/>
      <c r="B1002" s="526"/>
      <c r="C1002" s="527"/>
      <c r="D1002" s="528"/>
      <c r="E1002" s="541"/>
      <c r="F1002" s="542"/>
      <c r="G1002" s="541"/>
      <c r="H1002" s="541"/>
      <c r="I1002" s="530"/>
      <c r="J1002" s="543"/>
      <c r="K1002" s="543"/>
      <c r="L1002" s="531"/>
      <c r="M1002" s="543"/>
      <c r="N1002" s="544"/>
      <c r="O1002" s="532">
        <f t="shared" si="46"/>
        <v>0</v>
      </c>
      <c r="P1002" s="532">
        <f t="shared" si="47"/>
        <v>0</v>
      </c>
      <c r="Q1002" s="518" t="str">
        <f t="shared" si="48"/>
        <v/>
      </c>
    </row>
    <row r="1003" spans="1:17" x14ac:dyDescent="0.2">
      <c r="A1003" s="525"/>
      <c r="B1003" s="526"/>
      <c r="C1003" s="527"/>
      <c r="D1003" s="528"/>
      <c r="E1003" s="541"/>
      <c r="F1003" s="542"/>
      <c r="G1003" s="541"/>
      <c r="H1003" s="541"/>
      <c r="I1003" s="530"/>
      <c r="J1003" s="543"/>
      <c r="K1003" s="543"/>
      <c r="L1003" s="531"/>
      <c r="M1003" s="543"/>
      <c r="N1003" s="544"/>
      <c r="O1003" s="532">
        <f t="shared" si="46"/>
        <v>0</v>
      </c>
      <c r="P1003" s="532">
        <f t="shared" si="47"/>
        <v>0</v>
      </c>
      <c r="Q1003" s="518" t="str">
        <f t="shared" si="48"/>
        <v/>
      </c>
    </row>
    <row r="1004" spans="1:17" x14ac:dyDescent="0.2">
      <c r="A1004" s="525"/>
      <c r="B1004" s="526"/>
      <c r="C1004" s="527"/>
      <c r="D1004" s="528"/>
      <c r="E1004" s="541"/>
      <c r="F1004" s="542"/>
      <c r="G1004" s="541"/>
      <c r="H1004" s="541"/>
      <c r="I1004" s="530"/>
      <c r="J1004" s="543"/>
      <c r="K1004" s="543"/>
      <c r="L1004" s="531"/>
      <c r="M1004" s="543"/>
      <c r="N1004" s="544"/>
      <c r="O1004" s="532">
        <f t="shared" si="46"/>
        <v>0</v>
      </c>
      <c r="P1004" s="532">
        <f t="shared" si="47"/>
        <v>0</v>
      </c>
      <c r="Q1004" s="518" t="str">
        <f t="shared" si="48"/>
        <v/>
      </c>
    </row>
    <row r="1005" spans="1:17" x14ac:dyDescent="0.2">
      <c r="A1005" s="525"/>
      <c r="B1005" s="526"/>
      <c r="C1005" s="527"/>
      <c r="D1005" s="528"/>
      <c r="E1005" s="541"/>
      <c r="F1005" s="542"/>
      <c r="G1005" s="528"/>
      <c r="H1005" s="541"/>
      <c r="I1005" s="528"/>
      <c r="J1005" s="547"/>
      <c r="K1005" s="547"/>
      <c r="L1005" s="547"/>
      <c r="M1005" s="547"/>
      <c r="N1005" s="566"/>
      <c r="O1005" s="532">
        <f t="shared" si="46"/>
        <v>0</v>
      </c>
      <c r="P1005" s="532">
        <f t="shared" si="47"/>
        <v>0</v>
      </c>
      <c r="Q1005" s="518" t="str">
        <f t="shared" si="48"/>
        <v/>
      </c>
    </row>
    <row r="1006" spans="1:17" x14ac:dyDescent="0.2">
      <c r="A1006" s="525"/>
      <c r="B1006" s="526"/>
      <c r="C1006" s="527"/>
      <c r="D1006" s="528"/>
      <c r="E1006" s="541"/>
      <c r="F1006" s="542"/>
      <c r="G1006" s="528"/>
      <c r="H1006" s="541"/>
      <c r="I1006" s="528"/>
      <c r="J1006" s="547"/>
      <c r="K1006" s="547"/>
      <c r="L1006" s="547"/>
      <c r="M1006" s="543"/>
      <c r="N1006" s="566"/>
      <c r="O1006" s="532">
        <f t="shared" si="46"/>
        <v>0</v>
      </c>
      <c r="P1006" s="532">
        <f t="shared" si="47"/>
        <v>0</v>
      </c>
      <c r="Q1006" s="518" t="str">
        <f t="shared" si="48"/>
        <v/>
      </c>
    </row>
    <row r="1007" spans="1:17" x14ac:dyDescent="0.2">
      <c r="A1007" s="525"/>
      <c r="B1007" s="526"/>
      <c r="C1007" s="527"/>
      <c r="D1007" s="528"/>
      <c r="E1007" s="541"/>
      <c r="F1007" s="542"/>
      <c r="G1007" s="528"/>
      <c r="H1007" s="541"/>
      <c r="I1007" s="528"/>
      <c r="J1007" s="547"/>
      <c r="K1007" s="547"/>
      <c r="L1007" s="547"/>
      <c r="M1007" s="543"/>
      <c r="N1007" s="566"/>
      <c r="O1007" s="532">
        <f t="shared" si="46"/>
        <v>0</v>
      </c>
      <c r="P1007" s="532">
        <f t="shared" si="47"/>
        <v>0</v>
      </c>
      <c r="Q1007" s="518" t="str">
        <f t="shared" si="48"/>
        <v/>
      </c>
    </row>
    <row r="1008" spans="1:17" x14ac:dyDescent="0.2">
      <c r="A1008" s="525"/>
      <c r="B1008" s="526"/>
      <c r="C1008" s="527"/>
      <c r="D1008" s="528"/>
      <c r="E1008" s="528"/>
      <c r="F1008" s="529"/>
      <c r="G1008" s="564"/>
      <c r="H1008" s="530"/>
      <c r="I1008" s="530"/>
      <c r="J1008" s="543"/>
      <c r="K1008" s="543"/>
      <c r="L1008" s="531"/>
      <c r="M1008" s="531"/>
      <c r="N1008" s="562"/>
      <c r="O1008" s="532">
        <f t="shared" si="46"/>
        <v>0</v>
      </c>
      <c r="P1008" s="532">
        <f t="shared" si="47"/>
        <v>0</v>
      </c>
      <c r="Q1008" s="518" t="str">
        <f t="shared" si="48"/>
        <v/>
      </c>
    </row>
    <row r="1009" spans="1:17" x14ac:dyDescent="0.2">
      <c r="A1009" s="525"/>
      <c r="B1009" s="526"/>
      <c r="C1009" s="527"/>
      <c r="D1009" s="528"/>
      <c r="E1009" s="541"/>
      <c r="F1009" s="542"/>
      <c r="G1009" s="541"/>
      <c r="H1009" s="541"/>
      <c r="I1009" s="530"/>
      <c r="J1009" s="543"/>
      <c r="K1009" s="547"/>
      <c r="L1009" s="547"/>
      <c r="M1009" s="543"/>
      <c r="N1009" s="544"/>
      <c r="O1009" s="532">
        <f t="shared" si="46"/>
        <v>0</v>
      </c>
      <c r="P1009" s="532">
        <f t="shared" si="47"/>
        <v>0</v>
      </c>
      <c r="Q1009" s="518" t="str">
        <f t="shared" si="48"/>
        <v/>
      </c>
    </row>
    <row r="1010" spans="1:17" x14ac:dyDescent="0.2">
      <c r="A1010" s="525"/>
      <c r="B1010" s="526"/>
      <c r="C1010" s="527"/>
      <c r="D1010" s="541"/>
      <c r="E1010" s="541"/>
      <c r="F1010" s="542"/>
      <c r="G1010" s="530"/>
      <c r="H1010" s="541"/>
      <c r="I1010" s="530"/>
      <c r="J1010" s="543"/>
      <c r="K1010" s="543"/>
      <c r="L1010" s="531"/>
      <c r="M1010" s="543"/>
      <c r="N1010" s="544"/>
      <c r="O1010" s="532">
        <f t="shared" si="46"/>
        <v>0</v>
      </c>
      <c r="P1010" s="532">
        <f t="shared" si="47"/>
        <v>0</v>
      </c>
      <c r="Q1010" s="518" t="str">
        <f t="shared" si="48"/>
        <v/>
      </c>
    </row>
    <row r="1011" spans="1:17" x14ac:dyDescent="0.2">
      <c r="A1011" s="525"/>
      <c r="B1011" s="526"/>
      <c r="C1011" s="527"/>
      <c r="D1011" s="541"/>
      <c r="E1011" s="541"/>
      <c r="F1011" s="542"/>
      <c r="G1011" s="530"/>
      <c r="H1011" s="541"/>
      <c r="I1011" s="530"/>
      <c r="J1011" s="543"/>
      <c r="K1011" s="543"/>
      <c r="L1011" s="531"/>
      <c r="M1011" s="543"/>
      <c r="N1011" s="544"/>
      <c r="O1011" s="532">
        <f t="shared" si="46"/>
        <v>0</v>
      </c>
      <c r="P1011" s="532">
        <f t="shared" si="47"/>
        <v>0</v>
      </c>
      <c r="Q1011" s="518" t="str">
        <f t="shared" si="48"/>
        <v/>
      </c>
    </row>
    <row r="1012" spans="1:17" x14ac:dyDescent="0.2">
      <c r="A1012" s="525"/>
      <c r="B1012" s="526"/>
      <c r="C1012" s="527"/>
      <c r="D1012" s="541"/>
      <c r="E1012" s="541"/>
      <c r="F1012" s="542"/>
      <c r="G1012" s="530"/>
      <c r="H1012" s="541"/>
      <c r="I1012" s="530"/>
      <c r="J1012" s="543"/>
      <c r="K1012" s="543"/>
      <c r="L1012" s="531"/>
      <c r="M1012" s="543"/>
      <c r="N1012" s="544"/>
      <c r="O1012" s="532">
        <f t="shared" si="46"/>
        <v>0</v>
      </c>
      <c r="P1012" s="532">
        <f t="shared" si="47"/>
        <v>0</v>
      </c>
      <c r="Q1012" s="518" t="str">
        <f t="shared" si="48"/>
        <v/>
      </c>
    </row>
    <row r="1013" spans="1:17" x14ac:dyDescent="0.2">
      <c r="A1013" s="525"/>
      <c r="B1013" s="526"/>
      <c r="C1013" s="527"/>
      <c r="D1013" s="541"/>
      <c r="E1013" s="541"/>
      <c r="F1013" s="542"/>
      <c r="G1013" s="530"/>
      <c r="H1013" s="541"/>
      <c r="I1013" s="530"/>
      <c r="J1013" s="543"/>
      <c r="K1013" s="543"/>
      <c r="L1013" s="531"/>
      <c r="M1013" s="543"/>
      <c r="N1013" s="544"/>
      <c r="O1013" s="532">
        <f t="shared" si="46"/>
        <v>0</v>
      </c>
      <c r="P1013" s="532">
        <f t="shared" si="47"/>
        <v>0</v>
      </c>
      <c r="Q1013" s="518" t="str">
        <f t="shared" si="48"/>
        <v/>
      </c>
    </row>
    <row r="1014" spans="1:17" x14ac:dyDescent="0.2">
      <c r="A1014" s="525"/>
      <c r="B1014" s="526"/>
      <c r="C1014" s="527"/>
      <c r="D1014" s="541"/>
      <c r="E1014" s="541"/>
      <c r="F1014" s="542"/>
      <c r="G1014" s="530"/>
      <c r="H1014" s="541"/>
      <c r="I1014" s="530"/>
      <c r="J1014" s="543"/>
      <c r="K1014" s="543"/>
      <c r="L1014" s="531"/>
      <c r="M1014" s="543"/>
      <c r="N1014" s="544"/>
      <c r="O1014" s="532">
        <f t="shared" si="46"/>
        <v>0</v>
      </c>
      <c r="P1014" s="532">
        <f t="shared" si="47"/>
        <v>0</v>
      </c>
      <c r="Q1014" s="518" t="str">
        <f t="shared" si="48"/>
        <v/>
      </c>
    </row>
    <row r="1015" spans="1:17" x14ac:dyDescent="0.2">
      <c r="A1015" s="525"/>
      <c r="B1015" s="526"/>
      <c r="C1015" s="527"/>
      <c r="D1015" s="541"/>
      <c r="E1015" s="541"/>
      <c r="F1015" s="542"/>
      <c r="G1015" s="530"/>
      <c r="H1015" s="541"/>
      <c r="I1015" s="530"/>
      <c r="J1015" s="543"/>
      <c r="K1015" s="543"/>
      <c r="L1015" s="531"/>
      <c r="M1015" s="543"/>
      <c r="N1015" s="544"/>
      <c r="O1015" s="532">
        <f t="shared" si="46"/>
        <v>0</v>
      </c>
      <c r="P1015" s="532">
        <f t="shared" si="47"/>
        <v>0</v>
      </c>
      <c r="Q1015" s="518" t="str">
        <f t="shared" si="48"/>
        <v/>
      </c>
    </row>
    <row r="1016" spans="1:17" x14ac:dyDescent="0.2">
      <c r="A1016" s="525"/>
      <c r="B1016" s="526"/>
      <c r="C1016" s="527"/>
      <c r="D1016" s="541"/>
      <c r="E1016" s="541"/>
      <c r="F1016" s="542"/>
      <c r="G1016" s="530"/>
      <c r="H1016" s="541"/>
      <c r="I1016" s="530"/>
      <c r="J1016" s="543"/>
      <c r="K1016" s="543"/>
      <c r="L1016" s="531"/>
      <c r="M1016" s="543"/>
      <c r="N1016" s="544"/>
      <c r="O1016" s="532">
        <f t="shared" si="46"/>
        <v>0</v>
      </c>
      <c r="P1016" s="532">
        <f t="shared" si="47"/>
        <v>0</v>
      </c>
      <c r="Q1016" s="518" t="str">
        <f t="shared" si="48"/>
        <v/>
      </c>
    </row>
    <row r="1017" spans="1:17" x14ac:dyDescent="0.2">
      <c r="A1017" s="525"/>
      <c r="B1017" s="526"/>
      <c r="C1017" s="527"/>
      <c r="D1017" s="541"/>
      <c r="E1017" s="541"/>
      <c r="F1017" s="542"/>
      <c r="G1017" s="530"/>
      <c r="H1017" s="541"/>
      <c r="I1017" s="530"/>
      <c r="J1017" s="543"/>
      <c r="K1017" s="543"/>
      <c r="L1017" s="531"/>
      <c r="M1017" s="543"/>
      <c r="N1017" s="544"/>
      <c r="O1017" s="532">
        <f t="shared" si="46"/>
        <v>0</v>
      </c>
      <c r="P1017" s="532">
        <f t="shared" si="47"/>
        <v>0</v>
      </c>
      <c r="Q1017" s="518" t="str">
        <f t="shared" si="48"/>
        <v/>
      </c>
    </row>
    <row r="1018" spans="1:17" x14ac:dyDescent="0.2">
      <c r="A1018" s="525"/>
      <c r="B1018" s="526"/>
      <c r="C1018" s="527"/>
      <c r="D1018" s="528"/>
      <c r="E1018" s="541"/>
      <c r="F1018" s="542"/>
      <c r="G1018" s="541"/>
      <c r="H1018" s="541"/>
      <c r="I1018" s="530"/>
      <c r="J1018" s="543"/>
      <c r="K1018" s="543"/>
      <c r="L1018" s="531"/>
      <c r="M1018" s="543"/>
      <c r="N1018" s="544"/>
      <c r="O1018" s="532">
        <f t="shared" si="46"/>
        <v>0</v>
      </c>
      <c r="P1018" s="532">
        <f t="shared" si="47"/>
        <v>0</v>
      </c>
      <c r="Q1018" s="518" t="str">
        <f t="shared" si="48"/>
        <v/>
      </c>
    </row>
    <row r="1019" spans="1:17" x14ac:dyDescent="0.2">
      <c r="A1019" s="525"/>
      <c r="B1019" s="526"/>
      <c r="C1019" s="527"/>
      <c r="D1019" s="528"/>
      <c r="E1019" s="541"/>
      <c r="F1019" s="542"/>
      <c r="G1019" s="541"/>
      <c r="H1019" s="541"/>
      <c r="I1019" s="530"/>
      <c r="J1019" s="543"/>
      <c r="K1019" s="543"/>
      <c r="L1019" s="531"/>
      <c r="M1019" s="543"/>
      <c r="N1019" s="544"/>
      <c r="O1019" s="532">
        <f t="shared" si="46"/>
        <v>0</v>
      </c>
      <c r="P1019" s="532">
        <f t="shared" si="47"/>
        <v>0</v>
      </c>
      <c r="Q1019" s="518" t="str">
        <f t="shared" si="48"/>
        <v/>
      </c>
    </row>
    <row r="1020" spans="1:17" x14ac:dyDescent="0.2">
      <c r="A1020" s="525"/>
      <c r="B1020" s="526"/>
      <c r="C1020" s="527"/>
      <c r="D1020" s="528"/>
      <c r="E1020" s="541"/>
      <c r="F1020" s="542"/>
      <c r="G1020" s="541"/>
      <c r="H1020" s="541"/>
      <c r="I1020" s="530"/>
      <c r="J1020" s="543"/>
      <c r="K1020" s="543"/>
      <c r="L1020" s="531"/>
      <c r="M1020" s="543"/>
      <c r="N1020" s="544"/>
      <c r="O1020" s="532">
        <f t="shared" si="46"/>
        <v>0</v>
      </c>
      <c r="P1020" s="532">
        <f t="shared" si="47"/>
        <v>0</v>
      </c>
      <c r="Q1020" s="518" t="str">
        <f t="shared" si="48"/>
        <v/>
      </c>
    </row>
    <row r="1021" spans="1:17" x14ac:dyDescent="0.2">
      <c r="A1021" s="525"/>
      <c r="B1021" s="526"/>
      <c r="C1021" s="527"/>
      <c r="D1021" s="528"/>
      <c r="E1021" s="541"/>
      <c r="F1021" s="542"/>
      <c r="G1021" s="541"/>
      <c r="H1021" s="541"/>
      <c r="I1021" s="530"/>
      <c r="J1021" s="543"/>
      <c r="K1021" s="543"/>
      <c r="L1021" s="531"/>
      <c r="M1021" s="543"/>
      <c r="N1021" s="544"/>
      <c r="O1021" s="532">
        <f t="shared" si="46"/>
        <v>0</v>
      </c>
      <c r="P1021" s="532">
        <f t="shared" si="47"/>
        <v>0</v>
      </c>
      <c r="Q1021" s="518" t="str">
        <f t="shared" si="48"/>
        <v/>
      </c>
    </row>
    <row r="1022" spans="1:17" x14ac:dyDescent="0.2">
      <c r="A1022" s="525"/>
      <c r="B1022" s="526"/>
      <c r="C1022" s="527"/>
      <c r="D1022" s="528"/>
      <c r="E1022" s="541"/>
      <c r="F1022" s="542"/>
      <c r="G1022" s="541"/>
      <c r="H1022" s="541"/>
      <c r="I1022" s="530"/>
      <c r="J1022" s="543"/>
      <c r="K1022" s="543"/>
      <c r="L1022" s="531"/>
      <c r="M1022" s="543"/>
      <c r="N1022" s="544"/>
      <c r="O1022" s="532">
        <f t="shared" si="46"/>
        <v>0</v>
      </c>
      <c r="P1022" s="532">
        <f t="shared" si="47"/>
        <v>0</v>
      </c>
      <c r="Q1022" s="518" t="str">
        <f t="shared" si="48"/>
        <v/>
      </c>
    </row>
    <row r="1023" spans="1:17" x14ac:dyDescent="0.2">
      <c r="A1023" s="525"/>
      <c r="B1023" s="526"/>
      <c r="C1023" s="527"/>
      <c r="D1023" s="528"/>
      <c r="E1023" s="541"/>
      <c r="F1023" s="542"/>
      <c r="G1023" s="541"/>
      <c r="H1023" s="541"/>
      <c r="I1023" s="530"/>
      <c r="J1023" s="543"/>
      <c r="K1023" s="543"/>
      <c r="L1023" s="531"/>
      <c r="M1023" s="543"/>
      <c r="N1023" s="544"/>
      <c r="O1023" s="532">
        <f t="shared" si="46"/>
        <v>0</v>
      </c>
      <c r="P1023" s="532">
        <f t="shared" si="47"/>
        <v>0</v>
      </c>
      <c r="Q1023" s="518" t="str">
        <f t="shared" si="48"/>
        <v/>
      </c>
    </row>
    <row r="1024" spans="1:17" x14ac:dyDescent="0.2">
      <c r="A1024" s="525"/>
      <c r="B1024" s="526"/>
      <c r="C1024" s="527"/>
      <c r="D1024" s="528"/>
      <c r="E1024" s="541"/>
      <c r="F1024" s="542"/>
      <c r="G1024" s="541"/>
      <c r="H1024" s="541"/>
      <c r="I1024" s="530"/>
      <c r="J1024" s="543"/>
      <c r="K1024" s="543"/>
      <c r="L1024" s="531"/>
      <c r="M1024" s="543"/>
      <c r="N1024" s="544"/>
      <c r="O1024" s="532">
        <f t="shared" si="46"/>
        <v>0</v>
      </c>
      <c r="P1024" s="532">
        <f t="shared" si="47"/>
        <v>0</v>
      </c>
      <c r="Q1024" s="518" t="str">
        <f t="shared" si="48"/>
        <v/>
      </c>
    </row>
    <row r="1025" spans="1:17" x14ac:dyDescent="0.2">
      <c r="A1025" s="525"/>
      <c r="B1025" s="526"/>
      <c r="C1025" s="527"/>
      <c r="D1025" s="528"/>
      <c r="E1025" s="541"/>
      <c r="F1025" s="542"/>
      <c r="G1025" s="541"/>
      <c r="H1025" s="541"/>
      <c r="I1025" s="530"/>
      <c r="J1025" s="543"/>
      <c r="K1025" s="543"/>
      <c r="L1025" s="531"/>
      <c r="M1025" s="543"/>
      <c r="N1025" s="544"/>
      <c r="O1025" s="532">
        <f t="shared" si="46"/>
        <v>0</v>
      </c>
      <c r="P1025" s="532">
        <f t="shared" si="47"/>
        <v>0</v>
      </c>
      <c r="Q1025" s="518" t="str">
        <f t="shared" si="48"/>
        <v/>
      </c>
    </row>
    <row r="1026" spans="1:17" x14ac:dyDescent="0.2">
      <c r="A1026" s="525"/>
      <c r="B1026" s="526"/>
      <c r="C1026" s="527"/>
      <c r="D1026" s="528"/>
      <c r="E1026" s="541"/>
      <c r="F1026" s="542"/>
      <c r="G1026" s="541"/>
      <c r="H1026" s="541"/>
      <c r="I1026" s="530"/>
      <c r="J1026" s="543"/>
      <c r="K1026" s="543"/>
      <c r="L1026" s="531"/>
      <c r="M1026" s="543"/>
      <c r="N1026" s="544"/>
      <c r="O1026" s="532">
        <f t="shared" si="46"/>
        <v>0</v>
      </c>
      <c r="P1026" s="532">
        <f t="shared" si="47"/>
        <v>0</v>
      </c>
      <c r="Q1026" s="518" t="str">
        <f t="shared" si="48"/>
        <v/>
      </c>
    </row>
    <row r="1027" spans="1:17" x14ac:dyDescent="0.2">
      <c r="A1027" s="525"/>
      <c r="B1027" s="526"/>
      <c r="C1027" s="527"/>
      <c r="D1027" s="528"/>
      <c r="E1027" s="541"/>
      <c r="F1027" s="542"/>
      <c r="G1027" s="541"/>
      <c r="H1027" s="541"/>
      <c r="I1027" s="530"/>
      <c r="J1027" s="543"/>
      <c r="K1027" s="543"/>
      <c r="L1027" s="531"/>
      <c r="M1027" s="543"/>
      <c r="N1027" s="544"/>
      <c r="O1027" s="532">
        <f t="shared" si="46"/>
        <v>0</v>
      </c>
      <c r="P1027" s="532">
        <f t="shared" si="47"/>
        <v>0</v>
      </c>
      <c r="Q1027" s="518" t="str">
        <f t="shared" si="48"/>
        <v/>
      </c>
    </row>
    <row r="1028" spans="1:17" x14ac:dyDescent="0.2">
      <c r="A1028" s="525"/>
      <c r="B1028" s="526"/>
      <c r="C1028" s="527"/>
      <c r="D1028" s="541"/>
      <c r="E1028" s="541"/>
      <c r="F1028" s="542"/>
      <c r="G1028" s="541"/>
      <c r="H1028" s="541"/>
      <c r="I1028" s="530"/>
      <c r="J1028" s="543"/>
      <c r="K1028" s="543"/>
      <c r="L1028" s="531"/>
      <c r="M1028" s="543"/>
      <c r="N1028" s="544"/>
      <c r="O1028" s="532">
        <f t="shared" si="46"/>
        <v>0</v>
      </c>
      <c r="P1028" s="532">
        <f t="shared" si="47"/>
        <v>0</v>
      </c>
      <c r="Q1028" s="518" t="str">
        <f t="shared" si="48"/>
        <v/>
      </c>
    </row>
    <row r="1029" spans="1:17" x14ac:dyDescent="0.2">
      <c r="A1029" s="525"/>
      <c r="B1029" s="526"/>
      <c r="C1029" s="527"/>
      <c r="D1029" s="528"/>
      <c r="E1029" s="541"/>
      <c r="F1029" s="542"/>
      <c r="G1029" s="541"/>
      <c r="H1029" s="541"/>
      <c r="I1029" s="530"/>
      <c r="J1029" s="543"/>
      <c r="K1029" s="543"/>
      <c r="L1029" s="531"/>
      <c r="M1029" s="543"/>
      <c r="N1029" s="544"/>
      <c r="O1029" s="532">
        <f t="shared" ref="O1029:O1092" si="49">IF(B1029=0,0,IF(YEAR(B1029)=$P$1,MONTH(B1029)-$O$1+1,(YEAR(B1029)-$P$1)*12-$O$1+1+MONTH(B1029)))</f>
        <v>0</v>
      </c>
      <c r="P1029" s="532">
        <f t="shared" ref="P1029:P1092" si="50">IF(C1029=0,0,IF(YEAR(C1029)=$P$1,MONTH(C1029)-$O$1+1,(YEAR(C1029)-$P$1)*12-$O$1+1+MONTH(C1029)))</f>
        <v>0</v>
      </c>
      <c r="Q1029" s="518" t="str">
        <f t="shared" ref="Q1029:Q1092" si="51">SUBSTITUTE(D1029," ","_")</f>
        <v/>
      </c>
    </row>
    <row r="1030" spans="1:17" x14ac:dyDescent="0.2">
      <c r="A1030" s="525"/>
      <c r="B1030" s="526"/>
      <c r="C1030" s="527"/>
      <c r="D1030" s="528"/>
      <c r="E1030" s="541"/>
      <c r="F1030" s="542"/>
      <c r="G1030" s="541"/>
      <c r="H1030" s="541"/>
      <c r="I1030" s="530"/>
      <c r="J1030" s="543"/>
      <c r="K1030" s="543"/>
      <c r="L1030" s="531"/>
      <c r="M1030" s="543"/>
      <c r="N1030" s="544"/>
      <c r="O1030" s="532">
        <f t="shared" si="49"/>
        <v>0</v>
      </c>
      <c r="P1030" s="532">
        <f t="shared" si="50"/>
        <v>0</v>
      </c>
      <c r="Q1030" s="518" t="str">
        <f t="shared" si="51"/>
        <v/>
      </c>
    </row>
    <row r="1031" spans="1:17" x14ac:dyDescent="0.2">
      <c r="A1031" s="525"/>
      <c r="B1031" s="526"/>
      <c r="C1031" s="567"/>
      <c r="D1031" s="528"/>
      <c r="E1031" s="541"/>
      <c r="F1031" s="529"/>
      <c r="G1031" s="528"/>
      <c r="H1031" s="528"/>
      <c r="I1031" s="528"/>
      <c r="J1031" s="547"/>
      <c r="K1031" s="547"/>
      <c r="L1031" s="547"/>
      <c r="M1031" s="547"/>
      <c r="N1031" s="566"/>
      <c r="O1031" s="532">
        <f t="shared" si="49"/>
        <v>0</v>
      </c>
      <c r="P1031" s="532">
        <f t="shared" si="50"/>
        <v>0</v>
      </c>
      <c r="Q1031" s="518" t="str">
        <f t="shared" si="51"/>
        <v/>
      </c>
    </row>
    <row r="1032" spans="1:17" x14ac:dyDescent="0.2">
      <c r="A1032" s="525"/>
      <c r="B1032" s="526"/>
      <c r="C1032" s="567"/>
      <c r="D1032" s="528"/>
      <c r="E1032" s="528"/>
      <c r="F1032" s="545"/>
      <c r="G1032" s="530"/>
      <c r="H1032" s="530"/>
      <c r="I1032" s="530"/>
      <c r="J1032" s="531"/>
      <c r="K1032" s="531"/>
      <c r="L1032" s="531"/>
      <c r="M1032" s="531"/>
      <c r="N1032" s="544"/>
      <c r="O1032" s="532">
        <f t="shared" si="49"/>
        <v>0</v>
      </c>
      <c r="P1032" s="532">
        <f t="shared" si="50"/>
        <v>0</v>
      </c>
      <c r="Q1032" s="518" t="str">
        <f t="shared" si="51"/>
        <v/>
      </c>
    </row>
    <row r="1033" spans="1:17" x14ac:dyDescent="0.2">
      <c r="A1033" s="525"/>
      <c r="B1033" s="526"/>
      <c r="C1033" s="571"/>
      <c r="D1033" s="528"/>
      <c r="E1033" s="541"/>
      <c r="F1033" s="542"/>
      <c r="G1033" s="541"/>
      <c r="H1033" s="541"/>
      <c r="I1033" s="530"/>
      <c r="J1033" s="543"/>
      <c r="K1033" s="547"/>
      <c r="L1033" s="531"/>
      <c r="M1033" s="543"/>
      <c r="N1033" s="544"/>
      <c r="O1033" s="532">
        <f t="shared" si="49"/>
        <v>0</v>
      </c>
      <c r="P1033" s="532">
        <f t="shared" si="50"/>
        <v>0</v>
      </c>
      <c r="Q1033" s="518" t="str">
        <f t="shared" si="51"/>
        <v/>
      </c>
    </row>
    <row r="1034" spans="1:17" x14ac:dyDescent="0.2">
      <c r="A1034" s="525"/>
      <c r="B1034" s="526"/>
      <c r="C1034" s="527"/>
      <c r="D1034" s="528"/>
      <c r="E1034" s="541"/>
      <c r="F1034" s="542"/>
      <c r="G1034" s="541"/>
      <c r="H1034" s="541"/>
      <c r="I1034" s="530"/>
      <c r="J1034" s="543"/>
      <c r="K1034" s="547"/>
      <c r="L1034" s="547"/>
      <c r="M1034" s="543"/>
      <c r="N1034" s="544"/>
      <c r="O1034" s="532">
        <f t="shared" si="49"/>
        <v>0</v>
      </c>
      <c r="P1034" s="532">
        <f t="shared" si="50"/>
        <v>0</v>
      </c>
      <c r="Q1034" s="518" t="str">
        <f t="shared" si="51"/>
        <v/>
      </c>
    </row>
    <row r="1035" spans="1:17" x14ac:dyDescent="0.2">
      <c r="A1035" s="525"/>
      <c r="B1035" s="526"/>
      <c r="C1035" s="527"/>
      <c r="D1035" s="528"/>
      <c r="E1035" s="528"/>
      <c r="F1035" s="529"/>
      <c r="G1035" s="541"/>
      <c r="H1035" s="530"/>
      <c r="I1035" s="530"/>
      <c r="J1035" s="531"/>
      <c r="K1035" s="531"/>
      <c r="L1035" s="531"/>
      <c r="M1035" s="531"/>
      <c r="N1035" s="562"/>
      <c r="O1035" s="532">
        <f t="shared" si="49"/>
        <v>0</v>
      </c>
      <c r="P1035" s="532">
        <f t="shared" si="50"/>
        <v>0</v>
      </c>
      <c r="Q1035" s="518" t="str">
        <f t="shared" si="51"/>
        <v/>
      </c>
    </row>
    <row r="1036" spans="1:17" x14ac:dyDescent="0.2">
      <c r="A1036" s="525"/>
      <c r="B1036" s="526"/>
      <c r="C1036" s="527"/>
      <c r="D1036" s="528"/>
      <c r="E1036" s="528"/>
      <c r="F1036" s="529"/>
      <c r="G1036" s="541"/>
      <c r="H1036" s="530"/>
      <c r="I1036" s="530"/>
      <c r="J1036" s="531"/>
      <c r="K1036" s="531"/>
      <c r="L1036" s="531"/>
      <c r="M1036" s="531"/>
      <c r="N1036" s="562"/>
      <c r="O1036" s="532">
        <f t="shared" si="49"/>
        <v>0</v>
      </c>
      <c r="P1036" s="532">
        <f t="shared" si="50"/>
        <v>0</v>
      </c>
      <c r="Q1036" s="518" t="str">
        <f t="shared" si="51"/>
        <v/>
      </c>
    </row>
    <row r="1037" spans="1:17" x14ac:dyDescent="0.2">
      <c r="A1037" s="525"/>
      <c r="B1037" s="526"/>
      <c r="C1037" s="527"/>
      <c r="D1037" s="528"/>
      <c r="E1037" s="528"/>
      <c r="F1037" s="529"/>
      <c r="G1037" s="528"/>
      <c r="H1037" s="528"/>
      <c r="I1037" s="528"/>
      <c r="J1037" s="547"/>
      <c r="K1037" s="547"/>
      <c r="L1037" s="547"/>
      <c r="M1037" s="547"/>
      <c r="N1037" s="562"/>
      <c r="O1037" s="532">
        <f t="shared" si="49"/>
        <v>0</v>
      </c>
      <c r="P1037" s="532">
        <f t="shared" si="50"/>
        <v>0</v>
      </c>
      <c r="Q1037" s="518" t="str">
        <f t="shared" si="51"/>
        <v/>
      </c>
    </row>
    <row r="1038" spans="1:17" x14ac:dyDescent="0.2">
      <c r="A1038" s="525"/>
      <c r="B1038" s="526"/>
      <c r="C1038" s="527"/>
      <c r="D1038" s="528"/>
      <c r="E1038" s="528"/>
      <c r="F1038" s="529"/>
      <c r="G1038" s="528"/>
      <c r="H1038" s="530"/>
      <c r="I1038" s="530"/>
      <c r="J1038" s="547"/>
      <c r="K1038" s="531"/>
      <c r="L1038" s="531"/>
      <c r="M1038" s="543"/>
      <c r="N1038" s="562"/>
      <c r="O1038" s="532">
        <f t="shared" si="49"/>
        <v>0</v>
      </c>
      <c r="P1038" s="532">
        <f t="shared" si="50"/>
        <v>0</v>
      </c>
      <c r="Q1038" s="518" t="str">
        <f t="shared" si="51"/>
        <v/>
      </c>
    </row>
    <row r="1039" spans="1:17" x14ac:dyDescent="0.2">
      <c r="A1039" s="525"/>
      <c r="B1039" s="526"/>
      <c r="C1039" s="527"/>
      <c r="D1039" s="528"/>
      <c r="E1039" s="528"/>
      <c r="F1039" s="529"/>
      <c r="G1039" s="528"/>
      <c r="H1039" s="528"/>
      <c r="I1039" s="528"/>
      <c r="J1039" s="547"/>
      <c r="K1039" s="547"/>
      <c r="L1039" s="547"/>
      <c r="M1039" s="547"/>
      <c r="N1039" s="562"/>
      <c r="O1039" s="532">
        <f t="shared" si="49"/>
        <v>0</v>
      </c>
      <c r="P1039" s="532">
        <f t="shared" si="50"/>
        <v>0</v>
      </c>
      <c r="Q1039" s="518" t="str">
        <f t="shared" si="51"/>
        <v/>
      </c>
    </row>
    <row r="1040" spans="1:17" x14ac:dyDescent="0.2">
      <c r="A1040" s="525"/>
      <c r="B1040" s="526"/>
      <c r="C1040" s="527"/>
      <c r="D1040" s="528"/>
      <c r="E1040" s="528"/>
      <c r="F1040" s="529"/>
      <c r="G1040" s="528"/>
      <c r="H1040" s="528"/>
      <c r="I1040" s="528"/>
      <c r="J1040" s="547"/>
      <c r="K1040" s="547"/>
      <c r="L1040" s="547"/>
      <c r="M1040" s="547"/>
      <c r="N1040" s="562"/>
      <c r="O1040" s="532">
        <f t="shared" si="49"/>
        <v>0</v>
      </c>
      <c r="P1040" s="532">
        <f t="shared" si="50"/>
        <v>0</v>
      </c>
      <c r="Q1040" s="518" t="str">
        <f t="shared" si="51"/>
        <v/>
      </c>
    </row>
    <row r="1041" spans="1:17" x14ac:dyDescent="0.2">
      <c r="A1041" s="525"/>
      <c r="B1041" s="526"/>
      <c r="C1041" s="527"/>
      <c r="D1041" s="528"/>
      <c r="E1041" s="528"/>
      <c r="F1041" s="529"/>
      <c r="G1041" s="528"/>
      <c r="H1041" s="528"/>
      <c r="I1041" s="528"/>
      <c r="J1041" s="547"/>
      <c r="K1041" s="547"/>
      <c r="L1041" s="547"/>
      <c r="M1041" s="547"/>
      <c r="N1041" s="562"/>
      <c r="O1041" s="532">
        <f t="shared" si="49"/>
        <v>0</v>
      </c>
      <c r="P1041" s="532">
        <f t="shared" si="50"/>
        <v>0</v>
      </c>
      <c r="Q1041" s="518" t="str">
        <f t="shared" si="51"/>
        <v/>
      </c>
    </row>
    <row r="1042" spans="1:17" x14ac:dyDescent="0.2">
      <c r="A1042" s="525"/>
      <c r="B1042" s="526"/>
      <c r="C1042" s="571"/>
      <c r="D1042" s="528"/>
      <c r="E1042" s="541"/>
      <c r="F1042" s="542"/>
      <c r="G1042" s="541"/>
      <c r="H1042" s="541"/>
      <c r="I1042" s="530"/>
      <c r="J1042" s="543"/>
      <c r="K1042" s="547"/>
      <c r="L1042" s="531"/>
      <c r="M1042" s="543"/>
      <c r="N1042" s="544"/>
      <c r="O1042" s="532">
        <f t="shared" si="49"/>
        <v>0</v>
      </c>
      <c r="P1042" s="532">
        <f t="shared" si="50"/>
        <v>0</v>
      </c>
      <c r="Q1042" s="518" t="str">
        <f t="shared" si="51"/>
        <v/>
      </c>
    </row>
    <row r="1043" spans="1:17" x14ac:dyDescent="0.2">
      <c r="A1043" s="525"/>
      <c r="B1043" s="526"/>
      <c r="C1043" s="567"/>
      <c r="D1043" s="528"/>
      <c r="E1043" s="541"/>
      <c r="F1043" s="529"/>
      <c r="G1043" s="528"/>
      <c r="H1043" s="530"/>
      <c r="I1043" s="530"/>
      <c r="J1043" s="531"/>
      <c r="K1043" s="531"/>
      <c r="L1043" s="531"/>
      <c r="M1043" s="531"/>
      <c r="N1043" s="562"/>
      <c r="O1043" s="532">
        <f t="shared" si="49"/>
        <v>0</v>
      </c>
      <c r="P1043" s="532">
        <f t="shared" si="50"/>
        <v>0</v>
      </c>
      <c r="Q1043" s="518" t="str">
        <f t="shared" si="51"/>
        <v/>
      </c>
    </row>
    <row r="1044" spans="1:17" x14ac:dyDescent="0.2">
      <c r="A1044" s="525"/>
      <c r="B1044" s="526"/>
      <c r="C1044" s="571"/>
      <c r="D1044" s="528"/>
      <c r="E1044" s="541"/>
      <c r="F1044" s="542"/>
      <c r="G1044" s="541"/>
      <c r="H1044" s="541"/>
      <c r="I1044" s="530"/>
      <c r="J1044" s="543"/>
      <c r="K1044" s="531"/>
      <c r="L1044" s="531"/>
      <c r="M1044" s="543"/>
      <c r="N1044" s="544"/>
      <c r="O1044" s="532">
        <f t="shared" si="49"/>
        <v>0</v>
      </c>
      <c r="P1044" s="532">
        <f t="shared" si="50"/>
        <v>0</v>
      </c>
      <c r="Q1044" s="518" t="str">
        <f t="shared" si="51"/>
        <v/>
      </c>
    </row>
    <row r="1045" spans="1:17" x14ac:dyDescent="0.2">
      <c r="A1045" s="525"/>
      <c r="B1045" s="526"/>
      <c r="C1045" s="571"/>
      <c r="D1045" s="528"/>
      <c r="E1045" s="541"/>
      <c r="F1045" s="542"/>
      <c r="G1045" s="541"/>
      <c r="H1045" s="541"/>
      <c r="I1045" s="530"/>
      <c r="J1045" s="543"/>
      <c r="K1045" s="531"/>
      <c r="L1045" s="531"/>
      <c r="M1045" s="543"/>
      <c r="N1045" s="544"/>
      <c r="O1045" s="532">
        <f t="shared" si="49"/>
        <v>0</v>
      </c>
      <c r="P1045" s="532">
        <f t="shared" si="50"/>
        <v>0</v>
      </c>
      <c r="Q1045" s="518" t="str">
        <f t="shared" si="51"/>
        <v/>
      </c>
    </row>
    <row r="1046" spans="1:17" x14ac:dyDescent="0.2">
      <c r="A1046" s="525"/>
      <c r="B1046" s="526"/>
      <c r="C1046" s="571"/>
      <c r="D1046" s="528"/>
      <c r="E1046" s="541"/>
      <c r="F1046" s="542"/>
      <c r="G1046" s="541"/>
      <c r="H1046" s="541"/>
      <c r="I1046" s="530"/>
      <c r="J1046" s="543"/>
      <c r="K1046" s="531"/>
      <c r="L1046" s="531"/>
      <c r="M1046" s="543"/>
      <c r="N1046" s="544"/>
      <c r="O1046" s="532">
        <f t="shared" si="49"/>
        <v>0</v>
      </c>
      <c r="P1046" s="532">
        <f t="shared" si="50"/>
        <v>0</v>
      </c>
      <c r="Q1046" s="518" t="str">
        <f t="shared" si="51"/>
        <v/>
      </c>
    </row>
    <row r="1047" spans="1:17" x14ac:dyDescent="0.2">
      <c r="A1047" s="525"/>
      <c r="B1047" s="526"/>
      <c r="C1047" s="571"/>
      <c r="D1047" s="528"/>
      <c r="E1047" s="528"/>
      <c r="F1047" s="529"/>
      <c r="G1047" s="528"/>
      <c r="H1047" s="530"/>
      <c r="I1047" s="530"/>
      <c r="J1047" s="543"/>
      <c r="K1047" s="543"/>
      <c r="L1047" s="531"/>
      <c r="M1047" s="531"/>
      <c r="N1047" s="562"/>
      <c r="O1047" s="532">
        <f t="shared" si="49"/>
        <v>0</v>
      </c>
      <c r="P1047" s="532">
        <f t="shared" si="50"/>
        <v>0</v>
      </c>
      <c r="Q1047" s="518" t="str">
        <f t="shared" si="51"/>
        <v/>
      </c>
    </row>
    <row r="1048" spans="1:17" x14ac:dyDescent="0.2">
      <c r="A1048" s="525"/>
      <c r="B1048" s="526"/>
      <c r="C1048" s="571"/>
      <c r="D1048" s="528"/>
      <c r="E1048" s="528"/>
      <c r="F1048" s="529"/>
      <c r="G1048" s="528"/>
      <c r="H1048" s="530"/>
      <c r="I1048" s="530"/>
      <c r="J1048" s="543"/>
      <c r="K1048" s="543"/>
      <c r="L1048" s="531"/>
      <c r="M1048" s="531"/>
      <c r="N1048" s="562"/>
      <c r="O1048" s="532">
        <f t="shared" si="49"/>
        <v>0</v>
      </c>
      <c r="P1048" s="532">
        <f t="shared" si="50"/>
        <v>0</v>
      </c>
      <c r="Q1048" s="518" t="str">
        <f t="shared" si="51"/>
        <v/>
      </c>
    </row>
    <row r="1049" spans="1:17" x14ac:dyDescent="0.2">
      <c r="A1049" s="525"/>
      <c r="B1049" s="526"/>
      <c r="C1049" s="571"/>
      <c r="D1049" s="528"/>
      <c r="E1049" s="528"/>
      <c r="F1049" s="529"/>
      <c r="G1049" s="528"/>
      <c r="H1049" s="530"/>
      <c r="I1049" s="530"/>
      <c r="J1049" s="543"/>
      <c r="K1049" s="543"/>
      <c r="L1049" s="531"/>
      <c r="M1049" s="531"/>
      <c r="N1049" s="562"/>
      <c r="O1049" s="532">
        <f t="shared" si="49"/>
        <v>0</v>
      </c>
      <c r="P1049" s="532">
        <f t="shared" si="50"/>
        <v>0</v>
      </c>
      <c r="Q1049" s="518" t="str">
        <f t="shared" si="51"/>
        <v/>
      </c>
    </row>
    <row r="1050" spans="1:17" x14ac:dyDescent="0.2">
      <c r="A1050" s="525"/>
      <c r="B1050" s="526"/>
      <c r="C1050" s="571"/>
      <c r="D1050" s="528"/>
      <c r="E1050" s="528"/>
      <c r="F1050" s="529"/>
      <c r="G1050" s="528"/>
      <c r="H1050" s="530"/>
      <c r="I1050" s="530"/>
      <c r="J1050" s="543"/>
      <c r="K1050" s="543"/>
      <c r="L1050" s="531"/>
      <c r="M1050" s="531"/>
      <c r="N1050" s="562"/>
      <c r="O1050" s="532">
        <f t="shared" si="49"/>
        <v>0</v>
      </c>
      <c r="P1050" s="532">
        <f t="shared" si="50"/>
        <v>0</v>
      </c>
      <c r="Q1050" s="518" t="str">
        <f t="shared" si="51"/>
        <v/>
      </c>
    </row>
    <row r="1051" spans="1:17" x14ac:dyDescent="0.2">
      <c r="A1051" s="525"/>
      <c r="B1051" s="526"/>
      <c r="C1051" s="571"/>
      <c r="D1051" s="528"/>
      <c r="E1051" s="528"/>
      <c r="F1051" s="529"/>
      <c r="G1051" s="528"/>
      <c r="H1051" s="530"/>
      <c r="I1051" s="530"/>
      <c r="J1051" s="543"/>
      <c r="K1051" s="543"/>
      <c r="L1051" s="531"/>
      <c r="M1051" s="531"/>
      <c r="N1051" s="562"/>
      <c r="O1051" s="532">
        <f t="shared" si="49"/>
        <v>0</v>
      </c>
      <c r="P1051" s="532">
        <f t="shared" si="50"/>
        <v>0</v>
      </c>
      <c r="Q1051" s="518" t="str">
        <f t="shared" si="51"/>
        <v/>
      </c>
    </row>
    <row r="1052" spans="1:17" x14ac:dyDescent="0.2">
      <c r="A1052" s="525"/>
      <c r="B1052" s="526"/>
      <c r="C1052" s="571"/>
      <c r="D1052" s="528"/>
      <c r="E1052" s="528"/>
      <c r="F1052" s="529"/>
      <c r="G1052" s="528"/>
      <c r="H1052" s="530"/>
      <c r="I1052" s="530"/>
      <c r="J1052" s="543"/>
      <c r="K1052" s="543"/>
      <c r="L1052" s="531"/>
      <c r="M1052" s="531"/>
      <c r="N1052" s="562"/>
      <c r="O1052" s="532">
        <f t="shared" si="49"/>
        <v>0</v>
      </c>
      <c r="P1052" s="532">
        <f t="shared" si="50"/>
        <v>0</v>
      </c>
      <c r="Q1052" s="518" t="str">
        <f t="shared" si="51"/>
        <v/>
      </c>
    </row>
    <row r="1053" spans="1:17" x14ac:dyDescent="0.2">
      <c r="A1053" s="525"/>
      <c r="B1053" s="526"/>
      <c r="C1053" s="571"/>
      <c r="D1053" s="528"/>
      <c r="E1053" s="528"/>
      <c r="F1053" s="529"/>
      <c r="G1053" s="528"/>
      <c r="H1053" s="530"/>
      <c r="I1053" s="530"/>
      <c r="J1053" s="543"/>
      <c r="K1053" s="543"/>
      <c r="L1053" s="531"/>
      <c r="M1053" s="531"/>
      <c r="N1053" s="562"/>
      <c r="O1053" s="532">
        <f t="shared" si="49"/>
        <v>0</v>
      </c>
      <c r="P1053" s="532">
        <f t="shared" si="50"/>
        <v>0</v>
      </c>
      <c r="Q1053" s="518" t="str">
        <f t="shared" si="51"/>
        <v/>
      </c>
    </row>
    <row r="1054" spans="1:17" x14ac:dyDescent="0.2">
      <c r="A1054" s="525"/>
      <c r="B1054" s="526"/>
      <c r="C1054" s="571"/>
      <c r="D1054" s="528"/>
      <c r="E1054" s="541"/>
      <c r="F1054" s="542"/>
      <c r="G1054" s="541"/>
      <c r="H1054" s="541"/>
      <c r="I1054" s="530"/>
      <c r="J1054" s="543"/>
      <c r="K1054" s="543"/>
      <c r="L1054" s="531"/>
      <c r="M1054" s="543"/>
      <c r="N1054" s="544"/>
      <c r="O1054" s="532">
        <f t="shared" si="49"/>
        <v>0</v>
      </c>
      <c r="P1054" s="532">
        <f t="shared" si="50"/>
        <v>0</v>
      </c>
      <c r="Q1054" s="518" t="str">
        <f t="shared" si="51"/>
        <v/>
      </c>
    </row>
    <row r="1055" spans="1:17" x14ac:dyDescent="0.2">
      <c r="A1055" s="525"/>
      <c r="B1055" s="526"/>
      <c r="C1055" s="571"/>
      <c r="D1055" s="528"/>
      <c r="E1055" s="541"/>
      <c r="F1055" s="542"/>
      <c r="G1055" s="541"/>
      <c r="H1055" s="541"/>
      <c r="I1055" s="530"/>
      <c r="J1055" s="543"/>
      <c r="K1055" s="543"/>
      <c r="L1055" s="531"/>
      <c r="M1055" s="543"/>
      <c r="N1055" s="544"/>
      <c r="O1055" s="532">
        <f t="shared" si="49"/>
        <v>0</v>
      </c>
      <c r="P1055" s="532">
        <f t="shared" si="50"/>
        <v>0</v>
      </c>
      <c r="Q1055" s="518" t="str">
        <f t="shared" si="51"/>
        <v/>
      </c>
    </row>
    <row r="1056" spans="1:17" x14ac:dyDescent="0.2">
      <c r="A1056" s="525"/>
      <c r="B1056" s="526"/>
      <c r="C1056" s="571"/>
      <c r="D1056" s="528"/>
      <c r="E1056" s="541"/>
      <c r="F1056" s="542"/>
      <c r="G1056" s="541"/>
      <c r="H1056" s="541"/>
      <c r="I1056" s="530"/>
      <c r="J1056" s="543"/>
      <c r="K1056" s="543"/>
      <c r="L1056" s="531"/>
      <c r="M1056" s="543"/>
      <c r="N1056" s="544"/>
      <c r="O1056" s="532">
        <f t="shared" si="49"/>
        <v>0</v>
      </c>
      <c r="P1056" s="532">
        <f t="shared" si="50"/>
        <v>0</v>
      </c>
      <c r="Q1056" s="518" t="str">
        <f t="shared" si="51"/>
        <v/>
      </c>
    </row>
    <row r="1057" spans="1:17" x14ac:dyDescent="0.2">
      <c r="A1057" s="525"/>
      <c r="B1057" s="526"/>
      <c r="C1057" s="571"/>
      <c r="D1057" s="528"/>
      <c r="E1057" s="541"/>
      <c r="F1057" s="542"/>
      <c r="G1057" s="541"/>
      <c r="H1057" s="541"/>
      <c r="I1057" s="530"/>
      <c r="J1057" s="543"/>
      <c r="K1057" s="543"/>
      <c r="L1057" s="531"/>
      <c r="M1057" s="543"/>
      <c r="N1057" s="544"/>
      <c r="O1057" s="532">
        <f t="shared" si="49"/>
        <v>0</v>
      </c>
      <c r="P1057" s="532">
        <f t="shared" si="50"/>
        <v>0</v>
      </c>
      <c r="Q1057" s="518" t="str">
        <f t="shared" si="51"/>
        <v/>
      </c>
    </row>
    <row r="1058" spans="1:17" x14ac:dyDescent="0.2">
      <c r="A1058" s="525"/>
      <c r="B1058" s="526"/>
      <c r="C1058" s="571"/>
      <c r="D1058" s="528"/>
      <c r="E1058" s="541"/>
      <c r="F1058" s="529"/>
      <c r="G1058" s="528"/>
      <c r="H1058" s="528"/>
      <c r="I1058" s="528"/>
      <c r="J1058" s="547"/>
      <c r="K1058" s="547"/>
      <c r="L1058" s="547"/>
      <c r="M1058" s="547"/>
      <c r="N1058" s="566"/>
      <c r="O1058" s="532">
        <f t="shared" si="49"/>
        <v>0</v>
      </c>
      <c r="P1058" s="532">
        <f t="shared" si="50"/>
        <v>0</v>
      </c>
      <c r="Q1058" s="518" t="str">
        <f t="shared" si="51"/>
        <v/>
      </c>
    </row>
    <row r="1059" spans="1:17" x14ac:dyDescent="0.2">
      <c r="A1059" s="525"/>
      <c r="B1059" s="526"/>
      <c r="C1059" s="571"/>
      <c r="D1059" s="528"/>
      <c r="E1059" s="564"/>
      <c r="F1059" s="529"/>
      <c r="G1059" s="528"/>
      <c r="H1059" s="530"/>
      <c r="I1059" s="530"/>
      <c r="J1059" s="538"/>
      <c r="K1059" s="538"/>
      <c r="L1059" s="539"/>
      <c r="M1059" s="531"/>
      <c r="N1059" s="562"/>
      <c r="O1059" s="532">
        <f t="shared" si="49"/>
        <v>0</v>
      </c>
      <c r="P1059" s="532">
        <f t="shared" si="50"/>
        <v>0</v>
      </c>
      <c r="Q1059" s="518" t="str">
        <f t="shared" si="51"/>
        <v/>
      </c>
    </row>
    <row r="1060" spans="1:17" x14ac:dyDescent="0.2">
      <c r="A1060" s="525"/>
      <c r="B1060" s="526"/>
      <c r="C1060" s="571"/>
      <c r="D1060" s="528"/>
      <c r="E1060" s="564"/>
      <c r="F1060" s="529"/>
      <c r="G1060" s="528"/>
      <c r="H1060" s="528"/>
      <c r="I1060" s="530"/>
      <c r="J1060" s="538"/>
      <c r="K1060" s="538"/>
      <c r="L1060" s="539"/>
      <c r="M1060" s="531"/>
      <c r="N1060" s="562"/>
      <c r="O1060" s="532">
        <f t="shared" si="49"/>
        <v>0</v>
      </c>
      <c r="P1060" s="532">
        <f t="shared" si="50"/>
        <v>0</v>
      </c>
      <c r="Q1060" s="518" t="str">
        <f t="shared" si="51"/>
        <v/>
      </c>
    </row>
    <row r="1061" spans="1:17" x14ac:dyDescent="0.2">
      <c r="A1061" s="525"/>
      <c r="B1061" s="526"/>
      <c r="C1061" s="571"/>
      <c r="D1061" s="528"/>
      <c r="E1061" s="564"/>
      <c r="F1061" s="529"/>
      <c r="G1061" s="528"/>
      <c r="H1061" s="530"/>
      <c r="I1061" s="530"/>
      <c r="J1061" s="538"/>
      <c r="K1061" s="538"/>
      <c r="L1061" s="539"/>
      <c r="M1061" s="531"/>
      <c r="N1061" s="562"/>
      <c r="O1061" s="532">
        <f t="shared" si="49"/>
        <v>0</v>
      </c>
      <c r="P1061" s="532">
        <f t="shared" si="50"/>
        <v>0</v>
      </c>
      <c r="Q1061" s="518" t="str">
        <f t="shared" si="51"/>
        <v/>
      </c>
    </row>
    <row r="1062" spans="1:17" x14ac:dyDescent="0.2">
      <c r="A1062" s="525"/>
      <c r="B1062" s="526"/>
      <c r="C1062" s="571"/>
      <c r="D1062" s="528"/>
      <c r="E1062" s="564"/>
      <c r="F1062" s="542"/>
      <c r="G1062" s="528"/>
      <c r="H1062" s="528"/>
      <c r="I1062" s="530"/>
      <c r="J1062" s="538"/>
      <c r="K1062" s="538"/>
      <c r="L1062" s="539"/>
      <c r="M1062" s="543"/>
      <c r="N1062" s="562"/>
      <c r="O1062" s="532">
        <f t="shared" si="49"/>
        <v>0</v>
      </c>
      <c r="P1062" s="532">
        <f t="shared" si="50"/>
        <v>0</v>
      </c>
      <c r="Q1062" s="518" t="str">
        <f t="shared" si="51"/>
        <v/>
      </c>
    </row>
    <row r="1063" spans="1:17" x14ac:dyDescent="0.2">
      <c r="A1063" s="525"/>
      <c r="B1063" s="526"/>
      <c r="C1063" s="571"/>
      <c r="D1063" s="528"/>
      <c r="E1063" s="564"/>
      <c r="F1063" s="542"/>
      <c r="G1063" s="528"/>
      <c r="H1063" s="528"/>
      <c r="I1063" s="530"/>
      <c r="J1063" s="538"/>
      <c r="K1063" s="538"/>
      <c r="L1063" s="539"/>
      <c r="M1063" s="543"/>
      <c r="N1063" s="562"/>
      <c r="O1063" s="532">
        <f t="shared" si="49"/>
        <v>0</v>
      </c>
      <c r="P1063" s="532">
        <f t="shared" si="50"/>
        <v>0</v>
      </c>
      <c r="Q1063" s="518" t="str">
        <f t="shared" si="51"/>
        <v/>
      </c>
    </row>
    <row r="1064" spans="1:17" x14ac:dyDescent="0.2">
      <c r="A1064" s="525"/>
      <c r="B1064" s="526"/>
      <c r="C1064" s="571"/>
      <c r="D1064" s="528"/>
      <c r="E1064" s="564"/>
      <c r="F1064" s="529"/>
      <c r="G1064" s="528"/>
      <c r="H1064" s="530"/>
      <c r="I1064" s="530"/>
      <c r="J1064" s="538"/>
      <c r="K1064" s="538"/>
      <c r="L1064" s="539"/>
      <c r="M1064" s="531"/>
      <c r="N1064" s="562"/>
      <c r="O1064" s="532">
        <f t="shared" si="49"/>
        <v>0</v>
      </c>
      <c r="P1064" s="532">
        <f t="shared" si="50"/>
        <v>0</v>
      </c>
      <c r="Q1064" s="518" t="str">
        <f t="shared" si="51"/>
        <v/>
      </c>
    </row>
    <row r="1065" spans="1:17" x14ac:dyDescent="0.2">
      <c r="A1065" s="525"/>
      <c r="B1065" s="526"/>
      <c r="C1065" s="571"/>
      <c r="D1065" s="528"/>
      <c r="E1065" s="564"/>
      <c r="F1065" s="529"/>
      <c r="G1065" s="528"/>
      <c r="H1065" s="530"/>
      <c r="I1065" s="530"/>
      <c r="J1065" s="538"/>
      <c r="K1065" s="538"/>
      <c r="L1065" s="539"/>
      <c r="M1065" s="531"/>
      <c r="N1065" s="562"/>
      <c r="O1065" s="532">
        <f t="shared" si="49"/>
        <v>0</v>
      </c>
      <c r="P1065" s="532">
        <f t="shared" si="50"/>
        <v>0</v>
      </c>
      <c r="Q1065" s="518" t="str">
        <f t="shared" si="51"/>
        <v/>
      </c>
    </row>
    <row r="1066" spans="1:17" x14ac:dyDescent="0.2">
      <c r="A1066" s="525"/>
      <c r="B1066" s="526"/>
      <c r="C1066" s="571"/>
      <c r="D1066" s="528"/>
      <c r="E1066" s="528"/>
      <c r="F1066" s="529"/>
      <c r="G1066" s="528"/>
      <c r="H1066" s="530"/>
      <c r="I1066" s="530"/>
      <c r="J1066" s="531"/>
      <c r="K1066" s="531"/>
      <c r="L1066" s="531"/>
      <c r="M1066" s="543"/>
      <c r="N1066" s="562"/>
      <c r="O1066" s="532">
        <f t="shared" si="49"/>
        <v>0</v>
      </c>
      <c r="P1066" s="532">
        <f t="shared" si="50"/>
        <v>0</v>
      </c>
      <c r="Q1066" s="518" t="str">
        <f t="shared" si="51"/>
        <v/>
      </c>
    </row>
    <row r="1067" spans="1:17" x14ac:dyDescent="0.2">
      <c r="A1067" s="525"/>
      <c r="B1067" s="526"/>
      <c r="C1067" s="527"/>
      <c r="D1067" s="541"/>
      <c r="E1067" s="541"/>
      <c r="F1067" s="542"/>
      <c r="G1067" s="530"/>
      <c r="H1067" s="530"/>
      <c r="I1067" s="530"/>
      <c r="J1067" s="543"/>
      <c r="K1067" s="543"/>
      <c r="L1067" s="531"/>
      <c r="M1067" s="543"/>
      <c r="N1067" s="562"/>
      <c r="O1067" s="532">
        <f t="shared" si="49"/>
        <v>0</v>
      </c>
      <c r="P1067" s="532">
        <f t="shared" si="50"/>
        <v>0</v>
      </c>
      <c r="Q1067" s="518" t="str">
        <f t="shared" si="51"/>
        <v/>
      </c>
    </row>
    <row r="1068" spans="1:17" x14ac:dyDescent="0.2">
      <c r="A1068" s="525"/>
      <c r="B1068" s="526"/>
      <c r="C1068" s="527"/>
      <c r="D1068" s="541"/>
      <c r="E1068" s="541"/>
      <c r="F1068" s="542"/>
      <c r="G1068" s="530"/>
      <c r="H1068" s="530"/>
      <c r="I1068" s="530"/>
      <c r="J1068" s="543"/>
      <c r="K1068" s="543"/>
      <c r="L1068" s="531"/>
      <c r="M1068" s="543"/>
      <c r="N1068" s="562"/>
      <c r="O1068" s="532">
        <f t="shared" si="49"/>
        <v>0</v>
      </c>
      <c r="P1068" s="532">
        <f t="shared" si="50"/>
        <v>0</v>
      </c>
      <c r="Q1068" s="518" t="str">
        <f t="shared" si="51"/>
        <v/>
      </c>
    </row>
    <row r="1069" spans="1:17" x14ac:dyDescent="0.2">
      <c r="A1069" s="525"/>
      <c r="B1069" s="526"/>
      <c r="C1069" s="571"/>
      <c r="D1069" s="528"/>
      <c r="E1069" s="541"/>
      <c r="F1069" s="542"/>
      <c r="G1069" s="541"/>
      <c r="H1069" s="541"/>
      <c r="I1069" s="530"/>
      <c r="J1069" s="543"/>
      <c r="K1069" s="543"/>
      <c r="L1069" s="531"/>
      <c r="M1069" s="543"/>
      <c r="N1069" s="562"/>
      <c r="O1069" s="532">
        <f t="shared" si="49"/>
        <v>0</v>
      </c>
      <c r="P1069" s="532">
        <f t="shared" si="50"/>
        <v>0</v>
      </c>
      <c r="Q1069" s="518" t="str">
        <f t="shared" si="51"/>
        <v/>
      </c>
    </row>
    <row r="1070" spans="1:17" x14ac:dyDescent="0.2">
      <c r="A1070" s="525"/>
      <c r="B1070" s="526"/>
      <c r="C1070" s="571"/>
      <c r="D1070" s="528"/>
      <c r="E1070" s="541"/>
      <c r="F1070" s="542"/>
      <c r="G1070" s="541"/>
      <c r="H1070" s="541"/>
      <c r="I1070" s="530"/>
      <c r="J1070" s="543"/>
      <c r="K1070" s="543"/>
      <c r="L1070" s="531"/>
      <c r="M1070" s="543"/>
      <c r="N1070" s="562"/>
      <c r="O1070" s="532">
        <f t="shared" si="49"/>
        <v>0</v>
      </c>
      <c r="P1070" s="532">
        <f t="shared" si="50"/>
        <v>0</v>
      </c>
      <c r="Q1070" s="518" t="str">
        <f t="shared" si="51"/>
        <v/>
      </c>
    </row>
    <row r="1071" spans="1:17" x14ac:dyDescent="0.2">
      <c r="A1071" s="525"/>
      <c r="B1071" s="526"/>
      <c r="C1071" s="571"/>
      <c r="D1071" s="528"/>
      <c r="E1071" s="541"/>
      <c r="F1071" s="542"/>
      <c r="G1071" s="541"/>
      <c r="H1071" s="541"/>
      <c r="I1071" s="530"/>
      <c r="J1071" s="543"/>
      <c r="K1071" s="543"/>
      <c r="L1071" s="531"/>
      <c r="M1071" s="543"/>
      <c r="N1071" s="562"/>
      <c r="O1071" s="532">
        <f t="shared" si="49"/>
        <v>0</v>
      </c>
      <c r="P1071" s="532">
        <f t="shared" si="50"/>
        <v>0</v>
      </c>
      <c r="Q1071" s="518" t="str">
        <f t="shared" si="51"/>
        <v/>
      </c>
    </row>
    <row r="1072" spans="1:17" x14ac:dyDescent="0.2">
      <c r="A1072" s="525"/>
      <c r="B1072" s="526"/>
      <c r="C1072" s="571"/>
      <c r="D1072" s="528"/>
      <c r="E1072" s="541"/>
      <c r="F1072" s="542"/>
      <c r="G1072" s="541"/>
      <c r="H1072" s="541"/>
      <c r="I1072" s="530"/>
      <c r="J1072" s="543"/>
      <c r="K1072" s="543"/>
      <c r="L1072" s="531"/>
      <c r="M1072" s="543"/>
      <c r="N1072" s="562"/>
      <c r="O1072" s="532">
        <f t="shared" si="49"/>
        <v>0</v>
      </c>
      <c r="P1072" s="532">
        <f t="shared" si="50"/>
        <v>0</v>
      </c>
      <c r="Q1072" s="518" t="str">
        <f t="shared" si="51"/>
        <v/>
      </c>
    </row>
    <row r="1073" spans="1:17" x14ac:dyDescent="0.2">
      <c r="A1073" s="525"/>
      <c r="B1073" s="526"/>
      <c r="C1073" s="571"/>
      <c r="D1073" s="528"/>
      <c r="E1073" s="541"/>
      <c r="F1073" s="542"/>
      <c r="G1073" s="541"/>
      <c r="H1073" s="541"/>
      <c r="I1073" s="530"/>
      <c r="J1073" s="543"/>
      <c r="K1073" s="543"/>
      <c r="L1073" s="531"/>
      <c r="M1073" s="543"/>
      <c r="N1073" s="562"/>
      <c r="O1073" s="532">
        <f t="shared" si="49"/>
        <v>0</v>
      </c>
      <c r="P1073" s="532">
        <f t="shared" si="50"/>
        <v>0</v>
      </c>
      <c r="Q1073" s="518" t="str">
        <f t="shared" si="51"/>
        <v/>
      </c>
    </row>
    <row r="1074" spans="1:17" x14ac:dyDescent="0.2">
      <c r="A1074" s="525"/>
      <c r="B1074" s="526"/>
      <c r="C1074" s="527"/>
      <c r="D1074" s="541"/>
      <c r="E1074" s="541"/>
      <c r="F1074" s="542"/>
      <c r="G1074" s="541"/>
      <c r="H1074" s="541"/>
      <c r="I1074" s="530"/>
      <c r="J1074" s="543"/>
      <c r="K1074" s="543"/>
      <c r="L1074" s="531"/>
      <c r="M1074" s="543"/>
      <c r="N1074" s="562"/>
      <c r="O1074" s="532">
        <f t="shared" si="49"/>
        <v>0</v>
      </c>
      <c r="P1074" s="532">
        <f t="shared" si="50"/>
        <v>0</v>
      </c>
      <c r="Q1074" s="518" t="str">
        <f t="shared" si="51"/>
        <v/>
      </c>
    </row>
    <row r="1075" spans="1:17" x14ac:dyDescent="0.2">
      <c r="A1075" s="525"/>
      <c r="B1075" s="526"/>
      <c r="C1075" s="527"/>
      <c r="D1075" s="541"/>
      <c r="E1075" s="541"/>
      <c r="F1075" s="542"/>
      <c r="G1075" s="541"/>
      <c r="H1075" s="541"/>
      <c r="I1075" s="530"/>
      <c r="J1075" s="543"/>
      <c r="K1075" s="543"/>
      <c r="L1075" s="531"/>
      <c r="M1075" s="543"/>
      <c r="N1075" s="562"/>
      <c r="O1075" s="532">
        <f t="shared" si="49"/>
        <v>0</v>
      </c>
      <c r="P1075" s="532">
        <f t="shared" si="50"/>
        <v>0</v>
      </c>
      <c r="Q1075" s="518" t="str">
        <f t="shared" si="51"/>
        <v/>
      </c>
    </row>
    <row r="1076" spans="1:17" x14ac:dyDescent="0.2">
      <c r="A1076" s="525"/>
      <c r="B1076" s="526"/>
      <c r="C1076" s="527"/>
      <c r="D1076" s="541"/>
      <c r="E1076" s="541"/>
      <c r="F1076" s="542"/>
      <c r="G1076" s="541"/>
      <c r="H1076" s="541"/>
      <c r="I1076" s="530"/>
      <c r="J1076" s="543"/>
      <c r="K1076" s="543"/>
      <c r="L1076" s="531"/>
      <c r="M1076" s="543"/>
      <c r="N1076" s="562"/>
      <c r="O1076" s="532">
        <f t="shared" si="49"/>
        <v>0</v>
      </c>
      <c r="P1076" s="532">
        <f t="shared" si="50"/>
        <v>0</v>
      </c>
      <c r="Q1076" s="518" t="str">
        <f t="shared" si="51"/>
        <v/>
      </c>
    </row>
    <row r="1077" spans="1:17" x14ac:dyDescent="0.2">
      <c r="A1077" s="525"/>
      <c r="B1077" s="526"/>
      <c r="C1077" s="527"/>
      <c r="D1077" s="541"/>
      <c r="E1077" s="541"/>
      <c r="F1077" s="542"/>
      <c r="G1077" s="541"/>
      <c r="H1077" s="541"/>
      <c r="I1077" s="530"/>
      <c r="J1077" s="543"/>
      <c r="K1077" s="543"/>
      <c r="L1077" s="531"/>
      <c r="M1077" s="543"/>
      <c r="N1077" s="562"/>
      <c r="O1077" s="532">
        <f t="shared" si="49"/>
        <v>0</v>
      </c>
      <c r="P1077" s="532">
        <f t="shared" si="50"/>
        <v>0</v>
      </c>
      <c r="Q1077" s="518" t="str">
        <f t="shared" si="51"/>
        <v/>
      </c>
    </row>
    <row r="1078" spans="1:17" x14ac:dyDescent="0.2">
      <c r="A1078" s="525"/>
      <c r="B1078" s="526"/>
      <c r="C1078" s="527"/>
      <c r="D1078" s="541"/>
      <c r="E1078" s="541"/>
      <c r="F1078" s="542"/>
      <c r="G1078" s="541"/>
      <c r="H1078" s="541"/>
      <c r="I1078" s="530"/>
      <c r="J1078" s="543"/>
      <c r="K1078" s="543"/>
      <c r="L1078" s="531"/>
      <c r="M1078" s="543"/>
      <c r="N1078" s="562"/>
      <c r="O1078" s="532">
        <f t="shared" si="49"/>
        <v>0</v>
      </c>
      <c r="P1078" s="532">
        <f t="shared" si="50"/>
        <v>0</v>
      </c>
      <c r="Q1078" s="518" t="str">
        <f t="shared" si="51"/>
        <v/>
      </c>
    </row>
    <row r="1079" spans="1:17" x14ac:dyDescent="0.2">
      <c r="A1079" s="525"/>
      <c r="B1079" s="526"/>
      <c r="C1079" s="527"/>
      <c r="D1079" s="541"/>
      <c r="E1079" s="541"/>
      <c r="F1079" s="542"/>
      <c r="G1079" s="541"/>
      <c r="H1079" s="541"/>
      <c r="I1079" s="530"/>
      <c r="J1079" s="543"/>
      <c r="K1079" s="543"/>
      <c r="L1079" s="531"/>
      <c r="M1079" s="543"/>
      <c r="N1079" s="562"/>
      <c r="O1079" s="532">
        <f t="shared" si="49"/>
        <v>0</v>
      </c>
      <c r="P1079" s="532">
        <f t="shared" si="50"/>
        <v>0</v>
      </c>
      <c r="Q1079" s="518" t="str">
        <f t="shared" si="51"/>
        <v/>
      </c>
    </row>
    <row r="1080" spans="1:17" x14ac:dyDescent="0.2">
      <c r="A1080" s="525"/>
      <c r="B1080" s="526"/>
      <c r="C1080" s="527"/>
      <c r="D1080" s="541"/>
      <c r="E1080" s="541"/>
      <c r="F1080" s="542"/>
      <c r="G1080" s="541"/>
      <c r="H1080" s="541"/>
      <c r="I1080" s="530"/>
      <c r="J1080" s="543"/>
      <c r="K1080" s="543"/>
      <c r="L1080" s="531"/>
      <c r="M1080" s="543"/>
      <c r="N1080" s="562"/>
      <c r="O1080" s="532">
        <f t="shared" si="49"/>
        <v>0</v>
      </c>
      <c r="P1080" s="532">
        <f t="shared" si="50"/>
        <v>0</v>
      </c>
      <c r="Q1080" s="518" t="str">
        <f t="shared" si="51"/>
        <v/>
      </c>
    </row>
    <row r="1081" spans="1:17" x14ac:dyDescent="0.2">
      <c r="A1081" s="525"/>
      <c r="B1081" s="526"/>
      <c r="C1081" s="527"/>
      <c r="D1081" s="541"/>
      <c r="E1081" s="541"/>
      <c r="F1081" s="542"/>
      <c r="G1081" s="541"/>
      <c r="H1081" s="541"/>
      <c r="I1081" s="530"/>
      <c r="J1081" s="543"/>
      <c r="K1081" s="543"/>
      <c r="L1081" s="531"/>
      <c r="M1081" s="543"/>
      <c r="N1081" s="562"/>
      <c r="O1081" s="532">
        <f t="shared" si="49"/>
        <v>0</v>
      </c>
      <c r="P1081" s="532">
        <f t="shared" si="50"/>
        <v>0</v>
      </c>
      <c r="Q1081" s="518" t="str">
        <f t="shared" si="51"/>
        <v/>
      </c>
    </row>
    <row r="1082" spans="1:17" x14ac:dyDescent="0.2">
      <c r="A1082" s="525"/>
      <c r="B1082" s="526"/>
      <c r="C1082" s="527"/>
      <c r="D1082" s="541"/>
      <c r="E1082" s="541"/>
      <c r="F1082" s="542"/>
      <c r="G1082" s="541"/>
      <c r="H1082" s="541"/>
      <c r="I1082" s="530"/>
      <c r="J1082" s="543"/>
      <c r="K1082" s="543"/>
      <c r="L1082" s="531"/>
      <c r="M1082" s="543"/>
      <c r="N1082" s="562"/>
      <c r="O1082" s="532">
        <f t="shared" si="49"/>
        <v>0</v>
      </c>
      <c r="P1082" s="532">
        <f t="shared" si="50"/>
        <v>0</v>
      </c>
      <c r="Q1082" s="518" t="str">
        <f t="shared" si="51"/>
        <v/>
      </c>
    </row>
    <row r="1083" spans="1:17" x14ac:dyDescent="0.2">
      <c r="A1083" s="525"/>
      <c r="B1083" s="526"/>
      <c r="C1083" s="527"/>
      <c r="D1083" s="541"/>
      <c r="E1083" s="541"/>
      <c r="F1083" s="542"/>
      <c r="G1083" s="541"/>
      <c r="H1083" s="541"/>
      <c r="I1083" s="530"/>
      <c r="J1083" s="543"/>
      <c r="K1083" s="543"/>
      <c r="L1083" s="531"/>
      <c r="M1083" s="543"/>
      <c r="N1083" s="562"/>
      <c r="O1083" s="532">
        <f t="shared" si="49"/>
        <v>0</v>
      </c>
      <c r="P1083" s="532">
        <f t="shared" si="50"/>
        <v>0</v>
      </c>
      <c r="Q1083" s="518" t="str">
        <f t="shared" si="51"/>
        <v/>
      </c>
    </row>
    <row r="1084" spans="1:17" x14ac:dyDescent="0.2">
      <c r="A1084" s="525"/>
      <c r="B1084" s="526"/>
      <c r="C1084" s="527"/>
      <c r="D1084" s="541"/>
      <c r="E1084" s="541"/>
      <c r="F1084" s="542"/>
      <c r="G1084" s="541"/>
      <c r="H1084" s="541"/>
      <c r="I1084" s="530"/>
      <c r="J1084" s="543"/>
      <c r="K1084" s="543"/>
      <c r="L1084" s="531"/>
      <c r="M1084" s="543"/>
      <c r="N1084" s="562"/>
      <c r="O1084" s="532">
        <f t="shared" si="49"/>
        <v>0</v>
      </c>
      <c r="P1084" s="532">
        <f t="shared" si="50"/>
        <v>0</v>
      </c>
      <c r="Q1084" s="518" t="str">
        <f t="shared" si="51"/>
        <v/>
      </c>
    </row>
    <row r="1085" spans="1:17" x14ac:dyDescent="0.2">
      <c r="A1085" s="525"/>
      <c r="B1085" s="526"/>
      <c r="C1085" s="527"/>
      <c r="D1085" s="541"/>
      <c r="E1085" s="541"/>
      <c r="F1085" s="542"/>
      <c r="G1085" s="541"/>
      <c r="H1085" s="541"/>
      <c r="I1085" s="530"/>
      <c r="J1085" s="543"/>
      <c r="K1085" s="543"/>
      <c r="L1085" s="531"/>
      <c r="M1085" s="543"/>
      <c r="N1085" s="562"/>
      <c r="O1085" s="532">
        <f t="shared" si="49"/>
        <v>0</v>
      </c>
      <c r="P1085" s="532">
        <f t="shared" si="50"/>
        <v>0</v>
      </c>
      <c r="Q1085" s="518" t="str">
        <f t="shared" si="51"/>
        <v/>
      </c>
    </row>
    <row r="1086" spans="1:17" x14ac:dyDescent="0.2">
      <c r="A1086" s="525"/>
      <c r="B1086" s="526"/>
      <c r="C1086" s="527"/>
      <c r="D1086" s="541"/>
      <c r="E1086" s="541"/>
      <c r="F1086" s="542"/>
      <c r="G1086" s="541"/>
      <c r="H1086" s="541"/>
      <c r="I1086" s="530"/>
      <c r="J1086" s="543"/>
      <c r="K1086" s="543"/>
      <c r="L1086" s="531"/>
      <c r="M1086" s="543"/>
      <c r="N1086" s="562"/>
      <c r="O1086" s="532">
        <f t="shared" si="49"/>
        <v>0</v>
      </c>
      <c r="P1086" s="532">
        <f t="shared" si="50"/>
        <v>0</v>
      </c>
      <c r="Q1086" s="518" t="str">
        <f t="shared" si="51"/>
        <v/>
      </c>
    </row>
    <row r="1087" spans="1:17" x14ac:dyDescent="0.2">
      <c r="A1087" s="525"/>
      <c r="B1087" s="526"/>
      <c r="C1087" s="527"/>
      <c r="D1087" s="541"/>
      <c r="E1087" s="541"/>
      <c r="F1087" s="542"/>
      <c r="G1087" s="541"/>
      <c r="H1087" s="541"/>
      <c r="I1087" s="530"/>
      <c r="J1087" s="543"/>
      <c r="K1087" s="543"/>
      <c r="L1087" s="531"/>
      <c r="M1087" s="543"/>
      <c r="N1087" s="562"/>
      <c r="O1087" s="532">
        <f t="shared" si="49"/>
        <v>0</v>
      </c>
      <c r="P1087" s="532">
        <f t="shared" si="50"/>
        <v>0</v>
      </c>
      <c r="Q1087" s="518" t="str">
        <f t="shared" si="51"/>
        <v/>
      </c>
    </row>
    <row r="1088" spans="1:17" x14ac:dyDescent="0.2">
      <c r="A1088" s="525"/>
      <c r="B1088" s="526"/>
      <c r="C1088" s="527"/>
      <c r="D1088" s="541"/>
      <c r="E1088" s="541"/>
      <c r="F1088" s="542"/>
      <c r="G1088" s="541"/>
      <c r="H1088" s="541"/>
      <c r="I1088" s="530"/>
      <c r="J1088" s="543"/>
      <c r="K1088" s="543"/>
      <c r="L1088" s="531"/>
      <c r="M1088" s="543"/>
      <c r="N1088" s="562"/>
      <c r="O1088" s="532">
        <f t="shared" si="49"/>
        <v>0</v>
      </c>
      <c r="P1088" s="532">
        <f t="shared" si="50"/>
        <v>0</v>
      </c>
      <c r="Q1088" s="518" t="str">
        <f t="shared" si="51"/>
        <v/>
      </c>
    </row>
    <row r="1089" spans="1:17" x14ac:dyDescent="0.2">
      <c r="A1089" s="525"/>
      <c r="B1089" s="526"/>
      <c r="C1089" s="527"/>
      <c r="D1089" s="541"/>
      <c r="E1089" s="541"/>
      <c r="F1089" s="542"/>
      <c r="G1089" s="541"/>
      <c r="H1089" s="541"/>
      <c r="I1089" s="530"/>
      <c r="J1089" s="543"/>
      <c r="K1089" s="543"/>
      <c r="L1089" s="531"/>
      <c r="M1089" s="543"/>
      <c r="N1089" s="562"/>
      <c r="O1089" s="532">
        <f t="shared" si="49"/>
        <v>0</v>
      </c>
      <c r="P1089" s="532">
        <f t="shared" si="50"/>
        <v>0</v>
      </c>
      <c r="Q1089" s="518" t="str">
        <f t="shared" si="51"/>
        <v/>
      </c>
    </row>
    <row r="1090" spans="1:17" x14ac:dyDescent="0.2">
      <c r="A1090" s="525"/>
      <c r="B1090" s="526"/>
      <c r="C1090" s="527"/>
      <c r="D1090" s="541"/>
      <c r="E1090" s="541"/>
      <c r="F1090" s="542"/>
      <c r="G1090" s="541"/>
      <c r="H1090" s="541"/>
      <c r="I1090" s="530"/>
      <c r="J1090" s="543"/>
      <c r="K1090" s="543"/>
      <c r="L1090" s="531"/>
      <c r="M1090" s="543"/>
      <c r="N1090" s="562"/>
      <c r="O1090" s="532">
        <f t="shared" si="49"/>
        <v>0</v>
      </c>
      <c r="P1090" s="532">
        <f t="shared" si="50"/>
        <v>0</v>
      </c>
      <c r="Q1090" s="518" t="str">
        <f t="shared" si="51"/>
        <v/>
      </c>
    </row>
    <row r="1091" spans="1:17" x14ac:dyDescent="0.2">
      <c r="A1091" s="525"/>
      <c r="B1091" s="526"/>
      <c r="C1091" s="527"/>
      <c r="D1091" s="541"/>
      <c r="E1091" s="541"/>
      <c r="F1091" s="542"/>
      <c r="G1091" s="541"/>
      <c r="H1091" s="541"/>
      <c r="I1091" s="530"/>
      <c r="J1091" s="543"/>
      <c r="K1091" s="543"/>
      <c r="L1091" s="531"/>
      <c r="M1091" s="543"/>
      <c r="N1091" s="562"/>
      <c r="O1091" s="532">
        <f t="shared" si="49"/>
        <v>0</v>
      </c>
      <c r="P1091" s="532">
        <f t="shared" si="50"/>
        <v>0</v>
      </c>
      <c r="Q1091" s="518" t="str">
        <f t="shared" si="51"/>
        <v/>
      </c>
    </row>
    <row r="1092" spans="1:17" x14ac:dyDescent="0.2">
      <c r="A1092" s="525"/>
      <c r="B1092" s="526"/>
      <c r="C1092" s="527"/>
      <c r="D1092" s="541"/>
      <c r="E1092" s="541"/>
      <c r="F1092" s="542"/>
      <c r="G1092" s="541"/>
      <c r="H1092" s="541"/>
      <c r="I1092" s="530"/>
      <c r="J1092" s="543"/>
      <c r="K1092" s="543"/>
      <c r="L1092" s="531"/>
      <c r="M1092" s="543"/>
      <c r="N1092" s="562"/>
      <c r="O1092" s="532">
        <f t="shared" si="49"/>
        <v>0</v>
      </c>
      <c r="P1092" s="532">
        <f t="shared" si="50"/>
        <v>0</v>
      </c>
      <c r="Q1092" s="518" t="str">
        <f t="shared" si="51"/>
        <v/>
      </c>
    </row>
    <row r="1093" spans="1:17" x14ac:dyDescent="0.2">
      <c r="A1093" s="525"/>
      <c r="B1093" s="526"/>
      <c r="C1093" s="527"/>
      <c r="D1093" s="541"/>
      <c r="E1093" s="541"/>
      <c r="F1093" s="542"/>
      <c r="G1093" s="541"/>
      <c r="H1093" s="541"/>
      <c r="I1093" s="530"/>
      <c r="J1093" s="543"/>
      <c r="K1093" s="543"/>
      <c r="L1093" s="531"/>
      <c r="M1093" s="543"/>
      <c r="N1093" s="562"/>
      <c r="O1093" s="532">
        <f t="shared" ref="O1093:O1156" si="52">IF(B1093=0,0,IF(YEAR(B1093)=$P$1,MONTH(B1093)-$O$1+1,(YEAR(B1093)-$P$1)*12-$O$1+1+MONTH(B1093)))</f>
        <v>0</v>
      </c>
      <c r="P1093" s="532">
        <f t="shared" ref="P1093:P1156" si="53">IF(C1093=0,0,IF(YEAR(C1093)=$P$1,MONTH(C1093)-$O$1+1,(YEAR(C1093)-$P$1)*12-$O$1+1+MONTH(C1093)))</f>
        <v>0</v>
      </c>
      <c r="Q1093" s="518" t="str">
        <f t="shared" ref="Q1093:Q1156" si="54">SUBSTITUTE(D1093," ","_")</f>
        <v/>
      </c>
    </row>
    <row r="1094" spans="1:17" x14ac:dyDescent="0.2">
      <c r="A1094" s="525"/>
      <c r="B1094" s="526"/>
      <c r="C1094" s="527"/>
      <c r="D1094" s="541"/>
      <c r="E1094" s="541"/>
      <c r="F1094" s="542"/>
      <c r="G1094" s="541"/>
      <c r="H1094" s="541"/>
      <c r="I1094" s="530"/>
      <c r="J1094" s="543"/>
      <c r="K1094" s="543"/>
      <c r="L1094" s="531"/>
      <c r="M1094" s="543"/>
      <c r="N1094" s="562"/>
      <c r="O1094" s="532">
        <f t="shared" si="52"/>
        <v>0</v>
      </c>
      <c r="P1094" s="532">
        <f t="shared" si="53"/>
        <v>0</v>
      </c>
      <c r="Q1094" s="518" t="str">
        <f t="shared" si="54"/>
        <v/>
      </c>
    </row>
    <row r="1095" spans="1:17" x14ac:dyDescent="0.2">
      <c r="A1095" s="525"/>
      <c r="B1095" s="526"/>
      <c r="C1095" s="527"/>
      <c r="D1095" s="541"/>
      <c r="E1095" s="541"/>
      <c r="F1095" s="542"/>
      <c r="G1095" s="541"/>
      <c r="H1095" s="541"/>
      <c r="I1095" s="530"/>
      <c r="J1095" s="543"/>
      <c r="K1095" s="543"/>
      <c r="L1095" s="531"/>
      <c r="M1095" s="543"/>
      <c r="N1095" s="562"/>
      <c r="O1095" s="532">
        <f t="shared" si="52"/>
        <v>0</v>
      </c>
      <c r="P1095" s="532">
        <f t="shared" si="53"/>
        <v>0</v>
      </c>
      <c r="Q1095" s="518" t="str">
        <f t="shared" si="54"/>
        <v/>
      </c>
    </row>
    <row r="1096" spans="1:17" x14ac:dyDescent="0.2">
      <c r="A1096" s="525"/>
      <c r="B1096" s="526"/>
      <c r="C1096" s="527"/>
      <c r="D1096" s="528"/>
      <c r="E1096" s="541"/>
      <c r="F1096" s="542"/>
      <c r="G1096" s="541"/>
      <c r="H1096" s="541"/>
      <c r="I1096" s="530"/>
      <c r="J1096" s="543"/>
      <c r="K1096" s="547"/>
      <c r="L1096" s="547"/>
      <c r="M1096" s="543"/>
      <c r="N1096" s="562"/>
      <c r="O1096" s="532">
        <f t="shared" si="52"/>
        <v>0</v>
      </c>
      <c r="P1096" s="532">
        <f t="shared" si="53"/>
        <v>0</v>
      </c>
      <c r="Q1096" s="518" t="str">
        <f t="shared" si="54"/>
        <v/>
      </c>
    </row>
    <row r="1097" spans="1:17" x14ac:dyDescent="0.2">
      <c r="A1097" s="525"/>
      <c r="B1097" s="526"/>
      <c r="C1097" s="527"/>
      <c r="D1097" s="528"/>
      <c r="E1097" s="541"/>
      <c r="F1097" s="542"/>
      <c r="G1097" s="541"/>
      <c r="H1097" s="541"/>
      <c r="I1097" s="530"/>
      <c r="J1097" s="543"/>
      <c r="K1097" s="547"/>
      <c r="L1097" s="547"/>
      <c r="M1097" s="543"/>
      <c r="N1097" s="562"/>
      <c r="O1097" s="532">
        <f t="shared" si="52"/>
        <v>0</v>
      </c>
      <c r="P1097" s="532">
        <f t="shared" si="53"/>
        <v>0</v>
      </c>
      <c r="Q1097" s="518" t="str">
        <f t="shared" si="54"/>
        <v/>
      </c>
    </row>
    <row r="1098" spans="1:17" x14ac:dyDescent="0.2">
      <c r="A1098" s="525"/>
      <c r="B1098" s="526"/>
      <c r="C1098" s="527"/>
      <c r="D1098" s="528"/>
      <c r="E1098" s="541"/>
      <c r="F1098" s="542"/>
      <c r="G1098" s="541"/>
      <c r="H1098" s="541"/>
      <c r="I1098" s="530"/>
      <c r="J1098" s="543"/>
      <c r="K1098" s="547"/>
      <c r="L1098" s="531"/>
      <c r="M1098" s="543"/>
      <c r="N1098" s="562"/>
      <c r="O1098" s="532">
        <f t="shared" si="52"/>
        <v>0</v>
      </c>
      <c r="P1098" s="532">
        <f t="shared" si="53"/>
        <v>0</v>
      </c>
      <c r="Q1098" s="518" t="str">
        <f t="shared" si="54"/>
        <v/>
      </c>
    </row>
    <row r="1099" spans="1:17" x14ac:dyDescent="0.2">
      <c r="A1099" s="525"/>
      <c r="B1099" s="526"/>
      <c r="C1099" s="527"/>
      <c r="D1099" s="528"/>
      <c r="E1099" s="541"/>
      <c r="F1099" s="542"/>
      <c r="G1099" s="530"/>
      <c r="H1099" s="528"/>
      <c r="I1099" s="528"/>
      <c r="J1099" s="547"/>
      <c r="K1099" s="547"/>
      <c r="L1099" s="547"/>
      <c r="M1099" s="543"/>
      <c r="N1099" s="562"/>
      <c r="O1099" s="532">
        <f t="shared" si="52"/>
        <v>0</v>
      </c>
      <c r="P1099" s="532">
        <f t="shared" si="53"/>
        <v>0</v>
      </c>
      <c r="Q1099" s="518" t="str">
        <f t="shared" si="54"/>
        <v/>
      </c>
    </row>
    <row r="1100" spans="1:17" x14ac:dyDescent="0.2">
      <c r="A1100" s="525"/>
      <c r="B1100" s="526"/>
      <c r="C1100" s="527"/>
      <c r="D1100" s="528"/>
      <c r="E1100" s="541"/>
      <c r="F1100" s="542"/>
      <c r="G1100" s="528"/>
      <c r="H1100" s="528"/>
      <c r="I1100" s="528"/>
      <c r="J1100" s="547"/>
      <c r="K1100" s="547"/>
      <c r="L1100" s="547"/>
      <c r="M1100" s="543"/>
      <c r="N1100" s="562"/>
      <c r="O1100" s="532">
        <f t="shared" si="52"/>
        <v>0</v>
      </c>
      <c r="P1100" s="532">
        <f t="shared" si="53"/>
        <v>0</v>
      </c>
      <c r="Q1100" s="518" t="str">
        <f t="shared" si="54"/>
        <v/>
      </c>
    </row>
    <row r="1101" spans="1:17" x14ac:dyDescent="0.2">
      <c r="A1101" s="525"/>
      <c r="B1101" s="526"/>
      <c r="C1101" s="527"/>
      <c r="D1101" s="528"/>
      <c r="E1101" s="541"/>
      <c r="F1101" s="542"/>
      <c r="G1101" s="528"/>
      <c r="H1101" s="528"/>
      <c r="I1101" s="528"/>
      <c r="J1101" s="547"/>
      <c r="K1101" s="547"/>
      <c r="L1101" s="547"/>
      <c r="M1101" s="543"/>
      <c r="N1101" s="562"/>
      <c r="O1101" s="532">
        <f t="shared" si="52"/>
        <v>0</v>
      </c>
      <c r="P1101" s="532">
        <f t="shared" si="53"/>
        <v>0</v>
      </c>
      <c r="Q1101" s="518" t="str">
        <f t="shared" si="54"/>
        <v/>
      </c>
    </row>
    <row r="1102" spans="1:17" x14ac:dyDescent="0.2">
      <c r="A1102" s="525"/>
      <c r="B1102" s="526"/>
      <c r="C1102" s="527"/>
      <c r="D1102" s="528"/>
      <c r="E1102" s="528"/>
      <c r="F1102" s="542"/>
      <c r="G1102" s="528"/>
      <c r="H1102" s="541"/>
      <c r="I1102" s="528"/>
      <c r="J1102" s="547"/>
      <c r="K1102" s="547"/>
      <c r="L1102" s="547"/>
      <c r="M1102" s="543"/>
      <c r="N1102" s="544"/>
      <c r="O1102" s="532">
        <f t="shared" si="52"/>
        <v>0</v>
      </c>
      <c r="P1102" s="532">
        <f t="shared" si="53"/>
        <v>0</v>
      </c>
      <c r="Q1102" s="518" t="str">
        <f t="shared" si="54"/>
        <v/>
      </c>
    </row>
    <row r="1103" spans="1:17" x14ac:dyDescent="0.2">
      <c r="A1103" s="525"/>
      <c r="B1103" s="526"/>
      <c r="C1103" s="527"/>
      <c r="D1103" s="528"/>
      <c r="E1103" s="528"/>
      <c r="F1103" s="542"/>
      <c r="G1103" s="528"/>
      <c r="H1103" s="541"/>
      <c r="I1103" s="528"/>
      <c r="J1103" s="547"/>
      <c r="K1103" s="547"/>
      <c r="L1103" s="547"/>
      <c r="M1103" s="543"/>
      <c r="N1103" s="544"/>
      <c r="O1103" s="532">
        <f t="shared" si="52"/>
        <v>0</v>
      </c>
      <c r="P1103" s="532">
        <f t="shared" si="53"/>
        <v>0</v>
      </c>
      <c r="Q1103" s="518" t="str">
        <f t="shared" si="54"/>
        <v/>
      </c>
    </row>
    <row r="1104" spans="1:17" x14ac:dyDescent="0.2">
      <c r="A1104" s="525"/>
      <c r="B1104" s="526"/>
      <c r="C1104" s="527"/>
      <c r="D1104" s="528"/>
      <c r="E1104" s="528"/>
      <c r="F1104" s="542"/>
      <c r="G1104" s="528"/>
      <c r="H1104" s="541"/>
      <c r="I1104" s="528"/>
      <c r="J1104" s="547"/>
      <c r="K1104" s="547"/>
      <c r="L1104" s="547"/>
      <c r="M1104" s="543"/>
      <c r="N1104" s="544"/>
      <c r="O1104" s="532">
        <f t="shared" si="52"/>
        <v>0</v>
      </c>
      <c r="P1104" s="532">
        <f t="shared" si="53"/>
        <v>0</v>
      </c>
      <c r="Q1104" s="518" t="str">
        <f t="shared" si="54"/>
        <v/>
      </c>
    </row>
    <row r="1105" spans="1:17" x14ac:dyDescent="0.2">
      <c r="A1105" s="525"/>
      <c r="B1105" s="526"/>
      <c r="C1105" s="527"/>
      <c r="D1105" s="528"/>
      <c r="E1105" s="528"/>
      <c r="F1105" s="542"/>
      <c r="G1105" s="528"/>
      <c r="H1105" s="541"/>
      <c r="I1105" s="528"/>
      <c r="J1105" s="547"/>
      <c r="K1105" s="547"/>
      <c r="L1105" s="547"/>
      <c r="M1105" s="543"/>
      <c r="N1105" s="544"/>
      <c r="O1105" s="532">
        <f t="shared" si="52"/>
        <v>0</v>
      </c>
      <c r="P1105" s="532">
        <f t="shared" si="53"/>
        <v>0</v>
      </c>
      <c r="Q1105" s="518" t="str">
        <f t="shared" si="54"/>
        <v/>
      </c>
    </row>
    <row r="1106" spans="1:17" x14ac:dyDescent="0.2">
      <c r="A1106" s="525"/>
      <c r="B1106" s="526"/>
      <c r="C1106" s="527"/>
      <c r="D1106" s="528"/>
      <c r="E1106" s="528"/>
      <c r="F1106" s="542"/>
      <c r="G1106" s="528"/>
      <c r="H1106" s="530"/>
      <c r="I1106" s="530"/>
      <c r="J1106" s="543"/>
      <c r="K1106" s="543"/>
      <c r="L1106" s="531"/>
      <c r="M1106" s="531"/>
      <c r="N1106" s="544"/>
      <c r="O1106" s="532">
        <f t="shared" si="52"/>
        <v>0</v>
      </c>
      <c r="P1106" s="532">
        <f t="shared" si="53"/>
        <v>0</v>
      </c>
      <c r="Q1106" s="518" t="str">
        <f t="shared" si="54"/>
        <v/>
      </c>
    </row>
    <row r="1107" spans="1:17" x14ac:dyDescent="0.2">
      <c r="A1107" s="525"/>
      <c r="B1107" s="526"/>
      <c r="C1107" s="527"/>
      <c r="D1107" s="541"/>
      <c r="E1107" s="541"/>
      <c r="F1107" s="542"/>
      <c r="G1107" s="541"/>
      <c r="H1107" s="541"/>
      <c r="I1107" s="530"/>
      <c r="J1107" s="543"/>
      <c r="K1107" s="543"/>
      <c r="L1107" s="531"/>
      <c r="M1107" s="543"/>
      <c r="N1107" s="544"/>
      <c r="O1107" s="532">
        <f t="shared" si="52"/>
        <v>0</v>
      </c>
      <c r="P1107" s="532">
        <f t="shared" si="53"/>
        <v>0</v>
      </c>
      <c r="Q1107" s="518" t="str">
        <f t="shared" si="54"/>
        <v/>
      </c>
    </row>
    <row r="1108" spans="1:17" x14ac:dyDescent="0.2">
      <c r="A1108" s="525"/>
      <c r="B1108" s="526"/>
      <c r="C1108" s="527"/>
      <c r="D1108" s="541"/>
      <c r="E1108" s="541"/>
      <c r="F1108" s="542"/>
      <c r="G1108" s="541"/>
      <c r="H1108" s="541"/>
      <c r="I1108" s="530"/>
      <c r="J1108" s="543"/>
      <c r="K1108" s="543"/>
      <c r="L1108" s="531"/>
      <c r="M1108" s="543"/>
      <c r="N1108" s="544"/>
      <c r="O1108" s="532">
        <f t="shared" si="52"/>
        <v>0</v>
      </c>
      <c r="P1108" s="532">
        <f t="shared" si="53"/>
        <v>0</v>
      </c>
      <c r="Q1108" s="518" t="str">
        <f t="shared" si="54"/>
        <v/>
      </c>
    </row>
    <row r="1109" spans="1:17" x14ac:dyDescent="0.2">
      <c r="A1109" s="525"/>
      <c r="B1109" s="526"/>
      <c r="C1109" s="527"/>
      <c r="D1109" s="541"/>
      <c r="E1109" s="541"/>
      <c r="F1109" s="542"/>
      <c r="G1109" s="541"/>
      <c r="H1109" s="541"/>
      <c r="I1109" s="530"/>
      <c r="J1109" s="543"/>
      <c r="K1109" s="543"/>
      <c r="L1109" s="531"/>
      <c r="M1109" s="543"/>
      <c r="N1109" s="544"/>
      <c r="O1109" s="532">
        <f t="shared" si="52"/>
        <v>0</v>
      </c>
      <c r="P1109" s="532">
        <f t="shared" si="53"/>
        <v>0</v>
      </c>
      <c r="Q1109" s="518" t="str">
        <f t="shared" si="54"/>
        <v/>
      </c>
    </row>
    <row r="1110" spans="1:17" x14ac:dyDescent="0.2">
      <c r="A1110" s="525"/>
      <c r="B1110" s="526"/>
      <c r="C1110" s="527"/>
      <c r="D1110" s="541"/>
      <c r="E1110" s="541"/>
      <c r="F1110" s="542"/>
      <c r="G1110" s="541"/>
      <c r="H1110" s="541"/>
      <c r="I1110" s="530"/>
      <c r="J1110" s="543"/>
      <c r="K1110" s="543"/>
      <c r="L1110" s="531"/>
      <c r="M1110" s="543"/>
      <c r="N1110" s="544"/>
      <c r="O1110" s="532">
        <f t="shared" si="52"/>
        <v>0</v>
      </c>
      <c r="P1110" s="532">
        <f t="shared" si="53"/>
        <v>0</v>
      </c>
      <c r="Q1110" s="518" t="str">
        <f t="shared" si="54"/>
        <v/>
      </c>
    </row>
    <row r="1111" spans="1:17" x14ac:dyDescent="0.2">
      <c r="A1111" s="525"/>
      <c r="B1111" s="526"/>
      <c r="C1111" s="527"/>
      <c r="D1111" s="541"/>
      <c r="E1111" s="541"/>
      <c r="F1111" s="542"/>
      <c r="G1111" s="541"/>
      <c r="H1111" s="541"/>
      <c r="I1111" s="530"/>
      <c r="J1111" s="543"/>
      <c r="K1111" s="543"/>
      <c r="L1111" s="531"/>
      <c r="M1111" s="543"/>
      <c r="N1111" s="544"/>
      <c r="O1111" s="532">
        <f t="shared" si="52"/>
        <v>0</v>
      </c>
      <c r="P1111" s="532">
        <f t="shared" si="53"/>
        <v>0</v>
      </c>
      <c r="Q1111" s="518" t="str">
        <f t="shared" si="54"/>
        <v/>
      </c>
    </row>
    <row r="1112" spans="1:17" x14ac:dyDescent="0.2">
      <c r="A1112" s="525"/>
      <c r="B1112" s="566"/>
      <c r="C1112" s="567"/>
      <c r="D1112" s="528"/>
      <c r="E1112" s="528"/>
      <c r="F1112" s="529"/>
      <c r="G1112" s="528"/>
      <c r="H1112" s="530"/>
      <c r="I1112" s="530"/>
      <c r="J1112" s="531"/>
      <c r="K1112" s="543"/>
      <c r="L1112" s="531"/>
      <c r="M1112" s="531"/>
      <c r="N1112" s="562"/>
      <c r="O1112" s="532">
        <f t="shared" si="52"/>
        <v>0</v>
      </c>
      <c r="P1112" s="532">
        <f t="shared" si="53"/>
        <v>0</v>
      </c>
      <c r="Q1112" s="518" t="str">
        <f t="shared" si="54"/>
        <v/>
      </c>
    </row>
    <row r="1113" spans="1:17" x14ac:dyDescent="0.2">
      <c r="A1113" s="525"/>
      <c r="B1113" s="566"/>
      <c r="C1113" s="567"/>
      <c r="D1113" s="528"/>
      <c r="E1113" s="528"/>
      <c r="F1113" s="529"/>
      <c r="G1113" s="528"/>
      <c r="H1113" s="530"/>
      <c r="I1113" s="530"/>
      <c r="J1113" s="531"/>
      <c r="K1113" s="543"/>
      <c r="L1113" s="531"/>
      <c r="M1113" s="531"/>
      <c r="N1113" s="562"/>
      <c r="O1113" s="532">
        <f t="shared" si="52"/>
        <v>0</v>
      </c>
      <c r="P1113" s="532">
        <f t="shared" si="53"/>
        <v>0</v>
      </c>
      <c r="Q1113" s="518" t="str">
        <f t="shared" si="54"/>
        <v/>
      </c>
    </row>
    <row r="1114" spans="1:17" x14ac:dyDescent="0.2">
      <c r="A1114" s="525"/>
      <c r="B1114" s="566"/>
      <c r="C1114" s="567"/>
      <c r="D1114" s="528"/>
      <c r="E1114" s="528"/>
      <c r="F1114" s="529"/>
      <c r="G1114" s="528"/>
      <c r="H1114" s="530"/>
      <c r="I1114" s="530"/>
      <c r="J1114" s="531"/>
      <c r="K1114" s="543"/>
      <c r="L1114" s="531"/>
      <c r="M1114" s="531"/>
      <c r="N1114" s="562"/>
      <c r="O1114" s="532">
        <f t="shared" si="52"/>
        <v>0</v>
      </c>
      <c r="P1114" s="532">
        <f t="shared" si="53"/>
        <v>0</v>
      </c>
      <c r="Q1114" s="518" t="str">
        <f t="shared" si="54"/>
        <v/>
      </c>
    </row>
    <row r="1115" spans="1:17" x14ac:dyDescent="0.2">
      <c r="A1115" s="525"/>
      <c r="B1115" s="566"/>
      <c r="C1115" s="567"/>
      <c r="D1115" s="528"/>
      <c r="E1115" s="528"/>
      <c r="F1115" s="529"/>
      <c r="G1115" s="528"/>
      <c r="H1115" s="530"/>
      <c r="I1115" s="530"/>
      <c r="J1115" s="531"/>
      <c r="K1115" s="543"/>
      <c r="L1115" s="531"/>
      <c r="M1115" s="531"/>
      <c r="N1115" s="562"/>
      <c r="O1115" s="532">
        <f t="shared" si="52"/>
        <v>0</v>
      </c>
      <c r="P1115" s="532">
        <f t="shared" si="53"/>
        <v>0</v>
      </c>
      <c r="Q1115" s="518" t="str">
        <f t="shared" si="54"/>
        <v/>
      </c>
    </row>
    <row r="1116" spans="1:17" x14ac:dyDescent="0.2">
      <c r="A1116" s="525"/>
      <c r="B1116" s="566"/>
      <c r="C1116" s="571"/>
      <c r="D1116" s="528"/>
      <c r="E1116" s="473"/>
      <c r="F1116" s="542"/>
      <c r="G1116" s="541"/>
      <c r="H1116" s="541"/>
      <c r="I1116" s="530"/>
      <c r="J1116" s="543"/>
      <c r="K1116" s="543"/>
      <c r="L1116" s="531"/>
      <c r="M1116" s="543"/>
      <c r="N1116" s="544"/>
      <c r="O1116" s="532">
        <f t="shared" si="52"/>
        <v>0</v>
      </c>
      <c r="P1116" s="532">
        <f t="shared" si="53"/>
        <v>0</v>
      </c>
      <c r="Q1116" s="518" t="str">
        <f t="shared" si="54"/>
        <v/>
      </c>
    </row>
    <row r="1117" spans="1:17" x14ac:dyDescent="0.2">
      <c r="A1117" s="525"/>
      <c r="B1117" s="566"/>
      <c r="C1117" s="571"/>
      <c r="D1117" s="528"/>
      <c r="E1117" s="541"/>
      <c r="F1117" s="542"/>
      <c r="G1117" s="541"/>
      <c r="H1117" s="541"/>
      <c r="I1117" s="530"/>
      <c r="J1117" s="543"/>
      <c r="K1117" s="543"/>
      <c r="L1117" s="531"/>
      <c r="M1117" s="543"/>
      <c r="N1117" s="544"/>
      <c r="O1117" s="532">
        <f t="shared" si="52"/>
        <v>0</v>
      </c>
      <c r="P1117" s="532">
        <f t="shared" si="53"/>
        <v>0</v>
      </c>
      <c r="Q1117" s="518" t="str">
        <f t="shared" si="54"/>
        <v/>
      </c>
    </row>
    <row r="1118" spans="1:17" x14ac:dyDescent="0.2">
      <c r="A1118" s="525"/>
      <c r="B1118" s="566"/>
      <c r="C1118" s="571"/>
      <c r="D1118" s="528"/>
      <c r="E1118" s="541"/>
      <c r="F1118" s="542"/>
      <c r="G1118" s="541"/>
      <c r="H1118" s="541"/>
      <c r="I1118" s="530"/>
      <c r="J1118" s="543"/>
      <c r="K1118" s="543"/>
      <c r="L1118" s="531"/>
      <c r="M1118" s="543"/>
      <c r="N1118" s="544"/>
      <c r="O1118" s="532">
        <f t="shared" si="52"/>
        <v>0</v>
      </c>
      <c r="P1118" s="532">
        <f t="shared" si="53"/>
        <v>0</v>
      </c>
      <c r="Q1118" s="518" t="str">
        <f t="shared" si="54"/>
        <v/>
      </c>
    </row>
    <row r="1119" spans="1:17" x14ac:dyDescent="0.2">
      <c r="A1119" s="525"/>
      <c r="B1119" s="566"/>
      <c r="C1119" s="567"/>
      <c r="D1119" s="528"/>
      <c r="E1119" s="528"/>
      <c r="F1119" s="529"/>
      <c r="G1119" s="528"/>
      <c r="H1119" s="528"/>
      <c r="I1119" s="530"/>
      <c r="J1119" s="547"/>
      <c r="K1119" s="547"/>
      <c r="L1119" s="547"/>
      <c r="M1119" s="547"/>
      <c r="N1119" s="566"/>
      <c r="O1119" s="532">
        <f t="shared" si="52"/>
        <v>0</v>
      </c>
      <c r="P1119" s="532">
        <f t="shared" si="53"/>
        <v>0</v>
      </c>
      <c r="Q1119" s="518" t="str">
        <f t="shared" si="54"/>
        <v/>
      </c>
    </row>
    <row r="1120" spans="1:17" x14ac:dyDescent="0.2">
      <c r="A1120" s="525"/>
      <c r="B1120" s="566"/>
      <c r="C1120" s="527"/>
      <c r="D1120" s="528"/>
      <c r="E1120" s="528"/>
      <c r="F1120" s="529"/>
      <c r="G1120" s="541"/>
      <c r="H1120" s="530"/>
      <c r="I1120" s="530"/>
      <c r="J1120" s="543"/>
      <c r="K1120" s="543"/>
      <c r="L1120" s="531"/>
      <c r="M1120" s="531"/>
      <c r="N1120" s="566"/>
      <c r="O1120" s="532">
        <f t="shared" si="52"/>
        <v>0</v>
      </c>
      <c r="P1120" s="532">
        <f t="shared" si="53"/>
        <v>0</v>
      </c>
      <c r="Q1120" s="518" t="str">
        <f t="shared" si="54"/>
        <v/>
      </c>
    </row>
    <row r="1121" spans="1:17" x14ac:dyDescent="0.2">
      <c r="A1121" s="525"/>
      <c r="B1121" s="566"/>
      <c r="C1121" s="527"/>
      <c r="D1121" s="528"/>
      <c r="E1121" s="541"/>
      <c r="F1121" s="542"/>
      <c r="G1121" s="541"/>
      <c r="H1121" s="541"/>
      <c r="I1121" s="530"/>
      <c r="J1121" s="543"/>
      <c r="K1121" s="547"/>
      <c r="L1121" s="547"/>
      <c r="M1121" s="543"/>
      <c r="N1121" s="544"/>
      <c r="O1121" s="532">
        <f t="shared" si="52"/>
        <v>0</v>
      </c>
      <c r="P1121" s="532">
        <f t="shared" si="53"/>
        <v>0</v>
      </c>
      <c r="Q1121" s="518" t="str">
        <f t="shared" si="54"/>
        <v/>
      </c>
    </row>
    <row r="1122" spans="1:17" x14ac:dyDescent="0.2">
      <c r="A1122" s="525"/>
      <c r="B1122" s="566"/>
      <c r="C1122" s="527"/>
      <c r="D1122" s="528"/>
      <c r="E1122" s="541"/>
      <c r="F1122" s="542"/>
      <c r="G1122" s="541"/>
      <c r="H1122" s="541"/>
      <c r="I1122" s="530"/>
      <c r="J1122" s="543"/>
      <c r="K1122" s="547"/>
      <c r="L1122" s="547"/>
      <c r="M1122" s="543"/>
      <c r="N1122" s="544"/>
      <c r="O1122" s="532">
        <f t="shared" si="52"/>
        <v>0</v>
      </c>
      <c r="P1122" s="532">
        <f t="shared" si="53"/>
        <v>0</v>
      </c>
      <c r="Q1122" s="518" t="str">
        <f t="shared" si="54"/>
        <v/>
      </c>
    </row>
    <row r="1123" spans="1:17" x14ac:dyDescent="0.2">
      <c r="A1123" s="525"/>
      <c r="B1123" s="566"/>
      <c r="C1123" s="567"/>
      <c r="D1123" s="528"/>
      <c r="E1123" s="528"/>
      <c r="F1123" s="529"/>
      <c r="G1123" s="528"/>
      <c r="H1123" s="528"/>
      <c r="I1123" s="528"/>
      <c r="J1123" s="547"/>
      <c r="K1123" s="547"/>
      <c r="L1123" s="547"/>
      <c r="M1123" s="547"/>
      <c r="N1123" s="566"/>
      <c r="O1123" s="532">
        <f t="shared" si="52"/>
        <v>0</v>
      </c>
      <c r="P1123" s="532">
        <f t="shared" si="53"/>
        <v>0</v>
      </c>
      <c r="Q1123" s="518" t="str">
        <f t="shared" si="54"/>
        <v/>
      </c>
    </row>
    <row r="1124" spans="1:17" x14ac:dyDescent="0.2">
      <c r="A1124" s="525"/>
      <c r="B1124" s="566"/>
      <c r="C1124" s="527"/>
      <c r="D1124" s="528"/>
      <c r="E1124" s="528"/>
      <c r="F1124" s="572"/>
      <c r="G1124" s="528"/>
      <c r="H1124" s="530"/>
      <c r="I1124" s="530"/>
      <c r="J1124" s="543"/>
      <c r="K1124" s="531"/>
      <c r="L1124" s="531"/>
      <c r="M1124" s="531"/>
      <c r="N1124" s="562"/>
      <c r="O1124" s="532">
        <f t="shared" si="52"/>
        <v>0</v>
      </c>
      <c r="P1124" s="532">
        <f t="shared" si="53"/>
        <v>0</v>
      </c>
      <c r="Q1124" s="518" t="str">
        <f t="shared" si="54"/>
        <v/>
      </c>
    </row>
    <row r="1125" spans="1:17" x14ac:dyDescent="0.2">
      <c r="A1125" s="525"/>
      <c r="B1125" s="566"/>
      <c r="C1125" s="567"/>
      <c r="D1125" s="528"/>
      <c r="E1125" s="528"/>
      <c r="F1125" s="529"/>
      <c r="G1125" s="528"/>
      <c r="H1125" s="528"/>
      <c r="I1125" s="528"/>
      <c r="J1125" s="547"/>
      <c r="K1125" s="547"/>
      <c r="L1125" s="547"/>
      <c r="M1125" s="547"/>
      <c r="N1125" s="562"/>
      <c r="O1125" s="532">
        <f t="shared" si="52"/>
        <v>0</v>
      </c>
      <c r="P1125" s="532">
        <f t="shared" si="53"/>
        <v>0</v>
      </c>
      <c r="Q1125" s="518" t="str">
        <f t="shared" si="54"/>
        <v/>
      </c>
    </row>
    <row r="1126" spans="1:17" x14ac:dyDescent="0.2">
      <c r="A1126" s="525"/>
      <c r="B1126" s="566"/>
      <c r="C1126" s="567"/>
      <c r="D1126" s="528"/>
      <c r="E1126" s="528"/>
      <c r="F1126" s="529"/>
      <c r="G1126" s="528"/>
      <c r="H1126" s="528"/>
      <c r="I1126" s="528"/>
      <c r="J1126" s="547"/>
      <c r="K1126" s="547"/>
      <c r="L1126" s="547"/>
      <c r="M1126" s="547"/>
      <c r="N1126" s="562"/>
      <c r="O1126" s="532">
        <f t="shared" si="52"/>
        <v>0</v>
      </c>
      <c r="P1126" s="532">
        <f t="shared" si="53"/>
        <v>0</v>
      </c>
      <c r="Q1126" s="518" t="str">
        <f t="shared" si="54"/>
        <v/>
      </c>
    </row>
    <row r="1127" spans="1:17" x14ac:dyDescent="0.2">
      <c r="A1127" s="525"/>
      <c r="B1127" s="566"/>
      <c r="C1127" s="567"/>
      <c r="D1127" s="528"/>
      <c r="E1127" s="528"/>
      <c r="F1127" s="529"/>
      <c r="G1127" s="528"/>
      <c r="H1127" s="528"/>
      <c r="I1127" s="528"/>
      <c r="J1127" s="547"/>
      <c r="K1127" s="547"/>
      <c r="L1127" s="547"/>
      <c r="M1127" s="547"/>
      <c r="N1127" s="566"/>
      <c r="O1127" s="532">
        <f t="shared" si="52"/>
        <v>0</v>
      </c>
      <c r="P1127" s="532">
        <f t="shared" si="53"/>
        <v>0</v>
      </c>
      <c r="Q1127" s="518" t="str">
        <f t="shared" si="54"/>
        <v/>
      </c>
    </row>
    <row r="1128" spans="1:17" x14ac:dyDescent="0.2">
      <c r="A1128" s="525"/>
      <c r="B1128" s="566"/>
      <c r="C1128" s="567"/>
      <c r="D1128" s="528"/>
      <c r="E1128" s="541"/>
      <c r="F1128" s="542"/>
      <c r="G1128" s="541"/>
      <c r="H1128" s="541"/>
      <c r="I1128" s="530"/>
      <c r="J1128" s="543"/>
      <c r="K1128" s="547"/>
      <c r="L1128" s="547"/>
      <c r="M1128" s="543"/>
      <c r="N1128" s="562"/>
      <c r="O1128" s="532">
        <f t="shared" si="52"/>
        <v>0</v>
      </c>
      <c r="P1128" s="532">
        <f t="shared" si="53"/>
        <v>0</v>
      </c>
      <c r="Q1128" s="518" t="str">
        <f t="shared" si="54"/>
        <v/>
      </c>
    </row>
    <row r="1129" spans="1:17" x14ac:dyDescent="0.2">
      <c r="A1129" s="525"/>
      <c r="B1129" s="566"/>
      <c r="C1129" s="571"/>
      <c r="D1129" s="528"/>
      <c r="E1129" s="541"/>
      <c r="F1129" s="542"/>
      <c r="G1129" s="541"/>
      <c r="H1129" s="541"/>
      <c r="I1129" s="530"/>
      <c r="J1129" s="543"/>
      <c r="K1129" s="547"/>
      <c r="L1129" s="547"/>
      <c r="M1129" s="543"/>
      <c r="N1129" s="562"/>
      <c r="O1129" s="532">
        <f t="shared" si="52"/>
        <v>0</v>
      </c>
      <c r="P1129" s="532">
        <f t="shared" si="53"/>
        <v>0</v>
      </c>
      <c r="Q1129" s="518" t="str">
        <f t="shared" si="54"/>
        <v/>
      </c>
    </row>
    <row r="1130" spans="1:17" x14ac:dyDescent="0.2">
      <c r="A1130" s="525"/>
      <c r="B1130" s="566"/>
      <c r="C1130" s="567"/>
      <c r="D1130" s="528"/>
      <c r="E1130" s="528"/>
      <c r="F1130" s="529"/>
      <c r="G1130" s="528"/>
      <c r="H1130" s="528"/>
      <c r="I1130" s="528"/>
      <c r="J1130" s="547"/>
      <c r="K1130" s="547"/>
      <c r="L1130" s="547"/>
      <c r="M1130" s="547"/>
      <c r="N1130" s="566"/>
      <c r="O1130" s="532">
        <f t="shared" si="52"/>
        <v>0</v>
      </c>
      <c r="P1130" s="532">
        <f t="shared" si="53"/>
        <v>0</v>
      </c>
      <c r="Q1130" s="518" t="str">
        <f t="shared" si="54"/>
        <v/>
      </c>
    </row>
    <row r="1131" spans="1:17" x14ac:dyDescent="0.2">
      <c r="A1131" s="525"/>
      <c r="B1131" s="566"/>
      <c r="C1131" s="567"/>
      <c r="D1131" s="528"/>
      <c r="E1131" s="528"/>
      <c r="F1131" s="529"/>
      <c r="G1131" s="528"/>
      <c r="H1131" s="528"/>
      <c r="I1131" s="528"/>
      <c r="J1131" s="547"/>
      <c r="K1131" s="547"/>
      <c r="L1131" s="547"/>
      <c r="M1131" s="547"/>
      <c r="N1131" s="566"/>
      <c r="O1131" s="532">
        <f t="shared" si="52"/>
        <v>0</v>
      </c>
      <c r="P1131" s="532">
        <f t="shared" si="53"/>
        <v>0</v>
      </c>
      <c r="Q1131" s="518" t="str">
        <f t="shared" si="54"/>
        <v/>
      </c>
    </row>
    <row r="1132" spans="1:17" x14ac:dyDescent="0.2">
      <c r="A1132" s="525"/>
      <c r="B1132" s="566"/>
      <c r="C1132" s="567"/>
      <c r="D1132" s="528"/>
      <c r="E1132" s="528"/>
      <c r="F1132" s="529"/>
      <c r="G1132" s="528"/>
      <c r="H1132" s="528"/>
      <c r="I1132" s="528"/>
      <c r="J1132" s="547"/>
      <c r="K1132" s="547"/>
      <c r="L1132" s="547"/>
      <c r="M1132" s="547"/>
      <c r="N1132" s="562"/>
      <c r="O1132" s="532">
        <f t="shared" si="52"/>
        <v>0</v>
      </c>
      <c r="P1132" s="532">
        <f t="shared" si="53"/>
        <v>0</v>
      </c>
      <c r="Q1132" s="518" t="str">
        <f t="shared" si="54"/>
        <v/>
      </c>
    </row>
    <row r="1133" spans="1:17" x14ac:dyDescent="0.2">
      <c r="A1133" s="525"/>
      <c r="B1133" s="566"/>
      <c r="C1133" s="567"/>
      <c r="D1133" s="528"/>
      <c r="E1133" s="541"/>
      <c r="F1133" s="542"/>
      <c r="G1133" s="541"/>
      <c r="H1133" s="541"/>
      <c r="I1133" s="530"/>
      <c r="J1133" s="543"/>
      <c r="K1133" s="547"/>
      <c r="L1133" s="547"/>
      <c r="M1133" s="543"/>
      <c r="N1133" s="562"/>
      <c r="O1133" s="532">
        <f t="shared" si="52"/>
        <v>0</v>
      </c>
      <c r="P1133" s="532">
        <f t="shared" si="53"/>
        <v>0</v>
      </c>
      <c r="Q1133" s="518" t="str">
        <f t="shared" si="54"/>
        <v/>
      </c>
    </row>
    <row r="1134" spans="1:17" x14ac:dyDescent="0.2">
      <c r="A1134" s="525"/>
      <c r="B1134" s="566"/>
      <c r="C1134" s="567"/>
      <c r="D1134" s="528"/>
      <c r="E1134" s="528"/>
      <c r="F1134" s="529"/>
      <c r="G1134" s="541"/>
      <c r="H1134" s="528"/>
      <c r="I1134" s="528"/>
      <c r="J1134" s="547"/>
      <c r="K1134" s="547"/>
      <c r="L1134" s="547"/>
      <c r="M1134" s="547"/>
      <c r="N1134" s="562"/>
      <c r="O1134" s="532">
        <f t="shared" si="52"/>
        <v>0</v>
      </c>
      <c r="P1134" s="532">
        <f t="shared" si="53"/>
        <v>0</v>
      </c>
      <c r="Q1134" s="518" t="str">
        <f t="shared" si="54"/>
        <v/>
      </c>
    </row>
    <row r="1135" spans="1:17" x14ac:dyDescent="0.2">
      <c r="A1135" s="525"/>
      <c r="B1135" s="566"/>
      <c r="C1135" s="567"/>
      <c r="D1135" s="528"/>
      <c r="E1135" s="528"/>
      <c r="F1135" s="529"/>
      <c r="G1135" s="528"/>
      <c r="H1135" s="528"/>
      <c r="I1135" s="528"/>
      <c r="J1135" s="547"/>
      <c r="K1135" s="547"/>
      <c r="L1135" s="547"/>
      <c r="M1135" s="547"/>
      <c r="N1135" s="566"/>
      <c r="O1135" s="532">
        <f t="shared" si="52"/>
        <v>0</v>
      </c>
      <c r="P1135" s="532">
        <f t="shared" si="53"/>
        <v>0</v>
      </c>
      <c r="Q1135" s="518" t="str">
        <f t="shared" si="54"/>
        <v/>
      </c>
    </row>
    <row r="1136" spans="1:17" x14ac:dyDescent="0.2">
      <c r="A1136" s="525"/>
      <c r="B1136" s="566"/>
      <c r="C1136" s="567"/>
      <c r="D1136" s="528"/>
      <c r="E1136" s="528"/>
      <c r="F1136" s="529"/>
      <c r="G1136" s="528"/>
      <c r="H1136" s="528"/>
      <c r="I1136" s="528"/>
      <c r="J1136" s="547"/>
      <c r="K1136" s="547"/>
      <c r="L1136" s="547"/>
      <c r="M1136" s="547"/>
      <c r="N1136" s="562"/>
      <c r="O1136" s="532">
        <f t="shared" si="52"/>
        <v>0</v>
      </c>
      <c r="P1136" s="532">
        <f t="shared" si="53"/>
        <v>0</v>
      </c>
      <c r="Q1136" s="518" t="str">
        <f t="shared" si="54"/>
        <v/>
      </c>
    </row>
    <row r="1137" spans="1:17" x14ac:dyDescent="0.2">
      <c r="A1137" s="525"/>
      <c r="B1137" s="566"/>
      <c r="C1137" s="567"/>
      <c r="D1137" s="528"/>
      <c r="E1137" s="528"/>
      <c r="F1137" s="529"/>
      <c r="G1137" s="528"/>
      <c r="H1137" s="528"/>
      <c r="I1137" s="528"/>
      <c r="J1137" s="547"/>
      <c r="K1137" s="547"/>
      <c r="L1137" s="547"/>
      <c r="M1137" s="547"/>
      <c r="N1137" s="562"/>
      <c r="O1137" s="532">
        <f t="shared" si="52"/>
        <v>0</v>
      </c>
      <c r="P1137" s="532">
        <f t="shared" si="53"/>
        <v>0</v>
      </c>
      <c r="Q1137" s="518" t="str">
        <f t="shared" si="54"/>
        <v/>
      </c>
    </row>
    <row r="1138" spans="1:17" x14ac:dyDescent="0.2">
      <c r="A1138" s="525"/>
      <c r="B1138" s="566"/>
      <c r="C1138" s="567"/>
      <c r="D1138" s="528"/>
      <c r="E1138" s="528"/>
      <c r="F1138" s="529"/>
      <c r="G1138" s="528"/>
      <c r="H1138" s="528"/>
      <c r="I1138" s="528"/>
      <c r="J1138" s="547"/>
      <c r="K1138" s="547"/>
      <c r="L1138" s="547"/>
      <c r="M1138" s="547"/>
      <c r="N1138" s="566"/>
      <c r="O1138" s="532">
        <f t="shared" si="52"/>
        <v>0</v>
      </c>
      <c r="P1138" s="532">
        <f t="shared" si="53"/>
        <v>0</v>
      </c>
      <c r="Q1138" s="518" t="str">
        <f t="shared" si="54"/>
        <v/>
      </c>
    </row>
    <row r="1139" spans="1:17" x14ac:dyDescent="0.2">
      <c r="A1139" s="525"/>
      <c r="B1139" s="566"/>
      <c r="C1139" s="567"/>
      <c r="D1139" s="528"/>
      <c r="E1139" s="541"/>
      <c r="F1139" s="542"/>
      <c r="G1139" s="541"/>
      <c r="H1139" s="541"/>
      <c r="I1139" s="530"/>
      <c r="J1139" s="543"/>
      <c r="K1139" s="547"/>
      <c r="L1139" s="547"/>
      <c r="M1139" s="543"/>
      <c r="N1139" s="562"/>
      <c r="O1139" s="532">
        <f t="shared" si="52"/>
        <v>0</v>
      </c>
      <c r="P1139" s="532">
        <f t="shared" si="53"/>
        <v>0</v>
      </c>
      <c r="Q1139" s="518" t="str">
        <f t="shared" si="54"/>
        <v/>
      </c>
    </row>
    <row r="1140" spans="1:17" x14ac:dyDescent="0.2">
      <c r="A1140" s="525"/>
      <c r="B1140" s="566"/>
      <c r="C1140" s="567"/>
      <c r="D1140" s="528"/>
      <c r="E1140" s="528"/>
      <c r="F1140" s="529"/>
      <c r="G1140" s="528"/>
      <c r="H1140" s="528"/>
      <c r="I1140" s="530"/>
      <c r="J1140" s="543"/>
      <c r="K1140" s="547"/>
      <c r="L1140" s="547"/>
      <c r="M1140" s="547"/>
      <c r="N1140" s="562"/>
      <c r="O1140" s="532">
        <f t="shared" si="52"/>
        <v>0</v>
      </c>
      <c r="P1140" s="532">
        <f t="shared" si="53"/>
        <v>0</v>
      </c>
      <c r="Q1140" s="518" t="str">
        <f t="shared" si="54"/>
        <v/>
      </c>
    </row>
    <row r="1141" spans="1:17" x14ac:dyDescent="0.2">
      <c r="A1141" s="525"/>
      <c r="B1141" s="566"/>
      <c r="C1141" s="567"/>
      <c r="D1141" s="528"/>
      <c r="E1141" s="528"/>
      <c r="F1141" s="529"/>
      <c r="G1141" s="528"/>
      <c r="H1141" s="528"/>
      <c r="I1141" s="530"/>
      <c r="J1141" s="543"/>
      <c r="K1141" s="547"/>
      <c r="L1141" s="547"/>
      <c r="M1141" s="547"/>
      <c r="N1141" s="562"/>
      <c r="O1141" s="532">
        <f t="shared" si="52"/>
        <v>0</v>
      </c>
      <c r="P1141" s="532">
        <f t="shared" si="53"/>
        <v>0</v>
      </c>
      <c r="Q1141" s="518" t="str">
        <f t="shared" si="54"/>
        <v/>
      </c>
    </row>
    <row r="1142" spans="1:17" x14ac:dyDescent="0.2">
      <c r="A1142" s="525"/>
      <c r="B1142" s="566"/>
      <c r="C1142" s="567"/>
      <c r="D1142" s="528"/>
      <c r="E1142" s="528"/>
      <c r="F1142" s="529"/>
      <c r="G1142" s="528"/>
      <c r="H1142" s="528"/>
      <c r="I1142" s="528"/>
      <c r="J1142" s="547"/>
      <c r="K1142" s="547"/>
      <c r="L1142" s="547"/>
      <c r="M1142" s="547"/>
      <c r="N1142" s="566"/>
      <c r="O1142" s="532">
        <f t="shared" si="52"/>
        <v>0</v>
      </c>
      <c r="P1142" s="532">
        <f t="shared" si="53"/>
        <v>0</v>
      </c>
      <c r="Q1142" s="518" t="str">
        <f t="shared" si="54"/>
        <v/>
      </c>
    </row>
    <row r="1143" spans="1:17" x14ac:dyDescent="0.2">
      <c r="A1143" s="525"/>
      <c r="B1143" s="566"/>
      <c r="C1143" s="567"/>
      <c r="D1143" s="528"/>
      <c r="E1143" s="541"/>
      <c r="F1143" s="542"/>
      <c r="G1143" s="541"/>
      <c r="H1143" s="541"/>
      <c r="I1143" s="530"/>
      <c r="J1143" s="543"/>
      <c r="K1143" s="547"/>
      <c r="L1143" s="547"/>
      <c r="M1143" s="543"/>
      <c r="N1143" s="562"/>
      <c r="O1143" s="532">
        <f t="shared" si="52"/>
        <v>0</v>
      </c>
      <c r="P1143" s="532">
        <f t="shared" si="53"/>
        <v>0</v>
      </c>
      <c r="Q1143" s="518" t="str">
        <f t="shared" si="54"/>
        <v/>
      </c>
    </row>
    <row r="1144" spans="1:17" x14ac:dyDescent="0.2">
      <c r="A1144" s="525"/>
      <c r="B1144" s="566"/>
      <c r="C1144" s="567"/>
      <c r="D1144" s="528"/>
      <c r="E1144" s="541"/>
      <c r="F1144" s="542"/>
      <c r="G1144" s="541"/>
      <c r="H1144" s="541"/>
      <c r="I1144" s="530"/>
      <c r="J1144" s="543"/>
      <c r="K1144" s="547"/>
      <c r="L1144" s="547"/>
      <c r="M1144" s="543"/>
      <c r="N1144" s="562"/>
      <c r="O1144" s="532">
        <f t="shared" si="52"/>
        <v>0</v>
      </c>
      <c r="P1144" s="532">
        <f t="shared" si="53"/>
        <v>0</v>
      </c>
      <c r="Q1144" s="518" t="str">
        <f t="shared" si="54"/>
        <v/>
      </c>
    </row>
    <row r="1145" spans="1:17" x14ac:dyDescent="0.2">
      <c r="A1145" s="525"/>
      <c r="B1145" s="566"/>
      <c r="C1145" s="567"/>
      <c r="D1145" s="528"/>
      <c r="E1145" s="541"/>
      <c r="F1145" s="542"/>
      <c r="G1145" s="541"/>
      <c r="H1145" s="541"/>
      <c r="I1145" s="530"/>
      <c r="J1145" s="543"/>
      <c r="K1145" s="547"/>
      <c r="L1145" s="547"/>
      <c r="M1145" s="543"/>
      <c r="N1145" s="544"/>
      <c r="O1145" s="532">
        <f t="shared" si="52"/>
        <v>0</v>
      </c>
      <c r="P1145" s="532">
        <f t="shared" si="53"/>
        <v>0</v>
      </c>
      <c r="Q1145" s="518" t="str">
        <f t="shared" si="54"/>
        <v/>
      </c>
    </row>
    <row r="1146" spans="1:17" x14ac:dyDescent="0.2">
      <c r="A1146" s="525"/>
      <c r="B1146" s="566"/>
      <c r="C1146" s="567"/>
      <c r="D1146" s="528"/>
      <c r="E1146" s="541"/>
      <c r="F1146" s="542"/>
      <c r="G1146" s="541"/>
      <c r="H1146" s="541"/>
      <c r="I1146" s="530"/>
      <c r="J1146" s="543"/>
      <c r="K1146" s="547"/>
      <c r="L1146" s="547"/>
      <c r="M1146" s="543"/>
      <c r="N1146" s="544"/>
      <c r="O1146" s="532">
        <f t="shared" si="52"/>
        <v>0</v>
      </c>
      <c r="P1146" s="532">
        <f t="shared" si="53"/>
        <v>0</v>
      </c>
      <c r="Q1146" s="518" t="str">
        <f t="shared" si="54"/>
        <v/>
      </c>
    </row>
    <row r="1147" spans="1:17" x14ac:dyDescent="0.2">
      <c r="A1147" s="525"/>
      <c r="B1147" s="566"/>
      <c r="C1147" s="527"/>
      <c r="D1147" s="528"/>
      <c r="E1147" s="541"/>
      <c r="F1147" s="542"/>
      <c r="G1147" s="530"/>
      <c r="H1147" s="541"/>
      <c r="I1147" s="530"/>
      <c r="J1147" s="543"/>
      <c r="K1147" s="547"/>
      <c r="L1147" s="547"/>
      <c r="M1147" s="543"/>
      <c r="N1147" s="544"/>
      <c r="O1147" s="532">
        <f t="shared" si="52"/>
        <v>0</v>
      </c>
      <c r="P1147" s="532">
        <f t="shared" si="53"/>
        <v>0</v>
      </c>
      <c r="Q1147" s="518" t="str">
        <f t="shared" si="54"/>
        <v/>
      </c>
    </row>
    <row r="1148" spans="1:17" x14ac:dyDescent="0.2">
      <c r="A1148" s="525"/>
      <c r="B1148" s="566"/>
      <c r="C1148" s="567"/>
      <c r="D1148" s="528"/>
      <c r="E1148" s="541"/>
      <c r="F1148" s="542"/>
      <c r="G1148" s="541"/>
      <c r="H1148" s="541"/>
      <c r="I1148" s="530"/>
      <c r="J1148" s="543"/>
      <c r="K1148" s="547"/>
      <c r="L1148" s="547"/>
      <c r="M1148" s="543"/>
      <c r="N1148" s="544"/>
      <c r="O1148" s="532">
        <f t="shared" si="52"/>
        <v>0</v>
      </c>
      <c r="P1148" s="532">
        <f t="shared" si="53"/>
        <v>0</v>
      </c>
      <c r="Q1148" s="518" t="str">
        <f t="shared" si="54"/>
        <v/>
      </c>
    </row>
    <row r="1149" spans="1:17" x14ac:dyDescent="0.2">
      <c r="A1149" s="525"/>
      <c r="B1149" s="566"/>
      <c r="C1149" s="567"/>
      <c r="D1149" s="528"/>
      <c r="E1149" s="528"/>
      <c r="F1149" s="529"/>
      <c r="G1149" s="473"/>
      <c r="H1149" s="541"/>
      <c r="I1149" s="528"/>
      <c r="J1149" s="547"/>
      <c r="K1149" s="547"/>
      <c r="L1149" s="547"/>
      <c r="M1149" s="547"/>
      <c r="N1149" s="566"/>
      <c r="O1149" s="532">
        <f t="shared" si="52"/>
        <v>0</v>
      </c>
      <c r="P1149" s="532">
        <f t="shared" si="53"/>
        <v>0</v>
      </c>
      <c r="Q1149" s="518" t="str">
        <f t="shared" si="54"/>
        <v/>
      </c>
    </row>
    <row r="1150" spans="1:17" x14ac:dyDescent="0.2">
      <c r="A1150" s="525"/>
      <c r="B1150" s="566"/>
      <c r="C1150" s="567"/>
      <c r="D1150" s="528"/>
      <c r="E1150" s="528"/>
      <c r="F1150" s="529"/>
      <c r="G1150" s="528"/>
      <c r="H1150" s="541"/>
      <c r="I1150" s="528"/>
      <c r="J1150" s="547"/>
      <c r="K1150" s="547"/>
      <c r="L1150" s="547"/>
      <c r="M1150" s="547"/>
      <c r="N1150" s="566"/>
      <c r="O1150" s="532">
        <f t="shared" si="52"/>
        <v>0</v>
      </c>
      <c r="P1150" s="532">
        <f t="shared" si="53"/>
        <v>0</v>
      </c>
      <c r="Q1150" s="518" t="str">
        <f t="shared" si="54"/>
        <v/>
      </c>
    </row>
    <row r="1151" spans="1:17" x14ac:dyDescent="0.2">
      <c r="A1151" s="525"/>
      <c r="B1151" s="566"/>
      <c r="C1151" s="567"/>
      <c r="D1151" s="528"/>
      <c r="E1151" s="528"/>
      <c r="F1151" s="529"/>
      <c r="G1151" s="473"/>
      <c r="H1151" s="528"/>
      <c r="I1151" s="528"/>
      <c r="J1151" s="547"/>
      <c r="K1151" s="547"/>
      <c r="L1151" s="547"/>
      <c r="M1151" s="547"/>
      <c r="N1151" s="566"/>
      <c r="O1151" s="532">
        <f t="shared" si="52"/>
        <v>0</v>
      </c>
      <c r="P1151" s="532">
        <f t="shared" si="53"/>
        <v>0</v>
      </c>
      <c r="Q1151" s="518" t="str">
        <f t="shared" si="54"/>
        <v/>
      </c>
    </row>
    <row r="1152" spans="1:17" x14ac:dyDescent="0.2">
      <c r="A1152" s="525"/>
      <c r="B1152" s="566"/>
      <c r="C1152" s="567"/>
      <c r="D1152" s="528"/>
      <c r="E1152" s="541"/>
      <c r="F1152" s="542"/>
      <c r="G1152" s="541"/>
      <c r="H1152" s="541"/>
      <c r="I1152" s="528"/>
      <c r="J1152" s="547"/>
      <c r="K1152" s="547"/>
      <c r="L1152" s="547"/>
      <c r="M1152" s="543"/>
      <c r="N1152" s="566"/>
      <c r="O1152" s="532">
        <f t="shared" si="52"/>
        <v>0</v>
      </c>
      <c r="P1152" s="532">
        <f t="shared" si="53"/>
        <v>0</v>
      </c>
      <c r="Q1152" s="518" t="str">
        <f t="shared" si="54"/>
        <v/>
      </c>
    </row>
    <row r="1153" spans="1:17" x14ac:dyDescent="0.2">
      <c r="A1153" s="525"/>
      <c r="B1153" s="566"/>
      <c r="C1153" s="527"/>
      <c r="D1153" s="541"/>
      <c r="E1153" s="541"/>
      <c r="F1153" s="542"/>
      <c r="G1153" s="530"/>
      <c r="H1153" s="541"/>
      <c r="I1153" s="530"/>
      <c r="J1153" s="543"/>
      <c r="K1153" s="543"/>
      <c r="L1153" s="531"/>
      <c r="M1153" s="543"/>
      <c r="N1153" s="566"/>
      <c r="O1153" s="532">
        <f t="shared" si="52"/>
        <v>0</v>
      </c>
      <c r="P1153" s="532">
        <f t="shared" si="53"/>
        <v>0</v>
      </c>
      <c r="Q1153" s="518" t="str">
        <f t="shared" si="54"/>
        <v/>
      </c>
    </row>
    <row r="1154" spans="1:17" x14ac:dyDescent="0.2">
      <c r="A1154" s="525"/>
      <c r="B1154" s="566"/>
      <c r="C1154" s="527"/>
      <c r="D1154" s="541"/>
      <c r="E1154" s="541"/>
      <c r="F1154" s="542"/>
      <c r="G1154" s="530"/>
      <c r="H1154" s="541"/>
      <c r="I1154" s="530"/>
      <c r="J1154" s="543"/>
      <c r="K1154" s="543"/>
      <c r="L1154" s="531"/>
      <c r="M1154" s="543"/>
      <c r="N1154" s="566"/>
      <c r="O1154" s="532">
        <f t="shared" si="52"/>
        <v>0</v>
      </c>
      <c r="P1154" s="532">
        <f t="shared" si="53"/>
        <v>0</v>
      </c>
      <c r="Q1154" s="518" t="str">
        <f t="shared" si="54"/>
        <v/>
      </c>
    </row>
    <row r="1155" spans="1:17" x14ac:dyDescent="0.2">
      <c r="A1155" s="525"/>
      <c r="B1155" s="566"/>
      <c r="C1155" s="527"/>
      <c r="D1155" s="541"/>
      <c r="E1155" s="541"/>
      <c r="F1155" s="542"/>
      <c r="G1155" s="541"/>
      <c r="H1155" s="541"/>
      <c r="I1155" s="530"/>
      <c r="J1155" s="543"/>
      <c r="K1155" s="543"/>
      <c r="L1155" s="531"/>
      <c r="M1155" s="543"/>
      <c r="N1155" s="566"/>
      <c r="O1155" s="532">
        <f t="shared" si="52"/>
        <v>0</v>
      </c>
      <c r="P1155" s="532">
        <f t="shared" si="53"/>
        <v>0</v>
      </c>
      <c r="Q1155" s="518" t="str">
        <f t="shared" si="54"/>
        <v/>
      </c>
    </row>
    <row r="1156" spans="1:17" x14ac:dyDescent="0.2">
      <c r="A1156" s="525"/>
      <c r="B1156" s="566"/>
      <c r="C1156" s="527"/>
      <c r="D1156" s="541"/>
      <c r="E1156" s="541"/>
      <c r="F1156" s="542"/>
      <c r="G1156" s="541"/>
      <c r="H1156" s="541"/>
      <c r="I1156" s="530"/>
      <c r="J1156" s="543"/>
      <c r="K1156" s="543"/>
      <c r="L1156" s="531"/>
      <c r="M1156" s="543"/>
      <c r="N1156" s="566"/>
      <c r="O1156" s="532">
        <f t="shared" si="52"/>
        <v>0</v>
      </c>
      <c r="P1156" s="532">
        <f t="shared" si="53"/>
        <v>0</v>
      </c>
      <c r="Q1156" s="518" t="str">
        <f t="shared" si="54"/>
        <v/>
      </c>
    </row>
    <row r="1157" spans="1:17" x14ac:dyDescent="0.2">
      <c r="A1157" s="525"/>
      <c r="B1157" s="566"/>
      <c r="C1157" s="527"/>
      <c r="D1157" s="541"/>
      <c r="E1157" s="541"/>
      <c r="F1157" s="542"/>
      <c r="G1157" s="541"/>
      <c r="H1157" s="541"/>
      <c r="I1157" s="530"/>
      <c r="J1157" s="543"/>
      <c r="K1157" s="543"/>
      <c r="L1157" s="531"/>
      <c r="M1157" s="543"/>
      <c r="N1157" s="566"/>
      <c r="O1157" s="532">
        <f t="shared" ref="O1157:O1220" si="55">IF(B1157=0,0,IF(YEAR(B1157)=$P$1,MONTH(B1157)-$O$1+1,(YEAR(B1157)-$P$1)*12-$O$1+1+MONTH(B1157)))</f>
        <v>0</v>
      </c>
      <c r="P1157" s="532">
        <f t="shared" ref="P1157:P1220" si="56">IF(C1157=0,0,IF(YEAR(C1157)=$P$1,MONTH(C1157)-$O$1+1,(YEAR(C1157)-$P$1)*12-$O$1+1+MONTH(C1157)))</f>
        <v>0</v>
      </c>
      <c r="Q1157" s="518" t="str">
        <f t="shared" ref="Q1157:Q1220" si="57">SUBSTITUTE(D1157," ","_")</f>
        <v/>
      </c>
    </row>
    <row r="1158" spans="1:17" x14ac:dyDescent="0.2">
      <c r="A1158" s="525"/>
      <c r="B1158" s="566"/>
      <c r="C1158" s="527"/>
      <c r="D1158" s="541"/>
      <c r="E1158" s="541"/>
      <c r="F1158" s="542"/>
      <c r="G1158" s="541"/>
      <c r="H1158" s="541"/>
      <c r="I1158" s="530"/>
      <c r="J1158" s="543"/>
      <c r="K1158" s="543"/>
      <c r="L1158" s="531"/>
      <c r="M1158" s="543"/>
      <c r="N1158" s="566"/>
      <c r="O1158" s="532">
        <f t="shared" si="55"/>
        <v>0</v>
      </c>
      <c r="P1158" s="532">
        <f t="shared" si="56"/>
        <v>0</v>
      </c>
      <c r="Q1158" s="518" t="str">
        <f t="shared" si="57"/>
        <v/>
      </c>
    </row>
    <row r="1159" spans="1:17" x14ac:dyDescent="0.2">
      <c r="A1159" s="525"/>
      <c r="B1159" s="566"/>
      <c r="C1159" s="527"/>
      <c r="D1159" s="541"/>
      <c r="E1159" s="541"/>
      <c r="F1159" s="542"/>
      <c r="G1159" s="541"/>
      <c r="H1159" s="541"/>
      <c r="I1159" s="530"/>
      <c r="J1159" s="543"/>
      <c r="K1159" s="543"/>
      <c r="L1159" s="531"/>
      <c r="M1159" s="543"/>
      <c r="N1159" s="566"/>
      <c r="O1159" s="532">
        <f t="shared" si="55"/>
        <v>0</v>
      </c>
      <c r="P1159" s="532">
        <f t="shared" si="56"/>
        <v>0</v>
      </c>
      <c r="Q1159" s="518" t="str">
        <f t="shared" si="57"/>
        <v/>
      </c>
    </row>
    <row r="1160" spans="1:17" x14ac:dyDescent="0.2">
      <c r="A1160" s="525"/>
      <c r="B1160" s="566"/>
      <c r="C1160" s="527"/>
      <c r="D1160" s="541"/>
      <c r="E1160" s="541"/>
      <c r="F1160" s="542"/>
      <c r="G1160" s="541"/>
      <c r="H1160" s="541"/>
      <c r="I1160" s="530"/>
      <c r="J1160" s="543"/>
      <c r="K1160" s="543"/>
      <c r="L1160" s="531"/>
      <c r="M1160" s="543"/>
      <c r="N1160" s="566"/>
      <c r="O1160" s="532">
        <f t="shared" si="55"/>
        <v>0</v>
      </c>
      <c r="P1160" s="532">
        <f t="shared" si="56"/>
        <v>0</v>
      </c>
      <c r="Q1160" s="518" t="str">
        <f t="shared" si="57"/>
        <v/>
      </c>
    </row>
    <row r="1161" spans="1:17" x14ac:dyDescent="0.2">
      <c r="A1161" s="525"/>
      <c r="B1161" s="566"/>
      <c r="C1161" s="527"/>
      <c r="D1161" s="541"/>
      <c r="E1161" s="541"/>
      <c r="F1161" s="542"/>
      <c r="G1161" s="541"/>
      <c r="H1161" s="541"/>
      <c r="I1161" s="530"/>
      <c r="J1161" s="543"/>
      <c r="K1161" s="543"/>
      <c r="L1161" s="531"/>
      <c r="M1161" s="543"/>
      <c r="N1161" s="566"/>
      <c r="O1161" s="532">
        <f t="shared" si="55"/>
        <v>0</v>
      </c>
      <c r="P1161" s="532">
        <f t="shared" si="56"/>
        <v>0</v>
      </c>
      <c r="Q1161" s="518" t="str">
        <f t="shared" si="57"/>
        <v/>
      </c>
    </row>
    <row r="1162" spans="1:17" x14ac:dyDescent="0.2">
      <c r="A1162" s="525"/>
      <c r="B1162" s="566"/>
      <c r="C1162" s="527"/>
      <c r="D1162" s="541"/>
      <c r="E1162" s="541"/>
      <c r="F1162" s="542"/>
      <c r="G1162" s="541"/>
      <c r="H1162" s="541"/>
      <c r="I1162" s="530"/>
      <c r="J1162" s="543"/>
      <c r="K1162" s="543"/>
      <c r="L1162" s="531"/>
      <c r="M1162" s="543"/>
      <c r="N1162" s="566"/>
      <c r="O1162" s="532">
        <f t="shared" si="55"/>
        <v>0</v>
      </c>
      <c r="P1162" s="532">
        <f t="shared" si="56"/>
        <v>0</v>
      </c>
      <c r="Q1162" s="518" t="str">
        <f t="shared" si="57"/>
        <v/>
      </c>
    </row>
    <row r="1163" spans="1:17" x14ac:dyDescent="0.2">
      <c r="A1163" s="525"/>
      <c r="B1163" s="566"/>
      <c r="C1163" s="527"/>
      <c r="D1163" s="528"/>
      <c r="E1163" s="541"/>
      <c r="F1163" s="542"/>
      <c r="G1163" s="541"/>
      <c r="H1163" s="541"/>
      <c r="I1163" s="530"/>
      <c r="J1163" s="543"/>
      <c r="K1163" s="543"/>
      <c r="L1163" s="531"/>
      <c r="M1163" s="543"/>
      <c r="N1163" s="566"/>
      <c r="O1163" s="532">
        <f t="shared" si="55"/>
        <v>0</v>
      </c>
      <c r="P1163" s="532">
        <f t="shared" si="56"/>
        <v>0</v>
      </c>
      <c r="Q1163" s="518" t="str">
        <f t="shared" si="57"/>
        <v/>
      </c>
    </row>
    <row r="1164" spans="1:17" x14ac:dyDescent="0.2">
      <c r="A1164" s="525"/>
      <c r="B1164" s="566"/>
      <c r="C1164" s="527"/>
      <c r="D1164" s="530"/>
      <c r="E1164" s="530"/>
      <c r="F1164" s="545"/>
      <c r="G1164" s="530"/>
      <c r="H1164" s="530"/>
      <c r="I1164" s="530"/>
      <c r="J1164" s="531"/>
      <c r="K1164" s="531"/>
      <c r="L1164" s="531"/>
      <c r="M1164" s="531"/>
      <c r="N1164" s="566"/>
      <c r="O1164" s="532">
        <f t="shared" si="55"/>
        <v>0</v>
      </c>
      <c r="P1164" s="532">
        <f t="shared" si="56"/>
        <v>0</v>
      </c>
      <c r="Q1164" s="518" t="str">
        <f t="shared" si="57"/>
        <v/>
      </c>
    </row>
    <row r="1165" spans="1:17" x14ac:dyDescent="0.2">
      <c r="A1165" s="525"/>
      <c r="B1165" s="566"/>
      <c r="C1165" s="527"/>
      <c r="D1165" s="528"/>
      <c r="E1165" s="528"/>
      <c r="F1165" s="529"/>
      <c r="G1165" s="528"/>
      <c r="H1165" s="528"/>
      <c r="I1165" s="528"/>
      <c r="J1165" s="547"/>
      <c r="K1165" s="547"/>
      <c r="L1165" s="547"/>
      <c r="M1165" s="547"/>
      <c r="N1165" s="566"/>
      <c r="O1165" s="532">
        <f t="shared" si="55"/>
        <v>0</v>
      </c>
      <c r="P1165" s="532">
        <f t="shared" si="56"/>
        <v>0</v>
      </c>
      <c r="Q1165" s="518" t="str">
        <f t="shared" si="57"/>
        <v/>
      </c>
    </row>
    <row r="1166" spans="1:17" x14ac:dyDescent="0.2">
      <c r="A1166" s="525"/>
      <c r="B1166" s="566"/>
      <c r="C1166" s="527"/>
      <c r="D1166" s="528"/>
      <c r="E1166" s="528"/>
      <c r="F1166" s="529"/>
      <c r="G1166" s="528"/>
      <c r="H1166" s="528"/>
      <c r="I1166" s="528"/>
      <c r="J1166" s="547"/>
      <c r="K1166" s="547"/>
      <c r="L1166" s="547"/>
      <c r="M1166" s="547"/>
      <c r="N1166" s="566"/>
      <c r="O1166" s="532">
        <f t="shared" si="55"/>
        <v>0</v>
      </c>
      <c r="P1166" s="532">
        <f t="shared" si="56"/>
        <v>0</v>
      </c>
      <c r="Q1166" s="518" t="str">
        <f t="shared" si="57"/>
        <v/>
      </c>
    </row>
    <row r="1167" spans="1:17" x14ac:dyDescent="0.2">
      <c r="A1167" s="525"/>
      <c r="B1167" s="566"/>
      <c r="C1167" s="527"/>
      <c r="D1167" s="541"/>
      <c r="E1167" s="541"/>
      <c r="F1167" s="542"/>
      <c r="G1167" s="541"/>
      <c r="H1167" s="530"/>
      <c r="I1167" s="530"/>
      <c r="J1167" s="531"/>
      <c r="K1167" s="531"/>
      <c r="L1167" s="531"/>
      <c r="M1167" s="543"/>
      <c r="N1167" s="544"/>
      <c r="O1167" s="532">
        <f t="shared" si="55"/>
        <v>0</v>
      </c>
      <c r="P1167" s="532">
        <f t="shared" si="56"/>
        <v>0</v>
      </c>
      <c r="Q1167" s="518" t="str">
        <f t="shared" si="57"/>
        <v/>
      </c>
    </row>
    <row r="1168" spans="1:17" x14ac:dyDescent="0.2">
      <c r="A1168" s="525"/>
      <c r="B1168" s="566"/>
      <c r="C1168" s="527"/>
      <c r="D1168" s="541"/>
      <c r="E1168" s="541"/>
      <c r="F1168" s="542"/>
      <c r="G1168" s="541"/>
      <c r="H1168" s="528"/>
      <c r="I1168" s="528"/>
      <c r="J1168" s="547"/>
      <c r="K1168" s="543"/>
      <c r="L1168" s="531"/>
      <c r="M1168" s="543"/>
      <c r="N1168" s="544"/>
      <c r="O1168" s="532">
        <f t="shared" si="55"/>
        <v>0</v>
      </c>
      <c r="P1168" s="532">
        <f t="shared" si="56"/>
        <v>0</v>
      </c>
      <c r="Q1168" s="518" t="str">
        <f t="shared" si="57"/>
        <v/>
      </c>
    </row>
    <row r="1169" spans="1:17" x14ac:dyDescent="0.2">
      <c r="A1169" s="525"/>
      <c r="B1169" s="566"/>
      <c r="C1169" s="527"/>
      <c r="D1169" s="541"/>
      <c r="E1169" s="541"/>
      <c r="F1169" s="542"/>
      <c r="G1169" s="541"/>
      <c r="H1169" s="530"/>
      <c r="I1169" s="530"/>
      <c r="J1169" s="531"/>
      <c r="K1169" s="531"/>
      <c r="L1169" s="531"/>
      <c r="M1169" s="543"/>
      <c r="N1169" s="544"/>
      <c r="O1169" s="532">
        <f t="shared" si="55"/>
        <v>0</v>
      </c>
      <c r="P1169" s="532">
        <f t="shared" si="56"/>
        <v>0</v>
      </c>
      <c r="Q1169" s="518" t="str">
        <f t="shared" si="57"/>
        <v/>
      </c>
    </row>
    <row r="1170" spans="1:17" x14ac:dyDescent="0.2">
      <c r="A1170" s="525"/>
      <c r="B1170" s="566"/>
      <c r="C1170" s="527"/>
      <c r="D1170" s="528"/>
      <c r="E1170" s="528"/>
      <c r="F1170" s="529"/>
      <c r="G1170" s="528"/>
      <c r="H1170" s="528"/>
      <c r="I1170" s="528"/>
      <c r="J1170" s="547"/>
      <c r="K1170" s="547"/>
      <c r="L1170" s="547"/>
      <c r="M1170" s="547"/>
      <c r="N1170" s="544"/>
      <c r="O1170" s="532">
        <f t="shared" si="55"/>
        <v>0</v>
      </c>
      <c r="P1170" s="532">
        <f t="shared" si="56"/>
        <v>0</v>
      </c>
      <c r="Q1170" s="518" t="str">
        <f t="shared" si="57"/>
        <v/>
      </c>
    </row>
    <row r="1171" spans="1:17" x14ac:dyDescent="0.2">
      <c r="A1171" s="525"/>
      <c r="B1171" s="566"/>
      <c r="C1171" s="527"/>
      <c r="D1171" s="541"/>
      <c r="E1171" s="541"/>
      <c r="F1171" s="542"/>
      <c r="G1171" s="541"/>
      <c r="H1171" s="528"/>
      <c r="I1171" s="528"/>
      <c r="J1171" s="547"/>
      <c r="K1171" s="531"/>
      <c r="L1171" s="531"/>
      <c r="M1171" s="543"/>
      <c r="N1171" s="544"/>
      <c r="O1171" s="532">
        <f t="shared" si="55"/>
        <v>0</v>
      </c>
      <c r="P1171" s="532">
        <f t="shared" si="56"/>
        <v>0</v>
      </c>
      <c r="Q1171" s="518" t="str">
        <f t="shared" si="57"/>
        <v/>
      </c>
    </row>
    <row r="1172" spans="1:17" x14ac:dyDescent="0.2">
      <c r="A1172" s="525"/>
      <c r="B1172" s="566"/>
      <c r="C1172" s="527"/>
      <c r="D1172" s="541"/>
      <c r="E1172" s="541"/>
      <c r="F1172" s="542"/>
      <c r="G1172" s="541"/>
      <c r="H1172" s="528"/>
      <c r="I1172" s="528"/>
      <c r="J1172" s="547"/>
      <c r="K1172" s="531"/>
      <c r="L1172" s="531"/>
      <c r="M1172" s="543"/>
      <c r="N1172" s="544"/>
      <c r="O1172" s="532">
        <f t="shared" si="55"/>
        <v>0</v>
      </c>
      <c r="P1172" s="532">
        <f t="shared" si="56"/>
        <v>0</v>
      </c>
      <c r="Q1172" s="518" t="str">
        <f t="shared" si="57"/>
        <v/>
      </c>
    </row>
    <row r="1173" spans="1:17" x14ac:dyDescent="0.2">
      <c r="A1173" s="525"/>
      <c r="B1173" s="566"/>
      <c r="C1173" s="527"/>
      <c r="D1173" s="541"/>
      <c r="E1173" s="541"/>
      <c r="F1173" s="542"/>
      <c r="G1173" s="541"/>
      <c r="H1173" s="530"/>
      <c r="I1173" s="530"/>
      <c r="J1173" s="531"/>
      <c r="K1173" s="543"/>
      <c r="L1173" s="531"/>
      <c r="M1173" s="543"/>
      <c r="N1173" s="544"/>
      <c r="O1173" s="532">
        <f t="shared" si="55"/>
        <v>0</v>
      </c>
      <c r="P1173" s="532">
        <f t="shared" si="56"/>
        <v>0</v>
      </c>
      <c r="Q1173" s="518" t="str">
        <f t="shared" si="57"/>
        <v/>
      </c>
    </row>
    <row r="1174" spans="1:17" x14ac:dyDescent="0.2">
      <c r="A1174" s="525"/>
      <c r="B1174" s="566"/>
      <c r="C1174" s="527"/>
      <c r="D1174" s="528"/>
      <c r="E1174" s="528"/>
      <c r="F1174" s="529"/>
      <c r="G1174" s="528"/>
      <c r="H1174" s="528"/>
      <c r="I1174" s="528"/>
      <c r="J1174" s="547"/>
      <c r="K1174" s="547"/>
      <c r="L1174" s="547"/>
      <c r="M1174" s="547"/>
      <c r="N1174" s="544"/>
      <c r="O1174" s="532">
        <f t="shared" si="55"/>
        <v>0</v>
      </c>
      <c r="P1174" s="532">
        <f t="shared" si="56"/>
        <v>0</v>
      </c>
      <c r="Q1174" s="518" t="str">
        <f t="shared" si="57"/>
        <v/>
      </c>
    </row>
    <row r="1175" spans="1:17" x14ac:dyDescent="0.2">
      <c r="A1175" s="525"/>
      <c r="B1175" s="566"/>
      <c r="C1175" s="527"/>
      <c r="D1175" s="528"/>
      <c r="E1175" s="528"/>
      <c r="F1175" s="529"/>
      <c r="G1175" s="528"/>
      <c r="H1175" s="528"/>
      <c r="I1175" s="528"/>
      <c r="J1175" s="547"/>
      <c r="K1175" s="547"/>
      <c r="L1175" s="547"/>
      <c r="M1175" s="547"/>
      <c r="N1175" s="544"/>
      <c r="O1175" s="532">
        <f t="shared" si="55"/>
        <v>0</v>
      </c>
      <c r="P1175" s="532">
        <f t="shared" si="56"/>
        <v>0</v>
      </c>
      <c r="Q1175" s="518" t="str">
        <f t="shared" si="57"/>
        <v/>
      </c>
    </row>
    <row r="1176" spans="1:17" x14ac:dyDescent="0.2">
      <c r="A1176" s="525"/>
      <c r="B1176" s="566"/>
      <c r="C1176" s="527"/>
      <c r="D1176" s="528"/>
      <c r="E1176" s="528"/>
      <c r="F1176" s="529"/>
      <c r="G1176" s="528"/>
      <c r="H1176" s="528"/>
      <c r="I1176" s="530"/>
      <c r="J1176" s="547"/>
      <c r="K1176" s="547"/>
      <c r="L1176" s="547"/>
      <c r="M1176" s="547"/>
      <c r="N1176" s="544"/>
      <c r="O1176" s="532">
        <f t="shared" si="55"/>
        <v>0</v>
      </c>
      <c r="P1176" s="532">
        <f t="shared" si="56"/>
        <v>0</v>
      </c>
      <c r="Q1176" s="518" t="str">
        <f t="shared" si="57"/>
        <v/>
      </c>
    </row>
    <row r="1177" spans="1:17" x14ac:dyDescent="0.2">
      <c r="A1177" s="525"/>
      <c r="B1177" s="566"/>
      <c r="C1177" s="527"/>
      <c r="D1177" s="528"/>
      <c r="E1177" s="528"/>
      <c r="F1177" s="529"/>
      <c r="G1177" s="528"/>
      <c r="H1177" s="528"/>
      <c r="I1177" s="528"/>
      <c r="J1177" s="547"/>
      <c r="K1177" s="547"/>
      <c r="L1177" s="547"/>
      <c r="M1177" s="547"/>
      <c r="N1177" s="544"/>
      <c r="O1177" s="532">
        <f t="shared" si="55"/>
        <v>0</v>
      </c>
      <c r="P1177" s="532">
        <f t="shared" si="56"/>
        <v>0</v>
      </c>
      <c r="Q1177" s="518" t="str">
        <f t="shared" si="57"/>
        <v/>
      </c>
    </row>
    <row r="1178" spans="1:17" x14ac:dyDescent="0.2">
      <c r="A1178" s="525"/>
      <c r="B1178" s="566"/>
      <c r="C1178" s="527"/>
      <c r="D1178" s="528"/>
      <c r="E1178" s="528"/>
      <c r="F1178" s="529"/>
      <c r="G1178" s="528"/>
      <c r="H1178" s="528"/>
      <c r="I1178" s="530"/>
      <c r="J1178" s="547"/>
      <c r="K1178" s="547"/>
      <c r="L1178" s="547"/>
      <c r="M1178" s="547"/>
      <c r="N1178" s="544"/>
      <c r="O1178" s="532">
        <f t="shared" si="55"/>
        <v>0</v>
      </c>
      <c r="P1178" s="532">
        <f t="shared" si="56"/>
        <v>0</v>
      </c>
      <c r="Q1178" s="518" t="str">
        <f t="shared" si="57"/>
        <v/>
      </c>
    </row>
    <row r="1179" spans="1:17" x14ac:dyDescent="0.2">
      <c r="A1179" s="525"/>
      <c r="B1179" s="566"/>
      <c r="C1179" s="527"/>
      <c r="D1179" s="528"/>
      <c r="E1179" s="541"/>
      <c r="F1179" s="529"/>
      <c r="G1179" s="541"/>
      <c r="H1179" s="528"/>
      <c r="I1179" s="528"/>
      <c r="J1179" s="547"/>
      <c r="K1179" s="547"/>
      <c r="L1179" s="547"/>
      <c r="M1179" s="547"/>
      <c r="N1179" s="544"/>
      <c r="O1179" s="532">
        <f t="shared" si="55"/>
        <v>0</v>
      </c>
      <c r="P1179" s="532">
        <f t="shared" si="56"/>
        <v>0</v>
      </c>
      <c r="Q1179" s="518" t="str">
        <f t="shared" si="57"/>
        <v/>
      </c>
    </row>
    <row r="1180" spans="1:17" x14ac:dyDescent="0.2">
      <c r="A1180" s="525"/>
      <c r="B1180" s="566"/>
      <c r="C1180" s="527"/>
      <c r="D1180" s="528"/>
      <c r="E1180" s="528"/>
      <c r="F1180" s="529"/>
      <c r="G1180" s="528"/>
      <c r="H1180" s="528"/>
      <c r="I1180" s="530"/>
      <c r="J1180" s="547"/>
      <c r="K1180" s="547"/>
      <c r="L1180" s="531"/>
      <c r="M1180" s="547"/>
      <c r="N1180" s="544"/>
      <c r="O1180" s="532">
        <f t="shared" si="55"/>
        <v>0</v>
      </c>
      <c r="P1180" s="532">
        <f t="shared" si="56"/>
        <v>0</v>
      </c>
      <c r="Q1180" s="518" t="str">
        <f t="shared" si="57"/>
        <v/>
      </c>
    </row>
    <row r="1181" spans="1:17" x14ac:dyDescent="0.2">
      <c r="A1181" s="525"/>
      <c r="B1181" s="566"/>
      <c r="C1181" s="527"/>
      <c r="D1181" s="528"/>
      <c r="E1181" s="528"/>
      <c r="F1181" s="529"/>
      <c r="G1181" s="528"/>
      <c r="H1181" s="528"/>
      <c r="I1181" s="530"/>
      <c r="J1181" s="547"/>
      <c r="K1181" s="547"/>
      <c r="L1181" s="531"/>
      <c r="M1181" s="547"/>
      <c r="N1181" s="544"/>
      <c r="O1181" s="532">
        <f t="shared" si="55"/>
        <v>0</v>
      </c>
      <c r="P1181" s="532">
        <f t="shared" si="56"/>
        <v>0</v>
      </c>
      <c r="Q1181" s="518" t="str">
        <f t="shared" si="57"/>
        <v/>
      </c>
    </row>
    <row r="1182" spans="1:17" x14ac:dyDescent="0.2">
      <c r="A1182" s="525"/>
      <c r="B1182" s="566"/>
      <c r="C1182" s="527"/>
      <c r="D1182" s="528"/>
      <c r="E1182" s="528"/>
      <c r="F1182" s="529"/>
      <c r="G1182" s="528"/>
      <c r="H1182" s="528"/>
      <c r="I1182" s="528"/>
      <c r="J1182" s="547"/>
      <c r="K1182" s="547"/>
      <c r="L1182" s="531"/>
      <c r="M1182" s="547"/>
      <c r="N1182" s="544"/>
      <c r="O1182" s="532">
        <f t="shared" si="55"/>
        <v>0</v>
      </c>
      <c r="P1182" s="532">
        <f t="shared" si="56"/>
        <v>0</v>
      </c>
      <c r="Q1182" s="518" t="str">
        <f t="shared" si="57"/>
        <v/>
      </c>
    </row>
    <row r="1183" spans="1:17" x14ac:dyDescent="0.2">
      <c r="A1183" s="525"/>
      <c r="B1183" s="566"/>
      <c r="C1183" s="527"/>
      <c r="D1183" s="528"/>
      <c r="E1183" s="528"/>
      <c r="F1183" s="529"/>
      <c r="G1183" s="528"/>
      <c r="H1183" s="528"/>
      <c r="I1183" s="528"/>
      <c r="J1183" s="547"/>
      <c r="K1183" s="547"/>
      <c r="L1183" s="531"/>
      <c r="M1183" s="547"/>
      <c r="N1183" s="544"/>
      <c r="O1183" s="532">
        <f t="shared" si="55"/>
        <v>0</v>
      </c>
      <c r="P1183" s="532">
        <f t="shared" si="56"/>
        <v>0</v>
      </c>
      <c r="Q1183" s="518" t="str">
        <f t="shared" si="57"/>
        <v/>
      </c>
    </row>
    <row r="1184" spans="1:17" x14ac:dyDescent="0.2">
      <c r="A1184" s="525"/>
      <c r="B1184" s="566"/>
      <c r="C1184" s="527"/>
      <c r="D1184" s="528"/>
      <c r="E1184" s="528"/>
      <c r="F1184" s="529"/>
      <c r="G1184" s="528"/>
      <c r="H1184" s="528"/>
      <c r="I1184" s="528"/>
      <c r="J1184" s="547"/>
      <c r="K1184" s="547"/>
      <c r="L1184" s="531"/>
      <c r="M1184" s="547"/>
      <c r="N1184" s="544"/>
      <c r="O1184" s="532">
        <f t="shared" si="55"/>
        <v>0</v>
      </c>
      <c r="P1184" s="532">
        <f t="shared" si="56"/>
        <v>0</v>
      </c>
      <c r="Q1184" s="518" t="str">
        <f t="shared" si="57"/>
        <v/>
      </c>
    </row>
    <row r="1185" spans="1:17" x14ac:dyDescent="0.2">
      <c r="A1185" s="525"/>
      <c r="B1185" s="566"/>
      <c r="C1185" s="527"/>
      <c r="D1185" s="528"/>
      <c r="E1185" s="528"/>
      <c r="F1185" s="529"/>
      <c r="G1185" s="528"/>
      <c r="H1185" s="528"/>
      <c r="I1185" s="528"/>
      <c r="J1185" s="547"/>
      <c r="K1185" s="547"/>
      <c r="L1185" s="531"/>
      <c r="M1185" s="547"/>
      <c r="N1185" s="544"/>
      <c r="O1185" s="532">
        <f t="shared" si="55"/>
        <v>0</v>
      </c>
      <c r="P1185" s="532">
        <f t="shared" si="56"/>
        <v>0</v>
      </c>
      <c r="Q1185" s="518" t="str">
        <f t="shared" si="57"/>
        <v/>
      </c>
    </row>
    <row r="1186" spans="1:17" x14ac:dyDescent="0.2">
      <c r="A1186" s="525"/>
      <c r="B1186" s="566"/>
      <c r="C1186" s="527"/>
      <c r="D1186" s="528"/>
      <c r="E1186" s="528"/>
      <c r="F1186" s="529"/>
      <c r="G1186" s="528"/>
      <c r="H1186" s="528"/>
      <c r="I1186" s="528"/>
      <c r="J1186" s="547"/>
      <c r="K1186" s="547"/>
      <c r="L1186" s="531"/>
      <c r="M1186" s="547"/>
      <c r="N1186" s="544"/>
      <c r="O1186" s="532">
        <f t="shared" si="55"/>
        <v>0</v>
      </c>
      <c r="P1186" s="532">
        <f t="shared" si="56"/>
        <v>0</v>
      </c>
      <c r="Q1186" s="518" t="str">
        <f t="shared" si="57"/>
        <v/>
      </c>
    </row>
    <row r="1187" spans="1:17" x14ac:dyDescent="0.2">
      <c r="A1187" s="525"/>
      <c r="B1187" s="566"/>
      <c r="C1187" s="527"/>
      <c r="D1187" s="528"/>
      <c r="E1187" s="528"/>
      <c r="F1187" s="529"/>
      <c r="G1187" s="528"/>
      <c r="H1187" s="528"/>
      <c r="I1187" s="528"/>
      <c r="J1187" s="547"/>
      <c r="K1187" s="547"/>
      <c r="L1187" s="531"/>
      <c r="M1187" s="547"/>
      <c r="N1187" s="544"/>
      <c r="O1187" s="532">
        <f t="shared" si="55"/>
        <v>0</v>
      </c>
      <c r="P1187" s="532">
        <f t="shared" si="56"/>
        <v>0</v>
      </c>
      <c r="Q1187" s="518" t="str">
        <f t="shared" si="57"/>
        <v/>
      </c>
    </row>
    <row r="1188" spans="1:17" x14ac:dyDescent="0.2">
      <c r="A1188" s="525"/>
      <c r="B1188" s="566"/>
      <c r="C1188" s="527"/>
      <c r="D1188" s="528"/>
      <c r="E1188" s="528"/>
      <c r="F1188" s="529"/>
      <c r="G1188" s="528"/>
      <c r="H1188" s="528"/>
      <c r="I1188" s="528"/>
      <c r="J1188" s="547"/>
      <c r="K1188" s="547"/>
      <c r="L1188" s="531"/>
      <c r="M1188" s="547"/>
      <c r="N1188" s="544"/>
      <c r="O1188" s="532">
        <f t="shared" si="55"/>
        <v>0</v>
      </c>
      <c r="P1188" s="532">
        <f t="shared" si="56"/>
        <v>0</v>
      </c>
      <c r="Q1188" s="518" t="str">
        <f t="shared" si="57"/>
        <v/>
      </c>
    </row>
    <row r="1189" spans="1:17" x14ac:dyDescent="0.2">
      <c r="A1189" s="525"/>
      <c r="B1189" s="566"/>
      <c r="C1189" s="527"/>
      <c r="D1189" s="528"/>
      <c r="E1189" s="528"/>
      <c r="F1189" s="529"/>
      <c r="G1189" s="528"/>
      <c r="H1189" s="528"/>
      <c r="I1189" s="528"/>
      <c r="J1189" s="547"/>
      <c r="K1189" s="547"/>
      <c r="L1189" s="547"/>
      <c r="M1189" s="547"/>
      <c r="N1189" s="544"/>
      <c r="O1189" s="532">
        <f t="shared" si="55"/>
        <v>0</v>
      </c>
      <c r="P1189" s="532">
        <f t="shared" si="56"/>
        <v>0</v>
      </c>
      <c r="Q1189" s="518" t="str">
        <f t="shared" si="57"/>
        <v/>
      </c>
    </row>
    <row r="1190" spans="1:17" x14ac:dyDescent="0.2">
      <c r="A1190" s="525"/>
      <c r="B1190" s="566"/>
      <c r="C1190" s="527"/>
      <c r="D1190" s="528"/>
      <c r="E1190" s="528"/>
      <c r="F1190" s="529"/>
      <c r="G1190" s="528"/>
      <c r="H1190" s="528"/>
      <c r="I1190" s="528"/>
      <c r="J1190" s="547"/>
      <c r="K1190" s="547"/>
      <c r="L1190" s="547"/>
      <c r="M1190" s="547"/>
      <c r="N1190" s="544"/>
      <c r="O1190" s="532">
        <f t="shared" si="55"/>
        <v>0</v>
      </c>
      <c r="P1190" s="532">
        <f t="shared" si="56"/>
        <v>0</v>
      </c>
      <c r="Q1190" s="518" t="str">
        <f t="shared" si="57"/>
        <v/>
      </c>
    </row>
    <row r="1191" spans="1:17" x14ac:dyDescent="0.2">
      <c r="A1191" s="525"/>
      <c r="B1191" s="566"/>
      <c r="C1191" s="527"/>
      <c r="D1191" s="528"/>
      <c r="E1191" s="528"/>
      <c r="F1191" s="529"/>
      <c r="G1191" s="528"/>
      <c r="H1191" s="528"/>
      <c r="I1191" s="528"/>
      <c r="J1191" s="547"/>
      <c r="K1191" s="547"/>
      <c r="L1191" s="547"/>
      <c r="M1191" s="547"/>
      <c r="N1191" s="544"/>
      <c r="O1191" s="532">
        <f t="shared" si="55"/>
        <v>0</v>
      </c>
      <c r="P1191" s="532">
        <f t="shared" si="56"/>
        <v>0</v>
      </c>
      <c r="Q1191" s="518" t="str">
        <f t="shared" si="57"/>
        <v/>
      </c>
    </row>
    <row r="1192" spans="1:17" x14ac:dyDescent="0.2">
      <c r="A1192" s="525"/>
      <c r="B1192" s="566"/>
      <c r="C1192" s="527"/>
      <c r="D1192" s="528"/>
      <c r="E1192" s="528"/>
      <c r="F1192" s="529"/>
      <c r="G1192" s="564"/>
      <c r="H1192" s="530"/>
      <c r="I1192" s="530"/>
      <c r="J1192" s="543"/>
      <c r="K1192" s="543"/>
      <c r="L1192" s="531"/>
      <c r="M1192" s="531"/>
      <c r="N1192" s="544"/>
      <c r="O1192" s="532">
        <f t="shared" si="55"/>
        <v>0</v>
      </c>
      <c r="P1192" s="532">
        <f t="shared" si="56"/>
        <v>0</v>
      </c>
      <c r="Q1192" s="518" t="str">
        <f t="shared" si="57"/>
        <v/>
      </c>
    </row>
    <row r="1193" spans="1:17" x14ac:dyDescent="0.2">
      <c r="A1193" s="525"/>
      <c r="B1193" s="566"/>
      <c r="C1193" s="527"/>
      <c r="D1193" s="528"/>
      <c r="E1193" s="541"/>
      <c r="F1193" s="529"/>
      <c r="G1193" s="541"/>
      <c r="H1193" s="528"/>
      <c r="I1193" s="528"/>
      <c r="J1193" s="547"/>
      <c r="K1193" s="543"/>
      <c r="L1193" s="547"/>
      <c r="M1193" s="547"/>
      <c r="N1193" s="544"/>
      <c r="O1193" s="532">
        <f t="shared" si="55"/>
        <v>0</v>
      </c>
      <c r="P1193" s="532">
        <f t="shared" si="56"/>
        <v>0</v>
      </c>
      <c r="Q1193" s="518" t="str">
        <f t="shared" si="57"/>
        <v/>
      </c>
    </row>
    <row r="1194" spans="1:17" x14ac:dyDescent="0.2">
      <c r="A1194" s="525"/>
      <c r="B1194" s="566"/>
      <c r="C1194" s="527"/>
      <c r="D1194" s="528"/>
      <c r="E1194" s="528"/>
      <c r="F1194" s="529"/>
      <c r="G1194" s="528"/>
      <c r="H1194" s="528"/>
      <c r="I1194" s="528"/>
      <c r="J1194" s="547"/>
      <c r="K1194" s="543"/>
      <c r="L1194" s="547"/>
      <c r="M1194" s="547"/>
      <c r="N1194" s="544"/>
      <c r="O1194" s="532">
        <f t="shared" si="55"/>
        <v>0</v>
      </c>
      <c r="P1194" s="532">
        <f t="shared" si="56"/>
        <v>0</v>
      </c>
      <c r="Q1194" s="518" t="str">
        <f t="shared" si="57"/>
        <v/>
      </c>
    </row>
    <row r="1195" spans="1:17" x14ac:dyDescent="0.2">
      <c r="A1195" s="525"/>
      <c r="B1195" s="566"/>
      <c r="C1195" s="527"/>
      <c r="D1195" s="528"/>
      <c r="E1195" s="530"/>
      <c r="F1195" s="545"/>
      <c r="G1195" s="541"/>
      <c r="H1195" s="530"/>
      <c r="I1195" s="530"/>
      <c r="J1195" s="531"/>
      <c r="K1195" s="543"/>
      <c r="L1195" s="531"/>
      <c r="M1195" s="531"/>
      <c r="N1195" s="562"/>
      <c r="O1195" s="532">
        <f t="shared" si="55"/>
        <v>0</v>
      </c>
      <c r="P1195" s="532">
        <f t="shared" si="56"/>
        <v>0</v>
      </c>
      <c r="Q1195" s="518" t="str">
        <f t="shared" si="57"/>
        <v/>
      </c>
    </row>
    <row r="1196" spans="1:17" x14ac:dyDescent="0.2">
      <c r="A1196" s="525"/>
      <c r="B1196" s="566"/>
      <c r="C1196" s="527"/>
      <c r="D1196" s="528"/>
      <c r="E1196" s="528"/>
      <c r="F1196" s="529"/>
      <c r="G1196" s="528"/>
      <c r="H1196" s="528"/>
      <c r="I1196" s="528"/>
      <c r="J1196" s="547"/>
      <c r="K1196" s="547"/>
      <c r="L1196" s="547"/>
      <c r="M1196" s="547"/>
      <c r="N1196" s="566"/>
      <c r="O1196" s="532">
        <f t="shared" si="55"/>
        <v>0</v>
      </c>
      <c r="P1196" s="532">
        <f t="shared" si="56"/>
        <v>0</v>
      </c>
      <c r="Q1196" s="518" t="str">
        <f t="shared" si="57"/>
        <v/>
      </c>
    </row>
    <row r="1197" spans="1:17" x14ac:dyDescent="0.2">
      <c r="A1197" s="525"/>
      <c r="B1197" s="566"/>
      <c r="C1197" s="527"/>
      <c r="D1197" s="528"/>
      <c r="E1197" s="528"/>
      <c r="F1197" s="529"/>
      <c r="G1197" s="528"/>
      <c r="H1197" s="528"/>
      <c r="I1197" s="528"/>
      <c r="J1197" s="547"/>
      <c r="K1197" s="547"/>
      <c r="L1197" s="531"/>
      <c r="M1197" s="547"/>
      <c r="N1197" s="544"/>
      <c r="O1197" s="532">
        <f t="shared" si="55"/>
        <v>0</v>
      </c>
      <c r="P1197" s="532">
        <f t="shared" si="56"/>
        <v>0</v>
      </c>
      <c r="Q1197" s="518" t="str">
        <f t="shared" si="57"/>
        <v/>
      </c>
    </row>
    <row r="1198" spans="1:17" x14ac:dyDescent="0.2">
      <c r="A1198" s="525"/>
      <c r="B1198" s="566"/>
      <c r="C1198" s="527"/>
      <c r="D1198" s="528"/>
      <c r="E1198" s="528"/>
      <c r="F1198" s="529"/>
      <c r="G1198" s="528"/>
      <c r="H1198" s="528"/>
      <c r="I1198" s="528"/>
      <c r="J1198" s="547"/>
      <c r="K1198" s="547"/>
      <c r="L1198" s="531"/>
      <c r="M1198" s="547"/>
      <c r="N1198" s="544"/>
      <c r="O1198" s="532">
        <f t="shared" si="55"/>
        <v>0</v>
      </c>
      <c r="P1198" s="532">
        <f t="shared" si="56"/>
        <v>0</v>
      </c>
      <c r="Q1198" s="518" t="str">
        <f t="shared" si="57"/>
        <v/>
      </c>
    </row>
    <row r="1199" spans="1:17" x14ac:dyDescent="0.2">
      <c r="A1199" s="525"/>
      <c r="B1199" s="566"/>
      <c r="C1199" s="527"/>
      <c r="D1199" s="528"/>
      <c r="E1199" s="528"/>
      <c r="F1199" s="529"/>
      <c r="G1199" s="528"/>
      <c r="H1199" s="528"/>
      <c r="I1199" s="528"/>
      <c r="J1199" s="547"/>
      <c r="K1199" s="547"/>
      <c r="L1199" s="531"/>
      <c r="M1199" s="547"/>
      <c r="N1199" s="544"/>
      <c r="O1199" s="532">
        <f t="shared" si="55"/>
        <v>0</v>
      </c>
      <c r="P1199" s="532">
        <f t="shared" si="56"/>
        <v>0</v>
      </c>
      <c r="Q1199" s="518" t="str">
        <f t="shared" si="57"/>
        <v/>
      </c>
    </row>
    <row r="1200" spans="1:17" x14ac:dyDescent="0.2">
      <c r="A1200" s="525"/>
      <c r="B1200" s="566"/>
      <c r="C1200" s="527"/>
      <c r="D1200" s="528"/>
      <c r="E1200" s="528"/>
      <c r="F1200" s="529"/>
      <c r="G1200" s="528"/>
      <c r="H1200" s="528"/>
      <c r="I1200" s="528"/>
      <c r="J1200" s="547"/>
      <c r="K1200" s="547"/>
      <c r="L1200" s="531"/>
      <c r="M1200" s="547"/>
      <c r="N1200" s="544"/>
      <c r="O1200" s="532">
        <f t="shared" si="55"/>
        <v>0</v>
      </c>
      <c r="P1200" s="532">
        <f t="shared" si="56"/>
        <v>0</v>
      </c>
      <c r="Q1200" s="518" t="str">
        <f t="shared" si="57"/>
        <v/>
      </c>
    </row>
    <row r="1201" spans="1:17" x14ac:dyDescent="0.2">
      <c r="A1201" s="525"/>
      <c r="B1201" s="566"/>
      <c r="C1201" s="527"/>
      <c r="D1201" s="528"/>
      <c r="E1201" s="528"/>
      <c r="F1201" s="529"/>
      <c r="G1201" s="528"/>
      <c r="H1201" s="528"/>
      <c r="I1201" s="528"/>
      <c r="J1201" s="547"/>
      <c r="K1201" s="547"/>
      <c r="L1201" s="531"/>
      <c r="M1201" s="547"/>
      <c r="N1201" s="544"/>
      <c r="O1201" s="532">
        <f t="shared" si="55"/>
        <v>0</v>
      </c>
      <c r="P1201" s="532">
        <f t="shared" si="56"/>
        <v>0</v>
      </c>
      <c r="Q1201" s="518" t="str">
        <f t="shared" si="57"/>
        <v/>
      </c>
    </row>
    <row r="1202" spans="1:17" x14ac:dyDescent="0.2">
      <c r="A1202" s="525"/>
      <c r="B1202" s="566"/>
      <c r="C1202" s="527"/>
      <c r="D1202" s="528"/>
      <c r="E1202" s="528"/>
      <c r="F1202" s="529"/>
      <c r="G1202" s="528"/>
      <c r="H1202" s="528"/>
      <c r="I1202" s="528"/>
      <c r="J1202" s="547"/>
      <c r="K1202" s="547"/>
      <c r="L1202" s="531"/>
      <c r="M1202" s="547"/>
      <c r="N1202" s="544"/>
      <c r="O1202" s="532">
        <f t="shared" si="55"/>
        <v>0</v>
      </c>
      <c r="P1202" s="532">
        <f t="shared" si="56"/>
        <v>0</v>
      </c>
      <c r="Q1202" s="518" t="str">
        <f t="shared" si="57"/>
        <v/>
      </c>
    </row>
    <row r="1203" spans="1:17" x14ac:dyDescent="0.2">
      <c r="A1203" s="525"/>
      <c r="B1203" s="566"/>
      <c r="C1203" s="527"/>
      <c r="D1203" s="528"/>
      <c r="E1203" s="528"/>
      <c r="F1203" s="529"/>
      <c r="G1203" s="528"/>
      <c r="H1203" s="528"/>
      <c r="I1203" s="528"/>
      <c r="J1203" s="547"/>
      <c r="K1203" s="547"/>
      <c r="L1203" s="531"/>
      <c r="M1203" s="547"/>
      <c r="N1203" s="544"/>
      <c r="O1203" s="532">
        <f t="shared" si="55"/>
        <v>0</v>
      </c>
      <c r="P1203" s="532">
        <f t="shared" si="56"/>
        <v>0</v>
      </c>
      <c r="Q1203" s="518" t="str">
        <f t="shared" si="57"/>
        <v/>
      </c>
    </row>
    <row r="1204" spans="1:17" x14ac:dyDescent="0.2">
      <c r="A1204" s="525"/>
      <c r="B1204" s="566"/>
      <c r="C1204" s="527"/>
      <c r="D1204" s="528"/>
      <c r="E1204" s="528"/>
      <c r="F1204" s="529"/>
      <c r="G1204" s="528"/>
      <c r="H1204" s="528"/>
      <c r="I1204" s="528"/>
      <c r="J1204" s="547"/>
      <c r="K1204" s="547"/>
      <c r="L1204" s="531"/>
      <c r="M1204" s="547"/>
      <c r="N1204" s="544"/>
      <c r="O1204" s="532">
        <f t="shared" si="55"/>
        <v>0</v>
      </c>
      <c r="P1204" s="532">
        <f t="shared" si="56"/>
        <v>0</v>
      </c>
      <c r="Q1204" s="518" t="str">
        <f t="shared" si="57"/>
        <v/>
      </c>
    </row>
    <row r="1205" spans="1:17" x14ac:dyDescent="0.2">
      <c r="A1205" s="525"/>
      <c r="B1205" s="566"/>
      <c r="C1205" s="527"/>
      <c r="D1205" s="541"/>
      <c r="E1205" s="541"/>
      <c r="F1205" s="542"/>
      <c r="G1205" s="541"/>
      <c r="H1205" s="541"/>
      <c r="I1205" s="530"/>
      <c r="J1205" s="543"/>
      <c r="K1205" s="543"/>
      <c r="L1205" s="531"/>
      <c r="M1205" s="543"/>
      <c r="N1205" s="544"/>
      <c r="O1205" s="532">
        <f t="shared" si="55"/>
        <v>0</v>
      </c>
      <c r="P1205" s="532">
        <f t="shared" si="56"/>
        <v>0</v>
      </c>
      <c r="Q1205" s="518" t="str">
        <f t="shared" si="57"/>
        <v/>
      </c>
    </row>
    <row r="1206" spans="1:17" x14ac:dyDescent="0.2">
      <c r="A1206" s="525"/>
      <c r="B1206" s="566"/>
      <c r="C1206" s="527"/>
      <c r="D1206" s="528"/>
      <c r="E1206" s="530"/>
      <c r="F1206" s="545"/>
      <c r="G1206" s="530"/>
      <c r="H1206" s="530"/>
      <c r="I1206" s="530"/>
      <c r="J1206" s="531"/>
      <c r="K1206" s="531"/>
      <c r="L1206" s="531"/>
      <c r="M1206" s="531"/>
      <c r="N1206" s="562"/>
      <c r="O1206" s="532">
        <f t="shared" si="55"/>
        <v>0</v>
      </c>
      <c r="P1206" s="532">
        <f t="shared" si="56"/>
        <v>0</v>
      </c>
      <c r="Q1206" s="518" t="str">
        <f t="shared" si="57"/>
        <v/>
      </c>
    </row>
    <row r="1207" spans="1:17" x14ac:dyDescent="0.2">
      <c r="A1207" s="525"/>
      <c r="B1207" s="566"/>
      <c r="C1207" s="527"/>
      <c r="D1207" s="541"/>
      <c r="E1207" s="541"/>
      <c r="F1207" s="529"/>
      <c r="G1207" s="528"/>
      <c r="H1207" s="528"/>
      <c r="I1207" s="528"/>
      <c r="J1207" s="547"/>
      <c r="K1207" s="547"/>
      <c r="L1207" s="531"/>
      <c r="M1207" s="547"/>
      <c r="N1207" s="562"/>
      <c r="O1207" s="532">
        <f t="shared" si="55"/>
        <v>0</v>
      </c>
      <c r="P1207" s="532">
        <f t="shared" si="56"/>
        <v>0</v>
      </c>
      <c r="Q1207" s="518" t="str">
        <f t="shared" si="57"/>
        <v/>
      </c>
    </row>
    <row r="1208" spans="1:17" x14ac:dyDescent="0.2">
      <c r="A1208" s="525"/>
      <c r="B1208" s="566"/>
      <c r="C1208" s="527"/>
      <c r="D1208" s="541"/>
      <c r="E1208" s="541"/>
      <c r="F1208" s="529"/>
      <c r="G1208" s="528"/>
      <c r="H1208" s="528"/>
      <c r="I1208" s="530"/>
      <c r="J1208" s="547"/>
      <c r="K1208" s="547"/>
      <c r="L1208" s="531"/>
      <c r="M1208" s="547"/>
      <c r="N1208" s="562"/>
      <c r="O1208" s="532">
        <f t="shared" si="55"/>
        <v>0</v>
      </c>
      <c r="P1208" s="532">
        <f t="shared" si="56"/>
        <v>0</v>
      </c>
      <c r="Q1208" s="518" t="str">
        <f t="shared" si="57"/>
        <v/>
      </c>
    </row>
    <row r="1209" spans="1:17" x14ac:dyDescent="0.2">
      <c r="A1209" s="525"/>
      <c r="B1209" s="566"/>
      <c r="C1209" s="527"/>
      <c r="D1209" s="541"/>
      <c r="E1209" s="541"/>
      <c r="F1209" s="529"/>
      <c r="G1209" s="528"/>
      <c r="H1209" s="528"/>
      <c r="I1209" s="528"/>
      <c r="J1209" s="547"/>
      <c r="K1209" s="543"/>
      <c r="L1209" s="531"/>
      <c r="M1209" s="547"/>
      <c r="N1209" s="562"/>
      <c r="O1209" s="532">
        <f t="shared" si="55"/>
        <v>0</v>
      </c>
      <c r="P1209" s="532">
        <f t="shared" si="56"/>
        <v>0</v>
      </c>
      <c r="Q1209" s="518" t="str">
        <f t="shared" si="57"/>
        <v/>
      </c>
    </row>
    <row r="1210" spans="1:17" x14ac:dyDescent="0.2">
      <c r="A1210" s="525"/>
      <c r="B1210" s="566"/>
      <c r="C1210" s="527"/>
      <c r="D1210" s="528"/>
      <c r="E1210" s="541"/>
      <c r="F1210" s="529"/>
      <c r="G1210" s="528"/>
      <c r="H1210" s="528"/>
      <c r="I1210" s="528"/>
      <c r="J1210" s="547"/>
      <c r="K1210" s="531"/>
      <c r="L1210" s="531"/>
      <c r="M1210" s="547"/>
      <c r="N1210" s="544"/>
      <c r="O1210" s="532">
        <f t="shared" si="55"/>
        <v>0</v>
      </c>
      <c r="P1210" s="532">
        <f t="shared" si="56"/>
        <v>0</v>
      </c>
      <c r="Q1210" s="518" t="str">
        <f t="shared" si="57"/>
        <v/>
      </c>
    </row>
    <row r="1211" spans="1:17" x14ac:dyDescent="0.2">
      <c r="A1211" s="525"/>
      <c r="B1211" s="566"/>
      <c r="C1211" s="527"/>
      <c r="D1211" s="528"/>
      <c r="E1211" s="528"/>
      <c r="F1211" s="529"/>
      <c r="G1211" s="528"/>
      <c r="H1211" s="528"/>
      <c r="I1211" s="528"/>
      <c r="J1211" s="547"/>
      <c r="K1211" s="531"/>
      <c r="L1211" s="531"/>
      <c r="M1211" s="547"/>
      <c r="N1211" s="562"/>
      <c r="O1211" s="532">
        <f t="shared" si="55"/>
        <v>0</v>
      </c>
      <c r="P1211" s="532">
        <f t="shared" si="56"/>
        <v>0</v>
      </c>
      <c r="Q1211" s="518" t="str">
        <f t="shared" si="57"/>
        <v/>
      </c>
    </row>
    <row r="1212" spans="1:17" x14ac:dyDescent="0.2">
      <c r="A1212" s="525"/>
      <c r="B1212" s="566"/>
      <c r="C1212" s="527"/>
      <c r="D1212" s="541"/>
      <c r="E1212" s="541"/>
      <c r="F1212" s="529"/>
      <c r="G1212" s="528"/>
      <c r="H1212" s="528"/>
      <c r="I1212" s="530"/>
      <c r="J1212" s="547"/>
      <c r="K1212" s="547"/>
      <c r="L1212" s="531"/>
      <c r="M1212" s="547"/>
      <c r="N1212" s="544"/>
      <c r="O1212" s="532">
        <f t="shared" si="55"/>
        <v>0</v>
      </c>
      <c r="P1212" s="532">
        <f t="shared" si="56"/>
        <v>0</v>
      </c>
      <c r="Q1212" s="518" t="str">
        <f t="shared" si="57"/>
        <v/>
      </c>
    </row>
    <row r="1213" spans="1:17" x14ac:dyDescent="0.2">
      <c r="A1213" s="525"/>
      <c r="B1213" s="566"/>
      <c r="C1213" s="527"/>
      <c r="D1213" s="541"/>
      <c r="E1213" s="541"/>
      <c r="F1213" s="529"/>
      <c r="G1213" s="528"/>
      <c r="H1213" s="528"/>
      <c r="I1213" s="530"/>
      <c r="J1213" s="543"/>
      <c r="K1213" s="543"/>
      <c r="L1213" s="531"/>
      <c r="M1213" s="547"/>
      <c r="N1213" s="544"/>
      <c r="O1213" s="532">
        <f t="shared" si="55"/>
        <v>0</v>
      </c>
      <c r="P1213" s="532">
        <f t="shared" si="56"/>
        <v>0</v>
      </c>
      <c r="Q1213" s="518" t="str">
        <f t="shared" si="57"/>
        <v/>
      </c>
    </row>
    <row r="1214" spans="1:17" x14ac:dyDescent="0.2">
      <c r="A1214" s="525"/>
      <c r="B1214" s="566"/>
      <c r="C1214" s="527"/>
      <c r="D1214" s="528"/>
      <c r="E1214" s="528"/>
      <c r="F1214" s="529"/>
      <c r="G1214" s="528"/>
      <c r="H1214" s="528"/>
      <c r="I1214" s="528"/>
      <c r="J1214" s="547"/>
      <c r="K1214" s="547"/>
      <c r="L1214" s="547"/>
      <c r="M1214" s="547"/>
      <c r="N1214" s="544"/>
      <c r="O1214" s="532">
        <f t="shared" si="55"/>
        <v>0</v>
      </c>
      <c r="P1214" s="532">
        <f t="shared" si="56"/>
        <v>0</v>
      </c>
      <c r="Q1214" s="518" t="str">
        <f t="shared" si="57"/>
        <v/>
      </c>
    </row>
    <row r="1215" spans="1:17" x14ac:dyDescent="0.2">
      <c r="A1215" s="525"/>
      <c r="B1215" s="566"/>
      <c r="C1215" s="527"/>
      <c r="D1215" s="528"/>
      <c r="E1215" s="528"/>
      <c r="F1215" s="529"/>
      <c r="G1215" s="564"/>
      <c r="H1215" s="530"/>
      <c r="I1215" s="530"/>
      <c r="J1215" s="543"/>
      <c r="K1215" s="543"/>
      <c r="L1215" s="531"/>
      <c r="M1215" s="531"/>
      <c r="N1215" s="544"/>
      <c r="O1215" s="532">
        <f t="shared" si="55"/>
        <v>0</v>
      </c>
      <c r="P1215" s="532">
        <f t="shared" si="56"/>
        <v>0</v>
      </c>
      <c r="Q1215" s="518" t="str">
        <f t="shared" si="57"/>
        <v/>
      </c>
    </row>
    <row r="1216" spans="1:17" x14ac:dyDescent="0.2">
      <c r="A1216" s="525"/>
      <c r="B1216" s="566"/>
      <c r="C1216" s="527"/>
      <c r="D1216" s="528"/>
      <c r="E1216" s="528"/>
      <c r="F1216" s="529"/>
      <c r="G1216" s="528"/>
      <c r="H1216" s="528"/>
      <c r="I1216" s="528"/>
      <c r="J1216" s="547"/>
      <c r="K1216" s="547"/>
      <c r="L1216" s="547"/>
      <c r="M1216" s="547"/>
      <c r="N1216" s="544"/>
      <c r="O1216" s="532">
        <f t="shared" si="55"/>
        <v>0</v>
      </c>
      <c r="P1216" s="532">
        <f t="shared" si="56"/>
        <v>0</v>
      </c>
      <c r="Q1216" s="518" t="str">
        <f t="shared" si="57"/>
        <v/>
      </c>
    </row>
    <row r="1217" spans="1:17" x14ac:dyDescent="0.2">
      <c r="A1217" s="525"/>
      <c r="B1217" s="566"/>
      <c r="C1217" s="527"/>
      <c r="D1217" s="528"/>
      <c r="E1217" s="528"/>
      <c r="F1217" s="529"/>
      <c r="G1217" s="541"/>
      <c r="H1217" s="528"/>
      <c r="I1217" s="528"/>
      <c r="J1217" s="547"/>
      <c r="K1217" s="547"/>
      <c r="L1217" s="547"/>
      <c r="M1217" s="547"/>
      <c r="N1217" s="544"/>
      <c r="O1217" s="532">
        <f t="shared" si="55"/>
        <v>0</v>
      </c>
      <c r="P1217" s="532">
        <f t="shared" si="56"/>
        <v>0</v>
      </c>
      <c r="Q1217" s="518" t="str">
        <f t="shared" si="57"/>
        <v/>
      </c>
    </row>
    <row r="1218" spans="1:17" x14ac:dyDescent="0.2">
      <c r="A1218" s="525"/>
      <c r="B1218" s="566"/>
      <c r="C1218" s="527"/>
      <c r="D1218" s="528"/>
      <c r="E1218" s="528"/>
      <c r="F1218" s="529"/>
      <c r="G1218" s="564"/>
      <c r="H1218" s="530"/>
      <c r="I1218" s="530"/>
      <c r="J1218" s="543"/>
      <c r="K1218" s="543"/>
      <c r="L1218" s="531"/>
      <c r="M1218" s="531"/>
      <c r="N1218" s="544"/>
      <c r="O1218" s="532">
        <f t="shared" si="55"/>
        <v>0</v>
      </c>
      <c r="P1218" s="532">
        <f t="shared" si="56"/>
        <v>0</v>
      </c>
      <c r="Q1218" s="518" t="str">
        <f t="shared" si="57"/>
        <v/>
      </c>
    </row>
    <row r="1219" spans="1:17" x14ac:dyDescent="0.2">
      <c r="A1219" s="525"/>
      <c r="B1219" s="566"/>
      <c r="C1219" s="527"/>
      <c r="D1219" s="541"/>
      <c r="E1219" s="541"/>
      <c r="F1219" s="529"/>
      <c r="G1219" s="528"/>
      <c r="H1219" s="528"/>
      <c r="I1219" s="528"/>
      <c r="J1219" s="547"/>
      <c r="K1219" s="543"/>
      <c r="L1219" s="531"/>
      <c r="M1219" s="547"/>
      <c r="N1219" s="544"/>
      <c r="O1219" s="532">
        <f t="shared" si="55"/>
        <v>0</v>
      </c>
      <c r="P1219" s="532">
        <f t="shared" si="56"/>
        <v>0</v>
      </c>
      <c r="Q1219" s="518" t="str">
        <f t="shared" si="57"/>
        <v/>
      </c>
    </row>
    <row r="1220" spans="1:17" x14ac:dyDescent="0.2">
      <c r="A1220" s="525"/>
      <c r="B1220" s="566"/>
      <c r="C1220" s="527"/>
      <c r="D1220" s="528"/>
      <c r="E1220" s="541"/>
      <c r="F1220" s="529"/>
      <c r="G1220" s="528"/>
      <c r="H1220" s="528"/>
      <c r="I1220" s="528"/>
      <c r="J1220" s="547"/>
      <c r="K1220" s="547"/>
      <c r="L1220" s="547"/>
      <c r="M1220" s="547"/>
      <c r="N1220" s="544"/>
      <c r="O1220" s="532">
        <f t="shared" si="55"/>
        <v>0</v>
      </c>
      <c r="P1220" s="532">
        <f t="shared" si="56"/>
        <v>0</v>
      </c>
      <c r="Q1220" s="518" t="str">
        <f t="shared" si="57"/>
        <v/>
      </c>
    </row>
    <row r="1221" spans="1:17" x14ac:dyDescent="0.2">
      <c r="A1221" s="525"/>
      <c r="B1221" s="566"/>
      <c r="C1221" s="527"/>
      <c r="D1221" s="541"/>
      <c r="E1221" s="541"/>
      <c r="F1221" s="529"/>
      <c r="G1221" s="528"/>
      <c r="H1221" s="528"/>
      <c r="I1221" s="530"/>
      <c r="J1221" s="547"/>
      <c r="K1221" s="543"/>
      <c r="L1221" s="531"/>
      <c r="M1221" s="547"/>
      <c r="N1221" s="544"/>
      <c r="O1221" s="532">
        <f t="shared" ref="O1221:O1284" si="58">IF(B1221=0,0,IF(YEAR(B1221)=$P$1,MONTH(B1221)-$O$1+1,(YEAR(B1221)-$P$1)*12-$O$1+1+MONTH(B1221)))</f>
        <v>0</v>
      </c>
      <c r="P1221" s="532">
        <f t="shared" ref="P1221:P1284" si="59">IF(C1221=0,0,IF(YEAR(C1221)=$P$1,MONTH(C1221)-$O$1+1,(YEAR(C1221)-$P$1)*12-$O$1+1+MONTH(C1221)))</f>
        <v>0</v>
      </c>
      <c r="Q1221" s="518" t="str">
        <f t="shared" ref="Q1221:Q1284" si="60">SUBSTITUTE(D1221," ","_")</f>
        <v/>
      </c>
    </row>
    <row r="1222" spans="1:17" x14ac:dyDescent="0.2">
      <c r="A1222" s="525"/>
      <c r="B1222" s="566"/>
      <c r="C1222" s="527"/>
      <c r="D1222" s="528"/>
      <c r="E1222" s="541"/>
      <c r="F1222" s="529"/>
      <c r="G1222" s="541"/>
      <c r="H1222" s="528"/>
      <c r="I1222" s="528"/>
      <c r="J1222" s="547"/>
      <c r="K1222" s="547"/>
      <c r="L1222" s="547"/>
      <c r="M1222" s="547"/>
      <c r="N1222" s="544"/>
      <c r="O1222" s="532">
        <f t="shared" si="58"/>
        <v>0</v>
      </c>
      <c r="P1222" s="532">
        <f t="shared" si="59"/>
        <v>0</v>
      </c>
      <c r="Q1222" s="518" t="str">
        <f t="shared" si="60"/>
        <v/>
      </c>
    </row>
    <row r="1223" spans="1:17" x14ac:dyDescent="0.2">
      <c r="A1223" s="525"/>
      <c r="B1223" s="566"/>
      <c r="C1223" s="527"/>
      <c r="D1223" s="528"/>
      <c r="E1223" s="528"/>
      <c r="F1223" s="529"/>
      <c r="G1223" s="528"/>
      <c r="H1223" s="528"/>
      <c r="I1223" s="528"/>
      <c r="J1223" s="547"/>
      <c r="K1223" s="547"/>
      <c r="L1223" s="547"/>
      <c r="M1223" s="547"/>
      <c r="N1223" s="544"/>
      <c r="O1223" s="532">
        <f t="shared" si="58"/>
        <v>0</v>
      </c>
      <c r="P1223" s="532">
        <f t="shared" si="59"/>
        <v>0</v>
      </c>
      <c r="Q1223" s="518" t="str">
        <f t="shared" si="60"/>
        <v/>
      </c>
    </row>
    <row r="1224" spans="1:17" x14ac:dyDescent="0.2">
      <c r="A1224" s="525"/>
      <c r="B1224" s="566"/>
      <c r="C1224" s="527"/>
      <c r="D1224" s="528"/>
      <c r="E1224" s="528"/>
      <c r="F1224" s="529"/>
      <c r="G1224" s="528"/>
      <c r="H1224" s="528"/>
      <c r="I1224" s="528"/>
      <c r="J1224" s="547"/>
      <c r="K1224" s="547"/>
      <c r="L1224" s="547"/>
      <c r="M1224" s="547"/>
      <c r="N1224" s="544"/>
      <c r="O1224" s="532">
        <f t="shared" si="58"/>
        <v>0</v>
      </c>
      <c r="P1224" s="532">
        <f t="shared" si="59"/>
        <v>0</v>
      </c>
      <c r="Q1224" s="518" t="str">
        <f t="shared" si="60"/>
        <v/>
      </c>
    </row>
    <row r="1225" spans="1:17" x14ac:dyDescent="0.2">
      <c r="A1225" s="525"/>
      <c r="B1225" s="566"/>
      <c r="C1225" s="527"/>
      <c r="D1225" s="528"/>
      <c r="E1225" s="528"/>
      <c r="F1225" s="529"/>
      <c r="G1225" s="528"/>
      <c r="H1225" s="528"/>
      <c r="I1225" s="528"/>
      <c r="J1225" s="547"/>
      <c r="K1225" s="547"/>
      <c r="L1225" s="547"/>
      <c r="M1225" s="547"/>
      <c r="N1225" s="544"/>
      <c r="O1225" s="532">
        <f t="shared" si="58"/>
        <v>0</v>
      </c>
      <c r="P1225" s="532">
        <f t="shared" si="59"/>
        <v>0</v>
      </c>
      <c r="Q1225" s="518" t="str">
        <f t="shared" si="60"/>
        <v/>
      </c>
    </row>
    <row r="1226" spans="1:17" x14ac:dyDescent="0.2">
      <c r="A1226" s="525"/>
      <c r="B1226" s="566"/>
      <c r="C1226" s="527"/>
      <c r="D1226" s="528"/>
      <c r="E1226" s="528"/>
      <c r="F1226" s="529"/>
      <c r="G1226" s="528"/>
      <c r="H1226" s="528"/>
      <c r="I1226" s="528"/>
      <c r="J1226" s="547"/>
      <c r="K1226" s="547"/>
      <c r="L1226" s="547"/>
      <c r="M1226" s="547"/>
      <c r="N1226" s="544"/>
      <c r="O1226" s="532">
        <f t="shared" si="58"/>
        <v>0</v>
      </c>
      <c r="P1226" s="532">
        <f t="shared" si="59"/>
        <v>0</v>
      </c>
      <c r="Q1226" s="518" t="str">
        <f t="shared" si="60"/>
        <v/>
      </c>
    </row>
    <row r="1227" spans="1:17" x14ac:dyDescent="0.2">
      <c r="A1227" s="525"/>
      <c r="B1227" s="566"/>
      <c r="C1227" s="527"/>
      <c r="D1227" s="528"/>
      <c r="E1227" s="528"/>
      <c r="F1227" s="529"/>
      <c r="G1227" s="528"/>
      <c r="H1227" s="528"/>
      <c r="I1227" s="528"/>
      <c r="J1227" s="547"/>
      <c r="K1227" s="547"/>
      <c r="L1227" s="547"/>
      <c r="M1227" s="547"/>
      <c r="N1227" s="544"/>
      <c r="O1227" s="532">
        <f t="shared" si="58"/>
        <v>0</v>
      </c>
      <c r="P1227" s="532">
        <f t="shared" si="59"/>
        <v>0</v>
      </c>
      <c r="Q1227" s="518" t="str">
        <f t="shared" si="60"/>
        <v/>
      </c>
    </row>
    <row r="1228" spans="1:17" x14ac:dyDescent="0.2">
      <c r="A1228" s="525"/>
      <c r="B1228" s="566"/>
      <c r="C1228" s="527"/>
      <c r="D1228" s="528"/>
      <c r="E1228" s="528"/>
      <c r="F1228" s="529"/>
      <c r="G1228" s="528"/>
      <c r="H1228" s="528"/>
      <c r="I1228" s="528"/>
      <c r="J1228" s="547"/>
      <c r="K1228" s="547"/>
      <c r="L1228" s="547"/>
      <c r="M1228" s="547"/>
      <c r="N1228" s="544"/>
      <c r="O1228" s="532">
        <f t="shared" si="58"/>
        <v>0</v>
      </c>
      <c r="P1228" s="532">
        <f t="shared" si="59"/>
        <v>0</v>
      </c>
      <c r="Q1228" s="518" t="str">
        <f t="shared" si="60"/>
        <v/>
      </c>
    </row>
    <row r="1229" spans="1:17" x14ac:dyDescent="0.2">
      <c r="A1229" s="525"/>
      <c r="B1229" s="566"/>
      <c r="C1229" s="527"/>
      <c r="D1229" s="528"/>
      <c r="E1229" s="528"/>
      <c r="F1229" s="529"/>
      <c r="G1229" s="528"/>
      <c r="H1229" s="528"/>
      <c r="I1229" s="530"/>
      <c r="J1229" s="543"/>
      <c r="K1229" s="547"/>
      <c r="L1229" s="547"/>
      <c r="M1229" s="547"/>
      <c r="N1229" s="544"/>
      <c r="O1229" s="532">
        <f t="shared" si="58"/>
        <v>0</v>
      </c>
      <c r="P1229" s="532">
        <f t="shared" si="59"/>
        <v>0</v>
      </c>
      <c r="Q1229" s="518" t="str">
        <f t="shared" si="60"/>
        <v/>
      </c>
    </row>
    <row r="1230" spans="1:17" x14ac:dyDescent="0.2">
      <c r="A1230" s="525"/>
      <c r="B1230" s="566"/>
      <c r="C1230" s="527"/>
      <c r="D1230" s="528"/>
      <c r="E1230" s="528"/>
      <c r="F1230" s="529"/>
      <c r="G1230" s="528"/>
      <c r="H1230" s="528"/>
      <c r="I1230" s="530"/>
      <c r="J1230" s="543"/>
      <c r="K1230" s="547"/>
      <c r="L1230" s="547"/>
      <c r="M1230" s="547"/>
      <c r="N1230" s="544"/>
      <c r="O1230" s="532">
        <f t="shared" si="58"/>
        <v>0</v>
      </c>
      <c r="P1230" s="532">
        <f t="shared" si="59"/>
        <v>0</v>
      </c>
      <c r="Q1230" s="518" t="str">
        <f t="shared" si="60"/>
        <v/>
      </c>
    </row>
    <row r="1231" spans="1:17" x14ac:dyDescent="0.2">
      <c r="A1231" s="525"/>
      <c r="B1231" s="566"/>
      <c r="C1231" s="527"/>
      <c r="D1231" s="528"/>
      <c r="E1231" s="528"/>
      <c r="F1231" s="529"/>
      <c r="G1231" s="528"/>
      <c r="H1231" s="528"/>
      <c r="I1231" s="528"/>
      <c r="J1231" s="547"/>
      <c r="K1231" s="547"/>
      <c r="L1231" s="547"/>
      <c r="M1231" s="547"/>
      <c r="N1231" s="544"/>
      <c r="O1231" s="532">
        <f t="shared" si="58"/>
        <v>0</v>
      </c>
      <c r="P1231" s="532">
        <f t="shared" si="59"/>
        <v>0</v>
      </c>
      <c r="Q1231" s="518" t="str">
        <f t="shared" si="60"/>
        <v/>
      </c>
    </row>
    <row r="1232" spans="1:17" x14ac:dyDescent="0.2">
      <c r="A1232" s="525"/>
      <c r="B1232" s="566"/>
      <c r="C1232" s="527"/>
      <c r="D1232" s="528"/>
      <c r="E1232" s="528"/>
      <c r="F1232" s="529"/>
      <c r="G1232" s="528"/>
      <c r="H1232" s="528"/>
      <c r="I1232" s="530"/>
      <c r="J1232" s="543"/>
      <c r="K1232" s="547"/>
      <c r="L1232" s="547"/>
      <c r="M1232" s="547"/>
      <c r="N1232" s="544"/>
      <c r="O1232" s="532">
        <f t="shared" si="58"/>
        <v>0</v>
      </c>
      <c r="P1232" s="532">
        <f t="shared" si="59"/>
        <v>0</v>
      </c>
      <c r="Q1232" s="518" t="str">
        <f t="shared" si="60"/>
        <v/>
      </c>
    </row>
    <row r="1233" spans="1:17" x14ac:dyDescent="0.2">
      <c r="A1233" s="525"/>
      <c r="B1233" s="566"/>
      <c r="C1233" s="527"/>
      <c r="D1233" s="528"/>
      <c r="E1233" s="528"/>
      <c r="F1233" s="529"/>
      <c r="G1233" s="528"/>
      <c r="H1233" s="528"/>
      <c r="I1233" s="528"/>
      <c r="J1233" s="547"/>
      <c r="K1233" s="547"/>
      <c r="L1233" s="547"/>
      <c r="M1233" s="547"/>
      <c r="N1233" s="544"/>
      <c r="O1233" s="532">
        <f t="shared" si="58"/>
        <v>0</v>
      </c>
      <c r="P1233" s="532">
        <f t="shared" si="59"/>
        <v>0</v>
      </c>
      <c r="Q1233" s="518" t="str">
        <f t="shared" si="60"/>
        <v/>
      </c>
    </row>
    <row r="1234" spans="1:17" x14ac:dyDescent="0.2">
      <c r="A1234" s="525"/>
      <c r="B1234" s="566"/>
      <c r="C1234" s="527"/>
      <c r="D1234" s="528"/>
      <c r="E1234" s="528"/>
      <c r="F1234" s="529"/>
      <c r="G1234" s="541"/>
      <c r="H1234" s="528"/>
      <c r="I1234" s="528"/>
      <c r="J1234" s="547"/>
      <c r="K1234" s="547"/>
      <c r="L1234" s="547"/>
      <c r="M1234" s="547"/>
      <c r="N1234" s="544"/>
      <c r="O1234" s="532">
        <f t="shared" si="58"/>
        <v>0</v>
      </c>
      <c r="P1234" s="532">
        <f t="shared" si="59"/>
        <v>0</v>
      </c>
      <c r="Q1234" s="518" t="str">
        <f t="shared" si="60"/>
        <v/>
      </c>
    </row>
    <row r="1235" spans="1:17" x14ac:dyDescent="0.2">
      <c r="A1235" s="525"/>
      <c r="B1235" s="566"/>
      <c r="C1235" s="527"/>
      <c r="D1235" s="528"/>
      <c r="E1235" s="528"/>
      <c r="F1235" s="529"/>
      <c r="G1235" s="528"/>
      <c r="H1235" s="528"/>
      <c r="I1235" s="528"/>
      <c r="J1235" s="547"/>
      <c r="K1235" s="547"/>
      <c r="L1235" s="547"/>
      <c r="M1235" s="547"/>
      <c r="N1235" s="544"/>
      <c r="O1235" s="532">
        <f t="shared" si="58"/>
        <v>0</v>
      </c>
      <c r="P1235" s="532">
        <f t="shared" si="59"/>
        <v>0</v>
      </c>
      <c r="Q1235" s="518" t="str">
        <f t="shared" si="60"/>
        <v/>
      </c>
    </row>
    <row r="1236" spans="1:17" x14ac:dyDescent="0.2">
      <c r="A1236" s="525"/>
      <c r="B1236" s="566"/>
      <c r="C1236" s="527"/>
      <c r="D1236" s="528"/>
      <c r="E1236" s="528"/>
      <c r="F1236" s="529"/>
      <c r="G1236" s="528"/>
      <c r="H1236" s="528"/>
      <c r="I1236" s="528"/>
      <c r="J1236" s="547"/>
      <c r="K1236" s="547"/>
      <c r="L1236" s="547"/>
      <c r="M1236" s="547"/>
      <c r="N1236" s="544"/>
      <c r="O1236" s="532">
        <f t="shared" si="58"/>
        <v>0</v>
      </c>
      <c r="P1236" s="532">
        <f t="shared" si="59"/>
        <v>0</v>
      </c>
      <c r="Q1236" s="518" t="str">
        <f t="shared" si="60"/>
        <v/>
      </c>
    </row>
    <row r="1237" spans="1:17" x14ac:dyDescent="0.2">
      <c r="A1237" s="525"/>
      <c r="B1237" s="566"/>
      <c r="C1237" s="527"/>
      <c r="D1237" s="528"/>
      <c r="E1237" s="528"/>
      <c r="F1237" s="529"/>
      <c r="G1237" s="528"/>
      <c r="H1237" s="528"/>
      <c r="I1237" s="528"/>
      <c r="J1237" s="547"/>
      <c r="K1237" s="547"/>
      <c r="L1237" s="547"/>
      <c r="M1237" s="547"/>
      <c r="N1237" s="544"/>
      <c r="O1237" s="532">
        <f t="shared" si="58"/>
        <v>0</v>
      </c>
      <c r="P1237" s="532">
        <f t="shared" si="59"/>
        <v>0</v>
      </c>
      <c r="Q1237" s="518" t="str">
        <f t="shared" si="60"/>
        <v/>
      </c>
    </row>
    <row r="1238" spans="1:17" x14ac:dyDescent="0.2">
      <c r="A1238" s="525"/>
      <c r="B1238" s="566"/>
      <c r="C1238" s="527"/>
      <c r="D1238" s="528"/>
      <c r="E1238" s="541"/>
      <c r="F1238" s="529"/>
      <c r="G1238" s="528"/>
      <c r="H1238" s="528"/>
      <c r="I1238" s="528"/>
      <c r="J1238" s="547"/>
      <c r="K1238" s="547"/>
      <c r="L1238" s="547"/>
      <c r="M1238" s="547"/>
      <c r="N1238" s="544"/>
      <c r="O1238" s="532">
        <f t="shared" si="58"/>
        <v>0</v>
      </c>
      <c r="P1238" s="532">
        <f t="shared" si="59"/>
        <v>0</v>
      </c>
      <c r="Q1238" s="518" t="str">
        <f t="shared" si="60"/>
        <v/>
      </c>
    </row>
    <row r="1239" spans="1:17" x14ac:dyDescent="0.2">
      <c r="A1239" s="525"/>
      <c r="B1239" s="566"/>
      <c r="C1239" s="527"/>
      <c r="D1239" s="528"/>
      <c r="E1239" s="528"/>
      <c r="F1239" s="529"/>
      <c r="G1239" s="528"/>
      <c r="H1239" s="528"/>
      <c r="I1239" s="528"/>
      <c r="J1239" s="547"/>
      <c r="K1239" s="547"/>
      <c r="L1239" s="547"/>
      <c r="M1239" s="547"/>
      <c r="N1239" s="544"/>
      <c r="O1239" s="532">
        <f t="shared" si="58"/>
        <v>0</v>
      </c>
      <c r="P1239" s="532">
        <f t="shared" si="59"/>
        <v>0</v>
      </c>
      <c r="Q1239" s="518" t="str">
        <f t="shared" si="60"/>
        <v/>
      </c>
    </row>
    <row r="1240" spans="1:17" x14ac:dyDescent="0.2">
      <c r="A1240" s="525"/>
      <c r="B1240" s="566"/>
      <c r="C1240" s="527"/>
      <c r="D1240" s="528"/>
      <c r="E1240" s="528"/>
      <c r="F1240" s="529"/>
      <c r="G1240" s="528"/>
      <c r="H1240" s="528"/>
      <c r="I1240" s="528"/>
      <c r="J1240" s="547"/>
      <c r="K1240" s="547"/>
      <c r="L1240" s="547"/>
      <c r="M1240" s="547"/>
      <c r="N1240" s="544"/>
      <c r="O1240" s="532">
        <f t="shared" si="58"/>
        <v>0</v>
      </c>
      <c r="P1240" s="532">
        <f t="shared" si="59"/>
        <v>0</v>
      </c>
      <c r="Q1240" s="518" t="str">
        <f t="shared" si="60"/>
        <v/>
      </c>
    </row>
    <row r="1241" spans="1:17" x14ac:dyDescent="0.2">
      <c r="A1241" s="525"/>
      <c r="B1241" s="566"/>
      <c r="C1241" s="527"/>
      <c r="D1241" s="528"/>
      <c r="E1241" s="528"/>
      <c r="F1241" s="529"/>
      <c r="G1241" s="564"/>
      <c r="H1241" s="530"/>
      <c r="I1241" s="530"/>
      <c r="J1241" s="543"/>
      <c r="K1241" s="543"/>
      <c r="L1241" s="531"/>
      <c r="M1241" s="531"/>
      <c r="N1241" s="544"/>
      <c r="O1241" s="532">
        <f t="shared" si="58"/>
        <v>0</v>
      </c>
      <c r="P1241" s="532">
        <f t="shared" si="59"/>
        <v>0</v>
      </c>
      <c r="Q1241" s="518" t="str">
        <f t="shared" si="60"/>
        <v/>
      </c>
    </row>
    <row r="1242" spans="1:17" x14ac:dyDescent="0.2">
      <c r="A1242" s="525"/>
      <c r="B1242" s="566"/>
      <c r="C1242" s="527"/>
      <c r="D1242" s="528"/>
      <c r="E1242" s="528"/>
      <c r="F1242" s="529"/>
      <c r="G1242" s="528"/>
      <c r="H1242" s="528"/>
      <c r="I1242" s="530"/>
      <c r="J1242" s="543"/>
      <c r="K1242" s="543"/>
      <c r="L1242" s="547"/>
      <c r="M1242" s="547"/>
      <c r="N1242" s="544"/>
      <c r="O1242" s="532">
        <f t="shared" si="58"/>
        <v>0</v>
      </c>
      <c r="P1242" s="532">
        <f t="shared" si="59"/>
        <v>0</v>
      </c>
      <c r="Q1242" s="518" t="str">
        <f t="shared" si="60"/>
        <v/>
      </c>
    </row>
    <row r="1243" spans="1:17" x14ac:dyDescent="0.2">
      <c r="A1243" s="525"/>
      <c r="B1243" s="566"/>
      <c r="C1243" s="527"/>
      <c r="D1243" s="528"/>
      <c r="E1243" s="541"/>
      <c r="F1243" s="529"/>
      <c r="G1243" s="528"/>
      <c r="H1243" s="528"/>
      <c r="I1243" s="528"/>
      <c r="J1243" s="547"/>
      <c r="K1243" s="547"/>
      <c r="L1243" s="547"/>
      <c r="M1243" s="547"/>
      <c r="N1243" s="544"/>
      <c r="O1243" s="532">
        <f t="shared" si="58"/>
        <v>0</v>
      </c>
      <c r="P1243" s="532">
        <f t="shared" si="59"/>
        <v>0</v>
      </c>
      <c r="Q1243" s="518" t="str">
        <f t="shared" si="60"/>
        <v/>
      </c>
    </row>
    <row r="1244" spans="1:17" x14ac:dyDescent="0.2">
      <c r="A1244" s="525"/>
      <c r="B1244" s="566"/>
      <c r="C1244" s="527"/>
      <c r="D1244" s="528"/>
      <c r="E1244" s="528"/>
      <c r="F1244" s="529"/>
      <c r="G1244" s="528"/>
      <c r="H1244" s="528"/>
      <c r="I1244" s="528"/>
      <c r="J1244" s="547"/>
      <c r="K1244" s="547"/>
      <c r="L1244" s="547"/>
      <c r="M1244" s="547"/>
      <c r="N1244" s="544"/>
      <c r="O1244" s="532">
        <f t="shared" si="58"/>
        <v>0</v>
      </c>
      <c r="P1244" s="532">
        <f t="shared" si="59"/>
        <v>0</v>
      </c>
      <c r="Q1244" s="518" t="str">
        <f t="shared" si="60"/>
        <v/>
      </c>
    </row>
    <row r="1245" spans="1:17" x14ac:dyDescent="0.2">
      <c r="A1245" s="525"/>
      <c r="B1245" s="566"/>
      <c r="C1245" s="527"/>
      <c r="D1245" s="528"/>
      <c r="E1245" s="528"/>
      <c r="F1245" s="542"/>
      <c r="G1245" s="528"/>
      <c r="H1245" s="541"/>
      <c r="I1245" s="528"/>
      <c r="J1245" s="547"/>
      <c r="K1245" s="547"/>
      <c r="L1245" s="547"/>
      <c r="M1245" s="543"/>
      <c r="N1245" s="544"/>
      <c r="O1245" s="532">
        <f t="shared" si="58"/>
        <v>0</v>
      </c>
      <c r="P1245" s="532">
        <f t="shared" si="59"/>
        <v>0</v>
      </c>
      <c r="Q1245" s="518" t="str">
        <f t="shared" si="60"/>
        <v/>
      </c>
    </row>
    <row r="1246" spans="1:17" x14ac:dyDescent="0.2">
      <c r="A1246" s="525"/>
      <c r="B1246" s="566"/>
      <c r="C1246" s="527"/>
      <c r="D1246" s="528"/>
      <c r="E1246" s="528"/>
      <c r="F1246" s="542"/>
      <c r="G1246" s="541"/>
      <c r="H1246" s="541"/>
      <c r="I1246" s="530"/>
      <c r="J1246" s="543"/>
      <c r="K1246" s="543"/>
      <c r="L1246" s="531"/>
      <c r="M1246" s="543"/>
      <c r="N1246" s="544"/>
      <c r="O1246" s="532">
        <f t="shared" si="58"/>
        <v>0</v>
      </c>
      <c r="P1246" s="532">
        <f t="shared" si="59"/>
        <v>0</v>
      </c>
      <c r="Q1246" s="518" t="str">
        <f t="shared" si="60"/>
        <v/>
      </c>
    </row>
    <row r="1247" spans="1:17" x14ac:dyDescent="0.2">
      <c r="A1247" s="525"/>
      <c r="B1247" s="566"/>
      <c r="C1247" s="527"/>
      <c r="D1247" s="528"/>
      <c r="E1247" s="528"/>
      <c r="F1247" s="542"/>
      <c r="G1247" s="541"/>
      <c r="H1247" s="541"/>
      <c r="I1247" s="530"/>
      <c r="J1247" s="543"/>
      <c r="K1247" s="543"/>
      <c r="L1247" s="531"/>
      <c r="M1247" s="543"/>
      <c r="N1247" s="544"/>
      <c r="O1247" s="532">
        <f t="shared" si="58"/>
        <v>0</v>
      </c>
      <c r="P1247" s="532">
        <f t="shared" si="59"/>
        <v>0</v>
      </c>
      <c r="Q1247" s="518" t="str">
        <f t="shared" si="60"/>
        <v/>
      </c>
    </row>
    <row r="1248" spans="1:17" x14ac:dyDescent="0.2">
      <c r="A1248" s="525"/>
      <c r="B1248" s="566"/>
      <c r="C1248" s="527"/>
      <c r="D1248" s="528"/>
      <c r="E1248" s="528"/>
      <c r="F1248" s="542"/>
      <c r="G1248" s="541"/>
      <c r="H1248" s="541"/>
      <c r="I1248" s="530"/>
      <c r="J1248" s="543"/>
      <c r="K1248" s="543"/>
      <c r="L1248" s="531"/>
      <c r="M1248" s="543"/>
      <c r="N1248" s="544"/>
      <c r="O1248" s="532">
        <f t="shared" si="58"/>
        <v>0</v>
      </c>
      <c r="P1248" s="532">
        <f t="shared" si="59"/>
        <v>0</v>
      </c>
      <c r="Q1248" s="518" t="str">
        <f t="shared" si="60"/>
        <v/>
      </c>
    </row>
    <row r="1249" spans="1:17" x14ac:dyDescent="0.2">
      <c r="A1249" s="525"/>
      <c r="B1249" s="566"/>
      <c r="C1249" s="527"/>
      <c r="D1249" s="528"/>
      <c r="E1249" s="528"/>
      <c r="F1249" s="542"/>
      <c r="G1249" s="541"/>
      <c r="H1249" s="541"/>
      <c r="I1249" s="530"/>
      <c r="J1249" s="543"/>
      <c r="K1249" s="543"/>
      <c r="L1249" s="531"/>
      <c r="M1249" s="543"/>
      <c r="N1249" s="544"/>
      <c r="O1249" s="532">
        <f t="shared" si="58"/>
        <v>0</v>
      </c>
      <c r="P1249" s="532">
        <f t="shared" si="59"/>
        <v>0</v>
      </c>
      <c r="Q1249" s="518" t="str">
        <f t="shared" si="60"/>
        <v/>
      </c>
    </row>
    <row r="1250" spans="1:17" x14ac:dyDescent="0.2">
      <c r="A1250" s="525"/>
      <c r="B1250" s="566"/>
      <c r="C1250" s="527"/>
      <c r="D1250" s="528"/>
      <c r="E1250" s="528"/>
      <c r="F1250" s="542"/>
      <c r="G1250" s="541"/>
      <c r="H1250" s="541"/>
      <c r="I1250" s="530"/>
      <c r="J1250" s="543"/>
      <c r="K1250" s="543"/>
      <c r="L1250" s="531"/>
      <c r="M1250" s="543"/>
      <c r="N1250" s="544"/>
      <c r="O1250" s="532">
        <f t="shared" si="58"/>
        <v>0</v>
      </c>
      <c r="P1250" s="532">
        <f t="shared" si="59"/>
        <v>0</v>
      </c>
      <c r="Q1250" s="518" t="str">
        <f t="shared" si="60"/>
        <v/>
      </c>
    </row>
    <row r="1251" spans="1:17" x14ac:dyDescent="0.2">
      <c r="A1251" s="525"/>
      <c r="B1251" s="566"/>
      <c r="C1251" s="571"/>
      <c r="D1251" s="541"/>
      <c r="E1251" s="541"/>
      <c r="F1251" s="542"/>
      <c r="G1251" s="541"/>
      <c r="H1251" s="541"/>
      <c r="I1251" s="530"/>
      <c r="J1251" s="543"/>
      <c r="K1251" s="543"/>
      <c r="L1251" s="531"/>
      <c r="M1251" s="543"/>
      <c r="N1251" s="544"/>
      <c r="O1251" s="532">
        <f t="shared" si="58"/>
        <v>0</v>
      </c>
      <c r="P1251" s="532">
        <f t="shared" si="59"/>
        <v>0</v>
      </c>
      <c r="Q1251" s="518" t="str">
        <f t="shared" si="60"/>
        <v/>
      </c>
    </row>
    <row r="1252" spans="1:17" x14ac:dyDescent="0.2">
      <c r="A1252" s="525"/>
      <c r="B1252" s="566"/>
      <c r="C1252" s="571"/>
      <c r="D1252" s="541"/>
      <c r="E1252" s="541"/>
      <c r="F1252" s="542"/>
      <c r="G1252" s="541"/>
      <c r="H1252" s="541"/>
      <c r="I1252" s="530"/>
      <c r="J1252" s="543"/>
      <c r="K1252" s="543"/>
      <c r="L1252" s="531"/>
      <c r="M1252" s="543"/>
      <c r="N1252" s="544"/>
      <c r="O1252" s="532">
        <f t="shared" si="58"/>
        <v>0</v>
      </c>
      <c r="P1252" s="532">
        <f t="shared" si="59"/>
        <v>0</v>
      </c>
      <c r="Q1252" s="518" t="str">
        <f t="shared" si="60"/>
        <v/>
      </c>
    </row>
    <row r="1253" spans="1:17" x14ac:dyDescent="0.2">
      <c r="A1253" s="525"/>
      <c r="B1253" s="566"/>
      <c r="C1253" s="527"/>
      <c r="D1253" s="541"/>
      <c r="E1253" s="541"/>
      <c r="F1253" s="542"/>
      <c r="G1253" s="541"/>
      <c r="H1253" s="541"/>
      <c r="I1253" s="530"/>
      <c r="J1253" s="543"/>
      <c r="K1253" s="543"/>
      <c r="L1253" s="531"/>
      <c r="M1253" s="543"/>
      <c r="N1253" s="544"/>
      <c r="O1253" s="532">
        <f t="shared" si="58"/>
        <v>0</v>
      </c>
      <c r="P1253" s="532">
        <f t="shared" si="59"/>
        <v>0</v>
      </c>
      <c r="Q1253" s="518" t="str">
        <f t="shared" si="60"/>
        <v/>
      </c>
    </row>
    <row r="1254" spans="1:17" x14ac:dyDescent="0.2">
      <c r="A1254" s="525"/>
      <c r="B1254" s="526"/>
      <c r="C1254" s="571"/>
      <c r="D1254" s="541"/>
      <c r="E1254" s="541"/>
      <c r="F1254" s="542"/>
      <c r="G1254" s="541"/>
      <c r="H1254" s="541"/>
      <c r="I1254" s="530"/>
      <c r="J1254" s="543"/>
      <c r="K1254" s="543"/>
      <c r="L1254" s="531"/>
      <c r="M1254" s="543"/>
      <c r="N1254" s="544"/>
      <c r="O1254" s="532">
        <f t="shared" si="58"/>
        <v>0</v>
      </c>
      <c r="P1254" s="532">
        <f t="shared" si="59"/>
        <v>0</v>
      </c>
      <c r="Q1254" s="518" t="str">
        <f t="shared" si="60"/>
        <v/>
      </c>
    </row>
    <row r="1255" spans="1:17" x14ac:dyDescent="0.2">
      <c r="A1255" s="525"/>
      <c r="B1255" s="526"/>
      <c r="C1255" s="527"/>
      <c r="D1255" s="528"/>
      <c r="E1255" s="541"/>
      <c r="F1255" s="542"/>
      <c r="G1255" s="541"/>
      <c r="H1255" s="541"/>
      <c r="I1255" s="530"/>
      <c r="J1255" s="543"/>
      <c r="K1255" s="543"/>
      <c r="L1255" s="547"/>
      <c r="M1255" s="543"/>
      <c r="N1255" s="544"/>
      <c r="O1255" s="532">
        <f t="shared" si="58"/>
        <v>0</v>
      </c>
      <c r="P1255" s="532">
        <f t="shared" si="59"/>
        <v>0</v>
      </c>
      <c r="Q1255" s="518" t="str">
        <f t="shared" si="60"/>
        <v/>
      </c>
    </row>
    <row r="1256" spans="1:17" x14ac:dyDescent="0.2">
      <c r="A1256" s="525"/>
      <c r="B1256" s="526"/>
      <c r="C1256" s="527"/>
      <c r="D1256" s="528"/>
      <c r="E1256" s="541"/>
      <c r="F1256" s="542"/>
      <c r="G1256" s="541"/>
      <c r="H1256" s="541"/>
      <c r="I1256" s="530"/>
      <c r="J1256" s="543"/>
      <c r="K1256" s="543"/>
      <c r="L1256" s="547"/>
      <c r="M1256" s="543"/>
      <c r="N1256" s="544"/>
      <c r="O1256" s="532">
        <f t="shared" si="58"/>
        <v>0</v>
      </c>
      <c r="P1256" s="532">
        <f t="shared" si="59"/>
        <v>0</v>
      </c>
      <c r="Q1256" s="518" t="str">
        <f t="shared" si="60"/>
        <v/>
      </c>
    </row>
    <row r="1257" spans="1:17" x14ac:dyDescent="0.2">
      <c r="A1257" s="525"/>
      <c r="B1257" s="526"/>
      <c r="C1257" s="567"/>
      <c r="D1257" s="528"/>
      <c r="E1257" s="528"/>
      <c r="F1257" s="529"/>
      <c r="G1257" s="528"/>
      <c r="H1257" s="530"/>
      <c r="I1257" s="528"/>
      <c r="J1257" s="570"/>
      <c r="K1257" s="570"/>
      <c r="L1257" s="547"/>
      <c r="M1257" s="547"/>
      <c r="N1257" s="566"/>
      <c r="O1257" s="532">
        <f t="shared" si="58"/>
        <v>0</v>
      </c>
      <c r="P1257" s="532">
        <f t="shared" si="59"/>
        <v>0</v>
      </c>
      <c r="Q1257" s="518" t="str">
        <f t="shared" si="60"/>
        <v/>
      </c>
    </row>
    <row r="1258" spans="1:17" x14ac:dyDescent="0.2">
      <c r="A1258" s="525"/>
      <c r="B1258" s="526"/>
      <c r="C1258" s="567"/>
      <c r="D1258" s="528"/>
      <c r="E1258" s="528"/>
      <c r="F1258" s="529"/>
      <c r="G1258" s="528"/>
      <c r="H1258" s="530"/>
      <c r="I1258" s="528"/>
      <c r="J1258" s="570"/>
      <c r="K1258" s="570"/>
      <c r="L1258" s="547"/>
      <c r="M1258" s="547"/>
      <c r="N1258" s="566"/>
      <c r="O1258" s="532">
        <f t="shared" si="58"/>
        <v>0</v>
      </c>
      <c r="P1258" s="532">
        <f t="shared" si="59"/>
        <v>0</v>
      </c>
      <c r="Q1258" s="518" t="str">
        <f t="shared" si="60"/>
        <v/>
      </c>
    </row>
    <row r="1259" spans="1:17" x14ac:dyDescent="0.2">
      <c r="A1259" s="525"/>
      <c r="B1259" s="526"/>
      <c r="C1259" s="567"/>
      <c r="D1259" s="528"/>
      <c r="E1259" s="528"/>
      <c r="F1259" s="529"/>
      <c r="G1259" s="528"/>
      <c r="H1259" s="528"/>
      <c r="I1259" s="528"/>
      <c r="J1259" s="547"/>
      <c r="K1259" s="570"/>
      <c r="L1259" s="547"/>
      <c r="M1259" s="547"/>
      <c r="N1259" s="566"/>
      <c r="O1259" s="532">
        <f t="shared" si="58"/>
        <v>0</v>
      </c>
      <c r="P1259" s="532">
        <f t="shared" si="59"/>
        <v>0</v>
      </c>
      <c r="Q1259" s="518" t="str">
        <f t="shared" si="60"/>
        <v/>
      </c>
    </row>
    <row r="1260" spans="1:17" x14ac:dyDescent="0.2">
      <c r="A1260" s="525"/>
      <c r="B1260" s="526"/>
      <c r="C1260" s="567"/>
      <c r="D1260" s="528"/>
      <c r="E1260" s="528"/>
      <c r="F1260" s="529"/>
      <c r="G1260" s="528"/>
      <c r="H1260" s="530"/>
      <c r="I1260" s="528"/>
      <c r="J1260" s="570"/>
      <c r="K1260" s="570"/>
      <c r="L1260" s="547"/>
      <c r="M1260" s="547"/>
      <c r="N1260" s="566"/>
      <c r="O1260" s="532">
        <f t="shared" si="58"/>
        <v>0</v>
      </c>
      <c r="P1260" s="532">
        <f t="shared" si="59"/>
        <v>0</v>
      </c>
      <c r="Q1260" s="518" t="str">
        <f t="shared" si="60"/>
        <v/>
      </c>
    </row>
    <row r="1261" spans="1:17" x14ac:dyDescent="0.2">
      <c r="A1261" s="525"/>
      <c r="B1261" s="526"/>
      <c r="C1261" s="567"/>
      <c r="D1261" s="528"/>
      <c r="E1261" s="528"/>
      <c r="F1261" s="529"/>
      <c r="G1261" s="528"/>
      <c r="H1261" s="528"/>
      <c r="I1261" s="528"/>
      <c r="J1261" s="547"/>
      <c r="K1261" s="570"/>
      <c r="L1261" s="547"/>
      <c r="M1261" s="547"/>
      <c r="N1261" s="566"/>
      <c r="O1261" s="532">
        <f t="shared" si="58"/>
        <v>0</v>
      </c>
      <c r="P1261" s="532">
        <f t="shared" si="59"/>
        <v>0</v>
      </c>
      <c r="Q1261" s="518" t="str">
        <f t="shared" si="60"/>
        <v/>
      </c>
    </row>
    <row r="1262" spans="1:17" x14ac:dyDescent="0.2">
      <c r="A1262" s="525"/>
      <c r="B1262" s="526"/>
      <c r="C1262" s="571"/>
      <c r="D1262" s="541"/>
      <c r="E1262" s="541"/>
      <c r="F1262" s="542"/>
      <c r="G1262" s="541"/>
      <c r="H1262" s="541"/>
      <c r="I1262" s="530"/>
      <c r="J1262" s="543"/>
      <c r="K1262" s="570"/>
      <c r="L1262" s="531"/>
      <c r="M1262" s="543"/>
      <c r="N1262" s="544"/>
      <c r="O1262" s="532">
        <f t="shared" si="58"/>
        <v>0</v>
      </c>
      <c r="P1262" s="532">
        <f t="shared" si="59"/>
        <v>0</v>
      </c>
      <c r="Q1262" s="518" t="str">
        <f t="shared" si="60"/>
        <v/>
      </c>
    </row>
    <row r="1263" spans="1:17" x14ac:dyDescent="0.2">
      <c r="A1263" s="525"/>
      <c r="B1263" s="526"/>
      <c r="C1263" s="571"/>
      <c r="D1263" s="541"/>
      <c r="E1263" s="541"/>
      <c r="F1263" s="542"/>
      <c r="G1263" s="541"/>
      <c r="H1263" s="541"/>
      <c r="I1263" s="530"/>
      <c r="J1263" s="543"/>
      <c r="K1263" s="570"/>
      <c r="L1263" s="531"/>
      <c r="M1263" s="543"/>
      <c r="N1263" s="544"/>
      <c r="O1263" s="532">
        <f t="shared" si="58"/>
        <v>0</v>
      </c>
      <c r="P1263" s="532">
        <f t="shared" si="59"/>
        <v>0</v>
      </c>
      <c r="Q1263" s="518" t="str">
        <f t="shared" si="60"/>
        <v/>
      </c>
    </row>
    <row r="1264" spans="1:17" x14ac:dyDescent="0.2">
      <c r="A1264" s="525"/>
      <c r="B1264" s="526"/>
      <c r="C1264" s="527"/>
      <c r="D1264" s="541"/>
      <c r="E1264" s="541"/>
      <c r="F1264" s="542"/>
      <c r="G1264" s="541"/>
      <c r="H1264" s="541"/>
      <c r="I1264" s="530"/>
      <c r="J1264" s="543"/>
      <c r="K1264" s="543"/>
      <c r="L1264" s="531"/>
      <c r="M1264" s="543"/>
      <c r="N1264" s="544"/>
      <c r="O1264" s="532">
        <f t="shared" si="58"/>
        <v>0</v>
      </c>
      <c r="P1264" s="532">
        <f t="shared" si="59"/>
        <v>0</v>
      </c>
      <c r="Q1264" s="518" t="str">
        <f t="shared" si="60"/>
        <v/>
      </c>
    </row>
    <row r="1265" spans="1:17" x14ac:dyDescent="0.2">
      <c r="A1265" s="525"/>
      <c r="B1265" s="526"/>
      <c r="C1265" s="527"/>
      <c r="D1265" s="541"/>
      <c r="E1265" s="541"/>
      <c r="F1265" s="542"/>
      <c r="G1265" s="541"/>
      <c r="H1265" s="541"/>
      <c r="I1265" s="530"/>
      <c r="J1265" s="543"/>
      <c r="K1265" s="543"/>
      <c r="L1265" s="531"/>
      <c r="M1265" s="543"/>
      <c r="N1265" s="544"/>
      <c r="O1265" s="532">
        <f t="shared" si="58"/>
        <v>0</v>
      </c>
      <c r="P1265" s="532">
        <f t="shared" si="59"/>
        <v>0</v>
      </c>
      <c r="Q1265" s="518" t="str">
        <f t="shared" si="60"/>
        <v/>
      </c>
    </row>
    <row r="1266" spans="1:17" x14ac:dyDescent="0.2">
      <c r="A1266" s="525"/>
      <c r="B1266" s="526"/>
      <c r="C1266" s="527"/>
      <c r="D1266" s="541"/>
      <c r="E1266" s="541"/>
      <c r="F1266" s="542"/>
      <c r="G1266" s="541"/>
      <c r="H1266" s="541"/>
      <c r="I1266" s="530"/>
      <c r="J1266" s="543"/>
      <c r="K1266" s="543"/>
      <c r="L1266" s="531"/>
      <c r="M1266" s="543"/>
      <c r="N1266" s="544"/>
      <c r="O1266" s="532">
        <f t="shared" si="58"/>
        <v>0</v>
      </c>
      <c r="P1266" s="532">
        <f t="shared" si="59"/>
        <v>0</v>
      </c>
      <c r="Q1266" s="518" t="str">
        <f t="shared" si="60"/>
        <v/>
      </c>
    </row>
    <row r="1267" spans="1:17" x14ac:dyDescent="0.2">
      <c r="A1267" s="525"/>
      <c r="B1267" s="526"/>
      <c r="C1267" s="527"/>
      <c r="D1267" s="541"/>
      <c r="E1267" s="541"/>
      <c r="F1267" s="542"/>
      <c r="G1267" s="541"/>
      <c r="H1267" s="541"/>
      <c r="I1267" s="530"/>
      <c r="J1267" s="543"/>
      <c r="K1267" s="543"/>
      <c r="L1267" s="531"/>
      <c r="M1267" s="543"/>
      <c r="N1267" s="544"/>
      <c r="O1267" s="532">
        <f t="shared" si="58"/>
        <v>0</v>
      </c>
      <c r="P1267" s="532">
        <f t="shared" si="59"/>
        <v>0</v>
      </c>
      <c r="Q1267" s="518" t="str">
        <f t="shared" si="60"/>
        <v/>
      </c>
    </row>
    <row r="1268" spans="1:17" x14ac:dyDescent="0.2">
      <c r="A1268" s="525"/>
      <c r="B1268" s="526"/>
      <c r="C1268" s="527"/>
      <c r="D1268" s="541"/>
      <c r="E1268" s="541"/>
      <c r="F1268" s="542"/>
      <c r="G1268" s="541"/>
      <c r="H1268" s="541"/>
      <c r="I1268" s="530"/>
      <c r="J1268" s="543"/>
      <c r="K1268" s="543"/>
      <c r="L1268" s="531"/>
      <c r="M1268" s="543"/>
      <c r="N1268" s="544"/>
      <c r="O1268" s="532">
        <f t="shared" si="58"/>
        <v>0</v>
      </c>
      <c r="P1268" s="532">
        <f t="shared" si="59"/>
        <v>0</v>
      </c>
      <c r="Q1268" s="518" t="str">
        <f t="shared" si="60"/>
        <v/>
      </c>
    </row>
    <row r="1269" spans="1:17" x14ac:dyDescent="0.2">
      <c r="A1269" s="525"/>
      <c r="B1269" s="526"/>
      <c r="C1269" s="527"/>
      <c r="D1269" s="541"/>
      <c r="E1269" s="541"/>
      <c r="F1269" s="542"/>
      <c r="G1269" s="541"/>
      <c r="H1269" s="541"/>
      <c r="I1269" s="530"/>
      <c r="J1269" s="543"/>
      <c r="K1269" s="543"/>
      <c r="L1269" s="531"/>
      <c r="M1269" s="543"/>
      <c r="N1269" s="544"/>
      <c r="O1269" s="532">
        <f t="shared" si="58"/>
        <v>0</v>
      </c>
      <c r="P1269" s="532">
        <f t="shared" si="59"/>
        <v>0</v>
      </c>
      <c r="Q1269" s="518" t="str">
        <f t="shared" si="60"/>
        <v/>
      </c>
    </row>
    <row r="1270" spans="1:17" x14ac:dyDescent="0.2">
      <c r="A1270" s="525"/>
      <c r="B1270" s="526"/>
      <c r="C1270" s="527"/>
      <c r="D1270" s="541"/>
      <c r="E1270" s="541"/>
      <c r="F1270" s="542"/>
      <c r="G1270" s="541"/>
      <c r="H1270" s="541"/>
      <c r="I1270" s="530"/>
      <c r="J1270" s="543"/>
      <c r="K1270" s="543"/>
      <c r="L1270" s="531"/>
      <c r="M1270" s="543"/>
      <c r="N1270" s="544"/>
      <c r="O1270" s="532">
        <f t="shared" si="58"/>
        <v>0</v>
      </c>
      <c r="P1270" s="532">
        <f t="shared" si="59"/>
        <v>0</v>
      </c>
      <c r="Q1270" s="518" t="str">
        <f t="shared" si="60"/>
        <v/>
      </c>
    </row>
    <row r="1271" spans="1:17" x14ac:dyDescent="0.2">
      <c r="A1271" s="525"/>
      <c r="B1271" s="526"/>
      <c r="C1271" s="527"/>
      <c r="D1271" s="541"/>
      <c r="E1271" s="541"/>
      <c r="F1271" s="542"/>
      <c r="G1271" s="541"/>
      <c r="H1271" s="541"/>
      <c r="I1271" s="530"/>
      <c r="J1271" s="543"/>
      <c r="K1271" s="543"/>
      <c r="L1271" s="531"/>
      <c r="M1271" s="543"/>
      <c r="N1271" s="544"/>
      <c r="O1271" s="532">
        <f t="shared" si="58"/>
        <v>0</v>
      </c>
      <c r="P1271" s="532">
        <f t="shared" si="59"/>
        <v>0</v>
      </c>
      <c r="Q1271" s="518" t="str">
        <f t="shared" si="60"/>
        <v/>
      </c>
    </row>
    <row r="1272" spans="1:17" x14ac:dyDescent="0.2">
      <c r="A1272" s="525"/>
      <c r="B1272" s="526"/>
      <c r="C1272" s="527"/>
      <c r="D1272" s="541"/>
      <c r="E1272" s="541"/>
      <c r="F1272" s="542"/>
      <c r="G1272" s="541"/>
      <c r="H1272" s="541"/>
      <c r="I1272" s="530"/>
      <c r="J1272" s="543"/>
      <c r="K1272" s="543"/>
      <c r="L1272" s="531"/>
      <c r="M1272" s="543"/>
      <c r="N1272" s="544"/>
      <c r="O1272" s="532">
        <f t="shared" si="58"/>
        <v>0</v>
      </c>
      <c r="P1272" s="532">
        <f t="shared" si="59"/>
        <v>0</v>
      </c>
      <c r="Q1272" s="518" t="str">
        <f t="shared" si="60"/>
        <v/>
      </c>
    </row>
    <row r="1273" spans="1:17" x14ac:dyDescent="0.2">
      <c r="A1273" s="525"/>
      <c r="B1273" s="526"/>
      <c r="C1273" s="527"/>
      <c r="D1273" s="541"/>
      <c r="E1273" s="541"/>
      <c r="F1273" s="542"/>
      <c r="G1273" s="541"/>
      <c r="H1273" s="541"/>
      <c r="I1273" s="530"/>
      <c r="J1273" s="543"/>
      <c r="K1273" s="543"/>
      <c r="L1273" s="531"/>
      <c r="M1273" s="543"/>
      <c r="N1273" s="544"/>
      <c r="O1273" s="532">
        <f t="shared" si="58"/>
        <v>0</v>
      </c>
      <c r="P1273" s="532">
        <f t="shared" si="59"/>
        <v>0</v>
      </c>
      <c r="Q1273" s="518" t="str">
        <f t="shared" si="60"/>
        <v/>
      </c>
    </row>
    <row r="1274" spans="1:17" x14ac:dyDescent="0.2">
      <c r="A1274" s="525"/>
      <c r="B1274" s="526"/>
      <c r="C1274" s="527"/>
      <c r="D1274" s="541"/>
      <c r="E1274" s="541"/>
      <c r="F1274" s="542"/>
      <c r="G1274" s="541"/>
      <c r="H1274" s="541"/>
      <c r="I1274" s="530"/>
      <c r="J1274" s="543"/>
      <c r="K1274" s="543"/>
      <c r="L1274" s="531"/>
      <c r="M1274" s="543"/>
      <c r="N1274" s="544"/>
      <c r="O1274" s="532">
        <f t="shared" si="58"/>
        <v>0</v>
      </c>
      <c r="P1274" s="532">
        <f t="shared" si="59"/>
        <v>0</v>
      </c>
      <c r="Q1274" s="518" t="str">
        <f t="shared" si="60"/>
        <v/>
      </c>
    </row>
    <row r="1275" spans="1:17" x14ac:dyDescent="0.2">
      <c r="A1275" s="525"/>
      <c r="B1275" s="526"/>
      <c r="C1275" s="527"/>
      <c r="D1275" s="541"/>
      <c r="E1275" s="541"/>
      <c r="F1275" s="542"/>
      <c r="G1275" s="541"/>
      <c r="H1275" s="541"/>
      <c r="I1275" s="530"/>
      <c r="J1275" s="543"/>
      <c r="K1275" s="543"/>
      <c r="L1275" s="531"/>
      <c r="M1275" s="543"/>
      <c r="N1275" s="544"/>
      <c r="O1275" s="532">
        <f t="shared" si="58"/>
        <v>0</v>
      </c>
      <c r="P1275" s="532">
        <f t="shared" si="59"/>
        <v>0</v>
      </c>
      <c r="Q1275" s="518" t="str">
        <f t="shared" si="60"/>
        <v/>
      </c>
    </row>
    <row r="1276" spans="1:17" x14ac:dyDescent="0.2">
      <c r="A1276" s="525"/>
      <c r="B1276" s="526"/>
      <c r="C1276" s="527"/>
      <c r="D1276" s="541"/>
      <c r="E1276" s="541"/>
      <c r="F1276" s="542"/>
      <c r="G1276" s="541"/>
      <c r="H1276" s="541"/>
      <c r="I1276" s="530"/>
      <c r="J1276" s="543"/>
      <c r="K1276" s="543"/>
      <c r="L1276" s="531"/>
      <c r="M1276" s="543"/>
      <c r="N1276" s="544"/>
      <c r="O1276" s="532">
        <f t="shared" si="58"/>
        <v>0</v>
      </c>
      <c r="P1276" s="532">
        <f t="shared" si="59"/>
        <v>0</v>
      </c>
      <c r="Q1276" s="518" t="str">
        <f t="shared" si="60"/>
        <v/>
      </c>
    </row>
    <row r="1277" spans="1:17" x14ac:dyDescent="0.2">
      <c r="A1277" s="525"/>
      <c r="B1277" s="526"/>
      <c r="C1277" s="527"/>
      <c r="D1277" s="541"/>
      <c r="E1277" s="541"/>
      <c r="F1277" s="542"/>
      <c r="G1277" s="541"/>
      <c r="H1277" s="541"/>
      <c r="I1277" s="530"/>
      <c r="J1277" s="543"/>
      <c r="K1277" s="543"/>
      <c r="L1277" s="531"/>
      <c r="M1277" s="543"/>
      <c r="N1277" s="544"/>
      <c r="O1277" s="532">
        <f t="shared" si="58"/>
        <v>0</v>
      </c>
      <c r="P1277" s="532">
        <f t="shared" si="59"/>
        <v>0</v>
      </c>
      <c r="Q1277" s="518" t="str">
        <f t="shared" si="60"/>
        <v/>
      </c>
    </row>
    <row r="1278" spans="1:17" x14ac:dyDescent="0.2">
      <c r="A1278" s="525"/>
      <c r="B1278" s="526"/>
      <c r="C1278" s="527"/>
      <c r="D1278" s="541"/>
      <c r="E1278" s="541"/>
      <c r="F1278" s="542"/>
      <c r="G1278" s="541"/>
      <c r="H1278" s="541"/>
      <c r="I1278" s="530"/>
      <c r="J1278" s="543"/>
      <c r="K1278" s="543"/>
      <c r="L1278" s="531"/>
      <c r="M1278" s="543"/>
      <c r="N1278" s="544"/>
      <c r="O1278" s="532">
        <f t="shared" si="58"/>
        <v>0</v>
      </c>
      <c r="P1278" s="532">
        <f t="shared" si="59"/>
        <v>0</v>
      </c>
      <c r="Q1278" s="518" t="str">
        <f t="shared" si="60"/>
        <v/>
      </c>
    </row>
    <row r="1279" spans="1:17" x14ac:dyDescent="0.2">
      <c r="A1279" s="525"/>
      <c r="B1279" s="526"/>
      <c r="C1279" s="571"/>
      <c r="D1279" s="528"/>
      <c r="E1279" s="541"/>
      <c r="F1279" s="542"/>
      <c r="G1279" s="541"/>
      <c r="H1279" s="541"/>
      <c r="I1279" s="530"/>
      <c r="J1279" s="543"/>
      <c r="K1279" s="543"/>
      <c r="L1279" s="531"/>
      <c r="M1279" s="543"/>
      <c r="N1279" s="544"/>
      <c r="O1279" s="532">
        <f t="shared" si="58"/>
        <v>0</v>
      </c>
      <c r="P1279" s="532">
        <f t="shared" si="59"/>
        <v>0</v>
      </c>
      <c r="Q1279" s="518" t="str">
        <f t="shared" si="60"/>
        <v/>
      </c>
    </row>
    <row r="1280" spans="1:17" x14ac:dyDescent="0.2">
      <c r="A1280" s="525"/>
      <c r="B1280" s="526"/>
      <c r="C1280" s="571"/>
      <c r="D1280" s="541"/>
      <c r="E1280" s="541"/>
      <c r="F1280" s="542"/>
      <c r="G1280" s="541"/>
      <c r="H1280" s="541"/>
      <c r="I1280" s="530"/>
      <c r="J1280" s="543"/>
      <c r="K1280" s="543"/>
      <c r="L1280" s="531"/>
      <c r="M1280" s="543"/>
      <c r="N1280" s="544"/>
      <c r="O1280" s="532">
        <f t="shared" si="58"/>
        <v>0</v>
      </c>
      <c r="P1280" s="532">
        <f t="shared" si="59"/>
        <v>0</v>
      </c>
      <c r="Q1280" s="518" t="str">
        <f t="shared" si="60"/>
        <v/>
      </c>
    </row>
    <row r="1281" spans="1:17" x14ac:dyDescent="0.2">
      <c r="A1281" s="525"/>
      <c r="B1281" s="526"/>
      <c r="C1281" s="571"/>
      <c r="D1281" s="528"/>
      <c r="E1281" s="541"/>
      <c r="F1281" s="542"/>
      <c r="G1281" s="541"/>
      <c r="H1281" s="541"/>
      <c r="I1281" s="530"/>
      <c r="J1281" s="543"/>
      <c r="K1281" s="543"/>
      <c r="L1281" s="531"/>
      <c r="M1281" s="543"/>
      <c r="N1281" s="544"/>
      <c r="O1281" s="532">
        <f t="shared" si="58"/>
        <v>0</v>
      </c>
      <c r="P1281" s="532">
        <f t="shared" si="59"/>
        <v>0</v>
      </c>
      <c r="Q1281" s="518" t="str">
        <f t="shared" si="60"/>
        <v/>
      </c>
    </row>
    <row r="1282" spans="1:17" x14ac:dyDescent="0.2">
      <c r="A1282" s="525"/>
      <c r="B1282" s="526"/>
      <c r="C1282" s="567"/>
      <c r="D1282" s="528"/>
      <c r="E1282" s="528"/>
      <c r="F1282" s="529"/>
      <c r="G1282" s="528"/>
      <c r="H1282" s="530"/>
      <c r="I1282" s="528"/>
      <c r="J1282" s="570"/>
      <c r="K1282" s="570"/>
      <c r="L1282" s="547"/>
      <c r="M1282" s="547"/>
      <c r="N1282" s="566"/>
      <c r="O1282" s="532">
        <f t="shared" si="58"/>
        <v>0</v>
      </c>
      <c r="P1282" s="532">
        <f t="shared" si="59"/>
        <v>0</v>
      </c>
      <c r="Q1282" s="518" t="str">
        <f t="shared" si="60"/>
        <v/>
      </c>
    </row>
    <row r="1283" spans="1:17" x14ac:dyDescent="0.2">
      <c r="A1283" s="525"/>
      <c r="B1283" s="526"/>
      <c r="C1283" s="567"/>
      <c r="D1283" s="528"/>
      <c r="E1283" s="528"/>
      <c r="F1283" s="529"/>
      <c r="G1283" s="528"/>
      <c r="H1283" s="530"/>
      <c r="I1283" s="528"/>
      <c r="J1283" s="570"/>
      <c r="K1283" s="570"/>
      <c r="L1283" s="547"/>
      <c r="M1283" s="547"/>
      <c r="N1283" s="566"/>
      <c r="O1283" s="532">
        <f t="shared" si="58"/>
        <v>0</v>
      </c>
      <c r="P1283" s="532">
        <f t="shared" si="59"/>
        <v>0</v>
      </c>
      <c r="Q1283" s="518" t="str">
        <f t="shared" si="60"/>
        <v/>
      </c>
    </row>
    <row r="1284" spans="1:17" x14ac:dyDescent="0.2">
      <c r="A1284" s="525"/>
      <c r="B1284" s="526"/>
      <c r="C1284" s="567"/>
      <c r="D1284" s="528"/>
      <c r="E1284" s="528"/>
      <c r="F1284" s="529"/>
      <c r="G1284" s="528"/>
      <c r="H1284" s="530"/>
      <c r="I1284" s="528"/>
      <c r="J1284" s="570"/>
      <c r="K1284" s="570"/>
      <c r="L1284" s="547"/>
      <c r="M1284" s="547"/>
      <c r="N1284" s="566"/>
      <c r="O1284" s="532">
        <f t="shared" si="58"/>
        <v>0</v>
      </c>
      <c r="P1284" s="532">
        <f t="shared" si="59"/>
        <v>0</v>
      </c>
      <c r="Q1284" s="518" t="str">
        <f t="shared" si="60"/>
        <v/>
      </c>
    </row>
    <row r="1285" spans="1:17" x14ac:dyDescent="0.2">
      <c r="A1285" s="525"/>
      <c r="B1285" s="526"/>
      <c r="C1285" s="567"/>
      <c r="D1285" s="528"/>
      <c r="E1285" s="541"/>
      <c r="F1285" s="529"/>
      <c r="G1285" s="528"/>
      <c r="H1285" s="528"/>
      <c r="I1285" s="528"/>
      <c r="J1285" s="547"/>
      <c r="K1285" s="547"/>
      <c r="L1285" s="547"/>
      <c r="M1285" s="547"/>
      <c r="N1285" s="566"/>
      <c r="O1285" s="532">
        <f t="shared" ref="O1285:O1348" si="61">IF(B1285=0,0,IF(YEAR(B1285)=$P$1,MONTH(B1285)-$O$1+1,(YEAR(B1285)-$P$1)*12-$O$1+1+MONTH(B1285)))</f>
        <v>0</v>
      </c>
      <c r="P1285" s="532">
        <f t="shared" ref="P1285:P1348" si="62">IF(C1285=0,0,IF(YEAR(C1285)=$P$1,MONTH(C1285)-$O$1+1,(YEAR(C1285)-$P$1)*12-$O$1+1+MONTH(C1285)))</f>
        <v>0</v>
      </c>
      <c r="Q1285" s="518" t="str">
        <f t="shared" ref="Q1285:Q1348" si="63">SUBSTITUTE(D1285," ","_")</f>
        <v/>
      </c>
    </row>
    <row r="1286" spans="1:17" x14ac:dyDescent="0.2">
      <c r="A1286" s="525"/>
      <c r="B1286" s="526"/>
      <c r="C1286" s="567"/>
      <c r="D1286" s="528"/>
      <c r="E1286" s="528"/>
      <c r="F1286" s="529"/>
      <c r="G1286" s="528"/>
      <c r="H1286" s="530"/>
      <c r="I1286" s="528"/>
      <c r="J1286" s="570"/>
      <c r="K1286" s="570"/>
      <c r="L1286" s="547"/>
      <c r="M1286" s="547"/>
      <c r="N1286" s="566"/>
      <c r="O1286" s="532">
        <f t="shared" si="61"/>
        <v>0</v>
      </c>
      <c r="P1286" s="532">
        <f t="shared" si="62"/>
        <v>0</v>
      </c>
      <c r="Q1286" s="518" t="str">
        <f t="shared" si="63"/>
        <v/>
      </c>
    </row>
    <row r="1287" spans="1:17" x14ac:dyDescent="0.2">
      <c r="A1287" s="525"/>
      <c r="B1287" s="526"/>
      <c r="C1287" s="567"/>
      <c r="D1287" s="528"/>
      <c r="E1287" s="541"/>
      <c r="F1287" s="542"/>
      <c r="G1287" s="530"/>
      <c r="H1287" s="541"/>
      <c r="I1287" s="530"/>
      <c r="J1287" s="543"/>
      <c r="K1287" s="570"/>
      <c r="L1287" s="547"/>
      <c r="M1287" s="543"/>
      <c r="N1287" s="544"/>
      <c r="O1287" s="532">
        <f t="shared" si="61"/>
        <v>0</v>
      </c>
      <c r="P1287" s="532">
        <f t="shared" si="62"/>
        <v>0</v>
      </c>
      <c r="Q1287" s="518" t="str">
        <f t="shared" si="63"/>
        <v/>
      </c>
    </row>
    <row r="1288" spans="1:17" x14ac:dyDescent="0.2">
      <c r="A1288" s="525"/>
      <c r="B1288" s="526"/>
      <c r="C1288" s="567"/>
      <c r="D1288" s="528"/>
      <c r="E1288" s="528"/>
      <c r="F1288" s="529"/>
      <c r="G1288" s="528"/>
      <c r="H1288" s="530"/>
      <c r="I1288" s="528"/>
      <c r="J1288" s="570"/>
      <c r="K1288" s="570"/>
      <c r="L1288" s="547"/>
      <c r="M1288" s="547"/>
      <c r="N1288" s="566"/>
      <c r="O1288" s="532">
        <f t="shared" si="61"/>
        <v>0</v>
      </c>
      <c r="P1288" s="532">
        <f t="shared" si="62"/>
        <v>0</v>
      </c>
      <c r="Q1288" s="518" t="str">
        <f t="shared" si="63"/>
        <v/>
      </c>
    </row>
    <row r="1289" spans="1:17" x14ac:dyDescent="0.2">
      <c r="A1289" s="525"/>
      <c r="B1289" s="526"/>
      <c r="C1289" s="567"/>
      <c r="D1289" s="528"/>
      <c r="E1289" s="541"/>
      <c r="F1289" s="542"/>
      <c r="G1289" s="541"/>
      <c r="H1289" s="541"/>
      <c r="I1289" s="530"/>
      <c r="J1289" s="543"/>
      <c r="K1289" s="570"/>
      <c r="L1289" s="531"/>
      <c r="M1289" s="543"/>
      <c r="N1289" s="544"/>
      <c r="O1289" s="532">
        <f t="shared" si="61"/>
        <v>0</v>
      </c>
      <c r="P1289" s="532">
        <f t="shared" si="62"/>
        <v>0</v>
      </c>
      <c r="Q1289" s="518" t="str">
        <f t="shared" si="63"/>
        <v/>
      </c>
    </row>
    <row r="1290" spans="1:17" x14ac:dyDescent="0.2">
      <c r="A1290" s="525"/>
      <c r="B1290" s="526"/>
      <c r="C1290" s="567"/>
      <c r="D1290" s="528"/>
      <c r="E1290" s="541"/>
      <c r="F1290" s="542"/>
      <c r="G1290" s="541"/>
      <c r="H1290" s="541"/>
      <c r="I1290" s="530"/>
      <c r="J1290" s="543"/>
      <c r="K1290" s="570"/>
      <c r="L1290" s="547"/>
      <c r="M1290" s="543"/>
      <c r="N1290" s="544"/>
      <c r="O1290" s="532">
        <f t="shared" si="61"/>
        <v>0</v>
      </c>
      <c r="P1290" s="532">
        <f t="shared" si="62"/>
        <v>0</v>
      </c>
      <c r="Q1290" s="518" t="str">
        <f t="shared" si="63"/>
        <v/>
      </c>
    </row>
    <row r="1291" spans="1:17" x14ac:dyDescent="0.2">
      <c r="A1291" s="525"/>
      <c r="B1291" s="526"/>
      <c r="C1291" s="567"/>
      <c r="D1291" s="528"/>
      <c r="E1291" s="541"/>
      <c r="F1291" s="542"/>
      <c r="G1291" s="530"/>
      <c r="H1291" s="541"/>
      <c r="I1291" s="530"/>
      <c r="J1291" s="543"/>
      <c r="K1291" s="570"/>
      <c r="L1291" s="547"/>
      <c r="M1291" s="543"/>
      <c r="N1291" s="544"/>
      <c r="O1291" s="532">
        <f t="shared" si="61"/>
        <v>0</v>
      </c>
      <c r="P1291" s="532">
        <f t="shared" si="62"/>
        <v>0</v>
      </c>
      <c r="Q1291" s="518" t="str">
        <f t="shared" si="63"/>
        <v/>
      </c>
    </row>
    <row r="1292" spans="1:17" x14ac:dyDescent="0.2">
      <c r="A1292" s="525"/>
      <c r="B1292" s="526"/>
      <c r="C1292" s="567"/>
      <c r="D1292" s="541"/>
      <c r="E1292" s="541"/>
      <c r="F1292" s="529"/>
      <c r="G1292" s="528"/>
      <c r="H1292" s="528"/>
      <c r="I1292" s="528"/>
      <c r="J1292" s="547"/>
      <c r="K1292" s="547"/>
      <c r="L1292" s="547"/>
      <c r="M1292" s="547"/>
      <c r="N1292" s="566"/>
      <c r="O1292" s="532">
        <f t="shared" si="61"/>
        <v>0</v>
      </c>
      <c r="P1292" s="532">
        <f t="shared" si="62"/>
        <v>0</v>
      </c>
      <c r="Q1292" s="518" t="str">
        <f t="shared" si="63"/>
        <v/>
      </c>
    </row>
    <row r="1293" spans="1:17" x14ac:dyDescent="0.2">
      <c r="A1293" s="525"/>
      <c r="B1293" s="526"/>
      <c r="C1293" s="571"/>
      <c r="D1293" s="528"/>
      <c r="E1293" s="541"/>
      <c r="F1293" s="542"/>
      <c r="G1293" s="541"/>
      <c r="H1293" s="541"/>
      <c r="I1293" s="530"/>
      <c r="J1293" s="543"/>
      <c r="K1293" s="547"/>
      <c r="L1293" s="547"/>
      <c r="M1293" s="543"/>
      <c r="N1293" s="544"/>
      <c r="O1293" s="532">
        <f t="shared" si="61"/>
        <v>0</v>
      </c>
      <c r="P1293" s="532">
        <f t="shared" si="62"/>
        <v>0</v>
      </c>
      <c r="Q1293" s="518" t="str">
        <f t="shared" si="63"/>
        <v/>
      </c>
    </row>
    <row r="1294" spans="1:17" x14ac:dyDescent="0.2">
      <c r="A1294" s="525"/>
      <c r="B1294" s="526"/>
      <c r="C1294" s="567"/>
      <c r="D1294" s="541"/>
      <c r="E1294" s="541"/>
      <c r="F1294" s="529"/>
      <c r="G1294" s="541"/>
      <c r="H1294" s="528"/>
      <c r="I1294" s="528"/>
      <c r="J1294" s="547"/>
      <c r="K1294" s="547"/>
      <c r="L1294" s="547"/>
      <c r="M1294" s="547"/>
      <c r="N1294" s="566"/>
      <c r="O1294" s="532">
        <f t="shared" si="61"/>
        <v>0</v>
      </c>
      <c r="P1294" s="532">
        <f t="shared" si="62"/>
        <v>0</v>
      </c>
      <c r="Q1294" s="518" t="str">
        <f t="shared" si="63"/>
        <v/>
      </c>
    </row>
    <row r="1295" spans="1:17" x14ac:dyDescent="0.2">
      <c r="A1295" s="525"/>
      <c r="B1295" s="526"/>
      <c r="C1295" s="571"/>
      <c r="D1295" s="528"/>
      <c r="E1295" s="541"/>
      <c r="F1295" s="542"/>
      <c r="G1295" s="541"/>
      <c r="H1295" s="541"/>
      <c r="I1295" s="530"/>
      <c r="J1295" s="543"/>
      <c r="K1295" s="547"/>
      <c r="L1295" s="531"/>
      <c r="M1295" s="543"/>
      <c r="N1295" s="544"/>
      <c r="O1295" s="532">
        <f t="shared" si="61"/>
        <v>0</v>
      </c>
      <c r="P1295" s="532">
        <f t="shared" si="62"/>
        <v>0</v>
      </c>
      <c r="Q1295" s="518" t="str">
        <f t="shared" si="63"/>
        <v/>
      </c>
    </row>
    <row r="1296" spans="1:17" x14ac:dyDescent="0.2">
      <c r="A1296" s="525"/>
      <c r="B1296" s="526"/>
      <c r="C1296" s="571"/>
      <c r="D1296" s="528"/>
      <c r="E1296" s="528"/>
      <c r="F1296" s="529"/>
      <c r="G1296" s="528"/>
      <c r="H1296" s="530"/>
      <c r="I1296" s="528"/>
      <c r="J1296" s="547"/>
      <c r="K1296" s="547"/>
      <c r="L1296" s="547"/>
      <c r="M1296" s="547"/>
      <c r="N1296" s="544"/>
      <c r="O1296" s="532">
        <f t="shared" si="61"/>
        <v>0</v>
      </c>
      <c r="P1296" s="532">
        <f t="shared" si="62"/>
        <v>0</v>
      </c>
      <c r="Q1296" s="518" t="str">
        <f t="shared" si="63"/>
        <v/>
      </c>
    </row>
    <row r="1297" spans="1:17" x14ac:dyDescent="0.2">
      <c r="A1297" s="525"/>
      <c r="B1297" s="526"/>
      <c r="C1297" s="567"/>
      <c r="D1297" s="541"/>
      <c r="E1297" s="541"/>
      <c r="F1297" s="529"/>
      <c r="G1297" s="541"/>
      <c r="H1297" s="528"/>
      <c r="I1297" s="528"/>
      <c r="J1297" s="547"/>
      <c r="K1297" s="547"/>
      <c r="L1297" s="547"/>
      <c r="M1297" s="547"/>
      <c r="N1297" s="566"/>
      <c r="O1297" s="532">
        <f t="shared" si="61"/>
        <v>0</v>
      </c>
      <c r="P1297" s="532">
        <f t="shared" si="62"/>
        <v>0</v>
      </c>
      <c r="Q1297" s="518" t="str">
        <f t="shared" si="63"/>
        <v/>
      </c>
    </row>
    <row r="1298" spans="1:17" x14ac:dyDescent="0.2">
      <c r="A1298" s="525"/>
      <c r="B1298" s="526"/>
      <c r="C1298" s="567"/>
      <c r="D1298" s="528"/>
      <c r="E1298" s="541"/>
      <c r="F1298" s="542"/>
      <c r="G1298" s="541"/>
      <c r="H1298" s="541"/>
      <c r="I1298" s="530"/>
      <c r="J1298" s="543"/>
      <c r="K1298" s="547"/>
      <c r="L1298" s="531"/>
      <c r="M1298" s="543"/>
      <c r="N1298" s="544"/>
      <c r="O1298" s="532">
        <f t="shared" si="61"/>
        <v>0</v>
      </c>
      <c r="P1298" s="532">
        <f t="shared" si="62"/>
        <v>0</v>
      </c>
      <c r="Q1298" s="518" t="str">
        <f t="shared" si="63"/>
        <v/>
      </c>
    </row>
    <row r="1299" spans="1:17" x14ac:dyDescent="0.2">
      <c r="A1299" s="525"/>
      <c r="B1299" s="526"/>
      <c r="C1299" s="571"/>
      <c r="D1299" s="528"/>
      <c r="E1299" s="473"/>
      <c r="F1299" s="542"/>
      <c r="G1299" s="541"/>
      <c r="H1299" s="541"/>
      <c r="I1299" s="530"/>
      <c r="J1299" s="543"/>
      <c r="K1299" s="547"/>
      <c r="L1299" s="547"/>
      <c r="M1299" s="543"/>
      <c r="N1299" s="544"/>
      <c r="O1299" s="532">
        <f t="shared" si="61"/>
        <v>0</v>
      </c>
      <c r="P1299" s="532">
        <f t="shared" si="62"/>
        <v>0</v>
      </c>
      <c r="Q1299" s="518" t="str">
        <f t="shared" si="63"/>
        <v/>
      </c>
    </row>
    <row r="1300" spans="1:17" x14ac:dyDescent="0.2">
      <c r="A1300" s="525"/>
      <c r="B1300" s="526"/>
      <c r="C1300" s="567"/>
      <c r="D1300" s="541"/>
      <c r="E1300" s="541"/>
      <c r="F1300" s="529"/>
      <c r="G1300" s="528"/>
      <c r="H1300" s="528"/>
      <c r="I1300" s="528"/>
      <c r="J1300" s="547"/>
      <c r="K1300" s="547"/>
      <c r="L1300" s="547"/>
      <c r="M1300" s="547"/>
      <c r="N1300" s="566"/>
      <c r="O1300" s="532">
        <f t="shared" si="61"/>
        <v>0</v>
      </c>
      <c r="P1300" s="532">
        <f t="shared" si="62"/>
        <v>0</v>
      </c>
      <c r="Q1300" s="518" t="str">
        <f t="shared" si="63"/>
        <v/>
      </c>
    </row>
    <row r="1301" spans="1:17" x14ac:dyDescent="0.2">
      <c r="A1301" s="525"/>
      <c r="B1301" s="526"/>
      <c r="C1301" s="567"/>
      <c r="D1301" s="528"/>
      <c r="E1301" s="541"/>
      <c r="F1301" s="529"/>
      <c r="G1301" s="528"/>
      <c r="H1301" s="528"/>
      <c r="I1301" s="528"/>
      <c r="J1301" s="547"/>
      <c r="K1301" s="547"/>
      <c r="L1301" s="547"/>
      <c r="M1301" s="547"/>
      <c r="N1301" s="566"/>
      <c r="O1301" s="532">
        <f t="shared" si="61"/>
        <v>0</v>
      </c>
      <c r="P1301" s="532">
        <f t="shared" si="62"/>
        <v>0</v>
      </c>
      <c r="Q1301" s="518" t="str">
        <f t="shared" si="63"/>
        <v/>
      </c>
    </row>
    <row r="1302" spans="1:17" x14ac:dyDescent="0.2">
      <c r="A1302" s="525"/>
      <c r="B1302" s="526"/>
      <c r="C1302" s="571"/>
      <c r="D1302" s="528"/>
      <c r="E1302" s="541"/>
      <c r="F1302" s="542"/>
      <c r="G1302" s="541"/>
      <c r="H1302" s="541"/>
      <c r="I1302" s="530"/>
      <c r="J1302" s="543"/>
      <c r="K1302" s="547"/>
      <c r="L1302" s="547"/>
      <c r="M1302" s="543"/>
      <c r="N1302" s="544"/>
      <c r="O1302" s="532">
        <f t="shared" si="61"/>
        <v>0</v>
      </c>
      <c r="P1302" s="532">
        <f t="shared" si="62"/>
        <v>0</v>
      </c>
      <c r="Q1302" s="518" t="str">
        <f t="shared" si="63"/>
        <v/>
      </c>
    </row>
    <row r="1303" spans="1:17" x14ac:dyDescent="0.2">
      <c r="A1303" s="525"/>
      <c r="B1303" s="526"/>
      <c r="C1303" s="527"/>
      <c r="D1303" s="528"/>
      <c r="E1303" s="528"/>
      <c r="F1303" s="529"/>
      <c r="G1303" s="564"/>
      <c r="H1303" s="530"/>
      <c r="I1303" s="530"/>
      <c r="J1303" s="543"/>
      <c r="K1303" s="543"/>
      <c r="L1303" s="531"/>
      <c r="M1303" s="531"/>
      <c r="N1303" s="566"/>
      <c r="O1303" s="532">
        <f t="shared" si="61"/>
        <v>0</v>
      </c>
      <c r="P1303" s="532">
        <f t="shared" si="62"/>
        <v>0</v>
      </c>
      <c r="Q1303" s="518" t="str">
        <f t="shared" si="63"/>
        <v/>
      </c>
    </row>
    <row r="1304" spans="1:17" x14ac:dyDescent="0.2">
      <c r="A1304" s="525"/>
      <c r="B1304" s="526"/>
      <c r="C1304" s="527"/>
      <c r="D1304" s="528"/>
      <c r="E1304" s="528"/>
      <c r="F1304" s="529"/>
      <c r="G1304" s="564"/>
      <c r="H1304" s="530"/>
      <c r="I1304" s="530"/>
      <c r="J1304" s="543"/>
      <c r="K1304" s="543"/>
      <c r="L1304" s="531"/>
      <c r="M1304" s="531"/>
      <c r="N1304" s="566"/>
      <c r="O1304" s="532">
        <f t="shared" si="61"/>
        <v>0</v>
      </c>
      <c r="P1304" s="532">
        <f t="shared" si="62"/>
        <v>0</v>
      </c>
      <c r="Q1304" s="518" t="str">
        <f t="shared" si="63"/>
        <v/>
      </c>
    </row>
    <row r="1305" spans="1:17" x14ac:dyDescent="0.2">
      <c r="A1305" s="525"/>
      <c r="B1305" s="526"/>
      <c r="C1305" s="527"/>
      <c r="D1305" s="528"/>
      <c r="E1305" s="541"/>
      <c r="F1305" s="542"/>
      <c r="G1305" s="541"/>
      <c r="H1305" s="541"/>
      <c r="I1305" s="530"/>
      <c r="J1305" s="543"/>
      <c r="K1305" s="543"/>
      <c r="L1305" s="531"/>
      <c r="M1305" s="543"/>
      <c r="N1305" s="566"/>
      <c r="O1305" s="532">
        <f t="shared" si="61"/>
        <v>0</v>
      </c>
      <c r="P1305" s="532">
        <f t="shared" si="62"/>
        <v>0</v>
      </c>
      <c r="Q1305" s="518" t="str">
        <f t="shared" si="63"/>
        <v/>
      </c>
    </row>
    <row r="1306" spans="1:17" x14ac:dyDescent="0.2">
      <c r="A1306" s="525"/>
      <c r="B1306" s="566"/>
      <c r="C1306" s="567"/>
      <c r="D1306" s="528"/>
      <c r="E1306" s="528"/>
      <c r="F1306" s="529"/>
      <c r="G1306" s="528"/>
      <c r="H1306" s="528"/>
      <c r="I1306" s="528"/>
      <c r="J1306" s="547"/>
      <c r="K1306" s="543"/>
      <c r="L1306" s="531"/>
      <c r="M1306" s="543"/>
      <c r="N1306" s="566"/>
      <c r="O1306" s="532">
        <f t="shared" si="61"/>
        <v>0</v>
      </c>
      <c r="P1306" s="532">
        <f t="shared" si="62"/>
        <v>0</v>
      </c>
      <c r="Q1306" s="518" t="str">
        <f t="shared" si="63"/>
        <v/>
      </c>
    </row>
    <row r="1307" spans="1:17" x14ac:dyDescent="0.2">
      <c r="A1307" s="525"/>
      <c r="B1307" s="526"/>
      <c r="C1307" s="527"/>
      <c r="D1307" s="528"/>
      <c r="E1307" s="541"/>
      <c r="F1307" s="542"/>
      <c r="G1307" s="541"/>
      <c r="H1307" s="541"/>
      <c r="I1307" s="530"/>
      <c r="J1307" s="543"/>
      <c r="K1307" s="543"/>
      <c r="L1307" s="531"/>
      <c r="M1307" s="543"/>
      <c r="N1307" s="566"/>
      <c r="O1307" s="532">
        <f t="shared" si="61"/>
        <v>0</v>
      </c>
      <c r="P1307" s="532">
        <f t="shared" si="62"/>
        <v>0</v>
      </c>
      <c r="Q1307" s="518" t="str">
        <f t="shared" si="63"/>
        <v/>
      </c>
    </row>
    <row r="1308" spans="1:17" x14ac:dyDescent="0.2">
      <c r="A1308" s="525"/>
      <c r="B1308" s="526"/>
      <c r="C1308" s="527"/>
      <c r="D1308" s="528"/>
      <c r="E1308" s="541"/>
      <c r="F1308" s="542"/>
      <c r="G1308" s="541"/>
      <c r="H1308" s="541"/>
      <c r="I1308" s="530"/>
      <c r="J1308" s="543"/>
      <c r="K1308" s="543"/>
      <c r="L1308" s="531"/>
      <c r="M1308" s="543"/>
      <c r="N1308" s="566"/>
      <c r="O1308" s="532">
        <f t="shared" si="61"/>
        <v>0</v>
      </c>
      <c r="P1308" s="532">
        <f t="shared" si="62"/>
        <v>0</v>
      </c>
      <c r="Q1308" s="518" t="str">
        <f t="shared" si="63"/>
        <v/>
      </c>
    </row>
    <row r="1309" spans="1:17" x14ac:dyDescent="0.2">
      <c r="A1309" s="525"/>
      <c r="B1309" s="526"/>
      <c r="C1309" s="527"/>
      <c r="D1309" s="528"/>
      <c r="E1309" s="541"/>
      <c r="F1309" s="542"/>
      <c r="G1309" s="541"/>
      <c r="H1309" s="541"/>
      <c r="I1309" s="530"/>
      <c r="J1309" s="543"/>
      <c r="K1309" s="543"/>
      <c r="L1309" s="531"/>
      <c r="M1309" s="543"/>
      <c r="N1309" s="566"/>
      <c r="O1309" s="532">
        <f t="shared" si="61"/>
        <v>0</v>
      </c>
      <c r="P1309" s="532">
        <f t="shared" si="62"/>
        <v>0</v>
      </c>
      <c r="Q1309" s="518" t="str">
        <f t="shared" si="63"/>
        <v/>
      </c>
    </row>
    <row r="1310" spans="1:17" x14ac:dyDescent="0.2">
      <c r="A1310" s="525"/>
      <c r="B1310" s="526"/>
      <c r="C1310" s="527"/>
      <c r="D1310" s="528"/>
      <c r="E1310" s="541"/>
      <c r="F1310" s="542"/>
      <c r="G1310" s="541"/>
      <c r="H1310" s="541"/>
      <c r="I1310" s="530"/>
      <c r="J1310" s="543"/>
      <c r="K1310" s="543"/>
      <c r="L1310" s="531"/>
      <c r="M1310" s="543"/>
      <c r="N1310" s="566"/>
      <c r="O1310" s="532">
        <f t="shared" si="61"/>
        <v>0</v>
      </c>
      <c r="P1310" s="532">
        <f t="shared" si="62"/>
        <v>0</v>
      </c>
      <c r="Q1310" s="518" t="str">
        <f t="shared" si="63"/>
        <v/>
      </c>
    </row>
    <row r="1311" spans="1:17" x14ac:dyDescent="0.2">
      <c r="A1311" s="525"/>
      <c r="B1311" s="526"/>
      <c r="C1311" s="527"/>
      <c r="D1311" s="528"/>
      <c r="E1311" s="541"/>
      <c r="F1311" s="542"/>
      <c r="G1311" s="541"/>
      <c r="H1311" s="541"/>
      <c r="I1311" s="530"/>
      <c r="J1311" s="543"/>
      <c r="K1311" s="543"/>
      <c r="L1311" s="531"/>
      <c r="M1311" s="543"/>
      <c r="N1311" s="566"/>
      <c r="O1311" s="532">
        <f t="shared" si="61"/>
        <v>0</v>
      </c>
      <c r="P1311" s="532">
        <f t="shared" si="62"/>
        <v>0</v>
      </c>
      <c r="Q1311" s="518" t="str">
        <f t="shared" si="63"/>
        <v/>
      </c>
    </row>
    <row r="1312" spans="1:17" x14ac:dyDescent="0.2">
      <c r="A1312" s="525"/>
      <c r="B1312" s="526"/>
      <c r="C1312" s="527"/>
      <c r="D1312" s="528"/>
      <c r="E1312" s="541"/>
      <c r="F1312" s="542"/>
      <c r="G1312" s="541"/>
      <c r="H1312" s="541"/>
      <c r="I1312" s="530"/>
      <c r="J1312" s="543"/>
      <c r="K1312" s="543"/>
      <c r="L1312" s="531"/>
      <c r="M1312" s="543"/>
      <c r="N1312" s="566"/>
      <c r="O1312" s="532">
        <f t="shared" si="61"/>
        <v>0</v>
      </c>
      <c r="P1312" s="532">
        <f t="shared" si="62"/>
        <v>0</v>
      </c>
      <c r="Q1312" s="518" t="str">
        <f t="shared" si="63"/>
        <v/>
      </c>
    </row>
    <row r="1313" spans="1:17" x14ac:dyDescent="0.2">
      <c r="A1313" s="525"/>
      <c r="B1313" s="526"/>
      <c r="C1313" s="527"/>
      <c r="D1313" s="528"/>
      <c r="E1313" s="541"/>
      <c r="F1313" s="542"/>
      <c r="G1313" s="541"/>
      <c r="H1313" s="541"/>
      <c r="I1313" s="530"/>
      <c r="J1313" s="543"/>
      <c r="K1313" s="543"/>
      <c r="L1313" s="531"/>
      <c r="M1313" s="543"/>
      <c r="N1313" s="566"/>
      <c r="O1313" s="532">
        <f t="shared" si="61"/>
        <v>0</v>
      </c>
      <c r="P1313" s="532">
        <f t="shared" si="62"/>
        <v>0</v>
      </c>
      <c r="Q1313" s="518" t="str">
        <f t="shared" si="63"/>
        <v/>
      </c>
    </row>
    <row r="1314" spans="1:17" x14ac:dyDescent="0.2">
      <c r="A1314" s="525"/>
      <c r="B1314" s="526"/>
      <c r="C1314" s="527"/>
      <c r="D1314" s="528"/>
      <c r="E1314" s="528"/>
      <c r="F1314" s="529"/>
      <c r="G1314" s="564"/>
      <c r="H1314" s="530"/>
      <c r="I1314" s="530"/>
      <c r="J1314" s="543"/>
      <c r="K1314" s="543"/>
      <c r="L1314" s="531"/>
      <c r="M1314" s="531"/>
      <c r="N1314" s="566"/>
      <c r="O1314" s="532">
        <f t="shared" si="61"/>
        <v>0</v>
      </c>
      <c r="P1314" s="532">
        <f t="shared" si="62"/>
        <v>0</v>
      </c>
      <c r="Q1314" s="518" t="str">
        <f t="shared" si="63"/>
        <v/>
      </c>
    </row>
    <row r="1315" spans="1:17" x14ac:dyDescent="0.2">
      <c r="A1315" s="525"/>
      <c r="B1315" s="526"/>
      <c r="C1315" s="527"/>
      <c r="D1315" s="528"/>
      <c r="E1315" s="528"/>
      <c r="F1315" s="529"/>
      <c r="G1315" s="528"/>
      <c r="H1315" s="528"/>
      <c r="I1315" s="528"/>
      <c r="J1315" s="547"/>
      <c r="K1315" s="547"/>
      <c r="L1315" s="547"/>
      <c r="M1315" s="547"/>
      <c r="N1315" s="566"/>
      <c r="O1315" s="532">
        <f t="shared" si="61"/>
        <v>0</v>
      </c>
      <c r="P1315" s="532">
        <f t="shared" si="62"/>
        <v>0</v>
      </c>
      <c r="Q1315" s="518" t="str">
        <f t="shared" si="63"/>
        <v/>
      </c>
    </row>
    <row r="1316" spans="1:17" x14ac:dyDescent="0.2">
      <c r="A1316" s="525"/>
      <c r="B1316" s="526"/>
      <c r="C1316" s="527"/>
      <c r="D1316" s="528"/>
      <c r="E1316" s="528"/>
      <c r="F1316" s="529"/>
      <c r="G1316" s="528"/>
      <c r="H1316" s="528"/>
      <c r="I1316" s="528"/>
      <c r="J1316" s="547"/>
      <c r="K1316" s="547"/>
      <c r="L1316" s="547"/>
      <c r="M1316" s="547"/>
      <c r="N1316" s="566"/>
      <c r="O1316" s="532">
        <f t="shared" si="61"/>
        <v>0</v>
      </c>
      <c r="P1316" s="532">
        <f t="shared" si="62"/>
        <v>0</v>
      </c>
      <c r="Q1316" s="518" t="str">
        <f t="shared" si="63"/>
        <v/>
      </c>
    </row>
    <row r="1317" spans="1:17" x14ac:dyDescent="0.2">
      <c r="A1317" s="525"/>
      <c r="B1317" s="526"/>
      <c r="C1317" s="527"/>
      <c r="D1317" s="528"/>
      <c r="E1317" s="528"/>
      <c r="F1317" s="529"/>
      <c r="G1317" s="528"/>
      <c r="H1317" s="528"/>
      <c r="I1317" s="528"/>
      <c r="J1317" s="547"/>
      <c r="K1317" s="547"/>
      <c r="L1317" s="547"/>
      <c r="M1317" s="547"/>
      <c r="N1317" s="566"/>
      <c r="O1317" s="532">
        <f t="shared" si="61"/>
        <v>0</v>
      </c>
      <c r="P1317" s="532">
        <f t="shared" si="62"/>
        <v>0</v>
      </c>
      <c r="Q1317" s="518" t="str">
        <f t="shared" si="63"/>
        <v/>
      </c>
    </row>
    <row r="1318" spans="1:17" x14ac:dyDescent="0.2">
      <c r="A1318" s="525"/>
      <c r="B1318" s="526"/>
      <c r="C1318" s="527"/>
      <c r="D1318" s="528"/>
      <c r="E1318" s="541"/>
      <c r="F1318" s="545"/>
      <c r="G1318" s="541"/>
      <c r="H1318" s="530"/>
      <c r="I1318" s="530"/>
      <c r="J1318" s="543"/>
      <c r="K1318" s="543"/>
      <c r="L1318" s="531"/>
      <c r="M1318" s="531"/>
      <c r="N1318" s="562"/>
      <c r="O1318" s="532">
        <f t="shared" si="61"/>
        <v>0</v>
      </c>
      <c r="P1318" s="532">
        <f t="shared" si="62"/>
        <v>0</v>
      </c>
      <c r="Q1318" s="518" t="str">
        <f t="shared" si="63"/>
        <v/>
      </c>
    </row>
    <row r="1319" spans="1:17" x14ac:dyDescent="0.2">
      <c r="A1319" s="525"/>
      <c r="B1319" s="526"/>
      <c r="C1319" s="527"/>
      <c r="D1319" s="528"/>
      <c r="E1319" s="528"/>
      <c r="F1319" s="529"/>
      <c r="G1319" s="528"/>
      <c r="H1319" s="528"/>
      <c r="I1319" s="528"/>
      <c r="J1319" s="547"/>
      <c r="K1319" s="547"/>
      <c r="L1319" s="547"/>
      <c r="M1319" s="547"/>
      <c r="N1319" s="566"/>
      <c r="O1319" s="532">
        <f t="shared" si="61"/>
        <v>0</v>
      </c>
      <c r="P1319" s="532">
        <f t="shared" si="62"/>
        <v>0</v>
      </c>
      <c r="Q1319" s="518" t="str">
        <f t="shared" si="63"/>
        <v/>
      </c>
    </row>
    <row r="1320" spans="1:17" x14ac:dyDescent="0.2">
      <c r="A1320" s="525"/>
      <c r="B1320" s="526"/>
      <c r="C1320" s="527"/>
      <c r="D1320" s="528"/>
      <c r="E1320" s="541"/>
      <c r="F1320" s="542"/>
      <c r="G1320" s="541"/>
      <c r="H1320" s="541"/>
      <c r="I1320" s="530"/>
      <c r="J1320" s="543"/>
      <c r="K1320" s="547"/>
      <c r="L1320" s="547"/>
      <c r="M1320" s="543"/>
      <c r="N1320" s="544"/>
      <c r="O1320" s="532">
        <f t="shared" si="61"/>
        <v>0</v>
      </c>
      <c r="P1320" s="532">
        <f t="shared" si="62"/>
        <v>0</v>
      </c>
      <c r="Q1320" s="518" t="str">
        <f t="shared" si="63"/>
        <v/>
      </c>
    </row>
    <row r="1321" spans="1:17" x14ac:dyDescent="0.2">
      <c r="A1321" s="525"/>
      <c r="B1321" s="526"/>
      <c r="C1321" s="527"/>
      <c r="D1321" s="528"/>
      <c r="E1321" s="541"/>
      <c r="F1321" s="542"/>
      <c r="G1321" s="541"/>
      <c r="H1321" s="541"/>
      <c r="I1321" s="530"/>
      <c r="J1321" s="543"/>
      <c r="K1321" s="547"/>
      <c r="L1321" s="547"/>
      <c r="M1321" s="543"/>
      <c r="N1321" s="544"/>
      <c r="O1321" s="532">
        <f t="shared" si="61"/>
        <v>0</v>
      </c>
      <c r="P1321" s="532">
        <f t="shared" si="62"/>
        <v>0</v>
      </c>
      <c r="Q1321" s="518" t="str">
        <f t="shared" si="63"/>
        <v/>
      </c>
    </row>
    <row r="1322" spans="1:17" x14ac:dyDescent="0.2">
      <c r="A1322" s="525"/>
      <c r="B1322" s="526"/>
      <c r="C1322" s="571"/>
      <c r="D1322" s="541"/>
      <c r="E1322" s="541"/>
      <c r="F1322" s="542"/>
      <c r="G1322" s="541"/>
      <c r="H1322" s="541"/>
      <c r="I1322" s="530"/>
      <c r="J1322" s="543"/>
      <c r="K1322" s="543"/>
      <c r="L1322" s="531"/>
      <c r="M1322" s="543"/>
      <c r="N1322" s="544"/>
      <c r="O1322" s="532">
        <f t="shared" si="61"/>
        <v>0</v>
      </c>
      <c r="P1322" s="532">
        <f t="shared" si="62"/>
        <v>0</v>
      </c>
      <c r="Q1322" s="518" t="str">
        <f t="shared" si="63"/>
        <v/>
      </c>
    </row>
    <row r="1323" spans="1:17" x14ac:dyDescent="0.2">
      <c r="A1323" s="525"/>
      <c r="B1323" s="526"/>
      <c r="C1323" s="527"/>
      <c r="D1323" s="528"/>
      <c r="E1323" s="541"/>
      <c r="F1323" s="542"/>
      <c r="G1323" s="541"/>
      <c r="H1323" s="541"/>
      <c r="I1323" s="530"/>
      <c r="J1323" s="543"/>
      <c r="K1323" s="543"/>
      <c r="L1323" s="531"/>
      <c r="M1323" s="543"/>
      <c r="N1323" s="544"/>
      <c r="O1323" s="532">
        <f t="shared" si="61"/>
        <v>0</v>
      </c>
      <c r="P1323" s="532">
        <f t="shared" si="62"/>
        <v>0</v>
      </c>
      <c r="Q1323" s="518" t="str">
        <f t="shared" si="63"/>
        <v/>
      </c>
    </row>
    <row r="1324" spans="1:17" x14ac:dyDescent="0.2">
      <c r="A1324" s="525"/>
      <c r="B1324" s="526"/>
      <c r="C1324" s="527"/>
      <c r="D1324" s="528"/>
      <c r="E1324" s="541"/>
      <c r="F1324" s="542"/>
      <c r="G1324" s="541"/>
      <c r="H1324" s="541"/>
      <c r="I1324" s="530"/>
      <c r="J1324" s="543"/>
      <c r="K1324" s="543"/>
      <c r="L1324" s="531"/>
      <c r="M1324" s="543"/>
      <c r="N1324" s="544"/>
      <c r="O1324" s="532">
        <f t="shared" si="61"/>
        <v>0</v>
      </c>
      <c r="P1324" s="532">
        <f t="shared" si="62"/>
        <v>0</v>
      </c>
      <c r="Q1324" s="518" t="str">
        <f t="shared" si="63"/>
        <v/>
      </c>
    </row>
    <row r="1325" spans="1:17" x14ac:dyDescent="0.2">
      <c r="A1325" s="525"/>
      <c r="B1325" s="526"/>
      <c r="C1325" s="527"/>
      <c r="D1325" s="528"/>
      <c r="E1325" s="541"/>
      <c r="F1325" s="542"/>
      <c r="G1325" s="541"/>
      <c r="H1325" s="541"/>
      <c r="I1325" s="530"/>
      <c r="J1325" s="543"/>
      <c r="K1325" s="543"/>
      <c r="L1325" s="531"/>
      <c r="M1325" s="543"/>
      <c r="N1325" s="544"/>
      <c r="O1325" s="532">
        <f t="shared" si="61"/>
        <v>0</v>
      </c>
      <c r="P1325" s="532">
        <f t="shared" si="62"/>
        <v>0</v>
      </c>
      <c r="Q1325" s="518" t="str">
        <f t="shared" si="63"/>
        <v/>
      </c>
    </row>
    <row r="1326" spans="1:17" x14ac:dyDescent="0.2">
      <c r="A1326" s="525"/>
      <c r="B1326" s="526"/>
      <c r="C1326" s="527"/>
      <c r="D1326" s="528"/>
      <c r="E1326" s="541"/>
      <c r="F1326" s="542"/>
      <c r="G1326" s="541"/>
      <c r="H1326" s="541"/>
      <c r="I1326" s="530"/>
      <c r="J1326" s="543"/>
      <c r="K1326" s="543"/>
      <c r="L1326" s="531"/>
      <c r="M1326" s="543"/>
      <c r="N1326" s="544"/>
      <c r="O1326" s="532">
        <f t="shared" si="61"/>
        <v>0</v>
      </c>
      <c r="P1326" s="532">
        <f t="shared" si="62"/>
        <v>0</v>
      </c>
      <c r="Q1326" s="518" t="str">
        <f t="shared" si="63"/>
        <v/>
      </c>
    </row>
    <row r="1327" spans="1:17" x14ac:dyDescent="0.2">
      <c r="A1327" s="525"/>
      <c r="B1327" s="526"/>
      <c r="C1327" s="527"/>
      <c r="D1327" s="528"/>
      <c r="E1327" s="541"/>
      <c r="F1327" s="542"/>
      <c r="G1327" s="541"/>
      <c r="H1327" s="541"/>
      <c r="I1327" s="530"/>
      <c r="J1327" s="543"/>
      <c r="K1327" s="543"/>
      <c r="L1327" s="531"/>
      <c r="M1327" s="543"/>
      <c r="N1327" s="544"/>
      <c r="O1327" s="532">
        <f t="shared" si="61"/>
        <v>0</v>
      </c>
      <c r="P1327" s="532">
        <f t="shared" si="62"/>
        <v>0</v>
      </c>
      <c r="Q1327" s="518" t="str">
        <f t="shared" si="63"/>
        <v/>
      </c>
    </row>
    <row r="1328" spans="1:17" x14ac:dyDescent="0.2">
      <c r="A1328" s="525"/>
      <c r="B1328" s="526"/>
      <c r="C1328" s="527"/>
      <c r="D1328" s="528"/>
      <c r="E1328" s="541"/>
      <c r="F1328" s="542"/>
      <c r="G1328" s="541"/>
      <c r="H1328" s="541"/>
      <c r="I1328" s="530"/>
      <c r="J1328" s="543"/>
      <c r="K1328" s="543"/>
      <c r="L1328" s="531"/>
      <c r="M1328" s="543"/>
      <c r="N1328" s="544"/>
      <c r="O1328" s="532">
        <f t="shared" si="61"/>
        <v>0</v>
      </c>
      <c r="P1328" s="532">
        <f t="shared" si="62"/>
        <v>0</v>
      </c>
      <c r="Q1328" s="518" t="str">
        <f t="shared" si="63"/>
        <v/>
      </c>
    </row>
    <row r="1329" spans="1:17" x14ac:dyDescent="0.2">
      <c r="A1329" s="525"/>
      <c r="B1329" s="526"/>
      <c r="C1329" s="527"/>
      <c r="D1329" s="528"/>
      <c r="E1329" s="541"/>
      <c r="F1329" s="542"/>
      <c r="G1329" s="541"/>
      <c r="H1329" s="541"/>
      <c r="I1329" s="530"/>
      <c r="J1329" s="543"/>
      <c r="K1329" s="543"/>
      <c r="L1329" s="531"/>
      <c r="M1329" s="543"/>
      <c r="N1329" s="544"/>
      <c r="O1329" s="532">
        <f t="shared" si="61"/>
        <v>0</v>
      </c>
      <c r="P1329" s="532">
        <f t="shared" si="62"/>
        <v>0</v>
      </c>
      <c r="Q1329" s="518" t="str">
        <f t="shared" si="63"/>
        <v/>
      </c>
    </row>
    <row r="1330" spans="1:17" x14ac:dyDescent="0.2">
      <c r="A1330" s="525"/>
      <c r="B1330" s="526"/>
      <c r="C1330" s="527"/>
      <c r="D1330" s="528"/>
      <c r="E1330" s="541"/>
      <c r="F1330" s="542"/>
      <c r="G1330" s="541"/>
      <c r="H1330" s="541"/>
      <c r="I1330" s="530"/>
      <c r="J1330" s="543"/>
      <c r="K1330" s="543"/>
      <c r="L1330" s="531"/>
      <c r="M1330" s="543"/>
      <c r="N1330" s="544"/>
      <c r="O1330" s="532">
        <f t="shared" si="61"/>
        <v>0</v>
      </c>
      <c r="P1330" s="532">
        <f t="shared" si="62"/>
        <v>0</v>
      </c>
      <c r="Q1330" s="518" t="str">
        <f t="shared" si="63"/>
        <v/>
      </c>
    </row>
    <row r="1331" spans="1:17" x14ac:dyDescent="0.2">
      <c r="A1331" s="525"/>
      <c r="B1331" s="526"/>
      <c r="C1331" s="527"/>
      <c r="D1331" s="541"/>
      <c r="E1331" s="541"/>
      <c r="F1331" s="542"/>
      <c r="G1331" s="530"/>
      <c r="H1331" s="541"/>
      <c r="I1331" s="530"/>
      <c r="J1331" s="543"/>
      <c r="K1331" s="543"/>
      <c r="L1331" s="531"/>
      <c r="M1331" s="543"/>
      <c r="N1331" s="544"/>
      <c r="O1331" s="532">
        <f t="shared" si="61"/>
        <v>0</v>
      </c>
      <c r="P1331" s="532">
        <f t="shared" si="62"/>
        <v>0</v>
      </c>
      <c r="Q1331" s="518" t="str">
        <f t="shared" si="63"/>
        <v/>
      </c>
    </row>
    <row r="1332" spans="1:17" x14ac:dyDescent="0.2">
      <c r="A1332" s="525"/>
      <c r="B1332" s="526"/>
      <c r="C1332" s="527"/>
      <c r="D1332" s="541"/>
      <c r="E1332" s="541"/>
      <c r="F1332" s="542"/>
      <c r="G1332" s="530"/>
      <c r="H1332" s="541"/>
      <c r="I1332" s="530"/>
      <c r="J1332" s="543"/>
      <c r="K1332" s="543"/>
      <c r="L1332" s="531"/>
      <c r="M1332" s="543"/>
      <c r="N1332" s="544"/>
      <c r="O1332" s="532">
        <f t="shared" si="61"/>
        <v>0</v>
      </c>
      <c r="P1332" s="532">
        <f t="shared" si="62"/>
        <v>0</v>
      </c>
      <c r="Q1332" s="518" t="str">
        <f t="shared" si="63"/>
        <v/>
      </c>
    </row>
    <row r="1333" spans="1:17" x14ac:dyDescent="0.2">
      <c r="A1333" s="525"/>
      <c r="B1333" s="526"/>
      <c r="C1333" s="527"/>
      <c r="D1333" s="541"/>
      <c r="E1333" s="541"/>
      <c r="F1333" s="542"/>
      <c r="G1333" s="530"/>
      <c r="H1333" s="541"/>
      <c r="I1333" s="530"/>
      <c r="J1333" s="543"/>
      <c r="K1333" s="543"/>
      <c r="L1333" s="531"/>
      <c r="M1333" s="543"/>
      <c r="N1333" s="544"/>
      <c r="O1333" s="532">
        <f t="shared" si="61"/>
        <v>0</v>
      </c>
      <c r="P1333" s="532">
        <f t="shared" si="62"/>
        <v>0</v>
      </c>
      <c r="Q1333" s="518" t="str">
        <f t="shared" si="63"/>
        <v/>
      </c>
    </row>
    <row r="1334" spans="1:17" x14ac:dyDescent="0.2">
      <c r="A1334" s="525"/>
      <c r="B1334" s="526"/>
      <c r="C1334" s="527"/>
      <c r="D1334" s="541"/>
      <c r="E1334" s="541"/>
      <c r="F1334" s="542"/>
      <c r="G1334" s="530"/>
      <c r="H1334" s="541"/>
      <c r="I1334" s="530"/>
      <c r="J1334" s="543"/>
      <c r="K1334" s="543"/>
      <c r="L1334" s="531"/>
      <c r="M1334" s="543"/>
      <c r="N1334" s="544"/>
      <c r="O1334" s="532">
        <f t="shared" si="61"/>
        <v>0</v>
      </c>
      <c r="P1334" s="532">
        <f t="shared" si="62"/>
        <v>0</v>
      </c>
      <c r="Q1334" s="518" t="str">
        <f t="shared" si="63"/>
        <v/>
      </c>
    </row>
    <row r="1335" spans="1:17" x14ac:dyDescent="0.2">
      <c r="A1335" s="525"/>
      <c r="B1335" s="526"/>
      <c r="C1335" s="527"/>
      <c r="D1335" s="541"/>
      <c r="E1335" s="541"/>
      <c r="F1335" s="542"/>
      <c r="G1335" s="530"/>
      <c r="H1335" s="541"/>
      <c r="I1335" s="530"/>
      <c r="J1335" s="543"/>
      <c r="K1335" s="543"/>
      <c r="L1335" s="531"/>
      <c r="M1335" s="543"/>
      <c r="N1335" s="544"/>
      <c r="O1335" s="532">
        <f t="shared" si="61"/>
        <v>0</v>
      </c>
      <c r="P1335" s="532">
        <f t="shared" si="62"/>
        <v>0</v>
      </c>
      <c r="Q1335" s="518" t="str">
        <f t="shared" si="63"/>
        <v/>
      </c>
    </row>
    <row r="1336" spans="1:17" x14ac:dyDescent="0.2">
      <c r="A1336" s="525"/>
      <c r="B1336" s="526"/>
      <c r="C1336" s="527"/>
      <c r="D1336" s="541"/>
      <c r="E1336" s="541"/>
      <c r="F1336" s="542"/>
      <c r="G1336" s="530"/>
      <c r="H1336" s="541"/>
      <c r="I1336" s="530"/>
      <c r="J1336" s="543"/>
      <c r="K1336" s="543"/>
      <c r="L1336" s="531"/>
      <c r="M1336" s="543"/>
      <c r="N1336" s="544"/>
      <c r="O1336" s="532">
        <f t="shared" si="61"/>
        <v>0</v>
      </c>
      <c r="P1336" s="532">
        <f t="shared" si="62"/>
        <v>0</v>
      </c>
      <c r="Q1336" s="518" t="str">
        <f t="shared" si="63"/>
        <v/>
      </c>
    </row>
    <row r="1337" spans="1:17" x14ac:dyDescent="0.2">
      <c r="A1337" s="525"/>
      <c r="B1337" s="526"/>
      <c r="C1337" s="527"/>
      <c r="D1337" s="541"/>
      <c r="E1337" s="541"/>
      <c r="F1337" s="542"/>
      <c r="G1337" s="530"/>
      <c r="H1337" s="541"/>
      <c r="I1337" s="530"/>
      <c r="J1337" s="543"/>
      <c r="K1337" s="543"/>
      <c r="L1337" s="531"/>
      <c r="M1337" s="543"/>
      <c r="N1337" s="544"/>
      <c r="O1337" s="532">
        <f t="shared" si="61"/>
        <v>0</v>
      </c>
      <c r="P1337" s="532">
        <f t="shared" si="62"/>
        <v>0</v>
      </c>
      <c r="Q1337" s="518" t="str">
        <f t="shared" si="63"/>
        <v/>
      </c>
    </row>
    <row r="1338" spans="1:17" x14ac:dyDescent="0.2">
      <c r="A1338" s="525"/>
      <c r="B1338" s="526"/>
      <c r="C1338" s="527"/>
      <c r="D1338" s="541"/>
      <c r="E1338" s="541"/>
      <c r="F1338" s="542"/>
      <c r="G1338" s="530"/>
      <c r="H1338" s="541"/>
      <c r="I1338" s="530"/>
      <c r="J1338" s="543"/>
      <c r="K1338" s="543"/>
      <c r="L1338" s="531"/>
      <c r="M1338" s="543"/>
      <c r="N1338" s="544"/>
      <c r="O1338" s="532">
        <f t="shared" si="61"/>
        <v>0</v>
      </c>
      <c r="P1338" s="532">
        <f t="shared" si="62"/>
        <v>0</v>
      </c>
      <c r="Q1338" s="518" t="str">
        <f t="shared" si="63"/>
        <v/>
      </c>
    </row>
    <row r="1339" spans="1:17" x14ac:dyDescent="0.2">
      <c r="A1339" s="525"/>
      <c r="B1339" s="526"/>
      <c r="C1339" s="527"/>
      <c r="D1339" s="541"/>
      <c r="E1339" s="541"/>
      <c r="F1339" s="542"/>
      <c r="G1339" s="530"/>
      <c r="H1339" s="541"/>
      <c r="I1339" s="530"/>
      <c r="J1339" s="543"/>
      <c r="K1339" s="543"/>
      <c r="L1339" s="531"/>
      <c r="M1339" s="543"/>
      <c r="N1339" s="544"/>
      <c r="O1339" s="532">
        <f t="shared" si="61"/>
        <v>0</v>
      </c>
      <c r="P1339" s="532">
        <f t="shared" si="62"/>
        <v>0</v>
      </c>
      <c r="Q1339" s="518" t="str">
        <f t="shared" si="63"/>
        <v/>
      </c>
    </row>
    <row r="1340" spans="1:17" x14ac:dyDescent="0.2">
      <c r="A1340" s="525"/>
      <c r="B1340" s="526"/>
      <c r="C1340" s="527"/>
      <c r="D1340" s="541"/>
      <c r="E1340" s="541"/>
      <c r="F1340" s="542"/>
      <c r="G1340" s="530"/>
      <c r="H1340" s="541"/>
      <c r="I1340" s="530"/>
      <c r="J1340" s="543"/>
      <c r="K1340" s="543"/>
      <c r="L1340" s="531"/>
      <c r="M1340" s="543"/>
      <c r="N1340" s="544"/>
      <c r="O1340" s="532">
        <f t="shared" si="61"/>
        <v>0</v>
      </c>
      <c r="P1340" s="532">
        <f t="shared" si="62"/>
        <v>0</v>
      </c>
      <c r="Q1340" s="518" t="str">
        <f t="shared" si="63"/>
        <v/>
      </c>
    </row>
    <row r="1341" spans="1:17" x14ac:dyDescent="0.2">
      <c r="A1341" s="525"/>
      <c r="B1341" s="526"/>
      <c r="C1341" s="527"/>
      <c r="D1341" s="541"/>
      <c r="E1341" s="541"/>
      <c r="F1341" s="542"/>
      <c r="G1341" s="541"/>
      <c r="H1341" s="541"/>
      <c r="I1341" s="530"/>
      <c r="J1341" s="543"/>
      <c r="K1341" s="543"/>
      <c r="L1341" s="531"/>
      <c r="M1341" s="543"/>
      <c r="N1341" s="544"/>
      <c r="O1341" s="532">
        <f t="shared" si="61"/>
        <v>0</v>
      </c>
      <c r="P1341" s="532">
        <f t="shared" si="62"/>
        <v>0</v>
      </c>
      <c r="Q1341" s="518" t="str">
        <f t="shared" si="63"/>
        <v/>
      </c>
    </row>
    <row r="1342" spans="1:17" x14ac:dyDescent="0.2">
      <c r="A1342" s="525"/>
      <c r="B1342" s="526"/>
      <c r="C1342" s="571"/>
      <c r="D1342" s="528"/>
      <c r="E1342" s="541"/>
      <c r="F1342" s="542"/>
      <c r="G1342" s="530"/>
      <c r="H1342" s="541"/>
      <c r="I1342" s="530"/>
      <c r="J1342" s="543"/>
      <c r="K1342" s="543"/>
      <c r="L1342" s="531"/>
      <c r="M1342" s="543"/>
      <c r="N1342" s="544"/>
      <c r="O1342" s="532">
        <f t="shared" si="61"/>
        <v>0</v>
      </c>
      <c r="P1342" s="532">
        <f t="shared" si="62"/>
        <v>0</v>
      </c>
      <c r="Q1342" s="518" t="str">
        <f t="shared" si="63"/>
        <v/>
      </c>
    </row>
    <row r="1343" spans="1:17" x14ac:dyDescent="0.2">
      <c r="A1343" s="525"/>
      <c r="B1343" s="526"/>
      <c r="C1343" s="571"/>
      <c r="D1343" s="528"/>
      <c r="E1343" s="528"/>
      <c r="F1343" s="529"/>
      <c r="G1343" s="541"/>
      <c r="H1343" s="528"/>
      <c r="I1343" s="528"/>
      <c r="J1343" s="547"/>
      <c r="K1343" s="547"/>
      <c r="L1343" s="547"/>
      <c r="M1343" s="543"/>
      <c r="N1343" s="544"/>
      <c r="O1343" s="532">
        <f t="shared" si="61"/>
        <v>0</v>
      </c>
      <c r="P1343" s="532">
        <f t="shared" si="62"/>
        <v>0</v>
      </c>
      <c r="Q1343" s="518" t="str">
        <f t="shared" si="63"/>
        <v/>
      </c>
    </row>
    <row r="1344" spans="1:17" x14ac:dyDescent="0.2">
      <c r="A1344" s="525"/>
      <c r="B1344" s="526"/>
      <c r="C1344" s="571"/>
      <c r="D1344" s="528"/>
      <c r="E1344" s="541"/>
      <c r="F1344" s="542"/>
      <c r="G1344" s="541"/>
      <c r="H1344" s="541"/>
      <c r="I1344" s="530"/>
      <c r="J1344" s="543"/>
      <c r="K1344" s="547"/>
      <c r="L1344" s="547"/>
      <c r="M1344" s="543"/>
      <c r="N1344" s="544"/>
      <c r="O1344" s="532">
        <f t="shared" si="61"/>
        <v>0</v>
      </c>
      <c r="P1344" s="532">
        <f t="shared" si="62"/>
        <v>0</v>
      </c>
      <c r="Q1344" s="518" t="str">
        <f t="shared" si="63"/>
        <v/>
      </c>
    </row>
    <row r="1345" spans="1:17" x14ac:dyDescent="0.2">
      <c r="A1345" s="525"/>
      <c r="B1345" s="526"/>
      <c r="C1345" s="571"/>
      <c r="D1345" s="528"/>
      <c r="E1345" s="541"/>
      <c r="F1345" s="542"/>
      <c r="G1345" s="541"/>
      <c r="H1345" s="541"/>
      <c r="I1345" s="530"/>
      <c r="J1345" s="543"/>
      <c r="K1345" s="547"/>
      <c r="L1345" s="547"/>
      <c r="M1345" s="543"/>
      <c r="N1345" s="544"/>
      <c r="O1345" s="532">
        <f t="shared" si="61"/>
        <v>0</v>
      </c>
      <c r="P1345" s="532">
        <f t="shared" si="62"/>
        <v>0</v>
      </c>
      <c r="Q1345" s="518" t="str">
        <f t="shared" si="63"/>
        <v/>
      </c>
    </row>
    <row r="1346" spans="1:17" x14ac:dyDescent="0.2">
      <c r="A1346" s="525"/>
      <c r="B1346" s="526"/>
      <c r="C1346" s="571"/>
      <c r="D1346" s="528"/>
      <c r="E1346" s="541"/>
      <c r="F1346" s="542"/>
      <c r="G1346" s="541"/>
      <c r="H1346" s="541"/>
      <c r="I1346" s="530"/>
      <c r="J1346" s="543"/>
      <c r="K1346" s="547"/>
      <c r="L1346" s="547"/>
      <c r="M1346" s="543"/>
      <c r="N1346" s="544"/>
      <c r="O1346" s="532">
        <f t="shared" si="61"/>
        <v>0</v>
      </c>
      <c r="P1346" s="532">
        <f t="shared" si="62"/>
        <v>0</v>
      </c>
      <c r="Q1346" s="518" t="str">
        <f t="shared" si="63"/>
        <v/>
      </c>
    </row>
    <row r="1347" spans="1:17" x14ac:dyDescent="0.2">
      <c r="A1347" s="525"/>
      <c r="B1347" s="526"/>
      <c r="C1347" s="571"/>
      <c r="D1347" s="528"/>
      <c r="E1347" s="541"/>
      <c r="F1347" s="542"/>
      <c r="G1347" s="541"/>
      <c r="H1347" s="541"/>
      <c r="I1347" s="530"/>
      <c r="J1347" s="543"/>
      <c r="K1347" s="547"/>
      <c r="L1347" s="547"/>
      <c r="M1347" s="543"/>
      <c r="N1347" s="544"/>
      <c r="O1347" s="532">
        <f t="shared" si="61"/>
        <v>0</v>
      </c>
      <c r="P1347" s="532">
        <f t="shared" si="62"/>
        <v>0</v>
      </c>
      <c r="Q1347" s="518" t="str">
        <f t="shared" si="63"/>
        <v/>
      </c>
    </row>
    <row r="1348" spans="1:17" x14ac:dyDescent="0.2">
      <c r="A1348" s="525"/>
      <c r="B1348" s="526"/>
      <c r="C1348" s="571"/>
      <c r="D1348" s="528"/>
      <c r="E1348" s="541"/>
      <c r="F1348" s="542"/>
      <c r="G1348" s="541"/>
      <c r="H1348" s="541"/>
      <c r="I1348" s="530"/>
      <c r="J1348" s="543"/>
      <c r="K1348" s="547"/>
      <c r="L1348" s="547"/>
      <c r="M1348" s="543"/>
      <c r="N1348" s="544"/>
      <c r="O1348" s="532">
        <f t="shared" si="61"/>
        <v>0</v>
      </c>
      <c r="P1348" s="532">
        <f t="shared" si="62"/>
        <v>0</v>
      </c>
      <c r="Q1348" s="518" t="str">
        <f t="shared" si="63"/>
        <v/>
      </c>
    </row>
    <row r="1349" spans="1:17" x14ac:dyDescent="0.2">
      <c r="A1349" s="525"/>
      <c r="B1349" s="526"/>
      <c r="C1349" s="571"/>
      <c r="D1349" s="528"/>
      <c r="E1349" s="541"/>
      <c r="F1349" s="542"/>
      <c r="G1349" s="541"/>
      <c r="H1349" s="541"/>
      <c r="I1349" s="530"/>
      <c r="J1349" s="543"/>
      <c r="K1349" s="547"/>
      <c r="L1349" s="547"/>
      <c r="M1349" s="543"/>
      <c r="N1349" s="544"/>
      <c r="O1349" s="532">
        <f t="shared" ref="O1349:O1412" si="64">IF(B1349=0,0,IF(YEAR(B1349)=$P$1,MONTH(B1349)-$O$1+1,(YEAR(B1349)-$P$1)*12-$O$1+1+MONTH(B1349)))</f>
        <v>0</v>
      </c>
      <c r="P1349" s="532">
        <f t="shared" ref="P1349:P1412" si="65">IF(C1349=0,0,IF(YEAR(C1349)=$P$1,MONTH(C1349)-$O$1+1,(YEAR(C1349)-$P$1)*12-$O$1+1+MONTH(C1349)))</f>
        <v>0</v>
      </c>
      <c r="Q1349" s="518" t="str">
        <f t="shared" ref="Q1349:Q1412" si="66">SUBSTITUTE(D1349," ","_")</f>
        <v/>
      </c>
    </row>
    <row r="1350" spans="1:17" x14ac:dyDescent="0.2">
      <c r="A1350" s="525"/>
      <c r="B1350" s="526"/>
      <c r="C1350" s="571"/>
      <c r="D1350" s="528"/>
      <c r="E1350" s="541"/>
      <c r="F1350" s="542"/>
      <c r="G1350" s="541"/>
      <c r="H1350" s="541"/>
      <c r="I1350" s="530"/>
      <c r="J1350" s="543"/>
      <c r="K1350" s="547"/>
      <c r="L1350" s="547"/>
      <c r="M1350" s="543"/>
      <c r="N1350" s="544"/>
      <c r="O1350" s="532">
        <f t="shared" si="64"/>
        <v>0</v>
      </c>
      <c r="P1350" s="532">
        <f t="shared" si="65"/>
        <v>0</v>
      </c>
      <c r="Q1350" s="518" t="str">
        <f t="shared" si="66"/>
        <v/>
      </c>
    </row>
    <row r="1351" spans="1:17" x14ac:dyDescent="0.2">
      <c r="A1351" s="525"/>
      <c r="B1351" s="526"/>
      <c r="C1351" s="571"/>
      <c r="D1351" s="528"/>
      <c r="E1351" s="541"/>
      <c r="F1351" s="542"/>
      <c r="G1351" s="541"/>
      <c r="H1351" s="541"/>
      <c r="I1351" s="530"/>
      <c r="J1351" s="543"/>
      <c r="K1351" s="547"/>
      <c r="L1351" s="547"/>
      <c r="M1351" s="543"/>
      <c r="N1351" s="544"/>
      <c r="O1351" s="532">
        <f t="shared" si="64"/>
        <v>0</v>
      </c>
      <c r="P1351" s="532">
        <f t="shared" si="65"/>
        <v>0</v>
      </c>
      <c r="Q1351" s="518" t="str">
        <f t="shared" si="66"/>
        <v/>
      </c>
    </row>
    <row r="1352" spans="1:17" x14ac:dyDescent="0.2">
      <c r="A1352" s="525"/>
      <c r="B1352" s="526"/>
      <c r="C1352" s="571"/>
      <c r="D1352" s="528"/>
      <c r="E1352" s="541"/>
      <c r="F1352" s="542"/>
      <c r="G1352" s="541"/>
      <c r="H1352" s="541"/>
      <c r="I1352" s="530"/>
      <c r="J1352" s="543"/>
      <c r="K1352" s="547"/>
      <c r="L1352" s="547"/>
      <c r="M1352" s="543"/>
      <c r="N1352" s="544"/>
      <c r="O1352" s="532">
        <f t="shared" si="64"/>
        <v>0</v>
      </c>
      <c r="P1352" s="532">
        <f t="shared" si="65"/>
        <v>0</v>
      </c>
      <c r="Q1352" s="518" t="str">
        <f t="shared" si="66"/>
        <v/>
      </c>
    </row>
    <row r="1353" spans="1:17" x14ac:dyDescent="0.2">
      <c r="A1353" s="525"/>
      <c r="B1353" s="526"/>
      <c r="C1353" s="571"/>
      <c r="D1353" s="528"/>
      <c r="E1353" s="541"/>
      <c r="F1353" s="542"/>
      <c r="G1353" s="541"/>
      <c r="H1353" s="541"/>
      <c r="I1353" s="530"/>
      <c r="J1353" s="543"/>
      <c r="K1353" s="547"/>
      <c r="L1353" s="547"/>
      <c r="M1353" s="543"/>
      <c r="N1353" s="544"/>
      <c r="O1353" s="532">
        <f t="shared" si="64"/>
        <v>0</v>
      </c>
      <c r="P1353" s="532">
        <f t="shared" si="65"/>
        <v>0</v>
      </c>
      <c r="Q1353" s="518" t="str">
        <f t="shared" si="66"/>
        <v/>
      </c>
    </row>
    <row r="1354" spans="1:17" x14ac:dyDescent="0.2">
      <c r="A1354" s="525"/>
      <c r="B1354" s="526"/>
      <c r="C1354" s="571"/>
      <c r="D1354" s="528"/>
      <c r="E1354" s="541"/>
      <c r="F1354" s="542"/>
      <c r="G1354" s="541"/>
      <c r="H1354" s="541"/>
      <c r="I1354" s="530"/>
      <c r="J1354" s="543"/>
      <c r="K1354" s="547"/>
      <c r="L1354" s="547"/>
      <c r="M1354" s="543"/>
      <c r="N1354" s="544"/>
      <c r="O1354" s="532">
        <f t="shared" si="64"/>
        <v>0</v>
      </c>
      <c r="P1354" s="532">
        <f t="shared" si="65"/>
        <v>0</v>
      </c>
      <c r="Q1354" s="518" t="str">
        <f t="shared" si="66"/>
        <v/>
      </c>
    </row>
    <row r="1355" spans="1:17" x14ac:dyDescent="0.2">
      <c r="A1355" s="525"/>
      <c r="B1355" s="526"/>
      <c r="C1355" s="527"/>
      <c r="D1355" s="541"/>
      <c r="E1355" s="541"/>
      <c r="F1355" s="542"/>
      <c r="G1355" s="530"/>
      <c r="H1355" s="541"/>
      <c r="I1355" s="530"/>
      <c r="J1355" s="543"/>
      <c r="K1355" s="543"/>
      <c r="L1355" s="531"/>
      <c r="M1355" s="543"/>
      <c r="N1355" s="544"/>
      <c r="O1355" s="532">
        <f t="shared" si="64"/>
        <v>0</v>
      </c>
      <c r="P1355" s="532">
        <f t="shared" si="65"/>
        <v>0</v>
      </c>
      <c r="Q1355" s="518" t="str">
        <f t="shared" si="66"/>
        <v/>
      </c>
    </row>
    <row r="1356" spans="1:17" x14ac:dyDescent="0.2">
      <c r="A1356" s="525"/>
      <c r="B1356" s="526"/>
      <c r="C1356" s="527"/>
      <c r="D1356" s="541"/>
      <c r="E1356" s="541"/>
      <c r="F1356" s="542"/>
      <c r="G1356" s="530"/>
      <c r="H1356" s="541"/>
      <c r="I1356" s="530"/>
      <c r="J1356" s="543"/>
      <c r="K1356" s="543"/>
      <c r="L1356" s="531"/>
      <c r="M1356" s="543"/>
      <c r="N1356" s="544"/>
      <c r="O1356" s="532">
        <f t="shared" si="64"/>
        <v>0</v>
      </c>
      <c r="P1356" s="532">
        <f t="shared" si="65"/>
        <v>0</v>
      </c>
      <c r="Q1356" s="518" t="str">
        <f t="shared" si="66"/>
        <v/>
      </c>
    </row>
    <row r="1357" spans="1:17" x14ac:dyDescent="0.2">
      <c r="A1357" s="525"/>
      <c r="B1357" s="526"/>
      <c r="C1357" s="527"/>
      <c r="D1357" s="541"/>
      <c r="E1357" s="541"/>
      <c r="F1357" s="542"/>
      <c r="G1357" s="530"/>
      <c r="H1357" s="541"/>
      <c r="I1357" s="530"/>
      <c r="J1357" s="543"/>
      <c r="K1357" s="543"/>
      <c r="L1357" s="531"/>
      <c r="M1357" s="543"/>
      <c r="N1357" s="544"/>
      <c r="O1357" s="532">
        <f t="shared" si="64"/>
        <v>0</v>
      </c>
      <c r="P1357" s="532">
        <f t="shared" si="65"/>
        <v>0</v>
      </c>
      <c r="Q1357" s="518" t="str">
        <f t="shared" si="66"/>
        <v/>
      </c>
    </row>
    <row r="1358" spans="1:17" x14ac:dyDescent="0.2">
      <c r="A1358" s="525"/>
      <c r="B1358" s="526"/>
      <c r="C1358" s="527"/>
      <c r="D1358" s="541"/>
      <c r="E1358" s="541"/>
      <c r="F1358" s="542"/>
      <c r="G1358" s="530"/>
      <c r="H1358" s="541"/>
      <c r="I1358" s="530"/>
      <c r="J1358" s="543"/>
      <c r="K1358" s="543"/>
      <c r="L1358" s="531"/>
      <c r="M1358" s="543"/>
      <c r="N1358" s="544"/>
      <c r="O1358" s="532">
        <f t="shared" si="64"/>
        <v>0</v>
      </c>
      <c r="P1358" s="532">
        <f t="shared" si="65"/>
        <v>0</v>
      </c>
      <c r="Q1358" s="518" t="str">
        <f t="shared" si="66"/>
        <v/>
      </c>
    </row>
    <row r="1359" spans="1:17" x14ac:dyDescent="0.2">
      <c r="A1359" s="525"/>
      <c r="B1359" s="526"/>
      <c r="C1359" s="527"/>
      <c r="D1359" s="528"/>
      <c r="E1359" s="541"/>
      <c r="F1359" s="542"/>
      <c r="G1359" s="541"/>
      <c r="H1359" s="541"/>
      <c r="I1359" s="530"/>
      <c r="J1359" s="543"/>
      <c r="K1359" s="543"/>
      <c r="L1359" s="531"/>
      <c r="M1359" s="543"/>
      <c r="N1359" s="544"/>
      <c r="O1359" s="532">
        <f t="shared" si="64"/>
        <v>0</v>
      </c>
      <c r="P1359" s="532">
        <f t="shared" si="65"/>
        <v>0</v>
      </c>
      <c r="Q1359" s="518" t="str">
        <f t="shared" si="66"/>
        <v/>
      </c>
    </row>
    <row r="1360" spans="1:17" x14ac:dyDescent="0.2">
      <c r="A1360" s="525"/>
      <c r="B1360" s="526"/>
      <c r="C1360" s="527"/>
      <c r="D1360" s="541"/>
      <c r="E1360" s="541"/>
      <c r="F1360" s="542"/>
      <c r="G1360" s="541"/>
      <c r="H1360" s="541"/>
      <c r="I1360" s="530"/>
      <c r="J1360" s="543"/>
      <c r="K1360" s="543"/>
      <c r="L1360" s="531"/>
      <c r="M1360" s="543"/>
      <c r="N1360" s="544"/>
      <c r="O1360" s="532">
        <f t="shared" si="64"/>
        <v>0</v>
      </c>
      <c r="P1360" s="532">
        <f t="shared" si="65"/>
        <v>0</v>
      </c>
      <c r="Q1360" s="518" t="str">
        <f t="shared" si="66"/>
        <v/>
      </c>
    </row>
    <row r="1361" spans="1:17" x14ac:dyDescent="0.2">
      <c r="A1361" s="525"/>
      <c r="B1361" s="526"/>
      <c r="C1361" s="527"/>
      <c r="D1361" s="541"/>
      <c r="E1361" s="541"/>
      <c r="F1361" s="542"/>
      <c r="G1361" s="541"/>
      <c r="H1361" s="541"/>
      <c r="I1361" s="530"/>
      <c r="J1361" s="543"/>
      <c r="K1361" s="543"/>
      <c r="L1361" s="531"/>
      <c r="M1361" s="543"/>
      <c r="N1361" s="544"/>
      <c r="O1361" s="532">
        <f t="shared" si="64"/>
        <v>0</v>
      </c>
      <c r="P1361" s="532">
        <f t="shared" si="65"/>
        <v>0</v>
      </c>
      <c r="Q1361" s="518" t="str">
        <f t="shared" si="66"/>
        <v/>
      </c>
    </row>
    <row r="1362" spans="1:17" x14ac:dyDescent="0.2">
      <c r="A1362" s="525"/>
      <c r="B1362" s="526"/>
      <c r="C1362" s="527"/>
      <c r="D1362" s="541"/>
      <c r="E1362" s="541"/>
      <c r="F1362" s="542"/>
      <c r="G1362" s="541"/>
      <c r="H1362" s="541"/>
      <c r="I1362" s="530"/>
      <c r="J1362" s="543"/>
      <c r="K1362" s="543"/>
      <c r="L1362" s="531"/>
      <c r="M1362" s="543"/>
      <c r="N1362" s="544"/>
      <c r="O1362" s="532">
        <f t="shared" si="64"/>
        <v>0</v>
      </c>
      <c r="P1362" s="532">
        <f t="shared" si="65"/>
        <v>0</v>
      </c>
      <c r="Q1362" s="518" t="str">
        <f t="shared" si="66"/>
        <v/>
      </c>
    </row>
    <row r="1363" spans="1:17" x14ac:dyDescent="0.2">
      <c r="A1363" s="525"/>
      <c r="B1363" s="526"/>
      <c r="C1363" s="527"/>
      <c r="D1363" s="541"/>
      <c r="E1363" s="541"/>
      <c r="F1363" s="542"/>
      <c r="G1363" s="541"/>
      <c r="H1363" s="541"/>
      <c r="I1363" s="530"/>
      <c r="J1363" s="543"/>
      <c r="K1363" s="543"/>
      <c r="L1363" s="531"/>
      <c r="M1363" s="543"/>
      <c r="N1363" s="544"/>
      <c r="O1363" s="532">
        <f t="shared" si="64"/>
        <v>0</v>
      </c>
      <c r="P1363" s="532">
        <f t="shared" si="65"/>
        <v>0</v>
      </c>
      <c r="Q1363" s="518" t="str">
        <f t="shared" si="66"/>
        <v/>
      </c>
    </row>
    <row r="1364" spans="1:17" x14ac:dyDescent="0.2">
      <c r="A1364" s="525"/>
      <c r="B1364" s="526"/>
      <c r="C1364" s="527"/>
      <c r="D1364" s="541"/>
      <c r="E1364" s="541"/>
      <c r="F1364" s="542"/>
      <c r="G1364" s="541"/>
      <c r="H1364" s="541"/>
      <c r="I1364" s="530"/>
      <c r="J1364" s="543"/>
      <c r="K1364" s="543"/>
      <c r="L1364" s="531"/>
      <c r="M1364" s="543"/>
      <c r="N1364" s="544"/>
      <c r="O1364" s="532">
        <f t="shared" si="64"/>
        <v>0</v>
      </c>
      <c r="P1364" s="532">
        <f t="shared" si="65"/>
        <v>0</v>
      </c>
      <c r="Q1364" s="518" t="str">
        <f t="shared" si="66"/>
        <v/>
      </c>
    </row>
    <row r="1365" spans="1:17" x14ac:dyDescent="0.2">
      <c r="A1365" s="525"/>
      <c r="B1365" s="526"/>
      <c r="C1365" s="527"/>
      <c r="D1365" s="541"/>
      <c r="E1365" s="541"/>
      <c r="F1365" s="542"/>
      <c r="G1365" s="541"/>
      <c r="H1365" s="541"/>
      <c r="I1365" s="530"/>
      <c r="J1365" s="543"/>
      <c r="K1365" s="543"/>
      <c r="L1365" s="531"/>
      <c r="M1365" s="543"/>
      <c r="N1365" s="544"/>
      <c r="O1365" s="532">
        <f t="shared" si="64"/>
        <v>0</v>
      </c>
      <c r="P1365" s="532">
        <f t="shared" si="65"/>
        <v>0</v>
      </c>
      <c r="Q1365" s="518" t="str">
        <f t="shared" si="66"/>
        <v/>
      </c>
    </row>
    <row r="1366" spans="1:17" x14ac:dyDescent="0.2">
      <c r="A1366" s="525"/>
      <c r="B1366" s="526"/>
      <c r="C1366" s="527"/>
      <c r="D1366" s="541"/>
      <c r="E1366" s="541"/>
      <c r="F1366" s="542"/>
      <c r="G1366" s="541"/>
      <c r="H1366" s="541"/>
      <c r="I1366" s="530"/>
      <c r="J1366" s="543"/>
      <c r="K1366" s="543"/>
      <c r="L1366" s="531"/>
      <c r="M1366" s="543"/>
      <c r="N1366" s="544"/>
      <c r="O1366" s="532">
        <f t="shared" si="64"/>
        <v>0</v>
      </c>
      <c r="P1366" s="532">
        <f t="shared" si="65"/>
        <v>0</v>
      </c>
      <c r="Q1366" s="518" t="str">
        <f t="shared" si="66"/>
        <v/>
      </c>
    </row>
    <row r="1367" spans="1:17" x14ac:dyDescent="0.2">
      <c r="A1367" s="525"/>
      <c r="B1367" s="526"/>
      <c r="C1367" s="527"/>
      <c r="D1367" s="541"/>
      <c r="E1367" s="541"/>
      <c r="F1367" s="542"/>
      <c r="G1367" s="541"/>
      <c r="H1367" s="541"/>
      <c r="I1367" s="530"/>
      <c r="J1367" s="543"/>
      <c r="K1367" s="543"/>
      <c r="L1367" s="531"/>
      <c r="M1367" s="543"/>
      <c r="N1367" s="544"/>
      <c r="O1367" s="532">
        <f t="shared" si="64"/>
        <v>0</v>
      </c>
      <c r="P1367" s="532">
        <f t="shared" si="65"/>
        <v>0</v>
      </c>
      <c r="Q1367" s="518" t="str">
        <f t="shared" si="66"/>
        <v/>
      </c>
    </row>
    <row r="1368" spans="1:17" x14ac:dyDescent="0.2">
      <c r="A1368" s="525"/>
      <c r="B1368" s="526"/>
      <c r="C1368" s="527"/>
      <c r="D1368" s="541"/>
      <c r="E1368" s="541"/>
      <c r="F1368" s="542"/>
      <c r="G1368" s="541"/>
      <c r="H1368" s="541"/>
      <c r="I1368" s="530"/>
      <c r="J1368" s="543"/>
      <c r="K1368" s="543"/>
      <c r="L1368" s="531"/>
      <c r="M1368" s="543"/>
      <c r="N1368" s="544"/>
      <c r="O1368" s="532">
        <f t="shared" si="64"/>
        <v>0</v>
      </c>
      <c r="P1368" s="532">
        <f t="shared" si="65"/>
        <v>0</v>
      </c>
      <c r="Q1368" s="518" t="str">
        <f t="shared" si="66"/>
        <v/>
      </c>
    </row>
    <row r="1369" spans="1:17" x14ac:dyDescent="0.2">
      <c r="A1369" s="525"/>
      <c r="B1369" s="526"/>
      <c r="C1369" s="527"/>
      <c r="D1369" s="541"/>
      <c r="E1369" s="541"/>
      <c r="F1369" s="542"/>
      <c r="G1369" s="541"/>
      <c r="H1369" s="541"/>
      <c r="I1369" s="530"/>
      <c r="J1369" s="543"/>
      <c r="K1369" s="543"/>
      <c r="L1369" s="531"/>
      <c r="M1369" s="543"/>
      <c r="N1369" s="544"/>
      <c r="O1369" s="532">
        <f t="shared" si="64"/>
        <v>0</v>
      </c>
      <c r="P1369" s="532">
        <f t="shared" si="65"/>
        <v>0</v>
      </c>
      <c r="Q1369" s="518" t="str">
        <f t="shared" si="66"/>
        <v/>
      </c>
    </row>
    <row r="1370" spans="1:17" x14ac:dyDescent="0.2">
      <c r="A1370" s="525"/>
      <c r="B1370" s="526"/>
      <c r="C1370" s="527"/>
      <c r="D1370" s="541"/>
      <c r="E1370" s="541"/>
      <c r="F1370" s="542"/>
      <c r="G1370" s="541"/>
      <c r="H1370" s="541"/>
      <c r="I1370" s="530"/>
      <c r="J1370" s="543"/>
      <c r="K1370" s="543"/>
      <c r="L1370" s="531"/>
      <c r="M1370" s="543"/>
      <c r="N1370" s="544"/>
      <c r="O1370" s="532">
        <f t="shared" si="64"/>
        <v>0</v>
      </c>
      <c r="P1370" s="532">
        <f t="shared" si="65"/>
        <v>0</v>
      </c>
      <c r="Q1370" s="518" t="str">
        <f t="shared" si="66"/>
        <v/>
      </c>
    </row>
    <row r="1371" spans="1:17" x14ac:dyDescent="0.2">
      <c r="A1371" s="525"/>
      <c r="B1371" s="526"/>
      <c r="C1371" s="527"/>
      <c r="D1371" s="541"/>
      <c r="E1371" s="541"/>
      <c r="F1371" s="542"/>
      <c r="G1371" s="541"/>
      <c r="H1371" s="541"/>
      <c r="I1371" s="530"/>
      <c r="J1371" s="543"/>
      <c r="K1371" s="543"/>
      <c r="L1371" s="531"/>
      <c r="M1371" s="543"/>
      <c r="N1371" s="544"/>
      <c r="O1371" s="532">
        <f t="shared" si="64"/>
        <v>0</v>
      </c>
      <c r="P1371" s="532">
        <f t="shared" si="65"/>
        <v>0</v>
      </c>
      <c r="Q1371" s="518" t="str">
        <f t="shared" si="66"/>
        <v/>
      </c>
    </row>
    <row r="1372" spans="1:17" x14ac:dyDescent="0.2">
      <c r="A1372" s="525"/>
      <c r="B1372" s="526"/>
      <c r="C1372" s="527"/>
      <c r="D1372" s="541"/>
      <c r="E1372" s="541"/>
      <c r="F1372" s="542"/>
      <c r="G1372" s="541"/>
      <c r="H1372" s="541"/>
      <c r="I1372" s="530"/>
      <c r="J1372" s="543"/>
      <c r="K1372" s="543"/>
      <c r="L1372" s="531"/>
      <c r="M1372" s="543"/>
      <c r="N1372" s="544"/>
      <c r="O1372" s="532">
        <f t="shared" si="64"/>
        <v>0</v>
      </c>
      <c r="P1372" s="532">
        <f t="shared" si="65"/>
        <v>0</v>
      </c>
      <c r="Q1372" s="518" t="str">
        <f t="shared" si="66"/>
        <v/>
      </c>
    </row>
    <row r="1373" spans="1:17" x14ac:dyDescent="0.2">
      <c r="A1373" s="525"/>
      <c r="B1373" s="526"/>
      <c r="C1373" s="527"/>
      <c r="D1373" s="541"/>
      <c r="E1373" s="541"/>
      <c r="F1373" s="542"/>
      <c r="G1373" s="541"/>
      <c r="H1373" s="541"/>
      <c r="I1373" s="530"/>
      <c r="J1373" s="543"/>
      <c r="K1373" s="543"/>
      <c r="L1373" s="531"/>
      <c r="M1373" s="543"/>
      <c r="N1373" s="544"/>
      <c r="O1373" s="532">
        <f t="shared" si="64"/>
        <v>0</v>
      </c>
      <c r="P1373" s="532">
        <f t="shared" si="65"/>
        <v>0</v>
      </c>
      <c r="Q1373" s="518" t="str">
        <f t="shared" si="66"/>
        <v/>
      </c>
    </row>
    <row r="1374" spans="1:17" x14ac:dyDescent="0.2">
      <c r="A1374" s="525"/>
      <c r="B1374" s="526"/>
      <c r="C1374" s="527"/>
      <c r="D1374" s="541"/>
      <c r="E1374" s="541"/>
      <c r="F1374" s="542"/>
      <c r="G1374" s="541"/>
      <c r="H1374" s="541"/>
      <c r="I1374" s="530"/>
      <c r="J1374" s="543"/>
      <c r="K1374" s="543"/>
      <c r="L1374" s="531"/>
      <c r="M1374" s="543"/>
      <c r="N1374" s="544"/>
      <c r="O1374" s="532">
        <f t="shared" si="64"/>
        <v>0</v>
      </c>
      <c r="P1374" s="532">
        <f t="shared" si="65"/>
        <v>0</v>
      </c>
      <c r="Q1374" s="518" t="str">
        <f t="shared" si="66"/>
        <v/>
      </c>
    </row>
    <row r="1375" spans="1:17" x14ac:dyDescent="0.2">
      <c r="A1375" s="525"/>
      <c r="B1375" s="526"/>
      <c r="C1375" s="527"/>
      <c r="D1375" s="541"/>
      <c r="E1375" s="541"/>
      <c r="F1375" s="542"/>
      <c r="G1375" s="541"/>
      <c r="H1375" s="541"/>
      <c r="I1375" s="530"/>
      <c r="J1375" s="543"/>
      <c r="K1375" s="543"/>
      <c r="L1375" s="531"/>
      <c r="M1375" s="543"/>
      <c r="N1375" s="544"/>
      <c r="O1375" s="532">
        <f t="shared" si="64"/>
        <v>0</v>
      </c>
      <c r="P1375" s="532">
        <f t="shared" si="65"/>
        <v>0</v>
      </c>
      <c r="Q1375" s="518" t="str">
        <f t="shared" si="66"/>
        <v/>
      </c>
    </row>
    <row r="1376" spans="1:17" x14ac:dyDescent="0.2">
      <c r="A1376" s="525"/>
      <c r="B1376" s="526"/>
      <c r="C1376" s="527"/>
      <c r="D1376" s="541"/>
      <c r="E1376" s="541"/>
      <c r="F1376" s="542"/>
      <c r="G1376" s="541"/>
      <c r="H1376" s="541"/>
      <c r="I1376" s="530"/>
      <c r="J1376" s="543"/>
      <c r="K1376" s="543"/>
      <c r="L1376" s="531"/>
      <c r="M1376" s="543"/>
      <c r="N1376" s="544"/>
      <c r="O1376" s="532">
        <f t="shared" si="64"/>
        <v>0</v>
      </c>
      <c r="P1376" s="532">
        <f t="shared" si="65"/>
        <v>0</v>
      </c>
      <c r="Q1376" s="518" t="str">
        <f t="shared" si="66"/>
        <v/>
      </c>
    </row>
    <row r="1377" spans="1:17" x14ac:dyDescent="0.2">
      <c r="A1377" s="525"/>
      <c r="B1377" s="526"/>
      <c r="C1377" s="527"/>
      <c r="D1377" s="541"/>
      <c r="E1377" s="541"/>
      <c r="F1377" s="542"/>
      <c r="G1377" s="541"/>
      <c r="H1377" s="541"/>
      <c r="I1377" s="530"/>
      <c r="J1377" s="543"/>
      <c r="K1377" s="543"/>
      <c r="L1377" s="531"/>
      <c r="M1377" s="543"/>
      <c r="N1377" s="544"/>
      <c r="O1377" s="532">
        <f t="shared" si="64"/>
        <v>0</v>
      </c>
      <c r="P1377" s="532">
        <f t="shared" si="65"/>
        <v>0</v>
      </c>
      <c r="Q1377" s="518" t="str">
        <f t="shared" si="66"/>
        <v/>
      </c>
    </row>
    <row r="1378" spans="1:17" x14ac:dyDescent="0.2">
      <c r="A1378" s="525"/>
      <c r="B1378" s="526"/>
      <c r="C1378" s="527"/>
      <c r="D1378" s="541"/>
      <c r="E1378" s="541"/>
      <c r="F1378" s="542"/>
      <c r="G1378" s="541"/>
      <c r="H1378" s="541"/>
      <c r="I1378" s="530"/>
      <c r="J1378" s="543"/>
      <c r="K1378" s="543"/>
      <c r="L1378" s="531"/>
      <c r="M1378" s="543"/>
      <c r="N1378" s="544"/>
      <c r="O1378" s="532">
        <f t="shared" si="64"/>
        <v>0</v>
      </c>
      <c r="P1378" s="532">
        <f t="shared" si="65"/>
        <v>0</v>
      </c>
      <c r="Q1378" s="518" t="str">
        <f t="shared" si="66"/>
        <v/>
      </c>
    </row>
    <row r="1379" spans="1:17" x14ac:dyDescent="0.2">
      <c r="A1379" s="525"/>
      <c r="B1379" s="526"/>
      <c r="C1379" s="527"/>
      <c r="D1379" s="541"/>
      <c r="E1379" s="541"/>
      <c r="F1379" s="542"/>
      <c r="G1379" s="541"/>
      <c r="H1379" s="541"/>
      <c r="I1379" s="530"/>
      <c r="J1379" s="543"/>
      <c r="K1379" s="543"/>
      <c r="L1379" s="531"/>
      <c r="M1379" s="543"/>
      <c r="N1379" s="544"/>
      <c r="O1379" s="532">
        <f t="shared" si="64"/>
        <v>0</v>
      </c>
      <c r="P1379" s="532">
        <f t="shared" si="65"/>
        <v>0</v>
      </c>
      <c r="Q1379" s="518" t="str">
        <f t="shared" si="66"/>
        <v/>
      </c>
    </row>
    <row r="1380" spans="1:17" x14ac:dyDescent="0.2">
      <c r="A1380" s="525"/>
      <c r="B1380" s="526"/>
      <c r="C1380" s="527"/>
      <c r="D1380" s="541"/>
      <c r="E1380" s="541"/>
      <c r="F1380" s="542"/>
      <c r="G1380" s="541"/>
      <c r="H1380" s="541"/>
      <c r="I1380" s="530"/>
      <c r="J1380" s="543"/>
      <c r="K1380" s="543"/>
      <c r="L1380" s="531"/>
      <c r="M1380" s="543"/>
      <c r="N1380" s="544"/>
      <c r="O1380" s="532">
        <f t="shared" si="64"/>
        <v>0</v>
      </c>
      <c r="P1380" s="532">
        <f t="shared" si="65"/>
        <v>0</v>
      </c>
      <c r="Q1380" s="518" t="str">
        <f t="shared" si="66"/>
        <v/>
      </c>
    </row>
    <row r="1381" spans="1:17" x14ac:dyDescent="0.2">
      <c r="A1381" s="525"/>
      <c r="B1381" s="526"/>
      <c r="C1381" s="527"/>
      <c r="D1381" s="541"/>
      <c r="E1381" s="541"/>
      <c r="F1381" s="542"/>
      <c r="G1381" s="541"/>
      <c r="H1381" s="541"/>
      <c r="I1381" s="530"/>
      <c r="J1381" s="543"/>
      <c r="K1381" s="543"/>
      <c r="L1381" s="531"/>
      <c r="M1381" s="543"/>
      <c r="N1381" s="544"/>
      <c r="O1381" s="532">
        <f t="shared" si="64"/>
        <v>0</v>
      </c>
      <c r="P1381" s="532">
        <f t="shared" si="65"/>
        <v>0</v>
      </c>
      <c r="Q1381" s="518" t="str">
        <f t="shared" si="66"/>
        <v/>
      </c>
    </row>
    <row r="1382" spans="1:17" x14ac:dyDescent="0.2">
      <c r="A1382" s="525"/>
      <c r="B1382" s="526"/>
      <c r="C1382" s="527"/>
      <c r="D1382" s="541"/>
      <c r="E1382" s="541"/>
      <c r="F1382" s="542"/>
      <c r="G1382" s="541"/>
      <c r="H1382" s="541"/>
      <c r="I1382" s="530"/>
      <c r="J1382" s="543"/>
      <c r="K1382" s="543"/>
      <c r="L1382" s="531"/>
      <c r="M1382" s="543"/>
      <c r="N1382" s="544"/>
      <c r="O1382" s="532">
        <f t="shared" si="64"/>
        <v>0</v>
      </c>
      <c r="P1382" s="532">
        <f t="shared" si="65"/>
        <v>0</v>
      </c>
      <c r="Q1382" s="518" t="str">
        <f t="shared" si="66"/>
        <v/>
      </c>
    </row>
    <row r="1383" spans="1:17" x14ac:dyDescent="0.2">
      <c r="A1383" s="525"/>
      <c r="B1383" s="526"/>
      <c r="C1383" s="527"/>
      <c r="D1383" s="541"/>
      <c r="E1383" s="541"/>
      <c r="F1383" s="542"/>
      <c r="G1383" s="541"/>
      <c r="H1383" s="541"/>
      <c r="I1383" s="530"/>
      <c r="J1383" s="543"/>
      <c r="K1383" s="543"/>
      <c r="L1383" s="531"/>
      <c r="M1383" s="543"/>
      <c r="N1383" s="544"/>
      <c r="O1383" s="532">
        <f t="shared" si="64"/>
        <v>0</v>
      </c>
      <c r="P1383" s="532">
        <f t="shared" si="65"/>
        <v>0</v>
      </c>
      <c r="Q1383" s="518" t="str">
        <f t="shared" si="66"/>
        <v/>
      </c>
    </row>
    <row r="1384" spans="1:17" x14ac:dyDescent="0.2">
      <c r="A1384" s="525"/>
      <c r="B1384" s="526"/>
      <c r="C1384" s="527"/>
      <c r="D1384" s="541"/>
      <c r="E1384" s="541"/>
      <c r="F1384" s="542"/>
      <c r="G1384" s="541"/>
      <c r="H1384" s="541"/>
      <c r="I1384" s="530"/>
      <c r="J1384" s="543"/>
      <c r="K1384" s="543"/>
      <c r="L1384" s="531"/>
      <c r="M1384" s="543"/>
      <c r="N1384" s="544"/>
      <c r="O1384" s="532">
        <f t="shared" si="64"/>
        <v>0</v>
      </c>
      <c r="P1384" s="532">
        <f t="shared" si="65"/>
        <v>0</v>
      </c>
      <c r="Q1384" s="518" t="str">
        <f t="shared" si="66"/>
        <v/>
      </c>
    </row>
    <row r="1385" spans="1:17" x14ac:dyDescent="0.2">
      <c r="A1385" s="525"/>
      <c r="B1385" s="526"/>
      <c r="C1385" s="527"/>
      <c r="D1385" s="541"/>
      <c r="E1385" s="541"/>
      <c r="F1385" s="542"/>
      <c r="G1385" s="541"/>
      <c r="H1385" s="541"/>
      <c r="I1385" s="530"/>
      <c r="J1385" s="543"/>
      <c r="K1385" s="543"/>
      <c r="L1385" s="531"/>
      <c r="M1385" s="543"/>
      <c r="N1385" s="544"/>
      <c r="O1385" s="532">
        <f t="shared" si="64"/>
        <v>0</v>
      </c>
      <c r="P1385" s="532">
        <f t="shared" si="65"/>
        <v>0</v>
      </c>
      <c r="Q1385" s="518" t="str">
        <f t="shared" si="66"/>
        <v/>
      </c>
    </row>
    <row r="1386" spans="1:17" x14ac:dyDescent="0.2">
      <c r="A1386" s="525"/>
      <c r="B1386" s="526"/>
      <c r="C1386" s="527"/>
      <c r="D1386" s="541"/>
      <c r="E1386" s="541"/>
      <c r="F1386" s="542"/>
      <c r="G1386" s="541"/>
      <c r="H1386" s="541"/>
      <c r="I1386" s="530"/>
      <c r="J1386" s="543"/>
      <c r="K1386" s="543"/>
      <c r="L1386" s="531"/>
      <c r="M1386" s="543"/>
      <c r="N1386" s="544"/>
      <c r="O1386" s="532">
        <f t="shared" si="64"/>
        <v>0</v>
      </c>
      <c r="P1386" s="532">
        <f t="shared" si="65"/>
        <v>0</v>
      </c>
      <c r="Q1386" s="518" t="str">
        <f t="shared" si="66"/>
        <v/>
      </c>
    </row>
    <row r="1387" spans="1:17" x14ac:dyDescent="0.2">
      <c r="A1387" s="525"/>
      <c r="B1387" s="526"/>
      <c r="C1387" s="527"/>
      <c r="D1387" s="541"/>
      <c r="E1387" s="541"/>
      <c r="F1387" s="542"/>
      <c r="G1387" s="541"/>
      <c r="H1387" s="541"/>
      <c r="I1387" s="530"/>
      <c r="J1387" s="543"/>
      <c r="K1387" s="543"/>
      <c r="L1387" s="531"/>
      <c r="M1387" s="543"/>
      <c r="N1387" s="544"/>
      <c r="O1387" s="532">
        <f t="shared" si="64"/>
        <v>0</v>
      </c>
      <c r="P1387" s="532">
        <f t="shared" si="65"/>
        <v>0</v>
      </c>
      <c r="Q1387" s="518" t="str">
        <f t="shared" si="66"/>
        <v/>
      </c>
    </row>
    <row r="1388" spans="1:17" x14ac:dyDescent="0.2">
      <c r="A1388" s="525"/>
      <c r="B1388" s="526"/>
      <c r="C1388" s="527"/>
      <c r="D1388" s="541"/>
      <c r="E1388" s="541"/>
      <c r="F1388" s="542"/>
      <c r="G1388" s="541"/>
      <c r="H1388" s="541"/>
      <c r="I1388" s="530"/>
      <c r="J1388" s="543"/>
      <c r="K1388" s="543"/>
      <c r="L1388" s="531"/>
      <c r="M1388" s="543"/>
      <c r="N1388" s="544"/>
      <c r="O1388" s="532">
        <f t="shared" si="64"/>
        <v>0</v>
      </c>
      <c r="P1388" s="532">
        <f t="shared" si="65"/>
        <v>0</v>
      </c>
      <c r="Q1388" s="518" t="str">
        <f t="shared" si="66"/>
        <v/>
      </c>
    </row>
    <row r="1389" spans="1:17" x14ac:dyDescent="0.2">
      <c r="A1389" s="525"/>
      <c r="B1389" s="526"/>
      <c r="C1389" s="527"/>
      <c r="D1389" s="541"/>
      <c r="E1389" s="541"/>
      <c r="F1389" s="542"/>
      <c r="G1389" s="541"/>
      <c r="H1389" s="541"/>
      <c r="I1389" s="530"/>
      <c r="J1389" s="543"/>
      <c r="K1389" s="543"/>
      <c r="L1389" s="531"/>
      <c r="M1389" s="543"/>
      <c r="N1389" s="544"/>
      <c r="O1389" s="532">
        <f t="shared" si="64"/>
        <v>0</v>
      </c>
      <c r="P1389" s="532">
        <f t="shared" si="65"/>
        <v>0</v>
      </c>
      <c r="Q1389" s="518" t="str">
        <f t="shared" si="66"/>
        <v/>
      </c>
    </row>
    <row r="1390" spans="1:17" x14ac:dyDescent="0.2">
      <c r="A1390" s="525"/>
      <c r="B1390" s="526"/>
      <c r="C1390" s="527"/>
      <c r="D1390" s="541"/>
      <c r="E1390" s="541"/>
      <c r="F1390" s="542"/>
      <c r="G1390" s="541"/>
      <c r="H1390" s="541"/>
      <c r="I1390" s="530"/>
      <c r="J1390" s="543"/>
      <c r="K1390" s="543"/>
      <c r="L1390" s="531"/>
      <c r="M1390" s="543"/>
      <c r="N1390" s="544"/>
      <c r="O1390" s="532">
        <f t="shared" si="64"/>
        <v>0</v>
      </c>
      <c r="P1390" s="532">
        <f t="shared" si="65"/>
        <v>0</v>
      </c>
      <c r="Q1390" s="518" t="str">
        <f t="shared" si="66"/>
        <v/>
      </c>
    </row>
    <row r="1391" spans="1:17" x14ac:dyDescent="0.2">
      <c r="A1391" s="525"/>
      <c r="B1391" s="526"/>
      <c r="C1391" s="527"/>
      <c r="D1391" s="541"/>
      <c r="E1391" s="541"/>
      <c r="F1391" s="542"/>
      <c r="G1391" s="541"/>
      <c r="H1391" s="541"/>
      <c r="I1391" s="530"/>
      <c r="J1391" s="543"/>
      <c r="K1391" s="543"/>
      <c r="L1391" s="531"/>
      <c r="M1391" s="543"/>
      <c r="N1391" s="544"/>
      <c r="O1391" s="532">
        <f t="shared" si="64"/>
        <v>0</v>
      </c>
      <c r="P1391" s="532">
        <f t="shared" si="65"/>
        <v>0</v>
      </c>
      <c r="Q1391" s="518" t="str">
        <f t="shared" si="66"/>
        <v/>
      </c>
    </row>
    <row r="1392" spans="1:17" x14ac:dyDescent="0.2">
      <c r="A1392" s="525"/>
      <c r="B1392" s="526"/>
      <c r="C1392" s="527"/>
      <c r="D1392" s="541"/>
      <c r="E1392" s="541"/>
      <c r="F1392" s="542"/>
      <c r="G1392" s="541"/>
      <c r="H1392" s="541"/>
      <c r="I1392" s="530"/>
      <c r="J1392" s="543"/>
      <c r="K1392" s="543"/>
      <c r="L1392" s="531"/>
      <c r="M1392" s="543"/>
      <c r="N1392" s="544"/>
      <c r="O1392" s="532">
        <f t="shared" si="64"/>
        <v>0</v>
      </c>
      <c r="P1392" s="532">
        <f t="shared" si="65"/>
        <v>0</v>
      </c>
      <c r="Q1392" s="518" t="str">
        <f t="shared" si="66"/>
        <v/>
      </c>
    </row>
    <row r="1393" spans="1:17" x14ac:dyDescent="0.2">
      <c r="A1393" s="525"/>
      <c r="B1393" s="526"/>
      <c r="C1393" s="527"/>
      <c r="D1393" s="541"/>
      <c r="E1393" s="541"/>
      <c r="F1393" s="542"/>
      <c r="G1393" s="541"/>
      <c r="H1393" s="541"/>
      <c r="I1393" s="530"/>
      <c r="J1393" s="543"/>
      <c r="K1393" s="543"/>
      <c r="L1393" s="531"/>
      <c r="M1393" s="543"/>
      <c r="N1393" s="544"/>
      <c r="O1393" s="532">
        <f t="shared" si="64"/>
        <v>0</v>
      </c>
      <c r="P1393" s="532">
        <f t="shared" si="65"/>
        <v>0</v>
      </c>
      <c r="Q1393" s="518" t="str">
        <f t="shared" si="66"/>
        <v/>
      </c>
    </row>
    <row r="1394" spans="1:17" x14ac:dyDescent="0.2">
      <c r="A1394" s="525"/>
      <c r="B1394" s="526"/>
      <c r="C1394" s="527"/>
      <c r="D1394" s="541"/>
      <c r="E1394" s="541"/>
      <c r="F1394" s="542"/>
      <c r="G1394" s="541"/>
      <c r="H1394" s="541"/>
      <c r="I1394" s="530"/>
      <c r="J1394" s="543"/>
      <c r="K1394" s="543"/>
      <c r="L1394" s="531"/>
      <c r="M1394" s="543"/>
      <c r="N1394" s="544"/>
      <c r="O1394" s="532">
        <f t="shared" si="64"/>
        <v>0</v>
      </c>
      <c r="P1394" s="532">
        <f t="shared" si="65"/>
        <v>0</v>
      </c>
      <c r="Q1394" s="518" t="str">
        <f t="shared" si="66"/>
        <v/>
      </c>
    </row>
    <row r="1395" spans="1:17" x14ac:dyDescent="0.2">
      <c r="A1395" s="525"/>
      <c r="B1395" s="526"/>
      <c r="C1395" s="527"/>
      <c r="D1395" s="541"/>
      <c r="E1395" s="541"/>
      <c r="F1395" s="542"/>
      <c r="G1395" s="541"/>
      <c r="H1395" s="541"/>
      <c r="I1395" s="530"/>
      <c r="J1395" s="543"/>
      <c r="K1395" s="543"/>
      <c r="L1395" s="531"/>
      <c r="M1395" s="543"/>
      <c r="N1395" s="544"/>
      <c r="O1395" s="532">
        <f t="shared" si="64"/>
        <v>0</v>
      </c>
      <c r="P1395" s="532">
        <f t="shared" si="65"/>
        <v>0</v>
      </c>
      <c r="Q1395" s="518" t="str">
        <f t="shared" si="66"/>
        <v/>
      </c>
    </row>
    <row r="1396" spans="1:17" x14ac:dyDescent="0.2">
      <c r="A1396" s="525"/>
      <c r="B1396" s="526"/>
      <c r="C1396" s="527"/>
      <c r="D1396" s="541"/>
      <c r="E1396" s="541"/>
      <c r="F1396" s="542"/>
      <c r="G1396" s="541"/>
      <c r="H1396" s="541"/>
      <c r="I1396" s="530"/>
      <c r="J1396" s="543"/>
      <c r="K1396" s="543"/>
      <c r="L1396" s="531"/>
      <c r="M1396" s="543"/>
      <c r="N1396" s="544"/>
      <c r="O1396" s="532">
        <f t="shared" si="64"/>
        <v>0</v>
      </c>
      <c r="P1396" s="532">
        <f t="shared" si="65"/>
        <v>0</v>
      </c>
      <c r="Q1396" s="518" t="str">
        <f t="shared" si="66"/>
        <v/>
      </c>
    </row>
    <row r="1397" spans="1:17" x14ac:dyDescent="0.2">
      <c r="A1397" s="525"/>
      <c r="B1397" s="526"/>
      <c r="C1397" s="527"/>
      <c r="D1397" s="541"/>
      <c r="E1397" s="541"/>
      <c r="F1397" s="542"/>
      <c r="G1397" s="541"/>
      <c r="H1397" s="541"/>
      <c r="I1397" s="530"/>
      <c r="J1397" s="543"/>
      <c r="K1397" s="543"/>
      <c r="L1397" s="531"/>
      <c r="M1397" s="543"/>
      <c r="N1397" s="544"/>
      <c r="O1397" s="532">
        <f t="shared" si="64"/>
        <v>0</v>
      </c>
      <c r="P1397" s="532">
        <f t="shared" si="65"/>
        <v>0</v>
      </c>
      <c r="Q1397" s="518" t="str">
        <f t="shared" si="66"/>
        <v/>
      </c>
    </row>
    <row r="1398" spans="1:17" x14ac:dyDescent="0.2">
      <c r="A1398" s="525"/>
      <c r="B1398" s="526"/>
      <c r="C1398" s="527"/>
      <c r="D1398" s="541"/>
      <c r="E1398" s="541"/>
      <c r="F1398" s="542"/>
      <c r="G1398" s="541"/>
      <c r="H1398" s="541"/>
      <c r="I1398" s="530"/>
      <c r="J1398" s="543"/>
      <c r="K1398" s="543"/>
      <c r="L1398" s="531"/>
      <c r="M1398" s="543"/>
      <c r="N1398" s="544"/>
      <c r="O1398" s="532">
        <f t="shared" si="64"/>
        <v>0</v>
      </c>
      <c r="P1398" s="532">
        <f t="shared" si="65"/>
        <v>0</v>
      </c>
      <c r="Q1398" s="518" t="str">
        <f t="shared" si="66"/>
        <v/>
      </c>
    </row>
    <row r="1399" spans="1:17" x14ac:dyDescent="0.2">
      <c r="A1399" s="525"/>
      <c r="B1399" s="526"/>
      <c r="C1399" s="527"/>
      <c r="D1399" s="541"/>
      <c r="E1399" s="541"/>
      <c r="F1399" s="542"/>
      <c r="G1399" s="541"/>
      <c r="H1399" s="541"/>
      <c r="I1399" s="530"/>
      <c r="J1399" s="543"/>
      <c r="K1399" s="543"/>
      <c r="L1399" s="531"/>
      <c r="M1399" s="543"/>
      <c r="N1399" s="544"/>
      <c r="O1399" s="532">
        <f t="shared" si="64"/>
        <v>0</v>
      </c>
      <c r="P1399" s="532">
        <f t="shared" si="65"/>
        <v>0</v>
      </c>
      <c r="Q1399" s="518" t="str">
        <f t="shared" si="66"/>
        <v/>
      </c>
    </row>
    <row r="1400" spans="1:17" x14ac:dyDescent="0.2">
      <c r="A1400" s="525"/>
      <c r="B1400" s="526"/>
      <c r="C1400" s="571"/>
      <c r="D1400" s="528"/>
      <c r="E1400" s="541"/>
      <c r="F1400" s="542"/>
      <c r="G1400" s="541"/>
      <c r="H1400" s="541"/>
      <c r="I1400" s="530"/>
      <c r="J1400" s="543"/>
      <c r="K1400" s="543"/>
      <c r="L1400" s="531"/>
      <c r="M1400" s="543"/>
      <c r="N1400" s="544"/>
      <c r="O1400" s="532">
        <f t="shared" si="64"/>
        <v>0</v>
      </c>
      <c r="P1400" s="532">
        <f t="shared" si="65"/>
        <v>0</v>
      </c>
      <c r="Q1400" s="518" t="str">
        <f t="shared" si="66"/>
        <v/>
      </c>
    </row>
    <row r="1401" spans="1:17" x14ac:dyDescent="0.2">
      <c r="A1401" s="525"/>
      <c r="B1401" s="526"/>
      <c r="C1401" s="571"/>
      <c r="D1401" s="528"/>
      <c r="E1401" s="541"/>
      <c r="F1401" s="542"/>
      <c r="G1401" s="541"/>
      <c r="H1401" s="541"/>
      <c r="I1401" s="530"/>
      <c r="J1401" s="543"/>
      <c r="K1401" s="543"/>
      <c r="L1401" s="531"/>
      <c r="M1401" s="543"/>
      <c r="N1401" s="544"/>
      <c r="O1401" s="532">
        <f t="shared" si="64"/>
        <v>0</v>
      </c>
      <c r="P1401" s="532">
        <f t="shared" si="65"/>
        <v>0</v>
      </c>
      <c r="Q1401" s="518" t="str">
        <f t="shared" si="66"/>
        <v/>
      </c>
    </row>
    <row r="1402" spans="1:17" x14ac:dyDescent="0.2">
      <c r="A1402" s="525"/>
      <c r="B1402" s="526"/>
      <c r="C1402" s="571"/>
      <c r="D1402" s="528"/>
      <c r="E1402" s="541"/>
      <c r="F1402" s="542"/>
      <c r="G1402" s="541"/>
      <c r="H1402" s="541"/>
      <c r="I1402" s="530"/>
      <c r="J1402" s="543"/>
      <c r="K1402" s="543"/>
      <c r="L1402" s="531"/>
      <c r="M1402" s="543"/>
      <c r="N1402" s="544"/>
      <c r="O1402" s="532">
        <f t="shared" si="64"/>
        <v>0</v>
      </c>
      <c r="P1402" s="532">
        <f t="shared" si="65"/>
        <v>0</v>
      </c>
      <c r="Q1402" s="518" t="str">
        <f t="shared" si="66"/>
        <v/>
      </c>
    </row>
    <row r="1403" spans="1:17" x14ac:dyDescent="0.2">
      <c r="A1403" s="525"/>
      <c r="B1403" s="526"/>
      <c r="C1403" s="571"/>
      <c r="D1403" s="528"/>
      <c r="E1403" s="541"/>
      <c r="F1403" s="542"/>
      <c r="G1403" s="541"/>
      <c r="H1403" s="541"/>
      <c r="I1403" s="530"/>
      <c r="J1403" s="543"/>
      <c r="K1403" s="543"/>
      <c r="L1403" s="531"/>
      <c r="M1403" s="543"/>
      <c r="N1403" s="544"/>
      <c r="O1403" s="532">
        <f t="shared" si="64"/>
        <v>0</v>
      </c>
      <c r="P1403" s="532">
        <f t="shared" si="65"/>
        <v>0</v>
      </c>
      <c r="Q1403" s="518" t="str">
        <f t="shared" si="66"/>
        <v/>
      </c>
    </row>
    <row r="1404" spans="1:17" x14ac:dyDescent="0.2">
      <c r="A1404" s="525"/>
      <c r="B1404" s="526"/>
      <c r="C1404" s="571"/>
      <c r="D1404" s="528"/>
      <c r="E1404" s="541"/>
      <c r="F1404" s="542"/>
      <c r="G1404" s="541"/>
      <c r="H1404" s="541"/>
      <c r="I1404" s="530"/>
      <c r="J1404" s="543"/>
      <c r="K1404" s="543"/>
      <c r="L1404" s="531"/>
      <c r="M1404" s="543"/>
      <c r="N1404" s="544"/>
      <c r="O1404" s="532">
        <f t="shared" si="64"/>
        <v>0</v>
      </c>
      <c r="P1404" s="532">
        <f t="shared" si="65"/>
        <v>0</v>
      </c>
      <c r="Q1404" s="518" t="str">
        <f t="shared" si="66"/>
        <v/>
      </c>
    </row>
    <row r="1405" spans="1:17" x14ac:dyDescent="0.2">
      <c r="A1405" s="525"/>
      <c r="B1405" s="526"/>
      <c r="C1405" s="571"/>
      <c r="D1405" s="528"/>
      <c r="E1405" s="541"/>
      <c r="F1405" s="542"/>
      <c r="G1405" s="541"/>
      <c r="H1405" s="541"/>
      <c r="I1405" s="530"/>
      <c r="J1405" s="543"/>
      <c r="K1405" s="543"/>
      <c r="L1405" s="531"/>
      <c r="M1405" s="543"/>
      <c r="N1405" s="544"/>
      <c r="O1405" s="532">
        <f t="shared" si="64"/>
        <v>0</v>
      </c>
      <c r="P1405" s="532">
        <f t="shared" si="65"/>
        <v>0</v>
      </c>
      <c r="Q1405" s="518" t="str">
        <f t="shared" si="66"/>
        <v/>
      </c>
    </row>
    <row r="1406" spans="1:17" x14ac:dyDescent="0.2">
      <c r="A1406" s="525"/>
      <c r="B1406" s="526"/>
      <c r="C1406" s="571"/>
      <c r="D1406" s="528"/>
      <c r="E1406" s="541"/>
      <c r="F1406" s="542"/>
      <c r="G1406" s="541"/>
      <c r="H1406" s="541"/>
      <c r="I1406" s="530"/>
      <c r="J1406" s="543"/>
      <c r="K1406" s="543"/>
      <c r="L1406" s="531"/>
      <c r="M1406" s="543"/>
      <c r="N1406" s="544"/>
      <c r="O1406" s="532">
        <f t="shared" si="64"/>
        <v>0</v>
      </c>
      <c r="P1406" s="532">
        <f t="shared" si="65"/>
        <v>0</v>
      </c>
      <c r="Q1406" s="518" t="str">
        <f t="shared" si="66"/>
        <v/>
      </c>
    </row>
    <row r="1407" spans="1:17" x14ac:dyDescent="0.2">
      <c r="A1407" s="525"/>
      <c r="B1407" s="526"/>
      <c r="C1407" s="571"/>
      <c r="D1407" s="528"/>
      <c r="E1407" s="528"/>
      <c r="F1407" s="529"/>
      <c r="G1407" s="528"/>
      <c r="H1407" s="528"/>
      <c r="I1407" s="528"/>
      <c r="J1407" s="547"/>
      <c r="K1407" s="547"/>
      <c r="L1407" s="547"/>
      <c r="M1407" s="547"/>
      <c r="N1407" s="566"/>
      <c r="O1407" s="532">
        <f t="shared" si="64"/>
        <v>0</v>
      </c>
      <c r="P1407" s="532">
        <f t="shared" si="65"/>
        <v>0</v>
      </c>
      <c r="Q1407" s="518" t="str">
        <f t="shared" si="66"/>
        <v/>
      </c>
    </row>
    <row r="1408" spans="1:17" x14ac:dyDescent="0.2">
      <c r="A1408" s="525"/>
      <c r="B1408" s="526"/>
      <c r="C1408" s="571"/>
      <c r="D1408" s="528"/>
      <c r="E1408" s="541"/>
      <c r="F1408" s="542"/>
      <c r="G1408" s="541"/>
      <c r="H1408" s="541"/>
      <c r="I1408" s="530"/>
      <c r="J1408" s="543"/>
      <c r="K1408" s="547"/>
      <c r="L1408" s="547"/>
      <c r="M1408" s="543"/>
      <c r="N1408" s="544"/>
      <c r="O1408" s="532">
        <f t="shared" si="64"/>
        <v>0</v>
      </c>
      <c r="P1408" s="532">
        <f t="shared" si="65"/>
        <v>0</v>
      </c>
      <c r="Q1408" s="518" t="str">
        <f t="shared" si="66"/>
        <v/>
      </c>
    </row>
    <row r="1409" spans="1:17" x14ac:dyDescent="0.2">
      <c r="A1409" s="525"/>
      <c r="B1409" s="526"/>
      <c r="C1409" s="571"/>
      <c r="D1409" s="528"/>
      <c r="E1409" s="541"/>
      <c r="F1409" s="542"/>
      <c r="G1409" s="541"/>
      <c r="H1409" s="541"/>
      <c r="I1409" s="530"/>
      <c r="J1409" s="543"/>
      <c r="K1409" s="547"/>
      <c r="L1409" s="547"/>
      <c r="M1409" s="543"/>
      <c r="N1409" s="544"/>
      <c r="O1409" s="532">
        <f t="shared" si="64"/>
        <v>0</v>
      </c>
      <c r="P1409" s="532">
        <f t="shared" si="65"/>
        <v>0</v>
      </c>
      <c r="Q1409" s="518" t="str">
        <f t="shared" si="66"/>
        <v/>
      </c>
    </row>
    <row r="1410" spans="1:17" x14ac:dyDescent="0.2">
      <c r="A1410" s="525"/>
      <c r="B1410" s="526"/>
      <c r="C1410" s="571"/>
      <c r="D1410" s="528"/>
      <c r="E1410" s="541"/>
      <c r="F1410" s="542"/>
      <c r="G1410" s="541"/>
      <c r="H1410" s="541"/>
      <c r="I1410" s="530"/>
      <c r="J1410" s="543"/>
      <c r="K1410" s="547"/>
      <c r="L1410" s="547"/>
      <c r="M1410" s="543"/>
      <c r="N1410" s="544"/>
      <c r="O1410" s="532">
        <f t="shared" si="64"/>
        <v>0</v>
      </c>
      <c r="P1410" s="532">
        <f t="shared" si="65"/>
        <v>0</v>
      </c>
      <c r="Q1410" s="518" t="str">
        <f t="shared" si="66"/>
        <v/>
      </c>
    </row>
    <row r="1411" spans="1:17" x14ac:dyDescent="0.2">
      <c r="A1411" s="525"/>
      <c r="B1411" s="526"/>
      <c r="C1411" s="571"/>
      <c r="D1411" s="528"/>
      <c r="E1411" s="541"/>
      <c r="F1411" s="542"/>
      <c r="G1411" s="541"/>
      <c r="H1411" s="541"/>
      <c r="I1411" s="530"/>
      <c r="J1411" s="543"/>
      <c r="K1411" s="547"/>
      <c r="L1411" s="547"/>
      <c r="M1411" s="543"/>
      <c r="N1411" s="544"/>
      <c r="O1411" s="532">
        <f t="shared" si="64"/>
        <v>0</v>
      </c>
      <c r="P1411" s="532">
        <f t="shared" si="65"/>
        <v>0</v>
      </c>
      <c r="Q1411" s="518" t="str">
        <f t="shared" si="66"/>
        <v/>
      </c>
    </row>
    <row r="1412" spans="1:17" x14ac:dyDescent="0.2">
      <c r="A1412" s="525"/>
      <c r="B1412" s="526"/>
      <c r="C1412" s="571"/>
      <c r="D1412" s="528"/>
      <c r="E1412" s="541"/>
      <c r="F1412" s="542"/>
      <c r="G1412" s="541"/>
      <c r="H1412" s="541"/>
      <c r="I1412" s="530"/>
      <c r="J1412" s="543"/>
      <c r="K1412" s="547"/>
      <c r="L1412" s="547"/>
      <c r="M1412" s="543"/>
      <c r="N1412" s="544"/>
      <c r="O1412" s="532">
        <f t="shared" si="64"/>
        <v>0</v>
      </c>
      <c r="P1412" s="532">
        <f t="shared" si="65"/>
        <v>0</v>
      </c>
      <c r="Q1412" s="518" t="str">
        <f t="shared" si="66"/>
        <v/>
      </c>
    </row>
    <row r="1413" spans="1:17" x14ac:dyDescent="0.2">
      <c r="A1413" s="525"/>
      <c r="B1413" s="526"/>
      <c r="C1413" s="571"/>
      <c r="D1413" s="528"/>
      <c r="E1413" s="541"/>
      <c r="F1413" s="542"/>
      <c r="G1413" s="541"/>
      <c r="H1413" s="541"/>
      <c r="I1413" s="530"/>
      <c r="J1413" s="543"/>
      <c r="K1413" s="547"/>
      <c r="L1413" s="547"/>
      <c r="M1413" s="543"/>
      <c r="N1413" s="544"/>
      <c r="O1413" s="532">
        <f t="shared" ref="O1413:O1440" si="67">IF(B1413=0,0,IF(YEAR(B1413)=$P$1,MONTH(B1413)-$O$1+1,(YEAR(B1413)-$P$1)*12-$O$1+1+MONTH(B1413)))</f>
        <v>0</v>
      </c>
      <c r="P1413" s="532">
        <f t="shared" ref="P1413:P1440" si="68">IF(C1413=0,0,IF(YEAR(C1413)=$P$1,MONTH(C1413)-$O$1+1,(YEAR(C1413)-$P$1)*12-$O$1+1+MONTH(C1413)))</f>
        <v>0</v>
      </c>
      <c r="Q1413" s="518" t="str">
        <f t="shared" ref="Q1413:Q1440" si="69">SUBSTITUTE(D1413," ","_")</f>
        <v/>
      </c>
    </row>
    <row r="1414" spans="1:17" x14ac:dyDescent="0.2">
      <c r="A1414" s="525"/>
      <c r="B1414" s="526"/>
      <c r="C1414" s="571"/>
      <c r="D1414" s="541"/>
      <c r="E1414" s="541"/>
      <c r="F1414" s="542"/>
      <c r="G1414" s="541"/>
      <c r="H1414" s="541"/>
      <c r="I1414" s="530"/>
      <c r="J1414" s="543"/>
      <c r="K1414" s="531"/>
      <c r="L1414" s="531"/>
      <c r="M1414" s="531"/>
      <c r="N1414" s="544"/>
      <c r="O1414" s="532">
        <f t="shared" si="67"/>
        <v>0</v>
      </c>
      <c r="P1414" s="532">
        <f t="shared" si="68"/>
        <v>0</v>
      </c>
      <c r="Q1414" s="518" t="str">
        <f t="shared" si="69"/>
        <v/>
      </c>
    </row>
    <row r="1415" spans="1:17" x14ac:dyDescent="0.2">
      <c r="A1415" s="525"/>
      <c r="B1415" s="526"/>
      <c r="C1415" s="571"/>
      <c r="D1415" s="528"/>
      <c r="E1415" s="541"/>
      <c r="F1415" s="542"/>
      <c r="G1415" s="541"/>
      <c r="H1415" s="541"/>
      <c r="I1415" s="530"/>
      <c r="J1415" s="543"/>
      <c r="K1415" s="547"/>
      <c r="L1415" s="531"/>
      <c r="M1415" s="543"/>
      <c r="N1415" s="544"/>
      <c r="O1415" s="532">
        <f t="shared" si="67"/>
        <v>0</v>
      </c>
      <c r="P1415" s="532">
        <f t="shared" si="68"/>
        <v>0</v>
      </c>
      <c r="Q1415" s="518" t="str">
        <f t="shared" si="69"/>
        <v/>
      </c>
    </row>
    <row r="1416" spans="1:17" x14ac:dyDescent="0.2">
      <c r="A1416" s="525"/>
      <c r="B1416" s="526"/>
      <c r="C1416" s="527"/>
      <c r="D1416" s="541"/>
      <c r="E1416" s="541"/>
      <c r="F1416" s="542"/>
      <c r="G1416" s="541"/>
      <c r="H1416" s="541"/>
      <c r="I1416" s="530"/>
      <c r="J1416" s="543"/>
      <c r="K1416" s="543"/>
      <c r="L1416" s="531"/>
      <c r="M1416" s="543"/>
      <c r="N1416" s="544"/>
      <c r="O1416" s="532">
        <f t="shared" si="67"/>
        <v>0</v>
      </c>
      <c r="P1416" s="532">
        <f t="shared" si="68"/>
        <v>0</v>
      </c>
      <c r="Q1416" s="518" t="str">
        <f t="shared" si="69"/>
        <v/>
      </c>
    </row>
    <row r="1417" spans="1:17" x14ac:dyDescent="0.2">
      <c r="A1417" s="525"/>
      <c r="B1417" s="526"/>
      <c r="C1417" s="527"/>
      <c r="D1417" s="541"/>
      <c r="E1417" s="541"/>
      <c r="F1417" s="542"/>
      <c r="G1417" s="541"/>
      <c r="H1417" s="541"/>
      <c r="I1417" s="530"/>
      <c r="J1417" s="543"/>
      <c r="K1417" s="543"/>
      <c r="L1417" s="531"/>
      <c r="M1417" s="543"/>
      <c r="N1417" s="544"/>
      <c r="O1417" s="532">
        <f t="shared" si="67"/>
        <v>0</v>
      </c>
      <c r="P1417" s="532">
        <f t="shared" si="68"/>
        <v>0</v>
      </c>
      <c r="Q1417" s="518" t="str">
        <f t="shared" si="69"/>
        <v/>
      </c>
    </row>
    <row r="1418" spans="1:17" x14ac:dyDescent="0.2">
      <c r="A1418" s="525"/>
      <c r="B1418" s="526"/>
      <c r="C1418" s="527"/>
      <c r="D1418" s="541"/>
      <c r="E1418" s="541"/>
      <c r="F1418" s="542"/>
      <c r="G1418" s="541"/>
      <c r="H1418" s="541"/>
      <c r="I1418" s="530"/>
      <c r="J1418" s="543"/>
      <c r="K1418" s="543"/>
      <c r="L1418" s="531"/>
      <c r="M1418" s="543"/>
      <c r="N1418" s="544"/>
      <c r="O1418" s="532">
        <f t="shared" si="67"/>
        <v>0</v>
      </c>
      <c r="P1418" s="532">
        <f t="shared" si="68"/>
        <v>0</v>
      </c>
      <c r="Q1418" s="518" t="str">
        <f t="shared" si="69"/>
        <v/>
      </c>
    </row>
    <row r="1419" spans="1:17" x14ac:dyDescent="0.2">
      <c r="A1419" s="525"/>
      <c r="B1419" s="526"/>
      <c r="C1419" s="527"/>
      <c r="D1419" s="541"/>
      <c r="E1419" s="541"/>
      <c r="F1419" s="542"/>
      <c r="G1419" s="541"/>
      <c r="H1419" s="541"/>
      <c r="I1419" s="530"/>
      <c r="J1419" s="543"/>
      <c r="K1419" s="543"/>
      <c r="L1419" s="531"/>
      <c r="M1419" s="543"/>
      <c r="N1419" s="544"/>
      <c r="O1419" s="532">
        <f t="shared" si="67"/>
        <v>0</v>
      </c>
      <c r="P1419" s="532">
        <f t="shared" si="68"/>
        <v>0</v>
      </c>
      <c r="Q1419" s="518" t="str">
        <f t="shared" si="69"/>
        <v/>
      </c>
    </row>
    <row r="1420" spans="1:17" x14ac:dyDescent="0.2">
      <c r="A1420" s="525"/>
      <c r="B1420" s="526"/>
      <c r="C1420" s="527"/>
      <c r="D1420" s="541"/>
      <c r="E1420" s="541"/>
      <c r="F1420" s="542"/>
      <c r="G1420" s="541"/>
      <c r="H1420" s="541"/>
      <c r="I1420" s="530"/>
      <c r="J1420" s="543"/>
      <c r="K1420" s="543"/>
      <c r="L1420" s="531"/>
      <c r="M1420" s="543"/>
      <c r="N1420" s="544"/>
      <c r="O1420" s="532">
        <f t="shared" si="67"/>
        <v>0</v>
      </c>
      <c r="P1420" s="532">
        <f t="shared" si="68"/>
        <v>0</v>
      </c>
      <c r="Q1420" s="518" t="str">
        <f t="shared" si="69"/>
        <v/>
      </c>
    </row>
    <row r="1421" spans="1:17" x14ac:dyDescent="0.2">
      <c r="A1421" s="525"/>
      <c r="B1421" s="526"/>
      <c r="C1421" s="527"/>
      <c r="D1421" s="541"/>
      <c r="E1421" s="541"/>
      <c r="F1421" s="542"/>
      <c r="G1421" s="541"/>
      <c r="H1421" s="541"/>
      <c r="I1421" s="530"/>
      <c r="J1421" s="543"/>
      <c r="K1421" s="543"/>
      <c r="L1421" s="531"/>
      <c r="M1421" s="543"/>
      <c r="N1421" s="544"/>
      <c r="O1421" s="532">
        <f t="shared" si="67"/>
        <v>0</v>
      </c>
      <c r="P1421" s="532">
        <f t="shared" si="68"/>
        <v>0</v>
      </c>
      <c r="Q1421" s="518" t="str">
        <f t="shared" si="69"/>
        <v/>
      </c>
    </row>
    <row r="1422" spans="1:17" x14ac:dyDescent="0.2">
      <c r="A1422" s="525"/>
      <c r="B1422" s="526"/>
      <c r="C1422" s="527"/>
      <c r="D1422" s="541"/>
      <c r="E1422" s="541"/>
      <c r="F1422" s="542"/>
      <c r="G1422" s="541"/>
      <c r="H1422" s="541"/>
      <c r="I1422" s="530"/>
      <c r="J1422" s="543"/>
      <c r="K1422" s="543"/>
      <c r="L1422" s="531"/>
      <c r="M1422" s="543"/>
      <c r="N1422" s="544"/>
      <c r="O1422" s="532">
        <f t="shared" si="67"/>
        <v>0</v>
      </c>
      <c r="P1422" s="532">
        <f t="shared" si="68"/>
        <v>0</v>
      </c>
      <c r="Q1422" s="518" t="str">
        <f t="shared" si="69"/>
        <v/>
      </c>
    </row>
    <row r="1423" spans="1:17" x14ac:dyDescent="0.2">
      <c r="A1423" s="525"/>
      <c r="B1423" s="526"/>
      <c r="C1423" s="527"/>
      <c r="D1423" s="541"/>
      <c r="E1423" s="541"/>
      <c r="F1423" s="542"/>
      <c r="G1423" s="541"/>
      <c r="H1423" s="541"/>
      <c r="I1423" s="530"/>
      <c r="J1423" s="543"/>
      <c r="K1423" s="543"/>
      <c r="L1423" s="531"/>
      <c r="M1423" s="543"/>
      <c r="N1423" s="544"/>
      <c r="O1423" s="532">
        <f t="shared" si="67"/>
        <v>0</v>
      </c>
      <c r="P1423" s="532">
        <f t="shared" si="68"/>
        <v>0</v>
      </c>
      <c r="Q1423" s="518" t="str">
        <f t="shared" si="69"/>
        <v/>
      </c>
    </row>
    <row r="1424" spans="1:17" x14ac:dyDescent="0.2">
      <c r="A1424" s="525"/>
      <c r="B1424" s="526"/>
      <c r="C1424" s="527"/>
      <c r="D1424" s="541"/>
      <c r="E1424" s="541"/>
      <c r="F1424" s="542"/>
      <c r="G1424" s="541"/>
      <c r="H1424" s="541"/>
      <c r="I1424" s="530"/>
      <c r="J1424" s="543"/>
      <c r="K1424" s="543"/>
      <c r="L1424" s="531"/>
      <c r="M1424" s="543"/>
      <c r="N1424" s="544"/>
      <c r="O1424" s="532">
        <f t="shared" si="67"/>
        <v>0</v>
      </c>
      <c r="P1424" s="532">
        <f t="shared" si="68"/>
        <v>0</v>
      </c>
      <c r="Q1424" s="518" t="str">
        <f t="shared" si="69"/>
        <v/>
      </c>
    </row>
    <row r="1425" spans="1:17" x14ac:dyDescent="0.2">
      <c r="A1425" s="525"/>
      <c r="B1425" s="526"/>
      <c r="C1425" s="527"/>
      <c r="D1425" s="541"/>
      <c r="E1425" s="541"/>
      <c r="F1425" s="542"/>
      <c r="G1425" s="541"/>
      <c r="H1425" s="541"/>
      <c r="I1425" s="530"/>
      <c r="J1425" s="543"/>
      <c r="K1425" s="543"/>
      <c r="L1425" s="531"/>
      <c r="M1425" s="543"/>
      <c r="N1425" s="544"/>
      <c r="O1425" s="532">
        <f t="shared" si="67"/>
        <v>0</v>
      </c>
      <c r="P1425" s="532">
        <f t="shared" si="68"/>
        <v>0</v>
      </c>
      <c r="Q1425" s="518" t="str">
        <f t="shared" si="69"/>
        <v/>
      </c>
    </row>
    <row r="1426" spans="1:17" x14ac:dyDescent="0.2">
      <c r="A1426" s="525"/>
      <c r="B1426" s="526"/>
      <c r="C1426" s="527"/>
      <c r="D1426" s="541"/>
      <c r="E1426" s="541"/>
      <c r="F1426" s="542"/>
      <c r="G1426" s="541"/>
      <c r="H1426" s="541"/>
      <c r="I1426" s="530"/>
      <c r="J1426" s="543"/>
      <c r="K1426" s="543"/>
      <c r="L1426" s="531"/>
      <c r="M1426" s="543"/>
      <c r="N1426" s="544"/>
      <c r="O1426" s="532">
        <f t="shared" si="67"/>
        <v>0</v>
      </c>
      <c r="P1426" s="532">
        <f t="shared" si="68"/>
        <v>0</v>
      </c>
      <c r="Q1426" s="518" t="str">
        <f t="shared" si="69"/>
        <v/>
      </c>
    </row>
    <row r="1427" spans="1:17" x14ac:dyDescent="0.2">
      <c r="A1427" s="525"/>
      <c r="B1427" s="526"/>
      <c r="C1427" s="527"/>
      <c r="D1427" s="541"/>
      <c r="E1427" s="541"/>
      <c r="F1427" s="542"/>
      <c r="G1427" s="541"/>
      <c r="H1427" s="541"/>
      <c r="I1427" s="530"/>
      <c r="J1427" s="543"/>
      <c r="K1427" s="543"/>
      <c r="L1427" s="531"/>
      <c r="M1427" s="543"/>
      <c r="N1427" s="544"/>
      <c r="O1427" s="532">
        <f t="shared" si="67"/>
        <v>0</v>
      </c>
      <c r="P1427" s="532">
        <f t="shared" si="68"/>
        <v>0</v>
      </c>
      <c r="Q1427" s="518" t="str">
        <f t="shared" si="69"/>
        <v/>
      </c>
    </row>
    <row r="1428" spans="1:17" x14ac:dyDescent="0.2">
      <c r="A1428" s="525"/>
      <c r="B1428" s="526"/>
      <c r="C1428" s="527"/>
      <c r="D1428" s="541"/>
      <c r="E1428" s="541"/>
      <c r="F1428" s="542"/>
      <c r="G1428" s="541"/>
      <c r="H1428" s="541"/>
      <c r="I1428" s="530"/>
      <c r="J1428" s="543"/>
      <c r="K1428" s="543"/>
      <c r="L1428" s="531"/>
      <c r="M1428" s="543"/>
      <c r="N1428" s="544"/>
      <c r="O1428" s="532">
        <f t="shared" si="67"/>
        <v>0</v>
      </c>
      <c r="P1428" s="532">
        <f t="shared" si="68"/>
        <v>0</v>
      </c>
      <c r="Q1428" s="518" t="str">
        <f t="shared" si="69"/>
        <v/>
      </c>
    </row>
    <row r="1429" spans="1:17" x14ac:dyDescent="0.2">
      <c r="A1429" s="525"/>
      <c r="B1429" s="526"/>
      <c r="C1429" s="527"/>
      <c r="D1429" s="541"/>
      <c r="E1429" s="541"/>
      <c r="F1429" s="542"/>
      <c r="G1429" s="541"/>
      <c r="H1429" s="541"/>
      <c r="I1429" s="530"/>
      <c r="J1429" s="543"/>
      <c r="K1429" s="543"/>
      <c r="L1429" s="531"/>
      <c r="M1429" s="543"/>
      <c r="N1429" s="544"/>
      <c r="O1429" s="532">
        <f t="shared" si="67"/>
        <v>0</v>
      </c>
      <c r="P1429" s="532">
        <f t="shared" si="68"/>
        <v>0</v>
      </c>
      <c r="Q1429" s="518" t="str">
        <f t="shared" si="69"/>
        <v/>
      </c>
    </row>
    <row r="1430" spans="1:17" x14ac:dyDescent="0.2">
      <c r="A1430" s="525"/>
      <c r="B1430" s="526"/>
      <c r="C1430" s="527"/>
      <c r="D1430" s="541"/>
      <c r="E1430" s="541"/>
      <c r="F1430" s="542"/>
      <c r="G1430" s="541"/>
      <c r="H1430" s="541"/>
      <c r="I1430" s="530"/>
      <c r="J1430" s="543"/>
      <c r="K1430" s="543"/>
      <c r="L1430" s="531"/>
      <c r="M1430" s="543"/>
      <c r="N1430" s="544"/>
      <c r="O1430" s="532">
        <f t="shared" si="67"/>
        <v>0</v>
      </c>
      <c r="P1430" s="532">
        <f t="shared" si="68"/>
        <v>0</v>
      </c>
      <c r="Q1430" s="518" t="str">
        <f t="shared" si="69"/>
        <v/>
      </c>
    </row>
    <row r="1431" spans="1:17" x14ac:dyDescent="0.2">
      <c r="A1431" s="525"/>
      <c r="B1431" s="526"/>
      <c r="C1431" s="527"/>
      <c r="D1431" s="541"/>
      <c r="E1431" s="541"/>
      <c r="F1431" s="542"/>
      <c r="G1431" s="541"/>
      <c r="H1431" s="541"/>
      <c r="I1431" s="530"/>
      <c r="J1431" s="543"/>
      <c r="K1431" s="543"/>
      <c r="L1431" s="531"/>
      <c r="M1431" s="543"/>
      <c r="N1431" s="544"/>
      <c r="O1431" s="532">
        <f t="shared" si="67"/>
        <v>0</v>
      </c>
      <c r="P1431" s="532">
        <f t="shared" si="68"/>
        <v>0</v>
      </c>
      <c r="Q1431" s="518" t="str">
        <f t="shared" si="69"/>
        <v/>
      </c>
    </row>
    <row r="1432" spans="1:17" x14ac:dyDescent="0.2">
      <c r="A1432" s="525"/>
      <c r="B1432" s="526"/>
      <c r="C1432" s="527"/>
      <c r="D1432" s="528"/>
      <c r="E1432" s="541"/>
      <c r="F1432" s="542"/>
      <c r="G1432" s="541"/>
      <c r="H1432" s="541"/>
      <c r="I1432" s="530"/>
      <c r="J1432" s="543"/>
      <c r="K1432" s="543"/>
      <c r="L1432" s="531"/>
      <c r="M1432" s="543"/>
      <c r="N1432" s="544"/>
      <c r="O1432" s="532">
        <f t="shared" si="67"/>
        <v>0</v>
      </c>
      <c r="P1432" s="532">
        <f t="shared" si="68"/>
        <v>0</v>
      </c>
      <c r="Q1432" s="518" t="str">
        <f t="shared" si="69"/>
        <v/>
      </c>
    </row>
    <row r="1433" spans="1:17" x14ac:dyDescent="0.2">
      <c r="A1433" s="525"/>
      <c r="B1433" s="526"/>
      <c r="C1433" s="527"/>
      <c r="D1433" s="528"/>
      <c r="E1433" s="541"/>
      <c r="F1433" s="542"/>
      <c r="G1433" s="541"/>
      <c r="H1433" s="541"/>
      <c r="I1433" s="530"/>
      <c r="J1433" s="543"/>
      <c r="K1433" s="543"/>
      <c r="L1433" s="531"/>
      <c r="M1433" s="543"/>
      <c r="N1433" s="544"/>
      <c r="O1433" s="532">
        <f t="shared" si="67"/>
        <v>0</v>
      </c>
      <c r="P1433" s="532">
        <f t="shared" si="68"/>
        <v>0</v>
      </c>
      <c r="Q1433" s="518" t="str">
        <f t="shared" si="69"/>
        <v/>
      </c>
    </row>
    <row r="1434" spans="1:17" x14ac:dyDescent="0.2">
      <c r="A1434" s="525"/>
      <c r="B1434" s="526"/>
      <c r="C1434" s="527"/>
      <c r="D1434" s="528"/>
      <c r="E1434" s="541"/>
      <c r="F1434" s="542"/>
      <c r="G1434" s="541"/>
      <c r="H1434" s="541"/>
      <c r="I1434" s="530"/>
      <c r="J1434" s="543"/>
      <c r="K1434" s="543"/>
      <c r="L1434" s="531"/>
      <c r="M1434" s="543"/>
      <c r="N1434" s="544"/>
      <c r="O1434" s="532">
        <f t="shared" si="67"/>
        <v>0</v>
      </c>
      <c r="P1434" s="532">
        <f t="shared" si="68"/>
        <v>0</v>
      </c>
      <c r="Q1434" s="518" t="str">
        <f t="shared" si="69"/>
        <v/>
      </c>
    </row>
    <row r="1435" spans="1:17" x14ac:dyDescent="0.2">
      <c r="A1435" s="525"/>
      <c r="B1435" s="526"/>
      <c r="C1435" s="527"/>
      <c r="D1435" s="541"/>
      <c r="E1435" s="541"/>
      <c r="F1435" s="542"/>
      <c r="G1435" s="541"/>
      <c r="H1435" s="541"/>
      <c r="I1435" s="530"/>
      <c r="J1435" s="543"/>
      <c r="K1435" s="543"/>
      <c r="L1435" s="531"/>
      <c r="M1435" s="543"/>
      <c r="N1435" s="544"/>
      <c r="O1435" s="532">
        <f t="shared" si="67"/>
        <v>0</v>
      </c>
      <c r="P1435" s="532">
        <f t="shared" si="68"/>
        <v>0</v>
      </c>
      <c r="Q1435" s="518" t="str">
        <f t="shared" si="69"/>
        <v/>
      </c>
    </row>
    <row r="1436" spans="1:17" x14ac:dyDescent="0.2">
      <c r="A1436" s="525"/>
      <c r="B1436" s="526"/>
      <c r="C1436" s="527"/>
      <c r="D1436" s="541"/>
      <c r="E1436" s="541"/>
      <c r="F1436" s="542"/>
      <c r="G1436" s="541"/>
      <c r="H1436" s="541"/>
      <c r="I1436" s="530"/>
      <c r="J1436" s="543"/>
      <c r="K1436" s="543"/>
      <c r="L1436" s="531"/>
      <c r="M1436" s="543"/>
      <c r="N1436" s="544"/>
      <c r="O1436" s="532">
        <f t="shared" si="67"/>
        <v>0</v>
      </c>
      <c r="P1436" s="532">
        <f t="shared" si="68"/>
        <v>0</v>
      </c>
      <c r="Q1436" s="518" t="str">
        <f t="shared" si="69"/>
        <v/>
      </c>
    </row>
    <row r="1437" spans="1:17" x14ac:dyDescent="0.2">
      <c r="A1437" s="525"/>
      <c r="B1437" s="526"/>
      <c r="C1437" s="527"/>
      <c r="D1437" s="541"/>
      <c r="E1437" s="541"/>
      <c r="F1437" s="542"/>
      <c r="G1437" s="541"/>
      <c r="H1437" s="541"/>
      <c r="I1437" s="530"/>
      <c r="J1437" s="543"/>
      <c r="K1437" s="543"/>
      <c r="L1437" s="531"/>
      <c r="M1437" s="543"/>
      <c r="N1437" s="544"/>
      <c r="O1437" s="532">
        <f t="shared" si="67"/>
        <v>0</v>
      </c>
      <c r="P1437" s="532">
        <f t="shared" si="68"/>
        <v>0</v>
      </c>
      <c r="Q1437" s="518" t="str">
        <f t="shared" si="69"/>
        <v/>
      </c>
    </row>
    <row r="1438" spans="1:17" x14ac:dyDescent="0.2">
      <c r="A1438" s="525"/>
      <c r="B1438" s="526"/>
      <c r="C1438" s="527"/>
      <c r="D1438" s="541"/>
      <c r="E1438" s="541"/>
      <c r="F1438" s="542"/>
      <c r="G1438" s="541"/>
      <c r="H1438" s="541"/>
      <c r="I1438" s="530"/>
      <c r="J1438" s="543"/>
      <c r="K1438" s="543"/>
      <c r="L1438" s="531"/>
      <c r="M1438" s="543"/>
      <c r="N1438" s="544"/>
      <c r="O1438" s="532">
        <f t="shared" si="67"/>
        <v>0</v>
      </c>
      <c r="P1438" s="532">
        <f t="shared" si="68"/>
        <v>0</v>
      </c>
      <c r="Q1438" s="518" t="str">
        <f t="shared" si="69"/>
        <v/>
      </c>
    </row>
    <row r="1439" spans="1:17" x14ac:dyDescent="0.2">
      <c r="A1439" s="525"/>
      <c r="B1439" s="526"/>
      <c r="C1439" s="527"/>
      <c r="D1439" s="541"/>
      <c r="E1439" s="541"/>
      <c r="F1439" s="542"/>
      <c r="G1439" s="541"/>
      <c r="H1439" s="541"/>
      <c r="I1439" s="530"/>
      <c r="J1439" s="543"/>
      <c r="K1439" s="543"/>
      <c r="L1439" s="531"/>
      <c r="M1439" s="543"/>
      <c r="N1439" s="544"/>
      <c r="O1439" s="532">
        <f t="shared" si="67"/>
        <v>0</v>
      </c>
      <c r="P1439" s="532">
        <f t="shared" si="68"/>
        <v>0</v>
      </c>
      <c r="Q1439" s="518" t="str">
        <f t="shared" si="69"/>
        <v/>
      </c>
    </row>
    <row r="1440" spans="1:17" x14ac:dyDescent="0.2">
      <c r="A1440" s="525"/>
      <c r="B1440" s="526"/>
      <c r="C1440" s="527"/>
      <c r="D1440" s="530"/>
      <c r="E1440" s="530"/>
      <c r="F1440" s="545"/>
      <c r="G1440" s="530"/>
      <c r="H1440" s="530"/>
      <c r="I1440" s="530"/>
      <c r="J1440" s="531"/>
      <c r="K1440" s="531"/>
      <c r="L1440" s="531"/>
      <c r="M1440" s="531"/>
      <c r="N1440" s="544"/>
      <c r="O1440" s="532">
        <f t="shared" si="67"/>
        <v>0</v>
      </c>
      <c r="P1440" s="532">
        <f t="shared" si="68"/>
        <v>0</v>
      </c>
      <c r="Q1440" s="518" t="str">
        <f t="shared" si="69"/>
        <v/>
      </c>
    </row>
    <row r="1441" spans="1:17" x14ac:dyDescent="0.2">
      <c r="A1441" s="525"/>
      <c r="B1441" s="526"/>
      <c r="C1441" s="571"/>
      <c r="D1441" s="541"/>
      <c r="E1441" s="541"/>
      <c r="F1441" s="542"/>
      <c r="G1441" s="541"/>
      <c r="H1441" s="541"/>
      <c r="I1441" s="530"/>
      <c r="J1441" s="543"/>
      <c r="K1441" s="531"/>
      <c r="L1441" s="531"/>
      <c r="M1441" s="531"/>
      <c r="N1441" s="544"/>
      <c r="O1441" s="532">
        <f t="shared" ref="O1441:O1476" si="70">IF(B1441=0,0,IF(YEAR(B1441)=$P$1,MONTH(B1441)-$O$1+1,(YEAR(B1441)-$P$1)*12-$O$1+1+MONTH(B1441)))</f>
        <v>0</v>
      </c>
      <c r="P1441" s="532">
        <f t="shared" ref="P1441:P1476" si="71">IF(C1441=0,0,IF(YEAR(C1441)=$P$1,MONTH(C1441)-$O$1+1,(YEAR(C1441)-$P$1)*12-$O$1+1+MONTH(C1441)))</f>
        <v>0</v>
      </c>
      <c r="Q1441" s="518" t="str">
        <f t="shared" ref="Q1441:Q1476" si="72">SUBSTITUTE(D1441," ","_")</f>
        <v/>
      </c>
    </row>
    <row r="1442" spans="1:17" x14ac:dyDescent="0.2">
      <c r="A1442" s="525"/>
      <c r="B1442" s="526"/>
      <c r="C1442" s="571"/>
      <c r="D1442" s="528"/>
      <c r="E1442" s="541"/>
      <c r="F1442" s="542"/>
      <c r="G1442" s="541"/>
      <c r="H1442" s="541"/>
      <c r="I1442" s="530"/>
      <c r="J1442" s="543"/>
      <c r="K1442" s="531"/>
      <c r="L1442" s="531"/>
      <c r="M1442" s="543"/>
      <c r="N1442" s="544"/>
      <c r="O1442" s="532">
        <f t="shared" si="70"/>
        <v>0</v>
      </c>
      <c r="P1442" s="532">
        <f t="shared" si="71"/>
        <v>0</v>
      </c>
      <c r="Q1442" s="518" t="str">
        <f t="shared" si="72"/>
        <v/>
      </c>
    </row>
    <row r="1443" spans="1:17" x14ac:dyDescent="0.2">
      <c r="A1443" s="525"/>
      <c r="B1443" s="526"/>
      <c r="C1443" s="571"/>
      <c r="D1443" s="528"/>
      <c r="E1443" s="541"/>
      <c r="F1443" s="542"/>
      <c r="G1443" s="541"/>
      <c r="H1443" s="541"/>
      <c r="I1443" s="530"/>
      <c r="J1443" s="543"/>
      <c r="K1443" s="531"/>
      <c r="L1443" s="531"/>
      <c r="M1443" s="543"/>
      <c r="N1443" s="544"/>
      <c r="O1443" s="532">
        <f t="shared" si="70"/>
        <v>0</v>
      </c>
      <c r="P1443" s="532">
        <f t="shared" si="71"/>
        <v>0</v>
      </c>
      <c r="Q1443" s="518" t="str">
        <f t="shared" si="72"/>
        <v/>
      </c>
    </row>
    <row r="1444" spans="1:17" x14ac:dyDescent="0.2">
      <c r="A1444" s="525"/>
      <c r="B1444" s="526"/>
      <c r="C1444" s="571"/>
      <c r="D1444" s="528"/>
      <c r="E1444" s="541"/>
      <c r="F1444" s="542"/>
      <c r="G1444" s="541"/>
      <c r="H1444" s="541"/>
      <c r="I1444" s="530"/>
      <c r="J1444" s="543"/>
      <c r="K1444" s="531"/>
      <c r="L1444" s="531"/>
      <c r="M1444" s="543"/>
      <c r="N1444" s="544"/>
      <c r="O1444" s="532">
        <f t="shared" si="70"/>
        <v>0</v>
      </c>
      <c r="P1444" s="532">
        <f t="shared" si="71"/>
        <v>0</v>
      </c>
      <c r="Q1444" s="518" t="str">
        <f t="shared" si="72"/>
        <v/>
      </c>
    </row>
    <row r="1445" spans="1:17" x14ac:dyDescent="0.2">
      <c r="A1445" s="525"/>
      <c r="B1445" s="526"/>
      <c r="C1445" s="571"/>
      <c r="D1445" s="541"/>
      <c r="E1445" s="541"/>
      <c r="F1445" s="542"/>
      <c r="G1445" s="541"/>
      <c r="H1445" s="541"/>
      <c r="I1445" s="530"/>
      <c r="J1445" s="543"/>
      <c r="K1445" s="531"/>
      <c r="L1445" s="531"/>
      <c r="M1445" s="543"/>
      <c r="N1445" s="544"/>
      <c r="O1445" s="532">
        <f t="shared" si="70"/>
        <v>0</v>
      </c>
      <c r="P1445" s="532">
        <f t="shared" si="71"/>
        <v>0</v>
      </c>
      <c r="Q1445" s="518" t="str">
        <f t="shared" si="72"/>
        <v/>
      </c>
    </row>
    <row r="1446" spans="1:17" x14ac:dyDescent="0.2">
      <c r="A1446" s="525"/>
      <c r="B1446" s="526"/>
      <c r="C1446" s="571"/>
      <c r="D1446" s="528"/>
      <c r="E1446" s="473"/>
      <c r="F1446" s="542"/>
      <c r="G1446" s="541"/>
      <c r="H1446" s="541"/>
      <c r="I1446" s="530"/>
      <c r="J1446" s="543"/>
      <c r="K1446" s="531"/>
      <c r="L1446" s="531"/>
      <c r="M1446" s="543"/>
      <c r="N1446" s="544"/>
      <c r="O1446" s="532">
        <f t="shared" si="70"/>
        <v>0</v>
      </c>
      <c r="P1446" s="532">
        <f t="shared" si="71"/>
        <v>0</v>
      </c>
      <c r="Q1446" s="518" t="str">
        <f t="shared" si="72"/>
        <v/>
      </c>
    </row>
    <row r="1447" spans="1:17" x14ac:dyDescent="0.2">
      <c r="A1447" s="525"/>
      <c r="B1447" s="526"/>
      <c r="C1447" s="571"/>
      <c r="D1447" s="541"/>
      <c r="E1447" s="541"/>
      <c r="F1447" s="542"/>
      <c r="G1447" s="541"/>
      <c r="H1447" s="541"/>
      <c r="I1447" s="530"/>
      <c r="J1447" s="543"/>
      <c r="K1447" s="543"/>
      <c r="L1447" s="531"/>
      <c r="M1447" s="543"/>
      <c r="N1447" s="544"/>
      <c r="O1447" s="532">
        <f t="shared" si="70"/>
        <v>0</v>
      </c>
      <c r="P1447" s="532">
        <f t="shared" si="71"/>
        <v>0</v>
      </c>
      <c r="Q1447" s="518" t="str">
        <f t="shared" si="72"/>
        <v/>
      </c>
    </row>
    <row r="1448" spans="1:17" x14ac:dyDescent="0.2">
      <c r="A1448" s="525"/>
      <c r="B1448" s="526"/>
      <c r="C1448" s="571"/>
      <c r="D1448" s="528"/>
      <c r="E1448" s="541"/>
      <c r="F1448" s="542"/>
      <c r="G1448" s="541"/>
      <c r="H1448" s="541"/>
      <c r="I1448" s="530"/>
      <c r="J1448" s="543"/>
      <c r="K1448" s="543"/>
      <c r="L1448" s="531"/>
      <c r="M1448" s="543"/>
      <c r="N1448" s="544"/>
      <c r="O1448" s="532">
        <f t="shared" si="70"/>
        <v>0</v>
      </c>
      <c r="P1448" s="532">
        <f t="shared" si="71"/>
        <v>0</v>
      </c>
      <c r="Q1448" s="518" t="str">
        <f t="shared" si="72"/>
        <v/>
      </c>
    </row>
    <row r="1449" spans="1:17" x14ac:dyDescent="0.2">
      <c r="A1449" s="525"/>
      <c r="B1449" s="526"/>
      <c r="C1449" s="571"/>
      <c r="D1449" s="541"/>
      <c r="E1449" s="541"/>
      <c r="F1449" s="542"/>
      <c r="G1449" s="541"/>
      <c r="H1449" s="541"/>
      <c r="I1449" s="600"/>
      <c r="J1449" s="543"/>
      <c r="K1449" s="543"/>
      <c r="L1449" s="531"/>
      <c r="M1449" s="543"/>
      <c r="N1449" s="544"/>
      <c r="O1449" s="532">
        <f t="shared" si="70"/>
        <v>0</v>
      </c>
      <c r="P1449" s="532">
        <f t="shared" si="71"/>
        <v>0</v>
      </c>
      <c r="Q1449" s="518" t="str">
        <f t="shared" si="72"/>
        <v/>
      </c>
    </row>
    <row r="1450" spans="1:17" x14ac:dyDescent="0.2">
      <c r="A1450" s="525"/>
      <c r="B1450" s="526"/>
      <c r="C1450" s="571"/>
      <c r="D1450" s="541"/>
      <c r="E1450" s="541"/>
      <c r="F1450" s="542"/>
      <c r="G1450" s="541"/>
      <c r="H1450" s="541"/>
      <c r="I1450" s="600"/>
      <c r="J1450" s="543"/>
      <c r="K1450" s="543"/>
      <c r="L1450" s="531"/>
      <c r="M1450" s="543"/>
      <c r="N1450" s="544"/>
      <c r="O1450" s="532">
        <f t="shared" si="70"/>
        <v>0</v>
      </c>
      <c r="P1450" s="532">
        <f t="shared" si="71"/>
        <v>0</v>
      </c>
      <c r="Q1450" s="518" t="str">
        <f t="shared" si="72"/>
        <v/>
      </c>
    </row>
    <row r="1451" spans="1:17" x14ac:dyDescent="0.2">
      <c r="A1451" s="525"/>
      <c r="B1451" s="526"/>
      <c r="C1451" s="571"/>
      <c r="D1451" s="541"/>
      <c r="E1451" s="541"/>
      <c r="F1451" s="542"/>
      <c r="G1451" s="541"/>
      <c r="H1451" s="541"/>
      <c r="I1451" s="600"/>
      <c r="J1451" s="543"/>
      <c r="K1451" s="543"/>
      <c r="L1451" s="531"/>
      <c r="M1451" s="543"/>
      <c r="N1451" s="544"/>
      <c r="O1451" s="532">
        <f t="shared" si="70"/>
        <v>0</v>
      </c>
      <c r="P1451" s="532">
        <f t="shared" si="71"/>
        <v>0</v>
      </c>
      <c r="Q1451" s="518" t="str">
        <f t="shared" si="72"/>
        <v/>
      </c>
    </row>
    <row r="1452" spans="1:17" x14ac:dyDescent="0.2">
      <c r="A1452" s="525"/>
      <c r="B1452" s="526"/>
      <c r="C1452" s="571"/>
      <c r="D1452" s="528"/>
      <c r="E1452" s="541"/>
      <c r="F1452" s="542"/>
      <c r="G1452" s="530"/>
      <c r="H1452" s="541"/>
      <c r="I1452" s="530"/>
      <c r="J1452" s="543"/>
      <c r="K1452" s="543"/>
      <c r="L1452" s="531"/>
      <c r="M1452" s="543"/>
      <c r="N1452" s="544"/>
      <c r="O1452" s="532">
        <f t="shared" si="70"/>
        <v>0</v>
      </c>
      <c r="P1452" s="532">
        <f t="shared" si="71"/>
        <v>0</v>
      </c>
      <c r="Q1452" s="518" t="str">
        <f t="shared" si="72"/>
        <v/>
      </c>
    </row>
    <row r="1453" spans="1:17" x14ac:dyDescent="0.2">
      <c r="A1453" s="525"/>
      <c r="B1453" s="526"/>
      <c r="C1453" s="567"/>
      <c r="D1453" s="528"/>
      <c r="E1453" s="528"/>
      <c r="F1453" s="529"/>
      <c r="G1453" s="528"/>
      <c r="H1453" s="528"/>
      <c r="I1453" s="528"/>
      <c r="J1453" s="547"/>
      <c r="K1453" s="547"/>
      <c r="L1453" s="547"/>
      <c r="M1453" s="547"/>
      <c r="N1453" s="544"/>
      <c r="O1453" s="532">
        <f t="shared" si="70"/>
        <v>0</v>
      </c>
      <c r="P1453" s="532">
        <f t="shared" si="71"/>
        <v>0</v>
      </c>
      <c r="Q1453" s="518" t="str">
        <f t="shared" si="72"/>
        <v/>
      </c>
    </row>
    <row r="1454" spans="1:17" x14ac:dyDescent="0.2">
      <c r="A1454" s="525"/>
      <c r="B1454" s="526"/>
      <c r="C1454" s="571"/>
      <c r="D1454" s="528"/>
      <c r="E1454" s="541"/>
      <c r="F1454" s="542"/>
      <c r="G1454" s="541"/>
      <c r="H1454" s="541"/>
      <c r="I1454" s="530"/>
      <c r="J1454" s="543"/>
      <c r="K1454" s="543"/>
      <c r="L1454" s="531"/>
      <c r="M1454" s="543"/>
      <c r="N1454" s="544"/>
      <c r="O1454" s="532">
        <f t="shared" si="70"/>
        <v>0</v>
      </c>
      <c r="P1454" s="532">
        <f t="shared" si="71"/>
        <v>0</v>
      </c>
      <c r="Q1454" s="518" t="str">
        <f t="shared" si="72"/>
        <v/>
      </c>
    </row>
    <row r="1455" spans="1:17" x14ac:dyDescent="0.2">
      <c r="A1455" s="525"/>
      <c r="B1455" s="526"/>
      <c r="C1455" s="571"/>
      <c r="D1455" s="528"/>
      <c r="E1455" s="541"/>
      <c r="F1455" s="542"/>
      <c r="G1455" s="541"/>
      <c r="H1455" s="541"/>
      <c r="I1455" s="530"/>
      <c r="J1455" s="543"/>
      <c r="K1455" s="543"/>
      <c r="L1455" s="531"/>
      <c r="M1455" s="543"/>
      <c r="N1455" s="544"/>
      <c r="O1455" s="532">
        <f t="shared" si="70"/>
        <v>0</v>
      </c>
      <c r="P1455" s="532">
        <f t="shared" si="71"/>
        <v>0</v>
      </c>
      <c r="Q1455" s="518" t="str">
        <f t="shared" si="72"/>
        <v/>
      </c>
    </row>
    <row r="1456" spans="1:17" x14ac:dyDescent="0.2">
      <c r="A1456" s="525"/>
      <c r="B1456" s="526"/>
      <c r="C1456" s="571"/>
      <c r="D1456" s="528"/>
      <c r="E1456" s="541"/>
      <c r="F1456" s="542"/>
      <c r="G1456" s="541"/>
      <c r="H1456" s="541"/>
      <c r="I1456" s="530"/>
      <c r="J1456" s="543"/>
      <c r="K1456" s="543"/>
      <c r="L1456" s="531"/>
      <c r="M1456" s="543"/>
      <c r="N1456" s="544"/>
      <c r="O1456" s="532">
        <f t="shared" si="70"/>
        <v>0</v>
      </c>
      <c r="P1456" s="532">
        <f t="shared" si="71"/>
        <v>0</v>
      </c>
      <c r="Q1456" s="518" t="str">
        <f t="shared" si="72"/>
        <v/>
      </c>
    </row>
    <row r="1457" spans="1:17" x14ac:dyDescent="0.2">
      <c r="A1457" s="525"/>
      <c r="B1457" s="526"/>
      <c r="C1457" s="571"/>
      <c r="D1457" s="528"/>
      <c r="E1457" s="541"/>
      <c r="F1457" s="542"/>
      <c r="G1457" s="541"/>
      <c r="H1457" s="541"/>
      <c r="I1457" s="530"/>
      <c r="J1457" s="543"/>
      <c r="K1457" s="543"/>
      <c r="L1457" s="531"/>
      <c r="M1457" s="543"/>
      <c r="N1457" s="544"/>
      <c r="O1457" s="532">
        <f t="shared" si="70"/>
        <v>0</v>
      </c>
      <c r="P1457" s="532">
        <f t="shared" si="71"/>
        <v>0</v>
      </c>
      <c r="Q1457" s="518" t="str">
        <f t="shared" si="72"/>
        <v/>
      </c>
    </row>
    <row r="1458" spans="1:17" x14ac:dyDescent="0.2">
      <c r="A1458" s="525"/>
      <c r="B1458" s="526"/>
      <c r="C1458" s="571"/>
      <c r="D1458" s="528"/>
      <c r="E1458" s="541"/>
      <c r="F1458" s="542"/>
      <c r="G1458" s="541"/>
      <c r="H1458" s="541"/>
      <c r="I1458" s="530"/>
      <c r="J1458" s="543"/>
      <c r="K1458" s="543"/>
      <c r="L1458" s="531"/>
      <c r="M1458" s="543"/>
      <c r="N1458" s="544"/>
      <c r="O1458" s="532">
        <f t="shared" si="70"/>
        <v>0</v>
      </c>
      <c r="P1458" s="532">
        <f t="shared" si="71"/>
        <v>0</v>
      </c>
      <c r="Q1458" s="518" t="str">
        <f t="shared" si="72"/>
        <v/>
      </c>
    </row>
    <row r="1459" spans="1:17" x14ac:dyDescent="0.2">
      <c r="A1459" s="525"/>
      <c r="B1459" s="526"/>
      <c r="C1459" s="571"/>
      <c r="D1459" s="528"/>
      <c r="E1459" s="541"/>
      <c r="F1459" s="542"/>
      <c r="G1459" s="541"/>
      <c r="H1459" s="541"/>
      <c r="I1459" s="530"/>
      <c r="J1459" s="543"/>
      <c r="K1459" s="543"/>
      <c r="L1459" s="531"/>
      <c r="M1459" s="543"/>
      <c r="N1459" s="544"/>
      <c r="O1459" s="532">
        <f t="shared" si="70"/>
        <v>0</v>
      </c>
      <c r="P1459" s="532">
        <f t="shared" si="71"/>
        <v>0</v>
      </c>
      <c r="Q1459" s="518" t="str">
        <f t="shared" si="72"/>
        <v/>
      </c>
    </row>
    <row r="1460" spans="1:17" x14ac:dyDescent="0.2">
      <c r="A1460" s="525"/>
      <c r="B1460" s="526"/>
      <c r="C1460" s="527"/>
      <c r="D1460" s="528"/>
      <c r="E1460" s="541"/>
      <c r="F1460" s="542"/>
      <c r="G1460" s="541"/>
      <c r="H1460" s="541"/>
      <c r="I1460" s="530"/>
      <c r="J1460" s="543"/>
      <c r="K1460" s="543"/>
      <c r="L1460" s="531"/>
      <c r="M1460" s="543"/>
      <c r="N1460" s="526"/>
      <c r="O1460" s="532">
        <f t="shared" si="70"/>
        <v>0</v>
      </c>
      <c r="P1460" s="532">
        <f t="shared" si="71"/>
        <v>0</v>
      </c>
      <c r="Q1460" s="518" t="str">
        <f t="shared" si="72"/>
        <v/>
      </c>
    </row>
    <row r="1461" spans="1:17" x14ac:dyDescent="0.2">
      <c r="A1461" s="525"/>
      <c r="B1461" s="526"/>
      <c r="C1461" s="527"/>
      <c r="D1461" s="528"/>
      <c r="E1461" s="541"/>
      <c r="F1461" s="542"/>
      <c r="G1461" s="541"/>
      <c r="H1461" s="541"/>
      <c r="I1461" s="530"/>
      <c r="J1461" s="543"/>
      <c r="K1461" s="543"/>
      <c r="L1461" s="531"/>
      <c r="M1461" s="543"/>
      <c r="N1461" s="526"/>
      <c r="O1461" s="532">
        <f t="shared" si="70"/>
        <v>0</v>
      </c>
      <c r="P1461" s="532">
        <f t="shared" si="71"/>
        <v>0</v>
      </c>
      <c r="Q1461" s="518" t="str">
        <f t="shared" si="72"/>
        <v/>
      </c>
    </row>
    <row r="1462" spans="1:17" x14ac:dyDescent="0.2">
      <c r="A1462" s="525"/>
      <c r="B1462" s="526"/>
      <c r="C1462" s="571"/>
      <c r="D1462" s="528"/>
      <c r="E1462" s="541"/>
      <c r="F1462" s="542"/>
      <c r="G1462" s="541"/>
      <c r="H1462" s="541"/>
      <c r="I1462" s="530"/>
      <c r="J1462" s="543"/>
      <c r="K1462" s="543"/>
      <c r="L1462" s="531"/>
      <c r="M1462" s="543"/>
      <c r="N1462" s="544"/>
      <c r="O1462" s="532">
        <f t="shared" si="70"/>
        <v>0</v>
      </c>
      <c r="P1462" s="532">
        <f t="shared" si="71"/>
        <v>0</v>
      </c>
      <c r="Q1462" s="518" t="str">
        <f t="shared" si="72"/>
        <v/>
      </c>
    </row>
    <row r="1463" spans="1:17" x14ac:dyDescent="0.2">
      <c r="A1463" s="525"/>
      <c r="B1463" s="526"/>
      <c r="C1463" s="571"/>
      <c r="D1463" s="528"/>
      <c r="E1463" s="541"/>
      <c r="F1463" s="542"/>
      <c r="G1463" s="541"/>
      <c r="H1463" s="541"/>
      <c r="I1463" s="530"/>
      <c r="J1463" s="543"/>
      <c r="K1463" s="543"/>
      <c r="L1463" s="531"/>
      <c r="M1463" s="543"/>
      <c r="N1463" s="544"/>
      <c r="O1463" s="532">
        <f t="shared" si="70"/>
        <v>0</v>
      </c>
      <c r="P1463" s="532">
        <f t="shared" si="71"/>
        <v>0</v>
      </c>
      <c r="Q1463" s="518" t="str">
        <f t="shared" si="72"/>
        <v/>
      </c>
    </row>
    <row r="1464" spans="1:17" x14ac:dyDescent="0.2">
      <c r="A1464" s="525"/>
      <c r="B1464" s="526"/>
      <c r="C1464" s="571"/>
      <c r="D1464" s="528"/>
      <c r="E1464" s="541"/>
      <c r="F1464" s="542"/>
      <c r="G1464" s="541"/>
      <c r="H1464" s="541"/>
      <c r="I1464" s="530"/>
      <c r="J1464" s="543"/>
      <c r="K1464" s="543"/>
      <c r="L1464" s="531"/>
      <c r="M1464" s="543"/>
      <c r="N1464" s="544"/>
      <c r="O1464" s="532">
        <f t="shared" si="70"/>
        <v>0</v>
      </c>
      <c r="P1464" s="532">
        <f t="shared" si="71"/>
        <v>0</v>
      </c>
      <c r="Q1464" s="518" t="str">
        <f t="shared" si="72"/>
        <v/>
      </c>
    </row>
    <row r="1465" spans="1:17" x14ac:dyDescent="0.2">
      <c r="A1465" s="525"/>
      <c r="B1465" s="526"/>
      <c r="C1465" s="571"/>
      <c r="D1465" s="528"/>
      <c r="E1465" s="541"/>
      <c r="F1465" s="542"/>
      <c r="G1465" s="541"/>
      <c r="H1465" s="541"/>
      <c r="I1465" s="530"/>
      <c r="J1465" s="543"/>
      <c r="K1465" s="547"/>
      <c r="L1465" s="547"/>
      <c r="M1465" s="543"/>
      <c r="N1465" s="544"/>
      <c r="O1465" s="532">
        <f t="shared" si="70"/>
        <v>0</v>
      </c>
      <c r="P1465" s="532">
        <f t="shared" si="71"/>
        <v>0</v>
      </c>
      <c r="Q1465" s="518" t="str">
        <f t="shared" si="72"/>
        <v/>
      </c>
    </row>
    <row r="1466" spans="1:17" x14ac:dyDescent="0.2">
      <c r="A1466" s="525"/>
      <c r="B1466" s="526"/>
      <c r="C1466" s="571"/>
      <c r="D1466" s="528"/>
      <c r="E1466" s="541"/>
      <c r="F1466" s="542"/>
      <c r="G1466" s="541"/>
      <c r="H1466" s="541"/>
      <c r="I1466" s="530"/>
      <c r="J1466" s="543"/>
      <c r="K1466" s="547"/>
      <c r="L1466" s="547"/>
      <c r="M1466" s="543"/>
      <c r="N1466" s="544"/>
      <c r="O1466" s="532">
        <f t="shared" si="70"/>
        <v>0</v>
      </c>
      <c r="P1466" s="532">
        <f t="shared" si="71"/>
        <v>0</v>
      </c>
      <c r="Q1466" s="518" t="str">
        <f t="shared" si="72"/>
        <v/>
      </c>
    </row>
    <row r="1467" spans="1:17" x14ac:dyDescent="0.2">
      <c r="A1467" s="525"/>
      <c r="B1467" s="526"/>
      <c r="C1467" s="571"/>
      <c r="D1467" s="528"/>
      <c r="E1467" s="541"/>
      <c r="F1467" s="542"/>
      <c r="G1467" s="541"/>
      <c r="H1467" s="541"/>
      <c r="I1467" s="530"/>
      <c r="J1467" s="543"/>
      <c r="K1467" s="547"/>
      <c r="L1467" s="547"/>
      <c r="M1467" s="543"/>
      <c r="N1467" s="544"/>
      <c r="O1467" s="532">
        <f t="shared" si="70"/>
        <v>0</v>
      </c>
      <c r="P1467" s="532">
        <f t="shared" si="71"/>
        <v>0</v>
      </c>
      <c r="Q1467" s="518" t="str">
        <f t="shared" si="72"/>
        <v/>
      </c>
    </row>
    <row r="1468" spans="1:17" x14ac:dyDescent="0.2">
      <c r="A1468" s="525"/>
      <c r="B1468" s="526"/>
      <c r="C1468" s="567"/>
      <c r="D1468" s="541"/>
      <c r="E1468" s="541"/>
      <c r="F1468" s="529"/>
      <c r="G1468" s="541"/>
      <c r="H1468" s="541"/>
      <c r="I1468" s="530"/>
      <c r="J1468" s="543"/>
      <c r="K1468" s="543"/>
      <c r="L1468" s="531"/>
      <c r="M1468" s="531"/>
      <c r="N1468" s="562"/>
      <c r="O1468" s="532">
        <f t="shared" si="70"/>
        <v>0</v>
      </c>
      <c r="P1468" s="532">
        <f t="shared" si="71"/>
        <v>0</v>
      </c>
      <c r="Q1468" s="518" t="str">
        <f t="shared" si="72"/>
        <v/>
      </c>
    </row>
    <row r="1469" spans="1:17" x14ac:dyDescent="0.2">
      <c r="A1469" s="525"/>
      <c r="B1469" s="526"/>
      <c r="C1469" s="571"/>
      <c r="D1469" s="528"/>
      <c r="E1469" s="541"/>
      <c r="F1469" s="542"/>
      <c r="G1469" s="541"/>
      <c r="H1469" s="541"/>
      <c r="I1469" s="530"/>
      <c r="J1469" s="543"/>
      <c r="K1469" s="543"/>
      <c r="L1469" s="531"/>
      <c r="M1469" s="543"/>
      <c r="N1469" s="544"/>
      <c r="O1469" s="532">
        <f t="shared" si="70"/>
        <v>0</v>
      </c>
      <c r="P1469" s="532">
        <f t="shared" si="71"/>
        <v>0</v>
      </c>
      <c r="Q1469" s="518" t="str">
        <f t="shared" si="72"/>
        <v/>
      </c>
    </row>
    <row r="1470" spans="1:17" x14ac:dyDescent="0.2">
      <c r="A1470" s="525"/>
      <c r="B1470" s="526"/>
      <c r="C1470" s="571"/>
      <c r="D1470" s="528"/>
      <c r="E1470" s="541"/>
      <c r="F1470" s="542"/>
      <c r="G1470" s="541"/>
      <c r="H1470" s="541"/>
      <c r="I1470" s="530"/>
      <c r="J1470" s="543"/>
      <c r="K1470" s="543"/>
      <c r="L1470" s="531"/>
      <c r="M1470" s="543"/>
      <c r="N1470" s="544"/>
      <c r="O1470" s="532">
        <f t="shared" si="70"/>
        <v>0</v>
      </c>
      <c r="P1470" s="532">
        <f t="shared" si="71"/>
        <v>0</v>
      </c>
      <c r="Q1470" s="518" t="str">
        <f t="shared" si="72"/>
        <v/>
      </c>
    </row>
    <row r="1471" spans="1:17" x14ac:dyDescent="0.2">
      <c r="A1471" s="525"/>
      <c r="B1471" s="526"/>
      <c r="C1471" s="571"/>
      <c r="D1471" s="528"/>
      <c r="E1471" s="541"/>
      <c r="F1471" s="542"/>
      <c r="G1471" s="541"/>
      <c r="H1471" s="541"/>
      <c r="I1471" s="530"/>
      <c r="J1471" s="543"/>
      <c r="K1471" s="543"/>
      <c r="L1471" s="531"/>
      <c r="M1471" s="543"/>
      <c r="N1471" s="544"/>
      <c r="O1471" s="532">
        <f t="shared" si="70"/>
        <v>0</v>
      </c>
      <c r="P1471" s="532">
        <f t="shared" si="71"/>
        <v>0</v>
      </c>
      <c r="Q1471" s="518" t="str">
        <f t="shared" si="72"/>
        <v/>
      </c>
    </row>
    <row r="1472" spans="1:17" x14ac:dyDescent="0.2">
      <c r="A1472" s="525"/>
      <c r="B1472" s="526"/>
      <c r="C1472" s="571"/>
      <c r="D1472" s="528"/>
      <c r="E1472" s="541"/>
      <c r="F1472" s="542"/>
      <c r="G1472" s="541"/>
      <c r="H1472" s="541"/>
      <c r="I1472" s="530"/>
      <c r="J1472" s="543"/>
      <c r="K1472" s="543"/>
      <c r="L1472" s="531"/>
      <c r="M1472" s="543"/>
      <c r="N1472" s="544"/>
      <c r="O1472" s="532">
        <f t="shared" si="70"/>
        <v>0</v>
      </c>
      <c r="P1472" s="532">
        <f t="shared" si="71"/>
        <v>0</v>
      </c>
      <c r="Q1472" s="518" t="str">
        <f t="shared" si="72"/>
        <v/>
      </c>
    </row>
    <row r="1473" spans="1:17" x14ac:dyDescent="0.2">
      <c r="A1473" s="525"/>
      <c r="B1473" s="526"/>
      <c r="C1473" s="571"/>
      <c r="D1473" s="528"/>
      <c r="E1473" s="541"/>
      <c r="F1473" s="542"/>
      <c r="G1473" s="541"/>
      <c r="H1473" s="541"/>
      <c r="I1473" s="530"/>
      <c r="J1473" s="543"/>
      <c r="K1473" s="543"/>
      <c r="L1473" s="531"/>
      <c r="M1473" s="543"/>
      <c r="N1473" s="544"/>
      <c r="O1473" s="532">
        <f t="shared" si="70"/>
        <v>0</v>
      </c>
      <c r="P1473" s="532">
        <f t="shared" si="71"/>
        <v>0</v>
      </c>
      <c r="Q1473" s="518" t="str">
        <f t="shared" si="72"/>
        <v/>
      </c>
    </row>
    <row r="1474" spans="1:17" x14ac:dyDescent="0.2">
      <c r="A1474" s="525"/>
      <c r="B1474" s="526"/>
      <c r="C1474" s="571"/>
      <c r="D1474" s="528"/>
      <c r="E1474" s="541"/>
      <c r="F1474" s="542"/>
      <c r="G1474" s="541"/>
      <c r="H1474" s="541"/>
      <c r="I1474" s="530"/>
      <c r="J1474" s="543"/>
      <c r="K1474" s="543"/>
      <c r="L1474" s="531"/>
      <c r="M1474" s="543"/>
      <c r="N1474" s="544"/>
      <c r="O1474" s="532">
        <f t="shared" si="70"/>
        <v>0</v>
      </c>
      <c r="P1474" s="532">
        <f t="shared" si="71"/>
        <v>0</v>
      </c>
      <c r="Q1474" s="518" t="str">
        <f t="shared" si="72"/>
        <v/>
      </c>
    </row>
    <row r="1475" spans="1:17" x14ac:dyDescent="0.2">
      <c r="A1475" s="525"/>
      <c r="B1475" s="526"/>
      <c r="C1475" s="571"/>
      <c r="D1475" s="528"/>
      <c r="E1475" s="541"/>
      <c r="F1475" s="542"/>
      <c r="G1475" s="541"/>
      <c r="H1475" s="541"/>
      <c r="I1475" s="530"/>
      <c r="J1475" s="543"/>
      <c r="K1475" s="543"/>
      <c r="L1475" s="531"/>
      <c r="M1475" s="543"/>
      <c r="N1475" s="544"/>
      <c r="O1475" s="532">
        <f t="shared" si="70"/>
        <v>0</v>
      </c>
      <c r="P1475" s="532">
        <f t="shared" si="71"/>
        <v>0</v>
      </c>
      <c r="Q1475" s="518" t="str">
        <f t="shared" si="72"/>
        <v/>
      </c>
    </row>
    <row r="1476" spans="1:17" x14ac:dyDescent="0.2">
      <c r="A1476" s="525"/>
      <c r="B1476" s="526"/>
      <c r="C1476" s="571"/>
      <c r="D1476" s="541"/>
      <c r="E1476" s="541"/>
      <c r="F1476" s="542"/>
      <c r="G1476" s="530"/>
      <c r="H1476" s="541"/>
      <c r="I1476" s="530"/>
      <c r="J1476" s="543"/>
      <c r="K1476" s="543"/>
      <c r="L1476" s="531"/>
      <c r="M1476" s="543"/>
      <c r="N1476" s="526"/>
      <c r="O1476" s="532">
        <f t="shared" si="70"/>
        <v>0</v>
      </c>
      <c r="P1476" s="532">
        <f t="shared" si="71"/>
        <v>0</v>
      </c>
      <c r="Q1476" s="518" t="str">
        <f t="shared" si="72"/>
        <v/>
      </c>
    </row>
    <row r="1477" spans="1:17" x14ac:dyDescent="0.2">
      <c r="A1477" s="525"/>
      <c r="B1477" s="526"/>
      <c r="C1477" s="571"/>
      <c r="D1477" s="541"/>
      <c r="E1477" s="541"/>
      <c r="F1477" s="542"/>
      <c r="G1477" s="530"/>
      <c r="H1477" s="541"/>
      <c r="I1477" s="530"/>
      <c r="J1477" s="543"/>
      <c r="K1477" s="543"/>
      <c r="L1477" s="531"/>
      <c r="M1477" s="543"/>
      <c r="N1477" s="526"/>
      <c r="O1477" s="532">
        <f t="shared" ref="O1477:O1540" si="73">IF(B1477=0,0,IF(YEAR(B1477)=$P$1,MONTH(B1477)-$O$1+1,(YEAR(B1477)-$P$1)*12-$O$1+1+MONTH(B1477)))</f>
        <v>0</v>
      </c>
      <c r="P1477" s="532">
        <f t="shared" ref="P1477:P1540" si="74">IF(C1477=0,0,IF(YEAR(C1477)=$P$1,MONTH(C1477)-$O$1+1,(YEAR(C1477)-$P$1)*12-$O$1+1+MONTH(C1477)))</f>
        <v>0</v>
      </c>
      <c r="Q1477" s="518" t="str">
        <f t="shared" ref="Q1477:Q1540" si="75">SUBSTITUTE(D1477," ","_")</f>
        <v/>
      </c>
    </row>
    <row r="1478" spans="1:17" x14ac:dyDescent="0.2">
      <c r="A1478" s="525"/>
      <c r="B1478" s="526"/>
      <c r="C1478" s="571"/>
      <c r="D1478" s="541"/>
      <c r="E1478" s="541"/>
      <c r="F1478" s="542"/>
      <c r="G1478" s="530"/>
      <c r="H1478" s="541"/>
      <c r="I1478" s="530"/>
      <c r="J1478" s="543"/>
      <c r="K1478" s="543"/>
      <c r="L1478" s="531"/>
      <c r="M1478" s="543"/>
      <c r="N1478" s="526"/>
      <c r="O1478" s="532">
        <f t="shared" si="73"/>
        <v>0</v>
      </c>
      <c r="P1478" s="532">
        <f t="shared" si="74"/>
        <v>0</v>
      </c>
      <c r="Q1478" s="518" t="str">
        <f t="shared" si="75"/>
        <v/>
      </c>
    </row>
    <row r="1479" spans="1:17" x14ac:dyDescent="0.2">
      <c r="A1479" s="525"/>
      <c r="B1479" s="526"/>
      <c r="C1479" s="571"/>
      <c r="D1479" s="541"/>
      <c r="E1479" s="541"/>
      <c r="F1479" s="542"/>
      <c r="G1479" s="530"/>
      <c r="H1479" s="541"/>
      <c r="I1479" s="530"/>
      <c r="J1479" s="543"/>
      <c r="K1479" s="543"/>
      <c r="L1479" s="531"/>
      <c r="M1479" s="543"/>
      <c r="N1479" s="526"/>
      <c r="O1479" s="532">
        <f t="shared" si="73"/>
        <v>0</v>
      </c>
      <c r="P1479" s="532">
        <f t="shared" si="74"/>
        <v>0</v>
      </c>
      <c r="Q1479" s="518" t="str">
        <f t="shared" si="75"/>
        <v/>
      </c>
    </row>
    <row r="1480" spans="1:17" x14ac:dyDescent="0.2">
      <c r="A1480" s="525"/>
      <c r="B1480" s="526"/>
      <c r="C1480" s="571"/>
      <c r="D1480" s="541"/>
      <c r="E1480" s="541"/>
      <c r="F1480" s="542"/>
      <c r="G1480" s="530"/>
      <c r="H1480" s="541"/>
      <c r="I1480" s="530"/>
      <c r="J1480" s="543"/>
      <c r="K1480" s="543"/>
      <c r="L1480" s="531"/>
      <c r="M1480" s="543"/>
      <c r="N1480" s="526"/>
      <c r="O1480" s="532">
        <f t="shared" si="73"/>
        <v>0</v>
      </c>
      <c r="P1480" s="532">
        <f t="shared" si="74"/>
        <v>0</v>
      </c>
      <c r="Q1480" s="518" t="str">
        <f t="shared" si="75"/>
        <v/>
      </c>
    </row>
    <row r="1481" spans="1:17" x14ac:dyDescent="0.2">
      <c r="A1481" s="525"/>
      <c r="B1481" s="526"/>
      <c r="C1481" s="571"/>
      <c r="D1481" s="541"/>
      <c r="E1481" s="541"/>
      <c r="F1481" s="542"/>
      <c r="G1481" s="530"/>
      <c r="H1481" s="541"/>
      <c r="I1481" s="530"/>
      <c r="J1481" s="543"/>
      <c r="K1481" s="543"/>
      <c r="L1481" s="531"/>
      <c r="M1481" s="543"/>
      <c r="N1481" s="526"/>
      <c r="O1481" s="532">
        <f t="shared" si="73"/>
        <v>0</v>
      </c>
      <c r="P1481" s="532">
        <f t="shared" si="74"/>
        <v>0</v>
      </c>
      <c r="Q1481" s="518" t="str">
        <f t="shared" si="75"/>
        <v/>
      </c>
    </row>
    <row r="1482" spans="1:17" x14ac:dyDescent="0.2">
      <c r="A1482" s="525"/>
      <c r="B1482" s="526"/>
      <c r="C1482" s="571"/>
      <c r="D1482" s="541"/>
      <c r="E1482" s="541"/>
      <c r="F1482" s="542"/>
      <c r="G1482" s="530"/>
      <c r="H1482" s="541"/>
      <c r="I1482" s="530"/>
      <c r="J1482" s="543"/>
      <c r="K1482" s="543"/>
      <c r="L1482" s="531"/>
      <c r="M1482" s="543"/>
      <c r="N1482" s="526"/>
      <c r="O1482" s="532">
        <f t="shared" si="73"/>
        <v>0</v>
      </c>
      <c r="P1482" s="532">
        <f t="shared" si="74"/>
        <v>0</v>
      </c>
      <c r="Q1482" s="518" t="str">
        <f t="shared" si="75"/>
        <v/>
      </c>
    </row>
    <row r="1483" spans="1:17" x14ac:dyDescent="0.2">
      <c r="A1483" s="525"/>
      <c r="B1483" s="526"/>
      <c r="C1483" s="571"/>
      <c r="D1483" s="541"/>
      <c r="E1483" s="541"/>
      <c r="F1483" s="542"/>
      <c r="G1483" s="530"/>
      <c r="H1483" s="541"/>
      <c r="I1483" s="530"/>
      <c r="J1483" s="543"/>
      <c r="K1483" s="543"/>
      <c r="L1483" s="531"/>
      <c r="M1483" s="543"/>
      <c r="N1483" s="526"/>
      <c r="O1483" s="532">
        <f t="shared" si="73"/>
        <v>0</v>
      </c>
      <c r="P1483" s="532">
        <f t="shared" si="74"/>
        <v>0</v>
      </c>
      <c r="Q1483" s="518" t="str">
        <f t="shared" si="75"/>
        <v/>
      </c>
    </row>
    <row r="1484" spans="1:17" x14ac:dyDescent="0.2">
      <c r="A1484" s="525"/>
      <c r="B1484" s="526"/>
      <c r="C1484" s="571"/>
      <c r="D1484" s="541"/>
      <c r="E1484" s="541"/>
      <c r="F1484" s="542"/>
      <c r="G1484" s="530"/>
      <c r="H1484" s="541"/>
      <c r="I1484" s="530"/>
      <c r="J1484" s="543"/>
      <c r="K1484" s="543"/>
      <c r="L1484" s="531"/>
      <c r="M1484" s="543"/>
      <c r="N1484" s="526"/>
      <c r="O1484" s="532">
        <f t="shared" si="73"/>
        <v>0</v>
      </c>
      <c r="P1484" s="532">
        <f t="shared" si="74"/>
        <v>0</v>
      </c>
      <c r="Q1484" s="518" t="str">
        <f t="shared" si="75"/>
        <v/>
      </c>
    </row>
    <row r="1485" spans="1:17" x14ac:dyDescent="0.2">
      <c r="A1485" s="525"/>
      <c r="B1485" s="526"/>
      <c r="C1485" s="571"/>
      <c r="D1485" s="541"/>
      <c r="E1485" s="541"/>
      <c r="F1485" s="542"/>
      <c r="G1485" s="530"/>
      <c r="H1485" s="541"/>
      <c r="I1485" s="530"/>
      <c r="J1485" s="543"/>
      <c r="K1485" s="543"/>
      <c r="L1485" s="531"/>
      <c r="M1485" s="543"/>
      <c r="N1485" s="526"/>
      <c r="O1485" s="532">
        <f t="shared" si="73"/>
        <v>0</v>
      </c>
      <c r="P1485" s="532">
        <f t="shared" si="74"/>
        <v>0</v>
      </c>
      <c r="Q1485" s="518" t="str">
        <f t="shared" si="75"/>
        <v/>
      </c>
    </row>
    <row r="1486" spans="1:17" x14ac:dyDescent="0.2">
      <c r="A1486" s="525"/>
      <c r="B1486" s="526"/>
      <c r="C1486" s="571"/>
      <c r="D1486" s="541"/>
      <c r="E1486" s="541"/>
      <c r="F1486" s="542"/>
      <c r="G1486" s="530"/>
      <c r="H1486" s="541"/>
      <c r="I1486" s="530"/>
      <c r="J1486" s="543"/>
      <c r="K1486" s="543"/>
      <c r="L1486" s="531"/>
      <c r="M1486" s="543"/>
      <c r="N1486" s="526"/>
      <c r="O1486" s="532">
        <f t="shared" si="73"/>
        <v>0</v>
      </c>
      <c r="P1486" s="532">
        <f t="shared" si="74"/>
        <v>0</v>
      </c>
      <c r="Q1486" s="518" t="str">
        <f t="shared" si="75"/>
        <v/>
      </c>
    </row>
    <row r="1487" spans="1:17" x14ac:dyDescent="0.2">
      <c r="A1487" s="525"/>
      <c r="B1487" s="526"/>
      <c r="C1487" s="571"/>
      <c r="D1487" s="541"/>
      <c r="E1487" s="541"/>
      <c r="F1487" s="542"/>
      <c r="G1487" s="530"/>
      <c r="H1487" s="541"/>
      <c r="I1487" s="530"/>
      <c r="J1487" s="543"/>
      <c r="K1487" s="543"/>
      <c r="L1487" s="531"/>
      <c r="M1487" s="543"/>
      <c r="N1487" s="526"/>
      <c r="O1487" s="532">
        <f t="shared" si="73"/>
        <v>0</v>
      </c>
      <c r="P1487" s="532">
        <f t="shared" si="74"/>
        <v>0</v>
      </c>
      <c r="Q1487" s="518" t="str">
        <f t="shared" si="75"/>
        <v/>
      </c>
    </row>
    <row r="1488" spans="1:17" x14ac:dyDescent="0.2">
      <c r="A1488" s="525"/>
      <c r="B1488" s="526"/>
      <c r="C1488" s="571"/>
      <c r="D1488" s="541"/>
      <c r="E1488" s="541"/>
      <c r="F1488" s="542"/>
      <c r="G1488" s="530"/>
      <c r="H1488" s="541"/>
      <c r="I1488" s="530"/>
      <c r="J1488" s="543"/>
      <c r="K1488" s="543"/>
      <c r="L1488" s="531"/>
      <c r="M1488" s="543"/>
      <c r="N1488" s="526"/>
      <c r="O1488" s="532">
        <f t="shared" si="73"/>
        <v>0</v>
      </c>
      <c r="P1488" s="532">
        <f t="shared" si="74"/>
        <v>0</v>
      </c>
      <c r="Q1488" s="518" t="str">
        <f t="shared" si="75"/>
        <v/>
      </c>
    </row>
    <row r="1489" spans="1:17" x14ac:dyDescent="0.2">
      <c r="A1489" s="525"/>
      <c r="B1489" s="526"/>
      <c r="C1489" s="571"/>
      <c r="D1489" s="541"/>
      <c r="E1489" s="541"/>
      <c r="F1489" s="542"/>
      <c r="G1489" s="530"/>
      <c r="H1489" s="541"/>
      <c r="I1489" s="530"/>
      <c r="J1489" s="543"/>
      <c r="K1489" s="543"/>
      <c r="L1489" s="531"/>
      <c r="M1489" s="543"/>
      <c r="N1489" s="526"/>
      <c r="O1489" s="532">
        <f t="shared" si="73"/>
        <v>0</v>
      </c>
      <c r="P1489" s="532">
        <f t="shared" si="74"/>
        <v>0</v>
      </c>
      <c r="Q1489" s="518" t="str">
        <f t="shared" si="75"/>
        <v/>
      </c>
    </row>
    <row r="1490" spans="1:17" x14ac:dyDescent="0.2">
      <c r="A1490" s="525"/>
      <c r="B1490" s="526"/>
      <c r="C1490" s="571"/>
      <c r="D1490" s="541"/>
      <c r="E1490" s="541"/>
      <c r="F1490" s="542"/>
      <c r="G1490" s="530"/>
      <c r="H1490" s="541"/>
      <c r="I1490" s="530"/>
      <c r="J1490" s="543"/>
      <c r="K1490" s="543"/>
      <c r="L1490" s="531"/>
      <c r="M1490" s="543"/>
      <c r="N1490" s="526"/>
      <c r="O1490" s="532">
        <f t="shared" si="73"/>
        <v>0</v>
      </c>
      <c r="P1490" s="532">
        <f t="shared" si="74"/>
        <v>0</v>
      </c>
      <c r="Q1490" s="518" t="str">
        <f t="shared" si="75"/>
        <v/>
      </c>
    </row>
    <row r="1491" spans="1:17" x14ac:dyDescent="0.2">
      <c r="A1491" s="525"/>
      <c r="B1491" s="526"/>
      <c r="C1491" s="571"/>
      <c r="D1491" s="541"/>
      <c r="E1491" s="541"/>
      <c r="F1491" s="542"/>
      <c r="G1491" s="530"/>
      <c r="H1491" s="541"/>
      <c r="I1491" s="530"/>
      <c r="J1491" s="543"/>
      <c r="K1491" s="543"/>
      <c r="L1491" s="531"/>
      <c r="M1491" s="543"/>
      <c r="N1491" s="526"/>
      <c r="O1491" s="532">
        <f t="shared" si="73"/>
        <v>0</v>
      </c>
      <c r="P1491" s="532">
        <f t="shared" si="74"/>
        <v>0</v>
      </c>
      <c r="Q1491" s="518" t="str">
        <f t="shared" si="75"/>
        <v/>
      </c>
    </row>
    <row r="1492" spans="1:17" x14ac:dyDescent="0.2">
      <c r="A1492" s="525"/>
      <c r="B1492" s="526"/>
      <c r="C1492" s="571"/>
      <c r="D1492" s="541"/>
      <c r="E1492" s="541"/>
      <c r="F1492" s="542"/>
      <c r="G1492" s="530"/>
      <c r="H1492" s="541"/>
      <c r="I1492" s="530"/>
      <c r="J1492" s="543"/>
      <c r="K1492" s="543"/>
      <c r="L1492" s="531"/>
      <c r="M1492" s="543"/>
      <c r="N1492" s="526"/>
      <c r="O1492" s="532">
        <f t="shared" si="73"/>
        <v>0</v>
      </c>
      <c r="P1492" s="532">
        <f t="shared" si="74"/>
        <v>0</v>
      </c>
      <c r="Q1492" s="518" t="str">
        <f t="shared" si="75"/>
        <v/>
      </c>
    </row>
    <row r="1493" spans="1:17" x14ac:dyDescent="0.2">
      <c r="A1493" s="525"/>
      <c r="B1493" s="526"/>
      <c r="C1493" s="571"/>
      <c r="D1493" s="541"/>
      <c r="E1493" s="541"/>
      <c r="F1493" s="542"/>
      <c r="G1493" s="530"/>
      <c r="H1493" s="541"/>
      <c r="I1493" s="530"/>
      <c r="J1493" s="543"/>
      <c r="K1493" s="543"/>
      <c r="L1493" s="531"/>
      <c r="M1493" s="543"/>
      <c r="N1493" s="526"/>
      <c r="O1493" s="532">
        <f t="shared" si="73"/>
        <v>0</v>
      </c>
      <c r="P1493" s="532">
        <f t="shared" si="74"/>
        <v>0</v>
      </c>
      <c r="Q1493" s="518" t="str">
        <f t="shared" si="75"/>
        <v/>
      </c>
    </row>
    <row r="1494" spans="1:17" x14ac:dyDescent="0.2">
      <c r="A1494" s="525"/>
      <c r="B1494" s="526"/>
      <c r="C1494" s="571"/>
      <c r="D1494" s="528"/>
      <c r="E1494" s="541"/>
      <c r="F1494" s="542"/>
      <c r="G1494" s="541"/>
      <c r="H1494" s="541"/>
      <c r="I1494" s="530"/>
      <c r="J1494" s="543"/>
      <c r="K1494" s="543"/>
      <c r="L1494" s="531"/>
      <c r="M1494" s="543"/>
      <c r="N1494" s="526"/>
      <c r="O1494" s="532">
        <f t="shared" si="73"/>
        <v>0</v>
      </c>
      <c r="P1494" s="532">
        <f t="shared" si="74"/>
        <v>0</v>
      </c>
      <c r="Q1494" s="518" t="str">
        <f t="shared" si="75"/>
        <v/>
      </c>
    </row>
    <row r="1495" spans="1:17" x14ac:dyDescent="0.2">
      <c r="A1495" s="525"/>
      <c r="B1495" s="526"/>
      <c r="C1495" s="571"/>
      <c r="D1495" s="528"/>
      <c r="E1495" s="541"/>
      <c r="F1495" s="542"/>
      <c r="G1495" s="541"/>
      <c r="H1495" s="541"/>
      <c r="I1495" s="530"/>
      <c r="J1495" s="543"/>
      <c r="K1495" s="543"/>
      <c r="L1495" s="531"/>
      <c r="M1495" s="543"/>
      <c r="N1495" s="526"/>
      <c r="O1495" s="532">
        <f t="shared" si="73"/>
        <v>0</v>
      </c>
      <c r="P1495" s="532">
        <f t="shared" si="74"/>
        <v>0</v>
      </c>
      <c r="Q1495" s="518" t="str">
        <f t="shared" si="75"/>
        <v/>
      </c>
    </row>
    <row r="1496" spans="1:17" x14ac:dyDescent="0.2">
      <c r="A1496" s="525"/>
      <c r="B1496" s="526"/>
      <c r="C1496" s="571"/>
      <c r="D1496" s="528"/>
      <c r="E1496" s="541"/>
      <c r="F1496" s="542"/>
      <c r="G1496" s="541"/>
      <c r="H1496" s="541"/>
      <c r="I1496" s="530"/>
      <c r="J1496" s="543"/>
      <c r="K1496" s="543"/>
      <c r="L1496" s="531"/>
      <c r="M1496" s="543"/>
      <c r="N1496" s="526"/>
      <c r="O1496" s="532">
        <f t="shared" si="73"/>
        <v>0</v>
      </c>
      <c r="P1496" s="532">
        <f t="shared" si="74"/>
        <v>0</v>
      </c>
      <c r="Q1496" s="518" t="str">
        <f t="shared" si="75"/>
        <v/>
      </c>
    </row>
    <row r="1497" spans="1:17" x14ac:dyDescent="0.2">
      <c r="A1497" s="525"/>
      <c r="B1497" s="526"/>
      <c r="C1497" s="571"/>
      <c r="D1497" s="528"/>
      <c r="E1497" s="541"/>
      <c r="F1497" s="542"/>
      <c r="G1497" s="541"/>
      <c r="H1497" s="541"/>
      <c r="I1497" s="530"/>
      <c r="J1497" s="543"/>
      <c r="K1497" s="543"/>
      <c r="L1497" s="531"/>
      <c r="M1497" s="543"/>
      <c r="N1497" s="526"/>
      <c r="O1497" s="532">
        <f t="shared" si="73"/>
        <v>0</v>
      </c>
      <c r="P1497" s="532">
        <f t="shared" si="74"/>
        <v>0</v>
      </c>
      <c r="Q1497" s="518" t="str">
        <f t="shared" si="75"/>
        <v/>
      </c>
    </row>
    <row r="1498" spans="1:17" x14ac:dyDescent="0.2">
      <c r="A1498" s="525"/>
      <c r="B1498" s="526"/>
      <c r="C1498" s="571"/>
      <c r="D1498" s="528"/>
      <c r="E1498" s="541"/>
      <c r="F1498" s="542"/>
      <c r="G1498" s="541"/>
      <c r="H1498" s="541"/>
      <c r="I1498" s="530"/>
      <c r="J1498" s="543"/>
      <c r="K1498" s="543"/>
      <c r="L1498" s="531"/>
      <c r="M1498" s="543"/>
      <c r="N1498" s="526"/>
      <c r="O1498" s="532">
        <f t="shared" si="73"/>
        <v>0</v>
      </c>
      <c r="P1498" s="532">
        <f t="shared" si="74"/>
        <v>0</v>
      </c>
      <c r="Q1498" s="518" t="str">
        <f t="shared" si="75"/>
        <v/>
      </c>
    </row>
    <row r="1499" spans="1:17" x14ac:dyDescent="0.2">
      <c r="A1499" s="525"/>
      <c r="B1499" s="526"/>
      <c r="C1499" s="571"/>
      <c r="D1499" s="528"/>
      <c r="E1499" s="541"/>
      <c r="F1499" s="542"/>
      <c r="G1499" s="541"/>
      <c r="H1499" s="541"/>
      <c r="I1499" s="530"/>
      <c r="J1499" s="543"/>
      <c r="K1499" s="543"/>
      <c r="L1499" s="531"/>
      <c r="M1499" s="543"/>
      <c r="N1499" s="526"/>
      <c r="O1499" s="532">
        <f t="shared" si="73"/>
        <v>0</v>
      </c>
      <c r="P1499" s="532">
        <f t="shared" si="74"/>
        <v>0</v>
      </c>
      <c r="Q1499" s="518" t="str">
        <f t="shared" si="75"/>
        <v/>
      </c>
    </row>
    <row r="1500" spans="1:17" x14ac:dyDescent="0.2">
      <c r="A1500" s="525"/>
      <c r="B1500" s="526"/>
      <c r="C1500" s="571"/>
      <c r="D1500" s="528"/>
      <c r="E1500" s="541"/>
      <c r="F1500" s="542"/>
      <c r="G1500" s="541"/>
      <c r="H1500" s="541"/>
      <c r="I1500" s="530"/>
      <c r="J1500" s="543"/>
      <c r="K1500" s="543"/>
      <c r="L1500" s="531"/>
      <c r="M1500" s="543"/>
      <c r="N1500" s="526"/>
      <c r="O1500" s="532">
        <f t="shared" si="73"/>
        <v>0</v>
      </c>
      <c r="P1500" s="532">
        <f t="shared" si="74"/>
        <v>0</v>
      </c>
      <c r="Q1500" s="518" t="str">
        <f t="shared" si="75"/>
        <v/>
      </c>
    </row>
    <row r="1501" spans="1:17" x14ac:dyDescent="0.2">
      <c r="A1501" s="525"/>
      <c r="B1501" s="526"/>
      <c r="C1501" s="571"/>
      <c r="D1501" s="528"/>
      <c r="E1501" s="541"/>
      <c r="F1501" s="542"/>
      <c r="G1501" s="541"/>
      <c r="H1501" s="541"/>
      <c r="I1501" s="530"/>
      <c r="J1501" s="543"/>
      <c r="K1501" s="543"/>
      <c r="L1501" s="531"/>
      <c r="M1501" s="543"/>
      <c r="N1501" s="526"/>
      <c r="O1501" s="532">
        <f t="shared" si="73"/>
        <v>0</v>
      </c>
      <c r="P1501" s="532">
        <f t="shared" si="74"/>
        <v>0</v>
      </c>
      <c r="Q1501" s="518" t="str">
        <f t="shared" si="75"/>
        <v/>
      </c>
    </row>
    <row r="1502" spans="1:17" x14ac:dyDescent="0.2">
      <c r="A1502" s="525"/>
      <c r="B1502" s="526"/>
      <c r="C1502" s="571"/>
      <c r="D1502" s="528"/>
      <c r="E1502" s="541"/>
      <c r="F1502" s="542"/>
      <c r="G1502" s="541"/>
      <c r="H1502" s="541"/>
      <c r="I1502" s="530"/>
      <c r="J1502" s="543"/>
      <c r="K1502" s="543"/>
      <c r="L1502" s="531"/>
      <c r="M1502" s="543"/>
      <c r="N1502" s="526"/>
      <c r="O1502" s="532">
        <f t="shared" si="73"/>
        <v>0</v>
      </c>
      <c r="P1502" s="532">
        <f t="shared" si="74"/>
        <v>0</v>
      </c>
      <c r="Q1502" s="518" t="str">
        <f t="shared" si="75"/>
        <v/>
      </c>
    </row>
    <row r="1503" spans="1:17" x14ac:dyDescent="0.2">
      <c r="A1503" s="525"/>
      <c r="B1503" s="526"/>
      <c r="C1503" s="571"/>
      <c r="D1503" s="528"/>
      <c r="E1503" s="541"/>
      <c r="F1503" s="542"/>
      <c r="G1503" s="541"/>
      <c r="H1503" s="541"/>
      <c r="I1503" s="530"/>
      <c r="J1503" s="543"/>
      <c r="K1503" s="543"/>
      <c r="L1503" s="531"/>
      <c r="M1503" s="543"/>
      <c r="N1503" s="526"/>
      <c r="O1503" s="532">
        <f t="shared" si="73"/>
        <v>0</v>
      </c>
      <c r="P1503" s="532">
        <f t="shared" si="74"/>
        <v>0</v>
      </c>
      <c r="Q1503" s="518" t="str">
        <f t="shared" si="75"/>
        <v/>
      </c>
    </row>
    <row r="1504" spans="1:17" x14ac:dyDescent="0.2">
      <c r="A1504" s="525"/>
      <c r="B1504" s="526"/>
      <c r="C1504" s="571"/>
      <c r="D1504" s="528"/>
      <c r="E1504" s="541"/>
      <c r="F1504" s="542"/>
      <c r="G1504" s="541"/>
      <c r="H1504" s="541"/>
      <c r="I1504" s="530"/>
      <c r="J1504" s="543"/>
      <c r="K1504" s="543"/>
      <c r="L1504" s="531"/>
      <c r="M1504" s="543"/>
      <c r="N1504" s="526"/>
      <c r="O1504" s="532">
        <f t="shared" si="73"/>
        <v>0</v>
      </c>
      <c r="P1504" s="532">
        <f t="shared" si="74"/>
        <v>0</v>
      </c>
      <c r="Q1504" s="518" t="str">
        <f t="shared" si="75"/>
        <v/>
      </c>
    </row>
    <row r="1505" spans="1:17" x14ac:dyDescent="0.2">
      <c r="A1505" s="525"/>
      <c r="B1505" s="526"/>
      <c r="C1505" s="571"/>
      <c r="D1505" s="528"/>
      <c r="E1505" s="541"/>
      <c r="F1505" s="542"/>
      <c r="G1505" s="541"/>
      <c r="H1505" s="541"/>
      <c r="I1505" s="530"/>
      <c r="J1505" s="543"/>
      <c r="K1505" s="543"/>
      <c r="L1505" s="531"/>
      <c r="M1505" s="543"/>
      <c r="N1505" s="526"/>
      <c r="O1505" s="532">
        <f t="shared" si="73"/>
        <v>0</v>
      </c>
      <c r="P1505" s="532">
        <f t="shared" si="74"/>
        <v>0</v>
      </c>
      <c r="Q1505" s="518" t="str">
        <f t="shared" si="75"/>
        <v/>
      </c>
    </row>
    <row r="1506" spans="1:17" x14ac:dyDescent="0.2">
      <c r="A1506" s="525"/>
      <c r="B1506" s="526"/>
      <c r="C1506" s="571"/>
      <c r="D1506" s="528"/>
      <c r="E1506" s="541"/>
      <c r="F1506" s="542"/>
      <c r="G1506" s="541"/>
      <c r="H1506" s="541"/>
      <c r="I1506" s="530"/>
      <c r="J1506" s="543"/>
      <c r="K1506" s="543"/>
      <c r="L1506" s="531"/>
      <c r="M1506" s="543"/>
      <c r="N1506" s="526"/>
      <c r="O1506" s="532">
        <f t="shared" si="73"/>
        <v>0</v>
      </c>
      <c r="P1506" s="532">
        <f t="shared" si="74"/>
        <v>0</v>
      </c>
      <c r="Q1506" s="518" t="str">
        <f t="shared" si="75"/>
        <v/>
      </c>
    </row>
    <row r="1507" spans="1:17" x14ac:dyDescent="0.2">
      <c r="A1507" s="525"/>
      <c r="B1507" s="526"/>
      <c r="C1507" s="571"/>
      <c r="D1507" s="528"/>
      <c r="E1507" s="541"/>
      <c r="F1507" s="542"/>
      <c r="G1507" s="541"/>
      <c r="H1507" s="541"/>
      <c r="I1507" s="530"/>
      <c r="J1507" s="543"/>
      <c r="K1507" s="543"/>
      <c r="L1507" s="531"/>
      <c r="M1507" s="543"/>
      <c r="N1507" s="526"/>
      <c r="O1507" s="532">
        <f t="shared" si="73"/>
        <v>0</v>
      </c>
      <c r="P1507" s="532">
        <f t="shared" si="74"/>
        <v>0</v>
      </c>
      <c r="Q1507" s="518" t="str">
        <f t="shared" si="75"/>
        <v/>
      </c>
    </row>
    <row r="1508" spans="1:17" x14ac:dyDescent="0.2">
      <c r="A1508" s="525"/>
      <c r="B1508" s="526"/>
      <c r="C1508" s="571"/>
      <c r="D1508" s="541"/>
      <c r="E1508" s="541"/>
      <c r="F1508" s="542"/>
      <c r="G1508" s="541"/>
      <c r="H1508" s="541"/>
      <c r="I1508" s="530"/>
      <c r="J1508" s="543"/>
      <c r="K1508" s="543"/>
      <c r="L1508" s="531"/>
      <c r="M1508" s="543"/>
      <c r="N1508" s="526"/>
      <c r="O1508" s="532">
        <f t="shared" si="73"/>
        <v>0</v>
      </c>
      <c r="P1508" s="532">
        <f t="shared" si="74"/>
        <v>0</v>
      </c>
      <c r="Q1508" s="518" t="str">
        <f t="shared" si="75"/>
        <v/>
      </c>
    </row>
    <row r="1509" spans="1:17" x14ac:dyDescent="0.2">
      <c r="A1509" s="525"/>
      <c r="B1509" s="526"/>
      <c r="C1509" s="571"/>
      <c r="D1509" s="541"/>
      <c r="E1509" s="541"/>
      <c r="F1509" s="542"/>
      <c r="G1509" s="541"/>
      <c r="H1509" s="541"/>
      <c r="I1509" s="530"/>
      <c r="J1509" s="543"/>
      <c r="K1509" s="543"/>
      <c r="L1509" s="531"/>
      <c r="M1509" s="543"/>
      <c r="N1509" s="526"/>
      <c r="O1509" s="532">
        <f t="shared" si="73"/>
        <v>0</v>
      </c>
      <c r="P1509" s="532">
        <f t="shared" si="74"/>
        <v>0</v>
      </c>
      <c r="Q1509" s="518" t="str">
        <f t="shared" si="75"/>
        <v/>
      </c>
    </row>
    <row r="1510" spans="1:17" x14ac:dyDescent="0.2">
      <c r="A1510" s="525"/>
      <c r="B1510" s="526"/>
      <c r="C1510" s="571"/>
      <c r="D1510" s="541"/>
      <c r="E1510" s="541"/>
      <c r="F1510" s="542"/>
      <c r="G1510" s="541"/>
      <c r="H1510" s="541"/>
      <c r="I1510" s="530"/>
      <c r="J1510" s="543"/>
      <c r="K1510" s="543"/>
      <c r="L1510" s="531"/>
      <c r="M1510" s="543"/>
      <c r="N1510" s="526"/>
      <c r="O1510" s="532">
        <f t="shared" si="73"/>
        <v>0</v>
      </c>
      <c r="P1510" s="532">
        <f t="shared" si="74"/>
        <v>0</v>
      </c>
      <c r="Q1510" s="518" t="str">
        <f t="shared" si="75"/>
        <v/>
      </c>
    </row>
    <row r="1511" spans="1:17" x14ac:dyDescent="0.2">
      <c r="A1511" s="525"/>
      <c r="B1511" s="526"/>
      <c r="C1511" s="571"/>
      <c r="D1511" s="541"/>
      <c r="E1511" s="541"/>
      <c r="F1511" s="542"/>
      <c r="G1511" s="541"/>
      <c r="H1511" s="541"/>
      <c r="I1511" s="530"/>
      <c r="J1511" s="543"/>
      <c r="K1511" s="543"/>
      <c r="L1511" s="531"/>
      <c r="M1511" s="543"/>
      <c r="N1511" s="526"/>
      <c r="O1511" s="532">
        <f t="shared" si="73"/>
        <v>0</v>
      </c>
      <c r="P1511" s="532">
        <f t="shared" si="74"/>
        <v>0</v>
      </c>
      <c r="Q1511" s="518" t="str">
        <f t="shared" si="75"/>
        <v/>
      </c>
    </row>
    <row r="1512" spans="1:17" x14ac:dyDescent="0.2">
      <c r="A1512" s="525"/>
      <c r="B1512" s="526"/>
      <c r="C1512" s="571"/>
      <c r="D1512" s="541"/>
      <c r="E1512" s="541"/>
      <c r="F1512" s="542"/>
      <c r="G1512" s="541"/>
      <c r="H1512" s="541"/>
      <c r="I1512" s="530"/>
      <c r="J1512" s="543"/>
      <c r="K1512" s="543"/>
      <c r="L1512" s="531"/>
      <c r="M1512" s="543"/>
      <c r="N1512" s="526"/>
      <c r="O1512" s="532">
        <f t="shared" si="73"/>
        <v>0</v>
      </c>
      <c r="P1512" s="532">
        <f t="shared" si="74"/>
        <v>0</v>
      </c>
      <c r="Q1512" s="518" t="str">
        <f t="shared" si="75"/>
        <v/>
      </c>
    </row>
    <row r="1513" spans="1:17" x14ac:dyDescent="0.2">
      <c r="A1513" s="525"/>
      <c r="B1513" s="526"/>
      <c r="C1513" s="571"/>
      <c r="D1513" s="541"/>
      <c r="E1513" s="541"/>
      <c r="F1513" s="542"/>
      <c r="G1513" s="541"/>
      <c r="H1513" s="541"/>
      <c r="I1513" s="530"/>
      <c r="J1513" s="543"/>
      <c r="K1513" s="543"/>
      <c r="L1513" s="531"/>
      <c r="M1513" s="543"/>
      <c r="N1513" s="526"/>
      <c r="O1513" s="532">
        <f t="shared" si="73"/>
        <v>0</v>
      </c>
      <c r="P1513" s="532">
        <f t="shared" si="74"/>
        <v>0</v>
      </c>
      <c r="Q1513" s="518" t="str">
        <f t="shared" si="75"/>
        <v/>
      </c>
    </row>
    <row r="1514" spans="1:17" x14ac:dyDescent="0.2">
      <c r="A1514" s="525"/>
      <c r="B1514" s="526"/>
      <c r="C1514" s="571"/>
      <c r="D1514" s="541"/>
      <c r="E1514" s="541"/>
      <c r="F1514" s="542"/>
      <c r="G1514" s="541"/>
      <c r="H1514" s="541"/>
      <c r="I1514" s="530"/>
      <c r="J1514" s="543"/>
      <c r="K1514" s="543"/>
      <c r="L1514" s="531"/>
      <c r="M1514" s="543"/>
      <c r="N1514" s="526"/>
      <c r="O1514" s="532">
        <f t="shared" si="73"/>
        <v>0</v>
      </c>
      <c r="P1514" s="532">
        <f t="shared" si="74"/>
        <v>0</v>
      </c>
      <c r="Q1514" s="518" t="str">
        <f t="shared" si="75"/>
        <v/>
      </c>
    </row>
    <row r="1515" spans="1:17" x14ac:dyDescent="0.2">
      <c r="A1515" s="525"/>
      <c r="B1515" s="526"/>
      <c r="C1515" s="571"/>
      <c r="D1515" s="541"/>
      <c r="E1515" s="541"/>
      <c r="F1515" s="542"/>
      <c r="G1515" s="541"/>
      <c r="H1515" s="541"/>
      <c r="I1515" s="530"/>
      <c r="J1515" s="543"/>
      <c r="K1515" s="543"/>
      <c r="L1515" s="531"/>
      <c r="M1515" s="543"/>
      <c r="N1515" s="526"/>
      <c r="O1515" s="532">
        <f t="shared" si="73"/>
        <v>0</v>
      </c>
      <c r="P1515" s="532">
        <f t="shared" si="74"/>
        <v>0</v>
      </c>
      <c r="Q1515" s="518" t="str">
        <f t="shared" si="75"/>
        <v/>
      </c>
    </row>
    <row r="1516" spans="1:17" x14ac:dyDescent="0.2">
      <c r="A1516" s="525"/>
      <c r="B1516" s="526"/>
      <c r="C1516" s="571"/>
      <c r="D1516" s="541"/>
      <c r="E1516" s="541"/>
      <c r="F1516" s="542"/>
      <c r="G1516" s="541"/>
      <c r="H1516" s="541"/>
      <c r="I1516" s="530"/>
      <c r="J1516" s="543"/>
      <c r="K1516" s="543"/>
      <c r="L1516" s="531"/>
      <c r="M1516" s="543"/>
      <c r="N1516" s="526"/>
      <c r="O1516" s="532">
        <f t="shared" si="73"/>
        <v>0</v>
      </c>
      <c r="P1516" s="532">
        <f t="shared" si="74"/>
        <v>0</v>
      </c>
      <c r="Q1516" s="518" t="str">
        <f t="shared" si="75"/>
        <v/>
      </c>
    </row>
    <row r="1517" spans="1:17" x14ac:dyDescent="0.2">
      <c r="A1517" s="525"/>
      <c r="B1517" s="526"/>
      <c r="C1517" s="571"/>
      <c r="D1517" s="541"/>
      <c r="E1517" s="541"/>
      <c r="F1517" s="542"/>
      <c r="G1517" s="541"/>
      <c r="H1517" s="541"/>
      <c r="I1517" s="530"/>
      <c r="J1517" s="543"/>
      <c r="K1517" s="543"/>
      <c r="L1517" s="531"/>
      <c r="M1517" s="543"/>
      <c r="N1517" s="526"/>
      <c r="O1517" s="532">
        <f t="shared" si="73"/>
        <v>0</v>
      </c>
      <c r="P1517" s="532">
        <f t="shared" si="74"/>
        <v>0</v>
      </c>
      <c r="Q1517" s="518" t="str">
        <f t="shared" si="75"/>
        <v/>
      </c>
    </row>
    <row r="1518" spans="1:17" x14ac:dyDescent="0.2">
      <c r="A1518" s="525"/>
      <c r="B1518" s="526"/>
      <c r="C1518" s="571"/>
      <c r="D1518" s="541"/>
      <c r="E1518" s="541"/>
      <c r="F1518" s="542"/>
      <c r="G1518" s="541"/>
      <c r="H1518" s="541"/>
      <c r="I1518" s="530"/>
      <c r="J1518" s="543"/>
      <c r="K1518" s="543"/>
      <c r="L1518" s="531"/>
      <c r="M1518" s="543"/>
      <c r="N1518" s="526"/>
      <c r="O1518" s="532">
        <f t="shared" si="73"/>
        <v>0</v>
      </c>
      <c r="P1518" s="532">
        <f t="shared" si="74"/>
        <v>0</v>
      </c>
      <c r="Q1518" s="518" t="str">
        <f t="shared" si="75"/>
        <v/>
      </c>
    </row>
    <row r="1519" spans="1:17" x14ac:dyDescent="0.2">
      <c r="A1519" s="525"/>
      <c r="B1519" s="526"/>
      <c r="C1519" s="571"/>
      <c r="D1519" s="541"/>
      <c r="E1519" s="541"/>
      <c r="F1519" s="542"/>
      <c r="G1519" s="541"/>
      <c r="H1519" s="541"/>
      <c r="I1519" s="530"/>
      <c r="J1519" s="543"/>
      <c r="K1519" s="543"/>
      <c r="L1519" s="531"/>
      <c r="M1519" s="543"/>
      <c r="N1519" s="526"/>
      <c r="O1519" s="532">
        <f t="shared" si="73"/>
        <v>0</v>
      </c>
      <c r="P1519" s="532">
        <f t="shared" si="74"/>
        <v>0</v>
      </c>
      <c r="Q1519" s="518" t="str">
        <f t="shared" si="75"/>
        <v/>
      </c>
    </row>
    <row r="1520" spans="1:17" x14ac:dyDescent="0.2">
      <c r="A1520" s="525"/>
      <c r="B1520" s="526"/>
      <c r="C1520" s="571"/>
      <c r="D1520" s="541"/>
      <c r="E1520" s="541"/>
      <c r="F1520" s="542"/>
      <c r="G1520" s="541"/>
      <c r="H1520" s="541"/>
      <c r="I1520" s="530"/>
      <c r="J1520" s="543"/>
      <c r="K1520" s="543"/>
      <c r="L1520" s="531"/>
      <c r="M1520" s="543"/>
      <c r="N1520" s="526"/>
      <c r="O1520" s="532">
        <f t="shared" si="73"/>
        <v>0</v>
      </c>
      <c r="P1520" s="532">
        <f t="shared" si="74"/>
        <v>0</v>
      </c>
      <c r="Q1520" s="518" t="str">
        <f t="shared" si="75"/>
        <v/>
      </c>
    </row>
    <row r="1521" spans="1:17" x14ac:dyDescent="0.2">
      <c r="A1521" s="525"/>
      <c r="B1521" s="526"/>
      <c r="C1521" s="571"/>
      <c r="D1521" s="541"/>
      <c r="E1521" s="541"/>
      <c r="F1521" s="542"/>
      <c r="G1521" s="541"/>
      <c r="H1521" s="541"/>
      <c r="I1521" s="530"/>
      <c r="J1521" s="543"/>
      <c r="K1521" s="543"/>
      <c r="L1521" s="531"/>
      <c r="M1521" s="543"/>
      <c r="N1521" s="526"/>
      <c r="O1521" s="532">
        <f t="shared" si="73"/>
        <v>0</v>
      </c>
      <c r="P1521" s="532">
        <f t="shared" si="74"/>
        <v>0</v>
      </c>
      <c r="Q1521" s="518" t="str">
        <f t="shared" si="75"/>
        <v/>
      </c>
    </row>
    <row r="1522" spans="1:17" x14ac:dyDescent="0.2">
      <c r="A1522" s="525"/>
      <c r="B1522" s="526"/>
      <c r="C1522" s="571"/>
      <c r="D1522" s="541"/>
      <c r="E1522" s="541"/>
      <c r="F1522" s="542"/>
      <c r="G1522" s="541"/>
      <c r="H1522" s="541"/>
      <c r="I1522" s="530"/>
      <c r="J1522" s="543"/>
      <c r="K1522" s="543"/>
      <c r="L1522" s="531"/>
      <c r="M1522" s="543"/>
      <c r="N1522" s="526"/>
      <c r="O1522" s="532">
        <f t="shared" si="73"/>
        <v>0</v>
      </c>
      <c r="P1522" s="532">
        <f t="shared" si="74"/>
        <v>0</v>
      </c>
      <c r="Q1522" s="518" t="str">
        <f t="shared" si="75"/>
        <v/>
      </c>
    </row>
    <row r="1523" spans="1:17" x14ac:dyDescent="0.2">
      <c r="A1523" s="525"/>
      <c r="B1523" s="526"/>
      <c r="C1523" s="571"/>
      <c r="D1523" s="541"/>
      <c r="E1523" s="541"/>
      <c r="F1523" s="542"/>
      <c r="G1523" s="541"/>
      <c r="H1523" s="541"/>
      <c r="I1523" s="530"/>
      <c r="J1523" s="543"/>
      <c r="K1523" s="543"/>
      <c r="L1523" s="531"/>
      <c r="M1523" s="543"/>
      <c r="N1523" s="526"/>
      <c r="O1523" s="532">
        <f t="shared" si="73"/>
        <v>0</v>
      </c>
      <c r="P1523" s="532">
        <f t="shared" si="74"/>
        <v>0</v>
      </c>
      <c r="Q1523" s="518" t="str">
        <f t="shared" si="75"/>
        <v/>
      </c>
    </row>
    <row r="1524" spans="1:17" x14ac:dyDescent="0.2">
      <c r="A1524" s="525"/>
      <c r="B1524" s="526"/>
      <c r="C1524" s="571"/>
      <c r="D1524" s="541"/>
      <c r="E1524" s="541"/>
      <c r="F1524" s="542"/>
      <c r="G1524" s="541"/>
      <c r="H1524" s="541"/>
      <c r="I1524" s="530"/>
      <c r="J1524" s="543"/>
      <c r="K1524" s="543"/>
      <c r="L1524" s="531"/>
      <c r="M1524" s="543"/>
      <c r="N1524" s="526"/>
      <c r="O1524" s="532">
        <f t="shared" si="73"/>
        <v>0</v>
      </c>
      <c r="P1524" s="532">
        <f t="shared" si="74"/>
        <v>0</v>
      </c>
      <c r="Q1524" s="518" t="str">
        <f t="shared" si="75"/>
        <v/>
      </c>
    </row>
    <row r="1525" spans="1:17" x14ac:dyDescent="0.2">
      <c r="A1525" s="525"/>
      <c r="B1525" s="526"/>
      <c r="C1525" s="571"/>
      <c r="D1525" s="541"/>
      <c r="E1525" s="541"/>
      <c r="F1525" s="542"/>
      <c r="G1525" s="541"/>
      <c r="H1525" s="541"/>
      <c r="I1525" s="530"/>
      <c r="J1525" s="543"/>
      <c r="K1525" s="543"/>
      <c r="L1525" s="531"/>
      <c r="M1525" s="543"/>
      <c r="N1525" s="526"/>
      <c r="O1525" s="532">
        <f t="shared" si="73"/>
        <v>0</v>
      </c>
      <c r="P1525" s="532">
        <f t="shared" si="74"/>
        <v>0</v>
      </c>
      <c r="Q1525" s="518" t="str">
        <f t="shared" si="75"/>
        <v/>
      </c>
    </row>
    <row r="1526" spans="1:17" x14ac:dyDescent="0.2">
      <c r="A1526" s="525"/>
      <c r="B1526" s="526"/>
      <c r="C1526" s="571"/>
      <c r="D1526" s="541"/>
      <c r="E1526" s="541"/>
      <c r="F1526" s="542"/>
      <c r="G1526" s="541"/>
      <c r="H1526" s="541"/>
      <c r="I1526" s="530"/>
      <c r="J1526" s="543"/>
      <c r="K1526" s="543"/>
      <c r="L1526" s="531"/>
      <c r="M1526" s="543"/>
      <c r="N1526" s="526"/>
      <c r="O1526" s="532">
        <f t="shared" si="73"/>
        <v>0</v>
      </c>
      <c r="P1526" s="532">
        <f t="shared" si="74"/>
        <v>0</v>
      </c>
      <c r="Q1526" s="518" t="str">
        <f t="shared" si="75"/>
        <v/>
      </c>
    </row>
    <row r="1527" spans="1:17" x14ac:dyDescent="0.2">
      <c r="A1527" s="525"/>
      <c r="B1527" s="526"/>
      <c r="C1527" s="571"/>
      <c r="D1527" s="541"/>
      <c r="E1527" s="541"/>
      <c r="F1527" s="542"/>
      <c r="G1527" s="541"/>
      <c r="H1527" s="541"/>
      <c r="I1527" s="530"/>
      <c r="J1527" s="543"/>
      <c r="K1527" s="543"/>
      <c r="L1527" s="531"/>
      <c r="M1527" s="543"/>
      <c r="N1527" s="526"/>
      <c r="O1527" s="532">
        <f t="shared" si="73"/>
        <v>0</v>
      </c>
      <c r="P1527" s="532">
        <f t="shared" si="74"/>
        <v>0</v>
      </c>
      <c r="Q1527" s="518" t="str">
        <f t="shared" si="75"/>
        <v/>
      </c>
    </row>
    <row r="1528" spans="1:17" x14ac:dyDescent="0.2">
      <c r="A1528" s="525"/>
      <c r="B1528" s="526"/>
      <c r="C1528" s="571"/>
      <c r="D1528" s="541"/>
      <c r="E1528" s="541"/>
      <c r="F1528" s="542"/>
      <c r="G1528" s="530"/>
      <c r="H1528" s="541"/>
      <c r="I1528" s="530"/>
      <c r="J1528" s="543"/>
      <c r="K1528" s="543"/>
      <c r="L1528" s="531"/>
      <c r="M1528" s="543"/>
      <c r="N1528" s="526"/>
      <c r="O1528" s="532">
        <f t="shared" si="73"/>
        <v>0</v>
      </c>
      <c r="P1528" s="532">
        <f t="shared" si="74"/>
        <v>0</v>
      </c>
      <c r="Q1528" s="518" t="str">
        <f t="shared" si="75"/>
        <v/>
      </c>
    </row>
    <row r="1529" spans="1:17" x14ac:dyDescent="0.2">
      <c r="A1529" s="525"/>
      <c r="B1529" s="526"/>
      <c r="C1529" s="571"/>
      <c r="D1529" s="541"/>
      <c r="E1529" s="541"/>
      <c r="F1529" s="542"/>
      <c r="G1529" s="530"/>
      <c r="H1529" s="541"/>
      <c r="I1529" s="530"/>
      <c r="J1529" s="543"/>
      <c r="K1529" s="543"/>
      <c r="L1529" s="531"/>
      <c r="M1529" s="543"/>
      <c r="N1529" s="526"/>
      <c r="O1529" s="532">
        <f t="shared" si="73"/>
        <v>0</v>
      </c>
      <c r="P1529" s="532">
        <f t="shared" si="74"/>
        <v>0</v>
      </c>
      <c r="Q1529" s="518" t="str">
        <f t="shared" si="75"/>
        <v/>
      </c>
    </row>
    <row r="1530" spans="1:17" x14ac:dyDescent="0.2">
      <c r="A1530" s="525"/>
      <c r="B1530" s="526"/>
      <c r="C1530" s="571"/>
      <c r="D1530" s="528"/>
      <c r="E1530" s="541"/>
      <c r="F1530" s="542"/>
      <c r="G1530" s="541"/>
      <c r="H1530" s="541"/>
      <c r="I1530" s="530"/>
      <c r="J1530" s="543"/>
      <c r="K1530" s="543"/>
      <c r="L1530" s="531"/>
      <c r="M1530" s="543"/>
      <c r="N1530" s="526"/>
      <c r="O1530" s="532">
        <f t="shared" si="73"/>
        <v>0</v>
      </c>
      <c r="P1530" s="532">
        <f t="shared" si="74"/>
        <v>0</v>
      </c>
      <c r="Q1530" s="518" t="str">
        <f t="shared" si="75"/>
        <v/>
      </c>
    </row>
    <row r="1531" spans="1:17" x14ac:dyDescent="0.2">
      <c r="A1531" s="525"/>
      <c r="B1531" s="526"/>
      <c r="C1531" s="571"/>
      <c r="D1531" s="528"/>
      <c r="E1531" s="541"/>
      <c r="F1531" s="542"/>
      <c r="G1531" s="541"/>
      <c r="H1531" s="541"/>
      <c r="I1531" s="530"/>
      <c r="J1531" s="543"/>
      <c r="K1531" s="543"/>
      <c r="L1531" s="531"/>
      <c r="M1531" s="543"/>
      <c r="N1531" s="526"/>
      <c r="O1531" s="532">
        <f t="shared" si="73"/>
        <v>0</v>
      </c>
      <c r="P1531" s="532">
        <f t="shared" si="74"/>
        <v>0</v>
      </c>
      <c r="Q1531" s="518" t="str">
        <f t="shared" si="75"/>
        <v/>
      </c>
    </row>
    <row r="1532" spans="1:17" x14ac:dyDescent="0.2">
      <c r="A1532" s="525"/>
      <c r="B1532" s="526"/>
      <c r="C1532" s="571"/>
      <c r="D1532" s="528"/>
      <c r="E1532" s="541"/>
      <c r="F1532" s="542"/>
      <c r="G1532" s="541"/>
      <c r="H1532" s="541"/>
      <c r="I1532" s="530"/>
      <c r="J1532" s="543"/>
      <c r="K1532" s="543"/>
      <c r="L1532" s="531"/>
      <c r="M1532" s="543"/>
      <c r="N1532" s="526"/>
      <c r="O1532" s="532">
        <f t="shared" si="73"/>
        <v>0</v>
      </c>
      <c r="P1532" s="532">
        <f t="shared" si="74"/>
        <v>0</v>
      </c>
      <c r="Q1532" s="518" t="str">
        <f t="shared" si="75"/>
        <v/>
      </c>
    </row>
    <row r="1533" spans="1:17" x14ac:dyDescent="0.2">
      <c r="A1533" s="525"/>
      <c r="B1533" s="526"/>
      <c r="C1533" s="571"/>
      <c r="D1533" s="528"/>
      <c r="E1533" s="541"/>
      <c r="F1533" s="542"/>
      <c r="G1533" s="541"/>
      <c r="H1533" s="541"/>
      <c r="I1533" s="530"/>
      <c r="J1533" s="543"/>
      <c r="K1533" s="543"/>
      <c r="L1533" s="531"/>
      <c r="M1533" s="543"/>
      <c r="N1533" s="526"/>
      <c r="O1533" s="532">
        <f t="shared" si="73"/>
        <v>0</v>
      </c>
      <c r="P1533" s="532">
        <f t="shared" si="74"/>
        <v>0</v>
      </c>
      <c r="Q1533" s="518" t="str">
        <f t="shared" si="75"/>
        <v/>
      </c>
    </row>
    <row r="1534" spans="1:17" x14ac:dyDescent="0.2">
      <c r="A1534" s="525"/>
      <c r="B1534" s="526"/>
      <c r="C1534" s="571"/>
      <c r="D1534" s="528"/>
      <c r="E1534" s="541"/>
      <c r="F1534" s="542"/>
      <c r="G1534" s="541"/>
      <c r="H1534" s="541"/>
      <c r="I1534" s="530"/>
      <c r="J1534" s="543"/>
      <c r="K1534" s="543"/>
      <c r="L1534" s="531"/>
      <c r="M1534" s="543"/>
      <c r="N1534" s="526"/>
      <c r="O1534" s="532">
        <f t="shared" si="73"/>
        <v>0</v>
      </c>
      <c r="P1534" s="532">
        <f t="shared" si="74"/>
        <v>0</v>
      </c>
      <c r="Q1534" s="518" t="str">
        <f t="shared" si="75"/>
        <v/>
      </c>
    </row>
    <row r="1535" spans="1:17" x14ac:dyDescent="0.2">
      <c r="A1535" s="525"/>
      <c r="B1535" s="526"/>
      <c r="C1535" s="571"/>
      <c r="D1535" s="528"/>
      <c r="E1535" s="528"/>
      <c r="F1535" s="529"/>
      <c r="G1535" s="528"/>
      <c r="H1535" s="530"/>
      <c r="I1535" s="530"/>
      <c r="K1535" s="543"/>
      <c r="L1535" s="531"/>
      <c r="M1535" s="531"/>
      <c r="N1535" s="526"/>
      <c r="O1535" s="532">
        <f t="shared" si="73"/>
        <v>0</v>
      </c>
      <c r="P1535" s="532">
        <f t="shared" si="74"/>
        <v>0</v>
      </c>
      <c r="Q1535" s="518" t="str">
        <f t="shared" si="75"/>
        <v/>
      </c>
    </row>
    <row r="1536" spans="1:17" x14ac:dyDescent="0.2">
      <c r="A1536" s="525"/>
      <c r="B1536" s="526"/>
      <c r="C1536" s="571"/>
      <c r="D1536" s="528"/>
      <c r="E1536" s="541"/>
      <c r="F1536" s="542"/>
      <c r="G1536" s="564"/>
      <c r="H1536" s="541"/>
      <c r="I1536" s="530"/>
      <c r="J1536" s="543"/>
      <c r="K1536" s="543"/>
      <c r="L1536" s="543"/>
      <c r="M1536" s="543"/>
      <c r="N1536" s="526"/>
      <c r="O1536" s="532">
        <f t="shared" si="73"/>
        <v>0</v>
      </c>
      <c r="P1536" s="532">
        <f t="shared" si="74"/>
        <v>0</v>
      </c>
      <c r="Q1536" s="518" t="str">
        <f t="shared" si="75"/>
        <v/>
      </c>
    </row>
    <row r="1537" spans="1:17" x14ac:dyDescent="0.2">
      <c r="A1537" s="525"/>
      <c r="B1537" s="526"/>
      <c r="C1537" s="571"/>
      <c r="D1537" s="528"/>
      <c r="E1537" s="541"/>
      <c r="F1537" s="542"/>
      <c r="G1537" s="541"/>
      <c r="H1537" s="541"/>
      <c r="I1537" s="530"/>
      <c r="J1537" s="543"/>
      <c r="K1537" s="543"/>
      <c r="L1537" s="531"/>
      <c r="M1537" s="543"/>
      <c r="N1537" s="526"/>
      <c r="O1537" s="532">
        <f t="shared" si="73"/>
        <v>0</v>
      </c>
      <c r="P1537" s="532">
        <f t="shared" si="74"/>
        <v>0</v>
      </c>
      <c r="Q1537" s="518" t="str">
        <f t="shared" si="75"/>
        <v/>
      </c>
    </row>
    <row r="1538" spans="1:17" x14ac:dyDescent="0.2">
      <c r="A1538" s="525"/>
      <c r="B1538" s="526"/>
      <c r="C1538" s="527"/>
      <c r="D1538" s="528"/>
      <c r="E1538" s="528"/>
      <c r="F1538" s="529"/>
      <c r="G1538" s="528"/>
      <c r="H1538" s="530"/>
      <c r="I1538" s="530"/>
      <c r="K1538" s="543"/>
      <c r="L1538" s="531"/>
      <c r="M1538" s="543"/>
      <c r="N1538" s="526"/>
      <c r="O1538" s="532">
        <f t="shared" si="73"/>
        <v>0</v>
      </c>
      <c r="P1538" s="532">
        <f t="shared" si="74"/>
        <v>0</v>
      </c>
      <c r="Q1538" s="518" t="str">
        <f t="shared" si="75"/>
        <v/>
      </c>
    </row>
    <row r="1539" spans="1:17" x14ac:dyDescent="0.2">
      <c r="A1539" s="525"/>
      <c r="B1539" s="526"/>
      <c r="C1539" s="527"/>
      <c r="D1539" s="528"/>
      <c r="E1539" s="528"/>
      <c r="F1539" s="529"/>
      <c r="G1539" s="528"/>
      <c r="H1539" s="530"/>
      <c r="I1539" s="530"/>
      <c r="J1539" s="531"/>
      <c r="K1539" s="543"/>
      <c r="L1539" s="531"/>
      <c r="M1539" s="543"/>
      <c r="N1539" s="526"/>
      <c r="O1539" s="532">
        <f t="shared" si="73"/>
        <v>0</v>
      </c>
      <c r="P1539" s="532">
        <f t="shared" si="74"/>
        <v>0</v>
      </c>
      <c r="Q1539" s="518" t="str">
        <f t="shared" si="75"/>
        <v/>
      </c>
    </row>
    <row r="1540" spans="1:17" x14ac:dyDescent="0.2">
      <c r="A1540" s="525"/>
      <c r="B1540" s="526"/>
      <c r="C1540" s="527"/>
      <c r="D1540" s="528"/>
      <c r="E1540" s="528"/>
      <c r="F1540" s="529"/>
      <c r="G1540" s="528"/>
      <c r="H1540" s="530"/>
      <c r="I1540" s="530"/>
      <c r="J1540" s="531"/>
      <c r="K1540" s="543"/>
      <c r="L1540" s="531"/>
      <c r="M1540" s="543"/>
      <c r="N1540" s="526"/>
      <c r="O1540" s="532">
        <f t="shared" si="73"/>
        <v>0</v>
      </c>
      <c r="P1540" s="532">
        <f t="shared" si="74"/>
        <v>0</v>
      </c>
      <c r="Q1540" s="518" t="str">
        <f t="shared" si="75"/>
        <v/>
      </c>
    </row>
    <row r="1541" spans="1:17" x14ac:dyDescent="0.2">
      <c r="A1541" s="525"/>
      <c r="B1541" s="526"/>
      <c r="C1541" s="527"/>
      <c r="D1541" s="528"/>
      <c r="E1541" s="528"/>
      <c r="F1541" s="529"/>
      <c r="G1541" s="528"/>
      <c r="H1541" s="530"/>
      <c r="I1541" s="530"/>
      <c r="J1541" s="531"/>
      <c r="K1541" s="543"/>
      <c r="L1541" s="531"/>
      <c r="M1541" s="543"/>
      <c r="N1541" s="526"/>
      <c r="O1541" s="532">
        <f t="shared" ref="O1541:O1604" si="76">IF(B1541=0,0,IF(YEAR(B1541)=$P$1,MONTH(B1541)-$O$1+1,(YEAR(B1541)-$P$1)*12-$O$1+1+MONTH(B1541)))</f>
        <v>0</v>
      </c>
      <c r="P1541" s="532">
        <f t="shared" ref="P1541:P1604" si="77">IF(C1541=0,0,IF(YEAR(C1541)=$P$1,MONTH(C1541)-$O$1+1,(YEAR(C1541)-$P$1)*12-$O$1+1+MONTH(C1541)))</f>
        <v>0</v>
      </c>
      <c r="Q1541" s="518" t="str">
        <f t="shared" ref="Q1541:Q1604" si="78">SUBSTITUTE(D1541," ","_")</f>
        <v/>
      </c>
    </row>
    <row r="1542" spans="1:17" x14ac:dyDescent="0.2">
      <c r="A1542" s="525"/>
      <c r="B1542" s="526"/>
      <c r="C1542" s="527"/>
      <c r="D1542" s="528"/>
      <c r="E1542" s="528"/>
      <c r="F1542" s="529"/>
      <c r="G1542" s="528"/>
      <c r="H1542" s="530"/>
      <c r="I1542" s="530"/>
      <c r="J1542" s="531"/>
      <c r="K1542" s="543"/>
      <c r="L1542" s="531"/>
      <c r="M1542" s="543"/>
      <c r="N1542" s="526"/>
      <c r="O1542" s="532">
        <f t="shared" si="76"/>
        <v>0</v>
      </c>
      <c r="P1542" s="532">
        <f t="shared" si="77"/>
        <v>0</v>
      </c>
      <c r="Q1542" s="518" t="str">
        <f t="shared" si="78"/>
        <v/>
      </c>
    </row>
    <row r="1543" spans="1:17" x14ac:dyDescent="0.2">
      <c r="A1543" s="525"/>
      <c r="B1543" s="526"/>
      <c r="C1543" s="527"/>
      <c r="D1543" s="528"/>
      <c r="E1543" s="528"/>
      <c r="F1543" s="529"/>
      <c r="G1543" s="528"/>
      <c r="H1543" s="530"/>
      <c r="I1543" s="530"/>
      <c r="J1543" s="531"/>
      <c r="K1543" s="543"/>
      <c r="L1543" s="531"/>
      <c r="M1543" s="543"/>
      <c r="N1543" s="526"/>
      <c r="O1543" s="532">
        <f t="shared" si="76"/>
        <v>0</v>
      </c>
      <c r="P1543" s="532">
        <f t="shared" si="77"/>
        <v>0</v>
      </c>
      <c r="Q1543" s="518" t="str">
        <f t="shared" si="78"/>
        <v/>
      </c>
    </row>
    <row r="1544" spans="1:17" x14ac:dyDescent="0.2">
      <c r="A1544" s="525"/>
      <c r="B1544" s="526"/>
      <c r="C1544" s="571"/>
      <c r="D1544" s="528"/>
      <c r="E1544" s="541"/>
      <c r="F1544" s="542"/>
      <c r="G1544" s="541"/>
      <c r="H1544" s="541"/>
      <c r="I1544" s="530"/>
      <c r="J1544" s="543"/>
      <c r="K1544" s="543"/>
      <c r="L1544" s="531"/>
      <c r="M1544" s="543"/>
      <c r="N1544" s="526"/>
      <c r="O1544" s="532">
        <f t="shared" si="76"/>
        <v>0</v>
      </c>
      <c r="P1544" s="532">
        <f t="shared" si="77"/>
        <v>0</v>
      </c>
      <c r="Q1544" s="518" t="str">
        <f t="shared" si="78"/>
        <v/>
      </c>
    </row>
    <row r="1545" spans="1:17" x14ac:dyDescent="0.2">
      <c r="A1545" s="525"/>
      <c r="B1545" s="526"/>
      <c r="C1545" s="527"/>
      <c r="D1545" s="528"/>
      <c r="E1545" s="528"/>
      <c r="F1545" s="529"/>
      <c r="G1545" s="528"/>
      <c r="H1545" s="530"/>
      <c r="I1545" s="530"/>
      <c r="J1545" s="531"/>
      <c r="K1545" s="543"/>
      <c r="L1545" s="531"/>
      <c r="M1545" s="543"/>
      <c r="N1545" s="526"/>
      <c r="O1545" s="532">
        <f t="shared" si="76"/>
        <v>0</v>
      </c>
      <c r="P1545" s="532">
        <f t="shared" si="77"/>
        <v>0</v>
      </c>
      <c r="Q1545" s="518" t="str">
        <f t="shared" si="78"/>
        <v/>
      </c>
    </row>
    <row r="1546" spans="1:17" x14ac:dyDescent="0.2">
      <c r="A1546" s="525"/>
      <c r="B1546" s="526"/>
      <c r="C1546" s="571"/>
      <c r="D1546" s="528"/>
      <c r="E1546" s="541"/>
      <c r="F1546" s="542"/>
      <c r="G1546" s="541"/>
      <c r="H1546" s="541"/>
      <c r="I1546" s="530"/>
      <c r="J1546" s="543"/>
      <c r="K1546" s="543"/>
      <c r="L1546" s="531"/>
      <c r="M1546" s="543"/>
      <c r="N1546" s="526"/>
      <c r="O1546" s="532">
        <f t="shared" si="76"/>
        <v>0</v>
      </c>
      <c r="P1546" s="532">
        <f t="shared" si="77"/>
        <v>0</v>
      </c>
      <c r="Q1546" s="518" t="str">
        <f t="shared" si="78"/>
        <v/>
      </c>
    </row>
    <row r="1547" spans="1:17" x14ac:dyDescent="0.2">
      <c r="A1547" s="525"/>
      <c r="B1547" s="526"/>
      <c r="C1547" s="527"/>
      <c r="D1547" s="528"/>
      <c r="E1547" s="528"/>
      <c r="F1547" s="529"/>
      <c r="G1547" s="528"/>
      <c r="H1547" s="530"/>
      <c r="I1547" s="530"/>
      <c r="J1547" s="531"/>
      <c r="K1547" s="543"/>
      <c r="L1547" s="531"/>
      <c r="M1547" s="543"/>
      <c r="N1547" s="526"/>
      <c r="O1547" s="532">
        <f t="shared" si="76"/>
        <v>0</v>
      </c>
      <c r="P1547" s="532">
        <f t="shared" si="77"/>
        <v>0</v>
      </c>
      <c r="Q1547" s="518" t="str">
        <f t="shared" si="78"/>
        <v/>
      </c>
    </row>
    <row r="1548" spans="1:17" x14ac:dyDescent="0.2">
      <c r="A1548" s="525"/>
      <c r="B1548" s="526"/>
      <c r="C1548" s="527"/>
      <c r="D1548" s="528"/>
      <c r="E1548" s="528"/>
      <c r="F1548" s="529"/>
      <c r="G1548" s="528"/>
      <c r="H1548" s="530"/>
      <c r="I1548" s="530"/>
      <c r="K1548" s="543"/>
      <c r="L1548" s="531"/>
      <c r="M1548" s="531"/>
      <c r="N1548" s="526"/>
      <c r="O1548" s="532">
        <f t="shared" si="76"/>
        <v>0</v>
      </c>
      <c r="P1548" s="532">
        <f t="shared" si="77"/>
        <v>0</v>
      </c>
      <c r="Q1548" s="518" t="str">
        <f t="shared" si="78"/>
        <v/>
      </c>
    </row>
    <row r="1549" spans="1:17" x14ac:dyDescent="0.2">
      <c r="A1549" s="525"/>
      <c r="B1549" s="526"/>
      <c r="C1549" s="571"/>
      <c r="D1549" s="528"/>
      <c r="E1549" s="541"/>
      <c r="F1549" s="542"/>
      <c r="G1549" s="541"/>
      <c r="H1549" s="541"/>
      <c r="I1549" s="530"/>
      <c r="J1549" s="543"/>
      <c r="K1549" s="543"/>
      <c r="L1549" s="531"/>
      <c r="M1549" s="543"/>
      <c r="N1549" s="526"/>
      <c r="O1549" s="532">
        <f t="shared" si="76"/>
        <v>0</v>
      </c>
      <c r="P1549" s="532">
        <f t="shared" si="77"/>
        <v>0</v>
      </c>
      <c r="Q1549" s="518" t="str">
        <f t="shared" si="78"/>
        <v/>
      </c>
    </row>
    <row r="1550" spans="1:17" x14ac:dyDescent="0.2">
      <c r="A1550" s="525"/>
      <c r="B1550" s="526"/>
      <c r="C1550" s="571"/>
      <c r="D1550" s="528"/>
      <c r="E1550" s="541"/>
      <c r="F1550" s="542"/>
      <c r="G1550" s="541"/>
      <c r="H1550" s="541"/>
      <c r="I1550" s="530"/>
      <c r="J1550" s="543"/>
      <c r="K1550" s="543"/>
      <c r="L1550" s="531"/>
      <c r="M1550" s="543"/>
      <c r="N1550" s="526"/>
      <c r="O1550" s="532">
        <f t="shared" si="76"/>
        <v>0</v>
      </c>
      <c r="P1550" s="532">
        <f t="shared" si="77"/>
        <v>0</v>
      </c>
      <c r="Q1550" s="518" t="str">
        <f t="shared" si="78"/>
        <v/>
      </c>
    </row>
    <row r="1551" spans="1:17" x14ac:dyDescent="0.2">
      <c r="A1551" s="525"/>
      <c r="B1551" s="526"/>
      <c r="C1551" s="571"/>
      <c r="D1551" s="541"/>
      <c r="E1551" s="541"/>
      <c r="F1551" s="542"/>
      <c r="G1551" s="541"/>
      <c r="H1551" s="541"/>
      <c r="I1551" s="600"/>
      <c r="J1551" s="543"/>
      <c r="K1551" s="543"/>
      <c r="L1551" s="531"/>
      <c r="M1551" s="543"/>
      <c r="N1551" s="526"/>
      <c r="O1551" s="532">
        <f t="shared" si="76"/>
        <v>0</v>
      </c>
      <c r="P1551" s="532">
        <f t="shared" si="77"/>
        <v>0</v>
      </c>
      <c r="Q1551" s="518" t="str">
        <f t="shared" si="78"/>
        <v/>
      </c>
    </row>
    <row r="1552" spans="1:17" x14ac:dyDescent="0.2">
      <c r="A1552" s="525"/>
      <c r="B1552" s="526"/>
      <c r="C1552" s="571"/>
      <c r="D1552" s="541"/>
      <c r="E1552" s="541"/>
      <c r="F1552" s="542"/>
      <c r="G1552" s="541"/>
      <c r="H1552" s="541"/>
      <c r="I1552" s="600"/>
      <c r="J1552" s="543"/>
      <c r="K1552" s="543"/>
      <c r="L1552" s="531"/>
      <c r="M1552" s="543"/>
      <c r="N1552" s="526"/>
      <c r="O1552" s="532">
        <f t="shared" si="76"/>
        <v>0</v>
      </c>
      <c r="P1552" s="532">
        <f t="shared" si="77"/>
        <v>0</v>
      </c>
      <c r="Q1552" s="518" t="str">
        <f t="shared" si="78"/>
        <v/>
      </c>
    </row>
    <row r="1553" spans="1:17" x14ac:dyDescent="0.2">
      <c r="A1553" s="525"/>
      <c r="B1553" s="526"/>
      <c r="C1553" s="571"/>
      <c r="D1553" s="541"/>
      <c r="E1553" s="541"/>
      <c r="F1553" s="542"/>
      <c r="G1553" s="541"/>
      <c r="H1553" s="541"/>
      <c r="I1553" s="600"/>
      <c r="J1553" s="543"/>
      <c r="K1553" s="543"/>
      <c r="L1553" s="531"/>
      <c r="M1553" s="543"/>
      <c r="N1553" s="526"/>
      <c r="O1553" s="532">
        <f t="shared" si="76"/>
        <v>0</v>
      </c>
      <c r="P1553" s="532">
        <f t="shared" si="77"/>
        <v>0</v>
      </c>
      <c r="Q1553" s="518" t="str">
        <f t="shared" si="78"/>
        <v/>
      </c>
    </row>
    <row r="1554" spans="1:17" x14ac:dyDescent="0.2">
      <c r="A1554" s="525"/>
      <c r="B1554" s="526"/>
      <c r="C1554" s="571"/>
      <c r="D1554" s="528"/>
      <c r="E1554" s="541"/>
      <c r="F1554" s="542"/>
      <c r="G1554" s="541"/>
      <c r="H1554" s="541"/>
      <c r="I1554" s="530"/>
      <c r="J1554" s="543"/>
      <c r="K1554" s="543"/>
      <c r="L1554" s="543"/>
      <c r="M1554" s="543"/>
      <c r="N1554" s="526"/>
      <c r="O1554" s="532">
        <f t="shared" si="76"/>
        <v>0</v>
      </c>
      <c r="P1554" s="532">
        <f t="shared" si="77"/>
        <v>0</v>
      </c>
      <c r="Q1554" s="518" t="str">
        <f t="shared" si="78"/>
        <v/>
      </c>
    </row>
    <row r="1555" spans="1:17" x14ac:dyDescent="0.2">
      <c r="A1555" s="525"/>
      <c r="B1555" s="526"/>
      <c r="C1555" s="571"/>
      <c r="D1555" s="528"/>
      <c r="E1555" s="541"/>
      <c r="F1555" s="542"/>
      <c r="G1555" s="541"/>
      <c r="H1555" s="541"/>
      <c r="I1555" s="530"/>
      <c r="J1555" s="543"/>
      <c r="K1555" s="543"/>
      <c r="L1555" s="543"/>
      <c r="M1555" s="543"/>
      <c r="N1555" s="526"/>
      <c r="O1555" s="532">
        <f t="shared" si="76"/>
        <v>0</v>
      </c>
      <c r="P1555" s="532">
        <f t="shared" si="77"/>
        <v>0</v>
      </c>
      <c r="Q1555" s="518" t="str">
        <f t="shared" si="78"/>
        <v/>
      </c>
    </row>
    <row r="1556" spans="1:17" x14ac:dyDescent="0.2">
      <c r="A1556" s="525"/>
      <c r="B1556" s="526"/>
      <c r="C1556" s="527"/>
      <c r="D1556" s="541"/>
      <c r="E1556" s="541"/>
      <c r="F1556" s="542"/>
      <c r="G1556" s="541"/>
      <c r="H1556" s="541"/>
      <c r="I1556" s="530"/>
      <c r="J1556" s="543"/>
      <c r="K1556" s="543"/>
      <c r="L1556" s="531"/>
      <c r="M1556" s="543"/>
      <c r="N1556" s="526"/>
      <c r="O1556" s="532">
        <f t="shared" si="76"/>
        <v>0</v>
      </c>
      <c r="P1556" s="532">
        <f t="shared" si="77"/>
        <v>0</v>
      </c>
      <c r="Q1556" s="518" t="str">
        <f t="shared" si="78"/>
        <v/>
      </c>
    </row>
    <row r="1557" spans="1:17" x14ac:dyDescent="0.2">
      <c r="A1557" s="525"/>
      <c r="B1557" s="526"/>
      <c r="C1557" s="571"/>
      <c r="D1557" s="528"/>
      <c r="E1557" s="541"/>
      <c r="F1557" s="529"/>
      <c r="G1557" s="541"/>
      <c r="H1557" s="541"/>
      <c r="I1557" s="530"/>
      <c r="J1557" s="543"/>
      <c r="K1557" s="543"/>
      <c r="L1557" s="531"/>
      <c r="M1557" s="543"/>
      <c r="N1557" s="544"/>
      <c r="O1557" s="532">
        <f t="shared" si="76"/>
        <v>0</v>
      </c>
      <c r="P1557" s="532">
        <f t="shared" si="77"/>
        <v>0</v>
      </c>
      <c r="Q1557" s="518" t="str">
        <f t="shared" si="78"/>
        <v/>
      </c>
    </row>
    <row r="1558" spans="1:17" x14ac:dyDescent="0.2">
      <c r="A1558" s="525"/>
      <c r="B1558" s="526"/>
      <c r="C1558" s="571"/>
      <c r="D1558" s="528"/>
      <c r="E1558" s="541"/>
      <c r="F1558" s="529"/>
      <c r="G1558" s="541"/>
      <c r="H1558" s="541"/>
      <c r="I1558" s="530"/>
      <c r="J1558" s="543"/>
      <c r="K1558" s="543"/>
      <c r="L1558" s="531"/>
      <c r="M1558" s="543"/>
      <c r="N1558" s="544"/>
      <c r="O1558" s="532">
        <f t="shared" si="76"/>
        <v>0</v>
      </c>
      <c r="P1558" s="532">
        <f t="shared" si="77"/>
        <v>0</v>
      </c>
      <c r="Q1558" s="518" t="str">
        <f t="shared" si="78"/>
        <v/>
      </c>
    </row>
    <row r="1559" spans="1:17" x14ac:dyDescent="0.2">
      <c r="A1559" s="525"/>
      <c r="B1559" s="526"/>
      <c r="C1559" s="567"/>
      <c r="D1559" s="528"/>
      <c r="E1559" s="541"/>
      <c r="F1559" s="529"/>
      <c r="G1559" s="541"/>
      <c r="H1559" s="541"/>
      <c r="I1559" s="530"/>
      <c r="J1559" s="543"/>
      <c r="K1559" s="543"/>
      <c r="L1559" s="531"/>
      <c r="M1559" s="543"/>
      <c r="N1559" s="544"/>
      <c r="O1559" s="532">
        <f t="shared" si="76"/>
        <v>0</v>
      </c>
      <c r="P1559" s="532">
        <f t="shared" si="77"/>
        <v>0</v>
      </c>
      <c r="Q1559" s="518" t="str">
        <f t="shared" si="78"/>
        <v/>
      </c>
    </row>
    <row r="1560" spans="1:17" x14ac:dyDescent="0.2">
      <c r="A1560" s="525"/>
      <c r="B1560" s="566"/>
      <c r="C1560" s="567"/>
      <c r="D1560" s="528"/>
      <c r="E1560" s="528"/>
      <c r="F1560" s="529"/>
      <c r="G1560" s="541"/>
      <c r="H1560" s="541"/>
      <c r="I1560" s="530"/>
      <c r="J1560" s="543"/>
      <c r="K1560" s="543"/>
      <c r="L1560" s="531"/>
      <c r="M1560" s="543"/>
      <c r="N1560" s="544"/>
      <c r="O1560" s="532">
        <f t="shared" si="76"/>
        <v>0</v>
      </c>
      <c r="P1560" s="532">
        <f t="shared" si="77"/>
        <v>0</v>
      </c>
      <c r="Q1560" s="518" t="str">
        <f t="shared" si="78"/>
        <v/>
      </c>
    </row>
    <row r="1561" spans="1:17" x14ac:dyDescent="0.2">
      <c r="A1561" s="525"/>
      <c r="B1561" s="566"/>
      <c r="C1561" s="567"/>
      <c r="D1561" s="528"/>
      <c r="E1561" s="528"/>
      <c r="F1561" s="529"/>
      <c r="G1561" s="528"/>
      <c r="H1561" s="541"/>
      <c r="I1561" s="530"/>
      <c r="J1561" s="543"/>
      <c r="K1561" s="543"/>
      <c r="L1561" s="531"/>
      <c r="M1561" s="543"/>
      <c r="N1561" s="544"/>
      <c r="O1561" s="532">
        <f t="shared" si="76"/>
        <v>0</v>
      </c>
      <c r="P1561" s="532">
        <f t="shared" si="77"/>
        <v>0</v>
      </c>
      <c r="Q1561" s="518" t="str">
        <f t="shared" si="78"/>
        <v/>
      </c>
    </row>
    <row r="1562" spans="1:17" x14ac:dyDescent="0.2">
      <c r="A1562" s="525"/>
      <c r="B1562" s="526"/>
      <c r="C1562" s="571"/>
      <c r="D1562" s="528"/>
      <c r="E1562" s="541"/>
      <c r="F1562" s="529"/>
      <c r="G1562" s="528"/>
      <c r="H1562" s="541"/>
      <c r="I1562" s="530"/>
      <c r="J1562" s="543"/>
      <c r="K1562" s="543"/>
      <c r="L1562" s="531"/>
      <c r="M1562" s="543"/>
      <c r="N1562" s="544"/>
      <c r="O1562" s="532">
        <f t="shared" si="76"/>
        <v>0</v>
      </c>
      <c r="P1562" s="532">
        <f t="shared" si="77"/>
        <v>0</v>
      </c>
      <c r="Q1562" s="518" t="str">
        <f t="shared" si="78"/>
        <v/>
      </c>
    </row>
    <row r="1563" spans="1:17" x14ac:dyDescent="0.2">
      <c r="A1563" s="525"/>
      <c r="B1563" s="526"/>
      <c r="C1563" s="571"/>
      <c r="D1563" s="528"/>
      <c r="E1563" s="541"/>
      <c r="F1563" s="529"/>
      <c r="G1563" s="528"/>
      <c r="H1563" s="541"/>
      <c r="I1563" s="530"/>
      <c r="J1563" s="543"/>
      <c r="K1563" s="543"/>
      <c r="L1563" s="531"/>
      <c r="M1563" s="543"/>
      <c r="N1563" s="544"/>
      <c r="O1563" s="532">
        <f t="shared" si="76"/>
        <v>0</v>
      </c>
      <c r="P1563" s="532">
        <f t="shared" si="77"/>
        <v>0</v>
      </c>
      <c r="Q1563" s="518" t="str">
        <f t="shared" si="78"/>
        <v/>
      </c>
    </row>
    <row r="1564" spans="1:17" x14ac:dyDescent="0.2">
      <c r="A1564" s="525"/>
      <c r="B1564" s="526"/>
      <c r="C1564" s="571"/>
      <c r="D1564" s="528"/>
      <c r="E1564" s="541"/>
      <c r="F1564" s="529"/>
      <c r="G1564" s="528"/>
      <c r="H1564" s="541"/>
      <c r="I1564" s="530"/>
      <c r="J1564" s="543"/>
      <c r="K1564" s="543"/>
      <c r="L1564" s="531"/>
      <c r="M1564" s="543"/>
      <c r="N1564" s="544"/>
      <c r="O1564" s="532">
        <f t="shared" si="76"/>
        <v>0</v>
      </c>
      <c r="P1564" s="532">
        <f t="shared" si="77"/>
        <v>0</v>
      </c>
      <c r="Q1564" s="518" t="str">
        <f t="shared" si="78"/>
        <v/>
      </c>
    </row>
    <row r="1565" spans="1:17" x14ac:dyDescent="0.2">
      <c r="A1565" s="525"/>
      <c r="B1565" s="526"/>
      <c r="C1565" s="571"/>
      <c r="D1565" s="528"/>
      <c r="E1565" s="541"/>
      <c r="F1565" s="529"/>
      <c r="G1565" s="528"/>
      <c r="H1565" s="541"/>
      <c r="I1565" s="530"/>
      <c r="J1565" s="543"/>
      <c r="K1565" s="543"/>
      <c r="L1565" s="531"/>
      <c r="M1565" s="543"/>
      <c r="N1565" s="544"/>
      <c r="O1565" s="532">
        <f t="shared" si="76"/>
        <v>0</v>
      </c>
      <c r="P1565" s="532">
        <f t="shared" si="77"/>
        <v>0</v>
      </c>
      <c r="Q1565" s="518" t="str">
        <f t="shared" si="78"/>
        <v/>
      </c>
    </row>
    <row r="1566" spans="1:17" x14ac:dyDescent="0.2">
      <c r="A1566" s="525"/>
      <c r="B1566" s="526"/>
      <c r="C1566" s="567"/>
      <c r="D1566" s="541"/>
      <c r="E1566" s="541"/>
      <c r="F1566" s="529"/>
      <c r="G1566" s="528"/>
      <c r="H1566" s="528"/>
      <c r="I1566" s="530"/>
      <c r="J1566" s="547"/>
      <c r="K1566" s="547"/>
      <c r="L1566" s="531"/>
      <c r="M1566" s="543"/>
      <c r="N1566" s="544"/>
      <c r="O1566" s="532">
        <f t="shared" si="76"/>
        <v>0</v>
      </c>
      <c r="P1566" s="532">
        <f t="shared" si="77"/>
        <v>0</v>
      </c>
      <c r="Q1566" s="518" t="str">
        <f t="shared" si="78"/>
        <v/>
      </c>
    </row>
    <row r="1567" spans="1:17" x14ac:dyDescent="0.2">
      <c r="A1567" s="525"/>
      <c r="B1567" s="526"/>
      <c r="C1567" s="571"/>
      <c r="D1567" s="528"/>
      <c r="E1567" s="541"/>
      <c r="F1567" s="529"/>
      <c r="G1567" s="541"/>
      <c r="H1567" s="541"/>
      <c r="I1567" s="530"/>
      <c r="J1567" s="543"/>
      <c r="K1567" s="543"/>
      <c r="L1567" s="531"/>
      <c r="M1567" s="543"/>
      <c r="N1567" s="544"/>
      <c r="O1567" s="532">
        <f t="shared" si="76"/>
        <v>0</v>
      </c>
      <c r="P1567" s="532">
        <f t="shared" si="77"/>
        <v>0</v>
      </c>
      <c r="Q1567" s="518" t="str">
        <f t="shared" si="78"/>
        <v/>
      </c>
    </row>
    <row r="1568" spans="1:17" x14ac:dyDescent="0.2">
      <c r="A1568" s="525"/>
      <c r="B1568" s="526"/>
      <c r="C1568" s="571"/>
      <c r="D1568" s="528"/>
      <c r="E1568" s="541"/>
      <c r="F1568" s="529"/>
      <c r="G1568" s="564"/>
      <c r="H1568" s="541"/>
      <c r="I1568" s="530"/>
      <c r="J1568" s="543"/>
      <c r="K1568" s="543"/>
      <c r="L1568" s="543"/>
      <c r="M1568" s="543"/>
      <c r="N1568" s="526"/>
      <c r="O1568" s="532">
        <f t="shared" si="76"/>
        <v>0</v>
      </c>
      <c r="P1568" s="532">
        <f t="shared" si="77"/>
        <v>0</v>
      </c>
      <c r="Q1568" s="518" t="str">
        <f t="shared" si="78"/>
        <v/>
      </c>
    </row>
    <row r="1569" spans="1:17" x14ac:dyDescent="0.2">
      <c r="A1569" s="525"/>
      <c r="B1569" s="526"/>
      <c r="C1569" s="567"/>
      <c r="D1569" s="541"/>
      <c r="E1569" s="541"/>
      <c r="F1569" s="529"/>
      <c r="G1569" s="528"/>
      <c r="H1569" s="528"/>
      <c r="I1569" s="528"/>
      <c r="J1569" s="547"/>
      <c r="K1569" s="547"/>
      <c r="L1569" s="547"/>
      <c r="M1569" s="547"/>
      <c r="N1569" s="526"/>
      <c r="O1569" s="532">
        <f t="shared" si="76"/>
        <v>0</v>
      </c>
      <c r="P1569" s="532">
        <f t="shared" si="77"/>
        <v>0</v>
      </c>
      <c r="Q1569" s="518" t="str">
        <f t="shared" si="78"/>
        <v/>
      </c>
    </row>
    <row r="1570" spans="1:17" x14ac:dyDescent="0.2">
      <c r="A1570" s="525"/>
      <c r="B1570" s="526"/>
      <c r="C1570" s="571"/>
      <c r="D1570" s="528"/>
      <c r="E1570" s="541"/>
      <c r="F1570" s="529"/>
      <c r="G1570" s="564"/>
      <c r="H1570" s="541"/>
      <c r="I1570" s="530"/>
      <c r="J1570" s="543"/>
      <c r="K1570" s="543"/>
      <c r="L1570" s="543"/>
      <c r="M1570" s="543"/>
      <c r="N1570" s="526"/>
      <c r="O1570" s="532">
        <f t="shared" si="76"/>
        <v>0</v>
      </c>
      <c r="P1570" s="532">
        <f t="shared" si="77"/>
        <v>0</v>
      </c>
      <c r="Q1570" s="518" t="str">
        <f t="shared" si="78"/>
        <v/>
      </c>
    </row>
    <row r="1571" spans="1:17" x14ac:dyDescent="0.2">
      <c r="A1571" s="525"/>
      <c r="B1571" s="526"/>
      <c r="C1571" s="571"/>
      <c r="D1571" s="528"/>
      <c r="E1571" s="541"/>
      <c r="F1571" s="529"/>
      <c r="G1571" s="541"/>
      <c r="H1571" s="541"/>
      <c r="I1571" s="530"/>
      <c r="J1571" s="543"/>
      <c r="K1571" s="543"/>
      <c r="L1571" s="531"/>
      <c r="M1571" s="543"/>
      <c r="N1571" s="544"/>
      <c r="O1571" s="532">
        <f t="shared" si="76"/>
        <v>0</v>
      </c>
      <c r="P1571" s="532">
        <f t="shared" si="77"/>
        <v>0</v>
      </c>
      <c r="Q1571" s="518" t="str">
        <f t="shared" si="78"/>
        <v/>
      </c>
    </row>
    <row r="1572" spans="1:17" x14ac:dyDescent="0.2">
      <c r="A1572" s="525"/>
      <c r="B1572" s="526"/>
      <c r="C1572" s="567"/>
      <c r="D1572" s="541"/>
      <c r="E1572" s="541"/>
      <c r="F1572" s="529"/>
      <c r="G1572" s="528"/>
      <c r="H1572" s="528"/>
      <c r="I1572" s="528"/>
      <c r="J1572" s="547"/>
      <c r="K1572" s="547"/>
      <c r="L1572" s="531"/>
      <c r="M1572" s="547"/>
      <c r="N1572" s="566"/>
      <c r="O1572" s="532">
        <f t="shared" si="76"/>
        <v>0</v>
      </c>
      <c r="P1572" s="532">
        <f t="shared" si="77"/>
        <v>0</v>
      </c>
      <c r="Q1572" s="518" t="str">
        <f t="shared" si="78"/>
        <v/>
      </c>
    </row>
    <row r="1573" spans="1:17" x14ac:dyDescent="0.2">
      <c r="A1573" s="525"/>
      <c r="B1573" s="526"/>
      <c r="C1573" s="527"/>
      <c r="D1573" s="528"/>
      <c r="E1573" s="541"/>
      <c r="F1573" s="529"/>
      <c r="G1573" s="541"/>
      <c r="H1573" s="541"/>
      <c r="I1573" s="530"/>
      <c r="J1573" s="543"/>
      <c r="K1573" s="543"/>
      <c r="L1573" s="531"/>
      <c r="M1573" s="543"/>
      <c r="N1573" s="544"/>
      <c r="O1573" s="532">
        <f t="shared" si="76"/>
        <v>0</v>
      </c>
      <c r="P1573" s="532">
        <f t="shared" si="77"/>
        <v>0</v>
      </c>
      <c r="Q1573" s="518" t="str">
        <f t="shared" si="78"/>
        <v/>
      </c>
    </row>
    <row r="1574" spans="1:17" x14ac:dyDescent="0.2">
      <c r="A1574" s="525"/>
      <c r="B1574" s="584"/>
      <c r="C1574" s="483"/>
      <c r="D1574" s="528"/>
      <c r="E1574" s="473"/>
      <c r="F1574" s="479"/>
      <c r="G1574" s="473"/>
      <c r="H1574" s="473"/>
      <c r="I1574" s="473"/>
      <c r="J1574" s="518"/>
      <c r="K1574" s="509"/>
      <c r="L1574" s="484"/>
      <c r="M1574" s="484"/>
      <c r="N1574" s="574"/>
      <c r="O1574" s="532">
        <f t="shared" si="76"/>
        <v>0</v>
      </c>
      <c r="P1574" s="532">
        <f t="shared" si="77"/>
        <v>0</v>
      </c>
      <c r="Q1574" s="518" t="str">
        <f t="shared" si="78"/>
        <v/>
      </c>
    </row>
    <row r="1575" spans="1:17" x14ac:dyDescent="0.2">
      <c r="A1575" s="525"/>
      <c r="B1575" s="526"/>
      <c r="C1575" s="567"/>
      <c r="D1575" s="528"/>
      <c r="E1575" s="541"/>
      <c r="F1575" s="529"/>
      <c r="G1575" s="530"/>
      <c r="H1575" s="541"/>
      <c r="I1575" s="530"/>
      <c r="J1575" s="543"/>
      <c r="K1575" s="543"/>
      <c r="L1575" s="531"/>
      <c r="M1575" s="543"/>
      <c r="N1575" s="544"/>
      <c r="O1575" s="532">
        <f t="shared" si="76"/>
        <v>0</v>
      </c>
      <c r="P1575" s="532">
        <f t="shared" si="77"/>
        <v>0</v>
      </c>
      <c r="Q1575" s="518" t="str">
        <f t="shared" si="78"/>
        <v/>
      </c>
    </row>
    <row r="1576" spans="1:17" x14ac:dyDescent="0.2">
      <c r="A1576" s="525"/>
      <c r="B1576" s="526"/>
      <c r="C1576" s="571"/>
      <c r="D1576" s="528"/>
      <c r="E1576" s="541"/>
      <c r="F1576" s="529"/>
      <c r="G1576" s="528"/>
      <c r="H1576" s="541"/>
      <c r="I1576" s="530"/>
      <c r="J1576" s="543"/>
      <c r="K1576" s="543"/>
      <c r="L1576" s="531"/>
      <c r="M1576" s="543"/>
      <c r="N1576" s="544"/>
      <c r="O1576" s="532">
        <f t="shared" si="76"/>
        <v>0</v>
      </c>
      <c r="P1576" s="532">
        <f t="shared" si="77"/>
        <v>0</v>
      </c>
      <c r="Q1576" s="518" t="str">
        <f t="shared" si="78"/>
        <v/>
      </c>
    </row>
    <row r="1577" spans="1:17" x14ac:dyDescent="0.2">
      <c r="A1577" s="525"/>
      <c r="B1577" s="526"/>
      <c r="C1577" s="571"/>
      <c r="D1577" s="528"/>
      <c r="E1577" s="541"/>
      <c r="F1577" s="529"/>
      <c r="G1577" s="528"/>
      <c r="H1577" s="541"/>
      <c r="I1577" s="530"/>
      <c r="K1577" s="543"/>
      <c r="L1577" s="531"/>
      <c r="M1577" s="543"/>
      <c r="N1577" s="544"/>
      <c r="O1577" s="532">
        <f t="shared" si="76"/>
        <v>0</v>
      </c>
      <c r="P1577" s="532">
        <f t="shared" si="77"/>
        <v>0</v>
      </c>
      <c r="Q1577" s="518" t="str">
        <f t="shared" si="78"/>
        <v/>
      </c>
    </row>
    <row r="1578" spans="1:17" x14ac:dyDescent="0.2">
      <c r="A1578" s="525"/>
      <c r="B1578" s="526"/>
      <c r="C1578" s="571"/>
      <c r="D1578" s="528"/>
      <c r="E1578" s="541"/>
      <c r="F1578" s="529"/>
      <c r="G1578" s="541"/>
      <c r="H1578" s="541"/>
      <c r="I1578" s="530"/>
      <c r="J1578" s="543"/>
      <c r="K1578" s="543"/>
      <c r="L1578" s="531"/>
      <c r="M1578" s="543"/>
      <c r="N1578" s="544"/>
      <c r="O1578" s="532">
        <f t="shared" si="76"/>
        <v>0</v>
      </c>
      <c r="P1578" s="532">
        <f t="shared" si="77"/>
        <v>0</v>
      </c>
      <c r="Q1578" s="518" t="str">
        <f t="shared" si="78"/>
        <v/>
      </c>
    </row>
    <row r="1579" spans="1:17" x14ac:dyDescent="0.2">
      <c r="A1579" s="525"/>
      <c r="B1579" s="526"/>
      <c r="C1579" s="571"/>
      <c r="D1579" s="528"/>
      <c r="E1579" s="541"/>
      <c r="F1579" s="529"/>
      <c r="G1579" s="528"/>
      <c r="H1579" s="541"/>
      <c r="I1579" s="530"/>
      <c r="J1579" s="543"/>
      <c r="K1579" s="543"/>
      <c r="L1579" s="531"/>
      <c r="M1579" s="543"/>
      <c r="N1579" s="544"/>
      <c r="O1579" s="532">
        <f t="shared" si="76"/>
        <v>0</v>
      </c>
      <c r="P1579" s="532">
        <f t="shared" si="77"/>
        <v>0</v>
      </c>
      <c r="Q1579" s="518" t="str">
        <f t="shared" si="78"/>
        <v/>
      </c>
    </row>
    <row r="1580" spans="1:17" x14ac:dyDescent="0.2">
      <c r="A1580" s="525"/>
      <c r="B1580" s="526"/>
      <c r="C1580" s="571"/>
      <c r="D1580" s="528"/>
      <c r="E1580" s="541"/>
      <c r="F1580" s="529"/>
      <c r="G1580" s="528"/>
      <c r="H1580" s="541"/>
      <c r="I1580" s="530"/>
      <c r="J1580" s="543"/>
      <c r="K1580" s="543"/>
      <c r="L1580" s="531"/>
      <c r="M1580" s="543"/>
      <c r="N1580" s="544"/>
      <c r="O1580" s="532">
        <f t="shared" si="76"/>
        <v>0</v>
      </c>
      <c r="P1580" s="532">
        <f t="shared" si="77"/>
        <v>0</v>
      </c>
      <c r="Q1580" s="518" t="str">
        <f t="shared" si="78"/>
        <v/>
      </c>
    </row>
    <row r="1581" spans="1:17" x14ac:dyDescent="0.2">
      <c r="A1581" s="525"/>
      <c r="B1581" s="526"/>
      <c r="C1581" s="571"/>
      <c r="D1581" s="528"/>
      <c r="E1581" s="541"/>
      <c r="F1581" s="529"/>
      <c r="G1581" s="528"/>
      <c r="H1581" s="541"/>
      <c r="I1581" s="530"/>
      <c r="J1581" s="543"/>
      <c r="K1581" s="543"/>
      <c r="L1581" s="531"/>
      <c r="M1581" s="543"/>
      <c r="N1581" s="544"/>
      <c r="O1581" s="532">
        <f t="shared" si="76"/>
        <v>0</v>
      </c>
      <c r="P1581" s="532">
        <f t="shared" si="77"/>
        <v>0</v>
      </c>
      <c r="Q1581" s="518" t="str">
        <f t="shared" si="78"/>
        <v/>
      </c>
    </row>
    <row r="1582" spans="1:17" x14ac:dyDescent="0.2">
      <c r="A1582" s="525"/>
      <c r="B1582" s="526"/>
      <c r="C1582" s="571"/>
      <c r="D1582" s="528"/>
      <c r="E1582" s="541"/>
      <c r="F1582" s="529"/>
      <c r="G1582" s="528"/>
      <c r="H1582" s="541"/>
      <c r="I1582" s="530"/>
      <c r="J1582" s="543"/>
      <c r="K1582" s="543"/>
      <c r="L1582" s="531"/>
      <c r="M1582" s="543"/>
      <c r="N1582" s="544"/>
      <c r="O1582" s="532">
        <f t="shared" si="76"/>
        <v>0</v>
      </c>
      <c r="P1582" s="532">
        <f t="shared" si="77"/>
        <v>0</v>
      </c>
      <c r="Q1582" s="518" t="str">
        <f t="shared" si="78"/>
        <v/>
      </c>
    </row>
    <row r="1583" spans="1:17" x14ac:dyDescent="0.2">
      <c r="A1583" s="525"/>
      <c r="B1583" s="526"/>
      <c r="C1583" s="571"/>
      <c r="D1583" s="528"/>
      <c r="E1583" s="541"/>
      <c r="F1583" s="529"/>
      <c r="G1583" s="528"/>
      <c r="H1583" s="541"/>
      <c r="I1583" s="530"/>
      <c r="J1583" s="543"/>
      <c r="K1583" s="543"/>
      <c r="L1583" s="531"/>
      <c r="M1583" s="543"/>
      <c r="N1583" s="544"/>
      <c r="O1583" s="532">
        <f t="shared" si="76"/>
        <v>0</v>
      </c>
      <c r="P1583" s="532">
        <f t="shared" si="77"/>
        <v>0</v>
      </c>
      <c r="Q1583" s="518" t="str">
        <f t="shared" si="78"/>
        <v/>
      </c>
    </row>
    <row r="1584" spans="1:17" x14ac:dyDescent="0.2">
      <c r="A1584" s="525"/>
      <c r="B1584" s="526"/>
      <c r="C1584" s="571"/>
      <c r="D1584" s="528"/>
      <c r="E1584" s="541"/>
      <c r="F1584" s="529"/>
      <c r="G1584" s="528"/>
      <c r="H1584" s="541"/>
      <c r="I1584" s="530"/>
      <c r="J1584" s="543"/>
      <c r="K1584" s="543"/>
      <c r="L1584" s="531"/>
      <c r="M1584" s="543"/>
      <c r="N1584" s="544"/>
      <c r="O1584" s="532">
        <f t="shared" si="76"/>
        <v>0</v>
      </c>
      <c r="P1584" s="532">
        <f t="shared" si="77"/>
        <v>0</v>
      </c>
      <c r="Q1584" s="518" t="str">
        <f t="shared" si="78"/>
        <v/>
      </c>
    </row>
    <row r="1585" spans="1:17" x14ac:dyDescent="0.2">
      <c r="A1585" s="525"/>
      <c r="B1585" s="526"/>
      <c r="C1585" s="571"/>
      <c r="D1585" s="541"/>
      <c r="E1585" s="541"/>
      <c r="F1585" s="529"/>
      <c r="G1585" s="528"/>
      <c r="H1585" s="541"/>
      <c r="I1585" s="530"/>
      <c r="J1585" s="543"/>
      <c r="K1585" s="543"/>
      <c r="L1585" s="531"/>
      <c r="M1585" s="543"/>
      <c r="N1585" s="544"/>
      <c r="O1585" s="532">
        <f t="shared" si="76"/>
        <v>0</v>
      </c>
      <c r="P1585" s="532">
        <f t="shared" si="77"/>
        <v>0</v>
      </c>
      <c r="Q1585" s="518" t="str">
        <f t="shared" si="78"/>
        <v/>
      </c>
    </row>
    <row r="1586" spans="1:17" x14ac:dyDescent="0.2">
      <c r="A1586" s="525"/>
      <c r="B1586" s="526"/>
      <c r="C1586" s="571"/>
      <c r="D1586" s="541"/>
      <c r="E1586" s="541"/>
      <c r="F1586" s="542"/>
      <c r="G1586" s="541"/>
      <c r="H1586" s="541"/>
      <c r="I1586" s="530"/>
      <c r="J1586" s="543"/>
      <c r="K1586" s="543"/>
      <c r="L1586" s="531"/>
      <c r="M1586" s="543"/>
      <c r="N1586" s="544"/>
      <c r="O1586" s="532">
        <f t="shared" si="76"/>
        <v>0</v>
      </c>
      <c r="P1586" s="532">
        <f t="shared" si="77"/>
        <v>0</v>
      </c>
      <c r="Q1586" s="518" t="str">
        <f t="shared" si="78"/>
        <v/>
      </c>
    </row>
    <row r="1587" spans="1:17" x14ac:dyDescent="0.2">
      <c r="A1587" s="525"/>
      <c r="B1587" s="526"/>
      <c r="C1587" s="571"/>
      <c r="D1587" s="541"/>
      <c r="E1587" s="541"/>
      <c r="F1587" s="542"/>
      <c r="G1587" s="541"/>
      <c r="H1587" s="541"/>
      <c r="I1587" s="530"/>
      <c r="J1587" s="543"/>
      <c r="K1587" s="543"/>
      <c r="L1587" s="531"/>
      <c r="M1587" s="543"/>
      <c r="N1587" s="544"/>
      <c r="O1587" s="532">
        <f t="shared" si="76"/>
        <v>0</v>
      </c>
      <c r="P1587" s="532">
        <f t="shared" si="77"/>
        <v>0</v>
      </c>
      <c r="Q1587" s="518" t="str">
        <f t="shared" si="78"/>
        <v/>
      </c>
    </row>
    <row r="1588" spans="1:17" x14ac:dyDescent="0.2">
      <c r="A1588" s="525"/>
      <c r="B1588" s="526"/>
      <c r="C1588" s="571"/>
      <c r="D1588" s="541"/>
      <c r="E1588" s="541"/>
      <c r="F1588" s="542"/>
      <c r="G1588" s="541"/>
      <c r="H1588" s="541"/>
      <c r="I1588" s="530"/>
      <c r="J1588" s="543"/>
      <c r="K1588" s="543"/>
      <c r="L1588" s="531"/>
      <c r="M1588" s="543"/>
      <c r="N1588" s="544"/>
      <c r="O1588" s="532">
        <f t="shared" si="76"/>
        <v>0</v>
      </c>
      <c r="P1588" s="532">
        <f t="shared" si="77"/>
        <v>0</v>
      </c>
      <c r="Q1588" s="518" t="str">
        <f t="shared" si="78"/>
        <v/>
      </c>
    </row>
    <row r="1589" spans="1:17" x14ac:dyDescent="0.2">
      <c r="A1589" s="525"/>
      <c r="B1589" s="526"/>
      <c r="C1589" s="571"/>
      <c r="D1589" s="541"/>
      <c r="E1589" s="541"/>
      <c r="F1589" s="542"/>
      <c r="G1589" s="541"/>
      <c r="H1589" s="541"/>
      <c r="I1589" s="530"/>
      <c r="J1589" s="543"/>
      <c r="K1589" s="543"/>
      <c r="L1589" s="531"/>
      <c r="M1589" s="543"/>
      <c r="N1589" s="544"/>
      <c r="O1589" s="532">
        <f t="shared" si="76"/>
        <v>0</v>
      </c>
      <c r="P1589" s="532">
        <f t="shared" si="77"/>
        <v>0</v>
      </c>
      <c r="Q1589" s="518" t="str">
        <f t="shared" si="78"/>
        <v/>
      </c>
    </row>
    <row r="1590" spans="1:17" x14ac:dyDescent="0.2">
      <c r="A1590" s="525"/>
      <c r="B1590" s="526"/>
      <c r="C1590" s="571"/>
      <c r="D1590" s="541"/>
      <c r="E1590" s="541"/>
      <c r="F1590" s="542"/>
      <c r="G1590" s="541"/>
      <c r="H1590" s="541"/>
      <c r="I1590" s="530"/>
      <c r="J1590" s="543"/>
      <c r="K1590" s="543"/>
      <c r="L1590" s="531"/>
      <c r="M1590" s="543"/>
      <c r="N1590" s="544"/>
      <c r="O1590" s="532">
        <f t="shared" si="76"/>
        <v>0</v>
      </c>
      <c r="P1590" s="532">
        <f t="shared" si="77"/>
        <v>0</v>
      </c>
      <c r="Q1590" s="518" t="str">
        <f t="shared" si="78"/>
        <v/>
      </c>
    </row>
    <row r="1591" spans="1:17" x14ac:dyDescent="0.2">
      <c r="A1591" s="525"/>
      <c r="B1591" s="526"/>
      <c r="C1591" s="571"/>
      <c r="D1591" s="541"/>
      <c r="E1591" s="541"/>
      <c r="F1591" s="542"/>
      <c r="G1591" s="541"/>
      <c r="H1591" s="541"/>
      <c r="I1591" s="530"/>
      <c r="J1591" s="543"/>
      <c r="K1591" s="543"/>
      <c r="L1591" s="531"/>
      <c r="M1591" s="543"/>
      <c r="N1591" s="544"/>
      <c r="O1591" s="532">
        <f t="shared" si="76"/>
        <v>0</v>
      </c>
      <c r="P1591" s="532">
        <f t="shared" si="77"/>
        <v>0</v>
      </c>
      <c r="Q1591" s="518" t="str">
        <f t="shared" si="78"/>
        <v/>
      </c>
    </row>
    <row r="1592" spans="1:17" x14ac:dyDescent="0.2">
      <c r="A1592" s="525"/>
      <c r="B1592" s="526"/>
      <c r="C1592" s="571"/>
      <c r="D1592" s="541"/>
      <c r="E1592" s="541"/>
      <c r="F1592" s="542"/>
      <c r="G1592" s="541"/>
      <c r="H1592" s="541"/>
      <c r="I1592" s="530"/>
      <c r="J1592" s="543"/>
      <c r="K1592" s="543"/>
      <c r="L1592" s="531"/>
      <c r="M1592" s="543"/>
      <c r="N1592" s="544"/>
      <c r="O1592" s="532">
        <f t="shared" si="76"/>
        <v>0</v>
      </c>
      <c r="P1592" s="532">
        <f t="shared" si="77"/>
        <v>0</v>
      </c>
      <c r="Q1592" s="518" t="str">
        <f t="shared" si="78"/>
        <v/>
      </c>
    </row>
    <row r="1593" spans="1:17" x14ac:dyDescent="0.2">
      <c r="A1593" s="525"/>
      <c r="B1593" s="562"/>
      <c r="C1593" s="527"/>
      <c r="D1593" s="528"/>
      <c r="E1593" s="528"/>
      <c r="F1593" s="529"/>
      <c r="G1593" s="528"/>
      <c r="H1593" s="530"/>
      <c r="I1593" s="530"/>
      <c r="J1593" s="531"/>
      <c r="K1593" s="543"/>
      <c r="L1593" s="531"/>
      <c r="M1593" s="531"/>
      <c r="N1593" s="544"/>
      <c r="O1593" s="532">
        <f t="shared" si="76"/>
        <v>0</v>
      </c>
      <c r="P1593" s="532">
        <f t="shared" si="77"/>
        <v>0</v>
      </c>
      <c r="Q1593" s="518" t="str">
        <f t="shared" si="78"/>
        <v/>
      </c>
    </row>
    <row r="1594" spans="1:17" x14ac:dyDescent="0.2">
      <c r="A1594" s="525"/>
      <c r="B1594" s="562"/>
      <c r="C1594" s="527"/>
      <c r="D1594" s="528"/>
      <c r="E1594" s="528"/>
      <c r="F1594" s="529"/>
      <c r="G1594" s="528"/>
      <c r="H1594" s="530"/>
      <c r="I1594" s="530"/>
      <c r="J1594" s="531"/>
      <c r="K1594" s="531"/>
      <c r="L1594" s="531"/>
      <c r="M1594" s="531"/>
      <c r="N1594" s="544"/>
      <c r="O1594" s="532">
        <f t="shared" si="76"/>
        <v>0</v>
      </c>
      <c r="P1594" s="532">
        <f t="shared" si="77"/>
        <v>0</v>
      </c>
      <c r="Q1594" s="518" t="str">
        <f t="shared" si="78"/>
        <v/>
      </c>
    </row>
    <row r="1595" spans="1:17" x14ac:dyDescent="0.2">
      <c r="A1595" s="525"/>
      <c r="B1595" s="562"/>
      <c r="C1595" s="527"/>
      <c r="D1595" s="541"/>
      <c r="E1595" s="541"/>
      <c r="F1595" s="542"/>
      <c r="G1595" s="541"/>
      <c r="H1595" s="541"/>
      <c r="I1595" s="530"/>
      <c r="J1595" s="543"/>
      <c r="K1595" s="543"/>
      <c r="L1595" s="531"/>
      <c r="M1595" s="543"/>
      <c r="N1595" s="544"/>
      <c r="O1595" s="532">
        <f t="shared" si="76"/>
        <v>0</v>
      </c>
      <c r="P1595" s="532">
        <f t="shared" si="77"/>
        <v>0</v>
      </c>
      <c r="Q1595" s="518" t="str">
        <f t="shared" si="78"/>
        <v/>
      </c>
    </row>
    <row r="1596" spans="1:17" x14ac:dyDescent="0.2">
      <c r="A1596" s="525"/>
      <c r="B1596" s="526"/>
      <c r="C1596" s="571"/>
      <c r="D1596" s="528"/>
      <c r="E1596" s="528"/>
      <c r="F1596" s="542"/>
      <c r="G1596" s="541"/>
      <c r="H1596" s="541"/>
      <c r="I1596" s="530"/>
      <c r="J1596" s="543"/>
      <c r="K1596" s="547"/>
      <c r="L1596" s="547"/>
      <c r="M1596" s="543"/>
      <c r="N1596" s="544"/>
      <c r="O1596" s="532">
        <f t="shared" si="76"/>
        <v>0</v>
      </c>
      <c r="P1596" s="532">
        <f t="shared" si="77"/>
        <v>0</v>
      </c>
      <c r="Q1596" s="518" t="str">
        <f t="shared" si="78"/>
        <v/>
      </c>
    </row>
    <row r="1597" spans="1:17" x14ac:dyDescent="0.2">
      <c r="A1597" s="525"/>
      <c r="B1597" s="526"/>
      <c r="C1597" s="571"/>
      <c r="D1597" s="528"/>
      <c r="E1597" s="541"/>
      <c r="F1597" s="542"/>
      <c r="G1597" s="528"/>
      <c r="H1597" s="541"/>
      <c r="I1597" s="530"/>
      <c r="J1597" s="531"/>
      <c r="K1597" s="531"/>
      <c r="L1597" s="531"/>
      <c r="M1597" s="543"/>
      <c r="N1597" s="544"/>
      <c r="O1597" s="532">
        <f t="shared" si="76"/>
        <v>0</v>
      </c>
      <c r="P1597" s="532">
        <f t="shared" si="77"/>
        <v>0</v>
      </c>
      <c r="Q1597" s="518" t="str">
        <f t="shared" si="78"/>
        <v/>
      </c>
    </row>
    <row r="1598" spans="1:17" x14ac:dyDescent="0.2">
      <c r="A1598" s="525"/>
      <c r="B1598" s="526"/>
      <c r="C1598" s="571"/>
      <c r="D1598" s="528"/>
      <c r="E1598" s="541"/>
      <c r="F1598" s="542"/>
      <c r="G1598" s="541"/>
      <c r="H1598" s="541"/>
      <c r="I1598" s="530"/>
      <c r="J1598" s="543"/>
      <c r="K1598" s="531"/>
      <c r="L1598" s="531"/>
      <c r="M1598" s="543"/>
      <c r="N1598" s="544"/>
      <c r="O1598" s="532">
        <f t="shared" si="76"/>
        <v>0</v>
      </c>
      <c r="P1598" s="532">
        <f t="shared" si="77"/>
        <v>0</v>
      </c>
      <c r="Q1598" s="518" t="str">
        <f t="shared" si="78"/>
        <v/>
      </c>
    </row>
    <row r="1599" spans="1:17" x14ac:dyDescent="0.2">
      <c r="A1599" s="525"/>
      <c r="B1599" s="526"/>
      <c r="C1599" s="567"/>
      <c r="D1599" s="528"/>
      <c r="E1599" s="528"/>
      <c r="F1599" s="529"/>
      <c r="G1599" s="541"/>
      <c r="H1599" s="528"/>
      <c r="I1599" s="528"/>
      <c r="J1599" s="547"/>
      <c r="K1599" s="547"/>
      <c r="L1599" s="547"/>
      <c r="M1599" s="547"/>
      <c r="N1599" s="566"/>
      <c r="O1599" s="532">
        <f t="shared" si="76"/>
        <v>0</v>
      </c>
      <c r="P1599" s="532">
        <f t="shared" si="77"/>
        <v>0</v>
      </c>
      <c r="Q1599" s="518" t="str">
        <f t="shared" si="78"/>
        <v/>
      </c>
    </row>
    <row r="1600" spans="1:17" x14ac:dyDescent="0.2">
      <c r="A1600" s="525"/>
      <c r="B1600" s="526"/>
      <c r="C1600" s="567"/>
      <c r="D1600" s="528"/>
      <c r="E1600" s="528"/>
      <c r="F1600" s="529"/>
      <c r="G1600" s="541"/>
      <c r="H1600" s="528"/>
      <c r="I1600" s="528"/>
      <c r="J1600" s="547"/>
      <c r="K1600" s="547"/>
      <c r="L1600" s="547"/>
      <c r="M1600" s="547"/>
      <c r="N1600" s="566"/>
      <c r="O1600" s="532">
        <f t="shared" si="76"/>
        <v>0</v>
      </c>
      <c r="P1600" s="532">
        <f t="shared" si="77"/>
        <v>0</v>
      </c>
      <c r="Q1600" s="518" t="str">
        <f t="shared" si="78"/>
        <v/>
      </c>
    </row>
    <row r="1601" spans="1:17" x14ac:dyDescent="0.2">
      <c r="A1601" s="525"/>
      <c r="B1601" s="526"/>
      <c r="C1601" s="567"/>
      <c r="D1601" s="528"/>
      <c r="E1601" s="528"/>
      <c r="F1601" s="529"/>
      <c r="G1601" s="541"/>
      <c r="H1601" s="528"/>
      <c r="I1601" s="528"/>
      <c r="J1601" s="547"/>
      <c r="K1601" s="547"/>
      <c r="L1601" s="547"/>
      <c r="M1601" s="547"/>
      <c r="N1601" s="566"/>
      <c r="O1601" s="532">
        <f t="shared" si="76"/>
        <v>0</v>
      </c>
      <c r="P1601" s="532">
        <f t="shared" si="77"/>
        <v>0</v>
      </c>
      <c r="Q1601" s="518" t="str">
        <f t="shared" si="78"/>
        <v/>
      </c>
    </row>
    <row r="1602" spans="1:17" x14ac:dyDescent="0.2">
      <c r="A1602" s="525"/>
      <c r="B1602" s="526"/>
      <c r="C1602" s="567"/>
      <c r="D1602" s="528"/>
      <c r="E1602" s="528"/>
      <c r="F1602" s="529"/>
      <c r="G1602" s="541"/>
      <c r="H1602" s="528"/>
      <c r="I1602" s="528"/>
      <c r="J1602" s="547"/>
      <c r="K1602" s="547"/>
      <c r="L1602" s="547"/>
      <c r="M1602" s="547"/>
      <c r="N1602" s="566"/>
      <c r="O1602" s="532">
        <f t="shared" si="76"/>
        <v>0</v>
      </c>
      <c r="P1602" s="532">
        <f t="shared" si="77"/>
        <v>0</v>
      </c>
      <c r="Q1602" s="518" t="str">
        <f t="shared" si="78"/>
        <v/>
      </c>
    </row>
    <row r="1603" spans="1:17" x14ac:dyDescent="0.2">
      <c r="A1603" s="525"/>
      <c r="B1603" s="526"/>
      <c r="C1603" s="567"/>
      <c r="D1603" s="528"/>
      <c r="E1603" s="541"/>
      <c r="F1603" s="529"/>
      <c r="G1603" s="528"/>
      <c r="H1603" s="528"/>
      <c r="I1603" s="528"/>
      <c r="J1603" s="547"/>
      <c r="K1603" s="547"/>
      <c r="L1603" s="547"/>
      <c r="M1603" s="547"/>
      <c r="N1603" s="566"/>
      <c r="O1603" s="532">
        <f t="shared" si="76"/>
        <v>0</v>
      </c>
      <c r="P1603" s="532">
        <f t="shared" si="77"/>
        <v>0</v>
      </c>
      <c r="Q1603" s="518" t="str">
        <f t="shared" si="78"/>
        <v/>
      </c>
    </row>
    <row r="1604" spans="1:17" x14ac:dyDescent="0.2">
      <c r="A1604" s="525"/>
      <c r="B1604" s="526"/>
      <c r="C1604" s="567"/>
      <c r="D1604" s="528"/>
      <c r="E1604" s="541"/>
      <c r="F1604" s="542"/>
      <c r="G1604" s="541"/>
      <c r="H1604" s="541"/>
      <c r="I1604" s="530"/>
      <c r="J1604" s="543"/>
      <c r="K1604" s="547"/>
      <c r="L1604" s="547"/>
      <c r="M1604" s="543"/>
      <c r="N1604" s="544"/>
      <c r="O1604" s="532">
        <f t="shared" si="76"/>
        <v>0</v>
      </c>
      <c r="P1604" s="532">
        <f t="shared" si="77"/>
        <v>0</v>
      </c>
      <c r="Q1604" s="518" t="str">
        <f t="shared" si="78"/>
        <v/>
      </c>
    </row>
    <row r="1605" spans="1:17" x14ac:dyDescent="0.2">
      <c r="A1605" s="525"/>
      <c r="B1605" s="526"/>
      <c r="C1605" s="567"/>
      <c r="D1605" s="528"/>
      <c r="E1605" s="541"/>
      <c r="F1605" s="542"/>
      <c r="G1605" s="541"/>
      <c r="H1605" s="541"/>
      <c r="I1605" s="530"/>
      <c r="J1605" s="543"/>
      <c r="K1605" s="547"/>
      <c r="L1605" s="547"/>
      <c r="M1605" s="543"/>
      <c r="N1605" s="544"/>
      <c r="O1605" s="532">
        <f t="shared" ref="O1605:O1668" si="79">IF(B1605=0,0,IF(YEAR(B1605)=$P$1,MONTH(B1605)-$O$1+1,(YEAR(B1605)-$P$1)*12-$O$1+1+MONTH(B1605)))</f>
        <v>0</v>
      </c>
      <c r="P1605" s="532">
        <f t="shared" ref="P1605:P1668" si="80">IF(C1605=0,0,IF(YEAR(C1605)=$P$1,MONTH(C1605)-$O$1+1,(YEAR(C1605)-$P$1)*12-$O$1+1+MONTH(C1605)))</f>
        <v>0</v>
      </c>
      <c r="Q1605" s="518" t="str">
        <f t="shared" ref="Q1605:Q1668" si="81">SUBSTITUTE(D1605," ","_")</f>
        <v/>
      </c>
    </row>
    <row r="1606" spans="1:17" x14ac:dyDescent="0.2">
      <c r="A1606" s="525"/>
      <c r="B1606" s="526"/>
      <c r="C1606" s="571"/>
      <c r="D1606" s="541"/>
      <c r="E1606" s="541"/>
      <c r="F1606" s="545"/>
      <c r="G1606" s="530"/>
      <c r="H1606" s="541"/>
      <c r="N1606" s="574"/>
      <c r="O1606" s="532">
        <f t="shared" si="79"/>
        <v>0</v>
      </c>
      <c r="P1606" s="532">
        <f t="shared" si="80"/>
        <v>0</v>
      </c>
      <c r="Q1606" s="518" t="str">
        <f t="shared" si="81"/>
        <v/>
      </c>
    </row>
    <row r="1607" spans="1:17" x14ac:dyDescent="0.2">
      <c r="A1607" s="525"/>
      <c r="B1607" s="526"/>
      <c r="C1607" s="571"/>
      <c r="D1607" s="541"/>
      <c r="E1607" s="541"/>
      <c r="F1607" s="545"/>
      <c r="G1607" s="530"/>
      <c r="H1607" s="541"/>
      <c r="N1607" s="574"/>
      <c r="O1607" s="532">
        <f t="shared" si="79"/>
        <v>0</v>
      </c>
      <c r="P1607" s="532">
        <f t="shared" si="80"/>
        <v>0</v>
      </c>
      <c r="Q1607" s="518" t="str">
        <f t="shared" si="81"/>
        <v/>
      </c>
    </row>
    <row r="1608" spans="1:17" x14ac:dyDescent="0.2">
      <c r="A1608" s="525"/>
      <c r="B1608" s="526"/>
      <c r="C1608" s="571"/>
      <c r="D1608" s="541"/>
      <c r="E1608" s="541"/>
      <c r="F1608" s="545"/>
      <c r="G1608" s="530"/>
      <c r="H1608" s="541"/>
      <c r="I1608" s="530"/>
      <c r="J1608" s="543"/>
      <c r="N1608" s="574"/>
      <c r="O1608" s="532">
        <f t="shared" si="79"/>
        <v>0</v>
      </c>
      <c r="P1608" s="532">
        <f t="shared" si="80"/>
        <v>0</v>
      </c>
      <c r="Q1608" s="518" t="str">
        <f t="shared" si="81"/>
        <v/>
      </c>
    </row>
    <row r="1609" spans="1:17" x14ac:dyDescent="0.2">
      <c r="A1609" s="525"/>
      <c r="B1609" s="526"/>
      <c r="C1609" s="571"/>
      <c r="D1609" s="541"/>
      <c r="E1609" s="541"/>
      <c r="F1609" s="545"/>
      <c r="G1609" s="530"/>
      <c r="H1609" s="541"/>
      <c r="I1609" s="530"/>
      <c r="J1609" s="543"/>
      <c r="N1609" s="574"/>
      <c r="O1609" s="532">
        <f t="shared" si="79"/>
        <v>0</v>
      </c>
      <c r="P1609" s="532">
        <f t="shared" si="80"/>
        <v>0</v>
      </c>
      <c r="Q1609" s="518" t="str">
        <f t="shared" si="81"/>
        <v/>
      </c>
    </row>
    <row r="1610" spans="1:17" x14ac:dyDescent="0.2">
      <c r="A1610" s="525"/>
      <c r="B1610" s="526"/>
      <c r="C1610" s="571"/>
      <c r="D1610" s="541"/>
      <c r="E1610" s="541"/>
      <c r="F1610" s="545"/>
      <c r="G1610" s="530"/>
      <c r="H1610" s="541"/>
      <c r="I1610" s="530"/>
      <c r="J1610" s="543"/>
      <c r="N1610" s="574"/>
      <c r="O1610" s="532">
        <f t="shared" si="79"/>
        <v>0</v>
      </c>
      <c r="P1610" s="532">
        <f t="shared" si="80"/>
        <v>0</v>
      </c>
      <c r="Q1610" s="518" t="str">
        <f t="shared" si="81"/>
        <v/>
      </c>
    </row>
    <row r="1611" spans="1:17" x14ac:dyDescent="0.2">
      <c r="A1611" s="525"/>
      <c r="B1611" s="526"/>
      <c r="C1611" s="571"/>
      <c r="D1611" s="541"/>
      <c r="E1611" s="541"/>
      <c r="F1611" s="545"/>
      <c r="G1611" s="530"/>
      <c r="H1611" s="541"/>
      <c r="I1611" s="530"/>
      <c r="J1611" s="543"/>
      <c r="N1611" s="574"/>
      <c r="O1611" s="532">
        <f t="shared" si="79"/>
        <v>0</v>
      </c>
      <c r="P1611" s="532">
        <f t="shared" si="80"/>
        <v>0</v>
      </c>
      <c r="Q1611" s="518" t="str">
        <f t="shared" si="81"/>
        <v/>
      </c>
    </row>
    <row r="1612" spans="1:17" x14ac:dyDescent="0.2">
      <c r="A1612" s="525"/>
      <c r="B1612" s="526"/>
      <c r="C1612" s="571"/>
      <c r="D1612" s="541"/>
      <c r="E1612" s="541"/>
      <c r="F1612" s="545"/>
      <c r="G1612" s="530"/>
      <c r="H1612" s="541"/>
      <c r="I1612" s="530"/>
      <c r="J1612" s="543"/>
      <c r="N1612" s="574"/>
      <c r="O1612" s="532">
        <f t="shared" si="79"/>
        <v>0</v>
      </c>
      <c r="P1612" s="532">
        <f t="shared" si="80"/>
        <v>0</v>
      </c>
      <c r="Q1612" s="518" t="str">
        <f t="shared" si="81"/>
        <v/>
      </c>
    </row>
    <row r="1613" spans="1:17" x14ac:dyDescent="0.2">
      <c r="A1613" s="525"/>
      <c r="B1613" s="526"/>
      <c r="C1613" s="571"/>
      <c r="D1613" s="541"/>
      <c r="E1613" s="541"/>
      <c r="F1613" s="545"/>
      <c r="G1613" s="530"/>
      <c r="H1613" s="541"/>
      <c r="I1613" s="530"/>
      <c r="J1613" s="543"/>
      <c r="N1613" s="574"/>
      <c r="O1613" s="532">
        <f t="shared" si="79"/>
        <v>0</v>
      </c>
      <c r="P1613" s="532">
        <f t="shared" si="80"/>
        <v>0</v>
      </c>
      <c r="Q1613" s="518" t="str">
        <f t="shared" si="81"/>
        <v/>
      </c>
    </row>
    <row r="1614" spans="1:17" x14ac:dyDescent="0.2">
      <c r="A1614" s="525"/>
      <c r="B1614" s="526"/>
      <c r="C1614" s="571"/>
      <c r="D1614" s="541"/>
      <c r="E1614" s="541"/>
      <c r="F1614" s="545"/>
      <c r="G1614" s="530"/>
      <c r="H1614" s="541"/>
      <c r="I1614" s="530"/>
      <c r="J1614" s="543"/>
      <c r="N1614" s="574"/>
      <c r="O1614" s="532">
        <f t="shared" si="79"/>
        <v>0</v>
      </c>
      <c r="P1614" s="532">
        <f t="shared" si="80"/>
        <v>0</v>
      </c>
      <c r="Q1614" s="518" t="str">
        <f t="shared" si="81"/>
        <v/>
      </c>
    </row>
    <row r="1615" spans="1:17" x14ac:dyDescent="0.2">
      <c r="A1615" s="525"/>
      <c r="B1615" s="526"/>
      <c r="C1615" s="571"/>
      <c r="D1615" s="541"/>
      <c r="E1615" s="541"/>
      <c r="F1615" s="545"/>
      <c r="G1615" s="530"/>
      <c r="H1615" s="541"/>
      <c r="I1615" s="530"/>
      <c r="J1615" s="543"/>
      <c r="N1615" s="574"/>
      <c r="O1615" s="532">
        <f t="shared" si="79"/>
        <v>0</v>
      </c>
      <c r="P1615" s="532">
        <f t="shared" si="80"/>
        <v>0</v>
      </c>
      <c r="Q1615" s="518" t="str">
        <f t="shared" si="81"/>
        <v/>
      </c>
    </row>
    <row r="1616" spans="1:17" x14ac:dyDescent="0.2">
      <c r="A1616" s="525"/>
      <c r="B1616" s="526"/>
      <c r="C1616" s="571"/>
      <c r="D1616" s="541"/>
      <c r="E1616" s="541"/>
      <c r="F1616" s="545"/>
      <c r="G1616" s="530"/>
      <c r="H1616" s="541"/>
      <c r="I1616" s="530"/>
      <c r="J1616" s="543"/>
      <c r="N1616" s="574"/>
      <c r="O1616" s="532">
        <f t="shared" si="79"/>
        <v>0</v>
      </c>
      <c r="P1616" s="532">
        <f t="shared" si="80"/>
        <v>0</v>
      </c>
      <c r="Q1616" s="518" t="str">
        <f t="shared" si="81"/>
        <v/>
      </c>
    </row>
    <row r="1617" spans="1:17" x14ac:dyDescent="0.2">
      <c r="A1617" s="525"/>
      <c r="B1617" s="526"/>
      <c r="C1617" s="571"/>
      <c r="D1617" s="541"/>
      <c r="E1617" s="541"/>
      <c r="F1617" s="545"/>
      <c r="G1617" s="530"/>
      <c r="H1617" s="541"/>
      <c r="I1617" s="530"/>
      <c r="J1617" s="543"/>
      <c r="N1617" s="574"/>
      <c r="O1617" s="532">
        <f t="shared" si="79"/>
        <v>0</v>
      </c>
      <c r="P1617" s="532">
        <f t="shared" si="80"/>
        <v>0</v>
      </c>
      <c r="Q1617" s="518" t="str">
        <f t="shared" si="81"/>
        <v/>
      </c>
    </row>
    <row r="1618" spans="1:17" x14ac:dyDescent="0.2">
      <c r="A1618" s="525"/>
      <c r="B1618" s="526"/>
      <c r="C1618" s="571"/>
      <c r="D1618" s="541"/>
      <c r="E1618" s="541"/>
      <c r="F1618" s="545"/>
      <c r="G1618" s="530"/>
      <c r="H1618" s="541"/>
      <c r="I1618" s="530"/>
      <c r="J1618" s="543"/>
      <c r="N1618" s="574"/>
      <c r="O1618" s="532">
        <f t="shared" si="79"/>
        <v>0</v>
      </c>
      <c r="P1618" s="532">
        <f t="shared" si="80"/>
        <v>0</v>
      </c>
      <c r="Q1618" s="518" t="str">
        <f t="shared" si="81"/>
        <v/>
      </c>
    </row>
    <row r="1619" spans="1:17" x14ac:dyDescent="0.2">
      <c r="A1619" s="525"/>
      <c r="B1619" s="526"/>
      <c r="C1619" s="571"/>
      <c r="D1619" s="541"/>
      <c r="E1619" s="541"/>
      <c r="F1619" s="545"/>
      <c r="G1619" s="530"/>
      <c r="H1619" s="541"/>
      <c r="I1619" s="530"/>
      <c r="J1619" s="543"/>
      <c r="N1619" s="574"/>
      <c r="O1619" s="532">
        <f t="shared" si="79"/>
        <v>0</v>
      </c>
      <c r="P1619" s="532">
        <f t="shared" si="80"/>
        <v>0</v>
      </c>
      <c r="Q1619" s="518" t="str">
        <f t="shared" si="81"/>
        <v/>
      </c>
    </row>
    <row r="1620" spans="1:17" x14ac:dyDescent="0.2">
      <c r="A1620" s="525"/>
      <c r="B1620" s="526"/>
      <c r="C1620" s="571"/>
      <c r="D1620" s="541"/>
      <c r="E1620" s="541"/>
      <c r="F1620" s="545"/>
      <c r="G1620" s="530"/>
      <c r="H1620" s="541"/>
      <c r="I1620" s="530"/>
      <c r="J1620" s="543"/>
      <c r="N1620" s="574"/>
      <c r="O1620" s="532">
        <f t="shared" si="79"/>
        <v>0</v>
      </c>
      <c r="P1620" s="532">
        <f t="shared" si="80"/>
        <v>0</v>
      </c>
      <c r="Q1620" s="518" t="str">
        <f t="shared" si="81"/>
        <v/>
      </c>
    </row>
    <row r="1621" spans="1:17" x14ac:dyDescent="0.2">
      <c r="A1621" s="525"/>
      <c r="B1621" s="526"/>
      <c r="C1621" s="571"/>
      <c r="D1621" s="541"/>
      <c r="E1621" s="541"/>
      <c r="F1621" s="545"/>
      <c r="G1621" s="530"/>
      <c r="H1621" s="541"/>
      <c r="I1621" s="530"/>
      <c r="J1621" s="543"/>
      <c r="N1621" s="574"/>
      <c r="O1621" s="532">
        <f t="shared" si="79"/>
        <v>0</v>
      </c>
      <c r="P1621" s="532">
        <f t="shared" si="80"/>
        <v>0</v>
      </c>
      <c r="Q1621" s="518" t="str">
        <f t="shared" si="81"/>
        <v/>
      </c>
    </row>
    <row r="1622" spans="1:17" x14ac:dyDescent="0.2">
      <c r="A1622" s="525"/>
      <c r="B1622" s="526"/>
      <c r="C1622" s="571"/>
      <c r="D1622" s="541"/>
      <c r="E1622" s="541"/>
      <c r="F1622" s="545"/>
      <c r="G1622" s="530"/>
      <c r="H1622" s="541"/>
      <c r="I1622" s="530"/>
      <c r="J1622" s="543"/>
      <c r="N1622" s="574"/>
      <c r="O1622" s="532">
        <f t="shared" si="79"/>
        <v>0</v>
      </c>
      <c r="P1622" s="532">
        <f t="shared" si="80"/>
        <v>0</v>
      </c>
      <c r="Q1622" s="518" t="str">
        <f t="shared" si="81"/>
        <v/>
      </c>
    </row>
    <row r="1623" spans="1:17" x14ac:dyDescent="0.2">
      <c r="A1623" s="525"/>
      <c r="B1623" s="526"/>
      <c r="C1623" s="571"/>
      <c r="D1623" s="541"/>
      <c r="E1623" s="541"/>
      <c r="F1623" s="545"/>
      <c r="G1623" s="530"/>
      <c r="H1623" s="541"/>
      <c r="I1623" s="530"/>
      <c r="J1623" s="543"/>
      <c r="N1623" s="574"/>
      <c r="O1623" s="532">
        <f t="shared" si="79"/>
        <v>0</v>
      </c>
      <c r="P1623" s="532">
        <f t="shared" si="80"/>
        <v>0</v>
      </c>
      <c r="Q1623" s="518" t="str">
        <f t="shared" si="81"/>
        <v/>
      </c>
    </row>
    <row r="1624" spans="1:17" x14ac:dyDescent="0.2">
      <c r="A1624" s="525"/>
      <c r="B1624" s="526"/>
      <c r="C1624" s="571"/>
      <c r="D1624" s="528"/>
      <c r="E1624" s="541"/>
      <c r="F1624" s="545"/>
      <c r="G1624" s="541"/>
      <c r="H1624" s="541"/>
      <c r="I1624" s="530"/>
      <c r="J1624" s="543"/>
      <c r="N1624" s="574"/>
      <c r="O1624" s="532">
        <f t="shared" si="79"/>
        <v>0</v>
      </c>
      <c r="P1624" s="532">
        <f t="shared" si="80"/>
        <v>0</v>
      </c>
      <c r="Q1624" s="518" t="str">
        <f t="shared" si="81"/>
        <v/>
      </c>
    </row>
    <row r="1625" spans="1:17" x14ac:dyDescent="0.2">
      <c r="A1625" s="525"/>
      <c r="B1625" s="526"/>
      <c r="C1625" s="571"/>
      <c r="D1625" s="528"/>
      <c r="E1625" s="541"/>
      <c r="F1625" s="545"/>
      <c r="G1625" s="541"/>
      <c r="H1625" s="541"/>
      <c r="I1625" s="530"/>
      <c r="J1625" s="543"/>
      <c r="N1625" s="574"/>
      <c r="O1625" s="532">
        <f t="shared" si="79"/>
        <v>0</v>
      </c>
      <c r="P1625" s="532">
        <f t="shared" si="80"/>
        <v>0</v>
      </c>
      <c r="Q1625" s="518" t="str">
        <f t="shared" si="81"/>
        <v/>
      </c>
    </row>
    <row r="1626" spans="1:17" x14ac:dyDescent="0.2">
      <c r="A1626" s="525"/>
      <c r="B1626" s="526"/>
      <c r="C1626" s="571"/>
      <c r="D1626" s="528"/>
      <c r="E1626" s="541"/>
      <c r="F1626" s="545"/>
      <c r="G1626" s="541"/>
      <c r="H1626" s="541"/>
      <c r="I1626" s="530"/>
      <c r="J1626" s="543"/>
      <c r="N1626" s="574"/>
      <c r="O1626" s="532">
        <f t="shared" si="79"/>
        <v>0</v>
      </c>
      <c r="P1626" s="532">
        <f t="shared" si="80"/>
        <v>0</v>
      </c>
      <c r="Q1626" s="518" t="str">
        <f t="shared" si="81"/>
        <v/>
      </c>
    </row>
    <row r="1627" spans="1:17" x14ac:dyDescent="0.2">
      <c r="A1627" s="525"/>
      <c r="B1627" s="526"/>
      <c r="C1627" s="571"/>
      <c r="D1627" s="541"/>
      <c r="E1627" s="541"/>
      <c r="F1627" s="545"/>
      <c r="G1627" s="541"/>
      <c r="H1627" s="541"/>
      <c r="I1627" s="530"/>
      <c r="J1627" s="543"/>
      <c r="N1627" s="574"/>
      <c r="O1627" s="532">
        <f t="shared" si="79"/>
        <v>0</v>
      </c>
      <c r="P1627" s="532">
        <f t="shared" si="80"/>
        <v>0</v>
      </c>
      <c r="Q1627" s="518" t="str">
        <f t="shared" si="81"/>
        <v/>
      </c>
    </row>
    <row r="1628" spans="1:17" x14ac:dyDescent="0.2">
      <c r="A1628" s="525"/>
      <c r="B1628" s="526"/>
      <c r="C1628" s="571"/>
      <c r="D1628" s="541"/>
      <c r="E1628" s="541"/>
      <c r="F1628" s="545"/>
      <c r="G1628" s="541"/>
      <c r="H1628" s="541"/>
      <c r="I1628" s="530"/>
      <c r="J1628" s="543"/>
      <c r="N1628" s="574"/>
      <c r="O1628" s="532">
        <f t="shared" si="79"/>
        <v>0</v>
      </c>
      <c r="P1628" s="532">
        <f t="shared" si="80"/>
        <v>0</v>
      </c>
      <c r="Q1628" s="518" t="str">
        <f t="shared" si="81"/>
        <v/>
      </c>
    </row>
    <row r="1629" spans="1:17" x14ac:dyDescent="0.2">
      <c r="A1629" s="525"/>
      <c r="B1629" s="526"/>
      <c r="C1629" s="571"/>
      <c r="D1629" s="541"/>
      <c r="E1629" s="541"/>
      <c r="F1629" s="545"/>
      <c r="G1629" s="541"/>
      <c r="H1629" s="541"/>
      <c r="I1629" s="530"/>
      <c r="J1629" s="543"/>
      <c r="N1629" s="574"/>
      <c r="O1629" s="532">
        <f t="shared" si="79"/>
        <v>0</v>
      </c>
      <c r="P1629" s="532">
        <f t="shared" si="80"/>
        <v>0</v>
      </c>
      <c r="Q1629" s="518" t="str">
        <f t="shared" si="81"/>
        <v/>
      </c>
    </row>
    <row r="1630" spans="1:17" x14ac:dyDescent="0.2">
      <c r="A1630" s="525"/>
      <c r="B1630" s="526"/>
      <c r="C1630" s="571"/>
      <c r="D1630" s="541"/>
      <c r="E1630" s="541"/>
      <c r="F1630" s="545"/>
      <c r="G1630" s="541"/>
      <c r="H1630" s="541"/>
      <c r="I1630" s="530"/>
      <c r="J1630" s="543"/>
      <c r="N1630" s="574"/>
      <c r="O1630" s="532">
        <f t="shared" si="79"/>
        <v>0</v>
      </c>
      <c r="P1630" s="532">
        <f t="shared" si="80"/>
        <v>0</v>
      </c>
      <c r="Q1630" s="518" t="str">
        <f t="shared" si="81"/>
        <v/>
      </c>
    </row>
    <row r="1631" spans="1:17" x14ac:dyDescent="0.2">
      <c r="A1631" s="525"/>
      <c r="B1631" s="526"/>
      <c r="C1631" s="571"/>
      <c r="D1631" s="541"/>
      <c r="E1631" s="541"/>
      <c r="F1631" s="545"/>
      <c r="G1631" s="541"/>
      <c r="H1631" s="541"/>
      <c r="I1631" s="530"/>
      <c r="J1631" s="543"/>
      <c r="N1631" s="574"/>
      <c r="O1631" s="532">
        <f t="shared" si="79"/>
        <v>0</v>
      </c>
      <c r="P1631" s="532">
        <f t="shared" si="80"/>
        <v>0</v>
      </c>
      <c r="Q1631" s="518" t="str">
        <f t="shared" si="81"/>
        <v/>
      </c>
    </row>
    <row r="1632" spans="1:17" x14ac:dyDescent="0.2">
      <c r="A1632" s="525"/>
      <c r="B1632" s="526"/>
      <c r="C1632" s="571"/>
      <c r="D1632" s="541"/>
      <c r="E1632" s="541"/>
      <c r="F1632" s="545"/>
      <c r="G1632" s="541"/>
      <c r="H1632" s="541"/>
      <c r="I1632" s="530"/>
      <c r="J1632" s="543"/>
      <c r="N1632" s="574"/>
      <c r="O1632" s="532">
        <f t="shared" si="79"/>
        <v>0</v>
      </c>
      <c r="P1632" s="532">
        <f t="shared" si="80"/>
        <v>0</v>
      </c>
      <c r="Q1632" s="518" t="str">
        <f t="shared" si="81"/>
        <v/>
      </c>
    </row>
    <row r="1633" spans="1:17" x14ac:dyDescent="0.2">
      <c r="A1633" s="525"/>
      <c r="B1633" s="526"/>
      <c r="C1633" s="571"/>
      <c r="D1633" s="541"/>
      <c r="E1633" s="541"/>
      <c r="F1633" s="545"/>
      <c r="G1633" s="541"/>
      <c r="H1633" s="541"/>
      <c r="I1633" s="530"/>
      <c r="J1633" s="543"/>
      <c r="N1633" s="574"/>
      <c r="O1633" s="532">
        <f t="shared" si="79"/>
        <v>0</v>
      </c>
      <c r="P1633" s="532">
        <f t="shared" si="80"/>
        <v>0</v>
      </c>
      <c r="Q1633" s="518" t="str">
        <f t="shared" si="81"/>
        <v/>
      </c>
    </row>
    <row r="1634" spans="1:17" x14ac:dyDescent="0.2">
      <c r="A1634" s="525"/>
      <c r="B1634" s="526"/>
      <c r="C1634" s="571"/>
      <c r="D1634" s="541"/>
      <c r="E1634" s="541"/>
      <c r="F1634" s="545"/>
      <c r="G1634" s="541"/>
      <c r="H1634" s="541"/>
      <c r="I1634" s="530"/>
      <c r="J1634" s="543"/>
      <c r="N1634" s="574"/>
      <c r="O1634" s="532">
        <f t="shared" si="79"/>
        <v>0</v>
      </c>
      <c r="P1634" s="532">
        <f t="shared" si="80"/>
        <v>0</v>
      </c>
      <c r="Q1634" s="518" t="str">
        <f t="shared" si="81"/>
        <v/>
      </c>
    </row>
    <row r="1635" spans="1:17" x14ac:dyDescent="0.2">
      <c r="A1635" s="525"/>
      <c r="B1635" s="526"/>
      <c r="C1635" s="571"/>
      <c r="D1635" s="541"/>
      <c r="E1635" s="541"/>
      <c r="F1635" s="545"/>
      <c r="G1635" s="541"/>
      <c r="H1635" s="541"/>
      <c r="I1635" s="530"/>
      <c r="J1635" s="543"/>
      <c r="N1635" s="574"/>
      <c r="O1635" s="532">
        <f t="shared" si="79"/>
        <v>0</v>
      </c>
      <c r="P1635" s="532">
        <f t="shared" si="80"/>
        <v>0</v>
      </c>
      <c r="Q1635" s="518" t="str">
        <f t="shared" si="81"/>
        <v/>
      </c>
    </row>
    <row r="1636" spans="1:17" x14ac:dyDescent="0.2">
      <c r="A1636" s="525"/>
      <c r="B1636" s="526"/>
      <c r="C1636" s="571"/>
      <c r="D1636" s="541"/>
      <c r="E1636" s="541"/>
      <c r="F1636" s="545"/>
      <c r="G1636" s="541"/>
      <c r="H1636" s="541"/>
      <c r="I1636" s="530"/>
      <c r="J1636" s="543"/>
      <c r="N1636" s="574"/>
      <c r="O1636" s="532">
        <f t="shared" si="79"/>
        <v>0</v>
      </c>
      <c r="P1636" s="532">
        <f t="shared" si="80"/>
        <v>0</v>
      </c>
      <c r="Q1636" s="518" t="str">
        <f t="shared" si="81"/>
        <v/>
      </c>
    </row>
    <row r="1637" spans="1:17" x14ac:dyDescent="0.2">
      <c r="A1637" s="525"/>
      <c r="B1637" s="526"/>
      <c r="C1637" s="571"/>
      <c r="D1637" s="541"/>
      <c r="E1637" s="541"/>
      <c r="F1637" s="545"/>
      <c r="G1637" s="541"/>
      <c r="H1637" s="541"/>
      <c r="I1637" s="530"/>
      <c r="J1637" s="543"/>
      <c r="N1637" s="574"/>
      <c r="O1637" s="532">
        <f t="shared" si="79"/>
        <v>0</v>
      </c>
      <c r="P1637" s="532">
        <f t="shared" si="80"/>
        <v>0</v>
      </c>
      <c r="Q1637" s="518" t="str">
        <f t="shared" si="81"/>
        <v/>
      </c>
    </row>
    <row r="1638" spans="1:17" x14ac:dyDescent="0.2">
      <c r="A1638" s="525"/>
      <c r="B1638" s="526"/>
      <c r="C1638" s="571"/>
      <c r="D1638" s="541"/>
      <c r="E1638" s="541"/>
      <c r="F1638" s="545"/>
      <c r="G1638" s="541"/>
      <c r="H1638" s="541"/>
      <c r="I1638" s="530"/>
      <c r="J1638" s="543"/>
      <c r="N1638" s="574"/>
      <c r="O1638" s="532">
        <f t="shared" si="79"/>
        <v>0</v>
      </c>
      <c r="P1638" s="532">
        <f t="shared" si="80"/>
        <v>0</v>
      </c>
      <c r="Q1638" s="518" t="str">
        <f t="shared" si="81"/>
        <v/>
      </c>
    </row>
    <row r="1639" spans="1:17" x14ac:dyDescent="0.2">
      <c r="A1639" s="525"/>
      <c r="B1639" s="526"/>
      <c r="C1639" s="571"/>
      <c r="D1639" s="541"/>
      <c r="E1639" s="541"/>
      <c r="F1639" s="545"/>
      <c r="G1639" s="541"/>
      <c r="H1639" s="541"/>
      <c r="I1639" s="530"/>
      <c r="J1639" s="543"/>
      <c r="N1639" s="574"/>
      <c r="O1639" s="532">
        <f t="shared" si="79"/>
        <v>0</v>
      </c>
      <c r="P1639" s="532">
        <f t="shared" si="80"/>
        <v>0</v>
      </c>
      <c r="Q1639" s="518" t="str">
        <f t="shared" si="81"/>
        <v/>
      </c>
    </row>
    <row r="1640" spans="1:17" x14ac:dyDescent="0.2">
      <c r="A1640" s="525"/>
      <c r="B1640" s="526"/>
      <c r="C1640" s="571"/>
      <c r="D1640" s="541"/>
      <c r="E1640" s="541"/>
      <c r="F1640" s="545"/>
      <c r="G1640" s="541"/>
      <c r="H1640" s="541"/>
      <c r="I1640" s="530"/>
      <c r="J1640" s="543"/>
      <c r="N1640" s="574"/>
      <c r="O1640" s="532">
        <f t="shared" si="79"/>
        <v>0</v>
      </c>
      <c r="P1640" s="532">
        <f t="shared" si="80"/>
        <v>0</v>
      </c>
      <c r="Q1640" s="518" t="str">
        <f t="shared" si="81"/>
        <v/>
      </c>
    </row>
    <row r="1641" spans="1:17" x14ac:dyDescent="0.2">
      <c r="A1641" s="525"/>
      <c r="B1641" s="526"/>
      <c r="C1641" s="571"/>
      <c r="D1641" s="541"/>
      <c r="E1641" s="541"/>
      <c r="F1641" s="545"/>
      <c r="G1641" s="541"/>
      <c r="H1641" s="541"/>
      <c r="I1641" s="530"/>
      <c r="J1641" s="543"/>
      <c r="N1641" s="574"/>
      <c r="O1641" s="532">
        <f t="shared" si="79"/>
        <v>0</v>
      </c>
      <c r="P1641" s="532">
        <f t="shared" si="80"/>
        <v>0</v>
      </c>
      <c r="Q1641" s="518" t="str">
        <f t="shared" si="81"/>
        <v/>
      </c>
    </row>
    <row r="1642" spans="1:17" x14ac:dyDescent="0.2">
      <c r="A1642" s="525"/>
      <c r="B1642" s="526"/>
      <c r="C1642" s="571"/>
      <c r="D1642" s="541"/>
      <c r="E1642" s="541"/>
      <c r="F1642" s="545"/>
      <c r="G1642" s="541"/>
      <c r="H1642" s="541"/>
      <c r="I1642" s="530"/>
      <c r="J1642" s="543"/>
      <c r="N1642" s="574"/>
      <c r="O1642" s="532">
        <f t="shared" si="79"/>
        <v>0</v>
      </c>
      <c r="P1642" s="532">
        <f t="shared" si="80"/>
        <v>0</v>
      </c>
      <c r="Q1642" s="518" t="str">
        <f t="shared" si="81"/>
        <v/>
      </c>
    </row>
    <row r="1643" spans="1:17" x14ac:dyDescent="0.2">
      <c r="A1643" s="525"/>
      <c r="B1643" s="526"/>
      <c r="C1643" s="571"/>
      <c r="D1643" s="541"/>
      <c r="E1643" s="541"/>
      <c r="F1643" s="545"/>
      <c r="G1643" s="541"/>
      <c r="H1643" s="541"/>
      <c r="I1643" s="530"/>
      <c r="J1643" s="543"/>
      <c r="N1643" s="574"/>
      <c r="O1643" s="532">
        <f t="shared" si="79"/>
        <v>0</v>
      </c>
      <c r="P1643" s="532">
        <f t="shared" si="80"/>
        <v>0</v>
      </c>
      <c r="Q1643" s="518" t="str">
        <f t="shared" si="81"/>
        <v/>
      </c>
    </row>
    <row r="1644" spans="1:17" x14ac:dyDescent="0.2">
      <c r="A1644" s="525"/>
      <c r="B1644" s="526"/>
      <c r="C1644" s="571"/>
      <c r="D1644" s="541"/>
      <c r="E1644" s="541"/>
      <c r="F1644" s="545"/>
      <c r="G1644" s="541"/>
      <c r="H1644" s="541"/>
      <c r="I1644" s="530"/>
      <c r="J1644" s="543"/>
      <c r="N1644" s="574"/>
      <c r="O1644" s="532">
        <f t="shared" si="79"/>
        <v>0</v>
      </c>
      <c r="P1644" s="532">
        <f t="shared" si="80"/>
        <v>0</v>
      </c>
      <c r="Q1644" s="518" t="str">
        <f t="shared" si="81"/>
        <v/>
      </c>
    </row>
    <row r="1645" spans="1:17" x14ac:dyDescent="0.2">
      <c r="A1645" s="525"/>
      <c r="B1645" s="526"/>
      <c r="C1645" s="571"/>
      <c r="D1645" s="541"/>
      <c r="E1645" s="541"/>
      <c r="F1645" s="545"/>
      <c r="G1645" s="541"/>
      <c r="H1645" s="541"/>
      <c r="I1645" s="530"/>
      <c r="J1645" s="543"/>
      <c r="N1645" s="574"/>
      <c r="O1645" s="532">
        <f t="shared" si="79"/>
        <v>0</v>
      </c>
      <c r="P1645" s="532">
        <f t="shared" si="80"/>
        <v>0</v>
      </c>
      <c r="Q1645" s="518" t="str">
        <f t="shared" si="81"/>
        <v/>
      </c>
    </row>
    <row r="1646" spans="1:17" x14ac:dyDescent="0.2">
      <c r="A1646" s="525"/>
      <c r="B1646" s="526"/>
      <c r="C1646" s="571"/>
      <c r="D1646" s="541"/>
      <c r="E1646" s="541"/>
      <c r="F1646" s="545"/>
      <c r="G1646" s="541"/>
      <c r="H1646" s="541"/>
      <c r="I1646" s="530"/>
      <c r="J1646" s="543"/>
      <c r="N1646" s="574"/>
      <c r="O1646" s="532">
        <f t="shared" si="79"/>
        <v>0</v>
      </c>
      <c r="P1646" s="532">
        <f t="shared" si="80"/>
        <v>0</v>
      </c>
      <c r="Q1646" s="518" t="str">
        <f t="shared" si="81"/>
        <v/>
      </c>
    </row>
    <row r="1647" spans="1:17" x14ac:dyDescent="0.2">
      <c r="A1647" s="525"/>
      <c r="B1647" s="526"/>
      <c r="C1647" s="571"/>
      <c r="D1647" s="541"/>
      <c r="E1647" s="541"/>
      <c r="F1647" s="545"/>
      <c r="G1647" s="541"/>
      <c r="H1647" s="541"/>
      <c r="N1647" s="574"/>
      <c r="O1647" s="532">
        <f t="shared" si="79"/>
        <v>0</v>
      </c>
      <c r="P1647" s="532">
        <f t="shared" si="80"/>
        <v>0</v>
      </c>
      <c r="Q1647" s="518" t="str">
        <f t="shared" si="81"/>
        <v/>
      </c>
    </row>
    <row r="1648" spans="1:17" x14ac:dyDescent="0.2">
      <c r="A1648" s="525"/>
      <c r="B1648" s="526"/>
      <c r="C1648" s="571"/>
      <c r="D1648" s="541"/>
      <c r="E1648" s="541"/>
      <c r="F1648" s="545"/>
      <c r="G1648" s="541"/>
      <c r="H1648" s="541"/>
      <c r="N1648" s="574"/>
      <c r="O1648" s="532">
        <f t="shared" si="79"/>
        <v>0</v>
      </c>
      <c r="P1648" s="532">
        <f t="shared" si="80"/>
        <v>0</v>
      </c>
      <c r="Q1648" s="518" t="str">
        <f t="shared" si="81"/>
        <v/>
      </c>
    </row>
    <row r="1649" spans="1:17" x14ac:dyDescent="0.2">
      <c r="A1649" s="525"/>
      <c r="B1649" s="526"/>
      <c r="C1649" s="571"/>
      <c r="D1649" s="541"/>
      <c r="E1649" s="541"/>
      <c r="F1649" s="545"/>
      <c r="G1649" s="541"/>
      <c r="H1649" s="541"/>
      <c r="N1649" s="574"/>
      <c r="O1649" s="532">
        <f t="shared" si="79"/>
        <v>0</v>
      </c>
      <c r="P1649" s="532">
        <f t="shared" si="80"/>
        <v>0</v>
      </c>
      <c r="Q1649" s="518" t="str">
        <f t="shared" si="81"/>
        <v/>
      </c>
    </row>
    <row r="1650" spans="1:17" x14ac:dyDescent="0.2">
      <c r="A1650" s="525"/>
      <c r="B1650" s="526"/>
      <c r="C1650" s="571"/>
      <c r="D1650" s="541"/>
      <c r="E1650" s="541"/>
      <c r="F1650" s="545"/>
      <c r="G1650" s="541"/>
      <c r="H1650" s="541"/>
      <c r="N1650" s="574"/>
      <c r="O1650" s="532">
        <f t="shared" si="79"/>
        <v>0</v>
      </c>
      <c r="P1650" s="532">
        <f t="shared" si="80"/>
        <v>0</v>
      </c>
      <c r="Q1650" s="518" t="str">
        <f t="shared" si="81"/>
        <v/>
      </c>
    </row>
    <row r="1651" spans="1:17" x14ac:dyDescent="0.2">
      <c r="A1651" s="525"/>
      <c r="B1651" s="526"/>
      <c r="C1651" s="571"/>
      <c r="D1651" s="541"/>
      <c r="E1651" s="541"/>
      <c r="F1651" s="545"/>
      <c r="G1651" s="541"/>
      <c r="H1651" s="541"/>
      <c r="I1651" s="530"/>
      <c r="J1651" s="543"/>
      <c r="N1651" s="574"/>
      <c r="O1651" s="532">
        <f t="shared" si="79"/>
        <v>0</v>
      </c>
      <c r="P1651" s="532">
        <f t="shared" si="80"/>
        <v>0</v>
      </c>
      <c r="Q1651" s="518" t="str">
        <f t="shared" si="81"/>
        <v/>
      </c>
    </row>
    <row r="1652" spans="1:17" x14ac:dyDescent="0.2">
      <c r="A1652" s="525"/>
      <c r="B1652" s="526"/>
      <c r="C1652" s="571"/>
      <c r="D1652" s="541"/>
      <c r="E1652" s="541"/>
      <c r="F1652" s="545"/>
      <c r="G1652" s="541"/>
      <c r="H1652" s="541"/>
      <c r="I1652" s="530"/>
      <c r="J1652" s="543"/>
      <c r="N1652" s="574"/>
      <c r="O1652" s="532">
        <f t="shared" si="79"/>
        <v>0</v>
      </c>
      <c r="P1652" s="532">
        <f t="shared" si="80"/>
        <v>0</v>
      </c>
      <c r="Q1652" s="518" t="str">
        <f t="shared" si="81"/>
        <v/>
      </c>
    </row>
    <row r="1653" spans="1:17" x14ac:dyDescent="0.2">
      <c r="A1653" s="525"/>
      <c r="B1653" s="526"/>
      <c r="C1653" s="571"/>
      <c r="D1653" s="541"/>
      <c r="E1653" s="541"/>
      <c r="F1653" s="545"/>
      <c r="G1653" s="541"/>
      <c r="H1653" s="541"/>
      <c r="I1653" s="530"/>
      <c r="J1653" s="543"/>
      <c r="N1653" s="574"/>
      <c r="O1653" s="532">
        <f t="shared" si="79"/>
        <v>0</v>
      </c>
      <c r="P1653" s="532">
        <f t="shared" si="80"/>
        <v>0</v>
      </c>
      <c r="Q1653" s="518" t="str">
        <f t="shared" si="81"/>
        <v/>
      </c>
    </row>
    <row r="1654" spans="1:17" x14ac:dyDescent="0.2">
      <c r="A1654" s="525"/>
      <c r="B1654" s="526"/>
      <c r="C1654" s="571"/>
      <c r="D1654" s="541"/>
      <c r="E1654" s="541"/>
      <c r="F1654" s="545"/>
      <c r="G1654" s="541"/>
      <c r="H1654" s="541"/>
      <c r="I1654" s="530"/>
      <c r="J1654" s="543"/>
      <c r="N1654" s="574"/>
      <c r="O1654" s="532">
        <f t="shared" si="79"/>
        <v>0</v>
      </c>
      <c r="P1654" s="532">
        <f t="shared" si="80"/>
        <v>0</v>
      </c>
      <c r="Q1654" s="518" t="str">
        <f t="shared" si="81"/>
        <v/>
      </c>
    </row>
    <row r="1655" spans="1:17" x14ac:dyDescent="0.2">
      <c r="A1655" s="525"/>
      <c r="B1655" s="526"/>
      <c r="C1655" s="567"/>
      <c r="D1655" s="541"/>
      <c r="E1655" s="541"/>
      <c r="F1655" s="542"/>
      <c r="G1655" s="541"/>
      <c r="H1655" s="541"/>
      <c r="I1655" s="600"/>
      <c r="K1655" s="543"/>
      <c r="L1655" s="531"/>
      <c r="M1655" s="543"/>
      <c r="N1655" s="544"/>
      <c r="O1655" s="532">
        <f t="shared" si="79"/>
        <v>0</v>
      </c>
      <c r="P1655" s="532">
        <f t="shared" si="80"/>
        <v>0</v>
      </c>
      <c r="Q1655" s="518" t="str">
        <f t="shared" si="81"/>
        <v/>
      </c>
    </row>
    <row r="1656" spans="1:17" x14ac:dyDescent="0.2">
      <c r="A1656" s="525"/>
      <c r="B1656" s="526"/>
      <c r="C1656" s="567"/>
      <c r="D1656" s="541"/>
      <c r="E1656" s="541"/>
      <c r="F1656" s="542"/>
      <c r="G1656" s="541"/>
      <c r="H1656" s="541"/>
      <c r="I1656" s="530"/>
      <c r="J1656" s="543"/>
      <c r="K1656" s="543"/>
      <c r="L1656" s="531"/>
      <c r="M1656" s="543"/>
      <c r="N1656" s="544"/>
      <c r="O1656" s="532">
        <f t="shared" si="79"/>
        <v>0</v>
      </c>
      <c r="P1656" s="532">
        <f t="shared" si="80"/>
        <v>0</v>
      </c>
      <c r="Q1656" s="518" t="str">
        <f t="shared" si="81"/>
        <v/>
      </c>
    </row>
    <row r="1657" spans="1:17" x14ac:dyDescent="0.2">
      <c r="A1657" s="525"/>
      <c r="B1657" s="526"/>
      <c r="C1657" s="571"/>
      <c r="D1657" s="528"/>
      <c r="E1657" s="541"/>
      <c r="F1657" s="542"/>
      <c r="G1657" s="541"/>
      <c r="H1657" s="541"/>
      <c r="I1657" s="530"/>
      <c r="J1657" s="543"/>
      <c r="K1657" s="543"/>
      <c r="L1657" s="531"/>
      <c r="M1657" s="543"/>
      <c r="N1657" s="544"/>
      <c r="O1657" s="532">
        <f t="shared" si="79"/>
        <v>0</v>
      </c>
      <c r="P1657" s="532">
        <f t="shared" si="80"/>
        <v>0</v>
      </c>
      <c r="Q1657" s="518" t="str">
        <f t="shared" si="81"/>
        <v/>
      </c>
    </row>
    <row r="1658" spans="1:17" x14ac:dyDescent="0.2">
      <c r="A1658" s="525"/>
      <c r="B1658" s="526"/>
      <c r="C1658" s="571"/>
      <c r="D1658" s="528"/>
      <c r="E1658" s="541"/>
      <c r="F1658" s="542"/>
      <c r="G1658" s="541"/>
      <c r="H1658" s="541"/>
      <c r="I1658" s="530"/>
      <c r="J1658" s="543"/>
      <c r="K1658" s="543"/>
      <c r="L1658" s="531"/>
      <c r="M1658" s="543"/>
      <c r="N1658" s="544"/>
      <c r="O1658" s="532">
        <f t="shared" si="79"/>
        <v>0</v>
      </c>
      <c r="P1658" s="532">
        <f t="shared" si="80"/>
        <v>0</v>
      </c>
      <c r="Q1658" s="518" t="str">
        <f t="shared" si="81"/>
        <v/>
      </c>
    </row>
    <row r="1659" spans="1:17" x14ac:dyDescent="0.2">
      <c r="A1659" s="525"/>
      <c r="B1659" s="526"/>
      <c r="C1659" s="571"/>
      <c r="D1659" s="528"/>
      <c r="E1659" s="473"/>
      <c r="F1659" s="542"/>
      <c r="G1659" s="473"/>
      <c r="H1659" s="541"/>
      <c r="I1659" s="480"/>
      <c r="J1659" s="443"/>
      <c r="K1659" s="443"/>
      <c r="L1659" s="443"/>
      <c r="M1659" s="543"/>
      <c r="N1659" s="544"/>
      <c r="O1659" s="532">
        <f t="shared" si="79"/>
        <v>0</v>
      </c>
      <c r="P1659" s="532">
        <f t="shared" si="80"/>
        <v>0</v>
      </c>
      <c r="Q1659" s="518" t="str">
        <f t="shared" si="81"/>
        <v/>
      </c>
    </row>
    <row r="1660" spans="1:17" x14ac:dyDescent="0.2">
      <c r="A1660" s="525"/>
      <c r="B1660" s="526"/>
      <c r="C1660" s="571"/>
      <c r="D1660" s="528"/>
      <c r="E1660" s="473"/>
      <c r="F1660" s="542"/>
      <c r="G1660" s="473"/>
      <c r="H1660" s="541"/>
      <c r="I1660" s="480"/>
      <c r="J1660" s="443"/>
      <c r="K1660" s="443"/>
      <c r="L1660" s="443"/>
      <c r="M1660" s="543"/>
      <c r="N1660" s="544"/>
      <c r="O1660" s="532">
        <f t="shared" si="79"/>
        <v>0</v>
      </c>
      <c r="P1660" s="532">
        <f t="shared" si="80"/>
        <v>0</v>
      </c>
      <c r="Q1660" s="518" t="str">
        <f t="shared" si="81"/>
        <v/>
      </c>
    </row>
    <row r="1661" spans="1:17" x14ac:dyDescent="0.2">
      <c r="A1661" s="525"/>
      <c r="B1661" s="526"/>
      <c r="C1661" s="571"/>
      <c r="D1661" s="528"/>
      <c r="E1661" s="473"/>
      <c r="F1661" s="542"/>
      <c r="G1661" s="473"/>
      <c r="H1661" s="541"/>
      <c r="I1661" s="480"/>
      <c r="J1661" s="443"/>
      <c r="K1661" s="443"/>
      <c r="L1661" s="443"/>
      <c r="M1661" s="543"/>
      <c r="N1661" s="544"/>
      <c r="O1661" s="532">
        <f t="shared" si="79"/>
        <v>0</v>
      </c>
      <c r="P1661" s="532">
        <f t="shared" si="80"/>
        <v>0</v>
      </c>
      <c r="Q1661" s="518" t="str">
        <f t="shared" si="81"/>
        <v/>
      </c>
    </row>
    <row r="1662" spans="1:17" x14ac:dyDescent="0.2">
      <c r="A1662" s="525"/>
      <c r="B1662" s="526"/>
      <c r="C1662" s="571"/>
      <c r="D1662" s="528"/>
      <c r="E1662" s="473"/>
      <c r="F1662" s="542"/>
      <c r="G1662" s="473"/>
      <c r="H1662" s="541"/>
      <c r="I1662" s="480"/>
      <c r="J1662" s="443"/>
      <c r="K1662" s="443"/>
      <c r="L1662" s="443"/>
      <c r="M1662" s="543"/>
      <c r="N1662" s="544"/>
      <c r="O1662" s="532">
        <f t="shared" si="79"/>
        <v>0</v>
      </c>
      <c r="P1662" s="532">
        <f t="shared" si="80"/>
        <v>0</v>
      </c>
      <c r="Q1662" s="518" t="str">
        <f t="shared" si="81"/>
        <v/>
      </c>
    </row>
    <row r="1663" spans="1:17" x14ac:dyDescent="0.2">
      <c r="A1663" s="525"/>
      <c r="B1663" s="526"/>
      <c r="C1663" s="571"/>
      <c r="D1663" s="528"/>
      <c r="E1663" s="473"/>
      <c r="F1663" s="479"/>
      <c r="G1663" s="473"/>
      <c r="H1663" s="473"/>
      <c r="I1663" s="473"/>
      <c r="J1663" s="484"/>
      <c r="K1663" s="484"/>
      <c r="L1663" s="484"/>
      <c r="M1663" s="484"/>
      <c r="N1663" s="544"/>
      <c r="O1663" s="532">
        <f t="shared" si="79"/>
        <v>0</v>
      </c>
      <c r="P1663" s="532">
        <f t="shared" si="80"/>
        <v>0</v>
      </c>
      <c r="Q1663" s="518" t="str">
        <f t="shared" si="81"/>
        <v/>
      </c>
    </row>
    <row r="1664" spans="1:17" x14ac:dyDescent="0.2">
      <c r="A1664" s="525"/>
      <c r="B1664" s="526"/>
      <c r="C1664" s="571"/>
      <c r="D1664" s="528"/>
      <c r="E1664" s="473"/>
      <c r="F1664" s="542"/>
      <c r="G1664" s="473"/>
      <c r="H1664" s="541"/>
      <c r="I1664" s="480"/>
      <c r="J1664" s="443"/>
      <c r="K1664" s="443"/>
      <c r="L1664" s="443"/>
      <c r="M1664" s="543"/>
      <c r="N1664" s="544"/>
      <c r="O1664" s="532">
        <f t="shared" si="79"/>
        <v>0</v>
      </c>
      <c r="P1664" s="532">
        <f t="shared" si="80"/>
        <v>0</v>
      </c>
      <c r="Q1664" s="518" t="str">
        <f t="shared" si="81"/>
        <v/>
      </c>
    </row>
    <row r="1665" spans="1:17" x14ac:dyDescent="0.2">
      <c r="A1665" s="525"/>
      <c r="B1665" s="526"/>
      <c r="C1665" s="571"/>
      <c r="D1665" s="528"/>
      <c r="E1665" s="473"/>
      <c r="F1665" s="542"/>
      <c r="G1665" s="473"/>
      <c r="H1665" s="541"/>
      <c r="I1665" s="480"/>
      <c r="J1665" s="443"/>
      <c r="K1665" s="443"/>
      <c r="L1665" s="443"/>
      <c r="M1665" s="543"/>
      <c r="N1665" s="544"/>
      <c r="O1665" s="532">
        <f t="shared" si="79"/>
        <v>0</v>
      </c>
      <c r="P1665" s="532">
        <f t="shared" si="80"/>
        <v>0</v>
      </c>
      <c r="Q1665" s="518" t="str">
        <f t="shared" si="81"/>
        <v/>
      </c>
    </row>
    <row r="1666" spans="1:17" x14ac:dyDescent="0.2">
      <c r="A1666" s="525"/>
      <c r="B1666" s="526"/>
      <c r="C1666" s="483"/>
      <c r="D1666" s="473"/>
      <c r="E1666" s="473"/>
      <c r="F1666" s="479"/>
      <c r="G1666" s="473"/>
      <c r="H1666" s="473"/>
      <c r="I1666" s="473"/>
      <c r="J1666" s="543"/>
      <c r="K1666" s="484"/>
      <c r="L1666" s="484"/>
      <c r="M1666" s="484"/>
      <c r="N1666" s="482"/>
      <c r="O1666" s="532">
        <f t="shared" si="79"/>
        <v>0</v>
      </c>
      <c r="P1666" s="532">
        <f t="shared" si="80"/>
        <v>0</v>
      </c>
      <c r="Q1666" s="518" t="str">
        <f t="shared" si="81"/>
        <v/>
      </c>
    </row>
    <row r="1667" spans="1:17" x14ac:dyDescent="0.2">
      <c r="A1667" s="525"/>
      <c r="B1667" s="526"/>
      <c r="C1667" s="483"/>
      <c r="D1667" s="528"/>
      <c r="E1667" s="473"/>
      <c r="F1667" s="479"/>
      <c r="G1667" s="473"/>
      <c r="H1667" s="480"/>
      <c r="I1667" s="480"/>
      <c r="J1667" s="484"/>
      <c r="K1667" s="484"/>
      <c r="L1667" s="484"/>
      <c r="M1667" s="484"/>
      <c r="N1667" s="487"/>
      <c r="O1667" s="532">
        <f t="shared" si="79"/>
        <v>0</v>
      </c>
      <c r="P1667" s="532">
        <f t="shared" si="80"/>
        <v>0</v>
      </c>
      <c r="Q1667" s="518" t="str">
        <f t="shared" si="81"/>
        <v/>
      </c>
    </row>
    <row r="1668" spans="1:17" x14ac:dyDescent="0.2">
      <c r="A1668" s="525"/>
      <c r="B1668" s="526"/>
      <c r="C1668" s="483"/>
      <c r="D1668" s="528"/>
      <c r="E1668" s="541"/>
      <c r="F1668" s="542"/>
      <c r="G1668" s="541"/>
      <c r="H1668" s="541"/>
      <c r="I1668" s="530"/>
      <c r="J1668" s="543"/>
      <c r="K1668" s="484"/>
      <c r="L1668" s="484"/>
      <c r="M1668" s="543"/>
      <c r="N1668" s="544"/>
      <c r="O1668" s="532">
        <f t="shared" si="79"/>
        <v>0</v>
      </c>
      <c r="P1668" s="532">
        <f t="shared" si="80"/>
        <v>0</v>
      </c>
      <c r="Q1668" s="518" t="str">
        <f t="shared" si="81"/>
        <v/>
      </c>
    </row>
    <row r="1669" spans="1:17" x14ac:dyDescent="0.2">
      <c r="A1669" s="525"/>
      <c r="B1669" s="526"/>
      <c r="C1669" s="483"/>
      <c r="D1669" s="541"/>
      <c r="E1669" s="541"/>
      <c r="F1669" s="479"/>
      <c r="G1669" s="541"/>
      <c r="H1669" s="474"/>
      <c r="I1669" s="480"/>
      <c r="J1669" s="442"/>
      <c r="K1669" s="442"/>
      <c r="L1669" s="443"/>
      <c r="M1669" s="443"/>
      <c r="N1669" s="482"/>
      <c r="O1669" s="532">
        <f t="shared" ref="O1669:O1732" si="82">IF(B1669=0,0,IF(YEAR(B1669)=$P$1,MONTH(B1669)-$O$1+1,(YEAR(B1669)-$P$1)*12-$O$1+1+MONTH(B1669)))</f>
        <v>0</v>
      </c>
      <c r="P1669" s="532">
        <f t="shared" ref="P1669:P1732" si="83">IF(C1669=0,0,IF(YEAR(C1669)=$P$1,MONTH(C1669)-$O$1+1,(YEAR(C1669)-$P$1)*12-$O$1+1+MONTH(C1669)))</f>
        <v>0</v>
      </c>
      <c r="Q1669" s="518" t="str">
        <f t="shared" ref="Q1669:Q1732" si="84">SUBSTITUTE(D1669," ","_")</f>
        <v/>
      </c>
    </row>
    <row r="1670" spans="1:17" x14ac:dyDescent="0.2">
      <c r="A1670" s="525"/>
      <c r="B1670" s="526"/>
      <c r="C1670" s="483"/>
      <c r="D1670" s="541"/>
      <c r="E1670" s="541"/>
      <c r="F1670" s="479"/>
      <c r="G1670" s="541"/>
      <c r="H1670" s="474"/>
      <c r="I1670" s="480"/>
      <c r="J1670" s="442"/>
      <c r="K1670" s="442"/>
      <c r="L1670" s="443"/>
      <c r="M1670" s="443"/>
      <c r="N1670" s="482"/>
      <c r="O1670" s="532">
        <f t="shared" si="82"/>
        <v>0</v>
      </c>
      <c r="P1670" s="532">
        <f t="shared" si="83"/>
        <v>0</v>
      </c>
      <c r="Q1670" s="518" t="str">
        <f t="shared" si="84"/>
        <v/>
      </c>
    </row>
    <row r="1671" spans="1:17" x14ac:dyDescent="0.2">
      <c r="A1671" s="525"/>
      <c r="B1671" s="526"/>
      <c r="C1671" s="483"/>
      <c r="D1671" s="528"/>
      <c r="E1671" s="473"/>
      <c r="F1671" s="479"/>
      <c r="H1671" s="541"/>
      <c r="K1671" s="484"/>
      <c r="L1671" s="484"/>
      <c r="N1671" s="574"/>
      <c r="O1671" s="532">
        <f t="shared" si="82"/>
        <v>0</v>
      </c>
      <c r="P1671" s="532">
        <f t="shared" si="83"/>
        <v>0</v>
      </c>
      <c r="Q1671" s="518" t="str">
        <f t="shared" si="84"/>
        <v/>
      </c>
    </row>
    <row r="1672" spans="1:17" x14ac:dyDescent="0.2">
      <c r="A1672" s="525"/>
      <c r="B1672" s="526"/>
      <c r="C1672" s="483"/>
      <c r="D1672" s="528"/>
      <c r="E1672" s="541"/>
      <c r="F1672" s="479"/>
      <c r="G1672" s="541"/>
      <c r="H1672" s="541"/>
      <c r="K1672" s="484"/>
      <c r="L1672" s="484"/>
      <c r="N1672" s="574"/>
      <c r="O1672" s="532">
        <f t="shared" si="82"/>
        <v>0</v>
      </c>
      <c r="P1672" s="532">
        <f t="shared" si="83"/>
        <v>0</v>
      </c>
      <c r="Q1672" s="518" t="str">
        <f t="shared" si="84"/>
        <v/>
      </c>
    </row>
    <row r="1673" spans="1:17" x14ac:dyDescent="0.2">
      <c r="A1673" s="525"/>
      <c r="B1673" s="526"/>
      <c r="C1673" s="483"/>
      <c r="D1673" s="473"/>
      <c r="E1673" s="473"/>
      <c r="F1673" s="479"/>
      <c r="G1673" s="473"/>
      <c r="H1673" s="473"/>
      <c r="I1673" s="530"/>
      <c r="J1673" s="484"/>
      <c r="K1673" s="484"/>
      <c r="L1673" s="484"/>
      <c r="M1673" s="484"/>
      <c r="N1673" s="574"/>
      <c r="O1673" s="532">
        <f t="shared" si="82"/>
        <v>0</v>
      </c>
      <c r="P1673" s="532">
        <f t="shared" si="83"/>
        <v>0</v>
      </c>
      <c r="Q1673" s="518" t="str">
        <f t="shared" si="84"/>
        <v/>
      </c>
    </row>
    <row r="1674" spans="1:17" x14ac:dyDescent="0.2">
      <c r="A1674" s="525"/>
      <c r="B1674" s="526"/>
      <c r="C1674" s="483"/>
      <c r="D1674" s="528"/>
      <c r="E1674" s="473"/>
      <c r="F1674" s="479"/>
      <c r="H1674" s="541"/>
      <c r="K1674" s="484"/>
      <c r="L1674" s="484"/>
      <c r="N1674" s="574"/>
      <c r="O1674" s="532">
        <f t="shared" si="82"/>
        <v>0</v>
      </c>
      <c r="P1674" s="532">
        <f t="shared" si="83"/>
        <v>0</v>
      </c>
      <c r="Q1674" s="518" t="str">
        <f t="shared" si="84"/>
        <v/>
      </c>
    </row>
    <row r="1675" spans="1:17" x14ac:dyDescent="0.2">
      <c r="A1675" s="525"/>
      <c r="B1675" s="526"/>
      <c r="C1675" s="483"/>
      <c r="D1675" s="528"/>
      <c r="E1675" s="480"/>
      <c r="F1675" s="497"/>
      <c r="G1675" s="480"/>
      <c r="H1675" s="480"/>
      <c r="I1675" s="480"/>
      <c r="J1675" s="443"/>
      <c r="K1675" s="443"/>
      <c r="L1675" s="543"/>
      <c r="M1675" s="443"/>
      <c r="N1675" s="574"/>
      <c r="O1675" s="532">
        <f t="shared" si="82"/>
        <v>0</v>
      </c>
      <c r="P1675" s="532">
        <f t="shared" si="83"/>
        <v>0</v>
      </c>
      <c r="Q1675" s="518" t="str">
        <f t="shared" si="84"/>
        <v/>
      </c>
    </row>
    <row r="1676" spans="1:17" x14ac:dyDescent="0.2">
      <c r="A1676" s="525"/>
      <c r="B1676" s="526"/>
      <c r="C1676" s="483"/>
      <c r="D1676" s="473"/>
      <c r="E1676" s="473"/>
      <c r="F1676" s="479"/>
      <c r="H1676" s="541"/>
      <c r="K1676" s="484"/>
      <c r="L1676" s="484"/>
      <c r="N1676" s="574"/>
      <c r="O1676" s="532">
        <f t="shared" si="82"/>
        <v>0</v>
      </c>
      <c r="P1676" s="532">
        <f t="shared" si="83"/>
        <v>0</v>
      </c>
      <c r="Q1676" s="518" t="str">
        <f t="shared" si="84"/>
        <v/>
      </c>
    </row>
    <row r="1677" spans="1:17" x14ac:dyDescent="0.2">
      <c r="A1677" s="525"/>
      <c r="B1677" s="526"/>
      <c r="C1677" s="483"/>
      <c r="D1677" s="528"/>
      <c r="E1677" s="473"/>
      <c r="F1677" s="479"/>
      <c r="G1677" s="541"/>
      <c r="H1677" s="473"/>
      <c r="I1677" s="473"/>
      <c r="J1677" s="484"/>
      <c r="K1677" s="484"/>
      <c r="L1677" s="484"/>
      <c r="M1677" s="484"/>
      <c r="N1677" s="482"/>
      <c r="O1677" s="532">
        <f t="shared" si="82"/>
        <v>0</v>
      </c>
      <c r="P1677" s="532">
        <f t="shared" si="83"/>
        <v>0</v>
      </c>
      <c r="Q1677" s="518" t="str">
        <f t="shared" si="84"/>
        <v/>
      </c>
    </row>
    <row r="1678" spans="1:17" x14ac:dyDescent="0.2">
      <c r="A1678" s="525"/>
      <c r="B1678" s="526"/>
      <c r="C1678" s="483"/>
      <c r="D1678" s="528"/>
      <c r="E1678" s="473"/>
      <c r="F1678" s="479"/>
      <c r="G1678" s="541"/>
      <c r="H1678" s="473"/>
      <c r="I1678" s="473"/>
      <c r="J1678" s="484"/>
      <c r="K1678" s="484"/>
      <c r="L1678" s="484"/>
      <c r="M1678" s="484"/>
      <c r="N1678" s="574"/>
      <c r="O1678" s="532">
        <f t="shared" si="82"/>
        <v>0</v>
      </c>
      <c r="P1678" s="532">
        <f t="shared" si="83"/>
        <v>0</v>
      </c>
      <c r="Q1678" s="518" t="str">
        <f t="shared" si="84"/>
        <v/>
      </c>
    </row>
    <row r="1679" spans="1:17" x14ac:dyDescent="0.2">
      <c r="A1679" s="525"/>
      <c r="B1679" s="526"/>
      <c r="C1679" s="571"/>
      <c r="D1679" s="528"/>
      <c r="E1679" s="473"/>
      <c r="F1679" s="542"/>
      <c r="G1679" s="473"/>
      <c r="H1679" s="541"/>
      <c r="I1679" s="530"/>
      <c r="J1679" s="543"/>
      <c r="K1679" s="543"/>
      <c r="L1679" s="531"/>
      <c r="M1679" s="543"/>
      <c r="N1679" s="544"/>
      <c r="O1679" s="532">
        <f t="shared" si="82"/>
        <v>0</v>
      </c>
      <c r="P1679" s="532">
        <f t="shared" si="83"/>
        <v>0</v>
      </c>
      <c r="Q1679" s="518" t="str">
        <f t="shared" si="84"/>
        <v/>
      </c>
    </row>
    <row r="1680" spans="1:17" x14ac:dyDescent="0.2">
      <c r="A1680" s="525"/>
      <c r="B1680" s="526"/>
      <c r="C1680" s="571"/>
      <c r="D1680" s="528"/>
      <c r="E1680" s="541"/>
      <c r="F1680" s="542"/>
      <c r="G1680" s="541"/>
      <c r="H1680" s="541"/>
      <c r="I1680" s="530"/>
      <c r="J1680" s="543"/>
      <c r="K1680" s="543"/>
      <c r="L1680" s="531"/>
      <c r="M1680" s="543"/>
      <c r="N1680" s="544"/>
      <c r="O1680" s="532">
        <f t="shared" si="82"/>
        <v>0</v>
      </c>
      <c r="P1680" s="532">
        <f t="shared" si="83"/>
        <v>0</v>
      </c>
      <c r="Q1680" s="518" t="str">
        <f t="shared" si="84"/>
        <v/>
      </c>
    </row>
    <row r="1681" spans="1:17" x14ac:dyDescent="0.2">
      <c r="A1681" s="525"/>
      <c r="B1681" s="526"/>
      <c r="C1681" s="571"/>
      <c r="D1681" s="541"/>
      <c r="E1681" s="541"/>
      <c r="F1681" s="542"/>
      <c r="G1681" s="541"/>
      <c r="H1681" s="541"/>
      <c r="I1681" s="530"/>
      <c r="J1681" s="543"/>
      <c r="K1681" s="543"/>
      <c r="L1681" s="531"/>
      <c r="M1681" s="543"/>
      <c r="N1681" s="544"/>
      <c r="O1681" s="532">
        <f t="shared" si="82"/>
        <v>0</v>
      </c>
      <c r="P1681" s="532">
        <f t="shared" si="83"/>
        <v>0</v>
      </c>
      <c r="Q1681" s="518" t="str">
        <f t="shared" si="84"/>
        <v/>
      </c>
    </row>
    <row r="1682" spans="1:17" x14ac:dyDescent="0.2">
      <c r="A1682" s="525"/>
      <c r="B1682" s="526"/>
      <c r="C1682" s="571"/>
      <c r="D1682" s="528"/>
      <c r="E1682" s="541"/>
      <c r="F1682" s="542"/>
      <c r="G1682" s="541"/>
      <c r="H1682" s="541"/>
      <c r="I1682" s="530"/>
      <c r="J1682" s="543"/>
      <c r="K1682" s="543"/>
      <c r="L1682" s="531"/>
      <c r="M1682" s="543"/>
      <c r="N1682" s="544"/>
      <c r="O1682" s="532">
        <f t="shared" si="82"/>
        <v>0</v>
      </c>
      <c r="P1682" s="532">
        <f t="shared" si="83"/>
        <v>0</v>
      </c>
      <c r="Q1682" s="518" t="str">
        <f t="shared" si="84"/>
        <v/>
      </c>
    </row>
    <row r="1683" spans="1:17" x14ac:dyDescent="0.2">
      <c r="A1683" s="525"/>
      <c r="B1683" s="526"/>
      <c r="C1683" s="571"/>
      <c r="D1683" s="528"/>
      <c r="E1683" s="541"/>
      <c r="F1683" s="542"/>
      <c r="G1683" s="541"/>
      <c r="H1683" s="541"/>
      <c r="I1683" s="530"/>
      <c r="J1683" s="543"/>
      <c r="K1683" s="543"/>
      <c r="L1683" s="531"/>
      <c r="M1683" s="543"/>
      <c r="N1683" s="544"/>
      <c r="O1683" s="532">
        <f t="shared" si="82"/>
        <v>0</v>
      </c>
      <c r="P1683" s="532">
        <f t="shared" si="83"/>
        <v>0</v>
      </c>
      <c r="Q1683" s="518" t="str">
        <f t="shared" si="84"/>
        <v/>
      </c>
    </row>
    <row r="1684" spans="1:17" x14ac:dyDescent="0.2">
      <c r="A1684" s="525"/>
      <c r="B1684" s="526"/>
      <c r="C1684" s="571"/>
      <c r="D1684" s="528"/>
      <c r="E1684" s="541"/>
      <c r="F1684" s="542"/>
      <c r="G1684" s="541"/>
      <c r="H1684" s="541"/>
      <c r="I1684" s="530"/>
      <c r="J1684" s="543"/>
      <c r="K1684" s="543"/>
      <c r="L1684" s="531"/>
      <c r="M1684" s="543"/>
      <c r="N1684" s="544"/>
      <c r="O1684" s="532">
        <f t="shared" si="82"/>
        <v>0</v>
      </c>
      <c r="P1684" s="532">
        <f t="shared" si="83"/>
        <v>0</v>
      </c>
      <c r="Q1684" s="518" t="str">
        <f t="shared" si="84"/>
        <v/>
      </c>
    </row>
    <row r="1685" spans="1:17" x14ac:dyDescent="0.2">
      <c r="A1685" s="525"/>
      <c r="B1685" s="526"/>
      <c r="C1685" s="483"/>
      <c r="D1685" s="541"/>
      <c r="E1685" s="541"/>
      <c r="F1685" s="479"/>
      <c r="G1685" s="528"/>
      <c r="H1685" s="473"/>
      <c r="I1685" s="473"/>
      <c r="J1685" s="484"/>
      <c r="K1685" s="484"/>
      <c r="L1685" s="484"/>
      <c r="M1685" s="484"/>
      <c r="N1685" s="482"/>
      <c r="O1685" s="532">
        <f t="shared" si="82"/>
        <v>0</v>
      </c>
      <c r="P1685" s="532">
        <f t="shared" si="83"/>
        <v>0</v>
      </c>
      <c r="Q1685" s="518" t="str">
        <f t="shared" si="84"/>
        <v/>
      </c>
    </row>
    <row r="1686" spans="1:17" x14ac:dyDescent="0.2">
      <c r="A1686" s="525"/>
      <c r="B1686" s="526"/>
      <c r="C1686" s="483"/>
      <c r="D1686" s="528"/>
      <c r="E1686" s="541"/>
      <c r="F1686" s="479"/>
      <c r="G1686" s="473"/>
      <c r="H1686" s="473"/>
      <c r="I1686" s="473"/>
      <c r="J1686" s="484"/>
      <c r="K1686" s="484"/>
      <c r="L1686" s="484"/>
      <c r="M1686" s="484"/>
      <c r="N1686" s="482"/>
      <c r="O1686" s="532">
        <f t="shared" si="82"/>
        <v>0</v>
      </c>
      <c r="P1686" s="532">
        <f t="shared" si="83"/>
        <v>0</v>
      </c>
      <c r="Q1686" s="518" t="str">
        <f t="shared" si="84"/>
        <v/>
      </c>
    </row>
    <row r="1687" spans="1:17" x14ac:dyDescent="0.2">
      <c r="A1687" s="525"/>
      <c r="B1687" s="526"/>
      <c r="C1687" s="582"/>
      <c r="D1687" s="528"/>
      <c r="E1687" s="541"/>
      <c r="F1687" s="542"/>
      <c r="H1687" s="541"/>
      <c r="K1687" s="484"/>
      <c r="L1687" s="484"/>
      <c r="N1687" s="574"/>
      <c r="O1687" s="532">
        <f t="shared" si="82"/>
        <v>0</v>
      </c>
      <c r="P1687" s="532">
        <f t="shared" si="83"/>
        <v>0</v>
      </c>
      <c r="Q1687" s="518" t="str">
        <f t="shared" si="84"/>
        <v/>
      </c>
    </row>
    <row r="1688" spans="1:17" x14ac:dyDescent="0.2">
      <c r="A1688" s="525"/>
      <c r="B1688" s="526"/>
      <c r="C1688" s="582"/>
      <c r="D1688" s="528"/>
      <c r="E1688" s="541"/>
      <c r="F1688" s="479"/>
      <c r="H1688" s="541"/>
      <c r="K1688" s="484"/>
      <c r="L1688" s="484"/>
      <c r="N1688" s="574"/>
      <c r="O1688" s="532">
        <f t="shared" si="82"/>
        <v>0</v>
      </c>
      <c r="P1688" s="532">
        <f t="shared" si="83"/>
        <v>0</v>
      </c>
      <c r="Q1688" s="518" t="str">
        <f t="shared" si="84"/>
        <v/>
      </c>
    </row>
    <row r="1689" spans="1:17" x14ac:dyDescent="0.2">
      <c r="A1689" s="525"/>
      <c r="B1689" s="526"/>
      <c r="C1689" s="582"/>
      <c r="D1689" s="541"/>
      <c r="E1689" s="541"/>
      <c r="F1689" s="479"/>
      <c r="G1689" s="473"/>
      <c r="H1689" s="474"/>
      <c r="I1689" s="480"/>
      <c r="J1689" s="442"/>
      <c r="K1689" s="442"/>
      <c r="L1689" s="443"/>
      <c r="M1689" s="443"/>
      <c r="N1689" s="574"/>
      <c r="O1689" s="532">
        <f t="shared" si="82"/>
        <v>0</v>
      </c>
      <c r="P1689" s="532">
        <f t="shared" si="83"/>
        <v>0</v>
      </c>
      <c r="Q1689" s="518" t="str">
        <f t="shared" si="84"/>
        <v/>
      </c>
    </row>
    <row r="1690" spans="1:17" x14ac:dyDescent="0.2">
      <c r="A1690" s="525"/>
      <c r="B1690" s="526"/>
      <c r="C1690" s="483"/>
      <c r="D1690" s="528"/>
      <c r="E1690" s="473"/>
      <c r="F1690" s="479"/>
      <c r="G1690" s="473"/>
      <c r="H1690" s="473"/>
      <c r="I1690" s="473"/>
      <c r="J1690" s="484"/>
      <c r="K1690" s="484"/>
      <c r="L1690" s="484"/>
      <c r="M1690" s="484"/>
      <c r="N1690" s="482"/>
      <c r="O1690" s="532">
        <f t="shared" si="82"/>
        <v>0</v>
      </c>
      <c r="P1690" s="532">
        <f t="shared" si="83"/>
        <v>0</v>
      </c>
      <c r="Q1690" s="518" t="str">
        <f t="shared" si="84"/>
        <v/>
      </c>
    </row>
    <row r="1691" spans="1:17" x14ac:dyDescent="0.2">
      <c r="A1691" s="525"/>
      <c r="B1691" s="526"/>
      <c r="C1691" s="483"/>
      <c r="D1691" s="528"/>
      <c r="E1691" s="473"/>
      <c r="F1691" s="479"/>
      <c r="G1691" s="473"/>
      <c r="H1691" s="480"/>
      <c r="I1691" s="480"/>
      <c r="J1691" s="443"/>
      <c r="K1691" s="443"/>
      <c r="L1691" s="443"/>
      <c r="M1691" s="442"/>
      <c r="N1691" s="501"/>
      <c r="O1691" s="532">
        <f t="shared" si="82"/>
        <v>0</v>
      </c>
      <c r="P1691" s="532">
        <f t="shared" si="83"/>
        <v>0</v>
      </c>
      <c r="Q1691" s="518" t="str">
        <f t="shared" si="84"/>
        <v/>
      </c>
    </row>
    <row r="1692" spans="1:17" x14ac:dyDescent="0.2">
      <c r="A1692" s="525"/>
      <c r="B1692" s="526"/>
      <c r="C1692" s="483"/>
      <c r="D1692" s="528"/>
      <c r="E1692" s="473"/>
      <c r="F1692" s="479"/>
      <c r="H1692" s="541"/>
      <c r="N1692" s="574"/>
      <c r="O1692" s="532">
        <f t="shared" si="82"/>
        <v>0</v>
      </c>
      <c r="P1692" s="532">
        <f t="shared" si="83"/>
        <v>0</v>
      </c>
      <c r="Q1692" s="518" t="str">
        <f t="shared" si="84"/>
        <v/>
      </c>
    </row>
    <row r="1693" spans="1:17" x14ac:dyDescent="0.2">
      <c r="A1693" s="525"/>
      <c r="B1693" s="526"/>
      <c r="C1693" s="483"/>
      <c r="D1693" s="528"/>
      <c r="E1693" s="473"/>
      <c r="F1693" s="479"/>
      <c r="H1693" s="541"/>
      <c r="N1693" s="574"/>
      <c r="O1693" s="532">
        <f t="shared" si="82"/>
        <v>0</v>
      </c>
      <c r="P1693" s="532">
        <f t="shared" si="83"/>
        <v>0</v>
      </c>
      <c r="Q1693" s="518" t="str">
        <f t="shared" si="84"/>
        <v/>
      </c>
    </row>
    <row r="1694" spans="1:17" x14ac:dyDescent="0.2">
      <c r="A1694" s="525"/>
      <c r="B1694" s="526"/>
      <c r="C1694" s="483"/>
      <c r="D1694" s="528"/>
      <c r="E1694" s="473"/>
      <c r="F1694" s="479"/>
      <c r="H1694" s="541"/>
      <c r="N1694" s="574"/>
      <c r="O1694" s="532">
        <f t="shared" si="82"/>
        <v>0</v>
      </c>
      <c r="P1694" s="532">
        <f t="shared" si="83"/>
        <v>0</v>
      </c>
      <c r="Q1694" s="518" t="str">
        <f t="shared" si="84"/>
        <v/>
      </c>
    </row>
    <row r="1695" spans="1:17" x14ac:dyDescent="0.2">
      <c r="A1695" s="525"/>
      <c r="B1695" s="526"/>
      <c r="C1695" s="483"/>
      <c r="D1695" s="528"/>
      <c r="E1695" s="473"/>
      <c r="F1695" s="479"/>
      <c r="H1695" s="541"/>
      <c r="N1695" s="574"/>
      <c r="O1695" s="532">
        <f t="shared" si="82"/>
        <v>0</v>
      </c>
      <c r="P1695" s="532">
        <f t="shared" si="83"/>
        <v>0</v>
      </c>
      <c r="Q1695" s="518" t="str">
        <f t="shared" si="84"/>
        <v/>
      </c>
    </row>
    <row r="1696" spans="1:17" x14ac:dyDescent="0.2">
      <c r="A1696" s="525"/>
      <c r="B1696" s="526"/>
      <c r="C1696" s="483"/>
      <c r="D1696" s="528"/>
      <c r="E1696" s="473"/>
      <c r="F1696" s="479"/>
      <c r="H1696" s="541"/>
      <c r="N1696" s="574"/>
      <c r="O1696" s="532">
        <f t="shared" si="82"/>
        <v>0</v>
      </c>
      <c r="P1696" s="532">
        <f t="shared" si="83"/>
        <v>0</v>
      </c>
      <c r="Q1696" s="518" t="str">
        <f t="shared" si="84"/>
        <v/>
      </c>
    </row>
    <row r="1697" spans="1:17" x14ac:dyDescent="0.2">
      <c r="A1697" s="525"/>
      <c r="B1697" s="526"/>
      <c r="C1697" s="483"/>
      <c r="D1697" s="528"/>
      <c r="E1697" s="473"/>
      <c r="F1697" s="479"/>
      <c r="H1697" s="541"/>
      <c r="N1697" s="574"/>
      <c r="O1697" s="532">
        <f t="shared" si="82"/>
        <v>0</v>
      </c>
      <c r="P1697" s="532">
        <f t="shared" si="83"/>
        <v>0</v>
      </c>
      <c r="Q1697" s="518" t="str">
        <f t="shared" si="84"/>
        <v/>
      </c>
    </row>
    <row r="1698" spans="1:17" x14ac:dyDescent="0.2">
      <c r="A1698" s="525"/>
      <c r="B1698" s="526"/>
      <c r="C1698" s="483"/>
      <c r="D1698" s="473"/>
      <c r="E1698" s="473"/>
      <c r="F1698" s="479"/>
      <c r="G1698" s="473"/>
      <c r="H1698" s="473"/>
      <c r="I1698" s="473"/>
      <c r="J1698" s="484"/>
      <c r="K1698" s="509"/>
      <c r="L1698" s="484"/>
      <c r="M1698" s="484"/>
      <c r="N1698" s="574"/>
      <c r="O1698" s="532">
        <f t="shared" si="82"/>
        <v>0</v>
      </c>
      <c r="P1698" s="532">
        <f t="shared" si="83"/>
        <v>0</v>
      </c>
      <c r="Q1698" s="518" t="str">
        <f t="shared" si="84"/>
        <v/>
      </c>
    </row>
    <row r="1699" spans="1:17" x14ac:dyDescent="0.2">
      <c r="A1699" s="525"/>
      <c r="B1699" s="526"/>
      <c r="C1699" s="483"/>
      <c r="D1699" s="473"/>
      <c r="E1699" s="473"/>
      <c r="F1699" s="479"/>
      <c r="H1699" s="541"/>
      <c r="N1699" s="574"/>
      <c r="O1699" s="532">
        <f t="shared" si="82"/>
        <v>0</v>
      </c>
      <c r="P1699" s="532">
        <f t="shared" si="83"/>
        <v>0</v>
      </c>
      <c r="Q1699" s="518" t="str">
        <f t="shared" si="84"/>
        <v/>
      </c>
    </row>
    <row r="1700" spans="1:17" x14ac:dyDescent="0.2">
      <c r="A1700" s="525"/>
      <c r="B1700" s="526"/>
      <c r="C1700" s="483"/>
      <c r="D1700" s="473"/>
      <c r="E1700" s="473"/>
      <c r="F1700" s="479"/>
      <c r="G1700" s="473"/>
      <c r="H1700" s="473"/>
      <c r="I1700" s="473"/>
      <c r="J1700" s="484"/>
      <c r="K1700" s="509"/>
      <c r="L1700" s="484"/>
      <c r="M1700" s="484"/>
      <c r="N1700" s="574"/>
      <c r="O1700" s="532">
        <f t="shared" si="82"/>
        <v>0</v>
      </c>
      <c r="P1700" s="532">
        <f t="shared" si="83"/>
        <v>0</v>
      </c>
      <c r="Q1700" s="518" t="str">
        <f t="shared" si="84"/>
        <v/>
      </c>
    </row>
    <row r="1701" spans="1:17" x14ac:dyDescent="0.2">
      <c r="A1701" s="525"/>
      <c r="B1701" s="526"/>
      <c r="C1701" s="483"/>
      <c r="D1701" s="528"/>
      <c r="E1701" s="473"/>
      <c r="F1701" s="497"/>
      <c r="G1701" s="528"/>
      <c r="H1701" s="528"/>
      <c r="I1701" s="528"/>
      <c r="J1701" s="484"/>
      <c r="K1701" s="547"/>
      <c r="L1701" s="547"/>
      <c r="M1701" s="484"/>
      <c r="N1701" s="574"/>
      <c r="O1701" s="532">
        <f t="shared" si="82"/>
        <v>0</v>
      </c>
      <c r="P1701" s="532">
        <f t="shared" si="83"/>
        <v>0</v>
      </c>
      <c r="Q1701" s="518" t="str">
        <f t="shared" si="84"/>
        <v/>
      </c>
    </row>
    <row r="1702" spans="1:17" x14ac:dyDescent="0.2">
      <c r="A1702" s="525"/>
      <c r="B1702" s="526"/>
      <c r="C1702" s="483"/>
      <c r="D1702" s="528"/>
      <c r="E1702" s="530"/>
      <c r="F1702" s="497"/>
      <c r="G1702" s="473"/>
      <c r="H1702" s="528"/>
      <c r="I1702" s="473"/>
      <c r="J1702" s="484"/>
      <c r="K1702" s="547"/>
      <c r="L1702" s="547"/>
      <c r="M1702" s="484"/>
      <c r="N1702" s="574"/>
      <c r="O1702" s="532">
        <f t="shared" si="82"/>
        <v>0</v>
      </c>
      <c r="P1702" s="532">
        <f t="shared" si="83"/>
        <v>0</v>
      </c>
      <c r="Q1702" s="518" t="str">
        <f t="shared" si="84"/>
        <v/>
      </c>
    </row>
    <row r="1703" spans="1:17" x14ac:dyDescent="0.2">
      <c r="A1703" s="525"/>
      <c r="B1703" s="526"/>
      <c r="C1703" s="483"/>
      <c r="D1703" s="528"/>
      <c r="E1703" s="473"/>
      <c r="F1703" s="497"/>
      <c r="G1703" s="541"/>
      <c r="H1703" s="528"/>
      <c r="I1703" s="473"/>
      <c r="J1703" s="484"/>
      <c r="K1703" s="547"/>
      <c r="L1703" s="547"/>
      <c r="M1703" s="484"/>
      <c r="N1703" s="574"/>
      <c r="O1703" s="532">
        <f t="shared" si="82"/>
        <v>0</v>
      </c>
      <c r="P1703" s="532">
        <f t="shared" si="83"/>
        <v>0</v>
      </c>
      <c r="Q1703" s="518" t="str">
        <f t="shared" si="84"/>
        <v/>
      </c>
    </row>
    <row r="1704" spans="1:17" x14ac:dyDescent="0.2">
      <c r="A1704" s="525"/>
      <c r="B1704" s="526"/>
      <c r="C1704" s="483"/>
      <c r="D1704" s="541"/>
      <c r="E1704" s="541"/>
      <c r="F1704" s="497"/>
      <c r="G1704" s="528"/>
      <c r="H1704" s="528"/>
      <c r="I1704" s="473"/>
      <c r="J1704" s="484"/>
      <c r="K1704" s="547"/>
      <c r="L1704" s="547"/>
      <c r="M1704" s="484"/>
      <c r="N1704" s="574"/>
      <c r="O1704" s="532">
        <f t="shared" si="82"/>
        <v>0</v>
      </c>
      <c r="P1704" s="532">
        <f t="shared" si="83"/>
        <v>0</v>
      </c>
      <c r="Q1704" s="518" t="str">
        <f t="shared" si="84"/>
        <v/>
      </c>
    </row>
    <row r="1705" spans="1:17" x14ac:dyDescent="0.2">
      <c r="A1705" s="525"/>
      <c r="B1705" s="526"/>
      <c r="C1705" s="483"/>
      <c r="D1705" s="528"/>
      <c r="E1705" s="473"/>
      <c r="F1705" s="497"/>
      <c r="G1705" s="473"/>
      <c r="H1705" s="528"/>
      <c r="I1705" s="473"/>
      <c r="J1705" s="484"/>
      <c r="K1705" s="547"/>
      <c r="L1705" s="547"/>
      <c r="M1705" s="484"/>
      <c r="N1705" s="574"/>
      <c r="O1705" s="532">
        <f t="shared" si="82"/>
        <v>0</v>
      </c>
      <c r="P1705" s="532">
        <f t="shared" si="83"/>
        <v>0</v>
      </c>
      <c r="Q1705" s="518" t="str">
        <f t="shared" si="84"/>
        <v/>
      </c>
    </row>
    <row r="1706" spans="1:17" x14ac:dyDescent="0.2">
      <c r="A1706" s="525"/>
      <c r="B1706" s="526"/>
      <c r="C1706" s="483"/>
      <c r="D1706" s="528"/>
      <c r="E1706" s="541"/>
      <c r="F1706" s="479"/>
      <c r="G1706" s="473"/>
      <c r="H1706" s="528"/>
      <c r="I1706" s="473"/>
      <c r="J1706" s="484"/>
      <c r="K1706" s="547"/>
      <c r="L1706" s="547"/>
      <c r="M1706" s="484"/>
      <c r="N1706" s="574"/>
      <c r="O1706" s="532">
        <f t="shared" si="82"/>
        <v>0</v>
      </c>
      <c r="P1706" s="532">
        <f t="shared" si="83"/>
        <v>0</v>
      </c>
      <c r="Q1706" s="518" t="str">
        <f t="shared" si="84"/>
        <v/>
      </c>
    </row>
    <row r="1707" spans="1:17" x14ac:dyDescent="0.2">
      <c r="A1707" s="525"/>
      <c r="B1707" s="526"/>
      <c r="C1707" s="483"/>
      <c r="D1707" s="528"/>
      <c r="E1707" s="473"/>
      <c r="F1707" s="479"/>
      <c r="G1707" s="473"/>
      <c r="H1707" s="528"/>
      <c r="I1707" s="473"/>
      <c r="J1707" s="484"/>
      <c r="K1707" s="547"/>
      <c r="L1707" s="547"/>
      <c r="M1707" s="484"/>
      <c r="N1707" s="574"/>
      <c r="O1707" s="532">
        <f t="shared" si="82"/>
        <v>0</v>
      </c>
      <c r="P1707" s="532">
        <f t="shared" si="83"/>
        <v>0</v>
      </c>
      <c r="Q1707" s="518" t="str">
        <f t="shared" si="84"/>
        <v/>
      </c>
    </row>
    <row r="1708" spans="1:17" x14ac:dyDescent="0.2">
      <c r="A1708" s="525"/>
      <c r="B1708" s="526"/>
      <c r="C1708" s="483"/>
      <c r="D1708" s="528"/>
      <c r="E1708" s="473"/>
      <c r="F1708" s="479"/>
      <c r="G1708" s="541"/>
      <c r="H1708" s="528"/>
      <c r="I1708" s="473"/>
      <c r="J1708" s="484"/>
      <c r="K1708" s="547"/>
      <c r="L1708" s="547"/>
      <c r="M1708" s="484"/>
      <c r="N1708" s="574"/>
      <c r="O1708" s="532">
        <f t="shared" si="82"/>
        <v>0</v>
      </c>
      <c r="P1708" s="532">
        <f t="shared" si="83"/>
        <v>0</v>
      </c>
      <c r="Q1708" s="518" t="str">
        <f t="shared" si="84"/>
        <v/>
      </c>
    </row>
    <row r="1709" spans="1:17" x14ac:dyDescent="0.2">
      <c r="A1709" s="525"/>
      <c r="B1709" s="526"/>
      <c r="C1709" s="483"/>
      <c r="D1709" s="528"/>
      <c r="E1709" s="473"/>
      <c r="F1709" s="479"/>
      <c r="G1709" s="473"/>
      <c r="H1709" s="528"/>
      <c r="I1709" s="473"/>
      <c r="J1709" s="484"/>
      <c r="K1709" s="509"/>
      <c r="L1709" s="484"/>
      <c r="M1709" s="484"/>
      <c r="N1709" s="574"/>
      <c r="O1709" s="532">
        <f t="shared" si="82"/>
        <v>0</v>
      </c>
      <c r="P1709" s="532">
        <f t="shared" si="83"/>
        <v>0</v>
      </c>
      <c r="Q1709" s="518" t="str">
        <f t="shared" si="84"/>
        <v/>
      </c>
    </row>
    <row r="1710" spans="1:17" x14ac:dyDescent="0.2">
      <c r="A1710" s="525"/>
      <c r="B1710" s="526"/>
      <c r="C1710" s="483"/>
      <c r="D1710" s="528"/>
      <c r="E1710" s="473"/>
      <c r="F1710" s="479"/>
      <c r="G1710" s="473"/>
      <c r="H1710" s="528"/>
      <c r="I1710" s="473"/>
      <c r="J1710" s="484"/>
      <c r="K1710" s="509"/>
      <c r="L1710" s="484"/>
      <c r="M1710" s="484"/>
      <c r="N1710" s="574"/>
      <c r="O1710" s="532">
        <f t="shared" si="82"/>
        <v>0</v>
      </c>
      <c r="P1710" s="532">
        <f t="shared" si="83"/>
        <v>0</v>
      </c>
      <c r="Q1710" s="518" t="str">
        <f t="shared" si="84"/>
        <v/>
      </c>
    </row>
    <row r="1711" spans="1:17" x14ac:dyDescent="0.2">
      <c r="A1711" s="525"/>
      <c r="B1711" s="526"/>
      <c r="C1711" s="483"/>
      <c r="D1711" s="528"/>
      <c r="E1711" s="473"/>
      <c r="F1711" s="479"/>
      <c r="G1711" s="473"/>
      <c r="H1711" s="528"/>
      <c r="I1711" s="473"/>
      <c r="J1711" s="484"/>
      <c r="K1711" s="509"/>
      <c r="L1711" s="484"/>
      <c r="M1711" s="484"/>
      <c r="N1711" s="574"/>
      <c r="O1711" s="532">
        <f t="shared" si="82"/>
        <v>0</v>
      </c>
      <c r="P1711" s="532">
        <f t="shared" si="83"/>
        <v>0</v>
      </c>
      <c r="Q1711" s="518" t="str">
        <f t="shared" si="84"/>
        <v/>
      </c>
    </row>
    <row r="1712" spans="1:17" x14ac:dyDescent="0.2">
      <c r="A1712" s="525"/>
      <c r="B1712" s="526"/>
      <c r="C1712" s="483"/>
      <c r="D1712" s="528"/>
      <c r="E1712" s="473"/>
      <c r="F1712" s="479"/>
      <c r="G1712" s="473"/>
      <c r="H1712" s="528"/>
      <c r="I1712" s="473"/>
      <c r="J1712" s="484"/>
      <c r="K1712" s="509"/>
      <c r="L1712" s="484"/>
      <c r="M1712" s="484"/>
      <c r="N1712" s="574"/>
      <c r="O1712" s="532">
        <f t="shared" si="82"/>
        <v>0</v>
      </c>
      <c r="P1712" s="532">
        <f t="shared" si="83"/>
        <v>0</v>
      </c>
      <c r="Q1712" s="518" t="str">
        <f t="shared" si="84"/>
        <v/>
      </c>
    </row>
    <row r="1713" spans="1:17" x14ac:dyDescent="0.2">
      <c r="A1713" s="525"/>
      <c r="B1713" s="526"/>
      <c r="C1713" s="483"/>
      <c r="D1713" s="528"/>
      <c r="E1713" s="473"/>
      <c r="F1713" s="479"/>
      <c r="G1713" s="473"/>
      <c r="H1713" s="528"/>
      <c r="I1713" s="473"/>
      <c r="J1713" s="484"/>
      <c r="K1713" s="509"/>
      <c r="L1713" s="484"/>
      <c r="M1713" s="484"/>
      <c r="N1713" s="574"/>
      <c r="O1713" s="532">
        <f t="shared" si="82"/>
        <v>0</v>
      </c>
      <c r="P1713" s="532">
        <f t="shared" si="83"/>
        <v>0</v>
      </c>
      <c r="Q1713" s="518" t="str">
        <f t="shared" si="84"/>
        <v/>
      </c>
    </row>
    <row r="1714" spans="1:17" x14ac:dyDescent="0.2">
      <c r="A1714" s="525"/>
      <c r="B1714" s="526"/>
      <c r="C1714" s="483"/>
      <c r="D1714" s="528"/>
      <c r="E1714" s="473"/>
      <c r="F1714" s="479"/>
      <c r="G1714" s="473"/>
      <c r="H1714" s="528"/>
      <c r="I1714" s="473"/>
      <c r="J1714" s="484"/>
      <c r="K1714" s="509"/>
      <c r="L1714" s="484"/>
      <c r="M1714" s="484"/>
      <c r="N1714" s="574"/>
      <c r="O1714" s="532">
        <f t="shared" si="82"/>
        <v>0</v>
      </c>
      <c r="P1714" s="532">
        <f t="shared" si="83"/>
        <v>0</v>
      </c>
      <c r="Q1714" s="518" t="str">
        <f t="shared" si="84"/>
        <v/>
      </c>
    </row>
    <row r="1715" spans="1:17" x14ac:dyDescent="0.2">
      <c r="A1715" s="525"/>
      <c r="B1715" s="526"/>
      <c r="C1715" s="571"/>
      <c r="D1715" s="541"/>
      <c r="E1715" s="541"/>
      <c r="F1715" s="542"/>
      <c r="G1715" s="530"/>
      <c r="H1715" s="528"/>
      <c r="I1715" s="473"/>
      <c r="J1715" s="484"/>
      <c r="K1715" s="509"/>
      <c r="L1715" s="484"/>
      <c r="M1715" s="484"/>
      <c r="N1715" s="574"/>
      <c r="O1715" s="532">
        <f t="shared" si="82"/>
        <v>0</v>
      </c>
      <c r="P1715" s="532">
        <f t="shared" si="83"/>
        <v>0</v>
      </c>
      <c r="Q1715" s="518" t="str">
        <f t="shared" si="84"/>
        <v/>
      </c>
    </row>
    <row r="1716" spans="1:17" x14ac:dyDescent="0.2">
      <c r="A1716" s="525"/>
      <c r="B1716" s="526"/>
      <c r="C1716" s="571"/>
      <c r="D1716" s="541"/>
      <c r="E1716" s="541"/>
      <c r="F1716" s="542"/>
      <c r="G1716" s="530"/>
      <c r="H1716" s="528"/>
      <c r="I1716" s="473"/>
      <c r="J1716" s="484"/>
      <c r="K1716" s="509"/>
      <c r="L1716" s="484"/>
      <c r="M1716" s="484"/>
      <c r="N1716" s="574"/>
      <c r="O1716" s="532">
        <f t="shared" si="82"/>
        <v>0</v>
      </c>
      <c r="P1716" s="532">
        <f t="shared" si="83"/>
        <v>0</v>
      </c>
      <c r="Q1716" s="518" t="str">
        <f t="shared" si="84"/>
        <v/>
      </c>
    </row>
    <row r="1717" spans="1:17" x14ac:dyDescent="0.2">
      <c r="A1717" s="525"/>
      <c r="B1717" s="526"/>
      <c r="C1717" s="571"/>
      <c r="D1717" s="541"/>
      <c r="E1717" s="541"/>
      <c r="F1717" s="479"/>
      <c r="G1717" s="530"/>
      <c r="H1717" s="528"/>
      <c r="I1717" s="473"/>
      <c r="J1717" s="484"/>
      <c r="K1717" s="509"/>
      <c r="L1717" s="484"/>
      <c r="M1717" s="484"/>
      <c r="N1717" s="574"/>
      <c r="O1717" s="532">
        <f t="shared" si="82"/>
        <v>0</v>
      </c>
      <c r="P1717" s="532">
        <f t="shared" si="83"/>
        <v>0</v>
      </c>
      <c r="Q1717" s="518" t="str">
        <f t="shared" si="84"/>
        <v/>
      </c>
    </row>
    <row r="1718" spans="1:17" x14ac:dyDescent="0.2">
      <c r="A1718" s="525"/>
      <c r="B1718" s="526"/>
      <c r="C1718" s="571"/>
      <c r="D1718" s="541"/>
      <c r="E1718" s="541"/>
      <c r="F1718" s="479"/>
      <c r="G1718" s="530"/>
      <c r="H1718" s="528"/>
      <c r="I1718" s="473"/>
      <c r="J1718" s="484"/>
      <c r="K1718" s="509"/>
      <c r="L1718" s="484"/>
      <c r="M1718" s="484"/>
      <c r="N1718" s="574"/>
      <c r="O1718" s="532">
        <f t="shared" si="82"/>
        <v>0</v>
      </c>
      <c r="P1718" s="532">
        <f t="shared" si="83"/>
        <v>0</v>
      </c>
      <c r="Q1718" s="518" t="str">
        <f t="shared" si="84"/>
        <v/>
      </c>
    </row>
    <row r="1719" spans="1:17" x14ac:dyDescent="0.2">
      <c r="A1719" s="525"/>
      <c r="B1719" s="526"/>
      <c r="C1719" s="483"/>
      <c r="D1719" s="528"/>
      <c r="E1719" s="473"/>
      <c r="F1719" s="479"/>
      <c r="G1719" s="473"/>
      <c r="H1719" s="528"/>
      <c r="I1719" s="473"/>
      <c r="J1719" s="484"/>
      <c r="K1719" s="509"/>
      <c r="L1719" s="484"/>
      <c r="M1719" s="484"/>
      <c r="N1719" s="574"/>
      <c r="O1719" s="532">
        <f t="shared" si="82"/>
        <v>0</v>
      </c>
      <c r="P1719" s="532">
        <f t="shared" si="83"/>
        <v>0</v>
      </c>
      <c r="Q1719" s="518" t="str">
        <f t="shared" si="84"/>
        <v/>
      </c>
    </row>
    <row r="1720" spans="1:17" x14ac:dyDescent="0.2">
      <c r="A1720" s="525"/>
      <c r="B1720" s="526"/>
      <c r="C1720" s="483"/>
      <c r="D1720" s="528"/>
      <c r="E1720" s="473"/>
      <c r="F1720" s="479"/>
      <c r="G1720" s="473"/>
      <c r="H1720" s="473"/>
      <c r="I1720" s="473"/>
      <c r="J1720" s="484"/>
      <c r="K1720" s="509"/>
      <c r="L1720" s="484"/>
      <c r="M1720" s="484"/>
      <c r="N1720" s="574"/>
      <c r="O1720" s="532">
        <f t="shared" si="82"/>
        <v>0</v>
      </c>
      <c r="P1720" s="532">
        <f t="shared" si="83"/>
        <v>0</v>
      </c>
      <c r="Q1720" s="518" t="str">
        <f t="shared" si="84"/>
        <v/>
      </c>
    </row>
    <row r="1721" spans="1:17" x14ac:dyDescent="0.2">
      <c r="A1721" s="525"/>
      <c r="B1721" s="526"/>
      <c r="C1721" s="483"/>
      <c r="D1721" s="528"/>
      <c r="E1721" s="473"/>
      <c r="F1721" s="479"/>
      <c r="G1721" s="473"/>
      <c r="H1721" s="528"/>
      <c r="I1721" s="473"/>
      <c r="J1721" s="484"/>
      <c r="K1721" s="509"/>
      <c r="L1721" s="484"/>
      <c r="M1721" s="484"/>
      <c r="N1721" s="574"/>
      <c r="O1721" s="532">
        <f t="shared" si="82"/>
        <v>0</v>
      </c>
      <c r="P1721" s="532">
        <f t="shared" si="83"/>
        <v>0</v>
      </c>
      <c r="Q1721" s="518" t="str">
        <f t="shared" si="84"/>
        <v/>
      </c>
    </row>
    <row r="1722" spans="1:17" x14ac:dyDescent="0.2">
      <c r="A1722" s="525"/>
      <c r="B1722" s="526"/>
      <c r="C1722" s="483"/>
      <c r="D1722" s="528"/>
      <c r="E1722" s="473"/>
      <c r="F1722" s="479"/>
      <c r="G1722" s="530"/>
      <c r="H1722" s="473"/>
      <c r="I1722" s="473"/>
      <c r="J1722" s="484"/>
      <c r="K1722" s="509"/>
      <c r="L1722" s="484"/>
      <c r="M1722" s="484"/>
      <c r="N1722" s="574"/>
      <c r="O1722" s="532">
        <f t="shared" si="82"/>
        <v>0</v>
      </c>
      <c r="P1722" s="532">
        <f t="shared" si="83"/>
        <v>0</v>
      </c>
      <c r="Q1722" s="518" t="str">
        <f t="shared" si="84"/>
        <v/>
      </c>
    </row>
    <row r="1723" spans="1:17" x14ac:dyDescent="0.2">
      <c r="A1723" s="525"/>
      <c r="B1723" s="526"/>
      <c r="C1723" s="483"/>
      <c r="D1723" s="528"/>
      <c r="E1723" s="473"/>
      <c r="F1723" s="479"/>
      <c r="G1723" s="471"/>
      <c r="H1723" s="480"/>
      <c r="I1723" s="480"/>
      <c r="J1723" s="442"/>
      <c r="K1723" s="442"/>
      <c r="L1723" s="543"/>
      <c r="M1723" s="443"/>
      <c r="N1723" s="444"/>
      <c r="O1723" s="532">
        <f t="shared" si="82"/>
        <v>0</v>
      </c>
      <c r="P1723" s="532">
        <f t="shared" si="83"/>
        <v>0</v>
      </c>
      <c r="Q1723" s="518" t="str">
        <f t="shared" si="84"/>
        <v/>
      </c>
    </row>
    <row r="1724" spans="1:17" x14ac:dyDescent="0.2">
      <c r="A1724" s="525"/>
      <c r="B1724" s="526"/>
      <c r="C1724" s="483"/>
      <c r="D1724" s="528"/>
      <c r="E1724" s="541"/>
      <c r="F1724" s="479"/>
      <c r="G1724" s="541"/>
      <c r="H1724" s="480"/>
      <c r="I1724" s="473"/>
      <c r="J1724" s="484"/>
      <c r="K1724" s="509"/>
      <c r="L1724" s="484"/>
      <c r="M1724" s="484"/>
      <c r="N1724" s="574"/>
      <c r="O1724" s="532">
        <f t="shared" si="82"/>
        <v>0</v>
      </c>
      <c r="P1724" s="532">
        <f t="shared" si="83"/>
        <v>0</v>
      </c>
      <c r="Q1724" s="518" t="str">
        <f t="shared" si="84"/>
        <v/>
      </c>
    </row>
    <row r="1725" spans="1:17" x14ac:dyDescent="0.2">
      <c r="A1725" s="525"/>
      <c r="B1725" s="526"/>
      <c r="C1725" s="483"/>
      <c r="D1725" s="528"/>
      <c r="E1725" s="473"/>
      <c r="F1725" s="479"/>
      <c r="G1725" s="471"/>
      <c r="H1725" s="480"/>
      <c r="I1725" s="480"/>
      <c r="J1725" s="442"/>
      <c r="K1725" s="442"/>
      <c r="L1725" s="543"/>
      <c r="M1725" s="484"/>
      <c r="N1725" s="574"/>
      <c r="O1725" s="532">
        <f t="shared" si="82"/>
        <v>0</v>
      </c>
      <c r="P1725" s="532">
        <f t="shared" si="83"/>
        <v>0</v>
      </c>
      <c r="Q1725" s="518" t="str">
        <f t="shared" si="84"/>
        <v/>
      </c>
    </row>
    <row r="1726" spans="1:17" x14ac:dyDescent="0.2">
      <c r="A1726" s="525"/>
      <c r="B1726" s="526"/>
      <c r="C1726" s="483"/>
      <c r="D1726" s="528"/>
      <c r="E1726" s="473"/>
      <c r="F1726" s="479"/>
      <c r="G1726" s="473"/>
      <c r="H1726" s="480"/>
      <c r="I1726" s="473"/>
      <c r="J1726" s="484"/>
      <c r="K1726" s="509"/>
      <c r="L1726" s="484"/>
      <c r="M1726" s="484"/>
      <c r="N1726" s="574"/>
      <c r="O1726" s="532">
        <f t="shared" si="82"/>
        <v>0</v>
      </c>
      <c r="P1726" s="532">
        <f t="shared" si="83"/>
        <v>0</v>
      </c>
      <c r="Q1726" s="518" t="str">
        <f t="shared" si="84"/>
        <v/>
      </c>
    </row>
    <row r="1727" spans="1:17" x14ac:dyDescent="0.2">
      <c r="A1727" s="525"/>
      <c r="B1727" s="526"/>
      <c r="C1727" s="571"/>
      <c r="D1727" s="541"/>
      <c r="E1727" s="541"/>
      <c r="F1727" s="479"/>
      <c r="G1727" s="530"/>
      <c r="H1727" s="480"/>
      <c r="I1727" s="473"/>
      <c r="J1727" s="484"/>
      <c r="K1727" s="509"/>
      <c r="L1727" s="484"/>
      <c r="M1727" s="484"/>
      <c r="N1727" s="574"/>
      <c r="O1727" s="532">
        <f t="shared" si="82"/>
        <v>0</v>
      </c>
      <c r="P1727" s="532">
        <f t="shared" si="83"/>
        <v>0</v>
      </c>
      <c r="Q1727" s="518" t="str">
        <f t="shared" si="84"/>
        <v/>
      </c>
    </row>
    <row r="1728" spans="1:17" x14ac:dyDescent="0.2">
      <c r="A1728" s="525"/>
      <c r="B1728" s="526"/>
      <c r="C1728" s="571"/>
      <c r="D1728" s="541"/>
      <c r="E1728" s="541"/>
      <c r="F1728" s="479"/>
      <c r="G1728" s="530"/>
      <c r="H1728" s="480"/>
      <c r="I1728" s="473"/>
      <c r="J1728" s="484"/>
      <c r="K1728" s="509"/>
      <c r="L1728" s="484"/>
      <c r="M1728" s="484"/>
      <c r="N1728" s="574"/>
      <c r="O1728" s="532">
        <f t="shared" si="82"/>
        <v>0</v>
      </c>
      <c r="P1728" s="532">
        <f t="shared" si="83"/>
        <v>0</v>
      </c>
      <c r="Q1728" s="518" t="str">
        <f t="shared" si="84"/>
        <v/>
      </c>
    </row>
    <row r="1729" spans="1:17" x14ac:dyDescent="0.2">
      <c r="A1729" s="525"/>
      <c r="B1729" s="526"/>
      <c r="C1729" s="571"/>
      <c r="D1729" s="541"/>
      <c r="E1729" s="541"/>
      <c r="F1729" s="479"/>
      <c r="G1729" s="530"/>
      <c r="H1729" s="480"/>
      <c r="I1729" s="473"/>
      <c r="J1729" s="484"/>
      <c r="K1729" s="509"/>
      <c r="L1729" s="484"/>
      <c r="M1729" s="484"/>
      <c r="N1729" s="574"/>
      <c r="O1729" s="532">
        <f t="shared" si="82"/>
        <v>0</v>
      </c>
      <c r="P1729" s="532">
        <f t="shared" si="83"/>
        <v>0</v>
      </c>
      <c r="Q1729" s="518" t="str">
        <f t="shared" si="84"/>
        <v/>
      </c>
    </row>
    <row r="1730" spans="1:17" x14ac:dyDescent="0.2">
      <c r="A1730" s="525"/>
      <c r="B1730" s="526"/>
      <c r="C1730" s="571"/>
      <c r="D1730" s="541"/>
      <c r="E1730" s="541"/>
      <c r="F1730" s="479"/>
      <c r="G1730" s="530"/>
      <c r="H1730" s="480"/>
      <c r="I1730" s="473"/>
      <c r="J1730" s="484"/>
      <c r="K1730" s="509"/>
      <c r="L1730" s="484"/>
      <c r="M1730" s="484"/>
      <c r="N1730" s="574"/>
      <c r="O1730" s="532">
        <f t="shared" si="82"/>
        <v>0</v>
      </c>
      <c r="P1730" s="532">
        <f t="shared" si="83"/>
        <v>0</v>
      </c>
      <c r="Q1730" s="518" t="str">
        <f t="shared" si="84"/>
        <v/>
      </c>
    </row>
    <row r="1731" spans="1:17" x14ac:dyDescent="0.2">
      <c r="A1731" s="525"/>
      <c r="B1731" s="526"/>
      <c r="C1731" s="571"/>
      <c r="D1731" s="528"/>
      <c r="E1731" s="473"/>
      <c r="F1731" s="479"/>
      <c r="G1731" s="473"/>
      <c r="H1731" s="480"/>
      <c r="I1731" s="473"/>
      <c r="J1731" s="484"/>
      <c r="K1731" s="509"/>
      <c r="L1731" s="484"/>
      <c r="M1731" s="484"/>
      <c r="N1731" s="574"/>
      <c r="O1731" s="532">
        <f t="shared" si="82"/>
        <v>0</v>
      </c>
      <c r="P1731" s="532">
        <f t="shared" si="83"/>
        <v>0</v>
      </c>
      <c r="Q1731" s="518" t="str">
        <f t="shared" si="84"/>
        <v/>
      </c>
    </row>
    <row r="1732" spans="1:17" x14ac:dyDescent="0.2">
      <c r="A1732" s="525"/>
      <c r="B1732" s="526"/>
      <c r="C1732" s="571"/>
      <c r="D1732" s="528"/>
      <c r="E1732" s="473"/>
      <c r="F1732" s="479"/>
      <c r="G1732" s="473"/>
      <c r="H1732" s="480"/>
      <c r="I1732" s="473"/>
      <c r="J1732" s="484"/>
      <c r="K1732" s="509"/>
      <c r="L1732" s="484"/>
      <c r="M1732" s="484"/>
      <c r="N1732" s="574"/>
      <c r="O1732" s="532">
        <f t="shared" si="82"/>
        <v>0</v>
      </c>
      <c r="P1732" s="532">
        <f t="shared" si="83"/>
        <v>0</v>
      </c>
      <c r="Q1732" s="518" t="str">
        <f t="shared" si="84"/>
        <v/>
      </c>
    </row>
    <row r="1733" spans="1:17" x14ac:dyDescent="0.2">
      <c r="A1733" s="525"/>
      <c r="B1733" s="526"/>
      <c r="C1733" s="571"/>
      <c r="D1733" s="528"/>
      <c r="E1733" s="473"/>
      <c r="F1733" s="479"/>
      <c r="G1733" s="473"/>
      <c r="H1733" s="480"/>
      <c r="I1733" s="473"/>
      <c r="J1733" s="506"/>
      <c r="K1733" s="509"/>
      <c r="L1733" s="484"/>
      <c r="M1733" s="484"/>
      <c r="N1733" s="574"/>
      <c r="O1733" s="532">
        <f t="shared" ref="O1733:O1796" si="85">IF(B1733=0,0,IF(YEAR(B1733)=$P$1,MONTH(B1733)-$O$1+1,(YEAR(B1733)-$P$1)*12-$O$1+1+MONTH(B1733)))</f>
        <v>0</v>
      </c>
      <c r="P1733" s="532">
        <f t="shared" ref="P1733:P1796" si="86">IF(C1733=0,0,IF(YEAR(C1733)=$P$1,MONTH(C1733)-$O$1+1,(YEAR(C1733)-$P$1)*12-$O$1+1+MONTH(C1733)))</f>
        <v>0</v>
      </c>
      <c r="Q1733" s="518" t="str">
        <f t="shared" ref="Q1733:Q1796" si="87">SUBSTITUTE(D1733," ","_")</f>
        <v/>
      </c>
    </row>
    <row r="1734" spans="1:17" x14ac:dyDescent="0.2">
      <c r="A1734" s="525"/>
      <c r="B1734" s="526"/>
      <c r="C1734" s="571"/>
      <c r="D1734" s="528"/>
      <c r="E1734" s="473"/>
      <c r="F1734" s="479"/>
      <c r="G1734" s="473"/>
      <c r="H1734" s="480"/>
      <c r="I1734" s="473"/>
      <c r="J1734" s="484"/>
      <c r="K1734" s="509"/>
      <c r="L1734" s="484"/>
      <c r="M1734" s="484"/>
      <c r="N1734" s="574"/>
      <c r="O1734" s="532">
        <f t="shared" si="85"/>
        <v>0</v>
      </c>
      <c r="P1734" s="532">
        <f t="shared" si="86"/>
        <v>0</v>
      </c>
      <c r="Q1734" s="518" t="str">
        <f t="shared" si="87"/>
        <v/>
      </c>
    </row>
    <row r="1735" spans="1:17" x14ac:dyDescent="0.2">
      <c r="A1735" s="525"/>
      <c r="B1735" s="526"/>
      <c r="C1735" s="571"/>
      <c r="D1735" s="528"/>
      <c r="E1735" s="473"/>
      <c r="F1735" s="479"/>
      <c r="G1735" s="473"/>
      <c r="H1735" s="480"/>
      <c r="I1735" s="473"/>
      <c r="J1735" s="484"/>
      <c r="K1735" s="509"/>
      <c r="L1735" s="484"/>
      <c r="M1735" s="484"/>
      <c r="N1735" s="574"/>
      <c r="O1735" s="532">
        <f t="shared" si="85"/>
        <v>0</v>
      </c>
      <c r="P1735" s="532">
        <f t="shared" si="86"/>
        <v>0</v>
      </c>
      <c r="Q1735" s="518" t="str">
        <f t="shared" si="87"/>
        <v/>
      </c>
    </row>
    <row r="1736" spans="1:17" x14ac:dyDescent="0.2">
      <c r="A1736" s="525"/>
      <c r="B1736" s="526"/>
      <c r="C1736" s="571"/>
      <c r="D1736" s="541"/>
      <c r="E1736" s="541"/>
      <c r="F1736" s="542"/>
      <c r="G1736" s="541"/>
      <c r="H1736" s="480"/>
      <c r="I1736" s="473"/>
      <c r="J1736" s="484"/>
      <c r="K1736" s="509"/>
      <c r="L1736" s="484"/>
      <c r="M1736" s="484"/>
      <c r="N1736" s="574"/>
      <c r="O1736" s="532">
        <f t="shared" si="85"/>
        <v>0</v>
      </c>
      <c r="P1736" s="532">
        <f t="shared" si="86"/>
        <v>0</v>
      </c>
      <c r="Q1736" s="518" t="str">
        <f t="shared" si="87"/>
        <v/>
      </c>
    </row>
    <row r="1737" spans="1:17" x14ac:dyDescent="0.2">
      <c r="A1737" s="525"/>
      <c r="B1737" s="526"/>
      <c r="C1737" s="571"/>
      <c r="D1737" s="541"/>
      <c r="E1737" s="541"/>
      <c r="F1737" s="542"/>
      <c r="G1737" s="541"/>
      <c r="H1737" s="480"/>
      <c r="I1737" s="473"/>
      <c r="J1737" s="484"/>
      <c r="K1737" s="509"/>
      <c r="L1737" s="484"/>
      <c r="M1737" s="484"/>
      <c r="N1737" s="574"/>
      <c r="O1737" s="532">
        <f t="shared" si="85"/>
        <v>0</v>
      </c>
      <c r="P1737" s="532">
        <f t="shared" si="86"/>
        <v>0</v>
      </c>
      <c r="Q1737" s="518" t="str">
        <f t="shared" si="87"/>
        <v/>
      </c>
    </row>
    <row r="1738" spans="1:17" x14ac:dyDescent="0.2">
      <c r="A1738" s="525"/>
      <c r="B1738" s="526"/>
      <c r="C1738" s="571"/>
      <c r="D1738" s="541"/>
      <c r="E1738" s="541"/>
      <c r="F1738" s="542"/>
      <c r="G1738" s="541"/>
      <c r="H1738" s="480"/>
      <c r="I1738" s="473"/>
      <c r="J1738" s="484"/>
      <c r="K1738" s="509"/>
      <c r="L1738" s="484"/>
      <c r="M1738" s="484"/>
      <c r="N1738" s="574"/>
      <c r="O1738" s="532">
        <f t="shared" si="85"/>
        <v>0</v>
      </c>
      <c r="P1738" s="532">
        <f t="shared" si="86"/>
        <v>0</v>
      </c>
      <c r="Q1738" s="518" t="str">
        <f t="shared" si="87"/>
        <v/>
      </c>
    </row>
    <row r="1739" spans="1:17" x14ac:dyDescent="0.2">
      <c r="A1739" s="525"/>
      <c r="B1739" s="526"/>
      <c r="C1739" s="571"/>
      <c r="D1739" s="541"/>
      <c r="E1739" s="541"/>
      <c r="F1739" s="542"/>
      <c r="G1739" s="541"/>
      <c r="H1739" s="480"/>
      <c r="I1739" s="473"/>
      <c r="J1739" s="484"/>
      <c r="K1739" s="509"/>
      <c r="L1739" s="484"/>
      <c r="M1739" s="484"/>
      <c r="N1739" s="574"/>
      <c r="O1739" s="532">
        <f t="shared" si="85"/>
        <v>0</v>
      </c>
      <c r="P1739" s="532">
        <f t="shared" si="86"/>
        <v>0</v>
      </c>
      <c r="Q1739" s="518" t="str">
        <f t="shared" si="87"/>
        <v/>
      </c>
    </row>
    <row r="1740" spans="1:17" x14ac:dyDescent="0.2">
      <c r="A1740" s="525"/>
      <c r="B1740" s="526"/>
      <c r="C1740" s="571"/>
      <c r="D1740" s="541"/>
      <c r="E1740" s="541"/>
      <c r="F1740" s="542"/>
      <c r="G1740" s="541"/>
      <c r="H1740" s="541"/>
      <c r="I1740" s="473"/>
      <c r="J1740" s="484"/>
      <c r="K1740" s="509"/>
      <c r="L1740" s="484"/>
      <c r="M1740" s="484"/>
      <c r="N1740" s="574"/>
      <c r="O1740" s="532">
        <f t="shared" si="85"/>
        <v>0</v>
      </c>
      <c r="P1740" s="532">
        <f t="shared" si="86"/>
        <v>0</v>
      </c>
      <c r="Q1740" s="518" t="str">
        <f t="shared" si="87"/>
        <v/>
      </c>
    </row>
    <row r="1741" spans="1:17" x14ac:dyDescent="0.2">
      <c r="A1741" s="525"/>
      <c r="B1741" s="526"/>
      <c r="C1741" s="571"/>
      <c r="D1741" s="541"/>
      <c r="E1741" s="541"/>
      <c r="F1741" s="542"/>
      <c r="G1741" s="541"/>
      <c r="H1741" s="541"/>
      <c r="I1741" s="473"/>
      <c r="J1741" s="484"/>
      <c r="K1741" s="509"/>
      <c r="L1741" s="484"/>
      <c r="M1741" s="484"/>
      <c r="N1741" s="574"/>
      <c r="O1741" s="532">
        <f t="shared" si="85"/>
        <v>0</v>
      </c>
      <c r="P1741" s="532">
        <f t="shared" si="86"/>
        <v>0</v>
      </c>
      <c r="Q1741" s="518" t="str">
        <f t="shared" si="87"/>
        <v/>
      </c>
    </row>
    <row r="1742" spans="1:17" x14ac:dyDescent="0.2">
      <c r="A1742" s="525"/>
      <c r="B1742" s="526"/>
      <c r="C1742" s="571"/>
      <c r="D1742" s="541"/>
      <c r="E1742" s="541"/>
      <c r="F1742" s="542"/>
      <c r="G1742" s="541"/>
      <c r="H1742" s="541"/>
      <c r="I1742" s="473"/>
      <c r="J1742" s="484"/>
      <c r="K1742" s="509"/>
      <c r="L1742" s="484"/>
      <c r="M1742" s="484"/>
      <c r="N1742" s="574"/>
      <c r="O1742" s="532">
        <f t="shared" si="85"/>
        <v>0</v>
      </c>
      <c r="P1742" s="532">
        <f t="shared" si="86"/>
        <v>0</v>
      </c>
      <c r="Q1742" s="518" t="str">
        <f t="shared" si="87"/>
        <v/>
      </c>
    </row>
    <row r="1743" spans="1:17" x14ac:dyDescent="0.2">
      <c r="A1743" s="525"/>
      <c r="B1743" s="526"/>
      <c r="C1743" s="571"/>
      <c r="D1743" s="541"/>
      <c r="E1743" s="541"/>
      <c r="F1743" s="542"/>
      <c r="G1743" s="541"/>
      <c r="H1743" s="541"/>
      <c r="I1743" s="473"/>
      <c r="J1743" s="484"/>
      <c r="K1743" s="509"/>
      <c r="L1743" s="484"/>
      <c r="M1743" s="484"/>
      <c r="N1743" s="574"/>
      <c r="O1743" s="532">
        <f t="shared" si="85"/>
        <v>0</v>
      </c>
      <c r="P1743" s="532">
        <f t="shared" si="86"/>
        <v>0</v>
      </c>
      <c r="Q1743" s="518" t="str">
        <f t="shared" si="87"/>
        <v/>
      </c>
    </row>
    <row r="1744" spans="1:17" x14ac:dyDescent="0.2">
      <c r="A1744" s="525"/>
      <c r="B1744" s="526"/>
      <c r="C1744" s="571"/>
      <c r="D1744" s="541"/>
      <c r="E1744" s="541"/>
      <c r="F1744" s="542"/>
      <c r="G1744" s="541"/>
      <c r="H1744" s="480"/>
      <c r="I1744" s="473"/>
      <c r="J1744" s="484"/>
      <c r="K1744" s="509"/>
      <c r="L1744" s="484"/>
      <c r="M1744" s="484"/>
      <c r="N1744" s="574"/>
      <c r="O1744" s="532">
        <f t="shared" si="85"/>
        <v>0</v>
      </c>
      <c r="P1744" s="532">
        <f t="shared" si="86"/>
        <v>0</v>
      </c>
      <c r="Q1744" s="518" t="str">
        <f t="shared" si="87"/>
        <v/>
      </c>
    </row>
    <row r="1745" spans="1:17" x14ac:dyDescent="0.2">
      <c r="A1745" s="525"/>
      <c r="B1745" s="526"/>
      <c r="C1745" s="571"/>
      <c r="D1745" s="541"/>
      <c r="E1745" s="541"/>
      <c r="F1745" s="542"/>
      <c r="G1745" s="541"/>
      <c r="H1745" s="480"/>
      <c r="I1745" s="473"/>
      <c r="J1745" s="484"/>
      <c r="K1745" s="509"/>
      <c r="L1745" s="484"/>
      <c r="M1745" s="484"/>
      <c r="N1745" s="574"/>
      <c r="O1745" s="532">
        <f t="shared" si="85"/>
        <v>0</v>
      </c>
      <c r="P1745" s="532">
        <f t="shared" si="86"/>
        <v>0</v>
      </c>
      <c r="Q1745" s="518" t="str">
        <f t="shared" si="87"/>
        <v/>
      </c>
    </row>
    <row r="1746" spans="1:17" x14ac:dyDescent="0.2">
      <c r="A1746" s="525"/>
      <c r="B1746" s="526"/>
      <c r="C1746" s="571"/>
      <c r="D1746" s="541"/>
      <c r="E1746" s="541"/>
      <c r="F1746" s="542"/>
      <c r="G1746" s="541"/>
      <c r="H1746" s="480"/>
      <c r="I1746" s="473"/>
      <c r="J1746" s="484"/>
      <c r="K1746" s="509"/>
      <c r="L1746" s="484"/>
      <c r="M1746" s="484"/>
      <c r="N1746" s="574"/>
      <c r="O1746" s="532">
        <f t="shared" si="85"/>
        <v>0</v>
      </c>
      <c r="P1746" s="532">
        <f t="shared" si="86"/>
        <v>0</v>
      </c>
      <c r="Q1746" s="518" t="str">
        <f t="shared" si="87"/>
        <v/>
      </c>
    </row>
    <row r="1747" spans="1:17" x14ac:dyDescent="0.2">
      <c r="A1747" s="525"/>
      <c r="B1747" s="526"/>
      <c r="C1747" s="571"/>
      <c r="D1747" s="541"/>
      <c r="E1747" s="541"/>
      <c r="F1747" s="542"/>
      <c r="G1747" s="541"/>
      <c r="H1747" s="480"/>
      <c r="I1747" s="473"/>
      <c r="J1747" s="484"/>
      <c r="K1747" s="509"/>
      <c r="L1747" s="484"/>
      <c r="M1747" s="484"/>
      <c r="N1747" s="574"/>
      <c r="O1747" s="532">
        <f t="shared" si="85"/>
        <v>0</v>
      </c>
      <c r="P1747" s="532">
        <f t="shared" si="86"/>
        <v>0</v>
      </c>
      <c r="Q1747" s="518" t="str">
        <f t="shared" si="87"/>
        <v/>
      </c>
    </row>
    <row r="1748" spans="1:17" x14ac:dyDescent="0.2">
      <c r="A1748" s="525"/>
      <c r="B1748" s="526"/>
      <c r="C1748" s="571"/>
      <c r="D1748" s="541"/>
      <c r="E1748" s="473"/>
      <c r="F1748" s="479"/>
      <c r="G1748" s="473"/>
      <c r="H1748" s="480"/>
      <c r="I1748" s="473"/>
      <c r="J1748" s="484"/>
      <c r="K1748" s="484"/>
      <c r="L1748" s="509"/>
      <c r="M1748" s="484"/>
      <c r="N1748" s="574"/>
      <c r="O1748" s="532">
        <f t="shared" si="85"/>
        <v>0</v>
      </c>
      <c r="P1748" s="532">
        <f t="shared" si="86"/>
        <v>0</v>
      </c>
      <c r="Q1748" s="518" t="str">
        <f t="shared" si="87"/>
        <v/>
      </c>
    </row>
    <row r="1749" spans="1:17" x14ac:dyDescent="0.2">
      <c r="A1749" s="525"/>
      <c r="B1749" s="526"/>
      <c r="C1749" s="571"/>
      <c r="D1749" s="541"/>
      <c r="E1749" s="473"/>
      <c r="F1749" s="479"/>
      <c r="G1749" s="473"/>
      <c r="H1749" s="541"/>
      <c r="I1749" s="473"/>
      <c r="J1749" s="484"/>
      <c r="K1749" s="484"/>
      <c r="L1749" s="509"/>
      <c r="M1749" s="484"/>
      <c r="N1749" s="574"/>
      <c r="O1749" s="532">
        <f t="shared" si="85"/>
        <v>0</v>
      </c>
      <c r="P1749" s="532">
        <f t="shared" si="86"/>
        <v>0</v>
      </c>
      <c r="Q1749" s="518" t="str">
        <f t="shared" si="87"/>
        <v/>
      </c>
    </row>
    <row r="1750" spans="1:17" x14ac:dyDescent="0.2">
      <c r="A1750" s="525"/>
      <c r="B1750" s="526"/>
      <c r="C1750" s="483"/>
      <c r="D1750" s="473"/>
      <c r="E1750" s="473"/>
      <c r="F1750" s="479"/>
      <c r="G1750" s="473"/>
      <c r="H1750" s="473"/>
      <c r="I1750" s="473"/>
      <c r="J1750" s="484"/>
      <c r="K1750" s="509"/>
      <c r="L1750" s="484"/>
      <c r="M1750" s="484"/>
      <c r="N1750" s="574"/>
      <c r="O1750" s="532">
        <f t="shared" si="85"/>
        <v>0</v>
      </c>
      <c r="P1750" s="532">
        <f t="shared" si="86"/>
        <v>0</v>
      </c>
      <c r="Q1750" s="518" t="str">
        <f t="shared" si="87"/>
        <v/>
      </c>
    </row>
    <row r="1751" spans="1:17" x14ac:dyDescent="0.2">
      <c r="A1751" s="525"/>
      <c r="B1751" s="526"/>
      <c r="C1751" s="483"/>
      <c r="D1751" s="528"/>
      <c r="E1751" s="528"/>
      <c r="F1751" s="479"/>
      <c r="G1751" s="528"/>
      <c r="H1751" s="473"/>
      <c r="I1751" s="473"/>
      <c r="J1751" s="484"/>
      <c r="K1751" s="509"/>
      <c r="L1751" s="484"/>
      <c r="M1751" s="484"/>
      <c r="N1751" s="574"/>
      <c r="O1751" s="532">
        <f t="shared" si="85"/>
        <v>0</v>
      </c>
      <c r="P1751" s="532">
        <f t="shared" si="86"/>
        <v>0</v>
      </c>
      <c r="Q1751" s="518" t="str">
        <f t="shared" si="87"/>
        <v/>
      </c>
    </row>
    <row r="1752" spans="1:17" x14ac:dyDescent="0.2">
      <c r="A1752" s="525"/>
      <c r="B1752" s="526"/>
      <c r="C1752" s="483"/>
      <c r="D1752" s="528"/>
      <c r="E1752" s="473"/>
      <c r="F1752" s="479"/>
      <c r="G1752" s="473"/>
      <c r="H1752" s="473"/>
      <c r="I1752" s="473"/>
      <c r="J1752" s="484"/>
      <c r="K1752" s="509"/>
      <c r="L1752" s="484"/>
      <c r="M1752" s="484"/>
      <c r="N1752" s="574"/>
      <c r="O1752" s="532">
        <f t="shared" si="85"/>
        <v>0</v>
      </c>
      <c r="P1752" s="532">
        <f t="shared" si="86"/>
        <v>0</v>
      </c>
      <c r="Q1752" s="518" t="str">
        <f t="shared" si="87"/>
        <v/>
      </c>
    </row>
    <row r="1753" spans="1:17" x14ac:dyDescent="0.2">
      <c r="A1753" s="525"/>
      <c r="B1753" s="526"/>
      <c r="C1753" s="483"/>
      <c r="D1753" s="528"/>
      <c r="E1753" s="473"/>
      <c r="F1753" s="479"/>
      <c r="G1753" s="473"/>
      <c r="H1753" s="473"/>
      <c r="I1753" s="473"/>
      <c r="J1753" s="484"/>
      <c r="K1753" s="509"/>
      <c r="L1753" s="484"/>
      <c r="M1753" s="484"/>
      <c r="N1753" s="574"/>
      <c r="O1753" s="532">
        <f t="shared" si="85"/>
        <v>0</v>
      </c>
      <c r="P1753" s="532">
        <f t="shared" si="86"/>
        <v>0</v>
      </c>
      <c r="Q1753" s="518" t="str">
        <f t="shared" si="87"/>
        <v/>
      </c>
    </row>
    <row r="1754" spans="1:17" x14ac:dyDescent="0.2">
      <c r="A1754" s="525"/>
      <c r="B1754" s="526"/>
      <c r="C1754" s="483"/>
      <c r="D1754" s="528"/>
      <c r="E1754" s="473"/>
      <c r="F1754" s="479"/>
      <c r="G1754" s="473"/>
      <c r="H1754" s="473"/>
      <c r="I1754" s="473"/>
      <c r="J1754" s="484"/>
      <c r="K1754" s="509"/>
      <c r="L1754" s="484"/>
      <c r="M1754" s="484"/>
      <c r="N1754" s="574"/>
      <c r="O1754" s="532">
        <f t="shared" si="85"/>
        <v>0</v>
      </c>
      <c r="P1754" s="532">
        <f t="shared" si="86"/>
        <v>0</v>
      </c>
      <c r="Q1754" s="518" t="str">
        <f t="shared" si="87"/>
        <v/>
      </c>
    </row>
    <row r="1755" spans="1:17" x14ac:dyDescent="0.2">
      <c r="A1755" s="525"/>
      <c r="B1755" s="526"/>
      <c r="C1755" s="483"/>
      <c r="D1755" s="528"/>
      <c r="E1755" s="473"/>
      <c r="F1755" s="479"/>
      <c r="G1755" s="473"/>
      <c r="H1755" s="473"/>
      <c r="I1755" s="473"/>
      <c r="J1755" s="484"/>
      <c r="K1755" s="509"/>
      <c r="L1755" s="484"/>
      <c r="M1755" s="484"/>
      <c r="N1755" s="574"/>
      <c r="O1755" s="532">
        <f t="shared" si="85"/>
        <v>0</v>
      </c>
      <c r="P1755" s="532">
        <f t="shared" si="86"/>
        <v>0</v>
      </c>
      <c r="Q1755" s="518" t="str">
        <f t="shared" si="87"/>
        <v/>
      </c>
    </row>
    <row r="1756" spans="1:17" x14ac:dyDescent="0.2">
      <c r="A1756" s="525"/>
      <c r="B1756" s="526"/>
      <c r="C1756" s="483"/>
      <c r="D1756" s="528"/>
      <c r="E1756" s="473"/>
      <c r="F1756" s="479"/>
      <c r="G1756" s="473"/>
      <c r="H1756" s="473"/>
      <c r="I1756" s="473"/>
      <c r="J1756" s="484"/>
      <c r="K1756" s="509"/>
      <c r="L1756" s="484"/>
      <c r="M1756" s="484"/>
      <c r="N1756" s="574"/>
      <c r="O1756" s="532">
        <f t="shared" si="85"/>
        <v>0</v>
      </c>
      <c r="P1756" s="532">
        <f t="shared" si="86"/>
        <v>0</v>
      </c>
      <c r="Q1756" s="518" t="str">
        <f t="shared" si="87"/>
        <v/>
      </c>
    </row>
    <row r="1757" spans="1:17" x14ac:dyDescent="0.2">
      <c r="A1757" s="525"/>
      <c r="B1757" s="526"/>
      <c r="C1757" s="483"/>
      <c r="D1757" s="528"/>
      <c r="E1757" s="473"/>
      <c r="F1757" s="479"/>
      <c r="G1757" s="473"/>
      <c r="H1757" s="473"/>
      <c r="I1757" s="473"/>
      <c r="J1757" s="484"/>
      <c r="K1757" s="484"/>
      <c r="L1757" s="484"/>
      <c r="M1757" s="484"/>
      <c r="N1757" s="574"/>
      <c r="O1757" s="532">
        <f t="shared" si="85"/>
        <v>0</v>
      </c>
      <c r="P1757" s="532">
        <f t="shared" si="86"/>
        <v>0</v>
      </c>
      <c r="Q1757" s="518" t="str">
        <f t="shared" si="87"/>
        <v/>
      </c>
    </row>
    <row r="1758" spans="1:17" x14ac:dyDescent="0.2">
      <c r="A1758" s="525"/>
      <c r="B1758" s="526"/>
      <c r="C1758" s="483"/>
      <c r="D1758" s="528"/>
      <c r="E1758" s="473"/>
      <c r="F1758" s="479"/>
      <c r="G1758" s="473"/>
      <c r="H1758" s="473"/>
      <c r="I1758" s="473"/>
      <c r="J1758" s="484"/>
      <c r="K1758" s="484"/>
      <c r="L1758" s="484"/>
      <c r="M1758" s="484"/>
      <c r="N1758" s="574"/>
      <c r="O1758" s="532">
        <f t="shared" si="85"/>
        <v>0</v>
      </c>
      <c r="P1758" s="532">
        <f t="shared" si="86"/>
        <v>0</v>
      </c>
      <c r="Q1758" s="518" t="str">
        <f t="shared" si="87"/>
        <v/>
      </c>
    </row>
    <row r="1759" spans="1:17" x14ac:dyDescent="0.2">
      <c r="A1759" s="525"/>
      <c r="B1759" s="526"/>
      <c r="C1759" s="478"/>
      <c r="D1759" s="528"/>
      <c r="E1759" s="473"/>
      <c r="F1759" s="479"/>
      <c r="G1759" s="473"/>
      <c r="H1759" s="480"/>
      <c r="I1759" s="530"/>
      <c r="J1759" s="443"/>
      <c r="K1759" s="543"/>
      <c r="L1759" s="531"/>
      <c r="M1759" s="442"/>
      <c r="N1759" s="574"/>
      <c r="O1759" s="532">
        <f t="shared" si="85"/>
        <v>0</v>
      </c>
      <c r="P1759" s="532">
        <f t="shared" si="86"/>
        <v>0</v>
      </c>
      <c r="Q1759" s="518" t="str">
        <f t="shared" si="87"/>
        <v/>
      </c>
    </row>
    <row r="1760" spans="1:17" x14ac:dyDescent="0.2">
      <c r="A1760" s="525"/>
      <c r="B1760" s="526"/>
      <c r="C1760" s="483"/>
      <c r="D1760" s="528"/>
      <c r="E1760" s="473"/>
      <c r="F1760" s="479"/>
      <c r="G1760" s="473"/>
      <c r="H1760" s="473"/>
      <c r="I1760" s="473"/>
      <c r="J1760" s="484"/>
      <c r="K1760" s="509"/>
      <c r="L1760" s="484"/>
      <c r="M1760" s="484"/>
      <c r="N1760" s="574"/>
      <c r="O1760" s="532">
        <f t="shared" si="85"/>
        <v>0</v>
      </c>
      <c r="P1760" s="532">
        <f t="shared" si="86"/>
        <v>0</v>
      </c>
      <c r="Q1760" s="518" t="str">
        <f t="shared" si="87"/>
        <v/>
      </c>
    </row>
    <row r="1761" spans="1:17" x14ac:dyDescent="0.2">
      <c r="A1761" s="525"/>
      <c r="B1761" s="526"/>
      <c r="C1761" s="483"/>
      <c r="D1761" s="528"/>
      <c r="E1761" s="541"/>
      <c r="F1761" s="479"/>
      <c r="G1761" s="473"/>
      <c r="H1761" s="473"/>
      <c r="I1761" s="473"/>
      <c r="J1761" s="484"/>
      <c r="K1761" s="509"/>
      <c r="L1761" s="484"/>
      <c r="M1761" s="484"/>
      <c r="N1761" s="574"/>
      <c r="O1761" s="532">
        <f t="shared" si="85"/>
        <v>0</v>
      </c>
      <c r="P1761" s="532">
        <f t="shared" si="86"/>
        <v>0</v>
      </c>
      <c r="Q1761" s="518" t="str">
        <f t="shared" si="87"/>
        <v/>
      </c>
    </row>
    <row r="1762" spans="1:17" x14ac:dyDescent="0.2">
      <c r="A1762" s="525"/>
      <c r="B1762" s="526"/>
      <c r="C1762" s="483"/>
      <c r="D1762" s="528"/>
      <c r="E1762" s="473"/>
      <c r="F1762" s="479"/>
      <c r="G1762" s="473"/>
      <c r="H1762" s="541"/>
      <c r="I1762" s="473"/>
      <c r="J1762" s="484"/>
      <c r="K1762" s="484"/>
      <c r="L1762" s="484"/>
      <c r="M1762" s="484"/>
      <c r="N1762" s="482"/>
      <c r="O1762" s="532">
        <f t="shared" si="85"/>
        <v>0</v>
      </c>
      <c r="P1762" s="532">
        <f t="shared" si="86"/>
        <v>0</v>
      </c>
      <c r="Q1762" s="518" t="str">
        <f t="shared" si="87"/>
        <v/>
      </c>
    </row>
    <row r="1763" spans="1:17" x14ac:dyDescent="0.2">
      <c r="A1763" s="525"/>
      <c r="B1763" s="444"/>
      <c r="C1763" s="478"/>
      <c r="D1763" s="528"/>
      <c r="E1763" s="480"/>
      <c r="F1763" s="497"/>
      <c r="G1763" s="473"/>
      <c r="H1763" s="480"/>
      <c r="I1763" s="480"/>
      <c r="J1763" s="443"/>
      <c r="K1763" s="484"/>
      <c r="L1763" s="484"/>
      <c r="M1763" s="484"/>
      <c r="N1763" s="574"/>
      <c r="O1763" s="532">
        <f t="shared" si="85"/>
        <v>0</v>
      </c>
      <c r="P1763" s="532">
        <f t="shared" si="86"/>
        <v>0</v>
      </c>
      <c r="Q1763" s="518" t="str">
        <f t="shared" si="87"/>
        <v/>
      </c>
    </row>
    <row r="1764" spans="1:17" x14ac:dyDescent="0.2">
      <c r="A1764" s="525"/>
      <c r="B1764" s="444"/>
      <c r="C1764" s="478"/>
      <c r="D1764" s="528"/>
      <c r="E1764" s="473"/>
      <c r="F1764" s="479"/>
      <c r="G1764" s="473"/>
      <c r="H1764" s="480"/>
      <c r="I1764" s="473"/>
      <c r="J1764" s="484"/>
      <c r="K1764" s="484"/>
      <c r="L1764" s="484"/>
      <c r="M1764" s="484"/>
      <c r="N1764" s="574"/>
      <c r="O1764" s="532">
        <f t="shared" si="85"/>
        <v>0</v>
      </c>
      <c r="P1764" s="532">
        <f t="shared" si="86"/>
        <v>0</v>
      </c>
      <c r="Q1764" s="518" t="str">
        <f t="shared" si="87"/>
        <v/>
      </c>
    </row>
    <row r="1765" spans="1:17" x14ac:dyDescent="0.2">
      <c r="A1765" s="525"/>
      <c r="B1765" s="444"/>
      <c r="C1765" s="478"/>
      <c r="D1765" s="528"/>
      <c r="E1765" s="473"/>
      <c r="F1765" s="479"/>
      <c r="G1765" s="471"/>
      <c r="H1765" s="480"/>
      <c r="I1765" s="480"/>
      <c r="J1765" s="442"/>
      <c r="K1765" s="442"/>
      <c r="L1765" s="543"/>
      <c r="M1765" s="443"/>
      <c r="N1765" s="444"/>
      <c r="O1765" s="532">
        <f t="shared" si="85"/>
        <v>0</v>
      </c>
      <c r="P1765" s="532">
        <f t="shared" si="86"/>
        <v>0</v>
      </c>
      <c r="Q1765" s="518" t="str">
        <f t="shared" si="87"/>
        <v/>
      </c>
    </row>
    <row r="1766" spans="1:17" x14ac:dyDescent="0.2">
      <c r="A1766" s="525"/>
      <c r="B1766" s="444"/>
      <c r="C1766" s="478"/>
      <c r="D1766" s="528"/>
      <c r="E1766" s="480"/>
      <c r="F1766" s="497"/>
      <c r="G1766" s="473"/>
      <c r="H1766" s="480"/>
      <c r="I1766" s="480"/>
      <c r="J1766" s="443"/>
      <c r="K1766" s="484"/>
      <c r="L1766" s="484"/>
      <c r="M1766" s="484"/>
      <c r="N1766" s="574"/>
      <c r="O1766" s="532">
        <f t="shared" si="85"/>
        <v>0</v>
      </c>
      <c r="P1766" s="532">
        <f t="shared" si="86"/>
        <v>0</v>
      </c>
      <c r="Q1766" s="518" t="str">
        <f t="shared" si="87"/>
        <v/>
      </c>
    </row>
    <row r="1767" spans="1:17" x14ac:dyDescent="0.2">
      <c r="A1767" s="525"/>
      <c r="B1767" s="444"/>
      <c r="C1767" s="478"/>
      <c r="D1767" s="528"/>
      <c r="E1767" s="480"/>
      <c r="F1767" s="497"/>
      <c r="G1767" s="473"/>
      <c r="H1767" s="480"/>
      <c r="I1767" s="480"/>
      <c r="J1767" s="443"/>
      <c r="K1767" s="484"/>
      <c r="L1767" s="484"/>
      <c r="M1767" s="484"/>
      <c r="N1767" s="574"/>
      <c r="O1767" s="532">
        <f t="shared" si="85"/>
        <v>0</v>
      </c>
      <c r="P1767" s="532">
        <f t="shared" si="86"/>
        <v>0</v>
      </c>
      <c r="Q1767" s="518" t="str">
        <f t="shared" si="87"/>
        <v/>
      </c>
    </row>
    <row r="1768" spans="1:17" x14ac:dyDescent="0.2">
      <c r="A1768" s="525"/>
      <c r="B1768" s="526"/>
      <c r="C1768" s="483"/>
      <c r="D1768" s="528"/>
      <c r="E1768" s="541"/>
      <c r="F1768" s="479"/>
      <c r="G1768" s="473"/>
      <c r="H1768" s="480"/>
      <c r="I1768" s="473"/>
      <c r="J1768" s="484"/>
      <c r="K1768" s="484"/>
      <c r="L1768" s="484"/>
      <c r="M1768" s="484"/>
      <c r="N1768" s="574"/>
      <c r="O1768" s="532">
        <f t="shared" si="85"/>
        <v>0</v>
      </c>
      <c r="P1768" s="532">
        <f t="shared" si="86"/>
        <v>0</v>
      </c>
      <c r="Q1768" s="518" t="str">
        <f t="shared" si="87"/>
        <v/>
      </c>
    </row>
    <row r="1769" spans="1:17" x14ac:dyDescent="0.2">
      <c r="A1769" s="525"/>
      <c r="B1769" s="526"/>
      <c r="C1769" s="483"/>
      <c r="D1769" s="528"/>
      <c r="E1769" s="473"/>
      <c r="F1769" s="479"/>
      <c r="G1769" s="473"/>
      <c r="H1769" s="480"/>
      <c r="I1769" s="480"/>
      <c r="J1769" s="442"/>
      <c r="K1769" s="484"/>
      <c r="L1769" s="484"/>
      <c r="M1769" s="484"/>
      <c r="N1769" s="574"/>
      <c r="O1769" s="532">
        <f t="shared" si="85"/>
        <v>0</v>
      </c>
      <c r="P1769" s="532">
        <f t="shared" si="86"/>
        <v>0</v>
      </c>
      <c r="Q1769" s="518" t="str">
        <f t="shared" si="87"/>
        <v/>
      </c>
    </row>
    <row r="1770" spans="1:17" x14ac:dyDescent="0.2">
      <c r="A1770" s="525"/>
      <c r="B1770" s="526"/>
      <c r="C1770" s="483"/>
      <c r="D1770" s="528"/>
      <c r="E1770" s="541"/>
      <c r="F1770" s="479"/>
      <c r="G1770" s="473"/>
      <c r="H1770" s="480"/>
      <c r="I1770" s="480"/>
      <c r="J1770" s="443"/>
      <c r="K1770" s="484"/>
      <c r="L1770" s="484"/>
      <c r="M1770" s="484"/>
      <c r="N1770" s="574"/>
      <c r="O1770" s="532">
        <f t="shared" si="85"/>
        <v>0</v>
      </c>
      <c r="P1770" s="532">
        <f t="shared" si="86"/>
        <v>0</v>
      </c>
      <c r="Q1770" s="518" t="str">
        <f t="shared" si="87"/>
        <v/>
      </c>
    </row>
    <row r="1771" spans="1:17" x14ac:dyDescent="0.2">
      <c r="A1771" s="525"/>
      <c r="B1771" s="444"/>
      <c r="C1771" s="478"/>
      <c r="D1771" s="528"/>
      <c r="E1771" s="480"/>
      <c r="F1771" s="497"/>
      <c r="G1771" s="473"/>
      <c r="H1771" s="480"/>
      <c r="I1771" s="480"/>
      <c r="J1771" s="443"/>
      <c r="K1771" s="484"/>
      <c r="L1771" s="484"/>
      <c r="M1771" s="484"/>
      <c r="N1771" s="574"/>
      <c r="O1771" s="532">
        <f t="shared" si="85"/>
        <v>0</v>
      </c>
      <c r="P1771" s="532">
        <f t="shared" si="86"/>
        <v>0</v>
      </c>
      <c r="Q1771" s="518" t="str">
        <f t="shared" si="87"/>
        <v/>
      </c>
    </row>
    <row r="1772" spans="1:17" x14ac:dyDescent="0.2">
      <c r="A1772" s="525"/>
      <c r="B1772" s="444"/>
      <c r="C1772" s="478"/>
      <c r="D1772" s="528"/>
      <c r="E1772" s="480"/>
      <c r="F1772" s="497"/>
      <c r="G1772" s="473"/>
      <c r="H1772" s="480"/>
      <c r="I1772" s="480"/>
      <c r="J1772" s="443"/>
      <c r="K1772" s="484"/>
      <c r="L1772" s="484"/>
      <c r="M1772" s="484"/>
      <c r="N1772" s="574"/>
      <c r="O1772" s="532">
        <f t="shared" si="85"/>
        <v>0</v>
      </c>
      <c r="P1772" s="532">
        <f t="shared" si="86"/>
        <v>0</v>
      </c>
      <c r="Q1772" s="518" t="str">
        <f t="shared" si="87"/>
        <v/>
      </c>
    </row>
    <row r="1773" spans="1:17" x14ac:dyDescent="0.2">
      <c r="A1773" s="525"/>
      <c r="B1773" s="444"/>
      <c r="C1773" s="478"/>
      <c r="D1773" s="528"/>
      <c r="E1773" s="473"/>
      <c r="F1773" s="479"/>
      <c r="G1773" s="473"/>
      <c r="H1773" s="480"/>
      <c r="I1773" s="480"/>
      <c r="J1773" s="442"/>
      <c r="K1773" s="484"/>
      <c r="L1773" s="484"/>
      <c r="M1773" s="484"/>
      <c r="N1773" s="574"/>
      <c r="O1773" s="532">
        <f t="shared" si="85"/>
        <v>0</v>
      </c>
      <c r="P1773" s="532">
        <f t="shared" si="86"/>
        <v>0</v>
      </c>
      <c r="Q1773" s="518" t="str">
        <f t="shared" si="87"/>
        <v/>
      </c>
    </row>
    <row r="1774" spans="1:17" x14ac:dyDescent="0.2">
      <c r="A1774" s="525"/>
      <c r="B1774" s="444"/>
      <c r="C1774" s="478"/>
      <c r="D1774" s="528"/>
      <c r="E1774" s="473"/>
      <c r="F1774" s="479"/>
      <c r="G1774" s="473"/>
      <c r="H1774" s="480"/>
      <c r="I1774" s="480"/>
      <c r="J1774" s="442"/>
      <c r="K1774" s="484"/>
      <c r="L1774" s="484"/>
      <c r="M1774" s="484"/>
      <c r="N1774" s="574"/>
      <c r="O1774" s="532">
        <f t="shared" si="85"/>
        <v>0</v>
      </c>
      <c r="P1774" s="532">
        <f t="shared" si="86"/>
        <v>0</v>
      </c>
      <c r="Q1774" s="518" t="str">
        <f t="shared" si="87"/>
        <v/>
      </c>
    </row>
    <row r="1775" spans="1:17" x14ac:dyDescent="0.2">
      <c r="A1775" s="525"/>
      <c r="B1775" s="444"/>
      <c r="C1775" s="478"/>
      <c r="D1775" s="528"/>
      <c r="E1775" s="473"/>
      <c r="F1775" s="479"/>
      <c r="G1775" s="473"/>
      <c r="H1775" s="480"/>
      <c r="I1775" s="480"/>
      <c r="J1775" s="442"/>
      <c r="K1775" s="484"/>
      <c r="L1775" s="484"/>
      <c r="M1775" s="484"/>
      <c r="N1775" s="574"/>
      <c r="O1775" s="532">
        <f t="shared" si="85"/>
        <v>0</v>
      </c>
      <c r="P1775" s="532">
        <f t="shared" si="86"/>
        <v>0</v>
      </c>
      <c r="Q1775" s="518" t="str">
        <f t="shared" si="87"/>
        <v/>
      </c>
    </row>
    <row r="1776" spans="1:17" x14ac:dyDescent="0.2">
      <c r="A1776" s="525"/>
      <c r="B1776" s="526"/>
      <c r="C1776" s="483"/>
      <c r="D1776" s="528"/>
      <c r="E1776" s="541"/>
      <c r="F1776" s="479"/>
      <c r="G1776" s="473"/>
      <c r="H1776" s="480"/>
      <c r="I1776" s="473"/>
      <c r="J1776" s="484"/>
      <c r="K1776" s="484"/>
      <c r="L1776" s="484"/>
      <c r="M1776" s="484"/>
      <c r="N1776" s="574"/>
      <c r="O1776" s="532">
        <f t="shared" si="85"/>
        <v>0</v>
      </c>
      <c r="P1776" s="532">
        <f t="shared" si="86"/>
        <v>0</v>
      </c>
      <c r="Q1776" s="518" t="str">
        <f t="shared" si="87"/>
        <v/>
      </c>
    </row>
    <row r="1777" spans="1:17" x14ac:dyDescent="0.2">
      <c r="A1777" s="525"/>
      <c r="B1777" s="444"/>
      <c r="C1777" s="478"/>
      <c r="D1777" s="528"/>
      <c r="E1777" s="473"/>
      <c r="F1777" s="479"/>
      <c r="G1777" s="473"/>
      <c r="H1777" s="480"/>
      <c r="I1777" s="473"/>
      <c r="J1777" s="484"/>
      <c r="K1777" s="484"/>
      <c r="L1777" s="484"/>
      <c r="M1777" s="484"/>
      <c r="N1777" s="574"/>
      <c r="O1777" s="532">
        <f t="shared" si="85"/>
        <v>0</v>
      </c>
      <c r="P1777" s="532">
        <f t="shared" si="86"/>
        <v>0</v>
      </c>
      <c r="Q1777" s="518" t="str">
        <f t="shared" si="87"/>
        <v/>
      </c>
    </row>
    <row r="1778" spans="1:17" x14ac:dyDescent="0.2">
      <c r="A1778" s="525"/>
      <c r="B1778" s="526"/>
      <c r="C1778" s="483"/>
      <c r="D1778" s="528"/>
      <c r="E1778" s="541"/>
      <c r="F1778" s="479"/>
      <c r="G1778" s="541"/>
      <c r="H1778" s="541"/>
      <c r="I1778" s="530"/>
      <c r="J1778" s="484"/>
      <c r="K1778" s="547"/>
      <c r="M1778" s="484"/>
      <c r="N1778" s="574"/>
      <c r="O1778" s="532">
        <f t="shared" si="85"/>
        <v>0</v>
      </c>
      <c r="P1778" s="532">
        <f t="shared" si="86"/>
        <v>0</v>
      </c>
      <c r="Q1778" s="518" t="str">
        <f t="shared" si="87"/>
        <v/>
      </c>
    </row>
    <row r="1779" spans="1:17" x14ac:dyDescent="0.2">
      <c r="A1779" s="525"/>
      <c r="B1779" s="444"/>
      <c r="C1779" s="478"/>
      <c r="D1779" s="528"/>
      <c r="E1779" s="480"/>
      <c r="F1779" s="497"/>
      <c r="G1779" s="473"/>
      <c r="H1779" s="480"/>
      <c r="I1779" s="480"/>
      <c r="J1779" s="443"/>
      <c r="K1779" s="484"/>
      <c r="L1779" s="484"/>
      <c r="M1779" s="484"/>
      <c r="N1779" s="574"/>
      <c r="O1779" s="532">
        <f t="shared" si="85"/>
        <v>0</v>
      </c>
      <c r="P1779" s="532">
        <f t="shared" si="86"/>
        <v>0</v>
      </c>
      <c r="Q1779" s="518" t="str">
        <f t="shared" si="87"/>
        <v/>
      </c>
    </row>
    <row r="1780" spans="1:17" x14ac:dyDescent="0.2">
      <c r="A1780" s="525"/>
      <c r="B1780" s="444"/>
      <c r="C1780" s="478"/>
      <c r="D1780" s="528"/>
      <c r="E1780" s="473"/>
      <c r="F1780" s="479"/>
      <c r="G1780" s="473"/>
      <c r="H1780" s="480"/>
      <c r="I1780" s="480"/>
      <c r="J1780" s="442"/>
      <c r="K1780" s="484"/>
      <c r="L1780" s="484"/>
      <c r="M1780" s="484"/>
      <c r="N1780" s="574"/>
      <c r="O1780" s="532">
        <f t="shared" si="85"/>
        <v>0</v>
      </c>
      <c r="P1780" s="532">
        <f t="shared" si="86"/>
        <v>0</v>
      </c>
      <c r="Q1780" s="518" t="str">
        <f t="shared" si="87"/>
        <v/>
      </c>
    </row>
    <row r="1781" spans="1:17" x14ac:dyDescent="0.2">
      <c r="A1781" s="525"/>
      <c r="B1781" s="444"/>
      <c r="C1781" s="478"/>
      <c r="D1781" s="528"/>
      <c r="E1781" s="473"/>
      <c r="F1781" s="479"/>
      <c r="G1781" s="473"/>
      <c r="H1781" s="480"/>
      <c r="I1781" s="473"/>
      <c r="J1781" s="484"/>
      <c r="K1781" s="484"/>
      <c r="L1781" s="484"/>
      <c r="M1781" s="484"/>
      <c r="N1781" s="574"/>
      <c r="O1781" s="532">
        <f t="shared" si="85"/>
        <v>0</v>
      </c>
      <c r="P1781" s="532">
        <f t="shared" si="86"/>
        <v>0</v>
      </c>
      <c r="Q1781" s="518" t="str">
        <f t="shared" si="87"/>
        <v/>
      </c>
    </row>
    <row r="1782" spans="1:17" x14ac:dyDescent="0.2">
      <c r="A1782" s="525"/>
      <c r="B1782" s="444"/>
      <c r="C1782" s="478"/>
      <c r="D1782" s="528"/>
      <c r="E1782" s="473"/>
      <c r="F1782" s="479"/>
      <c r="G1782" s="473"/>
      <c r="H1782" s="480"/>
      <c r="I1782" s="480"/>
      <c r="J1782" s="442"/>
      <c r="K1782" s="484"/>
      <c r="L1782" s="484"/>
      <c r="M1782" s="484"/>
      <c r="N1782" s="574"/>
      <c r="O1782" s="532">
        <f t="shared" si="85"/>
        <v>0</v>
      </c>
      <c r="P1782" s="532">
        <f t="shared" si="86"/>
        <v>0</v>
      </c>
      <c r="Q1782" s="518" t="str">
        <f t="shared" si="87"/>
        <v/>
      </c>
    </row>
    <row r="1783" spans="1:17" x14ac:dyDescent="0.2">
      <c r="A1783" s="525"/>
      <c r="B1783" s="444"/>
      <c r="C1783" s="478"/>
      <c r="D1783" s="528"/>
      <c r="E1783" s="473"/>
      <c r="F1783" s="479"/>
      <c r="G1783" s="473"/>
      <c r="H1783" s="480"/>
      <c r="I1783" s="480"/>
      <c r="J1783" s="442"/>
      <c r="K1783" s="484"/>
      <c r="L1783" s="484"/>
      <c r="M1783" s="484"/>
      <c r="N1783" s="574"/>
      <c r="O1783" s="532">
        <f t="shared" si="85"/>
        <v>0</v>
      </c>
      <c r="P1783" s="532">
        <f t="shared" si="86"/>
        <v>0</v>
      </c>
      <c r="Q1783" s="518" t="str">
        <f t="shared" si="87"/>
        <v/>
      </c>
    </row>
    <row r="1784" spans="1:17" x14ac:dyDescent="0.2">
      <c r="A1784" s="525"/>
      <c r="B1784" s="444"/>
      <c r="C1784" s="478"/>
      <c r="D1784" s="528"/>
      <c r="E1784" s="473"/>
      <c r="F1784" s="479"/>
      <c r="G1784" s="541"/>
      <c r="H1784" s="480"/>
      <c r="I1784" s="473"/>
      <c r="J1784" s="484"/>
      <c r="K1784" s="484"/>
      <c r="L1784" s="484"/>
      <c r="M1784" s="484"/>
      <c r="N1784" s="574"/>
      <c r="O1784" s="532">
        <f t="shared" si="85"/>
        <v>0</v>
      </c>
      <c r="P1784" s="532">
        <f t="shared" si="86"/>
        <v>0</v>
      </c>
      <c r="Q1784" s="518" t="str">
        <f t="shared" si="87"/>
        <v/>
      </c>
    </row>
    <row r="1785" spans="1:17" x14ac:dyDescent="0.2">
      <c r="A1785" s="525"/>
      <c r="B1785" s="444"/>
      <c r="C1785" s="483"/>
      <c r="D1785" s="528"/>
      <c r="E1785" s="473"/>
      <c r="F1785" s="479"/>
      <c r="G1785" s="473"/>
      <c r="H1785" s="473"/>
      <c r="I1785" s="473"/>
      <c r="J1785" s="484"/>
      <c r="K1785" s="484"/>
      <c r="L1785" s="484"/>
      <c r="M1785" s="484"/>
      <c r="N1785" s="482"/>
      <c r="O1785" s="532">
        <f t="shared" si="85"/>
        <v>0</v>
      </c>
      <c r="P1785" s="532">
        <f t="shared" si="86"/>
        <v>0</v>
      </c>
      <c r="Q1785" s="518" t="str">
        <f t="shared" si="87"/>
        <v/>
      </c>
    </row>
    <row r="1786" spans="1:17" x14ac:dyDescent="0.2">
      <c r="A1786" s="525"/>
      <c r="B1786" s="444"/>
      <c r="C1786" s="478"/>
      <c r="D1786" s="528"/>
      <c r="E1786" s="473"/>
      <c r="F1786" s="479"/>
      <c r="G1786" s="473"/>
      <c r="H1786" s="480"/>
      <c r="I1786" s="473"/>
      <c r="J1786" s="484"/>
      <c r="K1786" s="484"/>
      <c r="L1786" s="484"/>
      <c r="M1786" s="484"/>
      <c r="N1786" s="574"/>
      <c r="O1786" s="532">
        <f t="shared" si="85"/>
        <v>0</v>
      </c>
      <c r="P1786" s="532">
        <f t="shared" si="86"/>
        <v>0</v>
      </c>
      <c r="Q1786" s="518" t="str">
        <f t="shared" si="87"/>
        <v/>
      </c>
    </row>
    <row r="1787" spans="1:17" x14ac:dyDescent="0.2">
      <c r="A1787" s="525"/>
      <c r="B1787" s="526"/>
      <c r="C1787" s="483"/>
      <c r="D1787" s="528"/>
      <c r="E1787" s="541"/>
      <c r="F1787" s="479"/>
      <c r="G1787" s="473"/>
      <c r="H1787" s="480"/>
      <c r="I1787" s="473"/>
      <c r="J1787" s="484"/>
      <c r="K1787" s="484"/>
      <c r="L1787" s="484"/>
      <c r="M1787" s="484"/>
      <c r="N1787" s="574"/>
      <c r="O1787" s="532">
        <f t="shared" si="85"/>
        <v>0</v>
      </c>
      <c r="P1787" s="532">
        <f t="shared" si="86"/>
        <v>0</v>
      </c>
      <c r="Q1787" s="518" t="str">
        <f t="shared" si="87"/>
        <v/>
      </c>
    </row>
    <row r="1788" spans="1:17" x14ac:dyDescent="0.2">
      <c r="A1788" s="525"/>
      <c r="B1788" s="526"/>
      <c r="C1788" s="483"/>
      <c r="D1788" s="528"/>
      <c r="E1788" s="473"/>
      <c r="F1788" s="479"/>
      <c r="G1788" s="473"/>
      <c r="H1788" s="480"/>
      <c r="I1788" s="473"/>
      <c r="J1788" s="484"/>
      <c r="K1788" s="484"/>
      <c r="L1788" s="484"/>
      <c r="M1788" s="484"/>
      <c r="N1788" s="574"/>
      <c r="O1788" s="532">
        <f t="shared" si="85"/>
        <v>0</v>
      </c>
      <c r="P1788" s="532">
        <f t="shared" si="86"/>
        <v>0</v>
      </c>
      <c r="Q1788" s="518" t="str">
        <f t="shared" si="87"/>
        <v/>
      </c>
    </row>
    <row r="1789" spans="1:17" x14ac:dyDescent="0.2">
      <c r="A1789" s="525"/>
      <c r="B1789" s="526"/>
      <c r="C1789" s="483"/>
      <c r="D1789" s="528"/>
      <c r="E1789" s="473"/>
      <c r="F1789" s="479"/>
      <c r="G1789" s="473"/>
      <c r="H1789" s="480"/>
      <c r="I1789" s="473"/>
      <c r="J1789" s="484"/>
      <c r="K1789" s="484"/>
      <c r="L1789" s="484"/>
      <c r="M1789" s="484"/>
      <c r="N1789" s="574"/>
      <c r="O1789" s="532">
        <f t="shared" si="85"/>
        <v>0</v>
      </c>
      <c r="P1789" s="532">
        <f t="shared" si="86"/>
        <v>0</v>
      </c>
      <c r="Q1789" s="518" t="str">
        <f t="shared" si="87"/>
        <v/>
      </c>
    </row>
    <row r="1790" spans="1:17" x14ac:dyDescent="0.2">
      <c r="A1790" s="525"/>
      <c r="B1790" s="526"/>
      <c r="C1790" s="483"/>
      <c r="D1790" s="528"/>
      <c r="E1790" s="473"/>
      <c r="F1790" s="479"/>
      <c r="G1790" s="473"/>
      <c r="H1790" s="480"/>
      <c r="I1790" s="473"/>
      <c r="J1790" s="484"/>
      <c r="K1790" s="484"/>
      <c r="L1790" s="484"/>
      <c r="M1790" s="484"/>
      <c r="N1790" s="574"/>
      <c r="O1790" s="532">
        <f t="shared" si="85"/>
        <v>0</v>
      </c>
      <c r="P1790" s="532">
        <f t="shared" si="86"/>
        <v>0</v>
      </c>
      <c r="Q1790" s="518" t="str">
        <f t="shared" si="87"/>
        <v/>
      </c>
    </row>
    <row r="1791" spans="1:17" x14ac:dyDescent="0.2">
      <c r="A1791" s="525"/>
      <c r="B1791" s="526"/>
      <c r="C1791" s="483"/>
      <c r="D1791" s="528"/>
      <c r="E1791" s="541"/>
      <c r="F1791" s="479"/>
      <c r="G1791" s="473"/>
      <c r="H1791" s="473"/>
      <c r="I1791" s="473"/>
      <c r="J1791" s="484"/>
      <c r="K1791" s="484"/>
      <c r="L1791" s="484"/>
      <c r="M1791" s="484"/>
      <c r="N1791" s="574"/>
      <c r="O1791" s="532">
        <f t="shared" si="85"/>
        <v>0</v>
      </c>
      <c r="P1791" s="532">
        <f t="shared" si="86"/>
        <v>0</v>
      </c>
      <c r="Q1791" s="518" t="str">
        <f t="shared" si="87"/>
        <v/>
      </c>
    </row>
    <row r="1792" spans="1:17" x14ac:dyDescent="0.2">
      <c r="A1792" s="525"/>
      <c r="B1792" s="526"/>
      <c r="C1792" s="483"/>
      <c r="D1792" s="528"/>
      <c r="E1792" s="473"/>
      <c r="F1792" s="479"/>
      <c r="G1792" s="473"/>
      <c r="H1792" s="473"/>
      <c r="I1792" s="473"/>
      <c r="J1792" s="484"/>
      <c r="K1792" s="484"/>
      <c r="L1792" s="484"/>
      <c r="M1792" s="484"/>
      <c r="N1792" s="574"/>
      <c r="O1792" s="532">
        <f t="shared" si="85"/>
        <v>0</v>
      </c>
      <c r="P1792" s="532">
        <f t="shared" si="86"/>
        <v>0</v>
      </c>
      <c r="Q1792" s="518" t="str">
        <f t="shared" si="87"/>
        <v/>
      </c>
    </row>
    <row r="1793" spans="1:17" x14ac:dyDescent="0.2">
      <c r="A1793" s="525"/>
      <c r="B1793" s="526"/>
      <c r="C1793" s="571"/>
      <c r="D1793" s="541"/>
      <c r="E1793" s="541"/>
      <c r="F1793" s="479"/>
      <c r="G1793" s="530"/>
      <c r="H1793" s="473"/>
      <c r="I1793" s="473"/>
      <c r="J1793" s="484"/>
      <c r="K1793" s="509"/>
      <c r="L1793" s="484"/>
      <c r="M1793" s="484"/>
      <c r="N1793" s="574"/>
      <c r="O1793" s="532">
        <f t="shared" si="85"/>
        <v>0</v>
      </c>
      <c r="P1793" s="532">
        <f t="shared" si="86"/>
        <v>0</v>
      </c>
      <c r="Q1793" s="518" t="str">
        <f t="shared" si="87"/>
        <v/>
      </c>
    </row>
    <row r="1794" spans="1:17" x14ac:dyDescent="0.2">
      <c r="A1794" s="525"/>
      <c r="B1794" s="526"/>
      <c r="C1794" s="571"/>
      <c r="D1794" s="541"/>
      <c r="E1794" s="541"/>
      <c r="F1794" s="479"/>
      <c r="G1794" s="530"/>
      <c r="H1794" s="473"/>
      <c r="I1794" s="473"/>
      <c r="J1794" s="484"/>
      <c r="K1794" s="509"/>
      <c r="L1794" s="484"/>
      <c r="M1794" s="484"/>
      <c r="N1794" s="574"/>
      <c r="O1794" s="532">
        <f t="shared" si="85"/>
        <v>0</v>
      </c>
      <c r="P1794" s="532">
        <f t="shared" si="86"/>
        <v>0</v>
      </c>
      <c r="Q1794" s="518" t="str">
        <f t="shared" si="87"/>
        <v/>
      </c>
    </row>
    <row r="1795" spans="1:17" x14ac:dyDescent="0.2">
      <c r="A1795" s="525"/>
      <c r="B1795" s="526"/>
      <c r="C1795" s="571"/>
      <c r="D1795" s="541"/>
      <c r="E1795" s="541"/>
      <c r="F1795" s="479"/>
      <c r="G1795" s="530"/>
      <c r="H1795" s="473"/>
      <c r="I1795" s="473"/>
      <c r="J1795" s="484"/>
      <c r="K1795" s="509"/>
      <c r="L1795" s="484"/>
      <c r="M1795" s="484"/>
      <c r="N1795" s="574"/>
      <c r="O1795" s="532">
        <f t="shared" si="85"/>
        <v>0</v>
      </c>
      <c r="P1795" s="532">
        <f t="shared" si="86"/>
        <v>0</v>
      </c>
      <c r="Q1795" s="518" t="str">
        <f t="shared" si="87"/>
        <v/>
      </c>
    </row>
    <row r="1796" spans="1:17" x14ac:dyDescent="0.2">
      <c r="A1796" s="525"/>
      <c r="B1796" s="526"/>
      <c r="C1796" s="571"/>
      <c r="D1796" s="541"/>
      <c r="E1796" s="541"/>
      <c r="F1796" s="479"/>
      <c r="G1796" s="530"/>
      <c r="H1796" s="473"/>
      <c r="I1796" s="473"/>
      <c r="J1796" s="484"/>
      <c r="K1796" s="509"/>
      <c r="L1796" s="484"/>
      <c r="M1796" s="484"/>
      <c r="N1796" s="574"/>
      <c r="O1796" s="532">
        <f t="shared" si="85"/>
        <v>0</v>
      </c>
      <c r="P1796" s="532">
        <f t="shared" si="86"/>
        <v>0</v>
      </c>
      <c r="Q1796" s="518" t="str">
        <f t="shared" si="87"/>
        <v/>
      </c>
    </row>
    <row r="1797" spans="1:17" x14ac:dyDescent="0.2">
      <c r="A1797" s="525"/>
      <c r="B1797" s="526"/>
      <c r="C1797" s="571"/>
      <c r="D1797" s="541"/>
      <c r="E1797" s="541"/>
      <c r="F1797" s="479"/>
      <c r="G1797" s="530"/>
      <c r="H1797" s="473"/>
      <c r="I1797" s="473"/>
      <c r="J1797" s="484"/>
      <c r="K1797" s="509"/>
      <c r="L1797" s="484"/>
      <c r="M1797" s="484"/>
      <c r="N1797" s="574"/>
      <c r="O1797" s="532">
        <f t="shared" ref="O1797:O1860" si="88">IF(B1797=0,0,IF(YEAR(B1797)=$P$1,MONTH(B1797)-$O$1+1,(YEAR(B1797)-$P$1)*12-$O$1+1+MONTH(B1797)))</f>
        <v>0</v>
      </c>
      <c r="P1797" s="532">
        <f t="shared" ref="P1797:P1860" si="89">IF(C1797=0,0,IF(YEAR(C1797)=$P$1,MONTH(C1797)-$O$1+1,(YEAR(C1797)-$P$1)*12-$O$1+1+MONTH(C1797)))</f>
        <v>0</v>
      </c>
      <c r="Q1797" s="518" t="str">
        <f t="shared" ref="Q1797:Q1860" si="90">SUBSTITUTE(D1797," ","_")</f>
        <v/>
      </c>
    </row>
    <row r="1798" spans="1:17" x14ac:dyDescent="0.2">
      <c r="A1798" s="525"/>
      <c r="B1798" s="526"/>
      <c r="C1798" s="571"/>
      <c r="D1798" s="541"/>
      <c r="E1798" s="541"/>
      <c r="F1798" s="479"/>
      <c r="G1798" s="530"/>
      <c r="H1798" s="473"/>
      <c r="I1798" s="473"/>
      <c r="J1798" s="484"/>
      <c r="K1798" s="509"/>
      <c r="L1798" s="484"/>
      <c r="M1798" s="484"/>
      <c r="N1798" s="574"/>
      <c r="O1798" s="532">
        <f t="shared" si="88"/>
        <v>0</v>
      </c>
      <c r="P1798" s="532">
        <f t="shared" si="89"/>
        <v>0</v>
      </c>
      <c r="Q1798" s="518" t="str">
        <f t="shared" si="90"/>
        <v/>
      </c>
    </row>
    <row r="1799" spans="1:17" x14ac:dyDescent="0.2">
      <c r="A1799" s="525"/>
      <c r="B1799" s="526"/>
      <c r="C1799" s="571"/>
      <c r="D1799" s="541"/>
      <c r="E1799" s="541"/>
      <c r="F1799" s="479"/>
      <c r="G1799" s="530"/>
      <c r="H1799" s="473"/>
      <c r="I1799" s="473"/>
      <c r="J1799" s="484"/>
      <c r="K1799" s="509"/>
      <c r="L1799" s="484"/>
      <c r="M1799" s="484"/>
      <c r="N1799" s="574"/>
      <c r="O1799" s="532">
        <f t="shared" si="88"/>
        <v>0</v>
      </c>
      <c r="P1799" s="532">
        <f t="shared" si="89"/>
        <v>0</v>
      </c>
      <c r="Q1799" s="518" t="str">
        <f t="shared" si="90"/>
        <v/>
      </c>
    </row>
    <row r="1800" spans="1:17" x14ac:dyDescent="0.2">
      <c r="A1800" s="525"/>
      <c r="B1800" s="526"/>
      <c r="C1800" s="571"/>
      <c r="D1800" s="541"/>
      <c r="E1800" s="541"/>
      <c r="F1800" s="479"/>
      <c r="G1800" s="530"/>
      <c r="H1800" s="473"/>
      <c r="I1800" s="473"/>
      <c r="J1800" s="484"/>
      <c r="K1800" s="509"/>
      <c r="L1800" s="484"/>
      <c r="M1800" s="484"/>
      <c r="N1800" s="574"/>
      <c r="O1800" s="532">
        <f t="shared" si="88"/>
        <v>0</v>
      </c>
      <c r="P1800" s="532">
        <f t="shared" si="89"/>
        <v>0</v>
      </c>
      <c r="Q1800" s="518" t="str">
        <f t="shared" si="90"/>
        <v/>
      </c>
    </row>
    <row r="1801" spans="1:17" x14ac:dyDescent="0.2">
      <c r="A1801" s="525"/>
      <c r="B1801" s="526"/>
      <c r="C1801" s="571"/>
      <c r="D1801" s="541"/>
      <c r="E1801" s="541"/>
      <c r="F1801" s="542"/>
      <c r="G1801" s="541"/>
      <c r="H1801" s="473"/>
      <c r="I1801" s="473"/>
      <c r="J1801" s="484"/>
      <c r="K1801" s="509"/>
      <c r="L1801" s="484"/>
      <c r="M1801" s="484"/>
      <c r="N1801" s="574"/>
      <c r="O1801" s="532">
        <f t="shared" si="88"/>
        <v>0</v>
      </c>
      <c r="P1801" s="532">
        <f t="shared" si="89"/>
        <v>0</v>
      </c>
      <c r="Q1801" s="518" t="str">
        <f t="shared" si="90"/>
        <v/>
      </c>
    </row>
    <row r="1802" spans="1:17" x14ac:dyDescent="0.2">
      <c r="A1802" s="525"/>
      <c r="B1802" s="526"/>
      <c r="C1802" s="571"/>
      <c r="D1802" s="541"/>
      <c r="E1802" s="541"/>
      <c r="F1802" s="542"/>
      <c r="G1802" s="541"/>
      <c r="H1802" s="473"/>
      <c r="I1802" s="473"/>
      <c r="J1802" s="484"/>
      <c r="K1802" s="509"/>
      <c r="L1802" s="484"/>
      <c r="M1802" s="484"/>
      <c r="N1802" s="574"/>
      <c r="O1802" s="532">
        <f t="shared" si="88"/>
        <v>0</v>
      </c>
      <c r="P1802" s="532">
        <f t="shared" si="89"/>
        <v>0</v>
      </c>
      <c r="Q1802" s="518" t="str">
        <f t="shared" si="90"/>
        <v/>
      </c>
    </row>
    <row r="1803" spans="1:17" x14ac:dyDescent="0.2">
      <c r="A1803" s="525"/>
      <c r="B1803" s="526"/>
      <c r="C1803" s="571"/>
      <c r="D1803" s="541"/>
      <c r="E1803" s="541"/>
      <c r="F1803" s="542"/>
      <c r="G1803" s="541"/>
      <c r="H1803" s="473"/>
      <c r="I1803" s="473"/>
      <c r="J1803" s="484"/>
      <c r="K1803" s="509"/>
      <c r="L1803" s="484"/>
      <c r="M1803" s="484"/>
      <c r="N1803" s="574"/>
      <c r="O1803" s="532">
        <f t="shared" si="88"/>
        <v>0</v>
      </c>
      <c r="P1803" s="532">
        <f t="shared" si="89"/>
        <v>0</v>
      </c>
      <c r="Q1803" s="518" t="str">
        <f t="shared" si="90"/>
        <v/>
      </c>
    </row>
    <row r="1804" spans="1:17" x14ac:dyDescent="0.2">
      <c r="A1804" s="525"/>
      <c r="B1804" s="526"/>
      <c r="C1804" s="571"/>
      <c r="D1804" s="541"/>
      <c r="E1804" s="541"/>
      <c r="F1804" s="542"/>
      <c r="G1804" s="541"/>
      <c r="H1804" s="473"/>
      <c r="I1804" s="473"/>
      <c r="J1804" s="484"/>
      <c r="K1804" s="509"/>
      <c r="L1804" s="484"/>
      <c r="M1804" s="484"/>
      <c r="N1804" s="574"/>
      <c r="O1804" s="532">
        <f t="shared" si="88"/>
        <v>0</v>
      </c>
      <c r="P1804" s="532">
        <f t="shared" si="89"/>
        <v>0</v>
      </c>
      <c r="Q1804" s="518" t="str">
        <f t="shared" si="90"/>
        <v/>
      </c>
    </row>
    <row r="1805" spans="1:17" x14ac:dyDescent="0.2">
      <c r="A1805" s="525"/>
      <c r="B1805" s="526"/>
      <c r="C1805" s="571"/>
      <c r="D1805" s="541"/>
      <c r="E1805" s="541"/>
      <c r="F1805" s="542"/>
      <c r="G1805" s="541"/>
      <c r="H1805" s="473"/>
      <c r="I1805" s="473"/>
      <c r="J1805" s="484"/>
      <c r="K1805" s="509"/>
      <c r="L1805" s="484"/>
      <c r="M1805" s="484"/>
      <c r="N1805" s="574"/>
      <c r="O1805" s="532">
        <f t="shared" si="88"/>
        <v>0</v>
      </c>
      <c r="P1805" s="532">
        <f t="shared" si="89"/>
        <v>0</v>
      </c>
      <c r="Q1805" s="518" t="str">
        <f t="shared" si="90"/>
        <v/>
      </c>
    </row>
    <row r="1806" spans="1:17" x14ac:dyDescent="0.2">
      <c r="A1806" s="525"/>
      <c r="B1806" s="526"/>
      <c r="C1806" s="571"/>
      <c r="D1806" s="541"/>
      <c r="E1806" s="541"/>
      <c r="F1806" s="542"/>
      <c r="G1806" s="541"/>
      <c r="H1806" s="473"/>
      <c r="I1806" s="473"/>
      <c r="J1806" s="484"/>
      <c r="K1806" s="509"/>
      <c r="L1806" s="484"/>
      <c r="M1806" s="484"/>
      <c r="N1806" s="574"/>
      <c r="O1806" s="532">
        <f t="shared" si="88"/>
        <v>0</v>
      </c>
      <c r="P1806" s="532">
        <f t="shared" si="89"/>
        <v>0</v>
      </c>
      <c r="Q1806" s="518" t="str">
        <f t="shared" si="90"/>
        <v/>
      </c>
    </row>
    <row r="1807" spans="1:17" x14ac:dyDescent="0.2">
      <c r="A1807" s="525"/>
      <c r="B1807" s="526"/>
      <c r="C1807" s="571"/>
      <c r="D1807" s="541"/>
      <c r="E1807" s="541"/>
      <c r="F1807" s="542"/>
      <c r="G1807" s="541"/>
      <c r="H1807" s="473"/>
      <c r="I1807" s="473"/>
      <c r="J1807" s="484"/>
      <c r="K1807" s="509"/>
      <c r="L1807" s="484"/>
      <c r="M1807" s="484"/>
      <c r="N1807" s="574"/>
      <c r="O1807" s="532">
        <f t="shared" si="88"/>
        <v>0</v>
      </c>
      <c r="P1807" s="532">
        <f t="shared" si="89"/>
        <v>0</v>
      </c>
      <c r="Q1807" s="518" t="str">
        <f t="shared" si="90"/>
        <v/>
      </c>
    </row>
    <row r="1808" spans="1:17" x14ac:dyDescent="0.2">
      <c r="A1808" s="525"/>
      <c r="B1808" s="526"/>
      <c r="C1808" s="571"/>
      <c r="D1808" s="541"/>
      <c r="E1808" s="541"/>
      <c r="F1808" s="542"/>
      <c r="G1808" s="541"/>
      <c r="H1808" s="473"/>
      <c r="I1808" s="473"/>
      <c r="J1808" s="484"/>
      <c r="K1808" s="509"/>
      <c r="L1808" s="484"/>
      <c r="M1808" s="484"/>
      <c r="N1808" s="574"/>
      <c r="O1808" s="532">
        <f t="shared" si="88"/>
        <v>0</v>
      </c>
      <c r="P1808" s="532">
        <f t="shared" si="89"/>
        <v>0</v>
      </c>
      <c r="Q1808" s="518" t="str">
        <f t="shared" si="90"/>
        <v/>
      </c>
    </row>
    <row r="1809" spans="1:17" x14ac:dyDescent="0.2">
      <c r="A1809" s="525"/>
      <c r="B1809" s="526"/>
      <c r="C1809" s="571"/>
      <c r="D1809" s="541"/>
      <c r="E1809" s="541"/>
      <c r="F1809" s="542"/>
      <c r="G1809" s="541"/>
      <c r="H1809" s="473"/>
      <c r="I1809" s="473"/>
      <c r="J1809" s="484"/>
      <c r="K1809" s="509"/>
      <c r="L1809" s="484"/>
      <c r="M1809" s="484"/>
      <c r="N1809" s="574"/>
      <c r="O1809" s="532">
        <f t="shared" si="88"/>
        <v>0</v>
      </c>
      <c r="P1809" s="532">
        <f t="shared" si="89"/>
        <v>0</v>
      </c>
      <c r="Q1809" s="518" t="str">
        <f t="shared" si="90"/>
        <v/>
      </c>
    </row>
    <row r="1810" spans="1:17" x14ac:dyDescent="0.2">
      <c r="A1810" s="525"/>
      <c r="B1810" s="526"/>
      <c r="C1810" s="571"/>
      <c r="D1810" s="541"/>
      <c r="E1810" s="541"/>
      <c r="F1810" s="542"/>
      <c r="G1810" s="541"/>
      <c r="H1810" s="473"/>
      <c r="I1810" s="473"/>
      <c r="J1810" s="484"/>
      <c r="K1810" s="509"/>
      <c r="L1810" s="484"/>
      <c r="M1810" s="484"/>
      <c r="N1810" s="574"/>
      <c r="O1810" s="532">
        <f t="shared" si="88"/>
        <v>0</v>
      </c>
      <c r="P1810" s="532">
        <f t="shared" si="89"/>
        <v>0</v>
      </c>
      <c r="Q1810" s="518" t="str">
        <f t="shared" si="90"/>
        <v/>
      </c>
    </row>
    <row r="1811" spans="1:17" x14ac:dyDescent="0.2">
      <c r="A1811" s="525"/>
      <c r="B1811" s="526"/>
      <c r="C1811" s="571"/>
      <c r="D1811" s="541"/>
      <c r="E1811" s="541"/>
      <c r="F1811" s="542"/>
      <c r="G1811" s="541"/>
      <c r="H1811" s="473"/>
      <c r="I1811" s="473"/>
      <c r="J1811" s="484"/>
      <c r="K1811" s="509"/>
      <c r="L1811" s="484"/>
      <c r="M1811" s="484"/>
      <c r="N1811" s="574"/>
      <c r="O1811" s="532">
        <f t="shared" si="88"/>
        <v>0</v>
      </c>
      <c r="P1811" s="532">
        <f t="shared" si="89"/>
        <v>0</v>
      </c>
      <c r="Q1811" s="518" t="str">
        <f t="shared" si="90"/>
        <v/>
      </c>
    </row>
    <row r="1812" spans="1:17" x14ac:dyDescent="0.2">
      <c r="A1812" s="525"/>
      <c r="B1812" s="526"/>
      <c r="C1812" s="571"/>
      <c r="D1812" s="541"/>
      <c r="E1812" s="541"/>
      <c r="F1812" s="542"/>
      <c r="G1812" s="541"/>
      <c r="H1812" s="473"/>
      <c r="I1812" s="473"/>
      <c r="J1812" s="484"/>
      <c r="K1812" s="509"/>
      <c r="L1812" s="484"/>
      <c r="M1812" s="484"/>
      <c r="N1812" s="574"/>
      <c r="O1812" s="532">
        <f t="shared" si="88"/>
        <v>0</v>
      </c>
      <c r="P1812" s="532">
        <f t="shared" si="89"/>
        <v>0</v>
      </c>
      <c r="Q1812" s="518" t="str">
        <f t="shared" si="90"/>
        <v/>
      </c>
    </row>
    <row r="1813" spans="1:17" x14ac:dyDescent="0.2">
      <c r="A1813" s="525"/>
      <c r="B1813" s="526"/>
      <c r="C1813" s="571"/>
      <c r="D1813" s="541"/>
      <c r="E1813" s="541"/>
      <c r="F1813" s="542"/>
      <c r="G1813" s="541"/>
      <c r="H1813" s="473"/>
      <c r="I1813" s="473"/>
      <c r="J1813" s="484"/>
      <c r="K1813" s="509"/>
      <c r="L1813" s="484"/>
      <c r="M1813" s="484"/>
      <c r="N1813" s="574"/>
      <c r="O1813" s="532">
        <f t="shared" si="88"/>
        <v>0</v>
      </c>
      <c r="P1813" s="532">
        <f t="shared" si="89"/>
        <v>0</v>
      </c>
      <c r="Q1813" s="518" t="str">
        <f t="shared" si="90"/>
        <v/>
      </c>
    </row>
    <row r="1814" spans="1:17" x14ac:dyDescent="0.2">
      <c r="A1814" s="525"/>
      <c r="B1814" s="526"/>
      <c r="C1814" s="571"/>
      <c r="D1814" s="541"/>
      <c r="E1814" s="541"/>
      <c r="F1814" s="542"/>
      <c r="G1814" s="541"/>
      <c r="H1814" s="473"/>
      <c r="I1814" s="473"/>
      <c r="J1814" s="484"/>
      <c r="K1814" s="509"/>
      <c r="L1814" s="484"/>
      <c r="M1814" s="484"/>
      <c r="N1814" s="574"/>
      <c r="O1814" s="532">
        <f t="shared" si="88"/>
        <v>0</v>
      </c>
      <c r="P1814" s="532">
        <f t="shared" si="89"/>
        <v>0</v>
      </c>
      <c r="Q1814" s="518" t="str">
        <f t="shared" si="90"/>
        <v/>
      </c>
    </row>
    <row r="1815" spans="1:17" x14ac:dyDescent="0.2">
      <c r="A1815" s="525"/>
      <c r="B1815" s="526"/>
      <c r="C1815" s="571"/>
      <c r="D1815" s="541"/>
      <c r="E1815" s="541"/>
      <c r="F1815" s="542"/>
      <c r="G1815" s="541"/>
      <c r="H1815" s="473"/>
      <c r="I1815" s="473"/>
      <c r="J1815" s="484"/>
      <c r="K1815" s="509"/>
      <c r="L1815" s="484"/>
      <c r="M1815" s="484"/>
      <c r="N1815" s="574"/>
      <c r="O1815" s="532">
        <f t="shared" si="88"/>
        <v>0</v>
      </c>
      <c r="P1815" s="532">
        <f t="shared" si="89"/>
        <v>0</v>
      </c>
      <c r="Q1815" s="518" t="str">
        <f t="shared" si="90"/>
        <v/>
      </c>
    </row>
    <row r="1816" spans="1:17" x14ac:dyDescent="0.2">
      <c r="A1816" s="525"/>
      <c r="B1816" s="526"/>
      <c r="C1816" s="571"/>
      <c r="D1816" s="541"/>
      <c r="E1816" s="541"/>
      <c r="F1816" s="542"/>
      <c r="G1816" s="541"/>
      <c r="H1816" s="473"/>
      <c r="I1816" s="473"/>
      <c r="J1816" s="484"/>
      <c r="K1816" s="509"/>
      <c r="L1816" s="484"/>
      <c r="M1816" s="484"/>
      <c r="N1816" s="574"/>
      <c r="O1816" s="532">
        <f t="shared" si="88"/>
        <v>0</v>
      </c>
      <c r="P1816" s="532">
        <f t="shared" si="89"/>
        <v>0</v>
      </c>
      <c r="Q1816" s="518" t="str">
        <f t="shared" si="90"/>
        <v/>
      </c>
    </row>
    <row r="1817" spans="1:17" x14ac:dyDescent="0.2">
      <c r="A1817" s="525"/>
      <c r="B1817" s="526"/>
      <c r="C1817" s="571"/>
      <c r="D1817" s="541"/>
      <c r="E1817" s="541"/>
      <c r="F1817" s="542"/>
      <c r="G1817" s="541"/>
      <c r="H1817" s="473"/>
      <c r="I1817" s="473"/>
      <c r="J1817" s="484"/>
      <c r="K1817" s="509"/>
      <c r="L1817" s="484"/>
      <c r="M1817" s="484"/>
      <c r="N1817" s="574"/>
      <c r="O1817" s="532">
        <f t="shared" si="88"/>
        <v>0</v>
      </c>
      <c r="P1817" s="532">
        <f t="shared" si="89"/>
        <v>0</v>
      </c>
      <c r="Q1817" s="518" t="str">
        <f t="shared" si="90"/>
        <v/>
      </c>
    </row>
    <row r="1818" spans="1:17" x14ac:dyDescent="0.2">
      <c r="A1818" s="525"/>
      <c r="B1818" s="526"/>
      <c r="C1818" s="571"/>
      <c r="D1818" s="541"/>
      <c r="E1818" s="541"/>
      <c r="F1818" s="542"/>
      <c r="G1818" s="541"/>
      <c r="H1818" s="473"/>
      <c r="I1818" s="473"/>
      <c r="J1818" s="484"/>
      <c r="K1818" s="509"/>
      <c r="L1818" s="484"/>
      <c r="M1818" s="484"/>
      <c r="N1818" s="574"/>
      <c r="O1818" s="532">
        <f t="shared" si="88"/>
        <v>0</v>
      </c>
      <c r="P1818" s="532">
        <f t="shared" si="89"/>
        <v>0</v>
      </c>
      <c r="Q1818" s="518" t="str">
        <f t="shared" si="90"/>
        <v/>
      </c>
    </row>
    <row r="1819" spans="1:17" x14ac:dyDescent="0.2">
      <c r="A1819" s="525"/>
      <c r="B1819" s="526"/>
      <c r="C1819" s="571"/>
      <c r="D1819" s="541"/>
      <c r="E1819" s="541"/>
      <c r="F1819" s="542"/>
      <c r="G1819" s="541"/>
      <c r="H1819" s="473"/>
      <c r="I1819" s="473"/>
      <c r="J1819" s="484"/>
      <c r="K1819" s="509"/>
      <c r="L1819" s="484"/>
      <c r="M1819" s="484"/>
      <c r="N1819" s="574"/>
      <c r="O1819" s="532">
        <f t="shared" si="88"/>
        <v>0</v>
      </c>
      <c r="P1819" s="532">
        <f t="shared" si="89"/>
        <v>0</v>
      </c>
      <c r="Q1819" s="518" t="str">
        <f t="shared" si="90"/>
        <v/>
      </c>
    </row>
    <row r="1820" spans="1:17" x14ac:dyDescent="0.2">
      <c r="A1820" s="525"/>
      <c r="B1820" s="526"/>
      <c r="C1820" s="571"/>
      <c r="D1820" s="541"/>
      <c r="E1820" s="541"/>
      <c r="F1820" s="542"/>
      <c r="G1820" s="541"/>
      <c r="H1820" s="473"/>
      <c r="I1820" s="473"/>
      <c r="J1820" s="484"/>
      <c r="K1820" s="509"/>
      <c r="L1820" s="484"/>
      <c r="M1820" s="484"/>
      <c r="N1820" s="574"/>
      <c r="O1820" s="532">
        <f t="shared" si="88"/>
        <v>0</v>
      </c>
      <c r="P1820" s="532">
        <f t="shared" si="89"/>
        <v>0</v>
      </c>
      <c r="Q1820" s="518" t="str">
        <f t="shared" si="90"/>
        <v/>
      </c>
    </row>
    <row r="1821" spans="1:17" x14ac:dyDescent="0.2">
      <c r="A1821" s="525"/>
      <c r="B1821" s="526"/>
      <c r="C1821" s="571"/>
      <c r="D1821" s="541"/>
      <c r="E1821" s="541"/>
      <c r="F1821" s="542"/>
      <c r="G1821" s="541"/>
      <c r="H1821" s="473"/>
      <c r="I1821" s="473"/>
      <c r="J1821" s="484"/>
      <c r="K1821" s="509"/>
      <c r="L1821" s="484"/>
      <c r="M1821" s="484"/>
      <c r="N1821" s="574"/>
      <c r="O1821" s="532">
        <f t="shared" si="88"/>
        <v>0</v>
      </c>
      <c r="P1821" s="532">
        <f t="shared" si="89"/>
        <v>0</v>
      </c>
      <c r="Q1821" s="518" t="str">
        <f t="shared" si="90"/>
        <v/>
      </c>
    </row>
    <row r="1822" spans="1:17" x14ac:dyDescent="0.2">
      <c r="A1822" s="525"/>
      <c r="B1822" s="526"/>
      <c r="C1822" s="571"/>
      <c r="D1822" s="541"/>
      <c r="E1822" s="541"/>
      <c r="F1822" s="542"/>
      <c r="G1822" s="541"/>
      <c r="H1822" s="473"/>
      <c r="I1822" s="473"/>
      <c r="J1822" s="484"/>
      <c r="K1822" s="509"/>
      <c r="L1822" s="484"/>
      <c r="M1822" s="484"/>
      <c r="N1822" s="574"/>
      <c r="O1822" s="532">
        <f t="shared" si="88"/>
        <v>0</v>
      </c>
      <c r="P1822" s="532">
        <f t="shared" si="89"/>
        <v>0</v>
      </c>
      <c r="Q1822" s="518" t="str">
        <f t="shared" si="90"/>
        <v/>
      </c>
    </row>
    <row r="1823" spans="1:17" x14ac:dyDescent="0.2">
      <c r="A1823" s="525"/>
      <c r="B1823" s="526"/>
      <c r="C1823" s="571"/>
      <c r="D1823" s="541"/>
      <c r="E1823" s="541"/>
      <c r="F1823" s="542"/>
      <c r="G1823" s="541"/>
      <c r="H1823" s="473"/>
      <c r="I1823" s="473"/>
      <c r="J1823" s="484"/>
      <c r="K1823" s="509"/>
      <c r="L1823" s="484"/>
      <c r="M1823" s="484"/>
      <c r="N1823" s="574"/>
      <c r="O1823" s="532">
        <f t="shared" si="88"/>
        <v>0</v>
      </c>
      <c r="P1823" s="532">
        <f t="shared" si="89"/>
        <v>0</v>
      </c>
      <c r="Q1823" s="518" t="str">
        <f t="shared" si="90"/>
        <v/>
      </c>
    </row>
    <row r="1824" spans="1:17" x14ac:dyDescent="0.2">
      <c r="A1824" s="525"/>
      <c r="B1824" s="526"/>
      <c r="C1824" s="571"/>
      <c r="D1824" s="541"/>
      <c r="E1824" s="541"/>
      <c r="F1824" s="542"/>
      <c r="G1824" s="541"/>
      <c r="H1824" s="473"/>
      <c r="I1824" s="473"/>
      <c r="J1824" s="484"/>
      <c r="K1824" s="509"/>
      <c r="L1824" s="484"/>
      <c r="M1824" s="484"/>
      <c r="N1824" s="574"/>
      <c r="O1824" s="532">
        <f t="shared" si="88"/>
        <v>0</v>
      </c>
      <c r="P1824" s="532">
        <f t="shared" si="89"/>
        <v>0</v>
      </c>
      <c r="Q1824" s="518" t="str">
        <f t="shared" si="90"/>
        <v/>
      </c>
    </row>
    <row r="1825" spans="1:17" x14ac:dyDescent="0.2">
      <c r="A1825" s="525"/>
      <c r="B1825" s="526"/>
      <c r="C1825" s="483"/>
      <c r="D1825" s="528"/>
      <c r="E1825" s="473"/>
      <c r="F1825" s="479"/>
      <c r="G1825" s="473"/>
      <c r="H1825" s="473"/>
      <c r="I1825" s="473"/>
      <c r="J1825" s="506"/>
      <c r="K1825" s="509"/>
      <c r="L1825" s="484"/>
      <c r="M1825" s="484"/>
      <c r="N1825" s="574"/>
      <c r="O1825" s="532">
        <f t="shared" si="88"/>
        <v>0</v>
      </c>
      <c r="P1825" s="532">
        <f t="shared" si="89"/>
        <v>0</v>
      </c>
      <c r="Q1825" s="518" t="str">
        <f t="shared" si="90"/>
        <v/>
      </c>
    </row>
    <row r="1826" spans="1:17" x14ac:dyDescent="0.2">
      <c r="A1826" s="525"/>
      <c r="B1826" s="526"/>
      <c r="C1826" s="483"/>
      <c r="D1826" s="528"/>
      <c r="E1826" s="473"/>
      <c r="F1826" s="479"/>
      <c r="G1826" s="473"/>
      <c r="H1826" s="473"/>
      <c r="I1826" s="473"/>
      <c r="J1826" s="484"/>
      <c r="K1826" s="509"/>
      <c r="L1826" s="484"/>
      <c r="M1826" s="484"/>
      <c r="N1826" s="574"/>
      <c r="O1826" s="532">
        <f t="shared" si="88"/>
        <v>0</v>
      </c>
      <c r="P1826" s="532">
        <f t="shared" si="89"/>
        <v>0</v>
      </c>
      <c r="Q1826" s="518" t="str">
        <f t="shared" si="90"/>
        <v/>
      </c>
    </row>
    <row r="1827" spans="1:17" x14ac:dyDescent="0.2">
      <c r="A1827" s="525"/>
      <c r="B1827" s="526"/>
      <c r="C1827" s="483"/>
      <c r="D1827" s="528"/>
      <c r="E1827" s="473"/>
      <c r="F1827" s="479"/>
      <c r="G1827" s="473"/>
      <c r="H1827" s="473"/>
      <c r="I1827" s="473"/>
      <c r="J1827" s="484"/>
      <c r="K1827" s="509"/>
      <c r="L1827" s="484"/>
      <c r="M1827" s="484"/>
      <c r="N1827" s="574"/>
      <c r="O1827" s="532">
        <f t="shared" si="88"/>
        <v>0</v>
      </c>
      <c r="P1827" s="532">
        <f t="shared" si="89"/>
        <v>0</v>
      </c>
      <c r="Q1827" s="518" t="str">
        <f t="shared" si="90"/>
        <v/>
      </c>
    </row>
    <row r="1828" spans="1:17" x14ac:dyDescent="0.2">
      <c r="A1828" s="525"/>
      <c r="B1828" s="526"/>
      <c r="C1828" s="483"/>
      <c r="D1828" s="528"/>
      <c r="E1828" s="473"/>
      <c r="F1828" s="479"/>
      <c r="G1828" s="473"/>
      <c r="H1828" s="473"/>
      <c r="I1828" s="473"/>
      <c r="J1828" s="484"/>
      <c r="K1828" s="509"/>
      <c r="L1828" s="484"/>
      <c r="M1828" s="484"/>
      <c r="N1828" s="574"/>
      <c r="O1828" s="532">
        <f t="shared" si="88"/>
        <v>0</v>
      </c>
      <c r="P1828" s="532">
        <f t="shared" si="89"/>
        <v>0</v>
      </c>
      <c r="Q1828" s="518" t="str">
        <f t="shared" si="90"/>
        <v/>
      </c>
    </row>
    <row r="1829" spans="1:17" x14ac:dyDescent="0.2">
      <c r="A1829" s="525"/>
      <c r="B1829" s="526"/>
      <c r="C1829" s="483"/>
      <c r="D1829" s="528"/>
      <c r="E1829" s="473"/>
      <c r="F1829" s="479"/>
      <c r="G1829" s="473"/>
      <c r="H1829" s="473"/>
      <c r="I1829" s="473"/>
      <c r="J1829" s="484"/>
      <c r="K1829" s="509"/>
      <c r="L1829" s="484"/>
      <c r="M1829" s="484"/>
      <c r="N1829" s="574"/>
      <c r="O1829" s="532">
        <f t="shared" si="88"/>
        <v>0</v>
      </c>
      <c r="P1829" s="532">
        <f t="shared" si="89"/>
        <v>0</v>
      </c>
      <c r="Q1829" s="518" t="str">
        <f t="shared" si="90"/>
        <v/>
      </c>
    </row>
    <row r="1830" spans="1:17" x14ac:dyDescent="0.2">
      <c r="A1830" s="525"/>
      <c r="B1830" s="526"/>
      <c r="C1830" s="483"/>
      <c r="D1830" s="541"/>
      <c r="E1830" s="473"/>
      <c r="F1830" s="479"/>
      <c r="G1830" s="473"/>
      <c r="H1830" s="473"/>
      <c r="I1830" s="473"/>
      <c r="J1830" s="484"/>
      <c r="K1830" s="509"/>
      <c r="L1830" s="484"/>
      <c r="M1830" s="484"/>
      <c r="N1830" s="574"/>
      <c r="O1830" s="532">
        <f t="shared" si="88"/>
        <v>0</v>
      </c>
      <c r="P1830" s="532">
        <f t="shared" si="89"/>
        <v>0</v>
      </c>
      <c r="Q1830" s="518" t="str">
        <f t="shared" si="90"/>
        <v/>
      </c>
    </row>
    <row r="1831" spans="1:17" x14ac:dyDescent="0.2">
      <c r="A1831" s="525"/>
      <c r="B1831" s="526"/>
      <c r="C1831" s="483"/>
      <c r="D1831" s="541"/>
      <c r="E1831" s="473"/>
      <c r="F1831" s="479"/>
      <c r="G1831" s="473"/>
      <c r="H1831" s="473"/>
      <c r="I1831" s="473"/>
      <c r="J1831" s="484"/>
      <c r="K1831" s="509"/>
      <c r="L1831" s="484"/>
      <c r="M1831" s="484"/>
      <c r="N1831" s="574"/>
      <c r="O1831" s="532">
        <f t="shared" si="88"/>
        <v>0</v>
      </c>
      <c r="P1831" s="532">
        <f t="shared" si="89"/>
        <v>0</v>
      </c>
      <c r="Q1831" s="518" t="str">
        <f t="shared" si="90"/>
        <v/>
      </c>
    </row>
    <row r="1832" spans="1:17" x14ac:dyDescent="0.2">
      <c r="A1832" s="525"/>
      <c r="B1832" s="526"/>
      <c r="C1832" s="483"/>
      <c r="D1832" s="541"/>
      <c r="E1832" s="473"/>
      <c r="F1832" s="479"/>
      <c r="G1832" s="473"/>
      <c r="H1832" s="473"/>
      <c r="I1832" s="473"/>
      <c r="J1832" s="484"/>
      <c r="K1832" s="509"/>
      <c r="L1832" s="484"/>
      <c r="M1832" s="484"/>
      <c r="N1832" s="574"/>
      <c r="O1832" s="532">
        <f t="shared" si="88"/>
        <v>0</v>
      </c>
      <c r="P1832" s="532">
        <f t="shared" si="89"/>
        <v>0</v>
      </c>
      <c r="Q1832" s="518" t="str">
        <f t="shared" si="90"/>
        <v/>
      </c>
    </row>
    <row r="1833" spans="1:17" x14ac:dyDescent="0.2">
      <c r="A1833" s="525"/>
      <c r="B1833" s="526"/>
      <c r="C1833" s="483"/>
      <c r="D1833" s="541"/>
      <c r="E1833" s="473"/>
      <c r="F1833" s="479"/>
      <c r="G1833" s="473"/>
      <c r="H1833" s="473"/>
      <c r="I1833" s="473"/>
      <c r="J1833" s="484"/>
      <c r="K1833" s="509"/>
      <c r="L1833" s="484"/>
      <c r="M1833" s="484"/>
      <c r="N1833" s="574"/>
      <c r="O1833" s="532">
        <f t="shared" si="88"/>
        <v>0</v>
      </c>
      <c r="P1833" s="532">
        <f t="shared" si="89"/>
        <v>0</v>
      </c>
      <c r="Q1833" s="518" t="str">
        <f t="shared" si="90"/>
        <v/>
      </c>
    </row>
    <row r="1834" spans="1:17" x14ac:dyDescent="0.2">
      <c r="A1834" s="525"/>
      <c r="B1834" s="526"/>
      <c r="C1834" s="483"/>
      <c r="D1834" s="541"/>
      <c r="E1834" s="473"/>
      <c r="F1834" s="479"/>
      <c r="G1834" s="473"/>
      <c r="H1834" s="473"/>
      <c r="I1834" s="473"/>
      <c r="J1834" s="484"/>
      <c r="K1834" s="509"/>
      <c r="L1834" s="484"/>
      <c r="M1834" s="484"/>
      <c r="N1834" s="574"/>
      <c r="O1834" s="532">
        <f t="shared" si="88"/>
        <v>0</v>
      </c>
      <c r="P1834" s="532">
        <f t="shared" si="89"/>
        <v>0</v>
      </c>
      <c r="Q1834" s="518" t="str">
        <f t="shared" si="90"/>
        <v/>
      </c>
    </row>
    <row r="1835" spans="1:17" x14ac:dyDescent="0.2">
      <c r="A1835" s="525"/>
      <c r="B1835" s="526"/>
      <c r="C1835" s="483"/>
      <c r="D1835" s="541"/>
      <c r="E1835" s="473"/>
      <c r="F1835" s="479"/>
      <c r="G1835" s="473"/>
      <c r="H1835" s="473"/>
      <c r="I1835" s="473"/>
      <c r="J1835" s="484"/>
      <c r="K1835" s="509"/>
      <c r="L1835" s="484"/>
      <c r="M1835" s="484"/>
      <c r="N1835" s="574"/>
      <c r="O1835" s="532">
        <f t="shared" si="88"/>
        <v>0</v>
      </c>
      <c r="P1835" s="532">
        <f t="shared" si="89"/>
        <v>0</v>
      </c>
      <c r="Q1835" s="518" t="str">
        <f t="shared" si="90"/>
        <v/>
      </c>
    </row>
    <row r="1836" spans="1:17" x14ac:dyDescent="0.2">
      <c r="A1836" s="525"/>
      <c r="B1836" s="526"/>
      <c r="C1836" s="483"/>
      <c r="D1836" s="528"/>
      <c r="E1836" s="473"/>
      <c r="F1836" s="479"/>
      <c r="G1836" s="473"/>
      <c r="H1836" s="473"/>
      <c r="I1836" s="473"/>
      <c r="J1836" s="484"/>
      <c r="K1836" s="509"/>
      <c r="L1836" s="484"/>
      <c r="M1836" s="484"/>
      <c r="N1836" s="574"/>
      <c r="O1836" s="532">
        <f t="shared" si="88"/>
        <v>0</v>
      </c>
      <c r="P1836" s="532">
        <f t="shared" si="89"/>
        <v>0</v>
      </c>
      <c r="Q1836" s="518" t="str">
        <f t="shared" si="90"/>
        <v/>
      </c>
    </row>
    <row r="1837" spans="1:17" x14ac:dyDescent="0.2">
      <c r="A1837" s="525"/>
      <c r="B1837" s="526"/>
      <c r="C1837" s="483"/>
      <c r="D1837" s="528"/>
      <c r="E1837" s="541"/>
      <c r="F1837" s="479"/>
      <c r="G1837" s="473"/>
      <c r="H1837" s="473"/>
      <c r="I1837" s="473"/>
      <c r="J1837" s="484"/>
      <c r="K1837" s="509"/>
      <c r="L1837" s="484"/>
      <c r="M1837" s="484"/>
      <c r="N1837" s="574"/>
      <c r="O1837" s="532">
        <f t="shared" si="88"/>
        <v>0</v>
      </c>
      <c r="P1837" s="532">
        <f t="shared" si="89"/>
        <v>0</v>
      </c>
      <c r="Q1837" s="518" t="str">
        <f t="shared" si="90"/>
        <v/>
      </c>
    </row>
    <row r="1838" spans="1:17" x14ac:dyDescent="0.2">
      <c r="A1838" s="525"/>
      <c r="B1838" s="526"/>
      <c r="C1838" s="483"/>
      <c r="D1838" s="528"/>
      <c r="E1838" s="473"/>
      <c r="F1838" s="479"/>
      <c r="G1838" s="473"/>
      <c r="H1838" s="473"/>
      <c r="I1838" s="473"/>
      <c r="J1838" s="484"/>
      <c r="K1838" s="509"/>
      <c r="L1838" s="484"/>
      <c r="M1838" s="484"/>
      <c r="N1838" s="574"/>
      <c r="O1838" s="532">
        <f t="shared" si="88"/>
        <v>0</v>
      </c>
      <c r="P1838" s="532">
        <f t="shared" si="89"/>
        <v>0</v>
      </c>
      <c r="Q1838" s="518" t="str">
        <f t="shared" si="90"/>
        <v/>
      </c>
    </row>
    <row r="1839" spans="1:17" x14ac:dyDescent="0.2">
      <c r="A1839" s="525"/>
      <c r="B1839" s="526"/>
      <c r="C1839" s="483"/>
      <c r="D1839" s="473"/>
      <c r="E1839" s="473"/>
      <c r="F1839" s="479"/>
      <c r="G1839" s="473"/>
      <c r="H1839" s="473"/>
      <c r="I1839" s="473"/>
      <c r="J1839" s="484"/>
      <c r="K1839" s="509"/>
      <c r="L1839" s="484"/>
      <c r="M1839" s="484"/>
      <c r="N1839" s="574"/>
      <c r="O1839" s="532">
        <f t="shared" si="88"/>
        <v>0</v>
      </c>
      <c r="P1839" s="532">
        <f t="shared" si="89"/>
        <v>0</v>
      </c>
      <c r="Q1839" s="518" t="str">
        <f t="shared" si="90"/>
        <v/>
      </c>
    </row>
    <row r="1840" spans="1:17" x14ac:dyDescent="0.2">
      <c r="A1840" s="525"/>
      <c r="B1840" s="526"/>
      <c r="C1840" s="483"/>
      <c r="D1840" s="528"/>
      <c r="E1840" s="473"/>
      <c r="F1840" s="479"/>
      <c r="G1840" s="473"/>
      <c r="H1840" s="473"/>
      <c r="I1840" s="473"/>
      <c r="J1840" s="484"/>
      <c r="K1840" s="509"/>
      <c r="L1840" s="484"/>
      <c r="M1840" s="484"/>
      <c r="N1840" s="526"/>
      <c r="O1840" s="532">
        <f t="shared" si="88"/>
        <v>0</v>
      </c>
      <c r="P1840" s="532">
        <f t="shared" si="89"/>
        <v>0</v>
      </c>
      <c r="Q1840" s="518" t="str">
        <f t="shared" si="90"/>
        <v/>
      </c>
    </row>
    <row r="1841" spans="1:17" x14ac:dyDescent="0.2">
      <c r="A1841" s="525"/>
      <c r="B1841" s="526"/>
      <c r="C1841" s="483"/>
      <c r="D1841" s="528"/>
      <c r="E1841" s="473"/>
      <c r="F1841" s="479"/>
      <c r="G1841" s="473"/>
      <c r="H1841" s="473"/>
      <c r="I1841" s="473"/>
      <c r="J1841" s="484"/>
      <c r="K1841" s="509"/>
      <c r="L1841" s="484"/>
      <c r="M1841" s="484"/>
      <c r="N1841" s="526"/>
      <c r="O1841" s="532">
        <f t="shared" si="88"/>
        <v>0</v>
      </c>
      <c r="P1841" s="532">
        <f t="shared" si="89"/>
        <v>0</v>
      </c>
      <c r="Q1841" s="518" t="str">
        <f t="shared" si="90"/>
        <v/>
      </c>
    </row>
    <row r="1842" spans="1:17" x14ac:dyDescent="0.2">
      <c r="A1842" s="525"/>
      <c r="B1842" s="526"/>
      <c r="C1842" s="483"/>
      <c r="D1842" s="528"/>
      <c r="E1842" s="473"/>
      <c r="F1842" s="479"/>
      <c r="G1842" s="473"/>
      <c r="H1842" s="473"/>
      <c r="I1842" s="473"/>
      <c r="J1842" s="484"/>
      <c r="K1842" s="509"/>
      <c r="L1842" s="484"/>
      <c r="M1842" s="484"/>
      <c r="N1842" s="526"/>
      <c r="O1842" s="532">
        <f t="shared" si="88"/>
        <v>0</v>
      </c>
      <c r="P1842" s="532">
        <f t="shared" si="89"/>
        <v>0</v>
      </c>
      <c r="Q1842" s="518" t="str">
        <f t="shared" si="90"/>
        <v/>
      </c>
    </row>
    <row r="1843" spans="1:17" x14ac:dyDescent="0.2">
      <c r="A1843" s="525"/>
      <c r="B1843" s="526"/>
      <c r="C1843" s="483"/>
      <c r="D1843" s="528"/>
      <c r="E1843" s="473"/>
      <c r="F1843" s="479"/>
      <c r="G1843" s="473"/>
      <c r="H1843" s="473"/>
      <c r="I1843" s="473"/>
      <c r="J1843" s="484"/>
      <c r="K1843" s="509"/>
      <c r="L1843" s="484"/>
      <c r="M1843" s="484"/>
      <c r="N1843" s="526"/>
      <c r="O1843" s="532">
        <f t="shared" si="88"/>
        <v>0</v>
      </c>
      <c r="P1843" s="532">
        <f t="shared" si="89"/>
        <v>0</v>
      </c>
      <c r="Q1843" s="518" t="str">
        <f t="shared" si="90"/>
        <v/>
      </c>
    </row>
    <row r="1844" spans="1:17" x14ac:dyDescent="0.2">
      <c r="A1844" s="525"/>
      <c r="B1844" s="526"/>
      <c r="C1844" s="483"/>
      <c r="D1844" s="528"/>
      <c r="E1844" s="473"/>
      <c r="F1844" s="479"/>
      <c r="G1844" s="473"/>
      <c r="H1844" s="473"/>
      <c r="I1844" s="473"/>
      <c r="J1844" s="484"/>
      <c r="K1844" s="509"/>
      <c r="L1844" s="484"/>
      <c r="M1844" s="484"/>
      <c r="N1844" s="526"/>
      <c r="O1844" s="532">
        <f t="shared" si="88"/>
        <v>0</v>
      </c>
      <c r="P1844" s="532">
        <f t="shared" si="89"/>
        <v>0</v>
      </c>
      <c r="Q1844" s="518" t="str">
        <f t="shared" si="90"/>
        <v/>
      </c>
    </row>
    <row r="1845" spans="1:17" x14ac:dyDescent="0.2">
      <c r="A1845" s="525"/>
      <c r="B1845" s="526"/>
      <c r="C1845" s="483"/>
      <c r="D1845" s="528"/>
      <c r="E1845" s="473"/>
      <c r="F1845" s="479"/>
      <c r="G1845" s="473"/>
      <c r="H1845" s="473"/>
      <c r="I1845" s="473"/>
      <c r="J1845" s="484"/>
      <c r="K1845" s="509"/>
      <c r="L1845" s="484"/>
      <c r="M1845" s="484"/>
      <c r="N1845" s="526"/>
      <c r="O1845" s="532">
        <f t="shared" si="88"/>
        <v>0</v>
      </c>
      <c r="P1845" s="532">
        <f t="shared" si="89"/>
        <v>0</v>
      </c>
      <c r="Q1845" s="518" t="str">
        <f t="shared" si="90"/>
        <v/>
      </c>
    </row>
    <row r="1846" spans="1:17" x14ac:dyDescent="0.2">
      <c r="A1846" s="525"/>
      <c r="B1846" s="526"/>
      <c r="C1846" s="483"/>
      <c r="D1846" s="528"/>
      <c r="E1846" s="473"/>
      <c r="F1846" s="479"/>
      <c r="G1846" s="473"/>
      <c r="H1846" s="473"/>
      <c r="I1846" s="473"/>
      <c r="J1846" s="484"/>
      <c r="K1846" s="509"/>
      <c r="L1846" s="484"/>
      <c r="M1846" s="484"/>
      <c r="N1846" s="526"/>
      <c r="O1846" s="532">
        <f t="shared" si="88"/>
        <v>0</v>
      </c>
      <c r="P1846" s="532">
        <f t="shared" si="89"/>
        <v>0</v>
      </c>
      <c r="Q1846" s="518" t="str">
        <f t="shared" si="90"/>
        <v/>
      </c>
    </row>
    <row r="1847" spans="1:17" x14ac:dyDescent="0.2">
      <c r="A1847" s="525"/>
      <c r="B1847" s="526"/>
      <c r="C1847" s="483"/>
      <c r="D1847" s="528"/>
      <c r="E1847" s="473"/>
      <c r="F1847" s="479"/>
      <c r="G1847" s="473"/>
      <c r="H1847" s="473"/>
      <c r="I1847" s="473"/>
      <c r="J1847" s="484"/>
      <c r="K1847" s="509"/>
      <c r="L1847" s="484"/>
      <c r="M1847" s="484"/>
      <c r="N1847" s="526"/>
      <c r="O1847" s="532">
        <f t="shared" si="88"/>
        <v>0</v>
      </c>
      <c r="P1847" s="532">
        <f t="shared" si="89"/>
        <v>0</v>
      </c>
      <c r="Q1847" s="518" t="str">
        <f t="shared" si="90"/>
        <v/>
      </c>
    </row>
    <row r="1848" spans="1:17" x14ac:dyDescent="0.2">
      <c r="A1848" s="525"/>
      <c r="B1848" s="526"/>
      <c r="C1848" s="483"/>
      <c r="D1848" s="528"/>
      <c r="E1848" s="473"/>
      <c r="F1848" s="479"/>
      <c r="G1848" s="473"/>
      <c r="H1848" s="473"/>
      <c r="I1848" s="473"/>
      <c r="J1848" s="484"/>
      <c r="K1848" s="509"/>
      <c r="L1848" s="484"/>
      <c r="M1848" s="484"/>
      <c r="N1848" s="526"/>
      <c r="O1848" s="532">
        <f t="shared" si="88"/>
        <v>0</v>
      </c>
      <c r="P1848" s="532">
        <f t="shared" si="89"/>
        <v>0</v>
      </c>
      <c r="Q1848" s="518" t="str">
        <f t="shared" si="90"/>
        <v/>
      </c>
    </row>
    <row r="1849" spans="1:17" x14ac:dyDescent="0.2">
      <c r="A1849" s="525"/>
      <c r="B1849" s="526"/>
      <c r="C1849" s="483"/>
      <c r="D1849" s="528"/>
      <c r="E1849" s="473"/>
      <c r="F1849" s="479"/>
      <c r="G1849" s="473"/>
      <c r="H1849" s="473"/>
      <c r="I1849" s="473"/>
      <c r="J1849" s="484"/>
      <c r="K1849" s="509"/>
      <c r="L1849" s="484"/>
      <c r="M1849" s="484"/>
      <c r="N1849" s="526"/>
      <c r="O1849" s="532">
        <f t="shared" si="88"/>
        <v>0</v>
      </c>
      <c r="P1849" s="532">
        <f t="shared" si="89"/>
        <v>0</v>
      </c>
      <c r="Q1849" s="518" t="str">
        <f t="shared" si="90"/>
        <v/>
      </c>
    </row>
    <row r="1850" spans="1:17" x14ac:dyDescent="0.2">
      <c r="A1850" s="525"/>
      <c r="B1850" s="526"/>
      <c r="C1850" s="483"/>
      <c r="D1850" s="473"/>
      <c r="E1850" s="473"/>
      <c r="F1850" s="479"/>
      <c r="G1850" s="473"/>
      <c r="H1850" s="473"/>
      <c r="I1850" s="473"/>
      <c r="J1850" s="484"/>
      <c r="K1850" s="509"/>
      <c r="L1850" s="484"/>
      <c r="M1850" s="484"/>
      <c r="N1850" s="526"/>
      <c r="O1850" s="532">
        <f t="shared" si="88"/>
        <v>0</v>
      </c>
      <c r="P1850" s="532">
        <f t="shared" si="89"/>
        <v>0</v>
      </c>
      <c r="Q1850" s="518" t="str">
        <f t="shared" si="90"/>
        <v/>
      </c>
    </row>
    <row r="1851" spans="1:17" x14ac:dyDescent="0.2">
      <c r="A1851" s="525"/>
      <c r="B1851" s="526"/>
      <c r="C1851" s="483"/>
      <c r="D1851" s="528"/>
      <c r="E1851" s="473"/>
      <c r="F1851" s="479"/>
      <c r="G1851" s="473"/>
      <c r="H1851" s="480"/>
      <c r="I1851" s="480"/>
      <c r="J1851" s="442"/>
      <c r="K1851" s="509"/>
      <c r="L1851" s="543"/>
      <c r="M1851" s="484"/>
      <c r="N1851" s="574"/>
      <c r="O1851" s="532">
        <f t="shared" si="88"/>
        <v>0</v>
      </c>
      <c r="P1851" s="532">
        <f t="shared" si="89"/>
        <v>0</v>
      </c>
      <c r="Q1851" s="518" t="str">
        <f t="shared" si="90"/>
        <v/>
      </c>
    </row>
    <row r="1852" spans="1:17" x14ac:dyDescent="0.2">
      <c r="A1852" s="525"/>
      <c r="B1852" s="526"/>
      <c r="C1852" s="483"/>
      <c r="D1852" s="528"/>
      <c r="E1852" s="473"/>
      <c r="F1852" s="479"/>
      <c r="G1852" s="473"/>
      <c r="H1852" s="480"/>
      <c r="I1852" s="480"/>
      <c r="J1852" s="442"/>
      <c r="K1852" s="509"/>
      <c r="L1852" s="484"/>
      <c r="M1852" s="484"/>
      <c r="N1852" s="574"/>
      <c r="O1852" s="532">
        <f t="shared" si="88"/>
        <v>0</v>
      </c>
      <c r="P1852" s="532">
        <f t="shared" si="89"/>
        <v>0</v>
      </c>
      <c r="Q1852" s="518" t="str">
        <f t="shared" si="90"/>
        <v/>
      </c>
    </row>
    <row r="1853" spans="1:17" x14ac:dyDescent="0.2">
      <c r="A1853" s="525"/>
      <c r="B1853" s="526"/>
      <c r="C1853" s="483"/>
      <c r="D1853" s="528"/>
      <c r="E1853" s="541"/>
      <c r="F1853" s="479"/>
      <c r="G1853" s="473"/>
      <c r="H1853" s="473"/>
      <c r="I1853" s="473"/>
      <c r="J1853" s="484"/>
      <c r="K1853" s="484"/>
      <c r="L1853" s="484"/>
      <c r="M1853" s="484"/>
      <c r="N1853" s="482"/>
      <c r="O1853" s="532">
        <f t="shared" si="88"/>
        <v>0</v>
      </c>
      <c r="P1853" s="532">
        <f t="shared" si="89"/>
        <v>0</v>
      </c>
      <c r="Q1853" s="518" t="str">
        <f t="shared" si="90"/>
        <v/>
      </c>
    </row>
    <row r="1854" spans="1:17" x14ac:dyDescent="0.2">
      <c r="A1854" s="525"/>
      <c r="B1854" s="526"/>
      <c r="C1854" s="478"/>
      <c r="D1854" s="528"/>
      <c r="E1854" s="473"/>
      <c r="F1854" s="479"/>
      <c r="G1854" s="473"/>
      <c r="H1854" s="480"/>
      <c r="I1854" s="480"/>
      <c r="J1854" s="443"/>
      <c r="K1854" s="443"/>
      <c r="L1854" s="443"/>
      <c r="M1854" s="442"/>
      <c r="N1854" s="526"/>
      <c r="O1854" s="532">
        <f t="shared" si="88"/>
        <v>0</v>
      </c>
      <c r="P1854" s="532">
        <f t="shared" si="89"/>
        <v>0</v>
      </c>
      <c r="Q1854" s="518" t="str">
        <f t="shared" si="90"/>
        <v/>
      </c>
    </row>
    <row r="1855" spans="1:17" x14ac:dyDescent="0.2">
      <c r="A1855" s="525"/>
      <c r="B1855" s="526"/>
      <c r="C1855" s="478"/>
      <c r="D1855" s="528"/>
      <c r="E1855" s="473"/>
      <c r="F1855" s="479"/>
      <c r="G1855" s="473"/>
      <c r="H1855" s="473"/>
      <c r="I1855" s="473"/>
      <c r="J1855" s="484"/>
      <c r="K1855" s="484"/>
      <c r="L1855" s="443"/>
      <c r="M1855" s="484"/>
      <c r="N1855" s="526"/>
      <c r="O1855" s="532">
        <f t="shared" si="88"/>
        <v>0</v>
      </c>
      <c r="P1855" s="532">
        <f t="shared" si="89"/>
        <v>0</v>
      </c>
      <c r="Q1855" s="518" t="str">
        <f t="shared" si="90"/>
        <v/>
      </c>
    </row>
    <row r="1856" spans="1:17" x14ac:dyDescent="0.2">
      <c r="A1856" s="525"/>
      <c r="B1856" s="526"/>
      <c r="C1856" s="478"/>
      <c r="D1856" s="528"/>
      <c r="E1856" s="473"/>
      <c r="F1856" s="479"/>
      <c r="G1856" s="473"/>
      <c r="H1856" s="473"/>
      <c r="I1856" s="473"/>
      <c r="J1856" s="484"/>
      <c r="K1856" s="484"/>
      <c r="L1856" s="443"/>
      <c r="M1856" s="484"/>
      <c r="N1856" s="526"/>
      <c r="O1856" s="532">
        <f t="shared" si="88"/>
        <v>0</v>
      </c>
      <c r="P1856" s="532">
        <f t="shared" si="89"/>
        <v>0</v>
      </c>
      <c r="Q1856" s="518" t="str">
        <f t="shared" si="90"/>
        <v/>
      </c>
    </row>
    <row r="1857" spans="1:17" x14ac:dyDescent="0.2">
      <c r="A1857" s="525"/>
      <c r="B1857" s="526"/>
      <c r="C1857" s="478"/>
      <c r="D1857" s="528"/>
      <c r="E1857" s="473"/>
      <c r="F1857" s="479"/>
      <c r="G1857" s="473"/>
      <c r="H1857" s="480"/>
      <c r="I1857" s="480"/>
      <c r="J1857" s="443"/>
      <c r="K1857" s="443"/>
      <c r="L1857" s="443"/>
      <c r="M1857" s="484"/>
      <c r="N1857" s="526"/>
      <c r="O1857" s="532">
        <f t="shared" si="88"/>
        <v>0</v>
      </c>
      <c r="P1857" s="532">
        <f t="shared" si="89"/>
        <v>0</v>
      </c>
      <c r="Q1857" s="518" t="str">
        <f t="shared" si="90"/>
        <v/>
      </c>
    </row>
    <row r="1858" spans="1:17" x14ac:dyDescent="0.2">
      <c r="A1858" s="525"/>
      <c r="B1858" s="526"/>
      <c r="C1858" s="478"/>
      <c r="D1858" s="528"/>
      <c r="E1858" s="473"/>
      <c r="F1858" s="479"/>
      <c r="G1858" s="473"/>
      <c r="H1858" s="473"/>
      <c r="I1858" s="473"/>
      <c r="J1858" s="484"/>
      <c r="K1858" s="484"/>
      <c r="L1858" s="443"/>
      <c r="M1858" s="484"/>
      <c r="N1858" s="526"/>
      <c r="O1858" s="532">
        <f t="shared" si="88"/>
        <v>0</v>
      </c>
      <c r="P1858" s="532">
        <f t="shared" si="89"/>
        <v>0</v>
      </c>
      <c r="Q1858" s="518" t="str">
        <f t="shared" si="90"/>
        <v/>
      </c>
    </row>
    <row r="1859" spans="1:17" x14ac:dyDescent="0.2">
      <c r="A1859" s="525"/>
      <c r="B1859" s="526"/>
      <c r="C1859" s="478"/>
      <c r="D1859" s="528"/>
      <c r="E1859" s="473"/>
      <c r="F1859" s="479"/>
      <c r="G1859" s="473"/>
      <c r="H1859" s="473"/>
      <c r="I1859" s="473"/>
      <c r="J1859" s="484"/>
      <c r="K1859" s="484"/>
      <c r="L1859" s="443"/>
      <c r="M1859" s="484"/>
      <c r="N1859" s="526"/>
      <c r="O1859" s="532">
        <f t="shared" si="88"/>
        <v>0</v>
      </c>
      <c r="P1859" s="532">
        <f t="shared" si="89"/>
        <v>0</v>
      </c>
      <c r="Q1859" s="518" t="str">
        <f t="shared" si="90"/>
        <v/>
      </c>
    </row>
    <row r="1860" spans="1:17" x14ac:dyDescent="0.2">
      <c r="A1860" s="525"/>
      <c r="B1860" s="526"/>
      <c r="C1860" s="478"/>
      <c r="D1860" s="528"/>
      <c r="E1860" s="473"/>
      <c r="F1860" s="479"/>
      <c r="G1860" s="473"/>
      <c r="H1860" s="473"/>
      <c r="I1860" s="473"/>
      <c r="J1860" s="484"/>
      <c r="K1860" s="484"/>
      <c r="L1860" s="443"/>
      <c r="M1860" s="484"/>
      <c r="N1860" s="526"/>
      <c r="O1860" s="532">
        <f t="shared" si="88"/>
        <v>0</v>
      </c>
      <c r="P1860" s="532">
        <f t="shared" si="89"/>
        <v>0</v>
      </c>
      <c r="Q1860" s="518" t="str">
        <f t="shared" si="90"/>
        <v/>
      </c>
    </row>
    <row r="1861" spans="1:17" x14ac:dyDescent="0.2">
      <c r="A1861" s="525"/>
      <c r="B1861" s="526"/>
      <c r="C1861" s="478"/>
      <c r="D1861" s="528"/>
      <c r="E1861" s="473"/>
      <c r="F1861" s="479"/>
      <c r="G1861" s="528"/>
      <c r="H1861" s="473"/>
      <c r="I1861" s="473"/>
      <c r="J1861" s="484"/>
      <c r="K1861" s="484"/>
      <c r="L1861" s="443"/>
      <c r="M1861" s="484"/>
      <c r="N1861" s="526"/>
      <c r="O1861" s="532">
        <f t="shared" ref="O1861:O1924" si="91">IF(B1861=0,0,IF(YEAR(B1861)=$P$1,MONTH(B1861)-$O$1+1,(YEAR(B1861)-$P$1)*12-$O$1+1+MONTH(B1861)))</f>
        <v>0</v>
      </c>
      <c r="P1861" s="532">
        <f t="shared" ref="P1861:P1924" si="92">IF(C1861=0,0,IF(YEAR(C1861)=$P$1,MONTH(C1861)-$O$1+1,(YEAR(C1861)-$P$1)*12-$O$1+1+MONTH(C1861)))</f>
        <v>0</v>
      </c>
      <c r="Q1861" s="518" t="str">
        <f t="shared" ref="Q1861:Q1924" si="93">SUBSTITUTE(D1861," ","_")</f>
        <v/>
      </c>
    </row>
    <row r="1862" spans="1:17" x14ac:dyDescent="0.2">
      <c r="A1862" s="525"/>
      <c r="B1862" s="526"/>
      <c r="C1862" s="483"/>
      <c r="D1862" s="528"/>
      <c r="E1862" s="473"/>
      <c r="F1862" s="479"/>
      <c r="G1862" s="541"/>
      <c r="H1862" s="480"/>
      <c r="I1862" s="480"/>
      <c r="J1862" s="443"/>
      <c r="K1862" s="443"/>
      <c r="L1862" s="443"/>
      <c r="M1862" s="484"/>
      <c r="N1862" s="574"/>
      <c r="O1862" s="532">
        <f t="shared" si="91"/>
        <v>0</v>
      </c>
      <c r="P1862" s="532">
        <f t="shared" si="92"/>
        <v>0</v>
      </c>
      <c r="Q1862" s="518" t="str">
        <f t="shared" si="93"/>
        <v/>
      </c>
    </row>
    <row r="1863" spans="1:17" x14ac:dyDescent="0.2">
      <c r="A1863" s="525"/>
      <c r="B1863" s="526"/>
      <c r="C1863" s="483"/>
      <c r="D1863" s="528"/>
      <c r="E1863" s="473"/>
      <c r="F1863" s="479"/>
      <c r="G1863" s="541"/>
      <c r="H1863" s="480"/>
      <c r="I1863" s="480"/>
      <c r="J1863" s="443"/>
      <c r="K1863" s="443"/>
      <c r="L1863" s="443"/>
      <c r="M1863" s="484"/>
      <c r="N1863" s="574"/>
      <c r="O1863" s="532">
        <f t="shared" si="91"/>
        <v>0</v>
      </c>
      <c r="P1863" s="532">
        <f t="shared" si="92"/>
        <v>0</v>
      </c>
      <c r="Q1863" s="518" t="str">
        <f t="shared" si="93"/>
        <v/>
      </c>
    </row>
    <row r="1864" spans="1:17" x14ac:dyDescent="0.2">
      <c r="A1864" s="525"/>
      <c r="B1864" s="526"/>
      <c r="C1864" s="483"/>
      <c r="D1864" s="528"/>
      <c r="E1864" s="473"/>
      <c r="F1864" s="479"/>
      <c r="G1864" s="541"/>
      <c r="H1864" s="480"/>
      <c r="I1864" s="480"/>
      <c r="J1864" s="443"/>
      <c r="K1864" s="443"/>
      <c r="L1864" s="443"/>
      <c r="M1864" s="484"/>
      <c r="N1864" s="574"/>
      <c r="O1864" s="532">
        <f t="shared" si="91"/>
        <v>0</v>
      </c>
      <c r="P1864" s="532">
        <f t="shared" si="92"/>
        <v>0</v>
      </c>
      <c r="Q1864" s="518" t="str">
        <f t="shared" si="93"/>
        <v/>
      </c>
    </row>
    <row r="1865" spans="1:17" x14ac:dyDescent="0.2">
      <c r="A1865" s="525"/>
      <c r="B1865" s="526"/>
      <c r="C1865" s="483"/>
      <c r="D1865" s="528"/>
      <c r="E1865" s="473"/>
      <c r="F1865" s="479"/>
      <c r="G1865" s="541"/>
      <c r="H1865" s="480"/>
      <c r="I1865" s="480"/>
      <c r="J1865" s="443"/>
      <c r="K1865" s="443"/>
      <c r="L1865" s="443"/>
      <c r="M1865" s="484"/>
      <c r="N1865" s="574"/>
      <c r="O1865" s="532">
        <f t="shared" si="91"/>
        <v>0</v>
      </c>
      <c r="P1865" s="532">
        <f t="shared" si="92"/>
        <v>0</v>
      </c>
      <c r="Q1865" s="518" t="str">
        <f t="shared" si="93"/>
        <v/>
      </c>
    </row>
    <row r="1866" spans="1:17" x14ac:dyDescent="0.2">
      <c r="A1866" s="525"/>
      <c r="B1866" s="526"/>
      <c r="C1866" s="483"/>
      <c r="D1866" s="528"/>
      <c r="E1866" s="473"/>
      <c r="F1866" s="601"/>
      <c r="G1866" s="473"/>
      <c r="H1866" s="480"/>
      <c r="I1866" s="480"/>
      <c r="J1866" s="442"/>
      <c r="K1866" s="442"/>
      <c r="L1866" s="443"/>
      <c r="M1866" s="484"/>
      <c r="N1866" s="526"/>
      <c r="O1866" s="532">
        <f t="shared" si="91"/>
        <v>0</v>
      </c>
      <c r="P1866" s="532">
        <f t="shared" si="92"/>
        <v>0</v>
      </c>
      <c r="Q1866" s="518" t="str">
        <f t="shared" si="93"/>
        <v/>
      </c>
    </row>
    <row r="1867" spans="1:17" x14ac:dyDescent="0.2">
      <c r="A1867" s="525"/>
      <c r="B1867" s="526"/>
      <c r="C1867" s="483"/>
      <c r="D1867" s="528"/>
      <c r="E1867" s="473"/>
      <c r="F1867" s="479"/>
      <c r="G1867" s="473"/>
      <c r="H1867" s="480"/>
      <c r="I1867" s="480"/>
      <c r="J1867" s="442"/>
      <c r="K1867" s="442"/>
      <c r="L1867" s="443"/>
      <c r="M1867" s="484"/>
      <c r="N1867" s="574"/>
      <c r="O1867" s="532">
        <f t="shared" si="91"/>
        <v>0</v>
      </c>
      <c r="P1867" s="532">
        <f t="shared" si="92"/>
        <v>0</v>
      </c>
      <c r="Q1867" s="518" t="str">
        <f t="shared" si="93"/>
        <v/>
      </c>
    </row>
    <row r="1868" spans="1:17" x14ac:dyDescent="0.2">
      <c r="A1868" s="525"/>
      <c r="B1868" s="526"/>
      <c r="C1868" s="582"/>
      <c r="D1868" s="541"/>
      <c r="E1868" s="541"/>
      <c r="F1868" s="542"/>
      <c r="G1868" s="530"/>
      <c r="H1868" s="541"/>
      <c r="I1868" s="530"/>
      <c r="J1868" s="543"/>
      <c r="K1868" s="543"/>
      <c r="L1868" s="531"/>
      <c r="M1868" s="543"/>
      <c r="N1868" s="526"/>
      <c r="O1868" s="532">
        <f t="shared" si="91"/>
        <v>0</v>
      </c>
      <c r="P1868" s="532">
        <f t="shared" si="92"/>
        <v>0</v>
      </c>
      <c r="Q1868" s="518" t="str">
        <f t="shared" si="93"/>
        <v/>
      </c>
    </row>
    <row r="1869" spans="1:17" x14ac:dyDescent="0.2">
      <c r="A1869" s="525"/>
      <c r="B1869" s="526"/>
      <c r="C1869" s="483"/>
      <c r="D1869" s="528"/>
      <c r="E1869" s="473"/>
      <c r="F1869" s="479"/>
      <c r="G1869" s="473"/>
      <c r="H1869" s="541"/>
      <c r="I1869" s="473"/>
      <c r="J1869" s="484"/>
      <c r="K1869" s="442"/>
      <c r="L1869" s="443"/>
      <c r="M1869" s="484"/>
      <c r="N1869" s="526"/>
      <c r="O1869" s="532">
        <f t="shared" si="91"/>
        <v>0</v>
      </c>
      <c r="P1869" s="532">
        <f t="shared" si="92"/>
        <v>0</v>
      </c>
      <c r="Q1869" s="518" t="str">
        <f t="shared" si="93"/>
        <v/>
      </c>
    </row>
    <row r="1870" spans="1:17" x14ac:dyDescent="0.2">
      <c r="A1870" s="525"/>
      <c r="B1870" s="526"/>
      <c r="C1870" s="483"/>
      <c r="D1870" s="528"/>
      <c r="E1870" s="473"/>
      <c r="F1870" s="479"/>
      <c r="G1870" s="474"/>
      <c r="H1870" s="480"/>
      <c r="I1870" s="480"/>
      <c r="J1870" s="442"/>
      <c r="K1870" s="543"/>
      <c r="L1870" s="531"/>
      <c r="M1870" s="484"/>
      <c r="N1870" s="526"/>
      <c r="O1870" s="532">
        <f t="shared" si="91"/>
        <v>0</v>
      </c>
      <c r="P1870" s="532">
        <f t="shared" si="92"/>
        <v>0</v>
      </c>
      <c r="Q1870" s="518" t="str">
        <f t="shared" si="93"/>
        <v/>
      </c>
    </row>
    <row r="1871" spans="1:17" x14ac:dyDescent="0.2">
      <c r="A1871" s="525"/>
      <c r="B1871" s="526"/>
      <c r="C1871" s="483"/>
      <c r="D1871" s="528"/>
      <c r="E1871" s="473"/>
      <c r="F1871" s="479"/>
      <c r="G1871" s="473"/>
      <c r="H1871" s="480"/>
      <c r="I1871" s="473"/>
      <c r="J1871" s="484"/>
      <c r="K1871" s="442"/>
      <c r="L1871" s="443"/>
      <c r="M1871" s="484"/>
      <c r="N1871" s="574"/>
      <c r="O1871" s="532">
        <f t="shared" si="91"/>
        <v>0</v>
      </c>
      <c r="P1871" s="532">
        <f t="shared" si="92"/>
        <v>0</v>
      </c>
      <c r="Q1871" s="518" t="str">
        <f t="shared" si="93"/>
        <v/>
      </c>
    </row>
    <row r="1872" spans="1:17" x14ac:dyDescent="0.2">
      <c r="A1872" s="525"/>
      <c r="B1872" s="526"/>
      <c r="C1872" s="483"/>
      <c r="D1872" s="528"/>
      <c r="E1872" s="473"/>
      <c r="F1872" s="479"/>
      <c r="G1872" s="473"/>
      <c r="H1872" s="480"/>
      <c r="I1872" s="473"/>
      <c r="J1872" s="484"/>
      <c r="K1872" s="442"/>
      <c r="L1872" s="443"/>
      <c r="M1872" s="484"/>
      <c r="N1872" s="526"/>
      <c r="O1872" s="532">
        <f t="shared" si="91"/>
        <v>0</v>
      </c>
      <c r="P1872" s="532">
        <f t="shared" si="92"/>
        <v>0</v>
      </c>
      <c r="Q1872" s="518" t="str">
        <f t="shared" si="93"/>
        <v/>
      </c>
    </row>
    <row r="1873" spans="1:17" x14ac:dyDescent="0.2">
      <c r="A1873" s="525"/>
      <c r="B1873" s="526"/>
      <c r="C1873" s="483"/>
      <c r="D1873" s="528"/>
      <c r="E1873" s="473"/>
      <c r="F1873" s="479"/>
      <c r="G1873" s="473"/>
      <c r="H1873" s="480"/>
      <c r="I1873" s="473"/>
      <c r="J1873" s="484"/>
      <c r="K1873" s="442"/>
      <c r="L1873" s="443"/>
      <c r="M1873" s="484"/>
      <c r="N1873" s="526"/>
      <c r="O1873" s="532">
        <f t="shared" si="91"/>
        <v>0</v>
      </c>
      <c r="P1873" s="532">
        <f t="shared" si="92"/>
        <v>0</v>
      </c>
      <c r="Q1873" s="518" t="str">
        <f t="shared" si="93"/>
        <v/>
      </c>
    </row>
    <row r="1874" spans="1:17" x14ac:dyDescent="0.2">
      <c r="A1874" s="525"/>
      <c r="B1874" s="526"/>
      <c r="C1874" s="483"/>
      <c r="D1874" s="528"/>
      <c r="E1874" s="541"/>
      <c r="F1874" s="479"/>
      <c r="G1874" s="473"/>
      <c r="H1874" s="480"/>
      <c r="I1874" s="473"/>
      <c r="J1874" s="484"/>
      <c r="K1874" s="442"/>
      <c r="L1874" s="443"/>
      <c r="M1874" s="484"/>
      <c r="N1874" s="574"/>
      <c r="O1874" s="532">
        <f t="shared" si="91"/>
        <v>0</v>
      </c>
      <c r="P1874" s="532">
        <f t="shared" si="92"/>
        <v>0</v>
      </c>
      <c r="Q1874" s="518" t="str">
        <f t="shared" si="93"/>
        <v/>
      </c>
    </row>
    <row r="1875" spans="1:17" x14ac:dyDescent="0.2">
      <c r="A1875" s="525"/>
      <c r="B1875" s="526"/>
      <c r="C1875" s="483"/>
      <c r="D1875" s="528"/>
      <c r="E1875" s="473"/>
      <c r="F1875" s="601"/>
      <c r="G1875" s="473"/>
      <c r="H1875" s="480"/>
      <c r="I1875" s="480"/>
      <c r="J1875" s="442"/>
      <c r="K1875" s="442"/>
      <c r="L1875" s="484"/>
      <c r="M1875" s="484"/>
      <c r="N1875" s="574"/>
      <c r="O1875" s="532">
        <f t="shared" si="91"/>
        <v>0</v>
      </c>
      <c r="P1875" s="532">
        <f t="shared" si="92"/>
        <v>0</v>
      </c>
      <c r="Q1875" s="518" t="str">
        <f t="shared" si="93"/>
        <v/>
      </c>
    </row>
    <row r="1876" spans="1:17" x14ac:dyDescent="0.2">
      <c r="A1876" s="525"/>
      <c r="B1876" s="526"/>
      <c r="C1876" s="483"/>
      <c r="D1876" s="528"/>
      <c r="E1876" s="473"/>
      <c r="F1876" s="479"/>
      <c r="G1876" s="473"/>
      <c r="H1876" s="480"/>
      <c r="I1876" s="480"/>
      <c r="J1876" s="442"/>
      <c r="K1876" s="442"/>
      <c r="L1876" s="443"/>
      <c r="M1876" s="484"/>
      <c r="N1876" s="574"/>
      <c r="O1876" s="532">
        <f t="shared" si="91"/>
        <v>0</v>
      </c>
      <c r="P1876" s="532">
        <f t="shared" si="92"/>
        <v>0</v>
      </c>
      <c r="Q1876" s="518" t="str">
        <f t="shared" si="93"/>
        <v/>
      </c>
    </row>
    <row r="1877" spans="1:17" x14ac:dyDescent="0.2">
      <c r="A1877" s="525"/>
      <c r="B1877" s="526"/>
      <c r="C1877" s="483"/>
      <c r="D1877" s="528"/>
      <c r="E1877" s="480"/>
      <c r="F1877" s="479"/>
      <c r="G1877" s="473"/>
      <c r="H1877" s="473"/>
      <c r="I1877" s="473"/>
      <c r="J1877" s="484"/>
      <c r="K1877" s="484"/>
      <c r="L1877" s="484"/>
      <c r="M1877" s="484"/>
      <c r="N1877" s="574"/>
      <c r="O1877" s="532">
        <f t="shared" si="91"/>
        <v>0</v>
      </c>
      <c r="P1877" s="532">
        <f t="shared" si="92"/>
        <v>0</v>
      </c>
      <c r="Q1877" s="518" t="str">
        <f t="shared" si="93"/>
        <v/>
      </c>
    </row>
    <row r="1878" spans="1:17" x14ac:dyDescent="0.2">
      <c r="A1878" s="525"/>
      <c r="B1878" s="526"/>
      <c r="C1878" s="483"/>
      <c r="D1878" s="528"/>
      <c r="E1878" s="473"/>
      <c r="F1878" s="479"/>
      <c r="G1878" s="473"/>
      <c r="H1878" s="473"/>
      <c r="I1878" s="473"/>
      <c r="J1878" s="484"/>
      <c r="K1878" s="442"/>
      <c r="L1878" s="484"/>
      <c r="M1878" s="484"/>
      <c r="N1878" s="574"/>
      <c r="O1878" s="532">
        <f t="shared" si="91"/>
        <v>0</v>
      </c>
      <c r="P1878" s="532">
        <f t="shared" si="92"/>
        <v>0</v>
      </c>
      <c r="Q1878" s="518" t="str">
        <f t="shared" si="93"/>
        <v/>
      </c>
    </row>
    <row r="1879" spans="1:17" x14ac:dyDescent="0.2">
      <c r="A1879" s="525"/>
      <c r="B1879" s="526"/>
      <c r="C1879" s="483"/>
      <c r="D1879" s="528"/>
      <c r="E1879" s="473"/>
      <c r="F1879" s="479"/>
      <c r="G1879" s="473"/>
      <c r="H1879" s="473"/>
      <c r="I1879" s="473"/>
      <c r="J1879" s="484"/>
      <c r="K1879" s="442"/>
      <c r="L1879" s="484"/>
      <c r="M1879" s="484"/>
      <c r="N1879" s="574"/>
      <c r="O1879" s="532">
        <f t="shared" si="91"/>
        <v>0</v>
      </c>
      <c r="P1879" s="532">
        <f t="shared" si="92"/>
        <v>0</v>
      </c>
      <c r="Q1879" s="518" t="str">
        <f t="shared" si="93"/>
        <v/>
      </c>
    </row>
    <row r="1880" spans="1:17" x14ac:dyDescent="0.2">
      <c r="A1880" s="525"/>
      <c r="B1880" s="526"/>
      <c r="C1880" s="483"/>
      <c r="D1880" s="528"/>
      <c r="E1880" s="473"/>
      <c r="F1880" s="479"/>
      <c r="G1880" s="473"/>
      <c r="H1880" s="480"/>
      <c r="I1880" s="480"/>
      <c r="J1880" s="442"/>
      <c r="K1880" s="442"/>
      <c r="L1880" s="443"/>
      <c r="M1880" s="484"/>
      <c r="N1880" s="574"/>
      <c r="O1880" s="532">
        <f t="shared" si="91"/>
        <v>0</v>
      </c>
      <c r="P1880" s="532">
        <f t="shared" si="92"/>
        <v>0</v>
      </c>
      <c r="Q1880" s="518" t="str">
        <f t="shared" si="93"/>
        <v/>
      </c>
    </row>
    <row r="1881" spans="1:17" x14ac:dyDescent="0.2">
      <c r="A1881" s="525"/>
      <c r="B1881" s="526"/>
      <c r="C1881" s="483"/>
      <c r="D1881" s="528"/>
      <c r="E1881" s="473"/>
      <c r="F1881" s="479"/>
      <c r="G1881" s="473"/>
      <c r="H1881" s="473"/>
      <c r="I1881" s="473"/>
      <c r="J1881" s="484"/>
      <c r="K1881" s="442"/>
      <c r="L1881" s="484"/>
      <c r="M1881" s="484"/>
      <c r="N1881" s="526"/>
      <c r="O1881" s="532">
        <f t="shared" si="91"/>
        <v>0</v>
      </c>
      <c r="P1881" s="532">
        <f t="shared" si="92"/>
        <v>0</v>
      </c>
      <c r="Q1881" s="518" t="str">
        <f t="shared" si="93"/>
        <v/>
      </c>
    </row>
    <row r="1882" spans="1:17" x14ac:dyDescent="0.2">
      <c r="A1882" s="525"/>
      <c r="B1882" s="526"/>
      <c r="C1882" s="483"/>
      <c r="D1882" s="473"/>
      <c r="E1882" s="473"/>
      <c r="F1882" s="479"/>
      <c r="G1882" s="473"/>
      <c r="H1882" s="473"/>
      <c r="I1882" s="530"/>
      <c r="J1882" s="484"/>
      <c r="K1882" s="484"/>
      <c r="L1882" s="547"/>
      <c r="M1882" s="484"/>
      <c r="N1882" s="574"/>
      <c r="O1882" s="532">
        <f t="shared" si="91"/>
        <v>0</v>
      </c>
      <c r="P1882" s="532">
        <f t="shared" si="92"/>
        <v>0</v>
      </c>
      <c r="Q1882" s="518" t="str">
        <f t="shared" si="93"/>
        <v/>
      </c>
    </row>
    <row r="1883" spans="1:17" x14ac:dyDescent="0.2">
      <c r="A1883" s="525"/>
      <c r="B1883" s="526"/>
      <c r="C1883" s="483"/>
      <c r="D1883" s="528"/>
      <c r="E1883" s="473"/>
      <c r="F1883" s="601"/>
      <c r="G1883" s="473"/>
      <c r="H1883" s="473"/>
      <c r="I1883" s="480"/>
      <c r="J1883" s="442"/>
      <c r="K1883" s="442"/>
      <c r="L1883" s="484"/>
      <c r="M1883" s="484"/>
      <c r="N1883" s="574"/>
      <c r="O1883" s="532">
        <f t="shared" si="91"/>
        <v>0</v>
      </c>
      <c r="P1883" s="532">
        <f t="shared" si="92"/>
        <v>0</v>
      </c>
      <c r="Q1883" s="518" t="str">
        <f t="shared" si="93"/>
        <v/>
      </c>
    </row>
    <row r="1884" spans="1:17" x14ac:dyDescent="0.2">
      <c r="A1884" s="525"/>
      <c r="B1884" s="526"/>
      <c r="C1884" s="483"/>
      <c r="D1884" s="528"/>
      <c r="E1884" s="473"/>
      <c r="F1884" s="479"/>
      <c r="G1884" s="473"/>
      <c r="H1884" s="473"/>
      <c r="I1884" s="473"/>
      <c r="J1884" s="484"/>
      <c r="K1884" s="442"/>
      <c r="L1884" s="484"/>
      <c r="M1884" s="484"/>
      <c r="N1884" s="574"/>
      <c r="O1884" s="532">
        <f t="shared" si="91"/>
        <v>0</v>
      </c>
      <c r="P1884" s="532">
        <f t="shared" si="92"/>
        <v>0</v>
      </c>
      <c r="Q1884" s="518" t="str">
        <f t="shared" si="93"/>
        <v/>
      </c>
    </row>
    <row r="1885" spans="1:17" x14ac:dyDescent="0.2">
      <c r="A1885" s="525"/>
      <c r="B1885" s="526"/>
      <c r="C1885" s="483"/>
      <c r="D1885" s="528"/>
      <c r="E1885" s="473"/>
      <c r="F1885" s="479"/>
      <c r="G1885" s="473"/>
      <c r="H1885" s="480"/>
      <c r="I1885" s="480"/>
      <c r="J1885" s="442"/>
      <c r="K1885" s="442"/>
      <c r="L1885" s="443"/>
      <c r="M1885" s="484"/>
      <c r="N1885" s="574"/>
      <c r="O1885" s="532">
        <f t="shared" si="91"/>
        <v>0</v>
      </c>
      <c r="P1885" s="532">
        <f t="shared" si="92"/>
        <v>0</v>
      </c>
      <c r="Q1885" s="518" t="str">
        <f t="shared" si="93"/>
        <v/>
      </c>
    </row>
    <row r="1886" spans="1:17" x14ac:dyDescent="0.2">
      <c r="A1886" s="525"/>
      <c r="B1886" s="526"/>
      <c r="C1886" s="483"/>
      <c r="D1886" s="528"/>
      <c r="E1886" s="473"/>
      <c r="F1886" s="479"/>
      <c r="G1886" s="473"/>
      <c r="H1886" s="480"/>
      <c r="I1886" s="473"/>
      <c r="J1886" s="484"/>
      <c r="K1886" s="442"/>
      <c r="L1886" s="484"/>
      <c r="M1886" s="484"/>
      <c r="N1886" s="574"/>
      <c r="O1886" s="532">
        <f t="shared" si="91"/>
        <v>0</v>
      </c>
      <c r="P1886" s="532">
        <f t="shared" si="92"/>
        <v>0</v>
      </c>
      <c r="Q1886" s="518" t="str">
        <f t="shared" si="93"/>
        <v/>
      </c>
    </row>
    <row r="1887" spans="1:17" x14ac:dyDescent="0.2">
      <c r="A1887" s="525"/>
      <c r="B1887" s="526"/>
      <c r="C1887" s="483"/>
      <c r="D1887" s="528"/>
      <c r="E1887" s="473"/>
      <c r="F1887" s="479"/>
      <c r="G1887" s="473"/>
      <c r="H1887" s="480"/>
      <c r="I1887" s="473"/>
      <c r="J1887" s="484"/>
      <c r="K1887" s="442"/>
      <c r="L1887" s="443"/>
      <c r="M1887" s="484"/>
      <c r="N1887" s="574"/>
      <c r="O1887" s="532">
        <f t="shared" si="91"/>
        <v>0</v>
      </c>
      <c r="P1887" s="532">
        <f t="shared" si="92"/>
        <v>0</v>
      </c>
      <c r="Q1887" s="518" t="str">
        <f t="shared" si="93"/>
        <v/>
      </c>
    </row>
    <row r="1888" spans="1:17" x14ac:dyDescent="0.2">
      <c r="A1888" s="525"/>
      <c r="B1888" s="526"/>
      <c r="C1888" s="483"/>
      <c r="D1888" s="528"/>
      <c r="E1888" s="473"/>
      <c r="F1888" s="601"/>
      <c r="G1888" s="473"/>
      <c r="H1888" s="480"/>
      <c r="I1888" s="480"/>
      <c r="J1888" s="442"/>
      <c r="K1888" s="442"/>
      <c r="L1888" s="484"/>
      <c r="M1888" s="484"/>
      <c r="N1888" s="574"/>
      <c r="O1888" s="532">
        <f t="shared" si="91"/>
        <v>0</v>
      </c>
      <c r="P1888" s="532">
        <f t="shared" si="92"/>
        <v>0</v>
      </c>
      <c r="Q1888" s="518" t="str">
        <f t="shared" si="93"/>
        <v/>
      </c>
    </row>
    <row r="1889" spans="1:17" x14ac:dyDescent="0.2">
      <c r="A1889" s="525"/>
      <c r="B1889" s="526"/>
      <c r="C1889" s="483"/>
      <c r="D1889" s="528"/>
      <c r="E1889" s="473"/>
      <c r="F1889" s="479"/>
      <c r="G1889" s="473"/>
      <c r="H1889" s="480"/>
      <c r="I1889" s="473"/>
      <c r="J1889" s="484"/>
      <c r="K1889" s="442"/>
      <c r="L1889" s="484"/>
      <c r="M1889" s="484"/>
      <c r="N1889" s="574"/>
      <c r="O1889" s="532">
        <f t="shared" si="91"/>
        <v>0</v>
      </c>
      <c r="P1889" s="532">
        <f t="shared" si="92"/>
        <v>0</v>
      </c>
      <c r="Q1889" s="518" t="str">
        <f t="shared" si="93"/>
        <v/>
      </c>
    </row>
    <row r="1890" spans="1:17" x14ac:dyDescent="0.2">
      <c r="A1890" s="525"/>
      <c r="B1890" s="526"/>
      <c r="C1890" s="483"/>
      <c r="D1890" s="528"/>
      <c r="E1890" s="473"/>
      <c r="F1890" s="479"/>
      <c r="G1890" s="473"/>
      <c r="H1890" s="480"/>
      <c r="I1890" s="480"/>
      <c r="J1890" s="442"/>
      <c r="K1890" s="442"/>
      <c r="L1890" s="443"/>
      <c r="M1890" s="484"/>
      <c r="N1890" s="574"/>
      <c r="O1890" s="532">
        <f t="shared" si="91"/>
        <v>0</v>
      </c>
      <c r="P1890" s="532">
        <f t="shared" si="92"/>
        <v>0</v>
      </c>
      <c r="Q1890" s="518" t="str">
        <f t="shared" si="93"/>
        <v/>
      </c>
    </row>
    <row r="1891" spans="1:17" x14ac:dyDescent="0.2">
      <c r="A1891" s="525"/>
      <c r="B1891" s="526"/>
      <c r="C1891" s="483"/>
      <c r="D1891" s="528"/>
      <c r="E1891" s="473"/>
      <c r="F1891" s="479"/>
      <c r="G1891" s="473"/>
      <c r="H1891" s="480"/>
      <c r="I1891" s="473"/>
      <c r="J1891" s="484"/>
      <c r="K1891" s="442"/>
      <c r="L1891" s="443"/>
      <c r="M1891" s="484"/>
      <c r="N1891" s="574"/>
      <c r="O1891" s="532">
        <f t="shared" si="91"/>
        <v>0</v>
      </c>
      <c r="P1891" s="532">
        <f t="shared" si="92"/>
        <v>0</v>
      </c>
      <c r="Q1891" s="518" t="str">
        <f t="shared" si="93"/>
        <v/>
      </c>
    </row>
    <row r="1892" spans="1:17" x14ac:dyDescent="0.2">
      <c r="A1892" s="525"/>
      <c r="B1892" s="526"/>
      <c r="C1892" s="483"/>
      <c r="D1892" s="528"/>
      <c r="E1892" s="473"/>
      <c r="F1892" s="601"/>
      <c r="G1892" s="473"/>
      <c r="H1892" s="480"/>
      <c r="I1892" s="473"/>
      <c r="J1892" s="484"/>
      <c r="K1892" s="442"/>
      <c r="L1892" s="484"/>
      <c r="M1892" s="484"/>
      <c r="N1892" s="574"/>
      <c r="O1892" s="532">
        <f t="shared" si="91"/>
        <v>0</v>
      </c>
      <c r="P1892" s="532">
        <f t="shared" si="92"/>
        <v>0</v>
      </c>
      <c r="Q1892" s="518" t="str">
        <f t="shared" si="93"/>
        <v/>
      </c>
    </row>
    <row r="1893" spans="1:17" x14ac:dyDescent="0.2">
      <c r="A1893" s="525"/>
      <c r="B1893" s="526"/>
      <c r="C1893" s="483"/>
      <c r="D1893" s="528"/>
      <c r="E1893" s="473"/>
      <c r="F1893" s="479"/>
      <c r="G1893" s="473"/>
      <c r="H1893" s="480"/>
      <c r="I1893" s="473"/>
      <c r="J1893" s="484"/>
      <c r="K1893" s="509"/>
      <c r="L1893" s="484"/>
      <c r="M1893" s="484"/>
      <c r="N1893" s="574"/>
      <c r="O1893" s="532">
        <f t="shared" si="91"/>
        <v>0</v>
      </c>
      <c r="P1893" s="532">
        <f t="shared" si="92"/>
        <v>0</v>
      </c>
      <c r="Q1893" s="518" t="str">
        <f t="shared" si="93"/>
        <v/>
      </c>
    </row>
    <row r="1894" spans="1:17" x14ac:dyDescent="0.2">
      <c r="A1894" s="525"/>
      <c r="B1894" s="526"/>
      <c r="C1894" s="483"/>
      <c r="D1894" s="528"/>
      <c r="E1894" s="473"/>
      <c r="F1894" s="479"/>
      <c r="G1894" s="473"/>
      <c r="H1894" s="480"/>
      <c r="I1894" s="473"/>
      <c r="J1894" s="484"/>
      <c r="K1894" s="509"/>
      <c r="L1894" s="484"/>
      <c r="M1894" s="484"/>
      <c r="N1894" s="574"/>
      <c r="O1894" s="532">
        <f t="shared" si="91"/>
        <v>0</v>
      </c>
      <c r="P1894" s="532">
        <f t="shared" si="92"/>
        <v>0</v>
      </c>
      <c r="Q1894" s="518" t="str">
        <f t="shared" si="93"/>
        <v/>
      </c>
    </row>
    <row r="1895" spans="1:17" x14ac:dyDescent="0.2">
      <c r="A1895" s="525"/>
      <c r="B1895" s="526"/>
      <c r="C1895" s="483"/>
      <c r="D1895" s="528"/>
      <c r="E1895" s="473"/>
      <c r="F1895" s="479"/>
      <c r="G1895" s="473"/>
      <c r="H1895" s="480"/>
      <c r="I1895" s="473"/>
      <c r="J1895" s="484"/>
      <c r="K1895" s="509"/>
      <c r="L1895" s="484"/>
      <c r="M1895" s="484"/>
      <c r="N1895" s="574"/>
      <c r="O1895" s="532">
        <f t="shared" si="91"/>
        <v>0</v>
      </c>
      <c r="P1895" s="532">
        <f t="shared" si="92"/>
        <v>0</v>
      </c>
      <c r="Q1895" s="518" t="str">
        <f t="shared" si="93"/>
        <v/>
      </c>
    </row>
    <row r="1896" spans="1:17" x14ac:dyDescent="0.2">
      <c r="A1896" s="525"/>
      <c r="B1896" s="526"/>
      <c r="C1896" s="483"/>
      <c r="D1896" s="528"/>
      <c r="E1896" s="473"/>
      <c r="F1896" s="479"/>
      <c r="G1896" s="473"/>
      <c r="H1896" s="480"/>
      <c r="I1896" s="473"/>
      <c r="J1896" s="484"/>
      <c r="K1896" s="509"/>
      <c r="L1896" s="484"/>
      <c r="M1896" s="484"/>
      <c r="N1896" s="574"/>
      <c r="O1896" s="532">
        <f t="shared" si="91"/>
        <v>0</v>
      </c>
      <c r="P1896" s="532">
        <f t="shared" si="92"/>
        <v>0</v>
      </c>
      <c r="Q1896" s="518" t="str">
        <f t="shared" si="93"/>
        <v/>
      </c>
    </row>
    <row r="1897" spans="1:17" x14ac:dyDescent="0.2">
      <c r="A1897" s="525"/>
      <c r="B1897" s="526"/>
      <c r="C1897" s="483"/>
      <c r="D1897" s="528"/>
      <c r="E1897" s="473"/>
      <c r="F1897" s="479"/>
      <c r="G1897" s="473"/>
      <c r="H1897" s="480"/>
      <c r="I1897" s="473"/>
      <c r="J1897" s="484"/>
      <c r="K1897" s="509"/>
      <c r="L1897" s="484"/>
      <c r="M1897" s="484"/>
      <c r="N1897" s="574"/>
      <c r="O1897" s="532">
        <f t="shared" si="91"/>
        <v>0</v>
      </c>
      <c r="P1897" s="532">
        <f t="shared" si="92"/>
        <v>0</v>
      </c>
      <c r="Q1897" s="518" t="str">
        <f t="shared" si="93"/>
        <v/>
      </c>
    </row>
    <row r="1898" spans="1:17" x14ac:dyDescent="0.2">
      <c r="A1898" s="525"/>
      <c r="B1898" s="526"/>
      <c r="C1898" s="483"/>
      <c r="D1898" s="528"/>
      <c r="E1898" s="473"/>
      <c r="F1898" s="479"/>
      <c r="G1898" s="473"/>
      <c r="H1898" s="480"/>
      <c r="I1898" s="473"/>
      <c r="J1898" s="484"/>
      <c r="K1898" s="509"/>
      <c r="L1898" s="484"/>
      <c r="M1898" s="484"/>
      <c r="N1898" s="574"/>
      <c r="O1898" s="532">
        <f t="shared" si="91"/>
        <v>0</v>
      </c>
      <c r="P1898" s="532">
        <f t="shared" si="92"/>
        <v>0</v>
      </c>
      <c r="Q1898" s="518" t="str">
        <f t="shared" si="93"/>
        <v/>
      </c>
    </row>
    <row r="1899" spans="1:17" x14ac:dyDescent="0.2">
      <c r="A1899" s="525"/>
      <c r="B1899" s="526"/>
      <c r="C1899" s="483"/>
      <c r="D1899" s="528"/>
      <c r="E1899" s="473"/>
      <c r="F1899" s="479"/>
      <c r="G1899" s="473"/>
      <c r="H1899" s="480"/>
      <c r="I1899" s="473"/>
      <c r="J1899" s="484"/>
      <c r="K1899" s="509"/>
      <c r="L1899" s="484"/>
      <c r="M1899" s="484"/>
      <c r="N1899" s="574"/>
      <c r="O1899" s="532">
        <f t="shared" si="91"/>
        <v>0</v>
      </c>
      <c r="P1899" s="532">
        <f t="shared" si="92"/>
        <v>0</v>
      </c>
      <c r="Q1899" s="518" t="str">
        <f t="shared" si="93"/>
        <v/>
      </c>
    </row>
    <row r="1900" spans="1:17" x14ac:dyDescent="0.2">
      <c r="A1900" s="525"/>
      <c r="B1900" s="526"/>
      <c r="C1900" s="483"/>
      <c r="D1900" s="528"/>
      <c r="E1900" s="473"/>
      <c r="F1900" s="479"/>
      <c r="G1900" s="473"/>
      <c r="H1900" s="480"/>
      <c r="I1900" s="473"/>
      <c r="J1900" s="484"/>
      <c r="K1900" s="509"/>
      <c r="L1900" s="484"/>
      <c r="M1900" s="484"/>
      <c r="N1900" s="574"/>
      <c r="O1900" s="532">
        <f t="shared" si="91"/>
        <v>0</v>
      </c>
      <c r="P1900" s="532">
        <f t="shared" si="92"/>
        <v>0</v>
      </c>
      <c r="Q1900" s="518" t="str">
        <f t="shared" si="93"/>
        <v/>
      </c>
    </row>
    <row r="1901" spans="1:17" x14ac:dyDescent="0.2">
      <c r="A1901" s="525"/>
      <c r="B1901" s="526"/>
      <c r="C1901" s="483"/>
      <c r="D1901" s="528"/>
      <c r="E1901" s="473"/>
      <c r="F1901" s="479"/>
      <c r="G1901" s="473"/>
      <c r="H1901" s="480"/>
      <c r="I1901" s="473"/>
      <c r="J1901" s="484"/>
      <c r="K1901" s="509"/>
      <c r="L1901" s="484"/>
      <c r="M1901" s="484"/>
      <c r="N1901" s="574"/>
      <c r="O1901" s="532">
        <f t="shared" si="91"/>
        <v>0</v>
      </c>
      <c r="P1901" s="532">
        <f t="shared" si="92"/>
        <v>0</v>
      </c>
      <c r="Q1901" s="518" t="str">
        <f t="shared" si="93"/>
        <v/>
      </c>
    </row>
    <row r="1902" spans="1:17" x14ac:dyDescent="0.2">
      <c r="A1902" s="525"/>
      <c r="B1902" s="526"/>
      <c r="C1902" s="483"/>
      <c r="D1902" s="528"/>
      <c r="E1902" s="473"/>
      <c r="F1902" s="479"/>
      <c r="G1902" s="473"/>
      <c r="H1902" s="480"/>
      <c r="I1902" s="473"/>
      <c r="J1902" s="484"/>
      <c r="K1902" s="509"/>
      <c r="L1902" s="484"/>
      <c r="M1902" s="484"/>
      <c r="N1902" s="574"/>
      <c r="O1902" s="532">
        <f t="shared" si="91"/>
        <v>0</v>
      </c>
      <c r="P1902" s="532">
        <f t="shared" si="92"/>
        <v>0</v>
      </c>
      <c r="Q1902" s="518" t="str">
        <f t="shared" si="93"/>
        <v/>
      </c>
    </row>
    <row r="1903" spans="1:17" x14ac:dyDescent="0.2">
      <c r="A1903" s="525"/>
      <c r="B1903" s="526"/>
      <c r="C1903" s="483"/>
      <c r="D1903" s="528"/>
      <c r="E1903" s="473"/>
      <c r="F1903" s="479"/>
      <c r="G1903" s="473"/>
      <c r="H1903" s="480"/>
      <c r="I1903" s="473"/>
      <c r="J1903" s="484"/>
      <c r="K1903" s="509"/>
      <c r="L1903" s="484"/>
      <c r="M1903" s="484"/>
      <c r="N1903" s="574"/>
      <c r="O1903" s="532">
        <f t="shared" si="91"/>
        <v>0</v>
      </c>
      <c r="P1903" s="532">
        <f t="shared" si="92"/>
        <v>0</v>
      </c>
      <c r="Q1903" s="518" t="str">
        <f t="shared" si="93"/>
        <v/>
      </c>
    </row>
    <row r="1904" spans="1:17" x14ac:dyDescent="0.2">
      <c r="A1904" s="525"/>
      <c r="B1904" s="526"/>
      <c r="C1904" s="483"/>
      <c r="D1904" s="528"/>
      <c r="E1904" s="473"/>
      <c r="F1904" s="479"/>
      <c r="G1904" s="473"/>
      <c r="H1904" s="480"/>
      <c r="I1904" s="473"/>
      <c r="J1904" s="484"/>
      <c r="K1904" s="509"/>
      <c r="L1904" s="484"/>
      <c r="M1904" s="484"/>
      <c r="N1904" s="574"/>
      <c r="O1904" s="532">
        <f t="shared" si="91"/>
        <v>0</v>
      </c>
      <c r="P1904" s="532">
        <f t="shared" si="92"/>
        <v>0</v>
      </c>
      <c r="Q1904" s="518" t="str">
        <f t="shared" si="93"/>
        <v/>
      </c>
    </row>
    <row r="1905" spans="1:17" x14ac:dyDescent="0.2">
      <c r="A1905" s="525"/>
      <c r="B1905" s="526"/>
      <c r="C1905" s="483"/>
      <c r="D1905" s="528"/>
      <c r="E1905" s="473"/>
      <c r="F1905" s="479"/>
      <c r="G1905" s="473"/>
      <c r="H1905" s="480"/>
      <c r="I1905" s="473"/>
      <c r="J1905" s="484"/>
      <c r="K1905" s="509"/>
      <c r="L1905" s="484"/>
      <c r="M1905" s="484"/>
      <c r="N1905" s="574"/>
      <c r="O1905" s="532">
        <f t="shared" si="91"/>
        <v>0</v>
      </c>
      <c r="P1905" s="532">
        <f t="shared" si="92"/>
        <v>0</v>
      </c>
      <c r="Q1905" s="518" t="str">
        <f t="shared" si="93"/>
        <v/>
      </c>
    </row>
    <row r="1906" spans="1:17" x14ac:dyDescent="0.2">
      <c r="A1906" s="525"/>
      <c r="B1906" s="526"/>
      <c r="C1906" s="483"/>
      <c r="D1906" s="528"/>
      <c r="E1906" s="473"/>
      <c r="F1906" s="479"/>
      <c r="G1906" s="473"/>
      <c r="H1906" s="480"/>
      <c r="I1906" s="473"/>
      <c r="J1906" s="484"/>
      <c r="K1906" s="509"/>
      <c r="L1906" s="484"/>
      <c r="M1906" s="484"/>
      <c r="N1906" s="574"/>
      <c r="O1906" s="532">
        <f t="shared" si="91"/>
        <v>0</v>
      </c>
      <c r="P1906" s="532">
        <f t="shared" si="92"/>
        <v>0</v>
      </c>
      <c r="Q1906" s="518" t="str">
        <f t="shared" si="93"/>
        <v/>
      </c>
    </row>
    <row r="1907" spans="1:17" x14ac:dyDescent="0.2">
      <c r="A1907" s="525"/>
      <c r="B1907" s="526"/>
      <c r="C1907" s="483"/>
      <c r="D1907" s="528"/>
      <c r="E1907" s="473"/>
      <c r="F1907" s="479"/>
      <c r="G1907" s="473"/>
      <c r="H1907" s="480"/>
      <c r="I1907" s="473"/>
      <c r="J1907" s="484"/>
      <c r="K1907" s="509"/>
      <c r="L1907" s="484"/>
      <c r="M1907" s="484"/>
      <c r="N1907" s="574"/>
      <c r="O1907" s="532">
        <f t="shared" si="91"/>
        <v>0</v>
      </c>
      <c r="P1907" s="532">
        <f t="shared" si="92"/>
        <v>0</v>
      </c>
      <c r="Q1907" s="518" t="str">
        <f t="shared" si="93"/>
        <v/>
      </c>
    </row>
    <row r="1908" spans="1:17" x14ac:dyDescent="0.2">
      <c r="A1908" s="525"/>
      <c r="B1908" s="526"/>
      <c r="C1908" s="483"/>
      <c r="D1908" s="528"/>
      <c r="E1908" s="473"/>
      <c r="F1908" s="479"/>
      <c r="G1908" s="473"/>
      <c r="H1908" s="480"/>
      <c r="I1908" s="473"/>
      <c r="J1908" s="484"/>
      <c r="K1908" s="509"/>
      <c r="L1908" s="484"/>
      <c r="M1908" s="484"/>
      <c r="N1908" s="574"/>
      <c r="O1908" s="532">
        <f t="shared" si="91"/>
        <v>0</v>
      </c>
      <c r="P1908" s="532">
        <f t="shared" si="92"/>
        <v>0</v>
      </c>
      <c r="Q1908" s="518" t="str">
        <f t="shared" si="93"/>
        <v/>
      </c>
    </row>
    <row r="1909" spans="1:17" x14ac:dyDescent="0.2">
      <c r="A1909" s="525"/>
      <c r="B1909" s="526"/>
      <c r="C1909" s="483"/>
      <c r="D1909" s="528"/>
      <c r="E1909" s="473"/>
      <c r="F1909" s="479"/>
      <c r="G1909" s="473"/>
      <c r="H1909" s="480"/>
      <c r="I1909" s="473"/>
      <c r="J1909" s="484"/>
      <c r="K1909" s="509"/>
      <c r="L1909" s="484"/>
      <c r="M1909" s="484"/>
      <c r="N1909" s="574"/>
      <c r="O1909" s="532">
        <f t="shared" si="91"/>
        <v>0</v>
      </c>
      <c r="P1909" s="532">
        <f t="shared" si="92"/>
        <v>0</v>
      </c>
      <c r="Q1909" s="518" t="str">
        <f t="shared" si="93"/>
        <v/>
      </c>
    </row>
    <row r="1910" spans="1:17" x14ac:dyDescent="0.2">
      <c r="A1910" s="525"/>
      <c r="B1910" s="526"/>
      <c r="C1910" s="483"/>
      <c r="D1910" s="473"/>
      <c r="E1910" s="473"/>
      <c r="F1910" s="479"/>
      <c r="G1910" s="473"/>
      <c r="H1910" s="473"/>
      <c r="I1910" s="473"/>
      <c r="J1910" s="484"/>
      <c r="K1910" s="484"/>
      <c r="L1910" s="484"/>
      <c r="M1910" s="484"/>
      <c r="N1910" s="574"/>
      <c r="O1910" s="532">
        <f t="shared" si="91"/>
        <v>0</v>
      </c>
      <c r="P1910" s="532">
        <f t="shared" si="92"/>
        <v>0</v>
      </c>
      <c r="Q1910" s="518" t="str">
        <f t="shared" si="93"/>
        <v/>
      </c>
    </row>
    <row r="1911" spans="1:17" x14ac:dyDescent="0.2">
      <c r="A1911" s="525"/>
      <c r="B1911" s="526"/>
      <c r="C1911" s="483"/>
      <c r="D1911" s="473"/>
      <c r="E1911" s="473"/>
      <c r="F1911" s="479"/>
      <c r="G1911" s="473"/>
      <c r="H1911" s="473"/>
      <c r="I1911" s="473"/>
      <c r="J1911" s="484"/>
      <c r="K1911" s="484"/>
      <c r="L1911" s="484"/>
      <c r="M1911" s="484"/>
      <c r="N1911" s="574"/>
      <c r="O1911" s="532">
        <f t="shared" si="91"/>
        <v>0</v>
      </c>
      <c r="P1911" s="532">
        <f t="shared" si="92"/>
        <v>0</v>
      </c>
      <c r="Q1911" s="518" t="str">
        <f t="shared" si="93"/>
        <v/>
      </c>
    </row>
    <row r="1912" spans="1:17" x14ac:dyDescent="0.2">
      <c r="A1912" s="525"/>
      <c r="B1912" s="526"/>
      <c r="C1912" s="483"/>
      <c r="D1912" s="473"/>
      <c r="E1912" s="473"/>
      <c r="F1912" s="479"/>
      <c r="G1912" s="473"/>
      <c r="H1912" s="474"/>
      <c r="I1912" s="480"/>
      <c r="J1912" s="442"/>
      <c r="K1912" s="442"/>
      <c r="L1912" s="443"/>
      <c r="M1912" s="443"/>
      <c r="N1912" s="574"/>
      <c r="O1912" s="532">
        <f t="shared" si="91"/>
        <v>0</v>
      </c>
      <c r="P1912" s="532">
        <f t="shared" si="92"/>
        <v>0</v>
      </c>
      <c r="Q1912" s="518" t="str">
        <f t="shared" si="93"/>
        <v/>
      </c>
    </row>
    <row r="1913" spans="1:17" x14ac:dyDescent="0.2">
      <c r="A1913" s="525"/>
      <c r="B1913" s="526"/>
      <c r="C1913" s="483"/>
      <c r="D1913" s="528"/>
      <c r="E1913" s="473"/>
      <c r="F1913" s="479"/>
      <c r="G1913" s="473"/>
      <c r="H1913" s="473"/>
      <c r="I1913" s="473"/>
      <c r="J1913" s="484"/>
      <c r="K1913" s="484"/>
      <c r="L1913" s="484"/>
      <c r="M1913" s="484"/>
      <c r="N1913" s="574"/>
      <c r="O1913" s="532">
        <f t="shared" si="91"/>
        <v>0</v>
      </c>
      <c r="P1913" s="532">
        <f t="shared" si="92"/>
        <v>0</v>
      </c>
      <c r="Q1913" s="518" t="str">
        <f t="shared" si="93"/>
        <v/>
      </c>
    </row>
    <row r="1914" spans="1:17" x14ac:dyDescent="0.2">
      <c r="A1914" s="525"/>
      <c r="B1914" s="526"/>
      <c r="C1914" s="483"/>
      <c r="D1914" s="528"/>
      <c r="E1914" s="473"/>
      <c r="F1914" s="479"/>
      <c r="G1914" s="473"/>
      <c r="H1914" s="473"/>
      <c r="I1914" s="473"/>
      <c r="J1914" s="484"/>
      <c r="K1914" s="484"/>
      <c r="L1914" s="484"/>
      <c r="M1914" s="484"/>
      <c r="N1914" s="574"/>
      <c r="O1914" s="532">
        <f t="shared" si="91"/>
        <v>0</v>
      </c>
      <c r="P1914" s="532">
        <f t="shared" si="92"/>
        <v>0</v>
      </c>
      <c r="Q1914" s="518" t="str">
        <f t="shared" si="93"/>
        <v/>
      </c>
    </row>
    <row r="1915" spans="1:17" x14ac:dyDescent="0.2">
      <c r="A1915" s="525"/>
      <c r="B1915" s="526"/>
      <c r="C1915" s="483"/>
      <c r="D1915" s="473"/>
      <c r="E1915" s="473"/>
      <c r="F1915" s="479"/>
      <c r="G1915" s="473"/>
      <c r="H1915" s="473"/>
      <c r="I1915" s="473"/>
      <c r="J1915" s="484"/>
      <c r="K1915" s="509"/>
      <c r="L1915" s="484"/>
      <c r="M1915" s="484"/>
      <c r="N1915" s="574"/>
      <c r="O1915" s="532">
        <f t="shared" si="91"/>
        <v>0</v>
      </c>
      <c r="P1915" s="532">
        <f t="shared" si="92"/>
        <v>0</v>
      </c>
      <c r="Q1915" s="518" t="str">
        <f t="shared" si="93"/>
        <v/>
      </c>
    </row>
    <row r="1916" spans="1:17" x14ac:dyDescent="0.2">
      <c r="A1916" s="525"/>
      <c r="B1916" s="526"/>
      <c r="C1916" s="483"/>
      <c r="D1916" s="528"/>
      <c r="E1916" s="528"/>
      <c r="F1916" s="479"/>
      <c r="G1916" s="473"/>
      <c r="H1916" s="473"/>
      <c r="I1916" s="480"/>
      <c r="J1916" s="442"/>
      <c r="K1916" s="509"/>
      <c r="L1916" s="484"/>
      <c r="M1916" s="484"/>
      <c r="N1916" s="574"/>
      <c r="O1916" s="532">
        <f t="shared" si="91"/>
        <v>0</v>
      </c>
      <c r="P1916" s="532">
        <f t="shared" si="92"/>
        <v>0</v>
      </c>
      <c r="Q1916" s="518" t="str">
        <f t="shared" si="93"/>
        <v/>
      </c>
    </row>
    <row r="1917" spans="1:17" x14ac:dyDescent="0.2">
      <c r="A1917" s="525"/>
      <c r="B1917" s="526"/>
      <c r="C1917" s="483"/>
      <c r="D1917" s="528"/>
      <c r="E1917" s="473"/>
      <c r="F1917" s="479"/>
      <c r="G1917" s="473"/>
      <c r="H1917" s="473"/>
      <c r="I1917" s="480"/>
      <c r="J1917" s="442"/>
      <c r="K1917" s="509"/>
      <c r="L1917" s="484"/>
      <c r="M1917" s="484"/>
      <c r="N1917" s="574"/>
      <c r="O1917" s="532">
        <f t="shared" si="91"/>
        <v>0</v>
      </c>
      <c r="P1917" s="532">
        <f t="shared" si="92"/>
        <v>0</v>
      </c>
      <c r="Q1917" s="518" t="str">
        <f t="shared" si="93"/>
        <v/>
      </c>
    </row>
    <row r="1918" spans="1:17" x14ac:dyDescent="0.2">
      <c r="A1918" s="525"/>
      <c r="B1918" s="526"/>
      <c r="C1918" s="483"/>
      <c r="D1918" s="528"/>
      <c r="E1918" s="473"/>
      <c r="F1918" s="479"/>
      <c r="G1918" s="473"/>
      <c r="H1918" s="473"/>
      <c r="I1918" s="480"/>
      <c r="J1918" s="442"/>
      <c r="K1918" s="509"/>
      <c r="L1918" s="484"/>
      <c r="M1918" s="484"/>
      <c r="N1918" s="574"/>
      <c r="O1918" s="532">
        <f t="shared" si="91"/>
        <v>0</v>
      </c>
      <c r="P1918" s="532">
        <f t="shared" si="92"/>
        <v>0</v>
      </c>
      <c r="Q1918" s="518" t="str">
        <f t="shared" si="93"/>
        <v/>
      </c>
    </row>
    <row r="1919" spans="1:17" x14ac:dyDescent="0.2">
      <c r="A1919" s="525"/>
      <c r="B1919" s="526"/>
      <c r="C1919" s="483"/>
      <c r="D1919" s="528"/>
      <c r="E1919" s="473"/>
      <c r="F1919" s="479"/>
      <c r="G1919" s="473"/>
      <c r="H1919" s="473"/>
      <c r="I1919" s="480"/>
      <c r="J1919" s="443"/>
      <c r="K1919" s="509"/>
      <c r="L1919" s="543"/>
      <c r="M1919" s="484"/>
      <c r="N1919" s="574"/>
      <c r="O1919" s="532">
        <f t="shared" si="91"/>
        <v>0</v>
      </c>
      <c r="P1919" s="532">
        <f t="shared" si="92"/>
        <v>0</v>
      </c>
      <c r="Q1919" s="518" t="str">
        <f t="shared" si="93"/>
        <v/>
      </c>
    </row>
    <row r="1920" spans="1:17" x14ac:dyDescent="0.2">
      <c r="A1920" s="525"/>
      <c r="B1920" s="526"/>
      <c r="C1920" s="483"/>
      <c r="D1920" s="528"/>
      <c r="E1920" s="473"/>
      <c r="F1920" s="479"/>
      <c r="G1920" s="473"/>
      <c r="H1920" s="473"/>
      <c r="I1920" s="480"/>
      <c r="J1920" s="442"/>
      <c r="K1920" s="509"/>
      <c r="L1920" s="484"/>
      <c r="M1920" s="484"/>
      <c r="N1920" s="574"/>
      <c r="O1920" s="532">
        <f t="shared" si="91"/>
        <v>0</v>
      </c>
      <c r="P1920" s="532">
        <f t="shared" si="92"/>
        <v>0</v>
      </c>
      <c r="Q1920" s="518" t="str">
        <f t="shared" si="93"/>
        <v/>
      </c>
    </row>
    <row r="1921" spans="1:17" x14ac:dyDescent="0.2">
      <c r="A1921" s="525"/>
      <c r="B1921" s="526"/>
      <c r="C1921" s="483"/>
      <c r="D1921" s="528"/>
      <c r="E1921" s="473"/>
      <c r="F1921" s="479"/>
      <c r="G1921" s="473"/>
      <c r="H1921" s="473"/>
      <c r="I1921" s="480"/>
      <c r="J1921" s="442"/>
      <c r="K1921" s="509"/>
      <c r="L1921" s="484"/>
      <c r="M1921" s="484"/>
      <c r="N1921" s="574"/>
      <c r="O1921" s="532">
        <f t="shared" si="91"/>
        <v>0</v>
      </c>
      <c r="P1921" s="532">
        <f t="shared" si="92"/>
        <v>0</v>
      </c>
      <c r="Q1921" s="518" t="str">
        <f t="shared" si="93"/>
        <v/>
      </c>
    </row>
    <row r="1922" spans="1:17" x14ac:dyDescent="0.2">
      <c r="A1922" s="525"/>
      <c r="B1922" s="526"/>
      <c r="C1922" s="483"/>
      <c r="D1922" s="528"/>
      <c r="E1922" s="473"/>
      <c r="F1922" s="479"/>
      <c r="G1922" s="473"/>
      <c r="H1922" s="473"/>
      <c r="I1922" s="480"/>
      <c r="J1922" s="443"/>
      <c r="K1922" s="509"/>
      <c r="L1922" s="543"/>
      <c r="M1922" s="484"/>
      <c r="N1922" s="574"/>
      <c r="O1922" s="532">
        <f t="shared" si="91"/>
        <v>0</v>
      </c>
      <c r="P1922" s="532">
        <f t="shared" si="92"/>
        <v>0</v>
      </c>
      <c r="Q1922" s="518" t="str">
        <f t="shared" si="93"/>
        <v/>
      </c>
    </row>
    <row r="1923" spans="1:17" x14ac:dyDescent="0.2">
      <c r="A1923" s="525"/>
      <c r="B1923" s="526"/>
      <c r="C1923" s="483"/>
      <c r="D1923" s="528"/>
      <c r="E1923" s="473"/>
      <c r="F1923" s="479"/>
      <c r="G1923" s="473"/>
      <c r="H1923" s="473"/>
      <c r="I1923" s="480"/>
      <c r="J1923" s="442"/>
      <c r="K1923" s="509"/>
      <c r="L1923" s="484"/>
      <c r="M1923" s="484"/>
      <c r="N1923" s="574"/>
      <c r="O1923" s="532">
        <f t="shared" si="91"/>
        <v>0</v>
      </c>
      <c r="P1923" s="532">
        <f t="shared" si="92"/>
        <v>0</v>
      </c>
      <c r="Q1923" s="518" t="str">
        <f t="shared" si="93"/>
        <v/>
      </c>
    </row>
    <row r="1924" spans="1:17" x14ac:dyDescent="0.2">
      <c r="A1924" s="525"/>
      <c r="B1924" s="526"/>
      <c r="C1924" s="483"/>
      <c r="D1924" s="528"/>
      <c r="E1924" s="473"/>
      <c r="F1924" s="479"/>
      <c r="G1924" s="473"/>
      <c r="H1924" s="473"/>
      <c r="I1924" s="530"/>
      <c r="J1924" s="543"/>
      <c r="K1924" s="509"/>
      <c r="L1924" s="484"/>
      <c r="M1924" s="484"/>
      <c r="N1924" s="574"/>
      <c r="O1924" s="532">
        <f t="shared" si="91"/>
        <v>0</v>
      </c>
      <c r="P1924" s="532">
        <f t="shared" si="92"/>
        <v>0</v>
      </c>
      <c r="Q1924" s="518" t="str">
        <f t="shared" si="93"/>
        <v/>
      </c>
    </row>
    <row r="1925" spans="1:17" x14ac:dyDescent="0.2">
      <c r="A1925" s="525"/>
      <c r="B1925" s="526"/>
      <c r="C1925" s="483"/>
      <c r="D1925" s="528"/>
      <c r="E1925" s="473"/>
      <c r="F1925" s="479"/>
      <c r="G1925" s="473"/>
      <c r="H1925" s="473"/>
      <c r="K1925" s="509"/>
      <c r="L1925" s="484"/>
      <c r="M1925" s="484"/>
      <c r="N1925" s="574"/>
      <c r="O1925" s="532">
        <f t="shared" ref="O1925:O1988" si="94">IF(B1925=0,0,IF(YEAR(B1925)=$P$1,MONTH(B1925)-$O$1+1,(YEAR(B1925)-$P$1)*12-$O$1+1+MONTH(B1925)))</f>
        <v>0</v>
      </c>
      <c r="P1925" s="532">
        <f t="shared" ref="P1925:P1988" si="95">IF(C1925=0,0,IF(YEAR(C1925)=$P$1,MONTH(C1925)-$O$1+1,(YEAR(C1925)-$P$1)*12-$O$1+1+MONTH(C1925)))</f>
        <v>0</v>
      </c>
      <c r="Q1925" s="518" t="str">
        <f t="shared" ref="Q1925:Q1988" si="96">SUBSTITUTE(D1925," ","_")</f>
        <v/>
      </c>
    </row>
    <row r="1926" spans="1:17" x14ac:dyDescent="0.2">
      <c r="A1926" s="525"/>
      <c r="B1926" s="526"/>
      <c r="C1926" s="483"/>
      <c r="D1926" s="541"/>
      <c r="E1926" s="473"/>
      <c r="F1926" s="479"/>
      <c r="G1926" s="473"/>
      <c r="H1926" s="473"/>
      <c r="I1926" s="473"/>
      <c r="J1926" s="484"/>
      <c r="K1926" s="509"/>
      <c r="L1926" s="484"/>
      <c r="M1926" s="484"/>
      <c r="N1926" s="574"/>
      <c r="O1926" s="532">
        <f t="shared" si="94"/>
        <v>0</v>
      </c>
      <c r="P1926" s="532">
        <f t="shared" si="95"/>
        <v>0</v>
      </c>
      <c r="Q1926" s="518" t="str">
        <f t="shared" si="96"/>
        <v/>
      </c>
    </row>
    <row r="1927" spans="1:17" x14ac:dyDescent="0.2">
      <c r="A1927" s="525"/>
      <c r="B1927" s="526"/>
      <c r="C1927" s="483"/>
      <c r="D1927" s="528"/>
      <c r="E1927" s="541"/>
      <c r="F1927" s="479"/>
      <c r="G1927" s="473"/>
      <c r="H1927" s="473"/>
      <c r="I1927" s="473"/>
      <c r="J1927" s="484"/>
      <c r="K1927" s="509"/>
      <c r="L1927" s="484"/>
      <c r="M1927" s="484"/>
      <c r="N1927" s="574"/>
      <c r="O1927" s="532">
        <f t="shared" si="94"/>
        <v>0</v>
      </c>
      <c r="P1927" s="532">
        <f t="shared" si="95"/>
        <v>0</v>
      </c>
      <c r="Q1927" s="518" t="str">
        <f t="shared" si="96"/>
        <v/>
      </c>
    </row>
    <row r="1928" spans="1:17" x14ac:dyDescent="0.2">
      <c r="A1928" s="525"/>
      <c r="B1928" s="526"/>
      <c r="C1928" s="483"/>
      <c r="D1928" s="528"/>
      <c r="E1928" s="473"/>
      <c r="F1928" s="479"/>
      <c r="G1928" s="473"/>
      <c r="H1928" s="473"/>
      <c r="I1928" s="473"/>
      <c r="J1928" s="484"/>
      <c r="K1928" s="509"/>
      <c r="L1928" s="484"/>
      <c r="M1928" s="484"/>
      <c r="N1928" s="574"/>
      <c r="O1928" s="532">
        <f t="shared" si="94"/>
        <v>0</v>
      </c>
      <c r="P1928" s="532">
        <f t="shared" si="95"/>
        <v>0</v>
      </c>
      <c r="Q1928" s="518" t="str">
        <f t="shared" si="96"/>
        <v/>
      </c>
    </row>
    <row r="1929" spans="1:17" x14ac:dyDescent="0.2">
      <c r="A1929" s="525"/>
      <c r="B1929" s="526"/>
      <c r="C1929" s="483"/>
      <c r="D1929" s="528"/>
      <c r="E1929" s="473"/>
      <c r="F1929" s="479"/>
      <c r="G1929" s="473"/>
      <c r="H1929" s="473"/>
      <c r="I1929" s="473"/>
      <c r="J1929" s="484"/>
      <c r="K1929" s="509"/>
      <c r="L1929" s="484"/>
      <c r="M1929" s="484"/>
      <c r="N1929" s="574"/>
      <c r="O1929" s="532">
        <f t="shared" si="94"/>
        <v>0</v>
      </c>
      <c r="P1929" s="532">
        <f t="shared" si="95"/>
        <v>0</v>
      </c>
      <c r="Q1929" s="518" t="str">
        <f t="shared" si="96"/>
        <v/>
      </c>
    </row>
    <row r="1930" spans="1:17" x14ac:dyDescent="0.2">
      <c r="A1930" s="525"/>
      <c r="B1930" s="526"/>
      <c r="C1930" s="483"/>
      <c r="D1930" s="528"/>
      <c r="E1930" s="541"/>
      <c r="F1930" s="479"/>
      <c r="G1930" s="541"/>
      <c r="H1930" s="473"/>
      <c r="I1930" s="473"/>
      <c r="J1930" s="484"/>
      <c r="K1930" s="509"/>
      <c r="L1930" s="484"/>
      <c r="M1930" s="484"/>
      <c r="N1930" s="574"/>
      <c r="O1930" s="532">
        <f t="shared" si="94"/>
        <v>0</v>
      </c>
      <c r="P1930" s="532">
        <f t="shared" si="95"/>
        <v>0</v>
      </c>
      <c r="Q1930" s="518" t="str">
        <f t="shared" si="96"/>
        <v/>
      </c>
    </row>
    <row r="1931" spans="1:17" x14ac:dyDescent="0.2">
      <c r="A1931" s="525"/>
      <c r="B1931" s="526"/>
      <c r="C1931" s="571"/>
      <c r="D1931" s="528"/>
      <c r="E1931" s="541"/>
      <c r="F1931" s="479"/>
      <c r="G1931" s="530"/>
      <c r="H1931" s="473"/>
      <c r="I1931" s="473"/>
      <c r="J1931" s="484"/>
      <c r="K1931" s="509"/>
      <c r="L1931" s="484"/>
      <c r="M1931" s="484"/>
      <c r="N1931" s="574"/>
      <c r="O1931" s="532">
        <f t="shared" si="94"/>
        <v>0</v>
      </c>
      <c r="P1931" s="532">
        <f t="shared" si="95"/>
        <v>0</v>
      </c>
      <c r="Q1931" s="518" t="str">
        <f t="shared" si="96"/>
        <v/>
      </c>
    </row>
    <row r="1932" spans="1:17" x14ac:dyDescent="0.2">
      <c r="A1932" s="525"/>
      <c r="B1932" s="526"/>
      <c r="C1932" s="483"/>
      <c r="D1932" s="528"/>
      <c r="E1932" s="541"/>
      <c r="F1932" s="479"/>
      <c r="G1932" s="541"/>
      <c r="H1932" s="473"/>
      <c r="I1932" s="473"/>
      <c r="J1932" s="484"/>
      <c r="K1932" s="509"/>
      <c r="L1932" s="484"/>
      <c r="M1932" s="484"/>
      <c r="N1932" s="574"/>
      <c r="O1932" s="532">
        <f t="shared" si="94"/>
        <v>0</v>
      </c>
      <c r="P1932" s="532">
        <f t="shared" si="95"/>
        <v>0</v>
      </c>
      <c r="Q1932" s="518" t="str">
        <f t="shared" si="96"/>
        <v/>
      </c>
    </row>
    <row r="1933" spans="1:17" x14ac:dyDescent="0.2">
      <c r="A1933" s="525"/>
      <c r="B1933" s="526"/>
      <c r="C1933" s="483"/>
      <c r="D1933" s="528"/>
      <c r="E1933" s="473"/>
      <c r="F1933" s="479"/>
      <c r="G1933" s="473"/>
      <c r="H1933" s="473"/>
      <c r="I1933" s="473"/>
      <c r="J1933" s="484"/>
      <c r="K1933" s="509"/>
      <c r="L1933" s="484"/>
      <c r="M1933" s="484"/>
      <c r="N1933" s="574"/>
      <c r="O1933" s="532">
        <f t="shared" si="94"/>
        <v>0</v>
      </c>
      <c r="P1933" s="532">
        <f t="shared" si="95"/>
        <v>0</v>
      </c>
      <c r="Q1933" s="518" t="str">
        <f t="shared" si="96"/>
        <v/>
      </c>
    </row>
    <row r="1934" spans="1:17" x14ac:dyDescent="0.2">
      <c r="A1934" s="525"/>
      <c r="B1934" s="526"/>
      <c r="C1934" s="483"/>
      <c r="D1934" s="528"/>
      <c r="E1934" s="473"/>
      <c r="F1934" s="479"/>
      <c r="G1934" s="473"/>
      <c r="H1934" s="473"/>
      <c r="I1934" s="473"/>
      <c r="J1934" s="484"/>
      <c r="K1934" s="509"/>
      <c r="L1934" s="484"/>
      <c r="M1934" s="484"/>
      <c r="N1934" s="574"/>
      <c r="O1934" s="532">
        <f t="shared" si="94"/>
        <v>0</v>
      </c>
      <c r="P1934" s="532">
        <f t="shared" si="95"/>
        <v>0</v>
      </c>
      <c r="Q1934" s="518" t="str">
        <f t="shared" si="96"/>
        <v/>
      </c>
    </row>
    <row r="1935" spans="1:17" x14ac:dyDescent="0.2">
      <c r="A1935" s="525"/>
      <c r="B1935" s="526"/>
      <c r="C1935" s="483"/>
      <c r="D1935" s="528"/>
      <c r="E1935" s="541"/>
      <c r="F1935" s="479"/>
      <c r="G1935" s="541"/>
      <c r="H1935" s="473"/>
      <c r="I1935" s="473"/>
      <c r="J1935" s="484"/>
      <c r="K1935" s="509"/>
      <c r="L1935" s="484"/>
      <c r="M1935" s="484"/>
      <c r="N1935" s="574"/>
      <c r="O1935" s="532">
        <f t="shared" si="94"/>
        <v>0</v>
      </c>
      <c r="P1935" s="532">
        <f t="shared" si="95"/>
        <v>0</v>
      </c>
      <c r="Q1935" s="518" t="str">
        <f t="shared" si="96"/>
        <v/>
      </c>
    </row>
    <row r="1936" spans="1:17" x14ac:dyDescent="0.2">
      <c r="A1936" s="525"/>
      <c r="B1936" s="526"/>
      <c r="C1936" s="483"/>
      <c r="D1936" s="528"/>
      <c r="E1936" s="541"/>
      <c r="F1936" s="479"/>
      <c r="G1936" s="541"/>
      <c r="H1936" s="473"/>
      <c r="I1936" s="473"/>
      <c r="J1936" s="484"/>
      <c r="K1936" s="509"/>
      <c r="L1936" s="484"/>
      <c r="M1936" s="484"/>
      <c r="N1936" s="574"/>
      <c r="O1936" s="532">
        <f t="shared" si="94"/>
        <v>0</v>
      </c>
      <c r="P1936" s="532">
        <f t="shared" si="95"/>
        <v>0</v>
      </c>
      <c r="Q1936" s="518" t="str">
        <f t="shared" si="96"/>
        <v/>
      </c>
    </row>
    <row r="1937" spans="1:17" x14ac:dyDescent="0.2">
      <c r="A1937" s="525"/>
      <c r="B1937" s="526"/>
      <c r="C1937" s="483"/>
      <c r="D1937" s="528"/>
      <c r="E1937" s="473"/>
      <c r="F1937" s="479"/>
      <c r="G1937" s="473"/>
      <c r="H1937" s="473"/>
      <c r="I1937" s="473"/>
      <c r="J1937" s="484"/>
      <c r="K1937" s="509"/>
      <c r="L1937" s="484"/>
      <c r="M1937" s="484"/>
      <c r="N1937" s="574"/>
      <c r="O1937" s="532">
        <f t="shared" si="94"/>
        <v>0</v>
      </c>
      <c r="P1937" s="532">
        <f t="shared" si="95"/>
        <v>0</v>
      </c>
      <c r="Q1937" s="518" t="str">
        <f t="shared" si="96"/>
        <v/>
      </c>
    </row>
    <row r="1938" spans="1:17" x14ac:dyDescent="0.2">
      <c r="A1938" s="525"/>
      <c r="B1938" s="526"/>
      <c r="C1938" s="483"/>
      <c r="D1938" s="528"/>
      <c r="E1938" s="473"/>
      <c r="F1938" s="479"/>
      <c r="G1938" s="473"/>
      <c r="H1938" s="473"/>
      <c r="I1938" s="473"/>
      <c r="J1938" s="484"/>
      <c r="K1938" s="509"/>
      <c r="L1938" s="484"/>
      <c r="M1938" s="484"/>
      <c r="N1938" s="574"/>
      <c r="O1938" s="532">
        <f t="shared" si="94"/>
        <v>0</v>
      </c>
      <c r="P1938" s="532">
        <f t="shared" si="95"/>
        <v>0</v>
      </c>
      <c r="Q1938" s="518" t="str">
        <f t="shared" si="96"/>
        <v/>
      </c>
    </row>
    <row r="1939" spans="1:17" x14ac:dyDescent="0.2">
      <c r="A1939" s="525"/>
      <c r="B1939" s="526"/>
      <c r="C1939" s="483"/>
      <c r="D1939" s="528"/>
      <c r="E1939" s="473"/>
      <c r="F1939" s="479"/>
      <c r="G1939" s="473"/>
      <c r="H1939" s="473"/>
      <c r="I1939" s="473"/>
      <c r="J1939" s="484"/>
      <c r="K1939" s="509"/>
      <c r="L1939" s="484"/>
      <c r="M1939" s="484"/>
      <c r="N1939" s="574"/>
      <c r="O1939" s="532">
        <f t="shared" si="94"/>
        <v>0</v>
      </c>
      <c r="P1939" s="532">
        <f t="shared" si="95"/>
        <v>0</v>
      </c>
      <c r="Q1939" s="518" t="str">
        <f t="shared" si="96"/>
        <v/>
      </c>
    </row>
    <row r="1940" spans="1:17" x14ac:dyDescent="0.2">
      <c r="A1940" s="525"/>
      <c r="B1940" s="526"/>
      <c r="C1940" s="483"/>
      <c r="D1940" s="528"/>
      <c r="E1940" s="473"/>
      <c r="F1940" s="479"/>
      <c r="G1940" s="473"/>
      <c r="H1940" s="473"/>
      <c r="I1940" s="473"/>
      <c r="J1940" s="484"/>
      <c r="K1940" s="509"/>
      <c r="L1940" s="484"/>
      <c r="M1940" s="484"/>
      <c r="N1940" s="574"/>
      <c r="O1940" s="532">
        <f t="shared" si="94"/>
        <v>0</v>
      </c>
      <c r="P1940" s="532">
        <f t="shared" si="95"/>
        <v>0</v>
      </c>
      <c r="Q1940" s="518" t="str">
        <f t="shared" si="96"/>
        <v/>
      </c>
    </row>
    <row r="1941" spans="1:17" x14ac:dyDescent="0.2">
      <c r="A1941" s="525"/>
      <c r="B1941" s="526"/>
      <c r="C1941" s="571"/>
      <c r="D1941" s="541"/>
      <c r="E1941" s="541"/>
      <c r="F1941" s="542"/>
      <c r="G1941" s="541"/>
      <c r="H1941" s="473"/>
      <c r="I1941" s="473"/>
      <c r="J1941" s="484"/>
      <c r="K1941" s="509"/>
      <c r="L1941" s="484"/>
      <c r="M1941" s="484"/>
      <c r="N1941" s="574"/>
      <c r="O1941" s="532">
        <f t="shared" si="94"/>
        <v>0</v>
      </c>
      <c r="P1941" s="532">
        <f t="shared" si="95"/>
        <v>0</v>
      </c>
      <c r="Q1941" s="518" t="str">
        <f t="shared" si="96"/>
        <v/>
      </c>
    </row>
    <row r="1942" spans="1:17" x14ac:dyDescent="0.2">
      <c r="A1942" s="525"/>
      <c r="B1942" s="526"/>
      <c r="C1942" s="571"/>
      <c r="D1942" s="541"/>
      <c r="E1942" s="541"/>
      <c r="F1942" s="542"/>
      <c r="G1942" s="541"/>
      <c r="H1942" s="473"/>
      <c r="I1942" s="473"/>
      <c r="J1942" s="484"/>
      <c r="K1942" s="509"/>
      <c r="L1942" s="484"/>
      <c r="M1942" s="484"/>
      <c r="N1942" s="574"/>
      <c r="O1942" s="532">
        <f t="shared" si="94"/>
        <v>0</v>
      </c>
      <c r="P1942" s="532">
        <f t="shared" si="95"/>
        <v>0</v>
      </c>
      <c r="Q1942" s="518" t="str">
        <f t="shared" si="96"/>
        <v/>
      </c>
    </row>
    <row r="1943" spans="1:17" x14ac:dyDescent="0.2">
      <c r="A1943" s="525"/>
      <c r="B1943" s="526"/>
      <c r="C1943" s="571"/>
      <c r="D1943" s="541"/>
      <c r="E1943" s="541"/>
      <c r="F1943" s="542"/>
      <c r="G1943" s="541"/>
      <c r="H1943" s="473"/>
      <c r="I1943" s="473"/>
      <c r="J1943" s="484"/>
      <c r="K1943" s="509"/>
      <c r="L1943" s="484"/>
      <c r="M1943" s="484"/>
      <c r="N1943" s="574"/>
      <c r="O1943" s="532">
        <f t="shared" si="94"/>
        <v>0</v>
      </c>
      <c r="P1943" s="532">
        <f t="shared" si="95"/>
        <v>0</v>
      </c>
      <c r="Q1943" s="518" t="str">
        <f t="shared" si="96"/>
        <v/>
      </c>
    </row>
    <row r="1944" spans="1:17" x14ac:dyDescent="0.2">
      <c r="A1944" s="525"/>
      <c r="B1944" s="526"/>
      <c r="C1944" s="571"/>
      <c r="D1944" s="541"/>
      <c r="E1944" s="541"/>
      <c r="F1944" s="542"/>
      <c r="G1944" s="541"/>
      <c r="H1944" s="473"/>
      <c r="I1944" s="473"/>
      <c r="J1944" s="484"/>
      <c r="K1944" s="509"/>
      <c r="L1944" s="484"/>
      <c r="M1944" s="484"/>
      <c r="N1944" s="574"/>
      <c r="O1944" s="532">
        <f t="shared" si="94"/>
        <v>0</v>
      </c>
      <c r="P1944" s="532">
        <f t="shared" si="95"/>
        <v>0</v>
      </c>
      <c r="Q1944" s="518" t="str">
        <f t="shared" si="96"/>
        <v/>
      </c>
    </row>
    <row r="1945" spans="1:17" x14ac:dyDescent="0.2">
      <c r="A1945" s="525"/>
      <c r="B1945" s="526"/>
      <c r="C1945" s="571"/>
      <c r="D1945" s="541"/>
      <c r="E1945" s="473"/>
      <c r="F1945" s="479"/>
      <c r="G1945" s="473"/>
      <c r="H1945" s="473"/>
      <c r="I1945" s="473"/>
      <c r="J1945" s="484"/>
      <c r="K1945" s="509"/>
      <c r="L1945" s="484"/>
      <c r="M1945" s="484"/>
      <c r="N1945" s="574"/>
      <c r="O1945" s="532">
        <f t="shared" si="94"/>
        <v>0</v>
      </c>
      <c r="P1945" s="532">
        <f t="shared" si="95"/>
        <v>0</v>
      </c>
      <c r="Q1945" s="518" t="str">
        <f t="shared" si="96"/>
        <v/>
      </c>
    </row>
    <row r="1946" spans="1:17" x14ac:dyDescent="0.2">
      <c r="A1946" s="525"/>
      <c r="B1946" s="526"/>
      <c r="C1946" s="483"/>
      <c r="D1946" s="473"/>
      <c r="E1946" s="473"/>
      <c r="F1946" s="479"/>
      <c r="G1946" s="473"/>
      <c r="H1946" s="473"/>
      <c r="I1946" s="473"/>
      <c r="J1946" s="484"/>
      <c r="K1946" s="509"/>
      <c r="L1946" s="484"/>
      <c r="M1946" s="484"/>
      <c r="N1946" s="574"/>
      <c r="O1946" s="532">
        <f t="shared" si="94"/>
        <v>0</v>
      </c>
      <c r="P1946" s="532">
        <f t="shared" si="95"/>
        <v>0</v>
      </c>
      <c r="Q1946" s="518" t="str">
        <f t="shared" si="96"/>
        <v/>
      </c>
    </row>
    <row r="1947" spans="1:17" x14ac:dyDescent="0.2">
      <c r="A1947" s="525"/>
      <c r="B1947" s="526"/>
      <c r="C1947" s="483"/>
      <c r="D1947" s="528"/>
      <c r="E1947" s="541"/>
      <c r="F1947" s="479"/>
      <c r="G1947" s="473"/>
      <c r="H1947" s="473"/>
      <c r="I1947" s="473"/>
      <c r="J1947" s="484"/>
      <c r="K1947" s="509"/>
      <c r="L1947" s="484"/>
      <c r="M1947" s="484"/>
      <c r="N1947" s="574"/>
      <c r="O1947" s="532">
        <f t="shared" si="94"/>
        <v>0</v>
      </c>
      <c r="P1947" s="532">
        <f t="shared" si="95"/>
        <v>0</v>
      </c>
      <c r="Q1947" s="518" t="str">
        <f t="shared" si="96"/>
        <v/>
      </c>
    </row>
    <row r="1948" spans="1:17" x14ac:dyDescent="0.2">
      <c r="A1948" s="525"/>
      <c r="B1948" s="526"/>
      <c r="C1948" s="483"/>
      <c r="D1948" s="528"/>
      <c r="E1948" s="541"/>
      <c r="F1948" s="479"/>
      <c r="G1948" s="473"/>
      <c r="H1948" s="473"/>
      <c r="I1948" s="473"/>
      <c r="J1948" s="484"/>
      <c r="K1948" s="509"/>
      <c r="L1948" s="484"/>
      <c r="M1948" s="484"/>
      <c r="N1948" s="574"/>
      <c r="O1948" s="532">
        <f t="shared" si="94"/>
        <v>0</v>
      </c>
      <c r="P1948" s="532">
        <f t="shared" si="95"/>
        <v>0</v>
      </c>
      <c r="Q1948" s="518" t="str">
        <f t="shared" si="96"/>
        <v/>
      </c>
    </row>
    <row r="1949" spans="1:17" x14ac:dyDescent="0.2">
      <c r="A1949" s="525"/>
      <c r="B1949" s="526"/>
      <c r="C1949" s="483"/>
      <c r="D1949" s="528"/>
      <c r="E1949" s="541"/>
      <c r="F1949" s="479"/>
      <c r="G1949" s="541"/>
      <c r="H1949" s="473"/>
      <c r="I1949" s="473"/>
      <c r="J1949" s="484"/>
      <c r="K1949" s="509"/>
      <c r="L1949" s="484"/>
      <c r="M1949" s="484"/>
      <c r="N1949" s="574"/>
      <c r="O1949" s="532">
        <f t="shared" si="94"/>
        <v>0</v>
      </c>
      <c r="P1949" s="532">
        <f t="shared" si="95"/>
        <v>0</v>
      </c>
      <c r="Q1949" s="518" t="str">
        <f t="shared" si="96"/>
        <v/>
      </c>
    </row>
    <row r="1950" spans="1:17" x14ac:dyDescent="0.2">
      <c r="A1950" s="525"/>
      <c r="B1950" s="526"/>
      <c r="C1950" s="483"/>
      <c r="D1950" s="528"/>
      <c r="E1950" s="473"/>
      <c r="F1950" s="479"/>
      <c r="G1950" s="541"/>
      <c r="H1950" s="473"/>
      <c r="I1950" s="473"/>
      <c r="J1950" s="484"/>
      <c r="K1950" s="509"/>
      <c r="L1950" s="484"/>
      <c r="M1950" s="484"/>
      <c r="N1950" s="574"/>
      <c r="O1950" s="532">
        <f t="shared" si="94"/>
        <v>0</v>
      </c>
      <c r="P1950" s="532">
        <f t="shared" si="95"/>
        <v>0</v>
      </c>
      <c r="Q1950" s="518" t="str">
        <f t="shared" si="96"/>
        <v/>
      </c>
    </row>
    <row r="1951" spans="1:17" x14ac:dyDescent="0.2">
      <c r="A1951" s="525"/>
      <c r="B1951" s="526"/>
      <c r="C1951" s="483"/>
      <c r="D1951" s="528"/>
      <c r="E1951" s="473"/>
      <c r="F1951" s="479"/>
      <c r="G1951" s="473"/>
      <c r="H1951" s="480"/>
      <c r="I1951" s="480"/>
      <c r="J1951" s="443"/>
      <c r="K1951" s="442"/>
      <c r="L1951" s="443"/>
      <c r="M1951" s="443"/>
      <c r="N1951" s="444"/>
      <c r="O1951" s="532">
        <f t="shared" si="94"/>
        <v>0</v>
      </c>
      <c r="P1951" s="532">
        <f t="shared" si="95"/>
        <v>0</v>
      </c>
      <c r="Q1951" s="518" t="str">
        <f t="shared" si="96"/>
        <v/>
      </c>
    </row>
    <row r="1952" spans="1:17" x14ac:dyDescent="0.2">
      <c r="A1952" s="525"/>
      <c r="B1952" s="526"/>
      <c r="C1952" s="483"/>
      <c r="D1952" s="528"/>
      <c r="E1952" s="541"/>
      <c r="F1952" s="479"/>
      <c r="G1952" s="530"/>
      <c r="H1952" s="480"/>
      <c r="I1952" s="473"/>
      <c r="J1952" s="484"/>
      <c r="K1952" s="509"/>
      <c r="L1952" s="484"/>
      <c r="M1952" s="484"/>
      <c r="N1952" s="444"/>
      <c r="O1952" s="532">
        <f t="shared" si="94"/>
        <v>0</v>
      </c>
      <c r="P1952" s="532">
        <f t="shared" si="95"/>
        <v>0</v>
      </c>
      <c r="Q1952" s="518" t="str">
        <f t="shared" si="96"/>
        <v/>
      </c>
    </row>
    <row r="1953" spans="1:17" x14ac:dyDescent="0.2">
      <c r="A1953" s="525"/>
      <c r="B1953" s="526"/>
      <c r="C1953" s="483"/>
      <c r="D1953" s="541"/>
      <c r="E1953" s="541"/>
      <c r="F1953" s="479"/>
      <c r="G1953" s="541"/>
      <c r="H1953" s="474"/>
      <c r="I1953" s="480"/>
      <c r="J1953" s="442"/>
      <c r="K1953" s="442"/>
      <c r="L1953" s="443"/>
      <c r="M1953" s="484"/>
      <c r="N1953" s="574"/>
      <c r="O1953" s="532">
        <f t="shared" si="94"/>
        <v>0</v>
      </c>
      <c r="P1953" s="532">
        <f t="shared" si="95"/>
        <v>0</v>
      </c>
      <c r="Q1953" s="518" t="str">
        <f t="shared" si="96"/>
        <v/>
      </c>
    </row>
    <row r="1954" spans="1:17" x14ac:dyDescent="0.2">
      <c r="A1954" s="525"/>
      <c r="B1954" s="526"/>
      <c r="C1954" s="483"/>
      <c r="D1954" s="528"/>
      <c r="E1954" s="473"/>
      <c r="F1954" s="479"/>
      <c r="G1954" s="473"/>
      <c r="H1954" s="473"/>
      <c r="I1954" s="473"/>
      <c r="J1954" s="443"/>
      <c r="K1954" s="509"/>
      <c r="L1954" s="543"/>
      <c r="M1954" s="484"/>
      <c r="N1954" s="574"/>
      <c r="O1954" s="532">
        <f t="shared" si="94"/>
        <v>0</v>
      </c>
      <c r="P1954" s="532">
        <f t="shared" si="95"/>
        <v>0</v>
      </c>
      <c r="Q1954" s="518" t="str">
        <f t="shared" si="96"/>
        <v/>
      </c>
    </row>
    <row r="1955" spans="1:17" x14ac:dyDescent="0.2">
      <c r="A1955" s="525"/>
      <c r="B1955" s="526"/>
      <c r="C1955" s="483"/>
      <c r="D1955" s="528"/>
      <c r="E1955" s="473"/>
      <c r="F1955" s="479"/>
      <c r="G1955" s="541"/>
      <c r="H1955" s="473"/>
      <c r="I1955" s="473"/>
      <c r="J1955" s="484"/>
      <c r="K1955" s="509"/>
      <c r="L1955" s="484"/>
      <c r="M1955" s="484"/>
      <c r="N1955" s="574"/>
      <c r="O1955" s="532">
        <f t="shared" si="94"/>
        <v>0</v>
      </c>
      <c r="P1955" s="532">
        <f t="shared" si="95"/>
        <v>0</v>
      </c>
      <c r="Q1955" s="518" t="str">
        <f t="shared" si="96"/>
        <v/>
      </c>
    </row>
    <row r="1956" spans="1:17" x14ac:dyDescent="0.2">
      <c r="A1956" s="525"/>
      <c r="B1956" s="526"/>
      <c r="C1956" s="483"/>
      <c r="D1956" s="528"/>
      <c r="E1956" s="473"/>
      <c r="F1956" s="479"/>
      <c r="G1956" s="473"/>
      <c r="H1956" s="473"/>
      <c r="I1956" s="480"/>
      <c r="J1956" s="443"/>
      <c r="K1956" s="442"/>
      <c r="L1956" s="443"/>
      <c r="M1956" s="484"/>
      <c r="N1956" s="574"/>
      <c r="O1956" s="532">
        <f t="shared" si="94"/>
        <v>0</v>
      </c>
      <c r="P1956" s="532">
        <f t="shared" si="95"/>
        <v>0</v>
      </c>
      <c r="Q1956" s="518" t="str">
        <f t="shared" si="96"/>
        <v/>
      </c>
    </row>
    <row r="1957" spans="1:17" x14ac:dyDescent="0.2">
      <c r="A1957" s="525"/>
      <c r="B1957" s="526"/>
      <c r="C1957" s="483"/>
      <c r="D1957" s="528"/>
      <c r="E1957" s="473"/>
      <c r="F1957" s="479"/>
      <c r="G1957" s="473"/>
      <c r="H1957" s="473"/>
      <c r="I1957" s="473"/>
      <c r="J1957" s="484"/>
      <c r="K1957" s="484"/>
      <c r="L1957" s="484"/>
      <c r="M1957" s="484"/>
      <c r="N1957" s="574"/>
      <c r="O1957" s="532">
        <f t="shared" si="94"/>
        <v>0</v>
      </c>
      <c r="P1957" s="532">
        <f t="shared" si="95"/>
        <v>0</v>
      </c>
      <c r="Q1957" s="518" t="str">
        <f t="shared" si="96"/>
        <v/>
      </c>
    </row>
    <row r="1958" spans="1:17" x14ac:dyDescent="0.2">
      <c r="A1958" s="525"/>
      <c r="B1958" s="526"/>
      <c r="C1958" s="483"/>
      <c r="D1958" s="528"/>
      <c r="E1958" s="473"/>
      <c r="F1958" s="479"/>
      <c r="G1958" s="541"/>
      <c r="H1958" s="473"/>
      <c r="I1958" s="473"/>
      <c r="J1958" s="484"/>
      <c r="K1958" s="484"/>
      <c r="L1958" s="484"/>
      <c r="M1958" s="484"/>
      <c r="N1958" s="574"/>
      <c r="O1958" s="532">
        <f t="shared" si="94"/>
        <v>0</v>
      </c>
      <c r="P1958" s="532">
        <f t="shared" si="95"/>
        <v>0</v>
      </c>
      <c r="Q1958" s="518" t="str">
        <f t="shared" si="96"/>
        <v/>
      </c>
    </row>
    <row r="1959" spans="1:17" x14ac:dyDescent="0.2">
      <c r="A1959" s="525"/>
      <c r="B1959" s="526"/>
      <c r="C1959" s="483"/>
      <c r="D1959" s="528"/>
      <c r="E1959" s="473"/>
      <c r="F1959" s="479"/>
      <c r="G1959" s="473"/>
      <c r="H1959" s="473"/>
      <c r="I1959" s="473"/>
      <c r="J1959" s="484"/>
      <c r="K1959" s="484"/>
      <c r="L1959" s="484"/>
      <c r="M1959" s="484"/>
      <c r="N1959" s="574"/>
      <c r="O1959" s="532">
        <f t="shared" si="94"/>
        <v>0</v>
      </c>
      <c r="P1959" s="532">
        <f t="shared" si="95"/>
        <v>0</v>
      </c>
      <c r="Q1959" s="518" t="str">
        <f t="shared" si="96"/>
        <v/>
      </c>
    </row>
    <row r="1960" spans="1:17" x14ac:dyDescent="0.2">
      <c r="A1960" s="525"/>
      <c r="B1960" s="526"/>
      <c r="C1960" s="483"/>
      <c r="D1960" s="528"/>
      <c r="E1960" s="473"/>
      <c r="F1960" s="479"/>
      <c r="G1960" s="473"/>
      <c r="H1960" s="473"/>
      <c r="I1960" s="473"/>
      <c r="J1960" s="484"/>
      <c r="K1960" s="484"/>
      <c r="L1960" s="484"/>
      <c r="M1960" s="484"/>
      <c r="N1960" s="574"/>
      <c r="O1960" s="532">
        <f t="shared" si="94"/>
        <v>0</v>
      </c>
      <c r="P1960" s="532">
        <f t="shared" si="95"/>
        <v>0</v>
      </c>
      <c r="Q1960" s="518" t="str">
        <f t="shared" si="96"/>
        <v/>
      </c>
    </row>
    <row r="1961" spans="1:17" x14ac:dyDescent="0.2">
      <c r="A1961" s="525"/>
      <c r="B1961" s="526"/>
      <c r="C1961" s="483"/>
      <c r="D1961" s="528"/>
      <c r="E1961" s="473"/>
      <c r="F1961" s="479"/>
      <c r="G1961" s="473"/>
      <c r="H1961" s="473"/>
      <c r="I1961" s="473"/>
      <c r="J1961" s="484"/>
      <c r="K1961" s="484"/>
      <c r="L1961" s="484"/>
      <c r="M1961" s="484"/>
      <c r="N1961" s="574"/>
      <c r="O1961" s="532">
        <f t="shared" si="94"/>
        <v>0</v>
      </c>
      <c r="P1961" s="532">
        <f t="shared" si="95"/>
        <v>0</v>
      </c>
      <c r="Q1961" s="518" t="str">
        <f t="shared" si="96"/>
        <v/>
      </c>
    </row>
    <row r="1962" spans="1:17" x14ac:dyDescent="0.2">
      <c r="A1962" s="525"/>
      <c r="B1962" s="526"/>
      <c r="C1962" s="483"/>
      <c r="D1962" s="528"/>
      <c r="E1962" s="473"/>
      <c r="F1962" s="479"/>
      <c r="G1962" s="473"/>
      <c r="H1962" s="473"/>
      <c r="I1962" s="473"/>
      <c r="J1962" s="484"/>
      <c r="K1962" s="484"/>
      <c r="L1962" s="484"/>
      <c r="M1962" s="484"/>
      <c r="N1962" s="574"/>
      <c r="O1962" s="532">
        <f t="shared" si="94"/>
        <v>0</v>
      </c>
      <c r="P1962" s="532">
        <f t="shared" si="95"/>
        <v>0</v>
      </c>
      <c r="Q1962" s="518" t="str">
        <f t="shared" si="96"/>
        <v/>
      </c>
    </row>
    <row r="1963" spans="1:17" x14ac:dyDescent="0.2">
      <c r="A1963" s="525"/>
      <c r="B1963" s="526"/>
      <c r="C1963" s="483"/>
      <c r="D1963" s="528"/>
      <c r="E1963" s="473"/>
      <c r="F1963" s="479"/>
      <c r="G1963" s="473"/>
      <c r="H1963" s="473"/>
      <c r="I1963" s="473"/>
      <c r="J1963" s="484"/>
      <c r="K1963" s="484"/>
      <c r="L1963" s="484"/>
      <c r="M1963" s="484"/>
      <c r="N1963" s="574"/>
      <c r="O1963" s="532">
        <f t="shared" si="94"/>
        <v>0</v>
      </c>
      <c r="P1963" s="532">
        <f t="shared" si="95"/>
        <v>0</v>
      </c>
      <c r="Q1963" s="518" t="str">
        <f t="shared" si="96"/>
        <v/>
      </c>
    </row>
    <row r="1964" spans="1:17" x14ac:dyDescent="0.2">
      <c r="A1964" s="525"/>
      <c r="B1964" s="526"/>
      <c r="C1964" s="483"/>
      <c r="D1964" s="528"/>
      <c r="E1964" s="473"/>
      <c r="F1964" s="479"/>
      <c r="G1964" s="473"/>
      <c r="H1964" s="473"/>
      <c r="I1964" s="473"/>
      <c r="J1964" s="484"/>
      <c r="K1964" s="509"/>
      <c r="L1964" s="484"/>
      <c r="M1964" s="484"/>
      <c r="N1964" s="526"/>
      <c r="O1964" s="532">
        <f t="shared" si="94"/>
        <v>0</v>
      </c>
      <c r="P1964" s="532">
        <f t="shared" si="95"/>
        <v>0</v>
      </c>
      <c r="Q1964" s="518" t="str">
        <f t="shared" si="96"/>
        <v/>
      </c>
    </row>
    <row r="1965" spans="1:17" x14ac:dyDescent="0.2">
      <c r="A1965" s="525"/>
      <c r="B1965" s="526"/>
      <c r="C1965" s="483"/>
      <c r="D1965" s="528"/>
      <c r="E1965" s="473"/>
      <c r="F1965" s="479"/>
      <c r="G1965" s="473"/>
      <c r="H1965" s="473"/>
      <c r="I1965" s="473"/>
      <c r="J1965" s="484"/>
      <c r="K1965" s="509"/>
      <c r="L1965" s="484"/>
      <c r="M1965" s="484"/>
      <c r="N1965" s="526"/>
      <c r="O1965" s="532">
        <f t="shared" si="94"/>
        <v>0</v>
      </c>
      <c r="P1965" s="532">
        <f t="shared" si="95"/>
        <v>0</v>
      </c>
      <c r="Q1965" s="518" t="str">
        <f t="shared" si="96"/>
        <v/>
      </c>
    </row>
    <row r="1966" spans="1:17" x14ac:dyDescent="0.2">
      <c r="A1966" s="525"/>
      <c r="B1966" s="526"/>
      <c r="C1966" s="483"/>
      <c r="D1966" s="528"/>
      <c r="E1966" s="473"/>
      <c r="F1966" s="479"/>
      <c r="G1966" s="473"/>
      <c r="H1966" s="473"/>
      <c r="I1966" s="473"/>
      <c r="J1966" s="484"/>
      <c r="K1966" s="509"/>
      <c r="L1966" s="484"/>
      <c r="M1966" s="484"/>
      <c r="N1966" s="526"/>
      <c r="O1966" s="532">
        <f t="shared" si="94"/>
        <v>0</v>
      </c>
      <c r="P1966" s="532">
        <f t="shared" si="95"/>
        <v>0</v>
      </c>
      <c r="Q1966" s="518" t="str">
        <f t="shared" si="96"/>
        <v/>
      </c>
    </row>
    <row r="1967" spans="1:17" x14ac:dyDescent="0.2">
      <c r="A1967" s="525"/>
      <c r="B1967" s="526"/>
      <c r="C1967" s="483"/>
      <c r="D1967" s="528"/>
      <c r="E1967" s="473"/>
      <c r="F1967" s="479"/>
      <c r="G1967" s="473"/>
      <c r="H1967" s="473"/>
      <c r="I1967" s="473"/>
      <c r="J1967" s="484"/>
      <c r="K1967" s="509"/>
      <c r="L1967" s="484"/>
      <c r="M1967" s="484"/>
      <c r="N1967" s="526"/>
      <c r="O1967" s="532">
        <f t="shared" si="94"/>
        <v>0</v>
      </c>
      <c r="P1967" s="532">
        <f t="shared" si="95"/>
        <v>0</v>
      </c>
      <c r="Q1967" s="518" t="str">
        <f t="shared" si="96"/>
        <v/>
      </c>
    </row>
    <row r="1968" spans="1:17" x14ac:dyDescent="0.2">
      <c r="A1968" s="525"/>
      <c r="B1968" s="526"/>
      <c r="C1968" s="483"/>
      <c r="D1968" s="528"/>
      <c r="E1968" s="473"/>
      <c r="F1968" s="479"/>
      <c r="G1968" s="473"/>
      <c r="H1968" s="473"/>
      <c r="I1968" s="473"/>
      <c r="J1968" s="484"/>
      <c r="K1968" s="509"/>
      <c r="L1968" s="484"/>
      <c r="M1968" s="484"/>
      <c r="N1968" s="526"/>
      <c r="O1968" s="532">
        <f t="shared" si="94"/>
        <v>0</v>
      </c>
      <c r="P1968" s="532">
        <f t="shared" si="95"/>
        <v>0</v>
      </c>
      <c r="Q1968" s="518" t="str">
        <f t="shared" si="96"/>
        <v/>
      </c>
    </row>
    <row r="1969" spans="1:17" x14ac:dyDescent="0.2">
      <c r="A1969" s="525"/>
      <c r="B1969" s="526"/>
      <c r="C1969" s="483"/>
      <c r="D1969" s="528"/>
      <c r="E1969" s="473"/>
      <c r="F1969" s="479"/>
      <c r="G1969" s="473"/>
      <c r="H1969" s="473"/>
      <c r="I1969" s="473"/>
      <c r="J1969" s="484"/>
      <c r="K1969" s="509"/>
      <c r="L1969" s="484"/>
      <c r="M1969" s="484"/>
      <c r="N1969" s="526"/>
      <c r="O1969" s="532">
        <f t="shared" si="94"/>
        <v>0</v>
      </c>
      <c r="P1969" s="532">
        <f t="shared" si="95"/>
        <v>0</v>
      </c>
      <c r="Q1969" s="518" t="str">
        <f t="shared" si="96"/>
        <v/>
      </c>
    </row>
    <row r="1970" spans="1:17" x14ac:dyDescent="0.2">
      <c r="A1970" s="525"/>
      <c r="B1970" s="526"/>
      <c r="C1970" s="483"/>
      <c r="D1970" s="528"/>
      <c r="E1970" s="541"/>
      <c r="F1970" s="479"/>
      <c r="G1970" s="473"/>
      <c r="H1970" s="473"/>
      <c r="I1970" s="473"/>
      <c r="J1970" s="484"/>
      <c r="K1970" s="509"/>
      <c r="L1970" s="484"/>
      <c r="M1970" s="484"/>
      <c r="N1970" s="574"/>
      <c r="O1970" s="532">
        <f t="shared" si="94"/>
        <v>0</v>
      </c>
      <c r="P1970" s="532">
        <f t="shared" si="95"/>
        <v>0</v>
      </c>
      <c r="Q1970" s="518" t="str">
        <f t="shared" si="96"/>
        <v/>
      </c>
    </row>
    <row r="1971" spans="1:17" x14ac:dyDescent="0.2">
      <c r="A1971" s="525"/>
      <c r="B1971" s="526"/>
      <c r="C1971" s="483"/>
      <c r="D1971" s="528"/>
      <c r="E1971" s="541"/>
      <c r="F1971" s="479"/>
      <c r="G1971" s="473"/>
      <c r="H1971" s="473"/>
      <c r="I1971" s="473"/>
      <c r="J1971" s="484"/>
      <c r="K1971" s="509"/>
      <c r="L1971" s="484"/>
      <c r="M1971" s="484"/>
      <c r="N1971" s="574"/>
      <c r="O1971" s="532">
        <f t="shared" si="94"/>
        <v>0</v>
      </c>
      <c r="P1971" s="532">
        <f t="shared" si="95"/>
        <v>0</v>
      </c>
      <c r="Q1971" s="518" t="str">
        <f t="shared" si="96"/>
        <v/>
      </c>
    </row>
    <row r="1972" spans="1:17" x14ac:dyDescent="0.2">
      <c r="A1972" s="525"/>
      <c r="B1972" s="526"/>
      <c r="C1972" s="483"/>
      <c r="D1972" s="528"/>
      <c r="E1972" s="473"/>
      <c r="F1972" s="479"/>
      <c r="G1972" s="473"/>
      <c r="H1972" s="473"/>
      <c r="I1972" s="473"/>
      <c r="J1972" s="484"/>
      <c r="K1972" s="509"/>
      <c r="L1972" s="484"/>
      <c r="M1972" s="484"/>
      <c r="N1972" s="574"/>
      <c r="O1972" s="532">
        <f t="shared" si="94"/>
        <v>0</v>
      </c>
      <c r="P1972" s="532">
        <f t="shared" si="95"/>
        <v>0</v>
      </c>
      <c r="Q1972" s="518" t="str">
        <f t="shared" si="96"/>
        <v/>
      </c>
    </row>
    <row r="1973" spans="1:17" x14ac:dyDescent="0.2">
      <c r="A1973" s="525"/>
      <c r="B1973" s="526"/>
      <c r="C1973" s="483"/>
      <c r="D1973" s="528"/>
      <c r="E1973" s="473"/>
      <c r="F1973" s="479"/>
      <c r="G1973" s="473"/>
      <c r="H1973" s="473"/>
      <c r="I1973" s="473"/>
      <c r="J1973" s="484"/>
      <c r="K1973" s="509"/>
      <c r="L1973" s="484"/>
      <c r="M1973" s="484"/>
      <c r="N1973" s="574"/>
      <c r="O1973" s="532">
        <f t="shared" si="94"/>
        <v>0</v>
      </c>
      <c r="P1973" s="532">
        <f t="shared" si="95"/>
        <v>0</v>
      </c>
      <c r="Q1973" s="518" t="str">
        <f t="shared" si="96"/>
        <v/>
      </c>
    </row>
    <row r="1974" spans="1:17" x14ac:dyDescent="0.2">
      <c r="A1974" s="525"/>
      <c r="B1974" s="526"/>
      <c r="C1974" s="483"/>
      <c r="D1974" s="528"/>
      <c r="E1974" s="541"/>
      <c r="F1974" s="479"/>
      <c r="G1974" s="473"/>
      <c r="H1974" s="473"/>
      <c r="I1974" s="473"/>
      <c r="J1974" s="484"/>
      <c r="K1974" s="509"/>
      <c r="L1974" s="484"/>
      <c r="M1974" s="484"/>
      <c r="N1974" s="574"/>
      <c r="O1974" s="532">
        <f t="shared" si="94"/>
        <v>0</v>
      </c>
      <c r="P1974" s="532">
        <f t="shared" si="95"/>
        <v>0</v>
      </c>
      <c r="Q1974" s="518" t="str">
        <f t="shared" si="96"/>
        <v/>
      </c>
    </row>
    <row r="1975" spans="1:17" x14ac:dyDescent="0.2">
      <c r="A1975" s="525"/>
      <c r="B1975" s="526"/>
      <c r="C1975" s="483"/>
      <c r="D1975" s="528"/>
      <c r="E1975" s="541"/>
      <c r="F1975" s="479"/>
      <c r="G1975" s="541"/>
      <c r="H1975" s="473"/>
      <c r="I1975" s="473"/>
      <c r="J1975" s="484"/>
      <c r="K1975" s="509"/>
      <c r="L1975" s="484"/>
      <c r="M1975" s="484"/>
      <c r="N1975" s="574"/>
      <c r="O1975" s="532">
        <f t="shared" si="94"/>
        <v>0</v>
      </c>
      <c r="P1975" s="532">
        <f t="shared" si="95"/>
        <v>0</v>
      </c>
      <c r="Q1975" s="518" t="str">
        <f t="shared" si="96"/>
        <v/>
      </c>
    </row>
    <row r="1976" spans="1:17" x14ac:dyDescent="0.2">
      <c r="A1976" s="525"/>
      <c r="B1976" s="526"/>
      <c r="C1976" s="483"/>
      <c r="D1976" s="528"/>
      <c r="E1976" s="473"/>
      <c r="F1976" s="479"/>
      <c r="G1976" s="541"/>
      <c r="H1976" s="473"/>
      <c r="I1976" s="473"/>
      <c r="J1976" s="484"/>
      <c r="K1976" s="509"/>
      <c r="L1976" s="484"/>
      <c r="M1976" s="484"/>
      <c r="N1976" s="574"/>
      <c r="O1976" s="532">
        <f t="shared" si="94"/>
        <v>0</v>
      </c>
      <c r="P1976" s="532">
        <f t="shared" si="95"/>
        <v>0</v>
      </c>
      <c r="Q1976" s="518" t="str">
        <f t="shared" si="96"/>
        <v/>
      </c>
    </row>
    <row r="1977" spans="1:17" x14ac:dyDescent="0.2">
      <c r="A1977" s="525"/>
      <c r="B1977" s="526"/>
      <c r="C1977" s="483"/>
      <c r="D1977" s="528"/>
      <c r="E1977" s="473"/>
      <c r="F1977" s="479"/>
      <c r="G1977" s="541"/>
      <c r="H1977" s="473"/>
      <c r="I1977" s="473"/>
      <c r="J1977" s="484"/>
      <c r="K1977" s="509"/>
      <c r="L1977" s="484"/>
      <c r="M1977" s="484"/>
      <c r="N1977" s="574"/>
      <c r="O1977" s="532">
        <f t="shared" si="94"/>
        <v>0</v>
      </c>
      <c r="P1977" s="532">
        <f t="shared" si="95"/>
        <v>0</v>
      </c>
      <c r="Q1977" s="518" t="str">
        <f t="shared" si="96"/>
        <v/>
      </c>
    </row>
    <row r="1978" spans="1:17" x14ac:dyDescent="0.2">
      <c r="A1978" s="525"/>
      <c r="B1978" s="566"/>
      <c r="C1978" s="483"/>
      <c r="D1978" s="528"/>
      <c r="E1978" s="473"/>
      <c r="F1978" s="479"/>
      <c r="G1978" s="473"/>
      <c r="H1978" s="473"/>
      <c r="I1978" s="473"/>
      <c r="J1978" s="484"/>
      <c r="K1978" s="509"/>
      <c r="L1978" s="484"/>
      <c r="M1978" s="484"/>
      <c r="N1978" s="583"/>
      <c r="O1978" s="532">
        <f t="shared" si="94"/>
        <v>0</v>
      </c>
      <c r="P1978" s="532">
        <f t="shared" si="95"/>
        <v>0</v>
      </c>
      <c r="Q1978" s="518" t="str">
        <f t="shared" si="96"/>
        <v/>
      </c>
    </row>
    <row r="1979" spans="1:17" x14ac:dyDescent="0.2">
      <c r="A1979" s="525"/>
      <c r="B1979" s="526"/>
      <c r="C1979" s="483"/>
      <c r="D1979" s="528"/>
      <c r="E1979" s="473"/>
      <c r="F1979" s="479"/>
      <c r="G1979" s="473"/>
      <c r="H1979" s="473"/>
      <c r="I1979" s="473"/>
      <c r="J1979" s="484"/>
      <c r="K1979" s="509"/>
      <c r="L1979" s="484"/>
      <c r="M1979" s="484"/>
      <c r="N1979" s="574"/>
      <c r="O1979" s="532">
        <f t="shared" si="94"/>
        <v>0</v>
      </c>
      <c r="P1979" s="532">
        <f t="shared" si="95"/>
        <v>0</v>
      </c>
      <c r="Q1979" s="518" t="str">
        <f t="shared" si="96"/>
        <v/>
      </c>
    </row>
    <row r="1980" spans="1:17" x14ac:dyDescent="0.2">
      <c r="A1980" s="525"/>
      <c r="B1980" s="526"/>
      <c r="C1980" s="483"/>
      <c r="D1980" s="528"/>
      <c r="E1980" s="473"/>
      <c r="F1980" s="479"/>
      <c r="G1980" s="473"/>
      <c r="H1980" s="473"/>
      <c r="I1980" s="473"/>
      <c r="J1980" s="484"/>
      <c r="K1980" s="509"/>
      <c r="L1980" s="484"/>
      <c r="M1980" s="484"/>
      <c r="N1980" s="574"/>
      <c r="O1980" s="532">
        <f t="shared" si="94"/>
        <v>0</v>
      </c>
      <c r="P1980" s="532">
        <f t="shared" si="95"/>
        <v>0</v>
      </c>
      <c r="Q1980" s="518" t="str">
        <f t="shared" si="96"/>
        <v/>
      </c>
    </row>
    <row r="1981" spans="1:17" x14ac:dyDescent="0.2">
      <c r="A1981" s="525"/>
      <c r="B1981" s="526"/>
      <c r="C1981" s="571"/>
      <c r="D1981" s="541"/>
      <c r="E1981" s="541"/>
      <c r="F1981" s="479"/>
      <c r="G1981" s="530"/>
      <c r="H1981" s="473"/>
      <c r="I1981" s="473"/>
      <c r="J1981" s="484"/>
      <c r="K1981" s="509"/>
      <c r="L1981" s="484"/>
      <c r="M1981" s="484"/>
      <c r="N1981" s="574"/>
      <c r="O1981" s="532">
        <f t="shared" si="94"/>
        <v>0</v>
      </c>
      <c r="P1981" s="532">
        <f t="shared" si="95"/>
        <v>0</v>
      </c>
      <c r="Q1981" s="518" t="str">
        <f t="shared" si="96"/>
        <v/>
      </c>
    </row>
    <row r="1982" spans="1:17" x14ac:dyDescent="0.2">
      <c r="A1982" s="525"/>
      <c r="B1982" s="526"/>
      <c r="C1982" s="571"/>
      <c r="D1982" s="541"/>
      <c r="E1982" s="541"/>
      <c r="F1982" s="479"/>
      <c r="G1982" s="530"/>
      <c r="H1982" s="473"/>
      <c r="I1982" s="473"/>
      <c r="J1982" s="484"/>
      <c r="K1982" s="509"/>
      <c r="L1982" s="484"/>
      <c r="M1982" s="484"/>
      <c r="N1982" s="574"/>
      <c r="O1982" s="532">
        <f t="shared" si="94"/>
        <v>0</v>
      </c>
      <c r="P1982" s="532">
        <f t="shared" si="95"/>
        <v>0</v>
      </c>
      <c r="Q1982" s="518" t="str">
        <f t="shared" si="96"/>
        <v/>
      </c>
    </row>
    <row r="1983" spans="1:17" x14ac:dyDescent="0.2">
      <c r="A1983" s="525"/>
      <c r="B1983" s="526"/>
      <c r="C1983" s="571"/>
      <c r="D1983" s="541"/>
      <c r="E1983" s="541"/>
      <c r="F1983" s="479"/>
      <c r="G1983" s="530"/>
      <c r="H1983" s="473"/>
      <c r="I1983" s="473"/>
      <c r="J1983" s="484"/>
      <c r="K1983" s="509"/>
      <c r="L1983" s="484"/>
      <c r="M1983" s="484"/>
      <c r="N1983" s="574"/>
      <c r="O1983" s="532">
        <f t="shared" si="94"/>
        <v>0</v>
      </c>
      <c r="P1983" s="532">
        <f t="shared" si="95"/>
        <v>0</v>
      </c>
      <c r="Q1983" s="518" t="str">
        <f t="shared" si="96"/>
        <v/>
      </c>
    </row>
    <row r="1984" spans="1:17" x14ac:dyDescent="0.2">
      <c r="A1984" s="525"/>
      <c r="B1984" s="526"/>
      <c r="C1984" s="571"/>
      <c r="D1984" s="541"/>
      <c r="E1984" s="541"/>
      <c r="F1984" s="479"/>
      <c r="G1984" s="530"/>
      <c r="H1984" s="473"/>
      <c r="I1984" s="473"/>
      <c r="J1984" s="484"/>
      <c r="K1984" s="509"/>
      <c r="L1984" s="484"/>
      <c r="M1984" s="484"/>
      <c r="N1984" s="574"/>
      <c r="O1984" s="532">
        <f t="shared" si="94"/>
        <v>0</v>
      </c>
      <c r="P1984" s="532">
        <f t="shared" si="95"/>
        <v>0</v>
      </c>
      <c r="Q1984" s="518" t="str">
        <f t="shared" si="96"/>
        <v/>
      </c>
    </row>
    <row r="1985" spans="1:17" x14ac:dyDescent="0.2">
      <c r="A1985" s="525"/>
      <c r="B1985" s="526"/>
      <c r="C1985" s="571"/>
      <c r="D1985" s="541"/>
      <c r="E1985" s="541"/>
      <c r="F1985" s="479"/>
      <c r="G1985" s="530"/>
      <c r="H1985" s="473"/>
      <c r="I1985" s="473"/>
      <c r="J1985" s="484"/>
      <c r="K1985" s="509"/>
      <c r="L1985" s="484"/>
      <c r="M1985" s="484"/>
      <c r="N1985" s="574"/>
      <c r="O1985" s="532">
        <f t="shared" si="94"/>
        <v>0</v>
      </c>
      <c r="P1985" s="532">
        <f t="shared" si="95"/>
        <v>0</v>
      </c>
      <c r="Q1985" s="518" t="str">
        <f t="shared" si="96"/>
        <v/>
      </c>
    </row>
    <row r="1986" spans="1:17" x14ac:dyDescent="0.2">
      <c r="A1986" s="525"/>
      <c r="B1986" s="526"/>
      <c r="C1986" s="571"/>
      <c r="D1986" s="541"/>
      <c r="E1986" s="541"/>
      <c r="F1986" s="479"/>
      <c r="G1986" s="530"/>
      <c r="H1986" s="473"/>
      <c r="I1986" s="473"/>
      <c r="J1986" s="484"/>
      <c r="K1986" s="509"/>
      <c r="L1986" s="484"/>
      <c r="M1986" s="484"/>
      <c r="N1986" s="574"/>
      <c r="O1986" s="532">
        <f t="shared" si="94"/>
        <v>0</v>
      </c>
      <c r="P1986" s="532">
        <f t="shared" si="95"/>
        <v>0</v>
      </c>
      <c r="Q1986" s="518" t="str">
        <f t="shared" si="96"/>
        <v/>
      </c>
    </row>
    <row r="1987" spans="1:17" x14ac:dyDescent="0.2">
      <c r="A1987" s="525"/>
      <c r="B1987" s="526"/>
      <c r="C1987" s="571"/>
      <c r="D1987" s="541"/>
      <c r="E1987" s="541"/>
      <c r="F1987" s="542"/>
      <c r="G1987" s="541"/>
      <c r="H1987" s="473"/>
      <c r="I1987" s="473"/>
      <c r="J1987" s="484"/>
      <c r="K1987" s="509"/>
      <c r="L1987" s="484"/>
      <c r="M1987" s="484"/>
      <c r="N1987" s="526"/>
      <c r="O1987" s="532">
        <f t="shared" si="94"/>
        <v>0</v>
      </c>
      <c r="P1987" s="532">
        <f t="shared" si="95"/>
        <v>0</v>
      </c>
      <c r="Q1987" s="518" t="str">
        <f t="shared" si="96"/>
        <v/>
      </c>
    </row>
    <row r="1988" spans="1:17" x14ac:dyDescent="0.2">
      <c r="A1988" s="525"/>
      <c r="B1988" s="526"/>
      <c r="C1988" s="571"/>
      <c r="D1988" s="541"/>
      <c r="E1988" s="541"/>
      <c r="F1988" s="542"/>
      <c r="G1988" s="541"/>
      <c r="H1988" s="473"/>
      <c r="I1988" s="473"/>
      <c r="J1988" s="484"/>
      <c r="K1988" s="509"/>
      <c r="L1988" s="484"/>
      <c r="M1988" s="484"/>
      <c r="N1988" s="526"/>
      <c r="O1988" s="532">
        <f t="shared" si="94"/>
        <v>0</v>
      </c>
      <c r="P1988" s="532">
        <f t="shared" si="95"/>
        <v>0</v>
      </c>
      <c r="Q1988" s="518" t="str">
        <f t="shared" si="96"/>
        <v/>
      </c>
    </row>
    <row r="1989" spans="1:17" x14ac:dyDescent="0.2">
      <c r="A1989" s="525"/>
      <c r="B1989" s="526"/>
      <c r="C1989" s="571"/>
      <c r="D1989" s="541"/>
      <c r="E1989" s="541"/>
      <c r="F1989" s="542"/>
      <c r="G1989" s="541"/>
      <c r="H1989" s="473"/>
      <c r="I1989" s="473"/>
      <c r="J1989" s="484"/>
      <c r="K1989" s="509"/>
      <c r="L1989" s="484"/>
      <c r="M1989" s="484"/>
      <c r="N1989" s="526"/>
      <c r="O1989" s="532">
        <f t="shared" ref="O1989:O2052" si="97">IF(B1989=0,0,IF(YEAR(B1989)=$P$1,MONTH(B1989)-$O$1+1,(YEAR(B1989)-$P$1)*12-$O$1+1+MONTH(B1989)))</f>
        <v>0</v>
      </c>
      <c r="P1989" s="532">
        <f t="shared" ref="P1989:P2052" si="98">IF(C1989=0,0,IF(YEAR(C1989)=$P$1,MONTH(C1989)-$O$1+1,(YEAR(C1989)-$P$1)*12-$O$1+1+MONTH(C1989)))</f>
        <v>0</v>
      </c>
      <c r="Q1989" s="518" t="str">
        <f t="shared" ref="Q1989:Q2052" si="99">SUBSTITUTE(D1989," ","_")</f>
        <v/>
      </c>
    </row>
    <row r="1990" spans="1:17" x14ac:dyDescent="0.2">
      <c r="A1990" s="525"/>
      <c r="B1990" s="526"/>
      <c r="C1990" s="571"/>
      <c r="D1990" s="541"/>
      <c r="E1990" s="541"/>
      <c r="F1990" s="542"/>
      <c r="G1990" s="541"/>
      <c r="H1990" s="473"/>
      <c r="I1990" s="473"/>
      <c r="J1990" s="484"/>
      <c r="K1990" s="509"/>
      <c r="L1990" s="484"/>
      <c r="M1990" s="484"/>
      <c r="N1990" s="526"/>
      <c r="O1990" s="532">
        <f t="shared" si="97"/>
        <v>0</v>
      </c>
      <c r="P1990" s="532">
        <f t="shared" si="98"/>
        <v>0</v>
      </c>
      <c r="Q1990" s="518" t="str">
        <f t="shared" si="99"/>
        <v/>
      </c>
    </row>
    <row r="1991" spans="1:17" x14ac:dyDescent="0.2">
      <c r="A1991" s="525"/>
      <c r="B1991" s="526"/>
      <c r="C1991" s="571"/>
      <c r="D1991" s="541"/>
      <c r="E1991" s="541"/>
      <c r="F1991" s="542"/>
      <c r="G1991" s="541"/>
      <c r="H1991" s="473"/>
      <c r="I1991" s="473"/>
      <c r="J1991" s="484"/>
      <c r="K1991" s="509"/>
      <c r="L1991" s="484"/>
      <c r="M1991" s="484"/>
      <c r="N1991" s="526"/>
      <c r="O1991" s="532">
        <f t="shared" si="97"/>
        <v>0</v>
      </c>
      <c r="P1991" s="532">
        <f t="shared" si="98"/>
        <v>0</v>
      </c>
      <c r="Q1991" s="518" t="str">
        <f t="shared" si="99"/>
        <v/>
      </c>
    </row>
    <row r="1992" spans="1:17" x14ac:dyDescent="0.2">
      <c r="A1992" s="525"/>
      <c r="B1992" s="526"/>
      <c r="C1992" s="571"/>
      <c r="D1992" s="541"/>
      <c r="E1992" s="541"/>
      <c r="F1992" s="542"/>
      <c r="G1992" s="541"/>
      <c r="H1992" s="473"/>
      <c r="I1992" s="473"/>
      <c r="J1992" s="484"/>
      <c r="K1992" s="509"/>
      <c r="L1992" s="484"/>
      <c r="M1992" s="484"/>
      <c r="N1992" s="526"/>
      <c r="O1992" s="532">
        <f t="shared" si="97"/>
        <v>0</v>
      </c>
      <c r="P1992" s="532">
        <f t="shared" si="98"/>
        <v>0</v>
      </c>
      <c r="Q1992" s="518" t="str">
        <f t="shared" si="99"/>
        <v/>
      </c>
    </row>
    <row r="1993" spans="1:17" x14ac:dyDescent="0.2">
      <c r="A1993" s="525"/>
      <c r="B1993" s="526"/>
      <c r="C1993" s="571"/>
      <c r="D1993" s="541"/>
      <c r="E1993" s="541"/>
      <c r="F1993" s="542"/>
      <c r="G1993" s="541"/>
      <c r="H1993" s="473"/>
      <c r="I1993" s="473"/>
      <c r="J1993" s="484"/>
      <c r="K1993" s="509"/>
      <c r="L1993" s="484"/>
      <c r="M1993" s="484"/>
      <c r="N1993" s="526"/>
      <c r="O1993" s="532">
        <f t="shared" si="97"/>
        <v>0</v>
      </c>
      <c r="P1993" s="532">
        <f t="shared" si="98"/>
        <v>0</v>
      </c>
      <c r="Q1993" s="518" t="str">
        <f t="shared" si="99"/>
        <v/>
      </c>
    </row>
    <row r="1994" spans="1:17" x14ac:dyDescent="0.2">
      <c r="A1994" s="525"/>
      <c r="B1994" s="526"/>
      <c r="C1994" s="571"/>
      <c r="D1994" s="541"/>
      <c r="E1994" s="541"/>
      <c r="F1994" s="542"/>
      <c r="G1994" s="541"/>
      <c r="H1994" s="473"/>
      <c r="I1994" s="473"/>
      <c r="J1994" s="484"/>
      <c r="K1994" s="509"/>
      <c r="L1994" s="484"/>
      <c r="M1994" s="484"/>
      <c r="N1994" s="526"/>
      <c r="O1994" s="532">
        <f t="shared" si="97"/>
        <v>0</v>
      </c>
      <c r="P1994" s="532">
        <f t="shared" si="98"/>
        <v>0</v>
      </c>
      <c r="Q1994" s="518" t="str">
        <f t="shared" si="99"/>
        <v/>
      </c>
    </row>
    <row r="1995" spans="1:17" x14ac:dyDescent="0.2">
      <c r="A1995" s="525"/>
      <c r="B1995" s="526"/>
      <c r="C1995" s="571"/>
      <c r="D1995" s="541"/>
      <c r="E1995" s="541"/>
      <c r="F1995" s="542"/>
      <c r="G1995" s="541"/>
      <c r="H1995" s="473"/>
      <c r="I1995" s="473"/>
      <c r="J1995" s="484"/>
      <c r="K1995" s="509"/>
      <c r="L1995" s="484"/>
      <c r="M1995" s="484"/>
      <c r="N1995" s="526"/>
      <c r="O1995" s="532">
        <f t="shared" si="97"/>
        <v>0</v>
      </c>
      <c r="P1995" s="532">
        <f t="shared" si="98"/>
        <v>0</v>
      </c>
      <c r="Q1995" s="518" t="str">
        <f t="shared" si="99"/>
        <v/>
      </c>
    </row>
    <row r="1996" spans="1:17" x14ac:dyDescent="0.2">
      <c r="A1996" s="525"/>
      <c r="B1996" s="526"/>
      <c r="C1996" s="571"/>
      <c r="D1996" s="541"/>
      <c r="E1996" s="541"/>
      <c r="F1996" s="542"/>
      <c r="G1996" s="541"/>
      <c r="H1996" s="473"/>
      <c r="I1996" s="473"/>
      <c r="J1996" s="484"/>
      <c r="K1996" s="509"/>
      <c r="L1996" s="484"/>
      <c r="M1996" s="484"/>
      <c r="N1996" s="526"/>
      <c r="O1996" s="532">
        <f t="shared" si="97"/>
        <v>0</v>
      </c>
      <c r="P1996" s="532">
        <f t="shared" si="98"/>
        <v>0</v>
      </c>
      <c r="Q1996" s="518" t="str">
        <f t="shared" si="99"/>
        <v/>
      </c>
    </row>
    <row r="1997" spans="1:17" x14ac:dyDescent="0.2">
      <c r="A1997" s="525"/>
      <c r="B1997" s="526"/>
      <c r="C1997" s="571"/>
      <c r="D1997" s="541"/>
      <c r="E1997" s="541"/>
      <c r="F1997" s="542"/>
      <c r="G1997" s="541"/>
      <c r="H1997" s="473"/>
      <c r="I1997" s="473"/>
      <c r="J1997" s="484"/>
      <c r="K1997" s="509"/>
      <c r="L1997" s="484"/>
      <c r="M1997" s="484"/>
      <c r="N1997" s="526"/>
      <c r="O1997" s="532">
        <f t="shared" si="97"/>
        <v>0</v>
      </c>
      <c r="P1997" s="532">
        <f t="shared" si="98"/>
        <v>0</v>
      </c>
      <c r="Q1997" s="518" t="str">
        <f t="shared" si="99"/>
        <v/>
      </c>
    </row>
    <row r="1998" spans="1:17" x14ac:dyDescent="0.2">
      <c r="A1998" s="525"/>
      <c r="B1998" s="526"/>
      <c r="C1998" s="571"/>
      <c r="D1998" s="541"/>
      <c r="E1998" s="541"/>
      <c r="F1998" s="542"/>
      <c r="G1998" s="541"/>
      <c r="H1998" s="473"/>
      <c r="I1998" s="473"/>
      <c r="J1998" s="484"/>
      <c r="K1998" s="509"/>
      <c r="L1998" s="484"/>
      <c r="M1998" s="484"/>
      <c r="N1998" s="526"/>
      <c r="O1998" s="532">
        <f t="shared" si="97"/>
        <v>0</v>
      </c>
      <c r="P1998" s="532">
        <f t="shared" si="98"/>
        <v>0</v>
      </c>
      <c r="Q1998" s="518" t="str">
        <f t="shared" si="99"/>
        <v/>
      </c>
    </row>
    <row r="1999" spans="1:17" x14ac:dyDescent="0.2">
      <c r="A1999" s="525"/>
      <c r="B1999" s="526"/>
      <c r="C1999" s="571"/>
      <c r="D1999" s="541"/>
      <c r="E1999" s="473"/>
      <c r="F1999" s="479"/>
      <c r="G1999" s="473"/>
      <c r="H1999" s="473"/>
      <c r="I1999" s="473"/>
      <c r="J1999" s="484"/>
      <c r="K1999" s="509"/>
      <c r="L1999" s="484"/>
      <c r="M1999" s="484"/>
      <c r="N1999" s="526"/>
      <c r="O1999" s="532">
        <f t="shared" si="97"/>
        <v>0</v>
      </c>
      <c r="P1999" s="532">
        <f t="shared" si="98"/>
        <v>0</v>
      </c>
      <c r="Q1999" s="518" t="str">
        <f t="shared" si="99"/>
        <v/>
      </c>
    </row>
    <row r="2000" spans="1:17" x14ac:dyDescent="0.2">
      <c r="A2000" s="525"/>
      <c r="B2000" s="586"/>
      <c r="C2000" s="587"/>
      <c r="D2000" s="588"/>
      <c r="E2000" s="589"/>
      <c r="F2000" s="590"/>
      <c r="G2000" s="589"/>
      <c r="H2000" s="473"/>
      <c r="I2000" s="473"/>
      <c r="J2000" s="484"/>
      <c r="K2000" s="509"/>
      <c r="L2000" s="484"/>
      <c r="M2000" s="484"/>
      <c r="N2000" s="526"/>
      <c r="O2000" s="532">
        <f t="shared" si="97"/>
        <v>0</v>
      </c>
      <c r="P2000" s="532">
        <f t="shared" si="98"/>
        <v>0</v>
      </c>
      <c r="Q2000" s="518" t="str">
        <f t="shared" si="99"/>
        <v/>
      </c>
    </row>
    <row r="2001" spans="1:17" x14ac:dyDescent="0.2">
      <c r="A2001" s="525"/>
      <c r="B2001" s="526"/>
      <c r="C2001" s="571"/>
      <c r="D2001" s="541"/>
      <c r="E2001" s="473"/>
      <c r="F2001" s="479"/>
      <c r="G2001" s="473"/>
      <c r="H2001" s="473"/>
      <c r="I2001" s="473"/>
      <c r="J2001" s="484"/>
      <c r="K2001" s="509"/>
      <c r="L2001" s="484"/>
      <c r="M2001" s="484"/>
      <c r="N2001" s="526"/>
      <c r="O2001" s="532">
        <f t="shared" si="97"/>
        <v>0</v>
      </c>
      <c r="P2001" s="532">
        <f t="shared" si="98"/>
        <v>0</v>
      </c>
      <c r="Q2001" s="518" t="str">
        <f t="shared" si="99"/>
        <v/>
      </c>
    </row>
    <row r="2002" spans="1:17" x14ac:dyDescent="0.2">
      <c r="A2002" s="525"/>
      <c r="B2002" s="566"/>
      <c r="C2002" s="483"/>
      <c r="D2002" s="473"/>
      <c r="E2002" s="473"/>
      <c r="F2002" s="479"/>
      <c r="G2002" s="473"/>
      <c r="H2002" s="473"/>
      <c r="I2002" s="473"/>
      <c r="J2002" s="484"/>
      <c r="K2002" s="509"/>
      <c r="L2002" s="484"/>
      <c r="M2002" s="484"/>
      <c r="N2002" s="526"/>
      <c r="O2002" s="532">
        <f t="shared" si="97"/>
        <v>0</v>
      </c>
      <c r="P2002" s="532">
        <f t="shared" si="98"/>
        <v>0</v>
      </c>
      <c r="Q2002" s="518" t="str">
        <f t="shared" si="99"/>
        <v/>
      </c>
    </row>
    <row r="2003" spans="1:17" x14ac:dyDescent="0.2">
      <c r="A2003" s="525"/>
      <c r="B2003" s="526"/>
      <c r="C2003" s="483"/>
      <c r="D2003" s="528"/>
      <c r="E2003" s="473"/>
      <c r="F2003" s="479"/>
      <c r="G2003" s="473"/>
      <c r="H2003" s="473"/>
      <c r="I2003" s="473"/>
      <c r="J2003" s="484"/>
      <c r="K2003" s="509"/>
      <c r="L2003" s="484"/>
      <c r="M2003" s="484"/>
      <c r="N2003" s="574"/>
      <c r="O2003" s="532">
        <f t="shared" si="97"/>
        <v>0</v>
      </c>
      <c r="P2003" s="532">
        <f t="shared" si="98"/>
        <v>0</v>
      </c>
      <c r="Q2003" s="518" t="str">
        <f t="shared" si="99"/>
        <v/>
      </c>
    </row>
    <row r="2004" spans="1:17" x14ac:dyDescent="0.2">
      <c r="A2004" s="525"/>
      <c r="B2004" s="526"/>
      <c r="C2004" s="483"/>
      <c r="D2004" s="541"/>
      <c r="E2004" s="541"/>
      <c r="F2004" s="479"/>
      <c r="G2004" s="528"/>
      <c r="H2004" s="528"/>
      <c r="I2004" s="473"/>
      <c r="J2004" s="484"/>
      <c r="K2004" s="547"/>
      <c r="L2004" s="547"/>
      <c r="M2004" s="484"/>
      <c r="N2004" s="526"/>
      <c r="O2004" s="532">
        <f t="shared" si="97"/>
        <v>0</v>
      </c>
      <c r="P2004" s="532">
        <f t="shared" si="98"/>
        <v>0</v>
      </c>
      <c r="Q2004" s="518" t="str">
        <f t="shared" si="99"/>
        <v/>
      </c>
    </row>
    <row r="2005" spans="1:17" x14ac:dyDescent="0.2">
      <c r="A2005" s="525"/>
      <c r="B2005" s="526"/>
      <c r="C2005" s="483"/>
      <c r="D2005" s="528"/>
      <c r="E2005" s="473"/>
      <c r="F2005" s="479"/>
      <c r="G2005" s="473"/>
      <c r="H2005" s="473"/>
      <c r="I2005" s="480"/>
      <c r="J2005" s="443"/>
      <c r="K2005" s="509"/>
      <c r="L2005" s="543"/>
      <c r="M2005" s="484"/>
      <c r="N2005" s="526"/>
      <c r="O2005" s="532">
        <f t="shared" si="97"/>
        <v>0</v>
      </c>
      <c r="P2005" s="532">
        <f t="shared" si="98"/>
        <v>0</v>
      </c>
      <c r="Q2005" s="518" t="str">
        <f t="shared" si="99"/>
        <v/>
      </c>
    </row>
    <row r="2006" spans="1:17" x14ac:dyDescent="0.2">
      <c r="A2006" s="525"/>
      <c r="B2006" s="526"/>
      <c r="C2006" s="483"/>
      <c r="D2006" s="528"/>
      <c r="E2006" s="473"/>
      <c r="F2006" s="479"/>
      <c r="G2006" s="473"/>
      <c r="H2006" s="473"/>
      <c r="I2006" s="473"/>
      <c r="J2006" s="484"/>
      <c r="K2006" s="509"/>
      <c r="L2006" s="484"/>
      <c r="M2006" s="484"/>
      <c r="N2006" s="526"/>
      <c r="O2006" s="532">
        <f t="shared" si="97"/>
        <v>0</v>
      </c>
      <c r="P2006" s="532">
        <f t="shared" si="98"/>
        <v>0</v>
      </c>
      <c r="Q2006" s="518" t="str">
        <f t="shared" si="99"/>
        <v/>
      </c>
    </row>
    <row r="2007" spans="1:17" x14ac:dyDescent="0.2">
      <c r="A2007" s="525"/>
      <c r="B2007" s="526"/>
      <c r="C2007" s="483"/>
      <c r="D2007" s="528"/>
      <c r="E2007" s="541"/>
      <c r="F2007" s="479"/>
      <c r="G2007" s="473"/>
      <c r="H2007" s="473"/>
      <c r="I2007" s="473"/>
      <c r="J2007" s="484"/>
      <c r="K2007" s="509"/>
      <c r="L2007" s="484"/>
      <c r="M2007" s="484"/>
      <c r="N2007" s="574"/>
      <c r="O2007" s="532">
        <f t="shared" si="97"/>
        <v>0</v>
      </c>
      <c r="P2007" s="532">
        <f t="shared" si="98"/>
        <v>0</v>
      </c>
      <c r="Q2007" s="518" t="str">
        <f t="shared" si="99"/>
        <v/>
      </c>
    </row>
    <row r="2008" spans="1:17" x14ac:dyDescent="0.2">
      <c r="A2008" s="525"/>
      <c r="B2008" s="526"/>
      <c r="C2008" s="483"/>
      <c r="D2008" s="528"/>
      <c r="E2008" s="541"/>
      <c r="F2008" s="479"/>
      <c r="G2008" s="473"/>
      <c r="H2008" s="473"/>
      <c r="I2008" s="473"/>
      <c r="J2008" s="484"/>
      <c r="K2008" s="509"/>
      <c r="L2008" s="484"/>
      <c r="M2008" s="484"/>
      <c r="N2008" s="574"/>
      <c r="O2008" s="532">
        <f t="shared" si="97"/>
        <v>0</v>
      </c>
      <c r="P2008" s="532">
        <f t="shared" si="98"/>
        <v>0</v>
      </c>
      <c r="Q2008" s="518" t="str">
        <f t="shared" si="99"/>
        <v/>
      </c>
    </row>
    <row r="2009" spans="1:17" x14ac:dyDescent="0.2">
      <c r="A2009" s="525"/>
      <c r="B2009" s="526"/>
      <c r="C2009" s="483"/>
      <c r="D2009" s="528"/>
      <c r="E2009" s="541"/>
      <c r="F2009" s="479"/>
      <c r="G2009" s="473"/>
      <c r="H2009" s="473"/>
      <c r="I2009" s="473"/>
      <c r="J2009" s="484"/>
      <c r="K2009" s="509"/>
      <c r="L2009" s="484"/>
      <c r="M2009" s="484"/>
      <c r="N2009" s="574"/>
      <c r="O2009" s="532">
        <f t="shared" si="97"/>
        <v>0</v>
      </c>
      <c r="P2009" s="532">
        <f t="shared" si="98"/>
        <v>0</v>
      </c>
      <c r="Q2009" s="518" t="str">
        <f t="shared" si="99"/>
        <v/>
      </c>
    </row>
    <row r="2010" spans="1:17" x14ac:dyDescent="0.2">
      <c r="A2010" s="525"/>
      <c r="B2010" s="526"/>
      <c r="C2010" s="483"/>
      <c r="D2010" s="528"/>
      <c r="E2010" s="541"/>
      <c r="F2010" s="479"/>
      <c r="G2010" s="473"/>
      <c r="H2010" s="473"/>
      <c r="I2010" s="473"/>
      <c r="J2010" s="484"/>
      <c r="K2010" s="509"/>
      <c r="L2010" s="484"/>
      <c r="M2010" s="484"/>
      <c r="N2010" s="574"/>
      <c r="O2010" s="532">
        <f t="shared" si="97"/>
        <v>0</v>
      </c>
      <c r="P2010" s="532">
        <f t="shared" si="98"/>
        <v>0</v>
      </c>
      <c r="Q2010" s="518" t="str">
        <f t="shared" si="99"/>
        <v/>
      </c>
    </row>
    <row r="2011" spans="1:17" x14ac:dyDescent="0.2">
      <c r="A2011" s="525"/>
      <c r="B2011" s="526"/>
      <c r="C2011" s="483"/>
      <c r="D2011" s="528"/>
      <c r="E2011" s="541"/>
      <c r="F2011" s="479"/>
      <c r="G2011" s="473"/>
      <c r="H2011" s="473"/>
      <c r="I2011" s="473"/>
      <c r="J2011" s="484"/>
      <c r="K2011" s="509"/>
      <c r="L2011" s="484"/>
      <c r="M2011" s="484"/>
      <c r="N2011" s="574"/>
      <c r="O2011" s="532">
        <f t="shared" si="97"/>
        <v>0</v>
      </c>
      <c r="P2011" s="532">
        <f t="shared" si="98"/>
        <v>0</v>
      </c>
      <c r="Q2011" s="518" t="str">
        <f t="shared" si="99"/>
        <v/>
      </c>
    </row>
    <row r="2012" spans="1:17" x14ac:dyDescent="0.2">
      <c r="A2012" s="525"/>
      <c r="B2012" s="526"/>
      <c r="C2012" s="483"/>
      <c r="D2012" s="528"/>
      <c r="E2012" s="473"/>
      <c r="F2012" s="479"/>
      <c r="G2012" s="473"/>
      <c r="H2012" s="473"/>
      <c r="I2012" s="473"/>
      <c r="J2012" s="484"/>
      <c r="K2012" s="509"/>
      <c r="L2012" s="484"/>
      <c r="M2012" s="484"/>
      <c r="N2012" s="574"/>
      <c r="O2012" s="532">
        <f t="shared" si="97"/>
        <v>0</v>
      </c>
      <c r="P2012" s="532">
        <f t="shared" si="98"/>
        <v>0</v>
      </c>
      <c r="Q2012" s="518" t="str">
        <f t="shared" si="99"/>
        <v/>
      </c>
    </row>
    <row r="2013" spans="1:17" x14ac:dyDescent="0.2">
      <c r="A2013" s="525"/>
      <c r="B2013" s="526"/>
      <c r="C2013" s="483"/>
      <c r="D2013" s="528"/>
      <c r="E2013" s="473"/>
      <c r="F2013" s="479"/>
      <c r="G2013" s="473"/>
      <c r="H2013" s="473"/>
      <c r="I2013" s="473"/>
      <c r="J2013" s="484"/>
      <c r="K2013" s="509"/>
      <c r="L2013" s="484"/>
      <c r="M2013" s="484"/>
      <c r="N2013" s="574"/>
      <c r="O2013" s="532">
        <f t="shared" si="97"/>
        <v>0</v>
      </c>
      <c r="P2013" s="532">
        <f t="shared" si="98"/>
        <v>0</v>
      </c>
      <c r="Q2013" s="518" t="str">
        <f t="shared" si="99"/>
        <v/>
      </c>
    </row>
    <row r="2014" spans="1:17" x14ac:dyDescent="0.2">
      <c r="A2014" s="525"/>
      <c r="B2014" s="526"/>
      <c r="C2014" s="483"/>
      <c r="D2014" s="528"/>
      <c r="E2014" s="473"/>
      <c r="F2014" s="479"/>
      <c r="G2014" s="473"/>
      <c r="H2014" s="473"/>
      <c r="I2014" s="473"/>
      <c r="J2014" s="484"/>
      <c r="K2014" s="509"/>
      <c r="L2014" s="484"/>
      <c r="M2014" s="484"/>
      <c r="N2014" s="574"/>
      <c r="O2014" s="532">
        <f t="shared" si="97"/>
        <v>0</v>
      </c>
      <c r="P2014" s="532">
        <f t="shared" si="98"/>
        <v>0</v>
      </c>
      <c r="Q2014" s="518" t="str">
        <f t="shared" si="99"/>
        <v/>
      </c>
    </row>
    <row r="2015" spans="1:17" x14ac:dyDescent="0.2">
      <c r="A2015" s="525"/>
      <c r="B2015" s="526"/>
      <c r="C2015" s="483"/>
      <c r="D2015" s="528"/>
      <c r="E2015" s="473"/>
      <c r="F2015" s="479"/>
      <c r="G2015" s="473"/>
      <c r="H2015" s="473"/>
      <c r="I2015" s="473"/>
      <c r="J2015" s="484"/>
      <c r="K2015" s="509"/>
      <c r="L2015" s="484"/>
      <c r="M2015" s="484"/>
      <c r="N2015" s="574"/>
      <c r="O2015" s="532">
        <f t="shared" si="97"/>
        <v>0</v>
      </c>
      <c r="P2015" s="532">
        <f t="shared" si="98"/>
        <v>0</v>
      </c>
      <c r="Q2015" s="518" t="str">
        <f t="shared" si="99"/>
        <v/>
      </c>
    </row>
    <row r="2016" spans="1:17" x14ac:dyDescent="0.2">
      <c r="A2016" s="525"/>
      <c r="B2016" s="526"/>
      <c r="C2016" s="483"/>
      <c r="D2016" s="528"/>
      <c r="E2016" s="473"/>
      <c r="F2016" s="479"/>
      <c r="G2016" s="473"/>
      <c r="H2016" s="473"/>
      <c r="I2016" s="473"/>
      <c r="J2016" s="484"/>
      <c r="K2016" s="509"/>
      <c r="L2016" s="484"/>
      <c r="M2016" s="484"/>
      <c r="N2016" s="574"/>
      <c r="O2016" s="532">
        <f t="shared" si="97"/>
        <v>0</v>
      </c>
      <c r="P2016" s="532">
        <f t="shared" si="98"/>
        <v>0</v>
      </c>
      <c r="Q2016" s="518" t="str">
        <f t="shared" si="99"/>
        <v/>
      </c>
    </row>
    <row r="2017" spans="1:17" x14ac:dyDescent="0.2">
      <c r="A2017" s="525"/>
      <c r="B2017" s="526"/>
      <c r="C2017" s="483"/>
      <c r="D2017" s="528"/>
      <c r="E2017" s="473"/>
      <c r="F2017" s="479"/>
      <c r="G2017" s="473"/>
      <c r="H2017" s="473"/>
      <c r="I2017" s="473"/>
      <c r="J2017" s="484"/>
      <c r="K2017" s="509"/>
      <c r="L2017" s="484"/>
      <c r="M2017" s="484"/>
      <c r="N2017" s="574"/>
      <c r="O2017" s="532">
        <f t="shared" si="97"/>
        <v>0</v>
      </c>
      <c r="P2017" s="532">
        <f t="shared" si="98"/>
        <v>0</v>
      </c>
      <c r="Q2017" s="518" t="str">
        <f t="shared" si="99"/>
        <v/>
      </c>
    </row>
    <row r="2018" spans="1:17" x14ac:dyDescent="0.2">
      <c r="A2018" s="525"/>
      <c r="B2018" s="526"/>
      <c r="C2018" s="483"/>
      <c r="D2018" s="528"/>
      <c r="E2018" s="473"/>
      <c r="F2018" s="479"/>
      <c r="G2018" s="473"/>
      <c r="H2018" s="473"/>
      <c r="I2018" s="473"/>
      <c r="J2018" s="484"/>
      <c r="K2018" s="509"/>
      <c r="L2018" s="484"/>
      <c r="M2018" s="484"/>
      <c r="N2018" s="574"/>
      <c r="O2018" s="532">
        <f t="shared" si="97"/>
        <v>0</v>
      </c>
      <c r="P2018" s="532">
        <f t="shared" si="98"/>
        <v>0</v>
      </c>
      <c r="Q2018" s="518" t="str">
        <f t="shared" si="99"/>
        <v/>
      </c>
    </row>
    <row r="2019" spans="1:17" x14ac:dyDescent="0.2">
      <c r="A2019" s="525"/>
      <c r="B2019" s="526"/>
      <c r="C2019" s="483"/>
      <c r="D2019" s="528"/>
      <c r="E2019" s="473"/>
      <c r="F2019" s="479"/>
      <c r="G2019" s="473"/>
      <c r="H2019" s="473"/>
      <c r="I2019" s="473"/>
      <c r="J2019" s="484"/>
      <c r="K2019" s="509"/>
      <c r="L2019" s="484"/>
      <c r="M2019" s="484"/>
      <c r="N2019" s="574"/>
      <c r="O2019" s="532">
        <f t="shared" si="97"/>
        <v>0</v>
      </c>
      <c r="P2019" s="532">
        <f t="shared" si="98"/>
        <v>0</v>
      </c>
      <c r="Q2019" s="518" t="str">
        <f t="shared" si="99"/>
        <v/>
      </c>
    </row>
    <row r="2020" spans="1:17" x14ac:dyDescent="0.2">
      <c r="A2020" s="525"/>
      <c r="B2020" s="526"/>
      <c r="C2020" s="483"/>
      <c r="D2020" s="528"/>
      <c r="E2020" s="473"/>
      <c r="F2020" s="479"/>
      <c r="G2020" s="473"/>
      <c r="H2020" s="473"/>
      <c r="I2020" s="473"/>
      <c r="J2020" s="484"/>
      <c r="K2020" s="509"/>
      <c r="L2020" s="484"/>
      <c r="M2020" s="484"/>
      <c r="N2020" s="574"/>
      <c r="O2020" s="532">
        <f t="shared" si="97"/>
        <v>0</v>
      </c>
      <c r="P2020" s="532">
        <f t="shared" si="98"/>
        <v>0</v>
      </c>
      <c r="Q2020" s="518" t="str">
        <f t="shared" si="99"/>
        <v/>
      </c>
    </row>
    <row r="2021" spans="1:17" x14ac:dyDescent="0.2">
      <c r="A2021" s="525"/>
      <c r="B2021" s="526"/>
      <c r="C2021" s="483"/>
      <c r="D2021" s="528"/>
      <c r="E2021" s="473"/>
      <c r="F2021" s="479"/>
      <c r="G2021" s="473"/>
      <c r="H2021" s="473"/>
      <c r="I2021" s="473"/>
      <c r="J2021" s="484"/>
      <c r="K2021" s="509"/>
      <c r="L2021" s="484"/>
      <c r="M2021" s="484"/>
      <c r="N2021" s="574"/>
      <c r="O2021" s="532">
        <f t="shared" si="97"/>
        <v>0</v>
      </c>
      <c r="P2021" s="532">
        <f t="shared" si="98"/>
        <v>0</v>
      </c>
      <c r="Q2021" s="518" t="str">
        <f t="shared" si="99"/>
        <v/>
      </c>
    </row>
    <row r="2022" spans="1:17" x14ac:dyDescent="0.2">
      <c r="A2022" s="525"/>
      <c r="B2022" s="526"/>
      <c r="C2022" s="483"/>
      <c r="D2022" s="528"/>
      <c r="E2022" s="473"/>
      <c r="F2022" s="479"/>
      <c r="G2022" s="473"/>
      <c r="H2022" s="473"/>
      <c r="I2022" s="473"/>
      <c r="J2022" s="484"/>
      <c r="K2022" s="509"/>
      <c r="L2022" s="484"/>
      <c r="M2022" s="484"/>
      <c r="N2022" s="574"/>
      <c r="O2022" s="532">
        <f t="shared" si="97"/>
        <v>0</v>
      </c>
      <c r="P2022" s="532">
        <f t="shared" si="98"/>
        <v>0</v>
      </c>
      <c r="Q2022" s="518" t="str">
        <f t="shared" si="99"/>
        <v/>
      </c>
    </row>
    <row r="2023" spans="1:17" x14ac:dyDescent="0.2">
      <c r="A2023" s="525"/>
      <c r="B2023" s="526"/>
      <c r="C2023" s="483"/>
      <c r="D2023" s="528"/>
      <c r="E2023" s="473"/>
      <c r="F2023" s="479"/>
      <c r="G2023" s="473"/>
      <c r="H2023" s="473"/>
      <c r="I2023" s="473"/>
      <c r="J2023" s="484"/>
      <c r="K2023" s="509"/>
      <c r="L2023" s="484"/>
      <c r="M2023" s="484"/>
      <c r="N2023" s="574"/>
      <c r="O2023" s="532">
        <f t="shared" si="97"/>
        <v>0</v>
      </c>
      <c r="P2023" s="532">
        <f t="shared" si="98"/>
        <v>0</v>
      </c>
      <c r="Q2023" s="518" t="str">
        <f t="shared" si="99"/>
        <v/>
      </c>
    </row>
    <row r="2024" spans="1:17" x14ac:dyDescent="0.2">
      <c r="A2024" s="525"/>
      <c r="B2024" s="526"/>
      <c r="C2024" s="483"/>
      <c r="D2024" s="528"/>
      <c r="E2024" s="473"/>
      <c r="F2024" s="479"/>
      <c r="G2024" s="473"/>
      <c r="H2024" s="473"/>
      <c r="I2024" s="473"/>
      <c r="J2024" s="484"/>
      <c r="K2024" s="509"/>
      <c r="L2024" s="484"/>
      <c r="M2024" s="484"/>
      <c r="N2024" s="574"/>
      <c r="O2024" s="532">
        <f t="shared" si="97"/>
        <v>0</v>
      </c>
      <c r="P2024" s="532">
        <f t="shared" si="98"/>
        <v>0</v>
      </c>
      <c r="Q2024" s="518" t="str">
        <f t="shared" si="99"/>
        <v/>
      </c>
    </row>
    <row r="2025" spans="1:17" x14ac:dyDescent="0.2">
      <c r="A2025" s="525"/>
      <c r="B2025" s="526"/>
      <c r="C2025" s="483"/>
      <c r="D2025" s="528"/>
      <c r="E2025" s="473"/>
      <c r="F2025" s="479"/>
      <c r="G2025" s="473"/>
      <c r="H2025" s="473"/>
      <c r="I2025" s="473"/>
      <c r="J2025" s="484"/>
      <c r="K2025" s="509"/>
      <c r="L2025" s="484"/>
      <c r="M2025" s="484"/>
      <c r="N2025" s="574"/>
      <c r="O2025" s="532">
        <f t="shared" si="97"/>
        <v>0</v>
      </c>
      <c r="P2025" s="532">
        <f t="shared" si="98"/>
        <v>0</v>
      </c>
      <c r="Q2025" s="518" t="str">
        <f t="shared" si="99"/>
        <v/>
      </c>
    </row>
    <row r="2026" spans="1:17" x14ac:dyDescent="0.2">
      <c r="A2026" s="525"/>
      <c r="B2026" s="526"/>
      <c r="C2026" s="483"/>
      <c r="D2026" s="528"/>
      <c r="E2026" s="473"/>
      <c r="F2026" s="479"/>
      <c r="G2026" s="473"/>
      <c r="H2026" s="473"/>
      <c r="I2026" s="473"/>
      <c r="J2026" s="484"/>
      <c r="K2026" s="509"/>
      <c r="L2026" s="484"/>
      <c r="M2026" s="484"/>
      <c r="N2026" s="574"/>
      <c r="O2026" s="532">
        <f t="shared" si="97"/>
        <v>0</v>
      </c>
      <c r="P2026" s="532">
        <f t="shared" si="98"/>
        <v>0</v>
      </c>
      <c r="Q2026" s="518" t="str">
        <f t="shared" si="99"/>
        <v/>
      </c>
    </row>
    <row r="2027" spans="1:17" x14ac:dyDescent="0.2">
      <c r="A2027" s="525"/>
      <c r="B2027" s="526"/>
      <c r="C2027" s="483"/>
      <c r="D2027" s="528"/>
      <c r="E2027" s="473"/>
      <c r="F2027" s="479"/>
      <c r="G2027" s="473"/>
      <c r="H2027" s="473"/>
      <c r="I2027" s="473"/>
      <c r="J2027" s="484"/>
      <c r="K2027" s="509"/>
      <c r="L2027" s="484"/>
      <c r="M2027" s="484"/>
      <c r="N2027" s="574"/>
      <c r="O2027" s="532">
        <f t="shared" si="97"/>
        <v>0</v>
      </c>
      <c r="P2027" s="532">
        <f t="shared" si="98"/>
        <v>0</v>
      </c>
      <c r="Q2027" s="518" t="str">
        <f t="shared" si="99"/>
        <v/>
      </c>
    </row>
    <row r="2028" spans="1:17" x14ac:dyDescent="0.2">
      <c r="A2028" s="525"/>
      <c r="B2028" s="526"/>
      <c r="C2028" s="483"/>
      <c r="D2028" s="528"/>
      <c r="E2028" s="473"/>
      <c r="F2028" s="479"/>
      <c r="G2028" s="473"/>
      <c r="H2028" s="473"/>
      <c r="I2028" s="473"/>
      <c r="J2028" s="484"/>
      <c r="K2028" s="509"/>
      <c r="L2028" s="484"/>
      <c r="M2028" s="484"/>
      <c r="N2028" s="574"/>
      <c r="O2028" s="532">
        <f t="shared" si="97"/>
        <v>0</v>
      </c>
      <c r="P2028" s="532">
        <f t="shared" si="98"/>
        <v>0</v>
      </c>
      <c r="Q2028" s="518" t="str">
        <f t="shared" si="99"/>
        <v/>
      </c>
    </row>
    <row r="2029" spans="1:17" x14ac:dyDescent="0.2">
      <c r="A2029" s="525"/>
      <c r="B2029" s="526"/>
      <c r="C2029" s="483"/>
      <c r="D2029" s="528"/>
      <c r="E2029" s="473"/>
      <c r="F2029" s="479"/>
      <c r="G2029" s="473"/>
      <c r="H2029" s="473"/>
      <c r="I2029" s="473"/>
      <c r="J2029" s="484"/>
      <c r="K2029" s="509"/>
      <c r="L2029" s="484"/>
      <c r="M2029" s="484"/>
      <c r="N2029" s="574"/>
      <c r="O2029" s="532">
        <f t="shared" si="97"/>
        <v>0</v>
      </c>
      <c r="P2029" s="532">
        <f t="shared" si="98"/>
        <v>0</v>
      </c>
      <c r="Q2029" s="518" t="str">
        <f t="shared" si="99"/>
        <v/>
      </c>
    </row>
    <row r="2030" spans="1:17" x14ac:dyDescent="0.2">
      <c r="A2030" s="525"/>
      <c r="B2030" s="526"/>
      <c r="C2030" s="483"/>
      <c r="D2030" s="528"/>
      <c r="E2030" s="473"/>
      <c r="F2030" s="479"/>
      <c r="G2030" s="473"/>
      <c r="H2030" s="473"/>
      <c r="I2030" s="473"/>
      <c r="J2030" s="484"/>
      <c r="K2030" s="509"/>
      <c r="L2030" s="484"/>
      <c r="M2030" s="484"/>
      <c r="N2030" s="574"/>
      <c r="O2030" s="532">
        <f t="shared" si="97"/>
        <v>0</v>
      </c>
      <c r="P2030" s="532">
        <f t="shared" si="98"/>
        <v>0</v>
      </c>
      <c r="Q2030" s="518" t="str">
        <f t="shared" si="99"/>
        <v/>
      </c>
    </row>
    <row r="2031" spans="1:17" x14ac:dyDescent="0.2">
      <c r="A2031" s="525"/>
      <c r="B2031" s="526"/>
      <c r="C2031" s="483"/>
      <c r="D2031" s="528"/>
      <c r="E2031" s="541"/>
      <c r="F2031" s="479"/>
      <c r="G2031" s="473"/>
      <c r="H2031" s="473"/>
      <c r="I2031" s="473"/>
      <c r="J2031" s="484"/>
      <c r="K2031" s="509"/>
      <c r="L2031" s="484"/>
      <c r="M2031" s="484"/>
      <c r="N2031" s="574"/>
      <c r="O2031" s="532">
        <f t="shared" si="97"/>
        <v>0</v>
      </c>
      <c r="P2031" s="532">
        <f t="shared" si="98"/>
        <v>0</v>
      </c>
      <c r="Q2031" s="518" t="str">
        <f t="shared" si="99"/>
        <v/>
      </c>
    </row>
    <row r="2032" spans="1:17" x14ac:dyDescent="0.2">
      <c r="A2032" s="525"/>
      <c r="B2032" s="526"/>
      <c r="C2032" s="483"/>
      <c r="D2032" s="528"/>
      <c r="E2032" s="473"/>
      <c r="F2032" s="479"/>
      <c r="G2032" s="473"/>
      <c r="H2032" s="473"/>
      <c r="I2032" s="473"/>
      <c r="J2032" s="484"/>
      <c r="K2032" s="509"/>
      <c r="L2032" s="484"/>
      <c r="M2032" s="484"/>
      <c r="N2032" s="574"/>
      <c r="O2032" s="532">
        <f t="shared" si="97"/>
        <v>0</v>
      </c>
      <c r="P2032" s="532">
        <f t="shared" si="98"/>
        <v>0</v>
      </c>
      <c r="Q2032" s="518" t="str">
        <f t="shared" si="99"/>
        <v/>
      </c>
    </row>
    <row r="2033" spans="1:17" x14ac:dyDescent="0.2">
      <c r="A2033" s="525"/>
      <c r="B2033" s="526"/>
      <c r="C2033" s="483"/>
      <c r="D2033" s="528"/>
      <c r="E2033" s="473"/>
      <c r="F2033" s="479"/>
      <c r="G2033" s="473"/>
      <c r="H2033" s="473"/>
      <c r="I2033" s="473"/>
      <c r="J2033" s="484"/>
      <c r="K2033" s="509"/>
      <c r="L2033" s="484"/>
      <c r="M2033" s="484"/>
      <c r="N2033" s="574"/>
      <c r="O2033" s="532">
        <f t="shared" si="97"/>
        <v>0</v>
      </c>
      <c r="P2033" s="532">
        <f t="shared" si="98"/>
        <v>0</v>
      </c>
      <c r="Q2033" s="518" t="str">
        <f t="shared" si="99"/>
        <v/>
      </c>
    </row>
    <row r="2034" spans="1:17" x14ac:dyDescent="0.2">
      <c r="A2034" s="525"/>
      <c r="B2034" s="526"/>
      <c r="C2034" s="483"/>
      <c r="D2034" s="528"/>
      <c r="E2034" s="473"/>
      <c r="F2034" s="479"/>
      <c r="G2034" s="541"/>
      <c r="H2034" s="473"/>
      <c r="I2034" s="473"/>
      <c r="J2034" s="484"/>
      <c r="K2034" s="509"/>
      <c r="L2034" s="484"/>
      <c r="M2034" s="484"/>
      <c r="N2034" s="574"/>
      <c r="O2034" s="532">
        <f t="shared" si="97"/>
        <v>0</v>
      </c>
      <c r="P2034" s="532">
        <f t="shared" si="98"/>
        <v>0</v>
      </c>
      <c r="Q2034" s="518" t="str">
        <f t="shared" si="99"/>
        <v/>
      </c>
    </row>
    <row r="2035" spans="1:17" x14ac:dyDescent="0.2">
      <c r="A2035" s="525"/>
      <c r="B2035" s="526"/>
      <c r="C2035" s="483"/>
      <c r="D2035" s="541"/>
      <c r="E2035" s="541"/>
      <c r="F2035" s="479"/>
      <c r="G2035" s="473"/>
      <c r="H2035" s="541"/>
      <c r="I2035" s="530"/>
      <c r="J2035" s="543"/>
      <c r="K2035" s="570"/>
      <c r="L2035" s="531"/>
      <c r="M2035" s="484"/>
      <c r="N2035" s="574"/>
      <c r="O2035" s="532">
        <f t="shared" si="97"/>
        <v>0</v>
      </c>
      <c r="P2035" s="532">
        <f t="shared" si="98"/>
        <v>0</v>
      </c>
      <c r="Q2035" s="518" t="str">
        <f t="shared" si="99"/>
        <v/>
      </c>
    </row>
    <row r="2036" spans="1:17" x14ac:dyDescent="0.2">
      <c r="A2036" s="525"/>
      <c r="B2036" s="526"/>
      <c r="C2036" s="483"/>
      <c r="D2036" s="541"/>
      <c r="E2036" s="541"/>
      <c r="F2036" s="479"/>
      <c r="G2036" s="541"/>
      <c r="H2036" s="541"/>
      <c r="I2036" s="530"/>
      <c r="J2036" s="543"/>
      <c r="K2036" s="543"/>
      <c r="L2036" s="531"/>
      <c r="M2036" s="484"/>
      <c r="N2036" s="574"/>
      <c r="O2036" s="532">
        <f t="shared" si="97"/>
        <v>0</v>
      </c>
      <c r="P2036" s="532">
        <f t="shared" si="98"/>
        <v>0</v>
      </c>
      <c r="Q2036" s="518" t="str">
        <f t="shared" si="99"/>
        <v/>
      </c>
    </row>
    <row r="2037" spans="1:17" x14ac:dyDescent="0.2">
      <c r="A2037" s="525"/>
      <c r="B2037" s="526"/>
      <c r="C2037" s="483"/>
      <c r="D2037" s="528"/>
      <c r="E2037" s="473"/>
      <c r="F2037" s="479"/>
      <c r="G2037" s="473"/>
      <c r="H2037" s="541"/>
      <c r="I2037" s="473"/>
      <c r="J2037" s="484"/>
      <c r="K2037" s="509"/>
      <c r="L2037" s="484"/>
      <c r="M2037" s="484"/>
      <c r="N2037" s="574"/>
      <c r="O2037" s="532">
        <f t="shared" si="97"/>
        <v>0</v>
      </c>
      <c r="P2037" s="532">
        <f t="shared" si="98"/>
        <v>0</v>
      </c>
      <c r="Q2037" s="518" t="str">
        <f t="shared" si="99"/>
        <v/>
      </c>
    </row>
    <row r="2038" spans="1:17" x14ac:dyDescent="0.2">
      <c r="A2038" s="525"/>
      <c r="B2038" s="526"/>
      <c r="C2038" s="483"/>
      <c r="D2038" s="541"/>
      <c r="E2038" s="473"/>
      <c r="F2038" s="479"/>
      <c r="G2038" s="473"/>
      <c r="H2038" s="541"/>
      <c r="I2038" s="473"/>
      <c r="J2038" s="484"/>
      <c r="K2038" s="509"/>
      <c r="L2038" s="484"/>
      <c r="M2038" s="484"/>
      <c r="N2038" s="574"/>
      <c r="O2038" s="532">
        <f t="shared" si="97"/>
        <v>0</v>
      </c>
      <c r="P2038" s="532">
        <f t="shared" si="98"/>
        <v>0</v>
      </c>
      <c r="Q2038" s="518" t="str">
        <f t="shared" si="99"/>
        <v/>
      </c>
    </row>
    <row r="2039" spans="1:17" x14ac:dyDescent="0.2">
      <c r="A2039" s="525"/>
      <c r="B2039" s="526"/>
      <c r="C2039" s="483"/>
      <c r="D2039" s="528"/>
      <c r="E2039" s="473"/>
      <c r="F2039" s="479"/>
      <c r="G2039" s="473"/>
      <c r="H2039" s="541"/>
      <c r="I2039" s="473"/>
      <c r="J2039" s="484"/>
      <c r="K2039" s="509"/>
      <c r="L2039" s="484"/>
      <c r="M2039" s="484"/>
      <c r="N2039" s="574"/>
      <c r="O2039" s="532">
        <f t="shared" si="97"/>
        <v>0</v>
      </c>
      <c r="P2039" s="532">
        <f t="shared" si="98"/>
        <v>0</v>
      </c>
      <c r="Q2039" s="518" t="str">
        <f t="shared" si="99"/>
        <v/>
      </c>
    </row>
    <row r="2040" spans="1:17" x14ac:dyDescent="0.2">
      <c r="A2040" s="525"/>
      <c r="B2040" s="526"/>
      <c r="C2040" s="483"/>
      <c r="D2040" s="528"/>
      <c r="E2040" s="473"/>
      <c r="F2040" s="479"/>
      <c r="G2040" s="473"/>
      <c r="H2040" s="541"/>
      <c r="I2040" s="480"/>
      <c r="J2040" s="442"/>
      <c r="K2040" s="509"/>
      <c r="L2040" s="484"/>
      <c r="M2040" s="484"/>
      <c r="N2040" s="574"/>
      <c r="O2040" s="532">
        <f t="shared" si="97"/>
        <v>0</v>
      </c>
      <c r="P2040" s="532">
        <f t="shared" si="98"/>
        <v>0</v>
      </c>
      <c r="Q2040" s="518" t="str">
        <f t="shared" si="99"/>
        <v/>
      </c>
    </row>
    <row r="2041" spans="1:17" x14ac:dyDescent="0.2">
      <c r="A2041" s="525"/>
      <c r="B2041" s="526"/>
      <c r="C2041" s="483"/>
      <c r="D2041" s="528"/>
      <c r="E2041" s="473"/>
      <c r="F2041" s="479"/>
      <c r="G2041" s="473"/>
      <c r="H2041" s="541"/>
      <c r="I2041" s="480"/>
      <c r="J2041" s="442"/>
      <c r="K2041" s="509"/>
      <c r="L2041" s="484"/>
      <c r="M2041" s="484"/>
      <c r="N2041" s="574"/>
      <c r="O2041" s="532">
        <f t="shared" si="97"/>
        <v>0</v>
      </c>
      <c r="P2041" s="532">
        <f t="shared" si="98"/>
        <v>0</v>
      </c>
      <c r="Q2041" s="518" t="str">
        <f t="shared" si="99"/>
        <v/>
      </c>
    </row>
    <row r="2042" spans="1:17" x14ac:dyDescent="0.2">
      <c r="A2042" s="525"/>
      <c r="B2042" s="526"/>
      <c r="C2042" s="483"/>
      <c r="D2042" s="528"/>
      <c r="E2042" s="473"/>
      <c r="F2042" s="479"/>
      <c r="G2042" s="473"/>
      <c r="H2042" s="541"/>
      <c r="I2042" s="480"/>
      <c r="J2042" s="442"/>
      <c r="K2042" s="509"/>
      <c r="L2042" s="484"/>
      <c r="M2042" s="484"/>
      <c r="N2042" s="574"/>
      <c r="O2042" s="532">
        <f t="shared" si="97"/>
        <v>0</v>
      </c>
      <c r="P2042" s="532">
        <f t="shared" si="98"/>
        <v>0</v>
      </c>
      <c r="Q2042" s="518" t="str">
        <f t="shared" si="99"/>
        <v/>
      </c>
    </row>
    <row r="2043" spans="1:17" x14ac:dyDescent="0.2">
      <c r="A2043" s="525"/>
      <c r="B2043" s="526"/>
      <c r="C2043" s="483"/>
      <c r="D2043" s="528"/>
      <c r="E2043" s="473"/>
      <c r="F2043" s="479"/>
      <c r="G2043" s="473"/>
      <c r="H2043" s="541"/>
      <c r="I2043" s="480"/>
      <c r="J2043" s="442"/>
      <c r="K2043" s="509"/>
      <c r="L2043" s="484"/>
      <c r="M2043" s="484"/>
      <c r="N2043" s="574"/>
      <c r="O2043" s="532">
        <f t="shared" si="97"/>
        <v>0</v>
      </c>
      <c r="P2043" s="532">
        <f t="shared" si="98"/>
        <v>0</v>
      </c>
      <c r="Q2043" s="518" t="str">
        <f t="shared" si="99"/>
        <v/>
      </c>
    </row>
    <row r="2044" spans="1:17" x14ac:dyDescent="0.2">
      <c r="A2044" s="525"/>
      <c r="B2044" s="526"/>
      <c r="C2044" s="483"/>
      <c r="D2044" s="528"/>
      <c r="E2044" s="473"/>
      <c r="F2044" s="479"/>
      <c r="G2044" s="473"/>
      <c r="H2044" s="473"/>
      <c r="I2044" s="480"/>
      <c r="J2044" s="442"/>
      <c r="K2044" s="509"/>
      <c r="L2044" s="484"/>
      <c r="M2044" s="484"/>
      <c r="N2044" s="574"/>
      <c r="O2044" s="532">
        <f t="shared" si="97"/>
        <v>0</v>
      </c>
      <c r="P2044" s="532">
        <f t="shared" si="98"/>
        <v>0</v>
      </c>
      <c r="Q2044" s="518" t="str">
        <f t="shared" si="99"/>
        <v/>
      </c>
    </row>
    <row r="2045" spans="1:17" x14ac:dyDescent="0.2">
      <c r="A2045" s="525"/>
      <c r="B2045" s="526"/>
      <c r="C2045" s="483"/>
      <c r="D2045" s="528"/>
      <c r="E2045" s="473"/>
      <c r="F2045" s="479"/>
      <c r="G2045" s="473"/>
      <c r="H2045" s="473"/>
      <c r="I2045" s="480"/>
      <c r="J2045" s="442"/>
      <c r="K2045" s="509"/>
      <c r="L2045" s="484"/>
      <c r="M2045" s="484"/>
      <c r="N2045" s="574"/>
      <c r="O2045" s="532">
        <f t="shared" si="97"/>
        <v>0</v>
      </c>
      <c r="P2045" s="532">
        <f t="shared" si="98"/>
        <v>0</v>
      </c>
      <c r="Q2045" s="518" t="str">
        <f t="shared" si="99"/>
        <v/>
      </c>
    </row>
    <row r="2046" spans="1:17" x14ac:dyDescent="0.2">
      <c r="A2046" s="525"/>
      <c r="B2046" s="526"/>
      <c r="C2046" s="483"/>
      <c r="D2046" s="528"/>
      <c r="E2046" s="473"/>
      <c r="F2046" s="479"/>
      <c r="G2046" s="473"/>
      <c r="H2046" s="473"/>
      <c r="I2046" s="480"/>
      <c r="J2046" s="442"/>
      <c r="K2046" s="509"/>
      <c r="L2046" s="484"/>
      <c r="M2046" s="484"/>
      <c r="N2046" s="574"/>
      <c r="O2046" s="532">
        <f t="shared" si="97"/>
        <v>0</v>
      </c>
      <c r="P2046" s="532">
        <f t="shared" si="98"/>
        <v>0</v>
      </c>
      <c r="Q2046" s="518" t="str">
        <f t="shared" si="99"/>
        <v/>
      </c>
    </row>
    <row r="2047" spans="1:17" x14ac:dyDescent="0.2">
      <c r="A2047" s="525"/>
      <c r="B2047" s="526"/>
      <c r="C2047" s="483"/>
      <c r="D2047" s="528"/>
      <c r="E2047" s="473"/>
      <c r="F2047" s="479"/>
      <c r="G2047" s="473"/>
      <c r="H2047" s="473"/>
      <c r="I2047" s="480"/>
      <c r="J2047" s="442"/>
      <c r="K2047" s="509"/>
      <c r="L2047" s="484"/>
      <c r="M2047" s="484"/>
      <c r="N2047" s="574"/>
      <c r="O2047" s="532">
        <f t="shared" si="97"/>
        <v>0</v>
      </c>
      <c r="P2047" s="532">
        <f t="shared" si="98"/>
        <v>0</v>
      </c>
      <c r="Q2047" s="518" t="str">
        <f t="shared" si="99"/>
        <v/>
      </c>
    </row>
    <row r="2048" spans="1:17" x14ac:dyDescent="0.2">
      <c r="A2048" s="525"/>
      <c r="B2048" s="526"/>
      <c r="C2048" s="483"/>
      <c r="D2048" s="528"/>
      <c r="E2048" s="473"/>
      <c r="F2048" s="479"/>
      <c r="G2048" s="473"/>
      <c r="H2048" s="473"/>
      <c r="I2048" s="480"/>
      <c r="J2048" s="442"/>
      <c r="K2048" s="509"/>
      <c r="L2048" s="484"/>
      <c r="M2048" s="484"/>
      <c r="N2048" s="574"/>
      <c r="O2048" s="532">
        <f t="shared" si="97"/>
        <v>0</v>
      </c>
      <c r="P2048" s="532">
        <f t="shared" si="98"/>
        <v>0</v>
      </c>
      <c r="Q2048" s="518" t="str">
        <f t="shared" si="99"/>
        <v/>
      </c>
    </row>
    <row r="2049" spans="1:17" x14ac:dyDescent="0.2">
      <c r="A2049" s="525"/>
      <c r="B2049" s="526"/>
      <c r="C2049" s="483"/>
      <c r="D2049" s="528"/>
      <c r="E2049" s="473"/>
      <c r="F2049" s="479"/>
      <c r="G2049" s="473"/>
      <c r="H2049" s="473"/>
      <c r="I2049" s="480"/>
      <c r="J2049" s="442"/>
      <c r="K2049" s="509"/>
      <c r="L2049" s="484"/>
      <c r="M2049" s="484"/>
      <c r="N2049" s="574"/>
      <c r="O2049" s="532">
        <f t="shared" si="97"/>
        <v>0</v>
      </c>
      <c r="P2049" s="532">
        <f t="shared" si="98"/>
        <v>0</v>
      </c>
      <c r="Q2049" s="518" t="str">
        <f t="shared" si="99"/>
        <v/>
      </c>
    </row>
    <row r="2050" spans="1:17" x14ac:dyDescent="0.2">
      <c r="A2050" s="525"/>
      <c r="B2050" s="526"/>
      <c r="C2050" s="483"/>
      <c r="D2050" s="528"/>
      <c r="E2050" s="473"/>
      <c r="F2050" s="479"/>
      <c r="G2050" s="473"/>
      <c r="H2050" s="473"/>
      <c r="I2050" s="480"/>
      <c r="J2050" s="442"/>
      <c r="K2050" s="509"/>
      <c r="L2050" s="484"/>
      <c r="M2050" s="484"/>
      <c r="N2050" s="574"/>
      <c r="O2050" s="532">
        <f t="shared" si="97"/>
        <v>0</v>
      </c>
      <c r="P2050" s="532">
        <f t="shared" si="98"/>
        <v>0</v>
      </c>
      <c r="Q2050" s="518" t="str">
        <f t="shared" si="99"/>
        <v/>
      </c>
    </row>
    <row r="2051" spans="1:17" x14ac:dyDescent="0.2">
      <c r="A2051" s="525"/>
      <c r="B2051" s="526"/>
      <c r="C2051" s="483"/>
      <c r="D2051" s="528"/>
      <c r="E2051" s="473"/>
      <c r="F2051" s="479"/>
      <c r="G2051" s="473"/>
      <c r="H2051" s="473"/>
      <c r="I2051" s="480"/>
      <c r="J2051" s="442"/>
      <c r="K2051" s="509"/>
      <c r="L2051" s="484"/>
      <c r="M2051" s="484"/>
      <c r="N2051" s="574"/>
      <c r="O2051" s="532">
        <f t="shared" si="97"/>
        <v>0</v>
      </c>
      <c r="P2051" s="532">
        <f t="shared" si="98"/>
        <v>0</v>
      </c>
      <c r="Q2051" s="518" t="str">
        <f t="shared" si="99"/>
        <v/>
      </c>
    </row>
    <row r="2052" spans="1:17" x14ac:dyDescent="0.2">
      <c r="A2052" s="525"/>
      <c r="B2052" s="526"/>
      <c r="C2052" s="483"/>
      <c r="D2052" s="528"/>
      <c r="E2052" s="473"/>
      <c r="F2052" s="479"/>
      <c r="G2052" s="473"/>
      <c r="H2052" s="473"/>
      <c r="I2052" s="480"/>
      <c r="J2052" s="442"/>
      <c r="K2052" s="509"/>
      <c r="L2052" s="484"/>
      <c r="M2052" s="484"/>
      <c r="N2052" s="574"/>
      <c r="O2052" s="532">
        <f t="shared" si="97"/>
        <v>0</v>
      </c>
      <c r="P2052" s="532">
        <f t="shared" si="98"/>
        <v>0</v>
      </c>
      <c r="Q2052" s="518" t="str">
        <f t="shared" si="99"/>
        <v/>
      </c>
    </row>
    <row r="2053" spans="1:17" x14ac:dyDescent="0.2">
      <c r="A2053" s="525"/>
      <c r="B2053" s="526"/>
      <c r="C2053" s="483"/>
      <c r="D2053" s="528"/>
      <c r="E2053" s="473"/>
      <c r="F2053" s="479"/>
      <c r="G2053" s="473"/>
      <c r="H2053" s="473"/>
      <c r="I2053" s="480"/>
      <c r="J2053" s="442"/>
      <c r="K2053" s="509"/>
      <c r="L2053" s="484"/>
      <c r="M2053" s="484"/>
      <c r="N2053" s="574"/>
      <c r="O2053" s="532">
        <f t="shared" ref="O2053:O2116" si="100">IF(B2053=0,0,IF(YEAR(B2053)=$P$1,MONTH(B2053)-$O$1+1,(YEAR(B2053)-$P$1)*12-$O$1+1+MONTH(B2053)))</f>
        <v>0</v>
      </c>
      <c r="P2053" s="532">
        <f t="shared" ref="P2053:P2116" si="101">IF(C2053=0,0,IF(YEAR(C2053)=$P$1,MONTH(C2053)-$O$1+1,(YEAR(C2053)-$P$1)*12-$O$1+1+MONTH(C2053)))</f>
        <v>0</v>
      </c>
      <c r="Q2053" s="518" t="str">
        <f t="shared" ref="Q2053:Q2116" si="102">SUBSTITUTE(D2053," ","_")</f>
        <v/>
      </c>
    </row>
    <row r="2054" spans="1:17" x14ac:dyDescent="0.2">
      <c r="A2054" s="525"/>
      <c r="B2054" s="526"/>
      <c r="C2054" s="483"/>
      <c r="D2054" s="528"/>
      <c r="E2054" s="473"/>
      <c r="F2054" s="479"/>
      <c r="G2054" s="473"/>
      <c r="H2054" s="473"/>
      <c r="I2054" s="480"/>
      <c r="J2054" s="442"/>
      <c r="K2054" s="509"/>
      <c r="L2054" s="484"/>
      <c r="M2054" s="484"/>
      <c r="N2054" s="574"/>
      <c r="O2054" s="532">
        <f t="shared" si="100"/>
        <v>0</v>
      </c>
      <c r="P2054" s="532">
        <f t="shared" si="101"/>
        <v>0</v>
      </c>
      <c r="Q2054" s="518" t="str">
        <f t="shared" si="102"/>
        <v/>
      </c>
    </row>
    <row r="2055" spans="1:17" x14ac:dyDescent="0.2">
      <c r="A2055" s="525"/>
      <c r="B2055" s="526"/>
      <c r="C2055" s="483"/>
      <c r="D2055" s="528"/>
      <c r="E2055" s="473"/>
      <c r="F2055" s="479"/>
      <c r="G2055" s="473"/>
      <c r="H2055" s="473"/>
      <c r="I2055" s="480"/>
      <c r="J2055" s="442"/>
      <c r="K2055" s="509"/>
      <c r="L2055" s="484"/>
      <c r="M2055" s="484"/>
      <c r="N2055" s="574"/>
      <c r="O2055" s="532">
        <f t="shared" si="100"/>
        <v>0</v>
      </c>
      <c r="P2055" s="532">
        <f t="shared" si="101"/>
        <v>0</v>
      </c>
      <c r="Q2055" s="518" t="str">
        <f t="shared" si="102"/>
        <v/>
      </c>
    </row>
    <row r="2056" spans="1:17" x14ac:dyDescent="0.2">
      <c r="A2056" s="525"/>
      <c r="B2056" s="526"/>
      <c r="C2056" s="483"/>
      <c r="D2056" s="528"/>
      <c r="E2056" s="473"/>
      <c r="F2056" s="479"/>
      <c r="G2056" s="473"/>
      <c r="H2056" s="473"/>
      <c r="I2056" s="480"/>
      <c r="J2056" s="442"/>
      <c r="K2056" s="509"/>
      <c r="L2056" s="484"/>
      <c r="M2056" s="484"/>
      <c r="N2056" s="574"/>
      <c r="O2056" s="532">
        <f t="shared" si="100"/>
        <v>0</v>
      </c>
      <c r="P2056" s="532">
        <f t="shared" si="101"/>
        <v>0</v>
      </c>
      <c r="Q2056" s="518" t="str">
        <f t="shared" si="102"/>
        <v/>
      </c>
    </row>
    <row r="2057" spans="1:17" x14ac:dyDescent="0.2">
      <c r="A2057" s="525"/>
      <c r="B2057" s="526"/>
      <c r="C2057" s="483"/>
      <c r="D2057" s="528"/>
      <c r="E2057" s="473"/>
      <c r="F2057" s="479"/>
      <c r="G2057" s="473"/>
      <c r="H2057" s="473"/>
      <c r="I2057" s="480"/>
      <c r="J2057" s="442"/>
      <c r="K2057" s="509"/>
      <c r="L2057" s="484"/>
      <c r="M2057" s="484"/>
      <c r="N2057" s="574"/>
      <c r="O2057" s="532">
        <f t="shared" si="100"/>
        <v>0</v>
      </c>
      <c r="P2057" s="532">
        <f t="shared" si="101"/>
        <v>0</v>
      </c>
      <c r="Q2057" s="518" t="str">
        <f t="shared" si="102"/>
        <v/>
      </c>
    </row>
    <row r="2058" spans="1:17" x14ac:dyDescent="0.2">
      <c r="A2058" s="525"/>
      <c r="B2058" s="526"/>
      <c r="C2058" s="483"/>
      <c r="D2058" s="528"/>
      <c r="E2058" s="473"/>
      <c r="F2058" s="479"/>
      <c r="G2058" s="473"/>
      <c r="H2058" s="473"/>
      <c r="I2058" s="480"/>
      <c r="J2058" s="442"/>
      <c r="K2058" s="509"/>
      <c r="L2058" s="484"/>
      <c r="M2058" s="484"/>
      <c r="N2058" s="574"/>
      <c r="O2058" s="532">
        <f t="shared" si="100"/>
        <v>0</v>
      </c>
      <c r="P2058" s="532">
        <f t="shared" si="101"/>
        <v>0</v>
      </c>
      <c r="Q2058" s="518" t="str">
        <f t="shared" si="102"/>
        <v/>
      </c>
    </row>
    <row r="2059" spans="1:17" x14ac:dyDescent="0.2">
      <c r="A2059" s="525"/>
      <c r="B2059" s="526"/>
      <c r="C2059" s="483"/>
      <c r="D2059" s="528"/>
      <c r="E2059" s="473"/>
      <c r="F2059" s="479"/>
      <c r="G2059" s="473"/>
      <c r="H2059" s="473"/>
      <c r="I2059" s="480"/>
      <c r="J2059" s="442"/>
      <c r="K2059" s="509"/>
      <c r="L2059" s="484"/>
      <c r="M2059" s="484"/>
      <c r="N2059" s="574"/>
      <c r="O2059" s="532">
        <f t="shared" si="100"/>
        <v>0</v>
      </c>
      <c r="P2059" s="532">
        <f t="shared" si="101"/>
        <v>0</v>
      </c>
      <c r="Q2059" s="518" t="str">
        <f t="shared" si="102"/>
        <v/>
      </c>
    </row>
    <row r="2060" spans="1:17" x14ac:dyDescent="0.2">
      <c r="A2060" s="525"/>
      <c r="B2060" s="526"/>
      <c r="C2060" s="483"/>
      <c r="D2060" s="528"/>
      <c r="E2060" s="473"/>
      <c r="F2060" s="479"/>
      <c r="G2060" s="473"/>
      <c r="H2060" s="473"/>
      <c r="I2060" s="480"/>
      <c r="J2060" s="442"/>
      <c r="K2060" s="509"/>
      <c r="L2060" s="484"/>
      <c r="M2060" s="484"/>
      <c r="N2060" s="574"/>
      <c r="O2060" s="532">
        <f t="shared" si="100"/>
        <v>0</v>
      </c>
      <c r="P2060" s="532">
        <f t="shared" si="101"/>
        <v>0</v>
      </c>
      <c r="Q2060" s="518" t="str">
        <f t="shared" si="102"/>
        <v/>
      </c>
    </row>
    <row r="2061" spans="1:17" x14ac:dyDescent="0.2">
      <c r="A2061" s="525"/>
      <c r="B2061" s="526"/>
      <c r="C2061" s="483"/>
      <c r="D2061" s="528"/>
      <c r="E2061" s="473"/>
      <c r="F2061" s="479"/>
      <c r="G2061" s="473"/>
      <c r="H2061" s="473"/>
      <c r="I2061" s="480"/>
      <c r="J2061" s="442"/>
      <c r="K2061" s="509"/>
      <c r="L2061" s="484"/>
      <c r="M2061" s="484"/>
      <c r="N2061" s="574"/>
      <c r="O2061" s="532">
        <f t="shared" si="100"/>
        <v>0</v>
      </c>
      <c r="P2061" s="532">
        <f t="shared" si="101"/>
        <v>0</v>
      </c>
      <c r="Q2061" s="518" t="str">
        <f t="shared" si="102"/>
        <v/>
      </c>
    </row>
    <row r="2062" spans="1:17" x14ac:dyDescent="0.2">
      <c r="A2062" s="525"/>
      <c r="B2062" s="526"/>
      <c r="C2062" s="483"/>
      <c r="D2062" s="528"/>
      <c r="E2062" s="473"/>
      <c r="F2062" s="479"/>
      <c r="G2062" s="473"/>
      <c r="H2062" s="473"/>
      <c r="I2062" s="480"/>
      <c r="J2062" s="442"/>
      <c r="K2062" s="509"/>
      <c r="L2062" s="484"/>
      <c r="M2062" s="484"/>
      <c r="N2062" s="574"/>
      <c r="O2062" s="532">
        <f t="shared" si="100"/>
        <v>0</v>
      </c>
      <c r="P2062" s="532">
        <f t="shared" si="101"/>
        <v>0</v>
      </c>
      <c r="Q2062" s="518" t="str">
        <f t="shared" si="102"/>
        <v/>
      </c>
    </row>
    <row r="2063" spans="1:17" x14ac:dyDescent="0.2">
      <c r="A2063" s="525"/>
      <c r="B2063" s="566"/>
      <c r="C2063" s="483"/>
      <c r="D2063" s="528"/>
      <c r="E2063" s="473"/>
      <c r="F2063" s="479"/>
      <c r="G2063" s="473"/>
      <c r="H2063" s="473"/>
      <c r="I2063" s="473"/>
      <c r="J2063" s="484"/>
      <c r="K2063" s="509"/>
      <c r="L2063" s="484"/>
      <c r="M2063" s="484"/>
      <c r="N2063" s="583"/>
      <c r="O2063" s="532">
        <f t="shared" si="100"/>
        <v>0</v>
      </c>
      <c r="P2063" s="532">
        <f t="shared" si="101"/>
        <v>0</v>
      </c>
      <c r="Q2063" s="518" t="str">
        <f t="shared" si="102"/>
        <v/>
      </c>
    </row>
    <row r="2064" spans="1:17" x14ac:dyDescent="0.2">
      <c r="A2064" s="525"/>
      <c r="B2064" s="526"/>
      <c r="C2064" s="483"/>
      <c r="D2064" s="528"/>
      <c r="E2064" s="473"/>
      <c r="F2064" s="479"/>
      <c r="G2064" s="473"/>
      <c r="H2064" s="473"/>
      <c r="I2064" s="480"/>
      <c r="J2064" s="442"/>
      <c r="K2064" s="509"/>
      <c r="L2064" s="484"/>
      <c r="M2064" s="484"/>
      <c r="N2064" s="574"/>
      <c r="O2064" s="532">
        <f t="shared" si="100"/>
        <v>0</v>
      </c>
      <c r="P2064" s="532">
        <f t="shared" si="101"/>
        <v>0</v>
      </c>
      <c r="Q2064" s="518" t="str">
        <f t="shared" si="102"/>
        <v/>
      </c>
    </row>
    <row r="2065" spans="1:17" x14ac:dyDescent="0.2">
      <c r="A2065" s="525"/>
      <c r="B2065" s="526"/>
      <c r="C2065" s="483"/>
      <c r="D2065" s="528"/>
      <c r="E2065" s="473"/>
      <c r="F2065" s="479"/>
      <c r="G2065" s="473"/>
      <c r="H2065" s="473"/>
      <c r="I2065" s="480"/>
      <c r="J2065" s="442"/>
      <c r="K2065" s="509"/>
      <c r="L2065" s="484"/>
      <c r="M2065" s="484"/>
      <c r="N2065" s="574"/>
      <c r="O2065" s="532">
        <f t="shared" si="100"/>
        <v>0</v>
      </c>
      <c r="P2065" s="532">
        <f t="shared" si="101"/>
        <v>0</v>
      </c>
      <c r="Q2065" s="518" t="str">
        <f t="shared" si="102"/>
        <v/>
      </c>
    </row>
    <row r="2066" spans="1:17" x14ac:dyDescent="0.2">
      <c r="A2066" s="525"/>
      <c r="B2066" s="526"/>
      <c r="C2066" s="483"/>
      <c r="D2066" s="528"/>
      <c r="E2066" s="473"/>
      <c r="F2066" s="479"/>
      <c r="G2066" s="473"/>
      <c r="H2066" s="473"/>
      <c r="I2066" s="480"/>
      <c r="J2066" s="442"/>
      <c r="K2066" s="509"/>
      <c r="L2066" s="484"/>
      <c r="M2066" s="484"/>
      <c r="N2066" s="574"/>
      <c r="O2066" s="532">
        <f t="shared" si="100"/>
        <v>0</v>
      </c>
      <c r="P2066" s="532">
        <f t="shared" si="101"/>
        <v>0</v>
      </c>
      <c r="Q2066" s="518" t="str">
        <f t="shared" si="102"/>
        <v/>
      </c>
    </row>
    <row r="2067" spans="1:17" x14ac:dyDescent="0.2">
      <c r="A2067" s="525"/>
      <c r="B2067" s="526"/>
      <c r="C2067" s="483"/>
      <c r="D2067" s="528"/>
      <c r="E2067" s="473"/>
      <c r="F2067" s="479"/>
      <c r="G2067" s="473"/>
      <c r="H2067" s="473"/>
      <c r="I2067" s="480"/>
      <c r="J2067" s="442"/>
      <c r="K2067" s="509"/>
      <c r="L2067" s="484"/>
      <c r="M2067" s="484"/>
      <c r="N2067" s="574"/>
      <c r="O2067" s="532">
        <f t="shared" si="100"/>
        <v>0</v>
      </c>
      <c r="P2067" s="532">
        <f t="shared" si="101"/>
        <v>0</v>
      </c>
      <c r="Q2067" s="518" t="str">
        <f t="shared" si="102"/>
        <v/>
      </c>
    </row>
    <row r="2068" spans="1:17" x14ac:dyDescent="0.2">
      <c r="A2068" s="525"/>
      <c r="B2068" s="526"/>
      <c r="C2068" s="483"/>
      <c r="D2068" s="528"/>
      <c r="E2068" s="473"/>
      <c r="F2068" s="479"/>
      <c r="G2068" s="473"/>
      <c r="H2068" s="473"/>
      <c r="I2068" s="480"/>
      <c r="J2068" s="442"/>
      <c r="K2068" s="509"/>
      <c r="L2068" s="484"/>
      <c r="M2068" s="484"/>
      <c r="N2068" s="574"/>
      <c r="O2068" s="532">
        <f t="shared" si="100"/>
        <v>0</v>
      </c>
      <c r="P2068" s="532">
        <f t="shared" si="101"/>
        <v>0</v>
      </c>
      <c r="Q2068" s="518" t="str">
        <f t="shared" si="102"/>
        <v/>
      </c>
    </row>
    <row r="2069" spans="1:17" x14ac:dyDescent="0.2">
      <c r="A2069" s="525"/>
      <c r="B2069" s="526"/>
      <c r="C2069" s="483"/>
      <c r="D2069" s="528"/>
      <c r="E2069" s="473"/>
      <c r="F2069" s="479"/>
      <c r="G2069" s="473"/>
      <c r="H2069" s="473"/>
      <c r="I2069" s="480"/>
      <c r="J2069" s="442"/>
      <c r="K2069" s="509"/>
      <c r="L2069" s="484"/>
      <c r="M2069" s="484"/>
      <c r="N2069" s="574"/>
      <c r="O2069" s="532">
        <f t="shared" si="100"/>
        <v>0</v>
      </c>
      <c r="P2069" s="532">
        <f t="shared" si="101"/>
        <v>0</v>
      </c>
      <c r="Q2069" s="518" t="str">
        <f t="shared" si="102"/>
        <v/>
      </c>
    </row>
    <row r="2070" spans="1:17" x14ac:dyDescent="0.2">
      <c r="A2070" s="525"/>
      <c r="B2070" s="526"/>
      <c r="C2070" s="483"/>
      <c r="D2070" s="528"/>
      <c r="E2070" s="473"/>
      <c r="F2070" s="479"/>
      <c r="G2070" s="473"/>
      <c r="H2070" s="473"/>
      <c r="I2070" s="480"/>
      <c r="J2070" s="442"/>
      <c r="K2070" s="509"/>
      <c r="L2070" s="484"/>
      <c r="M2070" s="484"/>
      <c r="N2070" s="574"/>
      <c r="O2070" s="532">
        <f t="shared" si="100"/>
        <v>0</v>
      </c>
      <c r="P2070" s="532">
        <f t="shared" si="101"/>
        <v>0</v>
      </c>
      <c r="Q2070" s="518" t="str">
        <f t="shared" si="102"/>
        <v/>
      </c>
    </row>
    <row r="2071" spans="1:17" x14ac:dyDescent="0.2">
      <c r="A2071" s="525"/>
      <c r="B2071" s="526"/>
      <c r="C2071" s="483"/>
      <c r="D2071" s="528"/>
      <c r="E2071" s="473"/>
      <c r="F2071" s="479"/>
      <c r="G2071" s="473"/>
      <c r="H2071" s="473"/>
      <c r="I2071" s="480"/>
      <c r="J2071" s="442"/>
      <c r="K2071" s="509"/>
      <c r="L2071" s="484"/>
      <c r="M2071" s="484"/>
      <c r="N2071" s="574"/>
      <c r="O2071" s="532">
        <f t="shared" si="100"/>
        <v>0</v>
      </c>
      <c r="P2071" s="532">
        <f t="shared" si="101"/>
        <v>0</v>
      </c>
      <c r="Q2071" s="518" t="str">
        <f t="shared" si="102"/>
        <v/>
      </c>
    </row>
    <row r="2072" spans="1:17" x14ac:dyDescent="0.2">
      <c r="A2072" s="525"/>
      <c r="B2072" s="526"/>
      <c r="C2072" s="483"/>
      <c r="D2072" s="528"/>
      <c r="E2072" s="473"/>
      <c r="F2072" s="479"/>
      <c r="G2072" s="473"/>
      <c r="H2072" s="473"/>
      <c r="I2072" s="480"/>
      <c r="J2072" s="442"/>
      <c r="K2072" s="509"/>
      <c r="L2072" s="484"/>
      <c r="M2072" s="484"/>
      <c r="N2072" s="574"/>
      <c r="O2072" s="532">
        <f t="shared" si="100"/>
        <v>0</v>
      </c>
      <c r="P2072" s="532">
        <f t="shared" si="101"/>
        <v>0</v>
      </c>
      <c r="Q2072" s="518" t="str">
        <f t="shared" si="102"/>
        <v/>
      </c>
    </row>
    <row r="2073" spans="1:17" x14ac:dyDescent="0.2">
      <c r="A2073" s="525"/>
      <c r="B2073" s="526"/>
      <c r="C2073" s="483"/>
      <c r="D2073" s="528"/>
      <c r="E2073" s="473"/>
      <c r="F2073" s="479"/>
      <c r="G2073" s="473"/>
      <c r="H2073" s="473"/>
      <c r="I2073" s="480"/>
      <c r="J2073" s="442"/>
      <c r="K2073" s="509"/>
      <c r="L2073" s="484"/>
      <c r="M2073" s="484"/>
      <c r="N2073" s="574"/>
      <c r="O2073" s="532">
        <f t="shared" si="100"/>
        <v>0</v>
      </c>
      <c r="P2073" s="532">
        <f t="shared" si="101"/>
        <v>0</v>
      </c>
      <c r="Q2073" s="518" t="str">
        <f t="shared" si="102"/>
        <v/>
      </c>
    </row>
    <row r="2074" spans="1:17" x14ac:dyDescent="0.2">
      <c r="A2074" s="525"/>
      <c r="B2074" s="526"/>
      <c r="C2074" s="483"/>
      <c r="D2074" s="541"/>
      <c r="E2074" s="541"/>
      <c r="F2074" s="479"/>
      <c r="G2074" s="541"/>
      <c r="H2074" s="528"/>
      <c r="I2074" s="528"/>
      <c r="J2074" s="547"/>
      <c r="K2074" s="547"/>
      <c r="L2074" s="547"/>
      <c r="M2074" s="484"/>
      <c r="N2074" s="574"/>
      <c r="O2074" s="532">
        <f t="shared" si="100"/>
        <v>0</v>
      </c>
      <c r="P2074" s="532">
        <f t="shared" si="101"/>
        <v>0</v>
      </c>
      <c r="Q2074" s="518" t="str">
        <f t="shared" si="102"/>
        <v/>
      </c>
    </row>
    <row r="2075" spans="1:17" x14ac:dyDescent="0.2">
      <c r="A2075" s="525"/>
      <c r="B2075" s="526"/>
      <c r="C2075" s="483"/>
      <c r="D2075" s="541"/>
      <c r="E2075" s="541"/>
      <c r="F2075" s="479"/>
      <c r="G2075" s="473"/>
      <c r="H2075" s="473"/>
      <c r="I2075" s="473"/>
      <c r="J2075" s="484"/>
      <c r="K2075" s="484"/>
      <c r="L2075" s="531"/>
      <c r="M2075" s="484"/>
      <c r="N2075" s="526"/>
      <c r="O2075" s="532">
        <f t="shared" si="100"/>
        <v>0</v>
      </c>
      <c r="P2075" s="532">
        <f t="shared" si="101"/>
        <v>0</v>
      </c>
      <c r="Q2075" s="518" t="str">
        <f t="shared" si="102"/>
        <v/>
      </c>
    </row>
    <row r="2076" spans="1:17" x14ac:dyDescent="0.2">
      <c r="A2076" s="525"/>
      <c r="B2076" s="526"/>
      <c r="C2076" s="483"/>
      <c r="D2076" s="528"/>
      <c r="E2076" s="541"/>
      <c r="F2076" s="479"/>
      <c r="G2076" s="473"/>
      <c r="H2076" s="473"/>
      <c r="I2076" s="480"/>
      <c r="J2076" s="442"/>
      <c r="K2076" s="547"/>
      <c r="L2076" s="547"/>
      <c r="M2076" s="484"/>
      <c r="N2076" s="574"/>
      <c r="O2076" s="532">
        <f t="shared" si="100"/>
        <v>0</v>
      </c>
      <c r="P2076" s="532">
        <f t="shared" si="101"/>
        <v>0</v>
      </c>
      <c r="Q2076" s="518" t="str">
        <f t="shared" si="102"/>
        <v/>
      </c>
    </row>
    <row r="2077" spans="1:17" x14ac:dyDescent="0.2">
      <c r="A2077" s="525"/>
      <c r="B2077" s="526"/>
      <c r="C2077" s="483"/>
      <c r="D2077" s="528"/>
      <c r="E2077" s="541"/>
      <c r="F2077" s="479"/>
      <c r="G2077" s="473"/>
      <c r="H2077" s="473"/>
      <c r="I2077" s="480"/>
      <c r="J2077" s="442"/>
      <c r="K2077" s="547"/>
      <c r="L2077" s="547"/>
      <c r="M2077" s="484"/>
      <c r="N2077" s="574"/>
      <c r="O2077" s="532">
        <f t="shared" si="100"/>
        <v>0</v>
      </c>
      <c r="P2077" s="532">
        <f t="shared" si="101"/>
        <v>0</v>
      </c>
      <c r="Q2077" s="518" t="str">
        <f t="shared" si="102"/>
        <v/>
      </c>
    </row>
    <row r="2078" spans="1:17" x14ac:dyDescent="0.2">
      <c r="A2078" s="525"/>
      <c r="B2078" s="526"/>
      <c r="C2078" s="483"/>
      <c r="D2078" s="541"/>
      <c r="E2078" s="541"/>
      <c r="F2078" s="472"/>
      <c r="G2078" s="473"/>
      <c r="H2078" s="480"/>
      <c r="I2078" s="530"/>
      <c r="J2078" s="509"/>
      <c r="K2078" s="484"/>
      <c r="L2078" s="531"/>
      <c r="M2078" s="484"/>
      <c r="N2078" s="482"/>
      <c r="O2078" s="532">
        <f t="shared" si="100"/>
        <v>0</v>
      </c>
      <c r="P2078" s="532">
        <f t="shared" si="101"/>
        <v>0</v>
      </c>
      <c r="Q2078" s="518" t="str">
        <f t="shared" si="102"/>
        <v/>
      </c>
    </row>
    <row r="2079" spans="1:17" x14ac:dyDescent="0.2">
      <c r="A2079" s="525"/>
      <c r="B2079" s="526"/>
      <c r="C2079" s="483"/>
      <c r="D2079" s="528"/>
      <c r="E2079" s="473"/>
      <c r="F2079" s="479"/>
      <c r="G2079" s="473"/>
      <c r="H2079" s="473"/>
      <c r="I2079" s="480"/>
      <c r="J2079" s="442"/>
      <c r="K2079" s="509"/>
      <c r="L2079" s="547"/>
      <c r="M2079" s="484"/>
      <c r="N2079" s="574"/>
      <c r="O2079" s="532">
        <f t="shared" si="100"/>
        <v>0</v>
      </c>
      <c r="P2079" s="532">
        <f t="shared" si="101"/>
        <v>0</v>
      </c>
      <c r="Q2079" s="518" t="str">
        <f t="shared" si="102"/>
        <v/>
      </c>
    </row>
    <row r="2080" spans="1:17" x14ac:dyDescent="0.2">
      <c r="A2080" s="525"/>
      <c r="B2080" s="526"/>
      <c r="C2080" s="483"/>
      <c r="D2080" s="528"/>
      <c r="E2080" s="473"/>
      <c r="F2080" s="479"/>
      <c r="G2080" s="473"/>
      <c r="H2080" s="473"/>
      <c r="I2080" s="480"/>
      <c r="J2080" s="442"/>
      <c r="K2080" s="509"/>
      <c r="L2080" s="547"/>
      <c r="M2080" s="484"/>
      <c r="N2080" s="574"/>
      <c r="O2080" s="532">
        <f t="shared" si="100"/>
        <v>0</v>
      </c>
      <c r="P2080" s="532">
        <f t="shared" si="101"/>
        <v>0</v>
      </c>
      <c r="Q2080" s="518" t="str">
        <f t="shared" si="102"/>
        <v/>
      </c>
    </row>
    <row r="2081" spans="1:17" x14ac:dyDescent="0.2">
      <c r="A2081" s="525"/>
      <c r="B2081" s="526"/>
      <c r="C2081" s="483"/>
      <c r="D2081" s="528"/>
      <c r="E2081" s="473"/>
      <c r="F2081" s="479"/>
      <c r="G2081" s="473"/>
      <c r="H2081" s="473"/>
      <c r="I2081" s="480"/>
      <c r="J2081" s="442"/>
      <c r="K2081" s="484"/>
      <c r="L2081" s="547"/>
      <c r="M2081" s="484"/>
      <c r="N2081" s="574"/>
      <c r="O2081" s="532">
        <f t="shared" si="100"/>
        <v>0</v>
      </c>
      <c r="P2081" s="532">
        <f t="shared" si="101"/>
        <v>0</v>
      </c>
      <c r="Q2081" s="518" t="str">
        <f t="shared" si="102"/>
        <v/>
      </c>
    </row>
    <row r="2082" spans="1:17" x14ac:dyDescent="0.2">
      <c r="A2082" s="525"/>
      <c r="B2082" s="526"/>
      <c r="C2082" s="483"/>
      <c r="D2082" s="528"/>
      <c r="E2082" s="473"/>
      <c r="F2082" s="479"/>
      <c r="G2082" s="473"/>
      <c r="H2082" s="473"/>
      <c r="I2082" s="480"/>
      <c r="J2082" s="484"/>
      <c r="K2082" s="509"/>
      <c r="L2082" s="484"/>
      <c r="M2082" s="484"/>
      <c r="N2082" s="574"/>
      <c r="O2082" s="532">
        <f t="shared" si="100"/>
        <v>0</v>
      </c>
      <c r="P2082" s="532">
        <f t="shared" si="101"/>
        <v>0</v>
      </c>
      <c r="Q2082" s="518" t="str">
        <f t="shared" si="102"/>
        <v/>
      </c>
    </row>
    <row r="2083" spans="1:17" x14ac:dyDescent="0.2">
      <c r="A2083" s="525"/>
      <c r="B2083" s="526"/>
      <c r="C2083" s="483"/>
      <c r="D2083" s="528"/>
      <c r="E2083" s="473"/>
      <c r="F2083" s="479"/>
      <c r="G2083" s="473"/>
      <c r="H2083" s="473"/>
      <c r="I2083" s="480"/>
      <c r="J2083" s="484"/>
      <c r="K2083" s="509"/>
      <c r="L2083" s="484"/>
      <c r="M2083" s="484"/>
      <c r="N2083" s="574"/>
      <c r="O2083" s="532">
        <f t="shared" si="100"/>
        <v>0</v>
      </c>
      <c r="P2083" s="532">
        <f t="shared" si="101"/>
        <v>0</v>
      </c>
      <c r="Q2083" s="518" t="str">
        <f t="shared" si="102"/>
        <v/>
      </c>
    </row>
    <row r="2084" spans="1:17" x14ac:dyDescent="0.2">
      <c r="A2084" s="525"/>
      <c r="B2084" s="526"/>
      <c r="C2084" s="483"/>
      <c r="D2084" s="541"/>
      <c r="E2084" s="541"/>
      <c r="F2084" s="479"/>
      <c r="G2084" s="473"/>
      <c r="H2084" s="473"/>
      <c r="I2084" s="528"/>
      <c r="J2084" s="484"/>
      <c r="K2084" s="484"/>
      <c r="L2084" s="531"/>
      <c r="M2084" s="484"/>
      <c r="N2084" s="526"/>
      <c r="O2084" s="532">
        <f t="shared" si="100"/>
        <v>0</v>
      </c>
      <c r="P2084" s="532">
        <f t="shared" si="101"/>
        <v>0</v>
      </c>
      <c r="Q2084" s="518" t="str">
        <f t="shared" si="102"/>
        <v/>
      </c>
    </row>
    <row r="2085" spans="1:17" x14ac:dyDescent="0.2">
      <c r="A2085" s="525"/>
      <c r="B2085" s="526"/>
      <c r="C2085" s="483"/>
      <c r="D2085" s="541"/>
      <c r="E2085" s="541"/>
      <c r="F2085" s="479"/>
      <c r="G2085" s="473"/>
      <c r="H2085" s="473"/>
      <c r="I2085" s="530"/>
      <c r="J2085" s="484"/>
      <c r="K2085" s="484"/>
      <c r="L2085" s="531"/>
      <c r="M2085" s="484"/>
      <c r="N2085" s="526"/>
      <c r="O2085" s="532">
        <f t="shared" si="100"/>
        <v>0</v>
      </c>
      <c r="P2085" s="532">
        <f t="shared" si="101"/>
        <v>0</v>
      </c>
      <c r="Q2085" s="518" t="str">
        <f t="shared" si="102"/>
        <v/>
      </c>
    </row>
    <row r="2086" spans="1:17" x14ac:dyDescent="0.2">
      <c r="A2086" s="525"/>
      <c r="B2086" s="526"/>
      <c r="C2086" s="483"/>
      <c r="D2086" s="541"/>
      <c r="E2086" s="541"/>
      <c r="F2086" s="479"/>
      <c r="G2086" s="473"/>
      <c r="H2086" s="473"/>
      <c r="I2086" s="530"/>
      <c r="J2086" s="543"/>
      <c r="K2086" s="543"/>
      <c r="L2086" s="531"/>
      <c r="M2086" s="484"/>
      <c r="N2086" s="526"/>
      <c r="O2086" s="532">
        <f t="shared" si="100"/>
        <v>0</v>
      </c>
      <c r="P2086" s="532">
        <f t="shared" si="101"/>
        <v>0</v>
      </c>
      <c r="Q2086" s="518" t="str">
        <f t="shared" si="102"/>
        <v/>
      </c>
    </row>
    <row r="2087" spans="1:17" x14ac:dyDescent="0.2">
      <c r="A2087" s="525"/>
      <c r="B2087" s="526"/>
      <c r="C2087" s="483"/>
      <c r="D2087" s="528"/>
      <c r="E2087" s="473"/>
      <c r="F2087" s="479"/>
      <c r="G2087" s="473"/>
      <c r="H2087" s="473"/>
      <c r="I2087" s="480"/>
      <c r="J2087" s="442"/>
      <c r="K2087" s="509"/>
      <c r="L2087" s="484"/>
      <c r="M2087" s="484"/>
      <c r="N2087" s="574"/>
      <c r="O2087" s="532">
        <f t="shared" si="100"/>
        <v>0</v>
      </c>
      <c r="P2087" s="532">
        <f t="shared" si="101"/>
        <v>0</v>
      </c>
      <c r="Q2087" s="518" t="str">
        <f t="shared" si="102"/>
        <v/>
      </c>
    </row>
    <row r="2088" spans="1:17" x14ac:dyDescent="0.2">
      <c r="A2088" s="525"/>
      <c r="B2088" s="526"/>
      <c r="C2088" s="483"/>
      <c r="D2088" s="541"/>
      <c r="E2088" s="541"/>
      <c r="F2088" s="479"/>
      <c r="G2088" s="473"/>
      <c r="H2088" s="473"/>
      <c r="I2088" s="473"/>
      <c r="J2088" s="484"/>
      <c r="K2088" s="484"/>
      <c r="L2088" s="531"/>
      <c r="M2088" s="484"/>
      <c r="N2088" s="526"/>
      <c r="O2088" s="532">
        <f t="shared" si="100"/>
        <v>0</v>
      </c>
      <c r="P2088" s="532">
        <f t="shared" si="101"/>
        <v>0</v>
      </c>
      <c r="Q2088" s="518" t="str">
        <f t="shared" si="102"/>
        <v/>
      </c>
    </row>
    <row r="2089" spans="1:17" x14ac:dyDescent="0.2">
      <c r="A2089" s="525"/>
      <c r="B2089" s="526"/>
      <c r="C2089" s="483"/>
      <c r="D2089" s="541"/>
      <c r="E2089" s="541"/>
      <c r="F2089" s="479"/>
      <c r="G2089" s="473"/>
      <c r="H2089" s="473"/>
      <c r="I2089" s="530"/>
      <c r="J2089" s="484"/>
      <c r="K2089" s="484"/>
      <c r="L2089" s="531"/>
      <c r="M2089" s="484"/>
      <c r="N2089" s="526"/>
      <c r="O2089" s="532">
        <f t="shared" si="100"/>
        <v>0</v>
      </c>
      <c r="P2089" s="532">
        <f t="shared" si="101"/>
        <v>0</v>
      </c>
      <c r="Q2089" s="518" t="str">
        <f t="shared" si="102"/>
        <v/>
      </c>
    </row>
    <row r="2090" spans="1:17" x14ac:dyDescent="0.2">
      <c r="A2090" s="525"/>
      <c r="B2090" s="526"/>
      <c r="C2090" s="483"/>
      <c r="D2090" s="541"/>
      <c r="E2090" s="541"/>
      <c r="F2090" s="479"/>
      <c r="G2090" s="473"/>
      <c r="H2090" s="473"/>
      <c r="I2090" s="473"/>
      <c r="J2090" s="484"/>
      <c r="K2090" s="484"/>
      <c r="L2090" s="547"/>
      <c r="M2090" s="484"/>
      <c r="N2090" s="526"/>
      <c r="O2090" s="532">
        <f t="shared" si="100"/>
        <v>0</v>
      </c>
      <c r="P2090" s="532">
        <f t="shared" si="101"/>
        <v>0</v>
      </c>
      <c r="Q2090" s="518" t="str">
        <f t="shared" si="102"/>
        <v/>
      </c>
    </row>
    <row r="2091" spans="1:17" x14ac:dyDescent="0.2">
      <c r="A2091" s="525"/>
      <c r="B2091" s="526"/>
      <c r="C2091" s="483"/>
      <c r="D2091" s="541"/>
      <c r="E2091" s="541"/>
      <c r="F2091" s="479"/>
      <c r="G2091" s="473"/>
      <c r="H2091" s="473"/>
      <c r="I2091" s="530"/>
      <c r="J2091" s="473"/>
      <c r="K2091" s="484"/>
      <c r="L2091" s="531"/>
      <c r="M2091" s="484"/>
      <c r="N2091" s="482"/>
      <c r="O2091" s="532">
        <f t="shared" si="100"/>
        <v>0</v>
      </c>
      <c r="P2091" s="532">
        <f t="shared" si="101"/>
        <v>0</v>
      </c>
      <c r="Q2091" s="518" t="str">
        <f t="shared" si="102"/>
        <v/>
      </c>
    </row>
    <row r="2092" spans="1:17" x14ac:dyDescent="0.2">
      <c r="A2092" s="525"/>
      <c r="B2092" s="526"/>
      <c r="C2092" s="483"/>
      <c r="D2092" s="528"/>
      <c r="E2092" s="541"/>
      <c r="F2092" s="479"/>
      <c r="G2092" s="473"/>
      <c r="H2092" s="473"/>
      <c r="I2092" s="480"/>
      <c r="J2092" s="442"/>
      <c r="K2092" s="509"/>
      <c r="L2092" s="484"/>
      <c r="M2092" s="484"/>
      <c r="N2092" s="574"/>
      <c r="O2092" s="532">
        <f t="shared" si="100"/>
        <v>0</v>
      </c>
      <c r="P2092" s="532">
        <f t="shared" si="101"/>
        <v>0</v>
      </c>
      <c r="Q2092" s="518" t="str">
        <f t="shared" si="102"/>
        <v/>
      </c>
    </row>
    <row r="2093" spans="1:17" x14ac:dyDescent="0.2">
      <c r="A2093" s="525"/>
      <c r="B2093" s="526"/>
      <c r="C2093" s="483"/>
      <c r="D2093" s="528"/>
      <c r="E2093" s="473"/>
      <c r="F2093" s="479"/>
      <c r="G2093" s="473"/>
      <c r="H2093" s="473"/>
      <c r="I2093" s="480"/>
      <c r="J2093" s="442"/>
      <c r="K2093" s="509"/>
      <c r="L2093" s="484"/>
      <c r="M2093" s="484"/>
      <c r="N2093" s="574"/>
      <c r="O2093" s="532">
        <f t="shared" si="100"/>
        <v>0</v>
      </c>
      <c r="P2093" s="532">
        <f t="shared" si="101"/>
        <v>0</v>
      </c>
      <c r="Q2093" s="518" t="str">
        <f t="shared" si="102"/>
        <v/>
      </c>
    </row>
    <row r="2094" spans="1:17" x14ac:dyDescent="0.2">
      <c r="A2094" s="525"/>
      <c r="B2094" s="526"/>
      <c r="C2094" s="483"/>
      <c r="D2094" s="528"/>
      <c r="E2094" s="473"/>
      <c r="F2094" s="479"/>
      <c r="G2094" s="473"/>
      <c r="H2094" s="473"/>
      <c r="I2094" s="480"/>
      <c r="J2094" s="442"/>
      <c r="K2094" s="509"/>
      <c r="L2094" s="484"/>
      <c r="M2094" s="484"/>
      <c r="N2094" s="574"/>
      <c r="O2094" s="532">
        <f t="shared" si="100"/>
        <v>0</v>
      </c>
      <c r="P2094" s="532">
        <f t="shared" si="101"/>
        <v>0</v>
      </c>
      <c r="Q2094" s="518" t="str">
        <f t="shared" si="102"/>
        <v/>
      </c>
    </row>
    <row r="2095" spans="1:17" x14ac:dyDescent="0.2">
      <c r="A2095" s="525"/>
      <c r="B2095" s="526"/>
      <c r="C2095" s="483"/>
      <c r="D2095" s="528"/>
      <c r="E2095" s="473"/>
      <c r="F2095" s="479"/>
      <c r="G2095" s="473"/>
      <c r="H2095" s="473"/>
      <c r="I2095" s="480"/>
      <c r="J2095" s="442"/>
      <c r="K2095" s="509"/>
      <c r="L2095" s="484"/>
      <c r="M2095" s="484"/>
      <c r="N2095" s="526"/>
      <c r="O2095" s="532">
        <f t="shared" si="100"/>
        <v>0</v>
      </c>
      <c r="P2095" s="532">
        <f t="shared" si="101"/>
        <v>0</v>
      </c>
      <c r="Q2095" s="518" t="str">
        <f t="shared" si="102"/>
        <v/>
      </c>
    </row>
    <row r="2096" spans="1:17" x14ac:dyDescent="0.2">
      <c r="A2096" s="525"/>
      <c r="B2096" s="526"/>
      <c r="C2096" s="483"/>
      <c r="D2096" s="528"/>
      <c r="E2096" s="473"/>
      <c r="F2096" s="479"/>
      <c r="G2096" s="473"/>
      <c r="H2096" s="480"/>
      <c r="I2096" s="473"/>
      <c r="J2096" s="484"/>
      <c r="K2096" s="484"/>
      <c r="L2096" s="484"/>
      <c r="M2096" s="484"/>
      <c r="N2096" s="526"/>
      <c r="O2096" s="532">
        <f t="shared" si="100"/>
        <v>0</v>
      </c>
      <c r="P2096" s="532">
        <f t="shared" si="101"/>
        <v>0</v>
      </c>
      <c r="Q2096" s="518" t="str">
        <f t="shared" si="102"/>
        <v/>
      </c>
    </row>
    <row r="2097" spans="1:17" x14ac:dyDescent="0.2">
      <c r="A2097" s="525"/>
      <c r="B2097" s="526"/>
      <c r="C2097" s="483"/>
      <c r="D2097" s="528"/>
      <c r="E2097" s="473"/>
      <c r="F2097" s="479"/>
      <c r="G2097" s="473"/>
      <c r="H2097" s="473"/>
      <c r="I2097" s="480"/>
      <c r="J2097" s="442"/>
      <c r="K2097" s="484"/>
      <c r="L2097" s="543"/>
      <c r="M2097" s="484"/>
      <c r="N2097" s="526"/>
      <c r="O2097" s="532">
        <f t="shared" si="100"/>
        <v>0</v>
      </c>
      <c r="P2097" s="532">
        <f t="shared" si="101"/>
        <v>0</v>
      </c>
      <c r="Q2097" s="518" t="str">
        <f t="shared" si="102"/>
        <v/>
      </c>
    </row>
    <row r="2098" spans="1:17" x14ac:dyDescent="0.2">
      <c r="A2098" s="525"/>
      <c r="B2098" s="526"/>
      <c r="C2098" s="483"/>
      <c r="D2098" s="528"/>
      <c r="E2098" s="473"/>
      <c r="F2098" s="479"/>
      <c r="G2098" s="473"/>
      <c r="H2098" s="473"/>
      <c r="I2098" s="480"/>
      <c r="J2098" s="442"/>
      <c r="K2098" s="484"/>
      <c r="L2098" s="543"/>
      <c r="M2098" s="484"/>
      <c r="N2098" s="526"/>
      <c r="O2098" s="532">
        <f t="shared" si="100"/>
        <v>0</v>
      </c>
      <c r="P2098" s="532">
        <f t="shared" si="101"/>
        <v>0</v>
      </c>
      <c r="Q2098" s="518" t="str">
        <f t="shared" si="102"/>
        <v/>
      </c>
    </row>
    <row r="2099" spans="1:17" x14ac:dyDescent="0.2">
      <c r="A2099" s="525"/>
      <c r="B2099" s="526"/>
      <c r="C2099" s="483"/>
      <c r="D2099" s="528"/>
      <c r="E2099" s="473"/>
      <c r="F2099" s="479"/>
      <c r="G2099" s="473"/>
      <c r="H2099" s="473"/>
      <c r="I2099" s="480"/>
      <c r="J2099" s="442"/>
      <c r="K2099" s="484"/>
      <c r="L2099" s="543"/>
      <c r="M2099" s="484"/>
      <c r="N2099" s="526"/>
      <c r="O2099" s="532">
        <f t="shared" si="100"/>
        <v>0</v>
      </c>
      <c r="P2099" s="532">
        <f t="shared" si="101"/>
        <v>0</v>
      </c>
      <c r="Q2099" s="518" t="str">
        <f t="shared" si="102"/>
        <v/>
      </c>
    </row>
    <row r="2100" spans="1:17" x14ac:dyDescent="0.2">
      <c r="A2100" s="525"/>
      <c r="B2100" s="526"/>
      <c r="C2100" s="483"/>
      <c r="D2100" s="541"/>
      <c r="E2100" s="541"/>
      <c r="F2100" s="479"/>
      <c r="G2100" s="541"/>
      <c r="H2100" s="528"/>
      <c r="I2100" s="480"/>
      <c r="J2100" s="547"/>
      <c r="K2100" s="547"/>
      <c r="L2100" s="547"/>
      <c r="M2100" s="484"/>
      <c r="N2100" s="574"/>
      <c r="O2100" s="532">
        <f t="shared" si="100"/>
        <v>0</v>
      </c>
      <c r="P2100" s="532">
        <f t="shared" si="101"/>
        <v>0</v>
      </c>
      <c r="Q2100" s="518" t="str">
        <f t="shared" si="102"/>
        <v/>
      </c>
    </row>
    <row r="2101" spans="1:17" x14ac:dyDescent="0.2">
      <c r="A2101" s="525"/>
      <c r="B2101" s="526"/>
      <c r="C2101" s="483"/>
      <c r="D2101" s="528"/>
      <c r="E2101" s="541"/>
      <c r="F2101" s="479"/>
      <c r="G2101" s="541"/>
      <c r="H2101" s="473"/>
      <c r="I2101" s="473"/>
      <c r="J2101" s="484"/>
      <c r="K2101" s="484"/>
      <c r="L2101" s="484"/>
      <c r="M2101" s="484"/>
      <c r="N2101" s="482"/>
      <c r="O2101" s="532">
        <f t="shared" si="100"/>
        <v>0</v>
      </c>
      <c r="P2101" s="532">
        <f t="shared" si="101"/>
        <v>0</v>
      </c>
      <c r="Q2101" s="518" t="str">
        <f t="shared" si="102"/>
        <v/>
      </c>
    </row>
    <row r="2102" spans="1:17" x14ac:dyDescent="0.2">
      <c r="A2102" s="525"/>
      <c r="B2102" s="526"/>
      <c r="C2102" s="483"/>
      <c r="D2102" s="541"/>
      <c r="E2102" s="541"/>
      <c r="F2102" s="479"/>
      <c r="G2102" s="528"/>
      <c r="H2102" s="528"/>
      <c r="I2102" s="480"/>
      <c r="J2102" s="547"/>
      <c r="K2102" s="547"/>
      <c r="L2102" s="547"/>
      <c r="M2102" s="484"/>
      <c r="N2102" s="574"/>
      <c r="O2102" s="532">
        <f t="shared" si="100"/>
        <v>0</v>
      </c>
      <c r="P2102" s="532">
        <f t="shared" si="101"/>
        <v>0</v>
      </c>
      <c r="Q2102" s="518" t="str">
        <f t="shared" si="102"/>
        <v/>
      </c>
    </row>
    <row r="2103" spans="1:17" x14ac:dyDescent="0.2">
      <c r="A2103" s="525"/>
      <c r="B2103" s="526"/>
      <c r="C2103" s="483"/>
      <c r="D2103" s="528"/>
      <c r="E2103" s="473"/>
      <c r="F2103" s="479"/>
      <c r="G2103" s="473"/>
      <c r="H2103" s="473"/>
      <c r="I2103" s="480"/>
      <c r="J2103" s="442"/>
      <c r="K2103" s="509"/>
      <c r="L2103" s="484"/>
      <c r="M2103" s="484"/>
      <c r="N2103" s="574"/>
      <c r="O2103" s="532">
        <f t="shared" si="100"/>
        <v>0</v>
      </c>
      <c r="P2103" s="532">
        <f t="shared" si="101"/>
        <v>0</v>
      </c>
      <c r="Q2103" s="518" t="str">
        <f t="shared" si="102"/>
        <v/>
      </c>
    </row>
    <row r="2104" spans="1:17" x14ac:dyDescent="0.2">
      <c r="A2104" s="525"/>
      <c r="B2104" s="526"/>
      <c r="C2104" s="483"/>
      <c r="D2104" s="528"/>
      <c r="E2104" s="473"/>
      <c r="F2104" s="479"/>
      <c r="G2104" s="541"/>
      <c r="H2104" s="473"/>
      <c r="I2104" s="480"/>
      <c r="J2104" s="443"/>
      <c r="K2104" s="443"/>
      <c r="L2104" s="443"/>
      <c r="M2104" s="484"/>
      <c r="N2104" s="574"/>
      <c r="O2104" s="532">
        <f t="shared" si="100"/>
        <v>0</v>
      </c>
      <c r="P2104" s="532">
        <f t="shared" si="101"/>
        <v>0</v>
      </c>
      <c r="Q2104" s="518" t="str">
        <f t="shared" si="102"/>
        <v/>
      </c>
    </row>
    <row r="2105" spans="1:17" x14ac:dyDescent="0.2">
      <c r="A2105" s="525"/>
      <c r="B2105" s="526"/>
      <c r="C2105" s="483"/>
      <c r="D2105" s="528"/>
      <c r="E2105" s="473"/>
      <c r="F2105" s="479"/>
      <c r="G2105" s="473"/>
      <c r="H2105" s="473"/>
      <c r="I2105" s="480"/>
      <c r="J2105" s="443"/>
      <c r="K2105" s="443"/>
      <c r="L2105" s="443"/>
      <c r="M2105" s="484"/>
      <c r="N2105" s="574"/>
      <c r="O2105" s="532">
        <f t="shared" si="100"/>
        <v>0</v>
      </c>
      <c r="P2105" s="532">
        <f t="shared" si="101"/>
        <v>0</v>
      </c>
      <c r="Q2105" s="518" t="str">
        <f t="shared" si="102"/>
        <v/>
      </c>
    </row>
    <row r="2106" spans="1:17" x14ac:dyDescent="0.2">
      <c r="A2106" s="525"/>
      <c r="B2106" s="526"/>
      <c r="C2106" s="483"/>
      <c r="D2106" s="528"/>
      <c r="E2106" s="473"/>
      <c r="F2106" s="601"/>
      <c r="G2106" s="473"/>
      <c r="H2106" s="473"/>
      <c r="I2106" s="480"/>
      <c r="J2106" s="442"/>
      <c r="K2106" s="509"/>
      <c r="L2106" s="484"/>
      <c r="M2106" s="484"/>
      <c r="N2106" s="574"/>
      <c r="O2106" s="532">
        <f t="shared" si="100"/>
        <v>0</v>
      </c>
      <c r="P2106" s="532">
        <f t="shared" si="101"/>
        <v>0</v>
      </c>
      <c r="Q2106" s="518" t="str">
        <f t="shared" si="102"/>
        <v/>
      </c>
    </row>
    <row r="2107" spans="1:17" x14ac:dyDescent="0.2">
      <c r="A2107" s="525"/>
      <c r="B2107" s="526"/>
      <c r="C2107" s="483"/>
      <c r="D2107" s="528"/>
      <c r="E2107" s="541"/>
      <c r="F2107" s="479"/>
      <c r="G2107" s="473"/>
      <c r="H2107" s="473"/>
      <c r="I2107" s="480"/>
      <c r="J2107" s="442"/>
      <c r="K2107" s="509"/>
      <c r="L2107" s="484"/>
      <c r="M2107" s="484"/>
      <c r="N2107" s="574"/>
      <c r="O2107" s="532">
        <f t="shared" si="100"/>
        <v>0</v>
      </c>
      <c r="P2107" s="532">
        <f t="shared" si="101"/>
        <v>0</v>
      </c>
      <c r="Q2107" s="518" t="str">
        <f t="shared" si="102"/>
        <v/>
      </c>
    </row>
    <row r="2108" spans="1:17" x14ac:dyDescent="0.2">
      <c r="A2108" s="525"/>
      <c r="B2108" s="526"/>
      <c r="C2108" s="483"/>
      <c r="D2108" s="528"/>
      <c r="E2108" s="473"/>
      <c r="F2108" s="479"/>
      <c r="G2108" s="473"/>
      <c r="H2108" s="473"/>
      <c r="I2108" s="480"/>
      <c r="J2108" s="442"/>
      <c r="K2108" s="509"/>
      <c r="L2108" s="484"/>
      <c r="M2108" s="484"/>
      <c r="N2108" s="574"/>
      <c r="O2108" s="532">
        <f t="shared" si="100"/>
        <v>0</v>
      </c>
      <c r="P2108" s="532">
        <f t="shared" si="101"/>
        <v>0</v>
      </c>
      <c r="Q2108" s="518" t="str">
        <f t="shared" si="102"/>
        <v/>
      </c>
    </row>
    <row r="2109" spans="1:17" x14ac:dyDescent="0.2">
      <c r="A2109" s="525"/>
      <c r="B2109" s="526"/>
      <c r="C2109" s="483"/>
      <c r="D2109" s="528"/>
      <c r="E2109" s="541"/>
      <c r="F2109" s="479"/>
      <c r="G2109" s="473"/>
      <c r="H2109" s="473"/>
      <c r="I2109" s="480"/>
      <c r="J2109" s="442"/>
      <c r="K2109" s="509"/>
      <c r="L2109" s="484"/>
      <c r="M2109" s="484"/>
      <c r="N2109" s="574"/>
      <c r="O2109" s="532">
        <f t="shared" si="100"/>
        <v>0</v>
      </c>
      <c r="P2109" s="532">
        <f t="shared" si="101"/>
        <v>0</v>
      </c>
      <c r="Q2109" s="518" t="str">
        <f t="shared" si="102"/>
        <v/>
      </c>
    </row>
    <row r="2110" spans="1:17" x14ac:dyDescent="0.2">
      <c r="A2110" s="525"/>
      <c r="B2110" s="526"/>
      <c r="C2110" s="483"/>
      <c r="D2110" s="528"/>
      <c r="E2110" s="473"/>
      <c r="F2110" s="479"/>
      <c r="G2110" s="473"/>
      <c r="H2110" s="473"/>
      <c r="I2110" s="480"/>
      <c r="J2110" s="442"/>
      <c r="K2110" s="509"/>
      <c r="L2110" s="484"/>
      <c r="M2110" s="484"/>
      <c r="N2110" s="574"/>
      <c r="O2110" s="532">
        <f t="shared" si="100"/>
        <v>0</v>
      </c>
      <c r="P2110" s="532">
        <f t="shared" si="101"/>
        <v>0</v>
      </c>
      <c r="Q2110" s="518" t="str">
        <f t="shared" si="102"/>
        <v/>
      </c>
    </row>
    <row r="2111" spans="1:17" x14ac:dyDescent="0.2">
      <c r="A2111" s="525"/>
      <c r="B2111" s="526"/>
      <c r="C2111" s="483"/>
      <c r="D2111" s="528"/>
      <c r="E2111" s="473"/>
      <c r="F2111" s="479"/>
      <c r="G2111" s="541"/>
      <c r="H2111" s="480"/>
      <c r="I2111" s="480"/>
      <c r="J2111" s="443"/>
      <c r="K2111" s="443"/>
      <c r="L2111" s="443"/>
      <c r="M2111" s="442"/>
      <c r="N2111" s="501"/>
      <c r="O2111" s="532">
        <f t="shared" si="100"/>
        <v>0</v>
      </c>
      <c r="P2111" s="532">
        <f t="shared" si="101"/>
        <v>0</v>
      </c>
      <c r="Q2111" s="518" t="str">
        <f t="shared" si="102"/>
        <v/>
      </c>
    </row>
    <row r="2112" spans="1:17" x14ac:dyDescent="0.2">
      <c r="A2112" s="525"/>
      <c r="B2112" s="526"/>
      <c r="C2112" s="483"/>
      <c r="D2112" s="528"/>
      <c r="E2112" s="473"/>
      <c r="F2112" s="601"/>
      <c r="G2112" s="473"/>
      <c r="H2112" s="473"/>
      <c r="I2112" s="480"/>
      <c r="J2112" s="442"/>
      <c r="K2112" s="509"/>
      <c r="L2112" s="509"/>
      <c r="M2112" s="484"/>
      <c r="N2112" s="574"/>
      <c r="O2112" s="532">
        <f t="shared" si="100"/>
        <v>0</v>
      </c>
      <c r="P2112" s="532">
        <f t="shared" si="101"/>
        <v>0</v>
      </c>
      <c r="Q2112" s="518" t="str">
        <f t="shared" si="102"/>
        <v/>
      </c>
    </row>
    <row r="2113" spans="1:17" x14ac:dyDescent="0.2">
      <c r="A2113" s="525"/>
      <c r="B2113" s="526"/>
      <c r="C2113" s="483"/>
      <c r="D2113" s="528"/>
      <c r="E2113" s="473"/>
      <c r="F2113" s="479"/>
      <c r="G2113" s="473"/>
      <c r="H2113" s="473"/>
      <c r="I2113" s="473"/>
      <c r="J2113" s="484"/>
      <c r="K2113" s="509"/>
      <c r="L2113" s="484"/>
      <c r="M2113" s="484"/>
      <c r="N2113" s="574"/>
      <c r="O2113" s="532">
        <f t="shared" si="100"/>
        <v>0</v>
      </c>
      <c r="P2113" s="532">
        <f t="shared" si="101"/>
        <v>0</v>
      </c>
      <c r="Q2113" s="518" t="str">
        <f t="shared" si="102"/>
        <v/>
      </c>
    </row>
    <row r="2114" spans="1:17" x14ac:dyDescent="0.2">
      <c r="A2114" s="525"/>
      <c r="B2114" s="526"/>
      <c r="C2114" s="571"/>
      <c r="D2114" s="541"/>
      <c r="E2114" s="541"/>
      <c r="F2114" s="542"/>
      <c r="G2114" s="541"/>
      <c r="H2114" s="473"/>
      <c r="I2114" s="480"/>
      <c r="J2114" s="442"/>
      <c r="K2114" s="509"/>
      <c r="L2114" s="484"/>
      <c r="M2114" s="484"/>
      <c r="N2114" s="574"/>
      <c r="O2114" s="532">
        <f t="shared" si="100"/>
        <v>0</v>
      </c>
      <c r="P2114" s="532">
        <f t="shared" si="101"/>
        <v>0</v>
      </c>
      <c r="Q2114" s="518" t="str">
        <f t="shared" si="102"/>
        <v/>
      </c>
    </row>
    <row r="2115" spans="1:17" x14ac:dyDescent="0.2">
      <c r="A2115" s="525"/>
      <c r="B2115" s="526"/>
      <c r="C2115" s="571"/>
      <c r="D2115" s="541"/>
      <c r="E2115" s="541"/>
      <c r="F2115" s="542"/>
      <c r="G2115" s="541"/>
      <c r="H2115" s="473"/>
      <c r="I2115" s="480"/>
      <c r="J2115" s="442"/>
      <c r="K2115" s="509"/>
      <c r="L2115" s="484"/>
      <c r="M2115" s="484"/>
      <c r="N2115" s="574"/>
      <c r="O2115" s="532">
        <f t="shared" si="100"/>
        <v>0</v>
      </c>
      <c r="P2115" s="532">
        <f t="shared" si="101"/>
        <v>0</v>
      </c>
      <c r="Q2115" s="518" t="str">
        <f t="shared" si="102"/>
        <v/>
      </c>
    </row>
    <row r="2116" spans="1:17" x14ac:dyDescent="0.2">
      <c r="A2116" s="525"/>
      <c r="B2116" s="526"/>
      <c r="C2116" s="571"/>
      <c r="D2116" s="541"/>
      <c r="E2116" s="541"/>
      <c r="F2116" s="542"/>
      <c r="G2116" s="541"/>
      <c r="H2116" s="473"/>
      <c r="I2116" s="480"/>
      <c r="J2116" s="442"/>
      <c r="K2116" s="509"/>
      <c r="L2116" s="484"/>
      <c r="M2116" s="484"/>
      <c r="N2116" s="574"/>
      <c r="O2116" s="532">
        <f t="shared" si="100"/>
        <v>0</v>
      </c>
      <c r="P2116" s="532">
        <f t="shared" si="101"/>
        <v>0</v>
      </c>
      <c r="Q2116" s="518" t="str">
        <f t="shared" si="102"/>
        <v/>
      </c>
    </row>
    <row r="2117" spans="1:17" x14ac:dyDescent="0.2">
      <c r="A2117" s="525"/>
      <c r="B2117" s="526"/>
      <c r="C2117" s="571"/>
      <c r="D2117" s="541"/>
      <c r="E2117" s="541"/>
      <c r="F2117" s="542"/>
      <c r="G2117" s="541"/>
      <c r="H2117" s="473"/>
      <c r="I2117" s="480"/>
      <c r="J2117" s="442"/>
      <c r="K2117" s="509"/>
      <c r="L2117" s="484"/>
      <c r="M2117" s="484"/>
      <c r="N2117" s="574"/>
      <c r="O2117" s="532">
        <f t="shared" ref="O2117:O2180" si="103">IF(B2117=0,0,IF(YEAR(B2117)=$P$1,MONTH(B2117)-$O$1+1,(YEAR(B2117)-$P$1)*12-$O$1+1+MONTH(B2117)))</f>
        <v>0</v>
      </c>
      <c r="P2117" s="532">
        <f t="shared" ref="P2117:P2180" si="104">IF(C2117=0,0,IF(YEAR(C2117)=$P$1,MONTH(C2117)-$O$1+1,(YEAR(C2117)-$P$1)*12-$O$1+1+MONTH(C2117)))</f>
        <v>0</v>
      </c>
      <c r="Q2117" s="518" t="str">
        <f t="shared" ref="Q2117:Q2180" si="105">SUBSTITUTE(D2117," ","_")</f>
        <v/>
      </c>
    </row>
    <row r="2118" spans="1:17" x14ac:dyDescent="0.2">
      <c r="A2118" s="525"/>
      <c r="B2118" s="526"/>
      <c r="C2118" s="571"/>
      <c r="D2118" s="541"/>
      <c r="E2118" s="541"/>
      <c r="F2118" s="479"/>
      <c r="G2118" s="530"/>
      <c r="H2118" s="473"/>
      <c r="I2118" s="480"/>
      <c r="J2118" s="442"/>
      <c r="K2118" s="509"/>
      <c r="L2118" s="484"/>
      <c r="M2118" s="484"/>
      <c r="N2118" s="574"/>
      <c r="O2118" s="532">
        <f t="shared" si="103"/>
        <v>0</v>
      </c>
      <c r="P2118" s="532">
        <f t="shared" si="104"/>
        <v>0</v>
      </c>
      <c r="Q2118" s="518" t="str">
        <f t="shared" si="105"/>
        <v/>
      </c>
    </row>
    <row r="2119" spans="1:17" x14ac:dyDescent="0.2">
      <c r="A2119" s="525"/>
      <c r="B2119" s="526"/>
      <c r="C2119" s="571"/>
      <c r="D2119" s="541"/>
      <c r="E2119" s="541"/>
      <c r="F2119" s="479"/>
      <c r="G2119" s="530"/>
      <c r="H2119" s="473"/>
      <c r="I2119" s="480"/>
      <c r="J2119" s="442"/>
      <c r="K2119" s="509"/>
      <c r="L2119" s="484"/>
      <c r="M2119" s="484"/>
      <c r="N2119" s="574"/>
      <c r="O2119" s="532">
        <f t="shared" si="103"/>
        <v>0</v>
      </c>
      <c r="P2119" s="532">
        <f t="shared" si="104"/>
        <v>0</v>
      </c>
      <c r="Q2119" s="518" t="str">
        <f t="shared" si="105"/>
        <v/>
      </c>
    </row>
    <row r="2120" spans="1:17" x14ac:dyDescent="0.2">
      <c r="A2120" s="525"/>
      <c r="B2120" s="526"/>
      <c r="C2120" s="571"/>
      <c r="D2120" s="541"/>
      <c r="E2120" s="473"/>
      <c r="F2120" s="479"/>
      <c r="G2120" s="473"/>
      <c r="H2120" s="473"/>
      <c r="I2120" s="480"/>
      <c r="K2120" s="442"/>
      <c r="L2120" s="509"/>
      <c r="M2120" s="484"/>
      <c r="N2120" s="574"/>
      <c r="O2120" s="532">
        <f t="shared" si="103"/>
        <v>0</v>
      </c>
      <c r="P2120" s="532">
        <f t="shared" si="104"/>
        <v>0</v>
      </c>
      <c r="Q2120" s="518" t="str">
        <f t="shared" si="105"/>
        <v/>
      </c>
    </row>
    <row r="2121" spans="1:17" x14ac:dyDescent="0.2">
      <c r="A2121" s="525"/>
      <c r="B2121" s="526"/>
      <c r="C2121" s="571"/>
      <c r="D2121" s="541"/>
      <c r="E2121" s="473"/>
      <c r="F2121" s="479"/>
      <c r="G2121" s="473"/>
      <c r="H2121" s="473"/>
      <c r="I2121" s="480"/>
      <c r="J2121" s="442"/>
      <c r="K2121" s="442"/>
      <c r="L2121" s="509"/>
      <c r="M2121" s="484"/>
      <c r="N2121" s="574"/>
      <c r="O2121" s="532">
        <f t="shared" si="103"/>
        <v>0</v>
      </c>
      <c r="P2121" s="532">
        <f t="shared" si="104"/>
        <v>0</v>
      </c>
      <c r="Q2121" s="518" t="str">
        <f t="shared" si="105"/>
        <v/>
      </c>
    </row>
    <row r="2122" spans="1:17" x14ac:dyDescent="0.2">
      <c r="A2122" s="525"/>
      <c r="B2122" s="526"/>
      <c r="C2122" s="483"/>
      <c r="D2122" s="473"/>
      <c r="E2122" s="473"/>
      <c r="F2122" s="479"/>
      <c r="G2122" s="473"/>
      <c r="H2122" s="473"/>
      <c r="I2122" s="473"/>
      <c r="J2122" s="484"/>
      <c r="K2122" s="509"/>
      <c r="L2122" s="484"/>
      <c r="M2122" s="484"/>
      <c r="N2122" s="574"/>
      <c r="O2122" s="532">
        <f t="shared" si="103"/>
        <v>0</v>
      </c>
      <c r="P2122" s="532">
        <f t="shared" si="104"/>
        <v>0</v>
      </c>
      <c r="Q2122" s="518" t="str">
        <f t="shared" si="105"/>
        <v/>
      </c>
    </row>
    <row r="2123" spans="1:17" x14ac:dyDescent="0.2">
      <c r="A2123" s="525"/>
      <c r="B2123" s="526"/>
      <c r="C2123" s="483"/>
      <c r="D2123" s="528"/>
      <c r="E2123" s="541"/>
      <c r="F2123" s="479"/>
      <c r="G2123" s="473"/>
      <c r="H2123" s="473"/>
      <c r="I2123" s="480"/>
      <c r="J2123" s="442"/>
      <c r="K2123" s="509"/>
      <c r="L2123" s="484"/>
      <c r="M2123" s="484"/>
      <c r="N2123" s="574"/>
      <c r="O2123" s="532">
        <f t="shared" si="103"/>
        <v>0</v>
      </c>
      <c r="P2123" s="532">
        <f t="shared" si="104"/>
        <v>0</v>
      </c>
      <c r="Q2123" s="518" t="str">
        <f t="shared" si="105"/>
        <v/>
      </c>
    </row>
    <row r="2124" spans="1:17" x14ac:dyDescent="0.2">
      <c r="A2124" s="525"/>
      <c r="B2124" s="526"/>
      <c r="C2124" s="483"/>
      <c r="D2124" s="528"/>
      <c r="E2124" s="473"/>
      <c r="F2124" s="479"/>
      <c r="G2124" s="473"/>
      <c r="H2124" s="473"/>
      <c r="I2124" s="480"/>
      <c r="J2124" s="442"/>
      <c r="K2124" s="509"/>
      <c r="L2124" s="484"/>
      <c r="M2124" s="484"/>
      <c r="N2124" s="574"/>
      <c r="O2124" s="532">
        <f t="shared" si="103"/>
        <v>0</v>
      </c>
      <c r="P2124" s="532">
        <f t="shared" si="104"/>
        <v>0</v>
      </c>
      <c r="Q2124" s="518" t="str">
        <f t="shared" si="105"/>
        <v/>
      </c>
    </row>
    <row r="2125" spans="1:17" x14ac:dyDescent="0.2">
      <c r="A2125" s="525"/>
      <c r="B2125" s="526"/>
      <c r="C2125" s="483"/>
      <c r="D2125" s="528"/>
      <c r="E2125" s="473"/>
      <c r="F2125" s="479"/>
      <c r="G2125" s="473"/>
      <c r="H2125" s="473"/>
      <c r="I2125" s="480"/>
      <c r="J2125" s="442"/>
      <c r="K2125" s="509"/>
      <c r="L2125" s="484"/>
      <c r="M2125" s="484"/>
      <c r="N2125" s="574"/>
      <c r="O2125" s="532">
        <f t="shared" si="103"/>
        <v>0</v>
      </c>
      <c r="P2125" s="532">
        <f t="shared" si="104"/>
        <v>0</v>
      </c>
      <c r="Q2125" s="518" t="str">
        <f t="shared" si="105"/>
        <v/>
      </c>
    </row>
    <row r="2126" spans="1:17" x14ac:dyDescent="0.2">
      <c r="A2126" s="525"/>
      <c r="B2126" s="526"/>
      <c r="C2126" s="483"/>
      <c r="D2126" s="528"/>
      <c r="E2126" s="541"/>
      <c r="F2126" s="479"/>
      <c r="G2126" s="541"/>
      <c r="H2126" s="473"/>
      <c r="I2126" s="480"/>
      <c r="J2126" s="442"/>
      <c r="K2126" s="509"/>
      <c r="L2126" s="484"/>
      <c r="M2126" s="484"/>
      <c r="N2126" s="574"/>
      <c r="O2126" s="532">
        <f t="shared" si="103"/>
        <v>0</v>
      </c>
      <c r="P2126" s="532">
        <f t="shared" si="104"/>
        <v>0</v>
      </c>
      <c r="Q2126" s="518" t="str">
        <f t="shared" si="105"/>
        <v/>
      </c>
    </row>
    <row r="2127" spans="1:17" x14ac:dyDescent="0.2">
      <c r="A2127" s="525"/>
      <c r="B2127" s="526"/>
      <c r="C2127" s="483"/>
      <c r="D2127" s="528"/>
      <c r="E2127" s="473"/>
      <c r="F2127" s="479"/>
      <c r="G2127" s="473"/>
      <c r="H2127" s="473"/>
      <c r="I2127" s="480"/>
      <c r="J2127" s="442"/>
      <c r="K2127" s="509"/>
      <c r="L2127" s="484"/>
      <c r="M2127" s="484"/>
      <c r="N2127" s="574"/>
      <c r="O2127" s="532">
        <f t="shared" si="103"/>
        <v>0</v>
      </c>
      <c r="P2127" s="532">
        <f t="shared" si="104"/>
        <v>0</v>
      </c>
      <c r="Q2127" s="518" t="str">
        <f t="shared" si="105"/>
        <v/>
      </c>
    </row>
    <row r="2128" spans="1:17" x14ac:dyDescent="0.2">
      <c r="A2128" s="525"/>
      <c r="B2128" s="526"/>
      <c r="C2128" s="483"/>
      <c r="D2128" s="528"/>
      <c r="E2128" s="473"/>
      <c r="F2128" s="479"/>
      <c r="G2128" s="473"/>
      <c r="H2128" s="473"/>
      <c r="I2128" s="480"/>
      <c r="J2128" s="442"/>
      <c r="K2128" s="509"/>
      <c r="L2128" s="484"/>
      <c r="M2128" s="484"/>
      <c r="N2128" s="574"/>
      <c r="O2128" s="532">
        <f t="shared" si="103"/>
        <v>0</v>
      </c>
      <c r="P2128" s="532">
        <f t="shared" si="104"/>
        <v>0</v>
      </c>
      <c r="Q2128" s="518" t="str">
        <f t="shared" si="105"/>
        <v/>
      </c>
    </row>
    <row r="2129" spans="1:17" x14ac:dyDescent="0.2">
      <c r="A2129" s="525"/>
      <c r="B2129" s="526"/>
      <c r="C2129" s="483"/>
      <c r="D2129" s="528"/>
      <c r="E2129" s="473"/>
      <c r="F2129" s="479"/>
      <c r="G2129" s="473"/>
      <c r="H2129" s="473"/>
      <c r="I2129" s="480"/>
      <c r="J2129" s="442"/>
      <c r="K2129" s="509"/>
      <c r="L2129" s="484"/>
      <c r="M2129" s="484"/>
      <c r="N2129" s="574"/>
      <c r="O2129" s="532">
        <f t="shared" si="103"/>
        <v>0</v>
      </c>
      <c r="P2129" s="532">
        <f t="shared" si="104"/>
        <v>0</v>
      </c>
      <c r="Q2129" s="518" t="str">
        <f t="shared" si="105"/>
        <v/>
      </c>
    </row>
    <row r="2130" spans="1:17" x14ac:dyDescent="0.2">
      <c r="A2130" s="525"/>
      <c r="B2130" s="526"/>
      <c r="C2130" s="483"/>
      <c r="D2130" s="528"/>
      <c r="E2130" s="473"/>
      <c r="F2130" s="479"/>
      <c r="G2130" s="473"/>
      <c r="H2130" s="473"/>
      <c r="I2130" s="480"/>
      <c r="J2130" s="442"/>
      <c r="K2130" s="509"/>
      <c r="L2130" s="484"/>
      <c r="M2130" s="484"/>
      <c r="N2130" s="574"/>
      <c r="O2130" s="532">
        <f t="shared" si="103"/>
        <v>0</v>
      </c>
      <c r="P2130" s="532">
        <f t="shared" si="104"/>
        <v>0</v>
      </c>
      <c r="Q2130" s="518" t="str">
        <f t="shared" si="105"/>
        <v/>
      </c>
    </row>
    <row r="2131" spans="1:17" x14ac:dyDescent="0.2">
      <c r="A2131" s="525"/>
      <c r="B2131" s="526"/>
      <c r="C2131" s="483"/>
      <c r="D2131" s="528"/>
      <c r="E2131" s="473"/>
      <c r="F2131" s="479"/>
      <c r="G2131" s="473"/>
      <c r="H2131" s="473"/>
      <c r="I2131" s="480"/>
      <c r="J2131" s="442"/>
      <c r="K2131" s="509"/>
      <c r="L2131" s="484"/>
      <c r="M2131" s="484"/>
      <c r="N2131" s="574"/>
      <c r="O2131" s="532">
        <f t="shared" si="103"/>
        <v>0</v>
      </c>
      <c r="P2131" s="532">
        <f t="shared" si="104"/>
        <v>0</v>
      </c>
      <c r="Q2131" s="518" t="str">
        <f t="shared" si="105"/>
        <v/>
      </c>
    </row>
    <row r="2132" spans="1:17" x14ac:dyDescent="0.2">
      <c r="A2132" s="525"/>
      <c r="B2132" s="526"/>
      <c r="C2132" s="483"/>
      <c r="D2132" s="528"/>
      <c r="E2132" s="473"/>
      <c r="F2132" s="479"/>
      <c r="G2132" s="473"/>
      <c r="H2132" s="473"/>
      <c r="I2132" s="480"/>
      <c r="J2132" s="442"/>
      <c r="K2132" s="509"/>
      <c r="L2132" s="484"/>
      <c r="M2132" s="484"/>
      <c r="N2132" s="574"/>
      <c r="O2132" s="532">
        <f t="shared" si="103"/>
        <v>0</v>
      </c>
      <c r="P2132" s="532">
        <f t="shared" si="104"/>
        <v>0</v>
      </c>
      <c r="Q2132" s="518" t="str">
        <f t="shared" si="105"/>
        <v/>
      </c>
    </row>
    <row r="2133" spans="1:17" x14ac:dyDescent="0.2">
      <c r="A2133" s="525"/>
      <c r="B2133" s="526"/>
      <c r="C2133" s="483"/>
      <c r="D2133" s="528"/>
      <c r="E2133" s="473"/>
      <c r="F2133" s="479"/>
      <c r="G2133" s="473"/>
      <c r="H2133" s="473"/>
      <c r="I2133" s="480"/>
      <c r="J2133" s="442"/>
      <c r="K2133" s="509"/>
      <c r="L2133" s="484"/>
      <c r="M2133" s="484"/>
      <c r="N2133" s="574"/>
      <c r="O2133" s="532">
        <f t="shared" si="103"/>
        <v>0</v>
      </c>
      <c r="P2133" s="532">
        <f t="shared" si="104"/>
        <v>0</v>
      </c>
      <c r="Q2133" s="518" t="str">
        <f t="shared" si="105"/>
        <v/>
      </c>
    </row>
    <row r="2134" spans="1:17" x14ac:dyDescent="0.2">
      <c r="A2134" s="525"/>
      <c r="B2134" s="526"/>
      <c r="C2134" s="483"/>
      <c r="D2134" s="528"/>
      <c r="E2134" s="473"/>
      <c r="F2134" s="479"/>
      <c r="G2134" s="473"/>
      <c r="H2134" s="473"/>
      <c r="I2134" s="480"/>
      <c r="J2134" s="442"/>
      <c r="K2134" s="509"/>
      <c r="L2134" s="484"/>
      <c r="M2134" s="484"/>
      <c r="N2134" s="574"/>
      <c r="O2134" s="532">
        <f t="shared" si="103"/>
        <v>0</v>
      </c>
      <c r="P2134" s="532">
        <f t="shared" si="104"/>
        <v>0</v>
      </c>
      <c r="Q2134" s="518" t="str">
        <f t="shared" si="105"/>
        <v/>
      </c>
    </row>
    <row r="2135" spans="1:17" x14ac:dyDescent="0.2">
      <c r="A2135" s="525"/>
      <c r="B2135" s="526"/>
      <c r="C2135" s="483"/>
      <c r="D2135" s="528"/>
      <c r="E2135" s="473"/>
      <c r="F2135" s="479"/>
      <c r="G2135" s="473"/>
      <c r="H2135" s="473"/>
      <c r="I2135" s="480"/>
      <c r="J2135" s="442"/>
      <c r="K2135" s="509"/>
      <c r="L2135" s="484"/>
      <c r="M2135" s="484"/>
      <c r="N2135" s="574"/>
      <c r="O2135" s="532">
        <f t="shared" si="103"/>
        <v>0</v>
      </c>
      <c r="P2135" s="532">
        <f t="shared" si="104"/>
        <v>0</v>
      </c>
      <c r="Q2135" s="518" t="str">
        <f t="shared" si="105"/>
        <v/>
      </c>
    </row>
    <row r="2136" spans="1:17" x14ac:dyDescent="0.2">
      <c r="A2136" s="525"/>
      <c r="B2136" s="526"/>
      <c r="C2136" s="483"/>
      <c r="D2136" s="528"/>
      <c r="E2136" s="473"/>
      <c r="F2136" s="479"/>
      <c r="G2136" s="473"/>
      <c r="H2136" s="473"/>
      <c r="I2136" s="480"/>
      <c r="J2136" s="442"/>
      <c r="K2136" s="509"/>
      <c r="L2136" s="484"/>
      <c r="M2136" s="484"/>
      <c r="N2136" s="574"/>
      <c r="O2136" s="532">
        <f t="shared" si="103"/>
        <v>0</v>
      </c>
      <c r="P2136" s="532">
        <f t="shared" si="104"/>
        <v>0</v>
      </c>
      <c r="Q2136" s="518" t="str">
        <f t="shared" si="105"/>
        <v/>
      </c>
    </row>
    <row r="2137" spans="1:17" x14ac:dyDescent="0.2">
      <c r="A2137" s="525"/>
      <c r="B2137" s="526"/>
      <c r="C2137" s="483"/>
      <c r="D2137" s="528"/>
      <c r="E2137" s="473"/>
      <c r="F2137" s="479"/>
      <c r="G2137" s="473"/>
      <c r="H2137" s="480"/>
      <c r="I2137" s="480"/>
      <c r="J2137" s="442"/>
      <c r="K2137" s="509"/>
      <c r="L2137" s="543"/>
      <c r="M2137" s="484"/>
      <c r="N2137" s="574"/>
      <c r="O2137" s="532">
        <f t="shared" si="103"/>
        <v>0</v>
      </c>
      <c r="P2137" s="532">
        <f t="shared" si="104"/>
        <v>0</v>
      </c>
      <c r="Q2137" s="518" t="str">
        <f t="shared" si="105"/>
        <v/>
      </c>
    </row>
    <row r="2138" spans="1:17" x14ac:dyDescent="0.2">
      <c r="A2138" s="525"/>
      <c r="B2138" s="526"/>
      <c r="C2138" s="483"/>
      <c r="D2138" s="528"/>
      <c r="E2138" s="473"/>
      <c r="F2138" s="479"/>
      <c r="G2138" s="473"/>
      <c r="H2138" s="480"/>
      <c r="I2138" s="480"/>
      <c r="J2138" s="442"/>
      <c r="K2138" s="509"/>
      <c r="L2138" s="543"/>
      <c r="M2138" s="484"/>
      <c r="N2138" s="574"/>
      <c r="O2138" s="532">
        <f t="shared" si="103"/>
        <v>0</v>
      </c>
      <c r="P2138" s="532">
        <f t="shared" si="104"/>
        <v>0</v>
      </c>
      <c r="Q2138" s="518" t="str">
        <f t="shared" si="105"/>
        <v/>
      </c>
    </row>
    <row r="2139" spans="1:17" x14ac:dyDescent="0.2">
      <c r="A2139" s="525"/>
      <c r="B2139" s="526"/>
      <c r="C2139" s="483"/>
      <c r="D2139" s="528"/>
      <c r="E2139" s="473"/>
      <c r="F2139" s="479"/>
      <c r="G2139" s="541"/>
      <c r="H2139" s="473"/>
      <c r="I2139" s="480"/>
      <c r="J2139" s="442"/>
      <c r="K2139" s="509"/>
      <c r="L2139" s="484"/>
      <c r="M2139" s="484"/>
      <c r="N2139" s="574"/>
      <c r="O2139" s="532">
        <f t="shared" si="103"/>
        <v>0</v>
      </c>
      <c r="P2139" s="532">
        <f t="shared" si="104"/>
        <v>0</v>
      </c>
      <c r="Q2139" s="518" t="str">
        <f t="shared" si="105"/>
        <v/>
      </c>
    </row>
    <row r="2140" spans="1:17" x14ac:dyDescent="0.2">
      <c r="A2140" s="525"/>
      <c r="B2140" s="526"/>
      <c r="C2140" s="483"/>
      <c r="D2140" s="541"/>
      <c r="E2140" s="473"/>
      <c r="F2140" s="479"/>
      <c r="G2140" s="473"/>
      <c r="H2140" s="473"/>
      <c r="I2140" s="480"/>
      <c r="J2140" s="442"/>
      <c r="K2140" s="509"/>
      <c r="L2140" s="484"/>
      <c r="M2140" s="484"/>
      <c r="N2140" s="574"/>
      <c r="O2140" s="532">
        <f t="shared" si="103"/>
        <v>0</v>
      </c>
      <c r="P2140" s="532">
        <f t="shared" si="104"/>
        <v>0</v>
      </c>
      <c r="Q2140" s="518" t="str">
        <f t="shared" si="105"/>
        <v/>
      </c>
    </row>
    <row r="2141" spans="1:17" x14ac:dyDescent="0.2">
      <c r="A2141" s="525"/>
      <c r="B2141" s="526"/>
      <c r="C2141" s="571"/>
      <c r="D2141" s="541"/>
      <c r="E2141" s="541"/>
      <c r="F2141" s="479"/>
      <c r="G2141" s="530"/>
      <c r="H2141" s="473"/>
      <c r="I2141" s="480"/>
      <c r="J2141" s="442"/>
      <c r="K2141" s="509"/>
      <c r="L2141" s="484"/>
      <c r="M2141" s="484"/>
      <c r="N2141" s="574"/>
      <c r="O2141" s="532">
        <f t="shared" si="103"/>
        <v>0</v>
      </c>
      <c r="P2141" s="532">
        <f t="shared" si="104"/>
        <v>0</v>
      </c>
      <c r="Q2141" s="518" t="str">
        <f t="shared" si="105"/>
        <v/>
      </c>
    </row>
    <row r="2142" spans="1:17" x14ac:dyDescent="0.2">
      <c r="A2142" s="525"/>
      <c r="B2142" s="526"/>
      <c r="C2142" s="571"/>
      <c r="D2142" s="541"/>
      <c r="E2142" s="541"/>
      <c r="F2142" s="479"/>
      <c r="G2142" s="530"/>
      <c r="H2142" s="473"/>
      <c r="I2142" s="480"/>
      <c r="J2142" s="442"/>
      <c r="K2142" s="509"/>
      <c r="L2142" s="484"/>
      <c r="M2142" s="484"/>
      <c r="N2142" s="574"/>
      <c r="O2142" s="532">
        <f t="shared" si="103"/>
        <v>0</v>
      </c>
      <c r="P2142" s="532">
        <f t="shared" si="104"/>
        <v>0</v>
      </c>
      <c r="Q2142" s="518" t="str">
        <f t="shared" si="105"/>
        <v/>
      </c>
    </row>
    <row r="2143" spans="1:17" x14ac:dyDescent="0.2">
      <c r="A2143" s="525"/>
      <c r="B2143" s="526"/>
      <c r="C2143" s="571"/>
      <c r="D2143" s="541"/>
      <c r="E2143" s="541"/>
      <c r="F2143" s="479"/>
      <c r="G2143" s="530"/>
      <c r="H2143" s="473"/>
      <c r="I2143" s="480"/>
      <c r="J2143" s="442"/>
      <c r="K2143" s="509"/>
      <c r="L2143" s="484"/>
      <c r="M2143" s="484"/>
      <c r="N2143" s="574"/>
      <c r="O2143" s="532">
        <f t="shared" si="103"/>
        <v>0</v>
      </c>
      <c r="P2143" s="532">
        <f t="shared" si="104"/>
        <v>0</v>
      </c>
      <c r="Q2143" s="518" t="str">
        <f t="shared" si="105"/>
        <v/>
      </c>
    </row>
    <row r="2144" spans="1:17" x14ac:dyDescent="0.2">
      <c r="A2144" s="525"/>
      <c r="B2144" s="526"/>
      <c r="C2144" s="571"/>
      <c r="D2144" s="541"/>
      <c r="E2144" s="541"/>
      <c r="F2144" s="479"/>
      <c r="G2144" s="530"/>
      <c r="H2144" s="473"/>
      <c r="I2144" s="480"/>
      <c r="J2144" s="442"/>
      <c r="K2144" s="509"/>
      <c r="L2144" s="484"/>
      <c r="M2144" s="484"/>
      <c r="N2144" s="574"/>
      <c r="O2144" s="532">
        <f t="shared" si="103"/>
        <v>0</v>
      </c>
      <c r="P2144" s="532">
        <f t="shared" si="104"/>
        <v>0</v>
      </c>
      <c r="Q2144" s="518" t="str">
        <f t="shared" si="105"/>
        <v/>
      </c>
    </row>
    <row r="2145" spans="1:17" x14ac:dyDescent="0.2">
      <c r="A2145" s="525"/>
      <c r="B2145" s="526"/>
      <c r="C2145" s="571"/>
      <c r="D2145" s="541"/>
      <c r="E2145" s="541"/>
      <c r="F2145" s="479"/>
      <c r="G2145" s="530"/>
      <c r="H2145" s="473"/>
      <c r="I2145" s="480"/>
      <c r="J2145" s="442"/>
      <c r="K2145" s="509"/>
      <c r="L2145" s="484"/>
      <c r="M2145" s="484"/>
      <c r="N2145" s="574"/>
      <c r="O2145" s="532">
        <f t="shared" si="103"/>
        <v>0</v>
      </c>
      <c r="P2145" s="532">
        <f t="shared" si="104"/>
        <v>0</v>
      </c>
      <c r="Q2145" s="518" t="str">
        <f t="shared" si="105"/>
        <v/>
      </c>
    </row>
    <row r="2146" spans="1:17" x14ac:dyDescent="0.2">
      <c r="A2146" s="525"/>
      <c r="B2146" s="526"/>
      <c r="C2146" s="571"/>
      <c r="D2146" s="541"/>
      <c r="E2146" s="541"/>
      <c r="F2146" s="479"/>
      <c r="G2146" s="530"/>
      <c r="H2146" s="473"/>
      <c r="I2146" s="480"/>
      <c r="J2146" s="442"/>
      <c r="K2146" s="509"/>
      <c r="L2146" s="484"/>
      <c r="M2146" s="484"/>
      <c r="N2146" s="574"/>
      <c r="O2146" s="532">
        <f t="shared" si="103"/>
        <v>0</v>
      </c>
      <c r="P2146" s="532">
        <f t="shared" si="104"/>
        <v>0</v>
      </c>
      <c r="Q2146" s="518" t="str">
        <f t="shared" si="105"/>
        <v/>
      </c>
    </row>
    <row r="2147" spans="1:17" x14ac:dyDescent="0.2">
      <c r="A2147" s="525"/>
      <c r="B2147" s="526"/>
      <c r="C2147" s="571"/>
      <c r="D2147" s="541"/>
      <c r="E2147" s="541"/>
      <c r="F2147" s="479"/>
      <c r="G2147" s="530"/>
      <c r="H2147" s="473"/>
      <c r="I2147" s="480"/>
      <c r="J2147" s="442"/>
      <c r="K2147" s="509"/>
      <c r="L2147" s="484"/>
      <c r="M2147" s="484"/>
      <c r="N2147" s="574"/>
      <c r="O2147" s="532">
        <f t="shared" si="103"/>
        <v>0</v>
      </c>
      <c r="P2147" s="532">
        <f t="shared" si="104"/>
        <v>0</v>
      </c>
      <c r="Q2147" s="518" t="str">
        <f t="shared" si="105"/>
        <v/>
      </c>
    </row>
    <row r="2148" spans="1:17" x14ac:dyDescent="0.2">
      <c r="A2148" s="525"/>
      <c r="B2148" s="526"/>
      <c r="C2148" s="571"/>
      <c r="D2148" s="541"/>
      <c r="E2148" s="541"/>
      <c r="F2148" s="479"/>
      <c r="G2148" s="530"/>
      <c r="H2148" s="473"/>
      <c r="I2148" s="480"/>
      <c r="J2148" s="442"/>
      <c r="K2148" s="509"/>
      <c r="L2148" s="484"/>
      <c r="M2148" s="484"/>
      <c r="N2148" s="574"/>
      <c r="O2148" s="532">
        <f t="shared" si="103"/>
        <v>0</v>
      </c>
      <c r="P2148" s="532">
        <f t="shared" si="104"/>
        <v>0</v>
      </c>
      <c r="Q2148" s="518" t="str">
        <f t="shared" si="105"/>
        <v/>
      </c>
    </row>
    <row r="2149" spans="1:17" x14ac:dyDescent="0.2">
      <c r="A2149" s="525"/>
      <c r="B2149" s="526"/>
      <c r="C2149" s="571"/>
      <c r="D2149" s="541"/>
      <c r="E2149" s="541"/>
      <c r="F2149" s="479"/>
      <c r="G2149" s="530"/>
      <c r="H2149" s="473"/>
      <c r="I2149" s="480"/>
      <c r="J2149" s="442"/>
      <c r="K2149" s="509"/>
      <c r="L2149" s="484"/>
      <c r="M2149" s="484"/>
      <c r="N2149" s="574"/>
      <c r="O2149" s="532">
        <f t="shared" si="103"/>
        <v>0</v>
      </c>
      <c r="P2149" s="532">
        <f t="shared" si="104"/>
        <v>0</v>
      </c>
      <c r="Q2149" s="518" t="str">
        <f t="shared" si="105"/>
        <v/>
      </c>
    </row>
    <row r="2150" spans="1:17" x14ac:dyDescent="0.2">
      <c r="A2150" s="525"/>
      <c r="B2150" s="526"/>
      <c r="C2150" s="571"/>
      <c r="D2150" s="541"/>
      <c r="E2150" s="541"/>
      <c r="F2150" s="479"/>
      <c r="G2150" s="530"/>
      <c r="H2150" s="473"/>
      <c r="I2150" s="480"/>
      <c r="J2150" s="442"/>
      <c r="K2150" s="509"/>
      <c r="L2150" s="484"/>
      <c r="M2150" s="484"/>
      <c r="N2150" s="574"/>
      <c r="O2150" s="532">
        <f t="shared" si="103"/>
        <v>0</v>
      </c>
      <c r="P2150" s="532">
        <f t="shared" si="104"/>
        <v>0</v>
      </c>
      <c r="Q2150" s="518" t="str">
        <f t="shared" si="105"/>
        <v/>
      </c>
    </row>
    <row r="2151" spans="1:17" x14ac:dyDescent="0.2">
      <c r="A2151" s="525"/>
      <c r="B2151" s="526"/>
      <c r="C2151" s="571"/>
      <c r="D2151" s="541"/>
      <c r="E2151" s="541"/>
      <c r="F2151" s="479"/>
      <c r="G2151" s="530"/>
      <c r="H2151" s="473"/>
      <c r="I2151" s="480"/>
      <c r="J2151" s="442"/>
      <c r="K2151" s="509"/>
      <c r="L2151" s="484"/>
      <c r="M2151" s="484"/>
      <c r="N2151" s="574"/>
      <c r="O2151" s="532">
        <f t="shared" si="103"/>
        <v>0</v>
      </c>
      <c r="P2151" s="532">
        <f t="shared" si="104"/>
        <v>0</v>
      </c>
      <c r="Q2151" s="518" t="str">
        <f t="shared" si="105"/>
        <v/>
      </c>
    </row>
    <row r="2152" spans="1:17" x14ac:dyDescent="0.2">
      <c r="A2152" s="525"/>
      <c r="B2152" s="526"/>
      <c r="C2152" s="571"/>
      <c r="D2152" s="541"/>
      <c r="E2152" s="541"/>
      <c r="F2152" s="479"/>
      <c r="G2152" s="530"/>
      <c r="H2152" s="473"/>
      <c r="I2152" s="480"/>
      <c r="J2152" s="442"/>
      <c r="K2152" s="509"/>
      <c r="L2152" s="484"/>
      <c r="M2152" s="484"/>
      <c r="N2152" s="574"/>
      <c r="O2152" s="532">
        <f t="shared" si="103"/>
        <v>0</v>
      </c>
      <c r="P2152" s="532">
        <f t="shared" si="104"/>
        <v>0</v>
      </c>
      <c r="Q2152" s="518" t="str">
        <f t="shared" si="105"/>
        <v/>
      </c>
    </row>
    <row r="2153" spans="1:17" x14ac:dyDescent="0.2">
      <c r="A2153" s="525"/>
      <c r="B2153" s="526"/>
      <c r="C2153" s="571"/>
      <c r="D2153" s="541"/>
      <c r="E2153" s="541"/>
      <c r="F2153" s="479"/>
      <c r="G2153" s="530"/>
      <c r="H2153" s="473"/>
      <c r="I2153" s="480"/>
      <c r="J2153" s="442"/>
      <c r="K2153" s="509"/>
      <c r="L2153" s="484"/>
      <c r="M2153" s="484"/>
      <c r="N2153" s="574"/>
      <c r="O2153" s="532">
        <f t="shared" si="103"/>
        <v>0</v>
      </c>
      <c r="P2153" s="532">
        <f t="shared" si="104"/>
        <v>0</v>
      </c>
      <c r="Q2153" s="518" t="str">
        <f t="shared" si="105"/>
        <v/>
      </c>
    </row>
    <row r="2154" spans="1:17" x14ac:dyDescent="0.2">
      <c r="A2154" s="525"/>
      <c r="B2154" s="526"/>
      <c r="C2154" s="571"/>
      <c r="D2154" s="541"/>
      <c r="E2154" s="541"/>
      <c r="F2154" s="479"/>
      <c r="G2154" s="530"/>
      <c r="H2154" s="473"/>
      <c r="I2154" s="480"/>
      <c r="J2154" s="442"/>
      <c r="K2154" s="509"/>
      <c r="L2154" s="484"/>
      <c r="M2154" s="484"/>
      <c r="N2154" s="574"/>
      <c r="O2154" s="532">
        <f t="shared" si="103"/>
        <v>0</v>
      </c>
      <c r="P2154" s="532">
        <f t="shared" si="104"/>
        <v>0</v>
      </c>
      <c r="Q2154" s="518" t="str">
        <f t="shared" si="105"/>
        <v/>
      </c>
    </row>
    <row r="2155" spans="1:17" x14ac:dyDescent="0.2">
      <c r="A2155" s="525"/>
      <c r="B2155" s="526"/>
      <c r="C2155" s="571"/>
      <c r="D2155" s="541"/>
      <c r="E2155" s="541"/>
      <c r="F2155" s="479"/>
      <c r="G2155" s="530"/>
      <c r="H2155" s="473"/>
      <c r="I2155" s="480"/>
      <c r="J2155" s="442"/>
      <c r="K2155" s="509"/>
      <c r="L2155" s="484"/>
      <c r="M2155" s="484"/>
      <c r="N2155" s="574"/>
      <c r="O2155" s="532">
        <f t="shared" si="103"/>
        <v>0</v>
      </c>
      <c r="P2155" s="532">
        <f t="shared" si="104"/>
        <v>0</v>
      </c>
      <c r="Q2155" s="518" t="str">
        <f t="shared" si="105"/>
        <v/>
      </c>
    </row>
    <row r="2156" spans="1:17" x14ac:dyDescent="0.2">
      <c r="A2156" s="525"/>
      <c r="B2156" s="526"/>
      <c r="C2156" s="571"/>
      <c r="D2156" s="541"/>
      <c r="E2156" s="541"/>
      <c r="F2156" s="479"/>
      <c r="G2156" s="530"/>
      <c r="H2156" s="473"/>
      <c r="I2156" s="480"/>
      <c r="J2156" s="442"/>
      <c r="K2156" s="509"/>
      <c r="L2156" s="484"/>
      <c r="M2156" s="484"/>
      <c r="N2156" s="574"/>
      <c r="O2156" s="532">
        <f t="shared" si="103"/>
        <v>0</v>
      </c>
      <c r="P2156" s="532">
        <f t="shared" si="104"/>
        <v>0</v>
      </c>
      <c r="Q2156" s="518" t="str">
        <f t="shared" si="105"/>
        <v/>
      </c>
    </row>
    <row r="2157" spans="1:17" x14ac:dyDescent="0.2">
      <c r="A2157" s="525"/>
      <c r="B2157" s="526"/>
      <c r="C2157" s="571"/>
      <c r="D2157" s="541"/>
      <c r="E2157" s="541"/>
      <c r="F2157" s="479"/>
      <c r="G2157" s="530"/>
      <c r="H2157" s="473"/>
      <c r="I2157" s="480"/>
      <c r="J2157" s="442"/>
      <c r="K2157" s="509"/>
      <c r="L2157" s="484"/>
      <c r="M2157" s="484"/>
      <c r="N2157" s="574"/>
      <c r="O2157" s="532">
        <f t="shared" si="103"/>
        <v>0</v>
      </c>
      <c r="P2157" s="532">
        <f t="shared" si="104"/>
        <v>0</v>
      </c>
      <c r="Q2157" s="518" t="str">
        <f t="shared" si="105"/>
        <v/>
      </c>
    </row>
    <row r="2158" spans="1:17" x14ac:dyDescent="0.2">
      <c r="A2158" s="525"/>
      <c r="B2158" s="526"/>
      <c r="C2158" s="571"/>
      <c r="D2158" s="541"/>
      <c r="E2158" s="541"/>
      <c r="F2158" s="479"/>
      <c r="G2158" s="530"/>
      <c r="H2158" s="473"/>
      <c r="I2158" s="480"/>
      <c r="J2158" s="442"/>
      <c r="K2158" s="509"/>
      <c r="L2158" s="484"/>
      <c r="M2158" s="484"/>
      <c r="N2158" s="574"/>
      <c r="O2158" s="532">
        <f t="shared" si="103"/>
        <v>0</v>
      </c>
      <c r="P2158" s="532">
        <f t="shared" si="104"/>
        <v>0</v>
      </c>
      <c r="Q2158" s="518" t="str">
        <f t="shared" si="105"/>
        <v/>
      </c>
    </row>
    <row r="2159" spans="1:17" x14ac:dyDescent="0.2">
      <c r="A2159" s="525"/>
      <c r="B2159" s="526"/>
      <c r="C2159" s="571"/>
      <c r="D2159" s="541"/>
      <c r="E2159" s="541"/>
      <c r="F2159" s="479"/>
      <c r="G2159" s="530"/>
      <c r="H2159" s="473"/>
      <c r="I2159" s="480"/>
      <c r="J2159" s="442"/>
      <c r="K2159" s="509"/>
      <c r="L2159" s="484"/>
      <c r="M2159" s="484"/>
      <c r="N2159" s="574"/>
      <c r="O2159" s="532">
        <f t="shared" si="103"/>
        <v>0</v>
      </c>
      <c r="P2159" s="532">
        <f t="shared" si="104"/>
        <v>0</v>
      </c>
      <c r="Q2159" s="518" t="str">
        <f t="shared" si="105"/>
        <v/>
      </c>
    </row>
    <row r="2160" spans="1:17" x14ac:dyDescent="0.2">
      <c r="A2160" s="525"/>
      <c r="B2160" s="526"/>
      <c r="C2160" s="571"/>
      <c r="D2160" s="541"/>
      <c r="E2160" s="541"/>
      <c r="F2160" s="479"/>
      <c r="G2160" s="530"/>
      <c r="H2160" s="473"/>
      <c r="I2160" s="480"/>
      <c r="J2160" s="442"/>
      <c r="K2160" s="509"/>
      <c r="L2160" s="484"/>
      <c r="M2160" s="484"/>
      <c r="N2160" s="574"/>
      <c r="O2160" s="532">
        <f t="shared" si="103"/>
        <v>0</v>
      </c>
      <c r="P2160" s="532">
        <f t="shared" si="104"/>
        <v>0</v>
      </c>
      <c r="Q2160" s="518" t="str">
        <f t="shared" si="105"/>
        <v/>
      </c>
    </row>
    <row r="2161" spans="1:17" x14ac:dyDescent="0.2">
      <c r="A2161" s="525"/>
      <c r="B2161" s="526"/>
      <c r="C2161" s="571"/>
      <c r="D2161" s="541"/>
      <c r="E2161" s="541"/>
      <c r="F2161" s="479"/>
      <c r="G2161" s="530"/>
      <c r="H2161" s="473"/>
      <c r="I2161" s="480"/>
      <c r="J2161" s="442"/>
      <c r="K2161" s="509"/>
      <c r="L2161" s="484"/>
      <c r="M2161" s="484"/>
      <c r="N2161" s="574"/>
      <c r="O2161" s="532">
        <f t="shared" si="103"/>
        <v>0</v>
      </c>
      <c r="P2161" s="532">
        <f t="shared" si="104"/>
        <v>0</v>
      </c>
      <c r="Q2161" s="518" t="str">
        <f t="shared" si="105"/>
        <v/>
      </c>
    </row>
    <row r="2162" spans="1:17" x14ac:dyDescent="0.2">
      <c r="A2162" s="525"/>
      <c r="B2162" s="526"/>
      <c r="C2162" s="571"/>
      <c r="D2162" s="541"/>
      <c r="E2162" s="541"/>
      <c r="F2162" s="479"/>
      <c r="G2162" s="530"/>
      <c r="H2162" s="473"/>
      <c r="I2162" s="480"/>
      <c r="J2162" s="442"/>
      <c r="K2162" s="509"/>
      <c r="L2162" s="484"/>
      <c r="M2162" s="484"/>
      <c r="N2162" s="574"/>
      <c r="O2162" s="532">
        <f t="shared" si="103"/>
        <v>0</v>
      </c>
      <c r="P2162" s="532">
        <f t="shared" si="104"/>
        <v>0</v>
      </c>
      <c r="Q2162" s="518" t="str">
        <f t="shared" si="105"/>
        <v/>
      </c>
    </row>
    <row r="2163" spans="1:17" x14ac:dyDescent="0.2">
      <c r="A2163" s="525"/>
      <c r="B2163" s="526"/>
      <c r="C2163" s="571"/>
      <c r="D2163" s="541"/>
      <c r="E2163" s="541"/>
      <c r="F2163" s="479"/>
      <c r="G2163" s="530"/>
      <c r="H2163" s="473"/>
      <c r="I2163" s="480"/>
      <c r="J2163" s="442"/>
      <c r="K2163" s="509"/>
      <c r="L2163" s="484"/>
      <c r="M2163" s="484"/>
      <c r="N2163" s="574"/>
      <c r="O2163" s="532">
        <f t="shared" si="103"/>
        <v>0</v>
      </c>
      <c r="P2163" s="532">
        <f t="shared" si="104"/>
        <v>0</v>
      </c>
      <c r="Q2163" s="518" t="str">
        <f t="shared" si="105"/>
        <v/>
      </c>
    </row>
    <row r="2164" spans="1:17" x14ac:dyDescent="0.2">
      <c r="A2164" s="525"/>
      <c r="B2164" s="526"/>
      <c r="C2164" s="571"/>
      <c r="D2164" s="541"/>
      <c r="E2164" s="541"/>
      <c r="F2164" s="479"/>
      <c r="G2164" s="530"/>
      <c r="H2164" s="473"/>
      <c r="I2164" s="480"/>
      <c r="J2164" s="442"/>
      <c r="K2164" s="509"/>
      <c r="L2164" s="484"/>
      <c r="M2164" s="484"/>
      <c r="N2164" s="574"/>
      <c r="O2164" s="532">
        <f t="shared" si="103"/>
        <v>0</v>
      </c>
      <c r="P2164" s="532">
        <f t="shared" si="104"/>
        <v>0</v>
      </c>
      <c r="Q2164" s="518" t="str">
        <f t="shared" si="105"/>
        <v/>
      </c>
    </row>
    <row r="2165" spans="1:17" x14ac:dyDescent="0.2">
      <c r="A2165" s="525"/>
      <c r="B2165" s="526"/>
      <c r="C2165" s="571"/>
      <c r="D2165" s="541"/>
      <c r="E2165" s="541"/>
      <c r="F2165" s="479"/>
      <c r="G2165" s="530"/>
      <c r="H2165" s="473"/>
      <c r="I2165" s="480"/>
      <c r="J2165" s="442"/>
      <c r="K2165" s="509"/>
      <c r="L2165" s="484"/>
      <c r="M2165" s="484"/>
      <c r="N2165" s="574"/>
      <c r="O2165" s="532">
        <f t="shared" si="103"/>
        <v>0</v>
      </c>
      <c r="P2165" s="532">
        <f t="shared" si="104"/>
        <v>0</v>
      </c>
      <c r="Q2165" s="518" t="str">
        <f t="shared" si="105"/>
        <v/>
      </c>
    </row>
    <row r="2166" spans="1:17" x14ac:dyDescent="0.2">
      <c r="A2166" s="525"/>
      <c r="B2166" s="526"/>
      <c r="C2166" s="571"/>
      <c r="D2166" s="541"/>
      <c r="E2166" s="541"/>
      <c r="F2166" s="479"/>
      <c r="G2166" s="530"/>
      <c r="H2166" s="473"/>
      <c r="I2166" s="480"/>
      <c r="J2166" s="442"/>
      <c r="K2166" s="509"/>
      <c r="L2166" s="484"/>
      <c r="M2166" s="484"/>
      <c r="N2166" s="574"/>
      <c r="O2166" s="532">
        <f t="shared" si="103"/>
        <v>0</v>
      </c>
      <c r="P2166" s="532">
        <f t="shared" si="104"/>
        <v>0</v>
      </c>
      <c r="Q2166" s="518" t="str">
        <f t="shared" si="105"/>
        <v/>
      </c>
    </row>
    <row r="2167" spans="1:17" x14ac:dyDescent="0.2">
      <c r="A2167" s="525"/>
      <c r="B2167" s="526"/>
      <c r="C2167" s="571"/>
      <c r="D2167" s="541"/>
      <c r="E2167" s="541"/>
      <c r="F2167" s="479"/>
      <c r="G2167" s="530"/>
      <c r="H2167" s="473"/>
      <c r="I2167" s="480"/>
      <c r="J2167" s="442"/>
      <c r="K2167" s="509"/>
      <c r="L2167" s="484"/>
      <c r="M2167" s="484"/>
      <c r="N2167" s="574"/>
      <c r="O2167" s="532">
        <f t="shared" si="103"/>
        <v>0</v>
      </c>
      <c r="P2167" s="532">
        <f t="shared" si="104"/>
        <v>0</v>
      </c>
      <c r="Q2167" s="518" t="str">
        <f t="shared" si="105"/>
        <v/>
      </c>
    </row>
    <row r="2168" spans="1:17" x14ac:dyDescent="0.2">
      <c r="A2168" s="525"/>
      <c r="B2168" s="526"/>
      <c r="C2168" s="571"/>
      <c r="D2168" s="541"/>
      <c r="E2168" s="541"/>
      <c r="F2168" s="479"/>
      <c r="G2168" s="530"/>
      <c r="H2168" s="473"/>
      <c r="I2168" s="480"/>
      <c r="J2168" s="442"/>
      <c r="K2168" s="509"/>
      <c r="L2168" s="484"/>
      <c r="M2168" s="484"/>
      <c r="N2168" s="574"/>
      <c r="O2168" s="532">
        <f t="shared" si="103"/>
        <v>0</v>
      </c>
      <c r="P2168" s="532">
        <f t="shared" si="104"/>
        <v>0</v>
      </c>
      <c r="Q2168" s="518" t="str">
        <f t="shared" si="105"/>
        <v/>
      </c>
    </row>
    <row r="2169" spans="1:17" x14ac:dyDescent="0.2">
      <c r="A2169" s="525"/>
      <c r="B2169" s="526"/>
      <c r="C2169" s="571"/>
      <c r="D2169" s="541"/>
      <c r="E2169" s="541"/>
      <c r="G2169" s="530"/>
      <c r="H2169" s="473"/>
      <c r="I2169" s="480"/>
      <c r="J2169" s="442"/>
      <c r="K2169" s="509"/>
      <c r="L2169" s="484"/>
      <c r="M2169" s="484"/>
      <c r="N2169" s="574"/>
      <c r="O2169" s="532">
        <f t="shared" si="103"/>
        <v>0</v>
      </c>
      <c r="P2169" s="532">
        <f t="shared" si="104"/>
        <v>0</v>
      </c>
      <c r="Q2169" s="518" t="str">
        <f t="shared" si="105"/>
        <v/>
      </c>
    </row>
    <row r="2170" spans="1:17" x14ac:dyDescent="0.2">
      <c r="A2170" s="525"/>
      <c r="B2170" s="526"/>
      <c r="C2170" s="571"/>
      <c r="D2170" s="541"/>
      <c r="E2170" s="541"/>
      <c r="F2170" s="479"/>
      <c r="G2170" s="530"/>
      <c r="H2170" s="473"/>
      <c r="I2170" s="480"/>
      <c r="J2170" s="442"/>
      <c r="K2170" s="509"/>
      <c r="L2170" s="484"/>
      <c r="M2170" s="484"/>
      <c r="N2170" s="574"/>
      <c r="O2170" s="532">
        <f t="shared" si="103"/>
        <v>0</v>
      </c>
      <c r="P2170" s="532">
        <f t="shared" si="104"/>
        <v>0</v>
      </c>
      <c r="Q2170" s="518" t="str">
        <f t="shared" si="105"/>
        <v/>
      </c>
    </row>
    <row r="2171" spans="1:17" x14ac:dyDescent="0.2">
      <c r="A2171" s="525"/>
      <c r="B2171" s="526"/>
      <c r="C2171" s="571"/>
      <c r="D2171" s="541"/>
      <c r="E2171" s="541"/>
      <c r="F2171" s="585"/>
      <c r="G2171" s="530"/>
      <c r="H2171" s="473"/>
      <c r="I2171" s="480"/>
      <c r="J2171" s="442"/>
      <c r="K2171" s="509"/>
      <c r="L2171" s="484"/>
      <c r="M2171" s="484"/>
      <c r="N2171" s="574"/>
      <c r="O2171" s="532">
        <f t="shared" si="103"/>
        <v>0</v>
      </c>
      <c r="P2171" s="532">
        <f t="shared" si="104"/>
        <v>0</v>
      </c>
      <c r="Q2171" s="518" t="str">
        <f t="shared" si="105"/>
        <v/>
      </c>
    </row>
    <row r="2172" spans="1:17" x14ac:dyDescent="0.2">
      <c r="A2172" s="525"/>
      <c r="B2172" s="526"/>
      <c r="C2172" s="571"/>
      <c r="D2172" s="541"/>
      <c r="E2172" s="541"/>
      <c r="F2172" s="479"/>
      <c r="G2172" s="530"/>
      <c r="H2172" s="473"/>
      <c r="I2172" s="480"/>
      <c r="J2172" s="442"/>
      <c r="K2172" s="509"/>
      <c r="L2172" s="484"/>
      <c r="M2172" s="484"/>
      <c r="N2172" s="574"/>
      <c r="O2172" s="532">
        <f t="shared" si="103"/>
        <v>0</v>
      </c>
      <c r="P2172" s="532">
        <f t="shared" si="104"/>
        <v>0</v>
      </c>
      <c r="Q2172" s="518" t="str">
        <f t="shared" si="105"/>
        <v/>
      </c>
    </row>
    <row r="2173" spans="1:17" x14ac:dyDescent="0.2">
      <c r="A2173" s="525"/>
      <c r="B2173" s="526"/>
      <c r="C2173" s="571"/>
      <c r="D2173" s="541"/>
      <c r="E2173" s="541"/>
      <c r="G2173" s="530"/>
      <c r="H2173" s="473"/>
      <c r="I2173" s="480"/>
      <c r="J2173" s="442"/>
      <c r="K2173" s="509"/>
      <c r="L2173" s="484"/>
      <c r="M2173" s="484"/>
      <c r="N2173" s="574"/>
      <c r="O2173" s="532">
        <f t="shared" si="103"/>
        <v>0</v>
      </c>
      <c r="P2173" s="532">
        <f t="shared" si="104"/>
        <v>0</v>
      </c>
      <c r="Q2173" s="518" t="str">
        <f t="shared" si="105"/>
        <v/>
      </c>
    </row>
    <row r="2174" spans="1:17" x14ac:dyDescent="0.2">
      <c r="A2174" s="525"/>
      <c r="B2174" s="526"/>
      <c r="C2174" s="571"/>
      <c r="D2174" s="541"/>
      <c r="E2174" s="541"/>
      <c r="F2174" s="479"/>
      <c r="G2174" s="530"/>
      <c r="H2174" s="473"/>
      <c r="I2174" s="480"/>
      <c r="J2174" s="442"/>
      <c r="K2174" s="509"/>
      <c r="L2174" s="484"/>
      <c r="M2174" s="484"/>
      <c r="N2174" s="574"/>
      <c r="O2174" s="532">
        <f t="shared" si="103"/>
        <v>0</v>
      </c>
      <c r="P2174" s="532">
        <f t="shared" si="104"/>
        <v>0</v>
      </c>
      <c r="Q2174" s="518" t="str">
        <f t="shared" si="105"/>
        <v/>
      </c>
    </row>
    <row r="2175" spans="1:17" x14ac:dyDescent="0.2">
      <c r="A2175" s="525"/>
      <c r="B2175" s="526"/>
      <c r="C2175" s="571"/>
      <c r="D2175" s="541"/>
      <c r="E2175" s="541"/>
      <c r="G2175" s="530"/>
      <c r="H2175" s="473"/>
      <c r="I2175" s="480"/>
      <c r="J2175" s="442"/>
      <c r="K2175" s="509"/>
      <c r="L2175" s="484"/>
      <c r="M2175" s="484"/>
      <c r="N2175" s="574"/>
      <c r="O2175" s="532">
        <f t="shared" si="103"/>
        <v>0</v>
      </c>
      <c r="P2175" s="532">
        <f t="shared" si="104"/>
        <v>0</v>
      </c>
      <c r="Q2175" s="518" t="str">
        <f t="shared" si="105"/>
        <v/>
      </c>
    </row>
    <row r="2176" spans="1:17" x14ac:dyDescent="0.2">
      <c r="A2176" s="525"/>
      <c r="B2176" s="526"/>
      <c r="C2176" s="571"/>
      <c r="D2176" s="541"/>
      <c r="E2176" s="541"/>
      <c r="F2176" s="479"/>
      <c r="G2176" s="530"/>
      <c r="H2176" s="473"/>
      <c r="I2176" s="480"/>
      <c r="J2176" s="442"/>
      <c r="K2176" s="509"/>
      <c r="L2176" s="484"/>
      <c r="M2176" s="484"/>
      <c r="N2176" s="574"/>
      <c r="O2176" s="532">
        <f t="shared" si="103"/>
        <v>0</v>
      </c>
      <c r="P2176" s="532">
        <f t="shared" si="104"/>
        <v>0</v>
      </c>
      <c r="Q2176" s="518" t="str">
        <f t="shared" si="105"/>
        <v/>
      </c>
    </row>
    <row r="2177" spans="1:17" x14ac:dyDescent="0.2">
      <c r="A2177" s="525"/>
      <c r="B2177" s="526"/>
      <c r="C2177" s="571"/>
      <c r="D2177" s="541"/>
      <c r="E2177" s="541"/>
      <c r="G2177" s="530"/>
      <c r="H2177" s="473"/>
      <c r="I2177" s="480"/>
      <c r="J2177" s="442"/>
      <c r="K2177" s="509"/>
      <c r="L2177" s="484"/>
      <c r="M2177" s="484"/>
      <c r="N2177" s="574"/>
      <c r="O2177" s="532">
        <f t="shared" si="103"/>
        <v>0</v>
      </c>
      <c r="P2177" s="532">
        <f t="shared" si="104"/>
        <v>0</v>
      </c>
      <c r="Q2177" s="518" t="str">
        <f t="shared" si="105"/>
        <v/>
      </c>
    </row>
    <row r="2178" spans="1:17" x14ac:dyDescent="0.2">
      <c r="A2178" s="525"/>
      <c r="B2178" s="526"/>
      <c r="C2178" s="571"/>
      <c r="D2178" s="541"/>
      <c r="E2178" s="541"/>
      <c r="F2178" s="479"/>
      <c r="G2178" s="530"/>
      <c r="H2178" s="473"/>
      <c r="I2178" s="480"/>
      <c r="J2178" s="442"/>
      <c r="K2178" s="509"/>
      <c r="L2178" s="484"/>
      <c r="M2178" s="484"/>
      <c r="N2178" s="574"/>
      <c r="O2178" s="532">
        <f t="shared" si="103"/>
        <v>0</v>
      </c>
      <c r="P2178" s="532">
        <f t="shared" si="104"/>
        <v>0</v>
      </c>
      <c r="Q2178" s="518" t="str">
        <f t="shared" si="105"/>
        <v/>
      </c>
    </row>
    <row r="2179" spans="1:17" x14ac:dyDescent="0.2">
      <c r="A2179" s="525"/>
      <c r="B2179" s="526"/>
      <c r="C2179" s="571"/>
      <c r="D2179" s="541"/>
      <c r="E2179" s="541"/>
      <c r="G2179" s="530"/>
      <c r="H2179" s="473"/>
      <c r="I2179" s="480"/>
      <c r="J2179" s="442"/>
      <c r="K2179" s="509"/>
      <c r="L2179" s="484"/>
      <c r="M2179" s="484"/>
      <c r="N2179" s="574"/>
      <c r="O2179" s="532">
        <f t="shared" si="103"/>
        <v>0</v>
      </c>
      <c r="P2179" s="532">
        <f t="shared" si="104"/>
        <v>0</v>
      </c>
      <c r="Q2179" s="518" t="str">
        <f t="shared" si="105"/>
        <v/>
      </c>
    </row>
    <row r="2180" spans="1:17" x14ac:dyDescent="0.2">
      <c r="A2180" s="525"/>
      <c r="B2180" s="526"/>
      <c r="C2180" s="571"/>
      <c r="D2180" s="541"/>
      <c r="E2180" s="541"/>
      <c r="F2180" s="479"/>
      <c r="G2180" s="530"/>
      <c r="H2180" s="473"/>
      <c r="I2180" s="480"/>
      <c r="J2180" s="442"/>
      <c r="K2180" s="509"/>
      <c r="L2180" s="484"/>
      <c r="M2180" s="484"/>
      <c r="N2180" s="574"/>
      <c r="O2180" s="532">
        <f t="shared" si="103"/>
        <v>0</v>
      </c>
      <c r="P2180" s="532">
        <f t="shared" si="104"/>
        <v>0</v>
      </c>
      <c r="Q2180" s="518" t="str">
        <f t="shared" si="105"/>
        <v/>
      </c>
    </row>
    <row r="2181" spans="1:17" x14ac:dyDescent="0.2">
      <c r="A2181" s="525"/>
      <c r="B2181" s="526"/>
      <c r="C2181" s="571"/>
      <c r="D2181" s="541"/>
      <c r="E2181" s="541"/>
      <c r="G2181" s="530"/>
      <c r="H2181" s="473"/>
      <c r="I2181" s="480"/>
      <c r="J2181" s="442"/>
      <c r="K2181" s="509"/>
      <c r="L2181" s="484"/>
      <c r="M2181" s="484"/>
      <c r="N2181" s="574"/>
      <c r="O2181" s="532">
        <f t="shared" ref="O2181:O2243" si="106">IF(B2181=0,0,IF(YEAR(B2181)=$P$1,MONTH(B2181)-$O$1+1,(YEAR(B2181)-$P$1)*12-$O$1+1+MONTH(B2181)))</f>
        <v>0</v>
      </c>
      <c r="P2181" s="532">
        <f t="shared" ref="P2181:P2243" si="107">IF(C2181=0,0,IF(YEAR(C2181)=$P$1,MONTH(C2181)-$O$1+1,(YEAR(C2181)-$P$1)*12-$O$1+1+MONTH(C2181)))</f>
        <v>0</v>
      </c>
      <c r="Q2181" s="518" t="str">
        <f t="shared" ref="Q2181:Q2243" si="108">SUBSTITUTE(D2181," ","_")</f>
        <v/>
      </c>
    </row>
    <row r="2182" spans="1:17" x14ac:dyDescent="0.2">
      <c r="A2182" s="525"/>
      <c r="B2182" s="526"/>
      <c r="C2182" s="571"/>
      <c r="D2182" s="541"/>
      <c r="E2182" s="541"/>
      <c r="F2182" s="479"/>
      <c r="G2182" s="530"/>
      <c r="H2182" s="473"/>
      <c r="I2182" s="480"/>
      <c r="J2182" s="442"/>
      <c r="K2182" s="509"/>
      <c r="L2182" s="484"/>
      <c r="M2182" s="484"/>
      <c r="N2182" s="574"/>
      <c r="O2182" s="532">
        <f t="shared" si="106"/>
        <v>0</v>
      </c>
      <c r="P2182" s="532">
        <f t="shared" si="107"/>
        <v>0</v>
      </c>
      <c r="Q2182" s="518" t="str">
        <f t="shared" si="108"/>
        <v/>
      </c>
    </row>
    <row r="2183" spans="1:17" x14ac:dyDescent="0.2">
      <c r="A2183" s="525"/>
      <c r="B2183" s="526"/>
      <c r="C2183" s="571"/>
      <c r="D2183" s="541"/>
      <c r="E2183" s="541"/>
      <c r="G2183" s="530"/>
      <c r="H2183" s="473"/>
      <c r="I2183" s="480"/>
      <c r="J2183" s="442"/>
      <c r="K2183" s="509"/>
      <c r="L2183" s="484"/>
      <c r="M2183" s="484"/>
      <c r="N2183" s="574"/>
      <c r="O2183" s="532">
        <f t="shared" si="106"/>
        <v>0</v>
      </c>
      <c r="P2183" s="532">
        <f t="shared" si="107"/>
        <v>0</v>
      </c>
      <c r="Q2183" s="518" t="str">
        <f t="shared" si="108"/>
        <v/>
      </c>
    </row>
    <row r="2184" spans="1:17" x14ac:dyDescent="0.2">
      <c r="A2184" s="525"/>
      <c r="B2184" s="526"/>
      <c r="C2184" s="571"/>
      <c r="D2184" s="541"/>
      <c r="E2184" s="541"/>
      <c r="F2184" s="479"/>
      <c r="G2184" s="530"/>
      <c r="H2184" s="473"/>
      <c r="I2184" s="480"/>
      <c r="J2184" s="442"/>
      <c r="K2184" s="509"/>
      <c r="L2184" s="484"/>
      <c r="M2184" s="484"/>
      <c r="N2184" s="574"/>
      <c r="O2184" s="532">
        <f t="shared" si="106"/>
        <v>0</v>
      </c>
      <c r="P2184" s="532">
        <f t="shared" si="107"/>
        <v>0</v>
      </c>
      <c r="Q2184" s="518" t="str">
        <f t="shared" si="108"/>
        <v/>
      </c>
    </row>
    <row r="2185" spans="1:17" x14ac:dyDescent="0.2">
      <c r="A2185" s="525"/>
      <c r="B2185" s="526"/>
      <c r="C2185" s="571"/>
      <c r="D2185" s="541"/>
      <c r="E2185" s="541"/>
      <c r="G2185" s="530"/>
      <c r="H2185" s="473"/>
      <c r="I2185" s="480"/>
      <c r="J2185" s="442"/>
      <c r="K2185" s="509"/>
      <c r="L2185" s="484"/>
      <c r="M2185" s="484"/>
      <c r="N2185" s="574"/>
      <c r="O2185" s="532">
        <f t="shared" si="106"/>
        <v>0</v>
      </c>
      <c r="P2185" s="532">
        <f t="shared" si="107"/>
        <v>0</v>
      </c>
      <c r="Q2185" s="518" t="str">
        <f t="shared" si="108"/>
        <v/>
      </c>
    </row>
    <row r="2186" spans="1:17" x14ac:dyDescent="0.2">
      <c r="A2186" s="525"/>
      <c r="B2186" s="526"/>
      <c r="C2186" s="571"/>
      <c r="D2186" s="541"/>
      <c r="E2186" s="541"/>
      <c r="F2186" s="479"/>
      <c r="G2186" s="530"/>
      <c r="H2186" s="473"/>
      <c r="I2186" s="480"/>
      <c r="J2186" s="442"/>
      <c r="K2186" s="509"/>
      <c r="L2186" s="484"/>
      <c r="M2186" s="484"/>
      <c r="N2186" s="574"/>
      <c r="O2186" s="532">
        <f t="shared" si="106"/>
        <v>0</v>
      </c>
      <c r="P2186" s="532">
        <f t="shared" si="107"/>
        <v>0</v>
      </c>
      <c r="Q2186" s="518" t="str">
        <f t="shared" si="108"/>
        <v/>
      </c>
    </row>
    <row r="2187" spans="1:17" x14ac:dyDescent="0.2">
      <c r="A2187" s="525"/>
      <c r="B2187" s="526"/>
      <c r="C2187" s="571"/>
      <c r="D2187" s="541"/>
      <c r="E2187" s="541"/>
      <c r="G2187" s="530"/>
      <c r="H2187" s="473"/>
      <c r="I2187" s="480"/>
      <c r="J2187" s="442"/>
      <c r="K2187" s="509"/>
      <c r="L2187" s="484"/>
      <c r="M2187" s="484"/>
      <c r="N2187" s="574"/>
      <c r="O2187" s="532">
        <f t="shared" si="106"/>
        <v>0</v>
      </c>
      <c r="P2187" s="532">
        <f t="shared" si="107"/>
        <v>0</v>
      </c>
      <c r="Q2187" s="518" t="str">
        <f t="shared" si="108"/>
        <v/>
      </c>
    </row>
    <row r="2188" spans="1:17" x14ac:dyDescent="0.2">
      <c r="A2188" s="525"/>
      <c r="B2188" s="526"/>
      <c r="C2188" s="571"/>
      <c r="D2188" s="541"/>
      <c r="E2188" s="541"/>
      <c r="F2188" s="479"/>
      <c r="G2188" s="530"/>
      <c r="H2188" s="473"/>
      <c r="I2188" s="480"/>
      <c r="J2188" s="442"/>
      <c r="K2188" s="509"/>
      <c r="L2188" s="484"/>
      <c r="M2188" s="484"/>
      <c r="N2188" s="574"/>
      <c r="O2188" s="532">
        <f t="shared" si="106"/>
        <v>0</v>
      </c>
      <c r="P2188" s="532">
        <f t="shared" si="107"/>
        <v>0</v>
      </c>
      <c r="Q2188" s="518" t="str">
        <f t="shared" si="108"/>
        <v/>
      </c>
    </row>
    <row r="2189" spans="1:17" x14ac:dyDescent="0.2">
      <c r="A2189" s="525"/>
      <c r="B2189" s="526"/>
      <c r="C2189" s="571"/>
      <c r="D2189" s="528"/>
      <c r="E2189" s="473"/>
      <c r="F2189" s="479"/>
      <c r="G2189" s="473"/>
      <c r="H2189" s="473"/>
      <c r="I2189" s="480"/>
      <c r="J2189" s="442"/>
      <c r="K2189" s="509"/>
      <c r="L2189" s="484"/>
      <c r="M2189" s="484"/>
      <c r="N2189" s="574"/>
      <c r="O2189" s="532">
        <f t="shared" si="106"/>
        <v>0</v>
      </c>
      <c r="P2189" s="532">
        <f t="shared" si="107"/>
        <v>0</v>
      </c>
      <c r="Q2189" s="518" t="str">
        <f t="shared" si="108"/>
        <v/>
      </c>
    </row>
    <row r="2190" spans="1:17" x14ac:dyDescent="0.2">
      <c r="A2190" s="525"/>
      <c r="B2190" s="526"/>
      <c r="C2190" s="571"/>
      <c r="D2190" s="541"/>
      <c r="E2190" s="541"/>
      <c r="F2190" s="542"/>
      <c r="G2190" s="541"/>
      <c r="H2190" s="473"/>
      <c r="I2190" s="480"/>
      <c r="J2190" s="442"/>
      <c r="K2190" s="509"/>
      <c r="L2190" s="484"/>
      <c r="M2190" s="484"/>
      <c r="N2190" s="574"/>
      <c r="O2190" s="532">
        <f t="shared" si="106"/>
        <v>0</v>
      </c>
      <c r="P2190" s="532">
        <f t="shared" si="107"/>
        <v>0</v>
      </c>
      <c r="Q2190" s="518" t="str">
        <f t="shared" si="108"/>
        <v/>
      </c>
    </row>
    <row r="2191" spans="1:17" x14ac:dyDescent="0.2">
      <c r="A2191" s="525"/>
      <c r="B2191" s="526"/>
      <c r="C2191" s="571"/>
      <c r="D2191" s="541"/>
      <c r="E2191" s="541"/>
      <c r="F2191" s="542"/>
      <c r="G2191" s="541"/>
      <c r="H2191" s="473"/>
      <c r="I2191" s="480"/>
      <c r="J2191" s="442"/>
      <c r="K2191" s="509"/>
      <c r="L2191" s="484"/>
      <c r="M2191" s="484"/>
      <c r="N2191" s="574"/>
      <c r="O2191" s="532">
        <f t="shared" si="106"/>
        <v>0</v>
      </c>
      <c r="P2191" s="532">
        <f t="shared" si="107"/>
        <v>0</v>
      </c>
      <c r="Q2191" s="518" t="str">
        <f t="shared" si="108"/>
        <v/>
      </c>
    </row>
    <row r="2192" spans="1:17" x14ac:dyDescent="0.2">
      <c r="A2192" s="525"/>
      <c r="B2192" s="526"/>
      <c r="C2192" s="571"/>
      <c r="D2192" s="541"/>
      <c r="E2192" s="541"/>
      <c r="F2192" s="542"/>
      <c r="G2192" s="541"/>
      <c r="H2192" s="473"/>
      <c r="I2192" s="480"/>
      <c r="J2192" s="442"/>
      <c r="K2192" s="509"/>
      <c r="L2192" s="484"/>
      <c r="M2192" s="484"/>
      <c r="N2192" s="574"/>
      <c r="O2192" s="532">
        <f t="shared" si="106"/>
        <v>0</v>
      </c>
      <c r="P2192" s="532">
        <f t="shared" si="107"/>
        <v>0</v>
      </c>
      <c r="Q2192" s="518" t="str">
        <f t="shared" si="108"/>
        <v/>
      </c>
    </row>
    <row r="2193" spans="1:17" x14ac:dyDescent="0.2">
      <c r="A2193" s="525"/>
      <c r="B2193" s="526"/>
      <c r="C2193" s="571"/>
      <c r="D2193" s="541"/>
      <c r="E2193" s="541"/>
      <c r="F2193" s="542"/>
      <c r="G2193" s="541"/>
      <c r="H2193" s="473"/>
      <c r="I2193" s="480"/>
      <c r="J2193" s="442"/>
      <c r="K2193" s="509"/>
      <c r="L2193" s="484"/>
      <c r="M2193" s="484"/>
      <c r="N2193" s="574"/>
      <c r="O2193" s="532">
        <f t="shared" si="106"/>
        <v>0</v>
      </c>
      <c r="P2193" s="532">
        <f t="shared" si="107"/>
        <v>0</v>
      </c>
      <c r="Q2193" s="518" t="str">
        <f t="shared" si="108"/>
        <v/>
      </c>
    </row>
    <row r="2194" spans="1:17" x14ac:dyDescent="0.2">
      <c r="A2194" s="525"/>
      <c r="B2194" s="526"/>
      <c r="C2194" s="571"/>
      <c r="D2194" s="541"/>
      <c r="E2194" s="541"/>
      <c r="F2194" s="542"/>
      <c r="G2194" s="541"/>
      <c r="H2194" s="473"/>
      <c r="I2194" s="480"/>
      <c r="J2194" s="442"/>
      <c r="K2194" s="509"/>
      <c r="L2194" s="484"/>
      <c r="M2194" s="484"/>
      <c r="N2194" s="574"/>
      <c r="O2194" s="532">
        <f t="shared" si="106"/>
        <v>0</v>
      </c>
      <c r="P2194" s="532">
        <f t="shared" si="107"/>
        <v>0</v>
      </c>
      <c r="Q2194" s="518" t="str">
        <f t="shared" si="108"/>
        <v/>
      </c>
    </row>
    <row r="2195" spans="1:17" x14ac:dyDescent="0.2">
      <c r="A2195" s="525"/>
      <c r="B2195" s="526"/>
      <c r="C2195" s="571"/>
      <c r="D2195" s="541"/>
      <c r="E2195" s="541"/>
      <c r="F2195" s="542"/>
      <c r="G2195" s="541"/>
      <c r="H2195" s="473"/>
      <c r="I2195" s="480"/>
      <c r="J2195" s="442"/>
      <c r="K2195" s="509"/>
      <c r="L2195" s="484"/>
      <c r="M2195" s="484"/>
      <c r="N2195" s="574"/>
      <c r="O2195" s="532">
        <f t="shared" si="106"/>
        <v>0</v>
      </c>
      <c r="P2195" s="532">
        <f t="shared" si="107"/>
        <v>0</v>
      </c>
      <c r="Q2195" s="518" t="str">
        <f t="shared" si="108"/>
        <v/>
      </c>
    </row>
    <row r="2196" spans="1:17" x14ac:dyDescent="0.2">
      <c r="A2196" s="525"/>
      <c r="B2196" s="526"/>
      <c r="C2196" s="571"/>
      <c r="D2196" s="541"/>
      <c r="E2196" s="541"/>
      <c r="F2196" s="542"/>
      <c r="G2196" s="541"/>
      <c r="H2196" s="473"/>
      <c r="I2196" s="480"/>
      <c r="J2196" s="442"/>
      <c r="K2196" s="509"/>
      <c r="L2196" s="484"/>
      <c r="M2196" s="484"/>
      <c r="N2196" s="574"/>
      <c r="O2196" s="532">
        <f t="shared" si="106"/>
        <v>0</v>
      </c>
      <c r="P2196" s="532">
        <f t="shared" si="107"/>
        <v>0</v>
      </c>
      <c r="Q2196" s="518" t="str">
        <f t="shared" si="108"/>
        <v/>
      </c>
    </row>
    <row r="2197" spans="1:17" x14ac:dyDescent="0.2">
      <c r="A2197" s="525"/>
      <c r="B2197" s="526"/>
      <c r="C2197" s="571"/>
      <c r="D2197" s="541"/>
      <c r="E2197" s="541"/>
      <c r="F2197" s="542"/>
      <c r="G2197" s="541"/>
      <c r="H2197" s="473"/>
      <c r="I2197" s="480"/>
      <c r="J2197" s="442"/>
      <c r="K2197" s="509"/>
      <c r="L2197" s="484"/>
      <c r="M2197" s="484"/>
      <c r="N2197" s="574"/>
      <c r="O2197" s="532">
        <f t="shared" si="106"/>
        <v>0</v>
      </c>
      <c r="P2197" s="532">
        <f t="shared" si="107"/>
        <v>0</v>
      </c>
      <c r="Q2197" s="518" t="str">
        <f t="shared" si="108"/>
        <v/>
      </c>
    </row>
    <row r="2198" spans="1:17" x14ac:dyDescent="0.2">
      <c r="A2198" s="525"/>
      <c r="B2198" s="526"/>
      <c r="C2198" s="571"/>
      <c r="D2198" s="541"/>
      <c r="E2198" s="541"/>
      <c r="F2198" s="542"/>
      <c r="G2198" s="541"/>
      <c r="H2198" s="473"/>
      <c r="I2198" s="480"/>
      <c r="J2198" s="442"/>
      <c r="K2198" s="509"/>
      <c r="L2198" s="484"/>
      <c r="M2198" s="484"/>
      <c r="N2198" s="574"/>
      <c r="O2198" s="532">
        <f t="shared" si="106"/>
        <v>0</v>
      </c>
      <c r="P2198" s="532">
        <f t="shared" si="107"/>
        <v>0</v>
      </c>
      <c r="Q2198" s="518" t="str">
        <f t="shared" si="108"/>
        <v/>
      </c>
    </row>
    <row r="2199" spans="1:17" x14ac:dyDescent="0.2">
      <c r="A2199" s="525"/>
      <c r="B2199" s="526"/>
      <c r="C2199" s="571"/>
      <c r="D2199" s="541"/>
      <c r="E2199" s="541"/>
      <c r="F2199" s="542"/>
      <c r="G2199" s="541"/>
      <c r="H2199" s="473"/>
      <c r="I2199" s="480"/>
      <c r="J2199" s="442"/>
      <c r="K2199" s="509"/>
      <c r="L2199" s="484"/>
      <c r="M2199" s="484"/>
      <c r="N2199" s="574"/>
      <c r="O2199" s="532">
        <f t="shared" si="106"/>
        <v>0</v>
      </c>
      <c r="P2199" s="532">
        <f t="shared" si="107"/>
        <v>0</v>
      </c>
      <c r="Q2199" s="518" t="str">
        <f t="shared" si="108"/>
        <v/>
      </c>
    </row>
    <row r="2200" spans="1:17" x14ac:dyDescent="0.2">
      <c r="A2200" s="525"/>
      <c r="B2200" s="526"/>
      <c r="C2200" s="571"/>
      <c r="D2200" s="541"/>
      <c r="E2200" s="541"/>
      <c r="F2200" s="542"/>
      <c r="G2200" s="541"/>
      <c r="H2200" s="473"/>
      <c r="I2200" s="480"/>
      <c r="J2200" s="442"/>
      <c r="K2200" s="509"/>
      <c r="L2200" s="484"/>
      <c r="M2200" s="484"/>
      <c r="N2200" s="574"/>
      <c r="O2200" s="532">
        <f t="shared" si="106"/>
        <v>0</v>
      </c>
      <c r="P2200" s="532">
        <f t="shared" si="107"/>
        <v>0</v>
      </c>
      <c r="Q2200" s="518" t="str">
        <f t="shared" si="108"/>
        <v/>
      </c>
    </row>
    <row r="2201" spans="1:17" x14ac:dyDescent="0.2">
      <c r="A2201" s="525"/>
      <c r="B2201" s="526"/>
      <c r="C2201" s="571"/>
      <c r="D2201" s="541"/>
      <c r="E2201" s="541"/>
      <c r="F2201" s="542"/>
      <c r="G2201" s="541"/>
      <c r="H2201" s="473"/>
      <c r="I2201" s="480"/>
      <c r="J2201" s="442"/>
      <c r="K2201" s="509"/>
      <c r="L2201" s="484"/>
      <c r="M2201" s="484"/>
      <c r="N2201" s="574"/>
      <c r="O2201" s="532">
        <f t="shared" si="106"/>
        <v>0</v>
      </c>
      <c r="P2201" s="532">
        <f t="shared" si="107"/>
        <v>0</v>
      </c>
      <c r="Q2201" s="518" t="str">
        <f t="shared" si="108"/>
        <v/>
      </c>
    </row>
    <row r="2202" spans="1:17" x14ac:dyDescent="0.2">
      <c r="A2202" s="525"/>
      <c r="B2202" s="526"/>
      <c r="C2202" s="571"/>
      <c r="D2202" s="541"/>
      <c r="E2202" s="541"/>
      <c r="F2202" s="542"/>
      <c r="G2202" s="541"/>
      <c r="H2202" s="473"/>
      <c r="I2202" s="480"/>
      <c r="J2202" s="442"/>
      <c r="K2202" s="509"/>
      <c r="L2202" s="484"/>
      <c r="M2202" s="484"/>
      <c r="N2202" s="574"/>
      <c r="O2202" s="532">
        <f t="shared" si="106"/>
        <v>0</v>
      </c>
      <c r="P2202" s="532">
        <f t="shared" si="107"/>
        <v>0</v>
      </c>
      <c r="Q2202" s="518" t="str">
        <f t="shared" si="108"/>
        <v/>
      </c>
    </row>
    <row r="2203" spans="1:17" x14ac:dyDescent="0.2">
      <c r="A2203" s="525"/>
      <c r="B2203" s="526"/>
      <c r="C2203" s="571"/>
      <c r="D2203" s="541"/>
      <c r="E2203" s="541"/>
      <c r="F2203" s="542"/>
      <c r="G2203" s="541"/>
      <c r="H2203" s="473"/>
      <c r="I2203" s="480"/>
      <c r="J2203" s="442"/>
      <c r="K2203" s="509"/>
      <c r="L2203" s="484"/>
      <c r="M2203" s="484"/>
      <c r="N2203" s="574"/>
      <c r="O2203" s="532">
        <f t="shared" si="106"/>
        <v>0</v>
      </c>
      <c r="P2203" s="532">
        <f t="shared" si="107"/>
        <v>0</v>
      </c>
      <c r="Q2203" s="518" t="str">
        <f t="shared" si="108"/>
        <v/>
      </c>
    </row>
    <row r="2204" spans="1:17" x14ac:dyDescent="0.2">
      <c r="A2204" s="525"/>
      <c r="B2204" s="526"/>
      <c r="C2204" s="571"/>
      <c r="D2204" s="541"/>
      <c r="E2204" s="541"/>
      <c r="F2204" s="542"/>
      <c r="G2204" s="541"/>
      <c r="H2204" s="473"/>
      <c r="I2204" s="480"/>
      <c r="J2204" s="442"/>
      <c r="K2204" s="509"/>
      <c r="L2204" s="484"/>
      <c r="M2204" s="484"/>
      <c r="N2204" s="574"/>
      <c r="O2204" s="532">
        <f t="shared" si="106"/>
        <v>0</v>
      </c>
      <c r="P2204" s="532">
        <f t="shared" si="107"/>
        <v>0</v>
      </c>
      <c r="Q2204" s="518" t="str">
        <f t="shared" si="108"/>
        <v/>
      </c>
    </row>
    <row r="2205" spans="1:17" x14ac:dyDescent="0.2">
      <c r="A2205" s="525"/>
      <c r="B2205" s="526"/>
      <c r="C2205" s="571"/>
      <c r="D2205" s="541"/>
      <c r="E2205" s="541"/>
      <c r="F2205" s="542"/>
      <c r="G2205" s="541"/>
      <c r="H2205" s="473"/>
      <c r="I2205" s="480"/>
      <c r="J2205" s="442"/>
      <c r="K2205" s="509"/>
      <c r="L2205" s="484"/>
      <c r="M2205" s="484"/>
      <c r="N2205" s="574"/>
      <c r="O2205" s="532">
        <f t="shared" si="106"/>
        <v>0</v>
      </c>
      <c r="P2205" s="532">
        <f t="shared" si="107"/>
        <v>0</v>
      </c>
      <c r="Q2205" s="518" t="str">
        <f t="shared" si="108"/>
        <v/>
      </c>
    </row>
    <row r="2206" spans="1:17" x14ac:dyDescent="0.2">
      <c r="A2206" s="525"/>
      <c r="B2206" s="526"/>
      <c r="C2206" s="571"/>
      <c r="D2206" s="541"/>
      <c r="E2206" s="473"/>
      <c r="F2206" s="479"/>
      <c r="G2206" s="473"/>
      <c r="H2206" s="473"/>
      <c r="I2206" s="480"/>
      <c r="J2206" s="442"/>
      <c r="K2206" s="509"/>
      <c r="L2206" s="484"/>
      <c r="M2206" s="484"/>
      <c r="N2206" s="574"/>
      <c r="O2206" s="532">
        <f t="shared" si="106"/>
        <v>0</v>
      </c>
      <c r="P2206" s="532">
        <f t="shared" si="107"/>
        <v>0</v>
      </c>
      <c r="Q2206" s="518" t="str">
        <f t="shared" si="108"/>
        <v/>
      </c>
    </row>
    <row r="2207" spans="1:17" x14ac:dyDescent="0.2">
      <c r="A2207" s="525"/>
      <c r="B2207" s="526"/>
      <c r="C2207" s="483"/>
      <c r="D2207" s="528"/>
      <c r="E2207" s="473"/>
      <c r="F2207" s="479"/>
      <c r="G2207" s="473"/>
      <c r="H2207" s="473"/>
      <c r="I2207" s="480"/>
      <c r="J2207" s="442"/>
      <c r="K2207" s="509"/>
      <c r="L2207" s="484"/>
      <c r="M2207" s="484"/>
      <c r="N2207" s="574"/>
      <c r="O2207" s="532">
        <f t="shared" si="106"/>
        <v>0</v>
      </c>
      <c r="P2207" s="532">
        <f t="shared" si="107"/>
        <v>0</v>
      </c>
      <c r="Q2207" s="518" t="str">
        <f t="shared" si="108"/>
        <v/>
      </c>
    </row>
    <row r="2208" spans="1:17" x14ac:dyDescent="0.2">
      <c r="A2208" s="525"/>
      <c r="B2208" s="526"/>
      <c r="C2208" s="483"/>
      <c r="D2208" s="528"/>
      <c r="E2208" s="473"/>
      <c r="F2208" s="479"/>
      <c r="G2208" s="473"/>
      <c r="H2208" s="473"/>
      <c r="I2208" s="480"/>
      <c r="J2208" s="442"/>
      <c r="K2208" s="509"/>
      <c r="L2208" s="484"/>
      <c r="M2208" s="484"/>
      <c r="N2208" s="574"/>
      <c r="O2208" s="532">
        <f t="shared" si="106"/>
        <v>0</v>
      </c>
      <c r="P2208" s="532">
        <f t="shared" si="107"/>
        <v>0</v>
      </c>
      <c r="Q2208" s="518" t="str">
        <f t="shared" si="108"/>
        <v/>
      </c>
    </row>
    <row r="2209" spans="1:17" x14ac:dyDescent="0.2">
      <c r="A2209" s="525"/>
      <c r="B2209" s="526"/>
      <c r="C2209" s="483"/>
      <c r="D2209" s="528"/>
      <c r="E2209" s="473"/>
      <c r="F2209" s="479"/>
      <c r="G2209" s="473"/>
      <c r="H2209" s="473"/>
      <c r="I2209" s="480"/>
      <c r="J2209" s="442"/>
      <c r="K2209" s="509"/>
      <c r="L2209" s="484"/>
      <c r="M2209" s="484"/>
      <c r="N2209" s="574"/>
      <c r="O2209" s="532">
        <f t="shared" si="106"/>
        <v>0</v>
      </c>
      <c r="P2209" s="532">
        <f t="shared" si="107"/>
        <v>0</v>
      </c>
      <c r="Q2209" s="518" t="str">
        <f t="shared" si="108"/>
        <v/>
      </c>
    </row>
    <row r="2210" spans="1:17" x14ac:dyDescent="0.2">
      <c r="A2210" s="525"/>
      <c r="B2210" s="526"/>
      <c r="C2210" s="483"/>
      <c r="D2210" s="528"/>
      <c r="E2210" s="473"/>
      <c r="F2210" s="479"/>
      <c r="G2210" s="473"/>
      <c r="H2210" s="473"/>
      <c r="I2210" s="473"/>
      <c r="J2210" s="484"/>
      <c r="K2210" s="484"/>
      <c r="L2210" s="484"/>
      <c r="M2210" s="484"/>
      <c r="N2210" s="482"/>
      <c r="O2210" s="532">
        <f t="shared" si="106"/>
        <v>0</v>
      </c>
      <c r="P2210" s="532">
        <f t="shared" si="107"/>
        <v>0</v>
      </c>
      <c r="Q2210" s="518" t="str">
        <f t="shared" si="108"/>
        <v/>
      </c>
    </row>
    <row r="2211" spans="1:17" x14ac:dyDescent="0.2">
      <c r="A2211" s="525"/>
      <c r="B2211" s="526"/>
      <c r="C2211" s="527"/>
      <c r="D2211" s="528"/>
      <c r="E2211" s="473"/>
      <c r="F2211" s="479"/>
      <c r="G2211" s="473"/>
      <c r="H2211" s="473"/>
      <c r="I2211" s="480"/>
      <c r="J2211" s="442"/>
      <c r="K2211" s="484"/>
      <c r="L2211" s="484"/>
      <c r="M2211" s="484"/>
      <c r="N2211" s="482"/>
      <c r="O2211" s="532">
        <f t="shared" si="106"/>
        <v>0</v>
      </c>
      <c r="P2211" s="532">
        <f t="shared" si="107"/>
        <v>0</v>
      </c>
      <c r="Q2211" s="518" t="str">
        <f t="shared" si="108"/>
        <v/>
      </c>
    </row>
    <row r="2212" spans="1:17" x14ac:dyDescent="0.2">
      <c r="A2212" s="525"/>
      <c r="B2212" s="526"/>
      <c r="C2212" s="483"/>
      <c r="D2212" s="528"/>
      <c r="E2212" s="541"/>
      <c r="F2212" s="479"/>
      <c r="G2212" s="473"/>
      <c r="H2212" s="480"/>
      <c r="I2212" s="480"/>
      <c r="J2212" s="443"/>
      <c r="K2212" s="443"/>
      <c r="L2212" s="443"/>
      <c r="M2212" s="443"/>
      <c r="N2212" s="444"/>
      <c r="O2212" s="532">
        <f t="shared" si="106"/>
        <v>0</v>
      </c>
      <c r="P2212" s="532">
        <f t="shared" si="107"/>
        <v>0</v>
      </c>
      <c r="Q2212" s="518" t="str">
        <f t="shared" si="108"/>
        <v/>
      </c>
    </row>
    <row r="2213" spans="1:17" x14ac:dyDescent="0.2">
      <c r="A2213" s="525"/>
      <c r="B2213" s="526"/>
      <c r="C2213" s="483"/>
      <c r="D2213" s="528"/>
      <c r="E2213" s="473"/>
      <c r="F2213" s="479"/>
      <c r="G2213" s="473"/>
      <c r="H2213" s="473"/>
      <c r="I2213" s="480"/>
      <c r="J2213" s="442"/>
      <c r="K2213" s="443"/>
      <c r="L2213" s="443"/>
      <c r="M2213" s="484"/>
      <c r="N2213" s="574"/>
      <c r="O2213" s="532">
        <f t="shared" si="106"/>
        <v>0</v>
      </c>
      <c r="P2213" s="532">
        <f t="shared" si="107"/>
        <v>0</v>
      </c>
      <c r="Q2213" s="518" t="str">
        <f t="shared" si="108"/>
        <v/>
      </c>
    </row>
    <row r="2214" spans="1:17" x14ac:dyDescent="0.2">
      <c r="A2214" s="525"/>
      <c r="B2214" s="526"/>
      <c r="C2214" s="483"/>
      <c r="D2214" s="528"/>
      <c r="E2214" s="541"/>
      <c r="F2214" s="479"/>
      <c r="G2214" s="473"/>
      <c r="H2214" s="473"/>
      <c r="I2214" s="480"/>
      <c r="J2214" s="442"/>
      <c r="K2214" s="443"/>
      <c r="L2214" s="443"/>
      <c r="M2214" s="484"/>
      <c r="N2214" s="574"/>
      <c r="O2214" s="532">
        <f t="shared" si="106"/>
        <v>0</v>
      </c>
      <c r="P2214" s="532">
        <f t="shared" si="107"/>
        <v>0</v>
      </c>
      <c r="Q2214" s="518" t="str">
        <f t="shared" si="108"/>
        <v/>
      </c>
    </row>
    <row r="2215" spans="1:17" x14ac:dyDescent="0.2">
      <c r="A2215" s="525"/>
      <c r="B2215" s="526"/>
      <c r="C2215" s="483"/>
      <c r="D2215" s="528"/>
      <c r="E2215" s="473"/>
      <c r="F2215" s="479"/>
      <c r="G2215" s="473"/>
      <c r="H2215" s="473"/>
      <c r="I2215" s="480"/>
      <c r="J2215" s="442"/>
      <c r="K2215" s="443"/>
      <c r="L2215" s="443"/>
      <c r="M2215" s="484"/>
      <c r="N2215" s="574"/>
      <c r="O2215" s="532">
        <f t="shared" si="106"/>
        <v>0</v>
      </c>
      <c r="P2215" s="532">
        <f t="shared" si="107"/>
        <v>0</v>
      </c>
      <c r="Q2215" s="518" t="str">
        <f t="shared" si="108"/>
        <v/>
      </c>
    </row>
    <row r="2216" spans="1:17" x14ac:dyDescent="0.2">
      <c r="A2216" s="525"/>
      <c r="B2216" s="526"/>
      <c r="C2216" s="483"/>
      <c r="D2216" s="528"/>
      <c r="E2216" s="473"/>
      <c r="F2216" s="479"/>
      <c r="G2216" s="473"/>
      <c r="H2216" s="473"/>
      <c r="I2216" s="480"/>
      <c r="J2216" s="442"/>
      <c r="K2216" s="443"/>
      <c r="L2216" s="443"/>
      <c r="M2216" s="484"/>
      <c r="N2216" s="574"/>
      <c r="O2216" s="532">
        <f t="shared" si="106"/>
        <v>0</v>
      </c>
      <c r="P2216" s="532">
        <f t="shared" si="107"/>
        <v>0</v>
      </c>
      <c r="Q2216" s="518" t="str">
        <f t="shared" si="108"/>
        <v/>
      </c>
    </row>
    <row r="2217" spans="1:17" x14ac:dyDescent="0.2">
      <c r="A2217" s="525"/>
      <c r="B2217" s="526"/>
      <c r="C2217" s="483"/>
      <c r="D2217" s="528"/>
      <c r="E2217" s="541"/>
      <c r="F2217" s="479"/>
      <c r="G2217" s="473"/>
      <c r="H2217" s="473"/>
      <c r="I2217" s="480"/>
      <c r="J2217" s="442"/>
      <c r="K2217" s="443"/>
      <c r="L2217" s="443"/>
      <c r="M2217" s="484"/>
      <c r="N2217" s="574"/>
      <c r="O2217" s="532">
        <f t="shared" si="106"/>
        <v>0</v>
      </c>
      <c r="P2217" s="532">
        <f t="shared" si="107"/>
        <v>0</v>
      </c>
      <c r="Q2217" s="518" t="str">
        <f t="shared" si="108"/>
        <v/>
      </c>
    </row>
    <row r="2218" spans="1:17" x14ac:dyDescent="0.2">
      <c r="A2218" s="525"/>
      <c r="B2218" s="526"/>
      <c r="C2218" s="483"/>
      <c r="D2218" s="528"/>
      <c r="E2218" s="473"/>
      <c r="F2218" s="479"/>
      <c r="G2218" s="473"/>
      <c r="H2218" s="473"/>
      <c r="I2218" s="480"/>
      <c r="J2218" s="442"/>
      <c r="K2218" s="443"/>
      <c r="L2218" s="443"/>
      <c r="M2218" s="484"/>
      <c r="N2218" s="574"/>
      <c r="O2218" s="532">
        <f t="shared" si="106"/>
        <v>0</v>
      </c>
      <c r="P2218" s="532">
        <f t="shared" si="107"/>
        <v>0</v>
      </c>
      <c r="Q2218" s="518" t="str">
        <f t="shared" si="108"/>
        <v/>
      </c>
    </row>
    <row r="2219" spans="1:17" x14ac:dyDescent="0.2">
      <c r="A2219" s="525"/>
      <c r="B2219" s="526"/>
      <c r="C2219" s="483"/>
      <c r="D2219" s="528"/>
      <c r="E2219" s="473"/>
      <c r="F2219" s="479"/>
      <c r="G2219" s="473"/>
      <c r="H2219" s="473"/>
      <c r="I2219" s="480"/>
      <c r="J2219" s="442"/>
      <c r="K2219" s="443"/>
      <c r="L2219" s="443"/>
      <c r="M2219" s="484"/>
      <c r="N2219" s="574"/>
      <c r="O2219" s="532">
        <f t="shared" si="106"/>
        <v>0</v>
      </c>
      <c r="P2219" s="532">
        <f t="shared" si="107"/>
        <v>0</v>
      </c>
      <c r="Q2219" s="518" t="str">
        <f t="shared" si="108"/>
        <v/>
      </c>
    </row>
    <row r="2220" spans="1:17" x14ac:dyDescent="0.2">
      <c r="A2220" s="525"/>
      <c r="B2220" s="526"/>
      <c r="C2220" s="483"/>
      <c r="D2220" s="528"/>
      <c r="E2220" s="541"/>
      <c r="F2220" s="479"/>
      <c r="G2220" s="473"/>
      <c r="H2220" s="473"/>
      <c r="I2220" s="480"/>
      <c r="J2220" s="442"/>
      <c r="K2220" s="443"/>
      <c r="L2220" s="443"/>
      <c r="M2220" s="484"/>
      <c r="N2220" s="574"/>
      <c r="O2220" s="532">
        <f t="shared" si="106"/>
        <v>0</v>
      </c>
      <c r="P2220" s="532">
        <f t="shared" si="107"/>
        <v>0</v>
      </c>
      <c r="Q2220" s="518" t="str">
        <f t="shared" si="108"/>
        <v/>
      </c>
    </row>
    <row r="2221" spans="1:17" x14ac:dyDescent="0.2">
      <c r="A2221" s="525"/>
      <c r="B2221" s="526"/>
      <c r="C2221" s="483"/>
      <c r="D2221" s="528"/>
      <c r="E2221" s="541"/>
      <c r="F2221" s="479"/>
      <c r="G2221" s="473"/>
      <c r="H2221" s="473"/>
      <c r="I2221" s="480"/>
      <c r="J2221" s="442"/>
      <c r="K2221" s="443"/>
      <c r="L2221" s="443"/>
      <c r="M2221" s="484"/>
      <c r="N2221" s="574"/>
      <c r="O2221" s="532">
        <f t="shared" si="106"/>
        <v>0</v>
      </c>
      <c r="P2221" s="532">
        <f t="shared" si="107"/>
        <v>0</v>
      </c>
      <c r="Q2221" s="518" t="str">
        <f t="shared" si="108"/>
        <v/>
      </c>
    </row>
    <row r="2222" spans="1:17" x14ac:dyDescent="0.2">
      <c r="A2222" s="525"/>
      <c r="B2222" s="526"/>
      <c r="C2222" s="483"/>
      <c r="D2222" s="528"/>
      <c r="E2222" s="473"/>
      <c r="F2222" s="479"/>
      <c r="G2222" s="473"/>
      <c r="H2222" s="473"/>
      <c r="I2222" s="480"/>
      <c r="J2222" s="442"/>
      <c r="K2222" s="509"/>
      <c r="L2222" s="547"/>
      <c r="M2222" s="484"/>
      <c r="N2222" s="574"/>
      <c r="O2222" s="532">
        <f t="shared" si="106"/>
        <v>0</v>
      </c>
      <c r="P2222" s="532">
        <f t="shared" si="107"/>
        <v>0</v>
      </c>
      <c r="Q2222" s="518" t="str">
        <f t="shared" si="108"/>
        <v/>
      </c>
    </row>
    <row r="2223" spans="1:17" x14ac:dyDescent="0.2">
      <c r="A2223" s="525"/>
      <c r="B2223" s="526"/>
      <c r="C2223" s="483"/>
      <c r="D2223" s="528"/>
      <c r="E2223" s="541"/>
      <c r="F2223" s="479"/>
      <c r="G2223" s="473"/>
      <c r="H2223" s="480"/>
      <c r="I2223" s="480"/>
      <c r="J2223" s="443"/>
      <c r="K2223" s="443"/>
      <c r="L2223" s="443"/>
      <c r="M2223" s="484"/>
      <c r="N2223" s="574"/>
      <c r="O2223" s="532">
        <f t="shared" si="106"/>
        <v>0</v>
      </c>
      <c r="P2223" s="532">
        <f t="shared" si="107"/>
        <v>0</v>
      </c>
      <c r="Q2223" s="518" t="str">
        <f t="shared" si="108"/>
        <v/>
      </c>
    </row>
    <row r="2224" spans="1:17" x14ac:dyDescent="0.2">
      <c r="A2224" s="525"/>
      <c r="B2224" s="526"/>
      <c r="C2224" s="483"/>
      <c r="D2224" s="528"/>
      <c r="E2224" s="473"/>
      <c r="F2224" s="479"/>
      <c r="G2224" s="473"/>
      <c r="H2224" s="473"/>
      <c r="I2224" s="480"/>
      <c r="J2224" s="442"/>
      <c r="K2224" s="443"/>
      <c r="L2224" s="443"/>
      <c r="M2224" s="484"/>
      <c r="N2224" s="574"/>
      <c r="O2224" s="532">
        <f t="shared" si="106"/>
        <v>0</v>
      </c>
      <c r="P2224" s="532">
        <f t="shared" si="107"/>
        <v>0</v>
      </c>
      <c r="Q2224" s="518" t="str">
        <f t="shared" si="108"/>
        <v/>
      </c>
    </row>
    <row r="2225" spans="1:17" x14ac:dyDescent="0.2">
      <c r="A2225" s="525"/>
      <c r="B2225" s="526"/>
      <c r="C2225" s="483"/>
      <c r="D2225" s="528"/>
      <c r="E2225" s="541"/>
      <c r="F2225" s="479"/>
      <c r="G2225" s="530"/>
      <c r="H2225" s="473"/>
      <c r="I2225" s="480"/>
      <c r="J2225" s="442"/>
      <c r="K2225" s="443"/>
      <c r="L2225" s="443"/>
      <c r="M2225" s="484"/>
      <c r="N2225" s="574"/>
      <c r="O2225" s="532">
        <f t="shared" si="106"/>
        <v>0</v>
      </c>
      <c r="P2225" s="532">
        <f t="shared" si="107"/>
        <v>0</v>
      </c>
      <c r="Q2225" s="518" t="str">
        <f t="shared" si="108"/>
        <v/>
      </c>
    </row>
    <row r="2226" spans="1:17" x14ac:dyDescent="0.2">
      <c r="A2226" s="525"/>
      <c r="B2226" s="526"/>
      <c r="C2226" s="483"/>
      <c r="D2226" s="528"/>
      <c r="E2226" s="473"/>
      <c r="F2226" s="479"/>
      <c r="G2226" s="473"/>
      <c r="H2226" s="473"/>
      <c r="I2226" s="480"/>
      <c r="J2226" s="442"/>
      <c r="K2226" s="509"/>
      <c r="L2226" s="547"/>
      <c r="M2226" s="484"/>
      <c r="N2226" s="574"/>
      <c r="O2226" s="532">
        <f t="shared" si="106"/>
        <v>0</v>
      </c>
      <c r="P2226" s="532">
        <f t="shared" si="107"/>
        <v>0</v>
      </c>
      <c r="Q2226" s="518" t="str">
        <f t="shared" si="108"/>
        <v/>
      </c>
    </row>
    <row r="2227" spans="1:17" x14ac:dyDescent="0.2">
      <c r="A2227" s="525"/>
      <c r="B2227" s="526"/>
      <c r="C2227" s="483"/>
      <c r="D2227" s="528"/>
      <c r="E2227" s="473"/>
      <c r="F2227" s="479"/>
      <c r="G2227" s="473"/>
      <c r="H2227" s="473"/>
      <c r="I2227" s="480"/>
      <c r="J2227" s="442"/>
      <c r="K2227" s="443"/>
      <c r="L2227" s="443"/>
      <c r="M2227" s="484"/>
      <c r="N2227" s="574"/>
      <c r="O2227" s="532">
        <f t="shared" si="106"/>
        <v>0</v>
      </c>
      <c r="P2227" s="532">
        <f t="shared" si="107"/>
        <v>0</v>
      </c>
      <c r="Q2227" s="518" t="str">
        <f t="shared" si="108"/>
        <v/>
      </c>
    </row>
    <row r="2228" spans="1:17" x14ac:dyDescent="0.2">
      <c r="A2228" s="525"/>
      <c r="B2228" s="526"/>
      <c r="C2228" s="483"/>
      <c r="D2228" s="528"/>
      <c r="E2228" s="473"/>
      <c r="F2228" s="479"/>
      <c r="G2228" s="473"/>
      <c r="H2228" s="473"/>
      <c r="I2228" s="480"/>
      <c r="J2228" s="442"/>
      <c r="K2228" s="443"/>
      <c r="L2228" s="484"/>
      <c r="M2228" s="484"/>
      <c r="N2228" s="574"/>
      <c r="O2228" s="532">
        <f t="shared" si="106"/>
        <v>0</v>
      </c>
      <c r="P2228" s="532">
        <f t="shared" si="107"/>
        <v>0</v>
      </c>
      <c r="Q2228" s="518" t="str">
        <f t="shared" si="108"/>
        <v/>
      </c>
    </row>
    <row r="2229" spans="1:17" x14ac:dyDescent="0.2">
      <c r="A2229" s="525"/>
      <c r="B2229" s="526"/>
      <c r="C2229" s="483"/>
      <c r="D2229" s="528"/>
      <c r="E2229" s="473"/>
      <c r="F2229" s="479"/>
      <c r="G2229" s="473"/>
      <c r="H2229" s="473"/>
      <c r="I2229" s="480"/>
      <c r="J2229" s="442"/>
      <c r="K2229" s="443"/>
      <c r="L2229" s="443"/>
      <c r="M2229" s="484"/>
      <c r="N2229" s="574"/>
      <c r="O2229" s="532">
        <f t="shared" si="106"/>
        <v>0</v>
      </c>
      <c r="P2229" s="532">
        <f t="shared" si="107"/>
        <v>0</v>
      </c>
      <c r="Q2229" s="518" t="str">
        <f t="shared" si="108"/>
        <v/>
      </c>
    </row>
    <row r="2230" spans="1:17" x14ac:dyDescent="0.2">
      <c r="A2230" s="525"/>
      <c r="B2230" s="526"/>
      <c r="C2230" s="483"/>
      <c r="D2230" s="528"/>
      <c r="E2230" s="541"/>
      <c r="F2230" s="479"/>
      <c r="G2230" s="541"/>
      <c r="H2230" s="541"/>
      <c r="I2230" s="530"/>
      <c r="J2230" s="543"/>
      <c r="K2230" s="543"/>
      <c r="L2230" s="531"/>
      <c r="M2230" s="484"/>
      <c r="N2230" s="574"/>
      <c r="O2230" s="532">
        <f t="shared" si="106"/>
        <v>0</v>
      </c>
      <c r="P2230" s="532">
        <f t="shared" si="107"/>
        <v>0</v>
      </c>
      <c r="Q2230" s="518" t="str">
        <f t="shared" si="108"/>
        <v/>
      </c>
    </row>
    <row r="2231" spans="1:17" x14ac:dyDescent="0.2">
      <c r="A2231" s="525"/>
      <c r="B2231" s="526"/>
      <c r="C2231" s="571"/>
      <c r="D2231" s="541"/>
      <c r="E2231" s="541"/>
      <c r="G2231" s="530"/>
      <c r="H2231" s="473"/>
      <c r="I2231" s="480"/>
      <c r="J2231" s="442"/>
      <c r="K2231" s="509"/>
      <c r="L2231" s="484"/>
      <c r="M2231" s="484"/>
      <c r="N2231" s="574"/>
      <c r="O2231" s="532">
        <f t="shared" si="106"/>
        <v>0</v>
      </c>
      <c r="P2231" s="532">
        <f t="shared" si="107"/>
        <v>0</v>
      </c>
      <c r="Q2231" s="518" t="str">
        <f t="shared" si="108"/>
        <v/>
      </c>
    </row>
    <row r="2232" spans="1:17" x14ac:dyDescent="0.2">
      <c r="A2232" s="525"/>
      <c r="B2232" s="526"/>
      <c r="C2232" s="571"/>
      <c r="D2232" s="541"/>
      <c r="E2232" s="541"/>
      <c r="F2232" s="479"/>
      <c r="G2232" s="530"/>
      <c r="H2232" s="473"/>
      <c r="I2232" s="480"/>
      <c r="J2232" s="442"/>
      <c r="K2232" s="509"/>
      <c r="L2232" s="484"/>
      <c r="M2232" s="484"/>
      <c r="N2232" s="574"/>
      <c r="O2232" s="532">
        <f t="shared" si="106"/>
        <v>0</v>
      </c>
      <c r="P2232" s="532">
        <f t="shared" si="107"/>
        <v>0</v>
      </c>
      <c r="Q2232" s="518" t="str">
        <f t="shared" si="108"/>
        <v/>
      </c>
    </row>
    <row r="2233" spans="1:17" x14ac:dyDescent="0.2">
      <c r="A2233" s="525"/>
      <c r="B2233" s="526"/>
      <c r="C2233" s="571"/>
      <c r="D2233" s="541"/>
      <c r="E2233" s="541"/>
      <c r="G2233" s="530"/>
      <c r="H2233" s="473"/>
      <c r="I2233" s="480"/>
      <c r="J2233" s="442"/>
      <c r="K2233" s="509"/>
      <c r="L2233" s="484"/>
      <c r="M2233" s="484"/>
      <c r="N2233" s="574"/>
      <c r="O2233" s="532">
        <f t="shared" si="106"/>
        <v>0</v>
      </c>
      <c r="P2233" s="532">
        <f t="shared" si="107"/>
        <v>0</v>
      </c>
      <c r="Q2233" s="518" t="str">
        <f t="shared" si="108"/>
        <v/>
      </c>
    </row>
    <row r="2234" spans="1:17" x14ac:dyDescent="0.2">
      <c r="A2234" s="525"/>
      <c r="B2234" s="526"/>
      <c r="C2234" s="571"/>
      <c r="D2234" s="541"/>
      <c r="E2234" s="541"/>
      <c r="F2234" s="479"/>
      <c r="G2234" s="530"/>
      <c r="H2234" s="473"/>
      <c r="I2234" s="480"/>
      <c r="J2234" s="442"/>
      <c r="K2234" s="509"/>
      <c r="L2234" s="484"/>
      <c r="M2234" s="484"/>
      <c r="N2234" s="574"/>
      <c r="O2234" s="532">
        <f t="shared" si="106"/>
        <v>0</v>
      </c>
      <c r="P2234" s="532">
        <f t="shared" si="107"/>
        <v>0</v>
      </c>
      <c r="Q2234" s="518" t="str">
        <f t="shared" si="108"/>
        <v/>
      </c>
    </row>
    <row r="2235" spans="1:17" x14ac:dyDescent="0.2">
      <c r="A2235" s="525"/>
      <c r="B2235" s="526"/>
      <c r="C2235" s="571"/>
      <c r="D2235" s="541"/>
      <c r="E2235" s="541"/>
      <c r="G2235" s="530"/>
      <c r="H2235" s="473"/>
      <c r="I2235" s="480"/>
      <c r="J2235" s="442"/>
      <c r="K2235" s="509"/>
      <c r="L2235" s="484"/>
      <c r="M2235" s="484"/>
      <c r="N2235" s="574"/>
      <c r="O2235" s="532">
        <f t="shared" si="106"/>
        <v>0</v>
      </c>
      <c r="P2235" s="532">
        <f t="shared" si="107"/>
        <v>0</v>
      </c>
      <c r="Q2235" s="518" t="str">
        <f t="shared" si="108"/>
        <v/>
      </c>
    </row>
    <row r="2236" spans="1:17" x14ac:dyDescent="0.2">
      <c r="A2236" s="525"/>
      <c r="B2236" s="526"/>
      <c r="C2236" s="571"/>
      <c r="D2236" s="541"/>
      <c r="E2236" s="541"/>
      <c r="F2236" s="479"/>
      <c r="G2236" s="530"/>
      <c r="H2236" s="473"/>
      <c r="I2236" s="480"/>
      <c r="J2236" s="442"/>
      <c r="K2236" s="509"/>
      <c r="L2236" s="484"/>
      <c r="M2236" s="484"/>
      <c r="N2236" s="574"/>
      <c r="O2236" s="532">
        <f t="shared" si="106"/>
        <v>0</v>
      </c>
      <c r="P2236" s="532">
        <f t="shared" si="107"/>
        <v>0</v>
      </c>
      <c r="Q2236" s="518" t="str">
        <f t="shared" si="108"/>
        <v/>
      </c>
    </row>
    <row r="2237" spans="1:17" x14ac:dyDescent="0.2">
      <c r="A2237" s="525"/>
      <c r="B2237" s="526"/>
      <c r="C2237" s="571"/>
      <c r="D2237" s="528"/>
      <c r="E2237" s="473"/>
      <c r="F2237" s="479"/>
      <c r="G2237" s="473"/>
      <c r="H2237" s="473"/>
      <c r="I2237" s="480"/>
      <c r="J2237" s="442"/>
      <c r="K2237" s="509"/>
      <c r="L2237" s="484"/>
      <c r="M2237" s="484"/>
      <c r="N2237" s="574"/>
      <c r="O2237" s="532">
        <f t="shared" si="106"/>
        <v>0</v>
      </c>
      <c r="P2237" s="532">
        <f t="shared" si="107"/>
        <v>0</v>
      </c>
      <c r="Q2237" s="518" t="str">
        <f t="shared" si="108"/>
        <v/>
      </c>
    </row>
    <row r="2238" spans="1:17" x14ac:dyDescent="0.2">
      <c r="A2238" s="525"/>
      <c r="B2238" s="526"/>
      <c r="C2238" s="571"/>
      <c r="D2238" s="528"/>
      <c r="E2238" s="473"/>
      <c r="F2238" s="479"/>
      <c r="G2238" s="473"/>
      <c r="H2238" s="473"/>
      <c r="I2238" s="480"/>
      <c r="J2238" s="442"/>
      <c r="K2238" s="509"/>
      <c r="L2238" s="484"/>
      <c r="M2238" s="484"/>
      <c r="N2238" s="574"/>
      <c r="O2238" s="532">
        <f t="shared" si="106"/>
        <v>0</v>
      </c>
      <c r="P2238" s="532">
        <f t="shared" si="107"/>
        <v>0</v>
      </c>
      <c r="Q2238" s="518" t="str">
        <f t="shared" si="108"/>
        <v/>
      </c>
    </row>
    <row r="2239" spans="1:17" x14ac:dyDescent="0.2">
      <c r="A2239" s="525"/>
      <c r="B2239" s="526"/>
      <c r="C2239" s="571"/>
      <c r="D2239" s="528"/>
      <c r="E2239" s="473"/>
      <c r="F2239" s="479"/>
      <c r="G2239" s="473"/>
      <c r="H2239" s="473"/>
      <c r="I2239" s="480"/>
      <c r="J2239" s="442"/>
      <c r="K2239" s="509"/>
      <c r="L2239" s="484"/>
      <c r="M2239" s="484"/>
      <c r="N2239" s="574"/>
      <c r="O2239" s="532">
        <f t="shared" si="106"/>
        <v>0</v>
      </c>
      <c r="P2239" s="532">
        <f t="shared" si="107"/>
        <v>0</v>
      </c>
      <c r="Q2239" s="518" t="str">
        <f t="shared" si="108"/>
        <v/>
      </c>
    </row>
    <row r="2240" spans="1:17" x14ac:dyDescent="0.2">
      <c r="A2240" s="525"/>
      <c r="B2240" s="526"/>
      <c r="C2240" s="571"/>
      <c r="D2240" s="528"/>
      <c r="E2240" s="473"/>
      <c r="F2240" s="479"/>
      <c r="G2240" s="473"/>
      <c r="H2240" s="473"/>
      <c r="I2240" s="480"/>
      <c r="J2240" s="442"/>
      <c r="K2240" s="509"/>
      <c r="L2240" s="484"/>
      <c r="M2240" s="484"/>
      <c r="N2240" s="574"/>
      <c r="O2240" s="532">
        <f t="shared" si="106"/>
        <v>0</v>
      </c>
      <c r="P2240" s="532">
        <f t="shared" si="107"/>
        <v>0</v>
      </c>
      <c r="Q2240" s="518" t="str">
        <f t="shared" si="108"/>
        <v/>
      </c>
    </row>
    <row r="2241" spans="1:17" x14ac:dyDescent="0.2">
      <c r="A2241" s="525"/>
      <c r="B2241" s="526"/>
      <c r="C2241" s="571"/>
      <c r="D2241" s="528"/>
      <c r="E2241" s="473"/>
      <c r="F2241" s="479"/>
      <c r="G2241" s="473"/>
      <c r="H2241" s="473"/>
      <c r="I2241" s="480"/>
      <c r="J2241" s="442"/>
      <c r="K2241" s="509"/>
      <c r="L2241" s="484"/>
      <c r="M2241" s="484"/>
      <c r="N2241" s="574"/>
      <c r="O2241" s="532">
        <f t="shared" si="106"/>
        <v>0</v>
      </c>
      <c r="P2241" s="532">
        <f t="shared" si="107"/>
        <v>0</v>
      </c>
      <c r="Q2241" s="518" t="str">
        <f t="shared" si="108"/>
        <v/>
      </c>
    </row>
    <row r="2242" spans="1:17" x14ac:dyDescent="0.2">
      <c r="A2242" s="525"/>
      <c r="B2242" s="526"/>
      <c r="C2242" s="571"/>
      <c r="D2242" s="528"/>
      <c r="E2242" s="473"/>
      <c r="F2242" s="479"/>
      <c r="G2242" s="473"/>
      <c r="H2242" s="473"/>
      <c r="I2242" s="480"/>
      <c r="J2242" s="442"/>
      <c r="K2242" s="509"/>
      <c r="L2242" s="484"/>
      <c r="M2242" s="484"/>
      <c r="N2242" s="574"/>
      <c r="O2242" s="532">
        <f t="shared" si="106"/>
        <v>0</v>
      </c>
      <c r="P2242" s="532">
        <f t="shared" si="107"/>
        <v>0</v>
      </c>
      <c r="Q2242" s="518" t="str">
        <f t="shared" si="108"/>
        <v/>
      </c>
    </row>
    <row r="2243" spans="1:17" x14ac:dyDescent="0.2">
      <c r="A2243" s="525"/>
      <c r="B2243" s="526"/>
      <c r="C2243" s="571"/>
      <c r="D2243" s="528"/>
      <c r="E2243" s="473"/>
      <c r="F2243" s="479"/>
      <c r="G2243" s="473"/>
      <c r="H2243" s="473"/>
      <c r="I2243" s="480"/>
      <c r="J2243" s="442"/>
      <c r="K2243" s="509"/>
      <c r="L2243" s="484"/>
      <c r="M2243" s="484"/>
      <c r="N2243" s="574"/>
      <c r="O2243" s="532">
        <f t="shared" si="106"/>
        <v>0</v>
      </c>
      <c r="P2243" s="532">
        <f t="shared" si="107"/>
        <v>0</v>
      </c>
      <c r="Q2243" s="518" t="str">
        <f t="shared" si="108"/>
        <v/>
      </c>
    </row>
    <row r="2244" spans="1:17" x14ac:dyDescent="0.2">
      <c r="A2244" s="525"/>
      <c r="B2244" s="526"/>
      <c r="C2244" s="483"/>
      <c r="D2244" s="473"/>
      <c r="E2244" s="473"/>
      <c r="F2244" s="479"/>
      <c r="G2244" s="473"/>
      <c r="H2244" s="473"/>
      <c r="I2244" s="473"/>
      <c r="J2244" s="484"/>
      <c r="K2244" s="509"/>
      <c r="L2244" s="484"/>
      <c r="M2244" s="484"/>
      <c r="N2244" s="574"/>
      <c r="O2244" s="532">
        <f t="shared" ref="O2244:O2245" si="109">IF(B2244=0,0,IF(YEAR(B2244)=$P$1,MONTH(B2244)-$O$1+1,(YEAR(B2244)-$P$1)*12-$O$1+1+MONTH(B2244)))</f>
        <v>0</v>
      </c>
      <c r="P2244" s="532">
        <f t="shared" ref="P2244:P2245" si="110">IF(C2244=0,0,IF(YEAR(C2244)=$P$1,MONTH(C2244)-$O$1+1,(YEAR(C2244)-$P$1)*12-$O$1+1+MONTH(C2244)))</f>
        <v>0</v>
      </c>
      <c r="Q2244" s="518" t="str">
        <f t="shared" ref="Q2244:Q2245" si="111">SUBSTITUTE(D2244," ","_")</f>
        <v/>
      </c>
    </row>
    <row r="2245" spans="1:17" x14ac:dyDescent="0.2">
      <c r="A2245" s="525"/>
      <c r="B2245" s="526"/>
      <c r="C2245" s="483"/>
      <c r="D2245" s="530"/>
      <c r="E2245" s="530"/>
      <c r="F2245" s="545"/>
      <c r="G2245" s="530"/>
      <c r="H2245" s="530"/>
      <c r="I2245" s="530"/>
      <c r="J2245" s="531"/>
      <c r="K2245" s="531"/>
      <c r="L2245" s="531"/>
      <c r="M2245" s="531"/>
      <c r="N2245" s="574"/>
      <c r="O2245" s="532">
        <f t="shared" si="109"/>
        <v>0</v>
      </c>
      <c r="P2245" s="532">
        <f t="shared" si="110"/>
        <v>0</v>
      </c>
      <c r="Q2245" s="518" t="str">
        <f t="shared" si="111"/>
        <v/>
      </c>
    </row>
    <row r="2246" spans="1:17" x14ac:dyDescent="0.2">
      <c r="A2246" s="525"/>
      <c r="B2246" s="526"/>
      <c r="C2246" s="483"/>
      <c r="D2246" s="530"/>
      <c r="E2246" s="530"/>
      <c r="F2246" s="545"/>
      <c r="G2246" s="530"/>
      <c r="H2246" s="530"/>
      <c r="I2246" s="530"/>
      <c r="J2246" s="531"/>
      <c r="K2246" s="531"/>
      <c r="L2246" s="531"/>
      <c r="M2246" s="531"/>
      <c r="N2246" s="574"/>
      <c r="O2246" s="532"/>
      <c r="P2246" s="532"/>
    </row>
    <row r="2247" spans="1:17" x14ac:dyDescent="0.2">
      <c r="A2247" s="525" t="str">
        <f>IF(B2247="","",COUNT('Diário 7º PA'!$A$4:$A$5383)+COUNT('Diário 8º PA'!$A$4:$A$5022)+ROW()-3)</f>
        <v/>
      </c>
      <c r="B2247" s="526"/>
      <c r="C2247" s="483"/>
      <c r="D2247" s="530"/>
      <c r="E2247" s="530"/>
      <c r="F2247" s="545"/>
      <c r="G2247" s="530"/>
      <c r="H2247" s="530"/>
      <c r="I2247" s="530"/>
      <c r="J2247" s="531"/>
      <c r="K2247" s="531"/>
      <c r="L2247" s="531"/>
      <c r="M2247" s="531"/>
      <c r="N2247" s="574"/>
      <c r="O2247" s="532">
        <f t="shared" ref="O2247" si="112">IF(B2247=0,0,IF(YEAR(B2247)=$P$1,MONTH(B2247)-$O$1+1,(YEAR(B2247)-$P$1)*12-$O$1+1+MONTH(B2247)))</f>
        <v>0</v>
      </c>
      <c r="P2247" s="532">
        <f t="shared" ref="P2247" si="113">IF(C2247=0,0,IF(YEAR(C2247)=$P$1,MONTH(C2247)-$O$1+1,(YEAR(C2247)-$P$1)*12-$O$1+1+MONTH(C2247)))</f>
        <v>0</v>
      </c>
      <c r="Q2247" s="518" t="str">
        <f t="shared" ref="Q2247" si="114">SUBSTITUTE(D2247," ","_")</f>
        <v/>
      </c>
    </row>
    <row r="2248" spans="1:17" x14ac:dyDescent="0.2">
      <c r="A2248" s="525"/>
      <c r="B2248" s="526"/>
      <c r="C2248" s="527"/>
      <c r="D2248" s="530"/>
      <c r="E2248" s="530"/>
      <c r="F2248" s="545"/>
      <c r="G2248" s="530"/>
      <c r="H2248" s="530"/>
      <c r="I2248" s="530"/>
      <c r="J2248" s="531"/>
      <c r="K2248" s="531"/>
      <c r="L2248" s="531"/>
      <c r="M2248" s="531"/>
      <c r="N2248" s="544"/>
      <c r="O2248" s="532"/>
      <c r="P2248" s="532"/>
    </row>
    <row r="2249" spans="1:17" x14ac:dyDescent="0.2">
      <c r="A2249" s="525"/>
      <c r="B2249" s="526"/>
      <c r="C2249" s="527"/>
      <c r="D2249" s="530"/>
      <c r="E2249" s="530"/>
      <c r="F2249" s="545"/>
      <c r="G2249" s="530"/>
      <c r="H2249" s="530"/>
      <c r="I2249" s="530"/>
      <c r="J2249" s="531"/>
      <c r="K2249" s="531"/>
      <c r="L2249" s="531"/>
      <c r="M2249" s="531"/>
      <c r="N2249" s="544"/>
      <c r="O2249" s="532"/>
      <c r="P2249" s="532"/>
    </row>
    <row r="2250" spans="1:17" x14ac:dyDescent="0.2">
      <c r="A2250" s="525"/>
      <c r="B2250" s="526"/>
      <c r="C2250" s="527"/>
      <c r="D2250" s="530"/>
      <c r="E2250" s="530"/>
      <c r="F2250" s="545"/>
      <c r="G2250" s="530"/>
      <c r="H2250" s="530"/>
      <c r="I2250" s="530"/>
      <c r="J2250" s="531"/>
      <c r="K2250" s="531"/>
      <c r="L2250" s="531"/>
      <c r="M2250" s="531"/>
      <c r="N2250" s="544"/>
      <c r="O2250" s="532"/>
      <c r="P2250" s="532"/>
    </row>
    <row r="2251" spans="1:17" x14ac:dyDescent="0.2">
      <c r="A2251" s="525"/>
      <c r="B2251" s="526"/>
      <c r="C2251" s="527"/>
      <c r="D2251" s="530"/>
      <c r="E2251" s="530"/>
      <c r="F2251" s="545"/>
      <c r="G2251" s="530"/>
      <c r="H2251" s="530"/>
      <c r="I2251" s="530"/>
      <c r="J2251" s="531"/>
      <c r="K2251" s="531"/>
      <c r="L2251" s="531"/>
      <c r="M2251" s="531"/>
      <c r="N2251" s="544"/>
      <c r="O2251" s="532"/>
      <c r="P2251" s="532"/>
    </row>
    <row r="2252" spans="1:17" x14ac:dyDescent="0.2">
      <c r="A2252" s="525"/>
      <c r="B2252" s="526"/>
      <c r="C2252" s="527"/>
      <c r="D2252" s="530"/>
      <c r="E2252" s="530"/>
      <c r="F2252" s="545"/>
      <c r="G2252" s="530"/>
      <c r="H2252" s="530"/>
      <c r="I2252" s="530"/>
      <c r="J2252" s="531"/>
      <c r="K2252" s="531"/>
      <c r="L2252" s="531"/>
      <c r="M2252" s="531"/>
      <c r="N2252" s="544"/>
      <c r="O2252" s="532"/>
      <c r="P2252" s="532"/>
    </row>
    <row r="2253" spans="1:17" x14ac:dyDescent="0.2">
      <c r="A2253" s="525"/>
      <c r="B2253" s="526"/>
      <c r="C2253" s="527"/>
      <c r="D2253" s="530"/>
      <c r="E2253" s="530"/>
      <c r="F2253" s="545"/>
      <c r="G2253" s="530"/>
      <c r="H2253" s="530"/>
      <c r="I2253" s="530"/>
      <c r="J2253" s="531"/>
      <c r="K2253" s="531"/>
      <c r="L2253" s="531"/>
      <c r="M2253" s="531"/>
      <c r="N2253" s="544"/>
      <c r="O2253" s="532"/>
      <c r="P2253" s="532"/>
    </row>
    <row r="2254" spans="1:17" x14ac:dyDescent="0.2">
      <c r="A2254" s="525"/>
      <c r="B2254" s="526"/>
      <c r="C2254" s="527"/>
      <c r="D2254" s="530"/>
      <c r="E2254" s="530"/>
      <c r="F2254" s="545"/>
      <c r="G2254" s="530"/>
      <c r="H2254" s="530"/>
      <c r="I2254" s="530"/>
      <c r="J2254" s="531"/>
      <c r="K2254" s="531"/>
      <c r="L2254" s="531"/>
      <c r="M2254" s="531"/>
      <c r="N2254" s="544"/>
      <c r="O2254" s="532"/>
      <c r="P2254" s="532"/>
    </row>
    <row r="2255" spans="1:17" x14ac:dyDescent="0.2">
      <c r="A2255" s="525"/>
      <c r="B2255" s="526"/>
      <c r="C2255" s="527"/>
      <c r="D2255" s="530"/>
      <c r="E2255" s="530"/>
      <c r="F2255" s="545"/>
      <c r="G2255" s="530"/>
      <c r="H2255" s="530"/>
      <c r="I2255" s="530"/>
      <c r="J2255" s="531"/>
      <c r="K2255" s="531"/>
      <c r="L2255" s="531"/>
      <c r="M2255" s="531"/>
      <c r="N2255" s="544"/>
      <c r="O2255" s="532"/>
      <c r="P2255" s="532"/>
    </row>
    <row r="2256" spans="1:17" x14ac:dyDescent="0.2">
      <c r="A2256" s="525"/>
      <c r="B2256" s="526"/>
      <c r="C2256" s="527"/>
      <c r="D2256" s="530"/>
      <c r="E2256" s="530"/>
      <c r="F2256" s="545"/>
      <c r="G2256" s="530"/>
      <c r="H2256" s="530"/>
      <c r="I2256" s="530"/>
      <c r="J2256" s="531"/>
      <c r="K2256" s="531"/>
      <c r="L2256" s="531"/>
      <c r="M2256" s="531"/>
      <c r="N2256" s="544"/>
      <c r="O2256" s="532"/>
      <c r="P2256" s="532"/>
    </row>
    <row r="2257" spans="1:16" x14ac:dyDescent="0.2">
      <c r="A2257" s="525"/>
      <c r="B2257" s="526"/>
      <c r="C2257" s="527"/>
      <c r="D2257" s="530"/>
      <c r="E2257" s="530"/>
      <c r="F2257" s="545"/>
      <c r="G2257" s="530"/>
      <c r="H2257" s="530"/>
      <c r="I2257" s="530"/>
      <c r="J2257" s="531"/>
      <c r="K2257" s="531"/>
      <c r="L2257" s="531"/>
      <c r="M2257" s="531"/>
      <c r="N2257" s="544"/>
      <c r="O2257" s="532"/>
      <c r="P2257" s="532"/>
    </row>
    <row r="2258" spans="1:16" x14ac:dyDescent="0.2">
      <c r="A2258" s="525"/>
      <c r="B2258" s="526"/>
      <c r="C2258" s="527"/>
      <c r="D2258" s="530"/>
      <c r="E2258" s="530"/>
      <c r="F2258" s="545"/>
      <c r="G2258" s="530"/>
      <c r="H2258" s="530"/>
      <c r="I2258" s="530"/>
      <c r="J2258" s="531"/>
      <c r="K2258" s="531"/>
      <c r="L2258" s="531"/>
      <c r="M2258" s="531"/>
      <c r="N2258" s="544"/>
      <c r="O2258" s="532"/>
      <c r="P2258" s="532"/>
    </row>
    <row r="2259" spans="1:16" x14ac:dyDescent="0.2">
      <c r="A2259" s="525"/>
      <c r="B2259" s="526"/>
      <c r="C2259" s="527"/>
      <c r="D2259" s="530"/>
      <c r="E2259" s="530"/>
      <c r="F2259" s="545"/>
      <c r="G2259" s="530"/>
      <c r="H2259" s="530"/>
      <c r="I2259" s="530"/>
      <c r="J2259" s="531"/>
      <c r="K2259" s="531"/>
      <c r="L2259" s="531"/>
      <c r="M2259" s="531"/>
      <c r="N2259" s="544"/>
      <c r="O2259" s="532"/>
      <c r="P2259" s="532"/>
    </row>
    <row r="2260" spans="1:16" x14ac:dyDescent="0.2">
      <c r="A2260" s="525"/>
      <c r="B2260" s="526"/>
      <c r="C2260" s="527"/>
      <c r="D2260" s="530"/>
      <c r="E2260" s="530"/>
      <c r="F2260" s="545"/>
      <c r="G2260" s="530"/>
      <c r="H2260" s="530"/>
      <c r="I2260" s="530"/>
      <c r="J2260" s="531"/>
      <c r="K2260" s="531"/>
      <c r="L2260" s="531"/>
      <c r="M2260" s="531"/>
      <c r="N2260" s="544"/>
      <c r="O2260" s="532"/>
      <c r="P2260" s="532"/>
    </row>
    <row r="2261" spans="1:16" x14ac:dyDescent="0.2">
      <c r="A2261" s="525"/>
      <c r="B2261" s="526"/>
      <c r="C2261" s="527"/>
      <c r="D2261" s="530"/>
      <c r="E2261" s="530"/>
      <c r="F2261" s="545"/>
      <c r="G2261" s="530"/>
      <c r="H2261" s="530"/>
      <c r="I2261" s="530"/>
      <c r="J2261" s="531"/>
      <c r="K2261" s="531"/>
      <c r="L2261" s="531"/>
      <c r="M2261" s="531"/>
      <c r="N2261" s="544"/>
      <c r="O2261" s="532"/>
      <c r="P2261" s="532"/>
    </row>
    <row r="2262" spans="1:16" x14ac:dyDescent="0.2">
      <c r="A2262" s="525"/>
      <c r="B2262" s="526"/>
      <c r="C2262" s="527"/>
      <c r="D2262" s="530"/>
      <c r="E2262" s="530"/>
      <c r="F2262" s="545"/>
      <c r="G2262" s="530"/>
      <c r="H2262" s="530"/>
      <c r="I2262" s="530"/>
      <c r="J2262" s="531"/>
      <c r="K2262" s="531"/>
      <c r="L2262" s="531"/>
      <c r="M2262" s="531"/>
      <c r="N2262" s="544"/>
      <c r="O2262" s="532"/>
      <c r="P2262" s="532"/>
    </row>
    <row r="2263" spans="1:16" x14ac:dyDescent="0.2">
      <c r="A2263" s="525"/>
      <c r="B2263" s="526"/>
      <c r="C2263" s="527"/>
      <c r="D2263" s="530"/>
      <c r="E2263" s="530"/>
      <c r="F2263" s="545"/>
      <c r="G2263" s="530"/>
      <c r="H2263" s="530"/>
      <c r="I2263" s="530"/>
      <c r="J2263" s="531"/>
      <c r="K2263" s="531"/>
      <c r="L2263" s="531"/>
      <c r="M2263" s="531"/>
      <c r="N2263" s="544"/>
      <c r="O2263" s="532"/>
      <c r="P2263" s="532"/>
    </row>
    <row r="2264" spans="1:16" x14ac:dyDescent="0.2">
      <c r="A2264" s="525"/>
      <c r="B2264" s="526"/>
      <c r="C2264" s="527"/>
      <c r="D2264" s="530"/>
      <c r="E2264" s="530"/>
      <c r="F2264" s="545"/>
      <c r="G2264" s="530"/>
      <c r="H2264" s="530"/>
      <c r="I2264" s="530"/>
      <c r="J2264" s="531"/>
      <c r="K2264" s="531"/>
      <c r="L2264" s="531"/>
      <c r="M2264" s="531"/>
      <c r="N2264" s="544"/>
      <c r="O2264" s="532"/>
      <c r="P2264" s="532"/>
    </row>
    <row r="2265" spans="1:16" x14ac:dyDescent="0.2">
      <c r="A2265" s="525"/>
      <c r="B2265" s="526"/>
      <c r="C2265" s="527"/>
      <c r="D2265" s="530"/>
      <c r="E2265" s="530"/>
      <c r="F2265" s="545"/>
      <c r="G2265" s="530"/>
      <c r="H2265" s="530"/>
      <c r="I2265" s="530"/>
      <c r="J2265" s="531"/>
      <c r="K2265" s="531"/>
      <c r="L2265" s="531"/>
      <c r="M2265" s="531"/>
      <c r="N2265" s="544"/>
      <c r="O2265" s="532"/>
      <c r="P2265" s="532"/>
    </row>
    <row r="2266" spans="1:16" x14ac:dyDescent="0.2">
      <c r="A2266" s="525"/>
      <c r="B2266" s="526"/>
      <c r="C2266" s="527"/>
      <c r="D2266" s="530"/>
      <c r="E2266" s="530"/>
      <c r="F2266" s="545"/>
      <c r="G2266" s="530"/>
      <c r="H2266" s="530"/>
      <c r="I2266" s="530"/>
      <c r="J2266" s="531"/>
      <c r="K2266" s="531"/>
      <c r="L2266" s="531"/>
      <c r="M2266" s="531"/>
      <c r="N2266" s="544"/>
      <c r="O2266" s="532"/>
      <c r="P2266" s="532"/>
    </row>
    <row r="2267" spans="1:16" x14ac:dyDescent="0.2">
      <c r="A2267" s="525"/>
      <c r="B2267" s="526"/>
      <c r="C2267" s="527"/>
      <c r="D2267" s="530"/>
      <c r="E2267" s="530"/>
      <c r="F2267" s="545"/>
      <c r="G2267" s="530"/>
      <c r="H2267" s="530"/>
      <c r="I2267" s="530"/>
      <c r="J2267" s="531"/>
      <c r="K2267" s="531"/>
      <c r="L2267" s="531"/>
      <c r="M2267" s="531"/>
      <c r="N2267" s="544"/>
      <c r="O2267" s="532"/>
      <c r="P2267" s="532"/>
    </row>
    <row r="2268" spans="1:16" x14ac:dyDescent="0.2">
      <c r="A2268" s="525"/>
      <c r="B2268" s="526"/>
      <c r="C2268" s="527"/>
      <c r="D2268" s="530"/>
      <c r="E2268" s="530"/>
      <c r="F2268" s="545"/>
      <c r="G2268" s="530"/>
      <c r="H2268" s="530"/>
      <c r="I2268" s="530"/>
      <c r="J2268" s="531"/>
      <c r="K2268" s="531"/>
      <c r="L2268" s="531"/>
      <c r="M2268" s="531"/>
      <c r="N2268" s="544"/>
      <c r="O2268" s="532"/>
      <c r="P2268" s="532"/>
    </row>
    <row r="2269" spans="1:16" x14ac:dyDescent="0.2">
      <c r="A2269" s="525"/>
      <c r="B2269" s="526"/>
      <c r="C2269" s="527"/>
      <c r="D2269" s="530"/>
      <c r="E2269" s="530"/>
      <c r="F2269" s="545"/>
      <c r="G2269" s="530"/>
      <c r="H2269" s="530"/>
      <c r="I2269" s="530"/>
      <c r="J2269" s="531"/>
      <c r="K2269" s="531"/>
      <c r="L2269" s="531"/>
      <c r="M2269" s="531"/>
      <c r="N2269" s="544"/>
      <c r="O2269" s="532"/>
      <c r="P2269" s="532"/>
    </row>
    <row r="2270" spans="1:16" x14ac:dyDescent="0.2">
      <c r="A2270" s="525"/>
      <c r="B2270" s="526"/>
      <c r="C2270" s="527"/>
      <c r="D2270" s="530"/>
      <c r="E2270" s="530"/>
      <c r="F2270" s="545"/>
      <c r="G2270" s="530"/>
      <c r="H2270" s="530"/>
      <c r="I2270" s="530"/>
      <c r="J2270" s="531"/>
      <c r="K2270" s="531"/>
      <c r="L2270" s="531"/>
      <c r="M2270" s="531"/>
      <c r="N2270" s="544"/>
      <c r="O2270" s="532"/>
      <c r="P2270" s="532"/>
    </row>
    <row r="2271" spans="1:16" x14ac:dyDescent="0.2">
      <c r="A2271" s="525"/>
      <c r="B2271" s="526"/>
      <c r="C2271" s="527"/>
      <c r="D2271" s="530"/>
      <c r="E2271" s="530"/>
      <c r="F2271" s="545"/>
      <c r="G2271" s="530"/>
      <c r="H2271" s="530"/>
      <c r="I2271" s="530"/>
      <c r="J2271" s="531"/>
      <c r="K2271" s="531"/>
      <c r="L2271" s="531"/>
      <c r="M2271" s="531"/>
      <c r="N2271" s="544"/>
      <c r="O2271" s="532"/>
      <c r="P2271" s="532"/>
    </row>
    <row r="2272" spans="1:16" x14ac:dyDescent="0.2">
      <c r="A2272" s="525"/>
      <c r="B2272" s="526"/>
      <c r="C2272" s="527"/>
      <c r="D2272" s="530"/>
      <c r="E2272" s="530"/>
      <c r="F2272" s="545"/>
      <c r="G2272" s="530"/>
      <c r="H2272" s="530"/>
      <c r="I2272" s="530"/>
      <c r="J2272" s="531"/>
      <c r="K2272" s="531"/>
      <c r="L2272" s="531"/>
      <c r="M2272" s="531"/>
      <c r="N2272" s="544"/>
      <c r="O2272" s="532"/>
      <c r="P2272" s="532"/>
    </row>
    <row r="2273" spans="1:16" x14ac:dyDescent="0.2">
      <c r="A2273" s="525"/>
      <c r="B2273" s="526"/>
      <c r="C2273" s="527"/>
      <c r="D2273" s="530"/>
      <c r="E2273" s="530"/>
      <c r="F2273" s="545"/>
      <c r="G2273" s="530"/>
      <c r="H2273" s="530"/>
      <c r="I2273" s="530"/>
      <c r="J2273" s="531"/>
      <c r="K2273" s="531"/>
      <c r="L2273" s="531"/>
      <c r="M2273" s="531"/>
      <c r="N2273" s="544"/>
      <c r="O2273" s="532"/>
      <c r="P2273" s="532"/>
    </row>
    <row r="2274" spans="1:16" x14ac:dyDescent="0.2">
      <c r="A2274" s="525"/>
      <c r="B2274" s="526"/>
      <c r="C2274" s="527"/>
      <c r="D2274" s="530"/>
      <c r="E2274" s="530"/>
      <c r="F2274" s="545"/>
      <c r="G2274" s="530"/>
      <c r="H2274" s="530"/>
      <c r="I2274" s="530"/>
      <c r="J2274" s="531"/>
      <c r="K2274" s="531"/>
      <c r="L2274" s="531"/>
      <c r="M2274" s="531"/>
      <c r="N2274" s="544"/>
      <c r="O2274" s="532"/>
      <c r="P2274" s="532"/>
    </row>
    <row r="2275" spans="1:16" x14ac:dyDescent="0.2">
      <c r="A2275" s="525"/>
      <c r="B2275" s="526"/>
      <c r="C2275" s="527"/>
      <c r="D2275" s="530"/>
      <c r="E2275" s="530"/>
      <c r="F2275" s="545"/>
      <c r="G2275" s="530"/>
      <c r="H2275" s="530"/>
      <c r="I2275" s="530"/>
      <c r="J2275" s="531"/>
      <c r="K2275" s="531"/>
      <c r="L2275" s="531"/>
      <c r="M2275" s="531"/>
      <c r="N2275" s="544"/>
      <c r="O2275" s="532"/>
      <c r="P2275" s="532"/>
    </row>
    <row r="2276" spans="1:16" x14ac:dyDescent="0.2">
      <c r="A2276" s="525"/>
      <c r="B2276" s="526"/>
      <c r="C2276" s="527"/>
      <c r="D2276" s="530"/>
      <c r="E2276" s="530"/>
      <c r="F2276" s="545"/>
      <c r="G2276" s="530"/>
      <c r="H2276" s="530"/>
      <c r="I2276" s="530"/>
      <c r="J2276" s="531"/>
      <c r="K2276" s="531"/>
      <c r="L2276" s="531"/>
      <c r="M2276" s="531"/>
      <c r="N2276" s="544"/>
      <c r="O2276" s="532"/>
      <c r="P2276" s="532"/>
    </row>
    <row r="2277" spans="1:16" x14ac:dyDescent="0.2">
      <c r="A2277" s="525"/>
      <c r="B2277" s="526"/>
      <c r="C2277" s="527"/>
      <c r="D2277" s="530"/>
      <c r="E2277" s="530"/>
      <c r="F2277" s="545"/>
      <c r="G2277" s="530"/>
      <c r="H2277" s="530"/>
      <c r="I2277" s="530"/>
      <c r="J2277" s="531"/>
      <c r="K2277" s="531"/>
      <c r="L2277" s="531"/>
      <c r="M2277" s="531"/>
      <c r="N2277" s="544"/>
      <c r="O2277" s="532"/>
      <c r="P2277" s="532"/>
    </row>
    <row r="2278" spans="1:16" x14ac:dyDescent="0.2">
      <c r="A2278" s="525"/>
      <c r="B2278" s="526"/>
      <c r="C2278" s="527"/>
      <c r="D2278" s="530"/>
      <c r="E2278" s="530"/>
      <c r="F2278" s="545"/>
      <c r="G2278" s="530"/>
      <c r="H2278" s="530"/>
      <c r="I2278" s="530"/>
      <c r="J2278" s="531"/>
      <c r="K2278" s="531"/>
      <c r="L2278" s="531"/>
      <c r="M2278" s="531"/>
      <c r="N2278" s="544"/>
      <c r="O2278" s="532"/>
      <c r="P2278" s="532"/>
    </row>
    <row r="2279" spans="1:16" x14ac:dyDescent="0.2">
      <c r="A2279" s="525"/>
      <c r="B2279" s="526"/>
      <c r="C2279" s="527"/>
      <c r="D2279" s="530"/>
      <c r="E2279" s="530"/>
      <c r="F2279" s="545"/>
      <c r="G2279" s="530"/>
      <c r="H2279" s="530"/>
      <c r="I2279" s="530"/>
      <c r="J2279" s="531"/>
      <c r="K2279" s="531"/>
      <c r="L2279" s="531"/>
      <c r="M2279" s="531"/>
      <c r="N2279" s="544"/>
      <c r="O2279" s="532"/>
      <c r="P2279" s="532"/>
    </row>
    <row r="2280" spans="1:16" x14ac:dyDescent="0.2">
      <c r="A2280" s="525"/>
      <c r="B2280" s="526"/>
      <c r="C2280" s="527"/>
      <c r="D2280" s="530"/>
      <c r="E2280" s="530"/>
      <c r="F2280" s="545"/>
      <c r="G2280" s="530"/>
      <c r="H2280" s="530"/>
      <c r="I2280" s="530"/>
      <c r="J2280" s="531"/>
      <c r="K2280" s="531"/>
      <c r="L2280" s="531"/>
      <c r="M2280" s="531"/>
      <c r="N2280" s="544"/>
      <c r="O2280" s="532"/>
      <c r="P2280" s="532"/>
    </row>
    <row r="2281" spans="1:16" x14ac:dyDescent="0.2">
      <c r="A2281" s="525"/>
      <c r="B2281" s="526"/>
      <c r="C2281" s="527"/>
      <c r="D2281" s="530"/>
      <c r="E2281" s="530"/>
      <c r="F2281" s="545"/>
      <c r="G2281" s="530"/>
      <c r="H2281" s="530"/>
      <c r="I2281" s="530"/>
      <c r="J2281" s="531"/>
      <c r="K2281" s="531"/>
      <c r="L2281" s="531"/>
      <c r="M2281" s="531"/>
      <c r="N2281" s="544"/>
      <c r="O2281" s="532"/>
      <c r="P2281" s="532"/>
    </row>
    <row r="2282" spans="1:16" x14ac:dyDescent="0.2">
      <c r="A2282" s="525"/>
      <c r="B2282" s="526"/>
      <c r="C2282" s="527"/>
      <c r="D2282" s="530"/>
      <c r="E2282" s="530"/>
      <c r="F2282" s="545"/>
      <c r="G2282" s="530"/>
      <c r="H2282" s="530"/>
      <c r="I2282" s="530"/>
      <c r="J2282" s="531"/>
      <c r="K2282" s="531"/>
      <c r="L2282" s="531"/>
      <c r="M2282" s="531"/>
      <c r="N2282" s="544"/>
      <c r="O2282" s="532"/>
      <c r="P2282" s="532"/>
    </row>
    <row r="2283" spans="1:16" x14ac:dyDescent="0.2">
      <c r="A2283" s="525"/>
      <c r="B2283" s="526"/>
      <c r="C2283" s="527"/>
      <c r="D2283" s="530"/>
      <c r="E2283" s="530"/>
      <c r="F2283" s="545"/>
      <c r="G2283" s="530"/>
      <c r="H2283" s="530"/>
      <c r="I2283" s="530"/>
      <c r="J2283" s="531"/>
      <c r="K2283" s="531"/>
      <c r="L2283" s="531"/>
      <c r="M2283" s="531"/>
      <c r="N2283" s="544"/>
      <c r="O2283" s="532"/>
      <c r="P2283" s="532"/>
    </row>
    <row r="2284" spans="1:16" x14ac:dyDescent="0.2">
      <c r="A2284" s="525"/>
      <c r="B2284" s="526"/>
      <c r="C2284" s="527"/>
      <c r="D2284" s="530"/>
      <c r="E2284" s="530"/>
      <c r="F2284" s="545"/>
      <c r="G2284" s="530"/>
      <c r="H2284" s="530"/>
      <c r="I2284" s="530"/>
      <c r="J2284" s="531"/>
      <c r="K2284" s="531"/>
      <c r="L2284" s="531"/>
      <c r="M2284" s="531"/>
      <c r="N2284" s="544"/>
      <c r="O2284" s="532"/>
      <c r="P2284" s="532"/>
    </row>
    <row r="2285" spans="1:16" x14ac:dyDescent="0.2">
      <c r="A2285" s="525"/>
      <c r="B2285" s="526"/>
      <c r="C2285" s="527"/>
      <c r="D2285" s="530"/>
      <c r="E2285" s="530"/>
      <c r="F2285" s="545"/>
      <c r="G2285" s="530"/>
      <c r="H2285" s="530"/>
      <c r="I2285" s="530"/>
      <c r="J2285" s="531"/>
      <c r="K2285" s="531"/>
      <c r="L2285" s="531"/>
      <c r="M2285" s="531"/>
      <c r="N2285" s="544"/>
      <c r="O2285" s="532"/>
      <c r="P2285" s="532"/>
    </row>
    <row r="2286" spans="1:16" x14ac:dyDescent="0.2">
      <c r="A2286" s="525"/>
      <c r="B2286" s="526"/>
      <c r="C2286" s="527"/>
      <c r="D2286" s="530"/>
      <c r="E2286" s="530"/>
      <c r="F2286" s="545"/>
      <c r="G2286" s="530"/>
      <c r="H2286" s="530"/>
      <c r="I2286" s="530"/>
      <c r="J2286" s="531"/>
      <c r="K2286" s="531"/>
      <c r="L2286" s="531"/>
      <c r="M2286" s="531"/>
      <c r="N2286" s="544"/>
      <c r="O2286" s="532"/>
      <c r="P2286" s="532"/>
    </row>
    <row r="2287" spans="1:16" x14ac:dyDescent="0.2">
      <c r="A2287" s="525"/>
      <c r="B2287" s="526"/>
      <c r="C2287" s="527"/>
      <c r="D2287" s="530"/>
      <c r="E2287" s="530"/>
      <c r="F2287" s="545"/>
      <c r="G2287" s="530"/>
      <c r="H2287" s="530"/>
      <c r="I2287" s="530"/>
      <c r="J2287" s="531"/>
      <c r="K2287" s="531"/>
      <c r="L2287" s="531"/>
      <c r="M2287" s="531"/>
      <c r="N2287" s="544"/>
      <c r="O2287" s="532"/>
      <c r="P2287" s="532"/>
    </row>
    <row r="2288" spans="1:16" x14ac:dyDescent="0.2">
      <c r="A2288" s="525"/>
      <c r="B2288" s="526"/>
      <c r="C2288" s="527"/>
      <c r="D2288" s="530"/>
      <c r="E2288" s="530"/>
      <c r="F2288" s="545"/>
      <c r="G2288" s="530"/>
      <c r="H2288" s="530"/>
      <c r="I2288" s="530"/>
      <c r="J2288" s="531"/>
      <c r="K2288" s="531"/>
      <c r="L2288" s="531"/>
      <c r="M2288" s="531"/>
      <c r="N2288" s="544"/>
      <c r="O2288" s="532"/>
      <c r="P2288" s="532"/>
    </row>
    <row r="2289" spans="1:16" x14ac:dyDescent="0.2">
      <c r="A2289" s="525"/>
      <c r="B2289" s="526"/>
      <c r="C2289" s="527"/>
      <c r="D2289" s="530"/>
      <c r="E2289" s="530"/>
      <c r="F2289" s="545"/>
      <c r="G2289" s="530"/>
      <c r="H2289" s="530"/>
      <c r="I2289" s="530"/>
      <c r="J2289" s="531"/>
      <c r="K2289" s="531"/>
      <c r="L2289" s="531"/>
      <c r="M2289" s="531"/>
      <c r="N2289" s="544"/>
      <c r="O2289" s="532"/>
      <c r="P2289" s="532"/>
    </row>
    <row r="2290" spans="1:16" x14ac:dyDescent="0.2">
      <c r="A2290" s="525"/>
      <c r="B2290" s="526"/>
      <c r="C2290" s="527"/>
      <c r="D2290" s="530"/>
      <c r="E2290" s="530"/>
      <c r="F2290" s="545"/>
      <c r="G2290" s="530"/>
      <c r="H2290" s="530"/>
      <c r="I2290" s="530"/>
      <c r="J2290" s="531"/>
      <c r="K2290" s="531"/>
      <c r="L2290" s="531"/>
      <c r="M2290" s="531"/>
      <c r="N2290" s="544"/>
      <c r="O2290" s="532"/>
      <c r="P2290" s="532"/>
    </row>
    <row r="2291" spans="1:16" x14ac:dyDescent="0.2">
      <c r="A2291" s="525"/>
      <c r="B2291" s="526"/>
      <c r="C2291" s="527"/>
      <c r="D2291" s="530"/>
      <c r="E2291" s="530"/>
      <c r="F2291" s="545"/>
      <c r="G2291" s="530"/>
      <c r="H2291" s="530"/>
      <c r="I2291" s="530"/>
      <c r="J2291" s="531"/>
      <c r="K2291" s="531"/>
      <c r="L2291" s="531"/>
      <c r="M2291" s="531"/>
      <c r="N2291" s="544"/>
      <c r="O2291" s="532"/>
      <c r="P2291" s="532"/>
    </row>
    <row r="2292" spans="1:16" x14ac:dyDescent="0.2">
      <c r="A2292" s="525"/>
      <c r="B2292" s="526"/>
      <c r="C2292" s="527"/>
      <c r="D2292" s="530"/>
      <c r="E2292" s="530"/>
      <c r="F2292" s="545"/>
      <c r="G2292" s="530"/>
      <c r="H2292" s="530"/>
      <c r="I2292" s="530"/>
      <c r="J2292" s="531"/>
      <c r="K2292" s="531"/>
      <c r="L2292" s="531"/>
      <c r="M2292" s="531"/>
      <c r="N2292" s="544"/>
      <c r="O2292" s="532"/>
      <c r="P2292" s="532"/>
    </row>
    <row r="2293" spans="1:16" x14ac:dyDescent="0.2">
      <c r="A2293" s="525"/>
      <c r="B2293" s="526"/>
      <c r="C2293" s="527"/>
      <c r="D2293" s="530"/>
      <c r="E2293" s="530"/>
      <c r="F2293" s="545"/>
      <c r="G2293" s="530"/>
      <c r="H2293" s="530"/>
      <c r="I2293" s="530"/>
      <c r="J2293" s="531"/>
      <c r="K2293" s="531"/>
      <c r="L2293" s="531"/>
      <c r="M2293" s="531"/>
      <c r="N2293" s="544"/>
      <c r="O2293" s="532"/>
      <c r="P2293" s="532"/>
    </row>
    <row r="2294" spans="1:16" x14ac:dyDescent="0.2">
      <c r="A2294" s="525"/>
      <c r="B2294" s="526"/>
      <c r="C2294" s="527"/>
      <c r="D2294" s="530"/>
      <c r="E2294" s="530"/>
      <c r="F2294" s="545"/>
      <c r="G2294" s="530"/>
      <c r="H2294" s="530"/>
      <c r="I2294" s="530"/>
      <c r="J2294" s="531"/>
      <c r="K2294" s="531"/>
      <c r="L2294" s="531"/>
      <c r="M2294" s="531"/>
      <c r="N2294" s="544"/>
      <c r="O2294" s="532"/>
      <c r="P2294" s="532"/>
    </row>
    <row r="2295" spans="1:16" x14ac:dyDescent="0.2">
      <c r="A2295" s="525"/>
      <c r="B2295" s="526"/>
      <c r="C2295" s="527"/>
      <c r="D2295" s="530"/>
      <c r="E2295" s="530"/>
      <c r="F2295" s="545"/>
      <c r="G2295" s="530"/>
      <c r="H2295" s="530"/>
      <c r="I2295" s="530"/>
      <c r="J2295" s="531"/>
      <c r="K2295" s="531"/>
      <c r="L2295" s="531"/>
      <c r="M2295" s="531"/>
      <c r="N2295" s="544"/>
      <c r="O2295" s="532"/>
      <c r="P2295" s="532"/>
    </row>
    <row r="2296" spans="1:16" x14ac:dyDescent="0.2">
      <c r="A2296" s="525"/>
      <c r="B2296" s="526"/>
      <c r="C2296" s="527"/>
      <c r="D2296" s="530"/>
      <c r="E2296" s="530"/>
      <c r="F2296" s="545"/>
      <c r="G2296" s="530"/>
      <c r="H2296" s="530"/>
      <c r="I2296" s="530"/>
      <c r="J2296" s="531"/>
      <c r="K2296" s="531"/>
      <c r="L2296" s="531"/>
      <c r="M2296" s="531"/>
      <c r="N2296" s="544"/>
      <c r="O2296" s="532"/>
      <c r="P2296" s="532"/>
    </row>
    <row r="2297" spans="1:16" x14ac:dyDescent="0.2">
      <c r="A2297" s="525"/>
      <c r="B2297" s="526"/>
      <c r="C2297" s="527"/>
      <c r="D2297" s="530"/>
      <c r="E2297" s="530"/>
      <c r="F2297" s="545"/>
      <c r="G2297" s="530"/>
      <c r="H2297" s="530"/>
      <c r="I2297" s="530"/>
      <c r="J2297" s="531"/>
      <c r="K2297" s="531"/>
      <c r="L2297" s="531"/>
      <c r="M2297" s="531"/>
      <c r="N2297" s="544"/>
      <c r="O2297" s="532"/>
      <c r="P2297" s="532"/>
    </row>
    <row r="2298" spans="1:16" x14ac:dyDescent="0.2">
      <c r="A2298" s="525"/>
      <c r="B2298" s="526"/>
      <c r="C2298" s="527"/>
      <c r="D2298" s="530"/>
      <c r="E2298" s="530"/>
      <c r="F2298" s="545"/>
      <c r="G2298" s="530"/>
      <c r="H2298" s="530"/>
      <c r="I2298" s="530"/>
      <c r="J2298" s="531"/>
      <c r="K2298" s="531"/>
      <c r="L2298" s="531"/>
      <c r="M2298" s="531"/>
      <c r="N2298" s="544"/>
      <c r="O2298" s="532"/>
      <c r="P2298" s="532"/>
    </row>
    <row r="2299" spans="1:16" x14ac:dyDescent="0.2">
      <c r="A2299" s="525"/>
      <c r="B2299" s="526"/>
      <c r="C2299" s="527"/>
      <c r="D2299" s="530"/>
      <c r="E2299" s="530"/>
      <c r="F2299" s="545"/>
      <c r="G2299" s="530"/>
      <c r="H2299" s="530"/>
      <c r="I2299" s="530"/>
      <c r="J2299" s="531"/>
      <c r="K2299" s="531"/>
      <c r="L2299" s="531"/>
      <c r="M2299" s="531"/>
      <c r="N2299" s="544"/>
      <c r="O2299" s="532"/>
      <c r="P2299" s="532"/>
    </row>
    <row r="2300" spans="1:16" x14ac:dyDescent="0.2">
      <c r="A2300" s="525"/>
      <c r="B2300" s="526"/>
      <c r="C2300" s="527"/>
      <c r="D2300" s="530"/>
      <c r="E2300" s="530"/>
      <c r="F2300" s="545"/>
      <c r="G2300" s="530"/>
      <c r="H2300" s="530"/>
      <c r="I2300" s="530"/>
      <c r="J2300" s="531"/>
      <c r="K2300" s="531"/>
      <c r="L2300" s="531"/>
      <c r="M2300" s="531"/>
      <c r="N2300" s="544"/>
      <c r="O2300" s="532"/>
      <c r="P2300" s="532"/>
    </row>
    <row r="2301" spans="1:16" x14ac:dyDescent="0.2">
      <c r="A2301" s="525"/>
      <c r="B2301" s="526"/>
      <c r="C2301" s="527"/>
      <c r="D2301" s="530"/>
      <c r="E2301" s="530"/>
      <c r="F2301" s="545"/>
      <c r="G2301" s="530"/>
      <c r="H2301" s="530"/>
      <c r="I2301" s="530"/>
      <c r="J2301" s="531"/>
      <c r="K2301" s="531"/>
      <c r="L2301" s="531"/>
      <c r="M2301" s="531"/>
      <c r="N2301" s="544"/>
      <c r="O2301" s="532"/>
      <c r="P2301" s="532"/>
    </row>
    <row r="2302" spans="1:16" x14ac:dyDescent="0.2">
      <c r="A2302" s="525"/>
      <c r="B2302" s="526"/>
      <c r="C2302" s="527"/>
      <c r="D2302" s="530"/>
      <c r="E2302" s="530"/>
      <c r="F2302" s="545"/>
      <c r="G2302" s="530"/>
      <c r="H2302" s="530"/>
      <c r="I2302" s="530"/>
      <c r="J2302" s="531"/>
      <c r="K2302" s="531"/>
      <c r="L2302" s="531"/>
      <c r="M2302" s="531"/>
      <c r="N2302" s="544"/>
      <c r="O2302" s="532"/>
      <c r="P2302" s="532"/>
    </row>
    <row r="2303" spans="1:16" x14ac:dyDescent="0.2">
      <c r="A2303" s="525"/>
      <c r="B2303" s="526"/>
      <c r="C2303" s="527"/>
      <c r="D2303" s="530"/>
      <c r="E2303" s="530"/>
      <c r="F2303" s="545"/>
      <c r="G2303" s="530"/>
      <c r="H2303" s="530"/>
      <c r="I2303" s="530"/>
      <c r="J2303" s="531"/>
      <c r="K2303" s="531"/>
      <c r="L2303" s="531"/>
      <c r="M2303" s="531"/>
      <c r="N2303" s="544"/>
      <c r="O2303" s="532"/>
      <c r="P2303" s="532"/>
    </row>
    <row r="2304" spans="1:16" x14ac:dyDescent="0.2">
      <c r="A2304" s="525"/>
      <c r="B2304" s="526"/>
      <c r="C2304" s="527"/>
      <c r="D2304" s="530"/>
      <c r="E2304" s="530"/>
      <c r="F2304" s="545"/>
      <c r="G2304" s="530"/>
      <c r="H2304" s="530"/>
      <c r="I2304" s="530"/>
      <c r="J2304" s="531"/>
      <c r="K2304" s="531"/>
      <c r="L2304" s="531"/>
      <c r="M2304" s="531"/>
      <c r="N2304" s="544"/>
      <c r="O2304" s="532"/>
      <c r="P2304" s="532"/>
    </row>
    <row r="2305" spans="1:16" x14ac:dyDescent="0.2">
      <c r="A2305" s="525"/>
      <c r="B2305" s="526"/>
      <c r="C2305" s="527"/>
      <c r="D2305" s="530"/>
      <c r="E2305" s="530"/>
      <c r="F2305" s="545"/>
      <c r="G2305" s="530"/>
      <c r="H2305" s="530"/>
      <c r="I2305" s="530"/>
      <c r="J2305" s="531"/>
      <c r="K2305" s="531"/>
      <c r="L2305" s="531"/>
      <c r="M2305" s="531"/>
      <c r="N2305" s="544"/>
      <c r="O2305" s="532"/>
      <c r="P2305" s="532"/>
    </row>
    <row r="2306" spans="1:16" x14ac:dyDescent="0.2">
      <c r="A2306" s="525"/>
      <c r="B2306" s="526"/>
      <c r="C2306" s="527"/>
      <c r="D2306" s="530"/>
      <c r="E2306" s="530"/>
      <c r="F2306" s="545"/>
      <c r="G2306" s="530"/>
      <c r="H2306" s="530"/>
      <c r="I2306" s="530"/>
      <c r="J2306" s="531"/>
      <c r="K2306" s="531"/>
      <c r="L2306" s="531"/>
      <c r="M2306" s="531"/>
      <c r="N2306" s="544"/>
      <c r="O2306" s="532"/>
      <c r="P2306" s="532"/>
    </row>
    <row r="2307" spans="1:16" x14ac:dyDescent="0.2">
      <c r="A2307" s="525"/>
      <c r="B2307" s="526"/>
      <c r="C2307" s="527"/>
      <c r="D2307" s="530"/>
      <c r="E2307" s="530"/>
      <c r="F2307" s="545"/>
      <c r="G2307" s="530"/>
      <c r="H2307" s="530"/>
      <c r="I2307" s="530"/>
      <c r="J2307" s="531"/>
      <c r="K2307" s="531"/>
      <c r="L2307" s="531"/>
      <c r="M2307" s="531"/>
      <c r="N2307" s="544"/>
      <c r="O2307" s="532"/>
      <c r="P2307" s="532"/>
    </row>
    <row r="2308" spans="1:16" x14ac:dyDescent="0.2">
      <c r="A2308" s="525"/>
      <c r="B2308" s="526"/>
      <c r="C2308" s="527"/>
      <c r="D2308" s="530"/>
      <c r="E2308" s="530"/>
      <c r="F2308" s="545"/>
      <c r="G2308" s="530"/>
      <c r="H2308" s="530"/>
      <c r="I2308" s="530"/>
      <c r="J2308" s="531"/>
      <c r="K2308" s="531"/>
      <c r="L2308" s="531"/>
      <c r="M2308" s="531"/>
      <c r="N2308" s="544"/>
      <c r="O2308" s="532"/>
      <c r="P2308" s="532"/>
    </row>
    <row r="2309" spans="1:16" x14ac:dyDescent="0.2">
      <c r="A2309" s="525"/>
      <c r="B2309" s="526"/>
      <c r="C2309" s="527"/>
      <c r="D2309" s="530"/>
      <c r="E2309" s="530"/>
      <c r="F2309" s="545"/>
      <c r="G2309" s="530"/>
      <c r="H2309" s="530"/>
      <c r="I2309" s="530"/>
      <c r="J2309" s="531"/>
      <c r="K2309" s="531"/>
      <c r="L2309" s="531"/>
      <c r="M2309" s="531"/>
      <c r="N2309" s="544"/>
      <c r="O2309" s="532"/>
      <c r="P2309" s="532"/>
    </row>
    <row r="2310" spans="1:16" x14ac:dyDescent="0.2">
      <c r="A2310" s="525"/>
      <c r="B2310" s="526"/>
      <c r="C2310" s="527"/>
      <c r="D2310" s="530"/>
      <c r="E2310" s="530"/>
      <c r="F2310" s="545"/>
      <c r="G2310" s="530"/>
      <c r="H2310" s="530"/>
      <c r="I2310" s="530"/>
      <c r="J2310" s="531"/>
      <c r="K2310" s="531"/>
      <c r="L2310" s="531"/>
      <c r="M2310" s="531"/>
      <c r="N2310" s="544"/>
      <c r="O2310" s="532"/>
      <c r="P2310" s="532"/>
    </row>
    <row r="2311" spans="1:16" x14ac:dyDescent="0.2">
      <c r="A2311" s="525"/>
      <c r="B2311" s="526"/>
      <c r="C2311" s="527"/>
      <c r="D2311" s="530"/>
      <c r="E2311" s="530"/>
      <c r="F2311" s="545"/>
      <c r="G2311" s="530"/>
      <c r="H2311" s="530"/>
      <c r="I2311" s="530"/>
      <c r="J2311" s="531"/>
      <c r="K2311" s="531"/>
      <c r="L2311" s="531"/>
      <c r="M2311" s="531"/>
      <c r="N2311" s="544"/>
      <c r="O2311" s="532"/>
      <c r="P2311" s="532"/>
    </row>
    <row r="2312" spans="1:16" x14ac:dyDescent="0.2">
      <c r="A2312" s="525"/>
      <c r="B2312" s="526"/>
      <c r="C2312" s="527"/>
      <c r="D2312" s="530"/>
      <c r="E2312" s="530"/>
      <c r="F2312" s="545"/>
      <c r="G2312" s="530"/>
      <c r="H2312" s="530"/>
      <c r="I2312" s="530"/>
      <c r="J2312" s="531"/>
      <c r="K2312" s="531"/>
      <c r="L2312" s="531"/>
      <c r="M2312" s="531"/>
      <c r="N2312" s="544"/>
      <c r="O2312" s="532"/>
      <c r="P2312" s="532"/>
    </row>
    <row r="2313" spans="1:16" x14ac:dyDescent="0.2">
      <c r="A2313" s="525"/>
      <c r="B2313" s="526"/>
      <c r="C2313" s="527"/>
      <c r="D2313" s="530"/>
      <c r="E2313" s="530"/>
      <c r="F2313" s="545"/>
      <c r="G2313" s="530"/>
      <c r="H2313" s="530"/>
      <c r="I2313" s="530"/>
      <c r="J2313" s="531"/>
      <c r="K2313" s="531"/>
      <c r="L2313" s="531"/>
      <c r="M2313" s="531"/>
      <c r="N2313" s="544"/>
      <c r="O2313" s="532"/>
      <c r="P2313" s="532"/>
    </row>
    <row r="2314" spans="1:16" x14ac:dyDescent="0.2">
      <c r="A2314" s="525"/>
      <c r="B2314" s="526"/>
      <c r="C2314" s="527"/>
      <c r="D2314" s="530"/>
      <c r="E2314" s="530"/>
      <c r="F2314" s="545"/>
      <c r="G2314" s="530"/>
      <c r="H2314" s="530"/>
      <c r="I2314" s="530"/>
      <c r="J2314" s="531"/>
      <c r="K2314" s="531"/>
      <c r="L2314" s="531"/>
      <c r="M2314" s="531"/>
      <c r="N2314" s="544"/>
      <c r="O2314" s="532"/>
      <c r="P2314" s="532"/>
    </row>
    <row r="2315" spans="1:16" x14ac:dyDescent="0.2">
      <c r="A2315" s="525"/>
      <c r="B2315" s="526"/>
      <c r="C2315" s="527"/>
      <c r="D2315" s="530"/>
      <c r="E2315" s="530"/>
      <c r="F2315" s="545"/>
      <c r="G2315" s="530"/>
      <c r="H2315" s="530"/>
      <c r="I2315" s="530"/>
      <c r="J2315" s="531"/>
      <c r="K2315" s="531"/>
      <c r="L2315" s="531"/>
      <c r="M2315" s="531"/>
      <c r="N2315" s="544"/>
      <c r="O2315" s="532"/>
      <c r="P2315" s="532"/>
    </row>
    <row r="2316" spans="1:16" x14ac:dyDescent="0.2">
      <c r="A2316" s="525"/>
      <c r="B2316" s="526"/>
      <c r="C2316" s="527"/>
      <c r="D2316" s="530"/>
      <c r="E2316" s="530"/>
      <c r="F2316" s="545"/>
      <c r="G2316" s="530"/>
      <c r="H2316" s="530"/>
      <c r="I2316" s="530"/>
      <c r="J2316" s="531"/>
      <c r="K2316" s="531"/>
      <c r="L2316" s="531"/>
      <c r="M2316" s="531"/>
      <c r="N2316" s="544"/>
      <c r="O2316" s="532"/>
      <c r="P2316" s="532"/>
    </row>
    <row r="2317" spans="1:16" x14ac:dyDescent="0.2">
      <c r="A2317" s="525"/>
      <c r="B2317" s="526"/>
      <c r="C2317" s="527"/>
      <c r="D2317" s="530"/>
      <c r="E2317" s="530"/>
      <c r="F2317" s="545"/>
      <c r="G2317" s="530"/>
      <c r="H2317" s="530"/>
      <c r="I2317" s="530"/>
      <c r="J2317" s="531"/>
      <c r="K2317" s="531"/>
      <c r="L2317" s="531"/>
      <c r="M2317" s="531"/>
      <c r="N2317" s="544"/>
      <c r="O2317" s="532"/>
      <c r="P2317" s="532"/>
    </row>
    <row r="2318" spans="1:16" x14ac:dyDescent="0.2">
      <c r="A2318" s="525"/>
      <c r="B2318" s="526"/>
      <c r="C2318" s="527"/>
      <c r="D2318" s="530"/>
      <c r="E2318" s="530"/>
      <c r="F2318" s="545"/>
      <c r="G2318" s="530"/>
      <c r="H2318" s="530"/>
      <c r="I2318" s="530"/>
      <c r="J2318" s="531"/>
      <c r="K2318" s="531"/>
      <c r="L2318" s="531"/>
      <c r="M2318" s="531"/>
      <c r="N2318" s="544"/>
      <c r="O2318" s="532"/>
      <c r="P2318" s="532"/>
    </row>
    <row r="2319" spans="1:16" x14ac:dyDescent="0.2">
      <c r="A2319" s="525"/>
      <c r="B2319" s="526"/>
      <c r="C2319" s="527"/>
      <c r="D2319" s="530"/>
      <c r="E2319" s="530"/>
      <c r="F2319" s="545"/>
      <c r="G2319" s="530"/>
      <c r="H2319" s="530"/>
      <c r="I2319" s="530"/>
      <c r="J2319" s="531"/>
      <c r="K2319" s="531"/>
      <c r="L2319" s="531"/>
      <c r="M2319" s="531"/>
      <c r="N2319" s="544"/>
      <c r="O2319" s="532"/>
      <c r="P2319" s="532"/>
    </row>
    <row r="2320" spans="1:16" x14ac:dyDescent="0.2">
      <c r="A2320" s="525"/>
      <c r="B2320" s="526"/>
      <c r="C2320" s="527"/>
      <c r="D2320" s="530"/>
      <c r="E2320" s="530"/>
      <c r="F2320" s="545"/>
      <c r="G2320" s="530"/>
      <c r="H2320" s="530"/>
      <c r="I2320" s="530"/>
      <c r="J2320" s="531"/>
      <c r="K2320" s="531"/>
      <c r="L2320" s="531"/>
      <c r="M2320" s="531"/>
      <c r="N2320" s="544"/>
      <c r="O2320" s="532"/>
      <c r="P2320" s="532"/>
    </row>
    <row r="2321" spans="1:16" x14ac:dyDescent="0.2">
      <c r="A2321" s="525"/>
      <c r="B2321" s="526"/>
      <c r="C2321" s="527"/>
      <c r="D2321" s="530"/>
      <c r="E2321" s="530"/>
      <c r="F2321" s="545"/>
      <c r="G2321" s="530"/>
      <c r="H2321" s="530"/>
      <c r="I2321" s="530"/>
      <c r="J2321" s="531"/>
      <c r="K2321" s="531"/>
      <c r="L2321" s="531"/>
      <c r="M2321" s="531"/>
      <c r="N2321" s="544"/>
      <c r="O2321" s="532"/>
      <c r="P2321" s="532"/>
    </row>
    <row r="2322" spans="1:16" x14ac:dyDescent="0.2">
      <c r="A2322" s="525"/>
      <c r="B2322" s="526"/>
      <c r="C2322" s="527"/>
      <c r="D2322" s="530"/>
      <c r="E2322" s="530"/>
      <c r="F2322" s="545"/>
      <c r="G2322" s="530"/>
      <c r="H2322" s="530"/>
      <c r="I2322" s="530"/>
      <c r="J2322" s="531"/>
      <c r="K2322" s="531"/>
      <c r="L2322" s="531"/>
      <c r="M2322" s="531"/>
      <c r="N2322" s="544"/>
      <c r="O2322" s="532"/>
      <c r="P2322" s="532"/>
    </row>
    <row r="2323" spans="1:16" x14ac:dyDescent="0.2">
      <c r="A2323" s="525"/>
      <c r="B2323" s="526"/>
      <c r="C2323" s="527"/>
      <c r="D2323" s="530"/>
      <c r="E2323" s="530"/>
      <c r="F2323" s="545"/>
      <c r="G2323" s="530"/>
      <c r="H2323" s="530"/>
      <c r="I2323" s="530"/>
      <c r="J2323" s="531"/>
      <c r="K2323" s="531"/>
      <c r="L2323" s="531"/>
      <c r="M2323" s="531"/>
      <c r="N2323" s="544"/>
      <c r="O2323" s="532"/>
      <c r="P2323" s="532"/>
    </row>
    <row r="2324" spans="1:16" x14ac:dyDescent="0.2">
      <c r="A2324" s="525"/>
      <c r="B2324" s="526"/>
      <c r="C2324" s="527"/>
      <c r="D2324" s="530"/>
      <c r="E2324" s="530"/>
      <c r="F2324" s="545"/>
      <c r="G2324" s="530"/>
      <c r="H2324" s="530"/>
      <c r="I2324" s="530"/>
      <c r="J2324" s="531"/>
      <c r="K2324" s="531"/>
      <c r="L2324" s="531"/>
      <c r="M2324" s="531"/>
      <c r="N2324" s="544"/>
      <c r="O2324" s="532"/>
      <c r="P2324" s="532"/>
    </row>
    <row r="2325" spans="1:16" x14ac:dyDescent="0.2">
      <c r="A2325" s="525"/>
      <c r="B2325" s="526"/>
      <c r="C2325" s="527"/>
      <c r="D2325" s="530"/>
      <c r="E2325" s="530"/>
      <c r="F2325" s="545"/>
      <c r="G2325" s="530"/>
      <c r="H2325" s="530"/>
      <c r="I2325" s="530"/>
      <c r="J2325" s="531"/>
      <c r="K2325" s="531"/>
      <c r="L2325" s="531"/>
      <c r="M2325" s="531"/>
      <c r="N2325" s="544"/>
      <c r="O2325" s="532"/>
      <c r="P2325" s="532"/>
    </row>
    <row r="2326" spans="1:16" x14ac:dyDescent="0.2">
      <c r="A2326" s="525"/>
      <c r="B2326" s="526"/>
      <c r="C2326" s="527"/>
      <c r="D2326" s="530"/>
      <c r="E2326" s="530"/>
      <c r="F2326" s="545"/>
      <c r="G2326" s="530"/>
      <c r="H2326" s="530"/>
      <c r="I2326" s="530"/>
      <c r="J2326" s="531"/>
      <c r="K2326" s="531"/>
      <c r="L2326" s="531"/>
      <c r="M2326" s="531"/>
      <c r="N2326" s="544"/>
      <c r="O2326" s="532"/>
      <c r="P2326" s="532"/>
    </row>
    <row r="2327" spans="1:16" x14ac:dyDescent="0.2">
      <c r="A2327" s="525"/>
      <c r="B2327" s="526"/>
      <c r="C2327" s="527"/>
      <c r="D2327" s="530"/>
      <c r="E2327" s="530"/>
      <c r="F2327" s="545"/>
      <c r="G2327" s="530"/>
      <c r="H2327" s="530"/>
      <c r="I2327" s="530"/>
      <c r="J2327" s="531"/>
      <c r="K2327" s="531"/>
      <c r="L2327" s="531"/>
      <c r="M2327" s="531"/>
      <c r="N2327" s="544"/>
      <c r="O2327" s="532"/>
      <c r="P2327" s="532"/>
    </row>
    <row r="2328" spans="1:16" x14ac:dyDescent="0.2">
      <c r="A2328" s="525"/>
      <c r="B2328" s="526"/>
      <c r="C2328" s="527"/>
      <c r="D2328" s="530"/>
      <c r="E2328" s="530"/>
      <c r="F2328" s="545"/>
      <c r="G2328" s="530"/>
      <c r="H2328" s="530"/>
      <c r="I2328" s="530"/>
      <c r="J2328" s="531"/>
      <c r="K2328" s="531"/>
      <c r="L2328" s="531"/>
      <c r="M2328" s="531"/>
      <c r="N2328" s="544"/>
      <c r="O2328" s="532"/>
      <c r="P2328" s="532"/>
    </row>
    <row r="2329" spans="1:16" x14ac:dyDescent="0.2">
      <c r="A2329" s="525"/>
      <c r="B2329" s="526"/>
      <c r="C2329" s="527"/>
      <c r="D2329" s="530"/>
      <c r="E2329" s="530"/>
      <c r="F2329" s="545"/>
      <c r="G2329" s="530"/>
      <c r="H2329" s="530"/>
      <c r="I2329" s="530"/>
      <c r="J2329" s="531"/>
      <c r="K2329" s="531"/>
      <c r="L2329" s="531"/>
      <c r="M2329" s="531"/>
      <c r="N2329" s="544"/>
      <c r="O2329" s="532"/>
      <c r="P2329" s="532"/>
    </row>
    <row r="2330" spans="1:16" x14ac:dyDescent="0.2">
      <c r="A2330" s="525"/>
      <c r="B2330" s="526"/>
      <c r="C2330" s="527"/>
      <c r="D2330" s="530"/>
      <c r="E2330" s="530"/>
      <c r="F2330" s="545"/>
      <c r="G2330" s="530"/>
      <c r="H2330" s="530"/>
      <c r="I2330" s="530"/>
      <c r="J2330" s="531"/>
      <c r="K2330" s="531"/>
      <c r="L2330" s="531"/>
      <c r="M2330" s="531"/>
      <c r="N2330" s="544"/>
      <c r="O2330" s="532"/>
      <c r="P2330" s="532"/>
    </row>
    <row r="2331" spans="1:16" x14ac:dyDescent="0.2">
      <c r="A2331" s="525"/>
      <c r="B2331" s="526"/>
      <c r="C2331" s="527"/>
      <c r="D2331" s="530"/>
      <c r="E2331" s="530"/>
      <c r="F2331" s="545"/>
      <c r="G2331" s="530"/>
      <c r="H2331" s="530"/>
      <c r="I2331" s="530"/>
      <c r="J2331" s="531"/>
      <c r="K2331" s="531"/>
      <c r="L2331" s="531"/>
      <c r="M2331" s="531"/>
      <c r="N2331" s="544"/>
      <c r="O2331" s="532"/>
      <c r="P2331" s="532"/>
    </row>
    <row r="2332" spans="1:16" x14ac:dyDescent="0.2">
      <c r="A2332" s="525"/>
      <c r="B2332" s="526"/>
      <c r="C2332" s="527"/>
      <c r="D2332" s="530"/>
      <c r="E2332" s="530"/>
      <c r="F2332" s="545"/>
      <c r="G2332" s="530"/>
      <c r="H2332" s="530"/>
      <c r="I2332" s="530"/>
      <c r="J2332" s="531"/>
      <c r="K2332" s="531"/>
      <c r="L2332" s="531"/>
      <c r="M2332" s="531"/>
      <c r="N2332" s="544"/>
      <c r="O2332" s="532"/>
      <c r="P2332" s="532"/>
    </row>
    <row r="2333" spans="1:16" x14ac:dyDescent="0.2">
      <c r="A2333" s="525"/>
      <c r="B2333" s="526"/>
      <c r="C2333" s="527"/>
      <c r="D2333" s="530"/>
      <c r="E2333" s="530"/>
      <c r="F2333" s="545"/>
      <c r="G2333" s="530"/>
      <c r="H2333" s="530"/>
      <c r="I2333" s="530"/>
      <c r="J2333" s="531"/>
      <c r="K2333" s="531"/>
      <c r="L2333" s="531"/>
      <c r="M2333" s="531"/>
      <c r="N2333" s="544"/>
      <c r="O2333" s="532"/>
      <c r="P2333" s="532"/>
    </row>
    <row r="2334" spans="1:16" x14ac:dyDescent="0.2">
      <c r="A2334" s="525"/>
      <c r="B2334" s="526"/>
      <c r="C2334" s="527"/>
      <c r="D2334" s="530"/>
      <c r="E2334" s="530"/>
      <c r="F2334" s="545"/>
      <c r="G2334" s="530"/>
      <c r="H2334" s="530"/>
      <c r="I2334" s="530"/>
      <c r="J2334" s="531"/>
      <c r="K2334" s="531"/>
      <c r="L2334" s="531"/>
      <c r="M2334" s="531"/>
      <c r="N2334" s="544"/>
      <c r="O2334" s="532"/>
      <c r="P2334" s="532"/>
    </row>
    <row r="2335" spans="1:16" x14ac:dyDescent="0.2">
      <c r="A2335" s="525"/>
      <c r="B2335" s="526"/>
      <c r="C2335" s="527"/>
      <c r="D2335" s="530"/>
      <c r="E2335" s="530"/>
      <c r="F2335" s="545"/>
      <c r="G2335" s="530"/>
      <c r="H2335" s="530"/>
      <c r="I2335" s="530"/>
      <c r="J2335" s="531"/>
      <c r="K2335" s="531"/>
      <c r="L2335" s="531"/>
      <c r="M2335" s="531"/>
      <c r="N2335" s="544"/>
      <c r="O2335" s="532"/>
      <c r="P2335" s="532"/>
    </row>
    <row r="2336" spans="1:16" x14ac:dyDescent="0.2">
      <c r="A2336" s="525"/>
      <c r="B2336" s="526"/>
      <c r="C2336" s="527"/>
      <c r="D2336" s="530"/>
      <c r="E2336" s="530"/>
      <c r="F2336" s="545"/>
      <c r="G2336" s="530"/>
      <c r="H2336" s="530"/>
      <c r="I2336" s="530"/>
      <c r="J2336" s="531"/>
      <c r="K2336" s="531"/>
      <c r="L2336" s="531"/>
      <c r="M2336" s="531"/>
      <c r="N2336" s="544"/>
      <c r="O2336" s="532"/>
      <c r="P2336" s="532"/>
    </row>
    <row r="2337" spans="1:16" x14ac:dyDescent="0.2">
      <c r="A2337" s="525"/>
      <c r="B2337" s="526"/>
      <c r="C2337" s="527"/>
      <c r="D2337" s="530"/>
      <c r="E2337" s="530"/>
      <c r="F2337" s="545"/>
      <c r="G2337" s="530"/>
      <c r="H2337" s="530"/>
      <c r="I2337" s="530"/>
      <c r="J2337" s="531"/>
      <c r="K2337" s="531"/>
      <c r="L2337" s="531"/>
      <c r="M2337" s="531"/>
      <c r="N2337" s="544"/>
      <c r="O2337" s="532"/>
      <c r="P2337" s="532"/>
    </row>
    <row r="2338" spans="1:16" x14ac:dyDescent="0.2">
      <c r="A2338" s="525"/>
      <c r="B2338" s="526"/>
      <c r="C2338" s="527"/>
      <c r="D2338" s="530"/>
      <c r="E2338" s="530"/>
      <c r="F2338" s="545"/>
      <c r="G2338" s="530"/>
      <c r="H2338" s="530"/>
      <c r="I2338" s="530"/>
      <c r="J2338" s="531"/>
      <c r="K2338" s="531"/>
      <c r="L2338" s="531"/>
      <c r="M2338" s="531"/>
      <c r="N2338" s="544"/>
      <c r="O2338" s="532"/>
      <c r="P2338" s="532"/>
    </row>
    <row r="2339" spans="1:16" x14ac:dyDescent="0.2">
      <c r="A2339" s="525"/>
      <c r="B2339" s="526"/>
      <c r="C2339" s="527"/>
      <c r="D2339" s="530"/>
      <c r="E2339" s="530"/>
      <c r="F2339" s="545"/>
      <c r="G2339" s="530"/>
      <c r="H2339" s="530"/>
      <c r="I2339" s="530"/>
      <c r="J2339" s="531"/>
      <c r="K2339" s="531"/>
      <c r="L2339" s="531"/>
      <c r="M2339" s="531"/>
      <c r="N2339" s="544"/>
      <c r="O2339" s="532"/>
      <c r="P2339" s="532"/>
    </row>
    <row r="2340" spans="1:16" x14ac:dyDescent="0.2">
      <c r="A2340" s="525"/>
      <c r="B2340" s="526"/>
      <c r="C2340" s="527"/>
      <c r="D2340" s="530"/>
      <c r="E2340" s="530"/>
      <c r="F2340" s="545"/>
      <c r="G2340" s="530"/>
      <c r="H2340" s="530"/>
      <c r="I2340" s="530"/>
      <c r="J2340" s="531"/>
      <c r="K2340" s="531"/>
      <c r="L2340" s="531"/>
      <c r="M2340" s="531"/>
      <c r="N2340" s="544"/>
      <c r="O2340" s="532"/>
      <c r="P2340" s="532"/>
    </row>
    <row r="2341" spans="1:16" x14ac:dyDescent="0.2">
      <c r="A2341" s="525"/>
      <c r="B2341" s="526"/>
      <c r="C2341" s="527"/>
      <c r="D2341" s="530"/>
      <c r="E2341" s="530"/>
      <c r="F2341" s="545"/>
      <c r="G2341" s="530"/>
      <c r="H2341" s="530"/>
      <c r="I2341" s="530"/>
      <c r="J2341" s="531"/>
      <c r="K2341" s="531"/>
      <c r="L2341" s="531"/>
      <c r="M2341" s="531"/>
      <c r="N2341" s="544"/>
      <c r="O2341" s="532"/>
      <c r="P2341" s="532"/>
    </row>
    <row r="2342" spans="1:16" x14ac:dyDescent="0.2">
      <c r="A2342" s="525"/>
      <c r="B2342" s="526"/>
      <c r="C2342" s="527"/>
      <c r="D2342" s="530"/>
      <c r="E2342" s="530"/>
      <c r="F2342" s="545"/>
      <c r="G2342" s="530"/>
      <c r="H2342" s="530"/>
      <c r="I2342" s="530"/>
      <c r="J2342" s="531"/>
      <c r="K2342" s="531"/>
      <c r="L2342" s="531"/>
      <c r="M2342" s="531"/>
      <c r="N2342" s="544"/>
      <c r="O2342" s="532"/>
      <c r="P2342" s="532"/>
    </row>
    <row r="2343" spans="1:16" x14ac:dyDescent="0.2">
      <c r="A2343" s="525"/>
      <c r="B2343" s="526"/>
      <c r="C2343" s="527"/>
      <c r="D2343" s="530"/>
      <c r="E2343" s="530"/>
      <c r="F2343" s="545"/>
      <c r="G2343" s="530"/>
      <c r="H2343" s="530"/>
      <c r="I2343" s="530"/>
      <c r="J2343" s="531"/>
      <c r="K2343" s="531"/>
      <c r="L2343" s="531"/>
      <c r="M2343" s="531"/>
      <c r="N2343" s="544"/>
      <c r="O2343" s="532"/>
      <c r="P2343" s="532"/>
    </row>
    <row r="2344" spans="1:16" x14ac:dyDescent="0.2">
      <c r="A2344" s="525"/>
      <c r="B2344" s="526"/>
      <c r="C2344" s="527"/>
      <c r="D2344" s="530"/>
      <c r="E2344" s="530"/>
      <c r="F2344" s="545"/>
      <c r="G2344" s="530"/>
      <c r="H2344" s="530"/>
      <c r="I2344" s="530"/>
      <c r="J2344" s="531"/>
      <c r="K2344" s="531"/>
      <c r="L2344" s="531"/>
      <c r="M2344" s="531"/>
      <c r="N2344" s="544"/>
      <c r="O2344" s="532"/>
      <c r="P2344" s="532"/>
    </row>
    <row r="2345" spans="1:16" x14ac:dyDescent="0.2">
      <c r="A2345" s="525"/>
      <c r="B2345" s="526"/>
      <c r="C2345" s="527"/>
      <c r="D2345" s="530"/>
      <c r="E2345" s="530"/>
      <c r="F2345" s="545"/>
      <c r="G2345" s="530"/>
      <c r="H2345" s="530"/>
      <c r="I2345" s="530"/>
      <c r="J2345" s="531"/>
      <c r="K2345" s="531"/>
      <c r="L2345" s="531"/>
      <c r="M2345" s="531"/>
      <c r="N2345" s="544"/>
      <c r="O2345" s="532"/>
      <c r="P2345" s="532"/>
    </row>
    <row r="2346" spans="1:16" x14ac:dyDescent="0.2">
      <c r="A2346" s="525"/>
      <c r="B2346" s="526"/>
      <c r="C2346" s="527"/>
      <c r="D2346" s="530"/>
      <c r="E2346" s="530"/>
      <c r="F2346" s="545"/>
      <c r="G2346" s="530"/>
      <c r="H2346" s="530"/>
      <c r="I2346" s="530"/>
      <c r="J2346" s="531"/>
      <c r="K2346" s="531"/>
      <c r="L2346" s="531"/>
      <c r="M2346" s="531"/>
      <c r="N2346" s="544"/>
      <c r="O2346" s="532"/>
      <c r="P2346" s="532"/>
    </row>
    <row r="2347" spans="1:16" x14ac:dyDescent="0.2">
      <c r="A2347" s="525"/>
      <c r="B2347" s="526"/>
      <c r="C2347" s="527"/>
      <c r="D2347" s="530"/>
      <c r="E2347" s="530"/>
      <c r="F2347" s="545"/>
      <c r="G2347" s="530"/>
      <c r="H2347" s="530"/>
      <c r="I2347" s="530"/>
      <c r="J2347" s="531"/>
      <c r="K2347" s="531"/>
      <c r="L2347" s="531"/>
      <c r="M2347" s="531"/>
      <c r="N2347" s="544"/>
      <c r="O2347" s="532"/>
      <c r="P2347" s="532"/>
    </row>
    <row r="2348" spans="1:16" x14ac:dyDescent="0.2">
      <c r="A2348" s="525"/>
      <c r="B2348" s="526"/>
      <c r="C2348" s="527"/>
      <c r="D2348" s="530"/>
      <c r="E2348" s="530"/>
      <c r="F2348" s="545"/>
      <c r="G2348" s="530"/>
      <c r="H2348" s="530"/>
      <c r="I2348" s="530"/>
      <c r="J2348" s="531"/>
      <c r="K2348" s="531"/>
      <c r="L2348" s="531"/>
      <c r="M2348" s="531"/>
      <c r="N2348" s="544"/>
      <c r="O2348" s="532"/>
      <c r="P2348" s="532"/>
    </row>
    <row r="2349" spans="1:16" x14ac:dyDescent="0.2">
      <c r="A2349" s="525"/>
      <c r="B2349" s="526"/>
      <c r="C2349" s="527"/>
      <c r="D2349" s="530"/>
      <c r="E2349" s="530"/>
      <c r="F2349" s="545"/>
      <c r="G2349" s="530"/>
      <c r="H2349" s="530"/>
      <c r="I2349" s="530"/>
      <c r="J2349" s="531"/>
      <c r="K2349" s="531"/>
      <c r="L2349" s="531"/>
      <c r="M2349" s="531"/>
      <c r="N2349" s="544"/>
      <c r="O2349" s="532"/>
      <c r="P2349" s="532"/>
    </row>
    <row r="2350" spans="1:16" x14ac:dyDescent="0.2">
      <c r="A2350" s="525"/>
      <c r="B2350" s="526"/>
      <c r="C2350" s="527"/>
      <c r="D2350" s="530"/>
      <c r="E2350" s="530"/>
      <c r="F2350" s="545"/>
      <c r="G2350" s="530"/>
      <c r="H2350" s="530"/>
      <c r="I2350" s="530"/>
      <c r="J2350" s="531"/>
      <c r="K2350" s="531"/>
      <c r="L2350" s="531"/>
      <c r="M2350" s="531"/>
      <c r="N2350" s="544"/>
      <c r="O2350" s="532"/>
      <c r="P2350" s="532"/>
    </row>
    <row r="2351" spans="1:16" x14ac:dyDescent="0.2">
      <c r="A2351" s="525"/>
      <c r="B2351" s="526"/>
      <c r="C2351" s="527"/>
      <c r="D2351" s="530"/>
      <c r="E2351" s="530"/>
      <c r="F2351" s="545"/>
      <c r="G2351" s="530"/>
      <c r="H2351" s="530"/>
      <c r="I2351" s="530"/>
      <c r="J2351" s="531"/>
      <c r="K2351" s="531"/>
      <c r="L2351" s="531"/>
      <c r="M2351" s="531"/>
      <c r="N2351" s="544"/>
      <c r="O2351" s="532"/>
      <c r="P2351" s="532"/>
    </row>
    <row r="2352" spans="1:16" x14ac:dyDescent="0.2">
      <c r="A2352" s="525"/>
      <c r="B2352" s="526"/>
      <c r="C2352" s="527"/>
      <c r="D2352" s="530"/>
      <c r="E2352" s="530"/>
      <c r="F2352" s="545"/>
      <c r="G2352" s="530"/>
      <c r="H2352" s="530"/>
      <c r="I2352" s="530"/>
      <c r="J2352" s="531"/>
      <c r="K2352" s="531"/>
      <c r="L2352" s="531"/>
      <c r="M2352" s="531"/>
      <c r="N2352" s="544"/>
      <c r="O2352" s="532"/>
      <c r="P2352" s="532"/>
    </row>
    <row r="2353" spans="1:16" x14ac:dyDescent="0.2">
      <c r="A2353" s="525"/>
      <c r="B2353" s="526"/>
      <c r="C2353" s="527"/>
      <c r="D2353" s="530"/>
      <c r="E2353" s="530"/>
      <c r="F2353" s="545"/>
      <c r="G2353" s="530"/>
      <c r="H2353" s="530"/>
      <c r="I2353" s="530"/>
      <c r="J2353" s="531"/>
      <c r="K2353" s="531"/>
      <c r="L2353" s="531"/>
      <c r="M2353" s="531"/>
      <c r="N2353" s="544"/>
      <c r="O2353" s="532"/>
      <c r="P2353" s="532"/>
    </row>
    <row r="2354" spans="1:16" x14ac:dyDescent="0.2">
      <c r="A2354" s="525"/>
      <c r="B2354" s="526"/>
      <c r="C2354" s="527"/>
      <c r="D2354" s="530"/>
      <c r="E2354" s="530"/>
      <c r="F2354" s="545"/>
      <c r="G2354" s="530"/>
      <c r="H2354" s="530"/>
      <c r="I2354" s="530"/>
      <c r="J2354" s="531"/>
      <c r="K2354" s="531"/>
      <c r="L2354" s="531"/>
      <c r="M2354" s="531"/>
      <c r="N2354" s="544"/>
      <c r="O2354" s="532"/>
      <c r="P2354" s="532"/>
    </row>
    <row r="2355" spans="1:16" x14ac:dyDescent="0.2">
      <c r="A2355" s="525"/>
      <c r="B2355" s="526"/>
      <c r="C2355" s="527"/>
      <c r="D2355" s="530"/>
      <c r="E2355" s="530"/>
      <c r="F2355" s="545"/>
      <c r="G2355" s="530"/>
      <c r="H2355" s="530"/>
      <c r="I2355" s="530"/>
      <c r="J2355" s="531"/>
      <c r="K2355" s="531"/>
      <c r="L2355" s="531"/>
      <c r="M2355" s="531"/>
      <c r="N2355" s="544"/>
      <c r="O2355" s="532"/>
      <c r="P2355" s="532"/>
    </row>
    <row r="2356" spans="1:16" x14ac:dyDescent="0.2">
      <c r="A2356" s="525"/>
      <c r="B2356" s="526"/>
      <c r="C2356" s="527"/>
      <c r="D2356" s="530"/>
      <c r="E2356" s="530"/>
      <c r="F2356" s="545"/>
      <c r="G2356" s="530"/>
      <c r="H2356" s="530"/>
      <c r="I2356" s="530"/>
      <c r="J2356" s="531"/>
      <c r="K2356" s="531"/>
      <c r="L2356" s="531"/>
      <c r="M2356" s="531"/>
      <c r="N2356" s="544"/>
      <c r="O2356" s="532"/>
      <c r="P2356" s="532"/>
    </row>
    <row r="2357" spans="1:16" x14ac:dyDescent="0.2">
      <c r="A2357" s="525"/>
      <c r="B2357" s="526"/>
      <c r="C2357" s="527"/>
      <c r="D2357" s="530"/>
      <c r="E2357" s="530"/>
      <c r="F2357" s="545"/>
      <c r="G2357" s="530"/>
      <c r="H2357" s="530"/>
      <c r="I2357" s="530"/>
      <c r="J2357" s="531"/>
      <c r="K2357" s="531"/>
      <c r="L2357" s="531"/>
      <c r="M2357" s="531"/>
      <c r="N2357" s="544"/>
      <c r="O2357" s="532"/>
      <c r="P2357" s="532"/>
    </row>
    <row r="2358" spans="1:16" x14ac:dyDescent="0.2">
      <c r="A2358" s="525"/>
      <c r="B2358" s="526"/>
      <c r="C2358" s="527"/>
      <c r="D2358" s="530"/>
      <c r="E2358" s="530"/>
      <c r="F2358" s="545"/>
      <c r="G2358" s="530"/>
      <c r="H2358" s="530"/>
      <c r="I2358" s="530"/>
      <c r="J2358" s="531"/>
      <c r="K2358" s="531"/>
      <c r="L2358" s="531"/>
      <c r="M2358" s="531"/>
      <c r="N2358" s="544"/>
      <c r="O2358" s="532"/>
      <c r="P2358" s="532"/>
    </row>
    <row r="2359" spans="1:16" x14ac:dyDescent="0.2">
      <c r="A2359" s="525"/>
      <c r="B2359" s="526"/>
      <c r="C2359" s="527"/>
      <c r="D2359" s="530"/>
      <c r="E2359" s="530"/>
      <c r="F2359" s="545"/>
      <c r="G2359" s="530"/>
      <c r="H2359" s="530"/>
      <c r="I2359" s="530"/>
      <c r="J2359" s="531"/>
      <c r="K2359" s="531"/>
      <c r="L2359" s="531"/>
      <c r="M2359" s="531"/>
      <c r="N2359" s="544"/>
      <c r="O2359" s="532"/>
      <c r="P2359" s="532"/>
    </row>
    <row r="2360" spans="1:16" x14ac:dyDescent="0.2">
      <c r="A2360" s="525"/>
      <c r="B2360" s="526"/>
      <c r="C2360" s="527"/>
      <c r="D2360" s="530"/>
      <c r="E2360" s="530"/>
      <c r="F2360" s="545"/>
      <c r="G2360" s="530"/>
      <c r="H2360" s="530"/>
      <c r="I2360" s="530"/>
      <c r="J2360" s="531"/>
      <c r="K2360" s="531"/>
      <c r="L2360" s="531"/>
      <c r="M2360" s="531"/>
      <c r="N2360" s="544"/>
      <c r="O2360" s="532"/>
      <c r="P2360" s="532"/>
    </row>
    <row r="2361" spans="1:16" x14ac:dyDescent="0.2">
      <c r="A2361" s="525"/>
      <c r="B2361" s="526"/>
      <c r="C2361" s="527"/>
      <c r="D2361" s="530"/>
      <c r="E2361" s="530"/>
      <c r="F2361" s="545"/>
      <c r="G2361" s="530"/>
      <c r="H2361" s="530"/>
      <c r="I2361" s="530"/>
      <c r="J2361" s="531"/>
      <c r="K2361" s="531"/>
      <c r="L2361" s="531"/>
      <c r="M2361" s="531"/>
      <c r="N2361" s="544"/>
      <c r="O2361" s="532"/>
      <c r="P2361" s="532"/>
    </row>
    <row r="2362" spans="1:16" x14ac:dyDescent="0.2">
      <c r="A2362" s="525"/>
      <c r="B2362" s="526"/>
      <c r="C2362" s="527"/>
      <c r="D2362" s="530"/>
      <c r="E2362" s="530"/>
      <c r="F2362" s="545"/>
      <c r="G2362" s="530"/>
      <c r="H2362" s="530"/>
      <c r="I2362" s="530"/>
      <c r="J2362" s="531"/>
      <c r="K2362" s="531"/>
      <c r="L2362" s="531"/>
      <c r="M2362" s="531"/>
      <c r="N2362" s="544"/>
      <c r="O2362" s="532"/>
      <c r="P2362" s="532"/>
    </row>
    <row r="2363" spans="1:16" x14ac:dyDescent="0.2">
      <c r="A2363" s="525"/>
      <c r="B2363" s="526"/>
      <c r="C2363" s="527"/>
      <c r="D2363" s="530"/>
      <c r="E2363" s="530"/>
      <c r="F2363" s="545"/>
      <c r="G2363" s="530"/>
      <c r="H2363" s="530"/>
      <c r="I2363" s="530"/>
      <c r="J2363" s="531"/>
      <c r="K2363" s="531"/>
      <c r="L2363" s="531"/>
      <c r="M2363" s="531"/>
      <c r="N2363" s="544"/>
      <c r="O2363" s="532"/>
      <c r="P2363" s="532"/>
    </row>
    <row r="2364" spans="1:16" x14ac:dyDescent="0.2">
      <c r="A2364" s="525"/>
      <c r="B2364" s="526"/>
      <c r="C2364" s="527"/>
      <c r="D2364" s="530"/>
      <c r="E2364" s="530"/>
      <c r="F2364" s="545"/>
      <c r="G2364" s="530"/>
      <c r="H2364" s="530"/>
      <c r="I2364" s="530"/>
      <c r="J2364" s="531"/>
      <c r="K2364" s="531"/>
      <c r="L2364" s="531"/>
      <c r="M2364" s="531"/>
      <c r="N2364" s="544"/>
      <c r="O2364" s="532"/>
      <c r="P2364" s="532"/>
    </row>
    <row r="2365" spans="1:16" x14ac:dyDescent="0.2">
      <c r="A2365" s="525"/>
      <c r="B2365" s="526"/>
      <c r="C2365" s="527"/>
      <c r="D2365" s="530"/>
      <c r="E2365" s="530"/>
      <c r="F2365" s="545"/>
      <c r="G2365" s="530"/>
      <c r="H2365" s="530"/>
      <c r="I2365" s="530"/>
      <c r="J2365" s="531"/>
      <c r="K2365" s="531"/>
      <c r="L2365" s="531"/>
      <c r="M2365" s="531"/>
      <c r="N2365" s="544"/>
      <c r="O2365" s="532"/>
      <c r="P2365" s="532"/>
    </row>
    <row r="2366" spans="1:16" x14ac:dyDescent="0.2">
      <c r="A2366" s="525"/>
      <c r="B2366" s="526"/>
      <c r="C2366" s="527"/>
      <c r="D2366" s="530"/>
      <c r="E2366" s="530"/>
      <c r="F2366" s="545"/>
      <c r="G2366" s="530"/>
      <c r="H2366" s="530"/>
      <c r="I2366" s="530"/>
      <c r="J2366" s="531"/>
      <c r="K2366" s="531"/>
      <c r="L2366" s="531"/>
      <c r="M2366" s="531"/>
      <c r="N2366" s="544"/>
      <c r="O2366" s="532"/>
      <c r="P2366" s="532"/>
    </row>
    <row r="2367" spans="1:16" x14ac:dyDescent="0.2">
      <c r="A2367" s="525"/>
      <c r="B2367" s="526"/>
      <c r="C2367" s="527"/>
      <c r="D2367" s="530"/>
      <c r="E2367" s="530"/>
      <c r="F2367" s="545"/>
      <c r="G2367" s="530"/>
      <c r="H2367" s="530"/>
      <c r="I2367" s="530"/>
      <c r="J2367" s="531"/>
      <c r="K2367" s="531"/>
      <c r="L2367" s="531"/>
      <c r="M2367" s="531"/>
      <c r="N2367" s="544"/>
      <c r="O2367" s="532"/>
      <c r="P2367" s="532"/>
    </row>
    <row r="2368" spans="1:16" x14ac:dyDescent="0.2">
      <c r="A2368" s="525"/>
      <c r="B2368" s="526"/>
      <c r="C2368" s="527"/>
      <c r="D2368" s="530"/>
      <c r="E2368" s="530"/>
      <c r="F2368" s="545"/>
      <c r="G2368" s="530"/>
      <c r="H2368" s="530"/>
      <c r="I2368" s="530"/>
      <c r="J2368" s="531"/>
      <c r="K2368" s="531"/>
      <c r="L2368" s="531"/>
      <c r="M2368" s="531"/>
      <c r="N2368" s="544"/>
      <c r="O2368" s="532"/>
      <c r="P2368" s="532"/>
    </row>
    <row r="2369" spans="1:16" x14ac:dyDescent="0.2">
      <c r="A2369" s="525"/>
      <c r="B2369" s="526"/>
      <c r="C2369" s="527"/>
      <c r="D2369" s="530"/>
      <c r="E2369" s="530"/>
      <c r="F2369" s="545"/>
      <c r="G2369" s="530"/>
      <c r="H2369" s="530"/>
      <c r="I2369" s="530"/>
      <c r="J2369" s="531"/>
      <c r="K2369" s="531"/>
      <c r="L2369" s="531"/>
      <c r="M2369" s="531"/>
      <c r="N2369" s="544"/>
      <c r="O2369" s="532"/>
      <c r="P2369" s="532"/>
    </row>
    <row r="2370" spans="1:16" x14ac:dyDescent="0.2">
      <c r="A2370" s="525"/>
      <c r="B2370" s="526"/>
      <c r="C2370" s="527"/>
      <c r="D2370" s="530"/>
      <c r="E2370" s="530"/>
      <c r="F2370" s="545"/>
      <c r="G2370" s="530"/>
      <c r="H2370" s="530"/>
      <c r="I2370" s="530"/>
      <c r="J2370" s="531"/>
      <c r="K2370" s="531"/>
      <c r="L2370" s="531"/>
      <c r="M2370" s="531"/>
      <c r="N2370" s="544"/>
      <c r="O2370" s="532"/>
      <c r="P2370" s="532"/>
    </row>
    <row r="2371" spans="1:16" x14ac:dyDescent="0.2">
      <c r="A2371" s="525"/>
      <c r="B2371" s="526"/>
      <c r="C2371" s="527"/>
      <c r="D2371" s="530"/>
      <c r="E2371" s="530"/>
      <c r="F2371" s="545"/>
      <c r="G2371" s="530"/>
      <c r="H2371" s="530"/>
      <c r="I2371" s="530"/>
      <c r="J2371" s="531"/>
      <c r="K2371" s="531"/>
      <c r="L2371" s="531"/>
      <c r="M2371" s="531"/>
      <c r="N2371" s="544"/>
      <c r="O2371" s="532"/>
      <c r="P2371" s="532"/>
    </row>
    <row r="2372" spans="1:16" x14ac:dyDescent="0.2">
      <c r="A2372" s="525"/>
      <c r="B2372" s="526"/>
      <c r="C2372" s="527"/>
      <c r="D2372" s="530"/>
      <c r="E2372" s="530"/>
      <c r="F2372" s="545"/>
      <c r="G2372" s="530"/>
      <c r="H2372" s="530"/>
      <c r="I2372" s="530"/>
      <c r="J2372" s="531"/>
      <c r="K2372" s="531"/>
      <c r="L2372" s="531"/>
      <c r="M2372" s="531"/>
      <c r="N2372" s="544"/>
      <c r="O2372" s="532"/>
      <c r="P2372" s="532"/>
    </row>
    <row r="2373" spans="1:16" x14ac:dyDescent="0.2">
      <c r="A2373" s="525"/>
      <c r="B2373" s="526"/>
      <c r="C2373" s="527"/>
      <c r="D2373" s="530"/>
      <c r="E2373" s="530"/>
      <c r="F2373" s="545"/>
      <c r="G2373" s="530"/>
      <c r="H2373" s="530"/>
      <c r="I2373" s="530"/>
      <c r="J2373" s="531"/>
      <c r="K2373" s="531"/>
      <c r="L2373" s="531"/>
      <c r="M2373" s="531"/>
      <c r="N2373" s="544"/>
      <c r="O2373" s="532"/>
      <c r="P2373" s="532"/>
    </row>
    <row r="2374" spans="1:16" x14ac:dyDescent="0.2">
      <c r="A2374" s="525"/>
      <c r="B2374" s="526"/>
      <c r="C2374" s="527"/>
      <c r="D2374" s="530"/>
      <c r="E2374" s="530"/>
      <c r="F2374" s="545"/>
      <c r="G2374" s="530"/>
      <c r="H2374" s="530"/>
      <c r="I2374" s="530"/>
      <c r="J2374" s="531"/>
      <c r="K2374" s="531"/>
      <c r="L2374" s="531"/>
      <c r="M2374" s="531"/>
      <c r="N2374" s="544"/>
      <c r="O2374" s="532"/>
      <c r="P2374" s="532"/>
    </row>
    <row r="2375" spans="1:16" x14ac:dyDescent="0.2">
      <c r="A2375" s="525"/>
      <c r="B2375" s="526"/>
      <c r="C2375" s="527"/>
      <c r="D2375" s="530"/>
      <c r="E2375" s="530"/>
      <c r="F2375" s="545"/>
      <c r="G2375" s="530"/>
      <c r="H2375" s="530"/>
      <c r="I2375" s="530"/>
      <c r="J2375" s="531"/>
      <c r="K2375" s="531"/>
      <c r="L2375" s="531"/>
      <c r="M2375" s="531"/>
      <c r="N2375" s="544"/>
      <c r="O2375" s="532"/>
      <c r="P2375" s="532"/>
    </row>
    <row r="2376" spans="1:16" x14ac:dyDescent="0.2">
      <c r="A2376" s="525"/>
      <c r="B2376" s="526"/>
      <c r="C2376" s="527"/>
      <c r="D2376" s="530"/>
      <c r="E2376" s="530"/>
      <c r="F2376" s="545"/>
      <c r="G2376" s="530"/>
      <c r="H2376" s="530"/>
      <c r="I2376" s="530"/>
      <c r="J2376" s="531"/>
      <c r="K2376" s="531"/>
      <c r="L2376" s="531"/>
      <c r="M2376" s="531"/>
      <c r="N2376" s="544"/>
      <c r="O2376" s="532"/>
      <c r="P2376" s="532"/>
    </row>
    <row r="2377" spans="1:16" x14ac:dyDescent="0.2">
      <c r="A2377" s="525"/>
      <c r="B2377" s="526"/>
      <c r="C2377" s="527"/>
      <c r="D2377" s="530"/>
      <c r="E2377" s="530"/>
      <c r="F2377" s="545"/>
      <c r="G2377" s="530"/>
      <c r="H2377" s="530"/>
      <c r="I2377" s="530"/>
      <c r="J2377" s="531"/>
      <c r="K2377" s="531"/>
      <c r="L2377" s="531"/>
      <c r="M2377" s="531"/>
      <c r="N2377" s="544"/>
      <c r="O2377" s="532"/>
      <c r="P2377" s="532"/>
    </row>
    <row r="2378" spans="1:16" x14ac:dyDescent="0.2">
      <c r="A2378" s="525"/>
      <c r="B2378" s="526"/>
      <c r="C2378" s="527"/>
      <c r="D2378" s="530"/>
      <c r="E2378" s="530"/>
      <c r="F2378" s="545"/>
      <c r="G2378" s="530"/>
      <c r="H2378" s="530"/>
      <c r="I2378" s="530"/>
      <c r="J2378" s="531"/>
      <c r="K2378" s="531"/>
      <c r="L2378" s="531"/>
      <c r="M2378" s="531"/>
      <c r="N2378" s="544"/>
      <c r="O2378" s="532"/>
      <c r="P2378" s="532"/>
    </row>
    <row r="2379" spans="1:16" x14ac:dyDescent="0.2">
      <c r="A2379" s="525"/>
      <c r="B2379" s="526"/>
      <c r="C2379" s="527"/>
      <c r="D2379" s="530"/>
      <c r="E2379" s="530"/>
      <c r="F2379" s="545"/>
      <c r="G2379" s="530"/>
      <c r="H2379" s="530"/>
      <c r="I2379" s="530"/>
      <c r="J2379" s="531"/>
      <c r="K2379" s="531"/>
      <c r="L2379" s="531"/>
      <c r="M2379" s="531"/>
      <c r="N2379" s="544"/>
      <c r="O2379" s="532"/>
      <c r="P2379" s="532"/>
    </row>
    <row r="2380" spans="1:16" x14ac:dyDescent="0.2">
      <c r="A2380" s="525"/>
      <c r="B2380" s="526"/>
      <c r="C2380" s="527"/>
      <c r="D2380" s="530"/>
      <c r="E2380" s="530"/>
      <c r="F2380" s="545"/>
      <c r="G2380" s="530"/>
      <c r="H2380" s="530"/>
      <c r="I2380" s="530"/>
      <c r="J2380" s="531"/>
      <c r="K2380" s="531"/>
      <c r="L2380" s="531"/>
      <c r="M2380" s="531"/>
      <c r="N2380" s="544"/>
      <c r="O2380" s="532"/>
      <c r="P2380" s="532"/>
    </row>
    <row r="2381" spans="1:16" x14ac:dyDescent="0.2">
      <c r="A2381" s="525"/>
      <c r="B2381" s="526"/>
      <c r="C2381" s="527"/>
      <c r="D2381" s="530"/>
      <c r="E2381" s="530"/>
      <c r="F2381" s="545"/>
      <c r="G2381" s="530"/>
      <c r="H2381" s="530"/>
      <c r="I2381" s="530"/>
      <c r="J2381" s="531"/>
      <c r="K2381" s="531"/>
      <c r="L2381" s="531"/>
      <c r="M2381" s="531"/>
      <c r="N2381" s="544"/>
      <c r="O2381" s="532"/>
      <c r="P2381" s="532"/>
    </row>
    <row r="2382" spans="1:16" x14ac:dyDescent="0.2">
      <c r="A2382" s="525"/>
      <c r="B2382" s="526"/>
      <c r="C2382" s="527"/>
      <c r="D2382" s="530"/>
      <c r="E2382" s="530"/>
      <c r="F2382" s="545"/>
      <c r="G2382" s="530"/>
      <c r="H2382" s="530"/>
      <c r="I2382" s="530"/>
      <c r="J2382" s="531"/>
      <c r="K2382" s="531"/>
      <c r="L2382" s="531"/>
      <c r="M2382" s="531"/>
      <c r="N2382" s="544"/>
      <c r="O2382" s="532"/>
      <c r="P2382" s="532"/>
    </row>
    <row r="2383" spans="1:16" x14ac:dyDescent="0.2">
      <c r="A2383" s="525"/>
      <c r="B2383" s="526"/>
      <c r="C2383" s="527"/>
      <c r="D2383" s="530"/>
      <c r="E2383" s="530"/>
      <c r="F2383" s="545"/>
      <c r="G2383" s="530"/>
      <c r="H2383" s="530"/>
      <c r="I2383" s="530"/>
      <c r="J2383" s="531"/>
      <c r="K2383" s="531"/>
      <c r="L2383" s="531"/>
      <c r="M2383" s="531"/>
      <c r="N2383" s="544"/>
      <c r="O2383" s="532"/>
      <c r="P2383" s="532"/>
    </row>
    <row r="2384" spans="1:16" x14ac:dyDescent="0.2">
      <c r="A2384" s="525"/>
      <c r="B2384" s="526"/>
      <c r="C2384" s="527"/>
      <c r="D2384" s="530"/>
      <c r="E2384" s="530"/>
      <c r="F2384" s="545"/>
      <c r="G2384" s="530"/>
      <c r="H2384" s="530"/>
      <c r="I2384" s="530"/>
      <c r="J2384" s="531"/>
      <c r="K2384" s="531"/>
      <c r="L2384" s="531"/>
      <c r="M2384" s="531"/>
      <c r="N2384" s="544"/>
      <c r="O2384" s="532"/>
      <c r="P2384" s="532"/>
    </row>
    <row r="2385" spans="1:16" x14ac:dyDescent="0.2">
      <c r="A2385" s="525"/>
      <c r="B2385" s="526"/>
      <c r="C2385" s="527"/>
      <c r="D2385" s="530"/>
      <c r="E2385" s="530"/>
      <c r="F2385" s="545"/>
      <c r="G2385" s="530"/>
      <c r="H2385" s="530"/>
      <c r="I2385" s="530"/>
      <c r="J2385" s="531"/>
      <c r="K2385" s="531"/>
      <c r="L2385" s="531"/>
      <c r="M2385" s="531"/>
      <c r="N2385" s="544"/>
      <c r="O2385" s="532"/>
      <c r="P2385" s="532"/>
    </row>
    <row r="2386" spans="1:16" x14ac:dyDescent="0.2">
      <c r="A2386" s="525"/>
      <c r="B2386" s="526"/>
      <c r="C2386" s="527"/>
      <c r="D2386" s="530"/>
      <c r="E2386" s="530"/>
      <c r="F2386" s="545"/>
      <c r="G2386" s="530"/>
      <c r="H2386" s="530"/>
      <c r="I2386" s="530"/>
      <c r="J2386" s="531"/>
      <c r="K2386" s="531"/>
      <c r="L2386" s="531"/>
      <c r="M2386" s="531"/>
      <c r="N2386" s="544"/>
      <c r="O2386" s="532"/>
      <c r="P2386" s="532"/>
    </row>
    <row r="2387" spans="1:16" x14ac:dyDescent="0.2">
      <c r="A2387" s="525"/>
      <c r="B2387" s="526"/>
      <c r="C2387" s="527"/>
      <c r="D2387" s="530"/>
      <c r="E2387" s="530"/>
      <c r="F2387" s="545"/>
      <c r="G2387" s="530"/>
      <c r="H2387" s="530"/>
      <c r="I2387" s="530"/>
      <c r="J2387" s="531"/>
      <c r="K2387" s="531"/>
      <c r="L2387" s="531"/>
      <c r="M2387" s="531"/>
      <c r="N2387" s="544"/>
      <c r="O2387" s="532"/>
      <c r="P2387" s="532"/>
    </row>
    <row r="2388" spans="1:16" x14ac:dyDescent="0.2">
      <c r="A2388" s="525"/>
      <c r="B2388" s="526"/>
      <c r="C2388" s="527"/>
      <c r="D2388" s="530"/>
      <c r="E2388" s="530"/>
      <c r="F2388" s="545"/>
      <c r="G2388" s="530"/>
      <c r="H2388" s="530"/>
      <c r="I2388" s="530"/>
      <c r="J2388" s="531"/>
      <c r="K2388" s="531"/>
      <c r="L2388" s="531"/>
      <c r="M2388" s="531"/>
      <c r="N2388" s="544"/>
      <c r="O2388" s="532"/>
      <c r="P2388" s="532"/>
    </row>
    <row r="2389" spans="1:16" x14ac:dyDescent="0.2">
      <c r="A2389" s="525"/>
      <c r="B2389" s="526"/>
      <c r="C2389" s="527"/>
      <c r="D2389" s="530"/>
      <c r="E2389" s="530"/>
      <c r="F2389" s="545"/>
      <c r="G2389" s="530"/>
      <c r="H2389" s="530"/>
      <c r="I2389" s="530"/>
      <c r="J2389" s="531"/>
      <c r="K2389" s="531"/>
      <c r="L2389" s="531"/>
      <c r="M2389" s="531"/>
      <c r="N2389" s="544"/>
      <c r="O2389" s="532"/>
      <c r="P2389" s="532"/>
    </row>
    <row r="2390" spans="1:16" x14ac:dyDescent="0.2">
      <c r="A2390" s="525"/>
      <c r="B2390" s="526"/>
      <c r="C2390" s="527"/>
      <c r="D2390" s="530"/>
      <c r="E2390" s="530"/>
      <c r="F2390" s="545"/>
      <c r="G2390" s="530"/>
      <c r="H2390" s="530"/>
      <c r="I2390" s="530"/>
      <c r="J2390" s="531"/>
      <c r="K2390" s="531"/>
      <c r="L2390" s="531"/>
      <c r="M2390" s="531"/>
      <c r="N2390" s="544"/>
      <c r="O2390" s="532"/>
      <c r="P2390" s="532"/>
    </row>
    <row r="2391" spans="1:16" x14ac:dyDescent="0.2">
      <c r="A2391" s="525"/>
      <c r="B2391" s="526"/>
      <c r="C2391" s="527"/>
      <c r="D2391" s="530"/>
      <c r="E2391" s="530"/>
      <c r="F2391" s="545"/>
      <c r="G2391" s="530"/>
      <c r="H2391" s="530"/>
      <c r="I2391" s="530"/>
      <c r="J2391" s="531"/>
      <c r="K2391" s="531"/>
      <c r="L2391" s="531"/>
      <c r="M2391" s="531"/>
      <c r="N2391" s="544"/>
      <c r="O2391" s="532"/>
      <c r="P2391" s="532"/>
    </row>
    <row r="2392" spans="1:16" x14ac:dyDescent="0.2">
      <c r="A2392" s="525"/>
      <c r="B2392" s="526"/>
      <c r="C2392" s="527"/>
      <c r="D2392" s="530"/>
      <c r="E2392" s="530"/>
      <c r="F2392" s="545"/>
      <c r="G2392" s="530"/>
      <c r="H2392" s="530"/>
      <c r="I2392" s="530"/>
      <c r="J2392" s="531"/>
      <c r="K2392" s="531"/>
      <c r="L2392" s="531"/>
      <c r="M2392" s="531"/>
      <c r="N2392" s="544"/>
      <c r="O2392" s="532"/>
      <c r="P2392" s="532"/>
    </row>
    <row r="2393" spans="1:16" x14ac:dyDescent="0.2">
      <c r="A2393" s="525"/>
      <c r="B2393" s="526"/>
      <c r="C2393" s="527"/>
      <c r="D2393" s="530"/>
      <c r="E2393" s="530"/>
      <c r="F2393" s="545"/>
      <c r="G2393" s="530"/>
      <c r="H2393" s="530"/>
      <c r="I2393" s="530"/>
      <c r="J2393" s="531"/>
      <c r="K2393" s="531"/>
      <c r="L2393" s="531"/>
      <c r="M2393" s="531"/>
      <c r="N2393" s="544"/>
      <c r="O2393" s="532"/>
      <c r="P2393" s="532"/>
    </row>
    <row r="2394" spans="1:16" x14ac:dyDescent="0.2">
      <c r="A2394" s="525"/>
      <c r="B2394" s="526"/>
      <c r="C2394" s="527"/>
      <c r="D2394" s="530"/>
      <c r="E2394" s="530"/>
      <c r="F2394" s="545"/>
      <c r="G2394" s="530"/>
      <c r="H2394" s="530"/>
      <c r="I2394" s="530"/>
      <c r="J2394" s="531"/>
      <c r="K2394" s="531"/>
      <c r="L2394" s="531"/>
      <c r="M2394" s="531"/>
      <c r="N2394" s="544"/>
      <c r="O2394" s="532"/>
      <c r="P2394" s="532"/>
    </row>
    <row r="2395" spans="1:16" x14ac:dyDescent="0.2">
      <c r="A2395" s="525"/>
      <c r="B2395" s="526"/>
      <c r="C2395" s="527"/>
      <c r="D2395" s="530"/>
      <c r="E2395" s="530"/>
      <c r="F2395" s="545"/>
      <c r="G2395" s="530"/>
      <c r="H2395" s="530"/>
      <c r="I2395" s="530"/>
      <c r="J2395" s="531"/>
      <c r="K2395" s="531"/>
      <c r="L2395" s="531"/>
      <c r="M2395" s="531"/>
      <c r="N2395" s="544"/>
      <c r="O2395" s="532"/>
      <c r="P2395" s="532"/>
    </row>
    <row r="2396" spans="1:16" x14ac:dyDescent="0.2">
      <c r="A2396" s="525"/>
      <c r="B2396" s="526"/>
      <c r="C2396" s="527"/>
      <c r="D2396" s="530"/>
      <c r="E2396" s="530"/>
      <c r="F2396" s="545"/>
      <c r="G2396" s="530"/>
      <c r="H2396" s="530"/>
      <c r="I2396" s="530"/>
      <c r="J2396" s="531"/>
      <c r="K2396" s="531"/>
      <c r="L2396" s="531"/>
      <c r="M2396" s="531"/>
      <c r="N2396" s="544"/>
      <c r="O2396" s="532"/>
      <c r="P2396" s="532"/>
    </row>
    <row r="2397" spans="1:16" x14ac:dyDescent="0.2">
      <c r="A2397" s="525"/>
      <c r="B2397" s="526"/>
      <c r="C2397" s="527"/>
      <c r="D2397" s="530"/>
      <c r="E2397" s="530"/>
      <c r="F2397" s="545"/>
      <c r="G2397" s="530"/>
      <c r="H2397" s="530"/>
      <c r="I2397" s="530"/>
      <c r="J2397" s="531"/>
      <c r="K2397" s="531"/>
      <c r="L2397" s="531"/>
      <c r="M2397" s="531"/>
      <c r="N2397" s="544"/>
      <c r="O2397" s="532"/>
      <c r="P2397" s="532"/>
    </row>
    <row r="2398" spans="1:16" x14ac:dyDescent="0.2">
      <c r="A2398" s="525"/>
      <c r="B2398" s="526"/>
      <c r="C2398" s="527"/>
      <c r="D2398" s="530"/>
      <c r="E2398" s="530"/>
      <c r="F2398" s="545"/>
      <c r="G2398" s="530"/>
      <c r="H2398" s="530"/>
      <c r="I2398" s="530"/>
      <c r="J2398" s="531"/>
      <c r="K2398" s="531"/>
      <c r="L2398" s="531"/>
      <c r="M2398" s="531"/>
      <c r="N2398" s="544"/>
      <c r="O2398" s="532"/>
      <c r="P2398" s="532"/>
    </row>
    <row r="2399" spans="1:16" x14ac:dyDescent="0.2">
      <c r="A2399" s="525"/>
      <c r="B2399" s="526"/>
      <c r="C2399" s="527"/>
      <c r="D2399" s="530"/>
      <c r="E2399" s="530"/>
      <c r="F2399" s="545"/>
      <c r="G2399" s="530"/>
      <c r="H2399" s="530"/>
      <c r="I2399" s="530"/>
      <c r="J2399" s="531"/>
      <c r="K2399" s="531"/>
      <c r="L2399" s="531"/>
      <c r="M2399" s="531"/>
      <c r="N2399" s="544"/>
      <c r="O2399" s="532"/>
      <c r="P2399" s="532"/>
    </row>
    <row r="2400" spans="1:16" x14ac:dyDescent="0.2">
      <c r="A2400" s="525"/>
      <c r="B2400" s="526"/>
      <c r="C2400" s="527"/>
      <c r="D2400" s="530"/>
      <c r="E2400" s="530"/>
      <c r="F2400" s="545"/>
      <c r="G2400" s="530"/>
      <c r="H2400" s="530"/>
      <c r="I2400" s="530"/>
      <c r="J2400" s="531"/>
      <c r="K2400" s="531"/>
      <c r="L2400" s="531"/>
      <c r="M2400" s="531"/>
      <c r="N2400" s="544"/>
      <c r="O2400" s="532"/>
      <c r="P2400" s="532"/>
    </row>
    <row r="2401" spans="1:16" x14ac:dyDescent="0.2">
      <c r="A2401" s="525"/>
      <c r="B2401" s="526"/>
      <c r="C2401" s="527"/>
      <c r="D2401" s="530"/>
      <c r="E2401" s="530"/>
      <c r="F2401" s="545"/>
      <c r="G2401" s="530"/>
      <c r="H2401" s="530"/>
      <c r="I2401" s="530"/>
      <c r="J2401" s="531"/>
      <c r="K2401" s="531"/>
      <c r="L2401" s="531"/>
      <c r="M2401" s="531"/>
      <c r="N2401" s="544"/>
      <c r="O2401" s="532"/>
      <c r="P2401" s="532"/>
    </row>
    <row r="2402" spans="1:16" x14ac:dyDescent="0.2">
      <c r="A2402" s="525"/>
      <c r="B2402" s="526"/>
      <c r="C2402" s="527"/>
      <c r="D2402" s="530"/>
      <c r="E2402" s="530"/>
      <c r="F2402" s="545"/>
      <c r="G2402" s="530"/>
      <c r="H2402" s="530"/>
      <c r="I2402" s="530"/>
      <c r="J2402" s="531"/>
      <c r="K2402" s="531"/>
      <c r="L2402" s="531"/>
      <c r="M2402" s="531"/>
      <c r="N2402" s="544"/>
      <c r="O2402" s="532"/>
      <c r="P2402" s="532"/>
    </row>
    <row r="2403" spans="1:16" x14ac:dyDescent="0.2">
      <c r="A2403" s="525"/>
      <c r="B2403" s="526"/>
      <c r="C2403" s="527"/>
      <c r="D2403" s="530"/>
      <c r="E2403" s="530"/>
      <c r="F2403" s="545"/>
      <c r="G2403" s="530"/>
      <c r="H2403" s="530"/>
      <c r="I2403" s="530"/>
      <c r="J2403" s="531"/>
      <c r="K2403" s="531"/>
      <c r="L2403" s="531"/>
      <c r="M2403" s="531"/>
      <c r="N2403" s="544"/>
      <c r="O2403" s="532"/>
      <c r="P2403" s="532"/>
    </row>
    <row r="2404" spans="1:16" x14ac:dyDescent="0.2">
      <c r="A2404" s="525"/>
      <c r="B2404" s="526"/>
      <c r="C2404" s="527"/>
      <c r="D2404" s="530"/>
      <c r="E2404" s="530"/>
      <c r="F2404" s="545"/>
      <c r="G2404" s="530"/>
      <c r="H2404" s="530"/>
      <c r="I2404" s="530"/>
      <c r="J2404" s="531"/>
      <c r="K2404" s="531"/>
      <c r="L2404" s="531"/>
      <c r="M2404" s="531"/>
      <c r="N2404" s="544"/>
      <c r="O2404" s="532"/>
      <c r="P2404" s="532"/>
    </row>
    <row r="2405" spans="1:16" x14ac:dyDescent="0.2">
      <c r="A2405" s="525"/>
      <c r="B2405" s="526"/>
      <c r="C2405" s="527"/>
      <c r="D2405" s="530"/>
      <c r="E2405" s="530"/>
      <c r="F2405" s="545"/>
      <c r="G2405" s="530"/>
      <c r="H2405" s="530"/>
      <c r="I2405" s="530"/>
      <c r="J2405" s="531"/>
      <c r="K2405" s="531"/>
      <c r="L2405" s="531"/>
      <c r="M2405" s="531"/>
      <c r="N2405" s="544"/>
      <c r="O2405" s="532"/>
      <c r="P2405" s="532"/>
    </row>
    <row r="2406" spans="1:16" x14ac:dyDescent="0.2">
      <c r="A2406" s="525"/>
      <c r="B2406" s="526"/>
      <c r="C2406" s="527"/>
      <c r="D2406" s="530"/>
      <c r="E2406" s="530"/>
      <c r="F2406" s="545"/>
      <c r="G2406" s="530"/>
      <c r="H2406" s="530"/>
      <c r="I2406" s="530"/>
      <c r="J2406" s="531"/>
      <c r="K2406" s="531"/>
      <c r="L2406" s="531"/>
      <c r="M2406" s="531"/>
      <c r="N2406" s="544"/>
      <c r="O2406" s="532"/>
      <c r="P2406" s="532"/>
    </row>
    <row r="2407" spans="1:16" x14ac:dyDescent="0.2">
      <c r="A2407" s="525"/>
      <c r="B2407" s="526"/>
      <c r="C2407" s="527"/>
      <c r="D2407" s="530"/>
      <c r="E2407" s="530"/>
      <c r="F2407" s="545"/>
      <c r="G2407" s="530"/>
      <c r="H2407" s="530"/>
      <c r="I2407" s="530"/>
      <c r="J2407" s="531"/>
      <c r="K2407" s="531"/>
      <c r="L2407" s="531"/>
      <c r="M2407" s="531"/>
      <c r="N2407" s="544"/>
      <c r="O2407" s="532"/>
      <c r="P2407" s="532"/>
    </row>
    <row r="2408" spans="1:16" x14ac:dyDescent="0.2">
      <c r="A2408" s="525"/>
      <c r="B2408" s="526"/>
      <c r="C2408" s="527"/>
      <c r="D2408" s="530"/>
      <c r="E2408" s="530"/>
      <c r="F2408" s="545"/>
      <c r="G2408" s="530"/>
      <c r="H2408" s="530"/>
      <c r="I2408" s="530"/>
      <c r="J2408" s="531"/>
      <c r="K2408" s="531"/>
      <c r="L2408" s="531"/>
      <c r="M2408" s="531"/>
      <c r="N2408" s="544"/>
      <c r="O2408" s="532"/>
      <c r="P2408" s="532"/>
    </row>
    <row r="2409" spans="1:16" x14ac:dyDescent="0.2">
      <c r="A2409" s="525"/>
      <c r="B2409" s="526"/>
      <c r="C2409" s="527"/>
      <c r="D2409" s="530"/>
      <c r="E2409" s="530"/>
      <c r="F2409" s="545"/>
      <c r="G2409" s="530"/>
      <c r="H2409" s="530"/>
      <c r="I2409" s="530"/>
      <c r="J2409" s="531"/>
      <c r="K2409" s="531"/>
      <c r="L2409" s="531"/>
      <c r="M2409" s="531"/>
      <c r="N2409" s="544"/>
      <c r="O2409" s="532"/>
      <c r="P2409" s="532"/>
    </row>
    <row r="2410" spans="1:16" x14ac:dyDescent="0.2">
      <c r="A2410" s="525"/>
      <c r="B2410" s="526"/>
      <c r="C2410" s="527"/>
      <c r="D2410" s="530"/>
      <c r="E2410" s="530"/>
      <c r="F2410" s="545"/>
      <c r="G2410" s="530"/>
      <c r="H2410" s="530"/>
      <c r="I2410" s="530"/>
      <c r="J2410" s="531"/>
      <c r="K2410" s="531"/>
      <c r="L2410" s="531"/>
      <c r="M2410" s="531"/>
      <c r="N2410" s="544"/>
      <c r="O2410" s="532"/>
      <c r="P2410" s="532"/>
    </row>
    <row r="2411" spans="1:16" x14ac:dyDescent="0.2">
      <c r="A2411" s="525"/>
      <c r="B2411" s="526"/>
      <c r="C2411" s="527"/>
      <c r="D2411" s="530"/>
      <c r="E2411" s="530"/>
      <c r="F2411" s="545"/>
      <c r="G2411" s="530"/>
      <c r="H2411" s="530"/>
      <c r="I2411" s="530"/>
      <c r="J2411" s="531"/>
      <c r="K2411" s="531"/>
      <c r="L2411" s="531"/>
      <c r="M2411" s="531"/>
      <c r="N2411" s="544"/>
      <c r="O2411" s="532"/>
      <c r="P2411" s="532"/>
    </row>
    <row r="2412" spans="1:16" x14ac:dyDescent="0.2">
      <c r="A2412" s="525"/>
      <c r="B2412" s="526"/>
      <c r="C2412" s="527"/>
      <c r="D2412" s="530"/>
      <c r="E2412" s="530"/>
      <c r="F2412" s="545"/>
      <c r="G2412" s="530"/>
      <c r="H2412" s="530"/>
      <c r="I2412" s="530"/>
      <c r="J2412" s="531"/>
      <c r="K2412" s="531"/>
      <c r="L2412" s="531"/>
      <c r="M2412" s="531"/>
      <c r="N2412" s="544"/>
      <c r="O2412" s="532"/>
      <c r="P2412" s="532"/>
    </row>
    <row r="2413" spans="1:16" x14ac:dyDescent="0.2">
      <c r="A2413" s="525"/>
      <c r="B2413" s="526"/>
      <c r="C2413" s="527"/>
      <c r="D2413" s="530"/>
      <c r="E2413" s="530"/>
      <c r="F2413" s="545"/>
      <c r="G2413" s="530"/>
      <c r="H2413" s="530"/>
      <c r="I2413" s="530"/>
      <c r="J2413" s="531"/>
      <c r="K2413" s="531"/>
      <c r="L2413" s="531"/>
      <c r="M2413" s="531"/>
      <c r="N2413" s="544"/>
      <c r="O2413" s="532"/>
      <c r="P2413" s="532"/>
    </row>
    <row r="2414" spans="1:16" x14ac:dyDescent="0.2">
      <c r="A2414" s="525"/>
      <c r="B2414" s="526"/>
      <c r="C2414" s="527"/>
      <c r="D2414" s="530"/>
      <c r="E2414" s="530"/>
      <c r="F2414" s="545"/>
      <c r="G2414" s="530"/>
      <c r="H2414" s="530"/>
      <c r="I2414" s="530"/>
      <c r="J2414" s="531"/>
      <c r="K2414" s="531"/>
      <c r="L2414" s="531"/>
      <c r="M2414" s="531"/>
      <c r="N2414" s="544"/>
      <c r="O2414" s="532"/>
      <c r="P2414" s="532"/>
    </row>
    <row r="2415" spans="1:16" x14ac:dyDescent="0.2">
      <c r="A2415" s="525"/>
      <c r="B2415" s="526"/>
      <c r="C2415" s="527"/>
      <c r="D2415" s="530"/>
      <c r="E2415" s="530"/>
      <c r="F2415" s="545"/>
      <c r="G2415" s="530"/>
      <c r="H2415" s="530"/>
      <c r="I2415" s="530"/>
      <c r="J2415" s="531"/>
      <c r="K2415" s="531"/>
      <c r="L2415" s="531"/>
      <c r="M2415" s="531"/>
      <c r="N2415" s="544"/>
      <c r="O2415" s="532"/>
      <c r="P2415" s="532"/>
    </row>
    <row r="2416" spans="1:16" x14ac:dyDescent="0.2">
      <c r="A2416" s="525"/>
      <c r="B2416" s="526"/>
      <c r="C2416" s="527"/>
      <c r="D2416" s="530"/>
      <c r="E2416" s="530"/>
      <c r="F2416" s="545"/>
      <c r="G2416" s="530"/>
      <c r="H2416" s="530"/>
      <c r="I2416" s="530"/>
      <c r="J2416" s="531"/>
      <c r="K2416" s="531"/>
      <c r="L2416" s="531"/>
      <c r="M2416" s="531"/>
      <c r="N2416" s="544"/>
      <c r="O2416" s="532"/>
      <c r="P2416" s="532"/>
    </row>
    <row r="2417" spans="1:16" x14ac:dyDescent="0.2">
      <c r="A2417" s="525"/>
      <c r="B2417" s="526"/>
      <c r="C2417" s="527"/>
      <c r="D2417" s="530"/>
      <c r="E2417" s="530"/>
      <c r="F2417" s="545"/>
      <c r="G2417" s="530"/>
      <c r="H2417" s="530"/>
      <c r="I2417" s="530"/>
      <c r="J2417" s="531"/>
      <c r="K2417" s="531"/>
      <c r="L2417" s="531"/>
      <c r="M2417" s="531"/>
      <c r="N2417" s="544"/>
      <c r="O2417" s="532"/>
      <c r="P2417" s="532"/>
    </row>
    <row r="2418" spans="1:16" x14ac:dyDescent="0.2">
      <c r="A2418" s="525"/>
      <c r="B2418" s="526"/>
      <c r="C2418" s="527"/>
      <c r="D2418" s="530"/>
      <c r="E2418" s="530"/>
      <c r="F2418" s="545"/>
      <c r="G2418" s="530"/>
      <c r="H2418" s="530"/>
      <c r="I2418" s="530"/>
      <c r="J2418" s="531"/>
      <c r="K2418" s="531"/>
      <c r="L2418" s="531"/>
      <c r="M2418" s="531"/>
      <c r="N2418" s="544"/>
      <c r="O2418" s="532"/>
      <c r="P2418" s="532"/>
    </row>
    <row r="2419" spans="1:16" x14ac:dyDescent="0.2">
      <c r="A2419" s="525"/>
      <c r="B2419" s="526"/>
      <c r="C2419" s="527"/>
      <c r="D2419" s="530"/>
      <c r="E2419" s="530"/>
      <c r="F2419" s="545"/>
      <c r="G2419" s="530"/>
      <c r="H2419" s="530"/>
      <c r="I2419" s="530"/>
      <c r="J2419" s="531"/>
      <c r="K2419" s="531"/>
      <c r="L2419" s="531"/>
      <c r="M2419" s="531"/>
      <c r="N2419" s="544"/>
      <c r="O2419" s="532"/>
      <c r="P2419" s="532"/>
    </row>
    <row r="2420" spans="1:16" x14ac:dyDescent="0.2">
      <c r="A2420" s="525"/>
      <c r="B2420" s="526"/>
      <c r="C2420" s="527"/>
      <c r="D2420" s="530"/>
      <c r="E2420" s="530"/>
      <c r="F2420" s="545"/>
      <c r="G2420" s="530"/>
      <c r="H2420" s="530"/>
      <c r="I2420" s="530"/>
      <c r="J2420" s="531"/>
      <c r="K2420" s="531"/>
      <c r="L2420" s="531"/>
      <c r="M2420" s="531"/>
      <c r="N2420" s="544"/>
      <c r="O2420" s="532"/>
      <c r="P2420" s="532"/>
    </row>
    <row r="2421" spans="1:16" x14ac:dyDescent="0.2">
      <c r="A2421" s="525"/>
      <c r="B2421" s="526"/>
      <c r="C2421" s="527"/>
      <c r="D2421" s="530"/>
      <c r="E2421" s="530"/>
      <c r="F2421" s="545"/>
      <c r="G2421" s="530"/>
      <c r="H2421" s="530"/>
      <c r="I2421" s="530"/>
      <c r="J2421" s="531"/>
      <c r="K2421" s="531"/>
      <c r="L2421" s="531"/>
      <c r="M2421" s="531"/>
      <c r="N2421" s="544"/>
      <c r="O2421" s="532"/>
      <c r="P2421" s="532"/>
    </row>
    <row r="2422" spans="1:16" x14ac:dyDescent="0.2">
      <c r="A2422" s="525"/>
      <c r="B2422" s="526"/>
      <c r="C2422" s="527"/>
      <c r="D2422" s="530"/>
      <c r="E2422" s="530"/>
      <c r="F2422" s="545"/>
      <c r="G2422" s="530"/>
      <c r="H2422" s="530"/>
      <c r="I2422" s="530"/>
      <c r="J2422" s="531"/>
      <c r="K2422" s="531"/>
      <c r="L2422" s="531"/>
      <c r="M2422" s="531"/>
      <c r="N2422" s="544"/>
      <c r="O2422" s="532"/>
      <c r="P2422" s="532"/>
    </row>
    <row r="2423" spans="1:16" x14ac:dyDescent="0.2">
      <c r="A2423" s="525"/>
      <c r="B2423" s="526"/>
      <c r="C2423" s="527"/>
      <c r="D2423" s="530"/>
      <c r="E2423" s="530"/>
      <c r="F2423" s="545"/>
      <c r="G2423" s="530"/>
      <c r="H2423" s="530"/>
      <c r="I2423" s="530"/>
      <c r="J2423" s="531"/>
      <c r="K2423" s="531"/>
      <c r="L2423" s="531"/>
      <c r="M2423" s="531"/>
      <c r="N2423" s="544"/>
      <c r="O2423" s="532"/>
      <c r="P2423" s="532"/>
    </row>
    <row r="2424" spans="1:16" x14ac:dyDescent="0.2">
      <c r="A2424" s="525"/>
      <c r="B2424" s="526"/>
      <c r="C2424" s="527"/>
      <c r="D2424" s="530"/>
      <c r="E2424" s="530"/>
      <c r="F2424" s="545"/>
      <c r="G2424" s="530"/>
      <c r="H2424" s="530"/>
      <c r="I2424" s="530"/>
      <c r="J2424" s="531"/>
      <c r="K2424" s="531"/>
      <c r="L2424" s="531"/>
      <c r="M2424" s="531"/>
      <c r="N2424" s="544"/>
      <c r="O2424" s="532"/>
      <c r="P2424" s="532"/>
    </row>
    <row r="2425" spans="1:16" x14ac:dyDescent="0.2">
      <c r="A2425" s="525"/>
      <c r="B2425" s="526"/>
      <c r="C2425" s="527"/>
      <c r="D2425" s="530"/>
      <c r="E2425" s="530"/>
      <c r="F2425" s="545"/>
      <c r="G2425" s="530"/>
      <c r="H2425" s="530"/>
      <c r="I2425" s="530"/>
      <c r="J2425" s="531"/>
      <c r="K2425" s="531"/>
      <c r="L2425" s="531"/>
      <c r="M2425" s="531"/>
      <c r="N2425" s="544"/>
      <c r="O2425" s="532"/>
      <c r="P2425" s="532"/>
    </row>
    <row r="2426" spans="1:16" x14ac:dyDescent="0.2">
      <c r="A2426" s="525"/>
      <c r="B2426" s="526"/>
      <c r="C2426" s="527"/>
      <c r="D2426" s="530"/>
      <c r="E2426" s="530"/>
      <c r="F2426" s="545"/>
      <c r="G2426" s="530"/>
      <c r="H2426" s="530"/>
      <c r="I2426" s="530"/>
      <c r="J2426" s="531"/>
      <c r="K2426" s="531"/>
      <c r="L2426" s="531"/>
      <c r="M2426" s="531"/>
      <c r="N2426" s="544"/>
      <c r="O2426" s="532"/>
      <c r="P2426" s="532"/>
    </row>
    <row r="2427" spans="1:16" x14ac:dyDescent="0.2">
      <c r="A2427" s="525"/>
      <c r="B2427" s="526"/>
      <c r="C2427" s="527"/>
      <c r="D2427" s="530"/>
      <c r="E2427" s="530"/>
      <c r="F2427" s="545"/>
      <c r="G2427" s="530"/>
      <c r="H2427" s="530"/>
      <c r="I2427" s="530"/>
      <c r="J2427" s="531"/>
      <c r="K2427" s="531"/>
      <c r="L2427" s="531"/>
      <c r="M2427" s="531"/>
      <c r="N2427" s="544"/>
      <c r="O2427" s="532"/>
      <c r="P2427" s="532"/>
    </row>
    <row r="2428" spans="1:16" x14ac:dyDescent="0.2">
      <c r="A2428" s="525"/>
      <c r="B2428" s="526"/>
      <c r="C2428" s="527"/>
      <c r="D2428" s="530"/>
      <c r="E2428" s="530"/>
      <c r="F2428" s="545"/>
      <c r="G2428" s="530"/>
      <c r="H2428" s="530"/>
      <c r="I2428" s="530"/>
      <c r="J2428" s="531"/>
      <c r="K2428" s="531"/>
      <c r="L2428" s="531"/>
      <c r="M2428" s="531"/>
      <c r="N2428" s="544"/>
      <c r="O2428" s="532"/>
      <c r="P2428" s="532"/>
    </row>
    <row r="2429" spans="1:16" x14ac:dyDescent="0.2">
      <c r="A2429" s="525"/>
      <c r="B2429" s="526"/>
      <c r="C2429" s="527"/>
      <c r="D2429" s="530"/>
      <c r="E2429" s="530"/>
      <c r="F2429" s="545"/>
      <c r="G2429" s="530"/>
      <c r="H2429" s="530"/>
      <c r="I2429" s="530"/>
      <c r="J2429" s="531"/>
      <c r="K2429" s="531"/>
      <c r="L2429" s="531"/>
      <c r="M2429" s="531"/>
      <c r="N2429" s="544"/>
      <c r="O2429" s="532"/>
      <c r="P2429" s="532"/>
    </row>
    <row r="2430" spans="1:16" x14ac:dyDescent="0.2">
      <c r="A2430" s="525"/>
      <c r="B2430" s="526"/>
      <c r="C2430" s="527"/>
      <c r="D2430" s="530"/>
      <c r="E2430" s="530"/>
      <c r="F2430" s="545"/>
      <c r="G2430" s="530"/>
      <c r="H2430" s="530"/>
      <c r="I2430" s="530"/>
      <c r="J2430" s="531"/>
      <c r="K2430" s="531"/>
      <c r="L2430" s="531"/>
      <c r="M2430" s="531"/>
      <c r="N2430" s="544"/>
      <c r="O2430" s="532"/>
      <c r="P2430" s="532"/>
    </row>
    <row r="2431" spans="1:16" x14ac:dyDescent="0.2">
      <c r="A2431" s="525"/>
      <c r="B2431" s="526"/>
      <c r="C2431" s="527"/>
      <c r="D2431" s="530"/>
      <c r="E2431" s="530"/>
      <c r="F2431" s="545"/>
      <c r="G2431" s="530"/>
      <c r="H2431" s="530"/>
      <c r="I2431" s="530"/>
      <c r="J2431" s="531"/>
      <c r="K2431" s="531"/>
      <c r="L2431" s="531"/>
      <c r="M2431" s="531"/>
      <c r="N2431" s="544"/>
      <c r="O2431" s="532"/>
      <c r="P2431" s="532"/>
    </row>
    <row r="2432" spans="1:16" x14ac:dyDescent="0.2">
      <c r="A2432" s="525"/>
      <c r="B2432" s="526"/>
      <c r="C2432" s="527"/>
      <c r="D2432" s="530"/>
      <c r="E2432" s="530"/>
      <c r="F2432" s="545"/>
      <c r="G2432" s="530"/>
      <c r="H2432" s="530"/>
      <c r="I2432" s="530"/>
      <c r="J2432" s="531"/>
      <c r="K2432" s="531"/>
      <c r="L2432" s="531"/>
      <c r="M2432" s="531"/>
      <c r="N2432" s="544"/>
      <c r="O2432" s="532"/>
      <c r="P2432" s="532"/>
    </row>
    <row r="2433" spans="1:16" x14ac:dyDescent="0.2">
      <c r="A2433" s="525"/>
      <c r="B2433" s="526"/>
      <c r="C2433" s="527"/>
      <c r="D2433" s="530"/>
      <c r="E2433" s="530"/>
      <c r="F2433" s="545"/>
      <c r="G2433" s="530"/>
      <c r="H2433" s="530"/>
      <c r="I2433" s="530"/>
      <c r="J2433" s="531"/>
      <c r="K2433" s="531"/>
      <c r="L2433" s="531"/>
      <c r="M2433" s="531"/>
      <c r="N2433" s="544"/>
      <c r="O2433" s="532"/>
      <c r="P2433" s="532"/>
    </row>
    <row r="2434" spans="1:16" x14ac:dyDescent="0.2">
      <c r="A2434" s="525"/>
      <c r="B2434" s="526"/>
      <c r="C2434" s="527"/>
      <c r="D2434" s="530"/>
      <c r="E2434" s="530"/>
      <c r="F2434" s="545"/>
      <c r="G2434" s="530"/>
      <c r="H2434" s="530"/>
      <c r="I2434" s="530"/>
      <c r="J2434" s="531"/>
      <c r="K2434" s="531"/>
      <c r="L2434" s="531"/>
      <c r="M2434" s="531"/>
      <c r="N2434" s="544"/>
      <c r="O2434" s="532"/>
      <c r="P2434" s="532"/>
    </row>
    <row r="2435" spans="1:16" x14ac:dyDescent="0.2">
      <c r="A2435" s="525"/>
      <c r="B2435" s="526"/>
      <c r="C2435" s="527"/>
      <c r="D2435" s="530"/>
      <c r="E2435" s="530"/>
      <c r="F2435" s="545"/>
      <c r="G2435" s="530"/>
      <c r="H2435" s="530"/>
      <c r="I2435" s="530"/>
      <c r="J2435" s="531"/>
      <c r="K2435" s="531"/>
      <c r="L2435" s="531"/>
      <c r="M2435" s="531"/>
      <c r="N2435" s="544"/>
      <c r="O2435" s="532"/>
      <c r="P2435" s="532"/>
    </row>
    <row r="2436" spans="1:16" x14ac:dyDescent="0.2">
      <c r="A2436" s="525"/>
      <c r="B2436" s="526"/>
      <c r="C2436" s="527"/>
      <c r="D2436" s="530"/>
      <c r="E2436" s="530"/>
      <c r="F2436" s="545"/>
      <c r="G2436" s="530"/>
      <c r="H2436" s="530"/>
      <c r="I2436" s="530"/>
      <c r="J2436" s="531"/>
      <c r="K2436" s="531"/>
      <c r="L2436" s="531"/>
      <c r="M2436" s="531"/>
      <c r="N2436" s="544"/>
      <c r="O2436" s="532"/>
      <c r="P2436" s="532"/>
    </row>
    <row r="2437" spans="1:16" x14ac:dyDescent="0.2">
      <c r="A2437" s="525"/>
      <c r="B2437" s="526"/>
      <c r="C2437" s="527"/>
      <c r="D2437" s="530"/>
      <c r="E2437" s="530"/>
      <c r="F2437" s="545"/>
      <c r="G2437" s="530"/>
      <c r="H2437" s="530"/>
      <c r="I2437" s="530"/>
      <c r="J2437" s="531"/>
      <c r="K2437" s="531"/>
      <c r="L2437" s="531"/>
      <c r="M2437" s="531"/>
      <c r="N2437" s="544"/>
      <c r="O2437" s="532"/>
      <c r="P2437" s="532"/>
    </row>
    <row r="2438" spans="1:16" x14ac:dyDescent="0.2">
      <c r="A2438" s="525"/>
      <c r="B2438" s="526"/>
      <c r="C2438" s="527"/>
      <c r="D2438" s="530"/>
      <c r="E2438" s="530"/>
      <c r="F2438" s="545"/>
      <c r="G2438" s="530"/>
      <c r="H2438" s="530"/>
      <c r="I2438" s="530"/>
      <c r="J2438" s="531"/>
      <c r="K2438" s="531"/>
      <c r="L2438" s="531"/>
      <c r="M2438" s="531"/>
      <c r="N2438" s="544"/>
      <c r="O2438" s="532"/>
      <c r="P2438" s="532"/>
    </row>
    <row r="2439" spans="1:16" x14ac:dyDescent="0.2">
      <c r="A2439" s="525"/>
      <c r="B2439" s="526"/>
      <c r="C2439" s="527"/>
      <c r="D2439" s="530"/>
      <c r="E2439" s="530"/>
      <c r="F2439" s="545"/>
      <c r="G2439" s="530"/>
      <c r="H2439" s="530"/>
      <c r="I2439" s="530"/>
      <c r="J2439" s="531"/>
      <c r="K2439" s="531"/>
      <c r="L2439" s="531"/>
      <c r="M2439" s="531"/>
      <c r="N2439" s="544"/>
      <c r="O2439" s="532"/>
      <c r="P2439" s="532"/>
    </row>
    <row r="2440" spans="1:16" x14ac:dyDescent="0.2">
      <c r="A2440" s="525"/>
      <c r="B2440" s="526"/>
      <c r="C2440" s="527"/>
      <c r="D2440" s="530"/>
      <c r="E2440" s="530"/>
      <c r="F2440" s="545"/>
      <c r="G2440" s="530"/>
      <c r="H2440" s="530"/>
      <c r="I2440" s="530"/>
      <c r="J2440" s="531"/>
      <c r="K2440" s="531"/>
      <c r="L2440" s="531"/>
      <c r="M2440" s="531"/>
      <c r="N2440" s="544"/>
      <c r="O2440" s="532"/>
      <c r="P2440" s="532"/>
    </row>
    <row r="2441" spans="1:16" x14ac:dyDescent="0.2">
      <c r="A2441" s="525"/>
      <c r="B2441" s="526"/>
      <c r="C2441" s="527"/>
      <c r="D2441" s="530"/>
      <c r="E2441" s="530"/>
      <c r="F2441" s="545"/>
      <c r="G2441" s="530"/>
      <c r="H2441" s="530"/>
      <c r="I2441" s="530"/>
      <c r="J2441" s="531"/>
      <c r="K2441" s="531"/>
      <c r="L2441" s="531"/>
      <c r="M2441" s="531"/>
      <c r="N2441" s="544"/>
      <c r="O2441" s="532"/>
      <c r="P2441" s="532"/>
    </row>
    <row r="2442" spans="1:16" x14ac:dyDescent="0.2">
      <c r="A2442" s="525"/>
      <c r="B2442" s="526"/>
      <c r="C2442" s="527"/>
      <c r="D2442" s="530"/>
      <c r="E2442" s="530"/>
      <c r="F2442" s="545"/>
      <c r="G2442" s="530"/>
      <c r="H2442" s="530"/>
      <c r="I2442" s="530"/>
      <c r="J2442" s="531"/>
      <c r="K2442" s="531"/>
      <c r="L2442" s="531"/>
      <c r="M2442" s="531"/>
      <c r="N2442" s="544"/>
      <c r="O2442" s="532"/>
      <c r="P2442" s="532"/>
    </row>
    <row r="2443" spans="1:16" x14ac:dyDescent="0.2">
      <c r="A2443" s="525"/>
      <c r="B2443" s="526"/>
      <c r="C2443" s="527"/>
      <c r="D2443" s="530"/>
      <c r="E2443" s="530"/>
      <c r="F2443" s="545"/>
      <c r="G2443" s="530"/>
      <c r="H2443" s="530"/>
      <c r="I2443" s="530"/>
      <c r="J2443" s="531"/>
      <c r="K2443" s="531"/>
      <c r="L2443" s="531"/>
      <c r="M2443" s="531"/>
      <c r="N2443" s="544"/>
      <c r="O2443" s="532"/>
      <c r="P2443" s="532"/>
    </row>
    <row r="2444" spans="1:16" x14ac:dyDescent="0.2">
      <c r="A2444" s="525"/>
      <c r="B2444" s="526"/>
      <c r="C2444" s="527"/>
      <c r="D2444" s="530"/>
      <c r="E2444" s="530"/>
      <c r="F2444" s="545"/>
      <c r="G2444" s="530"/>
      <c r="H2444" s="530"/>
      <c r="I2444" s="530"/>
      <c r="J2444" s="531"/>
      <c r="K2444" s="531"/>
      <c r="L2444" s="531"/>
      <c r="M2444" s="531"/>
      <c r="N2444" s="544"/>
      <c r="O2444" s="532"/>
      <c r="P2444" s="532"/>
    </row>
    <row r="2445" spans="1:16" x14ac:dyDescent="0.2">
      <c r="A2445" s="525"/>
      <c r="B2445" s="526"/>
      <c r="C2445" s="527"/>
      <c r="D2445" s="530"/>
      <c r="E2445" s="530"/>
      <c r="F2445" s="545"/>
      <c r="G2445" s="530"/>
      <c r="H2445" s="530"/>
      <c r="I2445" s="530"/>
      <c r="J2445" s="531"/>
      <c r="K2445" s="531"/>
      <c r="L2445" s="531"/>
      <c r="M2445" s="531"/>
      <c r="N2445" s="544"/>
      <c r="O2445" s="532"/>
      <c r="P2445" s="532"/>
    </row>
    <row r="2446" spans="1:16" x14ac:dyDescent="0.2">
      <c r="A2446" s="525"/>
      <c r="B2446" s="526"/>
      <c r="C2446" s="527"/>
      <c r="D2446" s="530"/>
      <c r="E2446" s="530"/>
      <c r="F2446" s="545"/>
      <c r="G2446" s="530"/>
      <c r="H2446" s="530"/>
      <c r="I2446" s="530"/>
      <c r="J2446" s="531"/>
      <c r="K2446" s="531"/>
      <c r="L2446" s="531"/>
      <c r="M2446" s="531"/>
      <c r="N2446" s="544"/>
      <c r="O2446" s="532"/>
      <c r="P2446" s="532"/>
    </row>
    <row r="2447" spans="1:16" x14ac:dyDescent="0.2">
      <c r="A2447" s="525"/>
      <c r="B2447" s="526"/>
      <c r="C2447" s="527"/>
      <c r="D2447" s="530"/>
      <c r="E2447" s="530"/>
      <c r="F2447" s="545"/>
      <c r="G2447" s="530"/>
      <c r="H2447" s="530"/>
      <c r="I2447" s="530"/>
      <c r="J2447" s="531"/>
      <c r="K2447" s="531"/>
      <c r="L2447" s="531"/>
      <c r="M2447" s="531"/>
      <c r="N2447" s="544"/>
      <c r="O2447" s="532"/>
      <c r="P2447" s="532"/>
    </row>
    <row r="2448" spans="1:16" x14ac:dyDescent="0.2">
      <c r="A2448" s="525"/>
      <c r="B2448" s="526"/>
      <c r="C2448" s="527"/>
      <c r="D2448" s="530"/>
      <c r="E2448" s="530"/>
      <c r="F2448" s="545"/>
      <c r="G2448" s="530"/>
      <c r="H2448" s="530"/>
      <c r="I2448" s="530"/>
      <c r="J2448" s="531"/>
      <c r="K2448" s="531"/>
      <c r="L2448" s="531"/>
      <c r="M2448" s="531"/>
      <c r="N2448" s="544"/>
      <c r="O2448" s="532"/>
      <c r="P2448" s="532"/>
    </row>
    <row r="2449" spans="1:16" x14ac:dyDescent="0.2">
      <c r="A2449" s="525"/>
      <c r="B2449" s="526"/>
      <c r="C2449" s="527"/>
      <c r="D2449" s="530"/>
      <c r="E2449" s="530"/>
      <c r="F2449" s="545"/>
      <c r="G2449" s="530"/>
      <c r="H2449" s="530"/>
      <c r="I2449" s="530"/>
      <c r="J2449" s="531"/>
      <c r="K2449" s="531"/>
      <c r="L2449" s="531"/>
      <c r="M2449" s="531"/>
      <c r="N2449" s="544"/>
      <c r="O2449" s="532"/>
      <c r="P2449" s="532"/>
    </row>
    <row r="2450" spans="1:16" x14ac:dyDescent="0.2">
      <c r="A2450" s="525"/>
      <c r="B2450" s="526"/>
      <c r="C2450" s="527"/>
      <c r="D2450" s="530"/>
      <c r="E2450" s="530"/>
      <c r="F2450" s="545"/>
      <c r="G2450" s="530"/>
      <c r="H2450" s="530"/>
      <c r="I2450" s="530"/>
      <c r="J2450" s="531"/>
      <c r="K2450" s="531"/>
      <c r="L2450" s="531"/>
      <c r="M2450" s="531"/>
      <c r="N2450" s="544"/>
      <c r="O2450" s="532"/>
      <c r="P2450" s="532"/>
    </row>
    <row r="2451" spans="1:16" x14ac:dyDescent="0.2">
      <c r="A2451" s="525"/>
      <c r="B2451" s="526"/>
      <c r="C2451" s="527"/>
      <c r="D2451" s="530"/>
      <c r="E2451" s="530"/>
      <c r="F2451" s="545"/>
      <c r="G2451" s="530"/>
      <c r="H2451" s="530"/>
      <c r="I2451" s="530"/>
      <c r="J2451" s="531"/>
      <c r="K2451" s="531"/>
      <c r="L2451" s="531"/>
      <c r="M2451" s="531"/>
      <c r="N2451" s="544"/>
      <c r="O2451" s="532"/>
      <c r="P2451" s="532"/>
    </row>
    <row r="2452" spans="1:16" x14ac:dyDescent="0.2">
      <c r="A2452" s="525"/>
      <c r="B2452" s="526"/>
      <c r="C2452" s="527"/>
      <c r="D2452" s="530"/>
      <c r="E2452" s="530"/>
      <c r="F2452" s="545"/>
      <c r="G2452" s="530"/>
      <c r="H2452" s="530"/>
      <c r="I2452" s="530"/>
      <c r="J2452" s="531"/>
      <c r="K2452" s="531"/>
      <c r="L2452" s="531"/>
      <c r="M2452" s="531"/>
      <c r="N2452" s="544"/>
      <c r="O2452" s="532"/>
      <c r="P2452" s="532"/>
    </row>
    <row r="2453" spans="1:16" x14ac:dyDescent="0.2">
      <c r="A2453" s="525"/>
      <c r="B2453" s="526"/>
      <c r="C2453" s="527"/>
      <c r="D2453" s="530"/>
      <c r="E2453" s="530"/>
      <c r="F2453" s="545"/>
      <c r="G2453" s="530"/>
      <c r="H2453" s="530"/>
      <c r="I2453" s="530"/>
      <c r="J2453" s="531"/>
      <c r="K2453" s="531"/>
      <c r="L2453" s="531"/>
      <c r="M2453" s="531"/>
      <c r="N2453" s="544"/>
      <c r="O2453" s="532"/>
      <c r="P2453" s="532"/>
    </row>
    <row r="2454" spans="1:16" x14ac:dyDescent="0.2">
      <c r="A2454" s="525"/>
      <c r="B2454" s="526"/>
      <c r="C2454" s="527"/>
      <c r="D2454" s="530"/>
      <c r="E2454" s="530"/>
      <c r="F2454" s="545"/>
      <c r="G2454" s="530"/>
      <c r="H2454" s="530"/>
      <c r="I2454" s="530"/>
      <c r="J2454" s="531"/>
      <c r="K2454" s="531"/>
      <c r="L2454" s="531"/>
      <c r="M2454" s="531"/>
      <c r="N2454" s="544"/>
      <c r="O2454" s="532"/>
      <c r="P2454" s="532"/>
    </row>
    <row r="2455" spans="1:16" x14ac:dyDescent="0.2">
      <c r="A2455" s="525"/>
      <c r="B2455" s="526"/>
      <c r="C2455" s="527"/>
      <c r="D2455" s="530"/>
      <c r="E2455" s="530"/>
      <c r="F2455" s="545"/>
      <c r="G2455" s="530"/>
      <c r="H2455" s="530"/>
      <c r="I2455" s="530"/>
      <c r="J2455" s="531"/>
      <c r="K2455" s="531"/>
      <c r="L2455" s="531"/>
      <c r="M2455" s="531"/>
      <c r="N2455" s="544"/>
      <c r="O2455" s="532"/>
      <c r="P2455" s="532"/>
    </row>
    <row r="2456" spans="1:16" x14ac:dyDescent="0.2">
      <c r="A2456" s="525"/>
      <c r="B2456" s="526"/>
      <c r="C2456" s="527"/>
      <c r="D2456" s="530"/>
      <c r="E2456" s="530"/>
      <c r="F2456" s="545"/>
      <c r="G2456" s="530"/>
      <c r="H2456" s="530"/>
      <c r="I2456" s="530"/>
      <c r="J2456" s="531"/>
      <c r="K2456" s="531"/>
      <c r="L2456" s="531"/>
      <c r="M2456" s="531"/>
      <c r="N2456" s="544"/>
      <c r="O2456" s="532"/>
      <c r="P2456" s="532"/>
    </row>
    <row r="2457" spans="1:16" x14ac:dyDescent="0.2">
      <c r="A2457" s="525"/>
      <c r="B2457" s="526"/>
      <c r="C2457" s="527"/>
      <c r="D2457" s="530"/>
      <c r="E2457" s="530"/>
      <c r="F2457" s="545"/>
      <c r="G2457" s="530"/>
      <c r="H2457" s="530"/>
      <c r="I2457" s="530"/>
      <c r="J2457" s="531"/>
      <c r="K2457" s="531"/>
      <c r="L2457" s="531"/>
      <c r="M2457" s="531"/>
      <c r="N2457" s="544"/>
      <c r="O2457" s="532"/>
      <c r="P2457" s="532"/>
    </row>
    <row r="2458" spans="1:16" x14ac:dyDescent="0.2">
      <c r="A2458" s="525"/>
      <c r="B2458" s="526"/>
      <c r="C2458" s="527"/>
      <c r="D2458" s="530"/>
      <c r="E2458" s="530"/>
      <c r="F2458" s="545"/>
      <c r="G2458" s="530"/>
      <c r="H2458" s="530"/>
      <c r="I2458" s="530"/>
      <c r="J2458" s="531"/>
      <c r="K2458" s="531"/>
      <c r="L2458" s="531"/>
      <c r="M2458" s="531"/>
      <c r="N2458" s="544"/>
      <c r="O2458" s="532"/>
      <c r="P2458" s="532"/>
    </row>
    <row r="2459" spans="1:16" x14ac:dyDescent="0.2">
      <c r="A2459" s="525"/>
      <c r="B2459" s="526"/>
      <c r="C2459" s="527"/>
      <c r="D2459" s="530"/>
      <c r="E2459" s="530"/>
      <c r="F2459" s="545"/>
      <c r="G2459" s="530"/>
      <c r="H2459" s="530"/>
      <c r="I2459" s="530"/>
      <c r="J2459" s="531"/>
      <c r="K2459" s="531"/>
      <c r="L2459" s="531"/>
      <c r="M2459" s="531"/>
      <c r="N2459" s="544"/>
      <c r="O2459" s="532"/>
      <c r="P2459" s="532"/>
    </row>
    <row r="2460" spans="1:16" x14ac:dyDescent="0.2">
      <c r="A2460" s="525"/>
      <c r="B2460" s="526"/>
      <c r="C2460" s="527"/>
      <c r="D2460" s="530"/>
      <c r="E2460" s="530"/>
      <c r="F2460" s="545"/>
      <c r="G2460" s="530"/>
      <c r="H2460" s="530"/>
      <c r="I2460" s="530"/>
      <c r="J2460" s="531"/>
      <c r="K2460" s="531"/>
      <c r="L2460" s="531"/>
      <c r="M2460" s="531"/>
      <c r="N2460" s="544"/>
      <c r="O2460" s="532"/>
      <c r="P2460" s="532"/>
    </row>
    <row r="2461" spans="1:16" x14ac:dyDescent="0.2">
      <c r="A2461" s="525"/>
      <c r="B2461" s="526"/>
      <c r="C2461" s="527"/>
      <c r="D2461" s="530"/>
      <c r="E2461" s="530"/>
      <c r="F2461" s="545"/>
      <c r="G2461" s="530"/>
      <c r="H2461" s="530"/>
      <c r="I2461" s="530"/>
      <c r="J2461" s="531"/>
      <c r="K2461" s="531"/>
      <c r="L2461" s="531"/>
      <c r="M2461" s="531"/>
      <c r="N2461" s="544"/>
      <c r="O2461" s="532"/>
      <c r="P2461" s="532"/>
    </row>
    <row r="2462" spans="1:16" x14ac:dyDescent="0.2">
      <c r="A2462" s="525"/>
      <c r="B2462" s="526"/>
      <c r="C2462" s="527"/>
      <c r="D2462" s="530"/>
      <c r="E2462" s="530"/>
      <c r="F2462" s="545"/>
      <c r="G2462" s="530"/>
      <c r="H2462" s="530"/>
      <c r="I2462" s="530"/>
      <c r="J2462" s="531"/>
      <c r="K2462" s="531"/>
      <c r="L2462" s="531"/>
      <c r="M2462" s="531"/>
      <c r="N2462" s="544"/>
      <c r="O2462" s="532"/>
      <c r="P2462" s="532"/>
    </row>
    <row r="2463" spans="1:16" x14ac:dyDescent="0.2">
      <c r="A2463" s="525"/>
      <c r="B2463" s="526"/>
      <c r="C2463" s="527"/>
      <c r="D2463" s="530"/>
      <c r="E2463" s="530"/>
      <c r="F2463" s="545"/>
      <c r="G2463" s="530"/>
      <c r="H2463" s="530"/>
      <c r="I2463" s="530"/>
      <c r="J2463" s="531"/>
      <c r="K2463" s="531"/>
      <c r="L2463" s="531"/>
      <c r="M2463" s="531"/>
      <c r="N2463" s="544"/>
      <c r="O2463" s="532"/>
      <c r="P2463" s="532"/>
    </row>
    <row r="2464" spans="1:16" x14ac:dyDescent="0.2">
      <c r="A2464" s="525"/>
      <c r="B2464" s="526"/>
      <c r="C2464" s="527"/>
      <c r="D2464" s="530"/>
      <c r="E2464" s="530"/>
      <c r="F2464" s="545"/>
      <c r="G2464" s="530"/>
      <c r="H2464" s="530"/>
      <c r="I2464" s="530"/>
      <c r="J2464" s="531"/>
      <c r="K2464" s="531"/>
      <c r="L2464" s="531"/>
      <c r="M2464" s="531"/>
      <c r="N2464" s="544"/>
      <c r="O2464" s="532"/>
      <c r="P2464" s="532"/>
    </row>
    <row r="2465" spans="1:16" x14ac:dyDescent="0.2">
      <c r="A2465" s="525"/>
      <c r="B2465" s="526"/>
      <c r="C2465" s="527"/>
      <c r="D2465" s="530"/>
      <c r="E2465" s="530"/>
      <c r="F2465" s="545"/>
      <c r="G2465" s="530"/>
      <c r="H2465" s="530"/>
      <c r="I2465" s="530"/>
      <c r="J2465" s="531"/>
      <c r="K2465" s="531"/>
      <c r="L2465" s="531"/>
      <c r="M2465" s="531"/>
      <c r="N2465" s="544"/>
      <c r="O2465" s="532"/>
      <c r="P2465" s="532"/>
    </row>
    <row r="2466" spans="1:16" x14ac:dyDescent="0.2">
      <c r="A2466" s="525"/>
      <c r="B2466" s="526"/>
      <c r="C2466" s="527"/>
      <c r="D2466" s="530"/>
      <c r="E2466" s="530"/>
      <c r="F2466" s="545"/>
      <c r="G2466" s="530"/>
      <c r="H2466" s="530"/>
      <c r="I2466" s="530"/>
      <c r="J2466" s="531"/>
      <c r="K2466" s="531"/>
      <c r="L2466" s="531"/>
      <c r="M2466" s="531"/>
      <c r="N2466" s="544"/>
      <c r="O2466" s="532"/>
      <c r="P2466" s="532"/>
    </row>
    <row r="2467" spans="1:16" x14ac:dyDescent="0.2">
      <c r="A2467" s="525"/>
      <c r="B2467" s="526"/>
      <c r="C2467" s="527"/>
      <c r="D2467" s="530"/>
      <c r="E2467" s="530"/>
      <c r="F2467" s="545"/>
      <c r="G2467" s="530"/>
      <c r="H2467" s="530"/>
      <c r="I2467" s="530"/>
      <c r="J2467" s="531"/>
      <c r="K2467" s="531"/>
      <c r="L2467" s="531"/>
      <c r="M2467" s="531"/>
      <c r="N2467" s="544"/>
      <c r="O2467" s="532"/>
      <c r="P2467" s="532"/>
    </row>
    <row r="2468" spans="1:16" x14ac:dyDescent="0.2">
      <c r="A2468" s="525"/>
      <c r="B2468" s="526"/>
      <c r="C2468" s="527"/>
      <c r="D2468" s="530"/>
      <c r="E2468" s="530"/>
      <c r="F2468" s="545"/>
      <c r="G2468" s="530"/>
      <c r="H2468" s="530"/>
      <c r="I2468" s="530"/>
      <c r="J2468" s="531"/>
      <c r="K2468" s="531"/>
      <c r="L2468" s="531"/>
      <c r="M2468" s="531"/>
      <c r="N2468" s="544"/>
      <c r="O2468" s="532"/>
      <c r="P2468" s="532"/>
    </row>
    <row r="2469" spans="1:16" x14ac:dyDescent="0.2">
      <c r="A2469" s="525"/>
      <c r="B2469" s="526"/>
      <c r="C2469" s="527"/>
      <c r="D2469" s="530"/>
      <c r="E2469" s="530"/>
      <c r="F2469" s="545"/>
      <c r="G2469" s="530"/>
      <c r="H2469" s="530"/>
      <c r="I2469" s="530"/>
      <c r="J2469" s="531"/>
      <c r="K2469" s="531"/>
      <c r="L2469" s="531"/>
      <c r="M2469" s="531"/>
      <c r="N2469" s="544"/>
      <c r="O2469" s="532"/>
      <c r="P2469" s="532"/>
    </row>
    <row r="2470" spans="1:16" x14ac:dyDescent="0.2">
      <c r="A2470" s="525"/>
      <c r="B2470" s="526"/>
      <c r="C2470" s="527"/>
      <c r="D2470" s="530"/>
      <c r="E2470" s="530"/>
      <c r="F2470" s="545"/>
      <c r="G2470" s="530"/>
      <c r="H2470" s="530"/>
      <c r="I2470" s="530"/>
      <c r="J2470" s="531"/>
      <c r="K2470" s="531"/>
      <c r="L2470" s="531"/>
      <c r="M2470" s="531"/>
      <c r="N2470" s="544"/>
      <c r="O2470" s="532"/>
      <c r="P2470" s="532"/>
    </row>
    <row r="2471" spans="1:16" x14ac:dyDescent="0.2">
      <c r="A2471" s="525"/>
      <c r="B2471" s="526"/>
      <c r="C2471" s="527"/>
      <c r="D2471" s="530"/>
      <c r="E2471" s="530"/>
      <c r="F2471" s="545"/>
      <c r="G2471" s="530"/>
      <c r="H2471" s="530"/>
      <c r="I2471" s="530"/>
      <c r="J2471" s="531"/>
      <c r="K2471" s="531"/>
      <c r="L2471" s="531"/>
      <c r="M2471" s="531"/>
      <c r="N2471" s="544"/>
      <c r="O2471" s="532"/>
      <c r="P2471" s="532"/>
    </row>
    <row r="2472" spans="1:16" x14ac:dyDescent="0.2">
      <c r="A2472" s="525"/>
      <c r="B2472" s="526"/>
      <c r="C2472" s="527"/>
      <c r="D2472" s="530"/>
      <c r="E2472" s="530"/>
      <c r="F2472" s="545"/>
      <c r="G2472" s="530"/>
      <c r="H2472" s="530"/>
      <c r="I2472" s="530"/>
      <c r="J2472" s="531"/>
      <c r="K2472" s="531"/>
      <c r="L2472" s="531"/>
      <c r="M2472" s="531"/>
      <c r="N2472" s="544"/>
      <c r="O2472" s="532"/>
      <c r="P2472" s="532"/>
    </row>
    <row r="2473" spans="1:16" x14ac:dyDescent="0.2">
      <c r="A2473" s="525"/>
      <c r="B2473" s="526"/>
      <c r="C2473" s="527"/>
      <c r="D2473" s="530"/>
      <c r="E2473" s="530"/>
      <c r="F2473" s="545"/>
      <c r="G2473" s="530"/>
      <c r="H2473" s="530"/>
      <c r="I2473" s="530"/>
      <c r="J2473" s="531"/>
      <c r="K2473" s="531"/>
      <c r="L2473" s="531"/>
      <c r="M2473" s="531"/>
      <c r="N2473" s="544"/>
      <c r="O2473" s="532"/>
      <c r="P2473" s="532"/>
    </row>
    <row r="2474" spans="1:16" x14ac:dyDescent="0.2">
      <c r="A2474" s="525"/>
      <c r="B2474" s="526"/>
      <c r="C2474" s="527"/>
      <c r="D2474" s="530"/>
      <c r="E2474" s="530"/>
      <c r="F2474" s="545"/>
      <c r="G2474" s="530"/>
      <c r="H2474" s="530"/>
      <c r="I2474" s="530"/>
      <c r="J2474" s="531"/>
      <c r="K2474" s="531"/>
      <c r="L2474" s="531"/>
      <c r="M2474" s="531"/>
      <c r="N2474" s="544"/>
      <c r="O2474" s="532"/>
      <c r="P2474" s="532"/>
    </row>
    <row r="2475" spans="1:16" x14ac:dyDescent="0.2">
      <c r="A2475" s="525"/>
      <c r="B2475" s="526"/>
      <c r="C2475" s="527"/>
      <c r="D2475" s="530"/>
      <c r="E2475" s="530"/>
      <c r="F2475" s="545"/>
      <c r="G2475" s="530"/>
      <c r="H2475" s="530"/>
      <c r="I2475" s="530"/>
      <c r="J2475" s="531"/>
      <c r="K2475" s="531"/>
      <c r="L2475" s="531"/>
      <c r="M2475" s="531"/>
      <c r="N2475" s="544"/>
      <c r="O2475" s="532"/>
      <c r="P2475" s="532"/>
    </row>
    <row r="2476" spans="1:16" x14ac:dyDescent="0.2">
      <c r="A2476" s="525"/>
      <c r="B2476" s="526"/>
      <c r="C2476" s="527"/>
      <c r="D2476" s="530"/>
      <c r="E2476" s="530"/>
      <c r="F2476" s="545"/>
      <c r="G2476" s="530"/>
      <c r="H2476" s="530"/>
      <c r="I2476" s="530"/>
      <c r="J2476" s="531"/>
      <c r="K2476" s="531"/>
      <c r="L2476" s="531"/>
      <c r="M2476" s="531"/>
      <c r="N2476" s="544"/>
      <c r="O2476" s="532"/>
      <c r="P2476" s="532"/>
    </row>
    <row r="2477" spans="1:16" x14ac:dyDescent="0.2">
      <c r="A2477" s="525"/>
      <c r="B2477" s="526"/>
      <c r="C2477" s="527"/>
      <c r="D2477" s="530"/>
      <c r="E2477" s="530"/>
      <c r="F2477" s="545"/>
      <c r="G2477" s="530"/>
      <c r="H2477" s="530"/>
      <c r="I2477" s="530"/>
      <c r="J2477" s="531"/>
      <c r="K2477" s="531"/>
      <c r="L2477" s="531"/>
      <c r="M2477" s="531"/>
      <c r="N2477" s="544"/>
      <c r="O2477" s="532"/>
      <c r="P2477" s="532"/>
    </row>
    <row r="2478" spans="1:16" x14ac:dyDescent="0.2">
      <c r="A2478" s="525"/>
      <c r="B2478" s="526"/>
      <c r="C2478" s="527"/>
      <c r="D2478" s="530"/>
      <c r="E2478" s="530"/>
      <c r="F2478" s="545"/>
      <c r="G2478" s="530"/>
      <c r="H2478" s="530"/>
      <c r="I2478" s="530"/>
      <c r="J2478" s="531"/>
      <c r="K2478" s="531"/>
      <c r="L2478" s="531"/>
      <c r="M2478" s="531"/>
      <c r="N2478" s="544"/>
      <c r="O2478" s="532"/>
      <c r="P2478" s="532"/>
    </row>
    <row r="2479" spans="1:16" x14ac:dyDescent="0.2">
      <c r="A2479" s="525"/>
      <c r="B2479" s="526"/>
      <c r="C2479" s="527"/>
      <c r="D2479" s="530"/>
      <c r="E2479" s="530"/>
      <c r="F2479" s="545"/>
      <c r="G2479" s="530"/>
      <c r="H2479" s="530"/>
      <c r="I2479" s="530"/>
      <c r="J2479" s="531"/>
      <c r="K2479" s="531"/>
      <c r="L2479" s="531"/>
      <c r="M2479" s="531"/>
      <c r="N2479" s="544"/>
      <c r="O2479" s="532"/>
      <c r="P2479" s="532"/>
    </row>
    <row r="2480" spans="1:16" x14ac:dyDescent="0.2">
      <c r="A2480" s="525"/>
      <c r="B2480" s="526"/>
      <c r="C2480" s="527"/>
      <c r="D2480" s="530"/>
      <c r="E2480" s="530"/>
      <c r="F2480" s="545"/>
      <c r="G2480" s="530"/>
      <c r="H2480" s="530"/>
      <c r="I2480" s="530"/>
      <c r="J2480" s="531"/>
      <c r="K2480" s="531"/>
      <c r="L2480" s="531"/>
      <c r="M2480" s="531"/>
      <c r="N2480" s="544"/>
      <c r="O2480" s="532"/>
      <c r="P2480" s="532"/>
    </row>
    <row r="2481" spans="1:16" x14ac:dyDescent="0.2">
      <c r="A2481" s="525"/>
      <c r="B2481" s="526"/>
      <c r="C2481" s="527"/>
      <c r="D2481" s="530"/>
      <c r="E2481" s="530"/>
      <c r="F2481" s="545"/>
      <c r="G2481" s="530"/>
      <c r="H2481" s="530"/>
      <c r="I2481" s="530"/>
      <c r="J2481" s="531"/>
      <c r="K2481" s="531"/>
      <c r="L2481" s="531"/>
      <c r="M2481" s="531"/>
      <c r="N2481" s="544"/>
      <c r="O2481" s="532"/>
      <c r="P2481" s="532"/>
    </row>
    <row r="2482" spans="1:16" x14ac:dyDescent="0.2">
      <c r="A2482" s="525"/>
      <c r="B2482" s="526"/>
      <c r="C2482" s="527"/>
      <c r="D2482" s="530"/>
      <c r="E2482" s="530"/>
      <c r="F2482" s="545"/>
      <c r="G2482" s="530"/>
      <c r="H2482" s="530"/>
      <c r="I2482" s="530"/>
      <c r="J2482" s="531"/>
      <c r="K2482" s="531"/>
      <c r="L2482" s="531"/>
      <c r="M2482" s="531"/>
      <c r="N2482" s="544"/>
      <c r="O2482" s="532"/>
      <c r="P2482" s="532"/>
    </row>
    <row r="2483" spans="1:16" x14ac:dyDescent="0.2">
      <c r="A2483" s="525"/>
      <c r="B2483" s="526"/>
      <c r="C2483" s="527"/>
      <c r="D2483" s="530"/>
      <c r="E2483" s="530"/>
      <c r="F2483" s="545"/>
      <c r="G2483" s="530"/>
      <c r="H2483" s="530"/>
      <c r="I2483" s="530"/>
      <c r="J2483" s="531"/>
      <c r="K2483" s="531"/>
      <c r="L2483" s="531"/>
      <c r="M2483" s="531"/>
      <c r="N2483" s="544"/>
      <c r="O2483" s="532"/>
      <c r="P2483" s="532"/>
    </row>
    <row r="2484" spans="1:16" x14ac:dyDescent="0.2">
      <c r="A2484" s="525"/>
      <c r="B2484" s="526"/>
      <c r="C2484" s="527"/>
      <c r="D2484" s="530"/>
      <c r="E2484" s="530"/>
      <c r="F2484" s="545"/>
      <c r="G2484" s="530"/>
      <c r="H2484" s="530"/>
      <c r="I2484" s="530"/>
      <c r="J2484" s="531"/>
      <c r="K2484" s="531"/>
      <c r="L2484" s="531"/>
      <c r="M2484" s="531"/>
      <c r="N2484" s="544"/>
      <c r="O2484" s="532"/>
      <c r="P2484" s="532"/>
    </row>
    <row r="2485" spans="1:16" x14ac:dyDescent="0.2">
      <c r="A2485" s="525"/>
      <c r="B2485" s="526"/>
      <c r="C2485" s="527"/>
      <c r="D2485" s="530"/>
      <c r="E2485" s="530"/>
      <c r="F2485" s="545"/>
      <c r="G2485" s="530"/>
      <c r="H2485" s="530"/>
      <c r="I2485" s="530"/>
      <c r="J2485" s="531"/>
      <c r="K2485" s="531"/>
      <c r="L2485" s="531"/>
      <c r="M2485" s="531"/>
      <c r="N2485" s="544"/>
      <c r="O2485" s="532"/>
      <c r="P2485" s="532"/>
    </row>
    <row r="2486" spans="1:16" x14ac:dyDescent="0.2">
      <c r="A2486" s="525"/>
      <c r="B2486" s="526"/>
      <c r="C2486" s="527"/>
      <c r="D2486" s="530"/>
      <c r="E2486" s="530"/>
      <c r="F2486" s="545"/>
      <c r="G2486" s="530"/>
      <c r="H2486" s="530"/>
      <c r="I2486" s="530"/>
      <c r="J2486" s="531"/>
      <c r="K2486" s="531"/>
      <c r="L2486" s="531"/>
      <c r="M2486" s="531"/>
      <c r="N2486" s="544"/>
      <c r="O2486" s="532"/>
      <c r="P2486" s="532"/>
    </row>
    <row r="2487" spans="1:16" x14ac:dyDescent="0.2">
      <c r="A2487" s="525"/>
      <c r="B2487" s="526"/>
      <c r="C2487" s="527"/>
      <c r="D2487" s="530"/>
      <c r="E2487" s="530"/>
      <c r="F2487" s="545"/>
      <c r="G2487" s="530"/>
      <c r="H2487" s="530"/>
      <c r="I2487" s="530"/>
      <c r="J2487" s="531"/>
      <c r="K2487" s="531"/>
      <c r="L2487" s="531"/>
      <c r="M2487" s="531"/>
      <c r="N2487" s="544"/>
      <c r="O2487" s="532"/>
      <c r="P2487" s="532"/>
    </row>
    <row r="2488" spans="1:16" x14ac:dyDescent="0.2">
      <c r="A2488" s="525"/>
      <c r="B2488" s="526"/>
      <c r="C2488" s="527"/>
      <c r="D2488" s="530"/>
      <c r="E2488" s="530"/>
      <c r="F2488" s="545"/>
      <c r="G2488" s="530"/>
      <c r="H2488" s="530"/>
      <c r="I2488" s="530"/>
      <c r="J2488" s="531"/>
      <c r="K2488" s="531"/>
      <c r="L2488" s="531"/>
      <c r="M2488" s="531"/>
      <c r="N2488" s="544"/>
      <c r="O2488" s="532"/>
      <c r="P2488" s="532"/>
    </row>
    <row r="2489" spans="1:16" x14ac:dyDescent="0.2">
      <c r="A2489" s="525"/>
      <c r="B2489" s="526"/>
      <c r="C2489" s="527"/>
      <c r="D2489" s="530"/>
      <c r="E2489" s="530"/>
      <c r="F2489" s="545"/>
      <c r="G2489" s="530"/>
      <c r="H2489" s="530"/>
      <c r="I2489" s="530"/>
      <c r="J2489" s="531"/>
      <c r="K2489" s="531"/>
      <c r="L2489" s="531"/>
      <c r="M2489" s="531"/>
      <c r="N2489" s="544"/>
      <c r="O2489" s="532"/>
      <c r="P2489" s="532"/>
    </row>
    <row r="2490" spans="1:16" x14ac:dyDescent="0.2">
      <c r="A2490" s="525"/>
      <c r="B2490" s="526"/>
      <c r="C2490" s="527"/>
      <c r="D2490" s="530"/>
      <c r="E2490" s="530"/>
      <c r="F2490" s="545"/>
      <c r="G2490" s="530"/>
      <c r="H2490" s="530"/>
      <c r="I2490" s="530"/>
      <c r="J2490" s="531"/>
      <c r="K2490" s="531"/>
      <c r="L2490" s="531"/>
      <c r="M2490" s="531"/>
      <c r="N2490" s="544"/>
      <c r="O2490" s="532"/>
      <c r="P2490" s="532"/>
    </row>
    <row r="2491" spans="1:16" x14ac:dyDescent="0.2">
      <c r="A2491" s="525"/>
      <c r="B2491" s="526"/>
      <c r="C2491" s="527"/>
      <c r="D2491" s="530"/>
      <c r="E2491" s="530"/>
      <c r="F2491" s="545"/>
      <c r="G2491" s="530"/>
      <c r="H2491" s="530"/>
      <c r="I2491" s="530"/>
      <c r="J2491" s="531"/>
      <c r="K2491" s="531"/>
      <c r="L2491" s="531"/>
      <c r="M2491" s="531"/>
      <c r="N2491" s="544"/>
      <c r="O2491" s="532"/>
      <c r="P2491" s="532"/>
    </row>
    <row r="2492" spans="1:16" x14ac:dyDescent="0.2">
      <c r="A2492" s="525"/>
      <c r="B2492" s="526"/>
      <c r="C2492" s="527"/>
      <c r="D2492" s="530"/>
      <c r="E2492" s="530"/>
      <c r="F2492" s="545"/>
      <c r="G2492" s="530"/>
      <c r="H2492" s="530"/>
      <c r="I2492" s="530"/>
      <c r="J2492" s="531"/>
      <c r="K2492" s="531"/>
      <c r="L2492" s="531"/>
      <c r="M2492" s="531"/>
      <c r="N2492" s="544"/>
      <c r="O2492" s="532"/>
      <c r="P2492" s="532"/>
    </row>
    <row r="2493" spans="1:16" x14ac:dyDescent="0.2">
      <c r="A2493" s="525"/>
      <c r="B2493" s="526"/>
      <c r="C2493" s="527"/>
      <c r="D2493" s="530"/>
      <c r="E2493" s="530"/>
      <c r="F2493" s="545"/>
      <c r="G2493" s="530"/>
      <c r="H2493" s="530"/>
      <c r="I2493" s="530"/>
      <c r="J2493" s="531"/>
      <c r="K2493" s="531"/>
      <c r="L2493" s="531"/>
      <c r="M2493" s="531"/>
      <c r="N2493" s="544"/>
      <c r="O2493" s="532"/>
      <c r="P2493" s="532"/>
    </row>
    <row r="2494" spans="1:16" x14ac:dyDescent="0.2">
      <c r="A2494" s="525"/>
      <c r="B2494" s="526"/>
      <c r="C2494" s="527"/>
      <c r="D2494" s="530"/>
      <c r="E2494" s="530"/>
      <c r="F2494" s="545"/>
      <c r="G2494" s="530"/>
      <c r="H2494" s="530"/>
      <c r="I2494" s="530"/>
      <c r="J2494" s="531"/>
      <c r="K2494" s="531"/>
      <c r="L2494" s="531"/>
      <c r="M2494" s="531"/>
      <c r="N2494" s="544"/>
      <c r="O2494" s="532"/>
      <c r="P2494" s="532"/>
    </row>
    <row r="2495" spans="1:16" x14ac:dyDescent="0.2">
      <c r="A2495" s="525"/>
      <c r="B2495" s="526"/>
      <c r="C2495" s="527"/>
      <c r="D2495" s="530"/>
      <c r="E2495" s="530"/>
      <c r="F2495" s="545"/>
      <c r="G2495" s="530"/>
      <c r="H2495" s="530"/>
      <c r="I2495" s="530"/>
      <c r="J2495" s="531"/>
      <c r="K2495" s="531"/>
      <c r="L2495" s="531"/>
      <c r="M2495" s="531"/>
      <c r="N2495" s="544"/>
      <c r="O2495" s="532"/>
      <c r="P2495" s="532"/>
    </row>
    <row r="2496" spans="1:16" x14ac:dyDescent="0.2">
      <c r="A2496" s="525"/>
      <c r="B2496" s="526"/>
      <c r="C2496" s="527"/>
      <c r="D2496" s="530"/>
      <c r="E2496" s="530"/>
      <c r="F2496" s="545"/>
      <c r="G2496" s="530"/>
      <c r="H2496" s="530"/>
      <c r="I2496" s="530"/>
      <c r="J2496" s="531"/>
      <c r="K2496" s="531"/>
      <c r="L2496" s="531"/>
      <c r="M2496" s="531"/>
      <c r="N2496" s="544"/>
      <c r="O2496" s="532"/>
      <c r="P2496" s="532"/>
    </row>
    <row r="2497" spans="1:16" x14ac:dyDescent="0.2">
      <c r="A2497" s="525"/>
      <c r="B2497" s="526"/>
      <c r="C2497" s="527"/>
      <c r="D2497" s="530"/>
      <c r="E2497" s="530"/>
      <c r="F2497" s="545"/>
      <c r="G2497" s="530"/>
      <c r="H2497" s="530"/>
      <c r="I2497" s="530"/>
      <c r="J2497" s="531"/>
      <c r="K2497" s="531"/>
      <c r="L2497" s="531"/>
      <c r="M2497" s="531"/>
      <c r="N2497" s="544"/>
      <c r="O2497" s="532"/>
      <c r="P2497" s="532"/>
    </row>
    <row r="2498" spans="1:16" x14ac:dyDescent="0.2">
      <c r="A2498" s="525"/>
      <c r="B2498" s="526"/>
      <c r="C2498" s="527"/>
      <c r="D2498" s="530"/>
      <c r="E2498" s="530"/>
      <c r="F2498" s="545"/>
      <c r="G2498" s="530"/>
      <c r="H2498" s="530"/>
      <c r="I2498" s="530"/>
      <c r="J2498" s="531"/>
      <c r="K2498" s="531"/>
      <c r="L2498" s="531"/>
      <c r="M2498" s="531"/>
      <c r="N2498" s="544"/>
      <c r="O2498" s="532"/>
      <c r="P2498" s="532"/>
    </row>
    <row r="2499" spans="1:16" x14ac:dyDescent="0.2">
      <c r="A2499" s="525"/>
      <c r="B2499" s="526"/>
      <c r="C2499" s="527"/>
      <c r="D2499" s="530"/>
      <c r="E2499" s="530"/>
      <c r="F2499" s="545"/>
      <c r="G2499" s="530"/>
      <c r="H2499" s="530"/>
      <c r="I2499" s="530"/>
      <c r="J2499" s="531"/>
      <c r="K2499" s="531"/>
      <c r="L2499" s="531"/>
      <c r="M2499" s="531"/>
      <c r="N2499" s="544"/>
      <c r="O2499" s="532"/>
      <c r="P2499" s="532"/>
    </row>
    <row r="2500" spans="1:16" x14ac:dyDescent="0.2">
      <c r="A2500" s="525"/>
      <c r="B2500" s="526"/>
      <c r="C2500" s="527"/>
      <c r="D2500" s="530"/>
      <c r="E2500" s="530"/>
      <c r="F2500" s="545"/>
      <c r="G2500" s="530"/>
      <c r="H2500" s="530"/>
      <c r="I2500" s="530"/>
      <c r="J2500" s="531"/>
      <c r="K2500" s="531"/>
      <c r="L2500" s="531"/>
      <c r="M2500" s="531"/>
      <c r="N2500" s="544"/>
      <c r="O2500" s="532"/>
      <c r="P2500" s="532"/>
    </row>
    <row r="2501" spans="1:16" x14ac:dyDescent="0.2">
      <c r="A2501" s="525"/>
      <c r="B2501" s="526"/>
      <c r="C2501" s="527"/>
      <c r="D2501" s="530"/>
      <c r="E2501" s="530"/>
      <c r="F2501" s="545"/>
      <c r="G2501" s="530"/>
      <c r="H2501" s="530"/>
      <c r="I2501" s="530"/>
      <c r="J2501" s="531"/>
      <c r="K2501" s="531"/>
      <c r="L2501" s="531"/>
      <c r="M2501" s="531"/>
      <c r="N2501" s="544"/>
      <c r="O2501" s="532"/>
      <c r="P2501" s="532"/>
    </row>
    <row r="2502" spans="1:16" x14ac:dyDescent="0.2">
      <c r="A2502" s="525"/>
      <c r="B2502" s="526"/>
      <c r="C2502" s="527"/>
      <c r="D2502" s="530"/>
      <c r="E2502" s="530"/>
      <c r="F2502" s="545"/>
      <c r="G2502" s="530"/>
      <c r="H2502" s="530"/>
      <c r="I2502" s="530"/>
      <c r="J2502" s="531"/>
      <c r="K2502" s="531"/>
      <c r="L2502" s="531"/>
      <c r="M2502" s="531"/>
      <c r="N2502" s="544"/>
      <c r="O2502" s="532"/>
      <c r="P2502" s="532"/>
    </row>
    <row r="2503" spans="1:16" x14ac:dyDescent="0.2">
      <c r="A2503" s="525"/>
      <c r="B2503" s="526"/>
      <c r="C2503" s="527"/>
      <c r="D2503" s="530"/>
      <c r="E2503" s="530"/>
      <c r="F2503" s="545"/>
      <c r="G2503" s="530"/>
      <c r="H2503" s="530"/>
      <c r="I2503" s="530"/>
      <c r="J2503" s="531"/>
      <c r="K2503" s="531"/>
      <c r="L2503" s="531"/>
      <c r="M2503" s="531"/>
      <c r="N2503" s="544"/>
      <c r="O2503" s="532"/>
      <c r="P2503" s="532"/>
    </row>
    <row r="2504" spans="1:16" x14ac:dyDescent="0.2">
      <c r="A2504" s="525"/>
      <c r="B2504" s="526"/>
      <c r="C2504" s="527"/>
      <c r="D2504" s="530"/>
      <c r="E2504" s="530"/>
      <c r="F2504" s="545"/>
      <c r="G2504" s="530"/>
      <c r="H2504" s="530"/>
      <c r="I2504" s="530"/>
      <c r="J2504" s="531"/>
      <c r="K2504" s="531"/>
      <c r="L2504" s="531"/>
      <c r="M2504" s="531"/>
      <c r="N2504" s="544"/>
      <c r="O2504" s="532"/>
      <c r="P2504" s="532"/>
    </row>
    <row r="2505" spans="1:16" x14ac:dyDescent="0.2">
      <c r="A2505" s="525"/>
      <c r="B2505" s="526"/>
      <c r="C2505" s="527"/>
      <c r="D2505" s="530"/>
      <c r="E2505" s="530"/>
      <c r="F2505" s="545"/>
      <c r="G2505" s="530"/>
      <c r="H2505" s="530"/>
      <c r="I2505" s="530"/>
      <c r="J2505" s="531"/>
      <c r="K2505" s="531"/>
      <c r="L2505" s="531"/>
      <c r="M2505" s="531"/>
      <c r="N2505" s="544"/>
      <c r="O2505" s="532"/>
      <c r="P2505" s="532"/>
    </row>
    <row r="2506" spans="1:16" x14ac:dyDescent="0.2">
      <c r="A2506" s="525"/>
      <c r="B2506" s="526"/>
      <c r="C2506" s="527"/>
      <c r="D2506" s="530"/>
      <c r="E2506" s="530"/>
      <c r="F2506" s="545"/>
      <c r="G2506" s="530"/>
      <c r="H2506" s="530"/>
      <c r="I2506" s="530"/>
      <c r="J2506" s="531"/>
      <c r="K2506" s="531"/>
      <c r="L2506" s="531"/>
      <c r="M2506" s="531"/>
      <c r="N2506" s="544"/>
      <c r="O2506" s="532"/>
      <c r="P2506" s="532"/>
    </row>
    <row r="2507" spans="1:16" x14ac:dyDescent="0.2">
      <c r="A2507" s="525"/>
      <c r="B2507" s="526"/>
      <c r="C2507" s="527"/>
      <c r="D2507" s="530"/>
      <c r="E2507" s="530"/>
      <c r="F2507" s="545"/>
      <c r="G2507" s="530"/>
      <c r="H2507" s="530"/>
      <c r="I2507" s="530"/>
      <c r="J2507" s="531"/>
      <c r="K2507" s="531"/>
      <c r="L2507" s="531"/>
      <c r="M2507" s="531"/>
      <c r="N2507" s="544"/>
      <c r="O2507" s="532"/>
      <c r="P2507" s="532"/>
    </row>
    <row r="2508" spans="1:16" x14ac:dyDescent="0.2">
      <c r="A2508" s="525"/>
      <c r="B2508" s="526"/>
      <c r="C2508" s="527"/>
      <c r="D2508" s="530"/>
      <c r="E2508" s="530"/>
      <c r="F2508" s="545"/>
      <c r="G2508" s="530"/>
      <c r="H2508" s="530"/>
      <c r="I2508" s="530"/>
      <c r="J2508" s="531"/>
      <c r="K2508" s="531"/>
      <c r="L2508" s="531"/>
      <c r="M2508" s="531"/>
      <c r="N2508" s="544"/>
      <c r="O2508" s="532"/>
      <c r="P2508" s="532"/>
    </row>
    <row r="2509" spans="1:16" x14ac:dyDescent="0.2">
      <c r="A2509" s="525"/>
      <c r="B2509" s="526"/>
      <c r="C2509" s="527"/>
      <c r="D2509" s="530"/>
      <c r="E2509" s="530"/>
      <c r="F2509" s="545"/>
      <c r="G2509" s="530"/>
      <c r="H2509" s="530"/>
      <c r="I2509" s="530"/>
      <c r="J2509" s="531"/>
      <c r="K2509" s="531"/>
      <c r="L2509" s="531"/>
      <c r="M2509" s="531"/>
      <c r="N2509" s="544"/>
      <c r="O2509" s="532"/>
      <c r="P2509" s="532"/>
    </row>
    <row r="2510" spans="1:16" x14ac:dyDescent="0.2">
      <c r="A2510" s="525"/>
      <c r="B2510" s="526"/>
      <c r="C2510" s="527"/>
      <c r="D2510" s="530"/>
      <c r="E2510" s="530"/>
      <c r="F2510" s="545"/>
      <c r="G2510" s="530"/>
      <c r="H2510" s="530"/>
      <c r="I2510" s="530"/>
      <c r="J2510" s="531"/>
      <c r="K2510" s="531"/>
      <c r="L2510" s="531"/>
      <c r="M2510" s="531"/>
      <c r="N2510" s="544"/>
      <c r="O2510" s="532"/>
      <c r="P2510" s="532"/>
    </row>
    <row r="2511" spans="1:16" x14ac:dyDescent="0.2">
      <c r="A2511" s="525"/>
      <c r="B2511" s="526"/>
      <c r="C2511" s="527"/>
      <c r="D2511" s="530"/>
      <c r="E2511" s="530"/>
      <c r="F2511" s="545"/>
      <c r="G2511" s="530"/>
      <c r="H2511" s="530"/>
      <c r="I2511" s="530"/>
      <c r="J2511" s="531"/>
      <c r="K2511" s="531"/>
      <c r="L2511" s="531"/>
      <c r="M2511" s="531"/>
      <c r="N2511" s="544"/>
      <c r="O2511" s="532"/>
      <c r="P2511" s="532"/>
    </row>
    <row r="2512" spans="1:16" x14ac:dyDescent="0.2">
      <c r="A2512" s="525"/>
      <c r="B2512" s="526"/>
      <c r="C2512" s="527"/>
      <c r="D2512" s="530"/>
      <c r="E2512" s="530"/>
      <c r="F2512" s="545"/>
      <c r="G2512" s="530"/>
      <c r="H2512" s="530"/>
      <c r="I2512" s="530"/>
      <c r="J2512" s="531"/>
      <c r="K2512" s="531"/>
      <c r="L2512" s="531"/>
      <c r="M2512" s="531"/>
      <c r="N2512" s="544"/>
      <c r="O2512" s="532"/>
      <c r="P2512" s="532"/>
    </row>
    <row r="2513" spans="1:16" x14ac:dyDescent="0.2">
      <c r="A2513" s="525"/>
      <c r="B2513" s="526"/>
      <c r="C2513" s="527"/>
      <c r="D2513" s="530"/>
      <c r="E2513" s="530"/>
      <c r="F2513" s="545"/>
      <c r="G2513" s="530"/>
      <c r="H2513" s="530"/>
      <c r="I2513" s="530"/>
      <c r="J2513" s="531"/>
      <c r="K2513" s="531"/>
      <c r="L2513" s="531"/>
      <c r="M2513" s="531"/>
      <c r="N2513" s="544"/>
      <c r="O2513" s="532"/>
      <c r="P2513" s="532"/>
    </row>
    <row r="2514" spans="1:16" x14ac:dyDescent="0.2">
      <c r="A2514" s="525"/>
      <c r="B2514" s="526"/>
      <c r="C2514" s="527"/>
      <c r="D2514" s="530"/>
      <c r="E2514" s="530"/>
      <c r="F2514" s="545"/>
      <c r="G2514" s="530"/>
      <c r="H2514" s="530"/>
      <c r="I2514" s="530"/>
      <c r="J2514" s="531"/>
      <c r="K2514" s="531"/>
      <c r="L2514" s="531"/>
      <c r="M2514" s="531"/>
      <c r="N2514" s="544"/>
      <c r="O2514" s="532"/>
      <c r="P2514" s="532"/>
    </row>
    <row r="2515" spans="1:16" x14ac:dyDescent="0.2">
      <c r="A2515" s="525"/>
      <c r="B2515" s="526"/>
      <c r="C2515" s="527"/>
      <c r="D2515" s="530"/>
      <c r="E2515" s="530"/>
      <c r="F2515" s="545"/>
      <c r="G2515" s="530"/>
      <c r="H2515" s="530"/>
      <c r="I2515" s="530"/>
      <c r="J2515" s="531"/>
      <c r="K2515" s="531"/>
      <c r="L2515" s="531"/>
      <c r="M2515" s="531"/>
      <c r="N2515" s="544"/>
      <c r="O2515" s="532"/>
      <c r="P2515" s="532"/>
    </row>
    <row r="2516" spans="1:16" x14ac:dyDescent="0.2">
      <c r="A2516" s="525"/>
      <c r="B2516" s="526"/>
      <c r="C2516" s="527"/>
      <c r="D2516" s="530"/>
      <c r="E2516" s="530"/>
      <c r="F2516" s="545"/>
      <c r="G2516" s="530"/>
      <c r="H2516" s="530"/>
      <c r="I2516" s="530"/>
      <c r="J2516" s="531"/>
      <c r="K2516" s="531"/>
      <c r="L2516" s="531"/>
      <c r="M2516" s="531"/>
      <c r="N2516" s="544"/>
      <c r="O2516" s="532"/>
      <c r="P2516" s="532"/>
    </row>
    <row r="2517" spans="1:16" x14ac:dyDescent="0.2">
      <c r="A2517" s="525"/>
      <c r="B2517" s="526"/>
      <c r="C2517" s="527"/>
      <c r="D2517" s="530"/>
      <c r="E2517" s="530"/>
      <c r="F2517" s="545"/>
      <c r="G2517" s="530"/>
      <c r="H2517" s="530"/>
      <c r="I2517" s="530"/>
      <c r="J2517" s="531"/>
      <c r="K2517" s="531"/>
      <c r="L2517" s="531"/>
      <c r="M2517" s="531"/>
      <c r="N2517" s="544"/>
      <c r="O2517" s="532"/>
      <c r="P2517" s="532"/>
    </row>
    <row r="2518" spans="1:16" x14ac:dyDescent="0.2">
      <c r="A2518" s="525"/>
      <c r="B2518" s="526"/>
      <c r="C2518" s="527"/>
      <c r="D2518" s="530"/>
      <c r="E2518" s="530"/>
      <c r="F2518" s="545"/>
      <c r="G2518" s="530"/>
      <c r="H2518" s="530"/>
      <c r="I2518" s="530"/>
      <c r="J2518" s="531"/>
      <c r="K2518" s="531"/>
      <c r="L2518" s="531"/>
      <c r="M2518" s="531"/>
      <c r="N2518" s="544"/>
      <c r="O2518" s="532"/>
      <c r="P2518" s="532"/>
    </row>
    <row r="2519" spans="1:16" x14ac:dyDescent="0.2">
      <c r="A2519" s="525"/>
      <c r="B2519" s="526"/>
      <c r="C2519" s="527"/>
      <c r="D2519" s="530"/>
      <c r="E2519" s="530"/>
      <c r="F2519" s="545"/>
      <c r="G2519" s="530"/>
      <c r="H2519" s="530"/>
      <c r="I2519" s="530"/>
      <c r="J2519" s="531"/>
      <c r="K2519" s="531"/>
      <c r="L2519" s="531"/>
      <c r="M2519" s="531"/>
      <c r="N2519" s="544"/>
      <c r="O2519" s="532"/>
      <c r="P2519" s="532"/>
    </row>
    <row r="2520" spans="1:16" x14ac:dyDescent="0.2">
      <c r="A2520" s="525"/>
      <c r="B2520" s="526"/>
      <c r="C2520" s="527"/>
      <c r="D2520" s="530"/>
      <c r="E2520" s="530"/>
      <c r="F2520" s="545"/>
      <c r="G2520" s="530"/>
      <c r="H2520" s="530"/>
      <c r="I2520" s="530"/>
      <c r="J2520" s="531"/>
      <c r="K2520" s="531"/>
      <c r="L2520" s="531"/>
      <c r="M2520" s="531"/>
      <c r="N2520" s="544"/>
      <c r="O2520" s="532"/>
      <c r="P2520" s="532"/>
    </row>
    <row r="2521" spans="1:16" x14ac:dyDescent="0.2">
      <c r="A2521" s="525"/>
      <c r="B2521" s="526"/>
      <c r="C2521" s="527"/>
      <c r="D2521" s="530"/>
      <c r="E2521" s="530"/>
      <c r="F2521" s="545"/>
      <c r="G2521" s="530"/>
      <c r="H2521" s="530"/>
      <c r="I2521" s="530"/>
      <c r="J2521" s="531"/>
      <c r="K2521" s="531"/>
      <c r="L2521" s="531"/>
      <c r="M2521" s="531"/>
      <c r="N2521" s="544"/>
      <c r="O2521" s="532"/>
      <c r="P2521" s="532"/>
    </row>
    <row r="2522" spans="1:16" x14ac:dyDescent="0.2">
      <c r="A2522" s="525"/>
      <c r="B2522" s="526"/>
      <c r="C2522" s="527"/>
      <c r="D2522" s="530"/>
      <c r="E2522" s="530"/>
      <c r="F2522" s="545"/>
      <c r="G2522" s="530"/>
      <c r="H2522" s="530"/>
      <c r="I2522" s="530"/>
      <c r="J2522" s="531"/>
      <c r="K2522" s="531"/>
      <c r="L2522" s="531"/>
      <c r="M2522" s="531"/>
      <c r="N2522" s="544"/>
      <c r="O2522" s="532"/>
      <c r="P2522" s="532"/>
    </row>
    <row r="2523" spans="1:16" x14ac:dyDescent="0.2">
      <c r="A2523" s="525"/>
      <c r="B2523" s="526"/>
      <c r="C2523" s="527"/>
      <c r="D2523" s="530"/>
      <c r="E2523" s="530"/>
      <c r="F2523" s="545"/>
      <c r="G2523" s="530"/>
      <c r="H2523" s="530"/>
      <c r="I2523" s="530"/>
      <c r="J2523" s="531"/>
      <c r="K2523" s="531"/>
      <c r="L2523" s="531"/>
      <c r="M2523" s="531"/>
      <c r="N2523" s="544"/>
      <c r="O2523" s="532"/>
      <c r="P2523" s="532"/>
    </row>
    <row r="2524" spans="1:16" x14ac:dyDescent="0.2">
      <c r="A2524" s="525"/>
      <c r="B2524" s="526"/>
      <c r="C2524" s="527"/>
      <c r="D2524" s="530"/>
      <c r="E2524" s="530"/>
      <c r="F2524" s="545"/>
      <c r="G2524" s="530"/>
      <c r="H2524" s="530"/>
      <c r="I2524" s="530"/>
      <c r="J2524" s="531"/>
      <c r="K2524" s="531"/>
      <c r="L2524" s="531"/>
      <c r="M2524" s="531"/>
      <c r="N2524" s="544"/>
      <c r="O2524" s="532"/>
      <c r="P2524" s="532"/>
    </row>
    <row r="2525" spans="1:16" x14ac:dyDescent="0.2">
      <c r="A2525" s="525"/>
      <c r="B2525" s="526"/>
      <c r="C2525" s="527"/>
      <c r="D2525" s="530"/>
      <c r="E2525" s="530"/>
      <c r="F2525" s="545"/>
      <c r="G2525" s="530"/>
      <c r="H2525" s="530"/>
      <c r="I2525" s="530"/>
      <c r="J2525" s="531"/>
      <c r="K2525" s="531"/>
      <c r="L2525" s="531"/>
      <c r="M2525" s="531"/>
      <c r="N2525" s="544"/>
      <c r="O2525" s="532"/>
      <c r="P2525" s="532"/>
    </row>
    <row r="2526" spans="1:16" x14ac:dyDescent="0.2">
      <c r="A2526" s="525"/>
      <c r="B2526" s="526"/>
      <c r="C2526" s="527"/>
      <c r="D2526" s="530"/>
      <c r="E2526" s="530"/>
      <c r="F2526" s="545"/>
      <c r="G2526" s="530"/>
      <c r="H2526" s="530"/>
      <c r="I2526" s="530"/>
      <c r="J2526" s="531"/>
      <c r="K2526" s="531"/>
      <c r="L2526" s="531"/>
      <c r="M2526" s="531"/>
      <c r="N2526" s="544"/>
      <c r="O2526" s="532"/>
      <c r="P2526" s="532"/>
    </row>
    <row r="2527" spans="1:16" x14ac:dyDescent="0.2">
      <c r="A2527" s="525"/>
      <c r="B2527" s="526"/>
      <c r="C2527" s="527"/>
      <c r="D2527" s="530"/>
      <c r="E2527" s="530"/>
      <c r="F2527" s="545"/>
      <c r="G2527" s="530"/>
      <c r="H2527" s="530"/>
      <c r="I2527" s="530"/>
      <c r="J2527" s="531"/>
      <c r="K2527" s="531"/>
      <c r="L2527" s="531"/>
      <c r="M2527" s="531"/>
      <c r="N2527" s="544"/>
      <c r="O2527" s="532"/>
      <c r="P2527" s="532"/>
    </row>
    <row r="2528" spans="1:16" x14ac:dyDescent="0.2">
      <c r="A2528" s="525"/>
      <c r="B2528" s="526"/>
      <c r="C2528" s="527"/>
      <c r="D2528" s="530"/>
      <c r="E2528" s="530"/>
      <c r="F2528" s="545"/>
      <c r="G2528" s="530"/>
      <c r="H2528" s="530"/>
      <c r="I2528" s="530"/>
      <c r="J2528" s="531"/>
      <c r="K2528" s="531"/>
      <c r="L2528" s="531"/>
      <c r="M2528" s="531"/>
      <c r="N2528" s="544"/>
      <c r="O2528" s="532"/>
      <c r="P2528" s="532"/>
    </row>
    <row r="2529" spans="1:16" x14ac:dyDescent="0.2">
      <c r="A2529" s="525"/>
      <c r="B2529" s="526"/>
      <c r="C2529" s="527"/>
      <c r="D2529" s="530"/>
      <c r="E2529" s="530"/>
      <c r="F2529" s="545"/>
      <c r="G2529" s="530"/>
      <c r="H2529" s="530"/>
      <c r="I2529" s="530"/>
      <c r="J2529" s="531"/>
      <c r="K2529" s="531"/>
      <c r="L2529" s="531"/>
      <c r="M2529" s="531"/>
      <c r="N2529" s="544"/>
      <c r="O2529" s="532"/>
      <c r="P2529" s="532"/>
    </row>
    <row r="2530" spans="1:16" x14ac:dyDescent="0.2">
      <c r="A2530" s="525"/>
      <c r="B2530" s="526"/>
      <c r="C2530" s="527"/>
      <c r="D2530" s="530"/>
      <c r="E2530" s="530"/>
      <c r="F2530" s="545"/>
      <c r="G2530" s="530"/>
      <c r="H2530" s="530"/>
      <c r="I2530" s="530"/>
      <c r="J2530" s="531"/>
      <c r="K2530" s="531"/>
      <c r="L2530" s="531"/>
      <c r="M2530" s="531"/>
      <c r="N2530" s="544"/>
      <c r="O2530" s="532"/>
      <c r="P2530" s="532"/>
    </row>
    <row r="2531" spans="1:16" x14ac:dyDescent="0.2">
      <c r="A2531" s="525"/>
      <c r="B2531" s="526"/>
      <c r="C2531" s="527"/>
      <c r="D2531" s="530"/>
      <c r="E2531" s="530"/>
      <c r="F2531" s="545"/>
      <c r="G2531" s="530"/>
      <c r="H2531" s="530"/>
      <c r="I2531" s="530"/>
      <c r="J2531" s="531"/>
      <c r="K2531" s="531"/>
      <c r="L2531" s="531"/>
      <c r="M2531" s="531"/>
      <c r="N2531" s="544"/>
      <c r="O2531" s="532"/>
      <c r="P2531" s="532"/>
    </row>
    <row r="2532" spans="1:16" x14ac:dyDescent="0.2">
      <c r="A2532" s="525"/>
      <c r="B2532" s="526"/>
      <c r="C2532" s="527"/>
      <c r="D2532" s="530"/>
      <c r="E2532" s="530"/>
      <c r="F2532" s="545"/>
      <c r="G2532" s="530"/>
      <c r="H2532" s="530"/>
      <c r="I2532" s="530"/>
      <c r="J2532" s="531"/>
      <c r="K2532" s="531"/>
      <c r="L2532" s="531"/>
      <c r="M2532" s="531"/>
      <c r="N2532" s="544"/>
      <c r="O2532" s="532"/>
      <c r="P2532" s="532"/>
    </row>
    <row r="2533" spans="1:16" x14ac:dyDescent="0.2">
      <c r="A2533" s="525"/>
      <c r="B2533" s="526"/>
      <c r="C2533" s="527"/>
      <c r="D2533" s="530"/>
      <c r="E2533" s="530"/>
      <c r="F2533" s="545"/>
      <c r="G2533" s="530"/>
      <c r="H2533" s="530"/>
      <c r="I2533" s="530"/>
      <c r="J2533" s="531"/>
      <c r="K2533" s="531"/>
      <c r="L2533" s="531"/>
      <c r="M2533" s="531"/>
      <c r="N2533" s="544"/>
      <c r="O2533" s="532"/>
      <c r="P2533" s="532"/>
    </row>
    <row r="2534" spans="1:16" x14ac:dyDescent="0.2">
      <c r="A2534" s="525"/>
      <c r="B2534" s="526"/>
      <c r="C2534" s="527"/>
      <c r="D2534" s="530"/>
      <c r="E2534" s="530"/>
      <c r="F2534" s="545"/>
      <c r="G2534" s="530"/>
      <c r="H2534" s="530"/>
      <c r="I2534" s="530"/>
      <c r="J2534" s="531"/>
      <c r="K2534" s="531"/>
      <c r="L2534" s="531"/>
      <c r="M2534" s="531"/>
      <c r="N2534" s="544"/>
      <c r="O2534" s="532"/>
      <c r="P2534" s="532"/>
    </row>
    <row r="2535" spans="1:16" x14ac:dyDescent="0.2">
      <c r="A2535" s="525"/>
      <c r="B2535" s="526"/>
      <c r="C2535" s="527"/>
      <c r="D2535" s="530"/>
      <c r="E2535" s="530"/>
      <c r="F2535" s="545"/>
      <c r="G2535" s="530"/>
      <c r="H2535" s="530"/>
      <c r="I2535" s="530"/>
      <c r="J2535" s="531"/>
      <c r="K2535" s="531"/>
      <c r="L2535" s="531"/>
      <c r="M2535" s="531"/>
      <c r="N2535" s="544"/>
      <c r="O2535" s="532"/>
      <c r="P2535" s="532"/>
    </row>
    <row r="2536" spans="1:16" x14ac:dyDescent="0.2">
      <c r="A2536" s="525"/>
      <c r="B2536" s="526"/>
      <c r="C2536" s="527"/>
      <c r="D2536" s="530"/>
      <c r="E2536" s="530"/>
      <c r="F2536" s="545"/>
      <c r="G2536" s="530"/>
      <c r="H2536" s="530"/>
      <c r="I2536" s="530"/>
      <c r="J2536" s="531"/>
      <c r="K2536" s="531"/>
      <c r="L2536" s="531"/>
      <c r="M2536" s="531"/>
      <c r="N2536" s="544"/>
      <c r="O2536" s="532"/>
      <c r="P2536" s="532"/>
    </row>
    <row r="2537" spans="1:16" x14ac:dyDescent="0.2">
      <c r="A2537" s="525"/>
      <c r="B2537" s="526"/>
      <c r="C2537" s="527"/>
      <c r="D2537" s="530"/>
      <c r="E2537" s="530"/>
      <c r="F2537" s="545"/>
      <c r="G2537" s="530"/>
      <c r="H2537" s="530"/>
      <c r="I2537" s="530"/>
      <c r="J2537" s="531"/>
      <c r="K2537" s="531"/>
      <c r="L2537" s="531"/>
      <c r="M2537" s="531"/>
      <c r="N2537" s="544"/>
      <c r="O2537" s="532"/>
      <c r="P2537" s="532"/>
    </row>
    <row r="2538" spans="1:16" x14ac:dyDescent="0.2">
      <c r="A2538" s="525"/>
      <c r="B2538" s="526"/>
      <c r="C2538" s="527"/>
      <c r="D2538" s="530"/>
      <c r="E2538" s="530"/>
      <c r="F2538" s="545"/>
      <c r="G2538" s="530"/>
      <c r="H2538" s="530"/>
      <c r="I2538" s="530"/>
      <c r="J2538" s="531"/>
      <c r="K2538" s="531"/>
      <c r="L2538" s="531"/>
      <c r="M2538" s="531"/>
      <c r="N2538" s="544"/>
      <c r="O2538" s="532"/>
      <c r="P2538" s="532"/>
    </row>
    <row r="2539" spans="1:16" x14ac:dyDescent="0.2">
      <c r="A2539" s="525"/>
      <c r="B2539" s="526"/>
      <c r="C2539" s="527"/>
      <c r="D2539" s="530"/>
      <c r="E2539" s="530"/>
      <c r="F2539" s="545"/>
      <c r="G2539" s="530"/>
      <c r="H2539" s="530"/>
      <c r="I2539" s="530"/>
      <c r="J2539" s="531"/>
      <c r="K2539" s="531"/>
      <c r="L2539" s="531"/>
      <c r="M2539" s="531"/>
      <c r="N2539" s="544"/>
      <c r="O2539" s="532"/>
      <c r="P2539" s="532"/>
    </row>
    <row r="2540" spans="1:16" x14ac:dyDescent="0.2">
      <c r="A2540" s="525"/>
      <c r="B2540" s="526"/>
      <c r="C2540" s="527"/>
      <c r="D2540" s="530"/>
      <c r="E2540" s="530"/>
      <c r="F2540" s="545"/>
      <c r="G2540" s="530"/>
      <c r="H2540" s="530"/>
      <c r="I2540" s="530"/>
      <c r="J2540" s="531"/>
      <c r="K2540" s="531"/>
      <c r="L2540" s="531"/>
      <c r="M2540" s="531"/>
      <c r="N2540" s="544"/>
      <c r="O2540" s="532"/>
      <c r="P2540" s="532"/>
    </row>
    <row r="2541" spans="1:16" x14ac:dyDescent="0.2">
      <c r="A2541" s="525"/>
      <c r="B2541" s="526"/>
      <c r="C2541" s="527"/>
      <c r="D2541" s="530"/>
      <c r="E2541" s="530"/>
      <c r="F2541" s="545"/>
      <c r="G2541" s="530"/>
      <c r="H2541" s="530"/>
      <c r="I2541" s="530"/>
      <c r="J2541" s="531"/>
      <c r="K2541" s="531"/>
      <c r="L2541" s="531"/>
      <c r="M2541" s="531"/>
      <c r="N2541" s="544"/>
      <c r="O2541" s="532"/>
      <c r="P2541" s="532"/>
    </row>
    <row r="2542" spans="1:16" x14ac:dyDescent="0.2">
      <c r="A2542" s="525"/>
      <c r="B2542" s="526"/>
      <c r="C2542" s="527"/>
      <c r="D2542" s="530"/>
      <c r="E2542" s="530"/>
      <c r="F2542" s="545"/>
      <c r="G2542" s="530"/>
      <c r="H2542" s="530"/>
      <c r="I2542" s="530"/>
      <c r="J2542" s="531"/>
      <c r="K2542" s="531"/>
      <c r="L2542" s="531"/>
      <c r="M2542" s="531"/>
      <c r="N2542" s="544"/>
      <c r="O2542" s="532"/>
      <c r="P2542" s="532"/>
    </row>
    <row r="2543" spans="1:16" x14ac:dyDescent="0.2">
      <c r="A2543" s="525"/>
      <c r="B2543" s="526"/>
      <c r="C2543" s="527"/>
      <c r="D2543" s="530"/>
      <c r="E2543" s="530"/>
      <c r="F2543" s="545"/>
      <c r="G2543" s="530"/>
      <c r="H2543" s="530"/>
      <c r="I2543" s="530"/>
      <c r="J2543" s="531"/>
      <c r="K2543" s="531"/>
      <c r="L2543" s="531"/>
      <c r="M2543" s="531"/>
      <c r="N2543" s="544"/>
      <c r="O2543" s="532"/>
      <c r="P2543" s="532"/>
    </row>
    <row r="2544" spans="1:16" x14ac:dyDescent="0.2">
      <c r="A2544" s="525"/>
      <c r="B2544" s="526"/>
      <c r="C2544" s="527"/>
      <c r="D2544" s="530"/>
      <c r="E2544" s="530"/>
      <c r="F2544" s="545"/>
      <c r="G2544" s="530"/>
      <c r="H2544" s="530"/>
      <c r="I2544" s="530"/>
      <c r="J2544" s="531"/>
      <c r="K2544" s="531"/>
      <c r="L2544" s="531"/>
      <c r="M2544" s="531"/>
      <c r="N2544" s="544"/>
      <c r="O2544" s="532"/>
      <c r="P2544" s="532"/>
    </row>
    <row r="2545" spans="1:16" x14ac:dyDescent="0.2">
      <c r="A2545" s="525"/>
      <c r="B2545" s="526"/>
      <c r="C2545" s="527"/>
      <c r="D2545" s="530"/>
      <c r="E2545" s="530"/>
      <c r="F2545" s="545"/>
      <c r="G2545" s="530"/>
      <c r="H2545" s="530"/>
      <c r="I2545" s="530"/>
      <c r="J2545" s="531"/>
      <c r="K2545" s="531"/>
      <c r="L2545" s="531"/>
      <c r="M2545" s="531"/>
      <c r="N2545" s="544"/>
      <c r="O2545" s="532"/>
      <c r="P2545" s="532"/>
    </row>
    <row r="2546" spans="1:16" x14ac:dyDescent="0.2">
      <c r="A2546" s="525"/>
      <c r="B2546" s="526"/>
      <c r="C2546" s="527"/>
      <c r="D2546" s="530"/>
      <c r="E2546" s="530"/>
      <c r="F2546" s="545"/>
      <c r="G2546" s="530"/>
      <c r="H2546" s="530"/>
      <c r="I2546" s="530"/>
      <c r="J2546" s="531"/>
      <c r="K2546" s="531"/>
      <c r="L2546" s="531"/>
      <c r="M2546" s="531"/>
      <c r="N2546" s="544"/>
      <c r="O2546" s="532"/>
      <c r="P2546" s="532"/>
    </row>
    <row r="2547" spans="1:16" x14ac:dyDescent="0.2">
      <c r="A2547" s="525"/>
      <c r="B2547" s="526"/>
      <c r="C2547" s="527"/>
      <c r="D2547" s="530"/>
      <c r="E2547" s="530"/>
      <c r="F2547" s="545"/>
      <c r="G2547" s="530"/>
      <c r="H2547" s="530"/>
      <c r="I2547" s="530"/>
      <c r="J2547" s="531"/>
      <c r="K2547" s="531"/>
      <c r="L2547" s="531"/>
      <c r="M2547" s="531"/>
      <c r="N2547" s="544"/>
      <c r="O2547" s="532"/>
      <c r="P2547" s="532"/>
    </row>
    <row r="2548" spans="1:16" x14ac:dyDescent="0.2">
      <c r="A2548" s="525"/>
      <c r="B2548" s="526"/>
      <c r="C2548" s="527"/>
      <c r="D2548" s="530"/>
      <c r="E2548" s="530"/>
      <c r="F2548" s="545"/>
      <c r="G2548" s="530"/>
      <c r="H2548" s="530"/>
      <c r="I2548" s="530"/>
      <c r="J2548" s="531"/>
      <c r="K2548" s="531"/>
      <c r="L2548" s="531"/>
      <c r="M2548" s="531"/>
      <c r="N2548" s="544"/>
      <c r="O2548" s="532"/>
      <c r="P2548" s="532"/>
    </row>
    <row r="2549" spans="1:16" x14ac:dyDescent="0.2">
      <c r="A2549" s="525"/>
      <c r="B2549" s="526"/>
      <c r="C2549" s="527"/>
      <c r="D2549" s="530"/>
      <c r="E2549" s="530"/>
      <c r="F2549" s="545"/>
      <c r="G2549" s="530"/>
      <c r="H2549" s="530"/>
      <c r="I2549" s="530"/>
      <c r="J2549" s="531"/>
      <c r="K2549" s="531"/>
      <c r="L2549" s="531"/>
      <c r="M2549" s="531"/>
      <c r="N2549" s="544"/>
      <c r="O2549" s="532"/>
      <c r="P2549" s="532"/>
    </row>
    <row r="2550" spans="1:16" x14ac:dyDescent="0.2">
      <c r="A2550" s="525"/>
      <c r="B2550" s="526"/>
      <c r="C2550" s="527"/>
      <c r="D2550" s="530"/>
      <c r="E2550" s="530"/>
      <c r="F2550" s="545"/>
      <c r="G2550" s="530"/>
      <c r="H2550" s="530"/>
      <c r="I2550" s="530"/>
      <c r="J2550" s="531"/>
      <c r="K2550" s="531"/>
      <c r="L2550" s="531"/>
      <c r="M2550" s="531"/>
      <c r="N2550" s="544"/>
      <c r="O2550" s="532"/>
      <c r="P2550" s="532"/>
    </row>
    <row r="2551" spans="1:16" x14ac:dyDescent="0.2">
      <c r="A2551" s="525"/>
      <c r="B2551" s="526"/>
      <c r="C2551" s="527"/>
      <c r="D2551" s="530"/>
      <c r="E2551" s="530"/>
      <c r="F2551" s="545"/>
      <c r="G2551" s="530"/>
      <c r="H2551" s="530"/>
      <c r="I2551" s="530"/>
      <c r="J2551" s="531"/>
      <c r="K2551" s="531"/>
      <c r="L2551" s="531"/>
      <c r="M2551" s="531"/>
      <c r="N2551" s="544"/>
      <c r="O2551" s="532"/>
      <c r="P2551" s="532"/>
    </row>
    <row r="2552" spans="1:16" x14ac:dyDescent="0.2">
      <c r="A2552" s="525"/>
      <c r="B2552" s="526"/>
      <c r="C2552" s="527"/>
      <c r="D2552" s="530"/>
      <c r="E2552" s="530"/>
      <c r="F2552" s="545"/>
      <c r="G2552" s="530"/>
      <c r="H2552" s="530"/>
      <c r="I2552" s="530"/>
      <c r="J2552" s="531"/>
      <c r="K2552" s="531"/>
      <c r="L2552" s="531"/>
      <c r="M2552" s="531"/>
      <c r="N2552" s="544"/>
      <c r="O2552" s="532"/>
      <c r="P2552" s="532"/>
    </row>
    <row r="2553" spans="1:16" x14ac:dyDescent="0.2">
      <c r="A2553" s="525"/>
      <c r="B2553" s="526"/>
      <c r="C2553" s="527"/>
      <c r="D2553" s="530"/>
      <c r="E2553" s="530"/>
      <c r="F2553" s="545"/>
      <c r="G2553" s="530"/>
      <c r="H2553" s="530"/>
      <c r="I2553" s="530"/>
      <c r="J2553" s="531"/>
      <c r="K2553" s="531"/>
      <c r="L2553" s="531"/>
      <c r="M2553" s="531"/>
      <c r="N2553" s="544"/>
      <c r="O2553" s="532"/>
      <c r="P2553" s="532"/>
    </row>
    <row r="2554" spans="1:16" x14ac:dyDescent="0.2">
      <c r="A2554" s="525"/>
      <c r="B2554" s="526"/>
      <c r="C2554" s="527"/>
      <c r="D2554" s="530"/>
      <c r="E2554" s="530"/>
      <c r="F2554" s="545"/>
      <c r="G2554" s="530"/>
      <c r="H2554" s="530"/>
      <c r="I2554" s="530"/>
      <c r="J2554" s="531"/>
      <c r="K2554" s="531"/>
      <c r="L2554" s="531"/>
      <c r="M2554" s="531"/>
      <c r="N2554" s="544"/>
      <c r="O2554" s="532"/>
      <c r="P2554" s="532"/>
    </row>
    <row r="2555" spans="1:16" x14ac:dyDescent="0.2">
      <c r="A2555" s="525"/>
      <c r="B2555" s="526"/>
      <c r="C2555" s="527"/>
      <c r="D2555" s="530"/>
      <c r="E2555" s="530"/>
      <c r="F2555" s="545"/>
      <c r="G2555" s="530"/>
      <c r="H2555" s="530"/>
      <c r="I2555" s="530"/>
      <c r="J2555" s="531"/>
      <c r="K2555" s="531"/>
      <c r="L2555" s="531"/>
      <c r="M2555" s="531"/>
      <c r="N2555" s="544"/>
      <c r="O2555" s="532"/>
      <c r="P2555" s="532"/>
    </row>
    <row r="2556" spans="1:16" x14ac:dyDescent="0.2">
      <c r="A2556" s="525"/>
      <c r="B2556" s="526"/>
      <c r="C2556" s="527"/>
      <c r="D2556" s="530"/>
      <c r="E2556" s="530"/>
      <c r="F2556" s="545"/>
      <c r="G2556" s="530"/>
      <c r="H2556" s="530"/>
      <c r="I2556" s="530"/>
      <c r="J2556" s="531"/>
      <c r="K2556" s="531"/>
      <c r="L2556" s="531"/>
      <c r="M2556" s="531"/>
      <c r="N2556" s="544"/>
      <c r="O2556" s="532"/>
      <c r="P2556" s="532"/>
    </row>
    <row r="2557" spans="1:16" x14ac:dyDescent="0.2">
      <c r="A2557" s="525"/>
      <c r="B2557" s="526"/>
      <c r="C2557" s="527"/>
      <c r="D2557" s="530"/>
      <c r="E2557" s="530"/>
      <c r="F2557" s="545"/>
      <c r="G2557" s="530"/>
      <c r="H2557" s="530"/>
      <c r="I2557" s="530"/>
      <c r="J2557" s="531"/>
      <c r="K2557" s="531"/>
      <c r="L2557" s="531"/>
      <c r="M2557" s="531"/>
      <c r="N2557" s="544"/>
      <c r="O2557" s="532"/>
      <c r="P2557" s="532"/>
    </row>
    <row r="2558" spans="1:16" x14ac:dyDescent="0.2">
      <c r="A2558" s="525"/>
      <c r="B2558" s="526"/>
      <c r="C2558" s="527"/>
      <c r="D2558" s="530"/>
      <c r="E2558" s="530"/>
      <c r="F2558" s="545"/>
      <c r="G2558" s="530"/>
      <c r="H2558" s="530"/>
      <c r="I2558" s="530"/>
      <c r="J2558" s="531"/>
      <c r="K2558" s="531"/>
      <c r="L2558" s="531"/>
      <c r="M2558" s="531"/>
      <c r="N2558" s="544"/>
      <c r="O2558" s="532"/>
      <c r="P2558" s="532"/>
    </row>
    <row r="2559" spans="1:16" x14ac:dyDescent="0.2">
      <c r="A2559" s="525"/>
      <c r="B2559" s="526"/>
      <c r="C2559" s="527"/>
      <c r="D2559" s="530"/>
      <c r="E2559" s="530"/>
      <c r="F2559" s="545"/>
      <c r="G2559" s="530"/>
      <c r="H2559" s="530"/>
      <c r="I2559" s="530"/>
      <c r="J2559" s="531"/>
      <c r="K2559" s="531"/>
      <c r="L2559" s="531"/>
      <c r="M2559" s="531"/>
      <c r="N2559" s="544"/>
      <c r="O2559" s="532"/>
      <c r="P2559" s="532"/>
    </row>
    <row r="2560" spans="1:16" x14ac:dyDescent="0.2">
      <c r="A2560" s="525"/>
      <c r="B2560" s="526"/>
      <c r="C2560" s="527"/>
      <c r="D2560" s="530"/>
      <c r="E2560" s="530"/>
      <c r="F2560" s="545"/>
      <c r="G2560" s="530"/>
      <c r="H2560" s="530"/>
      <c r="I2560" s="530"/>
      <c r="J2560" s="531"/>
      <c r="K2560" s="531"/>
      <c r="L2560" s="531"/>
      <c r="M2560" s="531"/>
      <c r="N2560" s="544"/>
      <c r="O2560" s="532"/>
      <c r="P2560" s="532"/>
    </row>
    <row r="2561" spans="1:16" x14ac:dyDescent="0.2">
      <c r="A2561" s="525"/>
      <c r="B2561" s="526"/>
      <c r="C2561" s="527"/>
      <c r="D2561" s="530"/>
      <c r="E2561" s="530"/>
      <c r="F2561" s="545"/>
      <c r="G2561" s="530"/>
      <c r="H2561" s="530"/>
      <c r="I2561" s="530"/>
      <c r="J2561" s="531"/>
      <c r="K2561" s="531"/>
      <c r="L2561" s="531"/>
      <c r="M2561" s="531"/>
      <c r="N2561" s="544"/>
      <c r="O2561" s="532"/>
      <c r="P2561" s="532"/>
    </row>
    <row r="2562" spans="1:16" x14ac:dyDescent="0.2">
      <c r="A2562" s="525"/>
      <c r="B2562" s="526"/>
      <c r="C2562" s="527"/>
      <c r="D2562" s="530"/>
      <c r="E2562" s="530"/>
      <c r="F2562" s="545"/>
      <c r="G2562" s="530"/>
      <c r="H2562" s="530"/>
      <c r="I2562" s="530"/>
      <c r="J2562" s="531"/>
      <c r="K2562" s="531"/>
      <c r="L2562" s="531"/>
      <c r="M2562" s="531"/>
      <c r="N2562" s="544"/>
      <c r="O2562" s="532"/>
      <c r="P2562" s="532"/>
    </row>
    <row r="2563" spans="1:16" x14ac:dyDescent="0.2">
      <c r="A2563" s="525"/>
      <c r="B2563" s="526"/>
      <c r="C2563" s="527"/>
      <c r="D2563" s="530"/>
      <c r="E2563" s="530"/>
      <c r="F2563" s="545"/>
      <c r="G2563" s="530"/>
      <c r="H2563" s="530"/>
      <c r="I2563" s="530"/>
      <c r="J2563" s="531"/>
      <c r="K2563" s="531"/>
      <c r="L2563" s="531"/>
      <c r="M2563" s="531"/>
      <c r="N2563" s="544"/>
      <c r="O2563" s="532"/>
      <c r="P2563" s="532"/>
    </row>
    <row r="2564" spans="1:16" x14ac:dyDescent="0.2">
      <c r="A2564" s="525"/>
      <c r="B2564" s="526"/>
      <c r="C2564" s="527"/>
      <c r="D2564" s="530"/>
      <c r="E2564" s="530"/>
      <c r="F2564" s="545"/>
      <c r="G2564" s="530"/>
      <c r="H2564" s="530"/>
      <c r="I2564" s="530"/>
      <c r="J2564" s="531"/>
      <c r="K2564" s="531"/>
      <c r="L2564" s="531"/>
      <c r="M2564" s="531"/>
      <c r="N2564" s="544"/>
      <c r="O2564" s="532"/>
      <c r="P2564" s="532"/>
    </row>
    <row r="2565" spans="1:16" x14ac:dyDescent="0.2">
      <c r="A2565" s="525"/>
      <c r="B2565" s="526"/>
      <c r="C2565" s="527"/>
      <c r="D2565" s="530"/>
      <c r="E2565" s="530"/>
      <c r="F2565" s="545"/>
      <c r="G2565" s="530"/>
      <c r="H2565" s="530"/>
      <c r="I2565" s="530"/>
      <c r="J2565" s="531"/>
      <c r="K2565" s="531"/>
      <c r="L2565" s="531"/>
      <c r="M2565" s="531"/>
      <c r="N2565" s="544"/>
      <c r="O2565" s="532"/>
      <c r="P2565" s="532"/>
    </row>
    <row r="2566" spans="1:16" x14ac:dyDescent="0.2">
      <c r="A2566" s="525"/>
      <c r="B2566" s="526"/>
      <c r="C2566" s="527"/>
      <c r="D2566" s="530"/>
      <c r="E2566" s="530"/>
      <c r="F2566" s="545"/>
      <c r="G2566" s="530"/>
      <c r="H2566" s="530"/>
      <c r="I2566" s="530"/>
      <c r="J2566" s="531"/>
      <c r="K2566" s="531"/>
      <c r="L2566" s="531"/>
      <c r="M2566" s="531"/>
      <c r="N2566" s="544"/>
      <c r="O2566" s="532"/>
      <c r="P2566" s="532"/>
    </row>
    <row r="2567" spans="1:16" x14ac:dyDescent="0.2">
      <c r="A2567" s="525"/>
      <c r="B2567" s="526"/>
      <c r="C2567" s="527"/>
      <c r="D2567" s="530"/>
      <c r="E2567" s="530"/>
      <c r="F2567" s="545"/>
      <c r="G2567" s="530"/>
      <c r="H2567" s="530"/>
      <c r="I2567" s="530"/>
      <c r="J2567" s="531"/>
      <c r="K2567" s="531"/>
      <c r="L2567" s="531"/>
      <c r="M2567" s="531"/>
      <c r="N2567" s="544"/>
      <c r="O2567" s="532"/>
      <c r="P2567" s="532"/>
    </row>
    <row r="2568" spans="1:16" x14ac:dyDescent="0.2">
      <c r="A2568" s="525"/>
      <c r="B2568" s="526"/>
      <c r="C2568" s="527"/>
      <c r="D2568" s="530"/>
      <c r="E2568" s="530"/>
      <c r="F2568" s="545"/>
      <c r="G2568" s="530"/>
      <c r="H2568" s="530"/>
      <c r="I2568" s="530"/>
      <c r="J2568" s="531"/>
      <c r="K2568" s="531"/>
      <c r="L2568" s="531"/>
      <c r="M2568" s="531"/>
      <c r="N2568" s="544"/>
      <c r="O2568" s="532"/>
      <c r="P2568" s="532"/>
    </row>
    <row r="2569" spans="1:16" x14ac:dyDescent="0.2">
      <c r="A2569" s="525"/>
      <c r="B2569" s="526"/>
      <c r="C2569" s="527"/>
      <c r="D2569" s="530"/>
      <c r="E2569" s="530"/>
      <c r="F2569" s="545"/>
      <c r="G2569" s="530"/>
      <c r="H2569" s="530"/>
      <c r="I2569" s="530"/>
      <c r="J2569" s="531"/>
      <c r="K2569" s="531"/>
      <c r="L2569" s="531"/>
      <c r="M2569" s="531"/>
      <c r="N2569" s="544"/>
      <c r="O2569" s="532"/>
      <c r="P2569" s="532"/>
    </row>
    <row r="2570" spans="1:16" x14ac:dyDescent="0.2">
      <c r="A2570" s="525"/>
      <c r="B2570" s="526"/>
      <c r="C2570" s="527"/>
      <c r="D2570" s="530"/>
      <c r="E2570" s="530"/>
      <c r="F2570" s="545"/>
      <c r="G2570" s="530"/>
      <c r="H2570" s="530"/>
      <c r="I2570" s="530"/>
      <c r="J2570" s="531"/>
      <c r="K2570" s="531"/>
      <c r="L2570" s="531"/>
      <c r="M2570" s="531"/>
      <c r="N2570" s="544"/>
      <c r="O2570" s="532"/>
      <c r="P2570" s="532"/>
    </row>
    <row r="2571" spans="1:16" x14ac:dyDescent="0.2">
      <c r="A2571" s="525"/>
      <c r="B2571" s="526"/>
      <c r="C2571" s="527"/>
      <c r="D2571" s="530"/>
      <c r="E2571" s="530"/>
      <c r="F2571" s="545"/>
      <c r="G2571" s="530"/>
      <c r="H2571" s="530"/>
      <c r="I2571" s="530"/>
      <c r="J2571" s="531"/>
      <c r="K2571" s="531"/>
      <c r="L2571" s="531"/>
      <c r="M2571" s="531"/>
      <c r="N2571" s="544"/>
      <c r="O2571" s="532"/>
      <c r="P2571" s="532"/>
    </row>
    <row r="2572" spans="1:16" x14ac:dyDescent="0.2">
      <c r="A2572" s="525"/>
      <c r="B2572" s="526"/>
      <c r="C2572" s="527"/>
      <c r="D2572" s="530"/>
      <c r="E2572" s="530"/>
      <c r="F2572" s="545"/>
      <c r="G2572" s="530"/>
      <c r="H2572" s="530"/>
      <c r="I2572" s="530"/>
      <c r="J2572" s="531"/>
      <c r="K2572" s="531"/>
      <c r="L2572" s="531"/>
      <c r="M2572" s="531"/>
      <c r="N2572" s="544"/>
      <c r="O2572" s="532"/>
      <c r="P2572" s="532"/>
    </row>
    <row r="2573" spans="1:16" x14ac:dyDescent="0.2">
      <c r="A2573" s="525"/>
      <c r="B2573" s="526"/>
      <c r="C2573" s="527"/>
      <c r="D2573" s="530"/>
      <c r="E2573" s="530"/>
      <c r="F2573" s="545"/>
      <c r="G2573" s="530"/>
      <c r="H2573" s="530"/>
      <c r="I2573" s="530"/>
      <c r="J2573" s="531"/>
      <c r="K2573" s="531"/>
      <c r="L2573" s="531"/>
      <c r="M2573" s="531"/>
      <c r="N2573" s="544"/>
      <c r="O2573" s="532"/>
      <c r="P2573" s="532"/>
    </row>
    <row r="2574" spans="1:16" x14ac:dyDescent="0.2">
      <c r="A2574" s="525"/>
      <c r="B2574" s="526"/>
      <c r="C2574" s="527"/>
      <c r="D2574" s="530"/>
      <c r="E2574" s="530"/>
      <c r="F2574" s="545"/>
      <c r="G2574" s="530"/>
      <c r="H2574" s="530"/>
      <c r="I2574" s="530"/>
      <c r="J2574" s="531"/>
      <c r="K2574" s="531"/>
      <c r="L2574" s="531"/>
      <c r="M2574" s="531"/>
      <c r="N2574" s="544"/>
      <c r="O2574" s="532"/>
      <c r="P2574" s="532"/>
    </row>
    <row r="2575" spans="1:16" x14ac:dyDescent="0.2">
      <c r="A2575" s="525"/>
      <c r="B2575" s="526"/>
      <c r="C2575" s="527"/>
      <c r="D2575" s="530"/>
      <c r="E2575" s="530"/>
      <c r="F2575" s="545"/>
      <c r="G2575" s="530"/>
      <c r="H2575" s="530"/>
      <c r="I2575" s="530"/>
      <c r="J2575" s="531"/>
      <c r="K2575" s="531"/>
      <c r="L2575" s="531"/>
      <c r="M2575" s="531"/>
      <c r="N2575" s="544"/>
      <c r="O2575" s="532"/>
      <c r="P2575" s="532"/>
    </row>
    <row r="2576" spans="1:16" x14ac:dyDescent="0.2">
      <c r="A2576" s="525"/>
      <c r="B2576" s="526"/>
      <c r="C2576" s="527"/>
      <c r="D2576" s="530"/>
      <c r="E2576" s="530"/>
      <c r="F2576" s="545"/>
      <c r="G2576" s="530"/>
      <c r="H2576" s="530"/>
      <c r="I2576" s="530"/>
      <c r="J2576" s="531"/>
      <c r="K2576" s="531"/>
      <c r="L2576" s="531"/>
      <c r="M2576" s="531"/>
      <c r="N2576" s="544"/>
      <c r="O2576" s="532"/>
      <c r="P2576" s="532"/>
    </row>
    <row r="2577" spans="1:16" x14ac:dyDescent="0.2">
      <c r="A2577" s="525"/>
      <c r="B2577" s="526"/>
      <c r="C2577" s="527"/>
      <c r="D2577" s="530"/>
      <c r="E2577" s="530"/>
      <c r="F2577" s="545"/>
      <c r="G2577" s="530"/>
      <c r="H2577" s="530"/>
      <c r="I2577" s="530"/>
      <c r="J2577" s="531"/>
      <c r="K2577" s="531"/>
      <c r="L2577" s="531"/>
      <c r="M2577" s="531"/>
      <c r="N2577" s="544"/>
      <c r="O2577" s="532"/>
      <c r="P2577" s="532"/>
    </row>
    <row r="2578" spans="1:16" x14ac:dyDescent="0.2">
      <c r="A2578" s="525"/>
      <c r="B2578" s="526"/>
      <c r="C2578" s="527"/>
      <c r="D2578" s="530"/>
      <c r="E2578" s="530"/>
      <c r="F2578" s="545"/>
      <c r="G2578" s="530"/>
      <c r="H2578" s="530"/>
      <c r="I2578" s="530"/>
      <c r="J2578" s="531"/>
      <c r="K2578" s="531"/>
      <c r="L2578" s="531"/>
      <c r="M2578" s="531"/>
      <c r="N2578" s="544"/>
      <c r="O2578" s="532"/>
      <c r="P2578" s="532"/>
    </row>
    <row r="2579" spans="1:16" x14ac:dyDescent="0.2">
      <c r="A2579" s="525"/>
      <c r="B2579" s="526"/>
      <c r="C2579" s="527"/>
      <c r="D2579" s="530"/>
      <c r="E2579" s="530"/>
      <c r="F2579" s="545"/>
      <c r="G2579" s="530"/>
      <c r="H2579" s="530"/>
      <c r="I2579" s="530"/>
      <c r="J2579" s="531"/>
      <c r="K2579" s="531"/>
      <c r="L2579" s="531"/>
      <c r="M2579" s="531"/>
      <c r="N2579" s="544"/>
      <c r="O2579" s="532"/>
      <c r="P2579" s="532"/>
    </row>
    <row r="2580" spans="1:16" x14ac:dyDescent="0.2">
      <c r="A2580" s="525"/>
      <c r="B2580" s="526"/>
      <c r="C2580" s="527"/>
      <c r="D2580" s="530"/>
      <c r="E2580" s="530"/>
      <c r="F2580" s="545"/>
      <c r="G2580" s="530"/>
      <c r="H2580" s="530"/>
      <c r="I2580" s="530"/>
      <c r="J2580" s="531"/>
      <c r="K2580" s="531"/>
      <c r="L2580" s="531"/>
      <c r="M2580" s="531"/>
      <c r="N2580" s="544"/>
      <c r="O2580" s="532"/>
      <c r="P2580" s="532"/>
    </row>
    <row r="2581" spans="1:16" x14ac:dyDescent="0.2">
      <c r="A2581" s="525"/>
      <c r="B2581" s="526"/>
      <c r="C2581" s="527"/>
      <c r="D2581" s="530"/>
      <c r="E2581" s="530"/>
      <c r="F2581" s="545"/>
      <c r="G2581" s="530"/>
      <c r="H2581" s="530"/>
      <c r="I2581" s="530"/>
      <c r="J2581" s="531"/>
      <c r="K2581" s="531"/>
      <c r="L2581" s="531"/>
      <c r="M2581" s="531"/>
      <c r="N2581" s="544"/>
      <c r="O2581" s="532"/>
      <c r="P2581" s="532"/>
    </row>
    <row r="2582" spans="1:16" x14ac:dyDescent="0.2">
      <c r="A2582" s="525"/>
      <c r="B2582" s="526"/>
      <c r="C2582" s="527"/>
      <c r="D2582" s="530"/>
      <c r="E2582" s="530"/>
      <c r="F2582" s="545"/>
      <c r="G2582" s="530"/>
      <c r="H2582" s="530"/>
      <c r="I2582" s="530"/>
      <c r="J2582" s="531"/>
      <c r="K2582" s="531"/>
      <c r="L2582" s="531"/>
      <c r="M2582" s="531"/>
      <c r="N2582" s="544"/>
      <c r="O2582" s="532"/>
      <c r="P2582" s="532"/>
    </row>
    <row r="2583" spans="1:16" x14ac:dyDescent="0.2">
      <c r="A2583" s="525"/>
      <c r="B2583" s="526"/>
      <c r="C2583" s="527"/>
      <c r="D2583" s="530"/>
      <c r="E2583" s="530"/>
      <c r="F2583" s="545"/>
      <c r="G2583" s="530"/>
      <c r="H2583" s="530"/>
      <c r="I2583" s="530"/>
      <c r="J2583" s="531"/>
      <c r="K2583" s="531"/>
      <c r="L2583" s="531"/>
      <c r="M2583" s="531"/>
      <c r="N2583" s="544"/>
      <c r="O2583" s="532"/>
      <c r="P2583" s="532"/>
    </row>
    <row r="2584" spans="1:16" x14ac:dyDescent="0.2">
      <c r="A2584" s="525"/>
      <c r="B2584" s="526"/>
      <c r="C2584" s="527"/>
      <c r="D2584" s="530"/>
      <c r="E2584" s="530"/>
      <c r="F2584" s="545"/>
      <c r="G2584" s="530"/>
      <c r="H2584" s="530"/>
      <c r="I2584" s="530"/>
      <c r="J2584" s="531"/>
      <c r="K2584" s="531"/>
      <c r="L2584" s="531"/>
      <c r="M2584" s="531"/>
      <c r="N2584" s="544"/>
      <c r="O2584" s="532"/>
      <c r="P2584" s="532"/>
    </row>
    <row r="2585" spans="1:16" x14ac:dyDescent="0.2">
      <c r="A2585" s="525"/>
      <c r="B2585" s="526"/>
      <c r="C2585" s="527"/>
      <c r="D2585" s="530"/>
      <c r="E2585" s="530"/>
      <c r="F2585" s="545"/>
      <c r="G2585" s="530"/>
      <c r="H2585" s="530"/>
      <c r="I2585" s="530"/>
      <c r="J2585" s="531"/>
      <c r="K2585" s="531"/>
      <c r="L2585" s="531"/>
      <c r="M2585" s="531"/>
      <c r="N2585" s="544"/>
      <c r="O2585" s="532"/>
      <c r="P2585" s="532"/>
    </row>
    <row r="2586" spans="1:16" x14ac:dyDescent="0.2">
      <c r="A2586" s="525"/>
      <c r="B2586" s="526"/>
      <c r="C2586" s="527"/>
      <c r="D2586" s="530"/>
      <c r="E2586" s="530"/>
      <c r="F2586" s="545"/>
      <c r="G2586" s="530"/>
      <c r="H2586" s="530"/>
      <c r="I2586" s="530"/>
      <c r="J2586" s="531"/>
      <c r="K2586" s="531"/>
      <c r="L2586" s="531"/>
      <c r="M2586" s="531"/>
      <c r="N2586" s="544"/>
      <c r="O2586" s="532"/>
      <c r="P2586" s="532"/>
    </row>
    <row r="2587" spans="1:16" x14ac:dyDescent="0.2">
      <c r="A2587" s="525"/>
      <c r="B2587" s="526"/>
      <c r="C2587" s="527"/>
      <c r="D2587" s="530"/>
      <c r="E2587" s="530"/>
      <c r="F2587" s="545"/>
      <c r="G2587" s="530"/>
      <c r="H2587" s="530"/>
      <c r="I2587" s="530"/>
      <c r="J2587" s="531"/>
      <c r="K2587" s="531"/>
      <c r="L2587" s="531"/>
      <c r="M2587" s="531"/>
      <c r="N2587" s="544"/>
      <c r="O2587" s="532"/>
      <c r="P2587" s="532"/>
    </row>
    <row r="2588" spans="1:16" x14ac:dyDescent="0.2">
      <c r="A2588" s="525"/>
      <c r="B2588" s="526"/>
      <c r="C2588" s="527"/>
      <c r="D2588" s="530"/>
      <c r="E2588" s="530"/>
      <c r="F2588" s="545"/>
      <c r="G2588" s="530"/>
      <c r="H2588" s="530"/>
      <c r="I2588" s="530"/>
      <c r="J2588" s="531"/>
      <c r="K2588" s="531"/>
      <c r="L2588" s="531"/>
      <c r="M2588" s="531"/>
      <c r="N2588" s="544"/>
      <c r="O2588" s="532"/>
      <c r="P2588" s="532"/>
    </row>
    <row r="2589" spans="1:16" x14ac:dyDescent="0.2">
      <c r="A2589" s="525"/>
      <c r="B2589" s="526"/>
      <c r="C2589" s="527"/>
      <c r="D2589" s="530"/>
      <c r="E2589" s="530"/>
      <c r="F2589" s="545"/>
      <c r="G2589" s="530"/>
      <c r="H2589" s="530"/>
      <c r="I2589" s="530"/>
      <c r="J2589" s="531"/>
      <c r="K2589" s="531"/>
      <c r="L2589" s="531"/>
      <c r="M2589" s="531"/>
      <c r="N2589" s="544"/>
      <c r="O2589" s="532"/>
      <c r="P2589" s="532"/>
    </row>
    <row r="2590" spans="1:16" x14ac:dyDescent="0.2">
      <c r="A2590" s="525"/>
      <c r="B2590" s="526"/>
      <c r="C2590" s="527"/>
      <c r="D2590" s="530"/>
      <c r="E2590" s="530"/>
      <c r="F2590" s="545"/>
      <c r="G2590" s="530"/>
      <c r="H2590" s="530"/>
      <c r="I2590" s="530"/>
      <c r="J2590" s="531"/>
      <c r="K2590" s="531"/>
      <c r="L2590" s="531"/>
      <c r="M2590" s="531"/>
      <c r="N2590" s="544"/>
      <c r="O2590" s="532"/>
      <c r="P2590" s="532"/>
    </row>
    <row r="2591" spans="1:16" x14ac:dyDescent="0.2">
      <c r="A2591" s="525"/>
      <c r="B2591" s="526"/>
      <c r="C2591" s="527"/>
      <c r="D2591" s="530"/>
      <c r="E2591" s="530"/>
      <c r="F2591" s="545"/>
      <c r="G2591" s="530"/>
      <c r="H2591" s="530"/>
      <c r="I2591" s="530"/>
      <c r="J2591" s="531"/>
      <c r="K2591" s="531"/>
      <c r="L2591" s="531"/>
      <c r="M2591" s="531"/>
      <c r="N2591" s="544"/>
      <c r="O2591" s="532"/>
      <c r="P2591" s="532"/>
    </row>
    <row r="2592" spans="1:16" x14ac:dyDescent="0.2">
      <c r="A2592" s="525"/>
      <c r="B2592" s="526"/>
      <c r="C2592" s="527"/>
      <c r="D2592" s="530"/>
      <c r="E2592" s="530"/>
      <c r="F2592" s="545"/>
      <c r="G2592" s="530"/>
      <c r="H2592" s="530"/>
      <c r="I2592" s="530"/>
      <c r="J2592" s="531"/>
      <c r="K2592" s="531"/>
      <c r="L2592" s="531"/>
      <c r="M2592" s="531"/>
      <c r="N2592" s="544"/>
      <c r="O2592" s="532"/>
      <c r="P2592" s="532"/>
    </row>
    <row r="2593" spans="1:16" x14ac:dyDescent="0.2">
      <c r="A2593" s="525"/>
      <c r="B2593" s="526"/>
      <c r="C2593" s="527"/>
      <c r="D2593" s="530"/>
      <c r="E2593" s="530"/>
      <c r="F2593" s="545"/>
      <c r="G2593" s="530"/>
      <c r="H2593" s="530"/>
      <c r="I2593" s="530"/>
      <c r="J2593" s="531"/>
      <c r="K2593" s="531"/>
      <c r="L2593" s="531"/>
      <c r="M2593" s="531"/>
      <c r="N2593" s="544"/>
      <c r="O2593" s="532"/>
      <c r="P2593" s="532"/>
    </row>
    <row r="2594" spans="1:16" x14ac:dyDescent="0.2">
      <c r="A2594" s="525"/>
      <c r="B2594" s="526"/>
      <c r="C2594" s="527"/>
      <c r="D2594" s="530"/>
      <c r="E2594" s="530"/>
      <c r="F2594" s="545"/>
      <c r="G2594" s="530"/>
      <c r="H2594" s="530"/>
      <c r="I2594" s="530"/>
      <c r="J2594" s="531"/>
      <c r="K2594" s="531"/>
      <c r="L2594" s="531"/>
      <c r="M2594" s="531"/>
      <c r="N2594" s="544"/>
      <c r="O2594" s="532"/>
      <c r="P2594" s="532"/>
    </row>
    <row r="2595" spans="1:16" x14ac:dyDescent="0.2">
      <c r="A2595" s="525"/>
      <c r="B2595" s="526"/>
      <c r="C2595" s="527"/>
      <c r="D2595" s="530"/>
      <c r="E2595" s="530"/>
      <c r="F2595" s="545"/>
      <c r="G2595" s="530"/>
      <c r="H2595" s="530"/>
      <c r="I2595" s="530"/>
      <c r="J2595" s="531"/>
      <c r="K2595" s="531"/>
      <c r="L2595" s="531"/>
      <c r="M2595" s="531"/>
      <c r="N2595" s="544"/>
      <c r="O2595" s="532"/>
      <c r="P2595" s="532"/>
    </row>
    <row r="2596" spans="1:16" x14ac:dyDescent="0.2">
      <c r="A2596" s="525"/>
      <c r="B2596" s="526"/>
      <c r="C2596" s="527"/>
      <c r="D2596" s="530"/>
      <c r="E2596" s="530"/>
      <c r="F2596" s="545"/>
      <c r="G2596" s="530"/>
      <c r="H2596" s="530"/>
      <c r="I2596" s="530"/>
      <c r="J2596" s="531"/>
      <c r="K2596" s="531"/>
      <c r="L2596" s="531"/>
      <c r="M2596" s="531"/>
      <c r="N2596" s="544"/>
      <c r="O2596" s="532"/>
      <c r="P2596" s="532"/>
    </row>
    <row r="2597" spans="1:16" x14ac:dyDescent="0.2">
      <c r="A2597" s="525"/>
      <c r="B2597" s="526"/>
      <c r="C2597" s="527"/>
      <c r="D2597" s="530"/>
      <c r="E2597" s="530"/>
      <c r="F2597" s="545"/>
      <c r="G2597" s="530"/>
      <c r="H2597" s="530"/>
      <c r="I2597" s="530"/>
      <c r="J2597" s="531"/>
      <c r="K2597" s="531"/>
      <c r="L2597" s="531"/>
      <c r="M2597" s="531"/>
      <c r="N2597" s="544"/>
      <c r="O2597" s="532"/>
      <c r="P2597" s="532"/>
    </row>
    <row r="2598" spans="1:16" x14ac:dyDescent="0.2">
      <c r="A2598" s="525"/>
      <c r="B2598" s="526"/>
      <c r="C2598" s="527"/>
      <c r="D2598" s="530"/>
      <c r="E2598" s="530"/>
      <c r="F2598" s="545"/>
      <c r="G2598" s="530"/>
      <c r="H2598" s="530"/>
      <c r="I2598" s="530"/>
      <c r="J2598" s="531"/>
      <c r="K2598" s="531"/>
      <c r="L2598" s="531"/>
      <c r="M2598" s="531"/>
      <c r="N2598" s="544"/>
      <c r="O2598" s="532"/>
      <c r="P2598" s="532"/>
    </row>
    <row r="2599" spans="1:16" x14ac:dyDescent="0.2">
      <c r="A2599" s="525"/>
      <c r="B2599" s="526"/>
      <c r="C2599" s="527"/>
      <c r="D2599" s="530"/>
      <c r="E2599" s="530"/>
      <c r="F2599" s="545"/>
      <c r="G2599" s="530"/>
      <c r="H2599" s="530"/>
      <c r="I2599" s="530"/>
      <c r="J2599" s="531"/>
      <c r="K2599" s="531"/>
      <c r="L2599" s="531"/>
      <c r="M2599" s="531"/>
      <c r="N2599" s="544"/>
      <c r="O2599" s="532"/>
      <c r="P2599" s="532"/>
    </row>
    <row r="2600" spans="1:16" x14ac:dyDescent="0.2">
      <c r="A2600" s="525"/>
      <c r="B2600" s="526"/>
      <c r="C2600" s="527"/>
      <c r="D2600" s="530"/>
      <c r="E2600" s="530"/>
      <c r="F2600" s="545"/>
      <c r="G2600" s="530"/>
      <c r="H2600" s="530"/>
      <c r="I2600" s="530"/>
      <c r="J2600" s="531"/>
      <c r="K2600" s="531"/>
      <c r="L2600" s="531"/>
      <c r="M2600" s="531"/>
      <c r="N2600" s="544"/>
      <c r="O2600" s="532"/>
      <c r="P2600" s="532"/>
    </row>
    <row r="2601" spans="1:16" x14ac:dyDescent="0.2">
      <c r="A2601" s="525"/>
      <c r="B2601" s="526"/>
      <c r="C2601" s="527"/>
      <c r="D2601" s="530"/>
      <c r="E2601" s="530"/>
      <c r="F2601" s="545"/>
      <c r="G2601" s="530"/>
      <c r="H2601" s="530"/>
      <c r="I2601" s="530"/>
      <c r="J2601" s="531"/>
      <c r="K2601" s="531"/>
      <c r="L2601" s="531"/>
      <c r="M2601" s="531"/>
      <c r="N2601" s="544"/>
      <c r="O2601" s="532"/>
      <c r="P2601" s="532"/>
    </row>
    <row r="2602" spans="1:16" x14ac:dyDescent="0.2">
      <c r="A2602" s="525"/>
      <c r="B2602" s="526"/>
      <c r="C2602" s="527"/>
      <c r="D2602" s="530"/>
      <c r="E2602" s="530"/>
      <c r="F2602" s="545"/>
      <c r="G2602" s="530"/>
      <c r="H2602" s="530"/>
      <c r="I2602" s="530"/>
      <c r="J2602" s="531"/>
      <c r="K2602" s="531"/>
      <c r="L2602" s="531"/>
      <c r="M2602" s="531"/>
      <c r="N2602" s="544"/>
      <c r="O2602" s="532"/>
      <c r="P2602" s="532"/>
    </row>
    <row r="2603" spans="1:16" x14ac:dyDescent="0.2">
      <c r="A2603" s="525"/>
      <c r="B2603" s="526"/>
      <c r="C2603" s="527"/>
      <c r="D2603" s="530"/>
      <c r="E2603" s="530"/>
      <c r="F2603" s="545"/>
      <c r="G2603" s="530"/>
      <c r="H2603" s="530"/>
      <c r="I2603" s="530"/>
      <c r="J2603" s="531"/>
      <c r="K2603" s="531"/>
      <c r="L2603" s="531"/>
      <c r="M2603" s="531"/>
      <c r="N2603" s="544"/>
      <c r="O2603" s="532"/>
      <c r="P2603" s="532"/>
    </row>
    <row r="2604" spans="1:16" x14ac:dyDescent="0.2">
      <c r="A2604" s="525"/>
      <c r="B2604" s="526"/>
      <c r="C2604" s="527"/>
      <c r="D2604" s="530"/>
      <c r="E2604" s="530"/>
      <c r="F2604" s="545"/>
      <c r="G2604" s="530"/>
      <c r="H2604" s="530"/>
      <c r="I2604" s="530"/>
      <c r="J2604" s="531"/>
      <c r="K2604" s="531"/>
      <c r="L2604" s="531"/>
      <c r="M2604" s="531"/>
      <c r="N2604" s="544"/>
      <c r="O2604" s="532"/>
      <c r="P2604" s="532"/>
    </row>
    <row r="2605" spans="1:16" x14ac:dyDescent="0.2">
      <c r="A2605" s="525"/>
      <c r="B2605" s="526"/>
      <c r="C2605" s="527"/>
      <c r="D2605" s="530"/>
      <c r="E2605" s="530"/>
      <c r="F2605" s="545"/>
      <c r="G2605" s="530"/>
      <c r="H2605" s="530"/>
      <c r="I2605" s="530"/>
      <c r="J2605" s="531"/>
      <c r="K2605" s="531"/>
      <c r="L2605" s="531"/>
      <c r="M2605" s="531"/>
      <c r="N2605" s="544"/>
      <c r="O2605" s="532"/>
      <c r="P2605" s="532"/>
    </row>
    <row r="2606" spans="1:16" x14ac:dyDescent="0.2">
      <c r="A2606" s="525"/>
      <c r="B2606" s="526"/>
      <c r="C2606" s="527"/>
      <c r="D2606" s="530"/>
      <c r="E2606" s="530"/>
      <c r="F2606" s="545"/>
      <c r="G2606" s="530"/>
      <c r="H2606" s="530"/>
      <c r="I2606" s="530"/>
      <c r="J2606" s="531"/>
      <c r="K2606" s="531"/>
      <c r="L2606" s="531"/>
      <c r="M2606" s="531"/>
      <c r="N2606" s="544"/>
      <c r="O2606" s="532"/>
      <c r="P2606" s="532"/>
    </row>
    <row r="2607" spans="1:16" x14ac:dyDescent="0.2">
      <c r="A2607" s="525"/>
      <c r="B2607" s="526"/>
      <c r="C2607" s="527"/>
      <c r="D2607" s="530"/>
      <c r="E2607" s="530"/>
      <c r="F2607" s="545"/>
      <c r="G2607" s="530"/>
      <c r="H2607" s="530"/>
      <c r="I2607" s="530"/>
      <c r="J2607" s="531"/>
      <c r="K2607" s="531"/>
      <c r="L2607" s="531"/>
      <c r="M2607" s="531"/>
      <c r="N2607" s="544"/>
      <c r="O2607" s="532"/>
      <c r="P2607" s="532"/>
    </row>
    <row r="2608" spans="1:16" x14ac:dyDescent="0.2">
      <c r="A2608" s="525"/>
      <c r="B2608" s="526"/>
      <c r="C2608" s="527"/>
      <c r="D2608" s="530"/>
      <c r="E2608" s="530"/>
      <c r="F2608" s="545"/>
      <c r="G2608" s="530"/>
      <c r="H2608" s="530"/>
      <c r="I2608" s="530"/>
      <c r="J2608" s="531"/>
      <c r="K2608" s="531"/>
      <c r="L2608" s="531"/>
      <c r="M2608" s="531"/>
      <c r="N2608" s="544"/>
      <c r="O2608" s="532"/>
      <c r="P2608" s="532"/>
    </row>
    <row r="2609" spans="1:16" x14ac:dyDescent="0.2">
      <c r="A2609" s="525"/>
      <c r="B2609" s="526"/>
      <c r="C2609" s="527"/>
      <c r="D2609" s="530"/>
      <c r="E2609" s="530"/>
      <c r="F2609" s="545"/>
      <c r="G2609" s="530"/>
      <c r="H2609" s="530"/>
      <c r="I2609" s="530"/>
      <c r="J2609" s="531"/>
      <c r="K2609" s="531"/>
      <c r="L2609" s="531"/>
      <c r="M2609" s="531"/>
      <c r="N2609" s="544"/>
      <c r="O2609" s="532"/>
      <c r="P2609" s="532"/>
    </row>
    <row r="2610" spans="1:16" x14ac:dyDescent="0.2">
      <c r="A2610" s="525"/>
      <c r="B2610" s="526"/>
      <c r="C2610" s="527"/>
      <c r="D2610" s="530"/>
      <c r="E2610" s="530"/>
      <c r="F2610" s="545"/>
      <c r="G2610" s="530"/>
      <c r="H2610" s="530"/>
      <c r="I2610" s="530"/>
      <c r="J2610" s="531"/>
      <c r="K2610" s="531"/>
      <c r="L2610" s="531"/>
      <c r="M2610" s="531"/>
      <c r="N2610" s="544"/>
      <c r="O2610" s="532"/>
      <c r="P2610" s="532"/>
    </row>
    <row r="2611" spans="1:16" x14ac:dyDescent="0.2">
      <c r="A2611" s="525"/>
      <c r="B2611" s="526"/>
      <c r="C2611" s="527"/>
      <c r="D2611" s="530"/>
      <c r="E2611" s="530"/>
      <c r="F2611" s="545"/>
      <c r="G2611" s="530"/>
      <c r="H2611" s="530"/>
      <c r="I2611" s="530"/>
      <c r="J2611" s="531"/>
      <c r="K2611" s="531"/>
      <c r="L2611" s="531"/>
      <c r="M2611" s="531"/>
      <c r="N2611" s="544"/>
      <c r="O2611" s="532"/>
      <c r="P2611" s="532"/>
    </row>
    <row r="2612" spans="1:16" x14ac:dyDescent="0.2">
      <c r="A2612" s="525"/>
      <c r="B2612" s="526"/>
      <c r="C2612" s="527"/>
      <c r="D2612" s="530"/>
      <c r="E2612" s="530"/>
      <c r="F2612" s="545"/>
      <c r="G2612" s="530"/>
      <c r="H2612" s="530"/>
      <c r="I2612" s="530"/>
      <c r="J2612" s="531"/>
      <c r="K2612" s="531"/>
      <c r="L2612" s="531"/>
      <c r="M2612" s="531"/>
      <c r="N2612" s="544"/>
      <c r="O2612" s="532"/>
      <c r="P2612" s="532"/>
    </row>
    <row r="2613" spans="1:16" x14ac:dyDescent="0.2">
      <c r="A2613" s="525"/>
      <c r="B2613" s="526"/>
      <c r="C2613" s="527"/>
      <c r="D2613" s="530"/>
      <c r="E2613" s="530"/>
      <c r="F2613" s="545"/>
      <c r="G2613" s="530"/>
      <c r="H2613" s="530"/>
      <c r="I2613" s="530"/>
      <c r="J2613" s="531"/>
      <c r="K2613" s="531"/>
      <c r="L2613" s="531"/>
      <c r="M2613" s="531"/>
      <c r="N2613" s="544"/>
      <c r="O2613" s="532"/>
      <c r="P2613" s="532"/>
    </row>
    <row r="2614" spans="1:16" x14ac:dyDescent="0.2">
      <c r="A2614" s="525"/>
      <c r="B2614" s="526"/>
      <c r="C2614" s="527"/>
      <c r="D2614" s="530"/>
      <c r="E2614" s="530"/>
      <c r="F2614" s="545"/>
      <c r="G2614" s="530"/>
      <c r="H2614" s="530"/>
      <c r="I2614" s="530"/>
      <c r="J2614" s="531"/>
      <c r="K2614" s="531"/>
      <c r="L2614" s="531"/>
      <c r="M2614" s="531"/>
      <c r="N2614" s="544"/>
      <c r="O2614" s="532"/>
      <c r="P2614" s="532"/>
    </row>
    <row r="2615" spans="1:16" x14ac:dyDescent="0.2">
      <c r="A2615" s="525"/>
      <c r="B2615" s="526"/>
      <c r="C2615" s="527"/>
      <c r="D2615" s="530"/>
      <c r="E2615" s="530"/>
      <c r="F2615" s="545"/>
      <c r="G2615" s="530"/>
      <c r="H2615" s="530"/>
      <c r="I2615" s="530"/>
      <c r="J2615" s="531"/>
      <c r="K2615" s="531"/>
      <c r="L2615" s="531"/>
      <c r="M2615" s="531"/>
      <c r="N2615" s="544"/>
      <c r="O2615" s="532"/>
      <c r="P2615" s="532"/>
    </row>
    <row r="2616" spans="1:16" x14ac:dyDescent="0.2">
      <c r="A2616" s="525"/>
      <c r="B2616" s="526"/>
      <c r="C2616" s="527"/>
      <c r="D2616" s="530"/>
      <c r="E2616" s="530"/>
      <c r="F2616" s="545"/>
      <c r="G2616" s="530"/>
      <c r="H2616" s="530"/>
      <c r="I2616" s="530"/>
      <c r="J2616" s="531"/>
      <c r="K2616" s="531"/>
      <c r="L2616" s="531"/>
      <c r="M2616" s="531"/>
      <c r="N2616" s="544"/>
      <c r="O2616" s="532"/>
      <c r="P2616" s="532"/>
    </row>
    <row r="2617" spans="1:16" x14ac:dyDescent="0.2">
      <c r="A2617" s="525"/>
      <c r="B2617" s="526"/>
      <c r="C2617" s="527"/>
      <c r="D2617" s="530"/>
      <c r="E2617" s="530"/>
      <c r="F2617" s="545"/>
      <c r="G2617" s="530"/>
      <c r="H2617" s="530"/>
      <c r="I2617" s="530"/>
      <c r="J2617" s="531"/>
      <c r="K2617" s="531"/>
      <c r="L2617" s="531"/>
      <c r="M2617" s="531"/>
      <c r="N2617" s="544"/>
      <c r="O2617" s="532"/>
      <c r="P2617" s="532"/>
    </row>
    <row r="2618" spans="1:16" x14ac:dyDescent="0.2">
      <c r="A2618" s="525"/>
      <c r="B2618" s="526"/>
      <c r="C2618" s="527"/>
      <c r="D2618" s="530"/>
      <c r="E2618" s="530"/>
      <c r="F2618" s="545"/>
      <c r="G2618" s="530"/>
      <c r="H2618" s="530"/>
      <c r="I2618" s="530"/>
      <c r="J2618" s="531"/>
      <c r="K2618" s="531"/>
      <c r="L2618" s="531"/>
      <c r="M2618" s="531"/>
      <c r="N2618" s="544"/>
      <c r="O2618" s="532"/>
      <c r="P2618" s="532"/>
    </row>
    <row r="2619" spans="1:16" x14ac:dyDescent="0.2">
      <c r="A2619" s="525"/>
      <c r="B2619" s="526"/>
      <c r="C2619" s="527"/>
      <c r="D2619" s="530"/>
      <c r="E2619" s="530"/>
      <c r="F2619" s="545"/>
      <c r="G2619" s="530"/>
      <c r="H2619" s="530"/>
      <c r="I2619" s="530"/>
      <c r="J2619" s="531"/>
      <c r="K2619" s="531"/>
      <c r="L2619" s="531"/>
      <c r="M2619" s="531"/>
      <c r="N2619" s="544"/>
      <c r="O2619" s="532"/>
      <c r="P2619" s="532"/>
    </row>
    <row r="2620" spans="1:16" x14ac:dyDescent="0.2">
      <c r="A2620" s="525"/>
      <c r="B2620" s="526"/>
      <c r="C2620" s="527"/>
      <c r="D2620" s="530"/>
      <c r="E2620" s="530"/>
      <c r="F2620" s="545"/>
      <c r="G2620" s="530"/>
      <c r="H2620" s="530"/>
      <c r="I2620" s="530"/>
      <c r="J2620" s="531"/>
      <c r="K2620" s="531"/>
      <c r="L2620" s="531"/>
      <c r="M2620" s="531"/>
      <c r="N2620" s="544"/>
      <c r="O2620" s="532"/>
      <c r="P2620" s="532"/>
    </row>
    <row r="2621" spans="1:16" x14ac:dyDescent="0.2">
      <c r="A2621" s="525"/>
      <c r="B2621" s="526"/>
      <c r="C2621" s="527"/>
      <c r="D2621" s="530"/>
      <c r="E2621" s="530"/>
      <c r="F2621" s="545"/>
      <c r="G2621" s="530"/>
      <c r="H2621" s="530"/>
      <c r="I2621" s="530"/>
      <c r="J2621" s="531"/>
      <c r="K2621" s="531"/>
      <c r="L2621" s="531"/>
      <c r="M2621" s="531"/>
      <c r="N2621" s="544"/>
      <c r="O2621" s="532"/>
      <c r="P2621" s="532"/>
    </row>
    <row r="2622" spans="1:16" x14ac:dyDescent="0.2">
      <c r="A2622" s="525"/>
      <c r="B2622" s="526"/>
      <c r="C2622" s="527"/>
      <c r="D2622" s="530"/>
      <c r="E2622" s="530"/>
      <c r="F2622" s="545"/>
      <c r="G2622" s="530"/>
      <c r="H2622" s="530"/>
      <c r="I2622" s="530"/>
      <c r="J2622" s="531"/>
      <c r="K2622" s="531"/>
      <c r="L2622" s="531"/>
      <c r="M2622" s="531"/>
      <c r="N2622" s="544"/>
      <c r="O2622" s="532"/>
      <c r="P2622" s="532"/>
    </row>
    <row r="2623" spans="1:16" x14ac:dyDescent="0.2">
      <c r="A2623" s="525"/>
      <c r="B2623" s="526"/>
      <c r="C2623" s="527"/>
      <c r="D2623" s="530"/>
      <c r="E2623" s="530"/>
      <c r="F2623" s="545"/>
      <c r="G2623" s="530"/>
      <c r="H2623" s="530"/>
      <c r="I2623" s="530"/>
      <c r="J2623" s="531"/>
      <c r="K2623" s="531"/>
      <c r="L2623" s="531"/>
      <c r="M2623" s="531"/>
      <c r="N2623" s="544"/>
      <c r="O2623" s="532"/>
      <c r="P2623" s="532"/>
    </row>
    <row r="2624" spans="1:16" x14ac:dyDescent="0.2">
      <c r="A2624" s="525"/>
      <c r="B2624" s="526"/>
      <c r="C2624" s="527"/>
      <c r="D2624" s="530"/>
      <c r="E2624" s="530"/>
      <c r="F2624" s="545"/>
      <c r="G2624" s="530"/>
      <c r="H2624" s="530"/>
      <c r="I2624" s="530"/>
      <c r="J2624" s="531"/>
      <c r="K2624" s="531"/>
      <c r="L2624" s="531"/>
      <c r="M2624" s="531"/>
      <c r="N2624" s="544"/>
      <c r="O2624" s="532"/>
      <c r="P2624" s="532"/>
    </row>
    <row r="2625" spans="1:16" x14ac:dyDescent="0.2">
      <c r="A2625" s="525"/>
      <c r="B2625" s="526"/>
      <c r="C2625" s="527"/>
      <c r="D2625" s="530"/>
      <c r="E2625" s="530"/>
      <c r="F2625" s="545"/>
      <c r="G2625" s="530"/>
      <c r="H2625" s="530"/>
      <c r="I2625" s="530"/>
      <c r="J2625" s="531"/>
      <c r="K2625" s="531"/>
      <c r="L2625" s="531"/>
      <c r="M2625" s="531"/>
      <c r="N2625" s="544"/>
      <c r="O2625" s="532"/>
      <c r="P2625" s="532"/>
    </row>
    <row r="2626" spans="1:16" x14ac:dyDescent="0.2">
      <c r="A2626" s="525"/>
      <c r="B2626" s="526"/>
      <c r="C2626" s="527"/>
      <c r="D2626" s="530"/>
      <c r="E2626" s="530"/>
      <c r="F2626" s="545"/>
      <c r="G2626" s="530"/>
      <c r="H2626" s="530"/>
      <c r="I2626" s="530"/>
      <c r="J2626" s="531"/>
      <c r="K2626" s="531"/>
      <c r="L2626" s="531"/>
      <c r="M2626" s="531"/>
      <c r="N2626" s="544"/>
      <c r="O2626" s="532"/>
      <c r="P2626" s="532"/>
    </row>
    <row r="2627" spans="1:16" x14ac:dyDescent="0.2">
      <c r="A2627" s="525"/>
      <c r="B2627" s="526"/>
      <c r="C2627" s="527"/>
      <c r="D2627" s="530"/>
      <c r="E2627" s="530"/>
      <c r="F2627" s="545"/>
      <c r="G2627" s="530"/>
      <c r="H2627" s="530"/>
      <c r="I2627" s="530"/>
      <c r="J2627" s="531"/>
      <c r="K2627" s="531"/>
      <c r="L2627" s="531"/>
      <c r="M2627" s="531"/>
      <c r="N2627" s="544"/>
      <c r="O2627" s="532"/>
      <c r="P2627" s="532"/>
    </row>
    <row r="2628" spans="1:16" x14ac:dyDescent="0.2">
      <c r="A2628" s="525"/>
      <c r="B2628" s="526"/>
      <c r="C2628" s="527"/>
      <c r="D2628" s="530"/>
      <c r="E2628" s="530"/>
      <c r="F2628" s="545"/>
      <c r="G2628" s="530"/>
      <c r="H2628" s="530"/>
      <c r="I2628" s="530"/>
      <c r="J2628" s="531"/>
      <c r="K2628" s="531"/>
      <c r="L2628" s="531"/>
      <c r="M2628" s="531"/>
      <c r="N2628" s="544"/>
      <c r="O2628" s="532"/>
      <c r="P2628" s="532"/>
    </row>
    <row r="2629" spans="1:16" x14ac:dyDescent="0.2">
      <c r="A2629" s="525"/>
      <c r="B2629" s="526"/>
      <c r="C2629" s="527"/>
      <c r="D2629" s="530"/>
      <c r="E2629" s="530"/>
      <c r="F2629" s="545"/>
      <c r="G2629" s="530"/>
      <c r="H2629" s="530"/>
      <c r="I2629" s="530"/>
      <c r="J2629" s="531"/>
      <c r="K2629" s="531"/>
      <c r="L2629" s="531"/>
      <c r="M2629" s="531"/>
      <c r="N2629" s="544"/>
      <c r="O2629" s="532"/>
      <c r="P2629" s="532"/>
    </row>
    <row r="2630" spans="1:16" x14ac:dyDescent="0.2">
      <c r="A2630" s="525"/>
      <c r="B2630" s="526"/>
      <c r="C2630" s="527"/>
      <c r="D2630" s="530"/>
      <c r="E2630" s="530"/>
      <c r="F2630" s="545"/>
      <c r="G2630" s="530"/>
      <c r="H2630" s="530"/>
      <c r="I2630" s="530"/>
      <c r="J2630" s="531"/>
      <c r="K2630" s="531"/>
      <c r="L2630" s="531"/>
      <c r="M2630" s="531"/>
      <c r="N2630" s="544"/>
      <c r="O2630" s="532"/>
      <c r="P2630" s="532"/>
    </row>
    <row r="2631" spans="1:16" x14ac:dyDescent="0.2">
      <c r="A2631" s="525"/>
      <c r="B2631" s="526"/>
      <c r="C2631" s="527"/>
      <c r="D2631" s="530"/>
      <c r="E2631" s="530"/>
      <c r="F2631" s="545"/>
      <c r="G2631" s="530"/>
      <c r="H2631" s="530"/>
      <c r="I2631" s="530"/>
      <c r="J2631" s="531"/>
      <c r="K2631" s="531"/>
      <c r="L2631" s="531"/>
      <c r="M2631" s="531"/>
      <c r="N2631" s="544"/>
      <c r="O2631" s="532"/>
      <c r="P2631" s="532"/>
    </row>
    <row r="2632" spans="1:16" x14ac:dyDescent="0.2">
      <c r="A2632" s="525"/>
      <c r="B2632" s="526"/>
      <c r="C2632" s="527"/>
      <c r="D2632" s="530"/>
      <c r="E2632" s="530"/>
      <c r="F2632" s="545"/>
      <c r="G2632" s="530"/>
      <c r="H2632" s="530"/>
      <c r="I2632" s="530"/>
      <c r="J2632" s="531"/>
      <c r="K2632" s="531"/>
      <c r="L2632" s="531"/>
      <c r="M2632" s="531"/>
      <c r="N2632" s="544"/>
      <c r="O2632" s="532"/>
      <c r="P2632" s="532"/>
    </row>
    <row r="2633" spans="1:16" x14ac:dyDescent="0.2">
      <c r="A2633" s="525"/>
      <c r="B2633" s="526"/>
      <c r="C2633" s="527"/>
      <c r="D2633" s="530"/>
      <c r="E2633" s="530"/>
      <c r="F2633" s="545"/>
      <c r="G2633" s="530"/>
      <c r="H2633" s="530"/>
      <c r="I2633" s="530"/>
      <c r="J2633" s="531"/>
      <c r="K2633" s="531"/>
      <c r="L2633" s="531"/>
      <c r="M2633" s="531"/>
      <c r="N2633" s="544"/>
      <c r="O2633" s="532"/>
      <c r="P2633" s="532"/>
    </row>
    <row r="2634" spans="1:16" x14ac:dyDescent="0.2">
      <c r="A2634" s="525"/>
      <c r="B2634" s="526"/>
      <c r="C2634" s="527"/>
      <c r="D2634" s="530"/>
      <c r="E2634" s="530"/>
      <c r="F2634" s="545"/>
      <c r="G2634" s="530"/>
      <c r="H2634" s="530"/>
      <c r="I2634" s="530"/>
      <c r="J2634" s="531"/>
      <c r="K2634" s="531"/>
      <c r="L2634" s="531"/>
      <c r="M2634" s="531"/>
      <c r="N2634" s="544"/>
      <c r="O2634" s="532"/>
      <c r="P2634" s="532"/>
    </row>
    <row r="2635" spans="1:16" x14ac:dyDescent="0.2">
      <c r="A2635" s="525"/>
      <c r="B2635" s="526"/>
      <c r="C2635" s="527"/>
      <c r="D2635" s="530"/>
      <c r="E2635" s="530"/>
      <c r="F2635" s="545"/>
      <c r="G2635" s="530"/>
      <c r="H2635" s="530"/>
      <c r="I2635" s="530"/>
      <c r="J2635" s="531"/>
      <c r="K2635" s="531"/>
      <c r="L2635" s="531"/>
      <c r="M2635" s="531"/>
      <c r="N2635" s="544"/>
      <c r="O2635" s="532"/>
      <c r="P2635" s="532"/>
    </row>
    <row r="2636" spans="1:16" x14ac:dyDescent="0.2">
      <c r="A2636" s="525"/>
      <c r="B2636" s="526"/>
      <c r="C2636" s="527"/>
      <c r="D2636" s="530"/>
      <c r="E2636" s="530"/>
      <c r="F2636" s="545"/>
      <c r="G2636" s="530"/>
      <c r="H2636" s="530"/>
      <c r="I2636" s="530"/>
      <c r="J2636" s="531"/>
      <c r="K2636" s="531"/>
      <c r="L2636" s="531"/>
      <c r="M2636" s="531"/>
      <c r="N2636" s="544"/>
      <c r="O2636" s="532"/>
      <c r="P2636" s="532"/>
    </row>
    <row r="2637" spans="1:16" x14ac:dyDescent="0.2">
      <c r="A2637" s="525"/>
      <c r="B2637" s="526"/>
      <c r="C2637" s="527"/>
      <c r="D2637" s="530"/>
      <c r="E2637" s="530"/>
      <c r="F2637" s="545"/>
      <c r="G2637" s="530"/>
      <c r="H2637" s="530"/>
      <c r="I2637" s="530"/>
      <c r="J2637" s="531"/>
      <c r="K2637" s="531"/>
      <c r="L2637" s="531"/>
      <c r="M2637" s="531"/>
      <c r="N2637" s="544"/>
      <c r="O2637" s="532"/>
      <c r="P2637" s="532"/>
    </row>
    <row r="2638" spans="1:16" x14ac:dyDescent="0.2">
      <c r="A2638" s="525"/>
      <c r="B2638" s="526"/>
      <c r="C2638" s="527"/>
      <c r="D2638" s="530"/>
      <c r="E2638" s="530"/>
      <c r="F2638" s="545"/>
      <c r="G2638" s="530"/>
      <c r="H2638" s="530"/>
      <c r="I2638" s="530"/>
      <c r="J2638" s="531"/>
      <c r="K2638" s="531"/>
      <c r="L2638" s="531"/>
      <c r="M2638" s="531"/>
      <c r="N2638" s="544"/>
      <c r="O2638" s="532"/>
      <c r="P2638" s="532"/>
    </row>
    <row r="2639" spans="1:16" x14ac:dyDescent="0.2">
      <c r="A2639" s="525"/>
      <c r="B2639" s="526"/>
      <c r="C2639" s="527"/>
      <c r="D2639" s="530"/>
      <c r="E2639" s="530"/>
      <c r="F2639" s="545"/>
      <c r="G2639" s="530"/>
      <c r="H2639" s="530"/>
      <c r="I2639" s="530"/>
      <c r="J2639" s="531"/>
      <c r="K2639" s="531"/>
      <c r="L2639" s="531"/>
      <c r="M2639" s="531"/>
      <c r="N2639" s="544"/>
      <c r="O2639" s="532"/>
      <c r="P2639" s="532"/>
    </row>
    <row r="2640" spans="1:16" x14ac:dyDescent="0.2">
      <c r="A2640" s="525"/>
      <c r="B2640" s="526"/>
      <c r="C2640" s="527"/>
      <c r="D2640" s="530"/>
      <c r="E2640" s="530"/>
      <c r="F2640" s="545"/>
      <c r="G2640" s="530"/>
      <c r="H2640" s="530"/>
      <c r="I2640" s="530"/>
      <c r="J2640" s="531"/>
      <c r="K2640" s="531"/>
      <c r="L2640" s="531"/>
      <c r="M2640" s="531"/>
      <c r="N2640" s="544"/>
      <c r="O2640" s="532"/>
      <c r="P2640" s="532"/>
    </row>
    <row r="2641" spans="1:16" x14ac:dyDescent="0.2">
      <c r="A2641" s="525"/>
      <c r="B2641" s="526"/>
      <c r="C2641" s="527"/>
      <c r="D2641" s="530"/>
      <c r="E2641" s="530"/>
      <c r="F2641" s="545"/>
      <c r="G2641" s="530"/>
      <c r="H2641" s="530"/>
      <c r="I2641" s="530"/>
      <c r="J2641" s="531"/>
      <c r="K2641" s="531"/>
      <c r="L2641" s="531"/>
      <c r="M2641" s="531"/>
      <c r="N2641" s="544"/>
      <c r="O2641" s="532"/>
      <c r="P2641" s="532"/>
    </row>
    <row r="2642" spans="1:16" x14ac:dyDescent="0.2">
      <c r="A2642" s="525"/>
      <c r="B2642" s="526"/>
      <c r="C2642" s="527"/>
      <c r="D2642" s="530"/>
      <c r="E2642" s="530"/>
      <c r="F2642" s="545"/>
      <c r="G2642" s="530"/>
      <c r="H2642" s="530"/>
      <c r="I2642" s="530"/>
      <c r="J2642" s="531"/>
      <c r="K2642" s="531"/>
      <c r="L2642" s="531"/>
      <c r="M2642" s="531"/>
      <c r="N2642" s="544"/>
      <c r="O2642" s="532"/>
      <c r="P2642" s="532"/>
    </row>
    <row r="2643" spans="1:16" x14ac:dyDescent="0.2">
      <c r="A2643" s="525"/>
      <c r="B2643" s="526"/>
      <c r="C2643" s="527"/>
      <c r="D2643" s="530"/>
      <c r="E2643" s="530"/>
      <c r="F2643" s="545"/>
      <c r="G2643" s="530"/>
      <c r="H2643" s="530"/>
      <c r="I2643" s="530"/>
      <c r="J2643" s="531"/>
      <c r="K2643" s="531"/>
      <c r="L2643" s="531"/>
      <c r="M2643" s="531"/>
      <c r="N2643" s="544"/>
      <c r="O2643" s="532"/>
      <c r="P2643" s="532"/>
    </row>
    <row r="2644" spans="1:16" x14ac:dyDescent="0.2">
      <c r="A2644" s="525"/>
      <c r="B2644" s="526"/>
      <c r="C2644" s="527"/>
      <c r="D2644" s="530"/>
      <c r="E2644" s="530"/>
      <c r="F2644" s="545"/>
      <c r="G2644" s="530"/>
      <c r="H2644" s="530"/>
      <c r="I2644" s="530"/>
      <c r="J2644" s="531"/>
      <c r="K2644" s="531"/>
      <c r="L2644" s="531"/>
      <c r="M2644" s="531"/>
      <c r="N2644" s="544"/>
      <c r="O2644" s="532"/>
      <c r="P2644" s="532"/>
    </row>
    <row r="2645" spans="1:16" x14ac:dyDescent="0.2">
      <c r="A2645" s="525"/>
      <c r="B2645" s="526"/>
      <c r="C2645" s="527"/>
      <c r="D2645" s="530"/>
      <c r="E2645" s="530"/>
      <c r="F2645" s="545"/>
      <c r="G2645" s="530"/>
      <c r="H2645" s="530"/>
      <c r="I2645" s="530"/>
      <c r="J2645" s="531"/>
      <c r="K2645" s="531"/>
      <c r="L2645" s="531"/>
      <c r="M2645" s="531"/>
      <c r="N2645" s="544"/>
      <c r="O2645" s="532"/>
      <c r="P2645" s="532"/>
    </row>
    <row r="2646" spans="1:16" x14ac:dyDescent="0.2">
      <c r="A2646" s="525"/>
      <c r="B2646" s="526"/>
      <c r="C2646" s="527"/>
      <c r="D2646" s="530"/>
      <c r="E2646" s="530"/>
      <c r="F2646" s="545"/>
      <c r="G2646" s="530"/>
      <c r="H2646" s="530"/>
      <c r="I2646" s="530"/>
      <c r="J2646" s="531"/>
      <c r="K2646" s="531"/>
      <c r="L2646" s="531"/>
      <c r="M2646" s="531"/>
      <c r="N2646" s="544"/>
      <c r="O2646" s="532"/>
      <c r="P2646" s="532"/>
    </row>
    <row r="2647" spans="1:16" x14ac:dyDescent="0.2">
      <c r="A2647" s="525"/>
      <c r="B2647" s="526"/>
      <c r="C2647" s="527"/>
      <c r="D2647" s="530"/>
      <c r="E2647" s="530"/>
      <c r="F2647" s="545"/>
      <c r="G2647" s="530"/>
      <c r="H2647" s="530"/>
      <c r="I2647" s="530"/>
      <c r="J2647" s="531"/>
      <c r="K2647" s="531"/>
      <c r="L2647" s="531"/>
      <c r="M2647" s="531"/>
      <c r="N2647" s="544"/>
      <c r="O2647" s="532"/>
      <c r="P2647" s="532"/>
    </row>
    <row r="2648" spans="1:16" x14ac:dyDescent="0.2">
      <c r="A2648" s="525"/>
      <c r="B2648" s="526"/>
      <c r="C2648" s="527"/>
      <c r="D2648" s="530"/>
      <c r="E2648" s="530"/>
      <c r="F2648" s="545"/>
      <c r="G2648" s="530"/>
      <c r="H2648" s="530"/>
      <c r="I2648" s="530"/>
      <c r="J2648" s="531"/>
      <c r="K2648" s="531"/>
      <c r="L2648" s="531"/>
      <c r="M2648" s="531"/>
      <c r="N2648" s="544"/>
      <c r="O2648" s="532"/>
      <c r="P2648" s="532"/>
    </row>
    <row r="2649" spans="1:16" x14ac:dyDescent="0.2">
      <c r="A2649" s="525"/>
      <c r="B2649" s="526"/>
      <c r="C2649" s="527"/>
      <c r="D2649" s="530"/>
      <c r="E2649" s="530"/>
      <c r="F2649" s="545"/>
      <c r="G2649" s="530"/>
      <c r="H2649" s="530"/>
      <c r="I2649" s="530"/>
      <c r="J2649" s="531"/>
      <c r="K2649" s="531"/>
      <c r="L2649" s="531"/>
      <c r="M2649" s="531"/>
      <c r="N2649" s="544"/>
      <c r="O2649" s="532"/>
      <c r="P2649" s="532"/>
    </row>
    <row r="2650" spans="1:16" x14ac:dyDescent="0.2">
      <c r="A2650" s="525"/>
      <c r="B2650" s="526"/>
      <c r="C2650" s="527"/>
      <c r="D2650" s="530"/>
      <c r="E2650" s="530"/>
      <c r="F2650" s="545"/>
      <c r="G2650" s="530"/>
      <c r="H2650" s="530"/>
      <c r="I2650" s="530"/>
      <c r="J2650" s="531"/>
      <c r="K2650" s="531"/>
      <c r="L2650" s="531"/>
      <c r="M2650" s="531"/>
      <c r="N2650" s="544"/>
      <c r="O2650" s="532"/>
      <c r="P2650" s="532"/>
    </row>
    <row r="2651" spans="1:16" x14ac:dyDescent="0.2">
      <c r="A2651" s="525"/>
      <c r="B2651" s="526"/>
      <c r="C2651" s="527"/>
      <c r="D2651" s="530"/>
      <c r="E2651" s="530"/>
      <c r="F2651" s="545"/>
      <c r="G2651" s="530"/>
      <c r="H2651" s="530"/>
      <c r="I2651" s="530"/>
      <c r="J2651" s="531"/>
      <c r="K2651" s="531"/>
      <c r="L2651" s="531"/>
      <c r="M2651" s="531"/>
      <c r="N2651" s="544"/>
      <c r="O2651" s="532"/>
      <c r="P2651" s="532"/>
    </row>
    <row r="2652" spans="1:16" x14ac:dyDescent="0.2">
      <c r="A2652" s="525"/>
      <c r="B2652" s="526"/>
      <c r="C2652" s="527"/>
      <c r="D2652" s="530"/>
      <c r="E2652" s="530"/>
      <c r="F2652" s="545"/>
      <c r="G2652" s="530"/>
      <c r="H2652" s="530"/>
      <c r="I2652" s="530"/>
      <c r="J2652" s="531"/>
      <c r="K2652" s="531"/>
      <c r="L2652" s="531"/>
      <c r="M2652" s="531"/>
      <c r="N2652" s="544"/>
      <c r="O2652" s="532"/>
      <c r="P2652" s="532"/>
    </row>
    <row r="2653" spans="1:16" x14ac:dyDescent="0.2">
      <c r="A2653" s="525"/>
      <c r="B2653" s="526"/>
      <c r="C2653" s="527"/>
      <c r="D2653" s="530"/>
      <c r="E2653" s="530"/>
      <c r="F2653" s="545"/>
      <c r="G2653" s="530"/>
      <c r="H2653" s="530"/>
      <c r="I2653" s="530"/>
      <c r="J2653" s="531"/>
      <c r="K2653" s="531"/>
      <c r="L2653" s="531"/>
      <c r="M2653" s="531"/>
      <c r="N2653" s="544"/>
      <c r="O2653" s="532"/>
      <c r="P2653" s="532"/>
    </row>
    <row r="2654" spans="1:16" x14ac:dyDescent="0.2">
      <c r="A2654" s="525"/>
      <c r="B2654" s="526"/>
      <c r="C2654" s="527"/>
      <c r="D2654" s="530"/>
      <c r="E2654" s="530"/>
      <c r="F2654" s="545"/>
      <c r="G2654" s="530"/>
      <c r="H2654" s="530"/>
      <c r="I2654" s="530"/>
      <c r="J2654" s="531"/>
      <c r="K2654" s="531"/>
      <c r="L2654" s="531"/>
      <c r="M2654" s="531"/>
      <c r="N2654" s="544"/>
      <c r="O2654" s="532"/>
      <c r="P2654" s="532"/>
    </row>
    <row r="2655" spans="1:16" x14ac:dyDescent="0.2">
      <c r="A2655" s="525"/>
      <c r="B2655" s="526"/>
      <c r="C2655" s="527"/>
      <c r="D2655" s="530"/>
      <c r="E2655" s="530"/>
      <c r="F2655" s="545"/>
      <c r="G2655" s="530"/>
      <c r="H2655" s="530"/>
      <c r="I2655" s="530"/>
      <c r="J2655" s="531"/>
      <c r="K2655" s="531"/>
      <c r="L2655" s="531"/>
      <c r="M2655" s="531"/>
      <c r="N2655" s="544"/>
      <c r="O2655" s="532"/>
      <c r="P2655" s="532"/>
    </row>
    <row r="2656" spans="1:16" x14ac:dyDescent="0.2">
      <c r="A2656" s="525"/>
      <c r="B2656" s="526"/>
      <c r="C2656" s="527"/>
      <c r="D2656" s="530"/>
      <c r="E2656" s="530"/>
      <c r="F2656" s="545"/>
      <c r="G2656" s="530"/>
      <c r="H2656" s="530"/>
      <c r="I2656" s="530"/>
      <c r="J2656" s="531"/>
      <c r="K2656" s="531"/>
      <c r="L2656" s="531"/>
      <c r="M2656" s="531"/>
      <c r="N2656" s="544"/>
      <c r="O2656" s="532"/>
      <c r="P2656" s="532"/>
    </row>
    <row r="2657" spans="1:16" x14ac:dyDescent="0.2">
      <c r="A2657" s="525"/>
      <c r="B2657" s="526"/>
      <c r="C2657" s="527"/>
      <c r="D2657" s="530"/>
      <c r="E2657" s="530"/>
      <c r="F2657" s="545"/>
      <c r="G2657" s="530"/>
      <c r="H2657" s="530"/>
      <c r="I2657" s="530"/>
      <c r="J2657" s="531"/>
      <c r="K2657" s="531"/>
      <c r="L2657" s="531"/>
      <c r="M2657" s="531"/>
      <c r="N2657" s="544"/>
      <c r="O2657" s="532"/>
      <c r="P2657" s="532"/>
    </row>
    <row r="2658" spans="1:16" x14ac:dyDescent="0.2">
      <c r="A2658" s="525"/>
      <c r="B2658" s="526"/>
      <c r="C2658" s="527"/>
      <c r="D2658" s="530"/>
      <c r="E2658" s="530"/>
      <c r="F2658" s="545"/>
      <c r="G2658" s="530"/>
      <c r="H2658" s="530"/>
      <c r="I2658" s="530"/>
      <c r="J2658" s="531"/>
      <c r="K2658" s="531"/>
      <c r="L2658" s="531"/>
      <c r="M2658" s="531"/>
      <c r="N2658" s="544"/>
      <c r="O2658" s="532"/>
      <c r="P2658" s="532"/>
    </row>
    <row r="2659" spans="1:16" x14ac:dyDescent="0.2">
      <c r="A2659" s="525"/>
      <c r="B2659" s="526"/>
      <c r="C2659" s="527"/>
      <c r="D2659" s="530"/>
      <c r="E2659" s="530"/>
      <c r="F2659" s="545"/>
      <c r="G2659" s="530"/>
      <c r="H2659" s="530"/>
      <c r="I2659" s="530"/>
      <c r="J2659" s="531"/>
      <c r="K2659" s="531"/>
      <c r="L2659" s="531"/>
      <c r="M2659" s="531"/>
      <c r="N2659" s="544"/>
      <c r="O2659" s="532"/>
      <c r="P2659" s="532"/>
    </row>
    <row r="2660" spans="1:16" x14ac:dyDescent="0.2">
      <c r="A2660" s="525"/>
      <c r="B2660" s="526"/>
      <c r="C2660" s="527"/>
      <c r="D2660" s="530"/>
      <c r="E2660" s="530"/>
      <c r="F2660" s="545"/>
      <c r="G2660" s="530"/>
      <c r="H2660" s="530"/>
      <c r="I2660" s="530"/>
      <c r="J2660" s="531"/>
      <c r="K2660" s="531"/>
      <c r="L2660" s="531"/>
      <c r="M2660" s="531"/>
      <c r="N2660" s="544"/>
      <c r="O2660" s="532"/>
      <c r="P2660" s="532"/>
    </row>
    <row r="2661" spans="1:16" x14ac:dyDescent="0.2">
      <c r="A2661" s="525"/>
      <c r="B2661" s="526"/>
      <c r="C2661" s="527"/>
      <c r="D2661" s="530"/>
      <c r="E2661" s="530"/>
      <c r="F2661" s="545"/>
      <c r="G2661" s="530"/>
      <c r="H2661" s="530"/>
      <c r="I2661" s="530"/>
      <c r="J2661" s="531"/>
      <c r="K2661" s="531"/>
      <c r="L2661" s="531"/>
      <c r="M2661" s="531"/>
      <c r="N2661" s="544"/>
      <c r="O2661" s="532"/>
      <c r="P2661" s="532"/>
    </row>
    <row r="2662" spans="1:16" x14ac:dyDescent="0.2">
      <c r="A2662" s="525"/>
      <c r="B2662" s="526"/>
      <c r="C2662" s="527"/>
      <c r="D2662" s="530"/>
      <c r="E2662" s="530"/>
      <c r="F2662" s="545"/>
      <c r="G2662" s="530"/>
      <c r="H2662" s="530"/>
      <c r="I2662" s="530"/>
      <c r="J2662" s="531"/>
      <c r="K2662" s="531"/>
      <c r="L2662" s="531"/>
      <c r="M2662" s="531"/>
      <c r="N2662" s="544"/>
      <c r="O2662" s="532"/>
      <c r="P2662" s="532"/>
    </row>
    <row r="2663" spans="1:16" x14ac:dyDescent="0.2">
      <c r="A2663" s="525"/>
      <c r="B2663" s="526"/>
      <c r="C2663" s="527"/>
      <c r="D2663" s="530"/>
      <c r="E2663" s="530"/>
      <c r="F2663" s="545"/>
      <c r="G2663" s="530"/>
      <c r="H2663" s="530"/>
      <c r="I2663" s="530"/>
      <c r="J2663" s="531"/>
      <c r="K2663" s="531"/>
      <c r="L2663" s="531"/>
      <c r="M2663" s="531"/>
      <c r="N2663" s="544"/>
      <c r="O2663" s="532"/>
      <c r="P2663" s="532"/>
    </row>
    <row r="2664" spans="1:16" x14ac:dyDescent="0.2">
      <c r="A2664" s="525"/>
      <c r="B2664" s="526"/>
      <c r="C2664" s="527"/>
      <c r="D2664" s="530"/>
      <c r="E2664" s="530"/>
      <c r="F2664" s="545"/>
      <c r="G2664" s="530"/>
      <c r="H2664" s="530"/>
      <c r="I2664" s="530"/>
      <c r="J2664" s="531"/>
      <c r="K2664" s="531"/>
      <c r="L2664" s="531"/>
      <c r="M2664" s="531"/>
      <c r="N2664" s="544"/>
      <c r="O2664" s="532"/>
      <c r="P2664" s="532"/>
    </row>
    <row r="2665" spans="1:16" x14ac:dyDescent="0.2">
      <c r="A2665" s="525"/>
      <c r="B2665" s="526"/>
      <c r="C2665" s="527"/>
      <c r="D2665" s="530"/>
      <c r="E2665" s="530"/>
      <c r="F2665" s="545"/>
      <c r="G2665" s="530"/>
      <c r="H2665" s="530"/>
      <c r="I2665" s="530"/>
      <c r="J2665" s="531"/>
      <c r="K2665" s="531"/>
      <c r="L2665" s="531"/>
      <c r="M2665" s="531"/>
      <c r="N2665" s="544"/>
      <c r="O2665" s="532"/>
      <c r="P2665" s="532"/>
    </row>
    <row r="2666" spans="1:16" x14ac:dyDescent="0.2">
      <c r="A2666" s="525"/>
      <c r="B2666" s="526"/>
      <c r="C2666" s="527"/>
      <c r="D2666" s="530"/>
      <c r="E2666" s="530"/>
      <c r="F2666" s="545"/>
      <c r="G2666" s="530"/>
      <c r="H2666" s="530"/>
      <c r="I2666" s="530"/>
      <c r="J2666" s="531"/>
      <c r="K2666" s="531"/>
      <c r="L2666" s="531"/>
      <c r="M2666" s="531"/>
      <c r="N2666" s="544"/>
      <c r="O2666" s="532"/>
      <c r="P2666" s="532"/>
    </row>
    <row r="2667" spans="1:16" x14ac:dyDescent="0.2">
      <c r="A2667" s="525"/>
      <c r="B2667" s="526"/>
      <c r="C2667" s="527"/>
      <c r="D2667" s="530"/>
      <c r="E2667" s="530"/>
      <c r="F2667" s="545"/>
      <c r="G2667" s="530"/>
      <c r="H2667" s="530"/>
      <c r="I2667" s="530"/>
      <c r="J2667" s="531"/>
      <c r="K2667" s="531"/>
      <c r="L2667" s="531"/>
      <c r="M2667" s="531"/>
      <c r="N2667" s="544"/>
      <c r="O2667" s="532"/>
      <c r="P2667" s="532"/>
    </row>
    <row r="2668" spans="1:16" x14ac:dyDescent="0.2">
      <c r="A2668" s="525"/>
      <c r="B2668" s="526"/>
      <c r="C2668" s="527"/>
      <c r="D2668" s="530"/>
      <c r="E2668" s="530"/>
      <c r="F2668" s="545"/>
      <c r="G2668" s="530"/>
      <c r="H2668" s="530"/>
      <c r="I2668" s="530"/>
      <c r="J2668" s="531"/>
      <c r="K2668" s="531"/>
      <c r="L2668" s="531"/>
      <c r="M2668" s="531"/>
      <c r="N2668" s="544"/>
      <c r="O2668" s="532"/>
      <c r="P2668" s="532"/>
    </row>
    <row r="2669" spans="1:16" x14ac:dyDescent="0.2">
      <c r="A2669" s="525"/>
      <c r="B2669" s="526"/>
      <c r="C2669" s="527"/>
      <c r="D2669" s="530"/>
      <c r="E2669" s="530"/>
      <c r="F2669" s="545"/>
      <c r="G2669" s="530"/>
      <c r="H2669" s="530"/>
      <c r="I2669" s="530"/>
      <c r="J2669" s="531"/>
      <c r="K2669" s="531"/>
      <c r="L2669" s="531"/>
      <c r="M2669" s="531"/>
      <c r="N2669" s="544"/>
      <c r="O2669" s="532"/>
      <c r="P2669" s="532"/>
    </row>
    <row r="2670" spans="1:16" x14ac:dyDescent="0.2">
      <c r="A2670" s="525"/>
      <c r="B2670" s="526"/>
      <c r="C2670" s="527"/>
      <c r="D2670" s="530"/>
      <c r="E2670" s="530"/>
      <c r="F2670" s="545"/>
      <c r="G2670" s="530"/>
      <c r="H2670" s="530"/>
      <c r="I2670" s="530"/>
      <c r="J2670" s="531"/>
      <c r="K2670" s="531"/>
      <c r="L2670" s="531"/>
      <c r="M2670" s="531"/>
      <c r="N2670" s="544"/>
      <c r="O2670" s="532"/>
      <c r="P2670" s="532"/>
    </row>
    <row r="2671" spans="1:16" x14ac:dyDescent="0.2">
      <c r="A2671" s="525"/>
      <c r="B2671" s="526"/>
      <c r="C2671" s="527"/>
      <c r="D2671" s="530"/>
      <c r="E2671" s="530"/>
      <c r="F2671" s="545"/>
      <c r="G2671" s="530"/>
      <c r="H2671" s="530"/>
      <c r="I2671" s="530"/>
      <c r="J2671" s="531"/>
      <c r="K2671" s="531"/>
      <c r="L2671" s="531"/>
      <c r="M2671" s="531"/>
      <c r="N2671" s="544"/>
      <c r="O2671" s="532"/>
      <c r="P2671" s="532"/>
    </row>
    <row r="2672" spans="1:16" x14ac:dyDescent="0.2">
      <c r="A2672" s="525"/>
      <c r="B2672" s="526"/>
      <c r="C2672" s="527"/>
      <c r="D2672" s="530"/>
      <c r="E2672" s="530"/>
      <c r="F2672" s="545"/>
      <c r="G2672" s="530"/>
      <c r="H2672" s="530"/>
      <c r="I2672" s="530"/>
      <c r="J2672" s="531"/>
      <c r="K2672" s="531"/>
      <c r="L2672" s="531"/>
      <c r="M2672" s="531"/>
      <c r="N2672" s="544"/>
      <c r="O2672" s="532"/>
      <c r="P2672" s="532"/>
    </row>
    <row r="2673" spans="1:16" x14ac:dyDescent="0.2">
      <c r="A2673" s="525"/>
      <c r="B2673" s="526"/>
      <c r="C2673" s="527"/>
      <c r="D2673" s="530"/>
      <c r="E2673" s="530"/>
      <c r="F2673" s="545"/>
      <c r="G2673" s="530"/>
      <c r="H2673" s="530"/>
      <c r="I2673" s="530"/>
      <c r="J2673" s="531"/>
      <c r="K2673" s="531"/>
      <c r="L2673" s="531"/>
      <c r="M2673" s="531"/>
      <c r="N2673" s="544"/>
      <c r="O2673" s="532"/>
      <c r="P2673" s="532"/>
    </row>
    <row r="2674" spans="1:16" x14ac:dyDescent="0.2">
      <c r="A2674" s="525"/>
      <c r="B2674" s="526"/>
      <c r="C2674" s="527"/>
      <c r="D2674" s="530"/>
      <c r="E2674" s="530"/>
      <c r="F2674" s="545"/>
      <c r="G2674" s="530"/>
      <c r="H2674" s="530"/>
      <c r="I2674" s="530"/>
      <c r="J2674" s="531"/>
      <c r="K2674" s="531"/>
      <c r="L2674" s="531"/>
      <c r="M2674" s="531"/>
      <c r="N2674" s="544"/>
      <c r="O2674" s="532"/>
      <c r="P2674" s="532"/>
    </row>
    <row r="2675" spans="1:16" x14ac:dyDescent="0.2">
      <c r="A2675" s="525"/>
      <c r="B2675" s="526"/>
      <c r="C2675" s="527"/>
      <c r="D2675" s="530"/>
      <c r="E2675" s="530"/>
      <c r="F2675" s="545"/>
      <c r="G2675" s="530"/>
      <c r="H2675" s="530"/>
      <c r="I2675" s="530"/>
      <c r="J2675" s="531"/>
      <c r="K2675" s="531"/>
      <c r="L2675" s="531"/>
      <c r="M2675" s="531"/>
      <c r="N2675" s="544"/>
      <c r="O2675" s="532"/>
      <c r="P2675" s="532"/>
    </row>
    <row r="2676" spans="1:16" x14ac:dyDescent="0.2">
      <c r="A2676" s="525"/>
      <c r="B2676" s="526"/>
      <c r="C2676" s="527"/>
      <c r="D2676" s="530"/>
      <c r="E2676" s="530"/>
      <c r="F2676" s="545"/>
      <c r="G2676" s="530"/>
      <c r="H2676" s="530"/>
      <c r="I2676" s="530"/>
      <c r="J2676" s="531"/>
      <c r="K2676" s="531"/>
      <c r="L2676" s="531"/>
      <c r="M2676" s="531"/>
      <c r="N2676" s="544"/>
      <c r="O2676" s="532"/>
      <c r="P2676" s="532"/>
    </row>
    <row r="2677" spans="1:16" x14ac:dyDescent="0.2">
      <c r="A2677" s="525"/>
      <c r="B2677" s="526"/>
      <c r="C2677" s="527"/>
      <c r="D2677" s="530"/>
      <c r="E2677" s="530"/>
      <c r="F2677" s="545"/>
      <c r="G2677" s="530"/>
      <c r="H2677" s="530"/>
      <c r="I2677" s="530"/>
      <c r="J2677" s="531"/>
      <c r="K2677" s="531"/>
      <c r="L2677" s="531"/>
      <c r="M2677" s="531"/>
      <c r="N2677" s="544"/>
      <c r="O2677" s="532"/>
      <c r="P2677" s="532"/>
    </row>
    <row r="2678" spans="1:16" x14ac:dyDescent="0.2">
      <c r="A2678" s="525"/>
      <c r="B2678" s="526"/>
      <c r="C2678" s="527"/>
      <c r="D2678" s="530"/>
      <c r="E2678" s="530"/>
      <c r="F2678" s="545"/>
      <c r="G2678" s="530"/>
      <c r="H2678" s="530"/>
      <c r="I2678" s="530"/>
      <c r="J2678" s="531"/>
      <c r="K2678" s="531"/>
      <c r="L2678" s="531"/>
      <c r="M2678" s="531"/>
      <c r="N2678" s="544"/>
      <c r="O2678" s="532"/>
      <c r="P2678" s="532"/>
    </row>
    <row r="2679" spans="1:16" x14ac:dyDescent="0.2">
      <c r="A2679" s="525"/>
      <c r="B2679" s="526"/>
      <c r="C2679" s="527"/>
      <c r="D2679" s="530"/>
      <c r="E2679" s="530"/>
      <c r="F2679" s="545"/>
      <c r="G2679" s="530"/>
      <c r="H2679" s="530"/>
      <c r="I2679" s="530"/>
      <c r="J2679" s="531"/>
      <c r="K2679" s="531"/>
      <c r="L2679" s="531"/>
      <c r="M2679" s="531"/>
      <c r="N2679" s="544"/>
      <c r="O2679" s="532"/>
      <c r="P2679" s="532"/>
    </row>
    <row r="2680" spans="1:16" x14ac:dyDescent="0.2">
      <c r="A2680" s="525"/>
      <c r="B2680" s="526"/>
      <c r="C2680" s="527"/>
      <c r="D2680" s="530"/>
      <c r="E2680" s="530"/>
      <c r="F2680" s="545"/>
      <c r="G2680" s="530"/>
      <c r="H2680" s="530"/>
      <c r="I2680" s="530"/>
      <c r="J2680" s="531"/>
      <c r="K2680" s="531"/>
      <c r="L2680" s="531"/>
      <c r="M2680" s="531"/>
      <c r="N2680" s="544"/>
      <c r="O2680" s="532"/>
      <c r="P2680" s="532"/>
    </row>
    <row r="2681" spans="1:16" x14ac:dyDescent="0.2">
      <c r="A2681" s="525"/>
      <c r="B2681" s="526"/>
      <c r="C2681" s="527"/>
      <c r="D2681" s="530"/>
      <c r="E2681" s="530"/>
      <c r="F2681" s="545"/>
      <c r="G2681" s="530"/>
      <c r="H2681" s="530"/>
      <c r="I2681" s="530"/>
      <c r="J2681" s="531"/>
      <c r="K2681" s="531"/>
      <c r="L2681" s="531"/>
      <c r="M2681" s="531"/>
      <c r="N2681" s="544"/>
      <c r="O2681" s="532"/>
      <c r="P2681" s="532"/>
    </row>
    <row r="2682" spans="1:16" x14ac:dyDescent="0.2">
      <c r="A2682" s="525"/>
      <c r="B2682" s="526"/>
      <c r="C2682" s="527"/>
      <c r="D2682" s="530"/>
      <c r="E2682" s="530"/>
      <c r="F2682" s="545"/>
      <c r="G2682" s="530"/>
      <c r="H2682" s="530"/>
      <c r="I2682" s="530"/>
      <c r="J2682" s="531"/>
      <c r="K2682" s="531"/>
      <c r="L2682" s="531"/>
      <c r="M2682" s="531"/>
      <c r="N2682" s="544"/>
      <c r="O2682" s="532"/>
      <c r="P2682" s="532"/>
    </row>
    <row r="2683" spans="1:16" x14ac:dyDescent="0.2">
      <c r="A2683" s="525"/>
      <c r="B2683" s="526"/>
      <c r="C2683" s="527"/>
      <c r="D2683" s="530"/>
      <c r="E2683" s="530"/>
      <c r="F2683" s="545"/>
      <c r="G2683" s="530"/>
      <c r="H2683" s="530"/>
      <c r="I2683" s="530"/>
      <c r="J2683" s="531"/>
      <c r="K2683" s="531"/>
      <c r="L2683" s="531"/>
      <c r="M2683" s="531"/>
      <c r="N2683" s="544"/>
      <c r="O2683" s="532"/>
      <c r="P2683" s="532"/>
    </row>
    <row r="2684" spans="1:16" x14ac:dyDescent="0.2">
      <c r="A2684" s="525"/>
      <c r="B2684" s="526"/>
      <c r="C2684" s="527"/>
      <c r="D2684" s="530"/>
      <c r="E2684" s="530"/>
      <c r="F2684" s="545"/>
      <c r="G2684" s="530"/>
      <c r="H2684" s="530"/>
      <c r="I2684" s="530"/>
      <c r="J2684" s="531"/>
      <c r="K2684" s="531"/>
      <c r="L2684" s="531"/>
      <c r="M2684" s="531"/>
      <c r="N2684" s="544"/>
      <c r="O2684" s="532"/>
      <c r="P2684" s="532"/>
    </row>
    <row r="2685" spans="1:16" x14ac:dyDescent="0.2">
      <c r="A2685" s="525"/>
      <c r="B2685" s="526"/>
      <c r="C2685" s="527"/>
      <c r="D2685" s="530"/>
      <c r="E2685" s="530"/>
      <c r="F2685" s="545"/>
      <c r="G2685" s="530"/>
      <c r="H2685" s="530"/>
      <c r="I2685" s="530"/>
      <c r="J2685" s="531"/>
      <c r="K2685" s="531"/>
      <c r="L2685" s="531"/>
      <c r="M2685" s="531"/>
      <c r="N2685" s="544"/>
      <c r="O2685" s="532"/>
      <c r="P2685" s="532"/>
    </row>
    <row r="2686" spans="1:16" x14ac:dyDescent="0.2">
      <c r="A2686" s="525"/>
      <c r="B2686" s="526"/>
      <c r="C2686" s="527"/>
      <c r="D2686" s="530"/>
      <c r="E2686" s="530"/>
      <c r="F2686" s="545"/>
      <c r="G2686" s="530"/>
      <c r="H2686" s="530"/>
      <c r="I2686" s="530"/>
      <c r="J2686" s="531"/>
      <c r="K2686" s="531"/>
      <c r="L2686" s="531"/>
      <c r="M2686" s="531"/>
      <c r="N2686" s="544"/>
      <c r="O2686" s="532"/>
      <c r="P2686" s="532"/>
    </row>
    <row r="2687" spans="1:16" x14ac:dyDescent="0.2">
      <c r="A2687" s="525"/>
      <c r="B2687" s="526"/>
      <c r="C2687" s="527"/>
      <c r="D2687" s="530"/>
      <c r="E2687" s="530"/>
      <c r="F2687" s="545"/>
      <c r="G2687" s="530"/>
      <c r="H2687" s="530"/>
      <c r="I2687" s="530"/>
      <c r="J2687" s="531"/>
      <c r="K2687" s="531"/>
      <c r="L2687" s="531"/>
      <c r="M2687" s="531"/>
      <c r="N2687" s="544"/>
      <c r="O2687" s="532"/>
      <c r="P2687" s="532"/>
    </row>
    <row r="2688" spans="1:16" x14ac:dyDescent="0.2">
      <c r="A2688" s="525"/>
      <c r="B2688" s="526"/>
      <c r="C2688" s="527"/>
      <c r="D2688" s="530"/>
      <c r="E2688" s="530"/>
      <c r="F2688" s="545"/>
      <c r="G2688" s="530"/>
      <c r="H2688" s="530"/>
      <c r="I2688" s="530"/>
      <c r="J2688" s="531"/>
      <c r="K2688" s="531"/>
      <c r="L2688" s="531"/>
      <c r="M2688" s="531"/>
      <c r="N2688" s="544"/>
      <c r="O2688" s="532"/>
      <c r="P2688" s="532"/>
    </row>
    <row r="2689" spans="1:16" x14ac:dyDescent="0.2">
      <c r="A2689" s="525"/>
      <c r="B2689" s="526"/>
      <c r="C2689" s="527"/>
      <c r="D2689" s="530"/>
      <c r="E2689" s="530"/>
      <c r="F2689" s="545"/>
      <c r="G2689" s="530"/>
      <c r="H2689" s="530"/>
      <c r="I2689" s="530"/>
      <c r="J2689" s="531"/>
      <c r="K2689" s="531"/>
      <c r="L2689" s="531"/>
      <c r="M2689" s="531"/>
      <c r="N2689" s="544"/>
      <c r="O2689" s="532"/>
      <c r="P2689" s="532"/>
    </row>
    <row r="2690" spans="1:16" x14ac:dyDescent="0.2">
      <c r="A2690" s="525"/>
      <c r="B2690" s="526"/>
      <c r="C2690" s="527"/>
      <c r="D2690" s="530"/>
      <c r="E2690" s="530"/>
      <c r="F2690" s="545"/>
      <c r="G2690" s="530"/>
      <c r="H2690" s="530"/>
      <c r="I2690" s="530"/>
      <c r="J2690" s="531"/>
      <c r="K2690" s="531"/>
      <c r="L2690" s="531"/>
      <c r="M2690" s="531"/>
      <c r="N2690" s="544"/>
      <c r="O2690" s="532"/>
      <c r="P2690" s="532"/>
    </row>
    <row r="2691" spans="1:16" x14ac:dyDescent="0.2">
      <c r="A2691" s="525"/>
      <c r="B2691" s="526"/>
      <c r="C2691" s="527"/>
      <c r="D2691" s="530"/>
      <c r="E2691" s="530"/>
      <c r="F2691" s="545"/>
      <c r="G2691" s="530"/>
      <c r="H2691" s="530"/>
      <c r="I2691" s="530"/>
      <c r="J2691" s="531"/>
      <c r="K2691" s="531"/>
      <c r="L2691" s="531"/>
      <c r="M2691" s="531"/>
      <c r="N2691" s="544"/>
      <c r="O2691" s="532"/>
      <c r="P2691" s="532"/>
    </row>
    <row r="2692" spans="1:16" x14ac:dyDescent="0.2">
      <c r="A2692" s="525"/>
      <c r="B2692" s="526"/>
      <c r="C2692" s="527"/>
      <c r="D2692" s="530"/>
      <c r="E2692" s="530"/>
      <c r="F2692" s="545"/>
      <c r="G2692" s="530"/>
      <c r="H2692" s="530"/>
      <c r="I2692" s="530"/>
      <c r="J2692" s="531"/>
      <c r="K2692" s="531"/>
      <c r="L2692" s="531"/>
      <c r="M2692" s="531"/>
      <c r="N2692" s="544"/>
      <c r="O2692" s="532"/>
      <c r="P2692" s="532"/>
    </row>
    <row r="2693" spans="1:16" x14ac:dyDescent="0.2">
      <c r="A2693" s="525"/>
      <c r="B2693" s="526"/>
      <c r="C2693" s="527"/>
      <c r="D2693" s="530"/>
      <c r="E2693" s="530"/>
      <c r="F2693" s="545"/>
      <c r="G2693" s="530"/>
      <c r="H2693" s="530"/>
      <c r="I2693" s="530"/>
      <c r="J2693" s="531"/>
      <c r="K2693" s="531"/>
      <c r="L2693" s="531"/>
      <c r="M2693" s="531"/>
      <c r="N2693" s="544"/>
      <c r="O2693" s="532"/>
      <c r="P2693" s="532"/>
    </row>
    <row r="2694" spans="1:16" x14ac:dyDescent="0.2">
      <c r="A2694" s="525"/>
      <c r="B2694" s="526"/>
      <c r="C2694" s="527"/>
      <c r="D2694" s="530"/>
      <c r="E2694" s="530"/>
      <c r="F2694" s="545"/>
      <c r="G2694" s="530"/>
      <c r="H2694" s="530"/>
      <c r="I2694" s="530"/>
      <c r="J2694" s="531"/>
      <c r="K2694" s="531"/>
      <c r="L2694" s="531"/>
      <c r="M2694" s="531"/>
      <c r="N2694" s="544"/>
      <c r="O2694" s="532"/>
      <c r="P2694" s="532"/>
    </row>
    <row r="2695" spans="1:16" x14ac:dyDescent="0.2">
      <c r="A2695" s="525"/>
      <c r="B2695" s="526"/>
      <c r="C2695" s="527"/>
      <c r="D2695" s="530"/>
      <c r="E2695" s="530"/>
      <c r="F2695" s="545"/>
      <c r="G2695" s="530"/>
      <c r="H2695" s="530"/>
      <c r="I2695" s="530"/>
      <c r="J2695" s="531"/>
      <c r="K2695" s="531"/>
      <c r="L2695" s="531"/>
      <c r="M2695" s="531"/>
      <c r="N2695" s="544"/>
      <c r="O2695" s="532"/>
      <c r="P2695" s="532"/>
    </row>
    <row r="2696" spans="1:16" x14ac:dyDescent="0.2">
      <c r="A2696" s="525"/>
      <c r="B2696" s="526"/>
      <c r="C2696" s="527"/>
      <c r="D2696" s="530"/>
      <c r="E2696" s="530"/>
      <c r="F2696" s="545"/>
      <c r="G2696" s="530"/>
      <c r="H2696" s="530"/>
      <c r="I2696" s="530"/>
      <c r="J2696" s="531"/>
      <c r="K2696" s="531"/>
      <c r="L2696" s="531"/>
      <c r="M2696" s="531"/>
      <c r="N2696" s="544"/>
      <c r="O2696" s="532"/>
      <c r="P2696" s="532"/>
    </row>
    <row r="2697" spans="1:16" x14ac:dyDescent="0.2">
      <c r="A2697" s="525"/>
      <c r="B2697" s="526"/>
      <c r="C2697" s="527"/>
      <c r="D2697" s="530"/>
      <c r="E2697" s="530"/>
      <c r="F2697" s="545"/>
      <c r="G2697" s="530"/>
      <c r="H2697" s="530"/>
      <c r="I2697" s="530"/>
      <c r="J2697" s="531"/>
      <c r="K2697" s="531"/>
      <c r="L2697" s="531"/>
      <c r="M2697" s="531"/>
      <c r="N2697" s="544"/>
      <c r="O2697" s="532"/>
      <c r="P2697" s="532"/>
    </row>
    <row r="2698" spans="1:16" x14ac:dyDescent="0.2">
      <c r="A2698" s="525"/>
      <c r="B2698" s="526"/>
      <c r="C2698" s="527"/>
      <c r="D2698" s="530"/>
      <c r="E2698" s="530"/>
      <c r="F2698" s="545"/>
      <c r="G2698" s="530"/>
      <c r="H2698" s="530"/>
      <c r="I2698" s="530"/>
      <c r="J2698" s="531"/>
      <c r="K2698" s="531"/>
      <c r="L2698" s="531"/>
      <c r="M2698" s="531"/>
      <c r="N2698" s="544"/>
      <c r="O2698" s="532"/>
      <c r="P2698" s="532"/>
    </row>
    <row r="2699" spans="1:16" x14ac:dyDescent="0.2">
      <c r="A2699" s="525"/>
      <c r="B2699" s="526"/>
      <c r="C2699" s="527"/>
      <c r="D2699" s="530"/>
      <c r="E2699" s="530"/>
      <c r="F2699" s="545"/>
      <c r="G2699" s="530"/>
      <c r="H2699" s="530"/>
      <c r="I2699" s="530"/>
      <c r="J2699" s="531"/>
      <c r="K2699" s="531"/>
      <c r="L2699" s="531"/>
      <c r="M2699" s="531"/>
      <c r="N2699" s="544"/>
      <c r="O2699" s="532"/>
      <c r="P2699" s="532"/>
    </row>
    <row r="2700" spans="1:16" x14ac:dyDescent="0.2">
      <c r="A2700" s="525"/>
      <c r="B2700" s="526"/>
      <c r="C2700" s="527"/>
      <c r="D2700" s="530"/>
      <c r="E2700" s="530"/>
      <c r="F2700" s="545"/>
      <c r="G2700" s="530"/>
      <c r="H2700" s="530"/>
      <c r="I2700" s="530"/>
      <c r="J2700" s="531"/>
      <c r="K2700" s="531"/>
      <c r="L2700" s="531"/>
      <c r="M2700" s="531"/>
      <c r="N2700" s="544"/>
      <c r="O2700" s="532"/>
      <c r="P2700" s="532"/>
    </row>
    <row r="2701" spans="1:16" x14ac:dyDescent="0.2">
      <c r="A2701" s="525"/>
      <c r="B2701" s="526"/>
      <c r="C2701" s="527"/>
      <c r="D2701" s="530"/>
      <c r="E2701" s="530"/>
      <c r="F2701" s="545"/>
      <c r="G2701" s="530"/>
      <c r="H2701" s="530"/>
      <c r="I2701" s="530"/>
      <c r="J2701" s="531"/>
      <c r="K2701" s="531"/>
      <c r="L2701" s="531"/>
      <c r="M2701" s="531"/>
      <c r="N2701" s="544"/>
      <c r="O2701" s="532"/>
      <c r="P2701" s="532"/>
    </row>
    <row r="2702" spans="1:16" x14ac:dyDescent="0.2">
      <c r="A2702" s="525"/>
      <c r="B2702" s="526"/>
      <c r="C2702" s="527"/>
      <c r="D2702" s="530"/>
      <c r="E2702" s="530"/>
      <c r="F2702" s="545"/>
      <c r="G2702" s="530"/>
      <c r="H2702" s="530"/>
      <c r="I2702" s="530"/>
      <c r="J2702" s="531"/>
      <c r="K2702" s="531"/>
      <c r="L2702" s="531"/>
      <c r="M2702" s="531"/>
      <c r="N2702" s="544"/>
      <c r="O2702" s="532"/>
      <c r="P2702" s="532"/>
    </row>
    <row r="2703" spans="1:16" x14ac:dyDescent="0.2">
      <c r="A2703" s="525"/>
      <c r="B2703" s="526"/>
      <c r="C2703" s="527"/>
      <c r="D2703" s="530"/>
      <c r="E2703" s="530"/>
      <c r="F2703" s="545"/>
      <c r="G2703" s="530"/>
      <c r="H2703" s="530"/>
      <c r="I2703" s="530"/>
      <c r="J2703" s="531"/>
      <c r="K2703" s="531"/>
      <c r="L2703" s="531"/>
      <c r="M2703" s="531"/>
      <c r="N2703" s="544"/>
      <c r="O2703" s="532"/>
      <c r="P2703" s="532"/>
    </row>
    <row r="2704" spans="1:16" x14ac:dyDescent="0.2">
      <c r="A2704" s="525"/>
      <c r="B2704" s="526"/>
      <c r="C2704" s="527"/>
      <c r="D2704" s="530"/>
      <c r="E2704" s="530"/>
      <c r="F2704" s="545"/>
      <c r="G2704" s="530"/>
      <c r="H2704" s="530"/>
      <c r="I2704" s="530"/>
      <c r="J2704" s="531"/>
      <c r="K2704" s="531"/>
      <c r="L2704" s="531"/>
      <c r="M2704" s="531"/>
      <c r="N2704" s="544"/>
      <c r="O2704" s="532"/>
      <c r="P2704" s="532"/>
    </row>
    <row r="2705" spans="1:16" x14ac:dyDescent="0.2">
      <c r="A2705" s="525"/>
      <c r="B2705" s="526"/>
      <c r="C2705" s="527"/>
      <c r="D2705" s="530"/>
      <c r="E2705" s="530"/>
      <c r="F2705" s="545"/>
      <c r="G2705" s="530"/>
      <c r="H2705" s="530"/>
      <c r="I2705" s="530"/>
      <c r="J2705" s="531"/>
      <c r="K2705" s="531"/>
      <c r="L2705" s="531"/>
      <c r="M2705" s="531"/>
      <c r="N2705" s="544"/>
      <c r="O2705" s="532"/>
      <c r="P2705" s="532"/>
    </row>
    <row r="2706" spans="1:16" x14ac:dyDescent="0.2">
      <c r="A2706" s="525"/>
      <c r="B2706" s="526"/>
      <c r="C2706" s="527"/>
      <c r="D2706" s="530"/>
      <c r="E2706" s="530"/>
      <c r="F2706" s="545"/>
      <c r="G2706" s="530"/>
      <c r="H2706" s="530"/>
      <c r="I2706" s="530"/>
      <c r="J2706" s="531"/>
      <c r="K2706" s="531"/>
      <c r="L2706" s="531"/>
      <c r="M2706" s="531"/>
      <c r="N2706" s="544"/>
      <c r="O2706" s="532"/>
      <c r="P2706" s="532"/>
    </row>
    <row r="2707" spans="1:16" x14ac:dyDescent="0.2">
      <c r="A2707" s="525"/>
      <c r="B2707" s="526"/>
      <c r="C2707" s="527"/>
      <c r="D2707" s="530"/>
      <c r="E2707" s="530"/>
      <c r="F2707" s="545"/>
      <c r="G2707" s="530"/>
      <c r="H2707" s="530"/>
      <c r="I2707" s="530"/>
      <c r="J2707" s="531"/>
      <c r="K2707" s="531"/>
      <c r="L2707" s="531"/>
      <c r="M2707" s="531"/>
      <c r="N2707" s="544"/>
      <c r="O2707" s="532"/>
      <c r="P2707" s="532"/>
    </row>
    <row r="2708" spans="1:16" x14ac:dyDescent="0.2">
      <c r="A2708" s="525"/>
      <c r="B2708" s="526"/>
      <c r="C2708" s="527"/>
      <c r="D2708" s="530"/>
      <c r="E2708" s="530"/>
      <c r="F2708" s="545"/>
      <c r="G2708" s="530"/>
      <c r="H2708" s="530"/>
      <c r="I2708" s="530"/>
      <c r="J2708" s="531"/>
      <c r="K2708" s="531"/>
      <c r="L2708" s="531"/>
      <c r="M2708" s="531"/>
      <c r="N2708" s="544"/>
      <c r="O2708" s="532"/>
      <c r="P2708" s="532"/>
    </row>
    <row r="2709" spans="1:16" x14ac:dyDescent="0.2">
      <c r="A2709" s="525"/>
      <c r="B2709" s="526"/>
      <c r="C2709" s="527"/>
      <c r="D2709" s="530"/>
      <c r="E2709" s="530"/>
      <c r="F2709" s="545"/>
      <c r="G2709" s="530"/>
      <c r="H2709" s="530"/>
      <c r="I2709" s="530"/>
      <c r="J2709" s="531"/>
      <c r="K2709" s="531"/>
      <c r="L2709" s="531"/>
      <c r="M2709" s="531"/>
      <c r="N2709" s="544"/>
      <c r="O2709" s="532"/>
      <c r="P2709" s="532"/>
    </row>
    <row r="2710" spans="1:16" x14ac:dyDescent="0.2">
      <c r="A2710" s="525"/>
      <c r="B2710" s="526"/>
      <c r="C2710" s="527"/>
      <c r="D2710" s="530"/>
      <c r="E2710" s="530"/>
      <c r="F2710" s="545"/>
      <c r="G2710" s="530"/>
      <c r="H2710" s="530"/>
      <c r="I2710" s="530"/>
      <c r="J2710" s="531"/>
      <c r="K2710" s="531"/>
      <c r="L2710" s="531"/>
      <c r="M2710" s="531"/>
      <c r="N2710" s="544"/>
      <c r="O2710" s="532"/>
      <c r="P2710" s="532"/>
    </row>
    <row r="2711" spans="1:16" x14ac:dyDescent="0.2">
      <c r="A2711" s="525"/>
      <c r="B2711" s="526"/>
      <c r="C2711" s="527"/>
      <c r="D2711" s="530"/>
      <c r="E2711" s="530"/>
      <c r="F2711" s="545"/>
      <c r="G2711" s="530"/>
      <c r="H2711" s="530"/>
      <c r="I2711" s="530"/>
      <c r="J2711" s="531"/>
      <c r="K2711" s="531"/>
      <c r="L2711" s="531"/>
      <c r="M2711" s="531"/>
      <c r="N2711" s="544"/>
      <c r="O2711" s="532"/>
      <c r="P2711" s="532"/>
    </row>
    <row r="2712" spans="1:16" x14ac:dyDescent="0.2">
      <c r="A2712" s="525"/>
      <c r="B2712" s="526"/>
      <c r="C2712" s="527"/>
      <c r="D2712" s="530"/>
      <c r="E2712" s="530"/>
      <c r="F2712" s="545"/>
      <c r="G2712" s="530"/>
      <c r="H2712" s="530"/>
      <c r="I2712" s="530"/>
      <c r="J2712" s="531"/>
      <c r="K2712" s="531"/>
      <c r="L2712" s="531"/>
      <c r="M2712" s="531"/>
      <c r="N2712" s="544"/>
      <c r="O2712" s="532"/>
      <c r="P2712" s="532"/>
    </row>
    <row r="2713" spans="1:16" x14ac:dyDescent="0.2">
      <c r="A2713" s="525"/>
      <c r="B2713" s="526"/>
      <c r="C2713" s="527"/>
      <c r="D2713" s="530"/>
      <c r="E2713" s="530"/>
      <c r="F2713" s="545"/>
      <c r="G2713" s="530"/>
      <c r="H2713" s="530"/>
      <c r="I2713" s="530"/>
      <c r="J2713" s="531"/>
      <c r="K2713" s="531"/>
      <c r="L2713" s="531"/>
      <c r="M2713" s="531"/>
      <c r="N2713" s="544"/>
      <c r="O2713" s="532"/>
      <c r="P2713" s="532"/>
    </row>
    <row r="2714" spans="1:16" x14ac:dyDescent="0.2">
      <c r="A2714" s="525"/>
      <c r="B2714" s="526"/>
      <c r="C2714" s="527"/>
      <c r="D2714" s="530"/>
      <c r="E2714" s="530"/>
      <c r="F2714" s="545"/>
      <c r="G2714" s="530"/>
      <c r="H2714" s="530"/>
      <c r="I2714" s="530"/>
      <c r="J2714" s="531"/>
      <c r="K2714" s="531"/>
      <c r="L2714" s="531"/>
      <c r="M2714" s="531"/>
      <c r="N2714" s="544"/>
      <c r="O2714" s="532"/>
      <c r="P2714" s="532"/>
    </row>
    <row r="2715" spans="1:16" x14ac:dyDescent="0.2">
      <c r="A2715" s="525"/>
      <c r="B2715" s="526"/>
      <c r="C2715" s="527"/>
      <c r="D2715" s="530"/>
      <c r="E2715" s="530"/>
      <c r="F2715" s="545"/>
      <c r="G2715" s="530"/>
      <c r="H2715" s="530"/>
      <c r="I2715" s="530"/>
      <c r="J2715" s="531"/>
      <c r="K2715" s="531"/>
      <c r="L2715" s="531"/>
      <c r="M2715" s="531"/>
      <c r="N2715" s="544"/>
      <c r="O2715" s="532"/>
      <c r="P2715" s="532"/>
    </row>
    <row r="2716" spans="1:16" x14ac:dyDescent="0.2">
      <c r="A2716" s="525"/>
      <c r="B2716" s="526"/>
      <c r="C2716" s="527"/>
      <c r="D2716" s="530"/>
      <c r="E2716" s="530"/>
      <c r="F2716" s="545"/>
      <c r="G2716" s="530"/>
      <c r="H2716" s="530"/>
      <c r="I2716" s="530"/>
      <c r="J2716" s="531"/>
      <c r="K2716" s="531"/>
      <c r="L2716" s="531"/>
      <c r="M2716" s="531"/>
      <c r="N2716" s="544"/>
      <c r="O2716" s="532"/>
      <c r="P2716" s="532"/>
    </row>
    <row r="2717" spans="1:16" x14ac:dyDescent="0.2">
      <c r="A2717" s="525"/>
      <c r="B2717" s="526"/>
      <c r="C2717" s="527"/>
      <c r="D2717" s="530"/>
      <c r="E2717" s="530"/>
      <c r="F2717" s="545"/>
      <c r="G2717" s="530"/>
      <c r="H2717" s="530"/>
      <c r="I2717" s="530"/>
      <c r="J2717" s="531"/>
      <c r="K2717" s="531"/>
      <c r="L2717" s="531"/>
      <c r="M2717" s="531"/>
      <c r="N2717" s="544"/>
      <c r="O2717" s="532"/>
      <c r="P2717" s="532"/>
    </row>
    <row r="2718" spans="1:16" x14ac:dyDescent="0.2">
      <c r="A2718" s="525"/>
      <c r="B2718" s="526"/>
      <c r="C2718" s="527"/>
      <c r="D2718" s="530"/>
      <c r="E2718" s="530"/>
      <c r="F2718" s="545"/>
      <c r="G2718" s="530"/>
      <c r="H2718" s="530"/>
      <c r="I2718" s="530"/>
      <c r="J2718" s="531"/>
      <c r="K2718" s="531"/>
      <c r="L2718" s="531"/>
      <c r="M2718" s="531"/>
      <c r="N2718" s="544"/>
      <c r="O2718" s="532"/>
      <c r="P2718" s="532"/>
    </row>
    <row r="2719" spans="1:16" x14ac:dyDescent="0.2">
      <c r="A2719" s="525"/>
      <c r="B2719" s="526"/>
      <c r="C2719" s="527"/>
      <c r="D2719" s="530"/>
      <c r="E2719" s="530"/>
      <c r="F2719" s="545"/>
      <c r="G2719" s="530"/>
      <c r="H2719" s="530"/>
      <c r="I2719" s="530"/>
      <c r="J2719" s="531"/>
      <c r="K2719" s="531"/>
      <c r="L2719" s="531"/>
      <c r="M2719" s="531"/>
      <c r="N2719" s="544"/>
      <c r="O2719" s="532"/>
      <c r="P2719" s="532"/>
    </row>
    <row r="2720" spans="1:16" x14ac:dyDescent="0.2">
      <c r="A2720" s="525"/>
      <c r="B2720" s="526"/>
      <c r="C2720" s="527"/>
      <c r="D2720" s="530"/>
      <c r="E2720" s="530"/>
      <c r="F2720" s="545"/>
      <c r="G2720" s="530"/>
      <c r="H2720" s="530"/>
      <c r="I2720" s="530"/>
      <c r="J2720" s="531"/>
      <c r="K2720" s="531"/>
      <c r="L2720" s="531"/>
      <c r="M2720" s="531"/>
      <c r="N2720" s="544"/>
      <c r="O2720" s="532"/>
      <c r="P2720" s="532"/>
    </row>
    <row r="2721" s="518" customFormat="1" x14ac:dyDescent="0.2"/>
    <row r="2722" s="518" customFormat="1" x14ac:dyDescent="0.2"/>
    <row r="2723" s="518" customFormat="1" x14ac:dyDescent="0.2"/>
    <row r="2724" s="518" customFormat="1" x14ac:dyDescent="0.2"/>
    <row r="2725" s="518" customFormat="1" x14ac:dyDescent="0.2"/>
    <row r="2726" s="518" customFormat="1" x14ac:dyDescent="0.2"/>
    <row r="2727" s="518" customFormat="1" x14ac:dyDescent="0.2"/>
    <row r="2728" s="518" customFormat="1" x14ac:dyDescent="0.2"/>
    <row r="2729" s="518" customFormat="1" x14ac:dyDescent="0.2"/>
    <row r="2730" s="518" customFormat="1" x14ac:dyDescent="0.2"/>
    <row r="2731" s="518" customFormat="1" x14ac:dyDescent="0.2"/>
    <row r="2732" s="518" customFormat="1" x14ac:dyDescent="0.2"/>
    <row r="2733" s="518" customFormat="1" x14ac:dyDescent="0.2"/>
    <row r="2734" s="518" customFormat="1" x14ac:dyDescent="0.2"/>
    <row r="2735" s="518" customFormat="1" x14ac:dyDescent="0.2"/>
    <row r="2736" s="518" customFormat="1" x14ac:dyDescent="0.2"/>
    <row r="2737" s="518" customFormat="1" x14ac:dyDescent="0.2"/>
    <row r="2738" s="518" customFormat="1" x14ac:dyDescent="0.2"/>
    <row r="2739" s="518" customFormat="1" x14ac:dyDescent="0.2"/>
    <row r="2740" s="518" customFormat="1" x14ac:dyDescent="0.2"/>
    <row r="2741" s="518" customFormat="1" x14ac:dyDescent="0.2"/>
    <row r="2742" s="518" customFormat="1" x14ac:dyDescent="0.2"/>
    <row r="2743" s="518" customFormat="1" x14ac:dyDescent="0.2"/>
    <row r="2744" s="518" customFormat="1" x14ac:dyDescent="0.2"/>
    <row r="2745" s="518" customFormat="1" x14ac:dyDescent="0.2"/>
    <row r="2746" s="518" customFormat="1" x14ac:dyDescent="0.2"/>
    <row r="2747" s="518" customFormat="1" x14ac:dyDescent="0.2"/>
    <row r="2748" s="518" customFormat="1" x14ac:dyDescent="0.2"/>
    <row r="2749" s="518" customFormat="1" x14ac:dyDescent="0.2"/>
    <row r="2750" s="518" customFormat="1" x14ac:dyDescent="0.2"/>
    <row r="2751" s="518" customFormat="1" x14ac:dyDescent="0.2"/>
    <row r="2752" s="518" customFormat="1" x14ac:dyDescent="0.2"/>
    <row r="2753" s="518" customFormat="1" x14ac:dyDescent="0.2"/>
    <row r="2754" s="518" customFormat="1" x14ac:dyDescent="0.2"/>
    <row r="2755" s="518" customFormat="1" x14ac:dyDescent="0.2"/>
    <row r="2756" s="518" customFormat="1" x14ac:dyDescent="0.2"/>
    <row r="2757" s="518" customFormat="1" x14ac:dyDescent="0.2"/>
    <row r="2758" s="518" customFormat="1" x14ac:dyDescent="0.2"/>
    <row r="2759" s="518" customFormat="1" x14ac:dyDescent="0.2"/>
    <row r="2760" s="518" customFormat="1" x14ac:dyDescent="0.2"/>
    <row r="2761" s="518" customFormat="1" x14ac:dyDescent="0.2"/>
    <row r="2762" s="518" customFormat="1" x14ac:dyDescent="0.2"/>
    <row r="2763" s="518" customFormat="1" x14ac:dyDescent="0.2"/>
    <row r="2764" s="518" customFormat="1" x14ac:dyDescent="0.2"/>
    <row r="2765" s="518" customFormat="1" x14ac:dyDescent="0.2"/>
    <row r="2766" s="518" customFormat="1" x14ac:dyDescent="0.2"/>
    <row r="2767" s="518" customFormat="1" x14ac:dyDescent="0.2"/>
    <row r="2768" s="518" customFormat="1" x14ac:dyDescent="0.2"/>
    <row r="2769" s="518" customFormat="1" x14ac:dyDescent="0.2"/>
    <row r="2770" s="518" customFormat="1" x14ac:dyDescent="0.2"/>
    <row r="2771" s="518" customFormat="1" x14ac:dyDescent="0.2"/>
    <row r="2772" s="518" customFormat="1" x14ac:dyDescent="0.2"/>
    <row r="2773" s="518" customFormat="1" x14ac:dyDescent="0.2"/>
    <row r="2774" s="518" customFormat="1" x14ac:dyDescent="0.2"/>
    <row r="2775" s="518" customFormat="1" x14ac:dyDescent="0.2"/>
    <row r="2776" s="518" customFormat="1" x14ac:dyDescent="0.2"/>
    <row r="2777" s="518" customFormat="1" x14ac:dyDescent="0.2"/>
    <row r="2778" s="518" customFormat="1" x14ac:dyDescent="0.2"/>
    <row r="2779" s="518" customFormat="1" x14ac:dyDescent="0.2"/>
    <row r="2780" s="518" customFormat="1" x14ac:dyDescent="0.2"/>
    <row r="2781" s="518" customFormat="1" x14ac:dyDescent="0.2"/>
    <row r="2782" s="518" customFormat="1" x14ac:dyDescent="0.2"/>
    <row r="2783" s="518" customFormat="1" x14ac:dyDescent="0.2"/>
    <row r="2784" s="518" customFormat="1" x14ac:dyDescent="0.2"/>
    <row r="2785" s="518" customFormat="1" x14ac:dyDescent="0.2"/>
    <row r="2786" s="518" customFormat="1" x14ac:dyDescent="0.2"/>
    <row r="2787" s="518" customFormat="1" x14ac:dyDescent="0.2"/>
    <row r="2788" s="518" customFormat="1" x14ac:dyDescent="0.2"/>
    <row r="2789" s="518" customFormat="1" x14ac:dyDescent="0.2"/>
    <row r="2790" s="518" customFormat="1" x14ac:dyDescent="0.2"/>
    <row r="2791" s="518" customFormat="1" x14ac:dyDescent="0.2"/>
    <row r="2792" s="518" customFormat="1" x14ac:dyDescent="0.2"/>
    <row r="2793" s="518" customFormat="1" x14ac:dyDescent="0.2"/>
    <row r="2794" s="518" customFormat="1" x14ac:dyDescent="0.2"/>
    <row r="2795" s="518" customFormat="1" x14ac:dyDescent="0.2"/>
    <row r="2796" s="518" customFormat="1" x14ac:dyDescent="0.2"/>
    <row r="2797" s="518" customFormat="1" x14ac:dyDescent="0.2"/>
    <row r="2798" s="518" customFormat="1" x14ac:dyDescent="0.2"/>
    <row r="2799" s="518" customFormat="1" x14ac:dyDescent="0.2"/>
    <row r="2800" s="518" customFormat="1" x14ac:dyDescent="0.2"/>
    <row r="2801" s="518" customFormat="1" x14ac:dyDescent="0.2"/>
    <row r="2802" s="518" customFormat="1" x14ac:dyDescent="0.2"/>
    <row r="2803" s="518" customFormat="1" x14ac:dyDescent="0.2"/>
    <row r="2804" s="518" customFormat="1" x14ac:dyDescent="0.2"/>
    <row r="2805" s="518" customFormat="1" x14ac:dyDescent="0.2"/>
    <row r="2806" s="518" customFormat="1" x14ac:dyDescent="0.2"/>
    <row r="2807" s="518" customFormat="1" x14ac:dyDescent="0.2"/>
    <row r="2808" s="518" customFormat="1" x14ac:dyDescent="0.2"/>
    <row r="2809" s="518" customFormat="1" x14ac:dyDescent="0.2"/>
    <row r="2810" s="518" customFormat="1" x14ac:dyDescent="0.2"/>
    <row r="2811" s="518" customFormat="1" x14ac:dyDescent="0.2"/>
    <row r="2812" s="518" customFormat="1" x14ac:dyDescent="0.2"/>
    <row r="2813" s="518" customFormat="1" x14ac:dyDescent="0.2"/>
    <row r="2814" s="518" customFormat="1" x14ac:dyDescent="0.2"/>
    <row r="2815" s="518" customFormat="1" x14ac:dyDescent="0.2"/>
    <row r="2816" s="518" customFormat="1" x14ac:dyDescent="0.2"/>
    <row r="2817" s="518" customFormat="1" x14ac:dyDescent="0.2"/>
    <row r="2818" s="518" customFormat="1" x14ac:dyDescent="0.2"/>
    <row r="2819" s="518" customFormat="1" x14ac:dyDescent="0.2"/>
    <row r="2820" s="518" customFormat="1" x14ac:dyDescent="0.2"/>
    <row r="2821" s="518" customFormat="1" x14ac:dyDescent="0.2"/>
    <row r="2822" s="518" customFormat="1" x14ac:dyDescent="0.2"/>
    <row r="2823" s="518" customFormat="1" x14ac:dyDescent="0.2"/>
    <row r="2824" s="518" customFormat="1" x14ac:dyDescent="0.2"/>
    <row r="2825" s="518" customFormat="1" x14ac:dyDescent="0.2"/>
    <row r="2826" s="518" customFormat="1" x14ac:dyDescent="0.2"/>
    <row r="2827" s="518" customFormat="1" x14ac:dyDescent="0.2"/>
    <row r="2828" s="518" customFormat="1" x14ac:dyDescent="0.2"/>
    <row r="2829" s="518" customFormat="1" x14ac:dyDescent="0.2"/>
    <row r="2830" s="518" customFormat="1" x14ac:dyDescent="0.2"/>
    <row r="2831" s="518" customFormat="1" x14ac:dyDescent="0.2"/>
    <row r="2832" s="518" customFormat="1" x14ac:dyDescent="0.2"/>
    <row r="2833" s="518" customFormat="1" x14ac:dyDescent="0.2"/>
    <row r="2834" s="518" customFormat="1" x14ac:dyDescent="0.2"/>
    <row r="2835" s="518" customFormat="1" x14ac:dyDescent="0.2"/>
    <row r="2836" s="518" customFormat="1" x14ac:dyDescent="0.2"/>
    <row r="2837" s="518" customFormat="1" x14ac:dyDescent="0.2"/>
    <row r="2838" s="518" customFormat="1" x14ac:dyDescent="0.2"/>
    <row r="2839" s="518" customFormat="1" x14ac:dyDescent="0.2"/>
    <row r="2840" s="518" customFormat="1" x14ac:dyDescent="0.2"/>
    <row r="2841" s="518" customFormat="1" x14ac:dyDescent="0.2"/>
    <row r="2842" s="518" customFormat="1" x14ac:dyDescent="0.2"/>
    <row r="2843" s="518" customFormat="1" x14ac:dyDescent="0.2"/>
    <row r="2844" s="518" customFormat="1" x14ac:dyDescent="0.2"/>
    <row r="2845" s="518" customFormat="1" x14ac:dyDescent="0.2"/>
    <row r="2846" s="518" customFormat="1" x14ac:dyDescent="0.2"/>
    <row r="2847" s="518" customFormat="1" x14ac:dyDescent="0.2"/>
    <row r="2848" s="518" customFormat="1" x14ac:dyDescent="0.2"/>
    <row r="2849" s="518" customFormat="1" x14ac:dyDescent="0.2"/>
    <row r="2850" s="518" customFormat="1" x14ac:dyDescent="0.2"/>
    <row r="2851" s="518" customFormat="1" x14ac:dyDescent="0.2"/>
    <row r="2852" s="518" customFormat="1" x14ac:dyDescent="0.2"/>
    <row r="2853" s="518" customFormat="1" x14ac:dyDescent="0.2"/>
    <row r="2854" s="518" customFormat="1" x14ac:dyDescent="0.2"/>
    <row r="2855" s="518" customFormat="1" x14ac:dyDescent="0.2"/>
    <row r="2856" s="518" customFormat="1" x14ac:dyDescent="0.2"/>
    <row r="2857" s="518" customFormat="1" x14ac:dyDescent="0.2"/>
    <row r="2858" s="518" customFormat="1" x14ac:dyDescent="0.2"/>
    <row r="2859" s="518" customFormat="1" x14ac:dyDescent="0.2"/>
    <row r="2860" s="518" customFormat="1" x14ac:dyDescent="0.2"/>
    <row r="2861" s="518" customFormat="1" x14ac:dyDescent="0.2"/>
    <row r="2862" s="518" customFormat="1" x14ac:dyDescent="0.2"/>
    <row r="2863" s="518" customFormat="1" x14ac:dyDescent="0.2"/>
    <row r="2864" s="518" customFormat="1" x14ac:dyDescent="0.2"/>
    <row r="2865" s="518" customFormat="1" x14ac:dyDescent="0.2"/>
    <row r="2866" s="518" customFormat="1" x14ac:dyDescent="0.2"/>
    <row r="2867" s="518" customFormat="1" x14ac:dyDescent="0.2"/>
    <row r="2868" s="518" customFormat="1" x14ac:dyDescent="0.2"/>
    <row r="2869" s="518" customFormat="1" x14ac:dyDescent="0.2"/>
    <row r="2870" s="518" customFormat="1" x14ac:dyDescent="0.2"/>
    <row r="2871" s="518" customFormat="1" x14ac:dyDescent="0.2"/>
    <row r="2872" s="518" customFormat="1" x14ac:dyDescent="0.2"/>
    <row r="2873" s="518" customFormat="1" x14ac:dyDescent="0.2"/>
    <row r="2874" s="518" customFormat="1" x14ac:dyDescent="0.2"/>
    <row r="2875" s="518" customFormat="1" x14ac:dyDescent="0.2"/>
    <row r="2876" s="518" customFormat="1" x14ac:dyDescent="0.2"/>
    <row r="2877" s="518" customFormat="1" x14ac:dyDescent="0.2"/>
    <row r="2878" s="518" customFormat="1" x14ac:dyDescent="0.2"/>
    <row r="2879" s="518" customFormat="1" x14ac:dyDescent="0.2"/>
    <row r="2880" s="518" customFormat="1" x14ac:dyDescent="0.2"/>
    <row r="2881" s="518" customFormat="1" x14ac:dyDescent="0.2"/>
    <row r="2882" s="518" customFormat="1" x14ac:dyDescent="0.2"/>
    <row r="2883" s="518" customFormat="1" x14ac:dyDescent="0.2"/>
    <row r="2884" s="518" customFormat="1" x14ac:dyDescent="0.2"/>
    <row r="2885" s="518" customFormat="1" x14ac:dyDescent="0.2"/>
    <row r="2886" s="518" customFormat="1" x14ac:dyDescent="0.2"/>
    <row r="2887" s="518" customFormat="1" x14ac:dyDescent="0.2"/>
    <row r="2888" s="518" customFormat="1" x14ac:dyDescent="0.2"/>
    <row r="2889" s="518" customFormat="1" x14ac:dyDescent="0.2"/>
    <row r="2890" s="518" customFormat="1" x14ac:dyDescent="0.2"/>
    <row r="2891" s="518" customFormat="1" x14ac:dyDescent="0.2"/>
    <row r="2892" s="518" customFormat="1" x14ac:dyDescent="0.2"/>
    <row r="2893" s="518" customFormat="1" x14ac:dyDescent="0.2"/>
    <row r="2894" s="518" customFormat="1" x14ac:dyDescent="0.2"/>
    <row r="2895" s="518" customFormat="1" x14ac:dyDescent="0.2"/>
    <row r="2896" s="518" customFormat="1" x14ac:dyDescent="0.2"/>
    <row r="2897" s="518" customFormat="1" x14ac:dyDescent="0.2"/>
    <row r="2898" s="518" customFormat="1" x14ac:dyDescent="0.2"/>
    <row r="2899" s="518" customFormat="1" x14ac:dyDescent="0.2"/>
    <row r="2900" s="518" customFormat="1" x14ac:dyDescent="0.2"/>
    <row r="2901" s="518" customFormat="1" x14ac:dyDescent="0.2"/>
    <row r="2902" s="518" customFormat="1" x14ac:dyDescent="0.2"/>
    <row r="2903" s="518" customFormat="1" x14ac:dyDescent="0.2"/>
    <row r="2904" s="518" customFormat="1" x14ac:dyDescent="0.2"/>
    <row r="2905" s="518" customFormat="1" x14ac:dyDescent="0.2"/>
    <row r="2906" s="518" customFormat="1" x14ac:dyDescent="0.2"/>
    <row r="2907" s="518" customFormat="1" x14ac:dyDescent="0.2"/>
    <row r="2908" s="518" customFormat="1" x14ac:dyDescent="0.2"/>
    <row r="2909" s="518" customFormat="1" x14ac:dyDescent="0.2"/>
    <row r="2910" s="518" customFormat="1" x14ac:dyDescent="0.2"/>
    <row r="2911" s="518" customFormat="1" x14ac:dyDescent="0.2"/>
    <row r="2912" s="518" customFormat="1" x14ac:dyDescent="0.2"/>
    <row r="2913" s="518" customFormat="1" x14ac:dyDescent="0.2"/>
    <row r="2914" s="518" customFormat="1" x14ac:dyDescent="0.2"/>
    <row r="2915" s="518" customFormat="1" x14ac:dyDescent="0.2"/>
    <row r="2916" s="518" customFormat="1" x14ac:dyDescent="0.2"/>
    <row r="2917" s="518" customFormat="1" x14ac:dyDescent="0.2"/>
    <row r="2918" s="518" customFormat="1" x14ac:dyDescent="0.2"/>
    <row r="2919" s="518" customFormat="1" x14ac:dyDescent="0.2"/>
    <row r="2920" s="518" customFormat="1" x14ac:dyDescent="0.2"/>
    <row r="2921" s="518" customFormat="1" x14ac:dyDescent="0.2"/>
    <row r="2922" s="518" customFormat="1" x14ac:dyDescent="0.2"/>
    <row r="2923" s="518" customFormat="1" x14ac:dyDescent="0.2"/>
    <row r="2924" s="518" customFormat="1" x14ac:dyDescent="0.2"/>
    <row r="2925" s="518" customFormat="1" x14ac:dyDescent="0.2"/>
    <row r="2926" s="518" customFormat="1" x14ac:dyDescent="0.2"/>
    <row r="2927" s="518" customFormat="1" x14ac:dyDescent="0.2"/>
    <row r="2928" s="518" customFormat="1" x14ac:dyDescent="0.2"/>
    <row r="2929" s="518" customFormat="1" x14ac:dyDescent="0.2"/>
    <row r="2930" s="518" customFormat="1" x14ac:dyDescent="0.2"/>
    <row r="2931" s="518" customFormat="1" x14ac:dyDescent="0.2"/>
    <row r="2932" s="518" customFormat="1" x14ac:dyDescent="0.2"/>
    <row r="2933" s="518" customFormat="1" x14ac:dyDescent="0.2"/>
    <row r="2934" s="518" customFormat="1" x14ac:dyDescent="0.2"/>
    <row r="2935" s="518" customFormat="1" x14ac:dyDescent="0.2"/>
    <row r="2936" s="518" customFormat="1" x14ac:dyDescent="0.2"/>
    <row r="2937" s="518" customFormat="1" x14ac:dyDescent="0.2"/>
    <row r="2938" s="518" customFormat="1" x14ac:dyDescent="0.2"/>
    <row r="2939" s="518" customFormat="1" x14ac:dyDescent="0.2"/>
    <row r="2940" s="518" customFormat="1" x14ac:dyDescent="0.2"/>
    <row r="2941" s="518" customFormat="1" x14ac:dyDescent="0.2"/>
    <row r="2942" s="518" customFormat="1" x14ac:dyDescent="0.2"/>
    <row r="2943" s="518" customFormat="1" x14ac:dyDescent="0.2"/>
    <row r="2944" s="518" customFormat="1" x14ac:dyDescent="0.2"/>
    <row r="2945" s="518" customFormat="1" x14ac:dyDescent="0.2"/>
    <row r="2946" s="518" customFormat="1" x14ac:dyDescent="0.2"/>
    <row r="2947" s="518" customFormat="1" x14ac:dyDescent="0.2"/>
    <row r="2948" s="518" customFormat="1" x14ac:dyDescent="0.2"/>
    <row r="2949" s="518" customFormat="1" x14ac:dyDescent="0.2"/>
    <row r="2950" s="518" customFormat="1" x14ac:dyDescent="0.2"/>
    <row r="2951" s="518" customFormat="1" x14ac:dyDescent="0.2"/>
    <row r="2952" s="518" customFormat="1" x14ac:dyDescent="0.2"/>
    <row r="2953" s="518" customFormat="1" x14ac:dyDescent="0.2"/>
    <row r="2954" s="518" customFormat="1" x14ac:dyDescent="0.2"/>
    <row r="2955" s="518" customFormat="1" x14ac:dyDescent="0.2"/>
    <row r="2956" s="518" customFormat="1" x14ac:dyDescent="0.2"/>
    <row r="2957" s="518" customFormat="1" x14ac:dyDescent="0.2"/>
    <row r="2958" s="518" customFormat="1" x14ac:dyDescent="0.2"/>
    <row r="2959" s="518" customFormat="1" x14ac:dyDescent="0.2"/>
    <row r="2960" s="518" customFormat="1" x14ac:dyDescent="0.2"/>
    <row r="2961" s="518" customFormat="1" x14ac:dyDescent="0.2"/>
    <row r="2962" s="518" customFormat="1" x14ac:dyDescent="0.2"/>
    <row r="2963" s="518" customFormat="1" x14ac:dyDescent="0.2"/>
    <row r="2964" s="518" customFormat="1" x14ac:dyDescent="0.2"/>
    <row r="2965" s="518" customFormat="1" x14ac:dyDescent="0.2"/>
    <row r="2966" s="518" customFormat="1" x14ac:dyDescent="0.2"/>
    <row r="2967" s="518" customFormat="1" x14ac:dyDescent="0.2"/>
    <row r="2968" s="518" customFormat="1" x14ac:dyDescent="0.2"/>
    <row r="2969" s="518" customFormat="1" x14ac:dyDescent="0.2"/>
    <row r="2970" s="518" customFormat="1" x14ac:dyDescent="0.2"/>
    <row r="2971" s="518" customFormat="1" x14ac:dyDescent="0.2"/>
    <row r="2972" s="518" customFormat="1" x14ac:dyDescent="0.2"/>
    <row r="2973" s="518" customFormat="1" x14ac:dyDescent="0.2"/>
    <row r="2974" s="518" customFormat="1" x14ac:dyDescent="0.2"/>
    <row r="2975" s="518" customFormat="1" x14ac:dyDescent="0.2"/>
    <row r="2976" s="518" customFormat="1" x14ac:dyDescent="0.2"/>
    <row r="2977" s="518" customFormat="1" x14ac:dyDescent="0.2"/>
    <row r="2978" s="518" customFormat="1" x14ac:dyDescent="0.2"/>
    <row r="2979" s="518" customFormat="1" x14ac:dyDescent="0.2"/>
    <row r="2980" s="518" customFormat="1" x14ac:dyDescent="0.2"/>
    <row r="2981" s="518" customFormat="1" x14ac:dyDescent="0.2"/>
    <row r="2982" s="518" customFormat="1" x14ac:dyDescent="0.2"/>
    <row r="2983" s="518" customFormat="1" x14ac:dyDescent="0.2"/>
    <row r="2984" s="518" customFormat="1" x14ac:dyDescent="0.2"/>
    <row r="2985" s="518" customFormat="1" x14ac:dyDescent="0.2"/>
    <row r="2986" s="518" customFormat="1" x14ac:dyDescent="0.2"/>
    <row r="2987" s="518" customFormat="1" x14ac:dyDescent="0.2"/>
    <row r="2988" s="518" customFormat="1" x14ac:dyDescent="0.2"/>
    <row r="2989" s="518" customFormat="1" x14ac:dyDescent="0.2"/>
    <row r="2990" s="518" customFormat="1" x14ac:dyDescent="0.2"/>
    <row r="2991" s="518" customFormat="1" x14ac:dyDescent="0.2"/>
    <row r="2992" s="518" customFormat="1" x14ac:dyDescent="0.2"/>
    <row r="2993" s="518" customFormat="1" x14ac:dyDescent="0.2"/>
    <row r="2994" s="518" customFormat="1" x14ac:dyDescent="0.2"/>
    <row r="2995" s="518" customFormat="1" x14ac:dyDescent="0.2"/>
    <row r="2996" s="518" customFormat="1" x14ac:dyDescent="0.2"/>
    <row r="2997" s="518" customFormat="1" x14ac:dyDescent="0.2"/>
    <row r="2998" s="518" customFormat="1" x14ac:dyDescent="0.2"/>
    <row r="2999" s="518" customFormat="1" x14ac:dyDescent="0.2"/>
    <row r="3000" s="518" customFormat="1" x14ac:dyDescent="0.2"/>
    <row r="3001" s="518" customFormat="1" x14ac:dyDescent="0.2"/>
    <row r="3002" s="518" customFormat="1" x14ac:dyDescent="0.2"/>
    <row r="3003" s="518" customFormat="1" x14ac:dyDescent="0.2"/>
    <row r="3004" s="518" customFormat="1" x14ac:dyDescent="0.2"/>
    <row r="3005" s="518" customFormat="1" x14ac:dyDescent="0.2"/>
    <row r="3006" s="518" customFormat="1" x14ac:dyDescent="0.2"/>
    <row r="3007" s="518" customFormat="1" x14ac:dyDescent="0.2"/>
    <row r="3008" s="518" customFormat="1" x14ac:dyDescent="0.2"/>
    <row r="3009" s="518" customFormat="1" x14ac:dyDescent="0.2"/>
    <row r="3010" s="518" customFormat="1" x14ac:dyDescent="0.2"/>
    <row r="3011" s="518" customFormat="1" x14ac:dyDescent="0.2"/>
    <row r="3012" s="518" customFormat="1" x14ac:dyDescent="0.2"/>
    <row r="3013" s="518" customFormat="1" x14ac:dyDescent="0.2"/>
    <row r="3014" s="518" customFormat="1" x14ac:dyDescent="0.2"/>
    <row r="3015" s="518" customFormat="1" x14ac:dyDescent="0.2"/>
    <row r="3016" s="518" customFormat="1" x14ac:dyDescent="0.2"/>
    <row r="3017" s="518" customFormat="1" x14ac:dyDescent="0.2"/>
    <row r="3018" s="518" customFormat="1" x14ac:dyDescent="0.2"/>
    <row r="3019" s="518" customFormat="1" x14ac:dyDescent="0.2"/>
    <row r="3020" s="518" customFormat="1" x14ac:dyDescent="0.2"/>
    <row r="3021" s="518" customFormat="1" x14ac:dyDescent="0.2"/>
    <row r="3022" s="518" customFormat="1" x14ac:dyDescent="0.2"/>
    <row r="3023" s="518" customFormat="1" x14ac:dyDescent="0.2"/>
    <row r="3024" s="518" customFormat="1" x14ac:dyDescent="0.2"/>
    <row r="3025" s="518" customFormat="1" x14ac:dyDescent="0.2"/>
    <row r="3026" s="518" customFormat="1" x14ac:dyDescent="0.2"/>
    <row r="3027" s="518" customFormat="1" x14ac:dyDescent="0.2"/>
    <row r="3028" s="518" customFormat="1" x14ac:dyDescent="0.2"/>
    <row r="3029" s="518" customFormat="1" x14ac:dyDescent="0.2"/>
    <row r="3030" s="518" customFormat="1" x14ac:dyDescent="0.2"/>
    <row r="3031" s="518" customFormat="1" x14ac:dyDescent="0.2"/>
    <row r="3032" s="518" customFormat="1" x14ac:dyDescent="0.2"/>
    <row r="3033" s="518" customFormat="1" x14ac:dyDescent="0.2"/>
    <row r="3034" s="518" customFormat="1" x14ac:dyDescent="0.2"/>
    <row r="3035" s="518" customFormat="1" x14ac:dyDescent="0.2"/>
    <row r="3036" s="518" customFormat="1" x14ac:dyDescent="0.2"/>
    <row r="3037" s="518" customFormat="1" x14ac:dyDescent="0.2"/>
    <row r="3038" s="518" customFormat="1" x14ac:dyDescent="0.2"/>
    <row r="3039" s="518" customFormat="1" x14ac:dyDescent="0.2"/>
    <row r="3040" s="518" customFormat="1" x14ac:dyDescent="0.2"/>
    <row r="3041" s="518" customFormat="1" x14ac:dyDescent="0.2"/>
    <row r="3042" s="518" customFormat="1" x14ac:dyDescent="0.2"/>
    <row r="3043" s="518" customFormat="1" x14ac:dyDescent="0.2"/>
    <row r="3044" s="518" customFormat="1" x14ac:dyDescent="0.2"/>
    <row r="3045" s="518" customFormat="1" x14ac:dyDescent="0.2"/>
    <row r="3046" s="518" customFormat="1" x14ac:dyDescent="0.2"/>
    <row r="3047" s="518" customFormat="1" x14ac:dyDescent="0.2"/>
    <row r="3048" s="518" customFormat="1" x14ac:dyDescent="0.2"/>
    <row r="3049" s="518" customFormat="1" x14ac:dyDescent="0.2"/>
    <row r="3050" s="518" customFormat="1" x14ac:dyDescent="0.2"/>
    <row r="3051" s="518" customFormat="1" x14ac:dyDescent="0.2"/>
    <row r="3052" s="518" customFormat="1" x14ac:dyDescent="0.2"/>
    <row r="3053" s="518" customFormat="1" x14ac:dyDescent="0.2"/>
    <row r="3054" s="518" customFormat="1" x14ac:dyDescent="0.2"/>
    <row r="3055" s="518" customFormat="1" x14ac:dyDescent="0.2"/>
    <row r="3056" s="518" customFormat="1" x14ac:dyDescent="0.2"/>
    <row r="3057" s="518" customFormat="1" x14ac:dyDescent="0.2"/>
    <row r="3058" s="518" customFormat="1" x14ac:dyDescent="0.2"/>
    <row r="3059" s="518" customFormat="1" x14ac:dyDescent="0.2"/>
    <row r="3060" s="518" customFormat="1" x14ac:dyDescent="0.2"/>
    <row r="3061" s="518" customFormat="1" x14ac:dyDescent="0.2"/>
    <row r="3062" s="518" customFormat="1" x14ac:dyDescent="0.2"/>
    <row r="3063" s="518" customFormat="1" x14ac:dyDescent="0.2"/>
    <row r="3064" s="518" customFormat="1" x14ac:dyDescent="0.2"/>
    <row r="3065" s="518" customFormat="1" x14ac:dyDescent="0.2"/>
    <row r="3066" s="518" customFormat="1" x14ac:dyDescent="0.2"/>
    <row r="3067" s="518" customFormat="1" x14ac:dyDescent="0.2"/>
    <row r="3068" s="518" customFormat="1" x14ac:dyDescent="0.2"/>
    <row r="3069" s="518" customFormat="1" x14ac:dyDescent="0.2"/>
    <row r="3070" s="518" customFormat="1" x14ac:dyDescent="0.2"/>
    <row r="3071" s="518" customFormat="1" x14ac:dyDescent="0.2"/>
    <row r="3072" s="518" customFormat="1" x14ac:dyDescent="0.2"/>
    <row r="3073" s="518" customFormat="1" x14ac:dyDescent="0.2"/>
    <row r="3074" s="518" customFormat="1" x14ac:dyDescent="0.2"/>
    <row r="3075" s="518" customFormat="1" x14ac:dyDescent="0.2"/>
    <row r="3076" s="518" customFormat="1" x14ac:dyDescent="0.2"/>
    <row r="3077" s="518" customFormat="1" x14ac:dyDescent="0.2"/>
    <row r="3078" s="518" customFormat="1" x14ac:dyDescent="0.2"/>
    <row r="3079" s="518" customFormat="1" x14ac:dyDescent="0.2"/>
    <row r="3080" s="518" customFormat="1" x14ac:dyDescent="0.2"/>
    <row r="3081" s="518" customFormat="1" x14ac:dyDescent="0.2"/>
    <row r="3082" s="518" customFormat="1" x14ac:dyDescent="0.2"/>
    <row r="3083" s="518" customFormat="1" x14ac:dyDescent="0.2"/>
    <row r="3084" s="518" customFormat="1" x14ac:dyDescent="0.2"/>
    <row r="3085" s="518" customFormat="1" x14ac:dyDescent="0.2"/>
    <row r="3086" s="518" customFormat="1" x14ac:dyDescent="0.2"/>
    <row r="3087" s="518" customFormat="1" x14ac:dyDescent="0.2"/>
    <row r="3088" s="518" customFormat="1" x14ac:dyDescent="0.2"/>
    <row r="3089" s="518" customFormat="1" x14ac:dyDescent="0.2"/>
    <row r="3090" s="518" customFormat="1" x14ac:dyDescent="0.2"/>
    <row r="3091" s="518" customFormat="1" x14ac:dyDescent="0.2"/>
    <row r="3092" s="518" customFormat="1" x14ac:dyDescent="0.2"/>
    <row r="3093" s="518" customFormat="1" x14ac:dyDescent="0.2"/>
    <row r="3094" s="518" customFormat="1" x14ac:dyDescent="0.2"/>
    <row r="3095" s="518" customFormat="1" x14ac:dyDescent="0.2"/>
    <row r="3096" s="518" customFormat="1" x14ac:dyDescent="0.2"/>
    <row r="3097" s="518" customFormat="1" x14ac:dyDescent="0.2"/>
    <row r="3098" s="518" customFormat="1" x14ac:dyDescent="0.2"/>
    <row r="3099" s="518" customFormat="1" x14ac:dyDescent="0.2"/>
    <row r="3100" s="518" customFormat="1" x14ac:dyDescent="0.2"/>
    <row r="3101" s="518" customFormat="1" x14ac:dyDescent="0.2"/>
    <row r="3102" s="518" customFormat="1" x14ac:dyDescent="0.2"/>
    <row r="3103" s="518" customFormat="1" x14ac:dyDescent="0.2"/>
    <row r="3104" s="518" customFormat="1" x14ac:dyDescent="0.2"/>
    <row r="3105" s="518" customFormat="1" x14ac:dyDescent="0.2"/>
    <row r="3106" s="518" customFormat="1" x14ac:dyDescent="0.2"/>
    <row r="3107" s="518" customFormat="1" x14ac:dyDescent="0.2"/>
    <row r="3108" s="518" customFormat="1" x14ac:dyDescent="0.2"/>
    <row r="3109" s="518" customFormat="1" x14ac:dyDescent="0.2"/>
    <row r="3110" s="518" customFormat="1" x14ac:dyDescent="0.2"/>
    <row r="3111" s="518" customFormat="1" x14ac:dyDescent="0.2"/>
    <row r="3112" s="518" customFormat="1" x14ac:dyDescent="0.2"/>
    <row r="3113" s="518" customFormat="1" x14ac:dyDescent="0.2"/>
    <row r="3114" s="518" customFormat="1" x14ac:dyDescent="0.2"/>
    <row r="3115" s="518" customFormat="1" x14ac:dyDescent="0.2"/>
    <row r="3116" s="518" customFormat="1" x14ac:dyDescent="0.2"/>
    <row r="3117" s="518" customFormat="1" x14ac:dyDescent="0.2"/>
    <row r="3118" s="518" customFormat="1" x14ac:dyDescent="0.2"/>
    <row r="3119" s="518" customFormat="1" x14ac:dyDescent="0.2"/>
    <row r="3120" s="518" customFormat="1" x14ac:dyDescent="0.2"/>
    <row r="3121" s="518" customFormat="1" x14ac:dyDescent="0.2"/>
    <row r="3122" s="518" customFormat="1" x14ac:dyDescent="0.2"/>
    <row r="3123" s="518" customFormat="1" x14ac:dyDescent="0.2"/>
    <row r="3124" s="518" customFormat="1" x14ac:dyDescent="0.2"/>
    <row r="3125" s="518" customFormat="1" x14ac:dyDescent="0.2"/>
    <row r="3126" s="518" customFormat="1" x14ac:dyDescent="0.2"/>
    <row r="3127" s="518" customFormat="1" x14ac:dyDescent="0.2"/>
    <row r="3128" s="518" customFormat="1" x14ac:dyDescent="0.2"/>
    <row r="3129" s="518" customFormat="1" x14ac:dyDescent="0.2"/>
    <row r="3130" s="518" customFormat="1" x14ac:dyDescent="0.2"/>
    <row r="3131" s="518" customFormat="1" x14ac:dyDescent="0.2"/>
    <row r="3132" s="518" customFormat="1" x14ac:dyDescent="0.2"/>
    <row r="3133" s="518" customFormat="1" x14ac:dyDescent="0.2"/>
    <row r="3134" s="518" customFormat="1" x14ac:dyDescent="0.2"/>
    <row r="3135" s="518" customFormat="1" x14ac:dyDescent="0.2"/>
    <row r="3136" s="518" customFormat="1" x14ac:dyDescent="0.2"/>
    <row r="3137" s="518" customFormat="1" x14ac:dyDescent="0.2"/>
    <row r="3138" s="518" customFormat="1" x14ac:dyDescent="0.2"/>
    <row r="3139" s="518" customFormat="1" x14ac:dyDescent="0.2"/>
    <row r="3140" s="518" customFormat="1" x14ac:dyDescent="0.2"/>
    <row r="3141" s="518" customFormat="1" x14ac:dyDescent="0.2"/>
    <row r="3142" s="518" customFormat="1" x14ac:dyDescent="0.2"/>
    <row r="3143" s="518" customFormat="1" x14ac:dyDescent="0.2"/>
    <row r="3144" s="518" customFormat="1" x14ac:dyDescent="0.2"/>
    <row r="3145" s="518" customFormat="1" x14ac:dyDescent="0.2"/>
    <row r="3146" s="518" customFormat="1" x14ac:dyDescent="0.2"/>
    <row r="3147" s="518" customFormat="1" x14ac:dyDescent="0.2"/>
    <row r="3148" s="518" customFormat="1" x14ac:dyDescent="0.2"/>
    <row r="3149" s="518" customFormat="1" x14ac:dyDescent="0.2"/>
    <row r="3150" s="518" customFormat="1" x14ac:dyDescent="0.2"/>
    <row r="3151" s="518" customFormat="1" x14ac:dyDescent="0.2"/>
    <row r="3152" s="518" customFormat="1" x14ac:dyDescent="0.2"/>
    <row r="3153" s="518" customFormat="1" x14ac:dyDescent="0.2"/>
    <row r="3154" s="518" customFormat="1" x14ac:dyDescent="0.2"/>
    <row r="3155" s="518" customFormat="1" x14ac:dyDescent="0.2"/>
    <row r="3156" s="518" customFormat="1" x14ac:dyDescent="0.2"/>
    <row r="3157" s="518" customFormat="1" x14ac:dyDescent="0.2"/>
    <row r="3158" s="518" customFormat="1" x14ac:dyDescent="0.2"/>
    <row r="3159" s="518" customFormat="1" x14ac:dyDescent="0.2"/>
    <row r="3160" s="518" customFormat="1" x14ac:dyDescent="0.2"/>
    <row r="3161" s="518" customFormat="1" x14ac:dyDescent="0.2"/>
    <row r="3162" s="518" customFormat="1" x14ac:dyDescent="0.2"/>
    <row r="3163" s="518" customFormat="1" x14ac:dyDescent="0.2"/>
    <row r="3164" s="518" customFormat="1" x14ac:dyDescent="0.2"/>
    <row r="3165" s="518" customFormat="1" x14ac:dyDescent="0.2"/>
    <row r="3166" s="518" customFormat="1" x14ac:dyDescent="0.2"/>
    <row r="3167" s="518" customFormat="1" x14ac:dyDescent="0.2"/>
    <row r="3168" s="518" customFormat="1" x14ac:dyDescent="0.2"/>
    <row r="3169" s="518" customFormat="1" x14ac:dyDescent="0.2"/>
    <row r="3170" s="518" customFormat="1" x14ac:dyDescent="0.2"/>
    <row r="3171" s="518" customFormat="1" x14ac:dyDescent="0.2"/>
    <row r="3172" s="518" customFormat="1" x14ac:dyDescent="0.2"/>
    <row r="3173" s="518" customFormat="1" x14ac:dyDescent="0.2"/>
    <row r="3174" s="518" customFormat="1" x14ac:dyDescent="0.2"/>
    <row r="3175" s="518" customFormat="1" x14ac:dyDescent="0.2"/>
    <row r="3176" s="518" customFormat="1" x14ac:dyDescent="0.2"/>
    <row r="3177" s="518" customFormat="1" x14ac:dyDescent="0.2"/>
    <row r="3178" s="518" customFormat="1" x14ac:dyDescent="0.2"/>
    <row r="3179" s="518" customFormat="1" x14ac:dyDescent="0.2"/>
    <row r="3180" s="518" customFormat="1" x14ac:dyDescent="0.2"/>
    <row r="3181" s="518" customFormat="1" x14ac:dyDescent="0.2"/>
    <row r="3182" s="518" customFormat="1" x14ac:dyDescent="0.2"/>
    <row r="3183" s="518" customFormat="1" x14ac:dyDescent="0.2"/>
    <row r="3184" s="518" customFormat="1" x14ac:dyDescent="0.2"/>
    <row r="3185" s="518" customFormat="1" x14ac:dyDescent="0.2"/>
    <row r="3186" s="518" customFormat="1" x14ac:dyDescent="0.2"/>
    <row r="3187" s="518" customFormat="1" x14ac:dyDescent="0.2"/>
    <row r="3188" s="518" customFormat="1" x14ac:dyDescent="0.2"/>
    <row r="3189" s="518" customFormat="1" x14ac:dyDescent="0.2"/>
    <row r="3190" s="518" customFormat="1" x14ac:dyDescent="0.2"/>
    <row r="3191" s="518" customFormat="1" x14ac:dyDescent="0.2"/>
    <row r="3192" s="518" customFormat="1" x14ac:dyDescent="0.2"/>
    <row r="3193" s="518" customFormat="1" x14ac:dyDescent="0.2"/>
    <row r="3194" s="518" customFormat="1" x14ac:dyDescent="0.2"/>
    <row r="3195" s="518" customFormat="1" x14ac:dyDescent="0.2"/>
    <row r="3196" s="518" customFormat="1" x14ac:dyDescent="0.2"/>
    <row r="3197" s="518" customFormat="1" x14ac:dyDescent="0.2"/>
    <row r="3198" s="518" customFormat="1" x14ac:dyDescent="0.2"/>
    <row r="3199" s="518" customFormat="1" x14ac:dyDescent="0.2"/>
    <row r="3200" s="518" customFormat="1" x14ac:dyDescent="0.2"/>
    <row r="3201" s="518" customFormat="1" x14ac:dyDescent="0.2"/>
    <row r="3202" s="518" customFormat="1" x14ac:dyDescent="0.2"/>
    <row r="3203" s="518" customFormat="1" x14ac:dyDescent="0.2"/>
    <row r="3204" s="518" customFormat="1" x14ac:dyDescent="0.2"/>
    <row r="3205" s="518" customFormat="1" x14ac:dyDescent="0.2"/>
    <row r="3206" s="518" customFormat="1" x14ac:dyDescent="0.2"/>
    <row r="3207" s="518" customFormat="1" x14ac:dyDescent="0.2"/>
    <row r="3208" s="518" customFormat="1" x14ac:dyDescent="0.2"/>
    <row r="3209" s="518" customFormat="1" x14ac:dyDescent="0.2"/>
    <row r="3210" s="518" customFormat="1" x14ac:dyDescent="0.2"/>
    <row r="3211" s="518" customFormat="1" x14ac:dyDescent="0.2"/>
    <row r="3212" s="518" customFormat="1" x14ac:dyDescent="0.2"/>
    <row r="3213" s="518" customFormat="1" x14ac:dyDescent="0.2"/>
    <row r="3214" s="518" customFormat="1" x14ac:dyDescent="0.2"/>
    <row r="3215" s="518" customFormat="1" x14ac:dyDescent="0.2"/>
    <row r="3216" s="518" customFormat="1" x14ac:dyDescent="0.2"/>
    <row r="3217" s="518" customFormat="1" x14ac:dyDescent="0.2"/>
    <row r="3218" s="518" customFormat="1" x14ac:dyDescent="0.2"/>
    <row r="3219" s="518" customFormat="1" x14ac:dyDescent="0.2"/>
    <row r="3220" s="518" customFormat="1" x14ac:dyDescent="0.2"/>
    <row r="3221" s="518" customFormat="1" x14ac:dyDescent="0.2"/>
    <row r="3222" s="518" customFormat="1" x14ac:dyDescent="0.2"/>
    <row r="3223" s="518" customFormat="1" x14ac:dyDescent="0.2"/>
    <row r="3224" s="518" customFormat="1" x14ac:dyDescent="0.2"/>
    <row r="3225" s="518" customFormat="1" x14ac:dyDescent="0.2"/>
    <row r="3226" s="518" customFormat="1" x14ac:dyDescent="0.2"/>
    <row r="3227" s="518" customFormat="1" x14ac:dyDescent="0.2"/>
    <row r="3228" s="518" customFormat="1" x14ac:dyDescent="0.2"/>
    <row r="3229" s="518" customFormat="1" x14ac:dyDescent="0.2"/>
    <row r="3230" s="518" customFormat="1" x14ac:dyDescent="0.2"/>
    <row r="3231" s="518" customFormat="1" x14ac:dyDescent="0.2"/>
    <row r="3232" s="518" customFormat="1" x14ac:dyDescent="0.2"/>
    <row r="3233" s="518" customFormat="1" x14ac:dyDescent="0.2"/>
    <row r="3234" s="518" customFormat="1" x14ac:dyDescent="0.2"/>
    <row r="3235" s="518" customFormat="1" x14ac:dyDescent="0.2"/>
    <row r="3236" s="518" customFormat="1" x14ac:dyDescent="0.2"/>
    <row r="3237" s="518" customFormat="1" x14ac:dyDescent="0.2"/>
    <row r="3238" s="518" customFormat="1" x14ac:dyDescent="0.2"/>
    <row r="3239" s="518" customFormat="1" x14ac:dyDescent="0.2"/>
    <row r="3240" s="518" customFormat="1" x14ac:dyDescent="0.2"/>
    <row r="3241" s="518" customFormat="1" x14ac:dyDescent="0.2"/>
    <row r="3242" s="518" customFormat="1" x14ac:dyDescent="0.2"/>
    <row r="3243" s="518" customFormat="1" x14ac:dyDescent="0.2"/>
    <row r="3244" s="518" customFormat="1" x14ac:dyDescent="0.2"/>
    <row r="3245" s="518" customFormat="1" x14ac:dyDescent="0.2"/>
    <row r="3246" s="518" customFormat="1" x14ac:dyDescent="0.2"/>
    <row r="3247" s="518" customFormat="1" x14ac:dyDescent="0.2"/>
    <row r="3248" s="518" customFormat="1" x14ac:dyDescent="0.2"/>
    <row r="3249" s="518" customFormat="1" x14ac:dyDescent="0.2"/>
    <row r="3250" s="518" customFormat="1" x14ac:dyDescent="0.2"/>
    <row r="3251" s="518" customFormat="1" x14ac:dyDescent="0.2"/>
    <row r="3252" s="518" customFormat="1" x14ac:dyDescent="0.2"/>
    <row r="3253" s="518" customFormat="1" x14ac:dyDescent="0.2"/>
    <row r="3254" s="518" customFormat="1" x14ac:dyDescent="0.2"/>
    <row r="3255" s="518" customFormat="1" x14ac:dyDescent="0.2"/>
    <row r="3256" s="518" customFormat="1" x14ac:dyDescent="0.2"/>
    <row r="3257" s="518" customFormat="1" x14ac:dyDescent="0.2"/>
    <row r="3258" s="518" customFormat="1" x14ac:dyDescent="0.2"/>
    <row r="3259" s="518" customFormat="1" x14ac:dyDescent="0.2"/>
    <row r="3260" s="518" customFormat="1" x14ac:dyDescent="0.2"/>
    <row r="3261" s="518" customFormat="1" x14ac:dyDescent="0.2"/>
    <row r="3262" s="518" customFormat="1" x14ac:dyDescent="0.2"/>
    <row r="3263" s="518" customFormat="1" x14ac:dyDescent="0.2"/>
    <row r="3264" s="518" customFormat="1" x14ac:dyDescent="0.2"/>
    <row r="3265" s="518" customFormat="1" x14ac:dyDescent="0.2"/>
    <row r="3266" s="518" customFormat="1" x14ac:dyDescent="0.2"/>
    <row r="3267" s="518" customFormat="1" x14ac:dyDescent="0.2"/>
    <row r="3268" s="518" customFormat="1" x14ac:dyDescent="0.2"/>
    <row r="3269" s="518" customFormat="1" x14ac:dyDescent="0.2"/>
    <row r="3270" s="518" customFormat="1" x14ac:dyDescent="0.2"/>
    <row r="3271" s="518" customFormat="1" x14ac:dyDescent="0.2"/>
    <row r="3272" s="518" customFormat="1" x14ac:dyDescent="0.2"/>
    <row r="3273" s="518" customFormat="1" x14ac:dyDescent="0.2"/>
    <row r="3274" s="518" customFormat="1" x14ac:dyDescent="0.2"/>
    <row r="3275" s="518" customFormat="1" x14ac:dyDescent="0.2"/>
    <row r="3276" s="518" customFormat="1" x14ac:dyDescent="0.2"/>
    <row r="3277" s="518" customFormat="1" x14ac:dyDescent="0.2"/>
    <row r="3278" s="518" customFormat="1" x14ac:dyDescent="0.2"/>
    <row r="3279" s="518" customFormat="1" x14ac:dyDescent="0.2"/>
    <row r="3280" s="518" customFormat="1" x14ac:dyDescent="0.2"/>
    <row r="3281" s="518" customFormat="1" x14ac:dyDescent="0.2"/>
    <row r="3282" s="518" customFormat="1" x14ac:dyDescent="0.2"/>
    <row r="3283" s="518" customFormat="1" x14ac:dyDescent="0.2"/>
    <row r="3284" s="518" customFormat="1" x14ac:dyDescent="0.2"/>
    <row r="3285" s="518" customFormat="1" x14ac:dyDescent="0.2"/>
    <row r="3286" s="518" customFormat="1" x14ac:dyDescent="0.2"/>
    <row r="3287" s="518" customFormat="1" x14ac:dyDescent="0.2"/>
    <row r="3288" s="518" customFormat="1" x14ac:dyDescent="0.2"/>
    <row r="3289" s="518" customFormat="1" x14ac:dyDescent="0.2"/>
    <row r="3290" s="518" customFormat="1" x14ac:dyDescent="0.2"/>
    <row r="3291" s="518" customFormat="1" x14ac:dyDescent="0.2"/>
    <row r="3292" s="518" customFormat="1" x14ac:dyDescent="0.2"/>
    <row r="3293" s="518" customFormat="1" x14ac:dyDescent="0.2"/>
    <row r="3294" s="518" customFormat="1" x14ac:dyDescent="0.2"/>
    <row r="3295" s="518" customFormat="1" x14ac:dyDescent="0.2"/>
    <row r="3296" s="518" customFormat="1" x14ac:dyDescent="0.2"/>
    <row r="3297" s="518" customFormat="1" x14ac:dyDescent="0.2"/>
    <row r="3298" s="518" customFormat="1" x14ac:dyDescent="0.2"/>
    <row r="3299" s="518" customFormat="1" x14ac:dyDescent="0.2"/>
    <row r="3300" s="518" customFormat="1" x14ac:dyDescent="0.2"/>
    <row r="3301" s="518" customFormat="1" x14ac:dyDescent="0.2"/>
    <row r="3302" s="518" customFormat="1" x14ac:dyDescent="0.2"/>
    <row r="3303" s="518" customFormat="1" x14ac:dyDescent="0.2"/>
    <row r="3304" s="518" customFormat="1" x14ac:dyDescent="0.2"/>
    <row r="3305" s="518" customFormat="1" x14ac:dyDescent="0.2"/>
    <row r="3306" s="518" customFormat="1" x14ac:dyDescent="0.2"/>
    <row r="3307" s="518" customFormat="1" x14ac:dyDescent="0.2"/>
    <row r="3308" s="518" customFormat="1" x14ac:dyDescent="0.2"/>
    <row r="3309" s="518" customFormat="1" x14ac:dyDescent="0.2"/>
    <row r="3310" s="518" customFormat="1" x14ac:dyDescent="0.2"/>
    <row r="3311" s="518" customFormat="1" x14ac:dyDescent="0.2"/>
    <row r="3312" s="518" customFormat="1" x14ac:dyDescent="0.2"/>
    <row r="3313" s="518" customFormat="1" x14ac:dyDescent="0.2"/>
    <row r="3314" s="518" customFormat="1" x14ac:dyDescent="0.2"/>
    <row r="3315" s="518" customFormat="1" x14ac:dyDescent="0.2"/>
    <row r="3316" s="518" customFormat="1" x14ac:dyDescent="0.2"/>
    <row r="3317" s="518" customFormat="1" x14ac:dyDescent="0.2"/>
    <row r="3318" s="518" customFormat="1" x14ac:dyDescent="0.2"/>
    <row r="3319" s="518" customFormat="1" x14ac:dyDescent="0.2"/>
    <row r="3320" s="518" customFormat="1" x14ac:dyDescent="0.2"/>
    <row r="3321" s="518" customFormat="1" x14ac:dyDescent="0.2"/>
    <row r="3322" s="518" customFormat="1" x14ac:dyDescent="0.2"/>
    <row r="3323" s="518" customFormat="1" x14ac:dyDescent="0.2"/>
    <row r="3324" s="518" customFormat="1" x14ac:dyDescent="0.2"/>
    <row r="3325" s="518" customFormat="1" x14ac:dyDescent="0.2"/>
    <row r="3326" s="518" customFormat="1" x14ac:dyDescent="0.2"/>
    <row r="3327" s="518" customFormat="1" x14ac:dyDescent="0.2"/>
    <row r="3328" s="518" customFormat="1" x14ac:dyDescent="0.2"/>
    <row r="3329" s="518" customFormat="1" x14ac:dyDescent="0.2"/>
    <row r="3330" s="518" customFormat="1" x14ac:dyDescent="0.2"/>
    <row r="3331" s="518" customFormat="1" x14ac:dyDescent="0.2"/>
    <row r="3332" s="518" customFormat="1" x14ac:dyDescent="0.2"/>
    <row r="3333" s="518" customFormat="1" x14ac:dyDescent="0.2"/>
    <row r="3334" s="518" customFormat="1" x14ac:dyDescent="0.2"/>
    <row r="3335" s="518" customFormat="1" x14ac:dyDescent="0.2"/>
    <row r="3336" s="518" customFormat="1" x14ac:dyDescent="0.2"/>
    <row r="3337" s="518" customFormat="1" x14ac:dyDescent="0.2"/>
    <row r="3338" s="518" customFormat="1" x14ac:dyDescent="0.2"/>
    <row r="3339" s="518" customFormat="1" x14ac:dyDescent="0.2"/>
    <row r="3340" s="518" customFormat="1" x14ac:dyDescent="0.2"/>
    <row r="3341" s="518" customFormat="1" x14ac:dyDescent="0.2"/>
    <row r="3342" s="518" customFormat="1" x14ac:dyDescent="0.2"/>
    <row r="3343" s="518" customFormat="1" x14ac:dyDescent="0.2"/>
    <row r="3344" s="518" customFormat="1" x14ac:dyDescent="0.2"/>
    <row r="3345" s="518" customFormat="1" x14ac:dyDescent="0.2"/>
    <row r="3346" s="518" customFormat="1" x14ac:dyDescent="0.2"/>
    <row r="3347" s="518" customFormat="1" x14ac:dyDescent="0.2"/>
    <row r="3348" s="518" customFormat="1" x14ac:dyDescent="0.2"/>
    <row r="3349" s="518" customFormat="1" x14ac:dyDescent="0.2"/>
    <row r="3350" s="518" customFormat="1" x14ac:dyDescent="0.2"/>
    <row r="3351" s="518" customFormat="1" x14ac:dyDescent="0.2"/>
    <row r="3352" s="518" customFormat="1" x14ac:dyDescent="0.2"/>
    <row r="3353" s="518" customFormat="1" x14ac:dyDescent="0.2"/>
    <row r="3354" s="518" customFormat="1" x14ac:dyDescent="0.2"/>
    <row r="3355" s="518" customFormat="1" x14ac:dyDescent="0.2"/>
    <row r="3356" s="518" customFormat="1" x14ac:dyDescent="0.2"/>
    <row r="3357" s="518" customFormat="1" x14ac:dyDescent="0.2"/>
    <row r="3358" s="518" customFormat="1" x14ac:dyDescent="0.2"/>
    <row r="3359" s="518" customFormat="1" x14ac:dyDescent="0.2"/>
    <row r="3360" s="518" customFormat="1" x14ac:dyDescent="0.2"/>
    <row r="3361" s="518" customFormat="1" x14ac:dyDescent="0.2"/>
    <row r="3362" s="518" customFormat="1" x14ac:dyDescent="0.2"/>
    <row r="3363" s="518" customFormat="1" x14ac:dyDescent="0.2"/>
    <row r="3364" s="518" customFormat="1" x14ac:dyDescent="0.2"/>
    <row r="3365" s="518" customFormat="1" x14ac:dyDescent="0.2"/>
    <row r="3366" s="518" customFormat="1" x14ac:dyDescent="0.2"/>
    <row r="3367" s="518" customFormat="1" x14ac:dyDescent="0.2"/>
    <row r="3368" s="518" customFormat="1" x14ac:dyDescent="0.2"/>
    <row r="3369" s="518" customFormat="1" x14ac:dyDescent="0.2"/>
    <row r="3370" s="518" customFormat="1" x14ac:dyDescent="0.2"/>
    <row r="3371" s="518" customFormat="1" x14ac:dyDescent="0.2"/>
    <row r="3372" s="518" customFormat="1" x14ac:dyDescent="0.2"/>
    <row r="3373" s="518" customFormat="1" x14ac:dyDescent="0.2"/>
    <row r="3374" s="518" customFormat="1" x14ac:dyDescent="0.2"/>
    <row r="3375" s="518" customFormat="1" x14ac:dyDescent="0.2"/>
    <row r="3376" s="518" customFormat="1" x14ac:dyDescent="0.2"/>
    <row r="3377" s="518" customFormat="1" x14ac:dyDescent="0.2"/>
    <row r="3378" s="518" customFormat="1" x14ac:dyDescent="0.2"/>
    <row r="3379" s="518" customFormat="1" x14ac:dyDescent="0.2"/>
    <row r="3380" s="518" customFormat="1" x14ac:dyDescent="0.2"/>
    <row r="3381" s="518" customFormat="1" x14ac:dyDescent="0.2"/>
    <row r="3382" s="518" customFormat="1" x14ac:dyDescent="0.2"/>
    <row r="3383" s="518" customFormat="1" x14ac:dyDescent="0.2"/>
    <row r="3384" s="518" customFormat="1" x14ac:dyDescent="0.2"/>
    <row r="3385" s="518" customFormat="1" x14ac:dyDescent="0.2"/>
    <row r="3386" s="518" customFormat="1" x14ac:dyDescent="0.2"/>
    <row r="3387" s="518" customFormat="1" x14ac:dyDescent="0.2"/>
    <row r="3388" s="518" customFormat="1" x14ac:dyDescent="0.2"/>
    <row r="3389" s="518" customFormat="1" x14ac:dyDescent="0.2"/>
    <row r="3390" s="518" customFormat="1" x14ac:dyDescent="0.2"/>
    <row r="3391" s="518" customFormat="1" x14ac:dyDescent="0.2"/>
    <row r="3392" s="518" customFormat="1" x14ac:dyDescent="0.2"/>
    <row r="3393" s="518" customFormat="1" x14ac:dyDescent="0.2"/>
    <row r="3394" s="518" customFormat="1" x14ac:dyDescent="0.2"/>
    <row r="3395" s="518" customFormat="1" x14ac:dyDescent="0.2"/>
    <row r="3396" s="518" customFormat="1" x14ac:dyDescent="0.2"/>
    <row r="3397" s="518" customFormat="1" x14ac:dyDescent="0.2"/>
    <row r="3398" s="518" customFormat="1" x14ac:dyDescent="0.2"/>
    <row r="3399" s="518" customFormat="1" x14ac:dyDescent="0.2"/>
    <row r="3400" s="518" customFormat="1" x14ac:dyDescent="0.2"/>
    <row r="3401" s="518" customFormat="1" x14ac:dyDescent="0.2"/>
    <row r="3402" s="518" customFormat="1" x14ac:dyDescent="0.2"/>
    <row r="3403" s="518" customFormat="1" x14ac:dyDescent="0.2"/>
    <row r="3404" s="518" customFormat="1" x14ac:dyDescent="0.2"/>
    <row r="3405" s="518" customFormat="1" x14ac:dyDescent="0.2"/>
    <row r="3406" s="518" customFormat="1" x14ac:dyDescent="0.2"/>
    <row r="3407" s="518" customFormat="1" x14ac:dyDescent="0.2"/>
    <row r="3408" s="518" customFormat="1" x14ac:dyDescent="0.2"/>
    <row r="3409" s="518" customFormat="1" x14ac:dyDescent="0.2"/>
    <row r="3410" s="518" customFormat="1" x14ac:dyDescent="0.2"/>
    <row r="3411" s="518" customFormat="1" x14ac:dyDescent="0.2"/>
    <row r="3412" s="518" customFormat="1" x14ac:dyDescent="0.2"/>
    <row r="3413" s="518" customFormat="1" x14ac:dyDescent="0.2"/>
    <row r="3414" s="518" customFormat="1" x14ac:dyDescent="0.2"/>
    <row r="3415" s="518" customFormat="1" x14ac:dyDescent="0.2"/>
    <row r="3416" s="518" customFormat="1" x14ac:dyDescent="0.2"/>
    <row r="3417" s="518" customFormat="1" x14ac:dyDescent="0.2"/>
    <row r="3418" s="518" customFormat="1" x14ac:dyDescent="0.2"/>
    <row r="3419" s="518" customFormat="1" x14ac:dyDescent="0.2"/>
    <row r="3420" s="518" customFormat="1" x14ac:dyDescent="0.2"/>
    <row r="3421" s="518" customFormat="1" x14ac:dyDescent="0.2"/>
    <row r="3422" s="518" customFormat="1" x14ac:dyDescent="0.2"/>
    <row r="3423" s="518" customFormat="1" x14ac:dyDescent="0.2"/>
    <row r="3424" s="518" customFormat="1" x14ac:dyDescent="0.2"/>
    <row r="3425" s="518" customFormat="1" x14ac:dyDescent="0.2"/>
    <row r="3426" s="518" customFormat="1" x14ac:dyDescent="0.2"/>
    <row r="3427" s="518" customFormat="1" x14ac:dyDescent="0.2"/>
    <row r="3428" s="518" customFormat="1" x14ac:dyDescent="0.2"/>
    <row r="3429" s="518" customFormat="1" x14ac:dyDescent="0.2"/>
    <row r="3430" s="518" customFormat="1" x14ac:dyDescent="0.2"/>
    <row r="3431" s="518" customFormat="1" x14ac:dyDescent="0.2"/>
    <row r="3432" s="518" customFormat="1" x14ac:dyDescent="0.2"/>
    <row r="3433" s="518" customFormat="1" x14ac:dyDescent="0.2"/>
    <row r="3434" s="518" customFormat="1" x14ac:dyDescent="0.2"/>
    <row r="3435" s="518" customFormat="1" x14ac:dyDescent="0.2"/>
    <row r="3436" s="518" customFormat="1" x14ac:dyDescent="0.2"/>
    <row r="3437" s="518" customFormat="1" x14ac:dyDescent="0.2"/>
    <row r="3438" s="518" customFormat="1" x14ac:dyDescent="0.2"/>
    <row r="3439" s="518" customFormat="1" x14ac:dyDescent="0.2"/>
    <row r="3440" s="518" customFormat="1" x14ac:dyDescent="0.2"/>
    <row r="3441" s="518" customFormat="1" x14ac:dyDescent="0.2"/>
    <row r="3442" s="518" customFormat="1" x14ac:dyDescent="0.2"/>
    <row r="3443" s="518" customFormat="1" x14ac:dyDescent="0.2"/>
    <row r="3444" s="518" customFormat="1" x14ac:dyDescent="0.2"/>
    <row r="3445" s="518" customFormat="1" x14ac:dyDescent="0.2"/>
    <row r="3446" s="518" customFormat="1" x14ac:dyDescent="0.2"/>
    <row r="3447" s="518" customFormat="1" x14ac:dyDescent="0.2"/>
    <row r="3448" s="518" customFormat="1" x14ac:dyDescent="0.2"/>
    <row r="3449" s="518" customFormat="1" x14ac:dyDescent="0.2"/>
    <row r="3450" s="518" customFormat="1" x14ac:dyDescent="0.2"/>
    <row r="3451" s="518" customFormat="1" x14ac:dyDescent="0.2"/>
    <row r="3452" s="518" customFormat="1" x14ac:dyDescent="0.2"/>
    <row r="3453" s="518" customFormat="1" x14ac:dyDescent="0.2"/>
    <row r="3454" s="518" customFormat="1" x14ac:dyDescent="0.2"/>
    <row r="3455" s="518" customFormat="1" x14ac:dyDescent="0.2"/>
    <row r="3456" s="518" customFormat="1" x14ac:dyDescent="0.2"/>
    <row r="3457" s="518" customFormat="1" x14ac:dyDescent="0.2"/>
    <row r="3458" s="518" customFormat="1" x14ac:dyDescent="0.2"/>
    <row r="3459" s="518" customFormat="1" x14ac:dyDescent="0.2"/>
    <row r="3460" s="518" customFormat="1" x14ac:dyDescent="0.2"/>
    <row r="3461" s="518" customFormat="1" x14ac:dyDescent="0.2"/>
    <row r="3462" s="518" customFormat="1" x14ac:dyDescent="0.2"/>
    <row r="3463" s="518" customFormat="1" x14ac:dyDescent="0.2"/>
    <row r="3464" s="518" customFormat="1" x14ac:dyDescent="0.2"/>
    <row r="3465" s="518" customFormat="1" x14ac:dyDescent="0.2"/>
    <row r="3466" s="518" customFormat="1" x14ac:dyDescent="0.2"/>
    <row r="3467" s="518" customFormat="1" x14ac:dyDescent="0.2"/>
    <row r="3468" s="518" customFormat="1" x14ac:dyDescent="0.2"/>
    <row r="3469" s="518" customFormat="1" x14ac:dyDescent="0.2"/>
    <row r="3470" s="518" customFormat="1" x14ac:dyDescent="0.2"/>
    <row r="3471" s="518" customFormat="1" x14ac:dyDescent="0.2"/>
    <row r="3472" s="518" customFormat="1" x14ac:dyDescent="0.2"/>
    <row r="3473" s="518" customFormat="1" x14ac:dyDescent="0.2"/>
    <row r="3474" s="518" customFormat="1" x14ac:dyDescent="0.2"/>
    <row r="3475" s="518" customFormat="1" x14ac:dyDescent="0.2"/>
    <row r="3476" s="518" customFormat="1" x14ac:dyDescent="0.2"/>
    <row r="3477" s="518" customFormat="1" x14ac:dyDescent="0.2"/>
    <row r="3478" s="518" customFormat="1" x14ac:dyDescent="0.2"/>
    <row r="3479" s="518" customFormat="1" x14ac:dyDescent="0.2"/>
    <row r="3480" s="518" customFormat="1" x14ac:dyDescent="0.2"/>
    <row r="3481" s="518" customFormat="1" x14ac:dyDescent="0.2"/>
    <row r="3482" s="518" customFormat="1" x14ac:dyDescent="0.2"/>
    <row r="3483" s="518" customFormat="1" x14ac:dyDescent="0.2"/>
    <row r="3484" s="518" customFormat="1" x14ac:dyDescent="0.2"/>
    <row r="3485" s="518" customFormat="1" x14ac:dyDescent="0.2"/>
    <row r="3486" s="518" customFormat="1" x14ac:dyDescent="0.2"/>
    <row r="3487" s="518" customFormat="1" x14ac:dyDescent="0.2"/>
    <row r="3488" s="518" customFormat="1" x14ac:dyDescent="0.2"/>
    <row r="3489" s="518" customFormat="1" x14ac:dyDescent="0.2"/>
    <row r="3490" s="518" customFormat="1" x14ac:dyDescent="0.2"/>
    <row r="3491" s="518" customFormat="1" x14ac:dyDescent="0.2"/>
    <row r="3492" s="518" customFormat="1" x14ac:dyDescent="0.2"/>
    <row r="3493" s="518" customFormat="1" x14ac:dyDescent="0.2"/>
    <row r="3494" s="518" customFormat="1" x14ac:dyDescent="0.2"/>
    <row r="3495" s="518" customFormat="1" x14ac:dyDescent="0.2"/>
    <row r="3496" s="518" customFormat="1" x14ac:dyDescent="0.2"/>
    <row r="3497" s="518" customFormat="1" x14ac:dyDescent="0.2"/>
    <row r="3498" s="518" customFormat="1" x14ac:dyDescent="0.2"/>
    <row r="3499" s="518" customFormat="1" x14ac:dyDescent="0.2"/>
    <row r="3500" s="518" customFormat="1" x14ac:dyDescent="0.2"/>
    <row r="3501" s="518" customFormat="1" x14ac:dyDescent="0.2"/>
    <row r="3502" s="518" customFormat="1" x14ac:dyDescent="0.2"/>
    <row r="3503" s="518" customFormat="1" x14ac:dyDescent="0.2"/>
    <row r="3504" s="518" customFormat="1" x14ac:dyDescent="0.2"/>
    <row r="3505" s="518" customFormat="1" x14ac:dyDescent="0.2"/>
    <row r="3506" s="518" customFormat="1" x14ac:dyDescent="0.2"/>
    <row r="3507" s="518" customFormat="1" x14ac:dyDescent="0.2"/>
    <row r="3508" s="518" customFormat="1" x14ac:dyDescent="0.2"/>
    <row r="3509" s="518" customFormat="1" x14ac:dyDescent="0.2"/>
    <row r="3510" s="518" customFormat="1" x14ac:dyDescent="0.2"/>
    <row r="3511" s="518" customFormat="1" x14ac:dyDescent="0.2"/>
    <row r="3512" s="518" customFormat="1" x14ac:dyDescent="0.2"/>
    <row r="3513" s="518" customFormat="1" x14ac:dyDescent="0.2"/>
    <row r="3514" s="518" customFormat="1" x14ac:dyDescent="0.2"/>
    <row r="3515" s="518" customFormat="1" x14ac:dyDescent="0.2"/>
    <row r="3516" s="518" customFormat="1" x14ac:dyDescent="0.2"/>
    <row r="3517" s="518" customFormat="1" x14ac:dyDescent="0.2"/>
    <row r="3518" s="518" customFormat="1" x14ac:dyDescent="0.2"/>
    <row r="3519" s="518" customFormat="1" x14ac:dyDescent="0.2"/>
    <row r="3520" s="518" customFormat="1" x14ac:dyDescent="0.2"/>
    <row r="3521" spans="1:17" x14ac:dyDescent="0.2">
      <c r="A3521" s="518"/>
      <c r="B3521" s="518"/>
      <c r="C3521" s="518"/>
      <c r="D3521" s="518"/>
      <c r="E3521" s="518"/>
      <c r="F3521" s="518"/>
      <c r="G3521" s="518"/>
      <c r="H3521" s="518"/>
      <c r="I3521" s="518"/>
      <c r="J3521" s="518"/>
      <c r="K3521" s="518"/>
      <c r="L3521" s="518"/>
      <c r="M3521" s="518"/>
      <c r="N3521" s="518"/>
      <c r="O3521" s="518"/>
      <c r="P3521" s="518"/>
    </row>
    <row r="3522" spans="1:17" x14ac:dyDescent="0.2">
      <c r="A3522" s="518"/>
      <c r="B3522" s="518"/>
      <c r="C3522" s="518"/>
      <c r="D3522" s="518"/>
      <c r="E3522" s="518"/>
      <c r="F3522" s="518"/>
      <c r="G3522" s="518"/>
      <c r="H3522" s="518"/>
      <c r="I3522" s="518"/>
      <c r="J3522" s="518"/>
      <c r="K3522" s="518"/>
      <c r="L3522" s="518"/>
      <c r="M3522" s="518"/>
      <c r="N3522" s="518"/>
      <c r="O3522" s="518"/>
      <c r="P3522" s="518"/>
    </row>
    <row r="3523" spans="1:17" x14ac:dyDescent="0.2">
      <c r="A3523" s="518"/>
      <c r="B3523" s="518"/>
      <c r="C3523" s="518"/>
      <c r="D3523" s="518"/>
      <c r="E3523" s="518"/>
      <c r="F3523" s="518"/>
      <c r="G3523" s="518"/>
      <c r="H3523" s="518"/>
      <c r="I3523" s="518"/>
      <c r="J3523" s="518"/>
      <c r="K3523" s="518"/>
      <c r="L3523" s="518"/>
      <c r="M3523" s="518"/>
      <c r="N3523" s="518"/>
      <c r="O3523" s="518"/>
      <c r="P3523" s="518"/>
    </row>
    <row r="3524" spans="1:17" x14ac:dyDescent="0.2">
      <c r="A3524" s="518"/>
      <c r="B3524" s="518"/>
      <c r="C3524" s="518"/>
      <c r="D3524" s="518"/>
      <c r="E3524" s="518"/>
      <c r="F3524" s="518"/>
      <c r="G3524" s="518"/>
      <c r="H3524" s="518"/>
      <c r="I3524" s="518"/>
      <c r="J3524" s="518"/>
      <c r="K3524" s="518"/>
      <c r="L3524" s="518"/>
      <c r="M3524" s="518"/>
      <c r="N3524" s="518"/>
      <c r="O3524" s="518"/>
      <c r="P3524" s="518"/>
    </row>
    <row r="3525" spans="1:17" x14ac:dyDescent="0.2">
      <c r="A3525" s="518"/>
      <c r="B3525" s="518"/>
      <c r="C3525" s="518"/>
      <c r="D3525" s="518"/>
      <c r="E3525" s="518"/>
      <c r="F3525" s="518"/>
      <c r="G3525" s="518"/>
      <c r="H3525" s="518"/>
      <c r="I3525" s="518"/>
      <c r="J3525" s="518"/>
      <c r="K3525" s="518"/>
      <c r="L3525" s="518"/>
      <c r="M3525" s="518"/>
      <c r="N3525" s="518"/>
      <c r="O3525" s="518"/>
      <c r="P3525" s="518"/>
    </row>
    <row r="3526" spans="1:17" x14ac:dyDescent="0.2">
      <c r="A3526" s="518"/>
      <c r="B3526" s="518"/>
      <c r="C3526" s="518"/>
      <c r="D3526" s="518"/>
      <c r="E3526" s="518"/>
      <c r="F3526" s="518"/>
      <c r="G3526" s="518"/>
      <c r="H3526" s="518"/>
      <c r="I3526" s="518"/>
      <c r="J3526" s="518"/>
      <c r="K3526" s="518"/>
      <c r="L3526" s="518"/>
      <c r="M3526" s="518"/>
      <c r="N3526" s="518"/>
      <c r="O3526" s="518"/>
      <c r="P3526" s="518"/>
    </row>
    <row r="3527" spans="1:17" x14ac:dyDescent="0.2">
      <c r="A3527" s="525" t="str">
        <f>IF(B3527="","",COUNT('Diário 7º PA'!$A$4:$A$5383)+COUNT('Diário 8º PA'!$A$4:$A$5022)+ROW()-3)</f>
        <v/>
      </c>
      <c r="B3527" s="526"/>
      <c r="C3527" s="483"/>
      <c r="D3527" s="473"/>
      <c r="E3527" s="473"/>
      <c r="F3527" s="518"/>
      <c r="G3527" s="518"/>
      <c r="H3527" s="518"/>
      <c r="I3527" s="518"/>
      <c r="J3527" s="518"/>
      <c r="K3527" s="518"/>
      <c r="L3527" s="518"/>
      <c r="M3527" s="518"/>
      <c r="N3527" s="518"/>
      <c r="O3527" s="532">
        <f t="shared" ref="O3527" si="115">IF(B3527=0,0,IF(YEAR(B3527)=$P$1,MONTH(B3527)-$O$1+1,(YEAR(B3527)-$P$1)*12-$O$1+1+MONTH(B3527)))</f>
        <v>0</v>
      </c>
      <c r="P3527" s="532">
        <f t="shared" ref="P3527" si="116">IF(C3527=0,0,IF(YEAR(C3527)=$P$1,MONTH(C3527)-$O$1+1,(YEAR(C3527)-$P$1)*12-$O$1+1+MONTH(C3527)))</f>
        <v>0</v>
      </c>
      <c r="Q3527" s="518" t="str">
        <f t="shared" ref="Q3527" si="117">SUBSTITUTE(D3527," ","_")</f>
        <v/>
      </c>
    </row>
    <row r="3528" spans="1:17" x14ac:dyDescent="0.2">
      <c r="A3528" s="525"/>
      <c r="B3528" s="518"/>
      <c r="C3528" s="518"/>
      <c r="D3528" s="518"/>
      <c r="E3528" s="518"/>
      <c r="F3528" s="518"/>
      <c r="G3528" s="518"/>
      <c r="H3528" s="518"/>
      <c r="I3528" s="518"/>
      <c r="J3528" s="518"/>
      <c r="K3528" s="518"/>
      <c r="L3528" s="518"/>
      <c r="M3528" s="518"/>
      <c r="N3528" s="518"/>
      <c r="O3528" s="532"/>
      <c r="P3528" s="532"/>
    </row>
    <row r="3529" spans="1:17" x14ac:dyDescent="0.2">
      <c r="A3529" s="525"/>
      <c r="B3529" s="518"/>
      <c r="C3529" s="518"/>
      <c r="D3529" s="518"/>
      <c r="E3529" s="518"/>
      <c r="F3529" s="518"/>
      <c r="G3529" s="518"/>
      <c r="H3529" s="518"/>
      <c r="I3529" s="518"/>
      <c r="J3529" s="518"/>
      <c r="K3529" s="518"/>
      <c r="L3529" s="518"/>
      <c r="M3529" s="518"/>
      <c r="N3529" s="518"/>
      <c r="O3529" s="532"/>
      <c r="P3529" s="532"/>
    </row>
    <row r="3530" spans="1:17" x14ac:dyDescent="0.2">
      <c r="A3530" s="525"/>
      <c r="B3530" s="518"/>
      <c r="C3530" s="518"/>
      <c r="D3530" s="518"/>
      <c r="E3530" s="518"/>
      <c r="F3530" s="518"/>
      <c r="G3530" s="518"/>
      <c r="H3530" s="518"/>
      <c r="I3530" s="518"/>
      <c r="J3530" s="518"/>
      <c r="K3530" s="518"/>
      <c r="L3530" s="518"/>
      <c r="M3530" s="518"/>
      <c r="N3530" s="518"/>
      <c r="O3530" s="532"/>
      <c r="P3530" s="532"/>
    </row>
    <row r="3531" spans="1:17" x14ac:dyDescent="0.2">
      <c r="A3531" s="525"/>
      <c r="B3531" s="518"/>
      <c r="C3531" s="518"/>
      <c r="D3531" s="518"/>
      <c r="E3531" s="518"/>
      <c r="F3531" s="518"/>
      <c r="G3531" s="518"/>
      <c r="H3531" s="518"/>
      <c r="I3531" s="518"/>
      <c r="J3531" s="518"/>
      <c r="K3531" s="518"/>
      <c r="L3531" s="518"/>
      <c r="M3531" s="518"/>
      <c r="N3531" s="518"/>
      <c r="O3531" s="532"/>
      <c r="P3531" s="532"/>
    </row>
    <row r="3532" spans="1:17" x14ac:dyDescent="0.2">
      <c r="A3532" s="525"/>
      <c r="B3532" s="518"/>
      <c r="C3532" s="518"/>
      <c r="D3532" s="518"/>
      <c r="E3532" s="518"/>
      <c r="F3532" s="518"/>
      <c r="G3532" s="518"/>
      <c r="H3532" s="518"/>
      <c r="I3532" s="518"/>
      <c r="J3532" s="518"/>
      <c r="K3532" s="518"/>
      <c r="L3532" s="518"/>
      <c r="M3532" s="518"/>
      <c r="N3532" s="518"/>
      <c r="O3532" s="532"/>
      <c r="P3532" s="532"/>
    </row>
    <row r="3533" spans="1:17" x14ac:dyDescent="0.2">
      <c r="A3533" s="525"/>
      <c r="B3533" s="518"/>
      <c r="C3533" s="518"/>
      <c r="D3533" s="518"/>
      <c r="E3533" s="518"/>
      <c r="F3533" s="518"/>
      <c r="G3533" s="518"/>
      <c r="H3533" s="518"/>
      <c r="I3533" s="518"/>
      <c r="J3533" s="518"/>
      <c r="K3533" s="518"/>
      <c r="L3533" s="518"/>
      <c r="M3533" s="518"/>
      <c r="N3533" s="518"/>
      <c r="O3533" s="532"/>
      <c r="P3533" s="532"/>
    </row>
    <row r="3534" spans="1:17" x14ac:dyDescent="0.2">
      <c r="A3534" s="525"/>
      <c r="B3534" s="518"/>
      <c r="C3534" s="518"/>
      <c r="D3534" s="518"/>
      <c r="E3534" s="518"/>
      <c r="F3534" s="518"/>
      <c r="G3534" s="518"/>
      <c r="H3534" s="518"/>
      <c r="I3534" s="518"/>
      <c r="J3534" s="518"/>
      <c r="K3534" s="518"/>
      <c r="L3534" s="518"/>
      <c r="M3534" s="518"/>
      <c r="N3534" s="518"/>
      <c r="O3534" s="532"/>
      <c r="P3534" s="532"/>
    </row>
    <row r="3535" spans="1:17" x14ac:dyDescent="0.2">
      <c r="A3535" s="525"/>
      <c r="B3535" s="518"/>
      <c r="C3535" s="518"/>
      <c r="D3535" s="518"/>
      <c r="E3535" s="518"/>
      <c r="F3535" s="518"/>
      <c r="G3535" s="518"/>
      <c r="H3535" s="518"/>
      <c r="I3535" s="518"/>
      <c r="J3535" s="518"/>
      <c r="K3535" s="518"/>
      <c r="L3535" s="518"/>
      <c r="M3535" s="518"/>
      <c r="N3535" s="518"/>
      <c r="O3535" s="532"/>
      <c r="P3535" s="532"/>
    </row>
    <row r="3536" spans="1:17" x14ac:dyDescent="0.2">
      <c r="A3536" s="525"/>
      <c r="B3536" s="518"/>
      <c r="C3536" s="518"/>
      <c r="D3536" s="518"/>
      <c r="E3536" s="518"/>
      <c r="F3536" s="518"/>
      <c r="G3536" s="518"/>
      <c r="H3536" s="518"/>
      <c r="I3536" s="518"/>
      <c r="J3536" s="518"/>
      <c r="K3536" s="518"/>
      <c r="L3536" s="518"/>
      <c r="M3536" s="518"/>
      <c r="N3536" s="518"/>
      <c r="O3536" s="532"/>
      <c r="P3536" s="532"/>
    </row>
    <row r="3537" spans="1:16" x14ac:dyDescent="0.2">
      <c r="A3537" s="525"/>
      <c r="B3537" s="518"/>
      <c r="C3537" s="518"/>
      <c r="D3537" s="518"/>
      <c r="E3537" s="518"/>
      <c r="F3537" s="518"/>
      <c r="G3537" s="518"/>
      <c r="H3537" s="518"/>
      <c r="I3537" s="518"/>
      <c r="J3537" s="518"/>
      <c r="K3537" s="518"/>
      <c r="L3537" s="518"/>
      <c r="M3537" s="518"/>
      <c r="N3537" s="518"/>
      <c r="O3537" s="532"/>
      <c r="P3537" s="532"/>
    </row>
    <row r="3538" spans="1:16" x14ac:dyDescent="0.2">
      <c r="A3538" s="525"/>
      <c r="B3538" s="518"/>
      <c r="C3538" s="518"/>
      <c r="D3538" s="518"/>
      <c r="E3538" s="518"/>
      <c r="F3538" s="518"/>
      <c r="G3538" s="518"/>
      <c r="H3538" s="518"/>
      <c r="I3538" s="518"/>
      <c r="J3538" s="518"/>
      <c r="K3538" s="518"/>
      <c r="L3538" s="518"/>
      <c r="M3538" s="518"/>
      <c r="N3538" s="518"/>
      <c r="O3538" s="532"/>
      <c r="P3538" s="532"/>
    </row>
    <row r="3539" spans="1:16" x14ac:dyDescent="0.2">
      <c r="A3539" s="525"/>
      <c r="B3539" s="518"/>
      <c r="C3539" s="518"/>
      <c r="D3539" s="518"/>
      <c r="E3539" s="518"/>
      <c r="F3539" s="518"/>
      <c r="G3539" s="518"/>
      <c r="H3539" s="518"/>
      <c r="I3539" s="518"/>
      <c r="J3539" s="518"/>
      <c r="K3539" s="518"/>
      <c r="L3539" s="518"/>
      <c r="M3539" s="518"/>
      <c r="N3539" s="518"/>
      <c r="O3539" s="532"/>
      <c r="P3539" s="532"/>
    </row>
    <row r="3540" spans="1:16" x14ac:dyDescent="0.2">
      <c r="A3540" s="525"/>
      <c r="B3540" s="518"/>
      <c r="C3540" s="518"/>
      <c r="D3540" s="518"/>
      <c r="E3540" s="518"/>
      <c r="F3540" s="518"/>
      <c r="G3540" s="518"/>
      <c r="H3540" s="518"/>
      <c r="I3540" s="518"/>
      <c r="J3540" s="518"/>
      <c r="K3540" s="518"/>
      <c r="L3540" s="518"/>
      <c r="M3540" s="518"/>
      <c r="N3540" s="518"/>
      <c r="O3540" s="532"/>
      <c r="P3540" s="532"/>
    </row>
    <row r="3541" spans="1:16" x14ac:dyDescent="0.2">
      <c r="A3541" s="525"/>
      <c r="B3541" s="518"/>
      <c r="C3541" s="518"/>
      <c r="D3541" s="518"/>
      <c r="E3541" s="518"/>
      <c r="F3541" s="518"/>
      <c r="G3541" s="518"/>
      <c r="H3541" s="518"/>
      <c r="I3541" s="518"/>
      <c r="J3541" s="518"/>
      <c r="K3541" s="518"/>
      <c r="L3541" s="518"/>
      <c r="M3541" s="518"/>
      <c r="N3541" s="518"/>
      <c r="O3541" s="532"/>
      <c r="P3541" s="532"/>
    </row>
    <row r="3542" spans="1:16" x14ac:dyDescent="0.2">
      <c r="A3542" s="525"/>
      <c r="B3542" s="518"/>
      <c r="C3542" s="518"/>
      <c r="D3542" s="518"/>
      <c r="E3542" s="518"/>
      <c r="F3542" s="518"/>
      <c r="G3542" s="518"/>
      <c r="H3542" s="518"/>
      <c r="I3542" s="518"/>
      <c r="J3542" s="518"/>
      <c r="K3542" s="518"/>
      <c r="L3542" s="518"/>
      <c r="M3542" s="518"/>
      <c r="N3542" s="518"/>
      <c r="O3542" s="532"/>
      <c r="P3542" s="532"/>
    </row>
    <row r="3543" spans="1:16" x14ac:dyDescent="0.2">
      <c r="A3543" s="525"/>
      <c r="B3543" s="518"/>
      <c r="C3543" s="518"/>
      <c r="D3543" s="518"/>
      <c r="E3543" s="518"/>
      <c r="F3543" s="518"/>
      <c r="G3543" s="518"/>
      <c r="H3543" s="518"/>
      <c r="I3543" s="518"/>
      <c r="J3543" s="518"/>
      <c r="K3543" s="518"/>
      <c r="L3543" s="518"/>
      <c r="M3543" s="518"/>
      <c r="N3543" s="518"/>
      <c r="O3543" s="532"/>
      <c r="P3543" s="532"/>
    </row>
    <row r="3544" spans="1:16" x14ac:dyDescent="0.2">
      <c r="A3544" s="525"/>
      <c r="B3544" s="518"/>
      <c r="C3544" s="518"/>
      <c r="D3544" s="518"/>
      <c r="E3544" s="518"/>
      <c r="F3544" s="518"/>
      <c r="G3544" s="518"/>
      <c r="H3544" s="518"/>
      <c r="I3544" s="518"/>
      <c r="J3544" s="518"/>
      <c r="K3544" s="518"/>
      <c r="L3544" s="518"/>
      <c r="M3544" s="518"/>
      <c r="N3544" s="518"/>
      <c r="O3544" s="532"/>
      <c r="P3544" s="532"/>
    </row>
    <row r="3545" spans="1:16" x14ac:dyDescent="0.2">
      <c r="A3545" s="525"/>
      <c r="B3545" s="518"/>
      <c r="C3545" s="518"/>
      <c r="D3545" s="518"/>
      <c r="E3545" s="518"/>
      <c r="F3545" s="518"/>
      <c r="G3545" s="518"/>
      <c r="H3545" s="518"/>
      <c r="I3545" s="518"/>
      <c r="J3545" s="518"/>
      <c r="K3545" s="518"/>
      <c r="L3545" s="518"/>
      <c r="M3545" s="518"/>
      <c r="N3545" s="518"/>
      <c r="O3545" s="532"/>
      <c r="P3545" s="532"/>
    </row>
    <row r="3546" spans="1:16" x14ac:dyDescent="0.2">
      <c r="A3546" s="525"/>
      <c r="B3546" s="518"/>
      <c r="C3546" s="518"/>
      <c r="D3546" s="518"/>
      <c r="E3546" s="518"/>
      <c r="F3546" s="518"/>
      <c r="G3546" s="518"/>
      <c r="H3546" s="518"/>
      <c r="I3546" s="518"/>
      <c r="J3546" s="518"/>
      <c r="K3546" s="518"/>
      <c r="L3546" s="518"/>
      <c r="M3546" s="518"/>
      <c r="N3546" s="518"/>
      <c r="O3546" s="532"/>
      <c r="P3546" s="532"/>
    </row>
    <row r="3547" spans="1:16" x14ac:dyDescent="0.2">
      <c r="A3547" s="525"/>
      <c r="B3547" s="518"/>
      <c r="C3547" s="518"/>
      <c r="D3547" s="518"/>
      <c r="E3547" s="518"/>
      <c r="F3547" s="518"/>
      <c r="G3547" s="518"/>
      <c r="H3547" s="518"/>
      <c r="I3547" s="518"/>
      <c r="J3547" s="518"/>
      <c r="K3547" s="518"/>
      <c r="L3547" s="518"/>
      <c r="M3547" s="518"/>
      <c r="N3547" s="518"/>
      <c r="O3547" s="532"/>
      <c r="P3547" s="532"/>
    </row>
    <row r="3548" spans="1:16" x14ac:dyDescent="0.2">
      <c r="A3548" s="525"/>
      <c r="B3548" s="518"/>
      <c r="C3548" s="518"/>
      <c r="D3548" s="518"/>
      <c r="E3548" s="518"/>
      <c r="F3548" s="518"/>
      <c r="G3548" s="518"/>
      <c r="H3548" s="518"/>
      <c r="I3548" s="518"/>
      <c r="J3548" s="518"/>
      <c r="K3548" s="518"/>
      <c r="L3548" s="518"/>
      <c r="M3548" s="518"/>
      <c r="N3548" s="518"/>
      <c r="O3548" s="532"/>
      <c r="P3548" s="532"/>
    </row>
    <row r="3549" spans="1:16" x14ac:dyDescent="0.2">
      <c r="A3549" s="525"/>
      <c r="B3549" s="518"/>
      <c r="C3549" s="518"/>
      <c r="D3549" s="518"/>
      <c r="E3549" s="518"/>
      <c r="F3549" s="518"/>
      <c r="G3549" s="518"/>
      <c r="H3549" s="518"/>
      <c r="I3549" s="518"/>
      <c r="J3549" s="518"/>
      <c r="K3549" s="518"/>
      <c r="L3549" s="518"/>
      <c r="M3549" s="518"/>
      <c r="N3549" s="518"/>
      <c r="O3549" s="532"/>
      <c r="P3549" s="532"/>
    </row>
    <row r="3550" spans="1:16" x14ac:dyDescent="0.2">
      <c r="A3550" s="525"/>
      <c r="B3550" s="518"/>
      <c r="C3550" s="518"/>
      <c r="D3550" s="518"/>
      <c r="E3550" s="518"/>
      <c r="F3550" s="518"/>
      <c r="G3550" s="518"/>
      <c r="H3550" s="518"/>
      <c r="I3550" s="518"/>
      <c r="J3550" s="518"/>
      <c r="K3550" s="518"/>
      <c r="L3550" s="518"/>
      <c r="M3550" s="518"/>
      <c r="N3550" s="518"/>
      <c r="O3550" s="532"/>
      <c r="P3550" s="532"/>
    </row>
    <row r="3551" spans="1:16" x14ac:dyDescent="0.2">
      <c r="A3551" s="525"/>
      <c r="B3551" s="518"/>
      <c r="C3551" s="518"/>
      <c r="D3551" s="518"/>
      <c r="E3551" s="518"/>
      <c r="F3551" s="518"/>
      <c r="G3551" s="518"/>
      <c r="H3551" s="518"/>
      <c r="I3551" s="518"/>
      <c r="J3551" s="518"/>
      <c r="K3551" s="518"/>
      <c r="L3551" s="518"/>
      <c r="M3551" s="518"/>
      <c r="N3551" s="518"/>
      <c r="O3551" s="532"/>
      <c r="P3551" s="532"/>
    </row>
    <row r="3552" spans="1:16" x14ac:dyDescent="0.2">
      <c r="A3552" s="525"/>
      <c r="B3552" s="518"/>
      <c r="C3552" s="518"/>
      <c r="D3552" s="518"/>
      <c r="E3552" s="518"/>
      <c r="F3552" s="518"/>
      <c r="G3552" s="518"/>
      <c r="H3552" s="518"/>
      <c r="I3552" s="518"/>
      <c r="J3552" s="518"/>
      <c r="K3552" s="518"/>
      <c r="L3552" s="518"/>
      <c r="M3552" s="518"/>
      <c r="N3552" s="518"/>
      <c r="O3552" s="532"/>
      <c r="P3552" s="532"/>
    </row>
    <row r="3553" spans="1:16" x14ac:dyDescent="0.2">
      <c r="A3553" s="525"/>
      <c r="B3553" s="518"/>
      <c r="C3553" s="518"/>
      <c r="D3553" s="518"/>
      <c r="E3553" s="518"/>
      <c r="F3553" s="518"/>
      <c r="G3553" s="518"/>
      <c r="H3553" s="518"/>
      <c r="I3553" s="518"/>
      <c r="J3553" s="518"/>
      <c r="K3553" s="518"/>
      <c r="L3553" s="518"/>
      <c r="M3553" s="518"/>
      <c r="N3553" s="518"/>
      <c r="O3553" s="532"/>
      <c r="P3553" s="532"/>
    </row>
    <row r="3554" spans="1:16" x14ac:dyDescent="0.2">
      <c r="A3554" s="525"/>
      <c r="B3554" s="518"/>
      <c r="C3554" s="518"/>
      <c r="D3554" s="518"/>
      <c r="E3554" s="518"/>
      <c r="F3554" s="518"/>
      <c r="G3554" s="518"/>
      <c r="H3554" s="518"/>
      <c r="I3554" s="518"/>
      <c r="J3554" s="518"/>
      <c r="K3554" s="518"/>
      <c r="L3554" s="518"/>
      <c r="M3554" s="518"/>
      <c r="N3554" s="518"/>
      <c r="O3554" s="532"/>
      <c r="P3554" s="532"/>
    </row>
    <row r="3555" spans="1:16" x14ac:dyDescent="0.2">
      <c r="A3555" s="525"/>
      <c r="B3555" s="518"/>
      <c r="C3555" s="518"/>
      <c r="D3555" s="518"/>
      <c r="E3555" s="518"/>
      <c r="F3555" s="518"/>
      <c r="G3555" s="518"/>
      <c r="H3555" s="518"/>
      <c r="I3555" s="518"/>
      <c r="J3555" s="518"/>
      <c r="K3555" s="518"/>
      <c r="L3555" s="518"/>
      <c r="M3555" s="518"/>
      <c r="N3555" s="518"/>
      <c r="O3555" s="532"/>
      <c r="P3555" s="532"/>
    </row>
    <row r="3556" spans="1:16" x14ac:dyDescent="0.2">
      <c r="A3556" s="525"/>
      <c r="B3556" s="518"/>
      <c r="C3556" s="518"/>
      <c r="D3556" s="518"/>
      <c r="E3556" s="518"/>
      <c r="F3556" s="518"/>
      <c r="G3556" s="518"/>
      <c r="H3556" s="518"/>
      <c r="I3556" s="518"/>
      <c r="J3556" s="518"/>
      <c r="K3556" s="518"/>
      <c r="L3556" s="518"/>
      <c r="M3556" s="518"/>
      <c r="N3556" s="518"/>
      <c r="O3556" s="532"/>
      <c r="P3556" s="532"/>
    </row>
    <row r="3557" spans="1:16" x14ac:dyDescent="0.2">
      <c r="A3557" s="525"/>
      <c r="B3557" s="518"/>
      <c r="C3557" s="518"/>
      <c r="D3557" s="518"/>
      <c r="E3557" s="518"/>
      <c r="F3557" s="518"/>
      <c r="G3557" s="518"/>
      <c r="H3557" s="518"/>
      <c r="I3557" s="518"/>
      <c r="J3557" s="518"/>
      <c r="K3557" s="518"/>
      <c r="L3557" s="518"/>
      <c r="M3557" s="518"/>
      <c r="N3557" s="518"/>
      <c r="O3557" s="532"/>
      <c r="P3557" s="532"/>
    </row>
    <row r="3558" spans="1:16" x14ac:dyDescent="0.2">
      <c r="A3558" s="525"/>
      <c r="B3558" s="526"/>
      <c r="C3558" s="483"/>
      <c r="D3558" s="541"/>
      <c r="E3558" s="473"/>
      <c r="F3558" s="479"/>
      <c r="G3558" s="473"/>
      <c r="H3558" s="473"/>
      <c r="I3558" s="480"/>
      <c r="J3558" s="442"/>
      <c r="K3558" s="509"/>
      <c r="L3558" s="484"/>
      <c r="M3558" s="484"/>
      <c r="N3558" s="574"/>
      <c r="O3558" s="532"/>
      <c r="P3558" s="532"/>
    </row>
    <row r="3559" spans="1:16" x14ac:dyDescent="0.2">
      <c r="A3559" s="525"/>
      <c r="B3559" s="526"/>
      <c r="C3559" s="483"/>
      <c r="D3559" s="541"/>
      <c r="E3559" s="473"/>
      <c r="F3559" s="479"/>
      <c r="G3559" s="473"/>
      <c r="H3559" s="473"/>
      <c r="I3559" s="480"/>
      <c r="J3559" s="442"/>
      <c r="K3559" s="509"/>
      <c r="L3559" s="484"/>
      <c r="M3559" s="484"/>
      <c r="N3559" s="574"/>
      <c r="O3559" s="532"/>
      <c r="P3559" s="532"/>
    </row>
    <row r="3560" spans="1:16" x14ac:dyDescent="0.2">
      <c r="A3560" s="525"/>
      <c r="B3560" s="526"/>
      <c r="C3560" s="483"/>
      <c r="D3560" s="541"/>
      <c r="E3560" s="473"/>
      <c r="F3560" s="479"/>
      <c r="G3560" s="473"/>
      <c r="H3560" s="473"/>
      <c r="I3560" s="480"/>
      <c r="J3560" s="442"/>
      <c r="K3560" s="509"/>
      <c r="L3560" s="484"/>
      <c r="M3560" s="484"/>
      <c r="N3560" s="574"/>
      <c r="O3560" s="532"/>
      <c r="P3560" s="532"/>
    </row>
    <row r="3561" spans="1:16" x14ac:dyDescent="0.2">
      <c r="A3561" s="525"/>
      <c r="B3561" s="526"/>
      <c r="C3561" s="483"/>
      <c r="D3561" s="541"/>
      <c r="E3561" s="473"/>
      <c r="F3561" s="479"/>
      <c r="G3561" s="473"/>
      <c r="H3561" s="473"/>
      <c r="I3561" s="480"/>
      <c r="J3561" s="442"/>
      <c r="K3561" s="509"/>
      <c r="L3561" s="484"/>
      <c r="M3561" s="484"/>
      <c r="N3561" s="574"/>
      <c r="O3561" s="532"/>
      <c r="P3561" s="532"/>
    </row>
    <row r="3562" spans="1:16" x14ac:dyDescent="0.2">
      <c r="A3562" s="525"/>
      <c r="B3562" s="526"/>
      <c r="C3562" s="483"/>
      <c r="D3562" s="541"/>
      <c r="E3562" s="473"/>
      <c r="F3562" s="479"/>
      <c r="G3562" s="473"/>
      <c r="H3562" s="473"/>
      <c r="I3562" s="480"/>
      <c r="J3562" s="442"/>
      <c r="K3562" s="509"/>
      <c r="L3562" s="484"/>
      <c r="M3562" s="484"/>
      <c r="N3562" s="574"/>
      <c r="O3562" s="532"/>
      <c r="P3562" s="532"/>
    </row>
    <row r="3563" spans="1:16" x14ac:dyDescent="0.2">
      <c r="A3563" s="525"/>
      <c r="B3563" s="526"/>
      <c r="C3563" s="483"/>
      <c r="D3563" s="541"/>
      <c r="E3563" s="473"/>
      <c r="F3563" s="479"/>
      <c r="G3563" s="473"/>
      <c r="H3563" s="473"/>
      <c r="I3563" s="480"/>
      <c r="J3563" s="442"/>
      <c r="K3563" s="509"/>
      <c r="L3563" s="484"/>
      <c r="M3563" s="484"/>
      <c r="N3563" s="574"/>
      <c r="O3563" s="532"/>
      <c r="P3563" s="532"/>
    </row>
    <row r="3564" spans="1:16" x14ac:dyDescent="0.2">
      <c r="A3564" s="525"/>
      <c r="B3564" s="526"/>
      <c r="C3564" s="483"/>
      <c r="D3564" s="541"/>
      <c r="E3564" s="473"/>
      <c r="F3564" s="479"/>
      <c r="G3564" s="473"/>
      <c r="H3564" s="473"/>
      <c r="I3564" s="480"/>
      <c r="J3564" s="442"/>
      <c r="K3564" s="509"/>
      <c r="L3564" s="484"/>
      <c r="M3564" s="484"/>
      <c r="N3564" s="574"/>
      <c r="O3564" s="532"/>
      <c r="P3564" s="532"/>
    </row>
    <row r="3565" spans="1:16" x14ac:dyDescent="0.2">
      <c r="A3565" s="525"/>
      <c r="B3565" s="526"/>
      <c r="C3565" s="483"/>
      <c r="D3565" s="541"/>
      <c r="E3565" s="473"/>
      <c r="F3565" s="479"/>
      <c r="G3565" s="473"/>
      <c r="H3565" s="473"/>
      <c r="I3565" s="480"/>
      <c r="J3565" s="442"/>
      <c r="K3565" s="509"/>
      <c r="L3565" s="484"/>
      <c r="M3565" s="484"/>
      <c r="N3565" s="574"/>
      <c r="O3565" s="532"/>
      <c r="P3565" s="532"/>
    </row>
    <row r="3566" spans="1:16" x14ac:dyDescent="0.2">
      <c r="A3566" s="525"/>
      <c r="B3566" s="526"/>
      <c r="C3566" s="483"/>
      <c r="D3566" s="541"/>
      <c r="E3566" s="473"/>
      <c r="F3566" s="479"/>
      <c r="G3566" s="473"/>
      <c r="H3566" s="473"/>
      <c r="I3566" s="480"/>
      <c r="J3566" s="442"/>
      <c r="K3566" s="509"/>
      <c r="L3566" s="484"/>
      <c r="M3566" s="484"/>
      <c r="N3566" s="574"/>
      <c r="O3566" s="532"/>
      <c r="P3566" s="532"/>
    </row>
    <row r="3567" spans="1:16" x14ac:dyDescent="0.2">
      <c r="A3567" s="525"/>
      <c r="B3567" s="526"/>
      <c r="C3567" s="483"/>
      <c r="D3567" s="541"/>
      <c r="E3567" s="473"/>
      <c r="F3567" s="479"/>
      <c r="G3567" s="473"/>
      <c r="H3567" s="473"/>
      <c r="I3567" s="480"/>
      <c r="J3567" s="442"/>
      <c r="K3567" s="509"/>
      <c r="L3567" s="484"/>
      <c r="M3567" s="484"/>
      <c r="N3567" s="574"/>
      <c r="O3567" s="532"/>
      <c r="P3567" s="532"/>
    </row>
    <row r="3568" spans="1:16" x14ac:dyDescent="0.2">
      <c r="A3568" s="525"/>
      <c r="B3568" s="526"/>
      <c r="C3568" s="483"/>
      <c r="D3568" s="541"/>
      <c r="E3568" s="473"/>
      <c r="F3568" s="479"/>
      <c r="G3568" s="473"/>
      <c r="H3568" s="473"/>
      <c r="I3568" s="480"/>
      <c r="J3568" s="442"/>
      <c r="K3568" s="509"/>
      <c r="L3568" s="484"/>
      <c r="M3568" s="484"/>
      <c r="N3568" s="574"/>
      <c r="O3568" s="532"/>
      <c r="P3568" s="532"/>
    </row>
    <row r="3569" spans="1:16" x14ac:dyDescent="0.2">
      <c r="A3569" s="525"/>
      <c r="B3569" s="526"/>
      <c r="C3569" s="483"/>
      <c r="D3569" s="541"/>
      <c r="E3569" s="473"/>
      <c r="F3569" s="479"/>
      <c r="G3569" s="473"/>
      <c r="H3569" s="473"/>
      <c r="I3569" s="480"/>
      <c r="J3569" s="442"/>
      <c r="K3569" s="509"/>
      <c r="L3569" s="484"/>
      <c r="M3569" s="484"/>
      <c r="N3569" s="574"/>
      <c r="O3569" s="532"/>
      <c r="P3569" s="532"/>
    </row>
    <row r="3570" spans="1:16" x14ac:dyDescent="0.2">
      <c r="A3570" s="525"/>
      <c r="B3570" s="526"/>
      <c r="C3570" s="483"/>
      <c r="D3570" s="541"/>
      <c r="E3570" s="473"/>
      <c r="F3570" s="479"/>
      <c r="G3570" s="473"/>
      <c r="H3570" s="473"/>
      <c r="I3570" s="480"/>
      <c r="J3570" s="442"/>
      <c r="K3570" s="509"/>
      <c r="L3570" s="484"/>
      <c r="M3570" s="484"/>
      <c r="N3570" s="574"/>
      <c r="O3570" s="532"/>
      <c r="P3570" s="532"/>
    </row>
    <row r="3571" spans="1:16" x14ac:dyDescent="0.2">
      <c r="A3571" s="525"/>
      <c r="B3571" s="526"/>
      <c r="C3571" s="483"/>
      <c r="D3571" s="541"/>
      <c r="E3571" s="473"/>
      <c r="F3571" s="479"/>
      <c r="G3571" s="473"/>
      <c r="H3571" s="473"/>
      <c r="I3571" s="480"/>
      <c r="J3571" s="442"/>
      <c r="K3571" s="509"/>
      <c r="L3571" s="484"/>
      <c r="M3571" s="484"/>
      <c r="N3571" s="574"/>
      <c r="O3571" s="532"/>
      <c r="P3571" s="532"/>
    </row>
    <row r="3572" spans="1:16" x14ac:dyDescent="0.2">
      <c r="A3572" s="525"/>
      <c r="B3572" s="526"/>
      <c r="C3572" s="483"/>
      <c r="D3572" s="541"/>
      <c r="E3572" s="473"/>
      <c r="F3572" s="479"/>
      <c r="G3572" s="473"/>
      <c r="H3572" s="473"/>
      <c r="I3572" s="480"/>
      <c r="J3572" s="442"/>
      <c r="K3572" s="509"/>
      <c r="L3572" s="484"/>
      <c r="M3572" s="484"/>
      <c r="N3572" s="574"/>
      <c r="O3572" s="532"/>
      <c r="P3572" s="532"/>
    </row>
    <row r="3573" spans="1:16" x14ac:dyDescent="0.2">
      <c r="A3573" s="525"/>
      <c r="B3573" s="526"/>
      <c r="C3573" s="483"/>
      <c r="D3573" s="541"/>
      <c r="E3573" s="473"/>
      <c r="F3573" s="479"/>
      <c r="G3573" s="473"/>
      <c r="H3573" s="473"/>
      <c r="I3573" s="480"/>
      <c r="J3573" s="442"/>
      <c r="K3573" s="509"/>
      <c r="L3573" s="484"/>
      <c r="M3573" s="484"/>
      <c r="N3573" s="574"/>
      <c r="O3573" s="532"/>
      <c r="P3573" s="532"/>
    </row>
    <row r="3574" spans="1:16" x14ac:dyDescent="0.2">
      <c r="A3574" s="525"/>
      <c r="B3574" s="526"/>
      <c r="C3574" s="483"/>
      <c r="D3574" s="541"/>
      <c r="E3574" s="473"/>
      <c r="F3574" s="479"/>
      <c r="G3574" s="473"/>
      <c r="H3574" s="473"/>
      <c r="I3574" s="480"/>
      <c r="J3574" s="442"/>
      <c r="K3574" s="509"/>
      <c r="L3574" s="484"/>
      <c r="M3574" s="484"/>
      <c r="N3574" s="574"/>
      <c r="O3574" s="532"/>
      <c r="P3574" s="532"/>
    </row>
    <row r="3575" spans="1:16" x14ac:dyDescent="0.2">
      <c r="A3575" s="525"/>
      <c r="B3575" s="526"/>
      <c r="C3575" s="483"/>
      <c r="D3575" s="541"/>
      <c r="E3575" s="473"/>
      <c r="F3575" s="479"/>
      <c r="G3575" s="473"/>
      <c r="H3575" s="473"/>
      <c r="I3575" s="480"/>
      <c r="J3575" s="442"/>
      <c r="K3575" s="509"/>
      <c r="L3575" s="484"/>
      <c r="M3575" s="484"/>
      <c r="N3575" s="574"/>
      <c r="O3575" s="532"/>
      <c r="P3575" s="532"/>
    </row>
    <row r="3576" spans="1:16" x14ac:dyDescent="0.2">
      <c r="A3576" s="525"/>
      <c r="B3576" s="526"/>
      <c r="C3576" s="483"/>
      <c r="D3576" s="541"/>
      <c r="E3576" s="473"/>
      <c r="F3576" s="479"/>
      <c r="G3576" s="473"/>
      <c r="H3576" s="473"/>
      <c r="I3576" s="480"/>
      <c r="J3576" s="442"/>
      <c r="K3576" s="509"/>
      <c r="L3576" s="484"/>
      <c r="M3576" s="484"/>
      <c r="N3576" s="574"/>
      <c r="O3576" s="532"/>
      <c r="P3576" s="532"/>
    </row>
    <row r="3577" spans="1:16" x14ac:dyDescent="0.2">
      <c r="A3577" s="525"/>
      <c r="B3577" s="526"/>
      <c r="C3577" s="483"/>
      <c r="D3577" s="541"/>
      <c r="E3577" s="473"/>
      <c r="F3577" s="479"/>
      <c r="G3577" s="473"/>
      <c r="H3577" s="473"/>
      <c r="I3577" s="480"/>
      <c r="J3577" s="442"/>
      <c r="K3577" s="509"/>
      <c r="L3577" s="484"/>
      <c r="M3577" s="484"/>
      <c r="N3577" s="574"/>
      <c r="O3577" s="532"/>
      <c r="P3577" s="532"/>
    </row>
    <row r="3578" spans="1:16" x14ac:dyDescent="0.2">
      <c r="A3578" s="525"/>
      <c r="B3578" s="526"/>
      <c r="C3578" s="483"/>
      <c r="D3578" s="541"/>
      <c r="E3578" s="473"/>
      <c r="F3578" s="479"/>
      <c r="G3578" s="473"/>
      <c r="H3578" s="473"/>
      <c r="I3578" s="480"/>
      <c r="J3578" s="442"/>
      <c r="K3578" s="509"/>
      <c r="L3578" s="484"/>
      <c r="M3578" s="484"/>
      <c r="N3578" s="574"/>
      <c r="O3578" s="532"/>
      <c r="P3578" s="532"/>
    </row>
    <row r="3579" spans="1:16" x14ac:dyDescent="0.2">
      <c r="A3579" s="525"/>
      <c r="B3579" s="526"/>
      <c r="C3579" s="483"/>
      <c r="D3579" s="541"/>
      <c r="E3579" s="473"/>
      <c r="F3579" s="479"/>
      <c r="G3579" s="473"/>
      <c r="H3579" s="473"/>
      <c r="I3579" s="480"/>
      <c r="J3579" s="442"/>
      <c r="K3579" s="509"/>
      <c r="L3579" s="484"/>
      <c r="M3579" s="484"/>
      <c r="N3579" s="574"/>
      <c r="O3579" s="532"/>
      <c r="P3579" s="532"/>
    </row>
    <row r="3580" spans="1:16" x14ac:dyDescent="0.2">
      <c r="A3580" s="525"/>
      <c r="B3580" s="526"/>
      <c r="C3580" s="483"/>
      <c r="D3580" s="541"/>
      <c r="E3580" s="473"/>
      <c r="F3580" s="479"/>
      <c r="G3580" s="473"/>
      <c r="H3580" s="473"/>
      <c r="I3580" s="480"/>
      <c r="J3580" s="442"/>
      <c r="K3580" s="509"/>
      <c r="L3580" s="484"/>
      <c r="M3580" s="484"/>
      <c r="N3580" s="574"/>
      <c r="O3580" s="532"/>
      <c r="P3580" s="532"/>
    </row>
    <row r="3581" spans="1:16" x14ac:dyDescent="0.2">
      <c r="A3581" s="525"/>
      <c r="B3581" s="526"/>
      <c r="C3581" s="483"/>
      <c r="D3581" s="541"/>
      <c r="E3581" s="473"/>
      <c r="F3581" s="479"/>
      <c r="G3581" s="473"/>
      <c r="H3581" s="473"/>
      <c r="I3581" s="480"/>
      <c r="J3581" s="442"/>
      <c r="K3581" s="509"/>
      <c r="L3581" s="484"/>
      <c r="M3581" s="484"/>
      <c r="N3581" s="574"/>
      <c r="O3581" s="532"/>
      <c r="P3581" s="532"/>
    </row>
    <row r="3582" spans="1:16" x14ac:dyDescent="0.2">
      <c r="A3582" s="525"/>
      <c r="B3582" s="526"/>
      <c r="C3582" s="483"/>
      <c r="D3582" s="541"/>
      <c r="E3582" s="473"/>
      <c r="F3582" s="479"/>
      <c r="G3582" s="473"/>
      <c r="H3582" s="473"/>
      <c r="I3582" s="480"/>
      <c r="J3582" s="442"/>
      <c r="K3582" s="509"/>
      <c r="L3582" s="484"/>
      <c r="M3582" s="484"/>
      <c r="N3582" s="574"/>
      <c r="O3582" s="532"/>
      <c r="P3582" s="532"/>
    </row>
    <row r="3583" spans="1:16" x14ac:dyDescent="0.2">
      <c r="A3583" s="525"/>
      <c r="B3583" s="526"/>
      <c r="C3583" s="483"/>
      <c r="D3583" s="541"/>
      <c r="E3583" s="473"/>
      <c r="F3583" s="479"/>
      <c r="G3583" s="473"/>
      <c r="H3583" s="473"/>
      <c r="I3583" s="480"/>
      <c r="J3583" s="442"/>
      <c r="K3583" s="509"/>
      <c r="L3583" s="484"/>
      <c r="M3583" s="484"/>
      <c r="N3583" s="574"/>
      <c r="O3583" s="532"/>
      <c r="P3583" s="532"/>
    </row>
    <row r="3584" spans="1:16" x14ac:dyDescent="0.2">
      <c r="A3584" s="525"/>
      <c r="B3584" s="526"/>
      <c r="C3584" s="483"/>
      <c r="D3584" s="541"/>
      <c r="E3584" s="473"/>
      <c r="F3584" s="479"/>
      <c r="G3584" s="473"/>
      <c r="H3584" s="473"/>
      <c r="I3584" s="480"/>
      <c r="J3584" s="442"/>
      <c r="K3584" s="509"/>
      <c r="L3584" s="484"/>
      <c r="M3584" s="484"/>
      <c r="N3584" s="574"/>
      <c r="O3584" s="532"/>
      <c r="P3584" s="532"/>
    </row>
    <row r="3585" spans="1:16" x14ac:dyDescent="0.2">
      <c r="A3585" s="525"/>
      <c r="B3585" s="526"/>
      <c r="C3585" s="483"/>
      <c r="D3585" s="541"/>
      <c r="E3585" s="473"/>
      <c r="F3585" s="479"/>
      <c r="G3585" s="473"/>
      <c r="H3585" s="473"/>
      <c r="I3585" s="480"/>
      <c r="J3585" s="442"/>
      <c r="K3585" s="509"/>
      <c r="L3585" s="484"/>
      <c r="M3585" s="484"/>
      <c r="N3585" s="574"/>
      <c r="O3585" s="532"/>
      <c r="P3585" s="532"/>
    </row>
    <row r="3586" spans="1:16" x14ac:dyDescent="0.2">
      <c r="A3586" s="525"/>
      <c r="B3586" s="526"/>
      <c r="C3586" s="483"/>
      <c r="D3586" s="541"/>
      <c r="E3586" s="473"/>
      <c r="F3586" s="479"/>
      <c r="G3586" s="473"/>
      <c r="H3586" s="473"/>
      <c r="I3586" s="480"/>
      <c r="J3586" s="442"/>
      <c r="K3586" s="509"/>
      <c r="L3586" s="484"/>
      <c r="M3586" s="484"/>
      <c r="N3586" s="574"/>
      <c r="O3586" s="532"/>
      <c r="P3586" s="532"/>
    </row>
    <row r="3587" spans="1:16" x14ac:dyDescent="0.2">
      <c r="A3587" s="525"/>
      <c r="B3587" s="526"/>
      <c r="C3587" s="483"/>
      <c r="D3587" s="541"/>
      <c r="E3587" s="473"/>
      <c r="F3587" s="479"/>
      <c r="G3587" s="473"/>
      <c r="H3587" s="473"/>
      <c r="I3587" s="480"/>
      <c r="J3587" s="442"/>
      <c r="K3587" s="509"/>
      <c r="L3587" s="484"/>
      <c r="M3587" s="484"/>
      <c r="N3587" s="574"/>
      <c r="O3587" s="532"/>
      <c r="P3587" s="532"/>
    </row>
    <row r="3588" spans="1:16" x14ac:dyDescent="0.2">
      <c r="A3588" s="525"/>
      <c r="B3588" s="526"/>
      <c r="C3588" s="483"/>
      <c r="D3588" s="541"/>
      <c r="E3588" s="473"/>
      <c r="F3588" s="479"/>
      <c r="G3588" s="473"/>
      <c r="H3588" s="473"/>
      <c r="I3588" s="480"/>
      <c r="J3588" s="442"/>
      <c r="K3588" s="509"/>
      <c r="L3588" s="484"/>
      <c r="M3588" s="484"/>
      <c r="N3588" s="574"/>
      <c r="O3588" s="532"/>
      <c r="P3588" s="532"/>
    </row>
    <row r="3589" spans="1:16" x14ac:dyDescent="0.2">
      <c r="A3589" s="525"/>
      <c r="B3589" s="526"/>
      <c r="C3589" s="483"/>
      <c r="D3589" s="541"/>
      <c r="E3589" s="473"/>
      <c r="F3589" s="479"/>
      <c r="G3589" s="473"/>
      <c r="H3589" s="473"/>
      <c r="I3589" s="480"/>
      <c r="J3589" s="442"/>
      <c r="K3589" s="509"/>
      <c r="L3589" s="484"/>
      <c r="M3589" s="484"/>
      <c r="N3589" s="574"/>
      <c r="O3589" s="532"/>
      <c r="P3589" s="532"/>
    </row>
    <row r="3590" spans="1:16" x14ac:dyDescent="0.2">
      <c r="A3590" s="525"/>
      <c r="B3590" s="526"/>
      <c r="C3590" s="483"/>
      <c r="D3590" s="541"/>
      <c r="E3590" s="473"/>
      <c r="F3590" s="479"/>
      <c r="G3590" s="473"/>
      <c r="H3590" s="473"/>
      <c r="I3590" s="480"/>
      <c r="J3590" s="442"/>
      <c r="K3590" s="509"/>
      <c r="L3590" s="484"/>
      <c r="M3590" s="484"/>
      <c r="N3590" s="574"/>
      <c r="O3590" s="532"/>
      <c r="P3590" s="532"/>
    </row>
    <row r="3591" spans="1:16" x14ac:dyDescent="0.2">
      <c r="A3591" s="525"/>
      <c r="B3591" s="526"/>
      <c r="C3591" s="483"/>
      <c r="D3591" s="541"/>
      <c r="E3591" s="473"/>
      <c r="F3591" s="479"/>
      <c r="G3591" s="473"/>
      <c r="H3591" s="473"/>
      <c r="I3591" s="480"/>
      <c r="J3591" s="442"/>
      <c r="K3591" s="509"/>
      <c r="L3591" s="484"/>
      <c r="M3591" s="484"/>
      <c r="N3591" s="574"/>
      <c r="O3591" s="532"/>
      <c r="P3591" s="532"/>
    </row>
    <row r="3592" spans="1:16" x14ac:dyDescent="0.2">
      <c r="A3592" s="525"/>
      <c r="B3592" s="526"/>
      <c r="C3592" s="483"/>
      <c r="D3592" s="541"/>
      <c r="E3592" s="473"/>
      <c r="F3592" s="479"/>
      <c r="G3592" s="473"/>
      <c r="H3592" s="473"/>
      <c r="I3592" s="480"/>
      <c r="J3592" s="442"/>
      <c r="K3592" s="509"/>
      <c r="L3592" s="484"/>
      <c r="M3592" s="484"/>
      <c r="N3592" s="574"/>
      <c r="O3592" s="532"/>
      <c r="P3592" s="532"/>
    </row>
    <row r="3593" spans="1:16" x14ac:dyDescent="0.2">
      <c r="A3593" s="525"/>
      <c r="B3593" s="526"/>
      <c r="C3593" s="483"/>
      <c r="D3593" s="541"/>
      <c r="E3593" s="473"/>
      <c r="F3593" s="479"/>
      <c r="G3593" s="473"/>
      <c r="H3593" s="473"/>
      <c r="I3593" s="480"/>
      <c r="J3593" s="442"/>
      <c r="K3593" s="509"/>
      <c r="L3593" s="484"/>
      <c r="M3593" s="484"/>
      <c r="N3593" s="574"/>
      <c r="O3593" s="532"/>
      <c r="P3593" s="532"/>
    </row>
    <row r="3594" spans="1:16" x14ac:dyDescent="0.2">
      <c r="A3594" s="525"/>
      <c r="B3594" s="526"/>
      <c r="C3594" s="483"/>
      <c r="D3594" s="541"/>
      <c r="E3594" s="473"/>
      <c r="F3594" s="479"/>
      <c r="G3594" s="473"/>
      <c r="H3594" s="473"/>
      <c r="I3594" s="480"/>
      <c r="J3594" s="442"/>
      <c r="K3594" s="509"/>
      <c r="L3594" s="484"/>
      <c r="M3594" s="484"/>
      <c r="N3594" s="574"/>
      <c r="O3594" s="532"/>
      <c r="P3594" s="532"/>
    </row>
    <row r="3595" spans="1:16" x14ac:dyDescent="0.2">
      <c r="A3595" s="525"/>
      <c r="B3595" s="526"/>
      <c r="C3595" s="483"/>
      <c r="D3595" s="541"/>
      <c r="E3595" s="473"/>
      <c r="F3595" s="479"/>
      <c r="G3595" s="473"/>
      <c r="H3595" s="473"/>
      <c r="I3595" s="480"/>
      <c r="J3595" s="442"/>
      <c r="K3595" s="509"/>
      <c r="L3595" s="484"/>
      <c r="M3595" s="484"/>
      <c r="N3595" s="574"/>
      <c r="O3595" s="532"/>
      <c r="P3595" s="532"/>
    </row>
    <row r="3596" spans="1:16" x14ac:dyDescent="0.2">
      <c r="A3596" s="525"/>
      <c r="B3596" s="526"/>
      <c r="C3596" s="483"/>
      <c r="D3596" s="541"/>
      <c r="E3596" s="473"/>
      <c r="F3596" s="479"/>
      <c r="G3596" s="473"/>
      <c r="H3596" s="473"/>
      <c r="I3596" s="480"/>
      <c r="J3596" s="442"/>
      <c r="K3596" s="509"/>
      <c r="L3596" s="484"/>
      <c r="M3596" s="484"/>
      <c r="N3596" s="574"/>
      <c r="O3596" s="532"/>
      <c r="P3596" s="532"/>
    </row>
    <row r="3597" spans="1:16" x14ac:dyDescent="0.2">
      <c r="A3597" s="525"/>
      <c r="B3597" s="526"/>
      <c r="C3597" s="483"/>
      <c r="D3597" s="541"/>
      <c r="E3597" s="473"/>
      <c r="F3597" s="479"/>
      <c r="G3597" s="473"/>
      <c r="H3597" s="473"/>
      <c r="I3597" s="480"/>
      <c r="J3597" s="442"/>
      <c r="K3597" s="509"/>
      <c r="L3597" s="484"/>
      <c r="M3597" s="484"/>
      <c r="N3597" s="574"/>
      <c r="O3597" s="532"/>
      <c r="P3597" s="532"/>
    </row>
    <row r="3598" spans="1:16" x14ac:dyDescent="0.2">
      <c r="A3598" s="525"/>
      <c r="B3598" s="526"/>
      <c r="C3598" s="483"/>
      <c r="D3598" s="541"/>
      <c r="E3598" s="473"/>
      <c r="F3598" s="479"/>
      <c r="G3598" s="473"/>
      <c r="H3598" s="473"/>
      <c r="I3598" s="480"/>
      <c r="J3598" s="442"/>
      <c r="K3598" s="509"/>
      <c r="L3598" s="484"/>
      <c r="M3598" s="484"/>
      <c r="N3598" s="574"/>
      <c r="O3598" s="532"/>
      <c r="P3598" s="532"/>
    </row>
    <row r="3599" spans="1:16" x14ac:dyDescent="0.2">
      <c r="A3599" s="525"/>
      <c r="B3599" s="526"/>
      <c r="C3599" s="483"/>
      <c r="D3599" s="541"/>
      <c r="E3599" s="473"/>
      <c r="F3599" s="479"/>
      <c r="G3599" s="473"/>
      <c r="H3599" s="473"/>
      <c r="I3599" s="480"/>
      <c r="J3599" s="442"/>
      <c r="K3599" s="509"/>
      <c r="L3599" s="484"/>
      <c r="M3599" s="484"/>
      <c r="N3599" s="574"/>
      <c r="O3599" s="532"/>
      <c r="P3599" s="532"/>
    </row>
    <row r="3600" spans="1:16" x14ac:dyDescent="0.2">
      <c r="A3600" s="525"/>
      <c r="B3600" s="526"/>
      <c r="C3600" s="483"/>
      <c r="D3600" s="541"/>
      <c r="E3600" s="473"/>
      <c r="F3600" s="479"/>
      <c r="G3600" s="473"/>
      <c r="H3600" s="473"/>
      <c r="I3600" s="480"/>
      <c r="J3600" s="442"/>
      <c r="K3600" s="509"/>
      <c r="L3600" s="484"/>
      <c r="M3600" s="484"/>
      <c r="N3600" s="574"/>
      <c r="O3600" s="532"/>
      <c r="P3600" s="532"/>
    </row>
    <row r="3601" spans="1:16" x14ac:dyDescent="0.2">
      <c r="A3601" s="525"/>
      <c r="B3601" s="526"/>
      <c r="C3601" s="483"/>
      <c r="D3601" s="541"/>
      <c r="E3601" s="473"/>
      <c r="F3601" s="479"/>
      <c r="G3601" s="473"/>
      <c r="H3601" s="473"/>
      <c r="I3601" s="480"/>
      <c r="J3601" s="442"/>
      <c r="K3601" s="509"/>
      <c r="L3601" s="484"/>
      <c r="M3601" s="484"/>
      <c r="N3601" s="574"/>
      <c r="O3601" s="532"/>
      <c r="P3601" s="532"/>
    </row>
    <row r="3602" spans="1:16" x14ac:dyDescent="0.2">
      <c r="A3602" s="525"/>
      <c r="B3602" s="526"/>
      <c r="C3602" s="483"/>
      <c r="D3602" s="541"/>
      <c r="E3602" s="473"/>
      <c r="F3602" s="479"/>
      <c r="G3602" s="473"/>
      <c r="H3602" s="473"/>
      <c r="I3602" s="480"/>
      <c r="J3602" s="442"/>
      <c r="K3602" s="509"/>
      <c r="L3602" s="484"/>
      <c r="M3602" s="484"/>
      <c r="N3602" s="574"/>
      <c r="O3602" s="532"/>
      <c r="P3602" s="532"/>
    </row>
    <row r="3603" spans="1:16" x14ac:dyDescent="0.2">
      <c r="A3603" s="525"/>
      <c r="B3603" s="526"/>
      <c r="C3603" s="483"/>
      <c r="D3603" s="541"/>
      <c r="E3603" s="473"/>
      <c r="F3603" s="479"/>
      <c r="G3603" s="473"/>
      <c r="H3603" s="473"/>
      <c r="I3603" s="480"/>
      <c r="J3603" s="442"/>
      <c r="K3603" s="509"/>
      <c r="L3603" s="484"/>
      <c r="M3603" s="484"/>
      <c r="N3603" s="574"/>
      <c r="O3603" s="532"/>
      <c r="P3603" s="532"/>
    </row>
    <row r="3604" spans="1:16" x14ac:dyDescent="0.2">
      <c r="A3604" s="525"/>
      <c r="B3604" s="526"/>
      <c r="C3604" s="483"/>
      <c r="D3604" s="541"/>
      <c r="E3604" s="473"/>
      <c r="F3604" s="479"/>
      <c r="G3604" s="473"/>
      <c r="H3604" s="473"/>
      <c r="I3604" s="480"/>
      <c r="J3604" s="442"/>
      <c r="K3604" s="509"/>
      <c r="L3604" s="484"/>
      <c r="M3604" s="484"/>
      <c r="N3604" s="574"/>
      <c r="O3604" s="532"/>
      <c r="P3604" s="532"/>
    </row>
    <row r="3605" spans="1:16" x14ac:dyDescent="0.2">
      <c r="A3605" s="525"/>
      <c r="B3605" s="526"/>
      <c r="C3605" s="483"/>
      <c r="D3605" s="541"/>
      <c r="E3605" s="473"/>
      <c r="F3605" s="479"/>
      <c r="G3605" s="473"/>
      <c r="H3605" s="473"/>
      <c r="I3605" s="480"/>
      <c r="J3605" s="442"/>
      <c r="K3605" s="509"/>
      <c r="L3605" s="484"/>
      <c r="M3605" s="484"/>
      <c r="N3605" s="574"/>
      <c r="O3605" s="532"/>
      <c r="P3605" s="532"/>
    </row>
    <row r="3606" spans="1:16" x14ac:dyDescent="0.2">
      <c r="A3606" s="525"/>
      <c r="B3606" s="526"/>
      <c r="C3606" s="483"/>
      <c r="D3606" s="541"/>
      <c r="E3606" s="473"/>
      <c r="F3606" s="479"/>
      <c r="G3606" s="473"/>
      <c r="H3606" s="473"/>
      <c r="I3606" s="480"/>
      <c r="J3606" s="442"/>
      <c r="K3606" s="509"/>
      <c r="L3606" s="484"/>
      <c r="M3606" s="484"/>
      <c r="N3606" s="574"/>
      <c r="O3606" s="532"/>
      <c r="P3606" s="532"/>
    </row>
    <row r="3607" spans="1:16" x14ac:dyDescent="0.2">
      <c r="A3607" s="525"/>
      <c r="B3607" s="526"/>
      <c r="C3607" s="483"/>
      <c r="D3607" s="541"/>
      <c r="E3607" s="473"/>
      <c r="F3607" s="479"/>
      <c r="G3607" s="473"/>
      <c r="H3607" s="473"/>
      <c r="I3607" s="480"/>
      <c r="J3607" s="442"/>
      <c r="K3607" s="509"/>
      <c r="L3607" s="484"/>
      <c r="M3607" s="484"/>
      <c r="N3607" s="574"/>
      <c r="O3607" s="532"/>
      <c r="P3607" s="532"/>
    </row>
    <row r="3608" spans="1:16" x14ac:dyDescent="0.2">
      <c r="A3608" s="525"/>
      <c r="B3608" s="526"/>
      <c r="C3608" s="483"/>
      <c r="D3608" s="541"/>
      <c r="E3608" s="473"/>
      <c r="F3608" s="479"/>
      <c r="G3608" s="473"/>
      <c r="H3608" s="473"/>
      <c r="I3608" s="480"/>
      <c r="J3608" s="442"/>
      <c r="K3608" s="509"/>
      <c r="L3608" s="484"/>
      <c r="M3608" s="484"/>
      <c r="N3608" s="574"/>
      <c r="O3608" s="532"/>
      <c r="P3608" s="532"/>
    </row>
    <row r="3609" spans="1:16" x14ac:dyDescent="0.2">
      <c r="A3609" s="525"/>
      <c r="B3609" s="526"/>
      <c r="C3609" s="483"/>
      <c r="D3609" s="541"/>
      <c r="E3609" s="473"/>
      <c r="F3609" s="479"/>
      <c r="G3609" s="473"/>
      <c r="H3609" s="473"/>
      <c r="I3609" s="480"/>
      <c r="J3609" s="442"/>
      <c r="K3609" s="509"/>
      <c r="L3609" s="484"/>
      <c r="M3609" s="484"/>
      <c r="N3609" s="574"/>
      <c r="O3609" s="532"/>
      <c r="P3609" s="532"/>
    </row>
    <row r="3610" spans="1:16" x14ac:dyDescent="0.2">
      <c r="A3610" s="525"/>
      <c r="B3610" s="526"/>
      <c r="C3610" s="483"/>
      <c r="D3610" s="541"/>
      <c r="E3610" s="473"/>
      <c r="F3610" s="479"/>
      <c r="G3610" s="473"/>
      <c r="H3610" s="473"/>
      <c r="I3610" s="480"/>
      <c r="J3610" s="442"/>
      <c r="K3610" s="509"/>
      <c r="L3610" s="484"/>
      <c r="M3610" s="484"/>
      <c r="N3610" s="574"/>
      <c r="O3610" s="532"/>
      <c r="P3610" s="532"/>
    </row>
    <row r="3611" spans="1:16" x14ac:dyDescent="0.2">
      <c r="A3611" s="525"/>
      <c r="B3611" s="526"/>
      <c r="C3611" s="483"/>
      <c r="D3611" s="541"/>
      <c r="E3611" s="473"/>
      <c r="F3611" s="479"/>
      <c r="G3611" s="473"/>
      <c r="H3611" s="473"/>
      <c r="I3611" s="480"/>
      <c r="J3611" s="442"/>
      <c r="K3611" s="509"/>
      <c r="L3611" s="484"/>
      <c r="M3611" s="484"/>
      <c r="N3611" s="574"/>
      <c r="O3611" s="532"/>
      <c r="P3611" s="532"/>
    </row>
    <row r="3612" spans="1:16" x14ac:dyDescent="0.2">
      <c r="A3612" s="525"/>
      <c r="B3612" s="526"/>
      <c r="C3612" s="483"/>
      <c r="D3612" s="541"/>
      <c r="E3612" s="473"/>
      <c r="F3612" s="479"/>
      <c r="G3612" s="473"/>
      <c r="H3612" s="473"/>
      <c r="I3612" s="480"/>
      <c r="J3612" s="442"/>
      <c r="K3612" s="509"/>
      <c r="L3612" s="484"/>
      <c r="M3612" s="484"/>
      <c r="N3612" s="574"/>
      <c r="O3612" s="532"/>
      <c r="P3612" s="532"/>
    </row>
    <row r="3613" spans="1:16" x14ac:dyDescent="0.2">
      <c r="A3613" s="525"/>
      <c r="B3613" s="526"/>
      <c r="C3613" s="483"/>
      <c r="D3613" s="541"/>
      <c r="E3613" s="473"/>
      <c r="F3613" s="479"/>
      <c r="G3613" s="473"/>
      <c r="H3613" s="473"/>
      <c r="I3613" s="480"/>
      <c r="J3613" s="442"/>
      <c r="K3613" s="509"/>
      <c r="L3613" s="484"/>
      <c r="M3613" s="484"/>
      <c r="N3613" s="574"/>
      <c r="O3613" s="532"/>
      <c r="P3613" s="532"/>
    </row>
    <row r="3614" spans="1:16" x14ac:dyDescent="0.2">
      <c r="A3614" s="525"/>
      <c r="B3614" s="526"/>
      <c r="C3614" s="483"/>
      <c r="D3614" s="541"/>
      <c r="E3614" s="473"/>
      <c r="F3614" s="479"/>
      <c r="G3614" s="473"/>
      <c r="H3614" s="473"/>
      <c r="I3614" s="480"/>
      <c r="J3614" s="442"/>
      <c r="K3614" s="509"/>
      <c r="L3614" s="484"/>
      <c r="M3614" s="484"/>
      <c r="N3614" s="574"/>
      <c r="O3614" s="532"/>
      <c r="P3614" s="532"/>
    </row>
    <row r="3615" spans="1:16" x14ac:dyDescent="0.2">
      <c r="A3615" s="525"/>
      <c r="B3615" s="526"/>
      <c r="C3615" s="483"/>
      <c r="D3615" s="541"/>
      <c r="E3615" s="473"/>
      <c r="F3615" s="479"/>
      <c r="G3615" s="473"/>
      <c r="H3615" s="473"/>
      <c r="I3615" s="480"/>
      <c r="J3615" s="442"/>
      <c r="K3615" s="509"/>
      <c r="L3615" s="484"/>
      <c r="M3615" s="484"/>
      <c r="N3615" s="574"/>
      <c r="O3615" s="532"/>
      <c r="P3615" s="532"/>
    </row>
    <row r="3616" spans="1:16" x14ac:dyDescent="0.2">
      <c r="A3616" s="525"/>
      <c r="B3616" s="526"/>
      <c r="C3616" s="483"/>
      <c r="D3616" s="541"/>
      <c r="E3616" s="473"/>
      <c r="F3616" s="479"/>
      <c r="G3616" s="473"/>
      <c r="H3616" s="473"/>
      <c r="I3616" s="480"/>
      <c r="J3616" s="442"/>
      <c r="K3616" s="509"/>
      <c r="L3616" s="484"/>
      <c r="M3616" s="484"/>
      <c r="N3616" s="574"/>
      <c r="O3616" s="532"/>
      <c r="P3616" s="532"/>
    </row>
    <row r="3617" spans="1:16" x14ac:dyDescent="0.2">
      <c r="A3617" s="525"/>
      <c r="B3617" s="526"/>
      <c r="C3617" s="483"/>
      <c r="D3617" s="541"/>
      <c r="E3617" s="473"/>
      <c r="F3617" s="479"/>
      <c r="G3617" s="473"/>
      <c r="H3617" s="473"/>
      <c r="I3617" s="480"/>
      <c r="J3617" s="442"/>
      <c r="K3617" s="509"/>
      <c r="L3617" s="484"/>
      <c r="M3617" s="484"/>
      <c r="N3617" s="574"/>
      <c r="O3617" s="532"/>
      <c r="P3617" s="532"/>
    </row>
    <row r="3618" spans="1:16" x14ac:dyDescent="0.2">
      <c r="A3618" s="525"/>
      <c r="B3618" s="526"/>
      <c r="C3618" s="483"/>
      <c r="D3618" s="541"/>
      <c r="E3618" s="473"/>
      <c r="F3618" s="479"/>
      <c r="G3618" s="473"/>
      <c r="H3618" s="473"/>
      <c r="I3618" s="480"/>
      <c r="J3618" s="442"/>
      <c r="K3618" s="509"/>
      <c r="L3618" s="484"/>
      <c r="M3618" s="484"/>
      <c r="N3618" s="574"/>
      <c r="O3618" s="532"/>
      <c r="P3618" s="532"/>
    </row>
    <row r="3619" spans="1:16" x14ac:dyDescent="0.2">
      <c r="A3619" s="525"/>
      <c r="B3619" s="526"/>
      <c r="C3619" s="483"/>
      <c r="D3619" s="541"/>
      <c r="E3619" s="473"/>
      <c r="F3619" s="479"/>
      <c r="G3619" s="473"/>
      <c r="H3619" s="473"/>
      <c r="I3619" s="480"/>
      <c r="J3619" s="442"/>
      <c r="K3619" s="509"/>
      <c r="L3619" s="484"/>
      <c r="M3619" s="484"/>
      <c r="N3619" s="574"/>
      <c r="O3619" s="532"/>
      <c r="P3619" s="532"/>
    </row>
    <row r="3620" spans="1:16" x14ac:dyDescent="0.2">
      <c r="A3620" s="525"/>
      <c r="B3620" s="526"/>
      <c r="C3620" s="483"/>
      <c r="D3620" s="541"/>
      <c r="E3620" s="473"/>
      <c r="F3620" s="479"/>
      <c r="G3620" s="473"/>
      <c r="H3620" s="473"/>
      <c r="I3620" s="480"/>
      <c r="J3620" s="442"/>
      <c r="K3620" s="509"/>
      <c r="L3620" s="484"/>
      <c r="M3620" s="484"/>
      <c r="N3620" s="574"/>
      <c r="O3620" s="532"/>
      <c r="P3620" s="532"/>
    </row>
    <row r="3621" spans="1:16" x14ac:dyDescent="0.2">
      <c r="A3621" s="525"/>
      <c r="B3621" s="526"/>
      <c r="C3621" s="483"/>
      <c r="D3621" s="541"/>
      <c r="E3621" s="473"/>
      <c r="F3621" s="479"/>
      <c r="G3621" s="473"/>
      <c r="H3621" s="473"/>
      <c r="I3621" s="480"/>
      <c r="J3621" s="442"/>
      <c r="K3621" s="509"/>
      <c r="L3621" s="484"/>
      <c r="M3621" s="484"/>
      <c r="N3621" s="574"/>
      <c r="O3621" s="532"/>
      <c r="P3621" s="532"/>
    </row>
    <row r="3622" spans="1:16" x14ac:dyDescent="0.2">
      <c r="A3622" s="525"/>
      <c r="B3622" s="526"/>
      <c r="C3622" s="483"/>
      <c r="D3622" s="541"/>
      <c r="E3622" s="473"/>
      <c r="F3622" s="479"/>
      <c r="G3622" s="473"/>
      <c r="H3622" s="473"/>
      <c r="I3622" s="480"/>
      <c r="J3622" s="442"/>
      <c r="K3622" s="509"/>
      <c r="L3622" s="484"/>
      <c r="M3622" s="484"/>
      <c r="N3622" s="574"/>
      <c r="O3622" s="532"/>
      <c r="P3622" s="532"/>
    </row>
    <row r="3623" spans="1:16" x14ac:dyDescent="0.2">
      <c r="A3623" s="525"/>
      <c r="B3623" s="526"/>
      <c r="C3623" s="483"/>
      <c r="D3623" s="541"/>
      <c r="E3623" s="473"/>
      <c r="F3623" s="479"/>
      <c r="G3623" s="473"/>
      <c r="H3623" s="473"/>
      <c r="I3623" s="480"/>
      <c r="J3623" s="442"/>
      <c r="K3623" s="509"/>
      <c r="L3623" s="484"/>
      <c r="M3623" s="484"/>
      <c r="N3623" s="574"/>
      <c r="O3623" s="532"/>
      <c r="P3623" s="532"/>
    </row>
    <row r="3624" spans="1:16" x14ac:dyDescent="0.2">
      <c r="A3624" s="525"/>
      <c r="B3624" s="526"/>
      <c r="C3624" s="483"/>
      <c r="D3624" s="541"/>
      <c r="E3624" s="473"/>
      <c r="F3624" s="479"/>
      <c r="G3624" s="473"/>
      <c r="H3624" s="473"/>
      <c r="I3624" s="480"/>
      <c r="J3624" s="442"/>
      <c r="K3624" s="509"/>
      <c r="L3624" s="484"/>
      <c r="M3624" s="484"/>
      <c r="N3624" s="574"/>
      <c r="O3624" s="532"/>
      <c r="P3624" s="532"/>
    </row>
    <row r="3625" spans="1:16" x14ac:dyDescent="0.2">
      <c r="A3625" s="525"/>
      <c r="B3625" s="526"/>
      <c r="C3625" s="483"/>
      <c r="D3625" s="541"/>
      <c r="E3625" s="473"/>
      <c r="F3625" s="479"/>
      <c r="G3625" s="473"/>
      <c r="H3625" s="473"/>
      <c r="I3625" s="480"/>
      <c r="J3625" s="442"/>
      <c r="K3625" s="509"/>
      <c r="L3625" s="484"/>
      <c r="M3625" s="484"/>
      <c r="N3625" s="574"/>
      <c r="O3625" s="532"/>
      <c r="P3625" s="532"/>
    </row>
    <row r="3626" spans="1:16" x14ac:dyDescent="0.2">
      <c r="A3626" s="525"/>
      <c r="B3626" s="526"/>
      <c r="C3626" s="483"/>
      <c r="D3626" s="541"/>
      <c r="E3626" s="473"/>
      <c r="F3626" s="479"/>
      <c r="G3626" s="473"/>
      <c r="H3626" s="473"/>
      <c r="I3626" s="480"/>
      <c r="J3626" s="442"/>
      <c r="K3626" s="509"/>
      <c r="L3626" s="484"/>
      <c r="M3626" s="484"/>
      <c r="N3626" s="574"/>
      <c r="O3626" s="532"/>
      <c r="P3626" s="532"/>
    </row>
    <row r="3627" spans="1:16" x14ac:dyDescent="0.2">
      <c r="A3627" s="525"/>
      <c r="B3627" s="526"/>
      <c r="C3627" s="483"/>
      <c r="D3627" s="541"/>
      <c r="E3627" s="473"/>
      <c r="F3627" s="479"/>
      <c r="G3627" s="473"/>
      <c r="H3627" s="473"/>
      <c r="I3627" s="480"/>
      <c r="J3627" s="442"/>
      <c r="K3627" s="509"/>
      <c r="L3627" s="484"/>
      <c r="M3627" s="484"/>
      <c r="N3627" s="574"/>
      <c r="O3627" s="532"/>
      <c r="P3627" s="532"/>
    </row>
    <row r="3628" spans="1:16" x14ac:dyDescent="0.2">
      <c r="A3628" s="525"/>
      <c r="B3628" s="526"/>
      <c r="C3628" s="483"/>
      <c r="D3628" s="541"/>
      <c r="E3628" s="473"/>
      <c r="F3628" s="479"/>
      <c r="G3628" s="473"/>
      <c r="H3628" s="473"/>
      <c r="I3628" s="480"/>
      <c r="J3628" s="442"/>
      <c r="K3628" s="509"/>
      <c r="L3628" s="484"/>
      <c r="M3628" s="484"/>
      <c r="N3628" s="574"/>
      <c r="O3628" s="532"/>
      <c r="P3628" s="532"/>
    </row>
    <row r="3629" spans="1:16" x14ac:dyDescent="0.2">
      <c r="A3629" s="525"/>
      <c r="B3629" s="526"/>
      <c r="C3629" s="483"/>
      <c r="D3629" s="541"/>
      <c r="E3629" s="473"/>
      <c r="F3629" s="479"/>
      <c r="G3629" s="473"/>
      <c r="H3629" s="473"/>
      <c r="I3629" s="480"/>
      <c r="J3629" s="442"/>
      <c r="K3629" s="509"/>
      <c r="L3629" s="484"/>
      <c r="M3629" s="484"/>
      <c r="N3629" s="574"/>
      <c r="O3629" s="532"/>
      <c r="P3629" s="532"/>
    </row>
    <row r="3630" spans="1:16" x14ac:dyDescent="0.2">
      <c r="A3630" s="525"/>
      <c r="B3630" s="526"/>
      <c r="C3630" s="483"/>
      <c r="D3630" s="541"/>
      <c r="E3630" s="473"/>
      <c r="F3630" s="479"/>
      <c r="G3630" s="473"/>
      <c r="H3630" s="473"/>
      <c r="I3630" s="480"/>
      <c r="J3630" s="442"/>
      <c r="K3630" s="509"/>
      <c r="L3630" s="484"/>
      <c r="M3630" s="484"/>
      <c r="N3630" s="574"/>
      <c r="O3630" s="532"/>
      <c r="P3630" s="532"/>
    </row>
    <row r="3631" spans="1:16" x14ac:dyDescent="0.2">
      <c r="A3631" s="525"/>
      <c r="B3631" s="526"/>
      <c r="C3631" s="483"/>
      <c r="D3631" s="541"/>
      <c r="E3631" s="473"/>
      <c r="F3631" s="479"/>
      <c r="G3631" s="473"/>
      <c r="H3631" s="473"/>
      <c r="I3631" s="480"/>
      <c r="J3631" s="442"/>
      <c r="K3631" s="509"/>
      <c r="L3631" s="484"/>
      <c r="M3631" s="484"/>
      <c r="N3631" s="574"/>
      <c r="O3631" s="532"/>
      <c r="P3631" s="532"/>
    </row>
    <row r="3632" spans="1:16" x14ac:dyDescent="0.2">
      <c r="A3632" s="525"/>
      <c r="B3632" s="526"/>
      <c r="C3632" s="483"/>
      <c r="D3632" s="541"/>
      <c r="E3632" s="473"/>
      <c r="F3632" s="479"/>
      <c r="G3632" s="473"/>
      <c r="H3632" s="473"/>
      <c r="I3632" s="480"/>
      <c r="J3632" s="442"/>
      <c r="K3632" s="509"/>
      <c r="L3632" s="484"/>
      <c r="M3632" s="484"/>
      <c r="N3632" s="574"/>
      <c r="O3632" s="532"/>
      <c r="P3632" s="532"/>
    </row>
    <row r="3633" spans="1:16" x14ac:dyDescent="0.2">
      <c r="A3633" s="525"/>
      <c r="B3633" s="526"/>
      <c r="C3633" s="483"/>
      <c r="D3633" s="541"/>
      <c r="E3633" s="473"/>
      <c r="F3633" s="479"/>
      <c r="G3633" s="473"/>
      <c r="H3633" s="473"/>
      <c r="I3633" s="480"/>
      <c r="J3633" s="442"/>
      <c r="K3633" s="509"/>
      <c r="L3633" s="484"/>
      <c r="M3633" s="484"/>
      <c r="N3633" s="574"/>
      <c r="O3633" s="532"/>
      <c r="P3633" s="532"/>
    </row>
    <row r="3634" spans="1:16" x14ac:dyDescent="0.2">
      <c r="A3634" s="525"/>
      <c r="B3634" s="526"/>
      <c r="C3634" s="483"/>
      <c r="D3634" s="541"/>
      <c r="E3634" s="473"/>
      <c r="F3634" s="479"/>
      <c r="G3634" s="473"/>
      <c r="H3634" s="473"/>
      <c r="I3634" s="480"/>
      <c r="J3634" s="442"/>
      <c r="K3634" s="509"/>
      <c r="L3634" s="484"/>
      <c r="M3634" s="484"/>
      <c r="N3634" s="574"/>
      <c r="O3634" s="532"/>
      <c r="P3634" s="532"/>
    </row>
    <row r="3635" spans="1:16" x14ac:dyDescent="0.2">
      <c r="A3635" s="525"/>
      <c r="B3635" s="526"/>
      <c r="C3635" s="483"/>
      <c r="D3635" s="541"/>
      <c r="E3635" s="473"/>
      <c r="F3635" s="479"/>
      <c r="G3635" s="473"/>
      <c r="H3635" s="473"/>
      <c r="I3635" s="480"/>
      <c r="J3635" s="442"/>
      <c r="K3635" s="509"/>
      <c r="L3635" s="484"/>
      <c r="M3635" s="484"/>
      <c r="N3635" s="574"/>
      <c r="O3635" s="532"/>
      <c r="P3635" s="532"/>
    </row>
    <row r="3636" spans="1:16" x14ac:dyDescent="0.2">
      <c r="A3636" s="525"/>
      <c r="B3636" s="526"/>
      <c r="C3636" s="483"/>
      <c r="D3636" s="541"/>
      <c r="E3636" s="473"/>
      <c r="F3636" s="479"/>
      <c r="G3636" s="473"/>
      <c r="H3636" s="473"/>
      <c r="I3636" s="480"/>
      <c r="J3636" s="442"/>
      <c r="K3636" s="509"/>
      <c r="L3636" s="484"/>
      <c r="M3636" s="484"/>
      <c r="N3636" s="574"/>
      <c r="O3636" s="532"/>
      <c r="P3636" s="532"/>
    </row>
    <row r="3637" spans="1:16" x14ac:dyDescent="0.2">
      <c r="A3637" s="525"/>
      <c r="B3637" s="526"/>
      <c r="C3637" s="483"/>
      <c r="D3637" s="541"/>
      <c r="E3637" s="473"/>
      <c r="F3637" s="479"/>
      <c r="G3637" s="473"/>
      <c r="H3637" s="473"/>
      <c r="I3637" s="480"/>
      <c r="J3637" s="442"/>
      <c r="K3637" s="509"/>
      <c r="L3637" s="484"/>
      <c r="M3637" s="484"/>
      <c r="N3637" s="574"/>
      <c r="O3637" s="532"/>
      <c r="P3637" s="532"/>
    </row>
    <row r="3638" spans="1:16" x14ac:dyDescent="0.2">
      <c r="A3638" s="525"/>
      <c r="B3638" s="526"/>
      <c r="C3638" s="483"/>
      <c r="D3638" s="541"/>
      <c r="E3638" s="473"/>
      <c r="F3638" s="479"/>
      <c r="G3638" s="473"/>
      <c r="H3638" s="473"/>
      <c r="I3638" s="480"/>
      <c r="J3638" s="442"/>
      <c r="K3638" s="509"/>
      <c r="L3638" s="484"/>
      <c r="M3638" s="484"/>
      <c r="N3638" s="574"/>
      <c r="O3638" s="532"/>
      <c r="P3638" s="532"/>
    </row>
    <row r="3639" spans="1:16" x14ac:dyDescent="0.2">
      <c r="A3639" s="525"/>
      <c r="B3639" s="526"/>
      <c r="C3639" s="483"/>
      <c r="D3639" s="541"/>
      <c r="E3639" s="473"/>
      <c r="F3639" s="479"/>
      <c r="G3639" s="473"/>
      <c r="H3639" s="473"/>
      <c r="I3639" s="480"/>
      <c r="J3639" s="442"/>
      <c r="K3639" s="509"/>
      <c r="L3639" s="484"/>
      <c r="M3639" s="484"/>
      <c r="N3639" s="574"/>
      <c r="O3639" s="532"/>
      <c r="P3639" s="532"/>
    </row>
    <row r="3640" spans="1:16" x14ac:dyDescent="0.2">
      <c r="A3640" s="525"/>
      <c r="B3640" s="526"/>
      <c r="C3640" s="483"/>
      <c r="D3640" s="541"/>
      <c r="E3640" s="473"/>
      <c r="F3640" s="479"/>
      <c r="G3640" s="473"/>
      <c r="H3640" s="473"/>
      <c r="I3640" s="480"/>
      <c r="J3640" s="442"/>
      <c r="K3640" s="509"/>
      <c r="L3640" s="484"/>
      <c r="M3640" s="484"/>
      <c r="N3640" s="574"/>
      <c r="O3640" s="532"/>
      <c r="P3640" s="532"/>
    </row>
    <row r="3641" spans="1:16" x14ac:dyDescent="0.2">
      <c r="A3641" s="525"/>
      <c r="B3641" s="526"/>
      <c r="C3641" s="483"/>
      <c r="D3641" s="541"/>
      <c r="E3641" s="473"/>
      <c r="F3641" s="479"/>
      <c r="G3641" s="473"/>
      <c r="H3641" s="473"/>
      <c r="I3641" s="480"/>
      <c r="J3641" s="442"/>
      <c r="K3641" s="509"/>
      <c r="L3641" s="484"/>
      <c r="M3641" s="484"/>
      <c r="N3641" s="574"/>
      <c r="O3641" s="532"/>
      <c r="P3641" s="532"/>
    </row>
    <row r="3642" spans="1:16" x14ac:dyDescent="0.2">
      <c r="A3642" s="525"/>
      <c r="B3642" s="526"/>
      <c r="C3642" s="483"/>
      <c r="D3642" s="541"/>
      <c r="E3642" s="473"/>
      <c r="F3642" s="479"/>
      <c r="G3642" s="473"/>
      <c r="H3642" s="473"/>
      <c r="I3642" s="480"/>
      <c r="J3642" s="442"/>
      <c r="K3642" s="509"/>
      <c r="L3642" s="484"/>
      <c r="M3642" s="484"/>
      <c r="N3642" s="574"/>
      <c r="O3642" s="532"/>
      <c r="P3642" s="532"/>
    </row>
    <row r="3643" spans="1:16" x14ac:dyDescent="0.2">
      <c r="A3643" s="525"/>
      <c r="B3643" s="526"/>
      <c r="C3643" s="483"/>
      <c r="D3643" s="541"/>
      <c r="E3643" s="473"/>
      <c r="F3643" s="479"/>
      <c r="G3643" s="473"/>
      <c r="H3643" s="473"/>
      <c r="I3643" s="480"/>
      <c r="J3643" s="442"/>
      <c r="K3643" s="509"/>
      <c r="L3643" s="484"/>
      <c r="M3643" s="484"/>
      <c r="N3643" s="574"/>
      <c r="O3643" s="532"/>
      <c r="P3643" s="532"/>
    </row>
    <row r="3644" spans="1:16" x14ac:dyDescent="0.2">
      <c r="A3644" s="525"/>
      <c r="B3644" s="526"/>
      <c r="C3644" s="483"/>
      <c r="D3644" s="541"/>
      <c r="E3644" s="473"/>
      <c r="F3644" s="479"/>
      <c r="G3644" s="473"/>
      <c r="H3644" s="473"/>
      <c r="I3644" s="480"/>
      <c r="J3644" s="442"/>
      <c r="K3644" s="509"/>
      <c r="L3644" s="484"/>
      <c r="M3644" s="484"/>
      <c r="N3644" s="574"/>
      <c r="O3644" s="532"/>
      <c r="P3644" s="532"/>
    </row>
    <row r="3645" spans="1:16" x14ac:dyDescent="0.2">
      <c r="A3645" s="525"/>
      <c r="B3645" s="526"/>
      <c r="C3645" s="483"/>
      <c r="D3645" s="541"/>
      <c r="E3645" s="473"/>
      <c r="F3645" s="479"/>
      <c r="G3645" s="473"/>
      <c r="H3645" s="473"/>
      <c r="I3645" s="480"/>
      <c r="J3645" s="442"/>
      <c r="K3645" s="509"/>
      <c r="L3645" s="484"/>
      <c r="M3645" s="484"/>
      <c r="N3645" s="574"/>
      <c r="O3645" s="532"/>
      <c r="P3645" s="532"/>
    </row>
    <row r="3646" spans="1:16" x14ac:dyDescent="0.2">
      <c r="A3646" s="525"/>
      <c r="B3646" s="526"/>
      <c r="C3646" s="483"/>
      <c r="D3646" s="541"/>
      <c r="E3646" s="473"/>
      <c r="F3646" s="479"/>
      <c r="G3646" s="473"/>
      <c r="H3646" s="473"/>
      <c r="I3646" s="480"/>
      <c r="J3646" s="442"/>
      <c r="K3646" s="509"/>
      <c r="L3646" s="484"/>
      <c r="M3646" s="484"/>
      <c r="N3646" s="574"/>
      <c r="O3646" s="532"/>
      <c r="P3646" s="532"/>
    </row>
    <row r="3647" spans="1:16" x14ac:dyDescent="0.2">
      <c r="A3647" s="525"/>
      <c r="B3647" s="526"/>
      <c r="C3647" s="483"/>
      <c r="D3647" s="541"/>
      <c r="E3647" s="473"/>
      <c r="F3647" s="479"/>
      <c r="G3647" s="473"/>
      <c r="H3647" s="473"/>
      <c r="I3647" s="480"/>
      <c r="J3647" s="442"/>
      <c r="K3647" s="509"/>
      <c r="L3647" s="484"/>
      <c r="M3647" s="484"/>
      <c r="N3647" s="574"/>
      <c r="O3647" s="532"/>
      <c r="P3647" s="532"/>
    </row>
    <row r="3648" spans="1:16" x14ac:dyDescent="0.2">
      <c r="A3648" s="525"/>
      <c r="B3648" s="526"/>
      <c r="C3648" s="483"/>
      <c r="D3648" s="541"/>
      <c r="E3648" s="473"/>
      <c r="F3648" s="479"/>
      <c r="G3648" s="473"/>
      <c r="H3648" s="473"/>
      <c r="I3648" s="480"/>
      <c r="J3648" s="442"/>
      <c r="K3648" s="509"/>
      <c r="L3648" s="484"/>
      <c r="M3648" s="484"/>
      <c r="N3648" s="574"/>
      <c r="O3648" s="532"/>
      <c r="P3648" s="532"/>
    </row>
    <row r="3649" spans="1:16" x14ac:dyDescent="0.2">
      <c r="A3649" s="525"/>
      <c r="B3649" s="526"/>
      <c r="C3649" s="483"/>
      <c r="D3649" s="541"/>
      <c r="E3649" s="473"/>
      <c r="F3649" s="479"/>
      <c r="G3649" s="473"/>
      <c r="H3649" s="473"/>
      <c r="I3649" s="480"/>
      <c r="J3649" s="442"/>
      <c r="K3649" s="509"/>
      <c r="L3649" s="484"/>
      <c r="M3649" s="484"/>
      <c r="N3649" s="574"/>
      <c r="O3649" s="532"/>
      <c r="P3649" s="532"/>
    </row>
    <row r="3650" spans="1:16" x14ac:dyDescent="0.2">
      <c r="A3650" s="525"/>
      <c r="B3650" s="526"/>
      <c r="C3650" s="483"/>
      <c r="D3650" s="541"/>
      <c r="E3650" s="473"/>
      <c r="F3650" s="479"/>
      <c r="G3650" s="473"/>
      <c r="H3650" s="473"/>
      <c r="I3650" s="480"/>
      <c r="J3650" s="442"/>
      <c r="K3650" s="509"/>
      <c r="L3650" s="484"/>
      <c r="M3650" s="484"/>
      <c r="N3650" s="574"/>
      <c r="O3650" s="532"/>
      <c r="P3650" s="532"/>
    </row>
    <row r="3651" spans="1:16" x14ac:dyDescent="0.2">
      <c r="A3651" s="525"/>
      <c r="B3651" s="526"/>
      <c r="C3651" s="483"/>
      <c r="D3651" s="541"/>
      <c r="E3651" s="473"/>
      <c r="F3651" s="479"/>
      <c r="G3651" s="473"/>
      <c r="H3651" s="473"/>
      <c r="I3651" s="480"/>
      <c r="J3651" s="442"/>
      <c r="K3651" s="509"/>
      <c r="L3651" s="484"/>
      <c r="M3651" s="484"/>
      <c r="N3651" s="574"/>
      <c r="O3651" s="532"/>
      <c r="P3651" s="532"/>
    </row>
    <row r="3652" spans="1:16" x14ac:dyDescent="0.2">
      <c r="A3652" s="525"/>
      <c r="B3652" s="526"/>
      <c r="C3652" s="483"/>
      <c r="D3652" s="541"/>
      <c r="E3652" s="473"/>
      <c r="F3652" s="479"/>
      <c r="G3652" s="473"/>
      <c r="H3652" s="473"/>
      <c r="I3652" s="480"/>
      <c r="J3652" s="442"/>
      <c r="K3652" s="509"/>
      <c r="L3652" s="484"/>
      <c r="M3652" s="484"/>
      <c r="N3652" s="574"/>
      <c r="O3652" s="532"/>
      <c r="P3652" s="532"/>
    </row>
    <row r="3653" spans="1:16" x14ac:dyDescent="0.2">
      <c r="A3653" s="525"/>
      <c r="B3653" s="526"/>
      <c r="C3653" s="483"/>
      <c r="D3653" s="541"/>
      <c r="E3653" s="473"/>
      <c r="F3653" s="479"/>
      <c r="G3653" s="473"/>
      <c r="H3653" s="473"/>
      <c r="I3653" s="480"/>
      <c r="J3653" s="442"/>
      <c r="K3653" s="509"/>
      <c r="L3653" s="484"/>
      <c r="M3653" s="484"/>
      <c r="N3653" s="574"/>
      <c r="O3653" s="532"/>
      <c r="P3653" s="532"/>
    </row>
    <row r="3654" spans="1:16" x14ac:dyDescent="0.2">
      <c r="A3654" s="525"/>
      <c r="B3654" s="526"/>
      <c r="C3654" s="483"/>
      <c r="D3654" s="541"/>
      <c r="E3654" s="473"/>
      <c r="F3654" s="479"/>
      <c r="G3654" s="473"/>
      <c r="H3654" s="473"/>
      <c r="I3654" s="480"/>
      <c r="J3654" s="442"/>
      <c r="K3654" s="509"/>
      <c r="L3654" s="484"/>
      <c r="M3654" s="484"/>
      <c r="N3654" s="574"/>
      <c r="O3654" s="532"/>
      <c r="P3654" s="532"/>
    </row>
    <row r="3655" spans="1:16" x14ac:dyDescent="0.2">
      <c r="A3655" s="525"/>
      <c r="B3655" s="526"/>
      <c r="C3655" s="483"/>
      <c r="D3655" s="541"/>
      <c r="E3655" s="473"/>
      <c r="F3655" s="479"/>
      <c r="G3655" s="473"/>
      <c r="H3655" s="473"/>
      <c r="I3655" s="480"/>
      <c r="J3655" s="442"/>
      <c r="K3655" s="509"/>
      <c r="L3655" s="484"/>
      <c r="M3655" s="484"/>
      <c r="N3655" s="574"/>
      <c r="O3655" s="532"/>
      <c r="P3655" s="532"/>
    </row>
    <row r="3656" spans="1:16" x14ac:dyDescent="0.2">
      <c r="A3656" s="525"/>
      <c r="B3656" s="526"/>
      <c r="C3656" s="483"/>
      <c r="D3656" s="541"/>
      <c r="E3656" s="473"/>
      <c r="F3656" s="479"/>
      <c r="G3656" s="473"/>
      <c r="H3656" s="473"/>
      <c r="I3656" s="480"/>
      <c r="J3656" s="442"/>
      <c r="K3656" s="509"/>
      <c r="L3656" s="484"/>
      <c r="M3656" s="484"/>
      <c r="N3656" s="574"/>
      <c r="O3656" s="532"/>
      <c r="P3656" s="532"/>
    </row>
    <row r="3657" spans="1:16" x14ac:dyDescent="0.2">
      <c r="A3657" s="525"/>
      <c r="B3657" s="526"/>
      <c r="C3657" s="483"/>
      <c r="D3657" s="541"/>
      <c r="E3657" s="473"/>
      <c r="F3657" s="479"/>
      <c r="G3657" s="473"/>
      <c r="H3657" s="473"/>
      <c r="I3657" s="480"/>
      <c r="J3657" s="442"/>
      <c r="K3657" s="509"/>
      <c r="L3657" s="484"/>
      <c r="M3657" s="484"/>
      <c r="N3657" s="574"/>
      <c r="O3657" s="532"/>
      <c r="P3657" s="532"/>
    </row>
    <row r="3658" spans="1:16" x14ac:dyDescent="0.2">
      <c r="A3658" s="525"/>
      <c r="B3658" s="526"/>
      <c r="C3658" s="483"/>
      <c r="D3658" s="541"/>
      <c r="E3658" s="473"/>
      <c r="F3658" s="479"/>
      <c r="G3658" s="473"/>
      <c r="H3658" s="473"/>
      <c r="I3658" s="480"/>
      <c r="J3658" s="442"/>
      <c r="K3658" s="509"/>
      <c r="L3658" s="484"/>
      <c r="M3658" s="484"/>
      <c r="N3658" s="574"/>
      <c r="O3658" s="532"/>
      <c r="P3658" s="532"/>
    </row>
    <row r="3659" spans="1:16" x14ac:dyDescent="0.2">
      <c r="A3659" s="525"/>
      <c r="B3659" s="526"/>
      <c r="C3659" s="483"/>
      <c r="D3659" s="541"/>
      <c r="E3659" s="473"/>
      <c r="F3659" s="479"/>
      <c r="G3659" s="473"/>
      <c r="H3659" s="473"/>
      <c r="I3659" s="480"/>
      <c r="J3659" s="442"/>
      <c r="K3659" s="509"/>
      <c r="L3659" s="484"/>
      <c r="M3659" s="484"/>
      <c r="N3659" s="574"/>
      <c r="O3659" s="532"/>
      <c r="P3659" s="532"/>
    </row>
    <row r="3660" spans="1:16" x14ac:dyDescent="0.2">
      <c r="A3660" s="525"/>
      <c r="B3660" s="526"/>
      <c r="C3660" s="483"/>
      <c r="D3660" s="541"/>
      <c r="E3660" s="473"/>
      <c r="F3660" s="479"/>
      <c r="G3660" s="473"/>
      <c r="H3660" s="473"/>
      <c r="I3660" s="480"/>
      <c r="J3660" s="442"/>
      <c r="K3660" s="509"/>
      <c r="L3660" s="484"/>
      <c r="M3660" s="484"/>
      <c r="N3660" s="574"/>
      <c r="O3660" s="532"/>
      <c r="P3660" s="532"/>
    </row>
    <row r="3661" spans="1:16" x14ac:dyDescent="0.2">
      <c r="A3661" s="525"/>
      <c r="B3661" s="526"/>
      <c r="C3661" s="483"/>
      <c r="D3661" s="541"/>
      <c r="E3661" s="473"/>
      <c r="F3661" s="479"/>
      <c r="G3661" s="473"/>
      <c r="H3661" s="473"/>
      <c r="I3661" s="480"/>
      <c r="J3661" s="442"/>
      <c r="K3661" s="509"/>
      <c r="L3661" s="484"/>
      <c r="M3661" s="484"/>
      <c r="N3661" s="574"/>
      <c r="O3661" s="532"/>
      <c r="P3661" s="532"/>
    </row>
    <row r="3662" spans="1:16" x14ac:dyDescent="0.2">
      <c r="A3662" s="525"/>
      <c r="B3662" s="526"/>
      <c r="C3662" s="483"/>
      <c r="D3662" s="541"/>
      <c r="E3662" s="473"/>
      <c r="F3662" s="479"/>
      <c r="G3662" s="473"/>
      <c r="H3662" s="473"/>
      <c r="I3662" s="480"/>
      <c r="J3662" s="442"/>
      <c r="K3662" s="509"/>
      <c r="L3662" s="484"/>
      <c r="M3662" s="484"/>
      <c r="N3662" s="574"/>
      <c r="O3662" s="532"/>
      <c r="P3662" s="532"/>
    </row>
    <row r="3663" spans="1:16" x14ac:dyDescent="0.2">
      <c r="A3663" s="525"/>
      <c r="B3663" s="526"/>
      <c r="C3663" s="483"/>
      <c r="D3663" s="541"/>
      <c r="E3663" s="473"/>
      <c r="F3663" s="479"/>
      <c r="G3663" s="473"/>
      <c r="H3663" s="473"/>
      <c r="I3663" s="480"/>
      <c r="J3663" s="442"/>
      <c r="K3663" s="509"/>
      <c r="L3663" s="484"/>
      <c r="M3663" s="484"/>
      <c r="N3663" s="574"/>
      <c r="O3663" s="532"/>
      <c r="P3663" s="532"/>
    </row>
    <row r="3664" spans="1:16" x14ac:dyDescent="0.2">
      <c r="A3664" s="525"/>
      <c r="B3664" s="526"/>
      <c r="C3664" s="483"/>
      <c r="D3664" s="541"/>
      <c r="E3664" s="473"/>
      <c r="F3664" s="479"/>
      <c r="G3664" s="473"/>
      <c r="H3664" s="473"/>
      <c r="I3664" s="480"/>
      <c r="J3664" s="442"/>
      <c r="K3664" s="509"/>
      <c r="L3664" s="484"/>
      <c r="M3664" s="484"/>
      <c r="N3664" s="574"/>
      <c r="O3664" s="532"/>
      <c r="P3664" s="532"/>
    </row>
    <row r="3665" spans="1:16" x14ac:dyDescent="0.2">
      <c r="A3665" s="525"/>
      <c r="B3665" s="526"/>
      <c r="C3665" s="483"/>
      <c r="D3665" s="541"/>
      <c r="E3665" s="473"/>
      <c r="F3665" s="479"/>
      <c r="G3665" s="473"/>
      <c r="H3665" s="473"/>
      <c r="I3665" s="480"/>
      <c r="J3665" s="442"/>
      <c r="K3665" s="509"/>
      <c r="L3665" s="484"/>
      <c r="M3665" s="484"/>
      <c r="N3665" s="574"/>
      <c r="O3665" s="532"/>
      <c r="P3665" s="532"/>
    </row>
    <row r="3666" spans="1:16" x14ac:dyDescent="0.2">
      <c r="A3666" s="525"/>
      <c r="B3666" s="526"/>
      <c r="C3666" s="483"/>
      <c r="D3666" s="541"/>
      <c r="E3666" s="473"/>
      <c r="F3666" s="479"/>
      <c r="G3666" s="473"/>
      <c r="H3666" s="473"/>
      <c r="I3666" s="480"/>
      <c r="J3666" s="442"/>
      <c r="K3666" s="509"/>
      <c r="L3666" s="484"/>
      <c r="M3666" s="484"/>
      <c r="N3666" s="574"/>
      <c r="O3666" s="532"/>
      <c r="P3666" s="532"/>
    </row>
    <row r="3667" spans="1:16" x14ac:dyDescent="0.2">
      <c r="A3667" s="525"/>
      <c r="B3667" s="526"/>
      <c r="C3667" s="483"/>
      <c r="D3667" s="541"/>
      <c r="E3667" s="473"/>
      <c r="F3667" s="479"/>
      <c r="G3667" s="473"/>
      <c r="H3667" s="473"/>
      <c r="I3667" s="480"/>
      <c r="J3667" s="442"/>
      <c r="K3667" s="509"/>
      <c r="L3667" s="484"/>
      <c r="M3667" s="484"/>
      <c r="N3667" s="574"/>
      <c r="O3667" s="532"/>
      <c r="P3667" s="532"/>
    </row>
    <row r="3668" spans="1:16" x14ac:dyDescent="0.2">
      <c r="A3668" s="525"/>
      <c r="B3668" s="526"/>
      <c r="C3668" s="483"/>
      <c r="D3668" s="541"/>
      <c r="E3668" s="473"/>
      <c r="F3668" s="479"/>
      <c r="G3668" s="473"/>
      <c r="H3668" s="473"/>
      <c r="I3668" s="480"/>
      <c r="J3668" s="442"/>
      <c r="K3668" s="509"/>
      <c r="L3668" s="484"/>
      <c r="M3668" s="484"/>
      <c r="N3668" s="574"/>
      <c r="O3668" s="532"/>
      <c r="P3668" s="532"/>
    </row>
    <row r="3669" spans="1:16" x14ac:dyDescent="0.2">
      <c r="A3669" s="525"/>
      <c r="B3669" s="526"/>
      <c r="C3669" s="483"/>
      <c r="D3669" s="541"/>
      <c r="E3669" s="473"/>
      <c r="F3669" s="479"/>
      <c r="G3669" s="473"/>
      <c r="H3669" s="473"/>
      <c r="I3669" s="480"/>
      <c r="J3669" s="442"/>
      <c r="K3669" s="509"/>
      <c r="L3669" s="484"/>
      <c r="M3669" s="484"/>
      <c r="N3669" s="574"/>
      <c r="O3669" s="532"/>
      <c r="P3669" s="532"/>
    </row>
    <row r="3670" spans="1:16" x14ac:dyDescent="0.2">
      <c r="A3670" s="525"/>
      <c r="B3670" s="526"/>
      <c r="C3670" s="483"/>
      <c r="D3670" s="541"/>
      <c r="E3670" s="473"/>
      <c r="F3670" s="479"/>
      <c r="G3670" s="473"/>
      <c r="H3670" s="473"/>
      <c r="I3670" s="480"/>
      <c r="J3670" s="442"/>
      <c r="K3670" s="509"/>
      <c r="L3670" s="484"/>
      <c r="M3670" s="484"/>
      <c r="N3670" s="574"/>
      <c r="O3670" s="532"/>
      <c r="P3670" s="532"/>
    </row>
    <row r="3671" spans="1:16" x14ac:dyDescent="0.2">
      <c r="A3671" s="525"/>
      <c r="B3671" s="526"/>
      <c r="C3671" s="483"/>
      <c r="D3671" s="541"/>
      <c r="E3671" s="473"/>
      <c r="F3671" s="479"/>
      <c r="G3671" s="473"/>
      <c r="H3671" s="473"/>
      <c r="I3671" s="480"/>
      <c r="J3671" s="442"/>
      <c r="K3671" s="509"/>
      <c r="L3671" s="484"/>
      <c r="M3671" s="484"/>
      <c r="N3671" s="574"/>
      <c r="O3671" s="532"/>
      <c r="P3671" s="532"/>
    </row>
    <row r="3672" spans="1:16" x14ac:dyDescent="0.2">
      <c r="A3672" s="525"/>
      <c r="B3672" s="526"/>
      <c r="C3672" s="483"/>
      <c r="D3672" s="541"/>
      <c r="E3672" s="473"/>
      <c r="F3672" s="479"/>
      <c r="G3672" s="473"/>
      <c r="H3672" s="473"/>
      <c r="I3672" s="480"/>
      <c r="J3672" s="442"/>
      <c r="K3672" s="509"/>
      <c r="L3672" s="484"/>
      <c r="M3672" s="484"/>
      <c r="N3672" s="574"/>
      <c r="O3672" s="532"/>
      <c r="P3672" s="532"/>
    </row>
    <row r="3673" spans="1:16" x14ac:dyDescent="0.2">
      <c r="A3673" s="525"/>
      <c r="B3673" s="526"/>
      <c r="C3673" s="483"/>
      <c r="D3673" s="541"/>
      <c r="E3673" s="473"/>
      <c r="F3673" s="479"/>
      <c r="G3673" s="473"/>
      <c r="H3673" s="473"/>
      <c r="I3673" s="480"/>
      <c r="J3673" s="442"/>
      <c r="K3673" s="509"/>
      <c r="L3673" s="484"/>
      <c r="M3673" s="484"/>
      <c r="N3673" s="574"/>
      <c r="O3673" s="532"/>
      <c r="P3673" s="532"/>
    </row>
    <row r="3674" spans="1:16" x14ac:dyDescent="0.2">
      <c r="A3674" s="525"/>
      <c r="B3674" s="526"/>
      <c r="C3674" s="483"/>
      <c r="D3674" s="541"/>
      <c r="E3674" s="473"/>
      <c r="F3674" s="479"/>
      <c r="G3674" s="473"/>
      <c r="H3674" s="473"/>
      <c r="I3674" s="480"/>
      <c r="J3674" s="442"/>
      <c r="K3674" s="509"/>
      <c r="L3674" s="484"/>
      <c r="M3674" s="484"/>
      <c r="N3674" s="574"/>
      <c r="O3674" s="532"/>
      <c r="P3674" s="532"/>
    </row>
    <row r="3675" spans="1:16" x14ac:dyDescent="0.2">
      <c r="A3675" s="525"/>
      <c r="B3675" s="526"/>
      <c r="C3675" s="483"/>
      <c r="D3675" s="541"/>
      <c r="E3675" s="473"/>
      <c r="F3675" s="479"/>
      <c r="G3675" s="473"/>
      <c r="H3675" s="473"/>
      <c r="I3675" s="480"/>
      <c r="J3675" s="442"/>
      <c r="K3675" s="509"/>
      <c r="L3675" s="484"/>
      <c r="M3675" s="484"/>
      <c r="N3675" s="574"/>
      <c r="O3675" s="532"/>
      <c r="P3675" s="532"/>
    </row>
    <row r="3676" spans="1:16" x14ac:dyDescent="0.2">
      <c r="A3676" s="525"/>
      <c r="B3676" s="526"/>
      <c r="C3676" s="483"/>
      <c r="D3676" s="541"/>
      <c r="E3676" s="473"/>
      <c r="F3676" s="479"/>
      <c r="G3676" s="473"/>
      <c r="H3676" s="473"/>
      <c r="I3676" s="480"/>
      <c r="J3676" s="442"/>
      <c r="K3676" s="509"/>
      <c r="L3676" s="484"/>
      <c r="M3676" s="484"/>
      <c r="N3676" s="574"/>
      <c r="O3676" s="532"/>
      <c r="P3676" s="532"/>
    </row>
    <row r="3677" spans="1:16" x14ac:dyDescent="0.2">
      <c r="A3677" s="525"/>
      <c r="B3677" s="526"/>
      <c r="C3677" s="483"/>
      <c r="D3677" s="541"/>
      <c r="E3677" s="473"/>
      <c r="F3677" s="479"/>
      <c r="G3677" s="473"/>
      <c r="H3677" s="473"/>
      <c r="I3677" s="480"/>
      <c r="J3677" s="442"/>
      <c r="K3677" s="509"/>
      <c r="L3677" s="484"/>
      <c r="M3677" s="484"/>
      <c r="N3677" s="574"/>
      <c r="O3677" s="532"/>
      <c r="P3677" s="532"/>
    </row>
    <row r="3678" spans="1:16" x14ac:dyDescent="0.2">
      <c r="A3678" s="525"/>
      <c r="B3678" s="526"/>
      <c r="C3678" s="483"/>
      <c r="D3678" s="541"/>
      <c r="E3678" s="473"/>
      <c r="F3678" s="479"/>
      <c r="G3678" s="473"/>
      <c r="H3678" s="473"/>
      <c r="I3678" s="480"/>
      <c r="J3678" s="442"/>
      <c r="K3678" s="509"/>
      <c r="L3678" s="484"/>
      <c r="M3678" s="484"/>
      <c r="N3678" s="574"/>
      <c r="O3678" s="532"/>
      <c r="P3678" s="532"/>
    </row>
    <row r="3679" spans="1:16" x14ac:dyDescent="0.2">
      <c r="A3679" s="525"/>
      <c r="B3679" s="526"/>
      <c r="C3679" s="483"/>
      <c r="D3679" s="541"/>
      <c r="E3679" s="473"/>
      <c r="F3679" s="479"/>
      <c r="G3679" s="473"/>
      <c r="H3679" s="473"/>
      <c r="I3679" s="480"/>
      <c r="J3679" s="442"/>
      <c r="K3679" s="509"/>
      <c r="L3679" s="484"/>
      <c r="M3679" s="484"/>
      <c r="N3679" s="574"/>
      <c r="O3679" s="532"/>
      <c r="P3679" s="532"/>
    </row>
    <row r="3680" spans="1:16" x14ac:dyDescent="0.2">
      <c r="A3680" s="525"/>
      <c r="B3680" s="526"/>
      <c r="C3680" s="483"/>
      <c r="D3680" s="541"/>
      <c r="E3680" s="473"/>
      <c r="F3680" s="479"/>
      <c r="G3680" s="473"/>
      <c r="H3680" s="473"/>
      <c r="I3680" s="480"/>
      <c r="J3680" s="442"/>
      <c r="K3680" s="509"/>
      <c r="L3680" s="484"/>
      <c r="M3680" s="484"/>
      <c r="N3680" s="574"/>
      <c r="O3680" s="532"/>
      <c r="P3680" s="532"/>
    </row>
    <row r="3681" spans="1:16" x14ac:dyDescent="0.2">
      <c r="A3681" s="525"/>
      <c r="B3681" s="526"/>
      <c r="C3681" s="483"/>
      <c r="D3681" s="541"/>
      <c r="E3681" s="473"/>
      <c r="F3681" s="479"/>
      <c r="G3681" s="473"/>
      <c r="H3681" s="473"/>
      <c r="I3681" s="480"/>
      <c r="J3681" s="442"/>
      <c r="K3681" s="509"/>
      <c r="L3681" s="484"/>
      <c r="M3681" s="484"/>
      <c r="N3681" s="574"/>
      <c r="O3681" s="532"/>
      <c r="P3681" s="532"/>
    </row>
    <row r="3682" spans="1:16" x14ac:dyDescent="0.2">
      <c r="A3682" s="525"/>
      <c r="B3682" s="526"/>
      <c r="C3682" s="483"/>
      <c r="D3682" s="541"/>
      <c r="E3682" s="473"/>
      <c r="F3682" s="479"/>
      <c r="G3682" s="473"/>
      <c r="H3682" s="473"/>
      <c r="I3682" s="480"/>
      <c r="J3682" s="442"/>
      <c r="K3682" s="509"/>
      <c r="L3682" s="484"/>
      <c r="M3682" s="484"/>
      <c r="N3682" s="574"/>
      <c r="O3682" s="532"/>
      <c r="P3682" s="532"/>
    </row>
    <row r="3683" spans="1:16" x14ac:dyDescent="0.2">
      <c r="A3683" s="525"/>
      <c r="B3683" s="526"/>
      <c r="C3683" s="483"/>
      <c r="D3683" s="541"/>
      <c r="E3683" s="473"/>
      <c r="F3683" s="479"/>
      <c r="G3683" s="473"/>
      <c r="H3683" s="473"/>
      <c r="I3683" s="480"/>
      <c r="J3683" s="442"/>
      <c r="K3683" s="509"/>
      <c r="L3683" s="484"/>
      <c r="M3683" s="484"/>
      <c r="N3683" s="574"/>
      <c r="O3683" s="532"/>
      <c r="P3683" s="532"/>
    </row>
    <row r="3684" spans="1:16" x14ac:dyDescent="0.2">
      <c r="A3684" s="525"/>
      <c r="B3684" s="526"/>
      <c r="C3684" s="483"/>
      <c r="D3684" s="541"/>
      <c r="E3684" s="473"/>
      <c r="F3684" s="479"/>
      <c r="G3684" s="473"/>
      <c r="H3684" s="473"/>
      <c r="I3684" s="480"/>
      <c r="J3684" s="442"/>
      <c r="K3684" s="509"/>
      <c r="L3684" s="484"/>
      <c r="M3684" s="484"/>
      <c r="N3684" s="574"/>
      <c r="O3684" s="532"/>
      <c r="P3684" s="532"/>
    </row>
    <row r="3685" spans="1:16" x14ac:dyDescent="0.2">
      <c r="A3685" s="525"/>
      <c r="B3685" s="526"/>
      <c r="C3685" s="483"/>
      <c r="D3685" s="541"/>
      <c r="E3685" s="473"/>
      <c r="F3685" s="479"/>
      <c r="G3685" s="473"/>
      <c r="H3685" s="473"/>
      <c r="I3685" s="480"/>
      <c r="J3685" s="442"/>
      <c r="K3685" s="509"/>
      <c r="L3685" s="484"/>
      <c r="M3685" s="484"/>
      <c r="N3685" s="574"/>
      <c r="O3685" s="532"/>
      <c r="P3685" s="532"/>
    </row>
    <row r="3686" spans="1:16" x14ac:dyDescent="0.2">
      <c r="A3686" s="525"/>
      <c r="B3686" s="526"/>
      <c r="C3686" s="483"/>
      <c r="D3686" s="541"/>
      <c r="E3686" s="473"/>
      <c r="F3686" s="479"/>
      <c r="G3686" s="473"/>
      <c r="H3686" s="473"/>
      <c r="I3686" s="480"/>
      <c r="J3686" s="442"/>
      <c r="K3686" s="509"/>
      <c r="L3686" s="484"/>
      <c r="M3686" s="484"/>
      <c r="N3686" s="574"/>
      <c r="O3686" s="532"/>
      <c r="P3686" s="532"/>
    </row>
    <row r="3687" spans="1:16" x14ac:dyDescent="0.2">
      <c r="A3687" s="525"/>
      <c r="B3687" s="526"/>
      <c r="C3687" s="483"/>
      <c r="D3687" s="541"/>
      <c r="E3687" s="473"/>
      <c r="F3687" s="479"/>
      <c r="G3687" s="473"/>
      <c r="H3687" s="473"/>
      <c r="I3687" s="480"/>
      <c r="J3687" s="442"/>
      <c r="K3687" s="509"/>
      <c r="L3687" s="484"/>
      <c r="M3687" s="484"/>
      <c r="N3687" s="574"/>
      <c r="O3687" s="532"/>
      <c r="P3687" s="532"/>
    </row>
    <row r="3688" spans="1:16" x14ac:dyDescent="0.2">
      <c r="A3688" s="525"/>
      <c r="B3688" s="526"/>
      <c r="C3688" s="483"/>
      <c r="D3688" s="541"/>
      <c r="E3688" s="473"/>
      <c r="F3688" s="479"/>
      <c r="G3688" s="473"/>
      <c r="H3688" s="473"/>
      <c r="I3688" s="480"/>
      <c r="J3688" s="442"/>
      <c r="K3688" s="509"/>
      <c r="L3688" s="484"/>
      <c r="M3688" s="484"/>
      <c r="N3688" s="574"/>
      <c r="O3688" s="532"/>
      <c r="P3688" s="532"/>
    </row>
    <row r="3689" spans="1:16" x14ac:dyDescent="0.2">
      <c r="A3689" s="525"/>
      <c r="B3689" s="526"/>
      <c r="C3689" s="483"/>
      <c r="D3689" s="541"/>
      <c r="E3689" s="473"/>
      <c r="F3689" s="479"/>
      <c r="G3689" s="473"/>
      <c r="H3689" s="473"/>
      <c r="I3689" s="480"/>
      <c r="J3689" s="442"/>
      <c r="K3689" s="509"/>
      <c r="L3689" s="484"/>
      <c r="M3689" s="484"/>
      <c r="N3689" s="574"/>
      <c r="O3689" s="532"/>
      <c r="P3689" s="532"/>
    </row>
    <row r="3690" spans="1:16" x14ac:dyDescent="0.2">
      <c r="A3690" s="525"/>
      <c r="B3690" s="526"/>
      <c r="C3690" s="483"/>
      <c r="D3690" s="541"/>
      <c r="E3690" s="473"/>
      <c r="F3690" s="479"/>
      <c r="G3690" s="473"/>
      <c r="H3690" s="473"/>
      <c r="I3690" s="480"/>
      <c r="J3690" s="442"/>
      <c r="K3690" s="509"/>
      <c r="L3690" s="484"/>
      <c r="M3690" s="484"/>
      <c r="N3690" s="574"/>
      <c r="O3690" s="532"/>
      <c r="P3690" s="532"/>
    </row>
    <row r="3691" spans="1:16" x14ac:dyDescent="0.2">
      <c r="A3691" s="525"/>
      <c r="B3691" s="526"/>
      <c r="C3691" s="483"/>
      <c r="D3691" s="541"/>
      <c r="E3691" s="473"/>
      <c r="F3691" s="479"/>
      <c r="G3691" s="473"/>
      <c r="H3691" s="473"/>
      <c r="I3691" s="480"/>
      <c r="J3691" s="442"/>
      <c r="K3691" s="509"/>
      <c r="L3691" s="484"/>
      <c r="M3691" s="484"/>
      <c r="N3691" s="574"/>
      <c r="O3691" s="532"/>
      <c r="P3691" s="532"/>
    </row>
    <row r="3692" spans="1:16" x14ac:dyDescent="0.2">
      <c r="A3692" s="525"/>
      <c r="B3692" s="526"/>
      <c r="C3692" s="483"/>
      <c r="D3692" s="541"/>
      <c r="E3692" s="473"/>
      <c r="F3692" s="479"/>
      <c r="G3692" s="473"/>
      <c r="H3692" s="473"/>
      <c r="I3692" s="480"/>
      <c r="J3692" s="442"/>
      <c r="K3692" s="509"/>
      <c r="L3692" s="484"/>
      <c r="M3692" s="484"/>
      <c r="N3692" s="574"/>
      <c r="O3692" s="532"/>
      <c r="P3692" s="532"/>
    </row>
    <row r="3693" spans="1:16" x14ac:dyDescent="0.2">
      <c r="A3693" s="525"/>
      <c r="B3693" s="526"/>
      <c r="C3693" s="483"/>
      <c r="D3693" s="541"/>
      <c r="E3693" s="473"/>
      <c r="F3693" s="479"/>
      <c r="G3693" s="473"/>
      <c r="H3693" s="473"/>
      <c r="I3693" s="480"/>
      <c r="J3693" s="442"/>
      <c r="K3693" s="509"/>
      <c r="L3693" s="484"/>
      <c r="M3693" s="484"/>
      <c r="N3693" s="574"/>
      <c r="O3693" s="532"/>
      <c r="P3693" s="532"/>
    </row>
    <row r="3694" spans="1:16" x14ac:dyDescent="0.2">
      <c r="A3694" s="525"/>
      <c r="B3694" s="526"/>
      <c r="C3694" s="483"/>
      <c r="D3694" s="541"/>
      <c r="E3694" s="473"/>
      <c r="F3694" s="479"/>
      <c r="G3694" s="473"/>
      <c r="H3694" s="473"/>
      <c r="I3694" s="480"/>
      <c r="J3694" s="442"/>
      <c r="K3694" s="509"/>
      <c r="L3694" s="484"/>
      <c r="M3694" s="484"/>
      <c r="N3694" s="574"/>
      <c r="O3694" s="532"/>
      <c r="P3694" s="532"/>
    </row>
    <row r="3695" spans="1:16" x14ac:dyDescent="0.2">
      <c r="A3695" s="525"/>
      <c r="B3695" s="526"/>
      <c r="C3695" s="483"/>
      <c r="D3695" s="541"/>
      <c r="E3695" s="473"/>
      <c r="F3695" s="479"/>
      <c r="G3695" s="473"/>
      <c r="H3695" s="473"/>
      <c r="I3695" s="480"/>
      <c r="J3695" s="442"/>
      <c r="K3695" s="509"/>
      <c r="L3695" s="484"/>
      <c r="M3695" s="484"/>
      <c r="N3695" s="574"/>
      <c r="O3695" s="532"/>
      <c r="P3695" s="532"/>
    </row>
    <row r="3696" spans="1:16" x14ac:dyDescent="0.2">
      <c r="A3696" s="525"/>
      <c r="B3696" s="526"/>
      <c r="C3696" s="483"/>
      <c r="D3696" s="541"/>
      <c r="E3696" s="473"/>
      <c r="F3696" s="479"/>
      <c r="G3696" s="473"/>
      <c r="H3696" s="473"/>
      <c r="I3696" s="480"/>
      <c r="J3696" s="442"/>
      <c r="K3696" s="509"/>
      <c r="L3696" s="484"/>
      <c r="M3696" s="484"/>
      <c r="N3696" s="574"/>
      <c r="O3696" s="532"/>
      <c r="P3696" s="532"/>
    </row>
    <row r="3697" spans="1:16" x14ac:dyDescent="0.2">
      <c r="A3697" s="525"/>
      <c r="B3697" s="526"/>
      <c r="C3697" s="483"/>
      <c r="D3697" s="541"/>
      <c r="E3697" s="473"/>
      <c r="F3697" s="479"/>
      <c r="G3697" s="473"/>
      <c r="H3697" s="473"/>
      <c r="I3697" s="480"/>
      <c r="J3697" s="442"/>
      <c r="K3697" s="509"/>
      <c r="L3697" s="484"/>
      <c r="M3697" s="484"/>
      <c r="N3697" s="574"/>
      <c r="O3697" s="532"/>
      <c r="P3697" s="532"/>
    </row>
    <row r="3698" spans="1:16" x14ac:dyDescent="0.2">
      <c r="A3698" s="525"/>
      <c r="B3698" s="526"/>
      <c r="C3698" s="483"/>
      <c r="D3698" s="541"/>
      <c r="E3698" s="473"/>
      <c r="F3698" s="479"/>
      <c r="G3698" s="473"/>
      <c r="H3698" s="473"/>
      <c r="I3698" s="480"/>
      <c r="J3698" s="442"/>
      <c r="K3698" s="509"/>
      <c r="L3698" s="484"/>
      <c r="M3698" s="484"/>
      <c r="N3698" s="574"/>
      <c r="O3698" s="532"/>
      <c r="P3698" s="532"/>
    </row>
    <row r="3699" spans="1:16" x14ac:dyDescent="0.2">
      <c r="A3699" s="525"/>
      <c r="B3699" s="526"/>
      <c r="C3699" s="483"/>
      <c r="D3699" s="541"/>
      <c r="E3699" s="473"/>
      <c r="F3699" s="479"/>
      <c r="G3699" s="473"/>
      <c r="H3699" s="473"/>
      <c r="I3699" s="480"/>
      <c r="J3699" s="442"/>
      <c r="K3699" s="509"/>
      <c r="L3699" s="484"/>
      <c r="M3699" s="484"/>
      <c r="N3699" s="574"/>
      <c r="O3699" s="532"/>
      <c r="P3699" s="532"/>
    </row>
    <row r="3700" spans="1:16" x14ac:dyDescent="0.2">
      <c r="A3700" s="525"/>
      <c r="B3700" s="526"/>
      <c r="C3700" s="483"/>
      <c r="D3700" s="541"/>
      <c r="E3700" s="473"/>
      <c r="F3700" s="479"/>
      <c r="G3700" s="473"/>
      <c r="H3700" s="473"/>
      <c r="I3700" s="480"/>
      <c r="J3700" s="442"/>
      <c r="K3700" s="509"/>
      <c r="L3700" s="484"/>
      <c r="M3700" s="484"/>
      <c r="N3700" s="574"/>
      <c r="O3700" s="532"/>
      <c r="P3700" s="532"/>
    </row>
    <row r="3701" spans="1:16" x14ac:dyDescent="0.2">
      <c r="A3701" s="525"/>
      <c r="B3701" s="526"/>
      <c r="C3701" s="483"/>
      <c r="D3701" s="541"/>
      <c r="E3701" s="473"/>
      <c r="F3701" s="479"/>
      <c r="G3701" s="473"/>
      <c r="H3701" s="473"/>
      <c r="I3701" s="480"/>
      <c r="J3701" s="442"/>
      <c r="K3701" s="509"/>
      <c r="L3701" s="484"/>
      <c r="M3701" s="484"/>
      <c r="N3701" s="574"/>
      <c r="O3701" s="532"/>
      <c r="P3701" s="532"/>
    </row>
    <row r="3702" spans="1:16" x14ac:dyDescent="0.2">
      <c r="A3702" s="525"/>
      <c r="B3702" s="526"/>
      <c r="C3702" s="483"/>
      <c r="D3702" s="541"/>
      <c r="E3702" s="473"/>
      <c r="F3702" s="479"/>
      <c r="G3702" s="473"/>
      <c r="H3702" s="473"/>
      <c r="I3702" s="480"/>
      <c r="J3702" s="442"/>
      <c r="K3702" s="509"/>
      <c r="L3702" s="484"/>
      <c r="M3702" s="484"/>
      <c r="N3702" s="574"/>
      <c r="O3702" s="532"/>
      <c r="P3702" s="532"/>
    </row>
    <row r="3703" spans="1:16" x14ac:dyDescent="0.2">
      <c r="A3703" s="525"/>
      <c r="B3703" s="526"/>
      <c r="C3703" s="483"/>
      <c r="D3703" s="541"/>
      <c r="E3703" s="473"/>
      <c r="F3703" s="479"/>
      <c r="G3703" s="473"/>
      <c r="H3703" s="473"/>
      <c r="I3703" s="480"/>
      <c r="J3703" s="442"/>
      <c r="K3703" s="509"/>
      <c r="L3703" s="484"/>
      <c r="M3703" s="484"/>
      <c r="N3703" s="574"/>
      <c r="O3703" s="532"/>
      <c r="P3703" s="532"/>
    </row>
    <row r="3704" spans="1:16" x14ac:dyDescent="0.2">
      <c r="A3704" s="525"/>
      <c r="B3704" s="526"/>
      <c r="C3704" s="483"/>
      <c r="D3704" s="541"/>
      <c r="E3704" s="473"/>
      <c r="F3704" s="479"/>
      <c r="G3704" s="473"/>
      <c r="H3704" s="473"/>
      <c r="I3704" s="480"/>
      <c r="J3704" s="442"/>
      <c r="K3704" s="509"/>
      <c r="L3704" s="484"/>
      <c r="M3704" s="484"/>
      <c r="N3704" s="574"/>
      <c r="O3704" s="532"/>
      <c r="P3704" s="532"/>
    </row>
    <row r="3705" spans="1:16" x14ac:dyDescent="0.2">
      <c r="A3705" s="525"/>
      <c r="B3705" s="526"/>
      <c r="C3705" s="483"/>
      <c r="D3705" s="541"/>
      <c r="E3705" s="473"/>
      <c r="F3705" s="479"/>
      <c r="G3705" s="473"/>
      <c r="H3705" s="473"/>
      <c r="I3705" s="480"/>
      <c r="J3705" s="442"/>
      <c r="K3705" s="509"/>
      <c r="L3705" s="484"/>
      <c r="M3705" s="484"/>
      <c r="N3705" s="574"/>
      <c r="O3705" s="532"/>
      <c r="P3705" s="532"/>
    </row>
    <row r="3706" spans="1:16" x14ac:dyDescent="0.2">
      <c r="A3706" s="525"/>
      <c r="B3706" s="526"/>
      <c r="C3706" s="483"/>
      <c r="D3706" s="541"/>
      <c r="E3706" s="473"/>
      <c r="F3706" s="479"/>
      <c r="G3706" s="473"/>
      <c r="H3706" s="473"/>
      <c r="I3706" s="480"/>
      <c r="J3706" s="442"/>
      <c r="K3706" s="509"/>
      <c r="L3706" s="484"/>
      <c r="M3706" s="484"/>
      <c r="N3706" s="574"/>
      <c r="O3706" s="532"/>
      <c r="P3706" s="532"/>
    </row>
    <row r="3707" spans="1:16" x14ac:dyDescent="0.2">
      <c r="A3707" s="525"/>
      <c r="B3707" s="526"/>
      <c r="C3707" s="483"/>
      <c r="D3707" s="541"/>
      <c r="E3707" s="473"/>
      <c r="F3707" s="479"/>
      <c r="G3707" s="473"/>
      <c r="H3707" s="473"/>
      <c r="I3707" s="480"/>
      <c r="J3707" s="442"/>
      <c r="K3707" s="509"/>
      <c r="L3707" s="484"/>
      <c r="M3707" s="484"/>
      <c r="N3707" s="574"/>
      <c r="O3707" s="532"/>
      <c r="P3707" s="532"/>
    </row>
    <row r="3708" spans="1:16" x14ac:dyDescent="0.2">
      <c r="A3708" s="525"/>
      <c r="B3708" s="526"/>
      <c r="C3708" s="483"/>
      <c r="D3708" s="541"/>
      <c r="E3708" s="473"/>
      <c r="F3708" s="479"/>
      <c r="G3708" s="473"/>
      <c r="H3708" s="473"/>
      <c r="I3708" s="480"/>
      <c r="J3708" s="442"/>
      <c r="K3708" s="509"/>
      <c r="L3708" s="484"/>
      <c r="M3708" s="484"/>
      <c r="N3708" s="574"/>
      <c r="O3708" s="532"/>
      <c r="P3708" s="532"/>
    </row>
    <row r="3709" spans="1:16" x14ac:dyDescent="0.2">
      <c r="A3709" s="525"/>
      <c r="B3709" s="526"/>
      <c r="C3709" s="483"/>
      <c r="D3709" s="541"/>
      <c r="E3709" s="473"/>
      <c r="F3709" s="479"/>
      <c r="G3709" s="473"/>
      <c r="H3709" s="473"/>
      <c r="I3709" s="480"/>
      <c r="J3709" s="442"/>
      <c r="K3709" s="509"/>
      <c r="L3709" s="484"/>
      <c r="M3709" s="484"/>
      <c r="N3709" s="574"/>
      <c r="O3709" s="532"/>
      <c r="P3709" s="532"/>
    </row>
    <row r="3710" spans="1:16" x14ac:dyDescent="0.2">
      <c r="A3710" s="525"/>
      <c r="B3710" s="526"/>
      <c r="C3710" s="483"/>
      <c r="D3710" s="541"/>
      <c r="E3710" s="473"/>
      <c r="F3710" s="479"/>
      <c r="G3710" s="473"/>
      <c r="H3710" s="473"/>
      <c r="I3710" s="480"/>
      <c r="J3710" s="442"/>
      <c r="K3710" s="509"/>
      <c r="L3710" s="484"/>
      <c r="M3710" s="484"/>
      <c r="N3710" s="574"/>
      <c r="O3710" s="532"/>
      <c r="P3710" s="532"/>
    </row>
    <row r="3711" spans="1:16" x14ac:dyDescent="0.2">
      <c r="A3711" s="525"/>
      <c r="B3711" s="526"/>
      <c r="C3711" s="483"/>
      <c r="D3711" s="541"/>
      <c r="E3711" s="473"/>
      <c r="F3711" s="479"/>
      <c r="G3711" s="473"/>
      <c r="H3711" s="473"/>
      <c r="I3711" s="480"/>
      <c r="J3711" s="442"/>
      <c r="K3711" s="509"/>
      <c r="L3711" s="484"/>
      <c r="M3711" s="484"/>
      <c r="N3711" s="574"/>
      <c r="O3711" s="532"/>
      <c r="P3711" s="532"/>
    </row>
    <row r="3712" spans="1:16" x14ac:dyDescent="0.2">
      <c r="A3712" s="525"/>
      <c r="B3712" s="526"/>
      <c r="C3712" s="483"/>
      <c r="D3712" s="541"/>
      <c r="E3712" s="473"/>
      <c r="F3712" s="479"/>
      <c r="G3712" s="473"/>
      <c r="H3712" s="473"/>
      <c r="I3712" s="480"/>
      <c r="J3712" s="442"/>
      <c r="K3712" s="509"/>
      <c r="L3712" s="484"/>
      <c r="M3712" s="484"/>
      <c r="N3712" s="574"/>
      <c r="O3712" s="532"/>
      <c r="P3712" s="532"/>
    </row>
    <row r="3713" spans="1:16" x14ac:dyDescent="0.2">
      <c r="A3713" s="525"/>
      <c r="B3713" s="526"/>
      <c r="C3713" s="483"/>
      <c r="D3713" s="541"/>
      <c r="E3713" s="473"/>
      <c r="F3713" s="479"/>
      <c r="G3713" s="473"/>
      <c r="H3713" s="473"/>
      <c r="I3713" s="480"/>
      <c r="J3713" s="442"/>
      <c r="K3713" s="509"/>
      <c r="L3713" s="484"/>
      <c r="M3713" s="484"/>
      <c r="N3713" s="574"/>
      <c r="O3713" s="532"/>
      <c r="P3713" s="532"/>
    </row>
    <row r="3714" spans="1:16" x14ac:dyDescent="0.2">
      <c r="A3714" s="525"/>
      <c r="B3714" s="526"/>
      <c r="C3714" s="483"/>
      <c r="D3714" s="541"/>
      <c r="E3714" s="473"/>
      <c r="F3714" s="479"/>
      <c r="G3714" s="473"/>
      <c r="H3714" s="473"/>
      <c r="I3714" s="480"/>
      <c r="J3714" s="442"/>
      <c r="K3714" s="509"/>
      <c r="L3714" s="484"/>
      <c r="M3714" s="484"/>
      <c r="N3714" s="574"/>
      <c r="O3714" s="532"/>
      <c r="P3714" s="532"/>
    </row>
    <row r="3715" spans="1:16" x14ac:dyDescent="0.2">
      <c r="A3715" s="525"/>
      <c r="B3715" s="526"/>
      <c r="C3715" s="483"/>
      <c r="D3715" s="541"/>
      <c r="E3715" s="473"/>
      <c r="F3715" s="479"/>
      <c r="G3715" s="473"/>
      <c r="H3715" s="473"/>
      <c r="I3715" s="480"/>
      <c r="J3715" s="442"/>
      <c r="K3715" s="509"/>
      <c r="L3715" s="484"/>
      <c r="M3715" s="484"/>
      <c r="N3715" s="574"/>
      <c r="O3715" s="532"/>
      <c r="P3715" s="532"/>
    </row>
    <row r="3716" spans="1:16" x14ac:dyDescent="0.2">
      <c r="A3716" s="525"/>
      <c r="B3716" s="526"/>
      <c r="C3716" s="483"/>
      <c r="D3716" s="541"/>
      <c r="E3716" s="473"/>
      <c r="F3716" s="479"/>
      <c r="G3716" s="473"/>
      <c r="H3716" s="473"/>
      <c r="I3716" s="480"/>
      <c r="J3716" s="442"/>
      <c r="K3716" s="509"/>
      <c r="L3716" s="484"/>
      <c r="M3716" s="484"/>
      <c r="N3716" s="574"/>
      <c r="O3716" s="532"/>
      <c r="P3716" s="532"/>
    </row>
    <row r="3717" spans="1:16" x14ac:dyDescent="0.2">
      <c r="A3717" s="525"/>
      <c r="B3717" s="526"/>
      <c r="C3717" s="483"/>
      <c r="D3717" s="541"/>
      <c r="E3717" s="473"/>
      <c r="F3717" s="479"/>
      <c r="G3717" s="473"/>
      <c r="H3717" s="473"/>
      <c r="I3717" s="480"/>
      <c r="J3717" s="442"/>
      <c r="K3717" s="509"/>
      <c r="L3717" s="484"/>
      <c r="M3717" s="484"/>
      <c r="N3717" s="574"/>
      <c r="O3717" s="532"/>
      <c r="P3717" s="532"/>
    </row>
    <row r="3718" spans="1:16" x14ac:dyDescent="0.2">
      <c r="A3718" s="525"/>
      <c r="B3718" s="526"/>
      <c r="C3718" s="483"/>
      <c r="D3718" s="541"/>
      <c r="E3718" s="473"/>
      <c r="F3718" s="479"/>
      <c r="G3718" s="473"/>
      <c r="H3718" s="473"/>
      <c r="I3718" s="480"/>
      <c r="J3718" s="442"/>
      <c r="K3718" s="509"/>
      <c r="L3718" s="484"/>
      <c r="M3718" s="484"/>
      <c r="N3718" s="574"/>
      <c r="O3718" s="532"/>
      <c r="P3718" s="532"/>
    </row>
    <row r="3719" spans="1:16" x14ac:dyDescent="0.2">
      <c r="A3719" s="525"/>
      <c r="B3719" s="526"/>
      <c r="C3719" s="483"/>
      <c r="D3719" s="541"/>
      <c r="E3719" s="473"/>
      <c r="F3719" s="479"/>
      <c r="G3719" s="473"/>
      <c r="H3719" s="473"/>
      <c r="I3719" s="480"/>
      <c r="J3719" s="442"/>
      <c r="K3719" s="509"/>
      <c r="L3719" s="484"/>
      <c r="M3719" s="484"/>
      <c r="N3719" s="574"/>
      <c r="O3719" s="532"/>
      <c r="P3719" s="532"/>
    </row>
    <row r="3720" spans="1:16" x14ac:dyDescent="0.2">
      <c r="A3720" s="525"/>
      <c r="B3720" s="526"/>
      <c r="C3720" s="483"/>
      <c r="D3720" s="541"/>
      <c r="E3720" s="473"/>
      <c r="F3720" s="479"/>
      <c r="G3720" s="473"/>
      <c r="H3720" s="473"/>
      <c r="I3720" s="480"/>
      <c r="J3720" s="442"/>
      <c r="K3720" s="509"/>
      <c r="L3720" s="484"/>
      <c r="M3720" s="484"/>
      <c r="N3720" s="574"/>
      <c r="O3720" s="532"/>
      <c r="P3720" s="532"/>
    </row>
    <row r="3721" spans="1:16" x14ac:dyDescent="0.2">
      <c r="A3721" s="525"/>
      <c r="B3721" s="526"/>
      <c r="C3721" s="483"/>
      <c r="D3721" s="541"/>
      <c r="E3721" s="473"/>
      <c r="F3721" s="479"/>
      <c r="G3721" s="473"/>
      <c r="H3721" s="473"/>
      <c r="I3721" s="480"/>
      <c r="J3721" s="442"/>
      <c r="K3721" s="509"/>
      <c r="L3721" s="484"/>
      <c r="M3721" s="484"/>
      <c r="N3721" s="574"/>
      <c r="O3721" s="532"/>
      <c r="P3721" s="532"/>
    </row>
    <row r="3722" spans="1:16" x14ac:dyDescent="0.2">
      <c r="A3722" s="525"/>
      <c r="B3722" s="526"/>
      <c r="C3722" s="483"/>
      <c r="D3722" s="541"/>
      <c r="E3722" s="473"/>
      <c r="F3722" s="479"/>
      <c r="G3722" s="473"/>
      <c r="H3722" s="473"/>
      <c r="I3722" s="480"/>
      <c r="J3722" s="442"/>
      <c r="K3722" s="509"/>
      <c r="L3722" s="484"/>
      <c r="M3722" s="484"/>
      <c r="N3722" s="574"/>
      <c r="O3722" s="532"/>
      <c r="P3722" s="532"/>
    </row>
    <row r="3723" spans="1:16" x14ac:dyDescent="0.2">
      <c r="A3723" s="525"/>
      <c r="B3723" s="526"/>
      <c r="C3723" s="483"/>
      <c r="D3723" s="541"/>
      <c r="E3723" s="473"/>
      <c r="F3723" s="479"/>
      <c r="G3723" s="473"/>
      <c r="H3723" s="473"/>
      <c r="I3723" s="480"/>
      <c r="J3723" s="442"/>
      <c r="K3723" s="509"/>
      <c r="L3723" s="484"/>
      <c r="M3723" s="484"/>
      <c r="N3723" s="574"/>
      <c r="O3723" s="532"/>
      <c r="P3723" s="532"/>
    </row>
    <row r="3724" spans="1:16" x14ac:dyDescent="0.2">
      <c r="A3724" s="525"/>
      <c r="B3724" s="526"/>
      <c r="C3724" s="483"/>
      <c r="D3724" s="541"/>
      <c r="E3724" s="473"/>
      <c r="F3724" s="479"/>
      <c r="G3724" s="473"/>
      <c r="H3724" s="473"/>
      <c r="I3724" s="480"/>
      <c r="J3724" s="442"/>
      <c r="K3724" s="509"/>
      <c r="L3724" s="484"/>
      <c r="M3724" s="484"/>
      <c r="N3724" s="574"/>
      <c r="O3724" s="532"/>
      <c r="P3724" s="532"/>
    </row>
    <row r="3725" spans="1:16" x14ac:dyDescent="0.2">
      <c r="A3725" s="525"/>
      <c r="B3725" s="526"/>
      <c r="C3725" s="483"/>
      <c r="D3725" s="541"/>
      <c r="E3725" s="473"/>
      <c r="F3725" s="479"/>
      <c r="G3725" s="473"/>
      <c r="H3725" s="473"/>
      <c r="I3725" s="480"/>
      <c r="J3725" s="442"/>
      <c r="K3725" s="509"/>
      <c r="L3725" s="484"/>
      <c r="M3725" s="484"/>
      <c r="N3725" s="574"/>
      <c r="O3725" s="532"/>
      <c r="P3725" s="532"/>
    </row>
    <row r="3726" spans="1:16" x14ac:dyDescent="0.2">
      <c r="A3726" s="525"/>
      <c r="B3726" s="526"/>
      <c r="C3726" s="483"/>
      <c r="D3726" s="541"/>
      <c r="E3726" s="473"/>
      <c r="F3726" s="479"/>
      <c r="G3726" s="473"/>
      <c r="H3726" s="473"/>
      <c r="I3726" s="480"/>
      <c r="J3726" s="442"/>
      <c r="K3726" s="509"/>
      <c r="L3726" s="484"/>
      <c r="M3726" s="484"/>
      <c r="N3726" s="574"/>
      <c r="O3726" s="532"/>
      <c r="P3726" s="532"/>
    </row>
    <row r="3727" spans="1:16" x14ac:dyDescent="0.2">
      <c r="A3727" s="525"/>
      <c r="B3727" s="526"/>
      <c r="C3727" s="483"/>
      <c r="D3727" s="541"/>
      <c r="E3727" s="473"/>
      <c r="F3727" s="479"/>
      <c r="G3727" s="473"/>
      <c r="H3727" s="473"/>
      <c r="I3727" s="480"/>
      <c r="J3727" s="442"/>
      <c r="K3727" s="509"/>
      <c r="L3727" s="484"/>
      <c r="M3727" s="484"/>
      <c r="N3727" s="574"/>
      <c r="O3727" s="532"/>
      <c r="P3727" s="532"/>
    </row>
    <row r="3728" spans="1:16" x14ac:dyDescent="0.2">
      <c r="A3728" s="525"/>
      <c r="B3728" s="526"/>
      <c r="C3728" s="483"/>
      <c r="D3728" s="541"/>
      <c r="E3728" s="473"/>
      <c r="F3728" s="479"/>
      <c r="G3728" s="473"/>
      <c r="H3728" s="473"/>
      <c r="I3728" s="480"/>
      <c r="J3728" s="442"/>
      <c r="K3728" s="509"/>
      <c r="L3728" s="484"/>
      <c r="M3728" s="484"/>
      <c r="N3728" s="574"/>
      <c r="O3728" s="532"/>
      <c r="P3728" s="532"/>
    </row>
    <row r="3729" spans="1:16" x14ac:dyDescent="0.2">
      <c r="A3729" s="525"/>
      <c r="B3729" s="526"/>
      <c r="C3729" s="483"/>
      <c r="D3729" s="541"/>
      <c r="E3729" s="473"/>
      <c r="F3729" s="479"/>
      <c r="G3729" s="473"/>
      <c r="H3729" s="473"/>
      <c r="I3729" s="480"/>
      <c r="J3729" s="442"/>
      <c r="K3729" s="509"/>
      <c r="L3729" s="484"/>
      <c r="M3729" s="484"/>
      <c r="N3729" s="574"/>
      <c r="O3729" s="532"/>
      <c r="P3729" s="532"/>
    </row>
    <row r="3730" spans="1:16" x14ac:dyDescent="0.2">
      <c r="A3730" s="525"/>
      <c r="B3730" s="526"/>
      <c r="C3730" s="483"/>
      <c r="D3730" s="541"/>
      <c r="E3730" s="473"/>
      <c r="F3730" s="479"/>
      <c r="G3730" s="473"/>
      <c r="H3730" s="473"/>
      <c r="I3730" s="480"/>
      <c r="J3730" s="442"/>
      <c r="K3730" s="509"/>
      <c r="L3730" s="484"/>
      <c r="M3730" s="484"/>
      <c r="N3730" s="574"/>
      <c r="O3730" s="532"/>
      <c r="P3730" s="532"/>
    </row>
    <row r="3731" spans="1:16" x14ac:dyDescent="0.2">
      <c r="A3731" s="525"/>
      <c r="B3731" s="526"/>
      <c r="C3731" s="483"/>
      <c r="D3731" s="541"/>
      <c r="E3731" s="473"/>
      <c r="F3731" s="479"/>
      <c r="G3731" s="473"/>
      <c r="H3731" s="473"/>
      <c r="I3731" s="480"/>
      <c r="J3731" s="442"/>
      <c r="K3731" s="509"/>
      <c r="L3731" s="484"/>
      <c r="M3731" s="484"/>
      <c r="N3731" s="574"/>
      <c r="O3731" s="532"/>
      <c r="P3731" s="532"/>
    </row>
    <row r="3732" spans="1:16" x14ac:dyDescent="0.2">
      <c r="A3732" s="525"/>
      <c r="B3732" s="526"/>
      <c r="C3732" s="483"/>
      <c r="D3732" s="541"/>
      <c r="E3732" s="473"/>
      <c r="F3732" s="479"/>
      <c r="G3732" s="473"/>
      <c r="H3732" s="473"/>
      <c r="I3732" s="480"/>
      <c r="J3732" s="442"/>
      <c r="K3732" s="509"/>
      <c r="L3732" s="484"/>
      <c r="M3732" s="484"/>
      <c r="N3732" s="574"/>
      <c r="O3732" s="532"/>
      <c r="P3732" s="532"/>
    </row>
    <row r="3733" spans="1:16" x14ac:dyDescent="0.2">
      <c r="A3733" s="525"/>
      <c r="B3733" s="526"/>
      <c r="C3733" s="483"/>
      <c r="D3733" s="541"/>
      <c r="E3733" s="473"/>
      <c r="F3733" s="479"/>
      <c r="G3733" s="473"/>
      <c r="H3733" s="473"/>
      <c r="I3733" s="480"/>
      <c r="J3733" s="442"/>
      <c r="K3733" s="509"/>
      <c r="L3733" s="484"/>
      <c r="M3733" s="484"/>
      <c r="N3733" s="574"/>
      <c r="O3733" s="532"/>
      <c r="P3733" s="532"/>
    </row>
    <row r="3734" spans="1:16" x14ac:dyDescent="0.2">
      <c r="A3734" s="525"/>
      <c r="B3734" s="526"/>
      <c r="C3734" s="483"/>
      <c r="D3734" s="541"/>
      <c r="E3734" s="473"/>
      <c r="F3734" s="479"/>
      <c r="G3734" s="473"/>
      <c r="H3734" s="473"/>
      <c r="I3734" s="480"/>
      <c r="J3734" s="442"/>
      <c r="K3734" s="509"/>
      <c r="L3734" s="484"/>
      <c r="M3734" s="484"/>
      <c r="N3734" s="574"/>
      <c r="O3734" s="532"/>
      <c r="P3734" s="532"/>
    </row>
    <row r="3735" spans="1:16" x14ac:dyDescent="0.2">
      <c r="A3735" s="525"/>
      <c r="B3735" s="526"/>
      <c r="C3735" s="483"/>
      <c r="D3735" s="541"/>
      <c r="E3735" s="473"/>
      <c r="F3735" s="479"/>
      <c r="G3735" s="473"/>
      <c r="H3735" s="473"/>
      <c r="I3735" s="480"/>
      <c r="J3735" s="442"/>
      <c r="K3735" s="509"/>
      <c r="L3735" s="484"/>
      <c r="M3735" s="484"/>
      <c r="N3735" s="574"/>
      <c r="O3735" s="532"/>
      <c r="P3735" s="532"/>
    </row>
    <row r="3736" spans="1:16" x14ac:dyDescent="0.2">
      <c r="A3736" s="525"/>
      <c r="B3736" s="526"/>
      <c r="C3736" s="483"/>
      <c r="D3736" s="541"/>
      <c r="E3736" s="473"/>
      <c r="F3736" s="479"/>
      <c r="G3736" s="473"/>
      <c r="H3736" s="473"/>
      <c r="I3736" s="480"/>
      <c r="J3736" s="442"/>
      <c r="K3736" s="509"/>
      <c r="L3736" s="484"/>
      <c r="M3736" s="484"/>
      <c r="N3736" s="574"/>
      <c r="O3736" s="532"/>
      <c r="P3736" s="532"/>
    </row>
    <row r="3737" spans="1:16" x14ac:dyDescent="0.2">
      <c r="A3737" s="525"/>
      <c r="B3737" s="526"/>
      <c r="C3737" s="483"/>
      <c r="D3737" s="541"/>
      <c r="E3737" s="473"/>
      <c r="F3737" s="479"/>
      <c r="G3737" s="473"/>
      <c r="H3737" s="473"/>
      <c r="I3737" s="480"/>
      <c r="J3737" s="442"/>
      <c r="K3737" s="509"/>
      <c r="L3737" s="484"/>
      <c r="M3737" s="484"/>
      <c r="N3737" s="574"/>
      <c r="O3737" s="532"/>
      <c r="P3737" s="532"/>
    </row>
    <row r="3738" spans="1:16" x14ac:dyDescent="0.2">
      <c r="A3738" s="525"/>
      <c r="B3738" s="526"/>
      <c r="C3738" s="483"/>
      <c r="D3738" s="541"/>
      <c r="E3738" s="473"/>
      <c r="F3738" s="479"/>
      <c r="G3738" s="473"/>
      <c r="H3738" s="473"/>
      <c r="I3738" s="480"/>
      <c r="J3738" s="442"/>
      <c r="K3738" s="509"/>
      <c r="L3738" s="484"/>
      <c r="M3738" s="484"/>
      <c r="N3738" s="574"/>
      <c r="O3738" s="532"/>
      <c r="P3738" s="532"/>
    </row>
    <row r="3739" spans="1:16" x14ac:dyDescent="0.2">
      <c r="A3739" s="525"/>
      <c r="B3739" s="526"/>
      <c r="C3739" s="483"/>
      <c r="D3739" s="541"/>
      <c r="E3739" s="473"/>
      <c r="F3739" s="479"/>
      <c r="G3739" s="473"/>
      <c r="H3739" s="473"/>
      <c r="I3739" s="480"/>
      <c r="J3739" s="442"/>
      <c r="K3739" s="509"/>
      <c r="L3739" s="484"/>
      <c r="M3739" s="484"/>
      <c r="N3739" s="574"/>
      <c r="O3739" s="532"/>
      <c r="P3739" s="532"/>
    </row>
    <row r="3740" spans="1:16" x14ac:dyDescent="0.2">
      <c r="A3740" s="525"/>
      <c r="B3740" s="526"/>
      <c r="C3740" s="483"/>
      <c r="D3740" s="541"/>
      <c r="E3740" s="473"/>
      <c r="F3740" s="479"/>
      <c r="G3740" s="473"/>
      <c r="H3740" s="473"/>
      <c r="I3740" s="480"/>
      <c r="J3740" s="442"/>
      <c r="K3740" s="509"/>
      <c r="L3740" s="484"/>
      <c r="M3740" s="484"/>
      <c r="N3740" s="574"/>
      <c r="O3740" s="532"/>
      <c r="P3740" s="532"/>
    </row>
    <row r="3741" spans="1:16" x14ac:dyDescent="0.2">
      <c r="A3741" s="525"/>
      <c r="B3741" s="526"/>
      <c r="C3741" s="483"/>
      <c r="D3741" s="541"/>
      <c r="E3741" s="473"/>
      <c r="F3741" s="479"/>
      <c r="G3741" s="473"/>
      <c r="H3741" s="473"/>
      <c r="I3741" s="480"/>
      <c r="J3741" s="442"/>
      <c r="K3741" s="509"/>
      <c r="L3741" s="484"/>
      <c r="M3741" s="484"/>
      <c r="N3741" s="574"/>
      <c r="O3741" s="532"/>
      <c r="P3741" s="532"/>
    </row>
    <row r="3742" spans="1:16" x14ac:dyDescent="0.2">
      <c r="A3742" s="525"/>
      <c r="B3742" s="526"/>
      <c r="C3742" s="483"/>
      <c r="D3742" s="541"/>
      <c r="E3742" s="473"/>
      <c r="F3742" s="479"/>
      <c r="G3742" s="473"/>
      <c r="H3742" s="473"/>
      <c r="I3742" s="480"/>
      <c r="J3742" s="442"/>
      <c r="K3742" s="509"/>
      <c r="L3742" s="484"/>
      <c r="M3742" s="484"/>
      <c r="N3742" s="574"/>
      <c r="O3742" s="532"/>
      <c r="P3742" s="532"/>
    </row>
    <row r="3743" spans="1:16" x14ac:dyDescent="0.2">
      <c r="A3743" s="525"/>
      <c r="B3743" s="526"/>
      <c r="C3743" s="483"/>
      <c r="D3743" s="541"/>
      <c r="E3743" s="473"/>
      <c r="F3743" s="479"/>
      <c r="G3743" s="473"/>
      <c r="H3743" s="473"/>
      <c r="I3743" s="480"/>
      <c r="J3743" s="442"/>
      <c r="K3743" s="509"/>
      <c r="L3743" s="484"/>
      <c r="M3743" s="484"/>
      <c r="N3743" s="574"/>
      <c r="O3743" s="532"/>
      <c r="P3743" s="532"/>
    </row>
    <row r="3744" spans="1:16" x14ac:dyDescent="0.2">
      <c r="A3744" s="525"/>
      <c r="B3744" s="526"/>
      <c r="C3744" s="483"/>
      <c r="D3744" s="541"/>
      <c r="E3744" s="473"/>
      <c r="F3744" s="479"/>
      <c r="G3744" s="473"/>
      <c r="H3744" s="473"/>
      <c r="I3744" s="480"/>
      <c r="J3744" s="442"/>
      <c r="K3744" s="509"/>
      <c r="L3744" s="484"/>
      <c r="M3744" s="484"/>
      <c r="N3744" s="574"/>
      <c r="O3744" s="532"/>
      <c r="P3744" s="532"/>
    </row>
    <row r="3745" spans="1:16" x14ac:dyDescent="0.2">
      <c r="A3745" s="525"/>
      <c r="B3745" s="526"/>
      <c r="C3745" s="483"/>
      <c r="D3745" s="541"/>
      <c r="E3745" s="473"/>
      <c r="F3745" s="479"/>
      <c r="G3745" s="473"/>
      <c r="H3745" s="473"/>
      <c r="I3745" s="480"/>
      <c r="J3745" s="442"/>
      <c r="K3745" s="509"/>
      <c r="L3745" s="484"/>
      <c r="M3745" s="484"/>
      <c r="N3745" s="574"/>
      <c r="O3745" s="532"/>
      <c r="P3745" s="532"/>
    </row>
    <row r="3746" spans="1:16" x14ac:dyDescent="0.2">
      <c r="A3746" s="525"/>
      <c r="B3746" s="526"/>
      <c r="C3746" s="483"/>
      <c r="D3746" s="541"/>
      <c r="E3746" s="473"/>
      <c r="F3746" s="479"/>
      <c r="G3746" s="473"/>
      <c r="H3746" s="473"/>
      <c r="I3746" s="480"/>
      <c r="J3746" s="442"/>
      <c r="K3746" s="509"/>
      <c r="L3746" s="484"/>
      <c r="M3746" s="484"/>
      <c r="N3746" s="574"/>
      <c r="O3746" s="532"/>
      <c r="P3746" s="532"/>
    </row>
    <row r="3747" spans="1:16" x14ac:dyDescent="0.2">
      <c r="A3747" s="525"/>
      <c r="B3747" s="526"/>
      <c r="C3747" s="483"/>
      <c r="D3747" s="541"/>
      <c r="E3747" s="473"/>
      <c r="F3747" s="479"/>
      <c r="G3747" s="473"/>
      <c r="H3747" s="473"/>
      <c r="I3747" s="480"/>
      <c r="J3747" s="442"/>
      <c r="K3747" s="509"/>
      <c r="L3747" s="484"/>
      <c r="M3747" s="484"/>
      <c r="N3747" s="574"/>
      <c r="O3747" s="532"/>
      <c r="P3747" s="532"/>
    </row>
    <row r="3748" spans="1:16" x14ac:dyDescent="0.2">
      <c r="A3748" s="525"/>
      <c r="B3748" s="526"/>
      <c r="C3748" s="483"/>
      <c r="D3748" s="541"/>
      <c r="E3748" s="473"/>
      <c r="F3748" s="479"/>
      <c r="G3748" s="473"/>
      <c r="H3748" s="473"/>
      <c r="I3748" s="480"/>
      <c r="J3748" s="442"/>
      <c r="K3748" s="509"/>
      <c r="L3748" s="484"/>
      <c r="M3748" s="484"/>
      <c r="N3748" s="574"/>
      <c r="O3748" s="532"/>
      <c r="P3748" s="532"/>
    </row>
    <row r="3749" spans="1:16" x14ac:dyDescent="0.2">
      <c r="A3749" s="525"/>
      <c r="B3749" s="526"/>
      <c r="C3749" s="483"/>
      <c r="D3749" s="541"/>
      <c r="E3749" s="473"/>
      <c r="F3749" s="479"/>
      <c r="G3749" s="473"/>
      <c r="H3749" s="473"/>
      <c r="I3749" s="480"/>
      <c r="J3749" s="442"/>
      <c r="K3749" s="509"/>
      <c r="L3749" s="484"/>
      <c r="M3749" s="484"/>
      <c r="N3749" s="574"/>
      <c r="O3749" s="532"/>
      <c r="P3749" s="532"/>
    </row>
    <row r="3750" spans="1:16" x14ac:dyDescent="0.2">
      <c r="A3750" s="525"/>
      <c r="B3750" s="526"/>
      <c r="C3750" s="483"/>
      <c r="D3750" s="541"/>
      <c r="E3750" s="473"/>
      <c r="F3750" s="479"/>
      <c r="G3750" s="473"/>
      <c r="H3750" s="473"/>
      <c r="I3750" s="480"/>
      <c r="J3750" s="442"/>
      <c r="K3750" s="509"/>
      <c r="L3750" s="484"/>
      <c r="M3750" s="484"/>
      <c r="N3750" s="574"/>
      <c r="O3750" s="532"/>
      <c r="P3750" s="532"/>
    </row>
    <row r="3751" spans="1:16" x14ac:dyDescent="0.2">
      <c r="A3751" s="525"/>
      <c r="B3751" s="526"/>
      <c r="C3751" s="483"/>
      <c r="D3751" s="541"/>
      <c r="E3751" s="473"/>
      <c r="F3751" s="479"/>
      <c r="G3751" s="473"/>
      <c r="H3751" s="473"/>
      <c r="I3751" s="480"/>
      <c r="J3751" s="442"/>
      <c r="K3751" s="509"/>
      <c r="L3751" s="484"/>
      <c r="M3751" s="484"/>
      <c r="N3751" s="574"/>
      <c r="O3751" s="532"/>
      <c r="P3751" s="532"/>
    </row>
    <row r="3752" spans="1:16" x14ac:dyDescent="0.2">
      <c r="A3752" s="525"/>
      <c r="B3752" s="526"/>
      <c r="C3752" s="483"/>
      <c r="D3752" s="541"/>
      <c r="E3752" s="473"/>
      <c r="F3752" s="479"/>
      <c r="G3752" s="473"/>
      <c r="H3752" s="473"/>
      <c r="I3752" s="480"/>
      <c r="J3752" s="442"/>
      <c r="K3752" s="509"/>
      <c r="L3752" s="484"/>
      <c r="M3752" s="484"/>
      <c r="N3752" s="574"/>
      <c r="O3752" s="532"/>
      <c r="P3752" s="532"/>
    </row>
    <row r="3753" spans="1:16" x14ac:dyDescent="0.2">
      <c r="A3753" s="525"/>
      <c r="B3753" s="526"/>
      <c r="C3753" s="483"/>
      <c r="D3753" s="541"/>
      <c r="E3753" s="473"/>
      <c r="F3753" s="479"/>
      <c r="G3753" s="473"/>
      <c r="H3753" s="473"/>
      <c r="I3753" s="480"/>
      <c r="J3753" s="442"/>
      <c r="K3753" s="509"/>
      <c r="L3753" s="484"/>
      <c r="M3753" s="484"/>
      <c r="N3753" s="574"/>
      <c r="O3753" s="532"/>
      <c r="P3753" s="532"/>
    </row>
    <row r="3754" spans="1:16" x14ac:dyDescent="0.2">
      <c r="A3754" s="525"/>
      <c r="B3754" s="526"/>
      <c r="C3754" s="483"/>
      <c r="D3754" s="541"/>
      <c r="E3754" s="473"/>
      <c r="F3754" s="479"/>
      <c r="G3754" s="473"/>
      <c r="H3754" s="473"/>
      <c r="I3754" s="480"/>
      <c r="J3754" s="442"/>
      <c r="K3754" s="509"/>
      <c r="L3754" s="484"/>
      <c r="M3754" s="484"/>
      <c r="N3754" s="574"/>
      <c r="O3754" s="532"/>
      <c r="P3754" s="532"/>
    </row>
    <row r="3755" spans="1:16" x14ac:dyDescent="0.2">
      <c r="A3755" s="525"/>
      <c r="B3755" s="526"/>
      <c r="C3755" s="483"/>
      <c r="D3755" s="541"/>
      <c r="E3755" s="473"/>
      <c r="F3755" s="479"/>
      <c r="G3755" s="473"/>
      <c r="H3755" s="473"/>
      <c r="I3755" s="480"/>
      <c r="J3755" s="442"/>
      <c r="K3755" s="509"/>
      <c r="L3755" s="484"/>
      <c r="M3755" s="484"/>
      <c r="N3755" s="574"/>
      <c r="O3755" s="532"/>
      <c r="P3755" s="532"/>
    </row>
    <row r="3756" spans="1:16" x14ac:dyDescent="0.2">
      <c r="A3756" s="525"/>
      <c r="B3756" s="526"/>
      <c r="C3756" s="483"/>
      <c r="D3756" s="541"/>
      <c r="E3756" s="473"/>
      <c r="F3756" s="479"/>
      <c r="G3756" s="473"/>
      <c r="H3756" s="473"/>
      <c r="I3756" s="480"/>
      <c r="J3756" s="442"/>
      <c r="K3756" s="509"/>
      <c r="L3756" s="484"/>
      <c r="M3756" s="484"/>
      <c r="N3756" s="574"/>
      <c r="O3756" s="532"/>
      <c r="P3756" s="532"/>
    </row>
    <row r="3757" spans="1:16" x14ac:dyDescent="0.2">
      <c r="A3757" s="525"/>
      <c r="B3757" s="526"/>
      <c r="C3757" s="483"/>
      <c r="D3757" s="541"/>
      <c r="E3757" s="473"/>
      <c r="F3757" s="479"/>
      <c r="G3757" s="473"/>
      <c r="H3757" s="473"/>
      <c r="I3757" s="480"/>
      <c r="J3757" s="442"/>
      <c r="K3757" s="509"/>
      <c r="L3757" s="484"/>
      <c r="M3757" s="484"/>
      <c r="N3757" s="574"/>
      <c r="O3757" s="532"/>
      <c r="P3757" s="532"/>
    </row>
    <row r="3758" spans="1:16" x14ac:dyDescent="0.2">
      <c r="A3758" s="525"/>
      <c r="B3758" s="526"/>
      <c r="C3758" s="483"/>
      <c r="D3758" s="541"/>
      <c r="E3758" s="473"/>
      <c r="F3758" s="479"/>
      <c r="G3758" s="473"/>
      <c r="H3758" s="473"/>
      <c r="I3758" s="480"/>
      <c r="J3758" s="442"/>
      <c r="K3758" s="509"/>
      <c r="L3758" s="484"/>
      <c r="M3758" s="484"/>
      <c r="N3758" s="574"/>
      <c r="O3758" s="532"/>
      <c r="P3758" s="532"/>
    </row>
    <row r="3759" spans="1:16" x14ac:dyDescent="0.2">
      <c r="A3759" s="525"/>
      <c r="B3759" s="526"/>
      <c r="C3759" s="483"/>
      <c r="D3759" s="541"/>
      <c r="E3759" s="473"/>
      <c r="F3759" s="479"/>
      <c r="G3759" s="473"/>
      <c r="H3759" s="473"/>
      <c r="I3759" s="480"/>
      <c r="J3759" s="442"/>
      <c r="K3759" s="509"/>
      <c r="L3759" s="484"/>
      <c r="M3759" s="484"/>
      <c r="N3759" s="574"/>
      <c r="O3759" s="532"/>
      <c r="P3759" s="532"/>
    </row>
    <row r="3760" spans="1:16" x14ac:dyDescent="0.2">
      <c r="A3760" s="525"/>
      <c r="B3760" s="526"/>
      <c r="C3760" s="483"/>
      <c r="D3760" s="541"/>
      <c r="E3760" s="473"/>
      <c r="F3760" s="479"/>
      <c r="G3760" s="473"/>
      <c r="H3760" s="473"/>
      <c r="I3760" s="480"/>
      <c r="J3760" s="442"/>
      <c r="K3760" s="509"/>
      <c r="L3760" s="484"/>
      <c r="M3760" s="484"/>
      <c r="N3760" s="574"/>
      <c r="O3760" s="532"/>
      <c r="P3760" s="532"/>
    </row>
    <row r="3761" spans="1:16" x14ac:dyDescent="0.2">
      <c r="A3761" s="525"/>
      <c r="B3761" s="526"/>
      <c r="C3761" s="483"/>
      <c r="D3761" s="541"/>
      <c r="E3761" s="473"/>
      <c r="F3761" s="479"/>
      <c r="G3761" s="473"/>
      <c r="H3761" s="473"/>
      <c r="I3761" s="480"/>
      <c r="J3761" s="442"/>
      <c r="K3761" s="509"/>
      <c r="L3761" s="484"/>
      <c r="M3761" s="484"/>
      <c r="N3761" s="574"/>
      <c r="O3761" s="532"/>
      <c r="P3761" s="532"/>
    </row>
    <row r="3762" spans="1:16" x14ac:dyDescent="0.2">
      <c r="A3762" s="525"/>
      <c r="B3762" s="526"/>
      <c r="C3762" s="483"/>
      <c r="D3762" s="541"/>
      <c r="E3762" s="473"/>
      <c r="F3762" s="479"/>
      <c r="G3762" s="473"/>
      <c r="H3762" s="473"/>
      <c r="I3762" s="480"/>
      <c r="J3762" s="442"/>
      <c r="K3762" s="509"/>
      <c r="L3762" s="484"/>
      <c r="M3762" s="484"/>
      <c r="N3762" s="574"/>
      <c r="O3762" s="532"/>
      <c r="P3762" s="532"/>
    </row>
    <row r="3763" spans="1:16" x14ac:dyDescent="0.2">
      <c r="A3763" s="525"/>
      <c r="B3763" s="526"/>
      <c r="C3763" s="483"/>
      <c r="D3763" s="541"/>
      <c r="E3763" s="473"/>
      <c r="F3763" s="479"/>
      <c r="G3763" s="473"/>
      <c r="H3763" s="473"/>
      <c r="I3763" s="480"/>
      <c r="J3763" s="442"/>
      <c r="K3763" s="509"/>
      <c r="L3763" s="484"/>
      <c r="M3763" s="484"/>
      <c r="N3763" s="574"/>
      <c r="O3763" s="532"/>
      <c r="P3763" s="532"/>
    </row>
    <row r="3764" spans="1:16" x14ac:dyDescent="0.2">
      <c r="A3764" s="525"/>
      <c r="B3764" s="526"/>
      <c r="C3764" s="483"/>
      <c r="D3764" s="541"/>
      <c r="E3764" s="473"/>
      <c r="F3764" s="479"/>
      <c r="G3764" s="473"/>
      <c r="H3764" s="473"/>
      <c r="I3764" s="480"/>
      <c r="J3764" s="442"/>
      <c r="K3764" s="509"/>
      <c r="L3764" s="484"/>
      <c r="M3764" s="484"/>
      <c r="N3764" s="574"/>
      <c r="O3764" s="532"/>
      <c r="P3764" s="532"/>
    </row>
    <row r="3765" spans="1:16" x14ac:dyDescent="0.2">
      <c r="A3765" s="525"/>
      <c r="B3765" s="526"/>
      <c r="C3765" s="483"/>
      <c r="D3765" s="541"/>
      <c r="E3765" s="473"/>
      <c r="F3765" s="479"/>
      <c r="G3765" s="473"/>
      <c r="H3765" s="473"/>
      <c r="I3765" s="480"/>
      <c r="J3765" s="442"/>
      <c r="K3765" s="509"/>
      <c r="L3765" s="484"/>
      <c r="M3765" s="484"/>
      <c r="N3765" s="574"/>
      <c r="O3765" s="532"/>
      <c r="P3765" s="532"/>
    </row>
    <row r="3766" spans="1:16" x14ac:dyDescent="0.2">
      <c r="A3766" s="525"/>
      <c r="B3766" s="526"/>
      <c r="C3766" s="483"/>
      <c r="D3766" s="541"/>
      <c r="E3766" s="473"/>
      <c r="F3766" s="479"/>
      <c r="G3766" s="473"/>
      <c r="H3766" s="473"/>
      <c r="I3766" s="480"/>
      <c r="J3766" s="442"/>
      <c r="K3766" s="509"/>
      <c r="L3766" s="484"/>
      <c r="M3766" s="484"/>
      <c r="N3766" s="574"/>
      <c r="O3766" s="532"/>
      <c r="P3766" s="532"/>
    </row>
    <row r="3767" spans="1:16" x14ac:dyDescent="0.2">
      <c r="A3767" s="525"/>
      <c r="B3767" s="526"/>
      <c r="C3767" s="483"/>
      <c r="D3767" s="541"/>
      <c r="E3767" s="473"/>
      <c r="F3767" s="479"/>
      <c r="G3767" s="473"/>
      <c r="H3767" s="473"/>
      <c r="I3767" s="480"/>
      <c r="J3767" s="442"/>
      <c r="K3767" s="509"/>
      <c r="L3767" s="484"/>
      <c r="M3767" s="484"/>
      <c r="N3767" s="574"/>
      <c r="O3767" s="532"/>
      <c r="P3767" s="532"/>
    </row>
    <row r="3768" spans="1:16" x14ac:dyDescent="0.2">
      <c r="A3768" s="525"/>
      <c r="B3768" s="526"/>
      <c r="C3768" s="483"/>
      <c r="D3768" s="541"/>
      <c r="E3768" s="473"/>
      <c r="F3768" s="479"/>
      <c r="G3768" s="473"/>
      <c r="H3768" s="473"/>
      <c r="I3768" s="480"/>
      <c r="J3768" s="442"/>
      <c r="K3768" s="509"/>
      <c r="L3768" s="484"/>
      <c r="M3768" s="484"/>
      <c r="N3768" s="574"/>
      <c r="O3768" s="532"/>
      <c r="P3768" s="532"/>
    </row>
    <row r="3769" spans="1:16" x14ac:dyDescent="0.2">
      <c r="A3769" s="525"/>
      <c r="B3769" s="526"/>
      <c r="C3769" s="483"/>
      <c r="D3769" s="541"/>
      <c r="E3769" s="473"/>
      <c r="F3769" s="479"/>
      <c r="G3769" s="473"/>
      <c r="H3769" s="473"/>
      <c r="I3769" s="480"/>
      <c r="J3769" s="442"/>
      <c r="K3769" s="509"/>
      <c r="L3769" s="484"/>
      <c r="M3769" s="484"/>
      <c r="N3769" s="574"/>
      <c r="O3769" s="532"/>
      <c r="P3769" s="532"/>
    </row>
    <row r="3770" spans="1:16" x14ac:dyDescent="0.2">
      <c r="A3770" s="525"/>
      <c r="B3770" s="526"/>
      <c r="C3770" s="483"/>
      <c r="D3770" s="541"/>
      <c r="E3770" s="473"/>
      <c r="F3770" s="479"/>
      <c r="G3770" s="473"/>
      <c r="H3770" s="473"/>
      <c r="I3770" s="480"/>
      <c r="J3770" s="442"/>
      <c r="K3770" s="509"/>
      <c r="L3770" s="484"/>
      <c r="M3770" s="484"/>
      <c r="N3770" s="574"/>
      <c r="O3770" s="532"/>
      <c r="P3770" s="532"/>
    </row>
    <row r="3771" spans="1:16" x14ac:dyDescent="0.2">
      <c r="A3771" s="525"/>
      <c r="B3771" s="526"/>
      <c r="C3771" s="483"/>
      <c r="D3771" s="541"/>
      <c r="E3771" s="473"/>
      <c r="F3771" s="479"/>
      <c r="G3771" s="473"/>
      <c r="H3771" s="473"/>
      <c r="I3771" s="480"/>
      <c r="J3771" s="442"/>
      <c r="K3771" s="509"/>
      <c r="L3771" s="484"/>
      <c r="M3771" s="484"/>
      <c r="N3771" s="574"/>
      <c r="O3771" s="532"/>
      <c r="P3771" s="532"/>
    </row>
    <row r="3772" spans="1:16" x14ac:dyDescent="0.2">
      <c r="A3772" s="525"/>
      <c r="B3772" s="526"/>
      <c r="C3772" s="483"/>
      <c r="D3772" s="541"/>
      <c r="E3772" s="473"/>
      <c r="F3772" s="479"/>
      <c r="G3772" s="473"/>
      <c r="H3772" s="473"/>
      <c r="I3772" s="480"/>
      <c r="J3772" s="442"/>
      <c r="K3772" s="509"/>
      <c r="L3772" s="484"/>
      <c r="M3772" s="484"/>
      <c r="N3772" s="574"/>
      <c r="O3772" s="532"/>
      <c r="P3772" s="532"/>
    </row>
    <row r="3773" spans="1:16" x14ac:dyDescent="0.2">
      <c r="A3773" s="525"/>
      <c r="B3773" s="526"/>
      <c r="C3773" s="483"/>
      <c r="D3773" s="541"/>
      <c r="E3773" s="473"/>
      <c r="F3773" s="479"/>
      <c r="G3773" s="473"/>
      <c r="H3773" s="473"/>
      <c r="I3773" s="480"/>
      <c r="J3773" s="442"/>
      <c r="K3773" s="509"/>
      <c r="L3773" s="484"/>
      <c r="M3773" s="484"/>
      <c r="N3773" s="574"/>
      <c r="O3773" s="532"/>
      <c r="P3773" s="532"/>
    </row>
    <row r="3774" spans="1:16" x14ac:dyDescent="0.2">
      <c r="A3774" s="525"/>
      <c r="B3774" s="526"/>
      <c r="C3774" s="483"/>
      <c r="D3774" s="541"/>
      <c r="E3774" s="473"/>
      <c r="F3774" s="479"/>
      <c r="G3774" s="473"/>
      <c r="H3774" s="473"/>
      <c r="I3774" s="480"/>
      <c r="J3774" s="442"/>
      <c r="K3774" s="509"/>
      <c r="L3774" s="484"/>
      <c r="M3774" s="484"/>
      <c r="N3774" s="574"/>
      <c r="O3774" s="532"/>
      <c r="P3774" s="532"/>
    </row>
    <row r="3775" spans="1:16" x14ac:dyDescent="0.2">
      <c r="A3775" s="525"/>
      <c r="B3775" s="526"/>
      <c r="C3775" s="483"/>
      <c r="D3775" s="541"/>
      <c r="E3775" s="473"/>
      <c r="F3775" s="479"/>
      <c r="G3775" s="473"/>
      <c r="H3775" s="473"/>
      <c r="I3775" s="480"/>
      <c r="J3775" s="442"/>
      <c r="K3775" s="509"/>
      <c r="L3775" s="484"/>
      <c r="M3775" s="484"/>
      <c r="N3775" s="574"/>
      <c r="O3775" s="532"/>
      <c r="P3775" s="532"/>
    </row>
    <row r="3776" spans="1:16" x14ac:dyDescent="0.2">
      <c r="A3776" s="525"/>
      <c r="B3776" s="526"/>
      <c r="C3776" s="483"/>
      <c r="D3776" s="541"/>
      <c r="E3776" s="473"/>
      <c r="F3776" s="479"/>
      <c r="G3776" s="473"/>
      <c r="H3776" s="473"/>
      <c r="I3776" s="480"/>
      <c r="J3776" s="442"/>
      <c r="K3776" s="509"/>
      <c r="L3776" s="484"/>
      <c r="M3776" s="484"/>
      <c r="N3776" s="574"/>
      <c r="O3776" s="532"/>
      <c r="P3776" s="532"/>
    </row>
    <row r="3777" spans="1:16" x14ac:dyDescent="0.2">
      <c r="A3777" s="525"/>
      <c r="B3777" s="526"/>
      <c r="C3777" s="483"/>
      <c r="D3777" s="541"/>
      <c r="E3777" s="473"/>
      <c r="F3777" s="479"/>
      <c r="G3777" s="473"/>
      <c r="H3777" s="473"/>
      <c r="I3777" s="480"/>
      <c r="J3777" s="442"/>
      <c r="K3777" s="509"/>
      <c r="L3777" s="484"/>
      <c r="M3777" s="484"/>
      <c r="N3777" s="574"/>
      <c r="O3777" s="532"/>
      <c r="P3777" s="532"/>
    </row>
    <row r="3778" spans="1:16" x14ac:dyDescent="0.2">
      <c r="A3778" s="525"/>
      <c r="B3778" s="526"/>
      <c r="C3778" s="483"/>
      <c r="D3778" s="541"/>
      <c r="E3778" s="473"/>
      <c r="F3778" s="479"/>
      <c r="G3778" s="473"/>
      <c r="H3778" s="473"/>
      <c r="I3778" s="480"/>
      <c r="J3778" s="442"/>
      <c r="K3778" s="509"/>
      <c r="L3778" s="484"/>
      <c r="M3778" s="484"/>
      <c r="N3778" s="574"/>
      <c r="O3778" s="532"/>
      <c r="P3778" s="532"/>
    </row>
    <row r="3779" spans="1:16" x14ac:dyDescent="0.2">
      <c r="A3779" s="525"/>
      <c r="B3779" s="526"/>
      <c r="C3779" s="483"/>
      <c r="D3779" s="541"/>
      <c r="E3779" s="473"/>
      <c r="F3779" s="479"/>
      <c r="G3779" s="473"/>
      <c r="H3779" s="473"/>
      <c r="I3779" s="480"/>
      <c r="J3779" s="442"/>
      <c r="K3779" s="509"/>
      <c r="L3779" s="484"/>
      <c r="M3779" s="484"/>
      <c r="N3779" s="574"/>
      <c r="O3779" s="532"/>
      <c r="P3779" s="532"/>
    </row>
    <row r="3780" spans="1:16" x14ac:dyDescent="0.2">
      <c r="A3780" s="525"/>
      <c r="B3780" s="526"/>
      <c r="C3780" s="483"/>
      <c r="D3780" s="541"/>
      <c r="E3780" s="473"/>
      <c r="F3780" s="479"/>
      <c r="G3780" s="473"/>
      <c r="H3780" s="473"/>
      <c r="I3780" s="480"/>
      <c r="J3780" s="442"/>
      <c r="K3780" s="509"/>
      <c r="L3780" s="484"/>
      <c r="M3780" s="484"/>
      <c r="N3780" s="574"/>
      <c r="O3780" s="532"/>
      <c r="P3780" s="532"/>
    </row>
    <row r="3781" spans="1:16" x14ac:dyDescent="0.2">
      <c r="A3781" s="525"/>
      <c r="B3781" s="526"/>
      <c r="C3781" s="483"/>
      <c r="D3781" s="541"/>
      <c r="E3781" s="473"/>
      <c r="F3781" s="479"/>
      <c r="G3781" s="473"/>
      <c r="H3781" s="473"/>
      <c r="I3781" s="480"/>
      <c r="J3781" s="442"/>
      <c r="K3781" s="509"/>
      <c r="L3781" s="484"/>
      <c r="M3781" s="484"/>
      <c r="N3781" s="574"/>
      <c r="O3781" s="532"/>
      <c r="P3781" s="532"/>
    </row>
    <row r="3782" spans="1:16" x14ac:dyDescent="0.2">
      <c r="A3782" s="525"/>
      <c r="B3782" s="526"/>
      <c r="C3782" s="483"/>
      <c r="D3782" s="541"/>
      <c r="E3782" s="473"/>
      <c r="F3782" s="479"/>
      <c r="G3782" s="473"/>
      <c r="H3782" s="473"/>
      <c r="I3782" s="480"/>
      <c r="J3782" s="442"/>
      <c r="K3782" s="509"/>
      <c r="L3782" s="484"/>
      <c r="M3782" s="484"/>
      <c r="N3782" s="574"/>
      <c r="O3782" s="532"/>
      <c r="P3782" s="532"/>
    </row>
    <row r="3783" spans="1:16" x14ac:dyDescent="0.2">
      <c r="A3783" s="525"/>
      <c r="B3783" s="526"/>
      <c r="C3783" s="483"/>
      <c r="D3783" s="541"/>
      <c r="E3783" s="473"/>
      <c r="F3783" s="479"/>
      <c r="G3783" s="473"/>
      <c r="H3783" s="473"/>
      <c r="I3783" s="480"/>
      <c r="J3783" s="442"/>
      <c r="K3783" s="509"/>
      <c r="L3783" s="484"/>
      <c r="M3783" s="484"/>
      <c r="N3783" s="574"/>
      <c r="O3783" s="532"/>
      <c r="P3783" s="532"/>
    </row>
    <row r="3784" spans="1:16" x14ac:dyDescent="0.2">
      <c r="A3784" s="525"/>
      <c r="B3784" s="526"/>
      <c r="C3784" s="483"/>
      <c r="D3784" s="541"/>
      <c r="E3784" s="473"/>
      <c r="F3784" s="479"/>
      <c r="G3784" s="473"/>
      <c r="H3784" s="473"/>
      <c r="I3784" s="480"/>
      <c r="J3784" s="442"/>
      <c r="K3784" s="509"/>
      <c r="L3784" s="484"/>
      <c r="M3784" s="484"/>
      <c r="N3784" s="574"/>
      <c r="O3784" s="532"/>
      <c r="P3784" s="532"/>
    </row>
    <row r="3785" spans="1:16" x14ac:dyDescent="0.2">
      <c r="A3785" s="525"/>
      <c r="B3785" s="526"/>
      <c r="C3785" s="483"/>
      <c r="D3785" s="541"/>
      <c r="E3785" s="473"/>
      <c r="F3785" s="479"/>
      <c r="G3785" s="473"/>
      <c r="H3785" s="473"/>
      <c r="I3785" s="480"/>
      <c r="J3785" s="442"/>
      <c r="K3785" s="509"/>
      <c r="L3785" s="484"/>
      <c r="M3785" s="484"/>
      <c r="N3785" s="574"/>
      <c r="O3785" s="532"/>
      <c r="P3785" s="532"/>
    </row>
    <row r="3786" spans="1:16" x14ac:dyDescent="0.2">
      <c r="A3786" s="525"/>
      <c r="B3786" s="526"/>
      <c r="C3786" s="483"/>
      <c r="D3786" s="541"/>
      <c r="E3786" s="473"/>
      <c r="F3786" s="479"/>
      <c r="G3786" s="473"/>
      <c r="H3786" s="473"/>
      <c r="I3786" s="480"/>
      <c r="J3786" s="442"/>
      <c r="K3786" s="509"/>
      <c r="L3786" s="484"/>
      <c r="M3786" s="484"/>
      <c r="N3786" s="574"/>
      <c r="O3786" s="532"/>
      <c r="P3786" s="532"/>
    </row>
    <row r="3787" spans="1:16" x14ac:dyDescent="0.2">
      <c r="A3787" s="525"/>
      <c r="B3787" s="526"/>
      <c r="C3787" s="483"/>
      <c r="D3787" s="541"/>
      <c r="E3787" s="473"/>
      <c r="F3787" s="479"/>
      <c r="G3787" s="473"/>
      <c r="H3787" s="473"/>
      <c r="I3787" s="480"/>
      <c r="J3787" s="442"/>
      <c r="K3787" s="509"/>
      <c r="L3787" s="484"/>
      <c r="M3787" s="484"/>
      <c r="N3787" s="574"/>
      <c r="O3787" s="532"/>
      <c r="P3787" s="532"/>
    </row>
    <row r="3788" spans="1:16" x14ac:dyDescent="0.2">
      <c r="A3788" s="525"/>
      <c r="B3788" s="526"/>
      <c r="C3788" s="483"/>
      <c r="D3788" s="541"/>
      <c r="E3788" s="473"/>
      <c r="F3788" s="479"/>
      <c r="G3788" s="473"/>
      <c r="H3788" s="473"/>
      <c r="I3788" s="480"/>
      <c r="J3788" s="442"/>
      <c r="K3788" s="509"/>
      <c r="L3788" s="484"/>
      <c r="M3788" s="484"/>
      <c r="N3788" s="574"/>
      <c r="O3788" s="532"/>
      <c r="P3788" s="532"/>
    </row>
    <row r="3789" spans="1:16" x14ac:dyDescent="0.2">
      <c r="A3789" s="525"/>
      <c r="B3789" s="526"/>
      <c r="C3789" s="483"/>
      <c r="D3789" s="541"/>
      <c r="E3789" s="473"/>
      <c r="F3789" s="479"/>
      <c r="G3789" s="473"/>
      <c r="H3789" s="473"/>
      <c r="I3789" s="480"/>
      <c r="J3789" s="442"/>
      <c r="K3789" s="509"/>
      <c r="L3789" s="484"/>
      <c r="M3789" s="484"/>
      <c r="N3789" s="574"/>
      <c r="O3789" s="532"/>
      <c r="P3789" s="532"/>
    </row>
    <row r="3790" spans="1:16" x14ac:dyDescent="0.2">
      <c r="A3790" s="525"/>
      <c r="B3790" s="526"/>
      <c r="C3790" s="483"/>
      <c r="D3790" s="541"/>
      <c r="E3790" s="473"/>
      <c r="F3790" s="479"/>
      <c r="G3790" s="473"/>
      <c r="H3790" s="473"/>
      <c r="I3790" s="480"/>
      <c r="J3790" s="442"/>
      <c r="K3790" s="509"/>
      <c r="L3790" s="484"/>
      <c r="M3790" s="484"/>
      <c r="N3790" s="574"/>
      <c r="O3790" s="532"/>
      <c r="P3790" s="532"/>
    </row>
    <row r="3791" spans="1:16" x14ac:dyDescent="0.2">
      <c r="A3791" s="525"/>
      <c r="B3791" s="526"/>
      <c r="C3791" s="483"/>
      <c r="D3791" s="541"/>
      <c r="E3791" s="473"/>
      <c r="F3791" s="479"/>
      <c r="G3791" s="473"/>
      <c r="H3791" s="473"/>
      <c r="I3791" s="480"/>
      <c r="J3791" s="442"/>
      <c r="K3791" s="509"/>
      <c r="L3791" s="484"/>
      <c r="M3791" s="484"/>
      <c r="N3791" s="574"/>
      <c r="O3791" s="532"/>
      <c r="P3791" s="532"/>
    </row>
    <row r="3792" spans="1:16" x14ac:dyDescent="0.2">
      <c r="A3792" s="525"/>
      <c r="B3792" s="526"/>
      <c r="C3792" s="483"/>
      <c r="D3792" s="541"/>
      <c r="E3792" s="473"/>
      <c r="F3792" s="479"/>
      <c r="G3792" s="473"/>
      <c r="H3792" s="473"/>
      <c r="I3792" s="480"/>
      <c r="J3792" s="442"/>
      <c r="K3792" s="509"/>
      <c r="L3792" s="484"/>
      <c r="M3792" s="484"/>
      <c r="N3792" s="574"/>
      <c r="O3792" s="532"/>
      <c r="P3792" s="532"/>
    </row>
    <row r="3793" spans="1:16" x14ac:dyDescent="0.2">
      <c r="A3793" s="525"/>
      <c r="B3793" s="526"/>
      <c r="C3793" s="483"/>
      <c r="D3793" s="541"/>
      <c r="E3793" s="473"/>
      <c r="F3793" s="479"/>
      <c r="G3793" s="473"/>
      <c r="H3793" s="473"/>
      <c r="I3793" s="480"/>
      <c r="J3793" s="442"/>
      <c r="K3793" s="509"/>
      <c r="L3793" s="484"/>
      <c r="M3793" s="484"/>
      <c r="N3793" s="574"/>
      <c r="O3793" s="532"/>
      <c r="P3793" s="532"/>
    </row>
    <row r="3794" spans="1:16" x14ac:dyDescent="0.2">
      <c r="A3794" s="525"/>
      <c r="B3794" s="526"/>
      <c r="C3794" s="483"/>
      <c r="D3794" s="541"/>
      <c r="E3794" s="473"/>
      <c r="F3794" s="479"/>
      <c r="G3794" s="473"/>
      <c r="H3794" s="473"/>
      <c r="I3794" s="480"/>
      <c r="J3794" s="442"/>
      <c r="K3794" s="509"/>
      <c r="L3794" s="484"/>
      <c r="M3794" s="484"/>
      <c r="N3794" s="574"/>
      <c r="O3794" s="532"/>
      <c r="P3794" s="532"/>
    </row>
    <row r="3795" spans="1:16" x14ac:dyDescent="0.2">
      <c r="A3795" s="525"/>
      <c r="B3795" s="526"/>
      <c r="C3795" s="483"/>
      <c r="D3795" s="541"/>
      <c r="E3795" s="473"/>
      <c r="F3795" s="479"/>
      <c r="G3795" s="473"/>
      <c r="H3795" s="473"/>
      <c r="I3795" s="480"/>
      <c r="J3795" s="442"/>
      <c r="K3795" s="509"/>
      <c r="L3795" s="484"/>
      <c r="M3795" s="484"/>
      <c r="N3795" s="574"/>
      <c r="O3795" s="532"/>
      <c r="P3795" s="532"/>
    </row>
    <row r="3796" spans="1:16" x14ac:dyDescent="0.2">
      <c r="A3796" s="525"/>
      <c r="B3796" s="526"/>
      <c r="C3796" s="483"/>
      <c r="D3796" s="541"/>
      <c r="E3796" s="473"/>
      <c r="F3796" s="479"/>
      <c r="G3796" s="473"/>
      <c r="H3796" s="473"/>
      <c r="I3796" s="480"/>
      <c r="J3796" s="442"/>
      <c r="K3796" s="509"/>
      <c r="L3796" s="484"/>
      <c r="M3796" s="484"/>
      <c r="N3796" s="574"/>
      <c r="O3796" s="532"/>
      <c r="P3796" s="532"/>
    </row>
    <row r="3797" spans="1:16" x14ac:dyDescent="0.2">
      <c r="A3797" s="525"/>
      <c r="B3797" s="526"/>
      <c r="C3797" s="483"/>
      <c r="D3797" s="541"/>
      <c r="E3797" s="473"/>
      <c r="F3797" s="479"/>
      <c r="G3797" s="473"/>
      <c r="H3797" s="473"/>
      <c r="I3797" s="480"/>
      <c r="J3797" s="442"/>
      <c r="K3797" s="509"/>
      <c r="L3797" s="484"/>
      <c r="M3797" s="484"/>
      <c r="N3797" s="574"/>
      <c r="O3797" s="532"/>
      <c r="P3797" s="532"/>
    </row>
    <row r="3798" spans="1:16" x14ac:dyDescent="0.2">
      <c r="A3798" s="525"/>
      <c r="B3798" s="526"/>
      <c r="C3798" s="483"/>
      <c r="D3798" s="541"/>
      <c r="E3798" s="473"/>
      <c r="F3798" s="479"/>
      <c r="G3798" s="473"/>
      <c r="H3798" s="473"/>
      <c r="I3798" s="480"/>
      <c r="J3798" s="442"/>
      <c r="K3798" s="509"/>
      <c r="L3798" s="484"/>
      <c r="M3798" s="484"/>
      <c r="N3798" s="574"/>
      <c r="O3798" s="532"/>
      <c r="P3798" s="532"/>
    </row>
    <row r="3799" spans="1:16" x14ac:dyDescent="0.2">
      <c r="A3799" s="525"/>
      <c r="B3799" s="526"/>
      <c r="C3799" s="483"/>
      <c r="D3799" s="541"/>
      <c r="E3799" s="473"/>
      <c r="F3799" s="479"/>
      <c r="G3799" s="473"/>
      <c r="H3799" s="473"/>
      <c r="I3799" s="480"/>
      <c r="J3799" s="442"/>
      <c r="K3799" s="509"/>
      <c r="L3799" s="484"/>
      <c r="M3799" s="484"/>
      <c r="N3799" s="574"/>
      <c r="O3799" s="532"/>
      <c r="P3799" s="532"/>
    </row>
    <row r="3800" spans="1:16" x14ac:dyDescent="0.2">
      <c r="A3800" s="525"/>
      <c r="B3800" s="526"/>
      <c r="C3800" s="483"/>
      <c r="D3800" s="541"/>
      <c r="E3800" s="473"/>
      <c r="F3800" s="479"/>
      <c r="G3800" s="473"/>
      <c r="H3800" s="473"/>
      <c r="I3800" s="480"/>
      <c r="J3800" s="442"/>
      <c r="K3800" s="509"/>
      <c r="L3800" s="484"/>
      <c r="M3800" s="484"/>
      <c r="N3800" s="574"/>
      <c r="O3800" s="532"/>
      <c r="P3800" s="532"/>
    </row>
    <row r="3801" spans="1:16" x14ac:dyDescent="0.2">
      <c r="A3801" s="525"/>
      <c r="B3801" s="526"/>
      <c r="C3801" s="483"/>
      <c r="D3801" s="541"/>
      <c r="E3801" s="473"/>
      <c r="F3801" s="479"/>
      <c r="G3801" s="473"/>
      <c r="H3801" s="473"/>
      <c r="I3801" s="480"/>
      <c r="J3801" s="442"/>
      <c r="K3801" s="509"/>
      <c r="L3801" s="484"/>
      <c r="M3801" s="484"/>
      <c r="N3801" s="574"/>
      <c r="O3801" s="532"/>
      <c r="P3801" s="532"/>
    </row>
    <row r="3802" spans="1:16" x14ac:dyDescent="0.2">
      <c r="A3802" s="525"/>
      <c r="B3802" s="526"/>
      <c r="C3802" s="483"/>
      <c r="D3802" s="541"/>
      <c r="E3802" s="473"/>
      <c r="F3802" s="479"/>
      <c r="G3802" s="473"/>
      <c r="H3802" s="473"/>
      <c r="I3802" s="480"/>
      <c r="J3802" s="442"/>
      <c r="K3802" s="509"/>
      <c r="L3802" s="484"/>
      <c r="M3802" s="484"/>
      <c r="N3802" s="574"/>
      <c r="O3802" s="532"/>
      <c r="P3802" s="532"/>
    </row>
    <row r="3803" spans="1:16" x14ac:dyDescent="0.2">
      <c r="A3803" s="525"/>
      <c r="B3803" s="526"/>
      <c r="C3803" s="483"/>
      <c r="D3803" s="541"/>
      <c r="E3803" s="473"/>
      <c r="F3803" s="479"/>
      <c r="G3803" s="473"/>
      <c r="H3803" s="473"/>
      <c r="I3803" s="480"/>
      <c r="J3803" s="442"/>
      <c r="K3803" s="509"/>
      <c r="L3803" s="484"/>
      <c r="M3803" s="484"/>
      <c r="N3803" s="574"/>
      <c r="O3803" s="532"/>
      <c r="P3803" s="532"/>
    </row>
    <row r="3804" spans="1:16" x14ac:dyDescent="0.2">
      <c r="A3804" s="525"/>
      <c r="B3804" s="526"/>
      <c r="C3804" s="483"/>
      <c r="D3804" s="541"/>
      <c r="E3804" s="473"/>
      <c r="F3804" s="479"/>
      <c r="G3804" s="473"/>
      <c r="H3804" s="473"/>
      <c r="I3804" s="480"/>
      <c r="J3804" s="442"/>
      <c r="K3804" s="509"/>
      <c r="L3804" s="484"/>
      <c r="M3804" s="484"/>
      <c r="N3804" s="574"/>
      <c r="O3804" s="532"/>
      <c r="P3804" s="532"/>
    </row>
    <row r="3805" spans="1:16" x14ac:dyDescent="0.2">
      <c r="A3805" s="525"/>
      <c r="B3805" s="526"/>
      <c r="C3805" s="483"/>
      <c r="D3805" s="541"/>
      <c r="E3805" s="473"/>
      <c r="F3805" s="479"/>
      <c r="G3805" s="473"/>
      <c r="H3805" s="473"/>
      <c r="I3805" s="480"/>
      <c r="J3805" s="442"/>
      <c r="K3805" s="509"/>
      <c r="L3805" s="484"/>
      <c r="M3805" s="484"/>
      <c r="N3805" s="574"/>
      <c r="O3805" s="532"/>
      <c r="P3805" s="532"/>
    </row>
    <row r="3806" spans="1:16" x14ac:dyDescent="0.2">
      <c r="A3806" s="525"/>
      <c r="B3806" s="526"/>
      <c r="C3806" s="483"/>
      <c r="D3806" s="541"/>
      <c r="E3806" s="473"/>
      <c r="F3806" s="479"/>
      <c r="G3806" s="473"/>
      <c r="H3806" s="473"/>
      <c r="I3806" s="480"/>
      <c r="J3806" s="442"/>
      <c r="K3806" s="509"/>
      <c r="L3806" s="484"/>
      <c r="M3806" s="484"/>
      <c r="N3806" s="574"/>
      <c r="O3806" s="532"/>
      <c r="P3806" s="532"/>
    </row>
    <row r="3807" spans="1:16" x14ac:dyDescent="0.2">
      <c r="A3807" s="525"/>
      <c r="B3807" s="526"/>
      <c r="C3807" s="483"/>
      <c r="D3807" s="541"/>
      <c r="E3807" s="473"/>
      <c r="F3807" s="479"/>
      <c r="G3807" s="473"/>
      <c r="H3807" s="473"/>
      <c r="I3807" s="480"/>
      <c r="J3807" s="442"/>
      <c r="K3807" s="509"/>
      <c r="L3807" s="484"/>
      <c r="M3807" s="484"/>
      <c r="N3807" s="574"/>
      <c r="O3807" s="532"/>
      <c r="P3807" s="532"/>
    </row>
    <row r="3808" spans="1:16" x14ac:dyDescent="0.2">
      <c r="A3808" s="525"/>
      <c r="B3808" s="526"/>
      <c r="C3808" s="483"/>
      <c r="D3808" s="541"/>
      <c r="E3808" s="473"/>
      <c r="F3808" s="479"/>
      <c r="G3808" s="473"/>
      <c r="H3808" s="473"/>
      <c r="I3808" s="480"/>
      <c r="J3808" s="442"/>
      <c r="K3808" s="509"/>
      <c r="L3808" s="484"/>
      <c r="M3808" s="484"/>
      <c r="N3808" s="574"/>
      <c r="O3808" s="532"/>
      <c r="P3808" s="532"/>
    </row>
    <row r="3809" spans="1:16" x14ac:dyDescent="0.2">
      <c r="A3809" s="525"/>
      <c r="B3809" s="526"/>
      <c r="C3809" s="483"/>
      <c r="D3809" s="541"/>
      <c r="E3809" s="473"/>
      <c r="F3809" s="479"/>
      <c r="G3809" s="473"/>
      <c r="H3809" s="473"/>
      <c r="I3809" s="480"/>
      <c r="J3809" s="442"/>
      <c r="K3809" s="509"/>
      <c r="L3809" s="484"/>
      <c r="M3809" s="484"/>
      <c r="N3809" s="574"/>
      <c r="O3809" s="532"/>
      <c r="P3809" s="532"/>
    </row>
    <row r="3810" spans="1:16" x14ac:dyDescent="0.2">
      <c r="A3810" s="525"/>
      <c r="B3810" s="526"/>
      <c r="C3810" s="483"/>
      <c r="D3810" s="541"/>
      <c r="E3810" s="473"/>
      <c r="F3810" s="479"/>
      <c r="G3810" s="473"/>
      <c r="H3810" s="473"/>
      <c r="I3810" s="480"/>
      <c r="J3810" s="442"/>
      <c r="K3810" s="509"/>
      <c r="L3810" s="484"/>
      <c r="M3810" s="484"/>
      <c r="N3810" s="574"/>
      <c r="O3810" s="532"/>
      <c r="P3810" s="532"/>
    </row>
    <row r="3811" spans="1:16" x14ac:dyDescent="0.2">
      <c r="A3811" s="525"/>
      <c r="B3811" s="526"/>
      <c r="C3811" s="483"/>
      <c r="D3811" s="541"/>
      <c r="E3811" s="473"/>
      <c r="F3811" s="479"/>
      <c r="G3811" s="473"/>
      <c r="H3811" s="473"/>
      <c r="I3811" s="480"/>
      <c r="J3811" s="442"/>
      <c r="K3811" s="509"/>
      <c r="L3811" s="484"/>
      <c r="M3811" s="484"/>
      <c r="N3811" s="574"/>
      <c r="O3811" s="532"/>
      <c r="P3811" s="532"/>
    </row>
    <row r="3812" spans="1:16" x14ac:dyDescent="0.2">
      <c r="A3812" s="525"/>
      <c r="B3812" s="526"/>
      <c r="C3812" s="483"/>
      <c r="D3812" s="541"/>
      <c r="E3812" s="473"/>
      <c r="F3812" s="479"/>
      <c r="G3812" s="473"/>
      <c r="H3812" s="473"/>
      <c r="I3812" s="480"/>
      <c r="J3812" s="442"/>
      <c r="K3812" s="509"/>
      <c r="L3812" s="484"/>
      <c r="M3812" s="484"/>
      <c r="N3812" s="574"/>
      <c r="O3812" s="532"/>
      <c r="P3812" s="532"/>
    </row>
    <row r="3813" spans="1:16" x14ac:dyDescent="0.2">
      <c r="A3813" s="525"/>
      <c r="B3813" s="526"/>
      <c r="C3813" s="483"/>
      <c r="D3813" s="541"/>
      <c r="E3813" s="473"/>
      <c r="F3813" s="479"/>
      <c r="G3813" s="473"/>
      <c r="H3813" s="473"/>
      <c r="I3813" s="480"/>
      <c r="J3813" s="442"/>
      <c r="K3813" s="509"/>
      <c r="L3813" s="484"/>
      <c r="M3813" s="484"/>
      <c r="N3813" s="574"/>
      <c r="O3813" s="532"/>
      <c r="P3813" s="532"/>
    </row>
    <row r="3814" spans="1:16" x14ac:dyDescent="0.2">
      <c r="A3814" s="525"/>
      <c r="B3814" s="526"/>
      <c r="C3814" s="483"/>
      <c r="D3814" s="541"/>
      <c r="E3814" s="473"/>
      <c r="F3814" s="479"/>
      <c r="G3814" s="473"/>
      <c r="H3814" s="473"/>
      <c r="I3814" s="480"/>
      <c r="J3814" s="442"/>
      <c r="K3814" s="509"/>
      <c r="L3814" s="484"/>
      <c r="M3814" s="484"/>
      <c r="N3814" s="574"/>
      <c r="O3814" s="532"/>
      <c r="P3814" s="532"/>
    </row>
    <row r="3815" spans="1:16" x14ac:dyDescent="0.2">
      <c r="A3815" s="525"/>
      <c r="B3815" s="526"/>
      <c r="C3815" s="483"/>
      <c r="D3815" s="541"/>
      <c r="E3815" s="473"/>
      <c r="F3815" s="479"/>
      <c r="G3815" s="473"/>
      <c r="H3815" s="473"/>
      <c r="I3815" s="480"/>
      <c r="J3815" s="442"/>
      <c r="K3815" s="509"/>
      <c r="L3815" s="484"/>
      <c r="M3815" s="484"/>
      <c r="N3815" s="574"/>
      <c r="O3815" s="532"/>
      <c r="P3815" s="532"/>
    </row>
    <row r="3816" spans="1:16" x14ac:dyDescent="0.2">
      <c r="A3816" s="525"/>
      <c r="B3816" s="526"/>
      <c r="C3816" s="483"/>
      <c r="D3816" s="541"/>
      <c r="E3816" s="473"/>
      <c r="F3816" s="479"/>
      <c r="G3816" s="473"/>
      <c r="H3816" s="473"/>
      <c r="I3816" s="480"/>
      <c r="J3816" s="442"/>
      <c r="K3816" s="509"/>
      <c r="L3816" s="484"/>
      <c r="M3816" s="484"/>
      <c r="N3816" s="574"/>
      <c r="O3816" s="532"/>
      <c r="P3816" s="532"/>
    </row>
    <row r="3817" spans="1:16" x14ac:dyDescent="0.2">
      <c r="A3817" s="525"/>
      <c r="B3817" s="526"/>
      <c r="C3817" s="483"/>
      <c r="D3817" s="541"/>
      <c r="E3817" s="473"/>
      <c r="F3817" s="479"/>
      <c r="G3817" s="473"/>
      <c r="H3817" s="473"/>
      <c r="I3817" s="480"/>
      <c r="J3817" s="442"/>
      <c r="K3817" s="509"/>
      <c r="L3817" s="484"/>
      <c r="M3817" s="484"/>
      <c r="N3817" s="574"/>
      <c r="O3817" s="532"/>
      <c r="P3817" s="532"/>
    </row>
    <row r="3818" spans="1:16" x14ac:dyDescent="0.2">
      <c r="A3818" s="525"/>
      <c r="B3818" s="526"/>
      <c r="C3818" s="483"/>
      <c r="D3818" s="541"/>
      <c r="E3818" s="473"/>
      <c r="F3818" s="479"/>
      <c r="G3818" s="473"/>
      <c r="H3818" s="473"/>
      <c r="I3818" s="480"/>
      <c r="J3818" s="442"/>
      <c r="K3818" s="509"/>
      <c r="L3818" s="484"/>
      <c r="M3818" s="484"/>
      <c r="N3818" s="574"/>
      <c r="O3818" s="532"/>
      <c r="P3818" s="532"/>
    </row>
    <row r="3819" spans="1:16" x14ac:dyDescent="0.2">
      <c r="A3819" s="525"/>
      <c r="B3819" s="526"/>
      <c r="C3819" s="483"/>
      <c r="D3819" s="541"/>
      <c r="E3819" s="473"/>
      <c r="F3819" s="479"/>
      <c r="G3819" s="473"/>
      <c r="H3819" s="473"/>
      <c r="I3819" s="480"/>
      <c r="J3819" s="442"/>
      <c r="K3819" s="509"/>
      <c r="L3819" s="484"/>
      <c r="M3819" s="484"/>
      <c r="N3819" s="574"/>
      <c r="O3819" s="532"/>
      <c r="P3819" s="532"/>
    </row>
    <row r="3820" spans="1:16" x14ac:dyDescent="0.2">
      <c r="A3820" s="525"/>
      <c r="B3820" s="526"/>
      <c r="C3820" s="483"/>
      <c r="D3820" s="541"/>
      <c r="E3820" s="473"/>
      <c r="F3820" s="479"/>
      <c r="G3820" s="473"/>
      <c r="H3820" s="473"/>
      <c r="I3820" s="480"/>
      <c r="J3820" s="442"/>
      <c r="K3820" s="509"/>
      <c r="L3820" s="484"/>
      <c r="M3820" s="484"/>
      <c r="N3820" s="574"/>
      <c r="O3820" s="532"/>
      <c r="P3820" s="532"/>
    </row>
    <row r="3821" spans="1:16" x14ac:dyDescent="0.2">
      <c r="A3821" s="525"/>
      <c r="B3821" s="526"/>
      <c r="C3821" s="483"/>
      <c r="D3821" s="541"/>
      <c r="E3821" s="473"/>
      <c r="F3821" s="479"/>
      <c r="G3821" s="473"/>
      <c r="H3821" s="473"/>
      <c r="I3821" s="480"/>
      <c r="J3821" s="442"/>
      <c r="K3821" s="509"/>
      <c r="L3821" s="484"/>
      <c r="M3821" s="484"/>
      <c r="N3821" s="574"/>
      <c r="O3821" s="532"/>
      <c r="P3821" s="532"/>
    </row>
    <row r="3822" spans="1:16" x14ac:dyDescent="0.2">
      <c r="A3822" s="525"/>
      <c r="B3822" s="526"/>
      <c r="C3822" s="483"/>
      <c r="D3822" s="541"/>
      <c r="E3822" s="473"/>
      <c r="F3822" s="479"/>
      <c r="G3822" s="473"/>
      <c r="H3822" s="473"/>
      <c r="I3822" s="480"/>
      <c r="J3822" s="442"/>
      <c r="K3822" s="509"/>
      <c r="L3822" s="484"/>
      <c r="M3822" s="484"/>
      <c r="N3822" s="574"/>
      <c r="O3822" s="532"/>
      <c r="P3822" s="532"/>
    </row>
    <row r="3823" spans="1:16" x14ac:dyDescent="0.2">
      <c r="A3823" s="525"/>
      <c r="B3823" s="526"/>
      <c r="C3823" s="483"/>
      <c r="D3823" s="541"/>
      <c r="E3823" s="473"/>
      <c r="F3823" s="479"/>
      <c r="G3823" s="473"/>
      <c r="H3823" s="473"/>
      <c r="I3823" s="480"/>
      <c r="J3823" s="442"/>
      <c r="K3823" s="509"/>
      <c r="L3823" s="484"/>
      <c r="M3823" s="484"/>
      <c r="N3823" s="574"/>
      <c r="O3823" s="532"/>
      <c r="P3823" s="532"/>
    </row>
    <row r="3824" spans="1:16" x14ac:dyDescent="0.2">
      <c r="A3824" s="525"/>
      <c r="B3824" s="526"/>
      <c r="C3824" s="483"/>
      <c r="D3824" s="541"/>
      <c r="E3824" s="473"/>
      <c r="F3824" s="479"/>
      <c r="G3824" s="473"/>
      <c r="H3824" s="473"/>
      <c r="I3824" s="480"/>
      <c r="J3824" s="442"/>
      <c r="K3824" s="509"/>
      <c r="L3824" s="484"/>
      <c r="M3824" s="484"/>
      <c r="N3824" s="574"/>
      <c r="O3824" s="532"/>
      <c r="P3824" s="532"/>
    </row>
    <row r="3825" spans="1:16" x14ac:dyDescent="0.2">
      <c r="A3825" s="525"/>
      <c r="B3825" s="526"/>
      <c r="C3825" s="483"/>
      <c r="D3825" s="541"/>
      <c r="E3825" s="473"/>
      <c r="F3825" s="479"/>
      <c r="G3825" s="473"/>
      <c r="H3825" s="473"/>
      <c r="I3825" s="480"/>
      <c r="J3825" s="442"/>
      <c r="K3825" s="509"/>
      <c r="L3825" s="484"/>
      <c r="M3825" s="484"/>
      <c r="N3825" s="574"/>
      <c r="O3825" s="532"/>
      <c r="P3825" s="532"/>
    </row>
    <row r="3826" spans="1:16" x14ac:dyDescent="0.2">
      <c r="A3826" s="525"/>
      <c r="B3826" s="526"/>
      <c r="C3826" s="483"/>
      <c r="D3826" s="541"/>
      <c r="E3826" s="473"/>
      <c r="F3826" s="479"/>
      <c r="G3826" s="473"/>
      <c r="H3826" s="473"/>
      <c r="I3826" s="480"/>
      <c r="J3826" s="442"/>
      <c r="K3826" s="509"/>
      <c r="L3826" s="484"/>
      <c r="M3826" s="484"/>
      <c r="N3826" s="574"/>
      <c r="O3826" s="532"/>
      <c r="P3826" s="532"/>
    </row>
    <row r="3827" spans="1:16" x14ac:dyDescent="0.2">
      <c r="A3827" s="525"/>
      <c r="B3827" s="526"/>
      <c r="C3827" s="483"/>
      <c r="D3827" s="541"/>
      <c r="E3827" s="473"/>
      <c r="F3827" s="479"/>
      <c r="G3827" s="473"/>
      <c r="H3827" s="473"/>
      <c r="I3827" s="480"/>
      <c r="J3827" s="442"/>
      <c r="K3827" s="509"/>
      <c r="L3827" s="484"/>
      <c r="M3827" s="484"/>
      <c r="N3827" s="574"/>
      <c r="O3827" s="532"/>
      <c r="P3827" s="532"/>
    </row>
    <row r="3828" spans="1:16" x14ac:dyDescent="0.2">
      <c r="A3828" s="525"/>
      <c r="B3828" s="526"/>
      <c r="C3828" s="483"/>
      <c r="D3828" s="541"/>
      <c r="E3828" s="473"/>
      <c r="F3828" s="479"/>
      <c r="G3828" s="473"/>
      <c r="H3828" s="473"/>
      <c r="I3828" s="480"/>
      <c r="J3828" s="442"/>
      <c r="K3828" s="509"/>
      <c r="L3828" s="484"/>
      <c r="M3828" s="484"/>
      <c r="N3828" s="574"/>
      <c r="O3828" s="532"/>
      <c r="P3828" s="532"/>
    </row>
    <row r="3829" spans="1:16" x14ac:dyDescent="0.2">
      <c r="A3829" s="525"/>
      <c r="B3829" s="526"/>
      <c r="C3829" s="483"/>
      <c r="D3829" s="541"/>
      <c r="E3829" s="473"/>
      <c r="F3829" s="479"/>
      <c r="G3829" s="473"/>
      <c r="H3829" s="473"/>
      <c r="I3829" s="480"/>
      <c r="J3829" s="442"/>
      <c r="K3829" s="509"/>
      <c r="L3829" s="484"/>
      <c r="M3829" s="484"/>
      <c r="N3829" s="574"/>
      <c r="O3829" s="532"/>
      <c r="P3829" s="532"/>
    </row>
    <row r="3830" spans="1:16" x14ac:dyDescent="0.2">
      <c r="A3830" s="525"/>
      <c r="B3830" s="526"/>
      <c r="C3830" s="483"/>
      <c r="D3830" s="541"/>
      <c r="E3830" s="473"/>
      <c r="F3830" s="479"/>
      <c r="G3830" s="473"/>
      <c r="H3830" s="473"/>
      <c r="I3830" s="480"/>
      <c r="J3830" s="442"/>
      <c r="K3830" s="509"/>
      <c r="L3830" s="484"/>
      <c r="M3830" s="484"/>
      <c r="N3830" s="574"/>
      <c r="O3830" s="532"/>
      <c r="P3830" s="532"/>
    </row>
    <row r="3831" spans="1:16" x14ac:dyDescent="0.2">
      <c r="A3831" s="525"/>
      <c r="B3831" s="526"/>
      <c r="C3831" s="483"/>
      <c r="D3831" s="541"/>
      <c r="E3831" s="473"/>
      <c r="F3831" s="479"/>
      <c r="G3831" s="473"/>
      <c r="H3831" s="473"/>
      <c r="I3831" s="480"/>
      <c r="J3831" s="442"/>
      <c r="K3831" s="509"/>
      <c r="L3831" s="484"/>
      <c r="M3831" s="484"/>
      <c r="N3831" s="574"/>
      <c r="O3831" s="532"/>
      <c r="P3831" s="532"/>
    </row>
    <row r="3832" spans="1:16" x14ac:dyDescent="0.2">
      <c r="A3832" s="525"/>
      <c r="B3832" s="526"/>
      <c r="C3832" s="483"/>
      <c r="D3832" s="541"/>
      <c r="E3832" s="473"/>
      <c r="F3832" s="479"/>
      <c r="G3832" s="473"/>
      <c r="H3832" s="473"/>
      <c r="I3832" s="480"/>
      <c r="J3832" s="442"/>
      <c r="K3832" s="509"/>
      <c r="L3832" s="484"/>
      <c r="M3832" s="484"/>
      <c r="N3832" s="574"/>
      <c r="O3832" s="532"/>
      <c r="P3832" s="532"/>
    </row>
    <row r="3833" spans="1:16" x14ac:dyDescent="0.2">
      <c r="A3833" s="525"/>
      <c r="B3833" s="526"/>
      <c r="C3833" s="483"/>
      <c r="D3833" s="541"/>
      <c r="E3833" s="473"/>
      <c r="F3833" s="479"/>
      <c r="G3833" s="473"/>
      <c r="H3833" s="473"/>
      <c r="I3833" s="480"/>
      <c r="J3833" s="442"/>
      <c r="K3833" s="509"/>
      <c r="L3833" s="484"/>
      <c r="M3833" s="484"/>
      <c r="N3833" s="574"/>
      <c r="O3833" s="532"/>
      <c r="P3833" s="532"/>
    </row>
    <row r="3834" spans="1:16" x14ac:dyDescent="0.2">
      <c r="A3834" s="525"/>
      <c r="B3834" s="526"/>
      <c r="C3834" s="483"/>
      <c r="D3834" s="541"/>
      <c r="E3834" s="473"/>
      <c r="F3834" s="479"/>
      <c r="G3834" s="473"/>
      <c r="H3834" s="473"/>
      <c r="I3834" s="480"/>
      <c r="J3834" s="442"/>
      <c r="K3834" s="509"/>
      <c r="L3834" s="484"/>
      <c r="M3834" s="484"/>
      <c r="N3834" s="574"/>
      <c r="O3834" s="532"/>
      <c r="P3834" s="532"/>
    </row>
    <row r="3835" spans="1:16" x14ac:dyDescent="0.2">
      <c r="A3835" s="525"/>
      <c r="B3835" s="526"/>
      <c r="C3835" s="483"/>
      <c r="D3835" s="541"/>
      <c r="E3835" s="473"/>
      <c r="F3835" s="479"/>
      <c r="G3835" s="473"/>
      <c r="H3835" s="473"/>
      <c r="I3835" s="480"/>
      <c r="J3835" s="442"/>
      <c r="K3835" s="509"/>
      <c r="L3835" s="484"/>
      <c r="M3835" s="484"/>
      <c r="N3835" s="574"/>
      <c r="O3835" s="532"/>
      <c r="P3835" s="532"/>
    </row>
    <row r="3836" spans="1:16" x14ac:dyDescent="0.2">
      <c r="A3836" s="525"/>
      <c r="B3836" s="526"/>
      <c r="C3836" s="483"/>
      <c r="D3836" s="541"/>
      <c r="E3836" s="473"/>
      <c r="F3836" s="479"/>
      <c r="G3836" s="473"/>
      <c r="H3836" s="473"/>
      <c r="I3836" s="480"/>
      <c r="J3836" s="442"/>
      <c r="K3836" s="509"/>
      <c r="L3836" s="484"/>
      <c r="M3836" s="484"/>
      <c r="N3836" s="574"/>
      <c r="O3836" s="532"/>
      <c r="P3836" s="532"/>
    </row>
    <row r="3837" spans="1:16" x14ac:dyDescent="0.2">
      <c r="A3837" s="525"/>
      <c r="B3837" s="526"/>
      <c r="C3837" s="483"/>
      <c r="D3837" s="541"/>
      <c r="E3837" s="473"/>
      <c r="F3837" s="479"/>
      <c r="G3837" s="473"/>
      <c r="H3837" s="473"/>
      <c r="I3837" s="480"/>
      <c r="J3837" s="442"/>
      <c r="K3837" s="509"/>
      <c r="L3837" s="484"/>
      <c r="M3837" s="484"/>
      <c r="N3837" s="574"/>
      <c r="O3837" s="532"/>
      <c r="P3837" s="532"/>
    </row>
    <row r="3838" spans="1:16" x14ac:dyDescent="0.2">
      <c r="A3838" s="525"/>
      <c r="B3838" s="526"/>
      <c r="C3838" s="483"/>
      <c r="D3838" s="541"/>
      <c r="E3838" s="473"/>
      <c r="F3838" s="479"/>
      <c r="G3838" s="473"/>
      <c r="H3838" s="473"/>
      <c r="I3838" s="480"/>
      <c r="J3838" s="442"/>
      <c r="K3838" s="509"/>
      <c r="L3838" s="484"/>
      <c r="M3838" s="484"/>
      <c r="N3838" s="574"/>
      <c r="O3838" s="532"/>
      <c r="P3838" s="532"/>
    </row>
    <row r="3839" spans="1:16" x14ac:dyDescent="0.2">
      <c r="A3839" s="525"/>
      <c r="B3839" s="526"/>
      <c r="C3839" s="483"/>
      <c r="D3839" s="541"/>
      <c r="E3839" s="473"/>
      <c r="F3839" s="479"/>
      <c r="G3839" s="473"/>
      <c r="H3839" s="473"/>
      <c r="I3839" s="480"/>
      <c r="J3839" s="442"/>
      <c r="K3839" s="509"/>
      <c r="L3839" s="484"/>
      <c r="M3839" s="484"/>
      <c r="N3839" s="574"/>
      <c r="O3839" s="532"/>
      <c r="P3839" s="532"/>
    </row>
    <row r="3840" spans="1:16" x14ac:dyDescent="0.2">
      <c r="A3840" s="525"/>
      <c r="B3840" s="526"/>
      <c r="C3840" s="483"/>
      <c r="D3840" s="541"/>
      <c r="E3840" s="473"/>
      <c r="F3840" s="479"/>
      <c r="G3840" s="473"/>
      <c r="H3840" s="473"/>
      <c r="I3840" s="480"/>
      <c r="J3840" s="442"/>
      <c r="K3840" s="509"/>
      <c r="L3840" s="484"/>
      <c r="M3840" s="484"/>
      <c r="N3840" s="574"/>
      <c r="O3840" s="532"/>
      <c r="P3840" s="532"/>
    </row>
    <row r="3841" spans="1:16" x14ac:dyDescent="0.2">
      <c r="A3841" s="525"/>
      <c r="B3841" s="526"/>
      <c r="C3841" s="483"/>
      <c r="D3841" s="541"/>
      <c r="E3841" s="473"/>
      <c r="F3841" s="479"/>
      <c r="G3841" s="473"/>
      <c r="H3841" s="473"/>
      <c r="I3841" s="480"/>
      <c r="J3841" s="442"/>
      <c r="K3841" s="509"/>
      <c r="L3841" s="484"/>
      <c r="M3841" s="484"/>
      <c r="N3841" s="574"/>
      <c r="O3841" s="532"/>
      <c r="P3841" s="532"/>
    </row>
    <row r="3842" spans="1:16" x14ac:dyDescent="0.2">
      <c r="A3842" s="525"/>
      <c r="B3842" s="526"/>
      <c r="C3842" s="483"/>
      <c r="D3842" s="541"/>
      <c r="E3842" s="473"/>
      <c r="F3842" s="479"/>
      <c r="G3842" s="473"/>
      <c r="H3842" s="473"/>
      <c r="I3842" s="480"/>
      <c r="J3842" s="442"/>
      <c r="K3842" s="509"/>
      <c r="L3842" s="484"/>
      <c r="M3842" s="484"/>
      <c r="N3842" s="574"/>
      <c r="O3842" s="532"/>
      <c r="P3842" s="532"/>
    </row>
    <row r="3843" spans="1:16" x14ac:dyDescent="0.2">
      <c r="A3843" s="525"/>
      <c r="B3843" s="526"/>
      <c r="C3843" s="483"/>
      <c r="D3843" s="541"/>
      <c r="E3843" s="473"/>
      <c r="F3843" s="479"/>
      <c r="G3843" s="473"/>
      <c r="H3843" s="473"/>
      <c r="I3843" s="480"/>
      <c r="J3843" s="442"/>
      <c r="K3843" s="509"/>
      <c r="L3843" s="484"/>
      <c r="M3843" s="484"/>
      <c r="N3843" s="574"/>
      <c r="O3843" s="532"/>
      <c r="P3843" s="532"/>
    </row>
    <row r="3844" spans="1:16" x14ac:dyDescent="0.2">
      <c r="A3844" s="525"/>
      <c r="B3844" s="526"/>
      <c r="C3844" s="483"/>
      <c r="D3844" s="541"/>
      <c r="E3844" s="473"/>
      <c r="F3844" s="479"/>
      <c r="G3844" s="473"/>
      <c r="H3844" s="473"/>
      <c r="I3844" s="480"/>
      <c r="J3844" s="442"/>
      <c r="K3844" s="509"/>
      <c r="L3844" s="484"/>
      <c r="M3844" s="484"/>
      <c r="N3844" s="574"/>
      <c r="O3844" s="532"/>
      <c r="P3844" s="532"/>
    </row>
    <row r="3845" spans="1:16" x14ac:dyDescent="0.2">
      <c r="A3845" s="525"/>
      <c r="B3845" s="526"/>
      <c r="C3845" s="483"/>
      <c r="D3845" s="541"/>
      <c r="E3845" s="473"/>
      <c r="F3845" s="479"/>
      <c r="G3845" s="473"/>
      <c r="H3845" s="473"/>
      <c r="I3845" s="480"/>
      <c r="J3845" s="442"/>
      <c r="K3845" s="509"/>
      <c r="L3845" s="484"/>
      <c r="M3845" s="484"/>
      <c r="N3845" s="574"/>
      <c r="O3845" s="532"/>
      <c r="P3845" s="532"/>
    </row>
    <row r="3846" spans="1:16" x14ac:dyDescent="0.2">
      <c r="A3846" s="525"/>
      <c r="B3846" s="526"/>
      <c r="C3846" s="483"/>
      <c r="D3846" s="541"/>
      <c r="E3846" s="473"/>
      <c r="F3846" s="479"/>
      <c r="G3846" s="473"/>
      <c r="H3846" s="473"/>
      <c r="I3846" s="480"/>
      <c r="J3846" s="442"/>
      <c r="K3846" s="509"/>
      <c r="L3846" s="484"/>
      <c r="M3846" s="484"/>
      <c r="N3846" s="574"/>
      <c r="O3846" s="532"/>
      <c r="P3846" s="532"/>
    </row>
    <row r="3847" spans="1:16" x14ac:dyDescent="0.2">
      <c r="A3847" s="525"/>
      <c r="B3847" s="526"/>
      <c r="C3847" s="483"/>
      <c r="D3847" s="541"/>
      <c r="E3847" s="473"/>
      <c r="F3847" s="479"/>
      <c r="G3847" s="473"/>
      <c r="H3847" s="473"/>
      <c r="I3847" s="480"/>
      <c r="J3847" s="442"/>
      <c r="K3847" s="509"/>
      <c r="L3847" s="484"/>
      <c r="M3847" s="484"/>
      <c r="N3847" s="574"/>
      <c r="O3847" s="532"/>
      <c r="P3847" s="532"/>
    </row>
    <row r="3848" spans="1:16" x14ac:dyDescent="0.2">
      <c r="A3848" s="525"/>
      <c r="B3848" s="526"/>
      <c r="C3848" s="483"/>
      <c r="D3848" s="541"/>
      <c r="E3848" s="473"/>
      <c r="F3848" s="479"/>
      <c r="G3848" s="473"/>
      <c r="H3848" s="473"/>
      <c r="I3848" s="480"/>
      <c r="J3848" s="442"/>
      <c r="K3848" s="509"/>
      <c r="L3848" s="484"/>
      <c r="M3848" s="484"/>
      <c r="N3848" s="574"/>
      <c r="O3848" s="532"/>
      <c r="P3848" s="532"/>
    </row>
    <row r="3849" spans="1:16" x14ac:dyDescent="0.2">
      <c r="A3849" s="525"/>
      <c r="B3849" s="526"/>
      <c r="C3849" s="483"/>
      <c r="D3849" s="541"/>
      <c r="E3849" s="473"/>
      <c r="F3849" s="479"/>
      <c r="G3849" s="473"/>
      <c r="H3849" s="473"/>
      <c r="I3849" s="480"/>
      <c r="J3849" s="442"/>
      <c r="K3849" s="509"/>
      <c r="L3849" s="484"/>
      <c r="M3849" s="484"/>
      <c r="N3849" s="574"/>
      <c r="O3849" s="532"/>
      <c r="P3849" s="532"/>
    </row>
    <row r="3850" spans="1:16" x14ac:dyDescent="0.2">
      <c r="A3850" s="525"/>
      <c r="B3850" s="526"/>
      <c r="C3850" s="483"/>
      <c r="D3850" s="541"/>
      <c r="E3850" s="473"/>
      <c r="F3850" s="479"/>
      <c r="G3850" s="473"/>
      <c r="H3850" s="473"/>
      <c r="I3850" s="480"/>
      <c r="J3850" s="442"/>
      <c r="K3850" s="509"/>
      <c r="L3850" s="484"/>
      <c r="M3850" s="484"/>
      <c r="N3850" s="574"/>
      <c r="O3850" s="532"/>
      <c r="P3850" s="532"/>
    </row>
    <row r="3851" spans="1:16" x14ac:dyDescent="0.2">
      <c r="A3851" s="525"/>
      <c r="B3851" s="526"/>
      <c r="C3851" s="483"/>
      <c r="D3851" s="541"/>
      <c r="E3851" s="473"/>
      <c r="F3851" s="479"/>
      <c r="G3851" s="473"/>
      <c r="H3851" s="473"/>
      <c r="I3851" s="480"/>
      <c r="J3851" s="442"/>
      <c r="K3851" s="509"/>
      <c r="L3851" s="484"/>
      <c r="M3851" s="484"/>
      <c r="N3851" s="574"/>
      <c r="O3851" s="532"/>
      <c r="P3851" s="532"/>
    </row>
    <row r="3852" spans="1:16" x14ac:dyDescent="0.2">
      <c r="A3852" s="525"/>
      <c r="B3852" s="526"/>
      <c r="C3852" s="483"/>
      <c r="D3852" s="541"/>
      <c r="E3852" s="473"/>
      <c r="F3852" s="479"/>
      <c r="G3852" s="473"/>
      <c r="H3852" s="473"/>
      <c r="I3852" s="480"/>
      <c r="J3852" s="442"/>
      <c r="K3852" s="509"/>
      <c r="L3852" s="484"/>
      <c r="M3852" s="484"/>
      <c r="N3852" s="574"/>
      <c r="O3852" s="532"/>
      <c r="P3852" s="532"/>
    </row>
    <row r="3853" spans="1:16" x14ac:dyDescent="0.2">
      <c r="A3853" s="525"/>
      <c r="B3853" s="526"/>
      <c r="C3853" s="483"/>
      <c r="D3853" s="541"/>
      <c r="E3853" s="473"/>
      <c r="F3853" s="479"/>
      <c r="G3853" s="473"/>
      <c r="H3853" s="473"/>
      <c r="I3853" s="480"/>
      <c r="J3853" s="442"/>
      <c r="K3853" s="509"/>
      <c r="L3853" s="484"/>
      <c r="M3853" s="484"/>
      <c r="N3853" s="574"/>
      <c r="O3853" s="532"/>
      <c r="P3853" s="532"/>
    </row>
    <row r="3854" spans="1:16" x14ac:dyDescent="0.2">
      <c r="A3854" s="525"/>
      <c r="B3854" s="526"/>
      <c r="C3854" s="483"/>
      <c r="D3854" s="541"/>
      <c r="E3854" s="473"/>
      <c r="F3854" s="479"/>
      <c r="G3854" s="473"/>
      <c r="H3854" s="473"/>
      <c r="I3854" s="480"/>
      <c r="J3854" s="442"/>
      <c r="K3854" s="509"/>
      <c r="L3854" s="484"/>
      <c r="M3854" s="484"/>
      <c r="N3854" s="574"/>
      <c r="O3854" s="532"/>
      <c r="P3854" s="532"/>
    </row>
    <row r="3855" spans="1:16" x14ac:dyDescent="0.2">
      <c r="A3855" s="525"/>
      <c r="B3855" s="526"/>
      <c r="C3855" s="483"/>
      <c r="D3855" s="541"/>
      <c r="E3855" s="473"/>
      <c r="F3855" s="479"/>
      <c r="G3855" s="473"/>
      <c r="H3855" s="473"/>
      <c r="I3855" s="480"/>
      <c r="J3855" s="442"/>
      <c r="K3855" s="509"/>
      <c r="L3855" s="484"/>
      <c r="M3855" s="484"/>
      <c r="N3855" s="574"/>
      <c r="O3855" s="532"/>
      <c r="P3855" s="532"/>
    </row>
    <row r="3856" spans="1:16" x14ac:dyDescent="0.2">
      <c r="A3856" s="525"/>
      <c r="B3856" s="526"/>
      <c r="C3856" s="483"/>
      <c r="D3856" s="541"/>
      <c r="E3856" s="473"/>
      <c r="F3856" s="479"/>
      <c r="G3856" s="473"/>
      <c r="H3856" s="473"/>
      <c r="I3856" s="480"/>
      <c r="J3856" s="442"/>
      <c r="K3856" s="509"/>
      <c r="L3856" s="484"/>
      <c r="M3856" s="484"/>
      <c r="N3856" s="574"/>
      <c r="O3856" s="532"/>
      <c r="P3856" s="532"/>
    </row>
    <row r="3857" spans="1:16" x14ac:dyDescent="0.2">
      <c r="A3857" s="525"/>
      <c r="B3857" s="526"/>
      <c r="C3857" s="483"/>
      <c r="D3857" s="541"/>
      <c r="E3857" s="473"/>
      <c r="F3857" s="479"/>
      <c r="G3857" s="473"/>
      <c r="H3857" s="473"/>
      <c r="I3857" s="480"/>
      <c r="J3857" s="442"/>
      <c r="K3857" s="509"/>
      <c r="L3857" s="484"/>
      <c r="M3857" s="484"/>
      <c r="N3857" s="574"/>
      <c r="O3857" s="532"/>
      <c r="P3857" s="532"/>
    </row>
    <row r="3858" spans="1:16" x14ac:dyDescent="0.2">
      <c r="A3858" s="525"/>
      <c r="B3858" s="526"/>
      <c r="C3858" s="483"/>
      <c r="D3858" s="541"/>
      <c r="E3858" s="473"/>
      <c r="F3858" s="479"/>
      <c r="G3858" s="473"/>
      <c r="H3858" s="473"/>
      <c r="I3858" s="480"/>
      <c r="J3858" s="442"/>
      <c r="K3858" s="509"/>
      <c r="L3858" s="484"/>
      <c r="M3858" s="484"/>
      <c r="N3858" s="574"/>
      <c r="O3858" s="532"/>
      <c r="P3858" s="532"/>
    </row>
    <row r="3859" spans="1:16" x14ac:dyDescent="0.2">
      <c r="A3859" s="525"/>
      <c r="B3859" s="526"/>
      <c r="C3859" s="483"/>
      <c r="D3859" s="541"/>
      <c r="E3859" s="473"/>
      <c r="F3859" s="479"/>
      <c r="G3859" s="473"/>
      <c r="H3859" s="473"/>
      <c r="I3859" s="480"/>
      <c r="J3859" s="442"/>
      <c r="K3859" s="509"/>
      <c r="L3859" s="484"/>
      <c r="M3859" s="484"/>
      <c r="N3859" s="574"/>
      <c r="O3859" s="532"/>
      <c r="P3859" s="532"/>
    </row>
    <row r="3860" spans="1:16" x14ac:dyDescent="0.2">
      <c r="A3860" s="525"/>
      <c r="B3860" s="526"/>
      <c r="C3860" s="483"/>
      <c r="D3860" s="541"/>
      <c r="E3860" s="473"/>
      <c r="F3860" s="479"/>
      <c r="G3860" s="473"/>
      <c r="H3860" s="473"/>
      <c r="I3860" s="480"/>
      <c r="J3860" s="442"/>
      <c r="K3860" s="509"/>
      <c r="L3860" s="484"/>
      <c r="M3860" s="484"/>
      <c r="N3860" s="574"/>
      <c r="O3860" s="532"/>
      <c r="P3860" s="532"/>
    </row>
    <row r="3861" spans="1:16" x14ac:dyDescent="0.2">
      <c r="A3861" s="525"/>
      <c r="B3861" s="526"/>
      <c r="C3861" s="483"/>
      <c r="D3861" s="541"/>
      <c r="E3861" s="473"/>
      <c r="F3861" s="479"/>
      <c r="G3861" s="473"/>
      <c r="H3861" s="473"/>
      <c r="I3861" s="480"/>
      <c r="J3861" s="442"/>
      <c r="K3861" s="509"/>
      <c r="L3861" s="484"/>
      <c r="M3861" s="484"/>
      <c r="N3861" s="574"/>
      <c r="O3861" s="532"/>
      <c r="P3861" s="532"/>
    </row>
    <row r="3862" spans="1:16" x14ac:dyDescent="0.2">
      <c r="A3862" s="525"/>
      <c r="B3862" s="526"/>
      <c r="C3862" s="483"/>
      <c r="D3862" s="541"/>
      <c r="E3862" s="473"/>
      <c r="F3862" s="479"/>
      <c r="G3862" s="473"/>
      <c r="H3862" s="473"/>
      <c r="I3862" s="480"/>
      <c r="J3862" s="442"/>
      <c r="K3862" s="509"/>
      <c r="L3862" s="484"/>
      <c r="M3862" s="484"/>
      <c r="N3862" s="574"/>
      <c r="O3862" s="532"/>
      <c r="P3862" s="532"/>
    </row>
    <row r="3863" spans="1:16" x14ac:dyDescent="0.2">
      <c r="A3863" s="525"/>
      <c r="B3863" s="526"/>
      <c r="C3863" s="483"/>
      <c r="D3863" s="541"/>
      <c r="E3863" s="473"/>
      <c r="F3863" s="479"/>
      <c r="G3863" s="473"/>
      <c r="H3863" s="473"/>
      <c r="I3863" s="480"/>
      <c r="J3863" s="442"/>
      <c r="K3863" s="509"/>
      <c r="L3863" s="484"/>
      <c r="M3863" s="484"/>
      <c r="N3863" s="574"/>
      <c r="O3863" s="532"/>
      <c r="P3863" s="532"/>
    </row>
    <row r="3864" spans="1:16" x14ac:dyDescent="0.2">
      <c r="A3864" s="525"/>
      <c r="B3864" s="526"/>
      <c r="C3864" s="483"/>
      <c r="D3864" s="541"/>
      <c r="E3864" s="473"/>
      <c r="F3864" s="479"/>
      <c r="G3864" s="473"/>
      <c r="H3864" s="473"/>
      <c r="I3864" s="480"/>
      <c r="J3864" s="442"/>
      <c r="K3864" s="509"/>
      <c r="L3864" s="484"/>
      <c r="M3864" s="484"/>
      <c r="N3864" s="574"/>
      <c r="O3864" s="532"/>
      <c r="P3864" s="532"/>
    </row>
    <row r="3865" spans="1:16" x14ac:dyDescent="0.2">
      <c r="A3865" s="525"/>
      <c r="B3865" s="526"/>
      <c r="C3865" s="483"/>
      <c r="D3865" s="541"/>
      <c r="E3865" s="473"/>
      <c r="F3865" s="479"/>
      <c r="G3865" s="473"/>
      <c r="H3865" s="473"/>
      <c r="I3865" s="480"/>
      <c r="J3865" s="442"/>
      <c r="K3865" s="509"/>
      <c r="L3865" s="484"/>
      <c r="M3865" s="484"/>
      <c r="N3865" s="574"/>
      <c r="O3865" s="532"/>
      <c r="P3865" s="532"/>
    </row>
    <row r="3866" spans="1:16" x14ac:dyDescent="0.2">
      <c r="A3866" s="525"/>
      <c r="B3866" s="526"/>
      <c r="C3866" s="483"/>
      <c r="D3866" s="541"/>
      <c r="E3866" s="473"/>
      <c r="F3866" s="479"/>
      <c r="G3866" s="473"/>
      <c r="H3866" s="473"/>
      <c r="I3866" s="480"/>
      <c r="J3866" s="442"/>
      <c r="K3866" s="509"/>
      <c r="L3866" s="484"/>
      <c r="M3866" s="484"/>
      <c r="N3866" s="574"/>
      <c r="O3866" s="532"/>
      <c r="P3866" s="532"/>
    </row>
    <row r="3867" spans="1:16" x14ac:dyDescent="0.2">
      <c r="A3867" s="525"/>
      <c r="B3867" s="526"/>
      <c r="C3867" s="483"/>
      <c r="D3867" s="541"/>
      <c r="E3867" s="473"/>
      <c r="F3867" s="479"/>
      <c r="G3867" s="473"/>
      <c r="H3867" s="473"/>
      <c r="I3867" s="480"/>
      <c r="J3867" s="442"/>
      <c r="K3867" s="509"/>
      <c r="L3867" s="484"/>
      <c r="M3867" s="484"/>
      <c r="N3867" s="574"/>
      <c r="O3867" s="532"/>
      <c r="P3867" s="532"/>
    </row>
    <row r="3868" spans="1:16" x14ac:dyDescent="0.2">
      <c r="A3868" s="525"/>
      <c r="B3868" s="526"/>
      <c r="C3868" s="483"/>
      <c r="D3868" s="541"/>
      <c r="E3868" s="473"/>
      <c r="F3868" s="479"/>
      <c r="G3868" s="473"/>
      <c r="H3868" s="473"/>
      <c r="I3868" s="480"/>
      <c r="J3868" s="442"/>
      <c r="K3868" s="509"/>
      <c r="L3868" s="484"/>
      <c r="M3868" s="484"/>
      <c r="N3868" s="574"/>
      <c r="O3868" s="532"/>
      <c r="P3868" s="532"/>
    </row>
    <row r="3869" spans="1:16" x14ac:dyDescent="0.2">
      <c r="A3869" s="525"/>
      <c r="B3869" s="526"/>
      <c r="C3869" s="483"/>
      <c r="D3869" s="541"/>
      <c r="E3869" s="473"/>
      <c r="F3869" s="479"/>
      <c r="G3869" s="473"/>
      <c r="H3869" s="473"/>
      <c r="I3869" s="480"/>
      <c r="J3869" s="442"/>
      <c r="K3869" s="509"/>
      <c r="L3869" s="484"/>
      <c r="M3869" s="484"/>
      <c r="N3869" s="574"/>
      <c r="O3869" s="532"/>
      <c r="P3869" s="532"/>
    </row>
    <row r="3870" spans="1:16" x14ac:dyDescent="0.2">
      <c r="A3870" s="525"/>
      <c r="B3870" s="526"/>
      <c r="C3870" s="483"/>
      <c r="D3870" s="541"/>
      <c r="E3870" s="473"/>
      <c r="F3870" s="479"/>
      <c r="G3870" s="473"/>
      <c r="H3870" s="473"/>
      <c r="I3870" s="480"/>
      <c r="J3870" s="442"/>
      <c r="K3870" s="509"/>
      <c r="L3870" s="484"/>
      <c r="M3870" s="484"/>
      <c r="N3870" s="574"/>
      <c r="O3870" s="532"/>
      <c r="P3870" s="532"/>
    </row>
    <row r="3871" spans="1:16" x14ac:dyDescent="0.2">
      <c r="A3871" s="525"/>
      <c r="B3871" s="526"/>
      <c r="C3871" s="483"/>
      <c r="D3871" s="541"/>
      <c r="E3871" s="473"/>
      <c r="F3871" s="479"/>
      <c r="G3871" s="473"/>
      <c r="H3871" s="473"/>
      <c r="I3871" s="480"/>
      <c r="J3871" s="442"/>
      <c r="K3871" s="509"/>
      <c r="L3871" s="484"/>
      <c r="M3871" s="484"/>
      <c r="N3871" s="574"/>
      <c r="O3871" s="532"/>
      <c r="P3871" s="532"/>
    </row>
    <row r="3872" spans="1:16" x14ac:dyDescent="0.2">
      <c r="A3872" s="525"/>
      <c r="B3872" s="526"/>
      <c r="C3872" s="483"/>
      <c r="D3872" s="541"/>
      <c r="E3872" s="473"/>
      <c r="F3872" s="479"/>
      <c r="G3872" s="473"/>
      <c r="H3872" s="473"/>
      <c r="I3872" s="480"/>
      <c r="J3872" s="442"/>
      <c r="K3872" s="509"/>
      <c r="L3872" s="484"/>
      <c r="M3872" s="484"/>
      <c r="N3872" s="574"/>
      <c r="O3872" s="532"/>
      <c r="P3872" s="532"/>
    </row>
    <row r="3873" spans="1:16" x14ac:dyDescent="0.2">
      <c r="A3873" s="525"/>
      <c r="B3873" s="526"/>
      <c r="C3873" s="483"/>
      <c r="D3873" s="541"/>
      <c r="E3873" s="473"/>
      <c r="F3873" s="479"/>
      <c r="G3873" s="473"/>
      <c r="H3873" s="473"/>
      <c r="I3873" s="480"/>
      <c r="J3873" s="442"/>
      <c r="K3873" s="509"/>
      <c r="L3873" s="484"/>
      <c r="M3873" s="484"/>
      <c r="N3873" s="574"/>
      <c r="O3873" s="532"/>
      <c r="P3873" s="532"/>
    </row>
    <row r="3874" spans="1:16" x14ac:dyDescent="0.2">
      <c r="A3874" s="525"/>
      <c r="B3874" s="526"/>
      <c r="C3874" s="483"/>
      <c r="D3874" s="541"/>
      <c r="E3874" s="473"/>
      <c r="F3874" s="479"/>
      <c r="G3874" s="473"/>
      <c r="H3874" s="473"/>
      <c r="I3874" s="480"/>
      <c r="J3874" s="442"/>
      <c r="K3874" s="509"/>
      <c r="L3874" s="484"/>
      <c r="M3874" s="484"/>
      <c r="N3874" s="574"/>
      <c r="O3874" s="532"/>
      <c r="P3874" s="532"/>
    </row>
    <row r="3875" spans="1:16" x14ac:dyDescent="0.2">
      <c r="A3875" s="525"/>
      <c r="B3875" s="526"/>
      <c r="C3875" s="483"/>
      <c r="D3875" s="541"/>
      <c r="E3875" s="473"/>
      <c r="F3875" s="479"/>
      <c r="G3875" s="473"/>
      <c r="H3875" s="473"/>
      <c r="I3875" s="480"/>
      <c r="J3875" s="442"/>
      <c r="K3875" s="509"/>
      <c r="L3875" s="484"/>
      <c r="M3875" s="484"/>
      <c r="N3875" s="574"/>
      <c r="O3875" s="532"/>
      <c r="P3875" s="532"/>
    </row>
    <row r="3876" spans="1:16" x14ac:dyDescent="0.2">
      <c r="A3876" s="525"/>
      <c r="B3876" s="526"/>
      <c r="C3876" s="483"/>
      <c r="D3876" s="541"/>
      <c r="E3876" s="473"/>
      <c r="F3876" s="479"/>
      <c r="G3876" s="473"/>
      <c r="H3876" s="473"/>
      <c r="I3876" s="480"/>
      <c r="J3876" s="442"/>
      <c r="K3876" s="509"/>
      <c r="L3876" s="484"/>
      <c r="M3876" s="484"/>
      <c r="N3876" s="574"/>
      <c r="O3876" s="532"/>
      <c r="P3876" s="532"/>
    </row>
    <row r="3877" spans="1:16" x14ac:dyDescent="0.2">
      <c r="A3877" s="525"/>
      <c r="B3877" s="526"/>
      <c r="C3877" s="483"/>
      <c r="D3877" s="541"/>
      <c r="E3877" s="473"/>
      <c r="F3877" s="479"/>
      <c r="G3877" s="473"/>
      <c r="H3877" s="473"/>
      <c r="I3877" s="480"/>
      <c r="J3877" s="442"/>
      <c r="K3877" s="509"/>
      <c r="L3877" s="484"/>
      <c r="M3877" s="484"/>
      <c r="N3877" s="574"/>
      <c r="O3877" s="532"/>
      <c r="P3877" s="532"/>
    </row>
    <row r="3878" spans="1:16" x14ac:dyDescent="0.2">
      <c r="A3878" s="525"/>
      <c r="B3878" s="526"/>
      <c r="C3878" s="483"/>
      <c r="D3878" s="541"/>
      <c r="E3878" s="473"/>
      <c r="F3878" s="479"/>
      <c r="G3878" s="473"/>
      <c r="H3878" s="473"/>
      <c r="I3878" s="480"/>
      <c r="J3878" s="442"/>
      <c r="K3878" s="509"/>
      <c r="L3878" s="484"/>
      <c r="M3878" s="484"/>
      <c r="N3878" s="574"/>
      <c r="O3878" s="532"/>
      <c r="P3878" s="532"/>
    </row>
    <row r="3879" spans="1:16" x14ac:dyDescent="0.2">
      <c r="A3879" s="525"/>
      <c r="B3879" s="526"/>
      <c r="C3879" s="483"/>
      <c r="D3879" s="541"/>
      <c r="E3879" s="473"/>
      <c r="F3879" s="479"/>
      <c r="G3879" s="473"/>
      <c r="H3879" s="473"/>
      <c r="I3879" s="480"/>
      <c r="J3879" s="442"/>
      <c r="K3879" s="509"/>
      <c r="L3879" s="484"/>
      <c r="M3879" s="484"/>
      <c r="N3879" s="574"/>
      <c r="O3879" s="532"/>
      <c r="P3879" s="532"/>
    </row>
    <row r="3880" spans="1:16" x14ac:dyDescent="0.2">
      <c r="A3880" s="525"/>
      <c r="B3880" s="526"/>
      <c r="C3880" s="483"/>
      <c r="D3880" s="541"/>
      <c r="E3880" s="473"/>
      <c r="F3880" s="479"/>
      <c r="G3880" s="473"/>
      <c r="H3880" s="473"/>
      <c r="I3880" s="480"/>
      <c r="J3880" s="442"/>
      <c r="K3880" s="509"/>
      <c r="L3880" s="484"/>
      <c r="M3880" s="484"/>
      <c r="N3880" s="574"/>
      <c r="O3880" s="532"/>
      <c r="P3880" s="532"/>
    </row>
    <row r="3881" spans="1:16" x14ac:dyDescent="0.2">
      <c r="A3881" s="525"/>
      <c r="B3881" s="526"/>
      <c r="C3881" s="483"/>
      <c r="D3881" s="541"/>
      <c r="E3881" s="473"/>
      <c r="F3881" s="479"/>
      <c r="G3881" s="473"/>
      <c r="H3881" s="473"/>
      <c r="I3881" s="480"/>
      <c r="J3881" s="442"/>
      <c r="K3881" s="509"/>
      <c r="L3881" s="484"/>
      <c r="M3881" s="484"/>
      <c r="N3881" s="574"/>
      <c r="O3881" s="532"/>
      <c r="P3881" s="532"/>
    </row>
    <row r="3882" spans="1:16" x14ac:dyDescent="0.2">
      <c r="A3882" s="525"/>
      <c r="B3882" s="526"/>
      <c r="C3882" s="483"/>
      <c r="D3882" s="541"/>
      <c r="E3882" s="473"/>
      <c r="F3882" s="479"/>
      <c r="G3882" s="473"/>
      <c r="H3882" s="473"/>
      <c r="I3882" s="480"/>
      <c r="J3882" s="442"/>
      <c r="K3882" s="509"/>
      <c r="L3882" s="484"/>
      <c r="M3882" s="484"/>
      <c r="N3882" s="574"/>
      <c r="O3882" s="532"/>
      <c r="P3882" s="532"/>
    </row>
    <row r="3883" spans="1:16" x14ac:dyDescent="0.2">
      <c r="A3883" s="525"/>
      <c r="B3883" s="526"/>
      <c r="C3883" s="483"/>
      <c r="D3883" s="541"/>
      <c r="E3883" s="473"/>
      <c r="F3883" s="479"/>
      <c r="G3883" s="473"/>
      <c r="H3883" s="473"/>
      <c r="I3883" s="480"/>
      <c r="J3883" s="442"/>
      <c r="K3883" s="509"/>
      <c r="L3883" s="484"/>
      <c r="M3883" s="484"/>
      <c r="N3883" s="574"/>
      <c r="O3883" s="532"/>
      <c r="P3883" s="532"/>
    </row>
    <row r="3884" spans="1:16" x14ac:dyDescent="0.2">
      <c r="A3884" s="525"/>
      <c r="B3884" s="526"/>
      <c r="C3884" s="483"/>
      <c r="D3884" s="541"/>
      <c r="E3884" s="473"/>
      <c r="F3884" s="479"/>
      <c r="G3884" s="473"/>
      <c r="H3884" s="473"/>
      <c r="I3884" s="480"/>
      <c r="J3884" s="442"/>
      <c r="K3884" s="509"/>
      <c r="L3884" s="484"/>
      <c r="M3884" s="484"/>
      <c r="N3884" s="574"/>
      <c r="O3884" s="532"/>
      <c r="P3884" s="532"/>
    </row>
    <row r="3885" spans="1:16" x14ac:dyDescent="0.2">
      <c r="A3885" s="525"/>
      <c r="B3885" s="526"/>
      <c r="C3885" s="483"/>
      <c r="D3885" s="541"/>
      <c r="E3885" s="473"/>
      <c r="F3885" s="479"/>
      <c r="G3885" s="473"/>
      <c r="H3885" s="473"/>
      <c r="I3885" s="480"/>
      <c r="J3885" s="442"/>
      <c r="K3885" s="509"/>
      <c r="L3885" s="484"/>
      <c r="M3885" s="484"/>
      <c r="N3885" s="574"/>
      <c r="O3885" s="532"/>
      <c r="P3885" s="532"/>
    </row>
    <row r="3886" spans="1:16" x14ac:dyDescent="0.2">
      <c r="A3886" s="525"/>
      <c r="B3886" s="526"/>
      <c r="C3886" s="483"/>
      <c r="D3886" s="541"/>
      <c r="E3886" s="473"/>
      <c r="F3886" s="479"/>
      <c r="G3886" s="473"/>
      <c r="H3886" s="473"/>
      <c r="I3886" s="480"/>
      <c r="J3886" s="442"/>
      <c r="K3886" s="509"/>
      <c r="L3886" s="484"/>
      <c r="M3886" s="484"/>
      <c r="N3886" s="574"/>
      <c r="O3886" s="532"/>
      <c r="P3886" s="532"/>
    </row>
    <row r="3887" spans="1:16" x14ac:dyDescent="0.2">
      <c r="A3887" s="525"/>
      <c r="B3887" s="526"/>
      <c r="C3887" s="483"/>
      <c r="D3887" s="541"/>
      <c r="E3887" s="473"/>
      <c r="F3887" s="479"/>
      <c r="G3887" s="473"/>
      <c r="H3887" s="473"/>
      <c r="I3887" s="480"/>
      <c r="J3887" s="442"/>
      <c r="K3887" s="509"/>
      <c r="L3887" s="484"/>
      <c r="M3887" s="484"/>
      <c r="N3887" s="574"/>
      <c r="O3887" s="532"/>
      <c r="P3887" s="532"/>
    </row>
    <row r="3888" spans="1:16" x14ac:dyDescent="0.2">
      <c r="A3888" s="525"/>
      <c r="B3888" s="526"/>
      <c r="C3888" s="483"/>
      <c r="D3888" s="541"/>
      <c r="E3888" s="473"/>
      <c r="F3888" s="479"/>
      <c r="G3888" s="473"/>
      <c r="H3888" s="473"/>
      <c r="I3888" s="480"/>
      <c r="J3888" s="442"/>
      <c r="K3888" s="509"/>
      <c r="L3888" s="484"/>
      <c r="M3888" s="484"/>
      <c r="N3888" s="574"/>
      <c r="O3888" s="532"/>
      <c r="P3888" s="532"/>
    </row>
    <row r="3889" spans="1:16" x14ac:dyDescent="0.2">
      <c r="A3889" s="525"/>
      <c r="B3889" s="526"/>
      <c r="C3889" s="483"/>
      <c r="D3889" s="541"/>
      <c r="E3889" s="473"/>
      <c r="F3889" s="479"/>
      <c r="G3889" s="473"/>
      <c r="H3889" s="473"/>
      <c r="I3889" s="480"/>
      <c r="J3889" s="442"/>
      <c r="K3889" s="509"/>
      <c r="L3889" s="484"/>
      <c r="M3889" s="484"/>
      <c r="N3889" s="574"/>
      <c r="O3889" s="532"/>
      <c r="P3889" s="532"/>
    </row>
    <row r="3890" spans="1:16" x14ac:dyDescent="0.2">
      <c r="A3890" s="525"/>
      <c r="B3890" s="526"/>
      <c r="C3890" s="483"/>
      <c r="D3890" s="541"/>
      <c r="E3890" s="473"/>
      <c r="F3890" s="479"/>
      <c r="G3890" s="473"/>
      <c r="H3890" s="473"/>
      <c r="I3890" s="480"/>
      <c r="J3890" s="442"/>
      <c r="K3890" s="509"/>
      <c r="L3890" s="484"/>
      <c r="M3890" s="484"/>
      <c r="N3890" s="574"/>
      <c r="O3890" s="532"/>
      <c r="P3890" s="532"/>
    </row>
    <row r="3891" spans="1:16" x14ac:dyDescent="0.2">
      <c r="A3891" s="525"/>
      <c r="B3891" s="526"/>
      <c r="C3891" s="483"/>
      <c r="D3891" s="541"/>
      <c r="E3891" s="473"/>
      <c r="F3891" s="479"/>
      <c r="G3891" s="473"/>
      <c r="H3891" s="473"/>
      <c r="I3891" s="480"/>
      <c r="J3891" s="442"/>
      <c r="K3891" s="509"/>
      <c r="L3891" s="484"/>
      <c r="M3891" s="484"/>
      <c r="N3891" s="574"/>
      <c r="O3891" s="532"/>
      <c r="P3891" s="532"/>
    </row>
    <row r="3892" spans="1:16" x14ac:dyDescent="0.2">
      <c r="A3892" s="525"/>
      <c r="B3892" s="526"/>
      <c r="C3892" s="483"/>
      <c r="D3892" s="541"/>
      <c r="E3892" s="473"/>
      <c r="F3892" s="479"/>
      <c r="G3892" s="473"/>
      <c r="H3892" s="473"/>
      <c r="I3892" s="480"/>
      <c r="J3892" s="442"/>
      <c r="K3892" s="509"/>
      <c r="L3892" s="484"/>
      <c r="M3892" s="484"/>
      <c r="N3892" s="574"/>
      <c r="O3892" s="532"/>
      <c r="P3892" s="532"/>
    </row>
    <row r="3893" spans="1:16" x14ac:dyDescent="0.2">
      <c r="A3893" s="525"/>
      <c r="B3893" s="526"/>
      <c r="C3893" s="483"/>
      <c r="D3893" s="541"/>
      <c r="E3893" s="473"/>
      <c r="F3893" s="479"/>
      <c r="G3893" s="473"/>
      <c r="H3893" s="473"/>
      <c r="I3893" s="480"/>
      <c r="J3893" s="442"/>
      <c r="K3893" s="509"/>
      <c r="L3893" s="484"/>
      <c r="M3893" s="484"/>
      <c r="N3893" s="574"/>
      <c r="O3893" s="532"/>
      <c r="P3893" s="532"/>
    </row>
    <row r="3894" spans="1:16" x14ac:dyDescent="0.2">
      <c r="A3894" s="525"/>
      <c r="B3894" s="526"/>
      <c r="C3894" s="483"/>
      <c r="D3894" s="541"/>
      <c r="E3894" s="473"/>
      <c r="F3894" s="479"/>
      <c r="G3894" s="473"/>
      <c r="H3894" s="473"/>
      <c r="I3894" s="480"/>
      <c r="J3894" s="442"/>
      <c r="K3894" s="509"/>
      <c r="L3894" s="484"/>
      <c r="M3894" s="484"/>
      <c r="N3894" s="574"/>
      <c r="O3894" s="532"/>
      <c r="P3894" s="532"/>
    </row>
    <row r="3895" spans="1:16" x14ac:dyDescent="0.2">
      <c r="A3895" s="525"/>
      <c r="B3895" s="526"/>
      <c r="C3895" s="483"/>
      <c r="D3895" s="541"/>
      <c r="E3895" s="473"/>
      <c r="F3895" s="479"/>
      <c r="G3895" s="473"/>
      <c r="H3895" s="473"/>
      <c r="I3895" s="480"/>
      <c r="J3895" s="442"/>
      <c r="K3895" s="509"/>
      <c r="L3895" s="484"/>
      <c r="M3895" s="484"/>
      <c r="N3895" s="574"/>
      <c r="O3895" s="532"/>
      <c r="P3895" s="532"/>
    </row>
    <row r="3896" spans="1:16" x14ac:dyDescent="0.2">
      <c r="A3896" s="525"/>
      <c r="B3896" s="526"/>
      <c r="C3896" s="483"/>
      <c r="D3896" s="541"/>
      <c r="E3896" s="473"/>
      <c r="F3896" s="479"/>
      <c r="G3896" s="473"/>
      <c r="H3896" s="473"/>
      <c r="I3896" s="480"/>
      <c r="J3896" s="442"/>
      <c r="K3896" s="509"/>
      <c r="L3896" s="484"/>
      <c r="M3896" s="484"/>
      <c r="N3896" s="574"/>
      <c r="O3896" s="532"/>
      <c r="P3896" s="532"/>
    </row>
    <row r="3897" spans="1:16" x14ac:dyDescent="0.2">
      <c r="A3897" s="525"/>
      <c r="B3897" s="526"/>
      <c r="C3897" s="483"/>
      <c r="D3897" s="541"/>
      <c r="E3897" s="473"/>
      <c r="F3897" s="479"/>
      <c r="G3897" s="473"/>
      <c r="H3897" s="473"/>
      <c r="I3897" s="480"/>
      <c r="J3897" s="442"/>
      <c r="K3897" s="509"/>
      <c r="L3897" s="484"/>
      <c r="M3897" s="484"/>
      <c r="N3897" s="574"/>
      <c r="O3897" s="532"/>
      <c r="P3897" s="532"/>
    </row>
    <row r="3898" spans="1:16" x14ac:dyDescent="0.2">
      <c r="A3898" s="525"/>
      <c r="B3898" s="526"/>
      <c r="C3898" s="483"/>
      <c r="D3898" s="541"/>
      <c r="E3898" s="473"/>
      <c r="F3898" s="479"/>
      <c r="G3898" s="473"/>
      <c r="H3898" s="473"/>
      <c r="I3898" s="480"/>
      <c r="J3898" s="442"/>
      <c r="K3898" s="509"/>
      <c r="L3898" s="484"/>
      <c r="M3898" s="484"/>
      <c r="N3898" s="574"/>
      <c r="O3898" s="532"/>
      <c r="P3898" s="532"/>
    </row>
    <row r="3899" spans="1:16" x14ac:dyDescent="0.2">
      <c r="A3899" s="525"/>
      <c r="B3899" s="526"/>
      <c r="C3899" s="483"/>
      <c r="D3899" s="541"/>
      <c r="E3899" s="473"/>
      <c r="F3899" s="479"/>
      <c r="G3899" s="473"/>
      <c r="H3899" s="473"/>
      <c r="I3899" s="480"/>
      <c r="J3899" s="442"/>
      <c r="K3899" s="509"/>
      <c r="L3899" s="484"/>
      <c r="M3899" s="484"/>
      <c r="N3899" s="574"/>
      <c r="O3899" s="532"/>
      <c r="P3899" s="532"/>
    </row>
    <row r="3900" spans="1:16" x14ac:dyDescent="0.2">
      <c r="A3900" s="525"/>
      <c r="B3900" s="526"/>
      <c r="C3900" s="483"/>
      <c r="D3900" s="541"/>
      <c r="E3900" s="473"/>
      <c r="F3900" s="479"/>
      <c r="G3900" s="473"/>
      <c r="H3900" s="473"/>
      <c r="I3900" s="480"/>
      <c r="J3900" s="442"/>
      <c r="K3900" s="509"/>
      <c r="L3900" s="484"/>
      <c r="M3900" s="484"/>
      <c r="N3900" s="574"/>
      <c r="O3900" s="532"/>
      <c r="P3900" s="532"/>
    </row>
    <row r="3901" spans="1:16" x14ac:dyDescent="0.2">
      <c r="A3901" s="525"/>
      <c r="B3901" s="526"/>
      <c r="C3901" s="483"/>
      <c r="D3901" s="541"/>
      <c r="E3901" s="473"/>
      <c r="F3901" s="479"/>
      <c r="G3901" s="473"/>
      <c r="H3901" s="473"/>
      <c r="I3901" s="480"/>
      <c r="J3901" s="442"/>
      <c r="K3901" s="509"/>
      <c r="L3901" s="484"/>
      <c r="M3901" s="484"/>
      <c r="N3901" s="574"/>
      <c r="O3901" s="532"/>
      <c r="P3901" s="532"/>
    </row>
    <row r="3902" spans="1:16" x14ac:dyDescent="0.2">
      <c r="A3902" s="525"/>
      <c r="B3902" s="526"/>
      <c r="C3902" s="483"/>
      <c r="D3902" s="541"/>
      <c r="E3902" s="473"/>
      <c r="F3902" s="479"/>
      <c r="G3902" s="473"/>
      <c r="H3902" s="473"/>
      <c r="I3902" s="480"/>
      <c r="J3902" s="442"/>
      <c r="K3902" s="509"/>
      <c r="L3902" s="484"/>
      <c r="M3902" s="484"/>
      <c r="N3902" s="574"/>
      <c r="O3902" s="532"/>
      <c r="P3902" s="532"/>
    </row>
    <row r="3903" spans="1:16" x14ac:dyDescent="0.2">
      <c r="A3903" s="525"/>
      <c r="B3903" s="526"/>
      <c r="C3903" s="483"/>
      <c r="D3903" s="541"/>
      <c r="E3903" s="473"/>
      <c r="F3903" s="479"/>
      <c r="G3903" s="473"/>
      <c r="H3903" s="473"/>
      <c r="I3903" s="480"/>
      <c r="J3903" s="442"/>
      <c r="K3903" s="509"/>
      <c r="L3903" s="484"/>
      <c r="M3903" s="484"/>
      <c r="N3903" s="574"/>
      <c r="O3903" s="532"/>
      <c r="P3903" s="532"/>
    </row>
    <row r="3904" spans="1:16" x14ac:dyDescent="0.2">
      <c r="A3904" s="525"/>
      <c r="B3904" s="526"/>
      <c r="C3904" s="483"/>
      <c r="D3904" s="541"/>
      <c r="E3904" s="473"/>
      <c r="F3904" s="479"/>
      <c r="G3904" s="473"/>
      <c r="H3904" s="473"/>
      <c r="I3904" s="480"/>
      <c r="J3904" s="442"/>
      <c r="K3904" s="509"/>
      <c r="L3904" s="484"/>
      <c r="M3904" s="484"/>
      <c r="N3904" s="574"/>
      <c r="O3904" s="532"/>
      <c r="P3904" s="532"/>
    </row>
    <row r="3905" spans="1:16" x14ac:dyDescent="0.2">
      <c r="A3905" s="525"/>
      <c r="B3905" s="526"/>
      <c r="C3905" s="483"/>
      <c r="D3905" s="541"/>
      <c r="E3905" s="473"/>
      <c r="F3905" s="479"/>
      <c r="G3905" s="473"/>
      <c r="H3905" s="473"/>
      <c r="I3905" s="480"/>
      <c r="J3905" s="442"/>
      <c r="K3905" s="509"/>
      <c r="L3905" s="484"/>
      <c r="M3905" s="484"/>
      <c r="N3905" s="574"/>
      <c r="O3905" s="532"/>
      <c r="P3905" s="532"/>
    </row>
    <row r="3906" spans="1:16" x14ac:dyDescent="0.2">
      <c r="A3906" s="525"/>
      <c r="B3906" s="526"/>
      <c r="C3906" s="483"/>
      <c r="D3906" s="541"/>
      <c r="E3906" s="473"/>
      <c r="F3906" s="479"/>
      <c r="G3906" s="473"/>
      <c r="H3906" s="473"/>
      <c r="I3906" s="480"/>
      <c r="J3906" s="442"/>
      <c r="K3906" s="509"/>
      <c r="L3906" s="484"/>
      <c r="M3906" s="484"/>
      <c r="N3906" s="574"/>
      <c r="O3906" s="532"/>
      <c r="P3906" s="532"/>
    </row>
    <row r="3907" spans="1:16" x14ac:dyDescent="0.2">
      <c r="A3907" s="525"/>
      <c r="B3907" s="526"/>
      <c r="C3907" s="483"/>
      <c r="D3907" s="541"/>
      <c r="E3907" s="473"/>
      <c r="F3907" s="479"/>
      <c r="G3907" s="473"/>
      <c r="H3907" s="473"/>
      <c r="I3907" s="480"/>
      <c r="J3907" s="442"/>
      <c r="K3907" s="509"/>
      <c r="L3907" s="484"/>
      <c r="M3907" s="484"/>
      <c r="N3907" s="574"/>
      <c r="O3907" s="532"/>
      <c r="P3907" s="532"/>
    </row>
    <row r="3908" spans="1:16" x14ac:dyDescent="0.2">
      <c r="A3908" s="525"/>
      <c r="B3908" s="526"/>
      <c r="C3908" s="483"/>
      <c r="D3908" s="541"/>
      <c r="E3908" s="473"/>
      <c r="F3908" s="479"/>
      <c r="G3908" s="473"/>
      <c r="H3908" s="473"/>
      <c r="I3908" s="480"/>
      <c r="J3908" s="442"/>
      <c r="K3908" s="509"/>
      <c r="L3908" s="484"/>
      <c r="M3908" s="484"/>
      <c r="N3908" s="574"/>
      <c r="O3908" s="532"/>
      <c r="P3908" s="532"/>
    </row>
    <row r="3909" spans="1:16" x14ac:dyDescent="0.2">
      <c r="A3909" s="525"/>
      <c r="B3909" s="526"/>
      <c r="C3909" s="483"/>
      <c r="D3909" s="541"/>
      <c r="E3909" s="473"/>
      <c r="F3909" s="479"/>
      <c r="G3909" s="473"/>
      <c r="H3909" s="473"/>
      <c r="I3909" s="480"/>
      <c r="J3909" s="442"/>
      <c r="K3909" s="509"/>
      <c r="L3909" s="484"/>
      <c r="M3909" s="484"/>
      <c r="N3909" s="574"/>
      <c r="O3909" s="532"/>
      <c r="P3909" s="532"/>
    </row>
    <row r="3910" spans="1:16" x14ac:dyDescent="0.2">
      <c r="A3910" s="525"/>
      <c r="B3910" s="526"/>
      <c r="C3910" s="483"/>
      <c r="D3910" s="541"/>
      <c r="E3910" s="473"/>
      <c r="F3910" s="479"/>
      <c r="G3910" s="473"/>
      <c r="H3910" s="473"/>
      <c r="I3910" s="480"/>
      <c r="J3910" s="442"/>
      <c r="K3910" s="509"/>
      <c r="L3910" s="484"/>
      <c r="M3910" s="484"/>
      <c r="N3910" s="574"/>
      <c r="O3910" s="532"/>
      <c r="P3910" s="532"/>
    </row>
    <row r="3911" spans="1:16" x14ac:dyDescent="0.2">
      <c r="A3911" s="525"/>
      <c r="B3911" s="526"/>
      <c r="C3911" s="483"/>
      <c r="D3911" s="541"/>
      <c r="E3911" s="473"/>
      <c r="F3911" s="479"/>
      <c r="G3911" s="473"/>
      <c r="H3911" s="473"/>
      <c r="I3911" s="480"/>
      <c r="J3911" s="442"/>
      <c r="K3911" s="509"/>
      <c r="L3911" s="484"/>
      <c r="M3911" s="484"/>
      <c r="N3911" s="574"/>
      <c r="O3911" s="532"/>
      <c r="P3911" s="532"/>
    </row>
    <row r="3912" spans="1:16" x14ac:dyDescent="0.2">
      <c r="A3912" s="525"/>
      <c r="B3912" s="526"/>
      <c r="C3912" s="483"/>
      <c r="D3912" s="541"/>
      <c r="E3912" s="473"/>
      <c r="F3912" s="479"/>
      <c r="G3912" s="473"/>
      <c r="H3912" s="473"/>
      <c r="I3912" s="480"/>
      <c r="J3912" s="442"/>
      <c r="K3912" s="509"/>
      <c r="L3912" s="484"/>
      <c r="M3912" s="484"/>
      <c r="N3912" s="574"/>
      <c r="O3912" s="532"/>
      <c r="P3912" s="532"/>
    </row>
    <row r="3913" spans="1:16" x14ac:dyDescent="0.2">
      <c r="A3913" s="525"/>
      <c r="B3913" s="526"/>
      <c r="C3913" s="483"/>
      <c r="D3913" s="541"/>
      <c r="E3913" s="473"/>
      <c r="F3913" s="479"/>
      <c r="G3913" s="473"/>
      <c r="H3913" s="473"/>
      <c r="I3913" s="480"/>
      <c r="J3913" s="442"/>
      <c r="K3913" s="509"/>
      <c r="L3913" s="484"/>
      <c r="M3913" s="484"/>
      <c r="N3913" s="574"/>
      <c r="O3913" s="532"/>
      <c r="P3913" s="532"/>
    </row>
    <row r="3914" spans="1:16" x14ac:dyDescent="0.2">
      <c r="A3914" s="525"/>
      <c r="B3914" s="526"/>
      <c r="C3914" s="483"/>
      <c r="D3914" s="541"/>
      <c r="E3914" s="473"/>
      <c r="F3914" s="479"/>
      <c r="G3914" s="473"/>
      <c r="H3914" s="473"/>
      <c r="I3914" s="480"/>
      <c r="J3914" s="442"/>
      <c r="K3914" s="509"/>
      <c r="L3914" s="484"/>
      <c r="M3914" s="484"/>
      <c r="N3914" s="574"/>
      <c r="O3914" s="532"/>
      <c r="P3914" s="532"/>
    </row>
    <row r="3915" spans="1:16" x14ac:dyDescent="0.2">
      <c r="A3915" s="525"/>
      <c r="B3915" s="526"/>
      <c r="C3915" s="483"/>
      <c r="D3915" s="541"/>
      <c r="E3915" s="473"/>
      <c r="F3915" s="479"/>
      <c r="G3915" s="473"/>
      <c r="H3915" s="473"/>
      <c r="I3915" s="480"/>
      <c r="J3915" s="442"/>
      <c r="K3915" s="509"/>
      <c r="L3915" s="484"/>
      <c r="M3915" s="484"/>
      <c r="N3915" s="574"/>
      <c r="O3915" s="532"/>
      <c r="P3915" s="532"/>
    </row>
    <row r="3916" spans="1:16" x14ac:dyDescent="0.2">
      <c r="A3916" s="525"/>
      <c r="B3916" s="526"/>
      <c r="C3916" s="483"/>
      <c r="D3916" s="541"/>
      <c r="E3916" s="473"/>
      <c r="F3916" s="479"/>
      <c r="G3916" s="473"/>
      <c r="H3916" s="473"/>
      <c r="I3916" s="480"/>
      <c r="J3916" s="442"/>
      <c r="K3916" s="509"/>
      <c r="L3916" s="484"/>
      <c r="M3916" s="484"/>
      <c r="N3916" s="574"/>
      <c r="O3916" s="532"/>
      <c r="P3916" s="532"/>
    </row>
    <row r="3917" spans="1:16" x14ac:dyDescent="0.2">
      <c r="A3917" s="525"/>
      <c r="B3917" s="526"/>
      <c r="C3917" s="483"/>
      <c r="D3917" s="541"/>
      <c r="E3917" s="473"/>
      <c r="F3917" s="479"/>
      <c r="G3917" s="473"/>
      <c r="H3917" s="473"/>
      <c r="I3917" s="480"/>
      <c r="J3917" s="442"/>
      <c r="K3917" s="509"/>
      <c r="L3917" s="484"/>
      <c r="M3917" s="484"/>
      <c r="N3917" s="574"/>
      <c r="O3917" s="532"/>
      <c r="P3917" s="532"/>
    </row>
    <row r="3918" spans="1:16" x14ac:dyDescent="0.2">
      <c r="A3918" s="525"/>
      <c r="B3918" s="526"/>
      <c r="C3918" s="483"/>
      <c r="D3918" s="541"/>
      <c r="E3918" s="473"/>
      <c r="F3918" s="479"/>
      <c r="G3918" s="473"/>
      <c r="H3918" s="473"/>
      <c r="I3918" s="480"/>
      <c r="J3918" s="442"/>
      <c r="K3918" s="509"/>
      <c r="L3918" s="484"/>
      <c r="M3918" s="484"/>
      <c r="N3918" s="574"/>
      <c r="O3918" s="532"/>
      <c r="P3918" s="532"/>
    </row>
    <row r="3919" spans="1:16" x14ac:dyDescent="0.2">
      <c r="A3919" s="525"/>
      <c r="B3919" s="526"/>
      <c r="C3919" s="483"/>
      <c r="D3919" s="541"/>
      <c r="E3919" s="473"/>
      <c r="F3919" s="479"/>
      <c r="G3919" s="473"/>
      <c r="H3919" s="473"/>
      <c r="I3919" s="480"/>
      <c r="J3919" s="442"/>
      <c r="K3919" s="509"/>
      <c r="L3919" s="484"/>
      <c r="M3919" s="484"/>
      <c r="N3919" s="574"/>
      <c r="O3919" s="532"/>
      <c r="P3919" s="532"/>
    </row>
    <row r="3920" spans="1:16" x14ac:dyDescent="0.2">
      <c r="A3920" s="525"/>
      <c r="B3920" s="526"/>
      <c r="C3920" s="483"/>
      <c r="D3920" s="541"/>
      <c r="E3920" s="473"/>
      <c r="F3920" s="479"/>
      <c r="G3920" s="473"/>
      <c r="H3920" s="473"/>
      <c r="I3920" s="480"/>
      <c r="J3920" s="442"/>
      <c r="K3920" s="509"/>
      <c r="L3920" s="484"/>
      <c r="M3920" s="484"/>
      <c r="N3920" s="574"/>
      <c r="O3920" s="532"/>
      <c r="P3920" s="532"/>
    </row>
    <row r="3921" spans="1:16" x14ac:dyDescent="0.2">
      <c r="A3921" s="525"/>
      <c r="B3921" s="526"/>
      <c r="C3921" s="483"/>
      <c r="D3921" s="541"/>
      <c r="E3921" s="473"/>
      <c r="F3921" s="479"/>
      <c r="G3921" s="473"/>
      <c r="H3921" s="473"/>
      <c r="I3921" s="480"/>
      <c r="J3921" s="442"/>
      <c r="K3921" s="509"/>
      <c r="L3921" s="484"/>
      <c r="M3921" s="484"/>
      <c r="N3921" s="574"/>
      <c r="O3921" s="532"/>
      <c r="P3921" s="532"/>
    </row>
    <row r="3922" spans="1:16" x14ac:dyDescent="0.2">
      <c r="A3922" s="525"/>
      <c r="B3922" s="526"/>
      <c r="C3922" s="483"/>
      <c r="D3922" s="541"/>
      <c r="E3922" s="473"/>
      <c r="F3922" s="479"/>
      <c r="G3922" s="473"/>
      <c r="H3922" s="473"/>
      <c r="I3922" s="480"/>
      <c r="J3922" s="442"/>
      <c r="K3922" s="509"/>
      <c r="L3922" s="484"/>
      <c r="M3922" s="484"/>
      <c r="N3922" s="574"/>
      <c r="O3922" s="532"/>
      <c r="P3922" s="532"/>
    </row>
    <row r="3923" spans="1:16" x14ac:dyDescent="0.2">
      <c r="A3923" s="525"/>
      <c r="B3923" s="526"/>
      <c r="C3923" s="483"/>
      <c r="D3923" s="541"/>
      <c r="E3923" s="473"/>
      <c r="F3923" s="479"/>
      <c r="G3923" s="473"/>
      <c r="H3923" s="473"/>
      <c r="I3923" s="480"/>
      <c r="J3923" s="442"/>
      <c r="K3923" s="509"/>
      <c r="L3923" s="484"/>
      <c r="M3923" s="484"/>
      <c r="N3923" s="574"/>
      <c r="O3923" s="532"/>
      <c r="P3923" s="532"/>
    </row>
    <row r="3924" spans="1:16" x14ac:dyDescent="0.2">
      <c r="A3924" s="525"/>
      <c r="B3924" s="526"/>
      <c r="C3924" s="483"/>
      <c r="D3924" s="541"/>
      <c r="E3924" s="473"/>
      <c r="F3924" s="479"/>
      <c r="G3924" s="473"/>
      <c r="H3924" s="473"/>
      <c r="I3924" s="480"/>
      <c r="J3924" s="442"/>
      <c r="K3924" s="509"/>
      <c r="L3924" s="484"/>
      <c r="M3924" s="484"/>
      <c r="N3924" s="574"/>
      <c r="O3924" s="532"/>
      <c r="P3924" s="532"/>
    </row>
    <row r="3925" spans="1:16" x14ac:dyDescent="0.2">
      <c r="A3925" s="525"/>
      <c r="B3925" s="526"/>
      <c r="C3925" s="483"/>
      <c r="D3925" s="541"/>
      <c r="E3925" s="473"/>
      <c r="F3925" s="479"/>
      <c r="G3925" s="473"/>
      <c r="H3925" s="473"/>
      <c r="I3925" s="480"/>
      <c r="J3925" s="442"/>
      <c r="K3925" s="509"/>
      <c r="L3925" s="484"/>
      <c r="M3925" s="484"/>
      <c r="N3925" s="574"/>
      <c r="O3925" s="532"/>
      <c r="P3925" s="532"/>
    </row>
    <row r="3926" spans="1:16" x14ac:dyDescent="0.2">
      <c r="A3926" s="525"/>
      <c r="B3926" s="526"/>
      <c r="C3926" s="483"/>
      <c r="D3926" s="541"/>
      <c r="E3926" s="473"/>
      <c r="F3926" s="479"/>
      <c r="G3926" s="473"/>
      <c r="H3926" s="473"/>
      <c r="I3926" s="480"/>
      <c r="J3926" s="442"/>
      <c r="K3926" s="509"/>
      <c r="L3926" s="484"/>
      <c r="M3926" s="484"/>
      <c r="N3926" s="574"/>
      <c r="O3926" s="532"/>
      <c r="P3926" s="532"/>
    </row>
    <row r="3927" spans="1:16" x14ac:dyDescent="0.2">
      <c r="A3927" s="525"/>
      <c r="B3927" s="526"/>
      <c r="C3927" s="483"/>
      <c r="D3927" s="541"/>
      <c r="E3927" s="473"/>
      <c r="F3927" s="479"/>
      <c r="G3927" s="473"/>
      <c r="H3927" s="473"/>
      <c r="I3927" s="480"/>
      <c r="J3927" s="442"/>
      <c r="K3927" s="509"/>
      <c r="L3927" s="484"/>
      <c r="M3927" s="484"/>
      <c r="N3927" s="574"/>
      <c r="O3927" s="532"/>
      <c r="P3927" s="532"/>
    </row>
    <row r="3928" spans="1:16" x14ac:dyDescent="0.2">
      <c r="A3928" s="525"/>
      <c r="B3928" s="526"/>
      <c r="C3928" s="483"/>
      <c r="D3928" s="541"/>
      <c r="E3928" s="473"/>
      <c r="F3928" s="479"/>
      <c r="G3928" s="473"/>
      <c r="H3928" s="473"/>
      <c r="I3928" s="480"/>
      <c r="J3928" s="442"/>
      <c r="K3928" s="509"/>
      <c r="L3928" s="484"/>
      <c r="M3928" s="484"/>
      <c r="N3928" s="574"/>
      <c r="O3928" s="532"/>
      <c r="P3928" s="532"/>
    </row>
    <row r="3929" spans="1:16" x14ac:dyDescent="0.2">
      <c r="A3929" s="525"/>
      <c r="B3929" s="526"/>
      <c r="C3929" s="483"/>
      <c r="D3929" s="541"/>
      <c r="E3929" s="473"/>
      <c r="F3929" s="479"/>
      <c r="G3929" s="473"/>
      <c r="H3929" s="473"/>
      <c r="I3929" s="480"/>
      <c r="J3929" s="442"/>
      <c r="K3929" s="509"/>
      <c r="L3929" s="484"/>
      <c r="M3929" s="484"/>
      <c r="N3929" s="574"/>
      <c r="O3929" s="532"/>
      <c r="P3929" s="532"/>
    </row>
    <row r="3930" spans="1:16" x14ac:dyDescent="0.2">
      <c r="A3930" s="525"/>
      <c r="B3930" s="526"/>
      <c r="C3930" s="483"/>
      <c r="D3930" s="541"/>
      <c r="E3930" s="473"/>
      <c r="F3930" s="479"/>
      <c r="G3930" s="473"/>
      <c r="H3930" s="473"/>
      <c r="I3930" s="480"/>
      <c r="J3930" s="442"/>
      <c r="K3930" s="509"/>
      <c r="L3930" s="484"/>
      <c r="M3930" s="484"/>
      <c r="N3930" s="574"/>
      <c r="O3930" s="532"/>
      <c r="P3930" s="532"/>
    </row>
    <row r="3931" spans="1:16" x14ac:dyDescent="0.2">
      <c r="A3931" s="525"/>
      <c r="B3931" s="526"/>
      <c r="C3931" s="483"/>
      <c r="D3931" s="541"/>
      <c r="E3931" s="473"/>
      <c r="F3931" s="479"/>
      <c r="G3931" s="473"/>
      <c r="H3931" s="473"/>
      <c r="I3931" s="480"/>
      <c r="J3931" s="442"/>
      <c r="K3931" s="509"/>
      <c r="L3931" s="484"/>
      <c r="M3931" s="484"/>
      <c r="N3931" s="574"/>
      <c r="O3931" s="532"/>
      <c r="P3931" s="532"/>
    </row>
    <row r="3932" spans="1:16" x14ac:dyDescent="0.2">
      <c r="A3932" s="525"/>
      <c r="B3932" s="526"/>
      <c r="C3932" s="483"/>
      <c r="D3932" s="541"/>
      <c r="E3932" s="473"/>
      <c r="F3932" s="479"/>
      <c r="G3932" s="473"/>
      <c r="H3932" s="473"/>
      <c r="I3932" s="480"/>
      <c r="J3932" s="442"/>
      <c r="K3932" s="509"/>
      <c r="L3932" s="484"/>
      <c r="M3932" s="484"/>
      <c r="N3932" s="574"/>
      <c r="O3932" s="532"/>
      <c r="P3932" s="532"/>
    </row>
    <row r="3933" spans="1:16" x14ac:dyDescent="0.2">
      <c r="A3933" s="525"/>
      <c r="B3933" s="526"/>
      <c r="C3933" s="483"/>
      <c r="D3933" s="541"/>
      <c r="E3933" s="473"/>
      <c r="F3933" s="479"/>
      <c r="G3933" s="473"/>
      <c r="H3933" s="473"/>
      <c r="I3933" s="480"/>
      <c r="J3933" s="442"/>
      <c r="K3933" s="509"/>
      <c r="L3933" s="484"/>
      <c r="M3933" s="484"/>
      <c r="N3933" s="574"/>
      <c r="O3933" s="532"/>
      <c r="P3933" s="532"/>
    </row>
    <row r="3934" spans="1:16" x14ac:dyDescent="0.2">
      <c r="A3934" s="525"/>
      <c r="B3934" s="526"/>
      <c r="C3934" s="483"/>
      <c r="D3934" s="541"/>
      <c r="E3934" s="473"/>
      <c r="F3934" s="479"/>
      <c r="G3934" s="473"/>
      <c r="H3934" s="473"/>
      <c r="I3934" s="480"/>
      <c r="J3934" s="442"/>
      <c r="K3934" s="509"/>
      <c r="L3934" s="484"/>
      <c r="M3934" s="484"/>
      <c r="N3934" s="574"/>
      <c r="O3934" s="532"/>
      <c r="P3934" s="532"/>
    </row>
    <row r="3935" spans="1:16" x14ac:dyDescent="0.2">
      <c r="A3935" s="525"/>
      <c r="B3935" s="526"/>
      <c r="C3935" s="483"/>
      <c r="D3935" s="541"/>
      <c r="E3935" s="473"/>
      <c r="F3935" s="479"/>
      <c r="G3935" s="473"/>
      <c r="H3935" s="473"/>
      <c r="I3935" s="480"/>
      <c r="J3935" s="442"/>
      <c r="K3935" s="509"/>
      <c r="L3935" s="484"/>
      <c r="M3935" s="484"/>
      <c r="N3935" s="574"/>
      <c r="O3935" s="532"/>
      <c r="P3935" s="532"/>
    </row>
    <row r="3936" spans="1:16" x14ac:dyDescent="0.2">
      <c r="A3936" s="525"/>
      <c r="B3936" s="526"/>
      <c r="C3936" s="483"/>
      <c r="D3936" s="541"/>
      <c r="E3936" s="473"/>
      <c r="F3936" s="479"/>
      <c r="G3936" s="473"/>
      <c r="H3936" s="473"/>
      <c r="I3936" s="480"/>
      <c r="J3936" s="442"/>
      <c r="K3936" s="509"/>
      <c r="L3936" s="484"/>
      <c r="M3936" s="484"/>
      <c r="N3936" s="574"/>
      <c r="O3936" s="532"/>
      <c r="P3936" s="532"/>
    </row>
    <row r="3937" spans="1:16" x14ac:dyDescent="0.2">
      <c r="A3937" s="525"/>
      <c r="B3937" s="526"/>
      <c r="C3937" s="483"/>
      <c r="D3937" s="541"/>
      <c r="E3937" s="473"/>
      <c r="F3937" s="479"/>
      <c r="G3937" s="473"/>
      <c r="H3937" s="473"/>
      <c r="I3937" s="480"/>
      <c r="J3937" s="442"/>
      <c r="K3937" s="509"/>
      <c r="L3937" s="484"/>
      <c r="M3937" s="484"/>
      <c r="N3937" s="574"/>
      <c r="O3937" s="532"/>
      <c r="P3937" s="532"/>
    </row>
    <row r="3938" spans="1:16" x14ac:dyDescent="0.2">
      <c r="A3938" s="525"/>
      <c r="B3938" s="526"/>
      <c r="C3938" s="483"/>
      <c r="D3938" s="541"/>
      <c r="E3938" s="473"/>
      <c r="F3938" s="479"/>
      <c r="G3938" s="473"/>
      <c r="H3938" s="473"/>
      <c r="I3938" s="480"/>
      <c r="J3938" s="442"/>
      <c r="K3938" s="509"/>
      <c r="L3938" s="484"/>
      <c r="M3938" s="484"/>
      <c r="N3938" s="574"/>
      <c r="O3938" s="532"/>
      <c r="P3938" s="532"/>
    </row>
    <row r="3939" spans="1:16" x14ac:dyDescent="0.2">
      <c r="A3939" s="525"/>
      <c r="B3939" s="526"/>
      <c r="C3939" s="483"/>
      <c r="D3939" s="541"/>
      <c r="E3939" s="473"/>
      <c r="F3939" s="479"/>
      <c r="G3939" s="473"/>
      <c r="H3939" s="473"/>
      <c r="I3939" s="480"/>
      <c r="J3939" s="442"/>
      <c r="K3939" s="509"/>
      <c r="L3939" s="484"/>
      <c r="M3939" s="484"/>
      <c r="N3939" s="574"/>
      <c r="O3939" s="532"/>
      <c r="P3939" s="532"/>
    </row>
    <row r="3940" spans="1:16" x14ac:dyDescent="0.2">
      <c r="A3940" s="525"/>
      <c r="B3940" s="526"/>
      <c r="C3940" s="483"/>
      <c r="D3940" s="541"/>
      <c r="E3940" s="473"/>
      <c r="F3940" s="479"/>
      <c r="G3940" s="473"/>
      <c r="H3940" s="473"/>
      <c r="I3940" s="480"/>
      <c r="J3940" s="442"/>
      <c r="K3940" s="509"/>
      <c r="L3940" s="484"/>
      <c r="M3940" s="484"/>
      <c r="N3940" s="574"/>
      <c r="O3940" s="532"/>
      <c r="P3940" s="532"/>
    </row>
    <row r="3941" spans="1:16" x14ac:dyDescent="0.2">
      <c r="A3941" s="525"/>
      <c r="B3941" s="526"/>
      <c r="C3941" s="483"/>
      <c r="D3941" s="541"/>
      <c r="E3941" s="473"/>
      <c r="F3941" s="479"/>
      <c r="G3941" s="473"/>
      <c r="H3941" s="473"/>
      <c r="I3941" s="480"/>
      <c r="J3941" s="442"/>
      <c r="K3941" s="509"/>
      <c r="L3941" s="484"/>
      <c r="M3941" s="484"/>
      <c r="N3941" s="574"/>
      <c r="O3941" s="532"/>
      <c r="P3941" s="532"/>
    </row>
    <row r="3942" spans="1:16" x14ac:dyDescent="0.2">
      <c r="A3942" s="525"/>
      <c r="B3942" s="526"/>
      <c r="C3942" s="483"/>
      <c r="D3942" s="541"/>
      <c r="E3942" s="473"/>
      <c r="F3942" s="479"/>
      <c r="G3942" s="473"/>
      <c r="H3942" s="473"/>
      <c r="I3942" s="480"/>
      <c r="J3942" s="442"/>
      <c r="K3942" s="509"/>
      <c r="L3942" s="484"/>
      <c r="M3942" s="484"/>
      <c r="N3942" s="574"/>
      <c r="O3942" s="532"/>
      <c r="P3942" s="532"/>
    </row>
    <row r="3943" spans="1:16" x14ac:dyDescent="0.2">
      <c r="A3943" s="525"/>
      <c r="B3943" s="526"/>
      <c r="C3943" s="483"/>
      <c r="D3943" s="541"/>
      <c r="E3943" s="473"/>
      <c r="F3943" s="479"/>
      <c r="G3943" s="473"/>
      <c r="H3943" s="473"/>
      <c r="I3943" s="480"/>
      <c r="J3943" s="442"/>
      <c r="K3943" s="509"/>
      <c r="L3943" s="484"/>
      <c r="M3943" s="484"/>
      <c r="N3943" s="574"/>
      <c r="O3943" s="532"/>
      <c r="P3943" s="532"/>
    </row>
    <row r="3944" spans="1:16" x14ac:dyDescent="0.2">
      <c r="A3944" s="525"/>
      <c r="B3944" s="526"/>
      <c r="C3944" s="483"/>
      <c r="D3944" s="541"/>
      <c r="E3944" s="473"/>
      <c r="F3944" s="479"/>
      <c r="G3944" s="473"/>
      <c r="H3944" s="473"/>
      <c r="I3944" s="480"/>
      <c r="J3944" s="442"/>
      <c r="K3944" s="509"/>
      <c r="L3944" s="484"/>
      <c r="M3944" s="484"/>
      <c r="N3944" s="574"/>
      <c r="O3944" s="532"/>
      <c r="P3944" s="532"/>
    </row>
    <row r="3945" spans="1:16" x14ac:dyDescent="0.2">
      <c r="A3945" s="525"/>
      <c r="B3945" s="526"/>
      <c r="C3945" s="483"/>
      <c r="D3945" s="541"/>
      <c r="E3945" s="473"/>
      <c r="F3945" s="479"/>
      <c r="G3945" s="473"/>
      <c r="H3945" s="473"/>
      <c r="I3945" s="480"/>
      <c r="J3945" s="442"/>
      <c r="K3945" s="509"/>
      <c r="L3945" s="484"/>
      <c r="M3945" s="484"/>
      <c r="N3945" s="574"/>
      <c r="O3945" s="532"/>
      <c r="P3945" s="532"/>
    </row>
    <row r="3946" spans="1:16" x14ac:dyDescent="0.2">
      <c r="A3946" s="525"/>
      <c r="B3946" s="526"/>
      <c r="C3946" s="483"/>
      <c r="D3946" s="541"/>
      <c r="E3946" s="473"/>
      <c r="F3946" s="479"/>
      <c r="G3946" s="473"/>
      <c r="H3946" s="473"/>
      <c r="I3946" s="480"/>
      <c r="J3946" s="442"/>
      <c r="K3946" s="509"/>
      <c r="L3946" s="484"/>
      <c r="M3946" s="484"/>
      <c r="N3946" s="574"/>
      <c r="O3946" s="532"/>
      <c r="P3946" s="532"/>
    </row>
    <row r="3947" spans="1:16" x14ac:dyDescent="0.2">
      <c r="A3947" s="525"/>
      <c r="B3947" s="526"/>
      <c r="C3947" s="483"/>
      <c r="D3947" s="541"/>
      <c r="E3947" s="473"/>
      <c r="F3947" s="479"/>
      <c r="G3947" s="473"/>
      <c r="H3947" s="473"/>
      <c r="I3947" s="480"/>
      <c r="J3947" s="442"/>
      <c r="K3947" s="509"/>
      <c r="L3947" s="484"/>
      <c r="M3947" s="484"/>
      <c r="N3947" s="574"/>
      <c r="O3947" s="532"/>
      <c r="P3947" s="532"/>
    </row>
    <row r="3948" spans="1:16" x14ac:dyDescent="0.2">
      <c r="A3948" s="525"/>
      <c r="B3948" s="526"/>
      <c r="C3948" s="483"/>
      <c r="D3948" s="541"/>
      <c r="E3948" s="473"/>
      <c r="F3948" s="479"/>
      <c r="G3948" s="473"/>
      <c r="H3948" s="473"/>
      <c r="I3948" s="480"/>
      <c r="J3948" s="442"/>
      <c r="K3948" s="509"/>
      <c r="L3948" s="484"/>
      <c r="M3948" s="484"/>
      <c r="N3948" s="574"/>
      <c r="O3948" s="532"/>
      <c r="P3948" s="532"/>
    </row>
    <row r="3949" spans="1:16" x14ac:dyDescent="0.2">
      <c r="A3949" s="525"/>
      <c r="B3949" s="526"/>
      <c r="C3949" s="483"/>
      <c r="D3949" s="541"/>
      <c r="E3949" s="473"/>
      <c r="F3949" s="479"/>
      <c r="G3949" s="473"/>
      <c r="H3949" s="473"/>
      <c r="I3949" s="480"/>
      <c r="J3949" s="442"/>
      <c r="K3949" s="509"/>
      <c r="L3949" s="484"/>
      <c r="M3949" s="484"/>
      <c r="N3949" s="574"/>
      <c r="O3949" s="532"/>
      <c r="P3949" s="532"/>
    </row>
    <row r="3950" spans="1:16" x14ac:dyDescent="0.2">
      <c r="A3950" s="525"/>
      <c r="B3950" s="526"/>
      <c r="C3950" s="483"/>
      <c r="D3950" s="541"/>
      <c r="E3950" s="473"/>
      <c r="F3950" s="479"/>
      <c r="G3950" s="473"/>
      <c r="H3950" s="473"/>
      <c r="I3950" s="480"/>
      <c r="J3950" s="442"/>
      <c r="K3950" s="509"/>
      <c r="L3950" s="484"/>
      <c r="M3950" s="484"/>
      <c r="N3950" s="574"/>
      <c r="O3950" s="532"/>
      <c r="P3950" s="532"/>
    </row>
    <row r="3951" spans="1:16" x14ac:dyDescent="0.2">
      <c r="A3951" s="525"/>
      <c r="B3951" s="526"/>
      <c r="C3951" s="483"/>
      <c r="D3951" s="541"/>
      <c r="E3951" s="473"/>
      <c r="F3951" s="479"/>
      <c r="G3951" s="473"/>
      <c r="H3951" s="473"/>
      <c r="I3951" s="480"/>
      <c r="J3951" s="442"/>
      <c r="K3951" s="509"/>
      <c r="L3951" s="484"/>
      <c r="M3951" s="484"/>
      <c r="N3951" s="574"/>
      <c r="O3951" s="532"/>
      <c r="P3951" s="532"/>
    </row>
    <row r="3952" spans="1:16" x14ac:dyDescent="0.2">
      <c r="A3952" s="525"/>
      <c r="B3952" s="526"/>
      <c r="C3952" s="483"/>
      <c r="D3952" s="541"/>
      <c r="E3952" s="473"/>
      <c r="F3952" s="479"/>
      <c r="G3952" s="473"/>
      <c r="H3952" s="473"/>
      <c r="I3952" s="480"/>
      <c r="J3952" s="442"/>
      <c r="K3952" s="509"/>
      <c r="L3952" s="484"/>
      <c r="M3952" s="484"/>
      <c r="N3952" s="574"/>
      <c r="O3952" s="532"/>
      <c r="P3952" s="532"/>
    </row>
    <row r="3953" spans="1:16" x14ac:dyDescent="0.2">
      <c r="A3953" s="525"/>
      <c r="B3953" s="526"/>
      <c r="C3953" s="483"/>
      <c r="D3953" s="541"/>
      <c r="E3953" s="473"/>
      <c r="F3953" s="479"/>
      <c r="G3953" s="473"/>
      <c r="H3953" s="473"/>
      <c r="I3953" s="480"/>
      <c r="J3953" s="442"/>
      <c r="K3953" s="509"/>
      <c r="L3953" s="484"/>
      <c r="M3953" s="484"/>
      <c r="N3953" s="574"/>
      <c r="O3953" s="532"/>
      <c r="P3953" s="532"/>
    </row>
    <row r="3954" spans="1:16" x14ac:dyDescent="0.2">
      <c r="A3954" s="525"/>
      <c r="B3954" s="526"/>
      <c r="C3954" s="483"/>
      <c r="D3954" s="541"/>
      <c r="E3954" s="473"/>
      <c r="F3954" s="479"/>
      <c r="G3954" s="473"/>
      <c r="H3954" s="473"/>
      <c r="I3954" s="480"/>
      <c r="J3954" s="442"/>
      <c r="K3954" s="509"/>
      <c r="L3954" s="484"/>
      <c r="M3954" s="484"/>
      <c r="N3954" s="574"/>
      <c r="O3954" s="532"/>
      <c r="P3954" s="532"/>
    </row>
    <row r="3955" spans="1:16" x14ac:dyDescent="0.2">
      <c r="A3955" s="525"/>
      <c r="B3955" s="526"/>
      <c r="C3955" s="483"/>
      <c r="D3955" s="541"/>
      <c r="E3955" s="473"/>
      <c r="F3955" s="479"/>
      <c r="G3955" s="473"/>
      <c r="H3955" s="473"/>
      <c r="I3955" s="480"/>
      <c r="J3955" s="442"/>
      <c r="K3955" s="509"/>
      <c r="L3955" s="484"/>
      <c r="M3955" s="484"/>
      <c r="N3955" s="574"/>
      <c r="O3955" s="532"/>
      <c r="P3955" s="532"/>
    </row>
    <row r="3956" spans="1:16" x14ac:dyDescent="0.2">
      <c r="A3956" s="525"/>
      <c r="B3956" s="526"/>
      <c r="C3956" s="483"/>
      <c r="D3956" s="541"/>
      <c r="E3956" s="473"/>
      <c r="F3956" s="479"/>
      <c r="G3956" s="473"/>
      <c r="H3956" s="473"/>
      <c r="I3956" s="480"/>
      <c r="J3956" s="442"/>
      <c r="K3956" s="509"/>
      <c r="L3956" s="484"/>
      <c r="M3956" s="484"/>
      <c r="N3956" s="574"/>
      <c r="O3956" s="532"/>
      <c r="P3956" s="532"/>
    </row>
    <row r="3957" spans="1:16" x14ac:dyDescent="0.2">
      <c r="A3957" s="525"/>
      <c r="B3957" s="526"/>
      <c r="C3957" s="483"/>
      <c r="D3957" s="541"/>
      <c r="E3957" s="473"/>
      <c r="F3957" s="479"/>
      <c r="G3957" s="473"/>
      <c r="H3957" s="473"/>
      <c r="I3957" s="480"/>
      <c r="J3957" s="442"/>
      <c r="K3957" s="509"/>
      <c r="L3957" s="484"/>
      <c r="M3957" s="484"/>
      <c r="N3957" s="574"/>
      <c r="O3957" s="532"/>
      <c r="P3957" s="532"/>
    </row>
    <row r="3958" spans="1:16" x14ac:dyDescent="0.2">
      <c r="A3958" s="525"/>
      <c r="B3958" s="526"/>
      <c r="C3958" s="483"/>
      <c r="D3958" s="541"/>
      <c r="E3958" s="473"/>
      <c r="F3958" s="479"/>
      <c r="G3958" s="473"/>
      <c r="H3958" s="473"/>
      <c r="I3958" s="480"/>
      <c r="J3958" s="442"/>
      <c r="K3958" s="509"/>
      <c r="L3958" s="484"/>
      <c r="M3958" s="484"/>
      <c r="N3958" s="574"/>
      <c r="O3958" s="532"/>
      <c r="P3958" s="532"/>
    </row>
    <row r="3959" spans="1:16" x14ac:dyDescent="0.2">
      <c r="A3959" s="525"/>
      <c r="B3959" s="526"/>
      <c r="C3959" s="483"/>
      <c r="D3959" s="541"/>
      <c r="E3959" s="473"/>
      <c r="F3959" s="479"/>
      <c r="G3959" s="473"/>
      <c r="H3959" s="473"/>
      <c r="I3959" s="480"/>
      <c r="J3959" s="442"/>
      <c r="K3959" s="509"/>
      <c r="L3959" s="484"/>
      <c r="M3959" s="484"/>
      <c r="N3959" s="574"/>
      <c r="O3959" s="532"/>
      <c r="P3959" s="532"/>
    </row>
    <row r="3960" spans="1:16" x14ac:dyDescent="0.2">
      <c r="A3960" s="525"/>
      <c r="B3960" s="526"/>
      <c r="C3960" s="483"/>
      <c r="D3960" s="541"/>
      <c r="E3960" s="473"/>
      <c r="F3960" s="479"/>
      <c r="G3960" s="473"/>
      <c r="H3960" s="473"/>
      <c r="I3960" s="480"/>
      <c r="J3960" s="442"/>
      <c r="K3960" s="509"/>
      <c r="L3960" s="484"/>
      <c r="M3960" s="484"/>
      <c r="N3960" s="574"/>
      <c r="O3960" s="532"/>
      <c r="P3960" s="532"/>
    </row>
    <row r="3961" spans="1:16" x14ac:dyDescent="0.2">
      <c r="A3961" s="525"/>
      <c r="B3961" s="526"/>
      <c r="C3961" s="483"/>
      <c r="D3961" s="541"/>
      <c r="E3961" s="473"/>
      <c r="F3961" s="479"/>
      <c r="G3961" s="473"/>
      <c r="H3961" s="473"/>
      <c r="I3961" s="480"/>
      <c r="J3961" s="442"/>
      <c r="K3961" s="509"/>
      <c r="L3961" s="484"/>
      <c r="M3961" s="484"/>
      <c r="N3961" s="574"/>
      <c r="O3961" s="532"/>
      <c r="P3961" s="532"/>
    </row>
    <row r="3962" spans="1:16" x14ac:dyDescent="0.2">
      <c r="A3962" s="525"/>
      <c r="B3962" s="526"/>
      <c r="C3962" s="483"/>
      <c r="D3962" s="541"/>
      <c r="E3962" s="473"/>
      <c r="F3962" s="479"/>
      <c r="G3962" s="473"/>
      <c r="H3962" s="473"/>
      <c r="I3962" s="480"/>
      <c r="J3962" s="442"/>
      <c r="K3962" s="509"/>
      <c r="L3962" s="484"/>
      <c r="M3962" s="484"/>
      <c r="N3962" s="574"/>
      <c r="O3962" s="532"/>
      <c r="P3962" s="532"/>
    </row>
    <row r="3963" spans="1:16" x14ac:dyDescent="0.2">
      <c r="A3963" s="525"/>
      <c r="B3963" s="526"/>
      <c r="C3963" s="483"/>
      <c r="D3963" s="541"/>
      <c r="E3963" s="473"/>
      <c r="F3963" s="479"/>
      <c r="G3963" s="473"/>
      <c r="H3963" s="473"/>
      <c r="I3963" s="480"/>
      <c r="J3963" s="442"/>
      <c r="K3963" s="509"/>
      <c r="L3963" s="484"/>
      <c r="M3963" s="484"/>
      <c r="N3963" s="574"/>
      <c r="O3963" s="532"/>
      <c r="P3963" s="532"/>
    </row>
    <row r="3964" spans="1:16" x14ac:dyDescent="0.2">
      <c r="A3964" s="525"/>
      <c r="B3964" s="526"/>
      <c r="C3964" s="483"/>
      <c r="D3964" s="541"/>
      <c r="E3964" s="473"/>
      <c r="F3964" s="479"/>
      <c r="G3964" s="473"/>
      <c r="H3964" s="473"/>
      <c r="I3964" s="480"/>
      <c r="J3964" s="442"/>
      <c r="K3964" s="509"/>
      <c r="L3964" s="484"/>
      <c r="M3964" s="484"/>
      <c r="N3964" s="574"/>
      <c r="O3964" s="532"/>
      <c r="P3964" s="532"/>
    </row>
    <row r="3965" spans="1:16" x14ac:dyDescent="0.2">
      <c r="A3965" s="525"/>
      <c r="B3965" s="526"/>
      <c r="C3965" s="483"/>
      <c r="D3965" s="541"/>
      <c r="E3965" s="473"/>
      <c r="F3965" s="479"/>
      <c r="G3965" s="473"/>
      <c r="H3965" s="473"/>
      <c r="I3965" s="480"/>
      <c r="J3965" s="442"/>
      <c r="K3965" s="509"/>
      <c r="L3965" s="484"/>
      <c r="M3965" s="484"/>
      <c r="N3965" s="574"/>
      <c r="O3965" s="532"/>
      <c r="P3965" s="532"/>
    </row>
    <row r="3966" spans="1:16" x14ac:dyDescent="0.2">
      <c r="A3966" s="525"/>
      <c r="B3966" s="526"/>
      <c r="C3966" s="483"/>
      <c r="D3966" s="541"/>
      <c r="E3966" s="473"/>
      <c r="F3966" s="479"/>
      <c r="G3966" s="473"/>
      <c r="H3966" s="473"/>
      <c r="I3966" s="480"/>
      <c r="J3966" s="442"/>
      <c r="K3966" s="509"/>
      <c r="L3966" s="484"/>
      <c r="M3966" s="484"/>
      <c r="N3966" s="574"/>
      <c r="O3966" s="532"/>
      <c r="P3966" s="532"/>
    </row>
    <row r="3967" spans="1:16" x14ac:dyDescent="0.2">
      <c r="A3967" s="525"/>
      <c r="B3967" s="526"/>
      <c r="C3967" s="483"/>
      <c r="D3967" s="541"/>
      <c r="E3967" s="473"/>
      <c r="F3967" s="479"/>
      <c r="G3967" s="473"/>
      <c r="H3967" s="473"/>
      <c r="I3967" s="480"/>
      <c r="J3967" s="442"/>
      <c r="K3967" s="509"/>
      <c r="L3967" s="484"/>
      <c r="M3967" s="484"/>
      <c r="N3967" s="574"/>
      <c r="O3967" s="532"/>
      <c r="P3967" s="532"/>
    </row>
    <row r="3968" spans="1:16" x14ac:dyDescent="0.2">
      <c r="A3968" s="525"/>
      <c r="B3968" s="526"/>
      <c r="C3968" s="483"/>
      <c r="D3968" s="541"/>
      <c r="E3968" s="473"/>
      <c r="F3968" s="479"/>
      <c r="G3968" s="473"/>
      <c r="H3968" s="473"/>
      <c r="I3968" s="480"/>
      <c r="J3968" s="442"/>
      <c r="K3968" s="509"/>
      <c r="L3968" s="484"/>
      <c r="M3968" s="484"/>
      <c r="N3968" s="574"/>
      <c r="O3968" s="532"/>
      <c r="P3968" s="532"/>
    </row>
    <row r="3969" spans="1:16" x14ac:dyDescent="0.2">
      <c r="A3969" s="525"/>
      <c r="B3969" s="526"/>
      <c r="C3969" s="483"/>
      <c r="D3969" s="541"/>
      <c r="E3969" s="473"/>
      <c r="F3969" s="479"/>
      <c r="G3969" s="473"/>
      <c r="H3969" s="473"/>
      <c r="I3969" s="480"/>
      <c r="J3969" s="442"/>
      <c r="K3969" s="509"/>
      <c r="L3969" s="484"/>
      <c r="M3969" s="484"/>
      <c r="N3969" s="574"/>
      <c r="O3969" s="532"/>
      <c r="P3969" s="532"/>
    </row>
    <row r="3970" spans="1:16" x14ac:dyDescent="0.2">
      <c r="A3970" s="525"/>
      <c r="B3970" s="526"/>
      <c r="C3970" s="483"/>
      <c r="D3970" s="541"/>
      <c r="E3970" s="473"/>
      <c r="F3970" s="479"/>
      <c r="G3970" s="473"/>
      <c r="H3970" s="473"/>
      <c r="I3970" s="480"/>
      <c r="J3970" s="442"/>
      <c r="K3970" s="509"/>
      <c r="L3970" s="484"/>
      <c r="M3970" s="484"/>
      <c r="N3970" s="574"/>
      <c r="O3970" s="532"/>
      <c r="P3970" s="532"/>
    </row>
    <row r="3971" spans="1:16" x14ac:dyDescent="0.2">
      <c r="A3971" s="525"/>
      <c r="B3971" s="526"/>
      <c r="C3971" s="483"/>
      <c r="D3971" s="541"/>
      <c r="E3971" s="473"/>
      <c r="F3971" s="479"/>
      <c r="G3971" s="473"/>
      <c r="H3971" s="473"/>
      <c r="I3971" s="480"/>
      <c r="J3971" s="442"/>
      <c r="K3971" s="509"/>
      <c r="L3971" s="484"/>
      <c r="M3971" s="484"/>
      <c r="N3971" s="574"/>
      <c r="O3971" s="532"/>
      <c r="P3971" s="532"/>
    </row>
    <row r="3972" spans="1:16" x14ac:dyDescent="0.2">
      <c r="A3972" s="525"/>
      <c r="B3972" s="526"/>
      <c r="C3972" s="483"/>
      <c r="D3972" s="541"/>
      <c r="E3972" s="473"/>
      <c r="F3972" s="479"/>
      <c r="G3972" s="473"/>
      <c r="H3972" s="473"/>
      <c r="I3972" s="480"/>
      <c r="J3972" s="442"/>
      <c r="K3972" s="509"/>
      <c r="L3972" s="484"/>
      <c r="M3972" s="484"/>
      <c r="N3972" s="574"/>
      <c r="O3972" s="532"/>
      <c r="P3972" s="532"/>
    </row>
    <row r="3973" spans="1:16" x14ac:dyDescent="0.2">
      <c r="A3973" s="525"/>
      <c r="B3973" s="526"/>
      <c r="C3973" s="483"/>
      <c r="D3973" s="541"/>
      <c r="E3973" s="473"/>
      <c r="F3973" s="479"/>
      <c r="G3973" s="473"/>
      <c r="H3973" s="473"/>
      <c r="I3973" s="480"/>
      <c r="J3973" s="442"/>
      <c r="K3973" s="509"/>
      <c r="L3973" s="484"/>
      <c r="M3973" s="484"/>
      <c r="N3973" s="574"/>
      <c r="O3973" s="532"/>
      <c r="P3973" s="532"/>
    </row>
    <row r="3974" spans="1:16" x14ac:dyDescent="0.2">
      <c r="A3974" s="525"/>
      <c r="B3974" s="526"/>
      <c r="C3974" s="483"/>
      <c r="D3974" s="541"/>
      <c r="E3974" s="473"/>
      <c r="F3974" s="479"/>
      <c r="G3974" s="473"/>
      <c r="H3974" s="473"/>
      <c r="I3974" s="480"/>
      <c r="J3974" s="442"/>
      <c r="K3974" s="509"/>
      <c r="L3974" s="484"/>
      <c r="M3974" s="484"/>
      <c r="N3974" s="574"/>
      <c r="O3974" s="532"/>
      <c r="P3974" s="532"/>
    </row>
    <row r="3975" spans="1:16" x14ac:dyDescent="0.2">
      <c r="A3975" s="525"/>
      <c r="B3975" s="526"/>
      <c r="C3975" s="483"/>
      <c r="D3975" s="541"/>
      <c r="E3975" s="473"/>
      <c r="F3975" s="479"/>
      <c r="G3975" s="473"/>
      <c r="H3975" s="473"/>
      <c r="I3975" s="480"/>
      <c r="J3975" s="442"/>
      <c r="K3975" s="509"/>
      <c r="L3975" s="484"/>
      <c r="M3975" s="484"/>
      <c r="N3975" s="574"/>
      <c r="O3975" s="532"/>
      <c r="P3975" s="532"/>
    </row>
    <row r="3976" spans="1:16" x14ac:dyDescent="0.2">
      <c r="A3976" s="525"/>
      <c r="B3976" s="526"/>
      <c r="C3976" s="483"/>
      <c r="D3976" s="541"/>
      <c r="E3976" s="473"/>
      <c r="F3976" s="479"/>
      <c r="G3976" s="473"/>
      <c r="H3976" s="473"/>
      <c r="I3976" s="480"/>
      <c r="J3976" s="442"/>
      <c r="K3976" s="509"/>
      <c r="L3976" s="484"/>
      <c r="M3976" s="484"/>
      <c r="N3976" s="574"/>
      <c r="O3976" s="532"/>
      <c r="P3976" s="532"/>
    </row>
    <row r="3977" spans="1:16" x14ac:dyDescent="0.2">
      <c r="A3977" s="525"/>
      <c r="B3977" s="526"/>
      <c r="C3977" s="483"/>
      <c r="D3977" s="541"/>
      <c r="E3977" s="473"/>
      <c r="F3977" s="479"/>
      <c r="G3977" s="473"/>
      <c r="H3977" s="473"/>
      <c r="I3977" s="480"/>
      <c r="J3977" s="442"/>
      <c r="K3977" s="509"/>
      <c r="L3977" s="484"/>
      <c r="M3977" s="484"/>
      <c r="N3977" s="574"/>
      <c r="O3977" s="532"/>
      <c r="P3977" s="532"/>
    </row>
    <row r="3978" spans="1:16" x14ac:dyDescent="0.2">
      <c r="A3978" s="525"/>
      <c r="B3978" s="526"/>
      <c r="C3978" s="483"/>
      <c r="D3978" s="541"/>
      <c r="E3978" s="473"/>
      <c r="F3978" s="479"/>
      <c r="G3978" s="473"/>
      <c r="H3978" s="473"/>
      <c r="I3978" s="480"/>
      <c r="J3978" s="442"/>
      <c r="K3978" s="509"/>
      <c r="L3978" s="484"/>
      <c r="M3978" s="484"/>
      <c r="N3978" s="574"/>
      <c r="O3978" s="532"/>
      <c r="P3978" s="532"/>
    </row>
    <row r="3979" spans="1:16" x14ac:dyDescent="0.2">
      <c r="A3979" s="525"/>
      <c r="B3979" s="526"/>
      <c r="C3979" s="483"/>
      <c r="D3979" s="541"/>
      <c r="E3979" s="473"/>
      <c r="F3979" s="479"/>
      <c r="G3979" s="473"/>
      <c r="H3979" s="473"/>
      <c r="I3979" s="480"/>
      <c r="J3979" s="442"/>
      <c r="K3979" s="509"/>
      <c r="L3979" s="484"/>
      <c r="M3979" s="484"/>
      <c r="N3979" s="574"/>
      <c r="O3979" s="532"/>
      <c r="P3979" s="532"/>
    </row>
    <row r="3980" spans="1:16" x14ac:dyDescent="0.2">
      <c r="A3980" s="525"/>
      <c r="B3980" s="526"/>
      <c r="C3980" s="483"/>
      <c r="D3980" s="541"/>
      <c r="E3980" s="473"/>
      <c r="F3980" s="479"/>
      <c r="G3980" s="473"/>
      <c r="H3980" s="473"/>
      <c r="I3980" s="480"/>
      <c r="J3980" s="442"/>
      <c r="K3980" s="509"/>
      <c r="L3980" s="484"/>
      <c r="M3980" s="484"/>
      <c r="N3980" s="574"/>
      <c r="O3980" s="532"/>
      <c r="P3980" s="532"/>
    </row>
    <row r="3981" spans="1:16" x14ac:dyDescent="0.2">
      <c r="A3981" s="525"/>
      <c r="B3981" s="526"/>
      <c r="C3981" s="483"/>
      <c r="D3981" s="541"/>
      <c r="E3981" s="473"/>
      <c r="F3981" s="479"/>
      <c r="G3981" s="473"/>
      <c r="H3981" s="473"/>
      <c r="I3981" s="480"/>
      <c r="J3981" s="442"/>
      <c r="K3981" s="509"/>
      <c r="L3981" s="484"/>
      <c r="M3981" s="484"/>
      <c r="N3981" s="574"/>
      <c r="O3981" s="532"/>
      <c r="P3981" s="532"/>
    </row>
    <row r="3982" spans="1:16" x14ac:dyDescent="0.2">
      <c r="A3982" s="525"/>
      <c r="B3982" s="526"/>
      <c r="C3982" s="483"/>
      <c r="D3982" s="541"/>
      <c r="E3982" s="473"/>
      <c r="F3982" s="479"/>
      <c r="G3982" s="473"/>
      <c r="H3982" s="473"/>
      <c r="I3982" s="480"/>
      <c r="J3982" s="442"/>
      <c r="K3982" s="509"/>
      <c r="L3982" s="484"/>
      <c r="M3982" s="484"/>
      <c r="N3982" s="574"/>
      <c r="O3982" s="532"/>
      <c r="P3982" s="532"/>
    </row>
    <row r="3983" spans="1:16" x14ac:dyDescent="0.2">
      <c r="A3983" s="525"/>
      <c r="B3983" s="526"/>
      <c r="C3983" s="483"/>
      <c r="D3983" s="541"/>
      <c r="E3983" s="473"/>
      <c r="F3983" s="479"/>
      <c r="G3983" s="473"/>
      <c r="H3983" s="473"/>
      <c r="I3983" s="480"/>
      <c r="J3983" s="442"/>
      <c r="K3983" s="509"/>
      <c r="L3983" s="484"/>
      <c r="M3983" s="484"/>
      <c r="N3983" s="574"/>
      <c r="O3983" s="532"/>
      <c r="P3983" s="532"/>
    </row>
    <row r="3984" spans="1:16" x14ac:dyDescent="0.2">
      <c r="A3984" s="525"/>
      <c r="B3984" s="526"/>
      <c r="C3984" s="483"/>
      <c r="D3984" s="541"/>
      <c r="E3984" s="473"/>
      <c r="F3984" s="479"/>
      <c r="G3984" s="473"/>
      <c r="H3984" s="473"/>
      <c r="I3984" s="480"/>
      <c r="J3984" s="442"/>
      <c r="K3984" s="509"/>
      <c r="L3984" s="484"/>
      <c r="M3984" s="484"/>
      <c r="N3984" s="574"/>
      <c r="O3984" s="532"/>
      <c r="P3984" s="532"/>
    </row>
    <row r="3985" spans="1:16" x14ac:dyDescent="0.2">
      <c r="A3985" s="525"/>
      <c r="B3985" s="526"/>
      <c r="C3985" s="483"/>
      <c r="D3985" s="541"/>
      <c r="E3985" s="473"/>
      <c r="F3985" s="479"/>
      <c r="G3985" s="473"/>
      <c r="H3985" s="473"/>
      <c r="I3985" s="480"/>
      <c r="J3985" s="442"/>
      <c r="K3985" s="509"/>
      <c r="L3985" s="484"/>
      <c r="M3985" s="484"/>
      <c r="N3985" s="574"/>
      <c r="O3985" s="532"/>
      <c r="P3985" s="532"/>
    </row>
    <row r="3986" spans="1:16" x14ac:dyDescent="0.2">
      <c r="A3986" s="525"/>
      <c r="B3986" s="526"/>
      <c r="C3986" s="483"/>
      <c r="D3986" s="541"/>
      <c r="E3986" s="473"/>
      <c r="F3986" s="479"/>
      <c r="G3986" s="473"/>
      <c r="H3986" s="473"/>
      <c r="I3986" s="480"/>
      <c r="J3986" s="442"/>
      <c r="K3986" s="509"/>
      <c r="L3986" s="484"/>
      <c r="M3986" s="484"/>
      <c r="N3986" s="574"/>
      <c r="O3986" s="532"/>
      <c r="P3986" s="532"/>
    </row>
    <row r="3987" spans="1:16" x14ac:dyDescent="0.2">
      <c r="A3987" s="525"/>
      <c r="B3987" s="526"/>
      <c r="C3987" s="483"/>
      <c r="D3987" s="541"/>
      <c r="E3987" s="473"/>
      <c r="F3987" s="479"/>
      <c r="G3987" s="473"/>
      <c r="H3987" s="473"/>
      <c r="I3987" s="480"/>
      <c r="J3987" s="442"/>
      <c r="K3987" s="509"/>
      <c r="L3987" s="484"/>
      <c r="M3987" s="484"/>
      <c r="N3987" s="574"/>
      <c r="O3987" s="532"/>
      <c r="P3987" s="532"/>
    </row>
    <row r="3988" spans="1:16" x14ac:dyDescent="0.2">
      <c r="A3988" s="525"/>
      <c r="B3988" s="526"/>
      <c r="C3988" s="483"/>
      <c r="D3988" s="541"/>
      <c r="E3988" s="473"/>
      <c r="F3988" s="479"/>
      <c r="G3988" s="473"/>
      <c r="H3988" s="473"/>
      <c r="I3988" s="480"/>
      <c r="J3988" s="442"/>
      <c r="K3988" s="509"/>
      <c r="L3988" s="484"/>
      <c r="M3988" s="484"/>
      <c r="N3988" s="574"/>
      <c r="O3988" s="532"/>
      <c r="P3988" s="532"/>
    </row>
    <row r="3989" spans="1:16" x14ac:dyDescent="0.2">
      <c r="A3989" s="525"/>
      <c r="B3989" s="526"/>
      <c r="C3989" s="483"/>
      <c r="D3989" s="541"/>
      <c r="E3989" s="473"/>
      <c r="F3989" s="479"/>
      <c r="G3989" s="473"/>
      <c r="H3989" s="473"/>
      <c r="I3989" s="480"/>
      <c r="J3989" s="442"/>
      <c r="K3989" s="509"/>
      <c r="L3989" s="484"/>
      <c r="M3989" s="484"/>
      <c r="N3989" s="574"/>
      <c r="O3989" s="532"/>
      <c r="P3989" s="532"/>
    </row>
    <row r="3990" spans="1:16" x14ac:dyDescent="0.2">
      <c r="A3990" s="525"/>
      <c r="B3990" s="526"/>
      <c r="C3990" s="483"/>
      <c r="D3990" s="541"/>
      <c r="E3990" s="473"/>
      <c r="F3990" s="479"/>
      <c r="G3990" s="473"/>
      <c r="H3990" s="473"/>
      <c r="I3990" s="480"/>
      <c r="J3990" s="442"/>
      <c r="K3990" s="509"/>
      <c r="L3990" s="484"/>
      <c r="M3990" s="484"/>
      <c r="N3990" s="574"/>
      <c r="O3990" s="532"/>
      <c r="P3990" s="532"/>
    </row>
    <row r="3991" spans="1:16" x14ac:dyDescent="0.2">
      <c r="A3991" s="525"/>
      <c r="B3991" s="526"/>
      <c r="C3991" s="483"/>
      <c r="D3991" s="541"/>
      <c r="E3991" s="473"/>
      <c r="F3991" s="479"/>
      <c r="G3991" s="473"/>
      <c r="H3991" s="473"/>
      <c r="I3991" s="480"/>
      <c r="J3991" s="442"/>
      <c r="K3991" s="509"/>
      <c r="L3991" s="484"/>
      <c r="M3991" s="484"/>
      <c r="N3991" s="574"/>
      <c r="O3991" s="532"/>
      <c r="P3991" s="532"/>
    </row>
    <row r="3992" spans="1:16" x14ac:dyDescent="0.2">
      <c r="A3992" s="525"/>
      <c r="B3992" s="526"/>
      <c r="C3992" s="483"/>
      <c r="D3992" s="541"/>
      <c r="E3992" s="473"/>
      <c r="F3992" s="479"/>
      <c r="G3992" s="473"/>
      <c r="H3992" s="473"/>
      <c r="I3992" s="480"/>
      <c r="J3992" s="442"/>
      <c r="K3992" s="509"/>
      <c r="L3992" s="484"/>
      <c r="M3992" s="484"/>
      <c r="N3992" s="574"/>
      <c r="O3992" s="532"/>
      <c r="P3992" s="532"/>
    </row>
    <row r="3993" spans="1:16" x14ac:dyDescent="0.2">
      <c r="A3993" s="525"/>
      <c r="B3993" s="526"/>
      <c r="C3993" s="483"/>
      <c r="D3993" s="541"/>
      <c r="E3993" s="473"/>
      <c r="F3993" s="479"/>
      <c r="G3993" s="473"/>
      <c r="H3993" s="473"/>
      <c r="I3993" s="480"/>
      <c r="J3993" s="442"/>
      <c r="K3993" s="509"/>
      <c r="L3993" s="484"/>
      <c r="M3993" s="484"/>
      <c r="N3993" s="574"/>
      <c r="O3993" s="532"/>
      <c r="P3993" s="532"/>
    </row>
    <row r="3994" spans="1:16" x14ac:dyDescent="0.2">
      <c r="A3994" s="525"/>
      <c r="B3994" s="526"/>
      <c r="C3994" s="483"/>
      <c r="D3994" s="541"/>
      <c r="E3994" s="473"/>
      <c r="F3994" s="479"/>
      <c r="G3994" s="473"/>
      <c r="H3994" s="473"/>
      <c r="I3994" s="480"/>
      <c r="J3994" s="442"/>
      <c r="K3994" s="509"/>
      <c r="L3994" s="484"/>
      <c r="M3994" s="484"/>
      <c r="N3994" s="574"/>
      <c r="O3994" s="532"/>
      <c r="P3994" s="532"/>
    </row>
    <row r="3995" spans="1:16" x14ac:dyDescent="0.2">
      <c r="A3995" s="525"/>
      <c r="B3995" s="526"/>
      <c r="C3995" s="483"/>
      <c r="D3995" s="541"/>
      <c r="E3995" s="473"/>
      <c r="F3995" s="479"/>
      <c r="G3995" s="473"/>
      <c r="H3995" s="473"/>
      <c r="I3995" s="480"/>
      <c r="J3995" s="442"/>
      <c r="K3995" s="509"/>
      <c r="L3995" s="484"/>
      <c r="M3995" s="484"/>
      <c r="N3995" s="574"/>
      <c r="O3995" s="532"/>
      <c r="P3995" s="532"/>
    </row>
    <row r="3996" spans="1:16" x14ac:dyDescent="0.2">
      <c r="A3996" s="525"/>
      <c r="B3996" s="526"/>
      <c r="C3996" s="483"/>
      <c r="D3996" s="541"/>
      <c r="E3996" s="473"/>
      <c r="F3996" s="479"/>
      <c r="G3996" s="473"/>
      <c r="H3996" s="473"/>
      <c r="I3996" s="480"/>
      <c r="J3996" s="442"/>
      <c r="K3996" s="509"/>
      <c r="L3996" s="484"/>
      <c r="M3996" s="484"/>
      <c r="N3996" s="574"/>
      <c r="O3996" s="532"/>
      <c r="P3996" s="532"/>
    </row>
    <row r="3997" spans="1:16" x14ac:dyDescent="0.2">
      <c r="A3997" s="525"/>
      <c r="B3997" s="526"/>
      <c r="C3997" s="483"/>
      <c r="D3997" s="541"/>
      <c r="E3997" s="473"/>
      <c r="F3997" s="479"/>
      <c r="G3997" s="473"/>
      <c r="H3997" s="473"/>
      <c r="I3997" s="480"/>
      <c r="J3997" s="442"/>
      <c r="K3997" s="509"/>
      <c r="L3997" s="484"/>
      <c r="M3997" s="484"/>
      <c r="N3997" s="574"/>
      <c r="O3997" s="532"/>
      <c r="P3997" s="532"/>
    </row>
    <row r="3998" spans="1:16" x14ac:dyDescent="0.2">
      <c r="A3998" s="525"/>
      <c r="B3998" s="526"/>
      <c r="C3998" s="483"/>
      <c r="D3998" s="541"/>
      <c r="E3998" s="473"/>
      <c r="F3998" s="479"/>
      <c r="G3998" s="473"/>
      <c r="H3998" s="473"/>
      <c r="I3998" s="480"/>
      <c r="J3998" s="442"/>
      <c r="K3998" s="509"/>
      <c r="L3998" s="484"/>
      <c r="M3998" s="484"/>
      <c r="N3998" s="574"/>
      <c r="O3998" s="532"/>
      <c r="P3998" s="532"/>
    </row>
    <row r="3999" spans="1:16" x14ac:dyDescent="0.2">
      <c r="A3999" s="525"/>
      <c r="B3999" s="526"/>
      <c r="C3999" s="483"/>
      <c r="D3999" s="541"/>
      <c r="E3999" s="473"/>
      <c r="F3999" s="479"/>
      <c r="G3999" s="473"/>
      <c r="H3999" s="473"/>
      <c r="I3999" s="480"/>
      <c r="J3999" s="442"/>
      <c r="K3999" s="509"/>
      <c r="L3999" s="484"/>
      <c r="M3999" s="484"/>
      <c r="N3999" s="574"/>
      <c r="O3999" s="532"/>
      <c r="P3999" s="532"/>
    </row>
    <row r="4000" spans="1:16" x14ac:dyDescent="0.2">
      <c r="A4000" s="525"/>
      <c r="B4000" s="526"/>
      <c r="C4000" s="483"/>
      <c r="D4000" s="541"/>
      <c r="E4000" s="473"/>
      <c r="F4000" s="479"/>
      <c r="G4000" s="473"/>
      <c r="H4000" s="473"/>
      <c r="I4000" s="480"/>
      <c r="J4000" s="442"/>
      <c r="K4000" s="509"/>
      <c r="L4000" s="484"/>
      <c r="M4000" s="484"/>
      <c r="N4000" s="574"/>
      <c r="O4000" s="532"/>
      <c r="P4000" s="532"/>
    </row>
    <row r="4001" spans="1:16" x14ac:dyDescent="0.2">
      <c r="A4001" s="525"/>
      <c r="B4001" s="526"/>
      <c r="C4001" s="483"/>
      <c r="D4001" s="541"/>
      <c r="E4001" s="473"/>
      <c r="F4001" s="479"/>
      <c r="G4001" s="473"/>
      <c r="H4001" s="473"/>
      <c r="I4001" s="480"/>
      <c r="J4001" s="442"/>
      <c r="K4001" s="509"/>
      <c r="L4001" s="484"/>
      <c r="M4001" s="484"/>
      <c r="N4001" s="574"/>
      <c r="O4001" s="532"/>
      <c r="P4001" s="532"/>
    </row>
    <row r="4002" spans="1:16" x14ac:dyDescent="0.2">
      <c r="A4002" s="525"/>
      <c r="B4002" s="526"/>
      <c r="C4002" s="483"/>
      <c r="D4002" s="541"/>
      <c r="E4002" s="473"/>
      <c r="F4002" s="479"/>
      <c r="G4002" s="473"/>
      <c r="H4002" s="473"/>
      <c r="I4002" s="480"/>
      <c r="J4002" s="442"/>
      <c r="K4002" s="509"/>
      <c r="L4002" s="484"/>
      <c r="M4002" s="484"/>
      <c r="N4002" s="574"/>
      <c r="O4002" s="532"/>
      <c r="P4002" s="532"/>
    </row>
    <row r="4003" spans="1:16" x14ac:dyDescent="0.2">
      <c r="A4003" s="525"/>
      <c r="B4003" s="526"/>
      <c r="C4003" s="483"/>
      <c r="D4003" s="541"/>
      <c r="E4003" s="473"/>
      <c r="F4003" s="479"/>
      <c r="G4003" s="473"/>
      <c r="H4003" s="473"/>
      <c r="I4003" s="480"/>
      <c r="J4003" s="442"/>
      <c r="K4003" s="509"/>
      <c r="L4003" s="484"/>
      <c r="M4003" s="484"/>
      <c r="N4003" s="574"/>
      <c r="O4003" s="532"/>
      <c r="P4003" s="532"/>
    </row>
    <row r="4004" spans="1:16" x14ac:dyDescent="0.2">
      <c r="A4004" s="525"/>
      <c r="B4004" s="526"/>
      <c r="C4004" s="483"/>
      <c r="D4004" s="541"/>
      <c r="E4004" s="473"/>
      <c r="F4004" s="479"/>
      <c r="G4004" s="473"/>
      <c r="H4004" s="473"/>
      <c r="I4004" s="480"/>
      <c r="J4004" s="442"/>
      <c r="K4004" s="509"/>
      <c r="L4004" s="484"/>
      <c r="M4004" s="484"/>
      <c r="N4004" s="574"/>
      <c r="O4004" s="532"/>
      <c r="P4004" s="532"/>
    </row>
    <row r="4005" spans="1:16" x14ac:dyDescent="0.2">
      <c r="A4005" s="525"/>
      <c r="B4005" s="526"/>
      <c r="C4005" s="483"/>
      <c r="D4005" s="541"/>
      <c r="E4005" s="473"/>
      <c r="F4005" s="479"/>
      <c r="G4005" s="473"/>
      <c r="H4005" s="473"/>
      <c r="I4005" s="480"/>
      <c r="J4005" s="442"/>
      <c r="K4005" s="509"/>
      <c r="L4005" s="484"/>
      <c r="M4005" s="484"/>
      <c r="N4005" s="574"/>
      <c r="O4005" s="532"/>
      <c r="P4005" s="532"/>
    </row>
    <row r="4006" spans="1:16" x14ac:dyDescent="0.2">
      <c r="A4006" s="525"/>
      <c r="B4006" s="526"/>
      <c r="C4006" s="483"/>
      <c r="D4006" s="541"/>
      <c r="E4006" s="473"/>
      <c r="F4006" s="479"/>
      <c r="G4006" s="473"/>
      <c r="H4006" s="473"/>
      <c r="I4006" s="480"/>
      <c r="J4006" s="442"/>
      <c r="K4006" s="509"/>
      <c r="L4006" s="484"/>
      <c r="M4006" s="484"/>
      <c r="N4006" s="574"/>
      <c r="O4006" s="532"/>
      <c r="P4006" s="532"/>
    </row>
    <row r="4007" spans="1:16" x14ac:dyDescent="0.2">
      <c r="A4007" s="525"/>
      <c r="B4007" s="526"/>
      <c r="C4007" s="483"/>
      <c r="D4007" s="541"/>
      <c r="E4007" s="473"/>
      <c r="F4007" s="479"/>
      <c r="G4007" s="473"/>
      <c r="H4007" s="473"/>
      <c r="I4007" s="480"/>
      <c r="J4007" s="442"/>
      <c r="K4007" s="509"/>
      <c r="L4007" s="484"/>
      <c r="M4007" s="484"/>
      <c r="N4007" s="574"/>
      <c r="O4007" s="532"/>
      <c r="P4007" s="532"/>
    </row>
    <row r="4008" spans="1:16" x14ac:dyDescent="0.2">
      <c r="A4008" s="525"/>
      <c r="B4008" s="526"/>
      <c r="C4008" s="483"/>
      <c r="D4008" s="541"/>
      <c r="E4008" s="473"/>
      <c r="F4008" s="479"/>
      <c r="G4008" s="473"/>
      <c r="H4008" s="473"/>
      <c r="I4008" s="480"/>
      <c r="J4008" s="442"/>
      <c r="K4008" s="509"/>
      <c r="L4008" s="484"/>
      <c r="M4008" s="484"/>
      <c r="N4008" s="574"/>
      <c r="O4008" s="532"/>
      <c r="P4008" s="532"/>
    </row>
    <row r="4009" spans="1:16" x14ac:dyDescent="0.2">
      <c r="A4009" s="525"/>
      <c r="B4009" s="526"/>
      <c r="C4009" s="483"/>
      <c r="D4009" s="541"/>
      <c r="E4009" s="473"/>
      <c r="F4009" s="479"/>
      <c r="G4009" s="473"/>
      <c r="H4009" s="473"/>
      <c r="I4009" s="480"/>
      <c r="J4009" s="442"/>
      <c r="K4009" s="509"/>
      <c r="L4009" s="484"/>
      <c r="M4009" s="484"/>
      <c r="N4009" s="574"/>
      <c r="O4009" s="532"/>
      <c r="P4009" s="532"/>
    </row>
    <row r="4010" spans="1:16" x14ac:dyDescent="0.2">
      <c r="A4010" s="525"/>
      <c r="B4010" s="526"/>
      <c r="C4010" s="483"/>
      <c r="D4010" s="541"/>
      <c r="E4010" s="473"/>
      <c r="F4010" s="479"/>
      <c r="G4010" s="473"/>
      <c r="H4010" s="473"/>
      <c r="I4010" s="480"/>
      <c r="J4010" s="442"/>
      <c r="K4010" s="509"/>
      <c r="L4010" s="484"/>
      <c r="M4010" s="484"/>
      <c r="N4010" s="574"/>
      <c r="O4010" s="532"/>
      <c r="P4010" s="532"/>
    </row>
    <row r="4011" spans="1:16" x14ac:dyDescent="0.2">
      <c r="A4011" s="525"/>
      <c r="B4011" s="526"/>
      <c r="C4011" s="483"/>
      <c r="D4011" s="541"/>
      <c r="E4011" s="473"/>
      <c r="F4011" s="479"/>
      <c r="G4011" s="473"/>
      <c r="H4011" s="473"/>
      <c r="I4011" s="480"/>
      <c r="J4011" s="442"/>
      <c r="K4011" s="509"/>
      <c r="L4011" s="484"/>
      <c r="M4011" s="484"/>
      <c r="N4011" s="574"/>
      <c r="O4011" s="532"/>
      <c r="P4011" s="532"/>
    </row>
    <row r="4012" spans="1:16" x14ac:dyDescent="0.2">
      <c r="A4012" s="525"/>
      <c r="B4012" s="526"/>
      <c r="C4012" s="483"/>
      <c r="D4012" s="541"/>
      <c r="E4012" s="473"/>
      <c r="F4012" s="479"/>
      <c r="G4012" s="473"/>
      <c r="H4012" s="473"/>
      <c r="I4012" s="480"/>
      <c r="J4012" s="442"/>
      <c r="K4012" s="509"/>
      <c r="L4012" s="484"/>
      <c r="M4012" s="484"/>
      <c r="N4012" s="574"/>
      <c r="O4012" s="532"/>
      <c r="P4012" s="532"/>
    </row>
    <row r="4013" spans="1:16" x14ac:dyDescent="0.2">
      <c r="A4013" s="525"/>
      <c r="B4013" s="526"/>
      <c r="C4013" s="483"/>
      <c r="D4013" s="541"/>
      <c r="E4013" s="473"/>
      <c r="F4013" s="479"/>
      <c r="G4013" s="473"/>
      <c r="H4013" s="473"/>
      <c r="I4013" s="480"/>
      <c r="J4013" s="442"/>
      <c r="K4013" s="509"/>
      <c r="L4013" s="484"/>
      <c r="M4013" s="484"/>
      <c r="N4013" s="574"/>
      <c r="O4013" s="532"/>
      <c r="P4013" s="532"/>
    </row>
    <row r="4014" spans="1:16" x14ac:dyDescent="0.2">
      <c r="A4014" s="525"/>
      <c r="B4014" s="526"/>
      <c r="C4014" s="483"/>
      <c r="D4014" s="541"/>
      <c r="E4014" s="473"/>
      <c r="F4014" s="479"/>
      <c r="G4014" s="473"/>
      <c r="H4014" s="473"/>
      <c r="I4014" s="480"/>
      <c r="J4014" s="442"/>
      <c r="K4014" s="509"/>
      <c r="L4014" s="484"/>
      <c r="M4014" s="484"/>
      <c r="N4014" s="574"/>
      <c r="O4014" s="532"/>
      <c r="P4014" s="532"/>
    </row>
    <row r="4015" spans="1:16" x14ac:dyDescent="0.2">
      <c r="A4015" s="525"/>
      <c r="B4015" s="526"/>
      <c r="C4015" s="483"/>
      <c r="D4015" s="541"/>
      <c r="E4015" s="473"/>
      <c r="F4015" s="479"/>
      <c r="G4015" s="473"/>
      <c r="H4015" s="473"/>
      <c r="I4015" s="480"/>
      <c r="J4015" s="442"/>
      <c r="K4015" s="509"/>
      <c r="L4015" s="484"/>
      <c r="M4015" s="484"/>
      <c r="N4015" s="574"/>
      <c r="O4015" s="532"/>
      <c r="P4015" s="532"/>
    </row>
    <row r="4016" spans="1:16" x14ac:dyDescent="0.2">
      <c r="A4016" s="525"/>
      <c r="B4016" s="526"/>
      <c r="C4016" s="483"/>
      <c r="D4016" s="541"/>
      <c r="E4016" s="473"/>
      <c r="F4016" s="479"/>
      <c r="G4016" s="473"/>
      <c r="H4016" s="473"/>
      <c r="I4016" s="480"/>
      <c r="J4016" s="442"/>
      <c r="K4016" s="509"/>
      <c r="L4016" s="484"/>
      <c r="M4016" s="484"/>
      <c r="N4016" s="574"/>
      <c r="O4016" s="532"/>
      <c r="P4016" s="532"/>
    </row>
    <row r="4017" spans="1:16" x14ac:dyDescent="0.2">
      <c r="A4017" s="525"/>
      <c r="B4017" s="526"/>
      <c r="C4017" s="483"/>
      <c r="D4017" s="541"/>
      <c r="E4017" s="473"/>
      <c r="F4017" s="479"/>
      <c r="G4017" s="473"/>
      <c r="H4017" s="473"/>
      <c r="I4017" s="480"/>
      <c r="J4017" s="442"/>
      <c r="K4017" s="509"/>
      <c r="L4017" s="484"/>
      <c r="M4017" s="484"/>
      <c r="N4017" s="574"/>
      <c r="O4017" s="532"/>
      <c r="P4017" s="532"/>
    </row>
    <row r="4018" spans="1:16" x14ac:dyDescent="0.2">
      <c r="A4018" s="525"/>
      <c r="B4018" s="526"/>
      <c r="C4018" s="483"/>
      <c r="D4018" s="541"/>
      <c r="E4018" s="473"/>
      <c r="F4018" s="479"/>
      <c r="G4018" s="473"/>
      <c r="H4018" s="473"/>
      <c r="I4018" s="480"/>
      <c r="J4018" s="442"/>
      <c r="K4018" s="509"/>
      <c r="L4018" s="484"/>
      <c r="M4018" s="484"/>
      <c r="N4018" s="574"/>
      <c r="O4018" s="532"/>
      <c r="P4018" s="532"/>
    </row>
    <row r="4019" spans="1:16" x14ac:dyDescent="0.2">
      <c r="A4019" s="525"/>
      <c r="B4019" s="526"/>
      <c r="C4019" s="483"/>
      <c r="D4019" s="541"/>
      <c r="E4019" s="473"/>
      <c r="F4019" s="479"/>
      <c r="G4019" s="473"/>
      <c r="H4019" s="473"/>
      <c r="I4019" s="480"/>
      <c r="J4019" s="442"/>
      <c r="K4019" s="509"/>
      <c r="L4019" s="484"/>
      <c r="M4019" s="484"/>
      <c r="N4019" s="574"/>
      <c r="O4019" s="532"/>
      <c r="P4019" s="532"/>
    </row>
    <row r="4020" spans="1:16" x14ac:dyDescent="0.2">
      <c r="A4020" s="525"/>
      <c r="B4020" s="526"/>
      <c r="C4020" s="483"/>
      <c r="D4020" s="541"/>
      <c r="E4020" s="473"/>
      <c r="F4020" s="479"/>
      <c r="G4020" s="473"/>
      <c r="H4020" s="473"/>
      <c r="I4020" s="480"/>
      <c r="J4020" s="442"/>
      <c r="K4020" s="509"/>
      <c r="L4020" s="484"/>
      <c r="M4020" s="484"/>
      <c r="N4020" s="574"/>
      <c r="O4020" s="532"/>
      <c r="P4020" s="532"/>
    </row>
    <row r="4021" spans="1:16" x14ac:dyDescent="0.2">
      <c r="A4021" s="525"/>
      <c r="B4021" s="526"/>
      <c r="C4021" s="483"/>
      <c r="D4021" s="541"/>
      <c r="E4021" s="473"/>
      <c r="F4021" s="479"/>
      <c r="G4021" s="473"/>
      <c r="H4021" s="473"/>
      <c r="I4021" s="480"/>
      <c r="J4021" s="442"/>
      <c r="K4021" s="509"/>
      <c r="L4021" s="484"/>
      <c r="M4021" s="484"/>
      <c r="N4021" s="574"/>
      <c r="O4021" s="532"/>
      <c r="P4021" s="532"/>
    </row>
    <row r="4022" spans="1:16" x14ac:dyDescent="0.2">
      <c r="A4022" s="525"/>
      <c r="B4022" s="526"/>
      <c r="C4022" s="483"/>
      <c r="D4022" s="541"/>
      <c r="E4022" s="473"/>
      <c r="F4022" s="479"/>
      <c r="G4022" s="473"/>
      <c r="H4022" s="473"/>
      <c r="I4022" s="480"/>
      <c r="J4022" s="442"/>
      <c r="K4022" s="509"/>
      <c r="L4022" s="484"/>
      <c r="M4022" s="484"/>
      <c r="N4022" s="574"/>
      <c r="O4022" s="532"/>
      <c r="P4022" s="532"/>
    </row>
    <row r="4023" spans="1:16" x14ac:dyDescent="0.2">
      <c r="A4023" s="525"/>
      <c r="B4023" s="526"/>
      <c r="C4023" s="483"/>
      <c r="D4023" s="541"/>
      <c r="E4023" s="473"/>
      <c r="F4023" s="479"/>
      <c r="G4023" s="473"/>
      <c r="H4023" s="473"/>
      <c r="I4023" s="480"/>
      <c r="J4023" s="442"/>
      <c r="K4023" s="509"/>
      <c r="L4023" s="484"/>
      <c r="M4023" s="484"/>
      <c r="N4023" s="574"/>
      <c r="O4023" s="532"/>
      <c r="P4023" s="532"/>
    </row>
    <row r="4024" spans="1:16" x14ac:dyDescent="0.2">
      <c r="A4024" s="525"/>
      <c r="B4024" s="526"/>
      <c r="C4024" s="483"/>
      <c r="D4024" s="541"/>
      <c r="E4024" s="473"/>
      <c r="F4024" s="479"/>
      <c r="G4024" s="473"/>
      <c r="H4024" s="473"/>
      <c r="I4024" s="480"/>
      <c r="J4024" s="442"/>
      <c r="K4024" s="509"/>
      <c r="L4024" s="484"/>
      <c r="M4024" s="484"/>
      <c r="N4024" s="574"/>
      <c r="O4024" s="532"/>
      <c r="P4024" s="532"/>
    </row>
    <row r="4025" spans="1:16" x14ac:dyDescent="0.2">
      <c r="A4025" s="525"/>
      <c r="B4025" s="526"/>
      <c r="C4025" s="483"/>
      <c r="D4025" s="541"/>
      <c r="E4025" s="473"/>
      <c r="F4025" s="479"/>
      <c r="G4025" s="473"/>
      <c r="H4025" s="473"/>
      <c r="I4025" s="480"/>
      <c r="J4025" s="442"/>
      <c r="K4025" s="509"/>
      <c r="L4025" s="484"/>
      <c r="M4025" s="484"/>
      <c r="N4025" s="574"/>
      <c r="O4025" s="532"/>
      <c r="P4025" s="532"/>
    </row>
    <row r="4026" spans="1:16" x14ac:dyDescent="0.2">
      <c r="A4026" s="525"/>
      <c r="B4026" s="526"/>
      <c r="C4026" s="483"/>
      <c r="D4026" s="541"/>
      <c r="E4026" s="473"/>
      <c r="F4026" s="479"/>
      <c r="G4026" s="473"/>
      <c r="H4026" s="473"/>
      <c r="I4026" s="480"/>
      <c r="J4026" s="442"/>
      <c r="K4026" s="509"/>
      <c r="L4026" s="484"/>
      <c r="M4026" s="484"/>
      <c r="N4026" s="574"/>
      <c r="O4026" s="532"/>
      <c r="P4026" s="532"/>
    </row>
    <row r="4027" spans="1:16" x14ac:dyDescent="0.2">
      <c r="A4027" s="525"/>
      <c r="B4027" s="526"/>
      <c r="C4027" s="483"/>
      <c r="D4027" s="541"/>
      <c r="E4027" s="473"/>
      <c r="F4027" s="479"/>
      <c r="G4027" s="473"/>
      <c r="H4027" s="473"/>
      <c r="I4027" s="480"/>
      <c r="J4027" s="442"/>
      <c r="K4027" s="509"/>
      <c r="L4027" s="484"/>
      <c r="M4027" s="484"/>
      <c r="N4027" s="574"/>
      <c r="O4027" s="532"/>
      <c r="P4027" s="532"/>
    </row>
    <row r="4028" spans="1:16" x14ac:dyDescent="0.2">
      <c r="A4028" s="525"/>
      <c r="B4028" s="526"/>
      <c r="C4028" s="483"/>
      <c r="D4028" s="541"/>
      <c r="E4028" s="473"/>
      <c r="F4028" s="479"/>
      <c r="G4028" s="473"/>
      <c r="H4028" s="473"/>
      <c r="I4028" s="480"/>
      <c r="J4028" s="442"/>
      <c r="K4028" s="509"/>
      <c r="L4028" s="484"/>
      <c r="M4028" s="484"/>
      <c r="N4028" s="574"/>
      <c r="O4028" s="532"/>
      <c r="P4028" s="532"/>
    </row>
    <row r="4029" spans="1:16" x14ac:dyDescent="0.2">
      <c r="A4029" s="525"/>
      <c r="B4029" s="526"/>
      <c r="C4029" s="483"/>
      <c r="D4029" s="541"/>
      <c r="E4029" s="473"/>
      <c r="F4029" s="479"/>
      <c r="G4029" s="473"/>
      <c r="H4029" s="473"/>
      <c r="I4029" s="480"/>
      <c r="J4029" s="442"/>
      <c r="K4029" s="509"/>
      <c r="L4029" s="484"/>
      <c r="M4029" s="484"/>
      <c r="N4029" s="574"/>
      <c r="O4029" s="532"/>
      <c r="P4029" s="532"/>
    </row>
    <row r="4030" spans="1:16" x14ac:dyDescent="0.2">
      <c r="A4030" s="525"/>
      <c r="B4030" s="526"/>
      <c r="C4030" s="483"/>
      <c r="D4030" s="541"/>
      <c r="E4030" s="473"/>
      <c r="F4030" s="479"/>
      <c r="G4030" s="473"/>
      <c r="H4030" s="473"/>
      <c r="I4030" s="480"/>
      <c r="J4030" s="442"/>
      <c r="K4030" s="509"/>
      <c r="L4030" s="484"/>
      <c r="M4030" s="484"/>
      <c r="N4030" s="574"/>
      <c r="O4030" s="532"/>
      <c r="P4030" s="532"/>
    </row>
    <row r="4031" spans="1:16" x14ac:dyDescent="0.2">
      <c r="A4031" s="525"/>
      <c r="B4031" s="526"/>
      <c r="C4031" s="483"/>
      <c r="D4031" s="541"/>
      <c r="E4031" s="473"/>
      <c r="F4031" s="479"/>
      <c r="G4031" s="473"/>
      <c r="H4031" s="473"/>
      <c r="I4031" s="480"/>
      <c r="J4031" s="442"/>
      <c r="K4031" s="509"/>
      <c r="L4031" s="484"/>
      <c r="M4031" s="484"/>
      <c r="N4031" s="574"/>
      <c r="O4031" s="532"/>
      <c r="P4031" s="532"/>
    </row>
    <row r="4032" spans="1:16" x14ac:dyDescent="0.2">
      <c r="A4032" s="525"/>
      <c r="B4032" s="526"/>
      <c r="C4032" s="483"/>
      <c r="D4032" s="541"/>
      <c r="E4032" s="473"/>
      <c r="F4032" s="479"/>
      <c r="G4032" s="473"/>
      <c r="H4032" s="473"/>
      <c r="I4032" s="480"/>
      <c r="J4032" s="442"/>
      <c r="K4032" s="509"/>
      <c r="L4032" s="484"/>
      <c r="M4032" s="484"/>
      <c r="N4032" s="574"/>
      <c r="O4032" s="532"/>
      <c r="P4032" s="532"/>
    </row>
    <row r="4033" spans="1:16" x14ac:dyDescent="0.2">
      <c r="A4033" s="525"/>
      <c r="B4033" s="526"/>
      <c r="C4033" s="483"/>
      <c r="D4033" s="541"/>
      <c r="E4033" s="473"/>
      <c r="F4033" s="479"/>
      <c r="G4033" s="473"/>
      <c r="H4033" s="473"/>
      <c r="I4033" s="480"/>
      <c r="J4033" s="442"/>
      <c r="K4033" s="509"/>
      <c r="L4033" s="484"/>
      <c r="M4033" s="484"/>
      <c r="N4033" s="574"/>
      <c r="O4033" s="532"/>
      <c r="P4033" s="532"/>
    </row>
    <row r="4034" spans="1:16" x14ac:dyDescent="0.2">
      <c r="A4034" s="525"/>
      <c r="B4034" s="526"/>
      <c r="C4034" s="483"/>
      <c r="D4034" s="541"/>
      <c r="E4034" s="473"/>
      <c r="F4034" s="479"/>
      <c r="G4034" s="473"/>
      <c r="H4034" s="473"/>
      <c r="I4034" s="480"/>
      <c r="J4034" s="442"/>
      <c r="K4034" s="509"/>
      <c r="L4034" s="484"/>
      <c r="M4034" s="484"/>
      <c r="N4034" s="574"/>
      <c r="O4034" s="532"/>
      <c r="P4034" s="532"/>
    </row>
    <row r="4035" spans="1:16" x14ac:dyDescent="0.2">
      <c r="A4035" s="525"/>
      <c r="B4035" s="526"/>
      <c r="C4035" s="483"/>
      <c r="D4035" s="541"/>
      <c r="E4035" s="473"/>
      <c r="F4035" s="479"/>
      <c r="G4035" s="473"/>
      <c r="H4035" s="473"/>
      <c r="I4035" s="480"/>
      <c r="J4035" s="442"/>
      <c r="K4035" s="509"/>
      <c r="L4035" s="484"/>
      <c r="M4035" s="484"/>
      <c r="N4035" s="574"/>
      <c r="O4035" s="532"/>
      <c r="P4035" s="532"/>
    </row>
    <row r="4036" spans="1:16" x14ac:dyDescent="0.2">
      <c r="A4036" s="525"/>
      <c r="B4036" s="526"/>
      <c r="C4036" s="483"/>
      <c r="D4036" s="541"/>
      <c r="E4036" s="473"/>
      <c r="F4036" s="479"/>
      <c r="G4036" s="473"/>
      <c r="H4036" s="473"/>
      <c r="I4036" s="480"/>
      <c r="J4036" s="442"/>
      <c r="K4036" s="509"/>
      <c r="L4036" s="484"/>
      <c r="M4036" s="484"/>
      <c r="N4036" s="574"/>
      <c r="O4036" s="532"/>
      <c r="P4036" s="532"/>
    </row>
    <row r="4037" spans="1:16" x14ac:dyDescent="0.2">
      <c r="A4037" s="525"/>
      <c r="B4037" s="526"/>
      <c r="C4037" s="483"/>
      <c r="D4037" s="541"/>
      <c r="E4037" s="473"/>
      <c r="F4037" s="479"/>
      <c r="G4037" s="473"/>
      <c r="H4037" s="473"/>
      <c r="I4037" s="480"/>
      <c r="J4037" s="442"/>
      <c r="K4037" s="509"/>
      <c r="L4037" s="484"/>
      <c r="M4037" s="484"/>
      <c r="N4037" s="574"/>
      <c r="O4037" s="532"/>
      <c r="P4037" s="532"/>
    </row>
    <row r="4038" spans="1:16" x14ac:dyDescent="0.2">
      <c r="A4038" s="525"/>
      <c r="B4038" s="526"/>
      <c r="C4038" s="483"/>
      <c r="D4038" s="541"/>
      <c r="E4038" s="473"/>
      <c r="F4038" s="479"/>
      <c r="G4038" s="473"/>
      <c r="H4038" s="473"/>
      <c r="I4038" s="480"/>
      <c r="J4038" s="442"/>
      <c r="K4038" s="509"/>
      <c r="L4038" s="484"/>
      <c r="M4038" s="484"/>
      <c r="N4038" s="574"/>
      <c r="O4038" s="532"/>
      <c r="P4038" s="532"/>
    </row>
    <row r="4039" spans="1:16" x14ac:dyDescent="0.2">
      <c r="A4039" s="525"/>
      <c r="B4039" s="526"/>
      <c r="C4039" s="483"/>
      <c r="D4039" s="541"/>
      <c r="E4039" s="473"/>
      <c r="F4039" s="479"/>
      <c r="G4039" s="473"/>
      <c r="H4039" s="473"/>
      <c r="I4039" s="480"/>
      <c r="J4039" s="442"/>
      <c r="K4039" s="509"/>
      <c r="L4039" s="484"/>
      <c r="M4039" s="484"/>
      <c r="N4039" s="574"/>
      <c r="O4039" s="532"/>
      <c r="P4039" s="532"/>
    </row>
    <row r="4040" spans="1:16" x14ac:dyDescent="0.2">
      <c r="A4040" s="525"/>
      <c r="B4040" s="526"/>
      <c r="C4040" s="483"/>
      <c r="D4040" s="541"/>
      <c r="E4040" s="473"/>
      <c r="F4040" s="479"/>
      <c r="G4040" s="473"/>
      <c r="H4040" s="473"/>
      <c r="I4040" s="480"/>
      <c r="J4040" s="442"/>
      <c r="K4040" s="509"/>
      <c r="L4040" s="484"/>
      <c r="M4040" s="484"/>
      <c r="N4040" s="574"/>
      <c r="O4040" s="532"/>
      <c r="P4040" s="532"/>
    </row>
    <row r="4041" spans="1:16" x14ac:dyDescent="0.2">
      <c r="A4041" s="525"/>
      <c r="B4041" s="526"/>
      <c r="C4041" s="483"/>
      <c r="D4041" s="541"/>
      <c r="E4041" s="473"/>
      <c r="F4041" s="479"/>
      <c r="G4041" s="473"/>
      <c r="H4041" s="473"/>
      <c r="I4041" s="480"/>
      <c r="J4041" s="442"/>
      <c r="K4041" s="509"/>
      <c r="L4041" s="484"/>
      <c r="M4041" s="484"/>
      <c r="N4041" s="574"/>
      <c r="O4041" s="532"/>
      <c r="P4041" s="532"/>
    </row>
    <row r="4042" spans="1:16" x14ac:dyDescent="0.2">
      <c r="A4042" s="525"/>
      <c r="B4042" s="526"/>
      <c r="C4042" s="483"/>
      <c r="D4042" s="541"/>
      <c r="E4042" s="473"/>
      <c r="F4042" s="479"/>
      <c r="G4042" s="473"/>
      <c r="H4042" s="473"/>
      <c r="I4042" s="480"/>
      <c r="J4042" s="442"/>
      <c r="K4042" s="509"/>
      <c r="L4042" s="484"/>
      <c r="M4042" s="484"/>
      <c r="N4042" s="574"/>
      <c r="O4042" s="532"/>
      <c r="P4042" s="532"/>
    </row>
    <row r="4043" spans="1:16" x14ac:dyDescent="0.2">
      <c r="A4043" s="525"/>
      <c r="B4043" s="526"/>
      <c r="C4043" s="483"/>
      <c r="D4043" s="541"/>
      <c r="E4043" s="473"/>
      <c r="F4043" s="479"/>
      <c r="G4043" s="473"/>
      <c r="H4043" s="473"/>
      <c r="I4043" s="480"/>
      <c r="J4043" s="442"/>
      <c r="K4043" s="509"/>
      <c r="L4043" s="484"/>
      <c r="M4043" s="484"/>
      <c r="N4043" s="574"/>
      <c r="O4043" s="532"/>
      <c r="P4043" s="532"/>
    </row>
    <row r="4044" spans="1:16" x14ac:dyDescent="0.2">
      <c r="A4044" s="525"/>
      <c r="B4044" s="526"/>
      <c r="C4044" s="483"/>
      <c r="D4044" s="541"/>
      <c r="E4044" s="473"/>
      <c r="F4044" s="479"/>
      <c r="G4044" s="473"/>
      <c r="H4044" s="473"/>
      <c r="I4044" s="480"/>
      <c r="J4044" s="442"/>
      <c r="K4044" s="509"/>
      <c r="L4044" s="484"/>
      <c r="M4044" s="484"/>
      <c r="N4044" s="574"/>
      <c r="O4044" s="532"/>
      <c r="P4044" s="532"/>
    </row>
    <row r="4045" spans="1:16" x14ac:dyDescent="0.2">
      <c r="A4045" s="525"/>
      <c r="B4045" s="526"/>
      <c r="C4045" s="483"/>
      <c r="D4045" s="541"/>
      <c r="E4045" s="473"/>
      <c r="F4045" s="479"/>
      <c r="G4045" s="473"/>
      <c r="H4045" s="473"/>
      <c r="I4045" s="480"/>
      <c r="J4045" s="442"/>
      <c r="K4045" s="509"/>
      <c r="L4045" s="484"/>
      <c r="M4045" s="484"/>
      <c r="N4045" s="574"/>
      <c r="O4045" s="532"/>
      <c r="P4045" s="532"/>
    </row>
    <row r="4046" spans="1:16" x14ac:dyDescent="0.2">
      <c r="A4046" s="525"/>
      <c r="B4046" s="526"/>
      <c r="C4046" s="483"/>
      <c r="D4046" s="541"/>
      <c r="E4046" s="473"/>
      <c r="F4046" s="479"/>
      <c r="G4046" s="473"/>
      <c r="H4046" s="473"/>
      <c r="I4046" s="480"/>
      <c r="J4046" s="442"/>
      <c r="K4046" s="509"/>
      <c r="L4046" s="484"/>
      <c r="M4046" s="484"/>
      <c r="N4046" s="574"/>
      <c r="O4046" s="532"/>
      <c r="P4046" s="532"/>
    </row>
    <row r="4047" spans="1:16" x14ac:dyDescent="0.2">
      <c r="A4047" s="525"/>
      <c r="B4047" s="526"/>
      <c r="C4047" s="483"/>
      <c r="D4047" s="541"/>
      <c r="E4047" s="473"/>
      <c r="F4047" s="479"/>
      <c r="G4047" s="473"/>
      <c r="H4047" s="473"/>
      <c r="I4047" s="480"/>
      <c r="J4047" s="442"/>
      <c r="K4047" s="509"/>
      <c r="L4047" s="484"/>
      <c r="M4047" s="484"/>
      <c r="N4047" s="574"/>
      <c r="O4047" s="532"/>
      <c r="P4047" s="532"/>
    </row>
    <row r="4048" spans="1:16" x14ac:dyDescent="0.2">
      <c r="A4048" s="525"/>
      <c r="B4048" s="526"/>
      <c r="C4048" s="483"/>
      <c r="D4048" s="541"/>
      <c r="E4048" s="473"/>
      <c r="F4048" s="479"/>
      <c r="G4048" s="473"/>
      <c r="H4048" s="473"/>
      <c r="I4048" s="480"/>
      <c r="J4048" s="442"/>
      <c r="K4048" s="509"/>
      <c r="L4048" s="484"/>
      <c r="M4048" s="484"/>
      <c r="N4048" s="574"/>
      <c r="O4048" s="532"/>
      <c r="P4048" s="532"/>
    </row>
    <row r="4049" spans="1:16" x14ac:dyDescent="0.2">
      <c r="A4049" s="525"/>
      <c r="B4049" s="526"/>
      <c r="C4049" s="483"/>
      <c r="D4049" s="541"/>
      <c r="E4049" s="473"/>
      <c r="F4049" s="479"/>
      <c r="G4049" s="473"/>
      <c r="H4049" s="473"/>
      <c r="I4049" s="480"/>
      <c r="J4049" s="442"/>
      <c r="K4049" s="509"/>
      <c r="L4049" s="484"/>
      <c r="M4049" s="484"/>
      <c r="N4049" s="574"/>
      <c r="O4049" s="532"/>
      <c r="P4049" s="532"/>
    </row>
    <row r="4050" spans="1:16" x14ac:dyDescent="0.2">
      <c r="A4050" s="525"/>
      <c r="B4050" s="526"/>
      <c r="C4050" s="483"/>
      <c r="D4050" s="541"/>
      <c r="E4050" s="473"/>
      <c r="F4050" s="479"/>
      <c r="G4050" s="473"/>
      <c r="H4050" s="473"/>
      <c r="I4050" s="480"/>
      <c r="J4050" s="442"/>
      <c r="K4050" s="509"/>
      <c r="L4050" s="484"/>
      <c r="M4050" s="484"/>
      <c r="N4050" s="574"/>
      <c r="O4050" s="532"/>
      <c r="P4050" s="532"/>
    </row>
    <row r="4051" spans="1:16" x14ac:dyDescent="0.2">
      <c r="A4051" s="525"/>
      <c r="B4051" s="526"/>
      <c r="C4051" s="483"/>
      <c r="D4051" s="541"/>
      <c r="E4051" s="473"/>
      <c r="F4051" s="479"/>
      <c r="G4051" s="473"/>
      <c r="H4051" s="473"/>
      <c r="I4051" s="480"/>
      <c r="J4051" s="442"/>
      <c r="K4051" s="509"/>
      <c r="L4051" s="484"/>
      <c r="M4051" s="484"/>
      <c r="N4051" s="574"/>
      <c r="O4051" s="532"/>
      <c r="P4051" s="532"/>
    </row>
    <row r="4052" spans="1:16" x14ac:dyDescent="0.2">
      <c r="A4052" s="525"/>
      <c r="B4052" s="526"/>
      <c r="C4052" s="483"/>
      <c r="D4052" s="541"/>
      <c r="E4052" s="473"/>
      <c r="F4052" s="479"/>
      <c r="G4052" s="473"/>
      <c r="H4052" s="473"/>
      <c r="I4052" s="480"/>
      <c r="J4052" s="442"/>
      <c r="K4052" s="509"/>
      <c r="L4052" s="484"/>
      <c r="M4052" s="484"/>
      <c r="N4052" s="574"/>
      <c r="O4052" s="532"/>
      <c r="P4052" s="532"/>
    </row>
    <row r="4053" spans="1:16" x14ac:dyDescent="0.2">
      <c r="A4053" s="525"/>
      <c r="B4053" s="526"/>
      <c r="C4053" s="483"/>
      <c r="D4053" s="541"/>
      <c r="E4053" s="473"/>
      <c r="F4053" s="479"/>
      <c r="G4053" s="473"/>
      <c r="H4053" s="473"/>
      <c r="I4053" s="480"/>
      <c r="J4053" s="442"/>
      <c r="K4053" s="509"/>
      <c r="L4053" s="484"/>
      <c r="M4053" s="484"/>
      <c r="N4053" s="574"/>
      <c r="O4053" s="532"/>
      <c r="P4053" s="532"/>
    </row>
    <row r="4054" spans="1:16" x14ac:dyDescent="0.2">
      <c r="A4054" s="525"/>
      <c r="B4054" s="526"/>
      <c r="C4054" s="483"/>
      <c r="D4054" s="541"/>
      <c r="E4054" s="473"/>
      <c r="F4054" s="479"/>
      <c r="G4054" s="473"/>
      <c r="H4054" s="473"/>
      <c r="I4054" s="480"/>
      <c r="J4054" s="442"/>
      <c r="K4054" s="509"/>
      <c r="L4054" s="484"/>
      <c r="M4054" s="484"/>
      <c r="N4054" s="574"/>
      <c r="O4054" s="532"/>
      <c r="P4054" s="532"/>
    </row>
    <row r="4055" spans="1:16" x14ac:dyDescent="0.2">
      <c r="A4055" s="525"/>
      <c r="B4055" s="526"/>
      <c r="C4055" s="483"/>
      <c r="D4055" s="541"/>
      <c r="E4055" s="473"/>
      <c r="F4055" s="479"/>
      <c r="G4055" s="473"/>
      <c r="H4055" s="473"/>
      <c r="I4055" s="480"/>
      <c r="J4055" s="442"/>
      <c r="K4055" s="509"/>
      <c r="L4055" s="484"/>
      <c r="M4055" s="484"/>
      <c r="N4055" s="574"/>
      <c r="O4055" s="532"/>
      <c r="P4055" s="532"/>
    </row>
    <row r="4056" spans="1:16" x14ac:dyDescent="0.2">
      <c r="A4056" s="525"/>
      <c r="B4056" s="526"/>
      <c r="C4056" s="483"/>
      <c r="D4056" s="541"/>
      <c r="E4056" s="473"/>
      <c r="F4056" s="479"/>
      <c r="G4056" s="473"/>
      <c r="H4056" s="473"/>
      <c r="I4056" s="480"/>
      <c r="J4056" s="442"/>
      <c r="K4056" s="509"/>
      <c r="L4056" s="484"/>
      <c r="M4056" s="484"/>
      <c r="N4056" s="574"/>
      <c r="O4056" s="532"/>
      <c r="P4056" s="532"/>
    </row>
    <row r="4057" spans="1:16" x14ac:dyDescent="0.2">
      <c r="A4057" s="525"/>
      <c r="B4057" s="526"/>
      <c r="C4057" s="483"/>
      <c r="D4057" s="541"/>
      <c r="E4057" s="473"/>
      <c r="F4057" s="479"/>
      <c r="G4057" s="473"/>
      <c r="H4057" s="473"/>
      <c r="I4057" s="480"/>
      <c r="J4057" s="442"/>
      <c r="K4057" s="509"/>
      <c r="L4057" s="484"/>
      <c r="M4057" s="484"/>
      <c r="N4057" s="574"/>
      <c r="O4057" s="532"/>
      <c r="P4057" s="532"/>
    </row>
    <row r="4058" spans="1:16" x14ac:dyDescent="0.2">
      <c r="A4058" s="525"/>
      <c r="B4058" s="526"/>
      <c r="C4058" s="483"/>
      <c r="D4058" s="541"/>
      <c r="E4058" s="473"/>
      <c r="F4058" s="479"/>
      <c r="G4058" s="473"/>
      <c r="H4058" s="473"/>
      <c r="I4058" s="480"/>
      <c r="J4058" s="442"/>
      <c r="K4058" s="509"/>
      <c r="L4058" s="484"/>
      <c r="M4058" s="484"/>
      <c r="N4058" s="574"/>
      <c r="O4058" s="532"/>
      <c r="P4058" s="532"/>
    </row>
    <row r="4059" spans="1:16" x14ac:dyDescent="0.2">
      <c r="A4059" s="525"/>
      <c r="B4059" s="526"/>
      <c r="C4059" s="483"/>
      <c r="D4059" s="541"/>
      <c r="E4059" s="473"/>
      <c r="F4059" s="479"/>
      <c r="G4059" s="473"/>
      <c r="H4059" s="473"/>
      <c r="I4059" s="480"/>
      <c r="J4059" s="442"/>
      <c r="K4059" s="509"/>
      <c r="L4059" s="484"/>
      <c r="M4059" s="484"/>
      <c r="N4059" s="574"/>
      <c r="O4059" s="532"/>
      <c r="P4059" s="532"/>
    </row>
    <row r="4060" spans="1:16" x14ac:dyDescent="0.2">
      <c r="A4060" s="525"/>
      <c r="B4060" s="526"/>
      <c r="C4060" s="483"/>
      <c r="D4060" s="541"/>
      <c r="E4060" s="473"/>
      <c r="F4060" s="479"/>
      <c r="G4060" s="473"/>
      <c r="H4060" s="473"/>
      <c r="I4060" s="480"/>
      <c r="J4060" s="442"/>
      <c r="K4060" s="509"/>
      <c r="L4060" s="484"/>
      <c r="M4060" s="484"/>
      <c r="N4060" s="574"/>
      <c r="O4060" s="532"/>
      <c r="P4060" s="532"/>
    </row>
    <row r="4061" spans="1:16" x14ac:dyDescent="0.2">
      <c r="A4061" s="525"/>
      <c r="B4061" s="526"/>
      <c r="C4061" s="483"/>
      <c r="D4061" s="541"/>
      <c r="E4061" s="473"/>
      <c r="F4061" s="479"/>
      <c r="G4061" s="473"/>
      <c r="H4061" s="473"/>
      <c r="I4061" s="480"/>
      <c r="J4061" s="442"/>
      <c r="K4061" s="509"/>
      <c r="L4061" s="484"/>
      <c r="M4061" s="484"/>
      <c r="N4061" s="574"/>
      <c r="O4061" s="532"/>
      <c r="P4061" s="532"/>
    </row>
    <row r="4062" spans="1:16" x14ac:dyDescent="0.2">
      <c r="A4062" s="525"/>
      <c r="B4062" s="526"/>
      <c r="C4062" s="483"/>
      <c r="D4062" s="541"/>
      <c r="E4062" s="473"/>
      <c r="F4062" s="479"/>
      <c r="G4062" s="473"/>
      <c r="H4062" s="473"/>
      <c r="I4062" s="480"/>
      <c r="J4062" s="442"/>
      <c r="K4062" s="509"/>
      <c r="L4062" s="484"/>
      <c r="M4062" s="484"/>
      <c r="N4062" s="574"/>
      <c r="O4062" s="532"/>
      <c r="P4062" s="532"/>
    </row>
    <row r="4063" spans="1:16" x14ac:dyDescent="0.2">
      <c r="A4063" s="525"/>
      <c r="B4063" s="526"/>
      <c r="C4063" s="483"/>
      <c r="D4063" s="541"/>
      <c r="E4063" s="473"/>
      <c r="F4063" s="479"/>
      <c r="G4063" s="473"/>
      <c r="H4063" s="473"/>
      <c r="I4063" s="480"/>
      <c r="J4063" s="442"/>
      <c r="K4063" s="509"/>
      <c r="L4063" s="484"/>
      <c r="M4063" s="484"/>
      <c r="N4063" s="574"/>
      <c r="O4063" s="532"/>
      <c r="P4063" s="532"/>
    </row>
    <row r="4064" spans="1:16" x14ac:dyDescent="0.2">
      <c r="A4064" s="525"/>
      <c r="B4064" s="526"/>
      <c r="C4064" s="483"/>
      <c r="D4064" s="541"/>
      <c r="E4064" s="473"/>
      <c r="F4064" s="479"/>
      <c r="G4064" s="473"/>
      <c r="H4064" s="473"/>
      <c r="I4064" s="480"/>
      <c r="J4064" s="442"/>
      <c r="K4064" s="509"/>
      <c r="L4064" s="484"/>
      <c r="M4064" s="484"/>
      <c r="N4064" s="574"/>
      <c r="O4064" s="532"/>
      <c r="P4064" s="532"/>
    </row>
    <row r="4065" spans="1:16" x14ac:dyDescent="0.2">
      <c r="A4065" s="525"/>
      <c r="B4065" s="526"/>
      <c r="C4065" s="483"/>
      <c r="D4065" s="541"/>
      <c r="E4065" s="473"/>
      <c r="F4065" s="479"/>
      <c r="G4065" s="473"/>
      <c r="H4065" s="473"/>
      <c r="I4065" s="480"/>
      <c r="J4065" s="442"/>
      <c r="K4065" s="509"/>
      <c r="L4065" s="484"/>
      <c r="M4065" s="484"/>
      <c r="N4065" s="574"/>
      <c r="O4065" s="532"/>
      <c r="P4065" s="532"/>
    </row>
    <row r="4066" spans="1:16" x14ac:dyDescent="0.2">
      <c r="A4066" s="525"/>
      <c r="B4066" s="526"/>
      <c r="C4066" s="483"/>
      <c r="D4066" s="541"/>
      <c r="E4066" s="473"/>
      <c r="F4066" s="479"/>
      <c r="G4066" s="473"/>
      <c r="H4066" s="473"/>
      <c r="I4066" s="480"/>
      <c r="J4066" s="442"/>
      <c r="K4066" s="509"/>
      <c r="L4066" s="484"/>
      <c r="M4066" s="484"/>
      <c r="N4066" s="574"/>
      <c r="O4066" s="532"/>
      <c r="P4066" s="532"/>
    </row>
    <row r="4067" spans="1:16" x14ac:dyDescent="0.2">
      <c r="A4067" s="525"/>
      <c r="B4067" s="526"/>
      <c r="C4067" s="483"/>
      <c r="D4067" s="541"/>
      <c r="E4067" s="473"/>
      <c r="F4067" s="479"/>
      <c r="G4067" s="473"/>
      <c r="H4067" s="473"/>
      <c r="I4067" s="480"/>
      <c r="J4067" s="442"/>
      <c r="K4067" s="509"/>
      <c r="L4067" s="484"/>
      <c r="M4067" s="484"/>
      <c r="N4067" s="574"/>
      <c r="O4067" s="532"/>
      <c r="P4067" s="532"/>
    </row>
    <row r="4068" spans="1:16" x14ac:dyDescent="0.2">
      <c r="A4068" s="525"/>
      <c r="B4068" s="526"/>
      <c r="C4068" s="483"/>
      <c r="D4068" s="541"/>
      <c r="E4068" s="473"/>
      <c r="F4068" s="479"/>
      <c r="G4068" s="473"/>
      <c r="H4068" s="473"/>
      <c r="I4068" s="480"/>
      <c r="J4068" s="442"/>
      <c r="K4068" s="509"/>
      <c r="L4068" s="484"/>
      <c r="M4068" s="484"/>
      <c r="N4068" s="574"/>
      <c r="O4068" s="532"/>
      <c r="P4068" s="532"/>
    </row>
    <row r="4069" spans="1:16" x14ac:dyDescent="0.2">
      <c r="A4069" s="525"/>
      <c r="B4069" s="526"/>
      <c r="C4069" s="483"/>
      <c r="D4069" s="541"/>
      <c r="E4069" s="473"/>
      <c r="F4069" s="479"/>
      <c r="G4069" s="473"/>
      <c r="H4069" s="473"/>
      <c r="I4069" s="480"/>
      <c r="J4069" s="442"/>
      <c r="K4069" s="509"/>
      <c r="L4069" s="484"/>
      <c r="M4069" s="484"/>
      <c r="N4069" s="574"/>
      <c r="O4069" s="532"/>
      <c r="P4069" s="532"/>
    </row>
    <row r="4070" spans="1:16" x14ac:dyDescent="0.2">
      <c r="A4070" s="525"/>
      <c r="B4070" s="526"/>
      <c r="C4070" s="483"/>
      <c r="D4070" s="541"/>
      <c r="E4070" s="473"/>
      <c r="F4070" s="479"/>
      <c r="G4070" s="473"/>
      <c r="H4070" s="473"/>
      <c r="I4070" s="480"/>
      <c r="J4070" s="442"/>
      <c r="K4070" s="509"/>
      <c r="L4070" s="484"/>
      <c r="M4070" s="484"/>
      <c r="N4070" s="574"/>
      <c r="O4070" s="532"/>
      <c r="P4070" s="532"/>
    </row>
    <row r="4071" spans="1:16" x14ac:dyDescent="0.2">
      <c r="A4071" s="525"/>
      <c r="B4071" s="526"/>
      <c r="C4071" s="483"/>
      <c r="D4071" s="541"/>
      <c r="E4071" s="473"/>
      <c r="F4071" s="479"/>
      <c r="G4071" s="473"/>
      <c r="H4071" s="473"/>
      <c r="I4071" s="480"/>
      <c r="J4071" s="442"/>
      <c r="K4071" s="509"/>
      <c r="L4071" s="484"/>
      <c r="M4071" s="484"/>
      <c r="N4071" s="574"/>
      <c r="O4071" s="532"/>
      <c r="P4071" s="532"/>
    </row>
    <row r="4072" spans="1:16" x14ac:dyDescent="0.2">
      <c r="A4072" s="525"/>
      <c r="B4072" s="526"/>
      <c r="C4072" s="483"/>
      <c r="D4072" s="541"/>
      <c r="E4072" s="473"/>
      <c r="F4072" s="479"/>
      <c r="G4072" s="473"/>
      <c r="H4072" s="473"/>
      <c r="I4072" s="480"/>
      <c r="J4072" s="442"/>
      <c r="K4072" s="509"/>
      <c r="L4072" s="484"/>
      <c r="M4072" s="484"/>
      <c r="N4072" s="574"/>
      <c r="O4072" s="532"/>
      <c r="P4072" s="532"/>
    </row>
    <row r="4073" spans="1:16" x14ac:dyDescent="0.2">
      <c r="A4073" s="525"/>
      <c r="B4073" s="526"/>
      <c r="C4073" s="483"/>
      <c r="D4073" s="541"/>
      <c r="E4073" s="473"/>
      <c r="F4073" s="479"/>
      <c r="G4073" s="473"/>
      <c r="H4073" s="473"/>
      <c r="I4073" s="480"/>
      <c r="J4073" s="442"/>
      <c r="K4073" s="509"/>
      <c r="L4073" s="484"/>
      <c r="M4073" s="484"/>
      <c r="N4073" s="574"/>
      <c r="O4073" s="532"/>
      <c r="P4073" s="532"/>
    </row>
    <row r="4074" spans="1:16" x14ac:dyDescent="0.2">
      <c r="A4074" s="525"/>
      <c r="B4074" s="526"/>
      <c r="C4074" s="483"/>
      <c r="D4074" s="541"/>
      <c r="E4074" s="473"/>
      <c r="F4074" s="479"/>
      <c r="G4074" s="473"/>
      <c r="H4074" s="473"/>
      <c r="I4074" s="480"/>
      <c r="J4074" s="442"/>
      <c r="K4074" s="509"/>
      <c r="L4074" s="484"/>
      <c r="M4074" s="484"/>
      <c r="N4074" s="574"/>
      <c r="O4074" s="532"/>
      <c r="P4074" s="532"/>
    </row>
    <row r="4075" spans="1:16" x14ac:dyDescent="0.2">
      <c r="A4075" s="525"/>
      <c r="B4075" s="526"/>
      <c r="C4075" s="483"/>
      <c r="D4075" s="541"/>
      <c r="E4075" s="473"/>
      <c r="F4075" s="479"/>
      <c r="G4075" s="473"/>
      <c r="H4075" s="473"/>
      <c r="I4075" s="480"/>
      <c r="J4075" s="442"/>
      <c r="K4075" s="509"/>
      <c r="L4075" s="484"/>
      <c r="M4075" s="484"/>
      <c r="N4075" s="574"/>
      <c r="O4075" s="532"/>
      <c r="P4075" s="532"/>
    </row>
    <row r="4076" spans="1:16" x14ac:dyDescent="0.2">
      <c r="A4076" s="525"/>
      <c r="B4076" s="526"/>
      <c r="C4076" s="483"/>
      <c r="D4076" s="541"/>
      <c r="E4076" s="473"/>
      <c r="F4076" s="479"/>
      <c r="G4076" s="473"/>
      <c r="H4076" s="473"/>
      <c r="I4076" s="480"/>
      <c r="J4076" s="442"/>
      <c r="K4076" s="509"/>
      <c r="L4076" s="484"/>
      <c r="M4076" s="484"/>
      <c r="N4076" s="574"/>
      <c r="O4076" s="532"/>
      <c r="P4076" s="532"/>
    </row>
    <row r="4077" spans="1:16" x14ac:dyDescent="0.2">
      <c r="A4077" s="525"/>
      <c r="B4077" s="526"/>
      <c r="C4077" s="483"/>
      <c r="D4077" s="541"/>
      <c r="E4077" s="473"/>
      <c r="F4077" s="479"/>
      <c r="G4077" s="473"/>
      <c r="H4077" s="473"/>
      <c r="I4077" s="480"/>
      <c r="J4077" s="442"/>
      <c r="K4077" s="509"/>
      <c r="L4077" s="484"/>
      <c r="M4077" s="484"/>
      <c r="N4077" s="574"/>
      <c r="O4077" s="532"/>
      <c r="P4077" s="532"/>
    </row>
    <row r="4078" spans="1:16" x14ac:dyDescent="0.2">
      <c r="A4078" s="525"/>
      <c r="B4078" s="526"/>
      <c r="C4078" s="483"/>
      <c r="D4078" s="541"/>
      <c r="E4078" s="473"/>
      <c r="F4078" s="479"/>
      <c r="G4078" s="473"/>
      <c r="H4078" s="473"/>
      <c r="I4078" s="480"/>
      <c r="J4078" s="442"/>
      <c r="K4078" s="509"/>
      <c r="L4078" s="484"/>
      <c r="M4078" s="484"/>
      <c r="N4078" s="574"/>
      <c r="O4078" s="532"/>
      <c r="P4078" s="532"/>
    </row>
    <row r="4079" spans="1:16" x14ac:dyDescent="0.2">
      <c r="A4079" s="525"/>
      <c r="B4079" s="526"/>
      <c r="C4079" s="483"/>
      <c r="D4079" s="541"/>
      <c r="E4079" s="473"/>
      <c r="F4079" s="479"/>
      <c r="G4079" s="473"/>
      <c r="H4079" s="473"/>
      <c r="I4079" s="480"/>
      <c r="J4079" s="442"/>
      <c r="K4079" s="509"/>
      <c r="L4079" s="484"/>
      <c r="M4079" s="484"/>
      <c r="N4079" s="574"/>
      <c r="O4079" s="532"/>
      <c r="P4079" s="532"/>
    </row>
    <row r="4080" spans="1:16" x14ac:dyDescent="0.2">
      <c r="A4080" s="525"/>
      <c r="B4080" s="526"/>
      <c r="C4080" s="483"/>
      <c r="D4080" s="541"/>
      <c r="E4080" s="473"/>
      <c r="F4080" s="479"/>
      <c r="G4080" s="473"/>
      <c r="H4080" s="473"/>
      <c r="I4080" s="480"/>
      <c r="J4080" s="442"/>
      <c r="K4080" s="509"/>
      <c r="L4080" s="484"/>
      <c r="M4080" s="484"/>
      <c r="N4080" s="574"/>
      <c r="O4080" s="532"/>
      <c r="P4080" s="532"/>
    </row>
    <row r="4081" spans="1:16" x14ac:dyDescent="0.2">
      <c r="A4081" s="525"/>
      <c r="B4081" s="526"/>
      <c r="C4081" s="483"/>
      <c r="D4081" s="541"/>
      <c r="E4081" s="473"/>
      <c r="F4081" s="479"/>
      <c r="G4081" s="473"/>
      <c r="H4081" s="473"/>
      <c r="I4081" s="480"/>
      <c r="J4081" s="442"/>
      <c r="K4081" s="509"/>
      <c r="L4081" s="484"/>
      <c r="M4081" s="484"/>
      <c r="N4081" s="574"/>
      <c r="O4081" s="532"/>
      <c r="P4081" s="532"/>
    </row>
    <row r="4082" spans="1:16" x14ac:dyDescent="0.2">
      <c r="A4082" s="525"/>
      <c r="B4082" s="526"/>
      <c r="C4082" s="483"/>
      <c r="D4082" s="541"/>
      <c r="E4082" s="473"/>
      <c r="F4082" s="479"/>
      <c r="G4082" s="473"/>
      <c r="H4082" s="473"/>
      <c r="I4082" s="480"/>
      <c r="J4082" s="442"/>
      <c r="K4082" s="509"/>
      <c r="L4082" s="484"/>
      <c r="M4082" s="484"/>
      <c r="N4082" s="574"/>
      <c r="O4082" s="532"/>
      <c r="P4082" s="532"/>
    </row>
    <row r="4083" spans="1:16" x14ac:dyDescent="0.2">
      <c r="A4083" s="525"/>
      <c r="B4083" s="526"/>
      <c r="C4083" s="483"/>
      <c r="D4083" s="541"/>
      <c r="E4083" s="473"/>
      <c r="F4083" s="479"/>
      <c r="G4083" s="473"/>
      <c r="H4083" s="473"/>
      <c r="I4083" s="480"/>
      <c r="J4083" s="442"/>
      <c r="K4083" s="509"/>
      <c r="L4083" s="484"/>
      <c r="M4083" s="484"/>
      <c r="N4083" s="574"/>
      <c r="O4083" s="532"/>
      <c r="P4083" s="532"/>
    </row>
    <row r="4084" spans="1:16" x14ac:dyDescent="0.2">
      <c r="A4084" s="525"/>
      <c r="B4084" s="526"/>
      <c r="C4084" s="483"/>
      <c r="D4084" s="541"/>
      <c r="E4084" s="473"/>
      <c r="F4084" s="479"/>
      <c r="G4084" s="473"/>
      <c r="H4084" s="473"/>
      <c r="I4084" s="480"/>
      <c r="J4084" s="442"/>
      <c r="K4084" s="509"/>
      <c r="L4084" s="484"/>
      <c r="M4084" s="484"/>
      <c r="N4084" s="574"/>
      <c r="O4084" s="532"/>
      <c r="P4084" s="532"/>
    </row>
    <row r="4085" spans="1:16" x14ac:dyDescent="0.2">
      <c r="A4085" s="525"/>
      <c r="B4085" s="526"/>
      <c r="C4085" s="483"/>
      <c r="D4085" s="541"/>
      <c r="E4085" s="473"/>
      <c r="F4085" s="479"/>
      <c r="G4085" s="473"/>
      <c r="H4085" s="473"/>
      <c r="I4085" s="480"/>
      <c r="J4085" s="442"/>
      <c r="K4085" s="509"/>
      <c r="L4085" s="484"/>
      <c r="M4085" s="484"/>
      <c r="N4085" s="574"/>
      <c r="O4085" s="532"/>
      <c r="P4085" s="532"/>
    </row>
    <row r="4086" spans="1:16" x14ac:dyDescent="0.2">
      <c r="A4086" s="525"/>
      <c r="B4086" s="526"/>
      <c r="C4086" s="483"/>
      <c r="D4086" s="541"/>
      <c r="E4086" s="473"/>
      <c r="F4086" s="479"/>
      <c r="G4086" s="473"/>
      <c r="H4086" s="473"/>
      <c r="I4086" s="480"/>
      <c r="J4086" s="442"/>
      <c r="K4086" s="509"/>
      <c r="L4086" s="484"/>
      <c r="M4086" s="484"/>
      <c r="N4086" s="574"/>
      <c r="O4086" s="532"/>
      <c r="P4086" s="532"/>
    </row>
    <row r="4087" spans="1:16" x14ac:dyDescent="0.2">
      <c r="A4087" s="525"/>
      <c r="B4087" s="526"/>
      <c r="C4087" s="483"/>
      <c r="D4087" s="541"/>
      <c r="E4087" s="473"/>
      <c r="F4087" s="479"/>
      <c r="G4087" s="473"/>
      <c r="H4087" s="473"/>
      <c r="I4087" s="480"/>
      <c r="J4087" s="442"/>
      <c r="K4087" s="509"/>
      <c r="L4087" s="484"/>
      <c r="M4087" s="484"/>
      <c r="N4087" s="574"/>
      <c r="O4087" s="532"/>
      <c r="P4087" s="532"/>
    </row>
    <row r="4088" spans="1:16" x14ac:dyDescent="0.2">
      <c r="A4088" s="525"/>
      <c r="B4088" s="526"/>
      <c r="C4088" s="483"/>
      <c r="D4088" s="541"/>
      <c r="E4088" s="473"/>
      <c r="F4088" s="479"/>
      <c r="G4088" s="473"/>
      <c r="H4088" s="473"/>
      <c r="I4088" s="480"/>
      <c r="J4088" s="442"/>
      <c r="K4088" s="509"/>
      <c r="L4088" s="484"/>
      <c r="M4088" s="484"/>
      <c r="N4088" s="574"/>
      <c r="O4088" s="532"/>
      <c r="P4088" s="532"/>
    </row>
    <row r="4089" spans="1:16" x14ac:dyDescent="0.2">
      <c r="A4089" s="525"/>
      <c r="B4089" s="526"/>
      <c r="C4089" s="483"/>
      <c r="D4089" s="541"/>
      <c r="E4089" s="473"/>
      <c r="F4089" s="479"/>
      <c r="G4089" s="473"/>
      <c r="H4089" s="473"/>
      <c r="I4089" s="480"/>
      <c r="J4089" s="442"/>
      <c r="K4089" s="509"/>
      <c r="L4089" s="484"/>
      <c r="M4089" s="484"/>
      <c r="N4089" s="574"/>
      <c r="O4089" s="532"/>
      <c r="P4089" s="532"/>
    </row>
    <row r="4090" spans="1:16" x14ac:dyDescent="0.2">
      <c r="A4090" s="525"/>
      <c r="B4090" s="526"/>
      <c r="C4090" s="483"/>
      <c r="D4090" s="541"/>
      <c r="E4090" s="473"/>
      <c r="F4090" s="479"/>
      <c r="G4090" s="473"/>
      <c r="H4090" s="473"/>
      <c r="I4090" s="480"/>
      <c r="J4090" s="442"/>
      <c r="K4090" s="509"/>
      <c r="L4090" s="484"/>
      <c r="M4090" s="484"/>
      <c r="N4090" s="574"/>
      <c r="O4090" s="532"/>
      <c r="P4090" s="532"/>
    </row>
    <row r="4091" spans="1:16" x14ac:dyDescent="0.2">
      <c r="A4091" s="525"/>
      <c r="B4091" s="526"/>
      <c r="C4091" s="483"/>
      <c r="D4091" s="541"/>
      <c r="E4091" s="473"/>
      <c r="F4091" s="479"/>
      <c r="G4091" s="473"/>
      <c r="H4091" s="473"/>
      <c r="I4091" s="480"/>
      <c r="J4091" s="442"/>
      <c r="K4091" s="509"/>
      <c r="L4091" s="484"/>
      <c r="M4091" s="484"/>
      <c r="N4091" s="574"/>
      <c r="O4091" s="532"/>
      <c r="P4091" s="532"/>
    </row>
    <row r="4092" spans="1:16" x14ac:dyDescent="0.2">
      <c r="A4092" s="525"/>
      <c r="B4092" s="526"/>
      <c r="C4092" s="483"/>
      <c r="D4092" s="541"/>
      <c r="E4092" s="473"/>
      <c r="F4092" s="479"/>
      <c r="G4092" s="473"/>
      <c r="H4092" s="473"/>
      <c r="I4092" s="480"/>
      <c r="J4092" s="442"/>
      <c r="K4092" s="509"/>
      <c r="L4092" s="484"/>
      <c r="M4092" s="484"/>
      <c r="N4092" s="574"/>
      <c r="O4092" s="532"/>
      <c r="P4092" s="532"/>
    </row>
    <row r="4093" spans="1:16" x14ac:dyDescent="0.2">
      <c r="A4093" s="525"/>
      <c r="B4093" s="526"/>
      <c r="C4093" s="483"/>
      <c r="D4093" s="541"/>
      <c r="E4093" s="473"/>
      <c r="F4093" s="479"/>
      <c r="G4093" s="473"/>
      <c r="H4093" s="473"/>
      <c r="I4093" s="480"/>
      <c r="J4093" s="442"/>
      <c r="K4093" s="509"/>
      <c r="L4093" s="484"/>
      <c r="M4093" s="484"/>
      <c r="N4093" s="574"/>
      <c r="O4093" s="532"/>
      <c r="P4093" s="532"/>
    </row>
    <row r="4094" spans="1:16" x14ac:dyDescent="0.2">
      <c r="A4094" s="525"/>
      <c r="B4094" s="526"/>
      <c r="C4094" s="483"/>
      <c r="D4094" s="541"/>
      <c r="E4094" s="473"/>
      <c r="F4094" s="479"/>
      <c r="G4094" s="473"/>
      <c r="H4094" s="473"/>
      <c r="I4094" s="480"/>
      <c r="J4094" s="442"/>
      <c r="K4094" s="509"/>
      <c r="L4094" s="484"/>
      <c r="M4094" s="484"/>
      <c r="N4094" s="574"/>
      <c r="O4094" s="532"/>
      <c r="P4094" s="532"/>
    </row>
    <row r="4095" spans="1:16" x14ac:dyDescent="0.2">
      <c r="A4095" s="525"/>
      <c r="B4095" s="526"/>
      <c r="C4095" s="483"/>
      <c r="D4095" s="541"/>
      <c r="E4095" s="473"/>
      <c r="F4095" s="479"/>
      <c r="G4095" s="473"/>
      <c r="H4095" s="473"/>
      <c r="I4095" s="480"/>
      <c r="J4095" s="442"/>
      <c r="K4095" s="509"/>
      <c r="L4095" s="484"/>
      <c r="M4095" s="484"/>
      <c r="N4095" s="574"/>
      <c r="O4095" s="532"/>
      <c r="P4095" s="532"/>
    </row>
    <row r="4096" spans="1:16" x14ac:dyDescent="0.2">
      <c r="A4096" s="525"/>
      <c r="B4096" s="526"/>
      <c r="C4096" s="483"/>
      <c r="D4096" s="541"/>
      <c r="E4096" s="473"/>
      <c r="F4096" s="479"/>
      <c r="G4096" s="473"/>
      <c r="H4096" s="473"/>
      <c r="I4096" s="480"/>
      <c r="J4096" s="442"/>
      <c r="K4096" s="509"/>
      <c r="L4096" s="484"/>
      <c r="M4096" s="484"/>
      <c r="N4096" s="574"/>
      <c r="O4096" s="532"/>
      <c r="P4096" s="532"/>
    </row>
    <row r="4097" spans="1:16" x14ac:dyDescent="0.2">
      <c r="A4097" s="525"/>
      <c r="B4097" s="526"/>
      <c r="C4097" s="483"/>
      <c r="D4097" s="541"/>
      <c r="E4097" s="473"/>
      <c r="F4097" s="479"/>
      <c r="G4097" s="473"/>
      <c r="H4097" s="473"/>
      <c r="I4097" s="480"/>
      <c r="J4097" s="442"/>
      <c r="K4097" s="509"/>
      <c r="L4097" s="484"/>
      <c r="M4097" s="484"/>
      <c r="N4097" s="574"/>
      <c r="O4097" s="532"/>
      <c r="P4097" s="532"/>
    </row>
    <row r="4098" spans="1:16" x14ac:dyDescent="0.2">
      <c r="A4098" s="525"/>
      <c r="B4098" s="526"/>
      <c r="C4098" s="483"/>
      <c r="D4098" s="541"/>
      <c r="E4098" s="473"/>
      <c r="F4098" s="479"/>
      <c r="G4098" s="473"/>
      <c r="H4098" s="473"/>
      <c r="I4098" s="480"/>
      <c r="J4098" s="442"/>
      <c r="K4098" s="509"/>
      <c r="L4098" s="484"/>
      <c r="M4098" s="484"/>
      <c r="N4098" s="574"/>
      <c r="O4098" s="532"/>
      <c r="P4098" s="532"/>
    </row>
    <row r="4099" spans="1:16" x14ac:dyDescent="0.2">
      <c r="A4099" s="525"/>
      <c r="B4099" s="526"/>
      <c r="C4099" s="483"/>
      <c r="D4099" s="541"/>
      <c r="E4099" s="473"/>
      <c r="F4099" s="479"/>
      <c r="G4099" s="473"/>
      <c r="H4099" s="473"/>
      <c r="I4099" s="480"/>
      <c r="J4099" s="442"/>
      <c r="K4099" s="509"/>
      <c r="L4099" s="484"/>
      <c r="M4099" s="484"/>
      <c r="N4099" s="574"/>
      <c r="O4099" s="532"/>
      <c r="P4099" s="532"/>
    </row>
    <row r="4100" spans="1:16" x14ac:dyDescent="0.2">
      <c r="A4100" s="525"/>
      <c r="B4100" s="526"/>
      <c r="C4100" s="483"/>
      <c r="D4100" s="541"/>
      <c r="E4100" s="473"/>
      <c r="F4100" s="479"/>
      <c r="G4100" s="473"/>
      <c r="H4100" s="473"/>
      <c r="I4100" s="480"/>
      <c r="J4100" s="442"/>
      <c r="K4100" s="509"/>
      <c r="L4100" s="484"/>
      <c r="M4100" s="484"/>
      <c r="N4100" s="574"/>
      <c r="O4100" s="532"/>
      <c r="P4100" s="532"/>
    </row>
    <row r="4101" spans="1:16" x14ac:dyDescent="0.2">
      <c r="A4101" s="525"/>
      <c r="B4101" s="526"/>
      <c r="C4101" s="483"/>
      <c r="D4101" s="541"/>
      <c r="E4101" s="473"/>
      <c r="F4101" s="479"/>
      <c r="G4101" s="473"/>
      <c r="H4101" s="473"/>
      <c r="I4101" s="480"/>
      <c r="J4101" s="442"/>
      <c r="K4101" s="509"/>
      <c r="L4101" s="484"/>
      <c r="M4101" s="484"/>
      <c r="N4101" s="574"/>
      <c r="O4101" s="532"/>
      <c r="P4101" s="532"/>
    </row>
    <row r="4102" spans="1:16" x14ac:dyDescent="0.2">
      <c r="A4102" s="525"/>
      <c r="B4102" s="526"/>
      <c r="C4102" s="483"/>
      <c r="D4102" s="541"/>
      <c r="E4102" s="473"/>
      <c r="F4102" s="479"/>
      <c r="G4102" s="473"/>
      <c r="H4102" s="473"/>
      <c r="I4102" s="480"/>
      <c r="J4102" s="442"/>
      <c r="K4102" s="509"/>
      <c r="L4102" s="484"/>
      <c r="M4102" s="484"/>
      <c r="N4102" s="574"/>
      <c r="O4102" s="532"/>
      <c r="P4102" s="532"/>
    </row>
    <row r="4103" spans="1:16" x14ac:dyDescent="0.2">
      <c r="A4103" s="525"/>
      <c r="B4103" s="526"/>
      <c r="C4103" s="483"/>
      <c r="D4103" s="541"/>
      <c r="E4103" s="473"/>
      <c r="F4103" s="479"/>
      <c r="G4103" s="473"/>
      <c r="H4103" s="473"/>
      <c r="I4103" s="480"/>
      <c r="J4103" s="442"/>
      <c r="K4103" s="509"/>
      <c r="L4103" s="484"/>
      <c r="M4103" s="484"/>
      <c r="N4103" s="574"/>
      <c r="O4103" s="532"/>
      <c r="P4103" s="532"/>
    </row>
    <row r="4104" spans="1:16" x14ac:dyDescent="0.2">
      <c r="A4104" s="525"/>
      <c r="B4104" s="526"/>
      <c r="C4104" s="483"/>
      <c r="D4104" s="541"/>
      <c r="E4104" s="473"/>
      <c r="F4104" s="479"/>
      <c r="G4104" s="473"/>
      <c r="H4104" s="473"/>
      <c r="I4104" s="480"/>
      <c r="J4104" s="442"/>
      <c r="K4104" s="509"/>
      <c r="L4104" s="484"/>
      <c r="M4104" s="484"/>
      <c r="N4104" s="574"/>
      <c r="O4104" s="532"/>
      <c r="P4104" s="532"/>
    </row>
    <row r="4105" spans="1:16" x14ac:dyDescent="0.2">
      <c r="A4105" s="525"/>
      <c r="B4105" s="526"/>
      <c r="C4105" s="483"/>
      <c r="D4105" s="541"/>
      <c r="E4105" s="473"/>
      <c r="F4105" s="479"/>
      <c r="G4105" s="473"/>
      <c r="H4105" s="473"/>
      <c r="I4105" s="480"/>
      <c r="J4105" s="442"/>
      <c r="K4105" s="509"/>
      <c r="L4105" s="484"/>
      <c r="M4105" s="484"/>
      <c r="N4105" s="574"/>
      <c r="O4105" s="532"/>
      <c r="P4105" s="532"/>
    </row>
    <row r="4106" spans="1:16" x14ac:dyDescent="0.2">
      <c r="A4106" s="525"/>
      <c r="B4106" s="526"/>
      <c r="C4106" s="483"/>
      <c r="D4106" s="541"/>
      <c r="E4106" s="473"/>
      <c r="F4106" s="479"/>
      <c r="G4106" s="473"/>
      <c r="H4106" s="473"/>
      <c r="I4106" s="480"/>
      <c r="J4106" s="442"/>
      <c r="K4106" s="509"/>
      <c r="L4106" s="484"/>
      <c r="M4106" s="484"/>
      <c r="N4106" s="574"/>
      <c r="O4106" s="532"/>
      <c r="P4106" s="532"/>
    </row>
    <row r="4107" spans="1:16" x14ac:dyDescent="0.2">
      <c r="A4107" s="525"/>
      <c r="B4107" s="526"/>
      <c r="C4107" s="483"/>
      <c r="D4107" s="541"/>
      <c r="E4107" s="473"/>
      <c r="F4107" s="479"/>
      <c r="G4107" s="473"/>
      <c r="H4107" s="473"/>
      <c r="I4107" s="480"/>
      <c r="J4107" s="442"/>
      <c r="K4107" s="509"/>
      <c r="L4107" s="484"/>
      <c r="M4107" s="484"/>
      <c r="N4107" s="574"/>
      <c r="O4107" s="532"/>
      <c r="P4107" s="532"/>
    </row>
    <row r="4108" spans="1:16" x14ac:dyDescent="0.2">
      <c r="A4108" s="525"/>
      <c r="B4108" s="526"/>
      <c r="C4108" s="483"/>
      <c r="D4108" s="541"/>
      <c r="E4108" s="473"/>
      <c r="F4108" s="479"/>
      <c r="G4108" s="473"/>
      <c r="H4108" s="473"/>
      <c r="I4108" s="480"/>
      <c r="J4108" s="442"/>
      <c r="K4108" s="509"/>
      <c r="L4108" s="484"/>
      <c r="M4108" s="484"/>
      <c r="N4108" s="574"/>
      <c r="O4108" s="532"/>
      <c r="P4108" s="532"/>
    </row>
    <row r="4109" spans="1:16" x14ac:dyDescent="0.2">
      <c r="A4109" s="525"/>
      <c r="B4109" s="526"/>
      <c r="C4109" s="483"/>
      <c r="D4109" s="541"/>
      <c r="E4109" s="473"/>
      <c r="F4109" s="479"/>
      <c r="G4109" s="473"/>
      <c r="H4109" s="473"/>
      <c r="I4109" s="480"/>
      <c r="J4109" s="442"/>
      <c r="K4109" s="509"/>
      <c r="L4109" s="484"/>
      <c r="M4109" s="484"/>
      <c r="N4109" s="574"/>
      <c r="O4109" s="532"/>
      <c r="P4109" s="532"/>
    </row>
    <row r="4110" spans="1:16" x14ac:dyDescent="0.2">
      <c r="A4110" s="525"/>
      <c r="B4110" s="526"/>
      <c r="C4110" s="483"/>
      <c r="D4110" s="541"/>
      <c r="E4110" s="473"/>
      <c r="F4110" s="479"/>
      <c r="G4110" s="473"/>
      <c r="H4110" s="473"/>
      <c r="I4110" s="480"/>
      <c r="J4110" s="442"/>
      <c r="K4110" s="509"/>
      <c r="L4110" s="484"/>
      <c r="M4110" s="484"/>
      <c r="N4110" s="574"/>
      <c r="O4110" s="532"/>
      <c r="P4110" s="532"/>
    </row>
    <row r="4111" spans="1:16" x14ac:dyDescent="0.2">
      <c r="A4111" s="525"/>
      <c r="B4111" s="526"/>
      <c r="C4111" s="483"/>
      <c r="D4111" s="541"/>
      <c r="E4111" s="473"/>
      <c r="F4111" s="479"/>
      <c r="G4111" s="473"/>
      <c r="H4111" s="473"/>
      <c r="I4111" s="480"/>
      <c r="J4111" s="442"/>
      <c r="K4111" s="509"/>
      <c r="L4111" s="484"/>
      <c r="M4111" s="484"/>
      <c r="N4111" s="574"/>
      <c r="O4111" s="532"/>
      <c r="P4111" s="532"/>
    </row>
    <row r="4112" spans="1:16" x14ac:dyDescent="0.2">
      <c r="A4112" s="525"/>
      <c r="B4112" s="526"/>
      <c r="C4112" s="483"/>
      <c r="D4112" s="541"/>
      <c r="E4112" s="473"/>
      <c r="F4112" s="479"/>
      <c r="G4112" s="473"/>
      <c r="H4112" s="473"/>
      <c r="I4112" s="480"/>
      <c r="J4112" s="442"/>
      <c r="K4112" s="509"/>
      <c r="L4112" s="484"/>
      <c r="M4112" s="484"/>
      <c r="N4112" s="574"/>
      <c r="O4112" s="532"/>
      <c r="P4112" s="532"/>
    </row>
    <row r="4113" spans="1:16" x14ac:dyDescent="0.2">
      <c r="A4113" s="525"/>
      <c r="B4113" s="526"/>
      <c r="C4113" s="483"/>
      <c r="D4113" s="541"/>
      <c r="E4113" s="473"/>
      <c r="F4113" s="479"/>
      <c r="G4113" s="473"/>
      <c r="H4113" s="473"/>
      <c r="I4113" s="480"/>
      <c r="J4113" s="442"/>
      <c r="K4113" s="509"/>
      <c r="L4113" s="484"/>
      <c r="M4113" s="484"/>
      <c r="N4113" s="574"/>
      <c r="O4113" s="532"/>
      <c r="P4113" s="532"/>
    </row>
    <row r="4114" spans="1:16" x14ac:dyDescent="0.2">
      <c r="A4114" s="525"/>
      <c r="B4114" s="526"/>
      <c r="C4114" s="483"/>
      <c r="D4114" s="541"/>
      <c r="E4114" s="473"/>
      <c r="F4114" s="479"/>
      <c r="G4114" s="473"/>
      <c r="H4114" s="473"/>
      <c r="I4114" s="480"/>
      <c r="J4114" s="442"/>
      <c r="K4114" s="509"/>
      <c r="L4114" s="484"/>
      <c r="M4114" s="484"/>
      <c r="N4114" s="574"/>
      <c r="O4114" s="532"/>
      <c r="P4114" s="532"/>
    </row>
    <row r="4115" spans="1:16" x14ac:dyDescent="0.2">
      <c r="A4115" s="525"/>
      <c r="B4115" s="526"/>
      <c r="C4115" s="483"/>
      <c r="D4115" s="541"/>
      <c r="E4115" s="473"/>
      <c r="F4115" s="479"/>
      <c r="G4115" s="473"/>
      <c r="H4115" s="473"/>
      <c r="I4115" s="480"/>
      <c r="J4115" s="442"/>
      <c r="K4115" s="509"/>
      <c r="L4115" s="484"/>
      <c r="M4115" s="484"/>
      <c r="N4115" s="574"/>
      <c r="O4115" s="532"/>
      <c r="P4115" s="532"/>
    </row>
    <row r="4116" spans="1:16" x14ac:dyDescent="0.2">
      <c r="A4116" s="525"/>
      <c r="B4116" s="526"/>
      <c r="C4116" s="483"/>
      <c r="D4116" s="541"/>
      <c r="E4116" s="473"/>
      <c r="F4116" s="479"/>
      <c r="G4116" s="473"/>
      <c r="H4116" s="473"/>
      <c r="I4116" s="480"/>
      <c r="J4116" s="442"/>
      <c r="K4116" s="509"/>
      <c r="L4116" s="484"/>
      <c r="M4116" s="484"/>
      <c r="N4116" s="574"/>
      <c r="O4116" s="532"/>
      <c r="P4116" s="532"/>
    </row>
    <row r="4117" spans="1:16" x14ac:dyDescent="0.2">
      <c r="A4117" s="525"/>
      <c r="B4117" s="526"/>
      <c r="C4117" s="483"/>
      <c r="D4117" s="541"/>
      <c r="E4117" s="473"/>
      <c r="F4117" s="479"/>
      <c r="G4117" s="473"/>
      <c r="H4117" s="473"/>
      <c r="I4117" s="480"/>
      <c r="J4117" s="442"/>
      <c r="K4117" s="509"/>
      <c r="L4117" s="484"/>
      <c r="M4117" s="484"/>
      <c r="N4117" s="574"/>
      <c r="O4117" s="532"/>
      <c r="P4117" s="532"/>
    </row>
    <row r="4118" spans="1:16" x14ac:dyDescent="0.2">
      <c r="A4118" s="525"/>
      <c r="B4118" s="526"/>
      <c r="C4118" s="483"/>
      <c r="D4118" s="541"/>
      <c r="E4118" s="473"/>
      <c r="F4118" s="479"/>
      <c r="G4118" s="473"/>
      <c r="H4118" s="473"/>
      <c r="I4118" s="480"/>
      <c r="J4118" s="442"/>
      <c r="K4118" s="509"/>
      <c r="L4118" s="484"/>
      <c r="M4118" s="484"/>
      <c r="N4118" s="574"/>
      <c r="O4118" s="532"/>
      <c r="P4118" s="532"/>
    </row>
    <row r="4119" spans="1:16" x14ac:dyDescent="0.2">
      <c r="A4119" s="525"/>
      <c r="B4119" s="526"/>
      <c r="C4119" s="483"/>
      <c r="D4119" s="541"/>
      <c r="E4119" s="473"/>
      <c r="F4119" s="479"/>
      <c r="G4119" s="473"/>
      <c r="H4119" s="473"/>
      <c r="I4119" s="480"/>
      <c r="J4119" s="442"/>
      <c r="K4119" s="509"/>
      <c r="L4119" s="484"/>
      <c r="M4119" s="484"/>
      <c r="N4119" s="574"/>
      <c r="O4119" s="532"/>
      <c r="P4119" s="532"/>
    </row>
    <row r="4120" spans="1:16" x14ac:dyDescent="0.2">
      <c r="A4120" s="525"/>
      <c r="B4120" s="526"/>
      <c r="C4120" s="483"/>
      <c r="D4120" s="541"/>
      <c r="E4120" s="473"/>
      <c r="F4120" s="479"/>
      <c r="G4120" s="473"/>
      <c r="H4120" s="473"/>
      <c r="I4120" s="480"/>
      <c r="J4120" s="442"/>
      <c r="K4120" s="509"/>
      <c r="L4120" s="484"/>
      <c r="M4120" s="484"/>
      <c r="N4120" s="574"/>
      <c r="O4120" s="532"/>
      <c r="P4120" s="532"/>
    </row>
    <row r="4121" spans="1:16" x14ac:dyDescent="0.2">
      <c r="A4121" s="525"/>
      <c r="B4121" s="526"/>
      <c r="C4121" s="483"/>
      <c r="D4121" s="541"/>
      <c r="E4121" s="473"/>
      <c r="F4121" s="479"/>
      <c r="G4121" s="473"/>
      <c r="H4121" s="473"/>
      <c r="I4121" s="480"/>
      <c r="J4121" s="442"/>
      <c r="K4121" s="509"/>
      <c r="L4121" s="484"/>
      <c r="M4121" s="484"/>
      <c r="N4121" s="574"/>
      <c r="O4121" s="532"/>
      <c r="P4121" s="532"/>
    </row>
    <row r="4122" spans="1:16" x14ac:dyDescent="0.2">
      <c r="A4122" s="525"/>
      <c r="B4122" s="526"/>
      <c r="C4122" s="483"/>
      <c r="D4122" s="541"/>
      <c r="E4122" s="473"/>
      <c r="F4122" s="479"/>
      <c r="G4122" s="473"/>
      <c r="H4122" s="473"/>
      <c r="I4122" s="480"/>
      <c r="J4122" s="442"/>
      <c r="K4122" s="509"/>
      <c r="L4122" s="484"/>
      <c r="M4122" s="484"/>
      <c r="N4122" s="574"/>
      <c r="O4122" s="532"/>
      <c r="P4122" s="532"/>
    </row>
    <row r="4123" spans="1:16" x14ac:dyDescent="0.2">
      <c r="A4123" s="525"/>
      <c r="B4123" s="526"/>
      <c r="C4123" s="483"/>
      <c r="D4123" s="541"/>
      <c r="E4123" s="473"/>
      <c r="F4123" s="479"/>
      <c r="G4123" s="473"/>
      <c r="H4123" s="473"/>
      <c r="I4123" s="480"/>
      <c r="J4123" s="442"/>
      <c r="K4123" s="509"/>
      <c r="L4123" s="484"/>
      <c r="M4123" s="484"/>
      <c r="N4123" s="574"/>
      <c r="O4123" s="532"/>
      <c r="P4123" s="532"/>
    </row>
    <row r="4124" spans="1:16" x14ac:dyDescent="0.2">
      <c r="A4124" s="525"/>
      <c r="B4124" s="526"/>
      <c r="C4124" s="483"/>
      <c r="D4124" s="541"/>
      <c r="E4124" s="473"/>
      <c r="F4124" s="479"/>
      <c r="G4124" s="473"/>
      <c r="H4124" s="473"/>
      <c r="I4124" s="480"/>
      <c r="J4124" s="442"/>
      <c r="K4124" s="509"/>
      <c r="L4124" s="484"/>
      <c r="M4124" s="484"/>
      <c r="N4124" s="574"/>
      <c r="O4124" s="532"/>
      <c r="P4124" s="532"/>
    </row>
    <row r="4125" spans="1:16" x14ac:dyDescent="0.2">
      <c r="A4125" s="525"/>
      <c r="B4125" s="526"/>
      <c r="C4125" s="483"/>
      <c r="D4125" s="541"/>
      <c r="E4125" s="473"/>
      <c r="F4125" s="479"/>
      <c r="G4125" s="473"/>
      <c r="H4125" s="473"/>
      <c r="I4125" s="480"/>
      <c r="J4125" s="442"/>
      <c r="K4125" s="509"/>
      <c r="L4125" s="484"/>
      <c r="M4125" s="484"/>
      <c r="N4125" s="574"/>
      <c r="O4125" s="532"/>
      <c r="P4125" s="532"/>
    </row>
    <row r="4126" spans="1:16" x14ac:dyDescent="0.2">
      <c r="A4126" s="525"/>
      <c r="B4126" s="526"/>
      <c r="C4126" s="483"/>
      <c r="D4126" s="541"/>
      <c r="E4126" s="473"/>
      <c r="F4126" s="479"/>
      <c r="G4126" s="473"/>
      <c r="H4126" s="473"/>
      <c r="I4126" s="480"/>
      <c r="J4126" s="442"/>
      <c r="K4126" s="509"/>
      <c r="L4126" s="484"/>
      <c r="M4126" s="484"/>
      <c r="N4126" s="574"/>
      <c r="O4126" s="532"/>
      <c r="P4126" s="532"/>
    </row>
    <row r="4127" spans="1:16" x14ac:dyDescent="0.2">
      <c r="A4127" s="525"/>
      <c r="B4127" s="526"/>
      <c r="C4127" s="483"/>
      <c r="D4127" s="541"/>
      <c r="E4127" s="473"/>
      <c r="F4127" s="479"/>
      <c r="G4127" s="473"/>
      <c r="H4127" s="473"/>
      <c r="I4127" s="480"/>
      <c r="J4127" s="442"/>
      <c r="K4127" s="509"/>
      <c r="L4127" s="484"/>
      <c r="M4127" s="484"/>
      <c r="N4127" s="574"/>
      <c r="O4127" s="532"/>
      <c r="P4127" s="532"/>
    </row>
    <row r="4128" spans="1:16" x14ac:dyDescent="0.2">
      <c r="A4128" s="525"/>
      <c r="B4128" s="526"/>
      <c r="C4128" s="483"/>
      <c r="D4128" s="541"/>
      <c r="E4128" s="473"/>
      <c r="F4128" s="479"/>
      <c r="G4128" s="473"/>
      <c r="H4128" s="473"/>
      <c r="I4128" s="480"/>
      <c r="J4128" s="442"/>
      <c r="K4128" s="509"/>
      <c r="L4128" s="484"/>
      <c r="M4128" s="484"/>
      <c r="N4128" s="574"/>
      <c r="O4128" s="532"/>
      <c r="P4128" s="532"/>
    </row>
    <row r="4129" spans="1:16" x14ac:dyDescent="0.2">
      <c r="A4129" s="525"/>
      <c r="B4129" s="526"/>
      <c r="C4129" s="483"/>
      <c r="D4129" s="541"/>
      <c r="E4129" s="473"/>
      <c r="F4129" s="479"/>
      <c r="G4129" s="473"/>
      <c r="H4129" s="473"/>
      <c r="I4129" s="480"/>
      <c r="J4129" s="442"/>
      <c r="K4129" s="509"/>
      <c r="L4129" s="484"/>
      <c r="M4129" s="484"/>
      <c r="N4129" s="574"/>
      <c r="O4129" s="532"/>
      <c r="P4129" s="532"/>
    </row>
    <row r="4130" spans="1:16" x14ac:dyDescent="0.2">
      <c r="A4130" s="525"/>
      <c r="B4130" s="526"/>
      <c r="C4130" s="483"/>
      <c r="D4130" s="541"/>
      <c r="E4130" s="473"/>
      <c r="F4130" s="479"/>
      <c r="G4130" s="473"/>
      <c r="H4130" s="473"/>
      <c r="I4130" s="480"/>
      <c r="J4130" s="442"/>
      <c r="K4130" s="509"/>
      <c r="L4130" s="484"/>
      <c r="M4130" s="484"/>
      <c r="N4130" s="574"/>
      <c r="O4130" s="532"/>
      <c r="P4130" s="532"/>
    </row>
    <row r="4131" spans="1:16" x14ac:dyDescent="0.2">
      <c r="A4131" s="525"/>
      <c r="B4131" s="526"/>
      <c r="C4131" s="483"/>
      <c r="D4131" s="541"/>
      <c r="E4131" s="473"/>
      <c r="F4131" s="479"/>
      <c r="G4131" s="473"/>
      <c r="H4131" s="473"/>
      <c r="I4131" s="480"/>
      <c r="J4131" s="442"/>
      <c r="K4131" s="509"/>
      <c r="L4131" s="484"/>
      <c r="M4131" s="484"/>
      <c r="N4131" s="574"/>
      <c r="O4131" s="532"/>
      <c r="P4131" s="532"/>
    </row>
    <row r="4132" spans="1:16" x14ac:dyDescent="0.2">
      <c r="A4132" s="525"/>
      <c r="B4132" s="526"/>
      <c r="C4132" s="483"/>
      <c r="D4132" s="541"/>
      <c r="E4132" s="473"/>
      <c r="F4132" s="479"/>
      <c r="G4132" s="473"/>
      <c r="H4132" s="473"/>
      <c r="I4132" s="480"/>
      <c r="J4132" s="442"/>
      <c r="K4132" s="509"/>
      <c r="L4132" s="484"/>
      <c r="M4132" s="484"/>
      <c r="N4132" s="574"/>
      <c r="O4132" s="532"/>
      <c r="P4132" s="532"/>
    </row>
    <row r="4133" spans="1:16" x14ac:dyDescent="0.2">
      <c r="A4133" s="525"/>
      <c r="B4133" s="526"/>
      <c r="C4133" s="483"/>
      <c r="D4133" s="541"/>
      <c r="E4133" s="473"/>
      <c r="F4133" s="479"/>
      <c r="G4133" s="473"/>
      <c r="H4133" s="473"/>
      <c r="I4133" s="480"/>
      <c r="J4133" s="442"/>
      <c r="K4133" s="509"/>
      <c r="L4133" s="484"/>
      <c r="M4133" s="484"/>
      <c r="N4133" s="574"/>
      <c r="O4133" s="532"/>
      <c r="P4133" s="532"/>
    </row>
    <row r="4134" spans="1:16" x14ac:dyDescent="0.2">
      <c r="A4134" s="525"/>
      <c r="B4134" s="526"/>
      <c r="C4134" s="483"/>
      <c r="D4134" s="541"/>
      <c r="E4134" s="473"/>
      <c r="F4134" s="479"/>
      <c r="G4134" s="473"/>
      <c r="H4134" s="473"/>
      <c r="I4134" s="480"/>
      <c r="J4134" s="442"/>
      <c r="K4134" s="509"/>
      <c r="L4134" s="484"/>
      <c r="M4134" s="484"/>
      <c r="N4134" s="574"/>
      <c r="O4134" s="532"/>
      <c r="P4134" s="532"/>
    </row>
    <row r="4135" spans="1:16" x14ac:dyDescent="0.2">
      <c r="A4135" s="525"/>
      <c r="B4135" s="526"/>
      <c r="C4135" s="483"/>
      <c r="D4135" s="541"/>
      <c r="E4135" s="473"/>
      <c r="F4135" s="479"/>
      <c r="G4135" s="473"/>
      <c r="H4135" s="473"/>
      <c r="I4135" s="480"/>
      <c r="J4135" s="442"/>
      <c r="K4135" s="509"/>
      <c r="L4135" s="484"/>
      <c r="M4135" s="484"/>
      <c r="N4135" s="574"/>
      <c r="O4135" s="532"/>
      <c r="P4135" s="532"/>
    </row>
    <row r="4136" spans="1:16" x14ac:dyDescent="0.2">
      <c r="A4136" s="525"/>
      <c r="B4136" s="526"/>
      <c r="C4136" s="483"/>
      <c r="D4136" s="541"/>
      <c r="E4136" s="473"/>
      <c r="F4136" s="479"/>
      <c r="G4136" s="473"/>
      <c r="H4136" s="473"/>
      <c r="I4136" s="480"/>
      <c r="J4136" s="442"/>
      <c r="K4136" s="509"/>
      <c r="L4136" s="484"/>
      <c r="M4136" s="484"/>
      <c r="N4136" s="574"/>
      <c r="O4136" s="532"/>
      <c r="P4136" s="532"/>
    </row>
    <row r="4137" spans="1:16" x14ac:dyDescent="0.2">
      <c r="A4137" s="525"/>
      <c r="B4137" s="526"/>
      <c r="C4137" s="483"/>
      <c r="D4137" s="541"/>
      <c r="E4137" s="473"/>
      <c r="F4137" s="479"/>
      <c r="G4137" s="473"/>
      <c r="H4137" s="473"/>
      <c r="I4137" s="480"/>
      <c r="J4137" s="442"/>
      <c r="K4137" s="509"/>
      <c r="L4137" s="484"/>
      <c r="M4137" s="484"/>
      <c r="N4137" s="574"/>
      <c r="O4137" s="532"/>
      <c r="P4137" s="532"/>
    </row>
    <row r="4138" spans="1:16" x14ac:dyDescent="0.2">
      <c r="A4138" s="525"/>
      <c r="B4138" s="526"/>
      <c r="C4138" s="483"/>
      <c r="D4138" s="541"/>
      <c r="E4138" s="473"/>
      <c r="F4138" s="479"/>
      <c r="G4138" s="473"/>
      <c r="H4138" s="473"/>
      <c r="I4138" s="480"/>
      <c r="J4138" s="442"/>
      <c r="K4138" s="509"/>
      <c r="L4138" s="484"/>
      <c r="M4138" s="484"/>
      <c r="N4138" s="574"/>
      <c r="O4138" s="532"/>
      <c r="P4138" s="532"/>
    </row>
    <row r="4139" spans="1:16" x14ac:dyDescent="0.2">
      <c r="A4139" s="525"/>
      <c r="B4139" s="526"/>
      <c r="C4139" s="483"/>
      <c r="D4139" s="541"/>
      <c r="E4139" s="473"/>
      <c r="F4139" s="479"/>
      <c r="G4139" s="473"/>
      <c r="H4139" s="473"/>
      <c r="I4139" s="480"/>
      <c r="J4139" s="442"/>
      <c r="K4139" s="509"/>
      <c r="L4139" s="484"/>
      <c r="M4139" s="484"/>
      <c r="N4139" s="574"/>
      <c r="O4139" s="532"/>
      <c r="P4139" s="532"/>
    </row>
    <row r="4140" spans="1:16" x14ac:dyDescent="0.2">
      <c r="A4140" s="525"/>
      <c r="B4140" s="526"/>
      <c r="C4140" s="483"/>
      <c r="D4140" s="541"/>
      <c r="E4140" s="473"/>
      <c r="F4140" s="479"/>
      <c r="G4140" s="473"/>
      <c r="H4140" s="473"/>
      <c r="I4140" s="480"/>
      <c r="J4140" s="442"/>
      <c r="K4140" s="509"/>
      <c r="L4140" s="484"/>
      <c r="M4140" s="484"/>
      <c r="N4140" s="574"/>
      <c r="O4140" s="532"/>
      <c r="P4140" s="532"/>
    </row>
    <row r="4141" spans="1:16" x14ac:dyDescent="0.2">
      <c r="A4141" s="525"/>
      <c r="B4141" s="526"/>
      <c r="C4141" s="483"/>
      <c r="D4141" s="541"/>
      <c r="E4141" s="473"/>
      <c r="F4141" s="479"/>
      <c r="G4141" s="473"/>
      <c r="H4141" s="473"/>
      <c r="I4141" s="480"/>
      <c r="J4141" s="442"/>
      <c r="K4141" s="509"/>
      <c r="L4141" s="484"/>
      <c r="M4141" s="484"/>
      <c r="N4141" s="574"/>
      <c r="O4141" s="532"/>
      <c r="P4141" s="532"/>
    </row>
    <row r="4142" spans="1:16" x14ac:dyDescent="0.2">
      <c r="A4142" s="525"/>
      <c r="B4142" s="526"/>
      <c r="C4142" s="483"/>
      <c r="D4142" s="541"/>
      <c r="E4142" s="473"/>
      <c r="F4142" s="479"/>
      <c r="G4142" s="473"/>
      <c r="H4142" s="473"/>
      <c r="I4142" s="480"/>
      <c r="J4142" s="442"/>
      <c r="K4142" s="509"/>
      <c r="L4142" s="484"/>
      <c r="M4142" s="484"/>
      <c r="N4142" s="574"/>
      <c r="O4142" s="532"/>
      <c r="P4142" s="532"/>
    </row>
    <row r="4143" spans="1:16" x14ac:dyDescent="0.2">
      <c r="A4143" s="525"/>
      <c r="B4143" s="526"/>
      <c r="C4143" s="483"/>
      <c r="D4143" s="541"/>
      <c r="E4143" s="473"/>
      <c r="F4143" s="479"/>
      <c r="G4143" s="473"/>
      <c r="H4143" s="473"/>
      <c r="I4143" s="480"/>
      <c r="J4143" s="442"/>
      <c r="K4143" s="509"/>
      <c r="L4143" s="484"/>
      <c r="M4143" s="484"/>
      <c r="N4143" s="574"/>
      <c r="O4143" s="532"/>
      <c r="P4143" s="532"/>
    </row>
    <row r="4144" spans="1:16" x14ac:dyDescent="0.2">
      <c r="A4144" s="525"/>
      <c r="B4144" s="526"/>
      <c r="C4144" s="483"/>
      <c r="D4144" s="541"/>
      <c r="E4144" s="473"/>
      <c r="F4144" s="479"/>
      <c r="G4144" s="473"/>
      <c r="H4144" s="473"/>
      <c r="I4144" s="480"/>
      <c r="J4144" s="442"/>
      <c r="K4144" s="509"/>
      <c r="L4144" s="484"/>
      <c r="M4144" s="484"/>
      <c r="N4144" s="574"/>
      <c r="O4144" s="532"/>
      <c r="P4144" s="532"/>
    </row>
    <row r="4145" spans="1:16" x14ac:dyDescent="0.2">
      <c r="A4145" s="525"/>
      <c r="B4145" s="526"/>
      <c r="C4145" s="483"/>
      <c r="D4145" s="541"/>
      <c r="E4145" s="473"/>
      <c r="F4145" s="479"/>
      <c r="G4145" s="473"/>
      <c r="H4145" s="473"/>
      <c r="I4145" s="480"/>
      <c r="J4145" s="442"/>
      <c r="K4145" s="509"/>
      <c r="L4145" s="484"/>
      <c r="M4145" s="484"/>
      <c r="N4145" s="574"/>
      <c r="O4145" s="532"/>
      <c r="P4145" s="532"/>
    </row>
    <row r="4146" spans="1:16" x14ac:dyDescent="0.2">
      <c r="A4146" s="525"/>
      <c r="B4146" s="526"/>
      <c r="C4146" s="483"/>
      <c r="D4146" s="541"/>
      <c r="E4146" s="473"/>
      <c r="F4146" s="479"/>
      <c r="G4146" s="473"/>
      <c r="H4146" s="473"/>
      <c r="I4146" s="480"/>
      <c r="J4146" s="442"/>
      <c r="K4146" s="509"/>
      <c r="L4146" s="484"/>
      <c r="M4146" s="484"/>
      <c r="N4146" s="574"/>
      <c r="O4146" s="532"/>
      <c r="P4146" s="532"/>
    </row>
    <row r="4147" spans="1:16" x14ac:dyDescent="0.2">
      <c r="A4147" s="525"/>
      <c r="B4147" s="526"/>
      <c r="C4147" s="483"/>
      <c r="D4147" s="541"/>
      <c r="E4147" s="473"/>
      <c r="F4147" s="479"/>
      <c r="G4147" s="473"/>
      <c r="H4147" s="473"/>
      <c r="I4147" s="480"/>
      <c r="J4147" s="442"/>
      <c r="K4147" s="509"/>
      <c r="L4147" s="484"/>
      <c r="M4147" s="484"/>
      <c r="N4147" s="574"/>
      <c r="O4147" s="532"/>
      <c r="P4147" s="532"/>
    </row>
    <row r="4148" spans="1:16" x14ac:dyDescent="0.2">
      <c r="A4148" s="525"/>
      <c r="B4148" s="526"/>
      <c r="C4148" s="483"/>
      <c r="D4148" s="541"/>
      <c r="E4148" s="473"/>
      <c r="F4148" s="479"/>
      <c r="G4148" s="473"/>
      <c r="H4148" s="473"/>
      <c r="I4148" s="480"/>
      <c r="J4148" s="442"/>
      <c r="K4148" s="509"/>
      <c r="L4148" s="484"/>
      <c r="M4148" s="484"/>
      <c r="N4148" s="574"/>
      <c r="O4148" s="532"/>
      <c r="P4148" s="532"/>
    </row>
    <row r="4149" spans="1:16" x14ac:dyDescent="0.2">
      <c r="A4149" s="525"/>
      <c r="B4149" s="526"/>
      <c r="C4149" s="483"/>
      <c r="D4149" s="541"/>
      <c r="E4149" s="473"/>
      <c r="F4149" s="479"/>
      <c r="G4149" s="473"/>
      <c r="H4149" s="473"/>
      <c r="I4149" s="480"/>
      <c r="J4149" s="442"/>
      <c r="K4149" s="509"/>
      <c r="L4149" s="484"/>
      <c r="M4149" s="484"/>
      <c r="N4149" s="574"/>
      <c r="O4149" s="532"/>
      <c r="P4149" s="532"/>
    </row>
    <row r="4150" spans="1:16" x14ac:dyDescent="0.2">
      <c r="A4150" s="525"/>
      <c r="B4150" s="526"/>
      <c r="C4150" s="483"/>
      <c r="D4150" s="541"/>
      <c r="E4150" s="473"/>
      <c r="F4150" s="479"/>
      <c r="G4150" s="473"/>
      <c r="H4150" s="473"/>
      <c r="I4150" s="480"/>
      <c r="J4150" s="442"/>
      <c r="K4150" s="509"/>
      <c r="L4150" s="484"/>
      <c r="M4150" s="484"/>
      <c r="N4150" s="574"/>
      <c r="O4150" s="532"/>
      <c r="P4150" s="532"/>
    </row>
    <row r="4151" spans="1:16" x14ac:dyDescent="0.2">
      <c r="A4151" s="525"/>
      <c r="B4151" s="526"/>
      <c r="C4151" s="483"/>
      <c r="D4151" s="541"/>
      <c r="E4151" s="473"/>
      <c r="F4151" s="479"/>
      <c r="G4151" s="473"/>
      <c r="H4151" s="473"/>
      <c r="I4151" s="480"/>
      <c r="J4151" s="442"/>
      <c r="K4151" s="509"/>
      <c r="L4151" s="484"/>
      <c r="M4151" s="484"/>
      <c r="N4151" s="574"/>
      <c r="O4151" s="532"/>
      <c r="P4151" s="532"/>
    </row>
    <row r="4152" spans="1:16" x14ac:dyDescent="0.2">
      <c r="A4152" s="525"/>
      <c r="B4152" s="526"/>
      <c r="C4152" s="483"/>
      <c r="D4152" s="541"/>
      <c r="E4152" s="473"/>
      <c r="F4152" s="479"/>
      <c r="G4152" s="473"/>
      <c r="H4152" s="473"/>
      <c r="I4152" s="480"/>
      <c r="J4152" s="442"/>
      <c r="K4152" s="509"/>
      <c r="L4152" s="484"/>
      <c r="M4152" s="484"/>
      <c r="N4152" s="574"/>
      <c r="O4152" s="532"/>
      <c r="P4152" s="532"/>
    </row>
    <row r="4153" spans="1:16" x14ac:dyDescent="0.2">
      <c r="A4153" s="525"/>
      <c r="B4153" s="526"/>
      <c r="C4153" s="483"/>
      <c r="D4153" s="541"/>
      <c r="E4153" s="473"/>
      <c r="F4153" s="479"/>
      <c r="G4153" s="473"/>
      <c r="H4153" s="473"/>
      <c r="I4153" s="480"/>
      <c r="J4153" s="442"/>
      <c r="K4153" s="509"/>
      <c r="L4153" s="484"/>
      <c r="M4153" s="484"/>
      <c r="N4153" s="574"/>
      <c r="O4153" s="532"/>
      <c r="P4153" s="532"/>
    </row>
    <row r="4154" spans="1:16" x14ac:dyDescent="0.2">
      <c r="A4154" s="525"/>
      <c r="B4154" s="526"/>
      <c r="C4154" s="483"/>
      <c r="D4154" s="541"/>
      <c r="E4154" s="473"/>
      <c r="F4154" s="479"/>
      <c r="G4154" s="473"/>
      <c r="H4154" s="473"/>
      <c r="I4154" s="480"/>
      <c r="J4154" s="442"/>
      <c r="K4154" s="509"/>
      <c r="L4154" s="484"/>
      <c r="M4154" s="484"/>
      <c r="N4154" s="574"/>
      <c r="O4154" s="532"/>
      <c r="P4154" s="532"/>
    </row>
    <row r="4155" spans="1:16" x14ac:dyDescent="0.2">
      <c r="A4155" s="525"/>
      <c r="B4155" s="526"/>
      <c r="C4155" s="483"/>
      <c r="D4155" s="541"/>
      <c r="E4155" s="473"/>
      <c r="F4155" s="479"/>
      <c r="G4155" s="473"/>
      <c r="H4155" s="473"/>
      <c r="I4155" s="480"/>
      <c r="J4155" s="442"/>
      <c r="K4155" s="509"/>
      <c r="L4155" s="484"/>
      <c r="M4155" s="484"/>
      <c r="N4155" s="574"/>
      <c r="O4155" s="532"/>
      <c r="P4155" s="532"/>
    </row>
    <row r="4156" spans="1:16" x14ac:dyDescent="0.2">
      <c r="A4156" s="525"/>
      <c r="B4156" s="526"/>
      <c r="C4156" s="483"/>
      <c r="D4156" s="541"/>
      <c r="E4156" s="473"/>
      <c r="F4156" s="479"/>
      <c r="G4156" s="473"/>
      <c r="H4156" s="473"/>
      <c r="I4156" s="480"/>
      <c r="J4156" s="442"/>
      <c r="K4156" s="509"/>
      <c r="L4156" s="484"/>
      <c r="M4156" s="484"/>
      <c r="N4156" s="574"/>
      <c r="O4156" s="532"/>
      <c r="P4156" s="532"/>
    </row>
    <row r="4157" spans="1:16" x14ac:dyDescent="0.2">
      <c r="A4157" s="525"/>
      <c r="B4157" s="526"/>
      <c r="C4157" s="483"/>
      <c r="D4157" s="541"/>
      <c r="E4157" s="473"/>
      <c r="F4157" s="479"/>
      <c r="G4157" s="473"/>
      <c r="H4157" s="473"/>
      <c r="I4157" s="480"/>
      <c r="J4157" s="442"/>
      <c r="K4157" s="509"/>
      <c r="L4157" s="484"/>
      <c r="M4157" s="484"/>
      <c r="N4157" s="574"/>
      <c r="O4157" s="532"/>
      <c r="P4157" s="532"/>
    </row>
    <row r="4158" spans="1:16" x14ac:dyDescent="0.2">
      <c r="A4158" s="525"/>
      <c r="B4158" s="526"/>
      <c r="C4158" s="483"/>
      <c r="D4158" s="541"/>
      <c r="E4158" s="473"/>
      <c r="F4158" s="479"/>
      <c r="G4158" s="473"/>
      <c r="H4158" s="473"/>
      <c r="I4158" s="480"/>
      <c r="J4158" s="442"/>
      <c r="K4158" s="509"/>
      <c r="L4158" s="484"/>
      <c r="M4158" s="484"/>
      <c r="N4158" s="574"/>
      <c r="O4158" s="532"/>
      <c r="P4158" s="532"/>
    </row>
    <row r="4159" spans="1:16" x14ac:dyDescent="0.2">
      <c r="A4159" s="525"/>
      <c r="B4159" s="526"/>
      <c r="C4159" s="483"/>
      <c r="D4159" s="541"/>
      <c r="E4159" s="473"/>
      <c r="F4159" s="479"/>
      <c r="G4159" s="473"/>
      <c r="H4159" s="473"/>
      <c r="I4159" s="480"/>
      <c r="J4159" s="442"/>
      <c r="K4159" s="509"/>
      <c r="L4159" s="484"/>
      <c r="M4159" s="484"/>
      <c r="N4159" s="574"/>
      <c r="O4159" s="532"/>
      <c r="P4159" s="532"/>
    </row>
    <row r="4160" spans="1:16" x14ac:dyDescent="0.2">
      <c r="A4160" s="525"/>
      <c r="B4160" s="526"/>
      <c r="C4160" s="483"/>
      <c r="D4160" s="541"/>
      <c r="E4160" s="473"/>
      <c r="F4160" s="479"/>
      <c r="G4160" s="473"/>
      <c r="H4160" s="473"/>
      <c r="I4160" s="480"/>
      <c r="J4160" s="442"/>
      <c r="K4160" s="509"/>
      <c r="L4160" s="484"/>
      <c r="M4160" s="484"/>
      <c r="N4160" s="574"/>
      <c r="O4160" s="532"/>
      <c r="P4160" s="532"/>
    </row>
    <row r="4161" spans="1:16" x14ac:dyDescent="0.2">
      <c r="A4161" s="525"/>
      <c r="B4161" s="526"/>
      <c r="C4161" s="483"/>
      <c r="D4161" s="541"/>
      <c r="E4161" s="473"/>
      <c r="F4161" s="479"/>
      <c r="G4161" s="473"/>
      <c r="H4161" s="473"/>
      <c r="I4161" s="480"/>
      <c r="J4161" s="442"/>
      <c r="K4161" s="509"/>
      <c r="L4161" s="484"/>
      <c r="M4161" s="484"/>
      <c r="N4161" s="574"/>
      <c r="O4161" s="532"/>
      <c r="P4161" s="532"/>
    </row>
    <row r="4162" spans="1:16" x14ac:dyDescent="0.2">
      <c r="A4162" s="525"/>
      <c r="B4162" s="526"/>
      <c r="C4162" s="483"/>
      <c r="D4162" s="541"/>
      <c r="E4162" s="473"/>
      <c r="F4162" s="479"/>
      <c r="G4162" s="473"/>
      <c r="H4162" s="473"/>
      <c r="I4162" s="480"/>
      <c r="J4162" s="442"/>
      <c r="K4162" s="509"/>
      <c r="L4162" s="484"/>
      <c r="M4162" s="484"/>
      <c r="N4162" s="574"/>
      <c r="O4162" s="532"/>
      <c r="P4162" s="532"/>
    </row>
    <row r="4163" spans="1:16" x14ac:dyDescent="0.2">
      <c r="A4163" s="525"/>
      <c r="B4163" s="526"/>
      <c r="C4163" s="483"/>
      <c r="D4163" s="541"/>
      <c r="E4163" s="473"/>
      <c r="F4163" s="479"/>
      <c r="G4163" s="473"/>
      <c r="H4163" s="473"/>
      <c r="I4163" s="480"/>
      <c r="J4163" s="442"/>
      <c r="K4163" s="509"/>
      <c r="L4163" s="484"/>
      <c r="M4163" s="484"/>
      <c r="N4163" s="574"/>
      <c r="O4163" s="532"/>
      <c r="P4163" s="532"/>
    </row>
    <row r="4164" spans="1:16" x14ac:dyDescent="0.2">
      <c r="A4164" s="525"/>
      <c r="B4164" s="526"/>
      <c r="C4164" s="483"/>
      <c r="D4164" s="541"/>
      <c r="E4164" s="473"/>
      <c r="F4164" s="479"/>
      <c r="G4164" s="473"/>
      <c r="H4164" s="473"/>
      <c r="I4164" s="480"/>
      <c r="J4164" s="442"/>
      <c r="K4164" s="509"/>
      <c r="L4164" s="484"/>
      <c r="M4164" s="484"/>
      <c r="N4164" s="574"/>
      <c r="O4164" s="532"/>
      <c r="P4164" s="532"/>
    </row>
    <row r="4165" spans="1:16" x14ac:dyDescent="0.2">
      <c r="A4165" s="525"/>
      <c r="B4165" s="526"/>
      <c r="C4165" s="483"/>
      <c r="D4165" s="541"/>
      <c r="E4165" s="473"/>
      <c r="F4165" s="479"/>
      <c r="G4165" s="473"/>
      <c r="H4165" s="473"/>
      <c r="I4165" s="480"/>
      <c r="J4165" s="442"/>
      <c r="K4165" s="509"/>
      <c r="L4165" s="484"/>
      <c r="M4165" s="484"/>
      <c r="N4165" s="574"/>
      <c r="O4165" s="532"/>
      <c r="P4165" s="532"/>
    </row>
    <row r="4166" spans="1:16" x14ac:dyDescent="0.2">
      <c r="A4166" s="525"/>
      <c r="B4166" s="526"/>
      <c r="C4166" s="483"/>
      <c r="D4166" s="541"/>
      <c r="E4166" s="473"/>
      <c r="F4166" s="479"/>
      <c r="G4166" s="473"/>
      <c r="H4166" s="473"/>
      <c r="I4166" s="480"/>
      <c r="J4166" s="442"/>
      <c r="K4166" s="509"/>
      <c r="L4166" s="484"/>
      <c r="M4166" s="484"/>
      <c r="N4166" s="574"/>
      <c r="O4166" s="532"/>
      <c r="P4166" s="532"/>
    </row>
    <row r="4167" spans="1:16" x14ac:dyDescent="0.2">
      <c r="A4167" s="525"/>
      <c r="B4167" s="526"/>
      <c r="C4167" s="483"/>
      <c r="D4167" s="541"/>
      <c r="E4167" s="473"/>
      <c r="F4167" s="479"/>
      <c r="G4167" s="473"/>
      <c r="H4167" s="473"/>
      <c r="I4167" s="480"/>
      <c r="J4167" s="442"/>
      <c r="K4167" s="509"/>
      <c r="L4167" s="484"/>
      <c r="M4167" s="484"/>
      <c r="N4167" s="574"/>
      <c r="O4167" s="532"/>
      <c r="P4167" s="532"/>
    </row>
    <row r="4168" spans="1:16" x14ac:dyDescent="0.2">
      <c r="A4168" s="525"/>
      <c r="B4168" s="526"/>
      <c r="C4168" s="483"/>
      <c r="D4168" s="541"/>
      <c r="E4168" s="473"/>
      <c r="F4168" s="479"/>
      <c r="G4168" s="473"/>
      <c r="H4168" s="473"/>
      <c r="I4168" s="480"/>
      <c r="J4168" s="442"/>
      <c r="K4168" s="509"/>
      <c r="L4168" s="484"/>
      <c r="M4168" s="484"/>
      <c r="N4168" s="574"/>
      <c r="O4168" s="532"/>
      <c r="P4168" s="532"/>
    </row>
    <row r="4169" spans="1:16" x14ac:dyDescent="0.2">
      <c r="A4169" s="525"/>
      <c r="B4169" s="526"/>
      <c r="C4169" s="483"/>
      <c r="D4169" s="541"/>
      <c r="E4169" s="473"/>
      <c r="F4169" s="479"/>
      <c r="G4169" s="473"/>
      <c r="H4169" s="473"/>
      <c r="I4169" s="480"/>
      <c r="J4169" s="442"/>
      <c r="K4169" s="509"/>
      <c r="L4169" s="484"/>
      <c r="M4169" s="484"/>
      <c r="N4169" s="574"/>
      <c r="O4169" s="532"/>
      <c r="P4169" s="532"/>
    </row>
    <row r="4170" spans="1:16" x14ac:dyDescent="0.2">
      <c r="A4170" s="525"/>
      <c r="B4170" s="526"/>
      <c r="C4170" s="483"/>
      <c r="D4170" s="541"/>
      <c r="E4170" s="473"/>
      <c r="F4170" s="479"/>
      <c r="G4170" s="473"/>
      <c r="H4170" s="473"/>
      <c r="I4170" s="480"/>
      <c r="J4170" s="442"/>
      <c r="K4170" s="509"/>
      <c r="L4170" s="484"/>
      <c r="M4170" s="484"/>
      <c r="N4170" s="574"/>
      <c r="O4170" s="532"/>
      <c r="P4170" s="532"/>
    </row>
    <row r="4171" spans="1:16" x14ac:dyDescent="0.2">
      <c r="A4171" s="525"/>
      <c r="B4171" s="526"/>
      <c r="C4171" s="483"/>
      <c r="D4171" s="541"/>
      <c r="E4171" s="473"/>
      <c r="F4171" s="479"/>
      <c r="G4171" s="473"/>
      <c r="H4171" s="473"/>
      <c r="I4171" s="480"/>
      <c r="J4171" s="442"/>
      <c r="K4171" s="509"/>
      <c r="L4171" s="484"/>
      <c r="M4171" s="484"/>
      <c r="N4171" s="574"/>
      <c r="O4171" s="532"/>
      <c r="P4171" s="532"/>
    </row>
    <row r="4172" spans="1:16" x14ac:dyDescent="0.2">
      <c r="A4172" s="525"/>
      <c r="B4172" s="526"/>
      <c r="C4172" s="483"/>
      <c r="D4172" s="541"/>
      <c r="E4172" s="473"/>
      <c r="F4172" s="479"/>
      <c r="G4172" s="473"/>
      <c r="H4172" s="473"/>
      <c r="I4172" s="480"/>
      <c r="J4172" s="442"/>
      <c r="K4172" s="509"/>
      <c r="L4172" s="484"/>
      <c r="M4172" s="484"/>
      <c r="N4172" s="574"/>
      <c r="O4172" s="532"/>
      <c r="P4172" s="532"/>
    </row>
    <row r="4173" spans="1:16" x14ac:dyDescent="0.2">
      <c r="A4173" s="525"/>
      <c r="B4173" s="526"/>
      <c r="C4173" s="483"/>
      <c r="D4173" s="541"/>
      <c r="E4173" s="473"/>
      <c r="F4173" s="479"/>
      <c r="G4173" s="473"/>
      <c r="H4173" s="473"/>
      <c r="I4173" s="480"/>
      <c r="J4173" s="442"/>
      <c r="K4173" s="509"/>
      <c r="L4173" s="484"/>
      <c r="M4173" s="484"/>
      <c r="N4173" s="574"/>
      <c r="O4173" s="532"/>
      <c r="P4173" s="532"/>
    </row>
    <row r="4174" spans="1:16" x14ac:dyDescent="0.2">
      <c r="A4174" s="525"/>
      <c r="B4174" s="526"/>
      <c r="C4174" s="483"/>
      <c r="D4174" s="541"/>
      <c r="E4174" s="473"/>
      <c r="F4174" s="479"/>
      <c r="G4174" s="473"/>
      <c r="H4174" s="473"/>
      <c r="I4174" s="480"/>
      <c r="J4174" s="442"/>
      <c r="K4174" s="509"/>
      <c r="L4174" s="484"/>
      <c r="M4174" s="484"/>
      <c r="N4174" s="574"/>
      <c r="O4174" s="532"/>
      <c r="P4174" s="532"/>
    </row>
    <row r="4175" spans="1:16" x14ac:dyDescent="0.2">
      <c r="A4175" s="525"/>
      <c r="B4175" s="526"/>
      <c r="C4175" s="483"/>
      <c r="D4175" s="541"/>
      <c r="E4175" s="473"/>
      <c r="F4175" s="479"/>
      <c r="G4175" s="473"/>
      <c r="H4175" s="473"/>
      <c r="I4175" s="480"/>
      <c r="J4175" s="442"/>
      <c r="K4175" s="509"/>
      <c r="L4175" s="484"/>
      <c r="M4175" s="484"/>
      <c r="N4175" s="574"/>
      <c r="O4175" s="532"/>
      <c r="P4175" s="532"/>
    </row>
    <row r="4176" spans="1:16" x14ac:dyDescent="0.2">
      <c r="A4176" s="525"/>
      <c r="B4176" s="526"/>
      <c r="C4176" s="483"/>
      <c r="D4176" s="541"/>
      <c r="E4176" s="473"/>
      <c r="F4176" s="479"/>
      <c r="G4176" s="473"/>
      <c r="H4176" s="473"/>
      <c r="I4176" s="480"/>
      <c r="J4176" s="442"/>
      <c r="K4176" s="509"/>
      <c r="L4176" s="484"/>
      <c r="M4176" s="484"/>
      <c r="N4176" s="574"/>
      <c r="O4176" s="532"/>
      <c r="P4176" s="532"/>
    </row>
    <row r="4177" spans="1:16" x14ac:dyDescent="0.2">
      <c r="A4177" s="525"/>
      <c r="B4177" s="526"/>
      <c r="C4177" s="483"/>
      <c r="D4177" s="541"/>
      <c r="E4177" s="473"/>
      <c r="F4177" s="479"/>
      <c r="G4177" s="473"/>
      <c r="H4177" s="473"/>
      <c r="I4177" s="480"/>
      <c r="J4177" s="442"/>
      <c r="K4177" s="509"/>
      <c r="L4177" s="484"/>
      <c r="M4177" s="484"/>
      <c r="N4177" s="574"/>
      <c r="O4177" s="532"/>
      <c r="P4177" s="532"/>
    </row>
    <row r="4178" spans="1:16" x14ac:dyDescent="0.2">
      <c r="A4178" s="525"/>
      <c r="B4178" s="526"/>
      <c r="C4178" s="483"/>
      <c r="D4178" s="541"/>
      <c r="E4178" s="473"/>
      <c r="F4178" s="479"/>
      <c r="G4178" s="473"/>
      <c r="H4178" s="473"/>
      <c r="I4178" s="480"/>
      <c r="J4178" s="442"/>
      <c r="K4178" s="509"/>
      <c r="L4178" s="484"/>
      <c r="M4178" s="484"/>
      <c r="N4178" s="574"/>
      <c r="O4178" s="532"/>
      <c r="P4178" s="532"/>
    </row>
    <row r="4179" spans="1:16" x14ac:dyDescent="0.2">
      <c r="A4179" s="525"/>
      <c r="B4179" s="526"/>
      <c r="C4179" s="483"/>
      <c r="D4179" s="541"/>
      <c r="E4179" s="473"/>
      <c r="F4179" s="479"/>
      <c r="G4179" s="473"/>
      <c r="H4179" s="473"/>
      <c r="I4179" s="480"/>
      <c r="J4179" s="442"/>
      <c r="K4179" s="509"/>
      <c r="L4179" s="484"/>
      <c r="M4179" s="484"/>
      <c r="N4179" s="574"/>
      <c r="O4179" s="532"/>
      <c r="P4179" s="532"/>
    </row>
    <row r="4180" spans="1:16" x14ac:dyDescent="0.2">
      <c r="A4180" s="525"/>
      <c r="B4180" s="526"/>
      <c r="C4180" s="483"/>
      <c r="D4180" s="541"/>
      <c r="E4180" s="473"/>
      <c r="F4180" s="479"/>
      <c r="G4180" s="473"/>
      <c r="H4180" s="473"/>
      <c r="I4180" s="480"/>
      <c r="J4180" s="442"/>
      <c r="K4180" s="509"/>
      <c r="L4180" s="484"/>
      <c r="M4180" s="484"/>
      <c r="N4180" s="574"/>
      <c r="O4180" s="532"/>
      <c r="P4180" s="532"/>
    </row>
    <row r="4181" spans="1:16" x14ac:dyDescent="0.2">
      <c r="A4181" s="525"/>
      <c r="B4181" s="526"/>
      <c r="C4181" s="483"/>
      <c r="D4181" s="541"/>
      <c r="E4181" s="473"/>
      <c r="F4181" s="479"/>
      <c r="G4181" s="473"/>
      <c r="H4181" s="473"/>
      <c r="I4181" s="480"/>
      <c r="J4181" s="442"/>
      <c r="K4181" s="509"/>
      <c r="L4181" s="484"/>
      <c r="M4181" s="484"/>
      <c r="N4181" s="574"/>
      <c r="O4181" s="532"/>
      <c r="P4181" s="532"/>
    </row>
    <row r="4182" spans="1:16" x14ac:dyDescent="0.2">
      <c r="A4182" s="525"/>
      <c r="B4182" s="526"/>
      <c r="C4182" s="483"/>
      <c r="D4182" s="541"/>
      <c r="E4182" s="473"/>
      <c r="F4182" s="479"/>
      <c r="G4182" s="473"/>
      <c r="H4182" s="473"/>
      <c r="I4182" s="480"/>
      <c r="J4182" s="442"/>
      <c r="K4182" s="509"/>
      <c r="L4182" s="484"/>
      <c r="M4182" s="484"/>
      <c r="N4182" s="574"/>
      <c r="O4182" s="532"/>
      <c r="P4182" s="532"/>
    </row>
    <row r="4183" spans="1:16" x14ac:dyDescent="0.2">
      <c r="A4183" s="525"/>
      <c r="B4183" s="526"/>
      <c r="C4183" s="483"/>
      <c r="D4183" s="541"/>
      <c r="E4183" s="473"/>
      <c r="F4183" s="479"/>
      <c r="G4183" s="473"/>
      <c r="H4183" s="473"/>
      <c r="I4183" s="480"/>
      <c r="J4183" s="442"/>
      <c r="K4183" s="509"/>
      <c r="L4183" s="484"/>
      <c r="M4183" s="484"/>
      <c r="N4183" s="574"/>
      <c r="O4183" s="532"/>
      <c r="P4183" s="532"/>
    </row>
    <row r="4184" spans="1:16" x14ac:dyDescent="0.2">
      <c r="A4184" s="525"/>
      <c r="B4184" s="526"/>
      <c r="C4184" s="483"/>
      <c r="D4184" s="541"/>
      <c r="E4184" s="473"/>
      <c r="F4184" s="479"/>
      <c r="G4184" s="473"/>
      <c r="H4184" s="473"/>
      <c r="I4184" s="480"/>
      <c r="J4184" s="442"/>
      <c r="K4184" s="509"/>
      <c r="L4184" s="484"/>
      <c r="M4184" s="484"/>
      <c r="N4184" s="574"/>
      <c r="O4184" s="532"/>
      <c r="P4184" s="532"/>
    </row>
    <row r="4185" spans="1:16" x14ac:dyDescent="0.2">
      <c r="A4185" s="525"/>
      <c r="B4185" s="526"/>
      <c r="C4185" s="483"/>
      <c r="D4185" s="541"/>
      <c r="E4185" s="473"/>
      <c r="F4185" s="479"/>
      <c r="G4185" s="473"/>
      <c r="H4185" s="473"/>
      <c r="I4185" s="480"/>
      <c r="J4185" s="442"/>
      <c r="K4185" s="509"/>
      <c r="L4185" s="484"/>
      <c r="M4185" s="484"/>
      <c r="N4185" s="574"/>
      <c r="O4185" s="532"/>
      <c r="P4185" s="532"/>
    </row>
    <row r="4186" spans="1:16" x14ac:dyDescent="0.2">
      <c r="A4186" s="525"/>
      <c r="B4186" s="526"/>
      <c r="C4186" s="483"/>
      <c r="D4186" s="541"/>
      <c r="E4186" s="473"/>
      <c r="F4186" s="479"/>
      <c r="G4186" s="473"/>
      <c r="H4186" s="473"/>
      <c r="I4186" s="480"/>
      <c r="J4186" s="442"/>
      <c r="K4186" s="509"/>
      <c r="L4186" s="484"/>
      <c r="M4186" s="484"/>
      <c r="N4186" s="574"/>
      <c r="O4186" s="532"/>
      <c r="P4186" s="532"/>
    </row>
    <row r="4187" spans="1:16" x14ac:dyDescent="0.2">
      <c r="A4187" s="525"/>
      <c r="B4187" s="526"/>
      <c r="C4187" s="483"/>
      <c r="D4187" s="541"/>
      <c r="E4187" s="473"/>
      <c r="F4187" s="479"/>
      <c r="G4187" s="473"/>
      <c r="H4187" s="473"/>
      <c r="I4187" s="480"/>
      <c r="J4187" s="442"/>
      <c r="K4187" s="509"/>
      <c r="L4187" s="484"/>
      <c r="M4187" s="484"/>
      <c r="N4187" s="574"/>
      <c r="O4187" s="532"/>
      <c r="P4187" s="532"/>
    </row>
    <row r="4188" spans="1:16" x14ac:dyDescent="0.2">
      <c r="A4188" s="525"/>
      <c r="B4188" s="526"/>
      <c r="C4188" s="483"/>
      <c r="D4188" s="541"/>
      <c r="E4188" s="473"/>
      <c r="F4188" s="479"/>
      <c r="G4188" s="473"/>
      <c r="H4188" s="473"/>
      <c r="I4188" s="480"/>
      <c r="J4188" s="442"/>
      <c r="K4188" s="509"/>
      <c r="L4188" s="484"/>
      <c r="M4188" s="484"/>
      <c r="N4188" s="574"/>
      <c r="O4188" s="532"/>
      <c r="P4188" s="532"/>
    </row>
    <row r="4189" spans="1:16" x14ac:dyDescent="0.2">
      <c r="A4189" s="525"/>
      <c r="B4189" s="526"/>
      <c r="C4189" s="483"/>
      <c r="D4189" s="541"/>
      <c r="E4189" s="473"/>
      <c r="F4189" s="479"/>
      <c r="G4189" s="473"/>
      <c r="H4189" s="473"/>
      <c r="I4189" s="480"/>
      <c r="J4189" s="442"/>
      <c r="K4189" s="509"/>
      <c r="L4189" s="484"/>
      <c r="M4189" s="484"/>
      <c r="N4189" s="574"/>
      <c r="O4189" s="532"/>
      <c r="P4189" s="532"/>
    </row>
    <row r="4190" spans="1:16" x14ac:dyDescent="0.2">
      <c r="A4190" s="525"/>
      <c r="B4190" s="526"/>
      <c r="C4190" s="483"/>
      <c r="D4190" s="541"/>
      <c r="E4190" s="473"/>
      <c r="F4190" s="479"/>
      <c r="G4190" s="473"/>
      <c r="H4190" s="473"/>
      <c r="I4190" s="480"/>
      <c r="J4190" s="442"/>
      <c r="K4190" s="509"/>
      <c r="L4190" s="484"/>
      <c r="M4190" s="484"/>
      <c r="N4190" s="574"/>
      <c r="O4190" s="532"/>
      <c r="P4190" s="532"/>
    </row>
    <row r="4191" spans="1:16" x14ac:dyDescent="0.2">
      <c r="A4191" s="525"/>
      <c r="B4191" s="526"/>
      <c r="C4191" s="483"/>
      <c r="D4191" s="541"/>
      <c r="E4191" s="473"/>
      <c r="F4191" s="479"/>
      <c r="G4191" s="473"/>
      <c r="H4191" s="473"/>
      <c r="I4191" s="480"/>
      <c r="J4191" s="442"/>
      <c r="K4191" s="509"/>
      <c r="L4191" s="484"/>
      <c r="M4191" s="484"/>
      <c r="N4191" s="574"/>
      <c r="O4191" s="532"/>
      <c r="P4191" s="532"/>
    </row>
    <row r="4192" spans="1:16" x14ac:dyDescent="0.2">
      <c r="A4192" s="525"/>
      <c r="B4192" s="526"/>
      <c r="C4192" s="483"/>
      <c r="D4192" s="541"/>
      <c r="E4192" s="473"/>
      <c r="F4192" s="479"/>
      <c r="G4192" s="473"/>
      <c r="H4192" s="473"/>
      <c r="I4192" s="480"/>
      <c r="J4192" s="442"/>
      <c r="K4192" s="509"/>
      <c r="L4192" s="484"/>
      <c r="M4192" s="484"/>
      <c r="N4192" s="574"/>
      <c r="O4192" s="532"/>
      <c r="P4192" s="532"/>
    </row>
    <row r="4193" spans="1:16" x14ac:dyDescent="0.2">
      <c r="A4193" s="525"/>
      <c r="B4193" s="526"/>
      <c r="C4193" s="483"/>
      <c r="D4193" s="541"/>
      <c r="E4193" s="473"/>
      <c r="F4193" s="479"/>
      <c r="G4193" s="473"/>
      <c r="H4193" s="473"/>
      <c r="I4193" s="480"/>
      <c r="J4193" s="442"/>
      <c r="K4193" s="509"/>
      <c r="L4193" s="484"/>
      <c r="M4193" s="484"/>
      <c r="N4193" s="574"/>
      <c r="O4193" s="532"/>
      <c r="P4193" s="532"/>
    </row>
    <row r="4194" spans="1:16" x14ac:dyDescent="0.2">
      <c r="A4194" s="525"/>
      <c r="B4194" s="526"/>
      <c r="C4194" s="483"/>
      <c r="D4194" s="541"/>
      <c r="E4194" s="473"/>
      <c r="F4194" s="479"/>
      <c r="G4194" s="473"/>
      <c r="H4194" s="473"/>
      <c r="I4194" s="480"/>
      <c r="J4194" s="442"/>
      <c r="K4194" s="509"/>
      <c r="L4194" s="484"/>
      <c r="M4194" s="484"/>
      <c r="N4194" s="574"/>
      <c r="O4194" s="532"/>
      <c r="P4194" s="532"/>
    </row>
    <row r="4195" spans="1:16" x14ac:dyDescent="0.2">
      <c r="A4195" s="525"/>
      <c r="B4195" s="526"/>
      <c r="C4195" s="483"/>
      <c r="D4195" s="541"/>
      <c r="E4195" s="473"/>
      <c r="F4195" s="479"/>
      <c r="G4195" s="473"/>
      <c r="H4195" s="473"/>
      <c r="I4195" s="480"/>
      <c r="J4195" s="442"/>
      <c r="K4195" s="509"/>
      <c r="L4195" s="484"/>
      <c r="M4195" s="484"/>
      <c r="N4195" s="574"/>
      <c r="O4195" s="532"/>
      <c r="P4195" s="532"/>
    </row>
    <row r="4196" spans="1:16" x14ac:dyDescent="0.2">
      <c r="A4196" s="525"/>
      <c r="B4196" s="526"/>
      <c r="C4196" s="483"/>
      <c r="D4196" s="541"/>
      <c r="E4196" s="473"/>
      <c r="F4196" s="479"/>
      <c r="G4196" s="473"/>
      <c r="H4196" s="473"/>
      <c r="I4196" s="480"/>
      <c r="J4196" s="442"/>
      <c r="K4196" s="509"/>
      <c r="L4196" s="484"/>
      <c r="M4196" s="484"/>
      <c r="N4196" s="574"/>
      <c r="O4196" s="532"/>
      <c r="P4196" s="532"/>
    </row>
    <row r="4197" spans="1:16" x14ac:dyDescent="0.2">
      <c r="A4197" s="525"/>
      <c r="B4197" s="526"/>
      <c r="C4197" s="483"/>
      <c r="D4197" s="541"/>
      <c r="E4197" s="473"/>
      <c r="F4197" s="479"/>
      <c r="G4197" s="473"/>
      <c r="H4197" s="473"/>
      <c r="I4197" s="480"/>
      <c r="J4197" s="442"/>
      <c r="K4197" s="509"/>
      <c r="L4197" s="484"/>
      <c r="M4197" s="484"/>
      <c r="N4197" s="574"/>
      <c r="O4197" s="532"/>
      <c r="P4197" s="532"/>
    </row>
    <row r="4198" spans="1:16" x14ac:dyDescent="0.2">
      <c r="A4198" s="525"/>
      <c r="B4198" s="526"/>
      <c r="C4198" s="483"/>
      <c r="D4198" s="541"/>
      <c r="E4198" s="473"/>
      <c r="F4198" s="479"/>
      <c r="G4198" s="473"/>
      <c r="H4198" s="473"/>
      <c r="I4198" s="480"/>
      <c r="J4198" s="442"/>
      <c r="K4198" s="509"/>
      <c r="L4198" s="484"/>
      <c r="M4198" s="484"/>
      <c r="N4198" s="574"/>
      <c r="O4198" s="532"/>
      <c r="P4198" s="532"/>
    </row>
    <row r="4199" spans="1:16" x14ac:dyDescent="0.2">
      <c r="A4199" s="525"/>
      <c r="B4199" s="526"/>
      <c r="C4199" s="483"/>
      <c r="D4199" s="541"/>
      <c r="E4199" s="473"/>
      <c r="F4199" s="479"/>
      <c r="G4199" s="473"/>
      <c r="H4199" s="473"/>
      <c r="I4199" s="480"/>
      <c r="J4199" s="442"/>
      <c r="K4199" s="509"/>
      <c r="L4199" s="484"/>
      <c r="M4199" s="484"/>
      <c r="N4199" s="574"/>
      <c r="O4199" s="532"/>
      <c r="P4199" s="532"/>
    </row>
    <row r="4200" spans="1:16" x14ac:dyDescent="0.2">
      <c r="A4200" s="525"/>
      <c r="B4200" s="526"/>
      <c r="C4200" s="483"/>
      <c r="D4200" s="541"/>
      <c r="E4200" s="473"/>
      <c r="F4200" s="479"/>
      <c r="G4200" s="473"/>
      <c r="H4200" s="473"/>
      <c r="I4200" s="480"/>
      <c r="J4200" s="442"/>
      <c r="K4200" s="509"/>
      <c r="L4200" s="484"/>
      <c r="M4200" s="484"/>
      <c r="N4200" s="574"/>
      <c r="O4200" s="532"/>
      <c r="P4200" s="532"/>
    </row>
    <row r="4201" spans="1:16" x14ac:dyDescent="0.2">
      <c r="A4201" s="525"/>
      <c r="B4201" s="526"/>
      <c r="C4201" s="483"/>
      <c r="D4201" s="541"/>
      <c r="E4201" s="473"/>
      <c r="F4201" s="479"/>
      <c r="G4201" s="473"/>
      <c r="H4201" s="473"/>
      <c r="I4201" s="480"/>
      <c r="J4201" s="442"/>
      <c r="K4201" s="509"/>
      <c r="L4201" s="484"/>
      <c r="M4201" s="484"/>
      <c r="N4201" s="574"/>
      <c r="O4201" s="532"/>
      <c r="P4201" s="532"/>
    </row>
    <row r="4202" spans="1:16" x14ac:dyDescent="0.2">
      <c r="A4202" s="525"/>
      <c r="B4202" s="526"/>
      <c r="C4202" s="483"/>
      <c r="D4202" s="541"/>
      <c r="E4202" s="473"/>
      <c r="F4202" s="479"/>
      <c r="G4202" s="473"/>
      <c r="H4202" s="473"/>
      <c r="I4202" s="480"/>
      <c r="J4202" s="442"/>
      <c r="K4202" s="509"/>
      <c r="L4202" s="484"/>
      <c r="M4202" s="484"/>
      <c r="N4202" s="574"/>
      <c r="O4202" s="532"/>
      <c r="P4202" s="532"/>
    </row>
    <row r="4203" spans="1:16" x14ac:dyDescent="0.2">
      <c r="A4203" s="525"/>
      <c r="B4203" s="526"/>
      <c r="C4203" s="483"/>
      <c r="D4203" s="541"/>
      <c r="E4203" s="473"/>
      <c r="F4203" s="479"/>
      <c r="G4203" s="473"/>
      <c r="H4203" s="473"/>
      <c r="I4203" s="480"/>
      <c r="J4203" s="442"/>
      <c r="K4203" s="509"/>
      <c r="L4203" s="484"/>
      <c r="M4203" s="484"/>
      <c r="N4203" s="574"/>
      <c r="O4203" s="532"/>
      <c r="P4203" s="532"/>
    </row>
    <row r="4204" spans="1:16" x14ac:dyDescent="0.2">
      <c r="A4204" s="525"/>
      <c r="B4204" s="526"/>
      <c r="C4204" s="483"/>
      <c r="D4204" s="541"/>
      <c r="E4204" s="473"/>
      <c r="F4204" s="479"/>
      <c r="G4204" s="473"/>
      <c r="H4204" s="473"/>
      <c r="I4204" s="480"/>
      <c r="J4204" s="442"/>
      <c r="K4204" s="509"/>
      <c r="L4204" s="484"/>
      <c r="M4204" s="484"/>
      <c r="N4204" s="574"/>
      <c r="O4204" s="532"/>
      <c r="P4204" s="532"/>
    </row>
    <row r="4205" spans="1:16" x14ac:dyDescent="0.2">
      <c r="A4205" s="525"/>
      <c r="B4205" s="526"/>
      <c r="C4205" s="483"/>
      <c r="D4205" s="541"/>
      <c r="E4205" s="473"/>
      <c r="F4205" s="479"/>
      <c r="G4205" s="473"/>
      <c r="H4205" s="473"/>
      <c r="I4205" s="480"/>
      <c r="J4205" s="442"/>
      <c r="K4205" s="509"/>
      <c r="L4205" s="484"/>
      <c r="M4205" s="484"/>
      <c r="N4205" s="574"/>
      <c r="O4205" s="532"/>
      <c r="P4205" s="532"/>
    </row>
    <row r="4206" spans="1:16" x14ac:dyDescent="0.2">
      <c r="A4206" s="525"/>
      <c r="B4206" s="526"/>
      <c r="C4206" s="483"/>
      <c r="D4206" s="541"/>
      <c r="E4206" s="473"/>
      <c r="F4206" s="479"/>
      <c r="G4206" s="473"/>
      <c r="H4206" s="473"/>
      <c r="I4206" s="480"/>
      <c r="J4206" s="442"/>
      <c r="K4206" s="509"/>
      <c r="L4206" s="484"/>
      <c r="M4206" s="484"/>
      <c r="N4206" s="574"/>
      <c r="O4206" s="532"/>
      <c r="P4206" s="532"/>
    </row>
    <row r="4207" spans="1:16" x14ac:dyDescent="0.2">
      <c r="A4207" s="525"/>
      <c r="B4207" s="526"/>
      <c r="C4207" s="483"/>
      <c r="D4207" s="541"/>
      <c r="E4207" s="473"/>
      <c r="F4207" s="479"/>
      <c r="G4207" s="473"/>
      <c r="H4207" s="473"/>
      <c r="I4207" s="480"/>
      <c r="J4207" s="442"/>
      <c r="K4207" s="509"/>
      <c r="L4207" s="484"/>
      <c r="M4207" s="484"/>
      <c r="N4207" s="574"/>
      <c r="O4207" s="532"/>
      <c r="P4207" s="532"/>
    </row>
    <row r="4208" spans="1:16" x14ac:dyDescent="0.2">
      <c r="A4208" s="525"/>
      <c r="B4208" s="526"/>
      <c r="C4208" s="483"/>
      <c r="D4208" s="541"/>
      <c r="E4208" s="473"/>
      <c r="F4208" s="479"/>
      <c r="G4208" s="473"/>
      <c r="H4208" s="473"/>
      <c r="I4208" s="480"/>
      <c r="J4208" s="442"/>
      <c r="K4208" s="509"/>
      <c r="L4208" s="484"/>
      <c r="M4208" s="484"/>
      <c r="N4208" s="574"/>
      <c r="O4208" s="532"/>
      <c r="P4208" s="532"/>
    </row>
    <row r="4209" spans="1:16" x14ac:dyDescent="0.2">
      <c r="A4209" s="525"/>
      <c r="B4209" s="526"/>
      <c r="C4209" s="483"/>
      <c r="D4209" s="541"/>
      <c r="E4209" s="473"/>
      <c r="F4209" s="479"/>
      <c r="G4209" s="473"/>
      <c r="H4209" s="473"/>
      <c r="I4209" s="480"/>
      <c r="J4209" s="442"/>
      <c r="K4209" s="509"/>
      <c r="L4209" s="484"/>
      <c r="M4209" s="484"/>
      <c r="N4209" s="574"/>
      <c r="O4209" s="532"/>
      <c r="P4209" s="532"/>
    </row>
    <row r="4210" spans="1:16" x14ac:dyDescent="0.2">
      <c r="A4210" s="525"/>
      <c r="B4210" s="526"/>
      <c r="C4210" s="483"/>
      <c r="D4210" s="541"/>
      <c r="E4210" s="473"/>
      <c r="F4210" s="479"/>
      <c r="G4210" s="473"/>
      <c r="H4210" s="473"/>
      <c r="I4210" s="480"/>
      <c r="J4210" s="442"/>
      <c r="K4210" s="509"/>
      <c r="L4210" s="484"/>
      <c r="M4210" s="484"/>
      <c r="N4210" s="574"/>
      <c r="O4210" s="532"/>
      <c r="P4210" s="532"/>
    </row>
    <row r="4211" spans="1:16" x14ac:dyDescent="0.2">
      <c r="A4211" s="525"/>
      <c r="B4211" s="526"/>
      <c r="C4211" s="483"/>
      <c r="D4211" s="541"/>
      <c r="E4211" s="473"/>
      <c r="F4211" s="479"/>
      <c r="G4211" s="473"/>
      <c r="H4211" s="473"/>
      <c r="I4211" s="480"/>
      <c r="J4211" s="442"/>
      <c r="K4211" s="509"/>
      <c r="L4211" s="484"/>
      <c r="M4211" s="484"/>
      <c r="N4211" s="574"/>
      <c r="O4211" s="532"/>
      <c r="P4211" s="532"/>
    </row>
    <row r="4212" spans="1:16" x14ac:dyDescent="0.2">
      <c r="A4212" s="525"/>
      <c r="B4212" s="526"/>
      <c r="C4212" s="483"/>
      <c r="D4212" s="541"/>
      <c r="E4212" s="473"/>
      <c r="F4212" s="479"/>
      <c r="G4212" s="473"/>
      <c r="H4212" s="473"/>
      <c r="I4212" s="480"/>
      <c r="J4212" s="442"/>
      <c r="K4212" s="509"/>
      <c r="L4212" s="484"/>
      <c r="M4212" s="484"/>
      <c r="N4212" s="574"/>
      <c r="O4212" s="532"/>
      <c r="P4212" s="532"/>
    </row>
    <row r="4213" spans="1:16" x14ac:dyDescent="0.2">
      <c r="A4213" s="525"/>
      <c r="B4213" s="526"/>
      <c r="C4213" s="483"/>
      <c r="D4213" s="541"/>
      <c r="E4213" s="473"/>
      <c r="F4213" s="479"/>
      <c r="G4213" s="473"/>
      <c r="H4213" s="473"/>
      <c r="I4213" s="480"/>
      <c r="J4213" s="442"/>
      <c r="K4213" s="509"/>
      <c r="L4213" s="484"/>
      <c r="M4213" s="484"/>
      <c r="N4213" s="574"/>
      <c r="O4213" s="532"/>
      <c r="P4213" s="532"/>
    </row>
    <row r="4214" spans="1:16" x14ac:dyDescent="0.2">
      <c r="A4214" s="525"/>
      <c r="B4214" s="526"/>
      <c r="C4214" s="483"/>
      <c r="D4214" s="541"/>
      <c r="E4214" s="473"/>
      <c r="F4214" s="479"/>
      <c r="G4214" s="473"/>
      <c r="H4214" s="473"/>
      <c r="I4214" s="480"/>
      <c r="J4214" s="442"/>
      <c r="K4214" s="509"/>
      <c r="L4214" s="484"/>
      <c r="M4214" s="484"/>
      <c r="N4214" s="574"/>
      <c r="O4214" s="532"/>
      <c r="P4214" s="532"/>
    </row>
    <row r="4215" spans="1:16" x14ac:dyDescent="0.2">
      <c r="A4215" s="525"/>
      <c r="B4215" s="526"/>
      <c r="C4215" s="483"/>
      <c r="D4215" s="541"/>
      <c r="E4215" s="473"/>
      <c r="F4215" s="479"/>
      <c r="G4215" s="473"/>
      <c r="H4215" s="473"/>
      <c r="I4215" s="480"/>
      <c r="J4215" s="442"/>
      <c r="K4215" s="509"/>
      <c r="L4215" s="484"/>
      <c r="M4215" s="484"/>
      <c r="N4215" s="574"/>
      <c r="O4215" s="532"/>
      <c r="P4215" s="532"/>
    </row>
    <row r="4216" spans="1:16" x14ac:dyDescent="0.2">
      <c r="A4216" s="525"/>
      <c r="B4216" s="526"/>
      <c r="C4216" s="483"/>
      <c r="D4216" s="541"/>
      <c r="E4216" s="473"/>
      <c r="F4216" s="479"/>
      <c r="G4216" s="473"/>
      <c r="H4216" s="473"/>
      <c r="I4216" s="480"/>
      <c r="J4216" s="442"/>
      <c r="K4216" s="509"/>
      <c r="L4216" s="484"/>
      <c r="M4216" s="484"/>
      <c r="N4216" s="574"/>
      <c r="O4216" s="532"/>
      <c r="P4216" s="532"/>
    </row>
    <row r="4217" spans="1:16" x14ac:dyDescent="0.2">
      <c r="A4217" s="525"/>
      <c r="B4217" s="526"/>
      <c r="C4217" s="483"/>
      <c r="D4217" s="541"/>
      <c r="E4217" s="473"/>
      <c r="F4217" s="479"/>
      <c r="G4217" s="473"/>
      <c r="H4217" s="473"/>
      <c r="I4217" s="480"/>
      <c r="J4217" s="442"/>
      <c r="K4217" s="509"/>
      <c r="L4217" s="484"/>
      <c r="M4217" s="484"/>
      <c r="N4217" s="574"/>
      <c r="O4217" s="532"/>
      <c r="P4217" s="532"/>
    </row>
    <row r="4218" spans="1:16" x14ac:dyDescent="0.2">
      <c r="A4218" s="525"/>
      <c r="B4218" s="526"/>
      <c r="C4218" s="483"/>
      <c r="D4218" s="541"/>
      <c r="E4218" s="473"/>
      <c r="F4218" s="479"/>
      <c r="G4218" s="473"/>
      <c r="H4218" s="473"/>
      <c r="I4218" s="480"/>
      <c r="J4218" s="442"/>
      <c r="K4218" s="509"/>
      <c r="L4218" s="484"/>
      <c r="M4218" s="484"/>
      <c r="N4218" s="574"/>
      <c r="O4218" s="532"/>
      <c r="P4218" s="532"/>
    </row>
    <row r="4219" spans="1:16" x14ac:dyDescent="0.2">
      <c r="A4219" s="525"/>
      <c r="B4219" s="526"/>
      <c r="C4219" s="483"/>
      <c r="D4219" s="541"/>
      <c r="E4219" s="473"/>
      <c r="F4219" s="479"/>
      <c r="G4219" s="473"/>
      <c r="H4219" s="473"/>
      <c r="I4219" s="480"/>
      <c r="J4219" s="442"/>
      <c r="K4219" s="509"/>
      <c r="L4219" s="484"/>
      <c r="M4219" s="484"/>
      <c r="N4219" s="574"/>
      <c r="O4219" s="532"/>
      <c r="P4219" s="532"/>
    </row>
    <row r="4220" spans="1:16" x14ac:dyDescent="0.2">
      <c r="A4220" s="525"/>
      <c r="B4220" s="526"/>
      <c r="C4220" s="483"/>
      <c r="D4220" s="541"/>
      <c r="E4220" s="473"/>
      <c r="F4220" s="479"/>
      <c r="G4220" s="473"/>
      <c r="H4220" s="473"/>
      <c r="I4220" s="480"/>
      <c r="J4220" s="442"/>
      <c r="K4220" s="509"/>
      <c r="L4220" s="484"/>
      <c r="M4220" s="484"/>
      <c r="N4220" s="574"/>
      <c r="O4220" s="532"/>
      <c r="P4220" s="532"/>
    </row>
    <row r="4221" spans="1:16" x14ac:dyDescent="0.2">
      <c r="A4221" s="525"/>
      <c r="B4221" s="526"/>
      <c r="C4221" s="483"/>
      <c r="D4221" s="541"/>
      <c r="E4221" s="473"/>
      <c r="F4221" s="479"/>
      <c r="G4221" s="473"/>
      <c r="H4221" s="473"/>
      <c r="I4221" s="480"/>
      <c r="J4221" s="442"/>
      <c r="K4221" s="509"/>
      <c r="L4221" s="484"/>
      <c r="M4221" s="484"/>
      <c r="N4221" s="574"/>
      <c r="O4221" s="532"/>
      <c r="P4221" s="532"/>
    </row>
    <row r="4222" spans="1:16" x14ac:dyDescent="0.2">
      <c r="A4222" s="525"/>
      <c r="B4222" s="526"/>
      <c r="C4222" s="483"/>
      <c r="D4222" s="541"/>
      <c r="E4222" s="473"/>
      <c r="F4222" s="479"/>
      <c r="G4222" s="473"/>
      <c r="H4222" s="473"/>
      <c r="I4222" s="480"/>
      <c r="J4222" s="442"/>
      <c r="K4222" s="509"/>
      <c r="L4222" s="484"/>
      <c r="M4222" s="484"/>
      <c r="N4222" s="574"/>
      <c r="O4222" s="532"/>
      <c r="P4222" s="532"/>
    </row>
    <row r="4223" spans="1:16" x14ac:dyDescent="0.2">
      <c r="A4223" s="525"/>
      <c r="B4223" s="526"/>
      <c r="C4223" s="483"/>
      <c r="D4223" s="541"/>
      <c r="E4223" s="473"/>
      <c r="F4223" s="479"/>
      <c r="G4223" s="473"/>
      <c r="H4223" s="473"/>
      <c r="I4223" s="480"/>
      <c r="J4223" s="442"/>
      <c r="K4223" s="509"/>
      <c r="L4223" s="484"/>
      <c r="M4223" s="484"/>
      <c r="N4223" s="574"/>
      <c r="O4223" s="532"/>
      <c r="P4223" s="532"/>
    </row>
    <row r="4224" spans="1:16" x14ac:dyDescent="0.2">
      <c r="A4224" s="525"/>
      <c r="B4224" s="526"/>
      <c r="C4224" s="483"/>
      <c r="D4224" s="541"/>
      <c r="E4224" s="473"/>
      <c r="F4224" s="479"/>
      <c r="G4224" s="473"/>
      <c r="H4224" s="473"/>
      <c r="I4224" s="480"/>
      <c r="J4224" s="442"/>
      <c r="K4224" s="509"/>
      <c r="L4224" s="484"/>
      <c r="M4224" s="484"/>
      <c r="N4224" s="574"/>
      <c r="O4224" s="532"/>
      <c r="P4224" s="532"/>
    </row>
    <row r="4225" spans="1:16" x14ac:dyDescent="0.2">
      <c r="A4225" s="525"/>
      <c r="B4225" s="526"/>
      <c r="C4225" s="483"/>
      <c r="D4225" s="541"/>
      <c r="E4225" s="473"/>
      <c r="F4225" s="479"/>
      <c r="G4225" s="473"/>
      <c r="H4225" s="473"/>
      <c r="I4225" s="480"/>
      <c r="J4225" s="442"/>
      <c r="K4225" s="509"/>
      <c r="L4225" s="484"/>
      <c r="M4225" s="484"/>
      <c r="N4225" s="574"/>
      <c r="O4225" s="532"/>
      <c r="P4225" s="532"/>
    </row>
    <row r="4226" spans="1:16" x14ac:dyDescent="0.2">
      <c r="A4226" s="525"/>
      <c r="B4226" s="526"/>
      <c r="C4226" s="483"/>
      <c r="D4226" s="541"/>
      <c r="E4226" s="473"/>
      <c r="F4226" s="479"/>
      <c r="G4226" s="473"/>
      <c r="H4226" s="473"/>
      <c r="I4226" s="480"/>
      <c r="J4226" s="442"/>
      <c r="K4226" s="509"/>
      <c r="L4226" s="484"/>
      <c r="M4226" s="484"/>
      <c r="N4226" s="574"/>
      <c r="O4226" s="532"/>
      <c r="P4226" s="532"/>
    </row>
    <row r="4227" spans="1:16" x14ac:dyDescent="0.2">
      <c r="A4227" s="525"/>
      <c r="B4227" s="526"/>
      <c r="C4227" s="483"/>
      <c r="D4227" s="541"/>
      <c r="E4227" s="473"/>
      <c r="F4227" s="479"/>
      <c r="G4227" s="473"/>
      <c r="H4227" s="473"/>
      <c r="I4227" s="480"/>
      <c r="J4227" s="442"/>
      <c r="K4227" s="509"/>
      <c r="L4227" s="484"/>
      <c r="M4227" s="484"/>
      <c r="N4227" s="574"/>
      <c r="O4227" s="532"/>
      <c r="P4227" s="532"/>
    </row>
    <row r="4228" spans="1:16" x14ac:dyDescent="0.2">
      <c r="A4228" s="525"/>
      <c r="B4228" s="526"/>
      <c r="C4228" s="483"/>
      <c r="D4228" s="541"/>
      <c r="E4228" s="473"/>
      <c r="F4228" s="479"/>
      <c r="G4228" s="473"/>
      <c r="H4228" s="473"/>
      <c r="I4228" s="480"/>
      <c r="J4228" s="442"/>
      <c r="K4228" s="509"/>
      <c r="L4228" s="484"/>
      <c r="M4228" s="484"/>
      <c r="N4228" s="574"/>
      <c r="O4228" s="532"/>
      <c r="P4228" s="532"/>
    </row>
    <row r="4229" spans="1:16" x14ac:dyDescent="0.2">
      <c r="A4229" s="525"/>
      <c r="B4229" s="526"/>
      <c r="C4229" s="483"/>
      <c r="D4229" s="541"/>
      <c r="E4229" s="473"/>
      <c r="F4229" s="479"/>
      <c r="G4229" s="473"/>
      <c r="H4229" s="473"/>
      <c r="I4229" s="480"/>
      <c r="J4229" s="442"/>
      <c r="K4229" s="509"/>
      <c r="L4229" s="484"/>
      <c r="M4229" s="484"/>
      <c r="N4229" s="574"/>
      <c r="O4229" s="532"/>
      <c r="P4229" s="532"/>
    </row>
    <row r="4230" spans="1:16" x14ac:dyDescent="0.2">
      <c r="A4230" s="525"/>
      <c r="B4230" s="526"/>
      <c r="C4230" s="483"/>
      <c r="D4230" s="541"/>
      <c r="E4230" s="473"/>
      <c r="F4230" s="479"/>
      <c r="G4230" s="473"/>
      <c r="H4230" s="473"/>
      <c r="I4230" s="480"/>
      <c r="J4230" s="442"/>
      <c r="K4230" s="509"/>
      <c r="L4230" s="484"/>
      <c r="M4230" s="484"/>
      <c r="N4230" s="574"/>
      <c r="O4230" s="532"/>
      <c r="P4230" s="532"/>
    </row>
    <row r="4231" spans="1:16" x14ac:dyDescent="0.2">
      <c r="A4231" s="525"/>
      <c r="B4231" s="526"/>
      <c r="C4231" s="483"/>
      <c r="D4231" s="541"/>
      <c r="E4231" s="473"/>
      <c r="F4231" s="479"/>
      <c r="G4231" s="473"/>
      <c r="H4231" s="473"/>
      <c r="I4231" s="480"/>
      <c r="J4231" s="442"/>
      <c r="K4231" s="509"/>
      <c r="L4231" s="484"/>
      <c r="M4231" s="484"/>
      <c r="N4231" s="574"/>
      <c r="O4231" s="532"/>
      <c r="P4231" s="532"/>
    </row>
    <row r="4232" spans="1:16" x14ac:dyDescent="0.2">
      <c r="A4232" s="525"/>
      <c r="B4232" s="526"/>
      <c r="C4232" s="483"/>
      <c r="D4232" s="541"/>
      <c r="E4232" s="473"/>
      <c r="F4232" s="479"/>
      <c r="G4232" s="473"/>
      <c r="H4232" s="473"/>
      <c r="I4232" s="480"/>
      <c r="J4232" s="442"/>
      <c r="K4232" s="509"/>
      <c r="L4232" s="484"/>
      <c r="M4232" s="484"/>
      <c r="N4232" s="574"/>
      <c r="O4232" s="532"/>
      <c r="P4232" s="532"/>
    </row>
    <row r="4233" spans="1:16" x14ac:dyDescent="0.2">
      <c r="A4233" s="525"/>
      <c r="B4233" s="526"/>
      <c r="C4233" s="483"/>
      <c r="D4233" s="541"/>
      <c r="E4233" s="473"/>
      <c r="F4233" s="479"/>
      <c r="G4233" s="473"/>
      <c r="H4233" s="473"/>
      <c r="I4233" s="480"/>
      <c r="J4233" s="442"/>
      <c r="K4233" s="509"/>
      <c r="L4233" s="484"/>
      <c r="M4233" s="484"/>
      <c r="N4233" s="574"/>
      <c r="O4233" s="532"/>
      <c r="P4233" s="532"/>
    </row>
    <row r="4234" spans="1:16" x14ac:dyDescent="0.2">
      <c r="A4234" s="525"/>
      <c r="B4234" s="526"/>
      <c r="C4234" s="483"/>
      <c r="D4234" s="541"/>
      <c r="E4234" s="473"/>
      <c r="F4234" s="479"/>
      <c r="G4234" s="473"/>
      <c r="H4234" s="473"/>
      <c r="I4234" s="480"/>
      <c r="J4234" s="442"/>
      <c r="K4234" s="509"/>
      <c r="L4234" s="484"/>
      <c r="M4234" s="484"/>
      <c r="N4234" s="574"/>
      <c r="O4234" s="532"/>
      <c r="P4234" s="532"/>
    </row>
    <row r="4235" spans="1:16" x14ac:dyDescent="0.2">
      <c r="A4235" s="525"/>
      <c r="B4235" s="526"/>
      <c r="C4235" s="483"/>
      <c r="D4235" s="541"/>
      <c r="E4235" s="473"/>
      <c r="F4235" s="479"/>
      <c r="G4235" s="473"/>
      <c r="H4235" s="473"/>
      <c r="I4235" s="480"/>
      <c r="J4235" s="442"/>
      <c r="K4235" s="509"/>
      <c r="L4235" s="484"/>
      <c r="M4235" s="484"/>
      <c r="N4235" s="574"/>
      <c r="O4235" s="532"/>
      <c r="P4235" s="532"/>
    </row>
    <row r="4236" spans="1:16" x14ac:dyDescent="0.2">
      <c r="A4236" s="525"/>
      <c r="B4236" s="526"/>
      <c r="C4236" s="483"/>
      <c r="D4236" s="541"/>
      <c r="E4236" s="473"/>
      <c r="F4236" s="479"/>
      <c r="G4236" s="473"/>
      <c r="H4236" s="473"/>
      <c r="I4236" s="480"/>
      <c r="J4236" s="442"/>
      <c r="K4236" s="509"/>
      <c r="L4236" s="484"/>
      <c r="M4236" s="484"/>
      <c r="N4236" s="574"/>
      <c r="O4236" s="532"/>
      <c r="P4236" s="532"/>
    </row>
    <row r="4237" spans="1:16" x14ac:dyDescent="0.2">
      <c r="A4237" s="525"/>
      <c r="B4237" s="526"/>
      <c r="C4237" s="483"/>
      <c r="D4237" s="541"/>
      <c r="E4237" s="473"/>
      <c r="F4237" s="479"/>
      <c r="G4237" s="473"/>
      <c r="H4237" s="473"/>
      <c r="I4237" s="480"/>
      <c r="J4237" s="442"/>
      <c r="K4237" s="509"/>
      <c r="L4237" s="484"/>
      <c r="M4237" s="484"/>
      <c r="N4237" s="574"/>
      <c r="O4237" s="532"/>
      <c r="P4237" s="532"/>
    </row>
    <row r="4238" spans="1:16" x14ac:dyDescent="0.2">
      <c r="A4238" s="525"/>
      <c r="B4238" s="526"/>
      <c r="C4238" s="483"/>
      <c r="D4238" s="541"/>
      <c r="E4238" s="473"/>
      <c r="F4238" s="479"/>
      <c r="G4238" s="473"/>
      <c r="H4238" s="473"/>
      <c r="I4238" s="480"/>
      <c r="J4238" s="442"/>
      <c r="K4238" s="509"/>
      <c r="L4238" s="484"/>
      <c r="M4238" s="484"/>
      <c r="N4238" s="574"/>
      <c r="O4238" s="532"/>
      <c r="P4238" s="532"/>
    </row>
    <row r="4239" spans="1:16" x14ac:dyDescent="0.2">
      <c r="A4239" s="525"/>
      <c r="B4239" s="526"/>
      <c r="C4239" s="483"/>
      <c r="D4239" s="541"/>
      <c r="E4239" s="473"/>
      <c r="F4239" s="479"/>
      <c r="G4239" s="473"/>
      <c r="H4239" s="473"/>
      <c r="I4239" s="480"/>
      <c r="J4239" s="442"/>
      <c r="K4239" s="509"/>
      <c r="L4239" s="484"/>
      <c r="M4239" s="484"/>
      <c r="N4239" s="574"/>
      <c r="O4239" s="532"/>
      <c r="P4239" s="532"/>
    </row>
    <row r="4240" spans="1:16" x14ac:dyDescent="0.2">
      <c r="A4240" s="525"/>
      <c r="B4240" s="526"/>
      <c r="C4240" s="483"/>
      <c r="D4240" s="541"/>
      <c r="E4240" s="473"/>
      <c r="F4240" s="479"/>
      <c r="G4240" s="473"/>
      <c r="H4240" s="473"/>
      <c r="I4240" s="480"/>
      <c r="J4240" s="442"/>
      <c r="K4240" s="509"/>
      <c r="L4240" s="484"/>
      <c r="M4240" s="484"/>
      <c r="N4240" s="574"/>
      <c r="O4240" s="532"/>
      <c r="P4240" s="532"/>
    </row>
    <row r="4241" spans="1:16" x14ac:dyDescent="0.2">
      <c r="A4241" s="525"/>
      <c r="B4241" s="526"/>
      <c r="C4241" s="483"/>
      <c r="D4241" s="541"/>
      <c r="E4241" s="473"/>
      <c r="F4241" s="479"/>
      <c r="G4241" s="473"/>
      <c r="H4241" s="473"/>
      <c r="I4241" s="480"/>
      <c r="J4241" s="442"/>
      <c r="K4241" s="509"/>
      <c r="L4241" s="484"/>
      <c r="M4241" s="484"/>
      <c r="N4241" s="574"/>
      <c r="O4241" s="532"/>
      <c r="P4241" s="532"/>
    </row>
    <row r="4242" spans="1:16" x14ac:dyDescent="0.2">
      <c r="A4242" s="525"/>
      <c r="B4242" s="526"/>
      <c r="C4242" s="483"/>
      <c r="D4242" s="541"/>
      <c r="E4242" s="473"/>
      <c r="F4242" s="479"/>
      <c r="G4242" s="473"/>
      <c r="H4242" s="473"/>
      <c r="I4242" s="480"/>
      <c r="J4242" s="442"/>
      <c r="K4242" s="509"/>
      <c r="L4242" s="484"/>
      <c r="M4242" s="484"/>
      <c r="N4242" s="574"/>
      <c r="O4242" s="532"/>
      <c r="P4242" s="532"/>
    </row>
    <row r="4243" spans="1:16" x14ac:dyDescent="0.2">
      <c r="A4243" s="525"/>
      <c r="B4243" s="526"/>
      <c r="C4243" s="483"/>
      <c r="D4243" s="541"/>
      <c r="E4243" s="473"/>
      <c r="F4243" s="479"/>
      <c r="G4243" s="473"/>
      <c r="H4243" s="473"/>
      <c r="I4243" s="480"/>
      <c r="J4243" s="442"/>
      <c r="K4243" s="509"/>
      <c r="L4243" s="484"/>
      <c r="M4243" s="484"/>
      <c r="N4243" s="574"/>
      <c r="O4243" s="532"/>
      <c r="P4243" s="532"/>
    </row>
    <row r="4244" spans="1:16" x14ac:dyDescent="0.2">
      <c r="A4244" s="525"/>
      <c r="B4244" s="526"/>
      <c r="C4244" s="483"/>
      <c r="D4244" s="541"/>
      <c r="E4244" s="473"/>
      <c r="F4244" s="479"/>
      <c r="G4244" s="473"/>
      <c r="H4244" s="473"/>
      <c r="I4244" s="480"/>
      <c r="J4244" s="442"/>
      <c r="K4244" s="509"/>
      <c r="L4244" s="484"/>
      <c r="M4244" s="484"/>
      <c r="N4244" s="574"/>
      <c r="O4244" s="532"/>
      <c r="P4244" s="532"/>
    </row>
    <row r="4245" spans="1:16" x14ac:dyDescent="0.2">
      <c r="A4245" s="525"/>
      <c r="B4245" s="526"/>
      <c r="C4245" s="483"/>
      <c r="D4245" s="541"/>
      <c r="E4245" s="473"/>
      <c r="F4245" s="479"/>
      <c r="G4245" s="473"/>
      <c r="H4245" s="473"/>
      <c r="I4245" s="480"/>
      <c r="J4245" s="442"/>
      <c r="K4245" s="509"/>
      <c r="L4245" s="484"/>
      <c r="M4245" s="484"/>
      <c r="N4245" s="574"/>
      <c r="O4245" s="532"/>
      <c r="P4245" s="532"/>
    </row>
    <row r="4246" spans="1:16" x14ac:dyDescent="0.2">
      <c r="A4246" s="525"/>
      <c r="B4246" s="526"/>
      <c r="C4246" s="483"/>
      <c r="D4246" s="541"/>
      <c r="E4246" s="473"/>
      <c r="F4246" s="479"/>
      <c r="G4246" s="473"/>
      <c r="H4246" s="473"/>
      <c r="I4246" s="480"/>
      <c r="J4246" s="442"/>
      <c r="K4246" s="509"/>
      <c r="L4246" s="484"/>
      <c r="M4246" s="484"/>
      <c r="N4246" s="574"/>
      <c r="O4246" s="532"/>
      <c r="P4246" s="532"/>
    </row>
    <row r="4247" spans="1:16" x14ac:dyDescent="0.2">
      <c r="A4247" s="525"/>
      <c r="B4247" s="526"/>
      <c r="C4247" s="483"/>
      <c r="D4247" s="541"/>
      <c r="E4247" s="473"/>
      <c r="F4247" s="479"/>
      <c r="G4247" s="473"/>
      <c r="H4247" s="473"/>
      <c r="I4247" s="480"/>
      <c r="J4247" s="442"/>
      <c r="K4247" s="509"/>
      <c r="L4247" s="484"/>
      <c r="M4247" s="484"/>
      <c r="N4247" s="574"/>
      <c r="O4247" s="532"/>
      <c r="P4247" s="532"/>
    </row>
    <row r="4248" spans="1:16" x14ac:dyDescent="0.2">
      <c r="A4248" s="525"/>
      <c r="B4248" s="526"/>
      <c r="C4248" s="483"/>
      <c r="D4248" s="541"/>
      <c r="E4248" s="473"/>
      <c r="F4248" s="479"/>
      <c r="G4248" s="473"/>
      <c r="H4248" s="473"/>
      <c r="I4248" s="480"/>
      <c r="J4248" s="442"/>
      <c r="K4248" s="509"/>
      <c r="L4248" s="484"/>
      <c r="M4248" s="484"/>
      <c r="N4248" s="574"/>
      <c r="O4248" s="532"/>
      <c r="P4248" s="532"/>
    </row>
    <row r="4249" spans="1:16" x14ac:dyDescent="0.2">
      <c r="A4249" s="525"/>
      <c r="B4249" s="526"/>
      <c r="C4249" s="483"/>
      <c r="D4249" s="541"/>
      <c r="E4249" s="473"/>
      <c r="F4249" s="479"/>
      <c r="G4249" s="473"/>
      <c r="H4249" s="473"/>
      <c r="I4249" s="480"/>
      <c r="J4249" s="442"/>
      <c r="K4249" s="509"/>
      <c r="L4249" s="484"/>
      <c r="M4249" s="484"/>
      <c r="N4249" s="574"/>
      <c r="O4249" s="532"/>
      <c r="P4249" s="532"/>
    </row>
    <row r="4250" spans="1:16" x14ac:dyDescent="0.2">
      <c r="A4250" s="525"/>
      <c r="B4250" s="526"/>
      <c r="C4250" s="483"/>
      <c r="D4250" s="541"/>
      <c r="E4250" s="473"/>
      <c r="F4250" s="479"/>
      <c r="G4250" s="473"/>
      <c r="H4250" s="473"/>
      <c r="I4250" s="480"/>
      <c r="J4250" s="442"/>
      <c r="K4250" s="509"/>
      <c r="L4250" s="484"/>
      <c r="M4250" s="484"/>
      <c r="N4250" s="574"/>
      <c r="O4250" s="532"/>
      <c r="P4250" s="532"/>
    </row>
    <row r="4251" spans="1:16" x14ac:dyDescent="0.2">
      <c r="A4251" s="525"/>
      <c r="B4251" s="526"/>
      <c r="C4251" s="483"/>
      <c r="D4251" s="541"/>
      <c r="E4251" s="473"/>
      <c r="F4251" s="479"/>
      <c r="G4251" s="473"/>
      <c r="H4251" s="473"/>
      <c r="I4251" s="480"/>
      <c r="J4251" s="442"/>
      <c r="K4251" s="509"/>
      <c r="L4251" s="484"/>
      <c r="M4251" s="484"/>
      <c r="N4251" s="574"/>
      <c r="O4251" s="532"/>
      <c r="P4251" s="532"/>
    </row>
    <row r="4252" spans="1:16" x14ac:dyDescent="0.2">
      <c r="A4252" s="525"/>
      <c r="B4252" s="526"/>
      <c r="C4252" s="483"/>
      <c r="D4252" s="541"/>
      <c r="E4252" s="473"/>
      <c r="F4252" s="479"/>
      <c r="G4252" s="473"/>
      <c r="H4252" s="473"/>
      <c r="I4252" s="480"/>
      <c r="J4252" s="442"/>
      <c r="K4252" s="509"/>
      <c r="L4252" s="484"/>
      <c r="M4252" s="484"/>
      <c r="N4252" s="574"/>
      <c r="O4252" s="532"/>
      <c r="P4252" s="532"/>
    </row>
    <row r="4253" spans="1:16" x14ac:dyDescent="0.2">
      <c r="A4253" s="525"/>
      <c r="B4253" s="526"/>
      <c r="C4253" s="483"/>
      <c r="D4253" s="541"/>
      <c r="E4253" s="473"/>
      <c r="F4253" s="479"/>
      <c r="G4253" s="473"/>
      <c r="H4253" s="473"/>
      <c r="I4253" s="480"/>
      <c r="J4253" s="442"/>
      <c r="K4253" s="509"/>
      <c r="L4253" s="484"/>
      <c r="M4253" s="484"/>
      <c r="N4253" s="574"/>
      <c r="O4253" s="532"/>
      <c r="P4253" s="532"/>
    </row>
    <row r="4254" spans="1:16" x14ac:dyDescent="0.2">
      <c r="A4254" s="525"/>
      <c r="B4254" s="526"/>
      <c r="C4254" s="483"/>
      <c r="D4254" s="541"/>
      <c r="E4254" s="473"/>
      <c r="F4254" s="479"/>
      <c r="G4254" s="473"/>
      <c r="H4254" s="473"/>
      <c r="I4254" s="480"/>
      <c r="J4254" s="442"/>
      <c r="K4254" s="509"/>
      <c r="L4254" s="484"/>
      <c r="M4254" s="484"/>
      <c r="N4254" s="574"/>
      <c r="O4254" s="532"/>
      <c r="P4254" s="532"/>
    </row>
    <row r="4255" spans="1:16" x14ac:dyDescent="0.2">
      <c r="A4255" s="525"/>
      <c r="B4255" s="526"/>
      <c r="C4255" s="483"/>
      <c r="D4255" s="541"/>
      <c r="E4255" s="473"/>
      <c r="F4255" s="479"/>
      <c r="G4255" s="473"/>
      <c r="H4255" s="473"/>
      <c r="I4255" s="480"/>
      <c r="J4255" s="442"/>
      <c r="K4255" s="509"/>
      <c r="L4255" s="484"/>
      <c r="M4255" s="484"/>
      <c r="N4255" s="574"/>
      <c r="O4255" s="532"/>
      <c r="P4255" s="532"/>
    </row>
    <row r="4256" spans="1:16" x14ac:dyDescent="0.2">
      <c r="A4256" s="525"/>
      <c r="B4256" s="526"/>
      <c r="C4256" s="483"/>
      <c r="D4256" s="541"/>
      <c r="E4256" s="473"/>
      <c r="F4256" s="479"/>
      <c r="G4256" s="473"/>
      <c r="H4256" s="473"/>
      <c r="I4256" s="480"/>
      <c r="J4256" s="442"/>
      <c r="K4256" s="509"/>
      <c r="L4256" s="484"/>
      <c r="M4256" s="484"/>
      <c r="N4256" s="574"/>
      <c r="O4256" s="532"/>
      <c r="P4256" s="532"/>
    </row>
    <row r="4257" spans="1:16" x14ac:dyDescent="0.2">
      <c r="A4257" s="525"/>
      <c r="B4257" s="526"/>
      <c r="C4257" s="483"/>
      <c r="D4257" s="541"/>
      <c r="E4257" s="473"/>
      <c r="F4257" s="479"/>
      <c r="G4257" s="473"/>
      <c r="H4257" s="473"/>
      <c r="I4257" s="480"/>
      <c r="J4257" s="442"/>
      <c r="K4257" s="509"/>
      <c r="L4257" s="484"/>
      <c r="M4257" s="484"/>
      <c r="N4257" s="574"/>
      <c r="O4257" s="532"/>
      <c r="P4257" s="532"/>
    </row>
    <row r="4258" spans="1:16" x14ac:dyDescent="0.2">
      <c r="A4258" s="525"/>
      <c r="B4258" s="526"/>
      <c r="C4258" s="483"/>
      <c r="D4258" s="541"/>
      <c r="E4258" s="473"/>
      <c r="F4258" s="479"/>
      <c r="G4258" s="473"/>
      <c r="H4258" s="473"/>
      <c r="I4258" s="480"/>
      <c r="J4258" s="442"/>
      <c r="K4258" s="509"/>
      <c r="L4258" s="484"/>
      <c r="M4258" s="484"/>
      <c r="N4258" s="574"/>
      <c r="O4258" s="532"/>
      <c r="P4258" s="532"/>
    </row>
    <row r="4259" spans="1:16" x14ac:dyDescent="0.2">
      <c r="A4259" s="525"/>
      <c r="B4259" s="526"/>
      <c r="C4259" s="483"/>
      <c r="D4259" s="541"/>
      <c r="E4259" s="473"/>
      <c r="F4259" s="479"/>
      <c r="G4259" s="473"/>
      <c r="H4259" s="473"/>
      <c r="I4259" s="480"/>
      <c r="J4259" s="442"/>
      <c r="K4259" s="509"/>
      <c r="L4259" s="484"/>
      <c r="M4259" s="484"/>
      <c r="N4259" s="574"/>
      <c r="O4259" s="532"/>
      <c r="P4259" s="532"/>
    </row>
    <row r="4260" spans="1:16" x14ac:dyDescent="0.2">
      <c r="A4260" s="525"/>
      <c r="B4260" s="526"/>
      <c r="C4260" s="483"/>
      <c r="D4260" s="541"/>
      <c r="E4260" s="473"/>
      <c r="F4260" s="479"/>
      <c r="G4260" s="473"/>
      <c r="H4260" s="473"/>
      <c r="I4260" s="480"/>
      <c r="J4260" s="442"/>
      <c r="K4260" s="509"/>
      <c r="L4260" s="484"/>
      <c r="M4260" s="484"/>
      <c r="N4260" s="574"/>
      <c r="O4260" s="532"/>
      <c r="P4260" s="532"/>
    </row>
    <row r="4261" spans="1:16" x14ac:dyDescent="0.2">
      <c r="A4261" s="525"/>
      <c r="B4261" s="526"/>
      <c r="C4261" s="483"/>
      <c r="D4261" s="541"/>
      <c r="E4261" s="473"/>
      <c r="F4261" s="479"/>
      <c r="G4261" s="473"/>
      <c r="H4261" s="473"/>
      <c r="I4261" s="480"/>
      <c r="J4261" s="442"/>
      <c r="K4261" s="509"/>
      <c r="L4261" s="484"/>
      <c r="M4261" s="484"/>
      <c r="N4261" s="574"/>
      <c r="O4261" s="532"/>
      <c r="P4261" s="532"/>
    </row>
    <row r="4262" spans="1:16" x14ac:dyDescent="0.2">
      <c r="A4262" s="525"/>
      <c r="B4262" s="526"/>
      <c r="C4262" s="483"/>
      <c r="D4262" s="541"/>
      <c r="E4262" s="473"/>
      <c r="F4262" s="479"/>
      <c r="G4262" s="473"/>
      <c r="H4262" s="473"/>
      <c r="I4262" s="480"/>
      <c r="J4262" s="442"/>
      <c r="K4262" s="509"/>
      <c r="L4262" s="484"/>
      <c r="M4262" s="484"/>
      <c r="N4262" s="574"/>
      <c r="O4262" s="532"/>
      <c r="P4262" s="532"/>
    </row>
    <row r="4263" spans="1:16" x14ac:dyDescent="0.2">
      <c r="A4263" s="525"/>
      <c r="B4263" s="526"/>
      <c r="C4263" s="483"/>
      <c r="D4263" s="541"/>
      <c r="E4263" s="473"/>
      <c r="F4263" s="479"/>
      <c r="G4263" s="473"/>
      <c r="H4263" s="473"/>
      <c r="I4263" s="480"/>
      <c r="J4263" s="442"/>
      <c r="K4263" s="509"/>
      <c r="L4263" s="484"/>
      <c r="M4263" s="484"/>
      <c r="N4263" s="574"/>
      <c r="O4263" s="532"/>
      <c r="P4263" s="532"/>
    </row>
    <row r="4264" spans="1:16" x14ac:dyDescent="0.2">
      <c r="A4264" s="525"/>
      <c r="B4264" s="526"/>
      <c r="C4264" s="483"/>
      <c r="D4264" s="541"/>
      <c r="E4264" s="473"/>
      <c r="F4264" s="479"/>
      <c r="G4264" s="473"/>
      <c r="H4264" s="473"/>
      <c r="I4264" s="480"/>
      <c r="J4264" s="442"/>
      <c r="K4264" s="509"/>
      <c r="L4264" s="484"/>
      <c r="M4264" s="484"/>
      <c r="N4264" s="574"/>
      <c r="O4264" s="532"/>
      <c r="P4264" s="532"/>
    </row>
    <row r="4265" spans="1:16" x14ac:dyDescent="0.2">
      <c r="A4265" s="525"/>
      <c r="B4265" s="526"/>
      <c r="C4265" s="483"/>
      <c r="D4265" s="541"/>
      <c r="E4265" s="473"/>
      <c r="F4265" s="479"/>
      <c r="G4265" s="473"/>
      <c r="H4265" s="473"/>
      <c r="I4265" s="480"/>
      <c r="J4265" s="442"/>
      <c r="K4265" s="509"/>
      <c r="L4265" s="484"/>
      <c r="M4265" s="484"/>
      <c r="N4265" s="574"/>
      <c r="O4265" s="532"/>
      <c r="P4265" s="532"/>
    </row>
    <row r="4266" spans="1:16" x14ac:dyDescent="0.2">
      <c r="A4266" s="525"/>
      <c r="B4266" s="526"/>
      <c r="C4266" s="483"/>
      <c r="D4266" s="541"/>
      <c r="E4266" s="473"/>
      <c r="F4266" s="479"/>
      <c r="G4266" s="473"/>
      <c r="H4266" s="473"/>
      <c r="I4266" s="480"/>
      <c r="J4266" s="442"/>
      <c r="K4266" s="509"/>
      <c r="L4266" s="484"/>
      <c r="M4266" s="484"/>
      <c r="N4266" s="574"/>
      <c r="O4266" s="532"/>
      <c r="P4266" s="532"/>
    </row>
    <row r="4267" spans="1:16" x14ac:dyDescent="0.2">
      <c r="A4267" s="525"/>
      <c r="B4267" s="526"/>
      <c r="C4267" s="483"/>
      <c r="D4267" s="541"/>
      <c r="E4267" s="473"/>
      <c r="F4267" s="479"/>
      <c r="G4267" s="473"/>
      <c r="H4267" s="473"/>
      <c r="I4267" s="480"/>
      <c r="J4267" s="442"/>
      <c r="K4267" s="509"/>
      <c r="L4267" s="484"/>
      <c r="M4267" s="484"/>
      <c r="N4267" s="574"/>
      <c r="O4267" s="532"/>
      <c r="P4267" s="532"/>
    </row>
    <row r="4268" spans="1:16" x14ac:dyDescent="0.2">
      <c r="A4268" s="525"/>
      <c r="B4268" s="526"/>
      <c r="C4268" s="483"/>
      <c r="D4268" s="541"/>
      <c r="E4268" s="473"/>
      <c r="F4268" s="479"/>
      <c r="G4268" s="473"/>
      <c r="H4268" s="473"/>
      <c r="I4268" s="480"/>
      <c r="J4268" s="442"/>
      <c r="K4268" s="509"/>
      <c r="L4268" s="484"/>
      <c r="M4268" s="484"/>
      <c r="N4268" s="574"/>
      <c r="O4268" s="532"/>
      <c r="P4268" s="532"/>
    </row>
    <row r="4269" spans="1:16" x14ac:dyDescent="0.2">
      <c r="A4269" s="525"/>
      <c r="B4269" s="526"/>
      <c r="C4269" s="483"/>
      <c r="D4269" s="541"/>
      <c r="E4269" s="473"/>
      <c r="F4269" s="479"/>
      <c r="G4269" s="473"/>
      <c r="H4269" s="473"/>
      <c r="I4269" s="480"/>
      <c r="J4269" s="442"/>
      <c r="K4269" s="509"/>
      <c r="L4269" s="484"/>
      <c r="M4269" s="484"/>
      <c r="N4269" s="574"/>
      <c r="O4269" s="532"/>
      <c r="P4269" s="532"/>
    </row>
    <row r="4270" spans="1:16" x14ac:dyDescent="0.2">
      <c r="A4270" s="525"/>
      <c r="B4270" s="526"/>
      <c r="C4270" s="483"/>
      <c r="D4270" s="541"/>
      <c r="E4270" s="473"/>
      <c r="F4270" s="479"/>
      <c r="G4270" s="473"/>
      <c r="H4270" s="473"/>
      <c r="I4270" s="480"/>
      <c r="J4270" s="442"/>
      <c r="K4270" s="509"/>
      <c r="L4270" s="484"/>
      <c r="M4270" s="484"/>
      <c r="N4270" s="574"/>
      <c r="O4270" s="532"/>
      <c r="P4270" s="532"/>
    </row>
    <row r="4271" spans="1:16" x14ac:dyDescent="0.2">
      <c r="A4271" s="525"/>
      <c r="B4271" s="526"/>
      <c r="C4271" s="483"/>
      <c r="D4271" s="541"/>
      <c r="E4271" s="473"/>
      <c r="F4271" s="479"/>
      <c r="G4271" s="473"/>
      <c r="H4271" s="473"/>
      <c r="I4271" s="480"/>
      <c r="J4271" s="442"/>
      <c r="K4271" s="509"/>
      <c r="L4271" s="484"/>
      <c r="M4271" s="484"/>
      <c r="N4271" s="574"/>
      <c r="O4271" s="532"/>
      <c r="P4271" s="532"/>
    </row>
    <row r="4272" spans="1:16" x14ac:dyDescent="0.2">
      <c r="A4272" s="525"/>
      <c r="B4272" s="526"/>
      <c r="C4272" s="483"/>
      <c r="D4272" s="541"/>
      <c r="E4272" s="473"/>
      <c r="F4272" s="479"/>
      <c r="G4272" s="473"/>
      <c r="H4272" s="473"/>
      <c r="I4272" s="480"/>
      <c r="J4272" s="442"/>
      <c r="K4272" s="509"/>
      <c r="L4272" s="484"/>
      <c r="M4272" s="484"/>
      <c r="N4272" s="574"/>
      <c r="O4272" s="532"/>
      <c r="P4272" s="532"/>
    </row>
    <row r="4273" spans="1:16" x14ac:dyDescent="0.2">
      <c r="A4273" s="525"/>
      <c r="B4273" s="526"/>
      <c r="C4273" s="483"/>
      <c r="D4273" s="541"/>
      <c r="E4273" s="473"/>
      <c r="F4273" s="479"/>
      <c r="G4273" s="473"/>
      <c r="H4273" s="473"/>
      <c r="I4273" s="480"/>
      <c r="J4273" s="442"/>
      <c r="K4273" s="509"/>
      <c r="L4273" s="484"/>
      <c r="M4273" s="484"/>
      <c r="N4273" s="574"/>
      <c r="O4273" s="532"/>
      <c r="P4273" s="532"/>
    </row>
    <row r="4274" spans="1:16" x14ac:dyDescent="0.2">
      <c r="A4274" s="525"/>
      <c r="B4274" s="526"/>
      <c r="C4274" s="483"/>
      <c r="D4274" s="541"/>
      <c r="E4274" s="473"/>
      <c r="F4274" s="479"/>
      <c r="G4274" s="473"/>
      <c r="H4274" s="473"/>
      <c r="I4274" s="480"/>
      <c r="J4274" s="442"/>
      <c r="K4274" s="509"/>
      <c r="L4274" s="484"/>
      <c r="M4274" s="484"/>
      <c r="N4274" s="574"/>
      <c r="O4274" s="532"/>
      <c r="P4274" s="532"/>
    </row>
    <row r="4275" spans="1:16" x14ac:dyDescent="0.2">
      <c r="A4275" s="525"/>
      <c r="B4275" s="526"/>
      <c r="C4275" s="483"/>
      <c r="D4275" s="541"/>
      <c r="E4275" s="473"/>
      <c r="F4275" s="479"/>
      <c r="G4275" s="473"/>
      <c r="H4275" s="473"/>
      <c r="I4275" s="480"/>
      <c r="J4275" s="442"/>
      <c r="K4275" s="509"/>
      <c r="L4275" s="484"/>
      <c r="M4275" s="484"/>
      <c r="N4275" s="574"/>
      <c r="O4275" s="532"/>
      <c r="P4275" s="532"/>
    </row>
    <row r="4276" spans="1:16" x14ac:dyDescent="0.2">
      <c r="A4276" s="525"/>
      <c r="B4276" s="526"/>
      <c r="C4276" s="483"/>
      <c r="D4276" s="541"/>
      <c r="E4276" s="473"/>
      <c r="F4276" s="479"/>
      <c r="G4276" s="473"/>
      <c r="H4276" s="473"/>
      <c r="I4276" s="480"/>
      <c r="J4276" s="442"/>
      <c r="K4276" s="509"/>
      <c r="L4276" s="484"/>
      <c r="M4276" s="484"/>
      <c r="N4276" s="574"/>
      <c r="O4276" s="532"/>
      <c r="P4276" s="532"/>
    </row>
    <row r="4277" spans="1:16" x14ac:dyDescent="0.2">
      <c r="A4277" s="525"/>
      <c r="B4277" s="526"/>
      <c r="C4277" s="483"/>
      <c r="D4277" s="541"/>
      <c r="E4277" s="473"/>
      <c r="F4277" s="479"/>
      <c r="G4277" s="473"/>
      <c r="H4277" s="473"/>
      <c r="I4277" s="480"/>
      <c r="J4277" s="442"/>
      <c r="K4277" s="509"/>
      <c r="L4277" s="484"/>
      <c r="M4277" s="484"/>
      <c r="N4277" s="574"/>
      <c r="O4277" s="532"/>
      <c r="P4277" s="532"/>
    </row>
    <row r="4278" spans="1:16" x14ac:dyDescent="0.2">
      <c r="A4278" s="525"/>
      <c r="B4278" s="526"/>
      <c r="C4278" s="483"/>
      <c r="D4278" s="541"/>
      <c r="E4278" s="473"/>
      <c r="F4278" s="479"/>
      <c r="G4278" s="473"/>
      <c r="H4278" s="473"/>
      <c r="I4278" s="480"/>
      <c r="J4278" s="442"/>
      <c r="K4278" s="509"/>
      <c r="L4278" s="484"/>
      <c r="M4278" s="484"/>
      <c r="N4278" s="574"/>
      <c r="O4278" s="532"/>
      <c r="P4278" s="532"/>
    </row>
    <row r="4279" spans="1:16" x14ac:dyDescent="0.2">
      <c r="A4279" s="525"/>
      <c r="B4279" s="526"/>
      <c r="C4279" s="483"/>
      <c r="D4279" s="541"/>
      <c r="E4279" s="473"/>
      <c r="F4279" s="479"/>
      <c r="G4279" s="473"/>
      <c r="H4279" s="473"/>
      <c r="I4279" s="480"/>
      <c r="J4279" s="442"/>
      <c r="K4279" s="509"/>
      <c r="L4279" s="484"/>
      <c r="M4279" s="484"/>
      <c r="N4279" s="574"/>
      <c r="O4279" s="532"/>
      <c r="P4279" s="532"/>
    </row>
    <row r="4280" spans="1:16" x14ac:dyDescent="0.2">
      <c r="A4280" s="525"/>
      <c r="B4280" s="526"/>
      <c r="C4280" s="483"/>
      <c r="D4280" s="541"/>
      <c r="E4280" s="473"/>
      <c r="F4280" s="479"/>
      <c r="G4280" s="473"/>
      <c r="H4280" s="473"/>
      <c r="I4280" s="480"/>
      <c r="J4280" s="442"/>
      <c r="K4280" s="509"/>
      <c r="L4280" s="484"/>
      <c r="M4280" s="484"/>
      <c r="N4280" s="574"/>
      <c r="O4280" s="532"/>
      <c r="P4280" s="532"/>
    </row>
    <row r="4281" spans="1:16" x14ac:dyDescent="0.2">
      <c r="A4281" s="525"/>
      <c r="B4281" s="526"/>
      <c r="C4281" s="483"/>
      <c r="D4281" s="541"/>
      <c r="E4281" s="473"/>
      <c r="F4281" s="479"/>
      <c r="G4281" s="473"/>
      <c r="H4281" s="473"/>
      <c r="I4281" s="480"/>
      <c r="J4281" s="442"/>
      <c r="K4281" s="509"/>
      <c r="L4281" s="484"/>
      <c r="M4281" s="484"/>
      <c r="N4281" s="574"/>
      <c r="O4281" s="532"/>
      <c r="P4281" s="532"/>
    </row>
    <row r="4282" spans="1:16" x14ac:dyDescent="0.2">
      <c r="A4282" s="525"/>
      <c r="B4282" s="526"/>
      <c r="C4282" s="483"/>
      <c r="D4282" s="541"/>
      <c r="E4282" s="473"/>
      <c r="F4282" s="479"/>
      <c r="G4282" s="473"/>
      <c r="H4282" s="473"/>
      <c r="I4282" s="480"/>
      <c r="J4282" s="442"/>
      <c r="K4282" s="509"/>
      <c r="L4282" s="484"/>
      <c r="M4282" s="484"/>
      <c r="N4282" s="574"/>
      <c r="O4282" s="532"/>
      <c r="P4282" s="532"/>
    </row>
    <row r="4283" spans="1:16" x14ac:dyDescent="0.2">
      <c r="A4283" s="525"/>
      <c r="B4283" s="526"/>
      <c r="C4283" s="483"/>
      <c r="D4283" s="541"/>
      <c r="E4283" s="473"/>
      <c r="F4283" s="479"/>
      <c r="G4283" s="473"/>
      <c r="H4283" s="473"/>
      <c r="I4283" s="480"/>
      <c r="J4283" s="442"/>
      <c r="K4283" s="509"/>
      <c r="L4283" s="484"/>
      <c r="M4283" s="484"/>
      <c r="N4283" s="574"/>
      <c r="O4283" s="532"/>
      <c r="P4283" s="532"/>
    </row>
    <row r="4284" spans="1:16" x14ac:dyDescent="0.2">
      <c r="A4284" s="525"/>
      <c r="B4284" s="526"/>
      <c r="C4284" s="483"/>
      <c r="D4284" s="541"/>
      <c r="E4284" s="473"/>
      <c r="F4284" s="479"/>
      <c r="G4284" s="473"/>
      <c r="H4284" s="473"/>
      <c r="I4284" s="480"/>
      <c r="J4284" s="442"/>
      <c r="K4284" s="509"/>
      <c r="L4284" s="484"/>
      <c r="M4284" s="484"/>
      <c r="N4284" s="574"/>
      <c r="O4284" s="532"/>
      <c r="P4284" s="532"/>
    </row>
    <row r="4285" spans="1:16" x14ac:dyDescent="0.2">
      <c r="A4285" s="525"/>
      <c r="B4285" s="526"/>
      <c r="C4285" s="483"/>
      <c r="D4285" s="541"/>
      <c r="E4285" s="473"/>
      <c r="F4285" s="479"/>
      <c r="G4285" s="473"/>
      <c r="H4285" s="473"/>
      <c r="I4285" s="480"/>
      <c r="J4285" s="442"/>
      <c r="K4285" s="509"/>
      <c r="L4285" s="484"/>
      <c r="M4285" s="484"/>
      <c r="N4285" s="574"/>
      <c r="O4285" s="532"/>
      <c r="P4285" s="532"/>
    </row>
    <row r="4286" spans="1:16" x14ac:dyDescent="0.2">
      <c r="A4286" s="525"/>
      <c r="B4286" s="526"/>
      <c r="C4286" s="483"/>
      <c r="D4286" s="541"/>
      <c r="E4286" s="473"/>
      <c r="F4286" s="479"/>
      <c r="G4286" s="473"/>
      <c r="H4286" s="473"/>
      <c r="I4286" s="480"/>
      <c r="J4286" s="442"/>
      <c r="K4286" s="509"/>
      <c r="L4286" s="484"/>
      <c r="M4286" s="484"/>
      <c r="N4286" s="574"/>
      <c r="O4286" s="532"/>
      <c r="P4286" s="532"/>
    </row>
    <row r="4287" spans="1:16" x14ac:dyDescent="0.2">
      <c r="A4287" s="525"/>
      <c r="B4287" s="526"/>
      <c r="C4287" s="483"/>
      <c r="D4287" s="541"/>
      <c r="E4287" s="473"/>
      <c r="F4287" s="479"/>
      <c r="G4287" s="473"/>
      <c r="H4287" s="473"/>
      <c r="I4287" s="480"/>
      <c r="J4287" s="442"/>
      <c r="K4287" s="509"/>
      <c r="L4287" s="484"/>
      <c r="M4287" s="484"/>
      <c r="N4287" s="574"/>
      <c r="O4287" s="532"/>
      <c r="P4287" s="532"/>
    </row>
    <row r="4288" spans="1:16" x14ac:dyDescent="0.2">
      <c r="A4288" s="525"/>
      <c r="B4288" s="526"/>
      <c r="C4288" s="483"/>
      <c r="D4288" s="541"/>
      <c r="E4288" s="473"/>
      <c r="F4288" s="479"/>
      <c r="G4288" s="473"/>
      <c r="H4288" s="473"/>
      <c r="I4288" s="480"/>
      <c r="J4288" s="442"/>
      <c r="K4288" s="509"/>
      <c r="L4288" s="484"/>
      <c r="M4288" s="484"/>
      <c r="N4288" s="574"/>
      <c r="O4288" s="532"/>
      <c r="P4288" s="532"/>
    </row>
    <row r="4289" spans="1:16" x14ac:dyDescent="0.2">
      <c r="A4289" s="525"/>
      <c r="B4289" s="526"/>
      <c r="C4289" s="483"/>
      <c r="D4289" s="541"/>
      <c r="E4289" s="473"/>
      <c r="F4289" s="479"/>
      <c r="G4289" s="473"/>
      <c r="H4289" s="473"/>
      <c r="I4289" s="480"/>
      <c r="J4289" s="442"/>
      <c r="K4289" s="509"/>
      <c r="L4289" s="484"/>
      <c r="M4289" s="484"/>
      <c r="N4289" s="574"/>
      <c r="O4289" s="532"/>
      <c r="P4289" s="532"/>
    </row>
    <row r="4290" spans="1:16" x14ac:dyDescent="0.2">
      <c r="A4290" s="525"/>
      <c r="B4290" s="526"/>
      <c r="C4290" s="483"/>
      <c r="D4290" s="541"/>
      <c r="E4290" s="473"/>
      <c r="F4290" s="479"/>
      <c r="G4290" s="473"/>
      <c r="H4290" s="473"/>
      <c r="I4290" s="480"/>
      <c r="J4290" s="442"/>
      <c r="K4290" s="509"/>
      <c r="L4290" s="484"/>
      <c r="M4290" s="484"/>
      <c r="N4290" s="574"/>
      <c r="O4290" s="532"/>
      <c r="P4290" s="532"/>
    </row>
    <row r="4291" spans="1:16" x14ac:dyDescent="0.2">
      <c r="A4291" s="525"/>
      <c r="B4291" s="526"/>
      <c r="C4291" s="483"/>
      <c r="D4291" s="541"/>
      <c r="E4291" s="473"/>
      <c r="F4291" s="479"/>
      <c r="G4291" s="473"/>
      <c r="H4291" s="473"/>
      <c r="I4291" s="480"/>
      <c r="J4291" s="442"/>
      <c r="K4291" s="509"/>
      <c r="L4291" s="484"/>
      <c r="M4291" s="484"/>
      <c r="N4291" s="574"/>
      <c r="O4291" s="532"/>
      <c r="P4291" s="532"/>
    </row>
    <row r="4292" spans="1:16" x14ac:dyDescent="0.2">
      <c r="A4292" s="525"/>
      <c r="B4292" s="526"/>
      <c r="C4292" s="483"/>
      <c r="D4292" s="541"/>
      <c r="E4292" s="473"/>
      <c r="F4292" s="479"/>
      <c r="G4292" s="473"/>
      <c r="H4292" s="473"/>
      <c r="I4292" s="480"/>
      <c r="J4292" s="442"/>
      <c r="K4292" s="509"/>
      <c r="L4292" s="484"/>
      <c r="M4292" s="484"/>
      <c r="N4292" s="574"/>
      <c r="O4292" s="532"/>
      <c r="P4292" s="532"/>
    </row>
    <row r="4293" spans="1:16" x14ac:dyDescent="0.2">
      <c r="A4293" s="525"/>
      <c r="B4293" s="526"/>
      <c r="C4293" s="483"/>
      <c r="D4293" s="541"/>
      <c r="E4293" s="473"/>
      <c r="F4293" s="479"/>
      <c r="G4293" s="473"/>
      <c r="H4293" s="473"/>
      <c r="I4293" s="480"/>
      <c r="J4293" s="442"/>
      <c r="K4293" s="509"/>
      <c r="L4293" s="484"/>
      <c r="M4293" s="484"/>
      <c r="N4293" s="574"/>
      <c r="O4293" s="532"/>
      <c r="P4293" s="532"/>
    </row>
    <row r="4294" spans="1:16" x14ac:dyDescent="0.2">
      <c r="A4294" s="525"/>
      <c r="B4294" s="526"/>
      <c r="C4294" s="483"/>
      <c r="D4294" s="541"/>
      <c r="E4294" s="473"/>
      <c r="F4294" s="479"/>
      <c r="G4294" s="473"/>
      <c r="H4294" s="473"/>
      <c r="I4294" s="480"/>
      <c r="J4294" s="442"/>
      <c r="K4294" s="509"/>
      <c r="L4294" s="484"/>
      <c r="M4294" s="484"/>
      <c r="N4294" s="574"/>
      <c r="O4294" s="532"/>
      <c r="P4294" s="532"/>
    </row>
    <row r="4295" spans="1:16" x14ac:dyDescent="0.2">
      <c r="A4295" s="525"/>
      <c r="B4295" s="526"/>
      <c r="C4295" s="483"/>
      <c r="D4295" s="541"/>
      <c r="E4295" s="473"/>
      <c r="F4295" s="479"/>
      <c r="G4295" s="473"/>
      <c r="H4295" s="473"/>
      <c r="I4295" s="480"/>
      <c r="J4295" s="442"/>
      <c r="K4295" s="509"/>
      <c r="L4295" s="484"/>
      <c r="M4295" s="484"/>
      <c r="N4295" s="574"/>
      <c r="O4295" s="532"/>
      <c r="P4295" s="532"/>
    </row>
    <row r="4296" spans="1:16" x14ac:dyDescent="0.2">
      <c r="A4296" s="525"/>
      <c r="B4296" s="526"/>
      <c r="C4296" s="483"/>
      <c r="D4296" s="541"/>
      <c r="E4296" s="473"/>
      <c r="F4296" s="479"/>
      <c r="G4296" s="473"/>
      <c r="H4296" s="473"/>
      <c r="I4296" s="480"/>
      <c r="J4296" s="442"/>
      <c r="K4296" s="509"/>
      <c r="L4296" s="484"/>
      <c r="M4296" s="484"/>
      <c r="N4296" s="574"/>
      <c r="O4296" s="532"/>
      <c r="P4296" s="532"/>
    </row>
    <row r="4297" spans="1:16" x14ac:dyDescent="0.2">
      <c r="A4297" s="525"/>
      <c r="B4297" s="526"/>
      <c r="C4297" s="483"/>
      <c r="D4297" s="541"/>
      <c r="E4297" s="473"/>
      <c r="F4297" s="479"/>
      <c r="G4297" s="473"/>
      <c r="H4297" s="473"/>
      <c r="I4297" s="480"/>
      <c r="J4297" s="442"/>
      <c r="K4297" s="509"/>
      <c r="L4297" s="484"/>
      <c r="M4297" s="484"/>
      <c r="N4297" s="574"/>
      <c r="O4297" s="532"/>
      <c r="P4297" s="532"/>
    </row>
    <row r="4298" spans="1:16" x14ac:dyDescent="0.2">
      <c r="A4298" s="525"/>
      <c r="B4298" s="526"/>
      <c r="C4298" s="483"/>
      <c r="D4298" s="541"/>
      <c r="E4298" s="473"/>
      <c r="F4298" s="479"/>
      <c r="G4298" s="473"/>
      <c r="H4298" s="473"/>
      <c r="I4298" s="480"/>
      <c r="J4298" s="442"/>
      <c r="K4298" s="509"/>
      <c r="L4298" s="484"/>
      <c r="M4298" s="484"/>
      <c r="N4298" s="574"/>
      <c r="O4298" s="532"/>
      <c r="P4298" s="532"/>
    </row>
    <row r="4299" spans="1:16" x14ac:dyDescent="0.2">
      <c r="A4299" s="525"/>
      <c r="B4299" s="526"/>
      <c r="C4299" s="483"/>
      <c r="D4299" s="541"/>
      <c r="E4299" s="473"/>
      <c r="F4299" s="479"/>
      <c r="G4299" s="473"/>
      <c r="H4299" s="473"/>
      <c r="I4299" s="480"/>
      <c r="J4299" s="442"/>
      <c r="K4299" s="509"/>
      <c r="L4299" s="484"/>
      <c r="M4299" s="484"/>
      <c r="N4299" s="574"/>
      <c r="O4299" s="532"/>
      <c r="P4299" s="532"/>
    </row>
    <row r="4300" spans="1:16" x14ac:dyDescent="0.2">
      <c r="A4300" s="525"/>
      <c r="B4300" s="526"/>
      <c r="C4300" s="483"/>
      <c r="D4300" s="541"/>
      <c r="E4300" s="473"/>
      <c r="F4300" s="479"/>
      <c r="G4300" s="473"/>
      <c r="H4300" s="473"/>
      <c r="I4300" s="480"/>
      <c r="J4300" s="442"/>
      <c r="K4300" s="509"/>
      <c r="L4300" s="484"/>
      <c r="M4300" s="484"/>
      <c r="N4300" s="574"/>
      <c r="O4300" s="532"/>
      <c r="P4300" s="532"/>
    </row>
    <row r="4301" spans="1:16" x14ac:dyDescent="0.2">
      <c r="A4301" s="525"/>
      <c r="B4301" s="526"/>
      <c r="C4301" s="483"/>
      <c r="D4301" s="541"/>
      <c r="E4301" s="473"/>
      <c r="F4301" s="479"/>
      <c r="G4301" s="473"/>
      <c r="H4301" s="473"/>
      <c r="I4301" s="480"/>
      <c r="J4301" s="442"/>
      <c r="K4301" s="509"/>
      <c r="L4301" s="484"/>
      <c r="M4301" s="484"/>
      <c r="N4301" s="574"/>
      <c r="O4301" s="532"/>
      <c r="P4301" s="532"/>
    </row>
    <row r="4302" spans="1:16" x14ac:dyDescent="0.2">
      <c r="A4302" s="525"/>
      <c r="B4302" s="526"/>
      <c r="C4302" s="483"/>
      <c r="D4302" s="541"/>
      <c r="E4302" s="473"/>
      <c r="F4302" s="479"/>
      <c r="G4302" s="473"/>
      <c r="H4302" s="473"/>
      <c r="I4302" s="480"/>
      <c r="J4302" s="442"/>
      <c r="K4302" s="509"/>
      <c r="L4302" s="484"/>
      <c r="M4302" s="484"/>
      <c r="N4302" s="574"/>
      <c r="O4302" s="532"/>
      <c r="P4302" s="532"/>
    </row>
    <row r="4303" spans="1:16" x14ac:dyDescent="0.2">
      <c r="A4303" s="525"/>
      <c r="B4303" s="526"/>
      <c r="C4303" s="483"/>
      <c r="D4303" s="541"/>
      <c r="E4303" s="473"/>
      <c r="F4303" s="479"/>
      <c r="G4303" s="473"/>
      <c r="H4303" s="473"/>
      <c r="I4303" s="480"/>
      <c r="J4303" s="442"/>
      <c r="K4303" s="509"/>
      <c r="L4303" s="484"/>
      <c r="M4303" s="484"/>
      <c r="N4303" s="574"/>
      <c r="O4303" s="532"/>
      <c r="P4303" s="532"/>
    </row>
    <row r="4304" spans="1:16" x14ac:dyDescent="0.2">
      <c r="A4304" s="525"/>
      <c r="B4304" s="526"/>
      <c r="C4304" s="483"/>
      <c r="D4304" s="541"/>
      <c r="E4304" s="473"/>
      <c r="F4304" s="479"/>
      <c r="G4304" s="473"/>
      <c r="H4304" s="473"/>
      <c r="I4304" s="480"/>
      <c r="J4304" s="442"/>
      <c r="K4304" s="509"/>
      <c r="L4304" s="484"/>
      <c r="M4304" s="484"/>
      <c r="N4304" s="574"/>
      <c r="O4304" s="532"/>
      <c r="P4304" s="532"/>
    </row>
    <row r="4305" spans="1:16" x14ac:dyDescent="0.2">
      <c r="A4305" s="525"/>
      <c r="B4305" s="526"/>
      <c r="C4305" s="483"/>
      <c r="D4305" s="541"/>
      <c r="E4305" s="473"/>
      <c r="F4305" s="479"/>
      <c r="G4305" s="473"/>
      <c r="H4305" s="473"/>
      <c r="I4305" s="480"/>
      <c r="J4305" s="442"/>
      <c r="K4305" s="509"/>
      <c r="L4305" s="484"/>
      <c r="M4305" s="484"/>
      <c r="N4305" s="574"/>
      <c r="O4305" s="532"/>
      <c r="P4305" s="532"/>
    </row>
    <row r="4306" spans="1:16" x14ac:dyDescent="0.2">
      <c r="A4306" s="525"/>
      <c r="B4306" s="526"/>
      <c r="C4306" s="483"/>
      <c r="D4306" s="541"/>
      <c r="E4306" s="473"/>
      <c r="F4306" s="479"/>
      <c r="G4306" s="473"/>
      <c r="H4306" s="473"/>
      <c r="I4306" s="480"/>
      <c r="J4306" s="442"/>
      <c r="K4306" s="509"/>
      <c r="L4306" s="484"/>
      <c r="M4306" s="484"/>
      <c r="N4306" s="574"/>
      <c r="O4306" s="532"/>
      <c r="P4306" s="532"/>
    </row>
    <row r="4307" spans="1:16" x14ac:dyDescent="0.2">
      <c r="A4307" s="525"/>
      <c r="B4307" s="526"/>
      <c r="C4307" s="483"/>
      <c r="D4307" s="541"/>
      <c r="E4307" s="473"/>
      <c r="F4307" s="479"/>
      <c r="G4307" s="473"/>
      <c r="H4307" s="473"/>
      <c r="I4307" s="480"/>
      <c r="J4307" s="442"/>
      <c r="K4307" s="509"/>
      <c r="L4307" s="484"/>
      <c r="M4307" s="484"/>
      <c r="N4307" s="574"/>
      <c r="O4307" s="532"/>
      <c r="P4307" s="532"/>
    </row>
    <row r="4308" spans="1:16" x14ac:dyDescent="0.2">
      <c r="A4308" s="525"/>
      <c r="B4308" s="526"/>
      <c r="C4308" s="483"/>
      <c r="D4308" s="541"/>
      <c r="E4308" s="473"/>
      <c r="F4308" s="479"/>
      <c r="G4308" s="473"/>
      <c r="H4308" s="473"/>
      <c r="I4308" s="480"/>
      <c r="J4308" s="442"/>
      <c r="K4308" s="509"/>
      <c r="L4308" s="484"/>
      <c r="M4308" s="484"/>
      <c r="N4308" s="574"/>
      <c r="O4308" s="532"/>
      <c r="P4308" s="532"/>
    </row>
    <row r="4309" spans="1:16" x14ac:dyDescent="0.2">
      <c r="A4309" s="525"/>
      <c r="B4309" s="526"/>
      <c r="C4309" s="483"/>
      <c r="D4309" s="541"/>
      <c r="E4309" s="473"/>
      <c r="F4309" s="479"/>
      <c r="G4309" s="473"/>
      <c r="H4309" s="473"/>
      <c r="I4309" s="480"/>
      <c r="J4309" s="442"/>
      <c r="K4309" s="509"/>
      <c r="L4309" s="484"/>
      <c r="M4309" s="484"/>
      <c r="N4309" s="574"/>
      <c r="O4309" s="532"/>
      <c r="P4309" s="532"/>
    </row>
    <row r="4310" spans="1:16" x14ac:dyDescent="0.2">
      <c r="A4310" s="525"/>
      <c r="B4310" s="526"/>
      <c r="C4310" s="483"/>
      <c r="D4310" s="541"/>
      <c r="E4310" s="473"/>
      <c r="F4310" s="479"/>
      <c r="G4310" s="473"/>
      <c r="H4310" s="473"/>
      <c r="I4310" s="480"/>
      <c r="J4310" s="442"/>
      <c r="K4310" s="509"/>
      <c r="L4310" s="484"/>
      <c r="M4310" s="484"/>
      <c r="N4310" s="574"/>
      <c r="O4310" s="532"/>
      <c r="P4310" s="532"/>
    </row>
    <row r="4311" spans="1:16" x14ac:dyDescent="0.2">
      <c r="A4311" s="525"/>
      <c r="B4311" s="526"/>
      <c r="C4311" s="483"/>
      <c r="D4311" s="541"/>
      <c r="E4311" s="473"/>
      <c r="F4311" s="479"/>
      <c r="G4311" s="473"/>
      <c r="H4311" s="473"/>
      <c r="I4311" s="480"/>
      <c r="J4311" s="442"/>
      <c r="K4311" s="509"/>
      <c r="L4311" s="484"/>
      <c r="M4311" s="484"/>
      <c r="N4311" s="574"/>
      <c r="O4311" s="532"/>
      <c r="P4311" s="532"/>
    </row>
    <row r="4312" spans="1:16" x14ac:dyDescent="0.2">
      <c r="A4312" s="525"/>
      <c r="B4312" s="526"/>
      <c r="C4312" s="483"/>
      <c r="D4312" s="541"/>
      <c r="E4312" s="473"/>
      <c r="F4312" s="479"/>
      <c r="G4312" s="473"/>
      <c r="H4312" s="473"/>
      <c r="I4312" s="480"/>
      <c r="J4312" s="442"/>
      <c r="K4312" s="509"/>
      <c r="L4312" s="484"/>
      <c r="M4312" s="484"/>
      <c r="N4312" s="574"/>
      <c r="O4312" s="532"/>
      <c r="P4312" s="532"/>
    </row>
    <row r="4313" spans="1:16" x14ac:dyDescent="0.2">
      <c r="A4313" s="525"/>
      <c r="B4313" s="526"/>
      <c r="C4313" s="483"/>
      <c r="D4313" s="541"/>
      <c r="E4313" s="473"/>
      <c r="F4313" s="479"/>
      <c r="G4313" s="473"/>
      <c r="H4313" s="473"/>
      <c r="I4313" s="480"/>
      <c r="J4313" s="442"/>
      <c r="K4313" s="509"/>
      <c r="L4313" s="484"/>
      <c r="M4313" s="484"/>
      <c r="N4313" s="574"/>
      <c r="O4313" s="532"/>
      <c r="P4313" s="532"/>
    </row>
    <row r="4314" spans="1:16" x14ac:dyDescent="0.2">
      <c r="A4314" s="525"/>
      <c r="B4314" s="526"/>
      <c r="C4314" s="483"/>
      <c r="D4314" s="541"/>
      <c r="E4314" s="473"/>
      <c r="F4314" s="479"/>
      <c r="G4314" s="473"/>
      <c r="H4314" s="473"/>
      <c r="I4314" s="480"/>
      <c r="J4314" s="442"/>
      <c r="K4314" s="509"/>
      <c r="L4314" s="484"/>
      <c r="M4314" s="484"/>
      <c r="N4314" s="574"/>
      <c r="O4314" s="532"/>
      <c r="P4314" s="532"/>
    </row>
    <row r="4315" spans="1:16" x14ac:dyDescent="0.2">
      <c r="A4315" s="525"/>
      <c r="B4315" s="526"/>
      <c r="C4315" s="483"/>
      <c r="D4315" s="541"/>
      <c r="E4315" s="473"/>
      <c r="F4315" s="479"/>
      <c r="G4315" s="473"/>
      <c r="H4315" s="473"/>
      <c r="I4315" s="480"/>
      <c r="J4315" s="442"/>
      <c r="K4315" s="509"/>
      <c r="L4315" s="484"/>
      <c r="M4315" s="484"/>
      <c r="N4315" s="574"/>
      <c r="O4315" s="532"/>
      <c r="P4315" s="532"/>
    </row>
    <row r="4316" spans="1:16" x14ac:dyDescent="0.2">
      <c r="A4316" s="525"/>
      <c r="B4316" s="526"/>
      <c r="C4316" s="483"/>
      <c r="D4316" s="541"/>
      <c r="E4316" s="473"/>
      <c r="F4316" s="479"/>
      <c r="G4316" s="473"/>
      <c r="H4316" s="473"/>
      <c r="I4316" s="480"/>
      <c r="J4316" s="442"/>
      <c r="K4316" s="509"/>
      <c r="L4316" s="484"/>
      <c r="M4316" s="484"/>
      <c r="N4316" s="574"/>
      <c r="O4316" s="532"/>
      <c r="P4316" s="532"/>
    </row>
    <row r="4317" spans="1:16" x14ac:dyDescent="0.2">
      <c r="A4317" s="525"/>
      <c r="B4317" s="526"/>
      <c r="C4317" s="483"/>
      <c r="D4317" s="541"/>
      <c r="E4317" s="473"/>
      <c r="F4317" s="479"/>
      <c r="G4317" s="473"/>
      <c r="H4317" s="473"/>
      <c r="I4317" s="480"/>
      <c r="J4317" s="442"/>
      <c r="K4317" s="509"/>
      <c r="L4317" s="484"/>
      <c r="M4317" s="484"/>
      <c r="N4317" s="574"/>
      <c r="O4317" s="532"/>
      <c r="P4317" s="532"/>
    </row>
    <row r="4318" spans="1:16" x14ac:dyDescent="0.2">
      <c r="A4318" s="525"/>
      <c r="B4318" s="526"/>
      <c r="C4318" s="483"/>
      <c r="D4318" s="541"/>
      <c r="E4318" s="473"/>
      <c r="F4318" s="479"/>
      <c r="G4318" s="473"/>
      <c r="H4318" s="473"/>
      <c r="I4318" s="480"/>
      <c r="J4318" s="442"/>
      <c r="K4318" s="509"/>
      <c r="L4318" s="484"/>
      <c r="M4318" s="484"/>
      <c r="N4318" s="574"/>
      <c r="O4318" s="532"/>
      <c r="P4318" s="532"/>
    </row>
    <row r="4319" spans="1:16" x14ac:dyDescent="0.2">
      <c r="A4319" s="525"/>
      <c r="B4319" s="526"/>
      <c r="C4319" s="483"/>
      <c r="D4319" s="541"/>
      <c r="E4319" s="473"/>
      <c r="F4319" s="479"/>
      <c r="G4319" s="473"/>
      <c r="H4319" s="473"/>
      <c r="I4319" s="480"/>
      <c r="J4319" s="442"/>
      <c r="K4319" s="509"/>
      <c r="L4319" s="484"/>
      <c r="M4319" s="484"/>
      <c r="N4319" s="574"/>
      <c r="O4319" s="532"/>
      <c r="P4319" s="532"/>
    </row>
    <row r="4320" spans="1:16" x14ac:dyDescent="0.2">
      <c r="A4320" s="525"/>
      <c r="B4320" s="526"/>
      <c r="C4320" s="483"/>
      <c r="D4320" s="541"/>
      <c r="E4320" s="473"/>
      <c r="F4320" s="479"/>
      <c r="G4320" s="473"/>
      <c r="H4320" s="473"/>
      <c r="I4320" s="480"/>
      <c r="J4320" s="442"/>
      <c r="K4320" s="509"/>
      <c r="L4320" s="484"/>
      <c r="M4320" s="484"/>
      <c r="N4320" s="574"/>
      <c r="O4320" s="532"/>
      <c r="P4320" s="532"/>
    </row>
    <row r="4321" spans="1:16" x14ac:dyDescent="0.2">
      <c r="A4321" s="525"/>
      <c r="B4321" s="526"/>
      <c r="C4321" s="483"/>
      <c r="D4321" s="541"/>
      <c r="E4321" s="473"/>
      <c r="F4321" s="479"/>
      <c r="G4321" s="473"/>
      <c r="H4321" s="473"/>
      <c r="I4321" s="480"/>
      <c r="J4321" s="442"/>
      <c r="K4321" s="509"/>
      <c r="L4321" s="484"/>
      <c r="M4321" s="484"/>
      <c r="N4321" s="574"/>
      <c r="O4321" s="532"/>
      <c r="P4321" s="532"/>
    </row>
    <row r="4322" spans="1:16" x14ac:dyDescent="0.2">
      <c r="A4322" s="525"/>
      <c r="B4322" s="526"/>
      <c r="C4322" s="483"/>
      <c r="D4322" s="541"/>
      <c r="E4322" s="473"/>
      <c r="F4322" s="479"/>
      <c r="G4322" s="473"/>
      <c r="H4322" s="473"/>
      <c r="I4322" s="480"/>
      <c r="J4322" s="442"/>
      <c r="K4322" s="509"/>
      <c r="L4322" s="484"/>
      <c r="M4322" s="484"/>
      <c r="N4322" s="574"/>
      <c r="O4322" s="532"/>
      <c r="P4322" s="532"/>
    </row>
    <row r="4323" spans="1:16" x14ac:dyDescent="0.2">
      <c r="A4323" s="525"/>
      <c r="B4323" s="526"/>
      <c r="C4323" s="483"/>
      <c r="D4323" s="541"/>
      <c r="E4323" s="473"/>
      <c r="F4323" s="479"/>
      <c r="G4323" s="473"/>
      <c r="H4323" s="473"/>
      <c r="I4323" s="480"/>
      <c r="J4323" s="442"/>
      <c r="K4323" s="509"/>
      <c r="L4323" s="484"/>
      <c r="M4323" s="484"/>
      <c r="N4323" s="574"/>
      <c r="O4323" s="532"/>
      <c r="P4323" s="532"/>
    </row>
    <row r="4324" spans="1:16" x14ac:dyDescent="0.2">
      <c r="A4324" s="525"/>
      <c r="B4324" s="526"/>
      <c r="C4324" s="483"/>
      <c r="D4324" s="541"/>
      <c r="E4324" s="473"/>
      <c r="F4324" s="479"/>
      <c r="G4324" s="473"/>
      <c r="H4324" s="473"/>
      <c r="I4324" s="480"/>
      <c r="J4324" s="442"/>
      <c r="K4324" s="509"/>
      <c r="L4324" s="484"/>
      <c r="M4324" s="484"/>
      <c r="N4324" s="574"/>
      <c r="O4324" s="532"/>
      <c r="P4324" s="532"/>
    </row>
    <row r="4325" spans="1:16" x14ac:dyDescent="0.2">
      <c r="A4325" s="525"/>
      <c r="B4325" s="526"/>
      <c r="C4325" s="483"/>
      <c r="D4325" s="541"/>
      <c r="E4325" s="473"/>
      <c r="F4325" s="479"/>
      <c r="G4325" s="473"/>
      <c r="H4325" s="473"/>
      <c r="I4325" s="480"/>
      <c r="J4325" s="442"/>
      <c r="K4325" s="509"/>
      <c r="L4325" s="484"/>
      <c r="M4325" s="484"/>
      <c r="N4325" s="574"/>
      <c r="O4325" s="532"/>
      <c r="P4325" s="532"/>
    </row>
    <row r="4326" spans="1:16" x14ac:dyDescent="0.2">
      <c r="A4326" s="525"/>
      <c r="B4326" s="526"/>
      <c r="C4326" s="483"/>
      <c r="D4326" s="541"/>
      <c r="E4326" s="473"/>
      <c r="F4326" s="479"/>
      <c r="G4326" s="473"/>
      <c r="H4326" s="473"/>
      <c r="I4326" s="480"/>
      <c r="J4326" s="442"/>
      <c r="K4326" s="509"/>
      <c r="L4326" s="484"/>
      <c r="M4326" s="484"/>
      <c r="N4326" s="574"/>
      <c r="O4326" s="532"/>
      <c r="P4326" s="532"/>
    </row>
    <row r="4327" spans="1:16" x14ac:dyDescent="0.2">
      <c r="A4327" s="525"/>
      <c r="B4327" s="526"/>
      <c r="C4327" s="483"/>
      <c r="D4327" s="541"/>
      <c r="E4327" s="473"/>
      <c r="F4327" s="479"/>
      <c r="G4327" s="473"/>
      <c r="H4327" s="473"/>
      <c r="I4327" s="480"/>
      <c r="J4327" s="442"/>
      <c r="K4327" s="509"/>
      <c r="L4327" s="484"/>
      <c r="M4327" s="484"/>
      <c r="N4327" s="574"/>
      <c r="O4327" s="532"/>
      <c r="P4327" s="532"/>
    </row>
    <row r="4328" spans="1:16" x14ac:dyDescent="0.2">
      <c r="A4328" s="525"/>
      <c r="B4328" s="526"/>
      <c r="C4328" s="483"/>
      <c r="D4328" s="541"/>
      <c r="E4328" s="473"/>
      <c r="F4328" s="479"/>
      <c r="G4328" s="473"/>
      <c r="H4328" s="473"/>
      <c r="I4328" s="480"/>
      <c r="J4328" s="442"/>
      <c r="K4328" s="509"/>
      <c r="L4328" s="484"/>
      <c r="M4328" s="484"/>
      <c r="N4328" s="574"/>
      <c r="O4328" s="532"/>
      <c r="P4328" s="532"/>
    </row>
    <row r="4329" spans="1:16" x14ac:dyDescent="0.2">
      <c r="A4329" s="525"/>
      <c r="B4329" s="526"/>
      <c r="C4329" s="483"/>
      <c r="D4329" s="541"/>
      <c r="E4329" s="473"/>
      <c r="F4329" s="479"/>
      <c r="G4329" s="473"/>
      <c r="H4329" s="473"/>
      <c r="I4329" s="480"/>
      <c r="J4329" s="442"/>
      <c r="K4329" s="509"/>
      <c r="L4329" s="484"/>
      <c r="M4329" s="484"/>
      <c r="N4329" s="574"/>
      <c r="O4329" s="532"/>
      <c r="P4329" s="532"/>
    </row>
    <row r="4330" spans="1:16" x14ac:dyDescent="0.2">
      <c r="A4330" s="525"/>
      <c r="B4330" s="526"/>
      <c r="C4330" s="483"/>
      <c r="D4330" s="541"/>
      <c r="E4330" s="473"/>
      <c r="F4330" s="479"/>
      <c r="G4330" s="473"/>
      <c r="H4330" s="473"/>
      <c r="I4330" s="480"/>
      <c r="J4330" s="442"/>
      <c r="K4330" s="509"/>
      <c r="L4330" s="484"/>
      <c r="M4330" s="484"/>
      <c r="N4330" s="574"/>
      <c r="O4330" s="532"/>
      <c r="P4330" s="532"/>
    </row>
    <row r="4331" spans="1:16" x14ac:dyDescent="0.2">
      <c r="A4331" s="525"/>
      <c r="B4331" s="526"/>
      <c r="C4331" s="483"/>
      <c r="D4331" s="541"/>
      <c r="E4331" s="473"/>
      <c r="F4331" s="479"/>
      <c r="G4331" s="473"/>
      <c r="H4331" s="473"/>
      <c r="I4331" s="480"/>
      <c r="J4331" s="442"/>
      <c r="K4331" s="509"/>
      <c r="L4331" s="484"/>
      <c r="M4331" s="484"/>
      <c r="N4331" s="574"/>
      <c r="O4331" s="532"/>
      <c r="P4331" s="532"/>
    </row>
    <row r="4332" spans="1:16" x14ac:dyDescent="0.2">
      <c r="A4332" s="525"/>
      <c r="B4332" s="526"/>
      <c r="C4332" s="483"/>
      <c r="D4332" s="541"/>
      <c r="E4332" s="473"/>
      <c r="F4332" s="479"/>
      <c r="G4332" s="473"/>
      <c r="H4332" s="473"/>
      <c r="I4332" s="480"/>
      <c r="J4332" s="442"/>
      <c r="K4332" s="509"/>
      <c r="L4332" s="484"/>
      <c r="M4332" s="484"/>
      <c r="N4332" s="574"/>
      <c r="O4332" s="532"/>
      <c r="P4332" s="532"/>
    </row>
    <row r="4333" spans="1:16" x14ac:dyDescent="0.2">
      <c r="A4333" s="525"/>
      <c r="B4333" s="526"/>
      <c r="C4333" s="483"/>
      <c r="D4333" s="541"/>
      <c r="E4333" s="473"/>
      <c r="F4333" s="479"/>
      <c r="G4333" s="473"/>
      <c r="H4333" s="473"/>
      <c r="I4333" s="480"/>
      <c r="J4333" s="442"/>
      <c r="K4333" s="509"/>
      <c r="L4333" s="484"/>
      <c r="M4333" s="484"/>
      <c r="N4333" s="574"/>
      <c r="O4333" s="532"/>
      <c r="P4333" s="532"/>
    </row>
    <row r="4334" spans="1:16" x14ac:dyDescent="0.2">
      <c r="A4334" s="525"/>
      <c r="B4334" s="526"/>
      <c r="C4334" s="483"/>
      <c r="D4334" s="541"/>
      <c r="E4334" s="473"/>
      <c r="F4334" s="479"/>
      <c r="G4334" s="473"/>
      <c r="H4334" s="473"/>
      <c r="I4334" s="480"/>
      <c r="J4334" s="442"/>
      <c r="K4334" s="509"/>
      <c r="L4334" s="484"/>
      <c r="M4334" s="484"/>
      <c r="N4334" s="574"/>
      <c r="O4334" s="532"/>
      <c r="P4334" s="532"/>
    </row>
    <row r="4335" spans="1:16" x14ac:dyDescent="0.2">
      <c r="A4335" s="525"/>
      <c r="B4335" s="526"/>
      <c r="C4335" s="483"/>
      <c r="D4335" s="541"/>
      <c r="E4335" s="473"/>
      <c r="F4335" s="479"/>
      <c r="G4335" s="473"/>
      <c r="H4335" s="473"/>
      <c r="I4335" s="480"/>
      <c r="J4335" s="442"/>
      <c r="K4335" s="509"/>
      <c r="L4335" s="484"/>
      <c r="M4335" s="484"/>
      <c r="N4335" s="574"/>
      <c r="O4335" s="532"/>
      <c r="P4335" s="532"/>
    </row>
    <row r="4336" spans="1:16" x14ac:dyDescent="0.2">
      <c r="A4336" s="525"/>
      <c r="B4336" s="526"/>
      <c r="C4336" s="483"/>
      <c r="D4336" s="541"/>
      <c r="E4336" s="473"/>
      <c r="F4336" s="479"/>
      <c r="G4336" s="473"/>
      <c r="H4336" s="473"/>
      <c r="I4336" s="480"/>
      <c r="J4336" s="442"/>
      <c r="K4336" s="509"/>
      <c r="L4336" s="484"/>
      <c r="M4336" s="484"/>
      <c r="N4336" s="574"/>
      <c r="O4336" s="532"/>
      <c r="P4336" s="532"/>
    </row>
    <row r="4337" spans="1:16" x14ac:dyDescent="0.2">
      <c r="A4337" s="525"/>
      <c r="B4337" s="526"/>
      <c r="C4337" s="483"/>
      <c r="D4337" s="541"/>
      <c r="E4337" s="473"/>
      <c r="F4337" s="479"/>
      <c r="G4337" s="473"/>
      <c r="H4337" s="473"/>
      <c r="I4337" s="480"/>
      <c r="J4337" s="442"/>
      <c r="K4337" s="509"/>
      <c r="L4337" s="484"/>
      <c r="M4337" s="484"/>
      <c r="N4337" s="574"/>
      <c r="O4337" s="532"/>
      <c r="P4337" s="532"/>
    </row>
    <row r="4338" spans="1:16" x14ac:dyDescent="0.2">
      <c r="A4338" s="525"/>
      <c r="B4338" s="526"/>
      <c r="C4338" s="483"/>
      <c r="D4338" s="541"/>
      <c r="E4338" s="473"/>
      <c r="F4338" s="479"/>
      <c r="G4338" s="473"/>
      <c r="H4338" s="473"/>
      <c r="I4338" s="480"/>
      <c r="J4338" s="442"/>
      <c r="K4338" s="509"/>
      <c r="L4338" s="484"/>
      <c r="M4338" s="484"/>
      <c r="N4338" s="574"/>
      <c r="O4338" s="532"/>
      <c r="P4338" s="532"/>
    </row>
    <row r="4339" spans="1:16" x14ac:dyDescent="0.2">
      <c r="A4339" s="525"/>
      <c r="B4339" s="526"/>
      <c r="C4339" s="483"/>
      <c r="D4339" s="541"/>
      <c r="E4339" s="473"/>
      <c r="F4339" s="479"/>
      <c r="G4339" s="473"/>
      <c r="H4339" s="473"/>
      <c r="I4339" s="480"/>
      <c r="J4339" s="442"/>
      <c r="K4339" s="509"/>
      <c r="L4339" s="484"/>
      <c r="M4339" s="484"/>
      <c r="N4339" s="574"/>
      <c r="O4339" s="532"/>
      <c r="P4339" s="532"/>
    </row>
    <row r="4340" spans="1:16" x14ac:dyDescent="0.2">
      <c r="A4340" s="525"/>
      <c r="B4340" s="526"/>
      <c r="C4340" s="483"/>
      <c r="D4340" s="541"/>
      <c r="E4340" s="473"/>
      <c r="F4340" s="479"/>
      <c r="G4340" s="473"/>
      <c r="H4340" s="473"/>
      <c r="I4340" s="480"/>
      <c r="J4340" s="442"/>
      <c r="K4340" s="509"/>
      <c r="L4340" s="484"/>
      <c r="M4340" s="484"/>
      <c r="N4340" s="574"/>
      <c r="O4340" s="532"/>
      <c r="P4340" s="532"/>
    </row>
    <row r="4341" spans="1:16" x14ac:dyDescent="0.2">
      <c r="A4341" s="525"/>
      <c r="B4341" s="526"/>
      <c r="C4341" s="483"/>
      <c r="D4341" s="541"/>
      <c r="E4341" s="473"/>
      <c r="F4341" s="479"/>
      <c r="G4341" s="473"/>
      <c r="H4341" s="473"/>
      <c r="I4341" s="480"/>
      <c r="J4341" s="442"/>
      <c r="K4341" s="509"/>
      <c r="L4341" s="484"/>
      <c r="M4341" s="484"/>
      <c r="N4341" s="574"/>
      <c r="O4341" s="532"/>
      <c r="P4341" s="532"/>
    </row>
    <row r="4342" spans="1:16" x14ac:dyDescent="0.2">
      <c r="A4342" s="525"/>
      <c r="B4342" s="526"/>
      <c r="C4342" s="483"/>
      <c r="D4342" s="541"/>
      <c r="E4342" s="473"/>
      <c r="F4342" s="479"/>
      <c r="G4342" s="473"/>
      <c r="H4342" s="473"/>
      <c r="I4342" s="480"/>
      <c r="J4342" s="442"/>
      <c r="K4342" s="509"/>
      <c r="L4342" s="484"/>
      <c r="M4342" s="484"/>
      <c r="N4342" s="574"/>
      <c r="O4342" s="532"/>
      <c r="P4342" s="532"/>
    </row>
    <row r="4343" spans="1:16" x14ac:dyDescent="0.2">
      <c r="A4343" s="525"/>
      <c r="B4343" s="526"/>
      <c r="C4343" s="483"/>
      <c r="D4343" s="541"/>
      <c r="E4343" s="473"/>
      <c r="F4343" s="479"/>
      <c r="G4343" s="473"/>
      <c r="H4343" s="473"/>
      <c r="I4343" s="480"/>
      <c r="J4343" s="442"/>
      <c r="K4343" s="509"/>
      <c r="L4343" s="484"/>
      <c r="M4343" s="484"/>
      <c r="N4343" s="574"/>
      <c r="O4343" s="532"/>
      <c r="P4343" s="532"/>
    </row>
    <row r="4344" spans="1:16" x14ac:dyDescent="0.2">
      <c r="A4344" s="525"/>
      <c r="B4344" s="526"/>
      <c r="C4344" s="483"/>
      <c r="D4344" s="541"/>
      <c r="E4344" s="473"/>
      <c r="F4344" s="479"/>
      <c r="G4344" s="473"/>
      <c r="H4344" s="473"/>
      <c r="I4344" s="480"/>
      <c r="J4344" s="442"/>
      <c r="K4344" s="509"/>
      <c r="L4344" s="484"/>
      <c r="M4344" s="484"/>
      <c r="N4344" s="574"/>
      <c r="O4344" s="532"/>
      <c r="P4344" s="532"/>
    </row>
    <row r="4345" spans="1:16" x14ac:dyDescent="0.2">
      <c r="A4345" s="525"/>
      <c r="B4345" s="526"/>
      <c r="C4345" s="483"/>
      <c r="D4345" s="541"/>
      <c r="E4345" s="473"/>
      <c r="F4345" s="479"/>
      <c r="G4345" s="473"/>
      <c r="H4345" s="473"/>
      <c r="I4345" s="480"/>
      <c r="J4345" s="442"/>
      <c r="K4345" s="509"/>
      <c r="L4345" s="484"/>
      <c r="M4345" s="484"/>
      <c r="N4345" s="574"/>
      <c r="O4345" s="532"/>
      <c r="P4345" s="532"/>
    </row>
    <row r="4346" spans="1:16" x14ac:dyDescent="0.2">
      <c r="A4346" s="525"/>
      <c r="B4346" s="526"/>
      <c r="C4346" s="483"/>
      <c r="D4346" s="541"/>
      <c r="E4346" s="473"/>
      <c r="F4346" s="479"/>
      <c r="G4346" s="473"/>
      <c r="H4346" s="473"/>
      <c r="I4346" s="480"/>
      <c r="J4346" s="442"/>
      <c r="K4346" s="509"/>
      <c r="L4346" s="484"/>
      <c r="M4346" s="484"/>
      <c r="N4346" s="574"/>
      <c r="O4346" s="532"/>
      <c r="P4346" s="532"/>
    </row>
    <row r="4347" spans="1:16" x14ac:dyDescent="0.2">
      <c r="A4347" s="525"/>
      <c r="B4347" s="526"/>
      <c r="C4347" s="483"/>
      <c r="D4347" s="541"/>
      <c r="E4347" s="473"/>
      <c r="F4347" s="479"/>
      <c r="G4347" s="473"/>
      <c r="H4347" s="473"/>
      <c r="I4347" s="480"/>
      <c r="J4347" s="442"/>
      <c r="K4347" s="509"/>
      <c r="L4347" s="484"/>
      <c r="M4347" s="484"/>
      <c r="N4347" s="574"/>
      <c r="O4347" s="532"/>
      <c r="P4347" s="532"/>
    </row>
    <row r="4348" spans="1:16" x14ac:dyDescent="0.2">
      <c r="A4348" s="525"/>
      <c r="B4348" s="526"/>
      <c r="C4348" s="483"/>
      <c r="D4348" s="541"/>
      <c r="E4348" s="473"/>
      <c r="F4348" s="479"/>
      <c r="G4348" s="473"/>
      <c r="H4348" s="473"/>
      <c r="I4348" s="480"/>
      <c r="J4348" s="442"/>
      <c r="K4348" s="509"/>
      <c r="L4348" s="484"/>
      <c r="M4348" s="484"/>
      <c r="N4348" s="574"/>
      <c r="O4348" s="532"/>
      <c r="P4348" s="532"/>
    </row>
    <row r="4349" spans="1:16" x14ac:dyDescent="0.2">
      <c r="A4349" s="525"/>
      <c r="B4349" s="526"/>
      <c r="C4349" s="483"/>
      <c r="D4349" s="541"/>
      <c r="E4349" s="473"/>
      <c r="F4349" s="479"/>
      <c r="G4349" s="473"/>
      <c r="H4349" s="473"/>
      <c r="I4349" s="480"/>
      <c r="J4349" s="442"/>
      <c r="K4349" s="509"/>
      <c r="L4349" s="484"/>
      <c r="M4349" s="484"/>
      <c r="N4349" s="574"/>
      <c r="O4349" s="532"/>
      <c r="P4349" s="532"/>
    </row>
    <row r="4350" spans="1:16" x14ac:dyDescent="0.2">
      <c r="A4350" s="525"/>
      <c r="B4350" s="526"/>
      <c r="C4350" s="483"/>
      <c r="D4350" s="541"/>
      <c r="E4350" s="473"/>
      <c r="F4350" s="479"/>
      <c r="G4350" s="473"/>
      <c r="H4350" s="473"/>
      <c r="I4350" s="480"/>
      <c r="J4350" s="442"/>
      <c r="K4350" s="509"/>
      <c r="L4350" s="484"/>
      <c r="M4350" s="484"/>
      <c r="N4350" s="574"/>
      <c r="O4350" s="532"/>
      <c r="P4350" s="532"/>
    </row>
    <row r="4351" spans="1:16" x14ac:dyDescent="0.2">
      <c r="A4351" s="525"/>
      <c r="B4351" s="526"/>
      <c r="C4351" s="483"/>
      <c r="D4351" s="541"/>
      <c r="E4351" s="473"/>
      <c r="F4351" s="479"/>
      <c r="G4351" s="473"/>
      <c r="H4351" s="473"/>
      <c r="I4351" s="480"/>
      <c r="J4351" s="442"/>
      <c r="K4351" s="509"/>
      <c r="L4351" s="484"/>
      <c r="M4351" s="484"/>
      <c r="N4351" s="574"/>
      <c r="O4351" s="532"/>
      <c r="P4351" s="532"/>
    </row>
    <row r="4352" spans="1:16" x14ac:dyDescent="0.2">
      <c r="A4352" s="525"/>
      <c r="B4352" s="526"/>
      <c r="C4352" s="483"/>
      <c r="D4352" s="541"/>
      <c r="E4352" s="473"/>
      <c r="F4352" s="479"/>
      <c r="G4352" s="473"/>
      <c r="H4352" s="473"/>
      <c r="I4352" s="480"/>
      <c r="J4352" s="442"/>
      <c r="K4352" s="509"/>
      <c r="L4352" s="484"/>
      <c r="M4352" s="484"/>
      <c r="N4352" s="574"/>
      <c r="O4352" s="532"/>
      <c r="P4352" s="532"/>
    </row>
    <row r="4353" spans="1:16" x14ac:dyDescent="0.2">
      <c r="A4353" s="525"/>
      <c r="B4353" s="526"/>
      <c r="C4353" s="483"/>
      <c r="D4353" s="541"/>
      <c r="E4353" s="473"/>
      <c r="F4353" s="479"/>
      <c r="G4353" s="473"/>
      <c r="H4353" s="473"/>
      <c r="I4353" s="480"/>
      <c r="J4353" s="442"/>
      <c r="K4353" s="509"/>
      <c r="L4353" s="484"/>
      <c r="M4353" s="484"/>
      <c r="N4353" s="574"/>
      <c r="O4353" s="532"/>
      <c r="P4353" s="532"/>
    </row>
    <row r="4354" spans="1:16" x14ac:dyDescent="0.2">
      <c r="A4354" s="525"/>
      <c r="B4354" s="526"/>
      <c r="C4354" s="483"/>
      <c r="D4354" s="541"/>
      <c r="E4354" s="473"/>
      <c r="F4354" s="479"/>
      <c r="G4354" s="473"/>
      <c r="H4354" s="473"/>
      <c r="I4354" s="480"/>
      <c r="J4354" s="442"/>
      <c r="K4354" s="509"/>
      <c r="L4354" s="484"/>
      <c r="M4354" s="484"/>
      <c r="N4354" s="574"/>
      <c r="O4354" s="532"/>
      <c r="P4354" s="532"/>
    </row>
    <row r="4355" spans="1:16" x14ac:dyDescent="0.2">
      <c r="A4355" s="525"/>
      <c r="B4355" s="526"/>
      <c r="C4355" s="483"/>
      <c r="D4355" s="541"/>
      <c r="E4355" s="473"/>
      <c r="F4355" s="479"/>
      <c r="G4355" s="473"/>
      <c r="H4355" s="473"/>
      <c r="I4355" s="480"/>
      <c r="J4355" s="442"/>
      <c r="K4355" s="509"/>
      <c r="L4355" s="484"/>
      <c r="M4355" s="484"/>
      <c r="N4355" s="574"/>
      <c r="O4355" s="532"/>
      <c r="P4355" s="532"/>
    </row>
    <row r="4356" spans="1:16" x14ac:dyDescent="0.2">
      <c r="A4356" s="525"/>
      <c r="B4356" s="526"/>
      <c r="C4356" s="483"/>
      <c r="D4356" s="541"/>
      <c r="E4356" s="473"/>
      <c r="F4356" s="479"/>
      <c r="G4356" s="473"/>
      <c r="H4356" s="473"/>
      <c r="I4356" s="480"/>
      <c r="J4356" s="442"/>
      <c r="K4356" s="509"/>
      <c r="L4356" s="484"/>
      <c r="M4356" s="484"/>
      <c r="N4356" s="574"/>
      <c r="O4356" s="532"/>
      <c r="P4356" s="532"/>
    </row>
    <row r="4357" spans="1:16" x14ac:dyDescent="0.2">
      <c r="A4357" s="525"/>
      <c r="B4357" s="526"/>
      <c r="C4357" s="483"/>
      <c r="D4357" s="541"/>
      <c r="E4357" s="473"/>
      <c r="F4357" s="479"/>
      <c r="G4357" s="473"/>
      <c r="H4357" s="473"/>
      <c r="I4357" s="480"/>
      <c r="J4357" s="442"/>
      <c r="K4357" s="509"/>
      <c r="L4357" s="484"/>
      <c r="M4357" s="484"/>
      <c r="N4357" s="574"/>
      <c r="O4357" s="532"/>
      <c r="P4357" s="532"/>
    </row>
    <row r="4358" spans="1:16" x14ac:dyDescent="0.2">
      <c r="A4358" s="525"/>
      <c r="B4358" s="526"/>
      <c r="C4358" s="483"/>
      <c r="D4358" s="541"/>
      <c r="E4358" s="473"/>
      <c r="F4358" s="479"/>
      <c r="G4358" s="473"/>
      <c r="H4358" s="473"/>
      <c r="I4358" s="480"/>
      <c r="J4358" s="442"/>
      <c r="K4358" s="509"/>
      <c r="L4358" s="484"/>
      <c r="M4358" s="484"/>
      <c r="N4358" s="574"/>
      <c r="O4358" s="532"/>
      <c r="P4358" s="532"/>
    </row>
    <row r="4359" spans="1:16" x14ac:dyDescent="0.2">
      <c r="A4359" s="525"/>
      <c r="B4359" s="526"/>
      <c r="C4359" s="483"/>
      <c r="D4359" s="541"/>
      <c r="E4359" s="473"/>
      <c r="F4359" s="479"/>
      <c r="G4359" s="473"/>
      <c r="H4359" s="473"/>
      <c r="I4359" s="480"/>
      <c r="J4359" s="442"/>
      <c r="K4359" s="509"/>
      <c r="L4359" s="484"/>
      <c r="M4359" s="484"/>
      <c r="N4359" s="574"/>
      <c r="O4359" s="532"/>
      <c r="P4359" s="532"/>
    </row>
    <row r="4360" spans="1:16" x14ac:dyDescent="0.2">
      <c r="A4360" s="525"/>
      <c r="B4360" s="526"/>
      <c r="C4360" s="483"/>
      <c r="D4360" s="541"/>
      <c r="E4360" s="473"/>
      <c r="F4360" s="479"/>
      <c r="G4360" s="473"/>
      <c r="H4360" s="473"/>
      <c r="I4360" s="480"/>
      <c r="J4360" s="442"/>
      <c r="K4360" s="509"/>
      <c r="L4360" s="484"/>
      <c r="M4360" s="484"/>
      <c r="N4360" s="574"/>
      <c r="O4360" s="532"/>
      <c r="P4360" s="532"/>
    </row>
    <row r="4361" spans="1:16" x14ac:dyDescent="0.2">
      <c r="A4361" s="525"/>
      <c r="B4361" s="526"/>
      <c r="C4361" s="483"/>
      <c r="D4361" s="541"/>
      <c r="E4361" s="473"/>
      <c r="F4361" s="479"/>
      <c r="G4361" s="473"/>
      <c r="H4361" s="473"/>
      <c r="I4361" s="480"/>
      <c r="J4361" s="442"/>
      <c r="K4361" s="509"/>
      <c r="L4361" s="484"/>
      <c r="M4361" s="484"/>
      <c r="N4361" s="574"/>
      <c r="O4361" s="532"/>
      <c r="P4361" s="532"/>
    </row>
    <row r="4362" spans="1:16" x14ac:dyDescent="0.2">
      <c r="A4362" s="525"/>
      <c r="B4362" s="526"/>
      <c r="C4362" s="483"/>
      <c r="D4362" s="541"/>
      <c r="E4362" s="473"/>
      <c r="F4362" s="479"/>
      <c r="G4362" s="473"/>
      <c r="H4362" s="473"/>
      <c r="I4362" s="480"/>
      <c r="J4362" s="442"/>
      <c r="K4362" s="509"/>
      <c r="L4362" s="484"/>
      <c r="M4362" s="484"/>
      <c r="N4362" s="574"/>
      <c r="O4362" s="532"/>
      <c r="P4362" s="532"/>
    </row>
    <row r="4363" spans="1:16" x14ac:dyDescent="0.2">
      <c r="A4363" s="525"/>
      <c r="B4363" s="526"/>
      <c r="C4363" s="483"/>
      <c r="D4363" s="541"/>
      <c r="E4363" s="473"/>
      <c r="F4363" s="479"/>
      <c r="G4363" s="473"/>
      <c r="H4363" s="473"/>
      <c r="I4363" s="480"/>
      <c r="J4363" s="442"/>
      <c r="K4363" s="509"/>
      <c r="L4363" s="484"/>
      <c r="M4363" s="484"/>
      <c r="N4363" s="574"/>
      <c r="O4363" s="532"/>
      <c r="P4363" s="532"/>
    </row>
    <row r="4364" spans="1:16" x14ac:dyDescent="0.2">
      <c r="A4364" s="525"/>
      <c r="B4364" s="526"/>
      <c r="C4364" s="483"/>
      <c r="D4364" s="541"/>
      <c r="E4364" s="473"/>
      <c r="F4364" s="479"/>
      <c r="G4364" s="473"/>
      <c r="H4364" s="473"/>
      <c r="I4364" s="480"/>
      <c r="J4364" s="442"/>
      <c r="K4364" s="509"/>
      <c r="L4364" s="484"/>
      <c r="M4364" s="484"/>
      <c r="N4364" s="574"/>
      <c r="O4364" s="532"/>
      <c r="P4364" s="532"/>
    </row>
    <row r="4365" spans="1:16" x14ac:dyDescent="0.2">
      <c r="A4365" s="525"/>
      <c r="B4365" s="526"/>
      <c r="C4365" s="483"/>
      <c r="D4365" s="541"/>
      <c r="E4365" s="473"/>
      <c r="F4365" s="479"/>
      <c r="G4365" s="473"/>
      <c r="H4365" s="473"/>
      <c r="I4365" s="480"/>
      <c r="J4365" s="442"/>
      <c r="K4365" s="509"/>
      <c r="L4365" s="484"/>
      <c r="M4365" s="484"/>
      <c r="N4365" s="574"/>
      <c r="O4365" s="532"/>
      <c r="P4365" s="532"/>
    </row>
    <row r="4366" spans="1:16" x14ac:dyDescent="0.2">
      <c r="A4366" s="525"/>
      <c r="B4366" s="526"/>
      <c r="C4366" s="483"/>
      <c r="D4366" s="541"/>
      <c r="E4366" s="473"/>
      <c r="F4366" s="479"/>
      <c r="G4366" s="473"/>
      <c r="H4366" s="473"/>
      <c r="I4366" s="480"/>
      <c r="J4366" s="442"/>
      <c r="K4366" s="509"/>
      <c r="L4366" s="484"/>
      <c r="M4366" s="484"/>
      <c r="N4366" s="574"/>
      <c r="O4366" s="532"/>
      <c r="P4366" s="532"/>
    </row>
    <row r="4367" spans="1:16" x14ac:dyDescent="0.2">
      <c r="A4367" s="525"/>
      <c r="B4367" s="526"/>
      <c r="C4367" s="483"/>
      <c r="D4367" s="541"/>
      <c r="E4367" s="473"/>
      <c r="F4367" s="479"/>
      <c r="G4367" s="473"/>
      <c r="H4367" s="473"/>
      <c r="I4367" s="480"/>
      <c r="J4367" s="442"/>
      <c r="K4367" s="509"/>
      <c r="L4367" s="484"/>
      <c r="M4367" s="484"/>
      <c r="N4367" s="574"/>
      <c r="O4367" s="532"/>
      <c r="P4367" s="532"/>
    </row>
    <row r="4368" spans="1:16" x14ac:dyDescent="0.2">
      <c r="A4368" s="525"/>
      <c r="B4368" s="526"/>
      <c r="C4368" s="483"/>
      <c r="D4368" s="541"/>
      <c r="E4368" s="473"/>
      <c r="F4368" s="479"/>
      <c r="G4368" s="473"/>
      <c r="H4368" s="473"/>
      <c r="I4368" s="480"/>
      <c r="J4368" s="442"/>
      <c r="K4368" s="509"/>
      <c r="L4368" s="484"/>
      <c r="M4368" s="484"/>
      <c r="N4368" s="574"/>
      <c r="O4368" s="532"/>
      <c r="P4368" s="532"/>
    </row>
    <row r="4369" spans="1:16" x14ac:dyDescent="0.2">
      <c r="A4369" s="525"/>
      <c r="B4369" s="526"/>
      <c r="C4369" s="483"/>
      <c r="D4369" s="541"/>
      <c r="E4369" s="473"/>
      <c r="F4369" s="479"/>
      <c r="G4369" s="473"/>
      <c r="H4369" s="473"/>
      <c r="I4369" s="480"/>
      <c r="J4369" s="442"/>
      <c r="K4369" s="509"/>
      <c r="L4369" s="484"/>
      <c r="M4369" s="484"/>
      <c r="N4369" s="574"/>
      <c r="O4369" s="532"/>
      <c r="P4369" s="532"/>
    </row>
    <row r="4370" spans="1:16" x14ac:dyDescent="0.2">
      <c r="A4370" s="525"/>
      <c r="B4370" s="526"/>
      <c r="C4370" s="483"/>
      <c r="D4370" s="541"/>
      <c r="E4370" s="473"/>
      <c r="F4370" s="479"/>
      <c r="G4370" s="473"/>
      <c r="H4370" s="473"/>
      <c r="I4370" s="480"/>
      <c r="J4370" s="442"/>
      <c r="K4370" s="509"/>
      <c r="L4370" s="484"/>
      <c r="M4370" s="484"/>
      <c r="N4370" s="574"/>
      <c r="O4370" s="532"/>
      <c r="P4370" s="532"/>
    </row>
    <row r="4371" spans="1:16" x14ac:dyDescent="0.2">
      <c r="A4371" s="525"/>
      <c r="B4371" s="526"/>
      <c r="C4371" s="483"/>
      <c r="D4371" s="541"/>
      <c r="E4371" s="473"/>
      <c r="F4371" s="479"/>
      <c r="G4371" s="473"/>
      <c r="H4371" s="473"/>
      <c r="I4371" s="480"/>
      <c r="J4371" s="442"/>
      <c r="K4371" s="509"/>
      <c r="L4371" s="484"/>
      <c r="M4371" s="484"/>
      <c r="N4371" s="574"/>
      <c r="O4371" s="532"/>
      <c r="P4371" s="532"/>
    </row>
    <row r="4372" spans="1:16" x14ac:dyDescent="0.2">
      <c r="A4372" s="525"/>
      <c r="B4372" s="526"/>
      <c r="C4372" s="483"/>
      <c r="D4372" s="541"/>
      <c r="E4372" s="473"/>
      <c r="F4372" s="479"/>
      <c r="G4372" s="473"/>
      <c r="H4372" s="473"/>
      <c r="I4372" s="480"/>
      <c r="J4372" s="442"/>
      <c r="K4372" s="509"/>
      <c r="L4372" s="484"/>
      <c r="M4372" s="484"/>
      <c r="N4372" s="574"/>
      <c r="O4372" s="532"/>
      <c r="P4372" s="532"/>
    </row>
    <row r="4373" spans="1:16" x14ac:dyDescent="0.2">
      <c r="A4373" s="525"/>
      <c r="B4373" s="526"/>
      <c r="C4373" s="483"/>
      <c r="D4373" s="541"/>
      <c r="E4373" s="473"/>
      <c r="F4373" s="479"/>
      <c r="G4373" s="473"/>
      <c r="H4373" s="473"/>
      <c r="I4373" s="480"/>
      <c r="J4373" s="442"/>
      <c r="K4373" s="509"/>
      <c r="L4373" s="484"/>
      <c r="M4373" s="484"/>
      <c r="N4373" s="574"/>
      <c r="O4373" s="532"/>
      <c r="P4373" s="532"/>
    </row>
    <row r="4374" spans="1:16" x14ac:dyDescent="0.2">
      <c r="A4374" s="525"/>
      <c r="B4374" s="526"/>
      <c r="C4374" s="483"/>
      <c r="D4374" s="541"/>
      <c r="E4374" s="473"/>
      <c r="F4374" s="479"/>
      <c r="G4374" s="473"/>
      <c r="H4374" s="473"/>
      <c r="I4374" s="480"/>
      <c r="J4374" s="442"/>
      <c r="K4374" s="509"/>
      <c r="L4374" s="484"/>
      <c r="M4374" s="484"/>
      <c r="N4374" s="574"/>
      <c r="O4374" s="532"/>
      <c r="P4374" s="532"/>
    </row>
    <row r="4375" spans="1:16" x14ac:dyDescent="0.2">
      <c r="A4375" s="525"/>
      <c r="B4375" s="526"/>
      <c r="C4375" s="483"/>
      <c r="D4375" s="541"/>
      <c r="E4375" s="473"/>
      <c r="F4375" s="479"/>
      <c r="G4375" s="473"/>
      <c r="H4375" s="473"/>
      <c r="I4375" s="480"/>
      <c r="J4375" s="442"/>
      <c r="K4375" s="509"/>
      <c r="L4375" s="484"/>
      <c r="M4375" s="484"/>
      <c r="N4375" s="574"/>
      <c r="O4375" s="532"/>
      <c r="P4375" s="532"/>
    </row>
    <row r="4376" spans="1:16" x14ac:dyDescent="0.2">
      <c r="A4376" s="525"/>
      <c r="B4376" s="526"/>
      <c r="C4376" s="483"/>
      <c r="D4376" s="541"/>
      <c r="E4376" s="473"/>
      <c r="F4376" s="479"/>
      <c r="G4376" s="473"/>
      <c r="H4376" s="473"/>
      <c r="I4376" s="480"/>
      <c r="J4376" s="442"/>
      <c r="K4376" s="509"/>
      <c r="L4376" s="484"/>
      <c r="M4376" s="484"/>
      <c r="N4376" s="574"/>
      <c r="O4376" s="532"/>
      <c r="P4376" s="532"/>
    </row>
    <row r="4377" spans="1:16" x14ac:dyDescent="0.2">
      <c r="A4377" s="525"/>
      <c r="B4377" s="526"/>
      <c r="C4377" s="483"/>
      <c r="D4377" s="541"/>
      <c r="E4377" s="473"/>
      <c r="F4377" s="479"/>
      <c r="G4377" s="473"/>
      <c r="H4377" s="473"/>
      <c r="I4377" s="480"/>
      <c r="J4377" s="442"/>
      <c r="K4377" s="509"/>
      <c r="L4377" s="484"/>
      <c r="M4377" s="484"/>
      <c r="N4377" s="574"/>
      <c r="O4377" s="532"/>
      <c r="P4377" s="532"/>
    </row>
    <row r="4378" spans="1:16" x14ac:dyDescent="0.2">
      <c r="A4378" s="525"/>
      <c r="B4378" s="526"/>
      <c r="C4378" s="483"/>
      <c r="D4378" s="541"/>
      <c r="E4378" s="473"/>
      <c r="F4378" s="479"/>
      <c r="G4378" s="473"/>
      <c r="H4378" s="473"/>
      <c r="I4378" s="480"/>
      <c r="J4378" s="442"/>
      <c r="K4378" s="509"/>
      <c r="L4378" s="484"/>
      <c r="M4378" s="484"/>
      <c r="N4378" s="574"/>
      <c r="O4378" s="532"/>
      <c r="P4378" s="532"/>
    </row>
    <row r="4379" spans="1:16" x14ac:dyDescent="0.2">
      <c r="A4379" s="525"/>
      <c r="B4379" s="526"/>
      <c r="C4379" s="483"/>
      <c r="D4379" s="541"/>
      <c r="E4379" s="473"/>
      <c r="F4379" s="479"/>
      <c r="G4379" s="473"/>
      <c r="H4379" s="473"/>
      <c r="I4379" s="480"/>
      <c r="J4379" s="442"/>
      <c r="K4379" s="509"/>
      <c r="L4379" s="484"/>
      <c r="M4379" s="484"/>
      <c r="N4379" s="574"/>
      <c r="O4379" s="532"/>
      <c r="P4379" s="532"/>
    </row>
    <row r="4380" spans="1:16" x14ac:dyDescent="0.2">
      <c r="A4380" s="525"/>
      <c r="B4380" s="526"/>
      <c r="C4380" s="483"/>
      <c r="D4380" s="541"/>
      <c r="E4380" s="473"/>
      <c r="F4380" s="479"/>
      <c r="G4380" s="473"/>
      <c r="H4380" s="473"/>
      <c r="I4380" s="480"/>
      <c r="J4380" s="442"/>
      <c r="K4380" s="509"/>
      <c r="L4380" s="484"/>
      <c r="M4380" s="484"/>
      <c r="N4380" s="574"/>
      <c r="O4380" s="532"/>
      <c r="P4380" s="532"/>
    </row>
    <row r="4381" spans="1:16" x14ac:dyDescent="0.2">
      <c r="A4381" s="525"/>
      <c r="B4381" s="526"/>
      <c r="C4381" s="483"/>
      <c r="D4381" s="541"/>
      <c r="E4381" s="473"/>
      <c r="F4381" s="479"/>
      <c r="G4381" s="473"/>
      <c r="H4381" s="473"/>
      <c r="I4381" s="480"/>
      <c r="J4381" s="442"/>
      <c r="K4381" s="509"/>
      <c r="L4381" s="484"/>
      <c r="M4381" s="484"/>
      <c r="N4381" s="574"/>
      <c r="O4381" s="532"/>
      <c r="P4381" s="532"/>
    </row>
    <row r="4382" spans="1:16" x14ac:dyDescent="0.2">
      <c r="A4382" s="525"/>
      <c r="B4382" s="526"/>
      <c r="C4382" s="483"/>
      <c r="D4382" s="541"/>
      <c r="E4382" s="473"/>
      <c r="F4382" s="479"/>
      <c r="G4382" s="473"/>
      <c r="H4382" s="473"/>
      <c r="I4382" s="480"/>
      <c r="J4382" s="442"/>
      <c r="K4382" s="509"/>
      <c r="L4382" s="484"/>
      <c r="M4382" s="484"/>
      <c r="N4382" s="574"/>
      <c r="O4382" s="532"/>
      <c r="P4382" s="532"/>
    </row>
    <row r="4383" spans="1:16" x14ac:dyDescent="0.2">
      <c r="A4383" s="525"/>
      <c r="B4383" s="526"/>
      <c r="C4383" s="483"/>
      <c r="D4383" s="541"/>
      <c r="E4383" s="473"/>
      <c r="F4383" s="479"/>
      <c r="G4383" s="473"/>
      <c r="H4383" s="473"/>
      <c r="I4383" s="480"/>
      <c r="J4383" s="442"/>
      <c r="K4383" s="509"/>
      <c r="L4383" s="484"/>
      <c r="M4383" s="484"/>
      <c r="N4383" s="574"/>
      <c r="O4383" s="532"/>
      <c r="P4383" s="532"/>
    </row>
    <row r="4384" spans="1:16" x14ac:dyDescent="0.2">
      <c r="A4384" s="525"/>
      <c r="B4384" s="526"/>
      <c r="C4384" s="483"/>
      <c r="D4384" s="541"/>
      <c r="E4384" s="473"/>
      <c r="F4384" s="479"/>
      <c r="G4384" s="473"/>
      <c r="H4384" s="473"/>
      <c r="I4384" s="480"/>
      <c r="J4384" s="442"/>
      <c r="K4384" s="509"/>
      <c r="L4384" s="484"/>
      <c r="M4384" s="484"/>
      <c r="N4384" s="574"/>
      <c r="O4384" s="532"/>
      <c r="P4384" s="532"/>
    </row>
    <row r="4385" spans="1:16" x14ac:dyDescent="0.2">
      <c r="A4385" s="525"/>
      <c r="B4385" s="526"/>
      <c r="C4385" s="483"/>
      <c r="D4385" s="541"/>
      <c r="E4385" s="473"/>
      <c r="F4385" s="479"/>
      <c r="G4385" s="473"/>
      <c r="H4385" s="473"/>
      <c r="I4385" s="480"/>
      <c r="J4385" s="442"/>
      <c r="K4385" s="509"/>
      <c r="L4385" s="484"/>
      <c r="M4385" s="484"/>
      <c r="N4385" s="574"/>
      <c r="O4385" s="532"/>
      <c r="P4385" s="532"/>
    </row>
    <row r="4386" spans="1:16" x14ac:dyDescent="0.2">
      <c r="A4386" s="525"/>
      <c r="B4386" s="526"/>
      <c r="C4386" s="483"/>
      <c r="D4386" s="541"/>
      <c r="E4386" s="473"/>
      <c r="F4386" s="479"/>
      <c r="G4386" s="473"/>
      <c r="H4386" s="473"/>
      <c r="I4386" s="480"/>
      <c r="J4386" s="442"/>
      <c r="K4386" s="509"/>
      <c r="L4386" s="484"/>
      <c r="M4386" s="484"/>
      <c r="N4386" s="574"/>
      <c r="O4386" s="532"/>
      <c r="P4386" s="532"/>
    </row>
    <row r="4387" spans="1:16" x14ac:dyDescent="0.2">
      <c r="A4387" s="525"/>
      <c r="B4387" s="526"/>
      <c r="C4387" s="483"/>
      <c r="D4387" s="541"/>
      <c r="E4387" s="473"/>
      <c r="F4387" s="479"/>
      <c r="G4387" s="473"/>
      <c r="H4387" s="473"/>
      <c r="I4387" s="480"/>
      <c r="J4387" s="442"/>
      <c r="K4387" s="509"/>
      <c r="L4387" s="484"/>
      <c r="M4387" s="484"/>
      <c r="N4387" s="574"/>
      <c r="O4387" s="532"/>
      <c r="P4387" s="532"/>
    </row>
    <row r="4388" spans="1:16" x14ac:dyDescent="0.2">
      <c r="A4388" s="525"/>
      <c r="B4388" s="526"/>
      <c r="C4388" s="483"/>
      <c r="D4388" s="541"/>
      <c r="E4388" s="473"/>
      <c r="F4388" s="479"/>
      <c r="G4388" s="473"/>
      <c r="H4388" s="473"/>
      <c r="I4388" s="480"/>
      <c r="J4388" s="442"/>
      <c r="K4388" s="509"/>
      <c r="L4388" s="484"/>
      <c r="M4388" s="484"/>
      <c r="N4388" s="574"/>
      <c r="O4388" s="532"/>
      <c r="P4388" s="532"/>
    </row>
    <row r="4389" spans="1:16" x14ac:dyDescent="0.2">
      <c r="A4389" s="525"/>
      <c r="B4389" s="526"/>
      <c r="C4389" s="483"/>
      <c r="D4389" s="541"/>
      <c r="E4389" s="473"/>
      <c r="F4389" s="479"/>
      <c r="G4389" s="473"/>
      <c r="H4389" s="473"/>
      <c r="I4389" s="480"/>
      <c r="J4389" s="442"/>
      <c r="K4389" s="509"/>
      <c r="L4389" s="484"/>
      <c r="M4389" s="484"/>
      <c r="N4389" s="574"/>
      <c r="O4389" s="532"/>
      <c r="P4389" s="532"/>
    </row>
    <row r="4390" spans="1:16" x14ac:dyDescent="0.2">
      <c r="A4390" s="525"/>
      <c r="B4390" s="526"/>
      <c r="C4390" s="483"/>
      <c r="D4390" s="541"/>
      <c r="E4390" s="473"/>
      <c r="F4390" s="479"/>
      <c r="G4390" s="473"/>
      <c r="H4390" s="473"/>
      <c r="I4390" s="480"/>
      <c r="J4390" s="442"/>
      <c r="K4390" s="509"/>
      <c r="L4390" s="484"/>
      <c r="M4390" s="484"/>
      <c r="N4390" s="574"/>
      <c r="O4390" s="532"/>
      <c r="P4390" s="532"/>
    </row>
    <row r="4391" spans="1:16" x14ac:dyDescent="0.2">
      <c r="A4391" s="525"/>
      <c r="B4391" s="526"/>
      <c r="C4391" s="483"/>
      <c r="D4391" s="541"/>
      <c r="E4391" s="473"/>
      <c r="F4391" s="479"/>
      <c r="G4391" s="473"/>
      <c r="H4391" s="473"/>
      <c r="I4391" s="480"/>
      <c r="J4391" s="442"/>
      <c r="K4391" s="509"/>
      <c r="L4391" s="484"/>
      <c r="M4391" s="484"/>
      <c r="N4391" s="574"/>
      <c r="O4391" s="532"/>
      <c r="P4391" s="532"/>
    </row>
    <row r="4392" spans="1:16" x14ac:dyDescent="0.2">
      <c r="A4392" s="525"/>
      <c r="B4392" s="526"/>
      <c r="C4392" s="483"/>
      <c r="D4392" s="541"/>
      <c r="E4392" s="473"/>
      <c r="F4392" s="479"/>
      <c r="G4392" s="473"/>
      <c r="H4392" s="473"/>
      <c r="I4392" s="480"/>
      <c r="J4392" s="442"/>
      <c r="K4392" s="509"/>
      <c r="L4392" s="484"/>
      <c r="M4392" s="484"/>
      <c r="N4392" s="574"/>
      <c r="O4392" s="532"/>
      <c r="P4392" s="532"/>
    </row>
    <row r="4393" spans="1:16" x14ac:dyDescent="0.2">
      <c r="A4393" s="525"/>
      <c r="B4393" s="526"/>
      <c r="C4393" s="483"/>
      <c r="D4393" s="541"/>
      <c r="E4393" s="473"/>
      <c r="F4393" s="479"/>
      <c r="G4393" s="473"/>
      <c r="H4393" s="473"/>
      <c r="I4393" s="480"/>
      <c r="J4393" s="442"/>
      <c r="K4393" s="509"/>
      <c r="L4393" s="484"/>
      <c r="M4393" s="484"/>
      <c r="N4393" s="574"/>
      <c r="O4393" s="532"/>
      <c r="P4393" s="532"/>
    </row>
    <row r="4394" spans="1:16" x14ac:dyDescent="0.2">
      <c r="A4394" s="525"/>
      <c r="B4394" s="526"/>
      <c r="C4394" s="483"/>
      <c r="D4394" s="541"/>
      <c r="E4394" s="473"/>
      <c r="F4394" s="479"/>
      <c r="G4394" s="473"/>
      <c r="H4394" s="473"/>
      <c r="I4394" s="480"/>
      <c r="J4394" s="442"/>
      <c r="K4394" s="509"/>
      <c r="L4394" s="484"/>
      <c r="M4394" s="484"/>
      <c r="N4394" s="574"/>
      <c r="O4394" s="532"/>
      <c r="P4394" s="532"/>
    </row>
    <row r="4395" spans="1:16" x14ac:dyDescent="0.2">
      <c r="A4395" s="525"/>
      <c r="B4395" s="526"/>
      <c r="C4395" s="483"/>
      <c r="D4395" s="541"/>
      <c r="E4395" s="473"/>
      <c r="F4395" s="479"/>
      <c r="G4395" s="473"/>
      <c r="H4395" s="473"/>
      <c r="I4395" s="480"/>
      <c r="J4395" s="442"/>
      <c r="K4395" s="509"/>
      <c r="L4395" s="484"/>
      <c r="M4395" s="484"/>
      <c r="N4395" s="574"/>
      <c r="O4395" s="532"/>
      <c r="P4395" s="532"/>
    </row>
    <row r="4396" spans="1:16" x14ac:dyDescent="0.2">
      <c r="A4396" s="525"/>
      <c r="B4396" s="526"/>
      <c r="C4396" s="483"/>
      <c r="D4396" s="541"/>
      <c r="E4396" s="473"/>
      <c r="F4396" s="479"/>
      <c r="G4396" s="473"/>
      <c r="H4396" s="473"/>
      <c r="I4396" s="480"/>
      <c r="J4396" s="442"/>
      <c r="K4396" s="509"/>
      <c r="L4396" s="484"/>
      <c r="M4396" s="484"/>
      <c r="N4396" s="574"/>
      <c r="O4396" s="532"/>
      <c r="P4396" s="532"/>
    </row>
    <row r="4397" spans="1:16" x14ac:dyDescent="0.2">
      <c r="A4397" s="525"/>
      <c r="B4397" s="526"/>
      <c r="C4397" s="483"/>
      <c r="D4397" s="541"/>
      <c r="E4397" s="473"/>
      <c r="F4397" s="479"/>
      <c r="G4397" s="473"/>
      <c r="H4397" s="473"/>
      <c r="I4397" s="480"/>
      <c r="J4397" s="442"/>
      <c r="K4397" s="509"/>
      <c r="L4397" s="484"/>
      <c r="M4397" s="484"/>
      <c r="N4397" s="574"/>
      <c r="O4397" s="532"/>
      <c r="P4397" s="532"/>
    </row>
    <row r="4398" spans="1:16" x14ac:dyDescent="0.2">
      <c r="A4398" s="525"/>
      <c r="B4398" s="526"/>
      <c r="C4398" s="483"/>
      <c r="D4398" s="541"/>
      <c r="E4398" s="473"/>
      <c r="F4398" s="479"/>
      <c r="G4398" s="473"/>
      <c r="H4398" s="473"/>
      <c r="I4398" s="480"/>
      <c r="J4398" s="442"/>
      <c r="K4398" s="509"/>
      <c r="L4398" s="484"/>
      <c r="M4398" s="484"/>
      <c r="N4398" s="574"/>
      <c r="O4398" s="532"/>
      <c r="P4398" s="532"/>
    </row>
    <row r="4399" spans="1:16" x14ac:dyDescent="0.2">
      <c r="A4399" s="525"/>
      <c r="B4399" s="526"/>
      <c r="C4399" s="483"/>
      <c r="D4399" s="541"/>
      <c r="E4399" s="473"/>
      <c r="F4399" s="479"/>
      <c r="G4399" s="473"/>
      <c r="H4399" s="473"/>
      <c r="I4399" s="480"/>
      <c r="J4399" s="442"/>
      <c r="K4399" s="509"/>
      <c r="L4399" s="484"/>
      <c r="M4399" s="484"/>
      <c r="N4399" s="574"/>
      <c r="O4399" s="532"/>
      <c r="P4399" s="532"/>
    </row>
    <row r="4400" spans="1:16" x14ac:dyDescent="0.2">
      <c r="A4400" s="525"/>
      <c r="B4400" s="526"/>
      <c r="C4400" s="483"/>
      <c r="D4400" s="541"/>
      <c r="E4400" s="473"/>
      <c r="F4400" s="479"/>
      <c r="G4400" s="473"/>
      <c r="H4400" s="473"/>
      <c r="I4400" s="480"/>
      <c r="J4400" s="442"/>
      <c r="K4400" s="509"/>
      <c r="L4400" s="484"/>
      <c r="M4400" s="484"/>
      <c r="N4400" s="574"/>
      <c r="O4400" s="532"/>
      <c r="P4400" s="532"/>
    </row>
    <row r="4401" spans="1:16" x14ac:dyDescent="0.2">
      <c r="A4401" s="525"/>
      <c r="B4401" s="526"/>
      <c r="C4401" s="483"/>
      <c r="D4401" s="541"/>
      <c r="E4401" s="473"/>
      <c r="F4401" s="479"/>
      <c r="G4401" s="473"/>
      <c r="H4401" s="473"/>
      <c r="I4401" s="480"/>
      <c r="J4401" s="442"/>
      <c r="K4401" s="509"/>
      <c r="L4401" s="484"/>
      <c r="M4401" s="484"/>
      <c r="N4401" s="574"/>
      <c r="O4401" s="532"/>
      <c r="P4401" s="532"/>
    </row>
    <row r="4402" spans="1:16" x14ac:dyDescent="0.2">
      <c r="A4402" s="525"/>
      <c r="B4402" s="526"/>
      <c r="C4402" s="483"/>
      <c r="D4402" s="541"/>
      <c r="E4402" s="473"/>
      <c r="F4402" s="479"/>
      <c r="G4402" s="473"/>
      <c r="H4402" s="473"/>
      <c r="I4402" s="480"/>
      <c r="J4402" s="442"/>
      <c r="K4402" s="509"/>
      <c r="L4402" s="484"/>
      <c r="M4402" s="484"/>
      <c r="N4402" s="574"/>
      <c r="O4402" s="532"/>
      <c r="P4402" s="532"/>
    </row>
    <row r="4403" spans="1:16" x14ac:dyDescent="0.2">
      <c r="A4403" s="525"/>
      <c r="B4403" s="526"/>
      <c r="C4403" s="483"/>
      <c r="D4403" s="541"/>
      <c r="E4403" s="473"/>
      <c r="F4403" s="479"/>
      <c r="G4403" s="473"/>
      <c r="H4403" s="473"/>
      <c r="I4403" s="480"/>
      <c r="J4403" s="442"/>
      <c r="K4403" s="509"/>
      <c r="L4403" s="484"/>
      <c r="M4403" s="484"/>
      <c r="N4403" s="574"/>
      <c r="O4403" s="532"/>
      <c r="P4403" s="532"/>
    </row>
    <row r="4404" spans="1:16" x14ac:dyDescent="0.2">
      <c r="A4404" s="525"/>
      <c r="B4404" s="526"/>
      <c r="C4404" s="483"/>
      <c r="D4404" s="541"/>
      <c r="E4404" s="473"/>
      <c r="F4404" s="479"/>
      <c r="G4404" s="473"/>
      <c r="H4404" s="473"/>
      <c r="I4404" s="480"/>
      <c r="J4404" s="442"/>
      <c r="K4404" s="509"/>
      <c r="L4404" s="484"/>
      <c r="M4404" s="484"/>
      <c r="N4404" s="574"/>
      <c r="O4404" s="532"/>
      <c r="P4404" s="532"/>
    </row>
    <row r="4405" spans="1:16" x14ac:dyDescent="0.2">
      <c r="A4405" s="525"/>
      <c r="B4405" s="526"/>
      <c r="C4405" s="483"/>
      <c r="D4405" s="541"/>
      <c r="E4405" s="473"/>
      <c r="F4405" s="479"/>
      <c r="G4405" s="473"/>
      <c r="H4405" s="473"/>
      <c r="I4405" s="480"/>
      <c r="J4405" s="442"/>
      <c r="K4405" s="509"/>
      <c r="L4405" s="484"/>
      <c r="M4405" s="484"/>
      <c r="N4405" s="574"/>
      <c r="O4405" s="532"/>
      <c r="P4405" s="532"/>
    </row>
    <row r="4406" spans="1:16" x14ac:dyDescent="0.2">
      <c r="A4406" s="525"/>
      <c r="B4406" s="526"/>
      <c r="C4406" s="483"/>
      <c r="D4406" s="541"/>
      <c r="E4406" s="473"/>
      <c r="F4406" s="479"/>
      <c r="G4406" s="473"/>
      <c r="H4406" s="473"/>
      <c r="I4406" s="480"/>
      <c r="J4406" s="442"/>
      <c r="K4406" s="509"/>
      <c r="L4406" s="484"/>
      <c r="M4406" s="484"/>
      <c r="N4406" s="574"/>
      <c r="O4406" s="532"/>
      <c r="P4406" s="532"/>
    </row>
    <row r="4407" spans="1:16" x14ac:dyDescent="0.2">
      <c r="A4407" s="525"/>
      <c r="B4407" s="526"/>
      <c r="C4407" s="483"/>
      <c r="D4407" s="541"/>
      <c r="E4407" s="473"/>
      <c r="F4407" s="479"/>
      <c r="G4407" s="473"/>
      <c r="H4407" s="473"/>
      <c r="I4407" s="480"/>
      <c r="J4407" s="442"/>
      <c r="K4407" s="509"/>
      <c r="L4407" s="484"/>
      <c r="M4407" s="484"/>
      <c r="N4407" s="574"/>
      <c r="O4407" s="532"/>
      <c r="P4407" s="532"/>
    </row>
    <row r="4408" spans="1:16" x14ac:dyDescent="0.2">
      <c r="A4408" s="525"/>
      <c r="B4408" s="526"/>
      <c r="C4408" s="483"/>
      <c r="D4408" s="541"/>
      <c r="E4408" s="473"/>
      <c r="F4408" s="479"/>
      <c r="G4408" s="473"/>
      <c r="H4408" s="473"/>
      <c r="I4408" s="480"/>
      <c r="J4408" s="442"/>
      <c r="K4408" s="509"/>
      <c r="L4408" s="484"/>
      <c r="M4408" s="484"/>
      <c r="N4408" s="574"/>
      <c r="O4408" s="532"/>
      <c r="P4408" s="532"/>
    </row>
    <row r="4409" spans="1:16" x14ac:dyDescent="0.2">
      <c r="A4409" s="525"/>
      <c r="B4409" s="526"/>
      <c r="C4409" s="483"/>
      <c r="D4409" s="541"/>
      <c r="E4409" s="473"/>
      <c r="F4409" s="479"/>
      <c r="G4409" s="473"/>
      <c r="H4409" s="473"/>
      <c r="I4409" s="480"/>
      <c r="J4409" s="442"/>
      <c r="K4409" s="509"/>
      <c r="L4409" s="484"/>
      <c r="M4409" s="484"/>
      <c r="N4409" s="574"/>
      <c r="O4409" s="532"/>
      <c r="P4409" s="532"/>
    </row>
    <row r="4410" spans="1:16" x14ac:dyDescent="0.2">
      <c r="A4410" s="525"/>
      <c r="B4410" s="526"/>
      <c r="C4410" s="483"/>
      <c r="D4410" s="541"/>
      <c r="E4410" s="473"/>
      <c r="F4410" s="479"/>
      <c r="G4410" s="473"/>
      <c r="H4410" s="473"/>
      <c r="I4410" s="480"/>
      <c r="J4410" s="442"/>
      <c r="K4410" s="509"/>
      <c r="L4410" s="484"/>
      <c r="M4410" s="484"/>
      <c r="N4410" s="574"/>
      <c r="O4410" s="532"/>
      <c r="P4410" s="532"/>
    </row>
    <row r="4411" spans="1:16" x14ac:dyDescent="0.2">
      <c r="A4411" s="525"/>
      <c r="B4411" s="518"/>
      <c r="C4411" s="518"/>
      <c r="D4411" s="518"/>
      <c r="E4411" s="518"/>
      <c r="F4411" s="518"/>
      <c r="G4411" s="518"/>
      <c r="H4411" s="518"/>
      <c r="I4411" s="518"/>
      <c r="J4411" s="518"/>
      <c r="K4411" s="518"/>
      <c r="L4411" s="518"/>
      <c r="M4411" s="518"/>
      <c r="N4411" s="518"/>
      <c r="O4411" s="532"/>
      <c r="P4411" s="532"/>
    </row>
    <row r="4412" spans="1:16" x14ac:dyDescent="0.2">
      <c r="A4412" s="525"/>
      <c r="B4412" s="518"/>
      <c r="C4412" s="518"/>
      <c r="D4412" s="518"/>
      <c r="E4412" s="518"/>
      <c r="F4412" s="518"/>
      <c r="G4412" s="518"/>
      <c r="H4412" s="518"/>
      <c r="I4412" s="518"/>
      <c r="J4412" s="518"/>
      <c r="K4412" s="518"/>
      <c r="L4412" s="518"/>
      <c r="M4412" s="518"/>
      <c r="N4412" s="518"/>
      <c r="O4412" s="532"/>
      <c r="P4412" s="532"/>
    </row>
    <row r="4413" spans="1:16" x14ac:dyDescent="0.2">
      <c r="A4413" s="525"/>
      <c r="B4413" s="518"/>
      <c r="C4413" s="518"/>
      <c r="D4413" s="518"/>
      <c r="E4413" s="518"/>
      <c r="F4413" s="518"/>
      <c r="G4413" s="518"/>
      <c r="H4413" s="518"/>
      <c r="I4413" s="518"/>
      <c r="J4413" s="518"/>
      <c r="K4413" s="518"/>
      <c r="L4413" s="518"/>
      <c r="M4413" s="518"/>
      <c r="N4413" s="518"/>
      <c r="O4413" s="532"/>
      <c r="P4413" s="532"/>
    </row>
    <row r="4414" spans="1:16" x14ac:dyDescent="0.2">
      <c r="A4414" s="525"/>
      <c r="B4414" s="518"/>
      <c r="C4414" s="518"/>
      <c r="D4414" s="518"/>
      <c r="E4414" s="518"/>
      <c r="F4414" s="518"/>
      <c r="G4414" s="518"/>
      <c r="H4414" s="518"/>
      <c r="I4414" s="518"/>
      <c r="J4414" s="518"/>
      <c r="K4414" s="518"/>
      <c r="L4414" s="518"/>
      <c r="M4414" s="518"/>
      <c r="N4414" s="518"/>
      <c r="O4414" s="532"/>
      <c r="P4414" s="532"/>
    </row>
    <row r="4415" spans="1:16" x14ac:dyDescent="0.2">
      <c r="A4415" s="525"/>
      <c r="B4415" s="518"/>
      <c r="C4415" s="518"/>
      <c r="D4415" s="518"/>
      <c r="E4415" s="518"/>
      <c r="F4415" s="518"/>
      <c r="G4415" s="518"/>
      <c r="H4415" s="518"/>
      <c r="I4415" s="518"/>
      <c r="J4415" s="518"/>
      <c r="K4415" s="518"/>
      <c r="L4415" s="518"/>
      <c r="M4415" s="518"/>
      <c r="N4415" s="518"/>
      <c r="O4415" s="532"/>
      <c r="P4415" s="532"/>
    </row>
    <row r="4416" spans="1:16" x14ac:dyDescent="0.2">
      <c r="A4416" s="525"/>
      <c r="B4416" s="518"/>
      <c r="C4416" s="518"/>
      <c r="D4416" s="518"/>
      <c r="E4416" s="518"/>
      <c r="F4416" s="518"/>
      <c r="G4416" s="518"/>
      <c r="H4416" s="518"/>
      <c r="I4416" s="518"/>
      <c r="J4416" s="518"/>
      <c r="K4416" s="518"/>
      <c r="L4416" s="518"/>
      <c r="M4416" s="518"/>
      <c r="N4416" s="518"/>
      <c r="O4416" s="532"/>
      <c r="P4416" s="532"/>
    </row>
    <row r="4417" spans="1:16" x14ac:dyDescent="0.2">
      <c r="A4417" s="525"/>
      <c r="B4417" s="518"/>
      <c r="C4417" s="518"/>
      <c r="D4417" s="518"/>
      <c r="E4417" s="518"/>
      <c r="F4417" s="518"/>
      <c r="G4417" s="518"/>
      <c r="H4417" s="518"/>
      <c r="I4417" s="518"/>
      <c r="J4417" s="518"/>
      <c r="K4417" s="518"/>
      <c r="L4417" s="518"/>
      <c r="M4417" s="518"/>
      <c r="N4417" s="518"/>
      <c r="O4417" s="532"/>
      <c r="P4417" s="532"/>
    </row>
    <row r="4418" spans="1:16" x14ac:dyDescent="0.2">
      <c r="A4418" s="525"/>
      <c r="B4418" s="518"/>
      <c r="C4418" s="518"/>
      <c r="D4418" s="518"/>
      <c r="E4418" s="518"/>
      <c r="F4418" s="518"/>
      <c r="G4418" s="518"/>
      <c r="H4418" s="518"/>
      <c r="I4418" s="518"/>
      <c r="J4418" s="518"/>
      <c r="K4418" s="518"/>
      <c r="L4418" s="518"/>
      <c r="M4418" s="518"/>
      <c r="N4418" s="518"/>
      <c r="O4418" s="532"/>
      <c r="P4418" s="532"/>
    </row>
    <row r="4419" spans="1:16" x14ac:dyDescent="0.2">
      <c r="A4419" s="525"/>
      <c r="B4419" s="518"/>
      <c r="C4419" s="518"/>
      <c r="D4419" s="518"/>
      <c r="E4419" s="518"/>
      <c r="F4419" s="518"/>
      <c r="G4419" s="518"/>
      <c r="H4419" s="518"/>
      <c r="I4419" s="518"/>
      <c r="J4419" s="518"/>
      <c r="K4419" s="518"/>
      <c r="L4419" s="518"/>
      <c r="M4419" s="518"/>
      <c r="N4419" s="518"/>
      <c r="O4419" s="532"/>
      <c r="P4419" s="532"/>
    </row>
    <row r="4420" spans="1:16" x14ac:dyDescent="0.2">
      <c r="A4420" s="525"/>
      <c r="B4420" s="518"/>
      <c r="C4420" s="518"/>
      <c r="D4420" s="518"/>
      <c r="E4420" s="518"/>
      <c r="F4420" s="518"/>
      <c r="G4420" s="518"/>
      <c r="H4420" s="518"/>
      <c r="I4420" s="518"/>
      <c r="J4420" s="518"/>
      <c r="K4420" s="518"/>
      <c r="L4420" s="518"/>
      <c r="M4420" s="518"/>
      <c r="N4420" s="518"/>
      <c r="O4420" s="532"/>
      <c r="P4420" s="532"/>
    </row>
    <row r="4421" spans="1:16" x14ac:dyDescent="0.2">
      <c r="A4421" s="525"/>
      <c r="B4421" s="518"/>
      <c r="C4421" s="518"/>
      <c r="D4421" s="518"/>
      <c r="E4421" s="518"/>
      <c r="F4421" s="518"/>
      <c r="G4421" s="518"/>
      <c r="H4421" s="518"/>
      <c r="I4421" s="518"/>
      <c r="J4421" s="518"/>
      <c r="K4421" s="518"/>
      <c r="L4421" s="518"/>
      <c r="M4421" s="518"/>
      <c r="N4421" s="518"/>
      <c r="O4421" s="532"/>
      <c r="P4421" s="532"/>
    </row>
    <row r="4422" spans="1:16" x14ac:dyDescent="0.2">
      <c r="A4422" s="525"/>
      <c r="B4422" s="518"/>
      <c r="C4422" s="518"/>
      <c r="D4422" s="518"/>
      <c r="E4422" s="518"/>
      <c r="F4422" s="518"/>
      <c r="G4422" s="518"/>
      <c r="H4422" s="518"/>
      <c r="I4422" s="518"/>
      <c r="J4422" s="518"/>
      <c r="K4422" s="518"/>
      <c r="L4422" s="518"/>
      <c r="M4422" s="518"/>
      <c r="N4422" s="518"/>
      <c r="O4422" s="532"/>
      <c r="P4422" s="532"/>
    </row>
    <row r="4423" spans="1:16" x14ac:dyDescent="0.2">
      <c r="A4423" s="525"/>
      <c r="B4423" s="518"/>
      <c r="C4423" s="518"/>
      <c r="D4423" s="518"/>
      <c r="E4423" s="518"/>
      <c r="F4423" s="518"/>
      <c r="G4423" s="518"/>
      <c r="H4423" s="518"/>
      <c r="I4423" s="518"/>
      <c r="J4423" s="518"/>
      <c r="K4423" s="518"/>
      <c r="L4423" s="518"/>
      <c r="M4423" s="518"/>
      <c r="N4423" s="518"/>
      <c r="O4423" s="532"/>
      <c r="P4423" s="532"/>
    </row>
    <row r="4424" spans="1:16" x14ac:dyDescent="0.2">
      <c r="A4424" s="525"/>
      <c r="B4424" s="518"/>
      <c r="C4424" s="518"/>
      <c r="D4424" s="518"/>
      <c r="E4424" s="518"/>
      <c r="F4424" s="518"/>
      <c r="G4424" s="518"/>
      <c r="H4424" s="518"/>
      <c r="I4424" s="518"/>
      <c r="J4424" s="518"/>
      <c r="K4424" s="518"/>
      <c r="L4424" s="518"/>
      <c r="M4424" s="518"/>
      <c r="N4424" s="518"/>
      <c r="O4424" s="532"/>
      <c r="P4424" s="532"/>
    </row>
    <row r="4425" spans="1:16" x14ac:dyDescent="0.2">
      <c r="A4425" s="525"/>
      <c r="B4425" s="518"/>
      <c r="C4425" s="518"/>
      <c r="D4425" s="518"/>
      <c r="E4425" s="518"/>
      <c r="F4425" s="518"/>
      <c r="G4425" s="518"/>
      <c r="H4425" s="518"/>
      <c r="I4425" s="518"/>
      <c r="J4425" s="518"/>
      <c r="K4425" s="518"/>
      <c r="L4425" s="518"/>
      <c r="M4425" s="518"/>
      <c r="N4425" s="518"/>
      <c r="O4425" s="532"/>
      <c r="P4425" s="532"/>
    </row>
    <row r="4426" spans="1:16" x14ac:dyDescent="0.2">
      <c r="A4426" s="525"/>
      <c r="B4426" s="518"/>
      <c r="C4426" s="518"/>
      <c r="D4426" s="518"/>
      <c r="E4426" s="518"/>
      <c r="F4426" s="518"/>
      <c r="G4426" s="518"/>
      <c r="H4426" s="518"/>
      <c r="I4426" s="518"/>
      <c r="J4426" s="518"/>
      <c r="K4426" s="518"/>
      <c r="L4426" s="518"/>
      <c r="M4426" s="518"/>
      <c r="N4426" s="518"/>
      <c r="O4426" s="532"/>
      <c r="P4426" s="532"/>
    </row>
    <row r="4427" spans="1:16" x14ac:dyDescent="0.2">
      <c r="A4427" s="525"/>
      <c r="B4427" s="518"/>
      <c r="C4427" s="518"/>
      <c r="D4427" s="518"/>
      <c r="E4427" s="518"/>
      <c r="F4427" s="518"/>
      <c r="G4427" s="518"/>
      <c r="H4427" s="518"/>
      <c r="I4427" s="518"/>
      <c r="J4427" s="518"/>
      <c r="K4427" s="518"/>
      <c r="L4427" s="518"/>
      <c r="M4427" s="518"/>
      <c r="N4427" s="518"/>
      <c r="O4427" s="532"/>
      <c r="P4427" s="532"/>
    </row>
    <row r="4428" spans="1:16" x14ac:dyDescent="0.2">
      <c r="A4428" s="525"/>
      <c r="B4428" s="518"/>
      <c r="C4428" s="518"/>
      <c r="D4428" s="518"/>
      <c r="E4428" s="518"/>
      <c r="F4428" s="518"/>
      <c r="G4428" s="518"/>
      <c r="H4428" s="518"/>
      <c r="I4428" s="518"/>
      <c r="J4428" s="518"/>
      <c r="K4428" s="518"/>
      <c r="L4428" s="518"/>
      <c r="M4428" s="518"/>
      <c r="N4428" s="518"/>
      <c r="O4428" s="532"/>
      <c r="P4428" s="532"/>
    </row>
    <row r="4429" spans="1:16" x14ac:dyDescent="0.2">
      <c r="A4429" s="525"/>
      <c r="B4429" s="518"/>
      <c r="C4429" s="518"/>
      <c r="D4429" s="518"/>
      <c r="E4429" s="518"/>
      <c r="F4429" s="518"/>
      <c r="G4429" s="518"/>
      <c r="H4429" s="518"/>
      <c r="I4429" s="518"/>
      <c r="J4429" s="518"/>
      <c r="K4429" s="518"/>
      <c r="L4429" s="518"/>
      <c r="M4429" s="518"/>
      <c r="N4429" s="518"/>
      <c r="O4429" s="532"/>
      <c r="P4429" s="532"/>
    </row>
    <row r="4430" spans="1:16" x14ac:dyDescent="0.2">
      <c r="A4430" s="525"/>
      <c r="B4430" s="518"/>
      <c r="C4430" s="518"/>
      <c r="D4430" s="518"/>
      <c r="E4430" s="518"/>
      <c r="F4430" s="518"/>
      <c r="G4430" s="518"/>
      <c r="H4430" s="518"/>
      <c r="I4430" s="518"/>
      <c r="J4430" s="518"/>
      <c r="K4430" s="518"/>
      <c r="L4430" s="518"/>
      <c r="M4430" s="518"/>
      <c r="N4430" s="518"/>
      <c r="O4430" s="532"/>
      <c r="P4430" s="532"/>
    </row>
    <row r="4431" spans="1:16" x14ac:dyDescent="0.2">
      <c r="A4431" s="525"/>
      <c r="B4431" s="518"/>
      <c r="C4431" s="518"/>
      <c r="D4431" s="518"/>
      <c r="E4431" s="518"/>
      <c r="F4431" s="518"/>
      <c r="G4431" s="518"/>
      <c r="H4431" s="518"/>
      <c r="I4431" s="518"/>
      <c r="J4431" s="518"/>
      <c r="K4431" s="518"/>
      <c r="L4431" s="518"/>
      <c r="M4431" s="518"/>
      <c r="N4431" s="518"/>
      <c r="O4431" s="532"/>
      <c r="P4431" s="532"/>
    </row>
    <row r="4432" spans="1:16" x14ac:dyDescent="0.2">
      <c r="A4432" s="525"/>
      <c r="B4432" s="518"/>
      <c r="C4432" s="518"/>
      <c r="D4432" s="518"/>
      <c r="E4432" s="518"/>
      <c r="F4432" s="518"/>
      <c r="G4432" s="518"/>
      <c r="H4432" s="518"/>
      <c r="I4432" s="518"/>
      <c r="J4432" s="518"/>
      <c r="K4432" s="518"/>
      <c r="L4432" s="518"/>
      <c r="M4432" s="518"/>
      <c r="N4432" s="518"/>
      <c r="O4432" s="532"/>
      <c r="P4432" s="532"/>
    </row>
    <row r="4433" spans="1:16" x14ac:dyDescent="0.2">
      <c r="A4433" s="525"/>
      <c r="B4433" s="518"/>
      <c r="C4433" s="518"/>
      <c r="D4433" s="518"/>
      <c r="E4433" s="518"/>
      <c r="F4433" s="518"/>
      <c r="G4433" s="518"/>
      <c r="H4433" s="518"/>
      <c r="I4433" s="518"/>
      <c r="J4433" s="518"/>
      <c r="K4433" s="518"/>
      <c r="L4433" s="518"/>
      <c r="M4433" s="518"/>
      <c r="N4433" s="518"/>
      <c r="O4433" s="532"/>
      <c r="P4433" s="532"/>
    </row>
    <row r="4434" spans="1:16" x14ac:dyDescent="0.2">
      <c r="A4434" s="525"/>
      <c r="B4434" s="518"/>
      <c r="C4434" s="518"/>
      <c r="D4434" s="518"/>
      <c r="E4434" s="518"/>
      <c r="F4434" s="518"/>
      <c r="G4434" s="518"/>
      <c r="H4434" s="518"/>
      <c r="I4434" s="518"/>
      <c r="J4434" s="518"/>
      <c r="K4434" s="518"/>
      <c r="L4434" s="518"/>
      <c r="M4434" s="518"/>
      <c r="N4434" s="518"/>
      <c r="O4434" s="532"/>
      <c r="P4434" s="532"/>
    </row>
    <row r="4435" spans="1:16" x14ac:dyDescent="0.2">
      <c r="A4435" s="525"/>
      <c r="B4435" s="518"/>
      <c r="C4435" s="518"/>
      <c r="D4435" s="518"/>
      <c r="E4435" s="518"/>
      <c r="F4435" s="518"/>
      <c r="G4435" s="518"/>
      <c r="H4435" s="518"/>
      <c r="I4435" s="518"/>
      <c r="J4435" s="518"/>
      <c r="K4435" s="518"/>
      <c r="L4435" s="518"/>
      <c r="M4435" s="518"/>
      <c r="N4435" s="518"/>
      <c r="O4435" s="532"/>
      <c r="P4435" s="532"/>
    </row>
    <row r="4436" spans="1:16" x14ac:dyDescent="0.2">
      <c r="A4436" s="525"/>
      <c r="B4436" s="518"/>
      <c r="C4436" s="518"/>
      <c r="D4436" s="518"/>
      <c r="E4436" s="518"/>
      <c r="F4436" s="518"/>
      <c r="G4436" s="518"/>
      <c r="H4436" s="518"/>
      <c r="I4436" s="518"/>
      <c r="J4436" s="518"/>
      <c r="K4436" s="518"/>
      <c r="L4436" s="518"/>
      <c r="M4436" s="518"/>
      <c r="N4436" s="518"/>
      <c r="O4436" s="532"/>
      <c r="P4436" s="532"/>
    </row>
    <row r="4437" spans="1:16" x14ac:dyDescent="0.2">
      <c r="A4437" s="525"/>
      <c r="B4437" s="518"/>
      <c r="C4437" s="518"/>
      <c r="D4437" s="518"/>
      <c r="E4437" s="518"/>
      <c r="F4437" s="518"/>
      <c r="G4437" s="518"/>
      <c r="H4437" s="518"/>
      <c r="I4437" s="518"/>
      <c r="J4437" s="518"/>
      <c r="K4437" s="518"/>
      <c r="L4437" s="518"/>
      <c r="M4437" s="518"/>
      <c r="N4437" s="518"/>
      <c r="O4437" s="532"/>
      <c r="P4437" s="532"/>
    </row>
    <row r="4438" spans="1:16" x14ac:dyDescent="0.2">
      <c r="A4438" s="525"/>
      <c r="B4438" s="518"/>
      <c r="C4438" s="518"/>
      <c r="D4438" s="518"/>
      <c r="E4438" s="518"/>
      <c r="F4438" s="518"/>
      <c r="G4438" s="518"/>
      <c r="H4438" s="518"/>
      <c r="I4438" s="518"/>
      <c r="J4438" s="518"/>
      <c r="K4438" s="518"/>
      <c r="L4438" s="518"/>
      <c r="M4438" s="518"/>
      <c r="N4438" s="518"/>
      <c r="O4438" s="532"/>
      <c r="P4438" s="532"/>
    </row>
    <row r="4439" spans="1:16" x14ac:dyDescent="0.2">
      <c r="A4439" s="525"/>
      <c r="B4439" s="518"/>
      <c r="C4439" s="518"/>
      <c r="D4439" s="518"/>
      <c r="E4439" s="518"/>
      <c r="F4439" s="518"/>
      <c r="G4439" s="518"/>
      <c r="H4439" s="518"/>
      <c r="I4439" s="518"/>
      <c r="J4439" s="518"/>
      <c r="K4439" s="518"/>
      <c r="L4439" s="518"/>
      <c r="M4439" s="518"/>
      <c r="N4439" s="518"/>
      <c r="O4439" s="532"/>
      <c r="P4439" s="532"/>
    </row>
    <row r="4440" spans="1:16" x14ac:dyDescent="0.2">
      <c r="A4440" s="525"/>
      <c r="B4440" s="518"/>
      <c r="C4440" s="518"/>
      <c r="D4440" s="518"/>
      <c r="E4440" s="518"/>
      <c r="F4440" s="518"/>
      <c r="G4440" s="518"/>
      <c r="H4440" s="518"/>
      <c r="I4440" s="518"/>
      <c r="J4440" s="518"/>
      <c r="K4440" s="518"/>
      <c r="L4440" s="518"/>
      <c r="M4440" s="518"/>
      <c r="N4440" s="518"/>
      <c r="O4440" s="532"/>
      <c r="P4440" s="532"/>
    </row>
    <row r="4441" spans="1:16" x14ac:dyDescent="0.2">
      <c r="A4441" s="525"/>
      <c r="B4441" s="518"/>
      <c r="C4441" s="518"/>
      <c r="D4441" s="518"/>
      <c r="E4441" s="518"/>
      <c r="F4441" s="518"/>
      <c r="G4441" s="518"/>
      <c r="H4441" s="518"/>
      <c r="I4441" s="518"/>
      <c r="J4441" s="518"/>
      <c r="K4441" s="518"/>
      <c r="L4441" s="518"/>
      <c r="M4441" s="518"/>
      <c r="N4441" s="518"/>
      <c r="O4441" s="532"/>
      <c r="P4441" s="532"/>
    </row>
    <row r="4442" spans="1:16" x14ac:dyDescent="0.2">
      <c r="A4442" s="525"/>
      <c r="B4442" s="518"/>
      <c r="C4442" s="518"/>
      <c r="D4442" s="518"/>
      <c r="E4442" s="518"/>
      <c r="F4442" s="518"/>
      <c r="G4442" s="518"/>
      <c r="H4442" s="518"/>
      <c r="I4442" s="518"/>
      <c r="J4442" s="518"/>
      <c r="K4442" s="518"/>
      <c r="L4442" s="518"/>
      <c r="M4442" s="518"/>
      <c r="N4442" s="518"/>
      <c r="O4442" s="532"/>
      <c r="P4442" s="532"/>
    </row>
    <row r="4443" spans="1:16" x14ac:dyDescent="0.2">
      <c r="A4443" s="525"/>
      <c r="B4443" s="518"/>
      <c r="C4443" s="518"/>
      <c r="D4443" s="518"/>
      <c r="E4443" s="518"/>
      <c r="F4443" s="518"/>
      <c r="G4443" s="518"/>
      <c r="H4443" s="518"/>
      <c r="I4443" s="518"/>
      <c r="J4443" s="518"/>
      <c r="K4443" s="518"/>
      <c r="L4443" s="518"/>
      <c r="M4443" s="518"/>
      <c r="N4443" s="518"/>
      <c r="O4443" s="532"/>
      <c r="P4443" s="532"/>
    </row>
    <row r="4444" spans="1:16" x14ac:dyDescent="0.2">
      <c r="A4444" s="525"/>
      <c r="B4444" s="518"/>
      <c r="C4444" s="518"/>
      <c r="D4444" s="518"/>
      <c r="E4444" s="518"/>
      <c r="F4444" s="518"/>
      <c r="G4444" s="518"/>
      <c r="H4444" s="518"/>
      <c r="I4444" s="518"/>
      <c r="J4444" s="518"/>
      <c r="K4444" s="518"/>
      <c r="L4444" s="518"/>
      <c r="M4444" s="518"/>
      <c r="N4444" s="518"/>
      <c r="O4444" s="532"/>
      <c r="P4444" s="532"/>
    </row>
    <row r="4445" spans="1:16" x14ac:dyDescent="0.2">
      <c r="A4445" s="525"/>
      <c r="B4445" s="518"/>
      <c r="C4445" s="518"/>
      <c r="D4445" s="518"/>
      <c r="E4445" s="518"/>
      <c r="F4445" s="518"/>
      <c r="G4445" s="518"/>
      <c r="H4445" s="518"/>
      <c r="I4445" s="518"/>
      <c r="J4445" s="518"/>
      <c r="K4445" s="518"/>
      <c r="L4445" s="518"/>
      <c r="M4445" s="518"/>
      <c r="N4445" s="518"/>
      <c r="O4445" s="532"/>
      <c r="P4445" s="532"/>
    </row>
    <row r="4446" spans="1:16" x14ac:dyDescent="0.2">
      <c r="A4446" s="525"/>
      <c r="B4446" s="518"/>
      <c r="C4446" s="518"/>
      <c r="D4446" s="518"/>
      <c r="E4446" s="518"/>
      <c r="F4446" s="518"/>
      <c r="G4446" s="518"/>
      <c r="H4446" s="518"/>
      <c r="I4446" s="518"/>
      <c r="J4446" s="518"/>
      <c r="K4446" s="518"/>
      <c r="L4446" s="518"/>
      <c r="M4446" s="518"/>
      <c r="N4446" s="518"/>
      <c r="O4446" s="532"/>
      <c r="P4446" s="532"/>
    </row>
    <row r="4447" spans="1:16" x14ac:dyDescent="0.2">
      <c r="A4447" s="525"/>
      <c r="B4447" s="518"/>
      <c r="C4447" s="518"/>
      <c r="D4447" s="518"/>
      <c r="E4447" s="518"/>
      <c r="F4447" s="518"/>
      <c r="G4447" s="518"/>
      <c r="H4447" s="518"/>
      <c r="I4447" s="518"/>
      <c r="J4447" s="518"/>
      <c r="K4447" s="518"/>
      <c r="L4447" s="518"/>
      <c r="M4447" s="518"/>
      <c r="N4447" s="518"/>
      <c r="O4447" s="532"/>
      <c r="P4447" s="532"/>
    </row>
    <row r="4448" spans="1:16" x14ac:dyDescent="0.2">
      <c r="A4448" s="525"/>
      <c r="B4448" s="518"/>
      <c r="C4448" s="518"/>
      <c r="D4448" s="518"/>
      <c r="E4448" s="518"/>
      <c r="F4448" s="518"/>
      <c r="G4448" s="518"/>
      <c r="H4448" s="518"/>
      <c r="I4448" s="518"/>
      <c r="J4448" s="518"/>
      <c r="K4448" s="518"/>
      <c r="L4448" s="518"/>
      <c r="M4448" s="518"/>
      <c r="N4448" s="518"/>
      <c r="O4448" s="532"/>
      <c r="P4448" s="532"/>
    </row>
    <row r="4449" spans="1:16" x14ac:dyDescent="0.2">
      <c r="A4449" s="525"/>
      <c r="B4449" s="518"/>
      <c r="C4449" s="518"/>
      <c r="D4449" s="518"/>
      <c r="E4449" s="518"/>
      <c r="F4449" s="518"/>
      <c r="G4449" s="518"/>
      <c r="H4449" s="518"/>
      <c r="I4449" s="518"/>
      <c r="J4449" s="518"/>
      <c r="K4449" s="518"/>
      <c r="L4449" s="518"/>
      <c r="M4449" s="518"/>
      <c r="N4449" s="518"/>
      <c r="O4449" s="532"/>
      <c r="P4449" s="532"/>
    </row>
    <row r="4450" spans="1:16" x14ac:dyDescent="0.2">
      <c r="A4450" s="525"/>
      <c r="B4450" s="518"/>
      <c r="C4450" s="518"/>
      <c r="D4450" s="518"/>
      <c r="E4450" s="518"/>
      <c r="F4450" s="518"/>
      <c r="G4450" s="518"/>
      <c r="H4450" s="518"/>
      <c r="I4450" s="518"/>
      <c r="J4450" s="518"/>
      <c r="K4450" s="518"/>
      <c r="L4450" s="518"/>
      <c r="M4450" s="518"/>
      <c r="N4450" s="518"/>
      <c r="O4450" s="532"/>
      <c r="P4450" s="532"/>
    </row>
    <row r="4451" spans="1:16" x14ac:dyDescent="0.2">
      <c r="A4451" s="525"/>
      <c r="B4451" s="518"/>
      <c r="C4451" s="518"/>
      <c r="D4451" s="518"/>
      <c r="E4451" s="518"/>
      <c r="F4451" s="518"/>
      <c r="G4451" s="518"/>
      <c r="H4451" s="518"/>
      <c r="I4451" s="518"/>
      <c r="J4451" s="518"/>
      <c r="K4451" s="518"/>
      <c r="L4451" s="518"/>
      <c r="M4451" s="518"/>
      <c r="N4451" s="518"/>
      <c r="O4451" s="532"/>
      <c r="P4451" s="532"/>
    </row>
    <row r="4452" spans="1:16" x14ac:dyDescent="0.2">
      <c r="A4452" s="525"/>
      <c r="B4452" s="518"/>
      <c r="C4452" s="518"/>
      <c r="D4452" s="518"/>
      <c r="E4452" s="518"/>
      <c r="F4452" s="518"/>
      <c r="G4452" s="518"/>
      <c r="H4452" s="518"/>
      <c r="I4452" s="518"/>
      <c r="J4452" s="518"/>
      <c r="K4452" s="518"/>
      <c r="L4452" s="518"/>
      <c r="M4452" s="518"/>
      <c r="N4452" s="518"/>
      <c r="O4452" s="532"/>
      <c r="P4452" s="532"/>
    </row>
    <row r="4453" spans="1:16" x14ac:dyDescent="0.2">
      <c r="A4453" s="525"/>
      <c r="B4453" s="518"/>
      <c r="C4453" s="518"/>
      <c r="D4453" s="518"/>
      <c r="E4453" s="518"/>
      <c r="F4453" s="518"/>
      <c r="G4453" s="518"/>
      <c r="H4453" s="518"/>
      <c r="I4453" s="518"/>
      <c r="J4453" s="518"/>
      <c r="K4453" s="518"/>
      <c r="L4453" s="518"/>
      <c r="M4453" s="518"/>
      <c r="N4453" s="518"/>
      <c r="O4453" s="532"/>
      <c r="P4453" s="532"/>
    </row>
    <row r="4454" spans="1:16" x14ac:dyDescent="0.2">
      <c r="A4454" s="525"/>
      <c r="B4454" s="518"/>
      <c r="C4454" s="518"/>
      <c r="D4454" s="518"/>
      <c r="E4454" s="518"/>
      <c r="F4454" s="518"/>
      <c r="G4454" s="518"/>
      <c r="H4454" s="518"/>
      <c r="I4454" s="518"/>
      <c r="J4454" s="518"/>
      <c r="K4454" s="518"/>
      <c r="L4454" s="518"/>
      <c r="M4454" s="518"/>
      <c r="N4454" s="518"/>
      <c r="O4454" s="532"/>
      <c r="P4454" s="532"/>
    </row>
    <row r="4455" spans="1:16" x14ac:dyDescent="0.2">
      <c r="A4455" s="525"/>
      <c r="B4455" s="518"/>
      <c r="C4455" s="518"/>
      <c r="D4455" s="518"/>
      <c r="E4455" s="518"/>
      <c r="F4455" s="518"/>
      <c r="G4455" s="518"/>
      <c r="H4455" s="518"/>
      <c r="I4455" s="518"/>
      <c r="J4455" s="518"/>
      <c r="K4455" s="518"/>
      <c r="L4455" s="518"/>
      <c r="M4455" s="518"/>
      <c r="N4455" s="518"/>
      <c r="O4455" s="532"/>
      <c r="P4455" s="532"/>
    </row>
    <row r="4456" spans="1:16" x14ac:dyDescent="0.2">
      <c r="A4456" s="525"/>
      <c r="B4456" s="518"/>
      <c r="C4456" s="518"/>
      <c r="D4456" s="518"/>
      <c r="E4456" s="518"/>
      <c r="F4456" s="518"/>
      <c r="G4456" s="518"/>
      <c r="H4456" s="518"/>
      <c r="I4456" s="518"/>
      <c r="J4456" s="518"/>
      <c r="K4456" s="518"/>
      <c r="L4456" s="518"/>
      <c r="M4456" s="518"/>
      <c r="N4456" s="518"/>
      <c r="O4456" s="532"/>
      <c r="P4456" s="532"/>
    </row>
    <row r="4457" spans="1:16" x14ac:dyDescent="0.2">
      <c r="A4457" s="525"/>
      <c r="B4457" s="518"/>
      <c r="C4457" s="518"/>
      <c r="D4457" s="518"/>
      <c r="E4457" s="518"/>
      <c r="F4457" s="518"/>
      <c r="G4457" s="518"/>
      <c r="H4457" s="518"/>
      <c r="I4457" s="518"/>
      <c r="J4457" s="518"/>
      <c r="K4457" s="518"/>
      <c r="L4457" s="518"/>
      <c r="M4457" s="518"/>
      <c r="N4457" s="518"/>
      <c r="O4457" s="532"/>
      <c r="P4457" s="532"/>
    </row>
    <row r="4458" spans="1:16" x14ac:dyDescent="0.2">
      <c r="A4458" s="525"/>
      <c r="B4458" s="518"/>
      <c r="C4458" s="518"/>
      <c r="D4458" s="518"/>
      <c r="E4458" s="518"/>
      <c r="F4458" s="518"/>
      <c r="G4458" s="518"/>
      <c r="H4458" s="518"/>
      <c r="I4458" s="518"/>
      <c r="J4458" s="518"/>
      <c r="K4458" s="518"/>
      <c r="L4458" s="518"/>
      <c r="M4458" s="518"/>
      <c r="N4458" s="518"/>
      <c r="O4458" s="532"/>
      <c r="P4458" s="532"/>
    </row>
    <row r="4459" spans="1:16" x14ac:dyDescent="0.2">
      <c r="A4459" s="525"/>
      <c r="B4459" s="518"/>
      <c r="C4459" s="518"/>
      <c r="D4459" s="518"/>
      <c r="E4459" s="518"/>
      <c r="F4459" s="518"/>
      <c r="G4459" s="518"/>
      <c r="H4459" s="518"/>
      <c r="I4459" s="518"/>
      <c r="J4459" s="518"/>
      <c r="K4459" s="518"/>
      <c r="L4459" s="518"/>
      <c r="M4459" s="518"/>
      <c r="N4459" s="518"/>
      <c r="O4459" s="532"/>
      <c r="P4459" s="532"/>
    </row>
    <row r="4460" spans="1:16" x14ac:dyDescent="0.2">
      <c r="A4460" s="525"/>
      <c r="B4460" s="518"/>
      <c r="C4460" s="518"/>
      <c r="D4460" s="518"/>
      <c r="E4460" s="518"/>
      <c r="F4460" s="518"/>
      <c r="G4460" s="518"/>
      <c r="H4460" s="518"/>
      <c r="I4460" s="518"/>
      <c r="J4460" s="518"/>
      <c r="K4460" s="518"/>
      <c r="L4460" s="518"/>
      <c r="M4460" s="518"/>
      <c r="N4460" s="518"/>
      <c r="O4460" s="532"/>
      <c r="P4460" s="532"/>
    </row>
    <row r="4461" spans="1:16" x14ac:dyDescent="0.2">
      <c r="A4461" s="525"/>
      <c r="B4461" s="518"/>
      <c r="C4461" s="518"/>
      <c r="D4461" s="518"/>
      <c r="E4461" s="518"/>
      <c r="F4461" s="518"/>
      <c r="G4461" s="518"/>
      <c r="H4461" s="518"/>
      <c r="I4461" s="518"/>
      <c r="J4461" s="518"/>
      <c r="K4461" s="518"/>
      <c r="L4461" s="518"/>
      <c r="M4461" s="518"/>
      <c r="N4461" s="518"/>
      <c r="O4461" s="532"/>
      <c r="P4461" s="532"/>
    </row>
    <row r="4462" spans="1:16" x14ac:dyDescent="0.2">
      <c r="A4462" s="525"/>
      <c r="B4462" s="518"/>
      <c r="C4462" s="518"/>
      <c r="D4462" s="518"/>
      <c r="E4462" s="518"/>
      <c r="F4462" s="518"/>
      <c r="G4462" s="518"/>
      <c r="H4462" s="518"/>
      <c r="I4462" s="518"/>
      <c r="J4462" s="518"/>
      <c r="K4462" s="518"/>
      <c r="L4462" s="518"/>
      <c r="M4462" s="518"/>
      <c r="N4462" s="518"/>
      <c r="O4462" s="532"/>
      <c r="P4462" s="532"/>
    </row>
    <row r="4463" spans="1:16" x14ac:dyDescent="0.2">
      <c r="A4463" s="525"/>
      <c r="B4463" s="518"/>
      <c r="C4463" s="518"/>
      <c r="D4463" s="518"/>
      <c r="E4463" s="518"/>
      <c r="F4463" s="518"/>
      <c r="G4463" s="518"/>
      <c r="H4463" s="518"/>
      <c r="I4463" s="518"/>
      <c r="J4463" s="518"/>
      <c r="K4463" s="518"/>
      <c r="L4463" s="518"/>
      <c r="M4463" s="518"/>
      <c r="N4463" s="518"/>
      <c r="O4463" s="532"/>
      <c r="P4463" s="532"/>
    </row>
    <row r="4464" spans="1:16" x14ac:dyDescent="0.2">
      <c r="A4464" s="525"/>
      <c r="B4464" s="518"/>
      <c r="C4464" s="518"/>
      <c r="D4464" s="518"/>
      <c r="E4464" s="518"/>
      <c r="F4464" s="518"/>
      <c r="G4464" s="518"/>
      <c r="H4464" s="518"/>
      <c r="I4464" s="518"/>
      <c r="J4464" s="518"/>
      <c r="K4464" s="518"/>
      <c r="L4464" s="518"/>
      <c r="M4464" s="518"/>
      <c r="N4464" s="518"/>
      <c r="O4464" s="532"/>
      <c r="P4464" s="532"/>
    </row>
    <row r="4465" spans="1:16" x14ac:dyDescent="0.2">
      <c r="A4465" s="525"/>
      <c r="B4465" s="518"/>
      <c r="C4465" s="518"/>
      <c r="D4465" s="518"/>
      <c r="E4465" s="518"/>
      <c r="F4465" s="518"/>
      <c r="G4465" s="518"/>
      <c r="H4465" s="518"/>
      <c r="I4465" s="518"/>
      <c r="J4465" s="518"/>
      <c r="K4465" s="518"/>
      <c r="L4465" s="518"/>
      <c r="M4465" s="518"/>
      <c r="N4465" s="518"/>
      <c r="O4465" s="532"/>
      <c r="P4465" s="532"/>
    </row>
    <row r="4466" spans="1:16" x14ac:dyDescent="0.2">
      <c r="A4466" s="525"/>
      <c r="B4466" s="518"/>
      <c r="C4466" s="518"/>
      <c r="D4466" s="518"/>
      <c r="E4466" s="518"/>
      <c r="F4466" s="518"/>
      <c r="G4466" s="518"/>
      <c r="H4466" s="518"/>
      <c r="I4466" s="518"/>
      <c r="J4466" s="518"/>
      <c r="K4466" s="518"/>
      <c r="L4466" s="518"/>
      <c r="M4466" s="518"/>
      <c r="N4466" s="518"/>
      <c r="O4466" s="532"/>
      <c r="P4466" s="532"/>
    </row>
    <row r="4467" spans="1:16" x14ac:dyDescent="0.2">
      <c r="A4467" s="525"/>
      <c r="B4467" s="518"/>
      <c r="C4467" s="518"/>
      <c r="D4467" s="518"/>
      <c r="E4467" s="518"/>
      <c r="F4467" s="518"/>
      <c r="G4467" s="518"/>
      <c r="H4467" s="518"/>
      <c r="I4467" s="518"/>
      <c r="J4467" s="518"/>
      <c r="K4467" s="518"/>
      <c r="L4467" s="518"/>
      <c r="M4467" s="518"/>
      <c r="N4467" s="518"/>
      <c r="O4467" s="532"/>
      <c r="P4467" s="532"/>
    </row>
    <row r="4468" spans="1:16" x14ac:dyDescent="0.2">
      <c r="A4468" s="525"/>
      <c r="B4468" s="518"/>
      <c r="C4468" s="518"/>
      <c r="D4468" s="518"/>
      <c r="E4468" s="518"/>
      <c r="F4468" s="518"/>
      <c r="G4468" s="518"/>
      <c r="H4468" s="518"/>
      <c r="I4468" s="518"/>
      <c r="J4468" s="518"/>
      <c r="K4468" s="518"/>
      <c r="L4468" s="518"/>
      <c r="M4468" s="518"/>
      <c r="N4468" s="518"/>
      <c r="O4468" s="532"/>
      <c r="P4468" s="532"/>
    </row>
    <row r="4469" spans="1:16" x14ac:dyDescent="0.2">
      <c r="A4469" s="525"/>
      <c r="B4469" s="518"/>
      <c r="C4469" s="518"/>
      <c r="D4469" s="518"/>
      <c r="E4469" s="518"/>
      <c r="F4469" s="518"/>
      <c r="G4469" s="518"/>
      <c r="H4469" s="518"/>
      <c r="I4469" s="518"/>
      <c r="J4469" s="518"/>
      <c r="K4469" s="518"/>
      <c r="L4469" s="518"/>
      <c r="M4469" s="518"/>
      <c r="N4469" s="518"/>
      <c r="O4469" s="532"/>
      <c r="P4469" s="532"/>
    </row>
    <row r="4470" spans="1:16" x14ac:dyDescent="0.2">
      <c r="A4470" s="525"/>
      <c r="B4470" s="518"/>
      <c r="C4470" s="518"/>
      <c r="D4470" s="518"/>
      <c r="E4470" s="518"/>
      <c r="F4470" s="518"/>
      <c r="G4470" s="518"/>
      <c r="H4470" s="518"/>
      <c r="I4470" s="518"/>
      <c r="J4470" s="518"/>
      <c r="K4470" s="518"/>
      <c r="L4470" s="518"/>
      <c r="M4470" s="518"/>
      <c r="N4470" s="518"/>
      <c r="O4470" s="532"/>
      <c r="P4470" s="532"/>
    </row>
    <row r="4471" spans="1:16" x14ac:dyDescent="0.2">
      <c r="A4471" s="525"/>
      <c r="B4471" s="518"/>
      <c r="C4471" s="518"/>
      <c r="D4471" s="518"/>
      <c r="E4471" s="518"/>
      <c r="F4471" s="518"/>
      <c r="G4471" s="518"/>
      <c r="H4471" s="518"/>
      <c r="I4471" s="518"/>
      <c r="J4471" s="518"/>
      <c r="K4471" s="518"/>
      <c r="L4471" s="518"/>
      <c r="M4471" s="518"/>
      <c r="N4471" s="518"/>
      <c r="O4471" s="532"/>
      <c r="P4471" s="532"/>
    </row>
    <row r="4472" spans="1:16" x14ac:dyDescent="0.2">
      <c r="A4472" s="525"/>
      <c r="B4472" s="518"/>
      <c r="C4472" s="518"/>
      <c r="D4472" s="518"/>
      <c r="E4472" s="518"/>
      <c r="F4472" s="518"/>
      <c r="G4472" s="518"/>
      <c r="H4472" s="518"/>
      <c r="I4472" s="518"/>
      <c r="J4472" s="518"/>
      <c r="K4472" s="518"/>
      <c r="L4472" s="518"/>
      <c r="M4472" s="518"/>
      <c r="N4472" s="518"/>
      <c r="O4472" s="532"/>
      <c r="P4472" s="532"/>
    </row>
    <row r="4473" spans="1:16" x14ac:dyDescent="0.2">
      <c r="A4473" s="525"/>
      <c r="B4473" s="518"/>
      <c r="C4473" s="518"/>
      <c r="D4473" s="518"/>
      <c r="E4473" s="518"/>
      <c r="F4473" s="518"/>
      <c r="G4473" s="518"/>
      <c r="H4473" s="518"/>
      <c r="I4473" s="518"/>
      <c r="J4473" s="518"/>
      <c r="K4473" s="518"/>
      <c r="L4473" s="518"/>
      <c r="M4473" s="518"/>
      <c r="N4473" s="518"/>
      <c r="O4473" s="532"/>
      <c r="P4473" s="532"/>
    </row>
    <row r="4474" spans="1:16" x14ac:dyDescent="0.2">
      <c r="A4474" s="525"/>
      <c r="B4474" s="518"/>
      <c r="C4474" s="518"/>
      <c r="D4474" s="518"/>
      <c r="E4474" s="518"/>
      <c r="F4474" s="518"/>
      <c r="G4474" s="518"/>
      <c r="H4474" s="518"/>
      <c r="I4474" s="518"/>
      <c r="J4474" s="518"/>
      <c r="K4474" s="518"/>
      <c r="L4474" s="518"/>
      <c r="M4474" s="518"/>
      <c r="N4474" s="518"/>
      <c r="O4474" s="532"/>
      <c r="P4474" s="532"/>
    </row>
    <row r="4475" spans="1:16" x14ac:dyDescent="0.2">
      <c r="A4475" s="525"/>
      <c r="B4475" s="518"/>
      <c r="C4475" s="518"/>
      <c r="D4475" s="518"/>
      <c r="E4475" s="518"/>
      <c r="F4475" s="518"/>
      <c r="G4475" s="518"/>
      <c r="H4475" s="518"/>
      <c r="I4475" s="518"/>
      <c r="J4475" s="518"/>
      <c r="K4475" s="518"/>
      <c r="L4475" s="518"/>
      <c r="M4475" s="518"/>
      <c r="N4475" s="518"/>
      <c r="O4475" s="532"/>
      <c r="P4475" s="532"/>
    </row>
    <row r="4476" spans="1:16" x14ac:dyDescent="0.2">
      <c r="A4476" s="525"/>
      <c r="B4476" s="518"/>
      <c r="C4476" s="518"/>
      <c r="D4476" s="518"/>
      <c r="E4476" s="518"/>
      <c r="F4476" s="518"/>
      <c r="G4476" s="518"/>
      <c r="H4476" s="518"/>
      <c r="I4476" s="518"/>
      <c r="J4476" s="518"/>
      <c r="K4476" s="518"/>
      <c r="L4476" s="518"/>
      <c r="M4476" s="518"/>
      <c r="N4476" s="518"/>
      <c r="O4476" s="532"/>
      <c r="P4476" s="532"/>
    </row>
    <row r="4477" spans="1:16" x14ac:dyDescent="0.2">
      <c r="A4477" s="525"/>
      <c r="B4477" s="518"/>
      <c r="C4477" s="518"/>
      <c r="D4477" s="518"/>
      <c r="E4477" s="518"/>
      <c r="F4477" s="518"/>
      <c r="G4477" s="518"/>
      <c r="H4477" s="518"/>
      <c r="I4477" s="518"/>
      <c r="J4477" s="518"/>
      <c r="K4477" s="518"/>
      <c r="L4477" s="518"/>
      <c r="M4477" s="518"/>
      <c r="N4477" s="518"/>
      <c r="O4477" s="532"/>
      <c r="P4477" s="532"/>
    </row>
    <row r="4478" spans="1:16" x14ac:dyDescent="0.2">
      <c r="A4478" s="525"/>
      <c r="B4478" s="518"/>
      <c r="C4478" s="518"/>
      <c r="D4478" s="518"/>
      <c r="E4478" s="518"/>
      <c r="F4478" s="518"/>
      <c r="G4478" s="518"/>
      <c r="H4478" s="518"/>
      <c r="I4478" s="518"/>
      <c r="J4478" s="518"/>
      <c r="K4478" s="518"/>
      <c r="L4478" s="518"/>
      <c r="M4478" s="518"/>
      <c r="N4478" s="518"/>
      <c r="O4478" s="532"/>
      <c r="P4478" s="532"/>
    </row>
    <row r="4479" spans="1:16" x14ac:dyDescent="0.2">
      <c r="A4479" s="525"/>
      <c r="B4479" s="518"/>
      <c r="C4479" s="518"/>
      <c r="D4479" s="518"/>
      <c r="E4479" s="518"/>
      <c r="F4479" s="518"/>
      <c r="G4479" s="518"/>
      <c r="H4479" s="518"/>
      <c r="I4479" s="518"/>
      <c r="J4479" s="518"/>
      <c r="K4479" s="518"/>
      <c r="L4479" s="518"/>
      <c r="M4479" s="518"/>
      <c r="N4479" s="518"/>
      <c r="O4479" s="532"/>
      <c r="P4479" s="532"/>
    </row>
    <row r="4480" spans="1:16" x14ac:dyDescent="0.2">
      <c r="A4480" s="525"/>
      <c r="B4480" s="518"/>
      <c r="C4480" s="518"/>
      <c r="D4480" s="518"/>
      <c r="E4480" s="518"/>
      <c r="F4480" s="518"/>
      <c r="G4480" s="518"/>
      <c r="H4480" s="518"/>
      <c r="I4480" s="518"/>
      <c r="J4480" s="518"/>
      <c r="K4480" s="518"/>
      <c r="L4480" s="518"/>
      <c r="M4480" s="518"/>
      <c r="N4480" s="518"/>
      <c r="O4480" s="532"/>
      <c r="P4480" s="532"/>
    </row>
    <row r="4481" spans="1:16" x14ac:dyDescent="0.2">
      <c r="A4481" s="525"/>
      <c r="B4481" s="518"/>
      <c r="C4481" s="518"/>
      <c r="D4481" s="518"/>
      <c r="E4481" s="518"/>
      <c r="F4481" s="518"/>
      <c r="G4481" s="518"/>
      <c r="H4481" s="518"/>
      <c r="I4481" s="518"/>
      <c r="J4481" s="518"/>
      <c r="K4481" s="518"/>
      <c r="L4481" s="518"/>
      <c r="M4481" s="518"/>
      <c r="N4481" s="518"/>
      <c r="O4481" s="532"/>
      <c r="P4481" s="532"/>
    </row>
    <row r="4482" spans="1:16" x14ac:dyDescent="0.2">
      <c r="A4482" s="525"/>
      <c r="B4482" s="518"/>
      <c r="C4482" s="518"/>
      <c r="D4482" s="518"/>
      <c r="E4482" s="518"/>
      <c r="F4482" s="518"/>
      <c r="G4482" s="518"/>
      <c r="H4482" s="518"/>
      <c r="I4482" s="518"/>
      <c r="J4482" s="518"/>
      <c r="K4482" s="518"/>
      <c r="L4482" s="518"/>
      <c r="M4482" s="518"/>
      <c r="N4482" s="518"/>
      <c r="O4482" s="532"/>
      <c r="P4482" s="532"/>
    </row>
    <row r="4483" spans="1:16" x14ac:dyDescent="0.2">
      <c r="A4483" s="525"/>
      <c r="B4483" s="518"/>
      <c r="C4483" s="518"/>
      <c r="D4483" s="518"/>
      <c r="E4483" s="518"/>
      <c r="F4483" s="518"/>
      <c r="G4483" s="518"/>
      <c r="H4483" s="518"/>
      <c r="I4483" s="518"/>
      <c r="J4483" s="518"/>
      <c r="K4483" s="518"/>
      <c r="L4483" s="518"/>
      <c r="M4483" s="518"/>
      <c r="N4483" s="518"/>
      <c r="O4483" s="532"/>
      <c r="P4483" s="532"/>
    </row>
    <row r="4484" spans="1:16" x14ac:dyDescent="0.2">
      <c r="A4484" s="525"/>
      <c r="B4484" s="518"/>
      <c r="C4484" s="518"/>
      <c r="D4484" s="518"/>
      <c r="E4484" s="518"/>
      <c r="F4484" s="518"/>
      <c r="G4484" s="518"/>
      <c r="H4484" s="518"/>
      <c r="I4484" s="518"/>
      <c r="J4484" s="518"/>
      <c r="K4484" s="518"/>
      <c r="L4484" s="518"/>
      <c r="M4484" s="518"/>
      <c r="N4484" s="518"/>
      <c r="O4484" s="532"/>
      <c r="P4484" s="532"/>
    </row>
    <row r="4485" spans="1:16" x14ac:dyDescent="0.2">
      <c r="A4485" s="525"/>
      <c r="B4485" s="518"/>
      <c r="C4485" s="518"/>
      <c r="D4485" s="518"/>
      <c r="E4485" s="518"/>
      <c r="F4485" s="518"/>
      <c r="G4485" s="518"/>
      <c r="H4485" s="518"/>
      <c r="I4485" s="518"/>
      <c r="J4485" s="518"/>
      <c r="K4485" s="518"/>
      <c r="L4485" s="518"/>
      <c r="M4485" s="518"/>
      <c r="N4485" s="518"/>
      <c r="O4485" s="532"/>
      <c r="P4485" s="532"/>
    </row>
    <row r="4486" spans="1:16" x14ac:dyDescent="0.2">
      <c r="A4486" s="525"/>
      <c r="B4486" s="518"/>
      <c r="C4486" s="518"/>
      <c r="D4486" s="518"/>
      <c r="E4486" s="518"/>
      <c r="F4486" s="518"/>
      <c r="G4486" s="518"/>
      <c r="H4486" s="518"/>
      <c r="I4486" s="518"/>
      <c r="J4486" s="518"/>
      <c r="K4486" s="518"/>
      <c r="L4486" s="518"/>
      <c r="M4486" s="518"/>
      <c r="N4486" s="518"/>
      <c r="O4486" s="532"/>
      <c r="P4486" s="532"/>
    </row>
    <row r="4487" spans="1:16" x14ac:dyDescent="0.2">
      <c r="A4487" s="525"/>
      <c r="B4487" s="518"/>
      <c r="C4487" s="518"/>
      <c r="D4487" s="518"/>
      <c r="E4487" s="518"/>
      <c r="F4487" s="518"/>
      <c r="G4487" s="518"/>
      <c r="H4487" s="518"/>
      <c r="I4487" s="518"/>
      <c r="J4487" s="518"/>
      <c r="K4487" s="518"/>
      <c r="L4487" s="518"/>
      <c r="M4487" s="518"/>
      <c r="N4487" s="518"/>
      <c r="O4487" s="532"/>
      <c r="P4487" s="532"/>
    </row>
    <row r="4488" spans="1:16" x14ac:dyDescent="0.2">
      <c r="A4488" s="525"/>
      <c r="B4488" s="518"/>
      <c r="C4488" s="518"/>
      <c r="D4488" s="518"/>
      <c r="E4488" s="518"/>
      <c r="F4488" s="518"/>
      <c r="G4488" s="518"/>
      <c r="H4488" s="518"/>
      <c r="I4488" s="518"/>
      <c r="J4488" s="518"/>
      <c r="K4488" s="518"/>
      <c r="L4488" s="518"/>
      <c r="M4488" s="518"/>
      <c r="N4488" s="518"/>
      <c r="O4488" s="532"/>
      <c r="P4488" s="532"/>
    </row>
    <row r="4489" spans="1:16" x14ac:dyDescent="0.2">
      <c r="A4489" s="525"/>
      <c r="B4489" s="518"/>
      <c r="C4489" s="518"/>
      <c r="D4489" s="518"/>
      <c r="E4489" s="518"/>
      <c r="F4489" s="518"/>
      <c r="G4489" s="518"/>
      <c r="H4489" s="518"/>
      <c r="I4489" s="518"/>
      <c r="J4489" s="518"/>
      <c r="K4489" s="518"/>
      <c r="L4489" s="518"/>
      <c r="M4489" s="518"/>
      <c r="N4489" s="518"/>
      <c r="O4489" s="532"/>
      <c r="P4489" s="532"/>
    </row>
    <row r="4490" spans="1:16" x14ac:dyDescent="0.2">
      <c r="A4490" s="525"/>
      <c r="B4490" s="518"/>
      <c r="C4490" s="518"/>
      <c r="D4490" s="518"/>
      <c r="E4490" s="518"/>
      <c r="F4490" s="518"/>
      <c r="G4490" s="518"/>
      <c r="H4490" s="518"/>
      <c r="I4490" s="518"/>
      <c r="J4490" s="518"/>
      <c r="K4490" s="518"/>
      <c r="L4490" s="518"/>
      <c r="M4490" s="518"/>
      <c r="N4490" s="518"/>
      <c r="O4490" s="532"/>
      <c r="P4490" s="532"/>
    </row>
    <row r="4491" spans="1:16" x14ac:dyDescent="0.2">
      <c r="A4491" s="525"/>
      <c r="B4491" s="518"/>
      <c r="C4491" s="518"/>
      <c r="D4491" s="518"/>
      <c r="E4491" s="518"/>
      <c r="F4491" s="518"/>
      <c r="G4491" s="518"/>
      <c r="H4491" s="518"/>
      <c r="I4491" s="518"/>
      <c r="J4491" s="518"/>
      <c r="K4491" s="518"/>
      <c r="L4491" s="518"/>
      <c r="M4491" s="518"/>
      <c r="N4491" s="518"/>
      <c r="O4491" s="532"/>
      <c r="P4491" s="532"/>
    </row>
    <row r="4492" spans="1:16" x14ac:dyDescent="0.2">
      <c r="A4492" s="525"/>
      <c r="B4492" s="518"/>
      <c r="C4492" s="518"/>
      <c r="D4492" s="518"/>
      <c r="E4492" s="518"/>
      <c r="F4492" s="518"/>
      <c r="G4492" s="518"/>
      <c r="H4492" s="518"/>
      <c r="I4492" s="518"/>
      <c r="J4492" s="518"/>
      <c r="K4492" s="518"/>
      <c r="L4492" s="518"/>
      <c r="M4492" s="518"/>
      <c r="N4492" s="518"/>
      <c r="O4492" s="532"/>
      <c r="P4492" s="532"/>
    </row>
    <row r="4493" spans="1:16" x14ac:dyDescent="0.2">
      <c r="A4493" s="525"/>
      <c r="B4493" s="518"/>
      <c r="C4493" s="518"/>
      <c r="D4493" s="518"/>
      <c r="E4493" s="518"/>
      <c r="F4493" s="518"/>
      <c r="G4493" s="518"/>
      <c r="H4493" s="518"/>
      <c r="I4493" s="518"/>
      <c r="J4493" s="518"/>
      <c r="K4493" s="518"/>
      <c r="L4493" s="518"/>
      <c r="M4493" s="518"/>
      <c r="N4493" s="518"/>
      <c r="O4493" s="532"/>
      <c r="P4493" s="532"/>
    </row>
    <row r="4494" spans="1:16" x14ac:dyDescent="0.2">
      <c r="A4494" s="525"/>
      <c r="B4494" s="518"/>
      <c r="C4494" s="518"/>
      <c r="D4494" s="518"/>
      <c r="E4494" s="518"/>
      <c r="F4494" s="518"/>
      <c r="G4494" s="518"/>
      <c r="H4494" s="518"/>
      <c r="I4494" s="518"/>
      <c r="J4494" s="518"/>
      <c r="K4494" s="518"/>
      <c r="L4494" s="518"/>
      <c r="M4494" s="518"/>
      <c r="N4494" s="518"/>
      <c r="O4494" s="532"/>
      <c r="P4494" s="532"/>
    </row>
    <row r="4495" spans="1:16" x14ac:dyDescent="0.2">
      <c r="A4495" s="525"/>
      <c r="B4495" s="518"/>
      <c r="C4495" s="518"/>
      <c r="D4495" s="518"/>
      <c r="E4495" s="518"/>
      <c r="F4495" s="518"/>
      <c r="G4495" s="518"/>
      <c r="H4495" s="518"/>
      <c r="I4495" s="518"/>
      <c r="J4495" s="518"/>
      <c r="K4495" s="518"/>
      <c r="L4495" s="518"/>
      <c r="M4495" s="518"/>
      <c r="N4495" s="518"/>
      <c r="O4495" s="532"/>
      <c r="P4495" s="532"/>
    </row>
    <row r="4496" spans="1:16" x14ac:dyDescent="0.2">
      <c r="A4496" s="525"/>
      <c r="B4496" s="518"/>
      <c r="C4496" s="518"/>
      <c r="D4496" s="518"/>
      <c r="E4496" s="518"/>
      <c r="F4496" s="518"/>
      <c r="G4496" s="518"/>
      <c r="H4496" s="518"/>
      <c r="I4496" s="518"/>
      <c r="J4496" s="518"/>
      <c r="K4496" s="518"/>
      <c r="L4496" s="518"/>
      <c r="M4496" s="518"/>
      <c r="N4496" s="518"/>
      <c r="O4496" s="532"/>
      <c r="P4496" s="532"/>
    </row>
    <row r="4497" spans="1:16" x14ac:dyDescent="0.2">
      <c r="A4497" s="525"/>
      <c r="B4497" s="518"/>
      <c r="C4497" s="518"/>
      <c r="D4497" s="518"/>
      <c r="E4497" s="518"/>
      <c r="F4497" s="518"/>
      <c r="G4497" s="518"/>
      <c r="H4497" s="518"/>
      <c r="I4497" s="518"/>
      <c r="J4497" s="518"/>
      <c r="K4497" s="518"/>
      <c r="L4497" s="518"/>
      <c r="M4497" s="518"/>
      <c r="N4497" s="518"/>
      <c r="O4497" s="532"/>
      <c r="P4497" s="532"/>
    </row>
    <row r="4498" spans="1:16" x14ac:dyDescent="0.2">
      <c r="A4498" s="525"/>
      <c r="B4498" s="518"/>
      <c r="C4498" s="518"/>
      <c r="D4498" s="518"/>
      <c r="E4498" s="518"/>
      <c r="F4498" s="518"/>
      <c r="G4498" s="518"/>
      <c r="H4498" s="518"/>
      <c r="I4498" s="518"/>
      <c r="J4498" s="518"/>
      <c r="K4498" s="518"/>
      <c r="L4498" s="518"/>
      <c r="M4498" s="518"/>
      <c r="N4498" s="518"/>
      <c r="O4498" s="532"/>
      <c r="P4498" s="532"/>
    </row>
    <row r="4499" spans="1:16" x14ac:dyDescent="0.2">
      <c r="A4499" s="525"/>
      <c r="B4499" s="518"/>
      <c r="C4499" s="518"/>
      <c r="D4499" s="518"/>
      <c r="E4499" s="518"/>
      <c r="F4499" s="518"/>
      <c r="G4499" s="518"/>
      <c r="H4499" s="518"/>
      <c r="I4499" s="518"/>
      <c r="J4499" s="518"/>
      <c r="K4499" s="518"/>
      <c r="L4499" s="518"/>
      <c r="M4499" s="518"/>
      <c r="N4499" s="518"/>
      <c r="O4499" s="532"/>
      <c r="P4499" s="532"/>
    </row>
    <row r="4500" spans="1:16" x14ac:dyDescent="0.2">
      <c r="A4500" s="525"/>
      <c r="B4500" s="518"/>
      <c r="C4500" s="518"/>
      <c r="D4500" s="518"/>
      <c r="E4500" s="518"/>
      <c r="F4500" s="518"/>
      <c r="G4500" s="518"/>
      <c r="H4500" s="518"/>
      <c r="I4500" s="518"/>
      <c r="J4500" s="518"/>
      <c r="K4500" s="518"/>
      <c r="L4500" s="518"/>
      <c r="M4500" s="518"/>
      <c r="N4500" s="518"/>
      <c r="O4500" s="532"/>
      <c r="P4500" s="532"/>
    </row>
    <row r="4501" spans="1:16" x14ac:dyDescent="0.2">
      <c r="A4501" s="525"/>
      <c r="B4501" s="518"/>
      <c r="C4501" s="518"/>
      <c r="D4501" s="518"/>
      <c r="E4501" s="518"/>
      <c r="F4501" s="518"/>
      <c r="G4501" s="518"/>
      <c r="H4501" s="518"/>
      <c r="I4501" s="518"/>
      <c r="J4501" s="518"/>
      <c r="K4501" s="518"/>
      <c r="L4501" s="518"/>
      <c r="M4501" s="518"/>
      <c r="N4501" s="518"/>
      <c r="O4501" s="532"/>
      <c r="P4501" s="532"/>
    </row>
    <row r="4502" spans="1:16" x14ac:dyDescent="0.2">
      <c r="A4502" s="525"/>
      <c r="B4502" s="518"/>
      <c r="C4502" s="518"/>
      <c r="D4502" s="518"/>
      <c r="E4502" s="518"/>
      <c r="F4502" s="518"/>
      <c r="G4502" s="518"/>
      <c r="H4502" s="518"/>
      <c r="I4502" s="518"/>
      <c r="J4502" s="518"/>
      <c r="K4502" s="518"/>
      <c r="L4502" s="518"/>
      <c r="M4502" s="518"/>
      <c r="N4502" s="518"/>
      <c r="O4502" s="532"/>
      <c r="P4502" s="532"/>
    </row>
    <row r="4503" spans="1:16" x14ac:dyDescent="0.2">
      <c r="A4503" s="525"/>
      <c r="B4503" s="518"/>
      <c r="C4503" s="518"/>
      <c r="D4503" s="518"/>
      <c r="E4503" s="518"/>
      <c r="F4503" s="518"/>
      <c r="G4503" s="518"/>
      <c r="H4503" s="518"/>
      <c r="I4503" s="518"/>
      <c r="J4503" s="518"/>
      <c r="K4503" s="518"/>
      <c r="L4503" s="518"/>
      <c r="M4503" s="518"/>
      <c r="N4503" s="518"/>
      <c r="O4503" s="532"/>
      <c r="P4503" s="532"/>
    </row>
    <row r="4504" spans="1:16" x14ac:dyDescent="0.2">
      <c r="A4504" s="525"/>
      <c r="B4504" s="518"/>
      <c r="C4504" s="518"/>
      <c r="D4504" s="518"/>
      <c r="E4504" s="518"/>
      <c r="F4504" s="518"/>
      <c r="G4504" s="518"/>
      <c r="H4504" s="518"/>
      <c r="I4504" s="518"/>
      <c r="J4504" s="518"/>
      <c r="K4504" s="518"/>
      <c r="L4504" s="518"/>
      <c r="M4504" s="518"/>
      <c r="N4504" s="518"/>
      <c r="O4504" s="532"/>
      <c r="P4504" s="532"/>
    </row>
    <row r="4505" spans="1:16" x14ac:dyDescent="0.2">
      <c r="A4505" s="525"/>
      <c r="B4505" s="518"/>
      <c r="C4505" s="518"/>
      <c r="D4505" s="518"/>
      <c r="E4505" s="518"/>
      <c r="F4505" s="518"/>
      <c r="G4505" s="518"/>
      <c r="H4505" s="518"/>
      <c r="I4505" s="518"/>
      <c r="J4505" s="518"/>
      <c r="K4505" s="518"/>
      <c r="L4505" s="518"/>
      <c r="M4505" s="518"/>
      <c r="N4505" s="518"/>
      <c r="O4505" s="532"/>
      <c r="P4505" s="532"/>
    </row>
    <row r="4506" spans="1:16" x14ac:dyDescent="0.2">
      <c r="A4506" s="525"/>
      <c r="B4506" s="518"/>
      <c r="C4506" s="518"/>
      <c r="D4506" s="518"/>
      <c r="E4506" s="518"/>
      <c r="F4506" s="518"/>
      <c r="G4506" s="518"/>
      <c r="H4506" s="518"/>
      <c r="I4506" s="518"/>
      <c r="J4506" s="518"/>
      <c r="K4506" s="518"/>
      <c r="L4506" s="518"/>
      <c r="M4506" s="518"/>
      <c r="N4506" s="518"/>
      <c r="O4506" s="532"/>
      <c r="P4506" s="532"/>
    </row>
    <row r="4507" spans="1:16" x14ac:dyDescent="0.2">
      <c r="A4507" s="525"/>
      <c r="B4507" s="518"/>
      <c r="C4507" s="518"/>
      <c r="D4507" s="518"/>
      <c r="E4507" s="518"/>
      <c r="F4507" s="518"/>
      <c r="G4507" s="518"/>
      <c r="H4507" s="518"/>
      <c r="I4507" s="518"/>
      <c r="J4507" s="518"/>
      <c r="K4507" s="518"/>
      <c r="L4507" s="518"/>
      <c r="M4507" s="518"/>
      <c r="N4507" s="518"/>
      <c r="O4507" s="532"/>
      <c r="P4507" s="532"/>
    </row>
    <row r="4508" spans="1:16" x14ac:dyDescent="0.2">
      <c r="A4508" s="525"/>
      <c r="B4508" s="518"/>
      <c r="C4508" s="518"/>
      <c r="D4508" s="518"/>
      <c r="E4508" s="518"/>
      <c r="F4508" s="518"/>
      <c r="G4508" s="518"/>
      <c r="H4508" s="518"/>
      <c r="I4508" s="518"/>
      <c r="J4508" s="518"/>
      <c r="K4508" s="518"/>
      <c r="L4508" s="518"/>
      <c r="M4508" s="518"/>
      <c r="N4508" s="518"/>
      <c r="O4508" s="532"/>
      <c r="P4508" s="532"/>
    </row>
    <row r="4509" spans="1:16" x14ac:dyDescent="0.2">
      <c r="A4509" s="525"/>
      <c r="B4509" s="518"/>
      <c r="C4509" s="518"/>
      <c r="D4509" s="518"/>
      <c r="E4509" s="518"/>
      <c r="F4509" s="518"/>
      <c r="G4509" s="518"/>
      <c r="H4509" s="518"/>
      <c r="I4509" s="518"/>
      <c r="J4509" s="518"/>
      <c r="K4509" s="518"/>
      <c r="L4509" s="518"/>
      <c r="M4509" s="518"/>
      <c r="N4509" s="518"/>
      <c r="O4509" s="532"/>
      <c r="P4509" s="532"/>
    </row>
    <row r="4510" spans="1:16" x14ac:dyDescent="0.2">
      <c r="A4510" s="525"/>
      <c r="B4510" s="518"/>
      <c r="C4510" s="518"/>
      <c r="D4510" s="518"/>
      <c r="E4510" s="518"/>
      <c r="F4510" s="518"/>
      <c r="G4510" s="518"/>
      <c r="H4510" s="518"/>
      <c r="I4510" s="518"/>
      <c r="J4510" s="518"/>
      <c r="K4510" s="518"/>
      <c r="L4510" s="518"/>
      <c r="M4510" s="518"/>
      <c r="N4510" s="518"/>
      <c r="O4510" s="532"/>
      <c r="P4510" s="532"/>
    </row>
    <row r="4511" spans="1:16" x14ac:dyDescent="0.2">
      <c r="A4511" s="525"/>
      <c r="B4511" s="518"/>
      <c r="C4511" s="518"/>
      <c r="D4511" s="518"/>
      <c r="E4511" s="518"/>
      <c r="F4511" s="518"/>
      <c r="G4511" s="518"/>
      <c r="H4511" s="518"/>
      <c r="I4511" s="518"/>
      <c r="J4511" s="518"/>
      <c r="K4511" s="518"/>
      <c r="L4511" s="518"/>
      <c r="M4511" s="518"/>
      <c r="N4511" s="518"/>
      <c r="O4511" s="532"/>
      <c r="P4511" s="532"/>
    </row>
    <row r="4512" spans="1:16" x14ac:dyDescent="0.2">
      <c r="A4512" s="525"/>
      <c r="B4512" s="518"/>
      <c r="C4512" s="518"/>
      <c r="D4512" s="518"/>
      <c r="E4512" s="518"/>
      <c r="F4512" s="518"/>
      <c r="G4512" s="518"/>
      <c r="H4512" s="518"/>
      <c r="I4512" s="518"/>
      <c r="J4512" s="518"/>
      <c r="K4512" s="518"/>
      <c r="L4512" s="518"/>
      <c r="M4512" s="518"/>
      <c r="N4512" s="518"/>
      <c r="O4512" s="532"/>
      <c r="P4512" s="532"/>
    </row>
    <row r="4513" spans="1:16" x14ac:dyDescent="0.2">
      <c r="A4513" s="525"/>
      <c r="B4513" s="518"/>
      <c r="C4513" s="518"/>
      <c r="D4513" s="518"/>
      <c r="E4513" s="518"/>
      <c r="F4513" s="518"/>
      <c r="G4513" s="518"/>
      <c r="H4513" s="518"/>
      <c r="I4513" s="518"/>
      <c r="J4513" s="518"/>
      <c r="K4513" s="518"/>
      <c r="L4513" s="518"/>
      <c r="M4513" s="518"/>
      <c r="N4513" s="518"/>
      <c r="O4513" s="532"/>
      <c r="P4513" s="532"/>
    </row>
    <row r="4514" spans="1:16" x14ac:dyDescent="0.2">
      <c r="A4514" s="525"/>
      <c r="B4514" s="518"/>
      <c r="C4514" s="518"/>
      <c r="D4514" s="518"/>
      <c r="E4514" s="518"/>
      <c r="F4514" s="518"/>
      <c r="G4514" s="518"/>
      <c r="H4514" s="518"/>
      <c r="I4514" s="518"/>
      <c r="J4514" s="518"/>
      <c r="K4514" s="518"/>
      <c r="L4514" s="518"/>
      <c r="M4514" s="518"/>
      <c r="N4514" s="518"/>
      <c r="O4514" s="532"/>
      <c r="P4514" s="532"/>
    </row>
    <row r="4515" spans="1:16" x14ac:dyDescent="0.2">
      <c r="A4515" s="525"/>
      <c r="B4515" s="518"/>
      <c r="C4515" s="518"/>
      <c r="D4515" s="518"/>
      <c r="E4515" s="518"/>
      <c r="F4515" s="518"/>
      <c r="G4515" s="518"/>
      <c r="H4515" s="518"/>
      <c r="I4515" s="518"/>
      <c r="J4515" s="518"/>
      <c r="K4515" s="518"/>
      <c r="L4515" s="518"/>
      <c r="M4515" s="518"/>
      <c r="N4515" s="518"/>
      <c r="O4515" s="532"/>
      <c r="P4515" s="532"/>
    </row>
    <row r="4516" spans="1:16" x14ac:dyDescent="0.2">
      <c r="A4516" s="525"/>
      <c r="B4516" s="518"/>
      <c r="C4516" s="518"/>
      <c r="D4516" s="518"/>
      <c r="E4516" s="518"/>
      <c r="F4516" s="518"/>
      <c r="G4516" s="518"/>
      <c r="H4516" s="518"/>
      <c r="I4516" s="518"/>
      <c r="J4516" s="518"/>
      <c r="K4516" s="518"/>
      <c r="L4516" s="518"/>
      <c r="M4516" s="518"/>
      <c r="N4516" s="518"/>
      <c r="O4516" s="532"/>
      <c r="P4516" s="532"/>
    </row>
    <row r="4517" spans="1:16" x14ac:dyDescent="0.2">
      <c r="A4517" s="525"/>
      <c r="B4517" s="518"/>
      <c r="C4517" s="518"/>
      <c r="D4517" s="518"/>
      <c r="E4517" s="518"/>
      <c r="F4517" s="518"/>
      <c r="G4517" s="518"/>
      <c r="H4517" s="518"/>
      <c r="I4517" s="518"/>
      <c r="J4517" s="518"/>
      <c r="K4517" s="518"/>
      <c r="L4517" s="518"/>
      <c r="M4517" s="518"/>
      <c r="N4517" s="518"/>
      <c r="O4517" s="532"/>
      <c r="P4517" s="532"/>
    </row>
    <row r="4518" spans="1:16" x14ac:dyDescent="0.2">
      <c r="A4518" s="525"/>
      <c r="B4518" s="518"/>
      <c r="C4518" s="518"/>
      <c r="D4518" s="518"/>
      <c r="E4518" s="518"/>
      <c r="F4518" s="518"/>
      <c r="G4518" s="518"/>
      <c r="H4518" s="518"/>
      <c r="I4518" s="518"/>
      <c r="J4518" s="518"/>
      <c r="K4518" s="518"/>
      <c r="L4518" s="518"/>
      <c r="M4518" s="518"/>
      <c r="N4518" s="518"/>
      <c r="O4518" s="532"/>
      <c r="P4518" s="532"/>
    </row>
    <row r="4519" spans="1:16" x14ac:dyDescent="0.2">
      <c r="A4519" s="525"/>
      <c r="B4519" s="518"/>
      <c r="C4519" s="518"/>
      <c r="D4519" s="518"/>
      <c r="E4519" s="518"/>
      <c r="F4519" s="518"/>
      <c r="G4519" s="518"/>
      <c r="H4519" s="518"/>
      <c r="I4519" s="518"/>
      <c r="J4519" s="518"/>
      <c r="K4519" s="518"/>
      <c r="L4519" s="518"/>
      <c r="M4519" s="518"/>
      <c r="N4519" s="518"/>
      <c r="O4519" s="532"/>
      <c r="P4519" s="532"/>
    </row>
    <row r="4520" spans="1:16" x14ac:dyDescent="0.2">
      <c r="A4520" s="525"/>
      <c r="B4520" s="518"/>
      <c r="C4520" s="518"/>
      <c r="D4520" s="518"/>
      <c r="E4520" s="518"/>
      <c r="F4520" s="518"/>
      <c r="G4520" s="518"/>
      <c r="H4520" s="518"/>
      <c r="I4520" s="518"/>
      <c r="J4520" s="518"/>
      <c r="K4520" s="518"/>
      <c r="L4520" s="518"/>
      <c r="M4520" s="518"/>
      <c r="N4520" s="518"/>
      <c r="O4520" s="532"/>
      <c r="P4520" s="532"/>
    </row>
    <row r="4521" spans="1:16" x14ac:dyDescent="0.2">
      <c r="A4521" s="525"/>
      <c r="B4521" s="518"/>
      <c r="C4521" s="518"/>
      <c r="D4521" s="518"/>
      <c r="E4521" s="518"/>
      <c r="F4521" s="518"/>
      <c r="G4521" s="518"/>
      <c r="H4521" s="518"/>
      <c r="I4521" s="518"/>
      <c r="J4521" s="518"/>
      <c r="K4521" s="518"/>
      <c r="L4521" s="518"/>
      <c r="M4521" s="518"/>
      <c r="N4521" s="518"/>
      <c r="O4521" s="532"/>
      <c r="P4521" s="532"/>
    </row>
    <row r="4522" spans="1:16" x14ac:dyDescent="0.2">
      <c r="A4522" s="525"/>
      <c r="B4522" s="518"/>
      <c r="C4522" s="518"/>
      <c r="D4522" s="518"/>
      <c r="E4522" s="518"/>
      <c r="F4522" s="518"/>
      <c r="G4522" s="518"/>
      <c r="H4522" s="518"/>
      <c r="I4522" s="518"/>
      <c r="J4522" s="518"/>
      <c r="K4522" s="518"/>
      <c r="L4522" s="518"/>
      <c r="M4522" s="518"/>
      <c r="N4522" s="518"/>
      <c r="O4522" s="532"/>
      <c r="P4522" s="532"/>
    </row>
    <row r="4523" spans="1:16" x14ac:dyDescent="0.2">
      <c r="A4523" s="525"/>
      <c r="B4523" s="518"/>
      <c r="C4523" s="518"/>
      <c r="D4523" s="518"/>
      <c r="E4523" s="518"/>
      <c r="F4523" s="518"/>
      <c r="G4523" s="518"/>
      <c r="H4523" s="518"/>
      <c r="I4523" s="518"/>
      <c r="J4523" s="518"/>
      <c r="K4523" s="518"/>
      <c r="L4523" s="518"/>
      <c r="M4523" s="518"/>
      <c r="N4523" s="518"/>
      <c r="O4523" s="532"/>
      <c r="P4523" s="532"/>
    </row>
    <row r="4524" spans="1:16" x14ac:dyDescent="0.2">
      <c r="A4524" s="525"/>
      <c r="B4524" s="518"/>
      <c r="C4524" s="518"/>
      <c r="D4524" s="518"/>
      <c r="E4524" s="518"/>
      <c r="F4524" s="518"/>
      <c r="G4524" s="518"/>
      <c r="H4524" s="518"/>
      <c r="I4524" s="518"/>
      <c r="J4524" s="518"/>
      <c r="K4524" s="518"/>
      <c r="L4524" s="518"/>
      <c r="M4524" s="518"/>
      <c r="N4524" s="518"/>
      <c r="O4524" s="532"/>
      <c r="P4524" s="532"/>
    </row>
    <row r="4525" spans="1:16" x14ac:dyDescent="0.2">
      <c r="A4525" s="525"/>
      <c r="B4525" s="518"/>
      <c r="C4525" s="518"/>
      <c r="D4525" s="518"/>
      <c r="E4525" s="518"/>
      <c r="F4525" s="518"/>
      <c r="G4525" s="518"/>
      <c r="H4525" s="518"/>
      <c r="I4525" s="518"/>
      <c r="J4525" s="518"/>
      <c r="K4525" s="518"/>
      <c r="L4525" s="518"/>
      <c r="M4525" s="518"/>
      <c r="N4525" s="518"/>
      <c r="O4525" s="532"/>
      <c r="P4525" s="532"/>
    </row>
    <row r="4526" spans="1:16" x14ac:dyDescent="0.2">
      <c r="A4526" s="525"/>
      <c r="B4526" s="518"/>
      <c r="C4526" s="518"/>
      <c r="D4526" s="518"/>
      <c r="E4526" s="518"/>
      <c r="F4526" s="518"/>
      <c r="G4526" s="518"/>
      <c r="H4526" s="518"/>
      <c r="I4526" s="518"/>
      <c r="J4526" s="518"/>
      <c r="K4526" s="518"/>
      <c r="L4526" s="518"/>
      <c r="M4526" s="518"/>
      <c r="N4526" s="518"/>
      <c r="O4526" s="532"/>
      <c r="P4526" s="532"/>
    </row>
    <row r="4527" spans="1:16" x14ac:dyDescent="0.2">
      <c r="A4527" s="525"/>
      <c r="B4527" s="518"/>
      <c r="C4527" s="518"/>
      <c r="D4527" s="518"/>
      <c r="E4527" s="518"/>
      <c r="F4527" s="518"/>
      <c r="G4527" s="518"/>
      <c r="H4527" s="518"/>
      <c r="I4527" s="518"/>
      <c r="J4527" s="518"/>
      <c r="K4527" s="518"/>
      <c r="L4527" s="518"/>
      <c r="M4527" s="518"/>
      <c r="N4527" s="518"/>
      <c r="O4527" s="532"/>
      <c r="P4527" s="532"/>
    </row>
    <row r="4528" spans="1:16" x14ac:dyDescent="0.2">
      <c r="A4528" s="525"/>
      <c r="B4528" s="518"/>
      <c r="C4528" s="518"/>
      <c r="D4528" s="518"/>
      <c r="E4528" s="518"/>
      <c r="F4528" s="518"/>
      <c r="G4528" s="518"/>
      <c r="H4528" s="518"/>
      <c r="I4528" s="518"/>
      <c r="J4528" s="518"/>
      <c r="K4528" s="518"/>
      <c r="L4528" s="518"/>
      <c r="M4528" s="518"/>
      <c r="N4528" s="518"/>
      <c r="O4528" s="532"/>
      <c r="P4528" s="532"/>
    </row>
    <row r="4529" spans="1:16" x14ac:dyDescent="0.2">
      <c r="A4529" s="525"/>
      <c r="B4529" s="518"/>
      <c r="C4529" s="518"/>
      <c r="D4529" s="518"/>
      <c r="E4529" s="518"/>
      <c r="F4529" s="518"/>
      <c r="G4529" s="518"/>
      <c r="H4529" s="518"/>
      <c r="I4529" s="518"/>
      <c r="J4529" s="518"/>
      <c r="K4529" s="518"/>
      <c r="L4529" s="518"/>
      <c r="M4529" s="518"/>
      <c r="N4529" s="518"/>
      <c r="O4529" s="532"/>
      <c r="P4529" s="532"/>
    </row>
    <row r="4530" spans="1:16" x14ac:dyDescent="0.2">
      <c r="A4530" s="525"/>
      <c r="B4530" s="526"/>
      <c r="C4530" s="483"/>
      <c r="D4530" s="541"/>
      <c r="E4530" s="473"/>
      <c r="F4530" s="479"/>
      <c r="G4530" s="473"/>
      <c r="H4530" s="473"/>
      <c r="I4530" s="473"/>
      <c r="J4530" s="484"/>
      <c r="K4530" s="509"/>
      <c r="L4530" s="484"/>
      <c r="M4530" s="484"/>
      <c r="N4530" s="574"/>
      <c r="O4530" s="532"/>
      <c r="P4530" s="532"/>
    </row>
    <row r="4531" spans="1:16" x14ac:dyDescent="0.2">
      <c r="A4531" s="525"/>
      <c r="B4531" s="526"/>
      <c r="C4531" s="483"/>
      <c r="D4531" s="541"/>
      <c r="E4531" s="473"/>
      <c r="F4531" s="479"/>
      <c r="G4531" s="473"/>
      <c r="H4531" s="473"/>
      <c r="I4531" s="473"/>
      <c r="J4531" s="484"/>
      <c r="K4531" s="509"/>
      <c r="L4531" s="484"/>
      <c r="M4531" s="484"/>
      <c r="N4531" s="574"/>
      <c r="O4531" s="532"/>
      <c r="P4531" s="532"/>
    </row>
    <row r="4532" spans="1:16" x14ac:dyDescent="0.2">
      <c r="A4532" s="525"/>
      <c r="B4532" s="526"/>
      <c r="C4532" s="483"/>
      <c r="D4532" s="541"/>
      <c r="E4532" s="473"/>
      <c r="F4532" s="479"/>
      <c r="G4532" s="473"/>
      <c r="H4532" s="473"/>
      <c r="I4532" s="473"/>
      <c r="J4532" s="484"/>
      <c r="K4532" s="509"/>
      <c r="L4532" s="484"/>
      <c r="M4532" s="484"/>
      <c r="N4532" s="574"/>
      <c r="O4532" s="532"/>
      <c r="P4532" s="532"/>
    </row>
    <row r="4533" spans="1:16" x14ac:dyDescent="0.2">
      <c r="A4533" s="525"/>
      <c r="B4533" s="526"/>
      <c r="C4533" s="483"/>
      <c r="D4533" s="541"/>
      <c r="E4533" s="473"/>
      <c r="F4533" s="479"/>
      <c r="G4533" s="473"/>
      <c r="H4533" s="473"/>
      <c r="I4533" s="473"/>
      <c r="J4533" s="484"/>
      <c r="K4533" s="509"/>
      <c r="L4533" s="484"/>
      <c r="M4533" s="484"/>
      <c r="N4533" s="574"/>
      <c r="O4533" s="532"/>
      <c r="P4533" s="532"/>
    </row>
    <row r="4534" spans="1:16" x14ac:dyDescent="0.2">
      <c r="A4534" s="525"/>
      <c r="B4534" s="526"/>
      <c r="C4534" s="483"/>
      <c r="D4534" s="541"/>
      <c r="E4534" s="473"/>
      <c r="F4534" s="479"/>
      <c r="G4534" s="473"/>
      <c r="H4534" s="473"/>
      <c r="I4534" s="473"/>
      <c r="J4534" s="484"/>
      <c r="K4534" s="509"/>
      <c r="L4534" s="484"/>
      <c r="M4534" s="484"/>
      <c r="N4534" s="574"/>
      <c r="O4534" s="532"/>
      <c r="P4534" s="532"/>
    </row>
    <row r="4535" spans="1:16" x14ac:dyDescent="0.2">
      <c r="A4535" s="525"/>
      <c r="B4535" s="526"/>
      <c r="C4535" s="483"/>
      <c r="D4535" s="541"/>
      <c r="E4535" s="473"/>
      <c r="F4535" s="479"/>
      <c r="G4535" s="473"/>
      <c r="H4535" s="473"/>
      <c r="I4535" s="473"/>
      <c r="J4535" s="484"/>
      <c r="K4535" s="509"/>
      <c r="L4535" s="484"/>
      <c r="M4535" s="484"/>
      <c r="N4535" s="574"/>
      <c r="O4535" s="532"/>
      <c r="P4535" s="532"/>
    </row>
    <row r="4536" spans="1:16" x14ac:dyDescent="0.2">
      <c r="A4536" s="525"/>
      <c r="B4536" s="526"/>
      <c r="C4536" s="483"/>
      <c r="D4536" s="541"/>
      <c r="E4536" s="473"/>
      <c r="F4536" s="479"/>
      <c r="G4536" s="473"/>
      <c r="H4536" s="473"/>
      <c r="I4536" s="473"/>
      <c r="J4536" s="484"/>
      <c r="K4536" s="509"/>
      <c r="L4536" s="484"/>
      <c r="M4536" s="484"/>
      <c r="N4536" s="574"/>
      <c r="O4536" s="532"/>
      <c r="P4536" s="532"/>
    </row>
    <row r="4537" spans="1:16" x14ac:dyDescent="0.2">
      <c r="A4537" s="525"/>
      <c r="B4537" s="526"/>
      <c r="C4537" s="483"/>
      <c r="D4537" s="541"/>
      <c r="E4537" s="473"/>
      <c r="F4537" s="479"/>
      <c r="G4537" s="473"/>
      <c r="H4537" s="473"/>
      <c r="I4537" s="473"/>
      <c r="J4537" s="484"/>
      <c r="K4537" s="509"/>
      <c r="L4537" s="484"/>
      <c r="M4537" s="484"/>
      <c r="N4537" s="574"/>
      <c r="O4537" s="532"/>
      <c r="P4537" s="532"/>
    </row>
    <row r="4538" spans="1:16" x14ac:dyDescent="0.2">
      <c r="A4538" s="525"/>
      <c r="B4538" s="526"/>
      <c r="C4538" s="483"/>
      <c r="D4538" s="541"/>
      <c r="E4538" s="473"/>
      <c r="F4538" s="479"/>
      <c r="G4538" s="473"/>
      <c r="H4538" s="473"/>
      <c r="I4538" s="473"/>
      <c r="J4538" s="484"/>
      <c r="K4538" s="509"/>
      <c r="L4538" s="484"/>
      <c r="M4538" s="484"/>
      <c r="N4538" s="574"/>
      <c r="O4538" s="532"/>
      <c r="P4538" s="532"/>
    </row>
    <row r="4539" spans="1:16" x14ac:dyDescent="0.2">
      <c r="A4539" s="525"/>
      <c r="B4539" s="526"/>
      <c r="C4539" s="483"/>
      <c r="D4539" s="541"/>
      <c r="E4539" s="473"/>
      <c r="F4539" s="479"/>
      <c r="G4539" s="473"/>
      <c r="H4539" s="473"/>
      <c r="I4539" s="473"/>
      <c r="J4539" s="484"/>
      <c r="K4539" s="509"/>
      <c r="L4539" s="484"/>
      <c r="M4539" s="484"/>
      <c r="N4539" s="574"/>
      <c r="O4539" s="532"/>
      <c r="P4539" s="532"/>
    </row>
    <row r="4540" spans="1:16" x14ac:dyDescent="0.2">
      <c r="A4540" s="525"/>
      <c r="B4540" s="526"/>
      <c r="C4540" s="483"/>
      <c r="D4540" s="541"/>
      <c r="E4540" s="473"/>
      <c r="F4540" s="479"/>
      <c r="G4540" s="473"/>
      <c r="H4540" s="473"/>
      <c r="I4540" s="473"/>
      <c r="J4540" s="484"/>
      <c r="K4540" s="509"/>
      <c r="L4540" s="484"/>
      <c r="M4540" s="484"/>
      <c r="N4540" s="574"/>
      <c r="O4540" s="532"/>
      <c r="P4540" s="532"/>
    </row>
    <row r="4541" spans="1:16" x14ac:dyDescent="0.2">
      <c r="A4541" s="525"/>
      <c r="B4541" s="526"/>
      <c r="C4541" s="483"/>
      <c r="D4541" s="541"/>
      <c r="E4541" s="473"/>
      <c r="F4541" s="479"/>
      <c r="G4541" s="473"/>
      <c r="H4541" s="473"/>
      <c r="I4541" s="473"/>
      <c r="J4541" s="484"/>
      <c r="K4541" s="509"/>
      <c r="L4541" s="484"/>
      <c r="M4541" s="484"/>
      <c r="N4541" s="574"/>
      <c r="O4541" s="532"/>
      <c r="P4541" s="532"/>
    </row>
    <row r="4542" spans="1:16" x14ac:dyDescent="0.2">
      <c r="A4542" s="525"/>
      <c r="B4542" s="526"/>
      <c r="C4542" s="483"/>
      <c r="D4542" s="541"/>
      <c r="E4542" s="473"/>
      <c r="F4542" s="479"/>
      <c r="G4542" s="473"/>
      <c r="H4542" s="473"/>
      <c r="I4542" s="473"/>
      <c r="J4542" s="484"/>
      <c r="K4542" s="509"/>
      <c r="L4542" s="484"/>
      <c r="M4542" s="484"/>
      <c r="N4542" s="574"/>
      <c r="O4542" s="532"/>
      <c r="P4542" s="532"/>
    </row>
    <row r="4543" spans="1:16" x14ac:dyDescent="0.2">
      <c r="A4543" s="525"/>
      <c r="B4543" s="526"/>
      <c r="C4543" s="483"/>
      <c r="D4543" s="541"/>
      <c r="E4543" s="473"/>
      <c r="F4543" s="479"/>
      <c r="G4543" s="473"/>
      <c r="H4543" s="473"/>
      <c r="I4543" s="473"/>
      <c r="J4543" s="484"/>
      <c r="K4543" s="509"/>
      <c r="L4543" s="484"/>
      <c r="M4543" s="484"/>
      <c r="N4543" s="574"/>
      <c r="O4543" s="532"/>
      <c r="P4543" s="532"/>
    </row>
    <row r="4544" spans="1:16" x14ac:dyDescent="0.2">
      <c r="A4544" s="525"/>
      <c r="B4544" s="526"/>
      <c r="C4544" s="483"/>
      <c r="D4544" s="541"/>
      <c r="E4544" s="473"/>
      <c r="F4544" s="479"/>
      <c r="G4544" s="473"/>
      <c r="H4544" s="473"/>
      <c r="I4544" s="473"/>
      <c r="J4544" s="484"/>
      <c r="K4544" s="509"/>
      <c r="L4544" s="484"/>
      <c r="M4544" s="484"/>
      <c r="N4544" s="574"/>
      <c r="O4544" s="532"/>
      <c r="P4544" s="532"/>
    </row>
    <row r="4545" spans="1:16" x14ac:dyDescent="0.2">
      <c r="A4545" s="525"/>
      <c r="B4545" s="526"/>
      <c r="C4545" s="483"/>
      <c r="D4545" s="541"/>
      <c r="E4545" s="473"/>
      <c r="F4545" s="479"/>
      <c r="G4545" s="473"/>
      <c r="H4545" s="473"/>
      <c r="I4545" s="473"/>
      <c r="J4545" s="484"/>
      <c r="K4545" s="509"/>
      <c r="L4545" s="484"/>
      <c r="M4545" s="484"/>
      <c r="N4545" s="574"/>
      <c r="O4545" s="532"/>
      <c r="P4545" s="532"/>
    </row>
    <row r="4546" spans="1:16" x14ac:dyDescent="0.2">
      <c r="A4546" s="525"/>
      <c r="B4546" s="526"/>
      <c r="C4546" s="483"/>
      <c r="D4546" s="541"/>
      <c r="E4546" s="473"/>
      <c r="F4546" s="479"/>
      <c r="G4546" s="473"/>
      <c r="H4546" s="473"/>
      <c r="I4546" s="473"/>
      <c r="J4546" s="484"/>
      <c r="K4546" s="509"/>
      <c r="L4546" s="484"/>
      <c r="M4546" s="484"/>
      <c r="N4546" s="574"/>
      <c r="O4546" s="532"/>
      <c r="P4546" s="532"/>
    </row>
    <row r="4547" spans="1:16" x14ac:dyDescent="0.2">
      <c r="A4547" s="525"/>
      <c r="B4547" s="526"/>
      <c r="C4547" s="483"/>
      <c r="D4547" s="541"/>
      <c r="E4547" s="473"/>
      <c r="F4547" s="479"/>
      <c r="G4547" s="473"/>
      <c r="H4547" s="473"/>
      <c r="I4547" s="473"/>
      <c r="J4547" s="484"/>
      <c r="K4547" s="509"/>
      <c r="L4547" s="484"/>
      <c r="M4547" s="484"/>
      <c r="N4547" s="574"/>
      <c r="O4547" s="532"/>
      <c r="P4547" s="532"/>
    </row>
    <row r="4548" spans="1:16" x14ac:dyDescent="0.2">
      <c r="A4548" s="525"/>
      <c r="B4548" s="526"/>
      <c r="C4548" s="483"/>
      <c r="D4548" s="541"/>
      <c r="E4548" s="473"/>
      <c r="F4548" s="479"/>
      <c r="G4548" s="473"/>
      <c r="H4548" s="473"/>
      <c r="I4548" s="473"/>
      <c r="J4548" s="484"/>
      <c r="K4548" s="509"/>
      <c r="L4548" s="484"/>
      <c r="M4548" s="484"/>
      <c r="N4548" s="574"/>
      <c r="O4548" s="532"/>
      <c r="P4548" s="532"/>
    </row>
    <row r="4549" spans="1:16" x14ac:dyDescent="0.2">
      <c r="A4549" s="525"/>
      <c r="B4549" s="526"/>
      <c r="C4549" s="483"/>
      <c r="D4549" s="541"/>
      <c r="E4549" s="473"/>
      <c r="F4549" s="479"/>
      <c r="G4549" s="473"/>
      <c r="H4549" s="473"/>
      <c r="I4549" s="473"/>
      <c r="J4549" s="484"/>
      <c r="K4549" s="509"/>
      <c r="L4549" s="484"/>
      <c r="M4549" s="484"/>
      <c r="N4549" s="574"/>
      <c r="O4549" s="532"/>
      <c r="P4549" s="532"/>
    </row>
    <row r="4550" spans="1:16" x14ac:dyDescent="0.2">
      <c r="A4550" s="525"/>
      <c r="B4550" s="526"/>
      <c r="C4550" s="483"/>
      <c r="D4550" s="541"/>
      <c r="E4550" s="473"/>
      <c r="F4550" s="479"/>
      <c r="G4550" s="473"/>
      <c r="H4550" s="473"/>
      <c r="I4550" s="473"/>
      <c r="J4550" s="484"/>
      <c r="K4550" s="509"/>
      <c r="L4550" s="484"/>
      <c r="M4550" s="484"/>
      <c r="N4550" s="574"/>
      <c r="O4550" s="532"/>
      <c r="P4550" s="532"/>
    </row>
    <row r="4551" spans="1:16" x14ac:dyDescent="0.2">
      <c r="A4551" s="525"/>
      <c r="B4551" s="526"/>
      <c r="C4551" s="483"/>
      <c r="D4551" s="541"/>
      <c r="E4551" s="473"/>
      <c r="F4551" s="479"/>
      <c r="G4551" s="473"/>
      <c r="H4551" s="473"/>
      <c r="I4551" s="473"/>
      <c r="J4551" s="484"/>
      <c r="K4551" s="509"/>
      <c r="L4551" s="484"/>
      <c r="M4551" s="484"/>
      <c r="N4551" s="574"/>
      <c r="O4551" s="532"/>
      <c r="P4551" s="532"/>
    </row>
    <row r="4552" spans="1:16" x14ac:dyDescent="0.2">
      <c r="A4552" s="525"/>
      <c r="B4552" s="526"/>
      <c r="C4552" s="483"/>
      <c r="D4552" s="541"/>
      <c r="E4552" s="473"/>
      <c r="F4552" s="479"/>
      <c r="G4552" s="473"/>
      <c r="H4552" s="473"/>
      <c r="I4552" s="473"/>
      <c r="J4552" s="484"/>
      <c r="K4552" s="509"/>
      <c r="L4552" s="484"/>
      <c r="M4552" s="484"/>
      <c r="N4552" s="574"/>
      <c r="O4552" s="532"/>
      <c r="P4552" s="532"/>
    </row>
    <row r="4553" spans="1:16" x14ac:dyDescent="0.2">
      <c r="A4553" s="525"/>
      <c r="B4553" s="526"/>
      <c r="C4553" s="483"/>
      <c r="D4553" s="541"/>
      <c r="E4553" s="473"/>
      <c r="F4553" s="479"/>
      <c r="G4553" s="473"/>
      <c r="H4553" s="473"/>
      <c r="I4553" s="473"/>
      <c r="J4553" s="484"/>
      <c r="K4553" s="509"/>
      <c r="L4553" s="484"/>
      <c r="M4553" s="484"/>
      <c r="N4553" s="574"/>
      <c r="O4553" s="532"/>
      <c r="P4553" s="532"/>
    </row>
    <row r="4554" spans="1:16" x14ac:dyDescent="0.2">
      <c r="A4554" s="525"/>
      <c r="B4554" s="526"/>
      <c r="C4554" s="483"/>
      <c r="D4554" s="541"/>
      <c r="E4554" s="473"/>
      <c r="F4554" s="479"/>
      <c r="G4554" s="473"/>
      <c r="H4554" s="473"/>
      <c r="I4554" s="473"/>
      <c r="J4554" s="484"/>
      <c r="K4554" s="509"/>
      <c r="L4554" s="484"/>
      <c r="M4554" s="484"/>
      <c r="N4554" s="574"/>
      <c r="O4554" s="532"/>
      <c r="P4554" s="532"/>
    </row>
    <row r="4555" spans="1:16" x14ac:dyDescent="0.2">
      <c r="A4555" s="525"/>
      <c r="B4555" s="526"/>
      <c r="C4555" s="483"/>
      <c r="D4555" s="541"/>
      <c r="E4555" s="473"/>
      <c r="F4555" s="479"/>
      <c r="G4555" s="473"/>
      <c r="H4555" s="473"/>
      <c r="I4555" s="473"/>
      <c r="J4555" s="484"/>
      <c r="K4555" s="509"/>
      <c r="L4555" s="484"/>
      <c r="M4555" s="484"/>
      <c r="N4555" s="574"/>
      <c r="O4555" s="532"/>
      <c r="P4555" s="532"/>
    </row>
    <row r="4556" spans="1:16" x14ac:dyDescent="0.2">
      <c r="A4556" s="525"/>
      <c r="B4556" s="526"/>
      <c r="C4556" s="483"/>
      <c r="D4556" s="541"/>
      <c r="E4556" s="473"/>
      <c r="F4556" s="479"/>
      <c r="G4556" s="473"/>
      <c r="H4556" s="473"/>
      <c r="I4556" s="473"/>
      <c r="J4556" s="484"/>
      <c r="K4556" s="509"/>
      <c r="L4556" s="484"/>
      <c r="M4556" s="484"/>
      <c r="N4556" s="574"/>
      <c r="O4556" s="532"/>
      <c r="P4556" s="532"/>
    </row>
    <row r="4557" spans="1:16" x14ac:dyDescent="0.2">
      <c r="A4557" s="525"/>
      <c r="B4557" s="526"/>
      <c r="C4557" s="483"/>
      <c r="D4557" s="541"/>
      <c r="E4557" s="473"/>
      <c r="F4557" s="479"/>
      <c r="G4557" s="473"/>
      <c r="H4557" s="473"/>
      <c r="I4557" s="473"/>
      <c r="J4557" s="484"/>
      <c r="K4557" s="509"/>
      <c r="L4557" s="484"/>
      <c r="M4557" s="484"/>
      <c r="N4557" s="574"/>
      <c r="O4557" s="532"/>
      <c r="P4557" s="532"/>
    </row>
    <row r="4558" spans="1:16" x14ac:dyDescent="0.2">
      <c r="A4558" s="525"/>
      <c r="B4558" s="526"/>
      <c r="C4558" s="483"/>
      <c r="D4558" s="541"/>
      <c r="E4558" s="473"/>
      <c r="F4558" s="479"/>
      <c r="G4558" s="473"/>
      <c r="H4558" s="473"/>
      <c r="I4558" s="473"/>
      <c r="J4558" s="484"/>
      <c r="K4558" s="509"/>
      <c r="L4558" s="484"/>
      <c r="M4558" s="484"/>
      <c r="N4558" s="574"/>
      <c r="O4558" s="532"/>
      <c r="P4558" s="532"/>
    </row>
    <row r="4559" spans="1:16" x14ac:dyDescent="0.2">
      <c r="A4559" s="525"/>
      <c r="B4559" s="526"/>
      <c r="C4559" s="483"/>
      <c r="D4559" s="541"/>
      <c r="E4559" s="473"/>
      <c r="F4559" s="479"/>
      <c r="G4559" s="473"/>
      <c r="H4559" s="473"/>
      <c r="I4559" s="473"/>
      <c r="J4559" s="484"/>
      <c r="K4559" s="509"/>
      <c r="L4559" s="484"/>
      <c r="M4559" s="484"/>
      <c r="N4559" s="574"/>
      <c r="O4559" s="532"/>
      <c r="P4559" s="532"/>
    </row>
    <row r="4560" spans="1:16" x14ac:dyDescent="0.2">
      <c r="A4560" s="525"/>
      <c r="B4560" s="526"/>
      <c r="C4560" s="483"/>
      <c r="D4560" s="541"/>
      <c r="E4560" s="473"/>
      <c r="F4560" s="479"/>
      <c r="G4560" s="473"/>
      <c r="H4560" s="473"/>
      <c r="I4560" s="473"/>
      <c r="J4560" s="484"/>
      <c r="K4560" s="509"/>
      <c r="L4560" s="484"/>
      <c r="M4560" s="484"/>
      <c r="N4560" s="574"/>
      <c r="O4560" s="532"/>
      <c r="P4560" s="532"/>
    </row>
    <row r="4561" spans="1:16" x14ac:dyDescent="0.2">
      <c r="A4561" s="525"/>
      <c r="B4561" s="526"/>
      <c r="C4561" s="483"/>
      <c r="D4561" s="541"/>
      <c r="E4561" s="473"/>
      <c r="F4561" s="479"/>
      <c r="G4561" s="473"/>
      <c r="H4561" s="473"/>
      <c r="I4561" s="473"/>
      <c r="J4561" s="484"/>
      <c r="K4561" s="509"/>
      <c r="L4561" s="484"/>
      <c r="M4561" s="484"/>
      <c r="N4561" s="574"/>
      <c r="O4561" s="532"/>
      <c r="P4561" s="532"/>
    </row>
    <row r="4562" spans="1:16" x14ac:dyDescent="0.2">
      <c r="A4562" s="525"/>
      <c r="B4562" s="526"/>
      <c r="C4562" s="483"/>
      <c r="D4562" s="541"/>
      <c r="E4562" s="473"/>
      <c r="F4562" s="479"/>
      <c r="G4562" s="473"/>
      <c r="H4562" s="473"/>
      <c r="I4562" s="473"/>
      <c r="J4562" s="484"/>
      <c r="K4562" s="509"/>
      <c r="L4562" s="484"/>
      <c r="M4562" s="484"/>
      <c r="N4562" s="574"/>
      <c r="O4562" s="532"/>
      <c r="P4562" s="532"/>
    </row>
    <row r="4563" spans="1:16" x14ac:dyDescent="0.2">
      <c r="A4563" s="525"/>
      <c r="B4563" s="526"/>
      <c r="C4563" s="483"/>
      <c r="D4563" s="541"/>
      <c r="E4563" s="473"/>
      <c r="F4563" s="479"/>
      <c r="G4563" s="473"/>
      <c r="H4563" s="473"/>
      <c r="I4563" s="473"/>
      <c r="J4563" s="484"/>
      <c r="K4563" s="509"/>
      <c r="L4563" s="484"/>
      <c r="M4563" s="484"/>
      <c r="N4563" s="574"/>
      <c r="O4563" s="532"/>
      <c r="P4563" s="532"/>
    </row>
    <row r="4564" spans="1:16" x14ac:dyDescent="0.2">
      <c r="A4564" s="525"/>
      <c r="B4564" s="526"/>
      <c r="C4564" s="483"/>
      <c r="D4564" s="541"/>
      <c r="E4564" s="473"/>
      <c r="F4564" s="479"/>
      <c r="G4564" s="473"/>
      <c r="H4564" s="473"/>
      <c r="I4564" s="473"/>
      <c r="J4564" s="484"/>
      <c r="K4564" s="509"/>
      <c r="L4564" s="484"/>
      <c r="M4564" s="484"/>
      <c r="N4564" s="574"/>
      <c r="O4564" s="532"/>
      <c r="P4564" s="532"/>
    </row>
    <row r="4565" spans="1:16" x14ac:dyDescent="0.2">
      <c r="A4565" s="525"/>
      <c r="B4565" s="526"/>
      <c r="C4565" s="483"/>
      <c r="D4565" s="541"/>
      <c r="E4565" s="473"/>
      <c r="F4565" s="479"/>
      <c r="G4565" s="473"/>
      <c r="H4565" s="473"/>
      <c r="I4565" s="473"/>
      <c r="J4565" s="484"/>
      <c r="K4565" s="509"/>
      <c r="L4565" s="484"/>
      <c r="M4565" s="484"/>
      <c r="N4565" s="574"/>
      <c r="O4565" s="532"/>
      <c r="P4565" s="532"/>
    </row>
    <row r="4566" spans="1:16" x14ac:dyDescent="0.2">
      <c r="A4566" s="525"/>
      <c r="B4566" s="526"/>
      <c r="C4566" s="483"/>
      <c r="D4566" s="541"/>
      <c r="E4566" s="473"/>
      <c r="F4566" s="479"/>
      <c r="G4566" s="473"/>
      <c r="H4566" s="473"/>
      <c r="I4566" s="473"/>
      <c r="J4566" s="484"/>
      <c r="K4566" s="509"/>
      <c r="L4566" s="484"/>
      <c r="M4566" s="484"/>
      <c r="N4566" s="574"/>
      <c r="O4566" s="532"/>
      <c r="P4566" s="532"/>
    </row>
    <row r="4567" spans="1:16" x14ac:dyDescent="0.2">
      <c r="A4567" s="525"/>
      <c r="B4567" s="526"/>
      <c r="C4567" s="483"/>
      <c r="D4567" s="541"/>
      <c r="E4567" s="473"/>
      <c r="F4567" s="479"/>
      <c r="G4567" s="473"/>
      <c r="H4567" s="473"/>
      <c r="I4567" s="473"/>
      <c r="J4567" s="484"/>
      <c r="K4567" s="509"/>
      <c r="L4567" s="484"/>
      <c r="M4567" s="484"/>
      <c r="N4567" s="574"/>
      <c r="O4567" s="532"/>
      <c r="P4567" s="532"/>
    </row>
    <row r="4568" spans="1:16" x14ac:dyDescent="0.2">
      <c r="A4568" s="525"/>
      <c r="B4568" s="526"/>
      <c r="C4568" s="483"/>
      <c r="D4568" s="541"/>
      <c r="E4568" s="473"/>
      <c r="F4568" s="479"/>
      <c r="G4568" s="473"/>
      <c r="H4568" s="473"/>
      <c r="I4568" s="473"/>
      <c r="J4568" s="484"/>
      <c r="K4568" s="509"/>
      <c r="L4568" s="484"/>
      <c r="M4568" s="484"/>
      <c r="N4568" s="574"/>
      <c r="O4568" s="532"/>
      <c r="P4568" s="532"/>
    </row>
    <row r="4569" spans="1:16" x14ac:dyDescent="0.2">
      <c r="A4569" s="525"/>
      <c r="B4569" s="526"/>
      <c r="C4569" s="483"/>
      <c r="D4569" s="541"/>
      <c r="E4569" s="473"/>
      <c r="F4569" s="479"/>
      <c r="G4569" s="473"/>
      <c r="H4569" s="473"/>
      <c r="I4569" s="473"/>
      <c r="J4569" s="484"/>
      <c r="K4569" s="509"/>
      <c r="L4569" s="484"/>
      <c r="M4569" s="484"/>
      <c r="N4569" s="574"/>
      <c r="O4569" s="532"/>
      <c r="P4569" s="532"/>
    </row>
    <row r="4570" spans="1:16" x14ac:dyDescent="0.2">
      <c r="A4570" s="525"/>
      <c r="B4570" s="526"/>
      <c r="C4570" s="483"/>
      <c r="D4570" s="541"/>
      <c r="E4570" s="473"/>
      <c r="F4570" s="479"/>
      <c r="G4570" s="473"/>
      <c r="H4570" s="473"/>
      <c r="I4570" s="473"/>
      <c r="J4570" s="484"/>
      <c r="K4570" s="509"/>
      <c r="L4570" s="484"/>
      <c r="M4570" s="484"/>
      <c r="N4570" s="574"/>
      <c r="O4570" s="532"/>
      <c r="P4570" s="532"/>
    </row>
    <row r="4571" spans="1:16" x14ac:dyDescent="0.2">
      <c r="A4571" s="525"/>
      <c r="B4571" s="526"/>
      <c r="C4571" s="483"/>
      <c r="D4571" s="541"/>
      <c r="E4571" s="473"/>
      <c r="F4571" s="479"/>
      <c r="G4571" s="473"/>
      <c r="H4571" s="473"/>
      <c r="I4571" s="473"/>
      <c r="J4571" s="484"/>
      <c r="K4571" s="509"/>
      <c r="L4571" s="484"/>
      <c r="M4571" s="484"/>
      <c r="N4571" s="574"/>
      <c r="O4571" s="532"/>
      <c r="P4571" s="532"/>
    </row>
    <row r="4572" spans="1:16" x14ac:dyDescent="0.2">
      <c r="A4572" s="525"/>
      <c r="B4572" s="526"/>
      <c r="C4572" s="483"/>
      <c r="D4572" s="541"/>
      <c r="E4572" s="473"/>
      <c r="F4572" s="479"/>
      <c r="G4572" s="473"/>
      <c r="H4572" s="473"/>
      <c r="I4572" s="473"/>
      <c r="J4572" s="484"/>
      <c r="K4572" s="509"/>
      <c r="L4572" s="484"/>
      <c r="M4572" s="484"/>
      <c r="N4572" s="574"/>
      <c r="O4572" s="532"/>
      <c r="P4572" s="532"/>
    </row>
    <row r="4573" spans="1:16" x14ac:dyDescent="0.2">
      <c r="A4573" s="525"/>
      <c r="B4573" s="526"/>
      <c r="C4573" s="483"/>
      <c r="D4573" s="541"/>
      <c r="E4573" s="473"/>
      <c r="F4573" s="479"/>
      <c r="G4573" s="473"/>
      <c r="H4573" s="473"/>
      <c r="I4573" s="473"/>
      <c r="J4573" s="484"/>
      <c r="K4573" s="509"/>
      <c r="L4573" s="484"/>
      <c r="M4573" s="484"/>
      <c r="N4573" s="574"/>
      <c r="O4573" s="532"/>
      <c r="P4573" s="532"/>
    </row>
    <row r="4574" spans="1:16" x14ac:dyDescent="0.2">
      <c r="A4574" s="525"/>
      <c r="B4574" s="526"/>
      <c r="C4574" s="483"/>
      <c r="D4574" s="541"/>
      <c r="E4574" s="473"/>
      <c r="F4574" s="479"/>
      <c r="G4574" s="473"/>
      <c r="H4574" s="473"/>
      <c r="I4574" s="473"/>
      <c r="J4574" s="484"/>
      <c r="K4574" s="509"/>
      <c r="L4574" s="484"/>
      <c r="M4574" s="484"/>
      <c r="N4574" s="574"/>
      <c r="O4574" s="532"/>
      <c r="P4574" s="532"/>
    </row>
    <row r="4575" spans="1:16" x14ac:dyDescent="0.2">
      <c r="A4575" s="525"/>
      <c r="B4575" s="526"/>
      <c r="C4575" s="483"/>
      <c r="D4575" s="541"/>
      <c r="E4575" s="473"/>
      <c r="F4575" s="479"/>
      <c r="G4575" s="473"/>
      <c r="H4575" s="473"/>
      <c r="I4575" s="473"/>
      <c r="J4575" s="484"/>
      <c r="K4575" s="509"/>
      <c r="L4575" s="484"/>
      <c r="M4575" s="484"/>
      <c r="N4575" s="574"/>
      <c r="O4575" s="532"/>
      <c r="P4575" s="532"/>
    </row>
    <row r="4576" spans="1:16" x14ac:dyDescent="0.2">
      <c r="A4576" s="525"/>
      <c r="B4576" s="526"/>
      <c r="C4576" s="483"/>
      <c r="D4576" s="541"/>
      <c r="E4576" s="473"/>
      <c r="F4576" s="479"/>
      <c r="G4576" s="473"/>
      <c r="H4576" s="473"/>
      <c r="I4576" s="473"/>
      <c r="J4576" s="484"/>
      <c r="K4576" s="509"/>
      <c r="L4576" s="484"/>
      <c r="M4576" s="484"/>
      <c r="N4576" s="574"/>
      <c r="O4576" s="532"/>
      <c r="P4576" s="532"/>
    </row>
    <row r="4577" spans="1:16" x14ac:dyDescent="0.2">
      <c r="A4577" s="525"/>
      <c r="B4577" s="526"/>
      <c r="C4577" s="483"/>
      <c r="D4577" s="541"/>
      <c r="E4577" s="473"/>
      <c r="F4577" s="479"/>
      <c r="G4577" s="473"/>
      <c r="H4577" s="473"/>
      <c r="I4577" s="473"/>
      <c r="J4577" s="484"/>
      <c r="K4577" s="509"/>
      <c r="L4577" s="484"/>
      <c r="M4577" s="484"/>
      <c r="N4577" s="574"/>
      <c r="O4577" s="532"/>
      <c r="P4577" s="532"/>
    </row>
    <row r="4578" spans="1:16" x14ac:dyDescent="0.2">
      <c r="A4578" s="525"/>
      <c r="B4578" s="526"/>
      <c r="C4578" s="483"/>
      <c r="D4578" s="541"/>
      <c r="E4578" s="473"/>
      <c r="F4578" s="479"/>
      <c r="G4578" s="473"/>
      <c r="H4578" s="473"/>
      <c r="I4578" s="473"/>
      <c r="J4578" s="484"/>
      <c r="K4578" s="509"/>
      <c r="L4578" s="484"/>
      <c r="M4578" s="484"/>
      <c r="N4578" s="574"/>
      <c r="O4578" s="532"/>
      <c r="P4578" s="532"/>
    </row>
    <row r="4579" spans="1:16" x14ac:dyDescent="0.2">
      <c r="A4579" s="525"/>
      <c r="B4579" s="526"/>
      <c r="C4579" s="483"/>
      <c r="D4579" s="541"/>
      <c r="E4579" s="473"/>
      <c r="F4579" s="479"/>
      <c r="G4579" s="473"/>
      <c r="H4579" s="473"/>
      <c r="I4579" s="473"/>
      <c r="J4579" s="484"/>
      <c r="K4579" s="509"/>
      <c r="L4579" s="484"/>
      <c r="M4579" s="484"/>
      <c r="N4579" s="574"/>
      <c r="O4579" s="532"/>
      <c r="P4579" s="532"/>
    </row>
    <row r="4580" spans="1:16" x14ac:dyDescent="0.2">
      <c r="A4580" s="525"/>
      <c r="B4580" s="526"/>
      <c r="C4580" s="483"/>
      <c r="D4580" s="541"/>
      <c r="E4580" s="473"/>
      <c r="F4580" s="479"/>
      <c r="G4580" s="473"/>
      <c r="H4580" s="473"/>
      <c r="I4580" s="473"/>
      <c r="J4580" s="484"/>
      <c r="K4580" s="509"/>
      <c r="L4580" s="484"/>
      <c r="M4580" s="484"/>
      <c r="N4580" s="574"/>
      <c r="O4580" s="532"/>
      <c r="P4580" s="532"/>
    </row>
    <row r="4581" spans="1:16" x14ac:dyDescent="0.2">
      <c r="A4581" s="525"/>
      <c r="B4581" s="526"/>
      <c r="C4581" s="483"/>
      <c r="D4581" s="541"/>
      <c r="E4581" s="473"/>
      <c r="F4581" s="479"/>
      <c r="G4581" s="473"/>
      <c r="H4581" s="473"/>
      <c r="I4581" s="473"/>
      <c r="J4581" s="484"/>
      <c r="K4581" s="509"/>
      <c r="L4581" s="484"/>
      <c r="M4581" s="484"/>
      <c r="N4581" s="574"/>
      <c r="O4581" s="532"/>
      <c r="P4581" s="532"/>
    </row>
    <row r="4582" spans="1:16" x14ac:dyDescent="0.2">
      <c r="A4582" s="525"/>
      <c r="B4582" s="526"/>
      <c r="C4582" s="483"/>
      <c r="D4582" s="541"/>
      <c r="E4582" s="473"/>
      <c r="F4582" s="479"/>
      <c r="G4582" s="473"/>
      <c r="H4582" s="473"/>
      <c r="I4582" s="473"/>
      <c r="J4582" s="484"/>
      <c r="K4582" s="509"/>
      <c r="L4582" s="484"/>
      <c r="M4582" s="484"/>
      <c r="N4582" s="574"/>
      <c r="O4582" s="532"/>
      <c r="P4582" s="532"/>
    </row>
    <row r="4583" spans="1:16" x14ac:dyDescent="0.2">
      <c r="A4583" s="525"/>
      <c r="B4583" s="526"/>
      <c r="C4583" s="483"/>
      <c r="D4583" s="541"/>
      <c r="E4583" s="473"/>
      <c r="F4583" s="479"/>
      <c r="G4583" s="473"/>
      <c r="H4583" s="473"/>
      <c r="I4583" s="473"/>
      <c r="J4583" s="484"/>
      <c r="K4583" s="509"/>
      <c r="L4583" s="484"/>
      <c r="M4583" s="484"/>
      <c r="N4583" s="574"/>
      <c r="O4583" s="532"/>
      <c r="P4583" s="532"/>
    </row>
    <row r="4584" spans="1:16" x14ac:dyDescent="0.2">
      <c r="A4584" s="525"/>
      <c r="B4584" s="526"/>
      <c r="C4584" s="483"/>
      <c r="D4584" s="541"/>
      <c r="E4584" s="473"/>
      <c r="F4584" s="479"/>
      <c r="G4584" s="473"/>
      <c r="H4584" s="473"/>
      <c r="I4584" s="473"/>
      <c r="J4584" s="484"/>
      <c r="K4584" s="509"/>
      <c r="L4584" s="484"/>
      <c r="M4584" s="484"/>
      <c r="N4584" s="574"/>
      <c r="O4584" s="532"/>
      <c r="P4584" s="532"/>
    </row>
    <row r="4585" spans="1:16" x14ac:dyDescent="0.2">
      <c r="A4585" s="525"/>
      <c r="B4585" s="526"/>
      <c r="C4585" s="483"/>
      <c r="D4585" s="541"/>
      <c r="E4585" s="473"/>
      <c r="F4585" s="479"/>
      <c r="G4585" s="473"/>
      <c r="H4585" s="473"/>
      <c r="I4585" s="473"/>
      <c r="J4585" s="484"/>
      <c r="K4585" s="509"/>
      <c r="L4585" s="484"/>
      <c r="M4585" s="484"/>
      <c r="N4585" s="574"/>
      <c r="O4585" s="532"/>
      <c r="P4585" s="532"/>
    </row>
    <row r="4586" spans="1:16" x14ac:dyDescent="0.2">
      <c r="A4586" s="525"/>
      <c r="B4586" s="526"/>
      <c r="C4586" s="483"/>
      <c r="D4586" s="541"/>
      <c r="E4586" s="473"/>
      <c r="F4586" s="479"/>
      <c r="G4586" s="473"/>
      <c r="H4586" s="473"/>
      <c r="I4586" s="473"/>
      <c r="J4586" s="484"/>
      <c r="K4586" s="509"/>
      <c r="L4586" s="484"/>
      <c r="M4586" s="484"/>
      <c r="N4586" s="574"/>
      <c r="O4586" s="532"/>
      <c r="P4586" s="532"/>
    </row>
    <row r="4587" spans="1:16" x14ac:dyDescent="0.2">
      <c r="A4587" s="525"/>
      <c r="B4587" s="526"/>
      <c r="C4587" s="483"/>
      <c r="D4587" s="541"/>
      <c r="E4587" s="473"/>
      <c r="F4587" s="479"/>
      <c r="G4587" s="473"/>
      <c r="H4587" s="473"/>
      <c r="I4587" s="473"/>
      <c r="J4587" s="484"/>
      <c r="K4587" s="509"/>
      <c r="L4587" s="484"/>
      <c r="M4587" s="484"/>
      <c r="N4587" s="574"/>
      <c r="O4587" s="532"/>
      <c r="P4587" s="532"/>
    </row>
    <row r="4588" spans="1:16" x14ac:dyDescent="0.2">
      <c r="A4588" s="525"/>
      <c r="B4588" s="526"/>
      <c r="C4588" s="483"/>
      <c r="D4588" s="541"/>
      <c r="E4588" s="473"/>
      <c r="F4588" s="479"/>
      <c r="G4588" s="473"/>
      <c r="H4588" s="473"/>
      <c r="I4588" s="473"/>
      <c r="J4588" s="484"/>
      <c r="K4588" s="509"/>
      <c r="L4588" s="484"/>
      <c r="M4588" s="484"/>
      <c r="N4588" s="574"/>
      <c r="O4588" s="532"/>
      <c r="P4588" s="532"/>
    </row>
    <row r="4589" spans="1:16" x14ac:dyDescent="0.2">
      <c r="A4589" s="525"/>
      <c r="B4589" s="526"/>
      <c r="C4589" s="483"/>
      <c r="D4589" s="541"/>
      <c r="E4589" s="473"/>
      <c r="F4589" s="479"/>
      <c r="G4589" s="473"/>
      <c r="H4589" s="473"/>
      <c r="I4589" s="473"/>
      <c r="J4589" s="484"/>
      <c r="K4589" s="509"/>
      <c r="L4589" s="484"/>
      <c r="M4589" s="484"/>
      <c r="N4589" s="574"/>
      <c r="O4589" s="532"/>
      <c r="P4589" s="532"/>
    </row>
    <row r="4590" spans="1:16" x14ac:dyDescent="0.2">
      <c r="A4590" s="525"/>
      <c r="B4590" s="526"/>
      <c r="C4590" s="483"/>
      <c r="D4590" s="541"/>
      <c r="E4590" s="473"/>
      <c r="F4590" s="479"/>
      <c r="G4590" s="473"/>
      <c r="H4590" s="473"/>
      <c r="I4590" s="473"/>
      <c r="J4590" s="484"/>
      <c r="K4590" s="509"/>
      <c r="L4590" s="484"/>
      <c r="M4590" s="484"/>
      <c r="N4590" s="574"/>
      <c r="O4590" s="532"/>
      <c r="P4590" s="532"/>
    </row>
    <row r="4591" spans="1:16" x14ac:dyDescent="0.2">
      <c r="A4591" s="525"/>
      <c r="B4591" s="526"/>
      <c r="C4591" s="483"/>
      <c r="D4591" s="541"/>
      <c r="E4591" s="473"/>
      <c r="F4591" s="479"/>
      <c r="G4591" s="473"/>
      <c r="H4591" s="473"/>
      <c r="I4591" s="473"/>
      <c r="J4591" s="484"/>
      <c r="K4591" s="509"/>
      <c r="L4591" s="484"/>
      <c r="M4591" s="484"/>
      <c r="N4591" s="574"/>
      <c r="O4591" s="532"/>
      <c r="P4591" s="532"/>
    </row>
    <row r="4592" spans="1:16" x14ac:dyDescent="0.2">
      <c r="A4592" s="525"/>
      <c r="B4592" s="526"/>
      <c r="C4592" s="483"/>
      <c r="D4592" s="541"/>
      <c r="E4592" s="473"/>
      <c r="F4592" s="479"/>
      <c r="G4592" s="473"/>
      <c r="H4592" s="473"/>
      <c r="I4592" s="473"/>
      <c r="J4592" s="484"/>
      <c r="K4592" s="509"/>
      <c r="L4592" s="484"/>
      <c r="M4592" s="484"/>
      <c r="N4592" s="574"/>
      <c r="O4592" s="532"/>
      <c r="P4592" s="532"/>
    </row>
    <row r="4593" spans="1:16" x14ac:dyDescent="0.2">
      <c r="A4593" s="525"/>
      <c r="B4593" s="526"/>
      <c r="C4593" s="483"/>
      <c r="D4593" s="541"/>
      <c r="E4593" s="473"/>
      <c r="F4593" s="479"/>
      <c r="G4593" s="473"/>
      <c r="H4593" s="473"/>
      <c r="I4593" s="473"/>
      <c r="J4593" s="484"/>
      <c r="K4593" s="509"/>
      <c r="L4593" s="484"/>
      <c r="M4593" s="484"/>
      <c r="N4593" s="574"/>
      <c r="O4593" s="532"/>
      <c r="P4593" s="532"/>
    </row>
    <row r="4594" spans="1:16" x14ac:dyDescent="0.2">
      <c r="A4594" s="525"/>
      <c r="B4594" s="526"/>
      <c r="C4594" s="483"/>
      <c r="D4594" s="541"/>
      <c r="E4594" s="473"/>
      <c r="F4594" s="479"/>
      <c r="G4594" s="473"/>
      <c r="H4594" s="473"/>
      <c r="I4594" s="473"/>
      <c r="J4594" s="484"/>
      <c r="K4594" s="509"/>
      <c r="L4594" s="484"/>
      <c r="M4594" s="484"/>
      <c r="N4594" s="574"/>
      <c r="O4594" s="532"/>
      <c r="P4594" s="532"/>
    </row>
    <row r="4595" spans="1:16" x14ac:dyDescent="0.2">
      <c r="A4595" s="525"/>
      <c r="B4595" s="526"/>
      <c r="C4595" s="483"/>
      <c r="D4595" s="541"/>
      <c r="E4595" s="473"/>
      <c r="F4595" s="479"/>
      <c r="G4595" s="473"/>
      <c r="H4595" s="473"/>
      <c r="I4595" s="473"/>
      <c r="J4595" s="484"/>
      <c r="K4595" s="509"/>
      <c r="L4595" s="484"/>
      <c r="M4595" s="484"/>
      <c r="N4595" s="574"/>
      <c r="O4595" s="532"/>
      <c r="P4595" s="532"/>
    </row>
    <row r="4596" spans="1:16" x14ac:dyDescent="0.2">
      <c r="A4596" s="525"/>
      <c r="B4596" s="526"/>
      <c r="C4596" s="483"/>
      <c r="D4596" s="541"/>
      <c r="E4596" s="473"/>
      <c r="F4596" s="479"/>
      <c r="G4596" s="473"/>
      <c r="H4596" s="473"/>
      <c r="I4596" s="473"/>
      <c r="J4596" s="484"/>
      <c r="K4596" s="509"/>
      <c r="L4596" s="484"/>
      <c r="M4596" s="484"/>
      <c r="N4596" s="574"/>
      <c r="O4596" s="532"/>
      <c r="P4596" s="532"/>
    </row>
    <row r="4597" spans="1:16" x14ac:dyDescent="0.2">
      <c r="A4597" s="525"/>
      <c r="B4597" s="526"/>
      <c r="C4597" s="483"/>
      <c r="D4597" s="541"/>
      <c r="E4597" s="473"/>
      <c r="F4597" s="479"/>
      <c r="G4597" s="473"/>
      <c r="H4597" s="473"/>
      <c r="I4597" s="473"/>
      <c r="J4597" s="484"/>
      <c r="K4597" s="509"/>
      <c r="L4597" s="484"/>
      <c r="M4597" s="484"/>
      <c r="N4597" s="574"/>
      <c r="O4597" s="532"/>
      <c r="P4597" s="532"/>
    </row>
    <row r="4598" spans="1:16" x14ac:dyDescent="0.2">
      <c r="A4598" s="525"/>
      <c r="B4598" s="526"/>
      <c r="C4598" s="483"/>
      <c r="D4598" s="541"/>
      <c r="E4598" s="473"/>
      <c r="F4598" s="479"/>
      <c r="G4598" s="473"/>
      <c r="H4598" s="473"/>
      <c r="I4598" s="473"/>
      <c r="J4598" s="484"/>
      <c r="K4598" s="509"/>
      <c r="L4598" s="484"/>
      <c r="M4598" s="484"/>
      <c r="N4598" s="574"/>
      <c r="O4598" s="532"/>
      <c r="P4598" s="532"/>
    </row>
    <row r="4599" spans="1:16" x14ac:dyDescent="0.2">
      <c r="A4599" s="525"/>
      <c r="B4599" s="526"/>
      <c r="C4599" s="483"/>
      <c r="D4599" s="541"/>
      <c r="E4599" s="473"/>
      <c r="F4599" s="479"/>
      <c r="G4599" s="473"/>
      <c r="H4599" s="473"/>
      <c r="I4599" s="473"/>
      <c r="J4599" s="484"/>
      <c r="K4599" s="509"/>
      <c r="L4599" s="484"/>
      <c r="M4599" s="484"/>
      <c r="N4599" s="574"/>
      <c r="O4599" s="532"/>
      <c r="P4599" s="532"/>
    </row>
    <row r="4600" spans="1:16" x14ac:dyDescent="0.2">
      <c r="A4600" s="525"/>
      <c r="B4600" s="526"/>
      <c r="C4600" s="483"/>
      <c r="D4600" s="541"/>
      <c r="E4600" s="473"/>
      <c r="F4600" s="479"/>
      <c r="G4600" s="473"/>
      <c r="H4600" s="473"/>
      <c r="I4600" s="473"/>
      <c r="J4600" s="484"/>
      <c r="K4600" s="509"/>
      <c r="L4600" s="484"/>
      <c r="M4600" s="484"/>
      <c r="N4600" s="574"/>
      <c r="O4600" s="532"/>
      <c r="P4600" s="532"/>
    </row>
    <row r="4601" spans="1:16" x14ac:dyDescent="0.2">
      <c r="A4601" s="525"/>
      <c r="B4601" s="526"/>
      <c r="C4601" s="483"/>
      <c r="D4601" s="541"/>
      <c r="E4601" s="473"/>
      <c r="F4601" s="479"/>
      <c r="G4601" s="473"/>
      <c r="H4601" s="473"/>
      <c r="I4601" s="473"/>
      <c r="J4601" s="484"/>
      <c r="K4601" s="509"/>
      <c r="L4601" s="484"/>
      <c r="M4601" s="484"/>
      <c r="N4601" s="574"/>
      <c r="O4601" s="532"/>
      <c r="P4601" s="532"/>
    </row>
    <row r="4602" spans="1:16" x14ac:dyDescent="0.2">
      <c r="A4602" s="525"/>
      <c r="B4602" s="526"/>
      <c r="C4602" s="483"/>
      <c r="D4602" s="541"/>
      <c r="E4602" s="473"/>
      <c r="F4602" s="479"/>
      <c r="G4602" s="473"/>
      <c r="H4602" s="473"/>
      <c r="I4602" s="473"/>
      <c r="J4602" s="484"/>
      <c r="K4602" s="509"/>
      <c r="L4602" s="484"/>
      <c r="M4602" s="484"/>
      <c r="N4602" s="574"/>
      <c r="O4602" s="532"/>
      <c r="P4602" s="532"/>
    </row>
    <row r="4603" spans="1:16" x14ac:dyDescent="0.2">
      <c r="A4603" s="525"/>
      <c r="B4603" s="526"/>
      <c r="C4603" s="483"/>
      <c r="D4603" s="541"/>
      <c r="E4603" s="473"/>
      <c r="F4603" s="479"/>
      <c r="G4603" s="473"/>
      <c r="H4603" s="473"/>
      <c r="I4603" s="473"/>
      <c r="J4603" s="484"/>
      <c r="K4603" s="509"/>
      <c r="L4603" s="484"/>
      <c r="M4603" s="484"/>
      <c r="N4603" s="574"/>
      <c r="O4603" s="532"/>
      <c r="P4603" s="532"/>
    </row>
    <row r="4604" spans="1:16" x14ac:dyDescent="0.2">
      <c r="A4604" s="525"/>
      <c r="B4604" s="526"/>
      <c r="C4604" s="483"/>
      <c r="D4604" s="541"/>
      <c r="E4604" s="473"/>
      <c r="F4604" s="479"/>
      <c r="G4604" s="473"/>
      <c r="H4604" s="473"/>
      <c r="I4604" s="473"/>
      <c r="J4604" s="484"/>
      <c r="K4604" s="509"/>
      <c r="L4604" s="484"/>
      <c r="M4604" s="484"/>
      <c r="N4604" s="574"/>
      <c r="O4604" s="532"/>
      <c r="P4604" s="532"/>
    </row>
    <row r="4605" spans="1:16" x14ac:dyDescent="0.2">
      <c r="A4605" s="525"/>
      <c r="B4605" s="526"/>
      <c r="C4605" s="483"/>
      <c r="D4605" s="541"/>
      <c r="E4605" s="473"/>
      <c r="F4605" s="479"/>
      <c r="G4605" s="473"/>
      <c r="H4605" s="473"/>
      <c r="I4605" s="473"/>
      <c r="J4605" s="484"/>
      <c r="K4605" s="509"/>
      <c r="L4605" s="484"/>
      <c r="M4605" s="484"/>
      <c r="N4605" s="574"/>
      <c r="O4605" s="532"/>
      <c r="P4605" s="532"/>
    </row>
    <row r="4606" spans="1:16" x14ac:dyDescent="0.2">
      <c r="A4606" s="525"/>
      <c r="B4606" s="526"/>
      <c r="C4606" s="483"/>
      <c r="D4606" s="541"/>
      <c r="E4606" s="473"/>
      <c r="F4606" s="479"/>
      <c r="G4606" s="473"/>
      <c r="H4606" s="473"/>
      <c r="I4606" s="473"/>
      <c r="J4606" s="484"/>
      <c r="K4606" s="509"/>
      <c r="L4606" s="484"/>
      <c r="M4606" s="484"/>
      <c r="N4606" s="574"/>
      <c r="O4606" s="532"/>
      <c r="P4606" s="532"/>
    </row>
    <row r="4607" spans="1:16" x14ac:dyDescent="0.2">
      <c r="A4607" s="525"/>
      <c r="B4607" s="526"/>
      <c r="C4607" s="483"/>
      <c r="D4607" s="541"/>
      <c r="E4607" s="473"/>
      <c r="F4607" s="479"/>
      <c r="G4607" s="473"/>
      <c r="H4607" s="473"/>
      <c r="I4607" s="473"/>
      <c r="J4607" s="484"/>
      <c r="K4607" s="509"/>
      <c r="L4607" s="484"/>
      <c r="M4607" s="484"/>
      <c r="N4607" s="574"/>
      <c r="O4607" s="532"/>
      <c r="P4607" s="532"/>
    </row>
    <row r="4608" spans="1:16" x14ac:dyDescent="0.2">
      <c r="A4608" s="525"/>
      <c r="B4608" s="526"/>
      <c r="C4608" s="483"/>
      <c r="D4608" s="541"/>
      <c r="E4608" s="473"/>
      <c r="F4608" s="479"/>
      <c r="G4608" s="473"/>
      <c r="H4608" s="473"/>
      <c r="I4608" s="473"/>
      <c r="J4608" s="484"/>
      <c r="K4608" s="509"/>
      <c r="L4608" s="484"/>
      <c r="M4608" s="484"/>
      <c r="N4608" s="574"/>
      <c r="O4608" s="532"/>
      <c r="P4608" s="532"/>
    </row>
    <row r="4609" spans="1:16" x14ac:dyDescent="0.2">
      <c r="A4609" s="525"/>
      <c r="B4609" s="526"/>
      <c r="C4609" s="483"/>
      <c r="D4609" s="541"/>
      <c r="E4609" s="473"/>
      <c r="F4609" s="479"/>
      <c r="G4609" s="473"/>
      <c r="H4609" s="473"/>
      <c r="I4609" s="473"/>
      <c r="J4609" s="484"/>
      <c r="K4609" s="509"/>
      <c r="L4609" s="484"/>
      <c r="M4609" s="484"/>
      <c r="N4609" s="574"/>
      <c r="O4609" s="532"/>
      <c r="P4609" s="532"/>
    </row>
    <row r="4610" spans="1:16" x14ac:dyDescent="0.2">
      <c r="A4610" s="525"/>
      <c r="B4610" s="526"/>
      <c r="C4610" s="483"/>
      <c r="D4610" s="541"/>
      <c r="E4610" s="473"/>
      <c r="F4610" s="479"/>
      <c r="G4610" s="473"/>
      <c r="H4610" s="473"/>
      <c r="I4610" s="473"/>
      <c r="J4610" s="484"/>
      <c r="K4610" s="509"/>
      <c r="L4610" s="484"/>
      <c r="M4610" s="484"/>
      <c r="N4610" s="574"/>
      <c r="O4610" s="532"/>
      <c r="P4610" s="532"/>
    </row>
    <row r="4611" spans="1:16" x14ac:dyDescent="0.2">
      <c r="A4611" s="525"/>
      <c r="B4611" s="526"/>
      <c r="C4611" s="483"/>
      <c r="D4611" s="541"/>
      <c r="E4611" s="473"/>
      <c r="F4611" s="479"/>
      <c r="G4611" s="473"/>
      <c r="H4611" s="473"/>
      <c r="I4611" s="473"/>
      <c r="J4611" s="484"/>
      <c r="K4611" s="509"/>
      <c r="L4611" s="484"/>
      <c r="M4611" s="484"/>
      <c r="N4611" s="574"/>
      <c r="O4611" s="532"/>
      <c r="P4611" s="532"/>
    </row>
    <row r="4612" spans="1:16" x14ac:dyDescent="0.2">
      <c r="A4612" s="525"/>
      <c r="B4612" s="526"/>
      <c r="C4612" s="483"/>
      <c r="D4612" s="541"/>
      <c r="E4612" s="473"/>
      <c r="F4612" s="479"/>
      <c r="G4612" s="473"/>
      <c r="H4612" s="473"/>
      <c r="I4612" s="473"/>
      <c r="J4612" s="484"/>
      <c r="K4612" s="509"/>
      <c r="L4612" s="484"/>
      <c r="M4612" s="484"/>
      <c r="N4612" s="574"/>
      <c r="O4612" s="532"/>
      <c r="P4612" s="532"/>
    </row>
    <row r="4613" spans="1:16" x14ac:dyDescent="0.2">
      <c r="A4613" s="525"/>
      <c r="B4613" s="526"/>
      <c r="C4613" s="483"/>
      <c r="D4613" s="541"/>
      <c r="E4613" s="473"/>
      <c r="F4613" s="479"/>
      <c r="G4613" s="473"/>
      <c r="H4613" s="473"/>
      <c r="I4613" s="473"/>
      <c r="J4613" s="484"/>
      <c r="K4613" s="509"/>
      <c r="L4613" s="484"/>
      <c r="M4613" s="484"/>
      <c r="N4613" s="574"/>
      <c r="O4613" s="532"/>
      <c r="P4613" s="532"/>
    </row>
    <row r="4614" spans="1:16" x14ac:dyDescent="0.2">
      <c r="A4614" s="525"/>
      <c r="B4614" s="526"/>
      <c r="C4614" s="483"/>
      <c r="D4614" s="541"/>
      <c r="E4614" s="473"/>
      <c r="F4614" s="479"/>
      <c r="G4614" s="473"/>
      <c r="H4614" s="473"/>
      <c r="I4614" s="473"/>
      <c r="J4614" s="484"/>
      <c r="K4614" s="509"/>
      <c r="L4614" s="484"/>
      <c r="M4614" s="484"/>
      <c r="N4614" s="574"/>
      <c r="O4614" s="532"/>
      <c r="P4614" s="532"/>
    </row>
    <row r="4615" spans="1:16" x14ac:dyDescent="0.2">
      <c r="A4615" s="525"/>
      <c r="B4615" s="526"/>
      <c r="C4615" s="483"/>
      <c r="D4615" s="541"/>
      <c r="E4615" s="473"/>
      <c r="F4615" s="479"/>
      <c r="G4615" s="473"/>
      <c r="H4615" s="473"/>
      <c r="I4615" s="473"/>
      <c r="J4615" s="484"/>
      <c r="K4615" s="509"/>
      <c r="L4615" s="484"/>
      <c r="M4615" s="484"/>
      <c r="N4615" s="574"/>
      <c r="O4615" s="532"/>
      <c r="P4615" s="532"/>
    </row>
    <row r="4616" spans="1:16" x14ac:dyDescent="0.2">
      <c r="A4616" s="525"/>
      <c r="B4616" s="526"/>
      <c r="C4616" s="483"/>
      <c r="D4616" s="541"/>
      <c r="E4616" s="473"/>
      <c r="F4616" s="479"/>
      <c r="G4616" s="473"/>
      <c r="H4616" s="473"/>
      <c r="I4616" s="473"/>
      <c r="J4616" s="484"/>
      <c r="K4616" s="509"/>
      <c r="L4616" s="484"/>
      <c r="M4616" s="484"/>
      <c r="N4616" s="574"/>
      <c r="O4616" s="532"/>
      <c r="P4616" s="532"/>
    </row>
    <row r="4617" spans="1:16" x14ac:dyDescent="0.2">
      <c r="A4617" s="525"/>
      <c r="B4617" s="526"/>
      <c r="C4617" s="483"/>
      <c r="D4617" s="541"/>
      <c r="E4617" s="473"/>
      <c r="F4617" s="479"/>
      <c r="G4617" s="473"/>
      <c r="H4617" s="473"/>
      <c r="I4617" s="473"/>
      <c r="J4617" s="484"/>
      <c r="K4617" s="509"/>
      <c r="L4617" s="484"/>
      <c r="M4617" s="484"/>
      <c r="N4617" s="574"/>
      <c r="O4617" s="532"/>
      <c r="P4617" s="532"/>
    </row>
    <row r="4618" spans="1:16" x14ac:dyDescent="0.2">
      <c r="A4618" s="525"/>
      <c r="B4618" s="526"/>
      <c r="C4618" s="483"/>
      <c r="D4618" s="541"/>
      <c r="E4618" s="473"/>
      <c r="F4618" s="479"/>
      <c r="G4618" s="473"/>
      <c r="H4618" s="473"/>
      <c r="I4618" s="473"/>
      <c r="J4618" s="484"/>
      <c r="K4618" s="509"/>
      <c r="L4618" s="484"/>
      <c r="M4618" s="484"/>
      <c r="N4618" s="574"/>
      <c r="O4618" s="532"/>
      <c r="P4618" s="532"/>
    </row>
    <row r="4619" spans="1:16" x14ac:dyDescent="0.2">
      <c r="A4619" s="525"/>
      <c r="B4619" s="526"/>
      <c r="C4619" s="483"/>
      <c r="D4619" s="541"/>
      <c r="E4619" s="473"/>
      <c r="F4619" s="479"/>
      <c r="G4619" s="473"/>
      <c r="H4619" s="473"/>
      <c r="I4619" s="473"/>
      <c r="J4619" s="484"/>
      <c r="K4619" s="509"/>
      <c r="L4619" s="484"/>
      <c r="M4619" s="484"/>
      <c r="N4619" s="574"/>
      <c r="O4619" s="532"/>
      <c r="P4619" s="532"/>
    </row>
    <row r="4620" spans="1:16" x14ac:dyDescent="0.2">
      <c r="A4620" s="525"/>
      <c r="B4620" s="526"/>
      <c r="C4620" s="483"/>
      <c r="D4620" s="541"/>
      <c r="E4620" s="473"/>
      <c r="F4620" s="479"/>
      <c r="G4620" s="473"/>
      <c r="H4620" s="473"/>
      <c r="I4620" s="473"/>
      <c r="J4620" s="484"/>
      <c r="K4620" s="509"/>
      <c r="L4620" s="484"/>
      <c r="M4620" s="484"/>
      <c r="N4620" s="574"/>
      <c r="O4620" s="532"/>
      <c r="P4620" s="532"/>
    </row>
    <row r="4621" spans="1:16" x14ac:dyDescent="0.2">
      <c r="A4621" s="525"/>
      <c r="B4621" s="526"/>
      <c r="C4621" s="483"/>
      <c r="D4621" s="541"/>
      <c r="E4621" s="473"/>
      <c r="F4621" s="479"/>
      <c r="G4621" s="473"/>
      <c r="H4621" s="473"/>
      <c r="I4621" s="473"/>
      <c r="J4621" s="484"/>
      <c r="K4621" s="509"/>
      <c r="L4621" s="484"/>
      <c r="M4621" s="484"/>
      <c r="N4621" s="574"/>
      <c r="O4621" s="532"/>
      <c r="P4621" s="532"/>
    </row>
    <row r="4622" spans="1:16" x14ac:dyDescent="0.2">
      <c r="A4622" s="525"/>
      <c r="B4622" s="526"/>
      <c r="C4622" s="483"/>
      <c r="D4622" s="541"/>
      <c r="E4622" s="473"/>
      <c r="F4622" s="479"/>
      <c r="G4622" s="473"/>
      <c r="H4622" s="473"/>
      <c r="I4622" s="473"/>
      <c r="J4622" s="484"/>
      <c r="K4622" s="509"/>
      <c r="L4622" s="484"/>
      <c r="M4622" s="484"/>
      <c r="N4622" s="574"/>
      <c r="O4622" s="532"/>
      <c r="P4622" s="532"/>
    </row>
    <row r="4623" spans="1:16" x14ac:dyDescent="0.2">
      <c r="A4623" s="525"/>
      <c r="B4623" s="526"/>
      <c r="C4623" s="483"/>
      <c r="D4623" s="541"/>
      <c r="E4623" s="473"/>
      <c r="F4623" s="479"/>
      <c r="G4623" s="473"/>
      <c r="H4623" s="473"/>
      <c r="I4623" s="473"/>
      <c r="J4623" s="484"/>
      <c r="K4623" s="509"/>
      <c r="L4623" s="484"/>
      <c r="M4623" s="484"/>
      <c r="N4623" s="574"/>
      <c r="O4623" s="532"/>
      <c r="P4623" s="532"/>
    </row>
    <row r="4624" spans="1:16" x14ac:dyDescent="0.2">
      <c r="A4624" s="525"/>
      <c r="B4624" s="526"/>
      <c r="C4624" s="483"/>
      <c r="D4624" s="541"/>
      <c r="E4624" s="473"/>
      <c r="F4624" s="479"/>
      <c r="G4624" s="473"/>
      <c r="H4624" s="473"/>
      <c r="I4624" s="473"/>
      <c r="J4624" s="484"/>
      <c r="K4624" s="509"/>
      <c r="L4624" s="484"/>
      <c r="M4624" s="484"/>
      <c r="N4624" s="574"/>
      <c r="O4624" s="532"/>
      <c r="P4624" s="532"/>
    </row>
    <row r="4625" spans="1:16" x14ac:dyDescent="0.2">
      <c r="A4625" s="525"/>
      <c r="B4625" s="526"/>
      <c r="C4625" s="483"/>
      <c r="D4625" s="541"/>
      <c r="E4625" s="473"/>
      <c r="F4625" s="479"/>
      <c r="G4625" s="473"/>
      <c r="H4625" s="473"/>
      <c r="I4625" s="473"/>
      <c r="J4625" s="484"/>
      <c r="K4625" s="509"/>
      <c r="L4625" s="484"/>
      <c r="M4625" s="484"/>
      <c r="N4625" s="574"/>
      <c r="O4625" s="532"/>
      <c r="P4625" s="532"/>
    </row>
    <row r="4626" spans="1:16" x14ac:dyDescent="0.2">
      <c r="A4626" s="525"/>
      <c r="B4626" s="526"/>
      <c r="C4626" s="483"/>
      <c r="D4626" s="541"/>
      <c r="E4626" s="473"/>
      <c r="F4626" s="479"/>
      <c r="G4626" s="473"/>
      <c r="H4626" s="473"/>
      <c r="I4626" s="473"/>
      <c r="J4626" s="484"/>
      <c r="K4626" s="509"/>
      <c r="L4626" s="484"/>
      <c r="M4626" s="484"/>
      <c r="N4626" s="574"/>
      <c r="O4626" s="532"/>
      <c r="P4626" s="532"/>
    </row>
    <row r="4627" spans="1:16" x14ac:dyDescent="0.2">
      <c r="A4627" s="525"/>
      <c r="B4627" s="526"/>
      <c r="C4627" s="483"/>
      <c r="D4627" s="541"/>
      <c r="E4627" s="473"/>
      <c r="F4627" s="479"/>
      <c r="G4627" s="473"/>
      <c r="H4627" s="473"/>
      <c r="I4627" s="473"/>
      <c r="J4627" s="484"/>
      <c r="K4627" s="509"/>
      <c r="L4627" s="484"/>
      <c r="M4627" s="484"/>
      <c r="N4627" s="574"/>
      <c r="O4627" s="532"/>
      <c r="P4627" s="532"/>
    </row>
    <row r="4628" spans="1:16" x14ac:dyDescent="0.2">
      <c r="A4628" s="525"/>
      <c r="B4628" s="526"/>
      <c r="C4628" s="483"/>
      <c r="D4628" s="541"/>
      <c r="E4628" s="473"/>
      <c r="F4628" s="479"/>
      <c r="G4628" s="473"/>
      <c r="H4628" s="473"/>
      <c r="I4628" s="473"/>
      <c r="J4628" s="484"/>
      <c r="K4628" s="509"/>
      <c r="L4628" s="484"/>
      <c r="M4628" s="484"/>
      <c r="N4628" s="574"/>
      <c r="O4628" s="532"/>
      <c r="P4628" s="532"/>
    </row>
    <row r="4629" spans="1:16" x14ac:dyDescent="0.2">
      <c r="A4629" s="525"/>
      <c r="B4629" s="526"/>
      <c r="C4629" s="483"/>
      <c r="D4629" s="541"/>
      <c r="E4629" s="473"/>
      <c r="F4629" s="479"/>
      <c r="G4629" s="473"/>
      <c r="H4629" s="473"/>
      <c r="I4629" s="473"/>
      <c r="J4629" s="484"/>
      <c r="K4629" s="509"/>
      <c r="L4629" s="484"/>
      <c r="M4629" s="484"/>
      <c r="N4629" s="574"/>
      <c r="O4629" s="532"/>
      <c r="P4629" s="532"/>
    </row>
    <row r="4630" spans="1:16" x14ac:dyDescent="0.2">
      <c r="A4630" s="525"/>
      <c r="B4630" s="526"/>
      <c r="C4630" s="483"/>
      <c r="D4630" s="541"/>
      <c r="E4630" s="473"/>
      <c r="F4630" s="479"/>
      <c r="G4630" s="473"/>
      <c r="H4630" s="473"/>
      <c r="I4630" s="473"/>
      <c r="J4630" s="484"/>
      <c r="K4630" s="509"/>
      <c r="L4630" s="484"/>
      <c r="M4630" s="484"/>
      <c r="N4630" s="574"/>
      <c r="O4630" s="532"/>
      <c r="P4630" s="532"/>
    </row>
    <row r="4631" spans="1:16" x14ac:dyDescent="0.2">
      <c r="A4631" s="525"/>
      <c r="B4631" s="526"/>
      <c r="C4631" s="483"/>
      <c r="D4631" s="541"/>
      <c r="E4631" s="473"/>
      <c r="F4631" s="479"/>
      <c r="G4631" s="473"/>
      <c r="H4631" s="473"/>
      <c r="I4631" s="473"/>
      <c r="J4631" s="484"/>
      <c r="K4631" s="509"/>
      <c r="L4631" s="484"/>
      <c r="M4631" s="484"/>
      <c r="N4631" s="574"/>
      <c r="O4631" s="532"/>
      <c r="P4631" s="532"/>
    </row>
    <row r="4632" spans="1:16" x14ac:dyDescent="0.2">
      <c r="A4632" s="525"/>
      <c r="B4632" s="526"/>
      <c r="C4632" s="483"/>
      <c r="D4632" s="541"/>
      <c r="E4632" s="473"/>
      <c r="F4632" s="479"/>
      <c r="G4632" s="473"/>
      <c r="H4632" s="473"/>
      <c r="I4632" s="473"/>
      <c r="J4632" s="484"/>
      <c r="K4632" s="509"/>
      <c r="L4632" s="484"/>
      <c r="M4632" s="484"/>
      <c r="N4632" s="574"/>
      <c r="O4632" s="532"/>
      <c r="P4632" s="532"/>
    </row>
    <row r="4633" spans="1:16" x14ac:dyDescent="0.2">
      <c r="A4633" s="525"/>
      <c r="B4633" s="526"/>
      <c r="C4633" s="483"/>
      <c r="D4633" s="541"/>
      <c r="E4633" s="473"/>
      <c r="F4633" s="479"/>
      <c r="G4633" s="473"/>
      <c r="H4633" s="473"/>
      <c r="I4633" s="473"/>
      <c r="J4633" s="484"/>
      <c r="K4633" s="509"/>
      <c r="L4633" s="484"/>
      <c r="M4633" s="484"/>
      <c r="N4633" s="574"/>
      <c r="O4633" s="532"/>
      <c r="P4633" s="532"/>
    </row>
    <row r="4634" spans="1:16" x14ac:dyDescent="0.2">
      <c r="A4634" s="525"/>
      <c r="B4634" s="526"/>
      <c r="C4634" s="483"/>
      <c r="D4634" s="541"/>
      <c r="E4634" s="473"/>
      <c r="F4634" s="479"/>
      <c r="G4634" s="473"/>
      <c r="H4634" s="473"/>
      <c r="I4634" s="473"/>
      <c r="J4634" s="484"/>
      <c r="K4634" s="509"/>
      <c r="L4634" s="484"/>
      <c r="M4634" s="484"/>
      <c r="N4634" s="574"/>
      <c r="O4634" s="532"/>
      <c r="P4634" s="532"/>
    </row>
    <row r="4635" spans="1:16" x14ac:dyDescent="0.2">
      <c r="A4635" s="525"/>
      <c r="B4635" s="526"/>
      <c r="C4635" s="483"/>
      <c r="D4635" s="541"/>
      <c r="E4635" s="473"/>
      <c r="F4635" s="479"/>
      <c r="G4635" s="473"/>
      <c r="H4635" s="473"/>
      <c r="I4635" s="473"/>
      <c r="J4635" s="484"/>
      <c r="K4635" s="509"/>
      <c r="L4635" s="484"/>
      <c r="M4635" s="484"/>
      <c r="N4635" s="574"/>
      <c r="O4635" s="532"/>
      <c r="P4635" s="532"/>
    </row>
    <row r="4636" spans="1:16" x14ac:dyDescent="0.2">
      <c r="A4636" s="525"/>
      <c r="B4636" s="526"/>
      <c r="C4636" s="483"/>
      <c r="D4636" s="541"/>
      <c r="E4636" s="473"/>
      <c r="F4636" s="479"/>
      <c r="G4636" s="473"/>
      <c r="H4636" s="473"/>
      <c r="I4636" s="473"/>
      <c r="J4636" s="484"/>
      <c r="K4636" s="509"/>
      <c r="L4636" s="484"/>
      <c r="M4636" s="484"/>
      <c r="N4636" s="574"/>
      <c r="O4636" s="532"/>
      <c r="P4636" s="532"/>
    </row>
    <row r="4637" spans="1:16" x14ac:dyDescent="0.2">
      <c r="A4637" s="525"/>
      <c r="B4637" s="526"/>
      <c r="C4637" s="483"/>
      <c r="D4637" s="541"/>
      <c r="E4637" s="473"/>
      <c r="F4637" s="479"/>
      <c r="G4637" s="473"/>
      <c r="H4637" s="473"/>
      <c r="I4637" s="473"/>
      <c r="J4637" s="484"/>
      <c r="K4637" s="509"/>
      <c r="L4637" s="484"/>
      <c r="M4637" s="484"/>
      <c r="N4637" s="574"/>
      <c r="O4637" s="532"/>
      <c r="P4637" s="532"/>
    </row>
    <row r="4638" spans="1:16" x14ac:dyDescent="0.2">
      <c r="A4638" s="525"/>
      <c r="B4638" s="526"/>
      <c r="C4638" s="483"/>
      <c r="D4638" s="541"/>
      <c r="E4638" s="473"/>
      <c r="F4638" s="479"/>
      <c r="G4638" s="473"/>
      <c r="H4638" s="473"/>
      <c r="I4638" s="473"/>
      <c r="J4638" s="484"/>
      <c r="K4638" s="509"/>
      <c r="L4638" s="484"/>
      <c r="M4638" s="484"/>
      <c r="N4638" s="574"/>
      <c r="O4638" s="532"/>
      <c r="P4638" s="532"/>
    </row>
    <row r="4639" spans="1:16" x14ac:dyDescent="0.2">
      <c r="A4639" s="525"/>
      <c r="B4639" s="526"/>
      <c r="C4639" s="483"/>
      <c r="D4639" s="541"/>
      <c r="E4639" s="473"/>
      <c r="F4639" s="479"/>
      <c r="G4639" s="473"/>
      <c r="H4639" s="473"/>
      <c r="I4639" s="473"/>
      <c r="J4639" s="484"/>
      <c r="K4639" s="509"/>
      <c r="L4639" s="484"/>
      <c r="M4639" s="484"/>
      <c r="N4639" s="574"/>
      <c r="O4639" s="532"/>
      <c r="P4639" s="532"/>
    </row>
    <row r="4640" spans="1:16" x14ac:dyDescent="0.2">
      <c r="A4640" s="525"/>
      <c r="B4640" s="526"/>
      <c r="C4640" s="483"/>
      <c r="D4640" s="541"/>
      <c r="E4640" s="473"/>
      <c r="F4640" s="479"/>
      <c r="G4640" s="473"/>
      <c r="H4640" s="473"/>
      <c r="I4640" s="473"/>
      <c r="J4640" s="484"/>
      <c r="K4640" s="509"/>
      <c r="L4640" s="484"/>
      <c r="M4640" s="484"/>
      <c r="N4640" s="574"/>
      <c r="O4640" s="532"/>
      <c r="P4640" s="532"/>
    </row>
    <row r="4641" spans="1:16" x14ac:dyDescent="0.2">
      <c r="A4641" s="525"/>
      <c r="B4641" s="526"/>
      <c r="C4641" s="483"/>
      <c r="D4641" s="541"/>
      <c r="E4641" s="473"/>
      <c r="F4641" s="479"/>
      <c r="G4641" s="473"/>
      <c r="H4641" s="473"/>
      <c r="I4641" s="473"/>
      <c r="J4641" s="484"/>
      <c r="K4641" s="509"/>
      <c r="L4641" s="484"/>
      <c r="M4641" s="484"/>
      <c r="N4641" s="574"/>
      <c r="O4641" s="532"/>
      <c r="P4641" s="532"/>
    </row>
    <row r="4642" spans="1:16" x14ac:dyDescent="0.2">
      <c r="A4642" s="525"/>
      <c r="B4642" s="526"/>
      <c r="C4642" s="483"/>
      <c r="D4642" s="541"/>
      <c r="E4642" s="473"/>
      <c r="F4642" s="479"/>
      <c r="G4642" s="473"/>
      <c r="H4642" s="473"/>
      <c r="I4642" s="473"/>
      <c r="J4642" s="484"/>
      <c r="K4642" s="509"/>
      <c r="L4642" s="484"/>
      <c r="M4642" s="484"/>
      <c r="N4642" s="574"/>
      <c r="O4642" s="532"/>
      <c r="P4642" s="532"/>
    </row>
    <row r="4643" spans="1:16" x14ac:dyDescent="0.2">
      <c r="A4643" s="525"/>
      <c r="B4643" s="526"/>
      <c r="C4643" s="483"/>
      <c r="D4643" s="541"/>
      <c r="E4643" s="473"/>
      <c r="F4643" s="479"/>
      <c r="G4643" s="473"/>
      <c r="H4643" s="473"/>
      <c r="I4643" s="473"/>
      <c r="J4643" s="484"/>
      <c r="K4643" s="509"/>
      <c r="L4643" s="484"/>
      <c r="M4643" s="484"/>
      <c r="N4643" s="574"/>
      <c r="O4643" s="532"/>
      <c r="P4643" s="532"/>
    </row>
    <row r="4644" spans="1:16" x14ac:dyDescent="0.2">
      <c r="A4644" s="525"/>
      <c r="B4644" s="526"/>
      <c r="C4644" s="483"/>
      <c r="D4644" s="541"/>
      <c r="E4644" s="473"/>
      <c r="F4644" s="479"/>
      <c r="G4644" s="473"/>
      <c r="H4644" s="473"/>
      <c r="I4644" s="473"/>
      <c r="J4644" s="484"/>
      <c r="K4644" s="509"/>
      <c r="L4644" s="484"/>
      <c r="M4644" s="484"/>
      <c r="N4644" s="574"/>
      <c r="O4644" s="532"/>
      <c r="P4644" s="532"/>
    </row>
    <row r="4645" spans="1:16" x14ac:dyDescent="0.2">
      <c r="A4645" s="525"/>
      <c r="B4645" s="526"/>
      <c r="C4645" s="483"/>
      <c r="D4645" s="541"/>
      <c r="E4645" s="473"/>
      <c r="F4645" s="479"/>
      <c r="G4645" s="473"/>
      <c r="H4645" s="473"/>
      <c r="I4645" s="473"/>
      <c r="J4645" s="484"/>
      <c r="K4645" s="509"/>
      <c r="L4645" s="484"/>
      <c r="M4645" s="484"/>
      <c r="N4645" s="574"/>
      <c r="O4645" s="532"/>
      <c r="P4645" s="532"/>
    </row>
    <row r="4646" spans="1:16" x14ac:dyDescent="0.2">
      <c r="A4646" s="525"/>
      <c r="B4646" s="526"/>
      <c r="C4646" s="483"/>
      <c r="D4646" s="541"/>
      <c r="E4646" s="473"/>
      <c r="F4646" s="479"/>
      <c r="G4646" s="473"/>
      <c r="H4646" s="473"/>
      <c r="I4646" s="473"/>
      <c r="J4646" s="484"/>
      <c r="K4646" s="509"/>
      <c r="L4646" s="484"/>
      <c r="M4646" s="484"/>
      <c r="N4646" s="574"/>
      <c r="O4646" s="532"/>
      <c r="P4646" s="532"/>
    </row>
    <row r="4647" spans="1:16" x14ac:dyDescent="0.2">
      <c r="A4647" s="525"/>
      <c r="B4647" s="526"/>
      <c r="C4647" s="483"/>
      <c r="D4647" s="541"/>
      <c r="E4647" s="473"/>
      <c r="F4647" s="479"/>
      <c r="G4647" s="473"/>
      <c r="H4647" s="473"/>
      <c r="I4647" s="473"/>
      <c r="J4647" s="484"/>
      <c r="K4647" s="509"/>
      <c r="L4647" s="484"/>
      <c r="M4647" s="484"/>
      <c r="N4647" s="574"/>
      <c r="O4647" s="532"/>
      <c r="P4647" s="532"/>
    </row>
    <row r="4648" spans="1:16" x14ac:dyDescent="0.2">
      <c r="A4648" s="525"/>
      <c r="B4648" s="526"/>
      <c r="C4648" s="483"/>
      <c r="D4648" s="541"/>
      <c r="E4648" s="473"/>
      <c r="F4648" s="479"/>
      <c r="G4648" s="473"/>
      <c r="H4648" s="473"/>
      <c r="I4648" s="473"/>
      <c r="J4648" s="484"/>
      <c r="K4648" s="509"/>
      <c r="L4648" s="484"/>
      <c r="M4648" s="484"/>
      <c r="N4648" s="574"/>
      <c r="O4648" s="532"/>
      <c r="P4648" s="532"/>
    </row>
    <row r="4649" spans="1:16" x14ac:dyDescent="0.2">
      <c r="A4649" s="525"/>
      <c r="B4649" s="526"/>
      <c r="C4649" s="483"/>
      <c r="D4649" s="541"/>
      <c r="E4649" s="473"/>
      <c r="F4649" s="479"/>
      <c r="G4649" s="473"/>
      <c r="H4649" s="473"/>
      <c r="I4649" s="473"/>
      <c r="J4649" s="484"/>
      <c r="K4649" s="509"/>
      <c r="L4649" s="484"/>
      <c r="M4649" s="484"/>
      <c r="N4649" s="574"/>
      <c r="O4649" s="532"/>
      <c r="P4649" s="532"/>
    </row>
    <row r="4650" spans="1:16" x14ac:dyDescent="0.2">
      <c r="A4650" s="525"/>
      <c r="B4650" s="526"/>
      <c r="C4650" s="483"/>
      <c r="D4650" s="541"/>
      <c r="E4650" s="473"/>
      <c r="F4650" s="479"/>
      <c r="G4650" s="473"/>
      <c r="H4650" s="473"/>
      <c r="I4650" s="473"/>
      <c r="J4650" s="484"/>
      <c r="K4650" s="509"/>
      <c r="L4650" s="484"/>
      <c r="M4650" s="484"/>
      <c r="N4650" s="574"/>
      <c r="O4650" s="532"/>
      <c r="P4650" s="532"/>
    </row>
    <row r="4651" spans="1:16" x14ac:dyDescent="0.2">
      <c r="A4651" s="525"/>
      <c r="B4651" s="526"/>
      <c r="C4651" s="483"/>
      <c r="D4651" s="541"/>
      <c r="E4651" s="473"/>
      <c r="F4651" s="479"/>
      <c r="G4651" s="473"/>
      <c r="H4651" s="473"/>
      <c r="I4651" s="473"/>
      <c r="J4651" s="484"/>
      <c r="K4651" s="509"/>
      <c r="L4651" s="484"/>
      <c r="M4651" s="484"/>
      <c r="N4651" s="574"/>
      <c r="O4651" s="532"/>
      <c r="P4651" s="532"/>
    </row>
    <row r="4652" spans="1:16" x14ac:dyDescent="0.2">
      <c r="A4652" s="525"/>
      <c r="B4652" s="526"/>
      <c r="C4652" s="483"/>
      <c r="D4652" s="541"/>
      <c r="E4652" s="473"/>
      <c r="F4652" s="479"/>
      <c r="G4652" s="473"/>
      <c r="H4652" s="473"/>
      <c r="I4652" s="473"/>
      <c r="J4652" s="484"/>
      <c r="K4652" s="509"/>
      <c r="L4652" s="484"/>
      <c r="M4652" s="484"/>
      <c r="N4652" s="574"/>
      <c r="O4652" s="532"/>
      <c r="P4652" s="532"/>
    </row>
    <row r="4653" spans="1:16" x14ac:dyDescent="0.2">
      <c r="A4653" s="525"/>
      <c r="B4653" s="526"/>
      <c r="C4653" s="483"/>
      <c r="D4653" s="541"/>
      <c r="E4653" s="473"/>
      <c r="F4653" s="479"/>
      <c r="G4653" s="473"/>
      <c r="H4653" s="473"/>
      <c r="I4653" s="473"/>
      <c r="J4653" s="484"/>
      <c r="K4653" s="509"/>
      <c r="L4653" s="484"/>
      <c r="M4653" s="484"/>
      <c r="N4653" s="574"/>
      <c r="O4653" s="532"/>
      <c r="P4653" s="532"/>
    </row>
    <row r="4654" spans="1:16" x14ac:dyDescent="0.2">
      <c r="A4654" s="525"/>
      <c r="B4654" s="526"/>
      <c r="C4654" s="483"/>
      <c r="D4654" s="541"/>
      <c r="E4654" s="473"/>
      <c r="F4654" s="479"/>
      <c r="G4654" s="473"/>
      <c r="H4654" s="473"/>
      <c r="I4654" s="473"/>
      <c r="J4654" s="484"/>
      <c r="K4654" s="509"/>
      <c r="L4654" s="484"/>
      <c r="M4654" s="484"/>
      <c r="N4654" s="574"/>
      <c r="O4654" s="532"/>
      <c r="P4654" s="532"/>
    </row>
    <row r="4655" spans="1:16" x14ac:dyDescent="0.2">
      <c r="A4655" s="525"/>
      <c r="B4655" s="526"/>
      <c r="C4655" s="483"/>
      <c r="D4655" s="541"/>
      <c r="E4655" s="473"/>
      <c r="F4655" s="479"/>
      <c r="G4655" s="473"/>
      <c r="H4655" s="473"/>
      <c r="I4655" s="473"/>
      <c r="J4655" s="484"/>
      <c r="K4655" s="509"/>
      <c r="L4655" s="484"/>
      <c r="M4655" s="484"/>
      <c r="N4655" s="574"/>
      <c r="O4655" s="532"/>
      <c r="P4655" s="532"/>
    </row>
    <row r="4656" spans="1:16" x14ac:dyDescent="0.2">
      <c r="A4656" s="525"/>
      <c r="B4656" s="526"/>
      <c r="C4656" s="483"/>
      <c r="D4656" s="541"/>
      <c r="E4656" s="473"/>
      <c r="F4656" s="479"/>
      <c r="G4656" s="473"/>
      <c r="H4656" s="473"/>
      <c r="I4656" s="473"/>
      <c r="J4656" s="484"/>
      <c r="K4656" s="509"/>
      <c r="L4656" s="484"/>
      <c r="M4656" s="484"/>
      <c r="N4656" s="574"/>
      <c r="O4656" s="532"/>
      <c r="P4656" s="532"/>
    </row>
    <row r="4657" spans="1:16" x14ac:dyDescent="0.2">
      <c r="A4657" s="525"/>
      <c r="B4657" s="526"/>
      <c r="C4657" s="483"/>
      <c r="D4657" s="541"/>
      <c r="E4657" s="473"/>
      <c r="F4657" s="479"/>
      <c r="G4657" s="473"/>
      <c r="H4657" s="473"/>
      <c r="I4657" s="473"/>
      <c r="J4657" s="484"/>
      <c r="K4657" s="509"/>
      <c r="L4657" s="484"/>
      <c r="M4657" s="484"/>
      <c r="N4657" s="574"/>
      <c r="O4657" s="532"/>
      <c r="P4657" s="532"/>
    </row>
    <row r="4658" spans="1:16" x14ac:dyDescent="0.2">
      <c r="A4658" s="525"/>
      <c r="B4658" s="526"/>
      <c r="C4658" s="483"/>
      <c r="D4658" s="541"/>
      <c r="E4658" s="473"/>
      <c r="F4658" s="479"/>
      <c r="G4658" s="473"/>
      <c r="H4658" s="473"/>
      <c r="I4658" s="473"/>
      <c r="J4658" s="484"/>
      <c r="K4658" s="509"/>
      <c r="L4658" s="484"/>
      <c r="M4658" s="484"/>
      <c r="N4658" s="574"/>
      <c r="O4658" s="532"/>
      <c r="P4658" s="532"/>
    </row>
    <row r="4659" spans="1:16" x14ac:dyDescent="0.2">
      <c r="A4659" s="525"/>
      <c r="B4659" s="526"/>
      <c r="C4659" s="483"/>
      <c r="D4659" s="541"/>
      <c r="E4659" s="473"/>
      <c r="F4659" s="479"/>
      <c r="G4659" s="473"/>
      <c r="H4659" s="473"/>
      <c r="I4659" s="473"/>
      <c r="J4659" s="484"/>
      <c r="K4659" s="509"/>
      <c r="L4659" s="484"/>
      <c r="M4659" s="484"/>
      <c r="N4659" s="574"/>
      <c r="O4659" s="532"/>
      <c r="P4659" s="532"/>
    </row>
    <row r="4660" spans="1:16" x14ac:dyDescent="0.2">
      <c r="A4660" s="525"/>
      <c r="B4660" s="526"/>
      <c r="C4660" s="483"/>
      <c r="D4660" s="541"/>
      <c r="E4660" s="473"/>
      <c r="F4660" s="479"/>
      <c r="G4660" s="473"/>
      <c r="H4660" s="473"/>
      <c r="I4660" s="473"/>
      <c r="J4660" s="484"/>
      <c r="K4660" s="509"/>
      <c r="L4660" s="484"/>
      <c r="M4660" s="484"/>
      <c r="N4660" s="574"/>
      <c r="O4660" s="532"/>
      <c r="P4660" s="532"/>
    </row>
    <row r="4661" spans="1:16" x14ac:dyDescent="0.2">
      <c r="A4661" s="525"/>
      <c r="B4661" s="526"/>
      <c r="C4661" s="483"/>
      <c r="D4661" s="541"/>
      <c r="E4661" s="473"/>
      <c r="F4661" s="479"/>
      <c r="G4661" s="473"/>
      <c r="H4661" s="473"/>
      <c r="I4661" s="473"/>
      <c r="J4661" s="484"/>
      <c r="K4661" s="509"/>
      <c r="L4661" s="484"/>
      <c r="M4661" s="484"/>
      <c r="N4661" s="574"/>
      <c r="O4661" s="532"/>
      <c r="P4661" s="532"/>
    </row>
    <row r="4662" spans="1:16" x14ac:dyDescent="0.2">
      <c r="A4662" s="525"/>
      <c r="B4662" s="526"/>
      <c r="C4662" s="483"/>
      <c r="D4662" s="541"/>
      <c r="E4662" s="473"/>
      <c r="F4662" s="479"/>
      <c r="G4662" s="473"/>
      <c r="H4662" s="473"/>
      <c r="I4662" s="473"/>
      <c r="J4662" s="484"/>
      <c r="K4662" s="509"/>
      <c r="L4662" s="484"/>
      <c r="M4662" s="484"/>
      <c r="N4662" s="574"/>
      <c r="O4662" s="532"/>
      <c r="P4662" s="532"/>
    </row>
    <row r="4663" spans="1:16" x14ac:dyDescent="0.2">
      <c r="A4663" s="525"/>
      <c r="B4663" s="526"/>
      <c r="C4663" s="483"/>
      <c r="D4663" s="541"/>
      <c r="E4663" s="473"/>
      <c r="F4663" s="479"/>
      <c r="G4663" s="473"/>
      <c r="H4663" s="473"/>
      <c r="I4663" s="473"/>
      <c r="J4663" s="484"/>
      <c r="K4663" s="509"/>
      <c r="L4663" s="484"/>
      <c r="M4663" s="484"/>
      <c r="N4663" s="574"/>
      <c r="O4663" s="532"/>
      <c r="P4663" s="532"/>
    </row>
    <row r="4664" spans="1:16" x14ac:dyDescent="0.2">
      <c r="A4664" s="525"/>
      <c r="B4664" s="526"/>
      <c r="C4664" s="483"/>
      <c r="D4664" s="541"/>
      <c r="E4664" s="473"/>
      <c r="F4664" s="479"/>
      <c r="G4664" s="473"/>
      <c r="H4664" s="473"/>
      <c r="I4664" s="473"/>
      <c r="J4664" s="484"/>
      <c r="K4664" s="509"/>
      <c r="L4664" s="484"/>
      <c r="M4664" s="484"/>
      <c r="N4664" s="574"/>
      <c r="O4664" s="532"/>
      <c r="P4664" s="532"/>
    </row>
    <row r="4665" spans="1:16" x14ac:dyDescent="0.2">
      <c r="A4665" s="525"/>
      <c r="B4665" s="526"/>
      <c r="C4665" s="483"/>
      <c r="D4665" s="541"/>
      <c r="E4665" s="473"/>
      <c r="F4665" s="479"/>
      <c r="G4665" s="473"/>
      <c r="H4665" s="473"/>
      <c r="I4665" s="473"/>
      <c r="J4665" s="484"/>
      <c r="K4665" s="509"/>
      <c r="L4665" s="484"/>
      <c r="M4665" s="484"/>
      <c r="N4665" s="574"/>
      <c r="O4665" s="532"/>
      <c r="P4665" s="532"/>
    </row>
    <row r="4666" spans="1:16" x14ac:dyDescent="0.2">
      <c r="A4666" s="525"/>
      <c r="B4666" s="526"/>
      <c r="C4666" s="483"/>
      <c r="D4666" s="541"/>
      <c r="E4666" s="473"/>
      <c r="F4666" s="479"/>
      <c r="G4666" s="473"/>
      <c r="H4666" s="473"/>
      <c r="I4666" s="473"/>
      <c r="J4666" s="484"/>
      <c r="K4666" s="509"/>
      <c r="L4666" s="484"/>
      <c r="M4666" s="484"/>
      <c r="N4666" s="574"/>
      <c r="O4666" s="532"/>
      <c r="P4666" s="532"/>
    </row>
    <row r="4667" spans="1:16" x14ac:dyDescent="0.2">
      <c r="A4667" s="525"/>
      <c r="B4667" s="526"/>
      <c r="C4667" s="483"/>
      <c r="D4667" s="541"/>
      <c r="E4667" s="473"/>
      <c r="F4667" s="479"/>
      <c r="G4667" s="473"/>
      <c r="H4667" s="473"/>
      <c r="I4667" s="473"/>
      <c r="J4667" s="484"/>
      <c r="K4667" s="509"/>
      <c r="L4667" s="484"/>
      <c r="M4667" s="484"/>
      <c r="N4667" s="574"/>
      <c r="O4667" s="532"/>
      <c r="P4667" s="532"/>
    </row>
    <row r="4668" spans="1:16" x14ac:dyDescent="0.2">
      <c r="A4668" s="525"/>
      <c r="B4668" s="526"/>
      <c r="C4668" s="483"/>
      <c r="D4668" s="541"/>
      <c r="E4668" s="473"/>
      <c r="F4668" s="479"/>
      <c r="G4668" s="473"/>
      <c r="H4668" s="473"/>
      <c r="I4668" s="473"/>
      <c r="J4668" s="484"/>
      <c r="K4668" s="509"/>
      <c r="L4668" s="484"/>
      <c r="M4668" s="484"/>
      <c r="N4668" s="574"/>
      <c r="O4668" s="532"/>
      <c r="P4668" s="532"/>
    </row>
    <row r="4669" spans="1:16" x14ac:dyDescent="0.2">
      <c r="A4669" s="525"/>
      <c r="B4669" s="526"/>
      <c r="C4669" s="483"/>
      <c r="D4669" s="541"/>
      <c r="E4669" s="473"/>
      <c r="F4669" s="479"/>
      <c r="G4669" s="473"/>
      <c r="H4669" s="473"/>
      <c r="I4669" s="473"/>
      <c r="J4669" s="484"/>
      <c r="K4669" s="509"/>
      <c r="L4669" s="484"/>
      <c r="M4669" s="484"/>
      <c r="N4669" s="574"/>
      <c r="O4669" s="532"/>
      <c r="P4669" s="532"/>
    </row>
    <row r="4670" spans="1:16" x14ac:dyDescent="0.2">
      <c r="A4670" s="525"/>
      <c r="B4670" s="526"/>
      <c r="C4670" s="483"/>
      <c r="D4670" s="541"/>
      <c r="E4670" s="473"/>
      <c r="F4670" s="479"/>
      <c r="G4670" s="473"/>
      <c r="H4670" s="473"/>
      <c r="I4670" s="473"/>
      <c r="J4670" s="484"/>
      <c r="K4670" s="509"/>
      <c r="L4670" s="484"/>
      <c r="M4670" s="484"/>
      <c r="N4670" s="574"/>
      <c r="O4670" s="532"/>
      <c r="P4670" s="532"/>
    </row>
    <row r="4671" spans="1:16" x14ac:dyDescent="0.2">
      <c r="A4671" s="525"/>
      <c r="B4671" s="526"/>
      <c r="C4671" s="483"/>
      <c r="D4671" s="541"/>
      <c r="E4671" s="473"/>
      <c r="F4671" s="479"/>
      <c r="G4671" s="473"/>
      <c r="H4671" s="473"/>
      <c r="I4671" s="473"/>
      <c r="J4671" s="484"/>
      <c r="K4671" s="509"/>
      <c r="L4671" s="484"/>
      <c r="M4671" s="484"/>
      <c r="N4671" s="574"/>
      <c r="O4671" s="532"/>
      <c r="P4671" s="532"/>
    </row>
    <row r="4672" spans="1:16" x14ac:dyDescent="0.2">
      <c r="A4672" s="525"/>
      <c r="B4672" s="526"/>
      <c r="C4672" s="483"/>
      <c r="D4672" s="541"/>
      <c r="E4672" s="473"/>
      <c r="F4672" s="479"/>
      <c r="G4672" s="473"/>
      <c r="H4672" s="473"/>
      <c r="I4672" s="473"/>
      <c r="J4672" s="484"/>
      <c r="K4672" s="509"/>
      <c r="L4672" s="484"/>
      <c r="M4672" s="484"/>
      <c r="N4672" s="574"/>
      <c r="O4672" s="532"/>
      <c r="P4672" s="532"/>
    </row>
    <row r="4673" spans="1:16" x14ac:dyDescent="0.2">
      <c r="A4673" s="525"/>
      <c r="B4673" s="526"/>
      <c r="C4673" s="483"/>
      <c r="D4673" s="541"/>
      <c r="E4673" s="473"/>
      <c r="F4673" s="479"/>
      <c r="G4673" s="473"/>
      <c r="H4673" s="473"/>
      <c r="I4673" s="473"/>
      <c r="J4673" s="484"/>
      <c r="K4673" s="509"/>
      <c r="L4673" s="484"/>
      <c r="M4673" s="484"/>
      <c r="N4673" s="574"/>
      <c r="O4673" s="532"/>
      <c r="P4673" s="532"/>
    </row>
    <row r="4674" spans="1:16" x14ac:dyDescent="0.2">
      <c r="A4674" s="525"/>
      <c r="B4674" s="526"/>
      <c r="C4674" s="483"/>
      <c r="D4674" s="541"/>
      <c r="E4674" s="473"/>
      <c r="F4674" s="479"/>
      <c r="G4674" s="473"/>
      <c r="H4674" s="473"/>
      <c r="I4674" s="473"/>
      <c r="J4674" s="484"/>
      <c r="K4674" s="509"/>
      <c r="L4674" s="484"/>
      <c r="M4674" s="484"/>
      <c r="N4674" s="574"/>
      <c r="O4674" s="532"/>
      <c r="P4674" s="532"/>
    </row>
    <row r="4675" spans="1:16" x14ac:dyDescent="0.2">
      <c r="A4675" s="525"/>
      <c r="B4675" s="526"/>
      <c r="C4675" s="483"/>
      <c r="D4675" s="541"/>
      <c r="E4675" s="473"/>
      <c r="F4675" s="479"/>
      <c r="G4675" s="473"/>
      <c r="H4675" s="473"/>
      <c r="I4675" s="473"/>
      <c r="J4675" s="484"/>
      <c r="K4675" s="509"/>
      <c r="L4675" s="484"/>
      <c r="M4675" s="484"/>
      <c r="N4675" s="574"/>
      <c r="O4675" s="532"/>
      <c r="P4675" s="532"/>
    </row>
    <row r="4676" spans="1:16" x14ac:dyDescent="0.2">
      <c r="A4676" s="525"/>
      <c r="B4676" s="526"/>
      <c r="C4676" s="483"/>
      <c r="D4676" s="541"/>
      <c r="E4676" s="473"/>
      <c r="F4676" s="479"/>
      <c r="G4676" s="473"/>
      <c r="H4676" s="473"/>
      <c r="I4676" s="473"/>
      <c r="J4676" s="484"/>
      <c r="K4676" s="509"/>
      <c r="L4676" s="484"/>
      <c r="M4676" s="484"/>
      <c r="N4676" s="574"/>
      <c r="O4676" s="532"/>
      <c r="P4676" s="532"/>
    </row>
    <row r="4677" spans="1:16" x14ac:dyDescent="0.2">
      <c r="A4677" s="525"/>
      <c r="B4677" s="526"/>
      <c r="C4677" s="483"/>
      <c r="D4677" s="541"/>
      <c r="E4677" s="473"/>
      <c r="F4677" s="479"/>
      <c r="G4677" s="473"/>
      <c r="H4677" s="473"/>
      <c r="I4677" s="473"/>
      <c r="J4677" s="484"/>
      <c r="K4677" s="509"/>
      <c r="L4677" s="484"/>
      <c r="M4677" s="484"/>
      <c r="N4677" s="574"/>
      <c r="O4677" s="532"/>
      <c r="P4677" s="532"/>
    </row>
    <row r="4678" spans="1:16" x14ac:dyDescent="0.2">
      <c r="A4678" s="525"/>
      <c r="B4678" s="526"/>
      <c r="C4678" s="483"/>
      <c r="D4678" s="541"/>
      <c r="E4678" s="473"/>
      <c r="F4678" s="479"/>
      <c r="G4678" s="473"/>
      <c r="H4678" s="473"/>
      <c r="I4678" s="473"/>
      <c r="J4678" s="484"/>
      <c r="K4678" s="509"/>
      <c r="L4678" s="484"/>
      <c r="M4678" s="484"/>
      <c r="N4678" s="574"/>
      <c r="O4678" s="532"/>
      <c r="P4678" s="532"/>
    </row>
    <row r="4679" spans="1:16" x14ac:dyDescent="0.2">
      <c r="A4679" s="525"/>
      <c r="B4679" s="526"/>
      <c r="C4679" s="483"/>
      <c r="D4679" s="541"/>
      <c r="E4679" s="473"/>
      <c r="F4679" s="479"/>
      <c r="G4679" s="473"/>
      <c r="H4679" s="473"/>
      <c r="I4679" s="473"/>
      <c r="J4679" s="484"/>
      <c r="K4679" s="509"/>
      <c r="L4679" s="484"/>
      <c r="M4679" s="484"/>
      <c r="N4679" s="574"/>
      <c r="O4679" s="532"/>
      <c r="P4679" s="532"/>
    </row>
    <row r="4680" spans="1:16" x14ac:dyDescent="0.2">
      <c r="A4680" s="525"/>
      <c r="B4680" s="526"/>
      <c r="C4680" s="483"/>
      <c r="D4680" s="541"/>
      <c r="E4680" s="473"/>
      <c r="F4680" s="479"/>
      <c r="G4680" s="473"/>
      <c r="H4680" s="473"/>
      <c r="I4680" s="473"/>
      <c r="J4680" s="484"/>
      <c r="K4680" s="509"/>
      <c r="L4680" s="484"/>
      <c r="M4680" s="484"/>
      <c r="N4680" s="574"/>
      <c r="O4680" s="532"/>
      <c r="P4680" s="532"/>
    </row>
    <row r="4681" spans="1:16" x14ac:dyDescent="0.2">
      <c r="A4681" s="525"/>
      <c r="B4681" s="526"/>
      <c r="C4681" s="483"/>
      <c r="D4681" s="541"/>
      <c r="E4681" s="473"/>
      <c r="F4681" s="479"/>
      <c r="G4681" s="473"/>
      <c r="H4681" s="473"/>
      <c r="I4681" s="473"/>
      <c r="J4681" s="484"/>
      <c r="K4681" s="509"/>
      <c r="L4681" s="484"/>
      <c r="M4681" s="484"/>
      <c r="N4681" s="574"/>
      <c r="O4681" s="532"/>
      <c r="P4681" s="532"/>
    </row>
    <row r="4682" spans="1:16" x14ac:dyDescent="0.2">
      <c r="A4682" s="525"/>
      <c r="B4682" s="526"/>
      <c r="C4682" s="483"/>
      <c r="D4682" s="541"/>
      <c r="E4682" s="473"/>
      <c r="F4682" s="479"/>
      <c r="G4682" s="473"/>
      <c r="H4682" s="473"/>
      <c r="I4682" s="473"/>
      <c r="J4682" s="484"/>
      <c r="K4682" s="509"/>
      <c r="L4682" s="484"/>
      <c r="M4682" s="484"/>
      <c r="N4682" s="574"/>
      <c r="O4682" s="532"/>
      <c r="P4682" s="532"/>
    </row>
    <row r="4683" spans="1:16" x14ac:dyDescent="0.2">
      <c r="A4683" s="525"/>
      <c r="B4683" s="526"/>
      <c r="C4683" s="483"/>
      <c r="D4683" s="541"/>
      <c r="E4683" s="473"/>
      <c r="F4683" s="479"/>
      <c r="G4683" s="473"/>
      <c r="H4683" s="473"/>
      <c r="I4683" s="473"/>
      <c r="J4683" s="484"/>
      <c r="K4683" s="509"/>
      <c r="L4683" s="484"/>
      <c r="M4683" s="484"/>
      <c r="N4683" s="574"/>
      <c r="O4683" s="532"/>
      <c r="P4683" s="532"/>
    </row>
    <row r="4684" spans="1:16" x14ac:dyDescent="0.2">
      <c r="A4684" s="525"/>
      <c r="B4684" s="526"/>
      <c r="C4684" s="483"/>
      <c r="D4684" s="541"/>
      <c r="E4684" s="473"/>
      <c r="F4684" s="479"/>
      <c r="G4684" s="473"/>
      <c r="H4684" s="473"/>
      <c r="I4684" s="473"/>
      <c r="J4684" s="484"/>
      <c r="K4684" s="509"/>
      <c r="L4684" s="484"/>
      <c r="M4684" s="484"/>
      <c r="N4684" s="574"/>
      <c r="O4684" s="532"/>
      <c r="P4684" s="532"/>
    </row>
    <row r="4685" spans="1:16" x14ac:dyDescent="0.2">
      <c r="A4685" s="525"/>
      <c r="B4685" s="526"/>
      <c r="C4685" s="483"/>
      <c r="D4685" s="541"/>
      <c r="E4685" s="473"/>
      <c r="F4685" s="479"/>
      <c r="G4685" s="473"/>
      <c r="H4685" s="473"/>
      <c r="I4685" s="473"/>
      <c r="J4685" s="484"/>
      <c r="K4685" s="509"/>
      <c r="L4685" s="484"/>
      <c r="M4685" s="484"/>
      <c r="N4685" s="574"/>
      <c r="O4685" s="532"/>
      <c r="P4685" s="532"/>
    </row>
    <row r="4686" spans="1:16" x14ac:dyDescent="0.2">
      <c r="A4686" s="525"/>
      <c r="B4686" s="526"/>
      <c r="C4686" s="483"/>
      <c r="D4686" s="541"/>
      <c r="E4686" s="473"/>
      <c r="F4686" s="479"/>
      <c r="G4686" s="473"/>
      <c r="H4686" s="473"/>
      <c r="I4686" s="473"/>
      <c r="J4686" s="484"/>
      <c r="K4686" s="509"/>
      <c r="L4686" s="484"/>
      <c r="M4686" s="484"/>
      <c r="N4686" s="574"/>
      <c r="O4686" s="532"/>
      <c r="P4686" s="532"/>
    </row>
    <row r="4687" spans="1:16" x14ac:dyDescent="0.2">
      <c r="A4687" s="525"/>
      <c r="B4687" s="526"/>
      <c r="C4687" s="483"/>
      <c r="D4687" s="541"/>
      <c r="E4687" s="473"/>
      <c r="F4687" s="479"/>
      <c r="G4687" s="473"/>
      <c r="H4687" s="473"/>
      <c r="I4687" s="473"/>
      <c r="J4687" s="484"/>
      <c r="K4687" s="509"/>
      <c r="L4687" s="484"/>
      <c r="M4687" s="484"/>
      <c r="N4687" s="574"/>
      <c r="O4687" s="532"/>
      <c r="P4687" s="532"/>
    </row>
    <row r="4688" spans="1:16" x14ac:dyDescent="0.2">
      <c r="A4688" s="525"/>
      <c r="B4688" s="526"/>
      <c r="C4688" s="483"/>
      <c r="D4688" s="541"/>
      <c r="E4688" s="473"/>
      <c r="F4688" s="479"/>
      <c r="G4688" s="473"/>
      <c r="H4688" s="473"/>
      <c r="I4688" s="473"/>
      <c r="J4688" s="484"/>
      <c r="K4688" s="509"/>
      <c r="L4688" s="484"/>
      <c r="M4688" s="484"/>
      <c r="N4688" s="574"/>
      <c r="O4688" s="532"/>
      <c r="P4688" s="532"/>
    </row>
    <row r="4689" spans="1:16" x14ac:dyDescent="0.2">
      <c r="A4689" s="525"/>
      <c r="B4689" s="526"/>
      <c r="C4689" s="483"/>
      <c r="D4689" s="541"/>
      <c r="E4689" s="473"/>
      <c r="F4689" s="479"/>
      <c r="G4689" s="473"/>
      <c r="H4689" s="473"/>
      <c r="I4689" s="473"/>
      <c r="J4689" s="484"/>
      <c r="K4689" s="509"/>
      <c r="L4689" s="484"/>
      <c r="M4689" s="484"/>
      <c r="N4689" s="574"/>
      <c r="O4689" s="532"/>
      <c r="P4689" s="532"/>
    </row>
    <row r="4690" spans="1:16" x14ac:dyDescent="0.2">
      <c r="A4690" s="525"/>
      <c r="B4690" s="526"/>
      <c r="C4690" s="483"/>
      <c r="D4690" s="541"/>
      <c r="E4690" s="473"/>
      <c r="F4690" s="479"/>
      <c r="G4690" s="473"/>
      <c r="H4690" s="473"/>
      <c r="I4690" s="473"/>
      <c r="J4690" s="484"/>
      <c r="K4690" s="509"/>
      <c r="L4690" s="484"/>
      <c r="M4690" s="484"/>
      <c r="N4690" s="574"/>
      <c r="O4690" s="532"/>
      <c r="P4690" s="532"/>
    </row>
    <row r="4691" spans="1:16" x14ac:dyDescent="0.2">
      <c r="A4691" s="525"/>
      <c r="B4691" s="526"/>
      <c r="C4691" s="483"/>
      <c r="D4691" s="541"/>
      <c r="E4691" s="473"/>
      <c r="F4691" s="479"/>
      <c r="G4691" s="473"/>
      <c r="H4691" s="473"/>
      <c r="I4691" s="473"/>
      <c r="J4691" s="484"/>
      <c r="K4691" s="509"/>
      <c r="L4691" s="484"/>
      <c r="M4691" s="484"/>
      <c r="N4691" s="574"/>
      <c r="O4691" s="532"/>
      <c r="P4691" s="532"/>
    </row>
    <row r="4692" spans="1:16" x14ac:dyDescent="0.2">
      <c r="A4692" s="525"/>
      <c r="B4692" s="526"/>
      <c r="C4692" s="483"/>
      <c r="D4692" s="541"/>
      <c r="E4692" s="473"/>
      <c r="F4692" s="479"/>
      <c r="G4692" s="473"/>
      <c r="H4692" s="473"/>
      <c r="I4692" s="473"/>
      <c r="J4692" s="484"/>
      <c r="K4692" s="509"/>
      <c r="L4692" s="484"/>
      <c r="M4692" s="484"/>
      <c r="N4692" s="574"/>
      <c r="O4692" s="532"/>
      <c r="P4692" s="532"/>
    </row>
    <row r="4693" spans="1:16" x14ac:dyDescent="0.2">
      <c r="A4693" s="525"/>
      <c r="B4693" s="526"/>
      <c r="C4693" s="483"/>
      <c r="D4693" s="541"/>
      <c r="E4693" s="473"/>
      <c r="F4693" s="479"/>
      <c r="G4693" s="473"/>
      <c r="H4693" s="473"/>
      <c r="I4693" s="473"/>
      <c r="J4693" s="484"/>
      <c r="K4693" s="509"/>
      <c r="L4693" s="484"/>
      <c r="M4693" s="484"/>
      <c r="N4693" s="574"/>
      <c r="O4693" s="532"/>
      <c r="P4693" s="532"/>
    </row>
    <row r="4694" spans="1:16" x14ac:dyDescent="0.2">
      <c r="A4694" s="525"/>
      <c r="B4694" s="526"/>
      <c r="C4694" s="483"/>
      <c r="D4694" s="541"/>
      <c r="E4694" s="473"/>
      <c r="F4694" s="479"/>
      <c r="G4694" s="473"/>
      <c r="H4694" s="473"/>
      <c r="I4694" s="473"/>
      <c r="J4694" s="484"/>
      <c r="K4694" s="509"/>
      <c r="L4694" s="484"/>
      <c r="M4694" s="484"/>
      <c r="N4694" s="574"/>
      <c r="O4694" s="532"/>
      <c r="P4694" s="532"/>
    </row>
    <row r="4695" spans="1:16" x14ac:dyDescent="0.2">
      <c r="A4695" s="525"/>
      <c r="B4695" s="526"/>
      <c r="C4695" s="483"/>
      <c r="D4695" s="541"/>
      <c r="E4695" s="473"/>
      <c r="F4695" s="479"/>
      <c r="G4695" s="473"/>
      <c r="H4695" s="473"/>
      <c r="I4695" s="473"/>
      <c r="J4695" s="484"/>
      <c r="K4695" s="509"/>
      <c r="L4695" s="484"/>
      <c r="M4695" s="484"/>
      <c r="N4695" s="574"/>
      <c r="O4695" s="532"/>
      <c r="P4695" s="532"/>
    </row>
    <row r="4696" spans="1:16" x14ac:dyDescent="0.2">
      <c r="A4696" s="525"/>
      <c r="B4696" s="526"/>
      <c r="C4696" s="483"/>
      <c r="D4696" s="541"/>
      <c r="E4696" s="473"/>
      <c r="F4696" s="479"/>
      <c r="G4696" s="473"/>
      <c r="H4696" s="473"/>
      <c r="I4696" s="473"/>
      <c r="J4696" s="484"/>
      <c r="K4696" s="509"/>
      <c r="L4696" s="484"/>
      <c r="M4696" s="484"/>
      <c r="N4696" s="574"/>
      <c r="O4696" s="532"/>
      <c r="P4696" s="532"/>
    </row>
    <row r="4697" spans="1:16" x14ac:dyDescent="0.2">
      <c r="A4697" s="525"/>
      <c r="B4697" s="526"/>
      <c r="C4697" s="483"/>
      <c r="D4697" s="541"/>
      <c r="E4697" s="473"/>
      <c r="F4697" s="479"/>
      <c r="G4697" s="473"/>
      <c r="H4697" s="473"/>
      <c r="I4697" s="473"/>
      <c r="J4697" s="484"/>
      <c r="K4697" s="509"/>
      <c r="L4697" s="484"/>
      <c r="M4697" s="484"/>
      <c r="N4697" s="574"/>
      <c r="O4697" s="532"/>
      <c r="P4697" s="532"/>
    </row>
    <row r="4698" spans="1:16" x14ac:dyDescent="0.2">
      <c r="A4698" s="525"/>
      <c r="B4698" s="526"/>
      <c r="C4698" s="483"/>
      <c r="D4698" s="541"/>
      <c r="E4698" s="473"/>
      <c r="F4698" s="479"/>
      <c r="G4698" s="473"/>
      <c r="H4698" s="473"/>
      <c r="I4698" s="473"/>
      <c r="J4698" s="484"/>
      <c r="K4698" s="509"/>
      <c r="L4698" s="484"/>
      <c r="M4698" s="484"/>
      <c r="N4698" s="574"/>
      <c r="O4698" s="532"/>
      <c r="P4698" s="532"/>
    </row>
    <row r="4699" spans="1:16" x14ac:dyDescent="0.2">
      <c r="A4699" s="525"/>
      <c r="B4699" s="526"/>
      <c r="C4699" s="483"/>
      <c r="D4699" s="541"/>
      <c r="E4699" s="473"/>
      <c r="F4699" s="479"/>
      <c r="G4699" s="473"/>
      <c r="H4699" s="473"/>
      <c r="I4699" s="473"/>
      <c r="J4699" s="484"/>
      <c r="K4699" s="509"/>
      <c r="L4699" s="484"/>
      <c r="M4699" s="484"/>
      <c r="N4699" s="574"/>
      <c r="O4699" s="532"/>
      <c r="P4699" s="532"/>
    </row>
    <row r="4700" spans="1:16" x14ac:dyDescent="0.2">
      <c r="A4700" s="525"/>
      <c r="B4700" s="526"/>
      <c r="C4700" s="483"/>
      <c r="D4700" s="541"/>
      <c r="E4700" s="473"/>
      <c r="F4700" s="479"/>
      <c r="G4700" s="473"/>
      <c r="H4700" s="473"/>
      <c r="I4700" s="473"/>
      <c r="J4700" s="484"/>
      <c r="K4700" s="509"/>
      <c r="L4700" s="484"/>
      <c r="M4700" s="484"/>
      <c r="N4700" s="574"/>
      <c r="O4700" s="532"/>
      <c r="P4700" s="532"/>
    </row>
    <row r="4701" spans="1:16" x14ac:dyDescent="0.2">
      <c r="A4701" s="525"/>
      <c r="B4701" s="526"/>
      <c r="C4701" s="483"/>
      <c r="D4701" s="541"/>
      <c r="E4701" s="473"/>
      <c r="F4701" s="479"/>
      <c r="G4701" s="473"/>
      <c r="H4701" s="473"/>
      <c r="I4701" s="473"/>
      <c r="J4701" s="484"/>
      <c r="K4701" s="509"/>
      <c r="L4701" s="484"/>
      <c r="M4701" s="484"/>
      <c r="N4701" s="574"/>
      <c r="O4701" s="532"/>
      <c r="P4701" s="532"/>
    </row>
    <row r="4702" spans="1:16" x14ac:dyDescent="0.2">
      <c r="A4702" s="525"/>
      <c r="B4702" s="526"/>
      <c r="C4702" s="483"/>
      <c r="D4702" s="541"/>
      <c r="E4702" s="473"/>
      <c r="F4702" s="479"/>
      <c r="G4702" s="473"/>
      <c r="H4702" s="473"/>
      <c r="I4702" s="473"/>
      <c r="J4702" s="484"/>
      <c r="K4702" s="509"/>
      <c r="L4702" s="484"/>
      <c r="M4702" s="484"/>
      <c r="N4702" s="574"/>
      <c r="O4702" s="532"/>
      <c r="P4702" s="532"/>
    </row>
    <row r="4703" spans="1:16" x14ac:dyDescent="0.2">
      <c r="A4703" s="525"/>
      <c r="B4703" s="526"/>
      <c r="C4703" s="483"/>
      <c r="D4703" s="541"/>
      <c r="E4703" s="473"/>
      <c r="F4703" s="479"/>
      <c r="G4703" s="473"/>
      <c r="H4703" s="473"/>
      <c r="I4703" s="473"/>
      <c r="J4703" s="484"/>
      <c r="K4703" s="509"/>
      <c r="L4703" s="484"/>
      <c r="M4703" s="484"/>
      <c r="N4703" s="574"/>
      <c r="O4703" s="532"/>
      <c r="P4703" s="532"/>
    </row>
    <row r="4704" spans="1:16" x14ac:dyDescent="0.2">
      <c r="A4704" s="525"/>
      <c r="B4704" s="526"/>
      <c r="C4704" s="483"/>
      <c r="D4704" s="541"/>
      <c r="E4704" s="473"/>
      <c r="F4704" s="479"/>
      <c r="G4704" s="473"/>
      <c r="H4704" s="473"/>
      <c r="I4704" s="473"/>
      <c r="J4704" s="484"/>
      <c r="K4704" s="509"/>
      <c r="L4704" s="484"/>
      <c r="M4704" s="484"/>
      <c r="N4704" s="574"/>
      <c r="O4704" s="532"/>
      <c r="P4704" s="532"/>
    </row>
    <row r="4705" spans="1:16" x14ac:dyDescent="0.2">
      <c r="A4705" s="525"/>
      <c r="B4705" s="526"/>
      <c r="C4705" s="483"/>
      <c r="D4705" s="541"/>
      <c r="E4705" s="473"/>
      <c r="F4705" s="479"/>
      <c r="G4705" s="473"/>
      <c r="H4705" s="473"/>
      <c r="I4705" s="473"/>
      <c r="J4705" s="484"/>
      <c r="K4705" s="509"/>
      <c r="L4705" s="484"/>
      <c r="M4705" s="484"/>
      <c r="N4705" s="574"/>
      <c r="O4705" s="532"/>
      <c r="P4705" s="532"/>
    </row>
    <row r="4706" spans="1:16" x14ac:dyDescent="0.2">
      <c r="A4706" s="525"/>
      <c r="B4706" s="526"/>
      <c r="C4706" s="483"/>
      <c r="D4706" s="541"/>
      <c r="E4706" s="473"/>
      <c r="F4706" s="479"/>
      <c r="G4706" s="473"/>
      <c r="H4706" s="473"/>
      <c r="I4706" s="473"/>
      <c r="J4706" s="484"/>
      <c r="K4706" s="509"/>
      <c r="L4706" s="484"/>
      <c r="M4706" s="484"/>
      <c r="N4706" s="574"/>
      <c r="O4706" s="532"/>
      <c r="P4706" s="532"/>
    </row>
    <row r="4707" spans="1:16" x14ac:dyDescent="0.2">
      <c r="A4707" s="525"/>
      <c r="B4707" s="526"/>
      <c r="C4707" s="483"/>
      <c r="D4707" s="541"/>
      <c r="E4707" s="473"/>
      <c r="F4707" s="479"/>
      <c r="G4707" s="473"/>
      <c r="H4707" s="473"/>
      <c r="I4707" s="473"/>
      <c r="J4707" s="484"/>
      <c r="K4707" s="509"/>
      <c r="L4707" s="484"/>
      <c r="M4707" s="484"/>
      <c r="N4707" s="574"/>
      <c r="O4707" s="532"/>
      <c r="P4707" s="532"/>
    </row>
    <row r="4708" spans="1:16" x14ac:dyDescent="0.2">
      <c r="A4708" s="525"/>
      <c r="B4708" s="526"/>
      <c r="C4708" s="483"/>
      <c r="D4708" s="541"/>
      <c r="E4708" s="473"/>
      <c r="F4708" s="479"/>
      <c r="G4708" s="473"/>
      <c r="H4708" s="473"/>
      <c r="I4708" s="473"/>
      <c r="J4708" s="484"/>
      <c r="K4708" s="509"/>
      <c r="L4708" s="484"/>
      <c r="M4708" s="484"/>
      <c r="N4708" s="574"/>
      <c r="O4708" s="532"/>
      <c r="P4708" s="532"/>
    </row>
    <row r="4709" spans="1:16" x14ac:dyDescent="0.2">
      <c r="A4709" s="525"/>
      <c r="B4709" s="526"/>
      <c r="C4709" s="483"/>
      <c r="D4709" s="541"/>
      <c r="E4709" s="473"/>
      <c r="F4709" s="479"/>
      <c r="G4709" s="473"/>
      <c r="H4709" s="473"/>
      <c r="I4709" s="473"/>
      <c r="J4709" s="484"/>
      <c r="K4709" s="509"/>
      <c r="L4709" s="484"/>
      <c r="M4709" s="484"/>
      <c r="N4709" s="574"/>
      <c r="O4709" s="532"/>
      <c r="P4709" s="532"/>
    </row>
    <row r="4710" spans="1:16" x14ac:dyDescent="0.2">
      <c r="A4710" s="525"/>
      <c r="B4710" s="526"/>
      <c r="C4710" s="483"/>
      <c r="D4710" s="541"/>
      <c r="E4710" s="473"/>
      <c r="F4710" s="479"/>
      <c r="G4710" s="473"/>
      <c r="H4710" s="473"/>
      <c r="I4710" s="473"/>
      <c r="J4710" s="484"/>
      <c r="K4710" s="509"/>
      <c r="L4710" s="484"/>
      <c r="M4710" s="484"/>
      <c r="N4710" s="574"/>
      <c r="O4710" s="532"/>
      <c r="P4710" s="532"/>
    </row>
    <row r="4711" spans="1:16" x14ac:dyDescent="0.2">
      <c r="A4711" s="525"/>
      <c r="B4711" s="526"/>
      <c r="C4711" s="483"/>
      <c r="D4711" s="541"/>
      <c r="E4711" s="473"/>
      <c r="F4711" s="479"/>
      <c r="G4711" s="473"/>
      <c r="H4711" s="473"/>
      <c r="I4711" s="473"/>
      <c r="J4711" s="484"/>
      <c r="K4711" s="509"/>
      <c r="L4711" s="484"/>
      <c r="M4711" s="484"/>
      <c r="N4711" s="574"/>
      <c r="O4711" s="532"/>
      <c r="P4711" s="532"/>
    </row>
    <row r="4712" spans="1:16" x14ac:dyDescent="0.2">
      <c r="A4712" s="525"/>
      <c r="B4712" s="526"/>
      <c r="C4712" s="483"/>
      <c r="D4712" s="541"/>
      <c r="E4712" s="473"/>
      <c r="F4712" s="479"/>
      <c r="G4712" s="473"/>
      <c r="H4712" s="473"/>
      <c r="I4712" s="473"/>
      <c r="J4712" s="484"/>
      <c r="K4712" s="509"/>
      <c r="L4712" s="484"/>
      <c r="M4712" s="484"/>
      <c r="N4712" s="574"/>
      <c r="O4712" s="532"/>
      <c r="P4712" s="532"/>
    </row>
    <row r="4713" spans="1:16" x14ac:dyDescent="0.2">
      <c r="A4713" s="525"/>
      <c r="B4713" s="526"/>
      <c r="C4713" s="483"/>
      <c r="D4713" s="541"/>
      <c r="E4713" s="473"/>
      <c r="F4713" s="479"/>
      <c r="G4713" s="473"/>
      <c r="H4713" s="473"/>
      <c r="I4713" s="473"/>
      <c r="J4713" s="484"/>
      <c r="K4713" s="509"/>
      <c r="L4713" s="484"/>
      <c r="M4713" s="484"/>
      <c r="N4713" s="574"/>
      <c r="O4713" s="532"/>
      <c r="P4713" s="532"/>
    </row>
    <row r="4714" spans="1:16" x14ac:dyDescent="0.2">
      <c r="A4714" s="525"/>
      <c r="B4714" s="526"/>
      <c r="C4714" s="483"/>
      <c r="D4714" s="541"/>
      <c r="E4714" s="473"/>
      <c r="F4714" s="479"/>
      <c r="G4714" s="473"/>
      <c r="H4714" s="473"/>
      <c r="I4714" s="473"/>
      <c r="J4714" s="484"/>
      <c r="K4714" s="509"/>
      <c r="L4714" s="484"/>
      <c r="M4714" s="484"/>
      <c r="N4714" s="574"/>
      <c r="O4714" s="532"/>
      <c r="P4714" s="532"/>
    </row>
    <row r="4715" spans="1:16" x14ac:dyDescent="0.2">
      <c r="A4715" s="525"/>
      <c r="B4715" s="526"/>
      <c r="C4715" s="483"/>
      <c r="D4715" s="541"/>
      <c r="E4715" s="473"/>
      <c r="F4715" s="479"/>
      <c r="G4715" s="473"/>
      <c r="H4715" s="473"/>
      <c r="I4715" s="473"/>
      <c r="J4715" s="484"/>
      <c r="K4715" s="509"/>
      <c r="L4715" s="484"/>
      <c r="M4715" s="484"/>
      <c r="N4715" s="574"/>
      <c r="O4715" s="532"/>
      <c r="P4715" s="532"/>
    </row>
    <row r="4716" spans="1:16" x14ac:dyDescent="0.2">
      <c r="A4716" s="525"/>
      <c r="B4716" s="526"/>
      <c r="C4716" s="483"/>
      <c r="D4716" s="541"/>
      <c r="E4716" s="473"/>
      <c r="F4716" s="479"/>
      <c r="G4716" s="473"/>
      <c r="H4716" s="473"/>
      <c r="I4716" s="473"/>
      <c r="J4716" s="484"/>
      <c r="K4716" s="509"/>
      <c r="L4716" s="484"/>
      <c r="M4716" s="484"/>
      <c r="N4716" s="574"/>
      <c r="O4716" s="532"/>
      <c r="P4716" s="532"/>
    </row>
    <row r="4717" spans="1:16" x14ac:dyDescent="0.2">
      <c r="A4717" s="525"/>
      <c r="B4717" s="526"/>
      <c r="C4717" s="483"/>
      <c r="D4717" s="541"/>
      <c r="E4717" s="473"/>
      <c r="F4717" s="479"/>
      <c r="G4717" s="473"/>
      <c r="H4717" s="473"/>
      <c r="I4717" s="473"/>
      <c r="J4717" s="484"/>
      <c r="K4717" s="509"/>
      <c r="L4717" s="484"/>
      <c r="M4717" s="484"/>
      <c r="N4717" s="574"/>
      <c r="O4717" s="532"/>
      <c r="P4717" s="532"/>
    </row>
    <row r="4718" spans="1:16" x14ac:dyDescent="0.2">
      <c r="A4718" s="525"/>
      <c r="B4718" s="526"/>
      <c r="C4718" s="483"/>
      <c r="D4718" s="541"/>
      <c r="E4718" s="473"/>
      <c r="F4718" s="479"/>
      <c r="G4718" s="473"/>
      <c r="H4718" s="473"/>
      <c r="I4718" s="473"/>
      <c r="J4718" s="484"/>
      <c r="K4718" s="509"/>
      <c r="L4718" s="484"/>
      <c r="M4718" s="484"/>
      <c r="N4718" s="574"/>
      <c r="O4718" s="532"/>
      <c r="P4718" s="532"/>
    </row>
    <row r="4719" spans="1:16" x14ac:dyDescent="0.2">
      <c r="A4719" s="525"/>
      <c r="B4719" s="526"/>
      <c r="C4719" s="483"/>
      <c r="D4719" s="541"/>
      <c r="E4719" s="473"/>
      <c r="F4719" s="479"/>
      <c r="G4719" s="473"/>
      <c r="H4719" s="473"/>
      <c r="I4719" s="473"/>
      <c r="J4719" s="484"/>
      <c r="K4719" s="509"/>
      <c r="L4719" s="484"/>
      <c r="M4719" s="484"/>
      <c r="N4719" s="574"/>
      <c r="O4719" s="532"/>
      <c r="P4719" s="532"/>
    </row>
    <row r="4720" spans="1:16" x14ac:dyDescent="0.2">
      <c r="A4720" s="525"/>
      <c r="B4720" s="526"/>
      <c r="C4720" s="483"/>
      <c r="D4720" s="541"/>
      <c r="E4720" s="473"/>
      <c r="F4720" s="479"/>
      <c r="G4720" s="473"/>
      <c r="H4720" s="473"/>
      <c r="I4720" s="473"/>
      <c r="J4720" s="484"/>
      <c r="K4720" s="509"/>
      <c r="L4720" s="484"/>
      <c r="M4720" s="484"/>
      <c r="N4720" s="574"/>
      <c r="O4720" s="532"/>
      <c r="P4720" s="532"/>
    </row>
    <row r="4721" spans="1:16" x14ac:dyDescent="0.2">
      <c r="A4721" s="525"/>
      <c r="B4721" s="526"/>
      <c r="C4721" s="483"/>
      <c r="D4721" s="541"/>
      <c r="E4721" s="473"/>
      <c r="F4721" s="479"/>
      <c r="G4721" s="473"/>
      <c r="H4721" s="473"/>
      <c r="I4721" s="473"/>
      <c r="J4721" s="484"/>
      <c r="K4721" s="509"/>
      <c r="L4721" s="484"/>
      <c r="M4721" s="484"/>
      <c r="N4721" s="574"/>
      <c r="O4721" s="532"/>
      <c r="P4721" s="532"/>
    </row>
    <row r="4722" spans="1:16" x14ac:dyDescent="0.2">
      <c r="A4722" s="525"/>
      <c r="B4722" s="526"/>
      <c r="C4722" s="483"/>
      <c r="D4722" s="541"/>
      <c r="E4722" s="473"/>
      <c r="F4722" s="479"/>
      <c r="G4722" s="473"/>
      <c r="H4722" s="473"/>
      <c r="I4722" s="473"/>
      <c r="J4722" s="484"/>
      <c r="K4722" s="509"/>
      <c r="L4722" s="484"/>
      <c r="M4722" s="484"/>
      <c r="N4722" s="574"/>
      <c r="O4722" s="532"/>
      <c r="P4722" s="532"/>
    </row>
    <row r="4723" spans="1:16" x14ac:dyDescent="0.2">
      <c r="A4723" s="525"/>
      <c r="B4723" s="526"/>
      <c r="C4723" s="483"/>
      <c r="D4723" s="541"/>
      <c r="E4723" s="473"/>
      <c r="F4723" s="479"/>
      <c r="G4723" s="473"/>
      <c r="H4723" s="473"/>
      <c r="I4723" s="473"/>
      <c r="J4723" s="484"/>
      <c r="K4723" s="509"/>
      <c r="L4723" s="484"/>
      <c r="M4723" s="484"/>
      <c r="N4723" s="574"/>
      <c r="O4723" s="532"/>
      <c r="P4723" s="532"/>
    </row>
    <row r="4724" spans="1:16" x14ac:dyDescent="0.2">
      <c r="A4724" s="525"/>
      <c r="B4724" s="526"/>
      <c r="C4724" s="483"/>
      <c r="D4724" s="541"/>
      <c r="E4724" s="473"/>
      <c r="F4724" s="479"/>
      <c r="G4724" s="473"/>
      <c r="H4724" s="473"/>
      <c r="I4724" s="473"/>
      <c r="J4724" s="484"/>
      <c r="K4724" s="509"/>
      <c r="L4724" s="484"/>
      <c r="M4724" s="484"/>
      <c r="N4724" s="574"/>
      <c r="O4724" s="532"/>
      <c r="P4724" s="532"/>
    </row>
    <row r="4725" spans="1:16" x14ac:dyDescent="0.2">
      <c r="A4725" s="525"/>
      <c r="B4725" s="526"/>
      <c r="C4725" s="483"/>
      <c r="D4725" s="541"/>
      <c r="E4725" s="473"/>
      <c r="F4725" s="479"/>
      <c r="G4725" s="473"/>
      <c r="H4725" s="473"/>
      <c r="I4725" s="473"/>
      <c r="J4725" s="484"/>
      <c r="K4725" s="509"/>
      <c r="L4725" s="484"/>
      <c r="M4725" s="484"/>
      <c r="N4725" s="574"/>
      <c r="O4725" s="532"/>
      <c r="P4725" s="532"/>
    </row>
    <row r="4726" spans="1:16" x14ac:dyDescent="0.2">
      <c r="A4726" s="525"/>
      <c r="B4726" s="526"/>
      <c r="C4726" s="483"/>
      <c r="D4726" s="541"/>
      <c r="E4726" s="473"/>
      <c r="F4726" s="479"/>
      <c r="G4726" s="473"/>
      <c r="H4726" s="473"/>
      <c r="I4726" s="473"/>
      <c r="J4726" s="484"/>
      <c r="K4726" s="509"/>
      <c r="L4726" s="484"/>
      <c r="M4726" s="484"/>
      <c r="N4726" s="574"/>
      <c r="O4726" s="532"/>
      <c r="P4726" s="532"/>
    </row>
    <row r="4727" spans="1:16" x14ac:dyDescent="0.2">
      <c r="A4727" s="525"/>
      <c r="B4727" s="526"/>
      <c r="C4727" s="483"/>
      <c r="D4727" s="541"/>
      <c r="E4727" s="473"/>
      <c r="F4727" s="479"/>
      <c r="G4727" s="473"/>
      <c r="H4727" s="473"/>
      <c r="I4727" s="473"/>
      <c r="J4727" s="484"/>
      <c r="K4727" s="509"/>
      <c r="L4727" s="484"/>
      <c r="M4727" s="484"/>
      <c r="N4727" s="574"/>
      <c r="O4727" s="532"/>
      <c r="P4727" s="532"/>
    </row>
    <row r="4728" spans="1:16" x14ac:dyDescent="0.2">
      <c r="A4728" s="525"/>
      <c r="B4728" s="526"/>
      <c r="C4728" s="483"/>
      <c r="D4728" s="541"/>
      <c r="E4728" s="473"/>
      <c r="F4728" s="479"/>
      <c r="G4728" s="473"/>
      <c r="H4728" s="473"/>
      <c r="I4728" s="473"/>
      <c r="J4728" s="484"/>
      <c r="K4728" s="509"/>
      <c r="L4728" s="484"/>
      <c r="M4728" s="484"/>
      <c r="N4728" s="574"/>
      <c r="O4728" s="532"/>
      <c r="P4728" s="532"/>
    </row>
    <row r="4729" spans="1:16" x14ac:dyDescent="0.2">
      <c r="A4729" s="525"/>
      <c r="B4729" s="526"/>
      <c r="C4729" s="483"/>
      <c r="D4729" s="541"/>
      <c r="E4729" s="473"/>
      <c r="F4729" s="479"/>
      <c r="G4729" s="473"/>
      <c r="H4729" s="473"/>
      <c r="I4729" s="473"/>
      <c r="J4729" s="484"/>
      <c r="K4729" s="509"/>
      <c r="L4729" s="484"/>
      <c r="M4729" s="484"/>
      <c r="N4729" s="574"/>
      <c r="O4729" s="532"/>
      <c r="P4729" s="532"/>
    </row>
    <row r="4730" spans="1:16" x14ac:dyDescent="0.2">
      <c r="A4730" s="525"/>
      <c r="B4730" s="526"/>
      <c r="C4730" s="483"/>
      <c r="D4730" s="541"/>
      <c r="E4730" s="473"/>
      <c r="F4730" s="479"/>
      <c r="G4730" s="473"/>
      <c r="H4730" s="473"/>
      <c r="I4730" s="473"/>
      <c r="J4730" s="484"/>
      <c r="K4730" s="509"/>
      <c r="L4730" s="484"/>
      <c r="M4730" s="484"/>
      <c r="N4730" s="574"/>
      <c r="O4730" s="532"/>
      <c r="P4730" s="532"/>
    </row>
    <row r="4731" spans="1:16" x14ac:dyDescent="0.2">
      <c r="A4731" s="525"/>
      <c r="B4731" s="526"/>
      <c r="C4731" s="483"/>
      <c r="D4731" s="541"/>
      <c r="E4731" s="473"/>
      <c r="F4731" s="479"/>
      <c r="G4731" s="473"/>
      <c r="H4731" s="473"/>
      <c r="I4731" s="473"/>
      <c r="J4731" s="484"/>
      <c r="K4731" s="509"/>
      <c r="L4731" s="484"/>
      <c r="M4731" s="484"/>
      <c r="N4731" s="574"/>
      <c r="O4731" s="532"/>
      <c r="P4731" s="532"/>
    </row>
    <row r="4732" spans="1:16" x14ac:dyDescent="0.2">
      <c r="A4732" s="525"/>
      <c r="B4732" s="526"/>
      <c r="C4732" s="483"/>
      <c r="D4732" s="541"/>
      <c r="E4732" s="473"/>
      <c r="F4732" s="479"/>
      <c r="G4732" s="473"/>
      <c r="H4732" s="473"/>
      <c r="I4732" s="473"/>
      <c r="J4732" s="484"/>
      <c r="K4732" s="509"/>
      <c r="L4732" s="484"/>
      <c r="M4732" s="484"/>
      <c r="N4732" s="574"/>
      <c r="O4732" s="532"/>
      <c r="P4732" s="532"/>
    </row>
    <row r="4733" spans="1:16" x14ac:dyDescent="0.2">
      <c r="A4733" s="525"/>
      <c r="B4733" s="526"/>
      <c r="C4733" s="483"/>
      <c r="D4733" s="541"/>
      <c r="E4733" s="473"/>
      <c r="F4733" s="479"/>
      <c r="G4733" s="473"/>
      <c r="H4733" s="473"/>
      <c r="I4733" s="473"/>
      <c r="J4733" s="484"/>
      <c r="K4733" s="509"/>
      <c r="L4733" s="484"/>
      <c r="M4733" s="484"/>
      <c r="N4733" s="574"/>
      <c r="O4733" s="532"/>
      <c r="P4733" s="532"/>
    </row>
    <row r="4734" spans="1:16" x14ac:dyDescent="0.2">
      <c r="A4734" s="525"/>
      <c r="B4734" s="526"/>
      <c r="C4734" s="483"/>
      <c r="D4734" s="541"/>
      <c r="E4734" s="473"/>
      <c r="F4734" s="479"/>
      <c r="G4734" s="473"/>
      <c r="H4734" s="473"/>
      <c r="I4734" s="473"/>
      <c r="J4734" s="484"/>
      <c r="K4734" s="509"/>
      <c r="L4734" s="484"/>
      <c r="M4734" s="484"/>
      <c r="N4734" s="574"/>
      <c r="O4734" s="532"/>
      <c r="P4734" s="532"/>
    </row>
    <row r="4735" spans="1:16" x14ac:dyDescent="0.2">
      <c r="A4735" s="525"/>
      <c r="B4735" s="526"/>
      <c r="C4735" s="483"/>
      <c r="D4735" s="541"/>
      <c r="E4735" s="473"/>
      <c r="F4735" s="479"/>
      <c r="G4735" s="473"/>
      <c r="H4735" s="473"/>
      <c r="I4735" s="473"/>
      <c r="J4735" s="484"/>
      <c r="K4735" s="509"/>
      <c r="L4735" s="484"/>
      <c r="M4735" s="484"/>
      <c r="N4735" s="574"/>
      <c r="O4735" s="532"/>
      <c r="P4735" s="532"/>
    </row>
    <row r="4736" spans="1:16" x14ac:dyDescent="0.2">
      <c r="A4736" s="525"/>
      <c r="B4736" s="526"/>
      <c r="C4736" s="483"/>
      <c r="D4736" s="541"/>
      <c r="E4736" s="473"/>
      <c r="F4736" s="479"/>
      <c r="G4736" s="473"/>
      <c r="H4736" s="473"/>
      <c r="I4736" s="473"/>
      <c r="J4736" s="484"/>
      <c r="K4736" s="509"/>
      <c r="L4736" s="484"/>
      <c r="M4736" s="484"/>
      <c r="N4736" s="574"/>
      <c r="O4736" s="532"/>
      <c r="P4736" s="532"/>
    </row>
    <row r="4737" spans="1:16" x14ac:dyDescent="0.2">
      <c r="A4737" s="525"/>
      <c r="B4737" s="526"/>
      <c r="C4737" s="483"/>
      <c r="D4737" s="541"/>
      <c r="E4737" s="473"/>
      <c r="F4737" s="479"/>
      <c r="G4737" s="473"/>
      <c r="H4737" s="473"/>
      <c r="I4737" s="473"/>
      <c r="J4737" s="484"/>
      <c r="K4737" s="509"/>
      <c r="L4737" s="484"/>
      <c r="M4737" s="484"/>
      <c r="N4737" s="574"/>
      <c r="O4737" s="532"/>
      <c r="P4737" s="532"/>
    </row>
    <row r="4738" spans="1:16" x14ac:dyDescent="0.2">
      <c r="A4738" s="525"/>
      <c r="B4738" s="526"/>
      <c r="C4738" s="483"/>
      <c r="D4738" s="541"/>
      <c r="E4738" s="473"/>
      <c r="F4738" s="479"/>
      <c r="G4738" s="473"/>
      <c r="H4738" s="473"/>
      <c r="I4738" s="473"/>
      <c r="J4738" s="484"/>
      <c r="K4738" s="509"/>
      <c r="L4738" s="484"/>
      <c r="M4738" s="484"/>
      <c r="N4738" s="574"/>
      <c r="O4738" s="532"/>
      <c r="P4738" s="532"/>
    </row>
    <row r="4739" spans="1:16" x14ac:dyDescent="0.2">
      <c r="A4739" s="525"/>
      <c r="B4739" s="526"/>
      <c r="C4739" s="483"/>
      <c r="D4739" s="541"/>
      <c r="E4739" s="473"/>
      <c r="F4739" s="479"/>
      <c r="G4739" s="473"/>
      <c r="H4739" s="473"/>
      <c r="I4739" s="473"/>
      <c r="J4739" s="484"/>
      <c r="K4739" s="509"/>
      <c r="L4739" s="484"/>
      <c r="M4739" s="484"/>
      <c r="N4739" s="574"/>
      <c r="O4739" s="532"/>
      <c r="P4739" s="532"/>
    </row>
    <row r="4740" spans="1:16" x14ac:dyDescent="0.2">
      <c r="A4740" s="525"/>
      <c r="B4740" s="526"/>
      <c r="C4740" s="483"/>
      <c r="D4740" s="541"/>
      <c r="E4740" s="473"/>
      <c r="F4740" s="479"/>
      <c r="G4740" s="473"/>
      <c r="H4740" s="473"/>
      <c r="I4740" s="473"/>
      <c r="J4740" s="484"/>
      <c r="K4740" s="509"/>
      <c r="L4740" s="484"/>
      <c r="M4740" s="484"/>
      <c r="N4740" s="574"/>
      <c r="O4740" s="532"/>
      <c r="P4740" s="532"/>
    </row>
    <row r="4741" spans="1:16" x14ac:dyDescent="0.2">
      <c r="A4741" s="525"/>
      <c r="B4741" s="526"/>
      <c r="C4741" s="483"/>
      <c r="D4741" s="541"/>
      <c r="E4741" s="473"/>
      <c r="F4741" s="479"/>
      <c r="G4741" s="473"/>
      <c r="H4741" s="473"/>
      <c r="I4741" s="473"/>
      <c r="J4741" s="484"/>
      <c r="K4741" s="509"/>
      <c r="L4741" s="484"/>
      <c r="M4741" s="484"/>
      <c r="N4741" s="574"/>
      <c r="O4741" s="532"/>
      <c r="P4741" s="532"/>
    </row>
    <row r="4742" spans="1:16" x14ac:dyDescent="0.2">
      <c r="A4742" s="525"/>
      <c r="B4742" s="526"/>
      <c r="C4742" s="483"/>
      <c r="D4742" s="541"/>
      <c r="E4742" s="473"/>
      <c r="F4742" s="479"/>
      <c r="G4742" s="473"/>
      <c r="H4742" s="473"/>
      <c r="I4742" s="473"/>
      <c r="J4742" s="484"/>
      <c r="K4742" s="509"/>
      <c r="L4742" s="484"/>
      <c r="M4742" s="484"/>
      <c r="N4742" s="574"/>
      <c r="O4742" s="532"/>
      <c r="P4742" s="532"/>
    </row>
    <row r="4743" spans="1:16" x14ac:dyDescent="0.2">
      <c r="A4743" s="525"/>
      <c r="B4743" s="526"/>
      <c r="C4743" s="483"/>
      <c r="D4743" s="541"/>
      <c r="E4743" s="473"/>
      <c r="F4743" s="479"/>
      <c r="G4743" s="473"/>
      <c r="H4743" s="473"/>
      <c r="I4743" s="473"/>
      <c r="J4743" s="484"/>
      <c r="K4743" s="509"/>
      <c r="L4743" s="484"/>
      <c r="M4743" s="484"/>
      <c r="N4743" s="574"/>
      <c r="O4743" s="532"/>
      <c r="P4743" s="532"/>
    </row>
    <row r="4744" spans="1:16" x14ac:dyDescent="0.2">
      <c r="A4744" s="525"/>
      <c r="B4744" s="526"/>
      <c r="C4744" s="483"/>
      <c r="D4744" s="541"/>
      <c r="E4744" s="473"/>
      <c r="F4744" s="479"/>
      <c r="G4744" s="473"/>
      <c r="H4744" s="473"/>
      <c r="I4744" s="473"/>
      <c r="J4744" s="484"/>
      <c r="K4744" s="509"/>
      <c r="L4744" s="484"/>
      <c r="M4744" s="484"/>
      <c r="N4744" s="574"/>
      <c r="O4744" s="532"/>
      <c r="P4744" s="532"/>
    </row>
    <row r="4745" spans="1:16" x14ac:dyDescent="0.2">
      <c r="A4745" s="525"/>
      <c r="B4745" s="526"/>
      <c r="C4745" s="483"/>
      <c r="D4745" s="541"/>
      <c r="E4745" s="473"/>
      <c r="F4745" s="479"/>
      <c r="G4745" s="473"/>
      <c r="H4745" s="473"/>
      <c r="I4745" s="473"/>
      <c r="J4745" s="484"/>
      <c r="K4745" s="509"/>
      <c r="L4745" s="484"/>
      <c r="M4745" s="484"/>
      <c r="N4745" s="574"/>
      <c r="O4745" s="532"/>
      <c r="P4745" s="532"/>
    </row>
    <row r="4746" spans="1:16" x14ac:dyDescent="0.2">
      <c r="A4746" s="525"/>
      <c r="B4746" s="526"/>
      <c r="C4746" s="483"/>
      <c r="D4746" s="541"/>
      <c r="E4746" s="473"/>
      <c r="F4746" s="479"/>
      <c r="G4746" s="473"/>
      <c r="H4746" s="473"/>
      <c r="I4746" s="473"/>
      <c r="J4746" s="484"/>
      <c r="K4746" s="509"/>
      <c r="L4746" s="484"/>
      <c r="M4746" s="484"/>
      <c r="N4746" s="574"/>
      <c r="O4746" s="532"/>
      <c r="P4746" s="532"/>
    </row>
    <row r="4747" spans="1:16" x14ac:dyDescent="0.2">
      <c r="A4747" s="525"/>
      <c r="B4747" s="526"/>
      <c r="C4747" s="483"/>
      <c r="D4747" s="541"/>
      <c r="E4747" s="473"/>
      <c r="F4747" s="479"/>
      <c r="G4747" s="473"/>
      <c r="H4747" s="473"/>
      <c r="I4747" s="473"/>
      <c r="J4747" s="484"/>
      <c r="K4747" s="509"/>
      <c r="L4747" s="484"/>
      <c r="M4747" s="484"/>
      <c r="N4747" s="574"/>
      <c r="O4747" s="532"/>
      <c r="P4747" s="532"/>
    </row>
    <row r="4748" spans="1:16" x14ac:dyDescent="0.2">
      <c r="A4748" s="525"/>
      <c r="B4748" s="526"/>
      <c r="C4748" s="483"/>
      <c r="D4748" s="541"/>
      <c r="E4748" s="473"/>
      <c r="F4748" s="479"/>
      <c r="G4748" s="473"/>
      <c r="H4748" s="473"/>
      <c r="I4748" s="473"/>
      <c r="J4748" s="484"/>
      <c r="K4748" s="509"/>
      <c r="L4748" s="484"/>
      <c r="M4748" s="484"/>
      <c r="N4748" s="574"/>
      <c r="O4748" s="532"/>
      <c r="P4748" s="532"/>
    </row>
    <row r="4749" spans="1:16" x14ac:dyDescent="0.2">
      <c r="A4749" s="525"/>
      <c r="B4749" s="526"/>
      <c r="C4749" s="483"/>
      <c r="D4749" s="541"/>
      <c r="E4749" s="473"/>
      <c r="F4749" s="479"/>
      <c r="G4749" s="473"/>
      <c r="H4749" s="473"/>
      <c r="I4749" s="473"/>
      <c r="J4749" s="484"/>
      <c r="K4749" s="509"/>
      <c r="L4749" s="484"/>
      <c r="M4749" s="484"/>
      <c r="N4749" s="574"/>
      <c r="O4749" s="532"/>
      <c r="P4749" s="532"/>
    </row>
    <row r="4750" spans="1:16" x14ac:dyDescent="0.2">
      <c r="A4750" s="525"/>
      <c r="B4750" s="526"/>
      <c r="C4750" s="483"/>
      <c r="D4750" s="541"/>
      <c r="E4750" s="473"/>
      <c r="F4750" s="479"/>
      <c r="G4750" s="473"/>
      <c r="H4750" s="473"/>
      <c r="I4750" s="473"/>
      <c r="J4750" s="484"/>
      <c r="K4750" s="509"/>
      <c r="L4750" s="484"/>
      <c r="M4750" s="484"/>
      <c r="N4750" s="574"/>
      <c r="O4750" s="532"/>
      <c r="P4750" s="532"/>
    </row>
    <row r="4751" spans="1:16" x14ac:dyDescent="0.2">
      <c r="A4751" s="525"/>
      <c r="B4751" s="526"/>
      <c r="C4751" s="483"/>
      <c r="D4751" s="541"/>
      <c r="E4751" s="473"/>
      <c r="F4751" s="479"/>
      <c r="G4751" s="473"/>
      <c r="H4751" s="473"/>
      <c r="I4751" s="473"/>
      <c r="J4751" s="484"/>
      <c r="K4751" s="509"/>
      <c r="L4751" s="484"/>
      <c r="M4751" s="484"/>
      <c r="N4751" s="574"/>
      <c r="O4751" s="532"/>
      <c r="P4751" s="532"/>
    </row>
    <row r="4752" spans="1:16" x14ac:dyDescent="0.2">
      <c r="A4752" s="525"/>
      <c r="B4752" s="526"/>
      <c r="C4752" s="483"/>
      <c r="D4752" s="541"/>
      <c r="E4752" s="473"/>
      <c r="F4752" s="479"/>
      <c r="G4752" s="473"/>
      <c r="H4752" s="473"/>
      <c r="I4752" s="473"/>
      <c r="J4752" s="484"/>
      <c r="K4752" s="509"/>
      <c r="L4752" s="484"/>
      <c r="M4752" s="484"/>
      <c r="N4752" s="574"/>
      <c r="O4752" s="532"/>
      <c r="P4752" s="532"/>
    </row>
    <row r="4753" spans="1:16" x14ac:dyDescent="0.2">
      <c r="A4753" s="525"/>
      <c r="B4753" s="526"/>
      <c r="C4753" s="483"/>
      <c r="D4753" s="541"/>
      <c r="E4753" s="473"/>
      <c r="F4753" s="479"/>
      <c r="G4753" s="473"/>
      <c r="H4753" s="473"/>
      <c r="I4753" s="473"/>
      <c r="J4753" s="484"/>
      <c r="K4753" s="509"/>
      <c r="L4753" s="484"/>
      <c r="M4753" s="484"/>
      <c r="N4753" s="574"/>
      <c r="O4753" s="532"/>
      <c r="P4753" s="532"/>
    </row>
    <row r="4754" spans="1:16" x14ac:dyDescent="0.2">
      <c r="A4754" s="525"/>
      <c r="B4754" s="526"/>
      <c r="C4754" s="483"/>
      <c r="D4754" s="541"/>
      <c r="E4754" s="473"/>
      <c r="F4754" s="479"/>
      <c r="G4754" s="473"/>
      <c r="H4754" s="473"/>
      <c r="I4754" s="473"/>
      <c r="J4754" s="484"/>
      <c r="K4754" s="509"/>
      <c r="L4754" s="484"/>
      <c r="M4754" s="484"/>
      <c r="N4754" s="574"/>
      <c r="O4754" s="532"/>
      <c r="P4754" s="532"/>
    </row>
    <row r="4755" spans="1:16" x14ac:dyDescent="0.2">
      <c r="A4755" s="525"/>
      <c r="B4755" s="526"/>
      <c r="C4755" s="483"/>
      <c r="D4755" s="541"/>
      <c r="E4755" s="473"/>
      <c r="F4755" s="479"/>
      <c r="G4755" s="473"/>
      <c r="H4755" s="473"/>
      <c r="I4755" s="473"/>
      <c r="J4755" s="484"/>
      <c r="K4755" s="509"/>
      <c r="L4755" s="484"/>
      <c r="M4755" s="484"/>
      <c r="N4755" s="574"/>
      <c r="O4755" s="532"/>
      <c r="P4755" s="532"/>
    </row>
    <row r="4756" spans="1:16" x14ac:dyDescent="0.2">
      <c r="A4756" s="525"/>
      <c r="B4756" s="526"/>
      <c r="C4756" s="483"/>
      <c r="D4756" s="541"/>
      <c r="E4756" s="473"/>
      <c r="F4756" s="479"/>
      <c r="G4756" s="473"/>
      <c r="H4756" s="473"/>
      <c r="I4756" s="473"/>
      <c r="J4756" s="484"/>
      <c r="K4756" s="509"/>
      <c r="L4756" s="484"/>
      <c r="M4756" s="484"/>
      <c r="N4756" s="574"/>
      <c r="O4756" s="532"/>
      <c r="P4756" s="532"/>
    </row>
    <row r="4757" spans="1:16" x14ac:dyDescent="0.2">
      <c r="A4757" s="525"/>
      <c r="B4757" s="526"/>
      <c r="C4757" s="483"/>
      <c r="D4757" s="541"/>
      <c r="E4757" s="473"/>
      <c r="F4757" s="479"/>
      <c r="G4757" s="473"/>
      <c r="H4757" s="473"/>
      <c r="I4757" s="473"/>
      <c r="J4757" s="484"/>
      <c r="K4757" s="509"/>
      <c r="L4757" s="484"/>
      <c r="M4757" s="484"/>
      <c r="N4757" s="574"/>
      <c r="O4757" s="532"/>
      <c r="P4757" s="532"/>
    </row>
    <row r="4758" spans="1:16" x14ac:dyDescent="0.2">
      <c r="A4758" s="525"/>
      <c r="B4758" s="526"/>
      <c r="C4758" s="483"/>
      <c r="D4758" s="541"/>
      <c r="E4758" s="473"/>
      <c r="F4758" s="479"/>
      <c r="G4758" s="473"/>
      <c r="H4758" s="473"/>
      <c r="I4758" s="473"/>
      <c r="J4758" s="484"/>
      <c r="K4758" s="509"/>
      <c r="L4758" s="484"/>
      <c r="M4758" s="484"/>
      <c r="N4758" s="574"/>
      <c r="O4758" s="532"/>
      <c r="P4758" s="532"/>
    </row>
    <row r="4759" spans="1:16" x14ac:dyDescent="0.2">
      <c r="A4759" s="525"/>
      <c r="B4759" s="526"/>
      <c r="C4759" s="483"/>
      <c r="D4759" s="541"/>
      <c r="E4759" s="473"/>
      <c r="F4759" s="479"/>
      <c r="G4759" s="473"/>
      <c r="H4759" s="473"/>
      <c r="I4759" s="473"/>
      <c r="J4759" s="484"/>
      <c r="K4759" s="509"/>
      <c r="L4759" s="484"/>
      <c r="M4759" s="484"/>
      <c r="N4759" s="574"/>
      <c r="O4759" s="532"/>
      <c r="P4759" s="532"/>
    </row>
    <row r="4760" spans="1:16" x14ac:dyDescent="0.2">
      <c r="A4760" s="525"/>
      <c r="D4760" s="541"/>
      <c r="O4760" s="532"/>
      <c r="P4760" s="532"/>
    </row>
    <row r="4761" spans="1:16" x14ac:dyDescent="0.2">
      <c r="A4761" s="525"/>
      <c r="D4761" s="541"/>
      <c r="O4761" s="532"/>
      <c r="P4761" s="532"/>
    </row>
    <row r="4762" spans="1:16" x14ac:dyDescent="0.2">
      <c r="A4762" s="525"/>
      <c r="D4762" s="541"/>
      <c r="O4762" s="532"/>
      <c r="P4762" s="532"/>
    </row>
    <row r="4763" spans="1:16" x14ac:dyDescent="0.2">
      <c r="A4763" s="525"/>
      <c r="D4763" s="541"/>
      <c r="O4763" s="532"/>
      <c r="P4763" s="532"/>
    </row>
    <row r="4764" spans="1:16" x14ac:dyDescent="0.2">
      <c r="A4764" s="525"/>
      <c r="D4764" s="541"/>
      <c r="O4764" s="532"/>
      <c r="P4764" s="532"/>
    </row>
    <row r="4765" spans="1:16" x14ac:dyDescent="0.2">
      <c r="A4765" s="525"/>
      <c r="D4765" s="541"/>
      <c r="O4765" s="532"/>
      <c r="P4765" s="532"/>
    </row>
    <row r="4766" spans="1:16" ht="50.1" customHeight="1" x14ac:dyDescent="0.2">
      <c r="A4766" s="525"/>
      <c r="D4766" s="541"/>
      <c r="O4766" s="532"/>
      <c r="P4766" s="532"/>
    </row>
    <row r="4767" spans="1:16" x14ac:dyDescent="0.2">
      <c r="A4767" s="525"/>
      <c r="D4767" s="541"/>
      <c r="O4767" s="532"/>
      <c r="P4767" s="532"/>
    </row>
    <row r="4768" spans="1:16" x14ac:dyDescent="0.2">
      <c r="A4768" s="525"/>
      <c r="O4768" s="532"/>
      <c r="P4768" s="532"/>
    </row>
    <row r="4769" spans="1:16" x14ac:dyDescent="0.2">
      <c r="A4769" s="525"/>
      <c r="O4769" s="532"/>
      <c r="P4769" s="532"/>
    </row>
    <row r="4770" spans="1:16" x14ac:dyDescent="0.2">
      <c r="A4770" s="525"/>
      <c r="O4770" s="532"/>
      <c r="P4770" s="532"/>
    </row>
    <row r="4771" spans="1:16" x14ac:dyDescent="0.2">
      <c r="A4771" s="525"/>
      <c r="O4771" s="532"/>
      <c r="P4771" s="532"/>
    </row>
    <row r="4772" spans="1:16" x14ac:dyDescent="0.2">
      <c r="A4772" s="525"/>
      <c r="O4772" s="532"/>
      <c r="P4772" s="532"/>
    </row>
    <row r="4773" spans="1:16" x14ac:dyDescent="0.2">
      <c r="A4773" s="525"/>
      <c r="O4773" s="532"/>
      <c r="P4773" s="532"/>
    </row>
    <row r="4774" spans="1:16" x14ac:dyDescent="0.2">
      <c r="A4774" s="525"/>
      <c r="O4774" s="532"/>
      <c r="P4774" s="532"/>
    </row>
    <row r="4775" spans="1:16" x14ac:dyDescent="0.2">
      <c r="A4775" s="525"/>
      <c r="O4775" s="532"/>
      <c r="P4775" s="532"/>
    </row>
    <row r="4776" spans="1:16" x14ac:dyDescent="0.2">
      <c r="A4776" s="525"/>
      <c r="O4776" s="532"/>
      <c r="P4776" s="532"/>
    </row>
    <row r="4777" spans="1:16" x14ac:dyDescent="0.2">
      <c r="A4777" s="525"/>
      <c r="O4777" s="532"/>
      <c r="P4777" s="532"/>
    </row>
    <row r="4778" spans="1:16" x14ac:dyDescent="0.2">
      <c r="A4778" s="525"/>
      <c r="O4778" s="532"/>
      <c r="P4778" s="532"/>
    </row>
    <row r="4779" spans="1:16" x14ac:dyDescent="0.2">
      <c r="A4779" s="525"/>
      <c r="O4779" s="532"/>
      <c r="P4779" s="532"/>
    </row>
    <row r="4780" spans="1:16" x14ac:dyDescent="0.2">
      <c r="A4780" s="525"/>
      <c r="O4780" s="532"/>
      <c r="P4780" s="532"/>
    </row>
    <row r="4781" spans="1:16" x14ac:dyDescent="0.2">
      <c r="A4781" s="525"/>
      <c r="O4781" s="532"/>
      <c r="P4781" s="532"/>
    </row>
    <row r="4782" spans="1:16" x14ac:dyDescent="0.2">
      <c r="A4782" s="525"/>
      <c r="O4782" s="532"/>
      <c r="P4782" s="532"/>
    </row>
    <row r="4783" spans="1:16" x14ac:dyDescent="0.2">
      <c r="A4783" s="525"/>
      <c r="O4783" s="532"/>
      <c r="P4783" s="532"/>
    </row>
    <row r="4784" spans="1:16" x14ac:dyDescent="0.2">
      <c r="A4784" s="525"/>
      <c r="O4784" s="532"/>
      <c r="P4784" s="532"/>
    </row>
    <row r="4785" spans="1:16" x14ac:dyDescent="0.2">
      <c r="A4785" s="525"/>
      <c r="O4785" s="532"/>
      <c r="P4785" s="532"/>
    </row>
    <row r="4786" spans="1:16" x14ac:dyDescent="0.2">
      <c r="A4786" s="525"/>
      <c r="O4786" s="532"/>
      <c r="P4786" s="532"/>
    </row>
    <row r="4787" spans="1:16" x14ac:dyDescent="0.2">
      <c r="A4787" s="525"/>
      <c r="O4787" s="532"/>
      <c r="P4787" s="532"/>
    </row>
    <row r="4788" spans="1:16" x14ac:dyDescent="0.2">
      <c r="A4788" s="525"/>
      <c r="O4788" s="532"/>
      <c r="P4788" s="532"/>
    </row>
    <row r="4789" spans="1:16" x14ac:dyDescent="0.2">
      <c r="A4789" s="525"/>
      <c r="O4789" s="532"/>
      <c r="P4789" s="532"/>
    </row>
    <row r="4790" spans="1:16" x14ac:dyDescent="0.2">
      <c r="A4790" s="525"/>
      <c r="O4790" s="532"/>
      <c r="P4790" s="532"/>
    </row>
    <row r="4791" spans="1:16" x14ac:dyDescent="0.2">
      <c r="A4791" s="525"/>
      <c r="O4791" s="532"/>
      <c r="P4791" s="532"/>
    </row>
    <row r="4792" spans="1:16" x14ac:dyDescent="0.2">
      <c r="A4792" s="525"/>
      <c r="O4792" s="532"/>
      <c r="P4792" s="532"/>
    </row>
    <row r="4793" spans="1:16" x14ac:dyDescent="0.2">
      <c r="A4793" s="525"/>
      <c r="O4793" s="532"/>
      <c r="P4793" s="532"/>
    </row>
    <row r="4794" spans="1:16" x14ac:dyDescent="0.2">
      <c r="A4794" s="525"/>
      <c r="O4794" s="532"/>
      <c r="P4794" s="532"/>
    </row>
    <row r="4795" spans="1:16" x14ac:dyDescent="0.2">
      <c r="A4795" s="525"/>
      <c r="O4795" s="532"/>
      <c r="P4795" s="532"/>
    </row>
    <row r="4796" spans="1:16" x14ac:dyDescent="0.2">
      <c r="A4796" s="525"/>
      <c r="O4796" s="532"/>
      <c r="P4796" s="532"/>
    </row>
    <row r="4797" spans="1:16" x14ac:dyDescent="0.2">
      <c r="A4797" s="525"/>
      <c r="O4797" s="532"/>
      <c r="P4797" s="532"/>
    </row>
    <row r="4798" spans="1:16" x14ac:dyDescent="0.2">
      <c r="A4798" s="525"/>
      <c r="O4798" s="532"/>
      <c r="P4798" s="532"/>
    </row>
    <row r="4799" spans="1:16" x14ac:dyDescent="0.2">
      <c r="A4799" s="525"/>
      <c r="O4799" s="532"/>
      <c r="P4799" s="532"/>
    </row>
    <row r="4800" spans="1:16" x14ac:dyDescent="0.2">
      <c r="A4800" s="525"/>
      <c r="O4800" s="532"/>
      <c r="P4800" s="532"/>
    </row>
    <row r="4801" spans="1:16" x14ac:dyDescent="0.2">
      <c r="A4801" s="525"/>
      <c r="O4801" s="532"/>
      <c r="P4801" s="532"/>
    </row>
    <row r="4802" spans="1:16" x14ac:dyDescent="0.2">
      <c r="A4802" s="525"/>
      <c r="O4802" s="532"/>
      <c r="P4802" s="532"/>
    </row>
    <row r="4803" spans="1:16" x14ac:dyDescent="0.2">
      <c r="A4803" s="525"/>
      <c r="O4803" s="532"/>
      <c r="P4803" s="532"/>
    </row>
    <row r="4804" spans="1:16" x14ac:dyDescent="0.2">
      <c r="A4804" s="525"/>
      <c r="O4804" s="532"/>
      <c r="P4804" s="532"/>
    </row>
    <row r="4805" spans="1:16" x14ac:dyDescent="0.2">
      <c r="A4805" s="525"/>
      <c r="O4805" s="532"/>
      <c r="P4805" s="532"/>
    </row>
    <row r="4806" spans="1:16" x14ac:dyDescent="0.2">
      <c r="A4806" s="525"/>
      <c r="O4806" s="532"/>
      <c r="P4806" s="532"/>
    </row>
    <row r="4807" spans="1:16" x14ac:dyDescent="0.2">
      <c r="A4807" s="525"/>
      <c r="O4807" s="532"/>
      <c r="P4807" s="532"/>
    </row>
    <row r="4808" spans="1:16" x14ac:dyDescent="0.2">
      <c r="A4808" s="525"/>
      <c r="O4808" s="532"/>
      <c r="P4808" s="532"/>
    </row>
    <row r="4809" spans="1:16" x14ac:dyDescent="0.2">
      <c r="A4809" s="525"/>
      <c r="O4809" s="532"/>
      <c r="P4809" s="532"/>
    </row>
    <row r="4810" spans="1:16" x14ac:dyDescent="0.2">
      <c r="A4810" s="525"/>
      <c r="O4810" s="532"/>
      <c r="P4810" s="532"/>
    </row>
    <row r="4811" spans="1:16" x14ac:dyDescent="0.2">
      <c r="A4811" s="525"/>
      <c r="O4811" s="532"/>
      <c r="P4811" s="532"/>
    </row>
    <row r="4812" spans="1:16" x14ac:dyDescent="0.2">
      <c r="A4812" s="525"/>
      <c r="O4812" s="532"/>
      <c r="P4812" s="532"/>
    </row>
    <row r="4813" spans="1:16" x14ac:dyDescent="0.2">
      <c r="A4813" s="525"/>
      <c r="O4813" s="532"/>
      <c r="P4813" s="532"/>
    </row>
    <row r="4814" spans="1:16" x14ac:dyDescent="0.2">
      <c r="A4814" s="525"/>
      <c r="O4814" s="532"/>
      <c r="P4814" s="532"/>
    </row>
    <row r="4815" spans="1:16" x14ac:dyDescent="0.2">
      <c r="A4815" s="525"/>
      <c r="O4815" s="532"/>
      <c r="P4815" s="532"/>
    </row>
    <row r="4816" spans="1:16" x14ac:dyDescent="0.2">
      <c r="A4816" s="525"/>
      <c r="O4816" s="532"/>
      <c r="P4816" s="532"/>
    </row>
    <row r="4817" spans="1:16" x14ac:dyDescent="0.2">
      <c r="A4817" s="525"/>
      <c r="O4817" s="532"/>
      <c r="P4817" s="532"/>
    </row>
    <row r="4818" spans="1:16" x14ac:dyDescent="0.2">
      <c r="A4818" s="525"/>
      <c r="O4818" s="532"/>
      <c r="P4818" s="532"/>
    </row>
    <row r="4819" spans="1:16" x14ac:dyDescent="0.2">
      <c r="A4819" s="525"/>
      <c r="B4819" s="526"/>
      <c r="C4819" s="571"/>
      <c r="D4819" s="541"/>
      <c r="E4819" s="541"/>
      <c r="F4819" s="542"/>
      <c r="G4819" s="541"/>
      <c r="H4819" s="541"/>
      <c r="I4819" s="530"/>
      <c r="J4819" s="543"/>
      <c r="K4819" s="543"/>
      <c r="L4819" s="531"/>
      <c r="M4819" s="543"/>
      <c r="N4819" s="576"/>
      <c r="O4819" s="532"/>
      <c r="P4819" s="532"/>
    </row>
    <row r="4820" spans="1:16" x14ac:dyDescent="0.2">
      <c r="A4820" s="525"/>
      <c r="B4820" s="526"/>
      <c r="C4820" s="571"/>
      <c r="D4820" s="541"/>
      <c r="E4820" s="541"/>
      <c r="F4820" s="542"/>
      <c r="G4820" s="541"/>
      <c r="H4820" s="541"/>
      <c r="I4820" s="530"/>
      <c r="J4820" s="543"/>
      <c r="K4820" s="543"/>
      <c r="L4820" s="531"/>
      <c r="M4820" s="543"/>
      <c r="N4820" s="576"/>
      <c r="O4820" s="532"/>
      <c r="P4820" s="532"/>
    </row>
    <row r="4821" spans="1:16" x14ac:dyDescent="0.2">
      <c r="A4821" s="525"/>
      <c r="B4821" s="526"/>
      <c r="C4821" s="571"/>
      <c r="D4821" s="541"/>
      <c r="E4821" s="541"/>
      <c r="F4821" s="542"/>
      <c r="G4821" s="541"/>
      <c r="H4821" s="541"/>
      <c r="I4821" s="530"/>
      <c r="J4821" s="543"/>
      <c r="K4821" s="543"/>
      <c r="L4821" s="531"/>
      <c r="M4821" s="543"/>
      <c r="N4821" s="576"/>
      <c r="O4821" s="532"/>
      <c r="P4821" s="532"/>
    </row>
    <row r="4822" spans="1:16" x14ac:dyDescent="0.2">
      <c r="A4822" s="525"/>
      <c r="B4822" s="526"/>
      <c r="C4822" s="571"/>
      <c r="D4822" s="541"/>
      <c r="E4822" s="541"/>
      <c r="F4822" s="542"/>
      <c r="G4822" s="541"/>
      <c r="H4822" s="541"/>
      <c r="I4822" s="530"/>
      <c r="J4822" s="543"/>
      <c r="K4822" s="543"/>
      <c r="L4822" s="531"/>
      <c r="M4822" s="543"/>
      <c r="N4822" s="576"/>
      <c r="O4822" s="532"/>
      <c r="P4822" s="532"/>
    </row>
    <row r="4823" spans="1:16" x14ac:dyDescent="0.2">
      <c r="A4823" s="525"/>
      <c r="B4823" s="526"/>
      <c r="C4823" s="571"/>
      <c r="D4823" s="541"/>
      <c r="E4823" s="541"/>
      <c r="F4823" s="542"/>
      <c r="G4823" s="541"/>
      <c r="H4823" s="541"/>
      <c r="I4823" s="530"/>
      <c r="J4823" s="543"/>
      <c r="K4823" s="543"/>
      <c r="L4823" s="531"/>
      <c r="M4823" s="543"/>
      <c r="N4823" s="576"/>
      <c r="O4823" s="532"/>
      <c r="P4823" s="532"/>
    </row>
    <row r="4824" spans="1:16" x14ac:dyDescent="0.2">
      <c r="A4824" s="525"/>
      <c r="B4824" s="526"/>
      <c r="C4824" s="571"/>
      <c r="D4824" s="541"/>
      <c r="E4824" s="541"/>
      <c r="F4824" s="542"/>
      <c r="G4824" s="541"/>
      <c r="H4824" s="541"/>
      <c r="I4824" s="530"/>
      <c r="J4824" s="543"/>
      <c r="K4824" s="543"/>
      <c r="L4824" s="531"/>
      <c r="M4824" s="543"/>
      <c r="N4824" s="576"/>
      <c r="O4824" s="532"/>
      <c r="P4824" s="532"/>
    </row>
    <row r="4825" spans="1:16" x14ac:dyDescent="0.2">
      <c r="A4825" s="525"/>
      <c r="B4825" s="526"/>
      <c r="C4825" s="571"/>
      <c r="D4825" s="541"/>
      <c r="E4825" s="541"/>
      <c r="F4825" s="542"/>
      <c r="G4825" s="541"/>
      <c r="H4825" s="541"/>
      <c r="I4825" s="530"/>
      <c r="J4825" s="543"/>
      <c r="K4825" s="543"/>
      <c r="L4825" s="531"/>
      <c r="M4825" s="543"/>
      <c r="N4825" s="576"/>
      <c r="O4825" s="532"/>
      <c r="P4825" s="532"/>
    </row>
    <row r="4826" spans="1:16" x14ac:dyDescent="0.2">
      <c r="A4826" s="525"/>
      <c r="B4826" s="526"/>
      <c r="C4826" s="571"/>
      <c r="D4826" s="541"/>
      <c r="E4826" s="541"/>
      <c r="F4826" s="542"/>
      <c r="G4826" s="541"/>
      <c r="H4826" s="541"/>
      <c r="I4826" s="530"/>
      <c r="J4826" s="543"/>
      <c r="K4826" s="543"/>
      <c r="L4826" s="531"/>
      <c r="M4826" s="543"/>
      <c r="N4826" s="576"/>
      <c r="O4826" s="532"/>
      <c r="P4826" s="532"/>
    </row>
    <row r="4827" spans="1:16" x14ac:dyDescent="0.2">
      <c r="A4827" s="525"/>
      <c r="B4827" s="526"/>
      <c r="C4827" s="571"/>
      <c r="D4827" s="541"/>
      <c r="E4827" s="541"/>
      <c r="F4827" s="542"/>
      <c r="G4827" s="541"/>
      <c r="H4827" s="541"/>
      <c r="I4827" s="530"/>
      <c r="J4827" s="543"/>
      <c r="K4827" s="543"/>
      <c r="L4827" s="531"/>
      <c r="M4827" s="543"/>
      <c r="N4827" s="576"/>
      <c r="O4827" s="532"/>
      <c r="P4827" s="532"/>
    </row>
    <row r="4828" spans="1:16" x14ac:dyDescent="0.2">
      <c r="A4828" s="525"/>
      <c r="B4828" s="526"/>
      <c r="C4828" s="571"/>
      <c r="D4828" s="541"/>
      <c r="E4828" s="541"/>
      <c r="F4828" s="542"/>
      <c r="G4828" s="541"/>
      <c r="H4828" s="541"/>
      <c r="I4828" s="530"/>
      <c r="J4828" s="543"/>
      <c r="K4828" s="543"/>
      <c r="L4828" s="531"/>
      <c r="M4828" s="543"/>
      <c r="N4828" s="576"/>
      <c r="O4828" s="532"/>
      <c r="P4828" s="532"/>
    </row>
    <row r="4829" spans="1:16" x14ac:dyDescent="0.2">
      <c r="A4829" s="525"/>
      <c r="B4829" s="526"/>
      <c r="C4829" s="571"/>
      <c r="D4829" s="541"/>
      <c r="E4829" s="541"/>
      <c r="F4829" s="542"/>
      <c r="G4829" s="541"/>
      <c r="H4829" s="541"/>
      <c r="I4829" s="530"/>
      <c r="J4829" s="543"/>
      <c r="K4829" s="543"/>
      <c r="L4829" s="531"/>
      <c r="M4829" s="543"/>
      <c r="N4829" s="576"/>
      <c r="O4829" s="532"/>
      <c r="P4829" s="532"/>
    </row>
    <row r="4830" spans="1:16" x14ac:dyDescent="0.2">
      <c r="A4830" s="525"/>
      <c r="B4830" s="526"/>
      <c r="C4830" s="571"/>
      <c r="D4830" s="541"/>
      <c r="E4830" s="541"/>
      <c r="F4830" s="542"/>
      <c r="G4830" s="541"/>
      <c r="H4830" s="541"/>
      <c r="I4830" s="530"/>
      <c r="J4830" s="543"/>
      <c r="K4830" s="543"/>
      <c r="L4830" s="531"/>
      <c r="M4830" s="543"/>
      <c r="N4830" s="576"/>
      <c r="O4830" s="532"/>
      <c r="P4830" s="532"/>
    </row>
    <row r="4831" spans="1:16" x14ac:dyDescent="0.2">
      <c r="A4831" s="525"/>
      <c r="B4831" s="526"/>
      <c r="C4831" s="571"/>
      <c r="D4831" s="541"/>
      <c r="E4831" s="541"/>
      <c r="F4831" s="542"/>
      <c r="G4831" s="541"/>
      <c r="H4831" s="541"/>
      <c r="I4831" s="530"/>
      <c r="J4831" s="543"/>
      <c r="K4831" s="543"/>
      <c r="L4831" s="531"/>
      <c r="M4831" s="543"/>
      <c r="N4831" s="576"/>
      <c r="O4831" s="532"/>
      <c r="P4831" s="532"/>
    </row>
    <row r="4832" spans="1:16" x14ac:dyDescent="0.2">
      <c r="A4832" s="525"/>
      <c r="B4832" s="526"/>
      <c r="C4832" s="571"/>
      <c r="D4832" s="541"/>
      <c r="E4832" s="541"/>
      <c r="F4832" s="542"/>
      <c r="G4832" s="541"/>
      <c r="H4832" s="541"/>
      <c r="I4832" s="530"/>
      <c r="J4832" s="543"/>
      <c r="K4832" s="543"/>
      <c r="L4832" s="531"/>
      <c r="M4832" s="543"/>
      <c r="N4832" s="576"/>
      <c r="O4832" s="532"/>
      <c r="P4832" s="532"/>
    </row>
    <row r="4833" spans="1:16" x14ac:dyDescent="0.2">
      <c r="A4833" s="525"/>
      <c r="B4833" s="526"/>
      <c r="C4833" s="571"/>
      <c r="D4833" s="541"/>
      <c r="E4833" s="541"/>
      <c r="F4833" s="542"/>
      <c r="G4833" s="541"/>
      <c r="H4833" s="541"/>
      <c r="I4833" s="530"/>
      <c r="J4833" s="543"/>
      <c r="K4833" s="543"/>
      <c r="L4833" s="531"/>
      <c r="M4833" s="543"/>
      <c r="N4833" s="576"/>
      <c r="O4833" s="532"/>
      <c r="P4833" s="532"/>
    </row>
    <row r="4834" spans="1:16" x14ac:dyDescent="0.2">
      <c r="A4834" s="525"/>
      <c r="B4834" s="526"/>
      <c r="C4834" s="571"/>
      <c r="D4834" s="541"/>
      <c r="E4834" s="541"/>
      <c r="F4834" s="542"/>
      <c r="G4834" s="541"/>
      <c r="H4834" s="541"/>
      <c r="I4834" s="530"/>
      <c r="J4834" s="543"/>
      <c r="K4834" s="543"/>
      <c r="L4834" s="531"/>
      <c r="M4834" s="543"/>
      <c r="N4834" s="576"/>
      <c r="O4834" s="532"/>
      <c r="P4834" s="532"/>
    </row>
    <row r="4835" spans="1:16" x14ac:dyDescent="0.2">
      <c r="A4835" s="525"/>
      <c r="B4835" s="526"/>
      <c r="C4835" s="571"/>
      <c r="D4835" s="541"/>
      <c r="E4835" s="541"/>
      <c r="F4835" s="542"/>
      <c r="G4835" s="541"/>
      <c r="H4835" s="541"/>
      <c r="I4835" s="530"/>
      <c r="J4835" s="543"/>
      <c r="K4835" s="543"/>
      <c r="L4835" s="531"/>
      <c r="M4835" s="543"/>
      <c r="N4835" s="576"/>
      <c r="O4835" s="532"/>
      <c r="P4835" s="532"/>
    </row>
    <row r="4836" spans="1:16" x14ac:dyDescent="0.2">
      <c r="A4836" s="525"/>
      <c r="B4836" s="526"/>
      <c r="C4836" s="571"/>
      <c r="D4836" s="541"/>
      <c r="E4836" s="541"/>
      <c r="F4836" s="542"/>
      <c r="G4836" s="541"/>
      <c r="H4836" s="541"/>
      <c r="I4836" s="530"/>
      <c r="J4836" s="543"/>
      <c r="K4836" s="543"/>
      <c r="L4836" s="531"/>
      <c r="M4836" s="543"/>
      <c r="N4836" s="576"/>
      <c r="O4836" s="532"/>
      <c r="P4836" s="532"/>
    </row>
    <row r="4837" spans="1:16" x14ac:dyDescent="0.2">
      <c r="A4837" s="525"/>
      <c r="B4837" s="526"/>
      <c r="C4837" s="571"/>
      <c r="D4837" s="541"/>
      <c r="E4837" s="541"/>
      <c r="F4837" s="542"/>
      <c r="G4837" s="541"/>
      <c r="H4837" s="541"/>
      <c r="I4837" s="530"/>
      <c r="J4837" s="543"/>
      <c r="K4837" s="543"/>
      <c r="L4837" s="531"/>
      <c r="M4837" s="543"/>
      <c r="N4837" s="576"/>
      <c r="O4837" s="532"/>
      <c r="P4837" s="532"/>
    </row>
    <row r="4838" spans="1:16" x14ac:dyDescent="0.2">
      <c r="A4838" s="525"/>
      <c r="B4838" s="526"/>
      <c r="C4838" s="571"/>
      <c r="D4838" s="541"/>
      <c r="E4838" s="541"/>
      <c r="F4838" s="542"/>
      <c r="G4838" s="541"/>
      <c r="H4838" s="541"/>
      <c r="I4838" s="530"/>
      <c r="J4838" s="543"/>
      <c r="K4838" s="543"/>
      <c r="L4838" s="531"/>
      <c r="M4838" s="543"/>
      <c r="N4838" s="576"/>
      <c r="O4838" s="532"/>
      <c r="P4838" s="532"/>
    </row>
    <row r="4839" spans="1:16" x14ac:dyDescent="0.2">
      <c r="A4839" s="525"/>
      <c r="B4839" s="526"/>
      <c r="C4839" s="571"/>
      <c r="D4839" s="541"/>
      <c r="E4839" s="541"/>
      <c r="F4839" s="542"/>
      <c r="G4839" s="541"/>
      <c r="H4839" s="541"/>
      <c r="I4839" s="530"/>
      <c r="J4839" s="543"/>
      <c r="K4839" s="543"/>
      <c r="L4839" s="531"/>
      <c r="M4839" s="543"/>
      <c r="N4839" s="576"/>
      <c r="O4839" s="532"/>
      <c r="P4839" s="532"/>
    </row>
    <row r="4840" spans="1:16" x14ac:dyDescent="0.2">
      <c r="A4840" s="525"/>
      <c r="B4840" s="526"/>
      <c r="C4840" s="571"/>
      <c r="D4840" s="541"/>
      <c r="E4840" s="541"/>
      <c r="F4840" s="542"/>
      <c r="G4840" s="541"/>
      <c r="H4840" s="541"/>
      <c r="I4840" s="530"/>
      <c r="J4840" s="543"/>
      <c r="K4840" s="543"/>
      <c r="L4840" s="531"/>
      <c r="M4840" s="543"/>
      <c r="N4840" s="576"/>
      <c r="O4840" s="532"/>
      <c r="P4840" s="532"/>
    </row>
    <row r="4841" spans="1:16" x14ac:dyDescent="0.2">
      <c r="A4841" s="525"/>
      <c r="B4841" s="526"/>
      <c r="C4841" s="571"/>
      <c r="D4841" s="541"/>
      <c r="E4841" s="541"/>
      <c r="F4841" s="542"/>
      <c r="G4841" s="541"/>
      <c r="H4841" s="541"/>
      <c r="I4841" s="530"/>
      <c r="J4841" s="543"/>
      <c r="K4841" s="543"/>
      <c r="L4841" s="531"/>
      <c r="M4841" s="543"/>
      <c r="N4841" s="576"/>
      <c r="O4841" s="532"/>
      <c r="P4841" s="532"/>
    </row>
    <row r="4842" spans="1:16" x14ac:dyDescent="0.2">
      <c r="A4842" s="525"/>
      <c r="B4842" s="526"/>
      <c r="C4842" s="571"/>
      <c r="D4842" s="541"/>
      <c r="E4842" s="541"/>
      <c r="F4842" s="542"/>
      <c r="G4842" s="541"/>
      <c r="H4842" s="541"/>
      <c r="I4842" s="530"/>
      <c r="J4842" s="543"/>
      <c r="K4842" s="543"/>
      <c r="L4842" s="531"/>
      <c r="M4842" s="543"/>
      <c r="N4842" s="576"/>
      <c r="O4842" s="532"/>
      <c r="P4842" s="532"/>
    </row>
    <row r="4843" spans="1:16" x14ac:dyDescent="0.2">
      <c r="A4843" s="525"/>
      <c r="B4843" s="526"/>
      <c r="C4843" s="571"/>
      <c r="D4843" s="541"/>
      <c r="E4843" s="541"/>
      <c r="F4843" s="542"/>
      <c r="G4843" s="541"/>
      <c r="H4843" s="541"/>
      <c r="I4843" s="530"/>
      <c r="J4843" s="543"/>
      <c r="K4843" s="543"/>
      <c r="L4843" s="531"/>
      <c r="M4843" s="543"/>
      <c r="N4843" s="576"/>
      <c r="O4843" s="532"/>
      <c r="P4843" s="532"/>
    </row>
    <row r="4844" spans="1:16" x14ac:dyDescent="0.2">
      <c r="A4844" s="525"/>
      <c r="B4844" s="526"/>
      <c r="C4844" s="571"/>
      <c r="D4844" s="541"/>
      <c r="E4844" s="541"/>
      <c r="F4844" s="542"/>
      <c r="G4844" s="541"/>
      <c r="H4844" s="541"/>
      <c r="I4844" s="530"/>
      <c r="J4844" s="543"/>
      <c r="K4844" s="543"/>
      <c r="L4844" s="531"/>
      <c r="M4844" s="543"/>
      <c r="N4844" s="576"/>
      <c r="O4844" s="532"/>
      <c r="P4844" s="532"/>
    </row>
    <row r="4845" spans="1:16" x14ac:dyDescent="0.2">
      <c r="A4845" s="525"/>
      <c r="B4845" s="526"/>
      <c r="C4845" s="571"/>
      <c r="D4845" s="541"/>
      <c r="E4845" s="541"/>
      <c r="F4845" s="542"/>
      <c r="G4845" s="541"/>
      <c r="H4845" s="541"/>
      <c r="I4845" s="530"/>
      <c r="J4845" s="543"/>
      <c r="K4845" s="543"/>
      <c r="L4845" s="531"/>
      <c r="M4845" s="543"/>
      <c r="N4845" s="576"/>
      <c r="O4845" s="532"/>
      <c r="P4845" s="532"/>
    </row>
    <row r="4846" spans="1:16" x14ac:dyDescent="0.2">
      <c r="A4846" s="525"/>
      <c r="B4846" s="526"/>
      <c r="C4846" s="571"/>
      <c r="D4846" s="541"/>
      <c r="E4846" s="541"/>
      <c r="F4846" s="542"/>
      <c r="G4846" s="541"/>
      <c r="H4846" s="541"/>
      <c r="I4846" s="530"/>
      <c r="J4846" s="543"/>
      <c r="K4846" s="543"/>
      <c r="L4846" s="531"/>
      <c r="M4846" s="543"/>
      <c r="N4846" s="576"/>
      <c r="O4846" s="532"/>
      <c r="P4846" s="532"/>
    </row>
    <row r="4847" spans="1:16" x14ac:dyDescent="0.2">
      <c r="A4847" s="525"/>
      <c r="B4847" s="526"/>
      <c r="C4847" s="571"/>
      <c r="D4847" s="541"/>
      <c r="E4847" s="541"/>
      <c r="F4847" s="542"/>
      <c r="G4847" s="541"/>
      <c r="H4847" s="541"/>
      <c r="I4847" s="530"/>
      <c r="J4847" s="543"/>
      <c r="K4847" s="543"/>
      <c r="L4847" s="531"/>
      <c r="M4847" s="543"/>
      <c r="N4847" s="576"/>
      <c r="O4847" s="532"/>
      <c r="P4847" s="532"/>
    </row>
    <row r="4848" spans="1:16" x14ac:dyDescent="0.2">
      <c r="A4848" s="525"/>
      <c r="B4848" s="526"/>
      <c r="C4848" s="571"/>
      <c r="D4848" s="541"/>
      <c r="E4848" s="541"/>
      <c r="F4848" s="542"/>
      <c r="G4848" s="541"/>
      <c r="H4848" s="541"/>
      <c r="I4848" s="530"/>
      <c r="J4848" s="543"/>
      <c r="K4848" s="543"/>
      <c r="L4848" s="531"/>
      <c r="M4848" s="543"/>
      <c r="N4848" s="576"/>
      <c r="O4848" s="532"/>
      <c r="P4848" s="532"/>
    </row>
    <row r="4849" spans="1:16" x14ac:dyDescent="0.2">
      <c r="A4849" s="525"/>
      <c r="B4849" s="526"/>
      <c r="C4849" s="571"/>
      <c r="D4849" s="541"/>
      <c r="E4849" s="541"/>
      <c r="F4849" s="542"/>
      <c r="G4849" s="541"/>
      <c r="H4849" s="541"/>
      <c r="I4849" s="530"/>
      <c r="J4849" s="543"/>
      <c r="K4849" s="543"/>
      <c r="L4849" s="531"/>
      <c r="M4849" s="543"/>
      <c r="N4849" s="576"/>
      <c r="O4849" s="532"/>
      <c r="P4849" s="532"/>
    </row>
    <row r="4850" spans="1:16" x14ac:dyDescent="0.2">
      <c r="A4850" s="525"/>
      <c r="B4850" s="526"/>
      <c r="C4850" s="571"/>
      <c r="D4850" s="541"/>
      <c r="E4850" s="541"/>
      <c r="F4850" s="542"/>
      <c r="G4850" s="541"/>
      <c r="H4850" s="541"/>
      <c r="I4850" s="530"/>
      <c r="J4850" s="543"/>
      <c r="K4850" s="543"/>
      <c r="L4850" s="531"/>
      <c r="M4850" s="543"/>
      <c r="N4850" s="576"/>
      <c r="O4850" s="532"/>
      <c r="P4850" s="532"/>
    </row>
    <row r="4851" spans="1:16" x14ac:dyDescent="0.2">
      <c r="A4851" s="525"/>
      <c r="B4851" s="526"/>
      <c r="C4851" s="571"/>
      <c r="D4851" s="541"/>
      <c r="E4851" s="541"/>
      <c r="F4851" s="542"/>
      <c r="G4851" s="541"/>
      <c r="H4851" s="541"/>
      <c r="I4851" s="530"/>
      <c r="J4851" s="543"/>
      <c r="K4851" s="543"/>
      <c r="L4851" s="531"/>
      <c r="M4851" s="543"/>
      <c r="N4851" s="576"/>
      <c r="O4851" s="532"/>
      <c r="P4851" s="532"/>
    </row>
    <row r="4852" spans="1:16" x14ac:dyDescent="0.2">
      <c r="A4852" s="525"/>
      <c r="B4852" s="526"/>
      <c r="C4852" s="571"/>
      <c r="D4852" s="541"/>
      <c r="E4852" s="541"/>
      <c r="F4852" s="542"/>
      <c r="G4852" s="541"/>
      <c r="H4852" s="541"/>
      <c r="I4852" s="530"/>
      <c r="J4852" s="543"/>
      <c r="K4852" s="543"/>
      <c r="L4852" s="531"/>
      <c r="M4852" s="543"/>
      <c r="N4852" s="576"/>
      <c r="O4852" s="532"/>
      <c r="P4852" s="532"/>
    </row>
    <row r="4853" spans="1:16" x14ac:dyDescent="0.2">
      <c r="A4853" s="525"/>
      <c r="B4853" s="526"/>
      <c r="C4853" s="571"/>
      <c r="D4853" s="541"/>
      <c r="E4853" s="541"/>
      <c r="F4853" s="542"/>
      <c r="G4853" s="541"/>
      <c r="H4853" s="541"/>
      <c r="I4853" s="530"/>
      <c r="J4853" s="543"/>
      <c r="K4853" s="543"/>
      <c r="L4853" s="531"/>
      <c r="M4853" s="543"/>
      <c r="N4853" s="576"/>
      <c r="O4853" s="532"/>
      <c r="P4853" s="532"/>
    </row>
    <row r="4854" spans="1:16" x14ac:dyDescent="0.2">
      <c r="A4854" s="525"/>
      <c r="B4854" s="526"/>
      <c r="C4854" s="571"/>
      <c r="D4854" s="541"/>
      <c r="E4854" s="541"/>
      <c r="F4854" s="542"/>
      <c r="G4854" s="541"/>
      <c r="H4854" s="541"/>
      <c r="I4854" s="530"/>
      <c r="J4854" s="543"/>
      <c r="K4854" s="543"/>
      <c r="L4854" s="531"/>
      <c r="M4854" s="543"/>
      <c r="N4854" s="576"/>
      <c r="O4854" s="532"/>
      <c r="P4854" s="532"/>
    </row>
    <row r="4855" spans="1:16" x14ac:dyDescent="0.2">
      <c r="A4855" s="525"/>
      <c r="B4855" s="526"/>
      <c r="C4855" s="571"/>
      <c r="D4855" s="541"/>
      <c r="E4855" s="541"/>
      <c r="F4855" s="542"/>
      <c r="G4855" s="541"/>
      <c r="H4855" s="541"/>
      <c r="I4855" s="530"/>
      <c r="J4855" s="543"/>
      <c r="K4855" s="543"/>
      <c r="L4855" s="531"/>
      <c r="M4855" s="543"/>
      <c r="N4855" s="576"/>
      <c r="O4855" s="532"/>
      <c r="P4855" s="532"/>
    </row>
    <row r="4856" spans="1:16" x14ac:dyDescent="0.2">
      <c r="A4856" s="525"/>
      <c r="B4856" s="526"/>
      <c r="C4856" s="571"/>
      <c r="D4856" s="541"/>
      <c r="E4856" s="541"/>
      <c r="F4856" s="542"/>
      <c r="G4856" s="541"/>
      <c r="H4856" s="541"/>
      <c r="I4856" s="530"/>
      <c r="J4856" s="543"/>
      <c r="K4856" s="543"/>
      <c r="L4856" s="531"/>
      <c r="M4856" s="543"/>
      <c r="N4856" s="576"/>
      <c r="O4856" s="532"/>
      <c r="P4856" s="532"/>
    </row>
    <row r="4857" spans="1:16" x14ac:dyDescent="0.2">
      <c r="A4857" s="525"/>
      <c r="B4857" s="526"/>
      <c r="C4857" s="571"/>
      <c r="D4857" s="541"/>
      <c r="E4857" s="541"/>
      <c r="F4857" s="542"/>
      <c r="G4857" s="541"/>
      <c r="H4857" s="541"/>
      <c r="I4857" s="530"/>
      <c r="J4857" s="543"/>
      <c r="K4857" s="543"/>
      <c r="L4857" s="531"/>
      <c r="M4857" s="543"/>
      <c r="N4857" s="576"/>
      <c r="O4857" s="532"/>
      <c r="P4857" s="532"/>
    </row>
    <row r="4858" spans="1:16" x14ac:dyDescent="0.2">
      <c r="A4858" s="525"/>
      <c r="B4858" s="526"/>
      <c r="C4858" s="571"/>
      <c r="D4858" s="541"/>
      <c r="E4858" s="541"/>
      <c r="F4858" s="542"/>
      <c r="G4858" s="541"/>
      <c r="H4858" s="541"/>
      <c r="I4858" s="530"/>
      <c r="J4858" s="543"/>
      <c r="K4858" s="543"/>
      <c r="L4858" s="531"/>
      <c r="M4858" s="543"/>
      <c r="N4858" s="576"/>
      <c r="O4858" s="532"/>
      <c r="P4858" s="532"/>
    </row>
    <row r="4859" spans="1:16" x14ac:dyDescent="0.2">
      <c r="A4859" s="525"/>
      <c r="B4859" s="526"/>
      <c r="C4859" s="571"/>
      <c r="D4859" s="541"/>
      <c r="E4859" s="541"/>
      <c r="F4859" s="542"/>
      <c r="G4859" s="541"/>
      <c r="H4859" s="541"/>
      <c r="I4859" s="530"/>
      <c r="J4859" s="543"/>
      <c r="K4859" s="543"/>
      <c r="L4859" s="531"/>
      <c r="M4859" s="543"/>
      <c r="N4859" s="576"/>
      <c r="O4859" s="532"/>
      <c r="P4859" s="532"/>
    </row>
    <row r="4860" spans="1:16" x14ac:dyDescent="0.2">
      <c r="A4860" s="525"/>
      <c r="B4860" s="526"/>
      <c r="C4860" s="571"/>
      <c r="D4860" s="541"/>
      <c r="E4860" s="541"/>
      <c r="F4860" s="542"/>
      <c r="G4860" s="541"/>
      <c r="H4860" s="541"/>
      <c r="I4860" s="530"/>
      <c r="J4860" s="543"/>
      <c r="K4860" s="543"/>
      <c r="L4860" s="531"/>
      <c r="M4860" s="543"/>
      <c r="N4860" s="576"/>
      <c r="O4860" s="532"/>
      <c r="P4860" s="532"/>
    </row>
    <row r="4861" spans="1:16" x14ac:dyDescent="0.2">
      <c r="A4861" s="525"/>
      <c r="B4861" s="526"/>
      <c r="C4861" s="571"/>
      <c r="D4861" s="541"/>
      <c r="E4861" s="541"/>
      <c r="F4861" s="542"/>
      <c r="G4861" s="541"/>
      <c r="H4861" s="541"/>
      <c r="I4861" s="530"/>
      <c r="J4861" s="543"/>
      <c r="K4861" s="543"/>
      <c r="L4861" s="531"/>
      <c r="M4861" s="543"/>
      <c r="N4861" s="576"/>
      <c r="O4861" s="532"/>
      <c r="P4861" s="532"/>
    </row>
    <row r="4862" spans="1:16" x14ac:dyDescent="0.2">
      <c r="A4862" s="525"/>
      <c r="B4862" s="526"/>
      <c r="C4862" s="571"/>
      <c r="D4862" s="541"/>
      <c r="E4862" s="541"/>
      <c r="F4862" s="542"/>
      <c r="G4862" s="541"/>
      <c r="H4862" s="541"/>
      <c r="I4862" s="530"/>
      <c r="J4862" s="543"/>
      <c r="K4862" s="543"/>
      <c r="L4862" s="531"/>
      <c r="M4862" s="543"/>
      <c r="N4862" s="576"/>
      <c r="O4862" s="532"/>
      <c r="P4862" s="532"/>
    </row>
    <row r="4863" spans="1:16" x14ac:dyDescent="0.2">
      <c r="A4863" s="525"/>
      <c r="B4863" s="526"/>
      <c r="C4863" s="571"/>
      <c r="D4863" s="541"/>
      <c r="E4863" s="541"/>
      <c r="F4863" s="542"/>
      <c r="G4863" s="541"/>
      <c r="H4863" s="541"/>
      <c r="I4863" s="530"/>
      <c r="J4863" s="543"/>
      <c r="K4863" s="543"/>
      <c r="L4863" s="531"/>
      <c r="M4863" s="543"/>
      <c r="N4863" s="576"/>
      <c r="O4863" s="532"/>
      <c r="P4863" s="532"/>
    </row>
    <row r="4864" spans="1:16" x14ac:dyDescent="0.2">
      <c r="A4864" s="525"/>
      <c r="B4864" s="526"/>
      <c r="C4864" s="571"/>
      <c r="D4864" s="541"/>
      <c r="E4864" s="541"/>
      <c r="F4864" s="542"/>
      <c r="G4864" s="541"/>
      <c r="H4864" s="541"/>
      <c r="I4864" s="530"/>
      <c r="J4864" s="543"/>
      <c r="K4864" s="543"/>
      <c r="L4864" s="531"/>
      <c r="M4864" s="543"/>
      <c r="N4864" s="576"/>
      <c r="O4864" s="532"/>
      <c r="P4864" s="532"/>
    </row>
    <row r="4865" spans="1:16" x14ac:dyDescent="0.2">
      <c r="A4865" s="525"/>
      <c r="B4865" s="526"/>
      <c r="C4865" s="571"/>
      <c r="D4865" s="541"/>
      <c r="E4865" s="541"/>
      <c r="F4865" s="542"/>
      <c r="G4865" s="541"/>
      <c r="H4865" s="541"/>
      <c r="I4865" s="530"/>
      <c r="J4865" s="543"/>
      <c r="K4865" s="543"/>
      <c r="L4865" s="531"/>
      <c r="M4865" s="543"/>
      <c r="N4865" s="576"/>
      <c r="O4865" s="532"/>
      <c r="P4865" s="532"/>
    </row>
    <row r="4866" spans="1:16" x14ac:dyDescent="0.2">
      <c r="A4866" s="525"/>
      <c r="B4866" s="526"/>
      <c r="C4866" s="571"/>
      <c r="D4866" s="541"/>
      <c r="E4866" s="541"/>
      <c r="F4866" s="542"/>
      <c r="G4866" s="541"/>
      <c r="H4866" s="541"/>
      <c r="I4866" s="530"/>
      <c r="J4866" s="543"/>
      <c r="K4866" s="543"/>
      <c r="L4866" s="531"/>
      <c r="M4866" s="543"/>
      <c r="N4866" s="576"/>
      <c r="O4866" s="532"/>
      <c r="P4866" s="532"/>
    </row>
    <row r="4867" spans="1:16" x14ac:dyDescent="0.2">
      <c r="A4867" s="525"/>
      <c r="B4867" s="526"/>
      <c r="C4867" s="571"/>
      <c r="D4867" s="541"/>
      <c r="E4867" s="541"/>
      <c r="F4867" s="542"/>
      <c r="G4867" s="541"/>
      <c r="H4867" s="541"/>
      <c r="I4867" s="530"/>
      <c r="J4867" s="543"/>
      <c r="K4867" s="543"/>
      <c r="L4867" s="531"/>
      <c r="M4867" s="543"/>
      <c r="N4867" s="576"/>
      <c r="O4867" s="532"/>
      <c r="P4867" s="532"/>
    </row>
    <row r="4868" spans="1:16" x14ac:dyDescent="0.2">
      <c r="A4868" s="525"/>
      <c r="B4868" s="526"/>
      <c r="C4868" s="571"/>
      <c r="D4868" s="541"/>
      <c r="E4868" s="541"/>
      <c r="F4868" s="542"/>
      <c r="G4868" s="541"/>
      <c r="H4868" s="541"/>
      <c r="I4868" s="530"/>
      <c r="J4868" s="543"/>
      <c r="K4868" s="543"/>
      <c r="L4868" s="531"/>
      <c r="M4868" s="543"/>
      <c r="N4868" s="576"/>
      <c r="O4868" s="532"/>
      <c r="P4868" s="532"/>
    </row>
    <row r="4869" spans="1:16" x14ac:dyDescent="0.2">
      <c r="A4869" s="525"/>
      <c r="B4869" s="526"/>
      <c r="C4869" s="571"/>
      <c r="D4869" s="541"/>
      <c r="E4869" s="541"/>
      <c r="F4869" s="542"/>
      <c r="G4869" s="541"/>
      <c r="H4869" s="541"/>
      <c r="I4869" s="530"/>
      <c r="J4869" s="543"/>
      <c r="K4869" s="543"/>
      <c r="L4869" s="531"/>
      <c r="M4869" s="543"/>
      <c r="N4869" s="576"/>
      <c r="O4869" s="532"/>
      <c r="P4869" s="532"/>
    </row>
    <row r="4870" spans="1:16" x14ac:dyDescent="0.2">
      <c r="A4870" s="525"/>
      <c r="B4870" s="526"/>
      <c r="C4870" s="571"/>
      <c r="D4870" s="541"/>
      <c r="E4870" s="541"/>
      <c r="F4870" s="542"/>
      <c r="G4870" s="541"/>
      <c r="H4870" s="541"/>
      <c r="I4870" s="530"/>
      <c r="J4870" s="543"/>
      <c r="K4870" s="543"/>
      <c r="L4870" s="531"/>
      <c r="M4870" s="543"/>
      <c r="N4870" s="576"/>
      <c r="O4870" s="532"/>
      <c r="P4870" s="532"/>
    </row>
    <row r="4871" spans="1:16" x14ac:dyDescent="0.2">
      <c r="A4871" s="525"/>
      <c r="B4871" s="526"/>
      <c r="C4871" s="571"/>
      <c r="D4871" s="541"/>
      <c r="E4871" s="541"/>
      <c r="F4871" s="542"/>
      <c r="G4871" s="541"/>
      <c r="H4871" s="541"/>
      <c r="I4871" s="530"/>
      <c r="J4871" s="543"/>
      <c r="K4871" s="543"/>
      <c r="L4871" s="531"/>
      <c r="M4871" s="543"/>
      <c r="N4871" s="576"/>
      <c r="O4871" s="532"/>
      <c r="P4871" s="532"/>
    </row>
    <row r="4872" spans="1:16" x14ac:dyDescent="0.2">
      <c r="A4872" s="525"/>
      <c r="B4872" s="526"/>
      <c r="C4872" s="571"/>
      <c r="D4872" s="541"/>
      <c r="E4872" s="541"/>
      <c r="F4872" s="542"/>
      <c r="G4872" s="541"/>
      <c r="H4872" s="541"/>
      <c r="I4872" s="530"/>
      <c r="J4872" s="543"/>
      <c r="K4872" s="543"/>
      <c r="L4872" s="531"/>
      <c r="M4872" s="543"/>
      <c r="N4872" s="576"/>
      <c r="O4872" s="532"/>
      <c r="P4872" s="532"/>
    </row>
    <row r="4873" spans="1:16" x14ac:dyDescent="0.2">
      <c r="A4873" s="525"/>
      <c r="B4873" s="526"/>
      <c r="C4873" s="571"/>
      <c r="D4873" s="541"/>
      <c r="E4873" s="541"/>
      <c r="F4873" s="542"/>
      <c r="G4873" s="541"/>
      <c r="H4873" s="541"/>
      <c r="I4873" s="530"/>
      <c r="J4873" s="543"/>
      <c r="K4873" s="543"/>
      <c r="L4873" s="531"/>
      <c r="M4873" s="543"/>
      <c r="N4873" s="576"/>
      <c r="O4873" s="532"/>
      <c r="P4873" s="532"/>
    </row>
    <row r="4874" spans="1:16" x14ac:dyDescent="0.2">
      <c r="A4874" s="525"/>
      <c r="B4874" s="526"/>
      <c r="C4874" s="571"/>
      <c r="D4874" s="541"/>
      <c r="E4874" s="541"/>
      <c r="F4874" s="542"/>
      <c r="G4874" s="541"/>
      <c r="H4874" s="541"/>
      <c r="I4874" s="530"/>
      <c r="J4874" s="543"/>
      <c r="K4874" s="543"/>
      <c r="L4874" s="531"/>
      <c r="M4874" s="543"/>
      <c r="N4874" s="576"/>
      <c r="O4874" s="532"/>
      <c r="P4874" s="532"/>
    </row>
    <row r="4875" spans="1:16" x14ac:dyDescent="0.2">
      <c r="A4875" s="525"/>
      <c r="B4875" s="526"/>
      <c r="C4875" s="571"/>
      <c r="D4875" s="541"/>
      <c r="E4875" s="541"/>
      <c r="F4875" s="542"/>
      <c r="G4875" s="541"/>
      <c r="H4875" s="541"/>
      <c r="I4875" s="530"/>
      <c r="J4875" s="543"/>
      <c r="K4875" s="543"/>
      <c r="L4875" s="531"/>
      <c r="M4875" s="543"/>
      <c r="N4875" s="576"/>
      <c r="O4875" s="532"/>
      <c r="P4875" s="532"/>
    </row>
    <row r="4876" spans="1:16" x14ac:dyDescent="0.2">
      <c r="A4876" s="525"/>
      <c r="B4876" s="526"/>
      <c r="C4876" s="571"/>
      <c r="D4876" s="541"/>
      <c r="E4876" s="541"/>
      <c r="F4876" s="542"/>
      <c r="G4876" s="541"/>
      <c r="H4876" s="541"/>
      <c r="I4876" s="530"/>
      <c r="J4876" s="543"/>
      <c r="K4876" s="543"/>
      <c r="L4876" s="531"/>
      <c r="M4876" s="543"/>
      <c r="N4876" s="576"/>
      <c r="O4876" s="532"/>
      <c r="P4876" s="532"/>
    </row>
    <row r="4877" spans="1:16" x14ac:dyDescent="0.2">
      <c r="A4877" s="525"/>
      <c r="B4877" s="526"/>
      <c r="C4877" s="571"/>
      <c r="D4877" s="541"/>
      <c r="E4877" s="541"/>
      <c r="F4877" s="542"/>
      <c r="G4877" s="541"/>
      <c r="H4877" s="541"/>
      <c r="I4877" s="530"/>
      <c r="J4877" s="543"/>
      <c r="K4877" s="543"/>
      <c r="L4877" s="531"/>
      <c r="M4877" s="543"/>
      <c r="N4877" s="576"/>
      <c r="O4877" s="532"/>
      <c r="P4877" s="532"/>
    </row>
    <row r="4878" spans="1:16" x14ac:dyDescent="0.2">
      <c r="A4878" s="525"/>
      <c r="B4878" s="526"/>
      <c r="C4878" s="571"/>
      <c r="D4878" s="541"/>
      <c r="E4878" s="541"/>
      <c r="F4878" s="542"/>
      <c r="G4878" s="541"/>
      <c r="H4878" s="541"/>
      <c r="I4878" s="530"/>
      <c r="J4878" s="543"/>
      <c r="K4878" s="543"/>
      <c r="L4878" s="531"/>
      <c r="M4878" s="543"/>
      <c r="N4878" s="576"/>
      <c r="O4878" s="532"/>
      <c r="P4878" s="532"/>
    </row>
    <row r="4879" spans="1:16" x14ac:dyDescent="0.2">
      <c r="A4879" s="525"/>
      <c r="B4879" s="526"/>
      <c r="C4879" s="571"/>
      <c r="D4879" s="541"/>
      <c r="E4879" s="541"/>
      <c r="F4879" s="542"/>
      <c r="G4879" s="541"/>
      <c r="H4879" s="541"/>
      <c r="I4879" s="530"/>
      <c r="J4879" s="543"/>
      <c r="K4879" s="543"/>
      <c r="L4879" s="531"/>
      <c r="M4879" s="543"/>
      <c r="N4879" s="576"/>
      <c r="O4879" s="532"/>
      <c r="P4879" s="532"/>
    </row>
    <row r="4880" spans="1:16" x14ac:dyDescent="0.2">
      <c r="A4880" s="525"/>
      <c r="B4880" s="526"/>
      <c r="C4880" s="571"/>
      <c r="D4880" s="541"/>
      <c r="E4880" s="541"/>
      <c r="F4880" s="542"/>
      <c r="G4880" s="541"/>
      <c r="H4880" s="541"/>
      <c r="I4880" s="530"/>
      <c r="J4880" s="543"/>
      <c r="K4880" s="543"/>
      <c r="L4880" s="531"/>
      <c r="M4880" s="543"/>
      <c r="N4880" s="576"/>
      <c r="O4880" s="532"/>
      <c r="P4880" s="532"/>
    </row>
    <row r="4881" spans="1:16" x14ac:dyDescent="0.2">
      <c r="A4881" s="525"/>
      <c r="B4881" s="526"/>
      <c r="C4881" s="571"/>
      <c r="D4881" s="541"/>
      <c r="E4881" s="541"/>
      <c r="F4881" s="542"/>
      <c r="G4881" s="541"/>
      <c r="H4881" s="541"/>
      <c r="I4881" s="530"/>
      <c r="J4881" s="543"/>
      <c r="K4881" s="543"/>
      <c r="L4881" s="531"/>
      <c r="M4881" s="543"/>
      <c r="N4881" s="576"/>
      <c r="O4881" s="532"/>
      <c r="P4881" s="532"/>
    </row>
    <row r="4882" spans="1:16" x14ac:dyDescent="0.2">
      <c r="A4882" s="525"/>
      <c r="B4882" s="526"/>
      <c r="C4882" s="571"/>
      <c r="D4882" s="541"/>
      <c r="E4882" s="541"/>
      <c r="F4882" s="542"/>
      <c r="G4882" s="541"/>
      <c r="H4882" s="541"/>
      <c r="I4882" s="530"/>
      <c r="J4882" s="543"/>
      <c r="K4882" s="543"/>
      <c r="L4882" s="531"/>
      <c r="M4882" s="543"/>
      <c r="N4882" s="576"/>
      <c r="O4882" s="532"/>
      <c r="P4882" s="532"/>
    </row>
    <row r="4883" spans="1:16" x14ac:dyDescent="0.2">
      <c r="A4883" s="525"/>
      <c r="B4883" s="526"/>
      <c r="C4883" s="571"/>
      <c r="D4883" s="541"/>
      <c r="E4883" s="541"/>
      <c r="F4883" s="542"/>
      <c r="G4883" s="541"/>
      <c r="H4883" s="541"/>
      <c r="I4883" s="530"/>
      <c r="J4883" s="543"/>
      <c r="K4883" s="543"/>
      <c r="L4883" s="531"/>
      <c r="M4883" s="543"/>
      <c r="N4883" s="576"/>
      <c r="O4883" s="532"/>
      <c r="P4883" s="532"/>
    </row>
    <row r="4884" spans="1:16" x14ac:dyDescent="0.2">
      <c r="A4884" s="525"/>
      <c r="B4884" s="526"/>
      <c r="C4884" s="571"/>
      <c r="D4884" s="541"/>
      <c r="E4884" s="541"/>
      <c r="F4884" s="542"/>
      <c r="G4884" s="541"/>
      <c r="H4884" s="541"/>
      <c r="I4884" s="530"/>
      <c r="J4884" s="543"/>
      <c r="K4884" s="543"/>
      <c r="L4884" s="531"/>
      <c r="M4884" s="543"/>
      <c r="N4884" s="576"/>
      <c r="O4884" s="532"/>
      <c r="P4884" s="532"/>
    </row>
    <row r="4885" spans="1:16" x14ac:dyDescent="0.2">
      <c r="A4885" s="525"/>
      <c r="B4885" s="526"/>
      <c r="C4885" s="571"/>
      <c r="D4885" s="541"/>
      <c r="E4885" s="541"/>
      <c r="F4885" s="542"/>
      <c r="G4885" s="541"/>
      <c r="H4885" s="541"/>
      <c r="I4885" s="530"/>
      <c r="J4885" s="543"/>
      <c r="K4885" s="543"/>
      <c r="L4885" s="531"/>
      <c r="M4885" s="543"/>
      <c r="N4885" s="576"/>
      <c r="O4885" s="532"/>
      <c r="P4885" s="532"/>
    </row>
    <row r="4886" spans="1:16" x14ac:dyDescent="0.2">
      <c r="A4886" s="525"/>
      <c r="B4886" s="526"/>
      <c r="C4886" s="571"/>
      <c r="D4886" s="541"/>
      <c r="E4886" s="541"/>
      <c r="F4886" s="542"/>
      <c r="G4886" s="541"/>
      <c r="H4886" s="541"/>
      <c r="I4886" s="530"/>
      <c r="J4886" s="543"/>
      <c r="K4886" s="543"/>
      <c r="L4886" s="531"/>
      <c r="M4886" s="543"/>
      <c r="N4886" s="576"/>
      <c r="O4886" s="532"/>
      <c r="P4886" s="532"/>
    </row>
    <row r="4887" spans="1:16" x14ac:dyDescent="0.2">
      <c r="A4887" s="525"/>
      <c r="B4887" s="526"/>
      <c r="C4887" s="571"/>
      <c r="D4887" s="541"/>
      <c r="E4887" s="541"/>
      <c r="F4887" s="542"/>
      <c r="G4887" s="541"/>
      <c r="H4887" s="541"/>
      <c r="I4887" s="530"/>
      <c r="J4887" s="543"/>
      <c r="K4887" s="543"/>
      <c r="L4887" s="531"/>
      <c r="M4887" s="543"/>
      <c r="N4887" s="576"/>
      <c r="O4887" s="532"/>
      <c r="P4887" s="532"/>
    </row>
    <row r="4888" spans="1:16" x14ac:dyDescent="0.2">
      <c r="A4888" s="525"/>
      <c r="B4888" s="526"/>
      <c r="C4888" s="571"/>
      <c r="D4888" s="541"/>
      <c r="E4888" s="541"/>
      <c r="F4888" s="542"/>
      <c r="G4888" s="541"/>
      <c r="H4888" s="541"/>
      <c r="I4888" s="530"/>
      <c r="J4888" s="543"/>
      <c r="K4888" s="543"/>
      <c r="L4888" s="531"/>
      <c r="M4888" s="543"/>
      <c r="N4888" s="576"/>
      <c r="O4888" s="532"/>
      <c r="P4888" s="532"/>
    </row>
    <row r="4889" spans="1:16" x14ac:dyDescent="0.2">
      <c r="A4889" s="525"/>
      <c r="B4889" s="526"/>
      <c r="C4889" s="571"/>
      <c r="D4889" s="541"/>
      <c r="E4889" s="541"/>
      <c r="F4889" s="542"/>
      <c r="G4889" s="541"/>
      <c r="H4889" s="541"/>
      <c r="I4889" s="530"/>
      <c r="J4889" s="543"/>
      <c r="K4889" s="543"/>
      <c r="L4889" s="531"/>
      <c r="M4889" s="543"/>
      <c r="N4889" s="576"/>
      <c r="O4889" s="532"/>
      <c r="P4889" s="532"/>
    </row>
    <row r="4890" spans="1:16" x14ac:dyDescent="0.2">
      <c r="A4890" s="525"/>
      <c r="B4890" s="526"/>
      <c r="C4890" s="571"/>
      <c r="D4890" s="541"/>
      <c r="E4890" s="541"/>
      <c r="F4890" s="542"/>
      <c r="G4890" s="541"/>
      <c r="H4890" s="541"/>
      <c r="I4890" s="530"/>
      <c r="J4890" s="543"/>
      <c r="K4890" s="543"/>
      <c r="L4890" s="531"/>
      <c r="M4890" s="543"/>
      <c r="N4890" s="576"/>
      <c r="O4890" s="532"/>
      <c r="P4890" s="532"/>
    </row>
    <row r="4891" spans="1:16" x14ac:dyDescent="0.2">
      <c r="A4891" s="525"/>
      <c r="B4891" s="526"/>
      <c r="C4891" s="571"/>
      <c r="D4891" s="541"/>
      <c r="E4891" s="541"/>
      <c r="F4891" s="542"/>
      <c r="G4891" s="541"/>
      <c r="H4891" s="541"/>
      <c r="I4891" s="530"/>
      <c r="J4891" s="543"/>
      <c r="K4891" s="543"/>
      <c r="L4891" s="531"/>
      <c r="M4891" s="543"/>
      <c r="N4891" s="576"/>
      <c r="O4891" s="532"/>
      <c r="P4891" s="532"/>
    </row>
    <row r="4892" spans="1:16" x14ac:dyDescent="0.2">
      <c r="A4892" s="525"/>
      <c r="B4892" s="526"/>
      <c r="C4892" s="571"/>
      <c r="D4892" s="541"/>
      <c r="E4892" s="541"/>
      <c r="F4892" s="542"/>
      <c r="G4892" s="541"/>
      <c r="H4892" s="541"/>
      <c r="I4892" s="530"/>
      <c r="J4892" s="543"/>
      <c r="K4892" s="543"/>
      <c r="L4892" s="531"/>
      <c r="M4892" s="543"/>
      <c r="N4892" s="576"/>
      <c r="O4892" s="532"/>
      <c r="P4892" s="532"/>
    </row>
    <row r="4893" spans="1:16" x14ac:dyDescent="0.2">
      <c r="A4893" s="525"/>
      <c r="B4893" s="526"/>
      <c r="C4893" s="571"/>
      <c r="D4893" s="541"/>
      <c r="E4893" s="541"/>
      <c r="F4893" s="542"/>
      <c r="G4893" s="541"/>
      <c r="H4893" s="541"/>
      <c r="I4893" s="530"/>
      <c r="J4893" s="543"/>
      <c r="K4893" s="543"/>
      <c r="L4893" s="531"/>
      <c r="M4893" s="543"/>
      <c r="N4893" s="576"/>
      <c r="O4893" s="532"/>
      <c r="P4893" s="532"/>
    </row>
    <row r="4894" spans="1:16" x14ac:dyDescent="0.2">
      <c r="A4894" s="525"/>
      <c r="B4894" s="526"/>
      <c r="C4894" s="571"/>
      <c r="D4894" s="541"/>
      <c r="E4894" s="541"/>
      <c r="F4894" s="542"/>
      <c r="G4894" s="541"/>
      <c r="H4894" s="541"/>
      <c r="I4894" s="530"/>
      <c r="J4894" s="543"/>
      <c r="K4894" s="543"/>
      <c r="L4894" s="531"/>
      <c r="M4894" s="543"/>
      <c r="N4894" s="576"/>
      <c r="O4894" s="532"/>
      <c r="P4894" s="532"/>
    </row>
    <row r="4895" spans="1:16" x14ac:dyDescent="0.2">
      <c r="A4895" s="525"/>
      <c r="B4895" s="526"/>
      <c r="C4895" s="571"/>
      <c r="D4895" s="541"/>
      <c r="E4895" s="541"/>
      <c r="F4895" s="542"/>
      <c r="G4895" s="541"/>
      <c r="H4895" s="541"/>
      <c r="I4895" s="530"/>
      <c r="J4895" s="543"/>
      <c r="K4895" s="543"/>
      <c r="L4895" s="531"/>
      <c r="M4895" s="543"/>
      <c r="N4895" s="576"/>
      <c r="O4895" s="532"/>
      <c r="P4895" s="532"/>
    </row>
    <row r="4896" spans="1:16" x14ac:dyDescent="0.2">
      <c r="A4896" s="525"/>
      <c r="B4896" s="526"/>
      <c r="C4896" s="571"/>
      <c r="D4896" s="541"/>
      <c r="E4896" s="541"/>
      <c r="F4896" s="542"/>
      <c r="G4896" s="541"/>
      <c r="H4896" s="541"/>
      <c r="I4896" s="530"/>
      <c r="J4896" s="543"/>
      <c r="K4896" s="543"/>
      <c r="L4896" s="531"/>
      <c r="M4896" s="543"/>
      <c r="N4896" s="576"/>
      <c r="O4896" s="532"/>
      <c r="P4896" s="532"/>
    </row>
    <row r="4897" spans="1:16" x14ac:dyDescent="0.2">
      <c r="A4897" s="525"/>
      <c r="B4897" s="526"/>
      <c r="C4897" s="571"/>
      <c r="D4897" s="541"/>
      <c r="E4897" s="541"/>
      <c r="F4897" s="542"/>
      <c r="G4897" s="541"/>
      <c r="H4897" s="541"/>
      <c r="I4897" s="530"/>
      <c r="J4897" s="543"/>
      <c r="K4897" s="543"/>
      <c r="L4897" s="531"/>
      <c r="M4897" s="543"/>
      <c r="N4897" s="576"/>
      <c r="O4897" s="532"/>
      <c r="P4897" s="532"/>
    </row>
    <row r="4898" spans="1:16" x14ac:dyDescent="0.2">
      <c r="A4898" s="525"/>
      <c r="B4898" s="526"/>
      <c r="C4898" s="571"/>
      <c r="D4898" s="541"/>
      <c r="E4898" s="541"/>
      <c r="F4898" s="542"/>
      <c r="G4898" s="541"/>
      <c r="H4898" s="541"/>
      <c r="I4898" s="530"/>
      <c r="J4898" s="543"/>
      <c r="K4898" s="543"/>
      <c r="L4898" s="531"/>
      <c r="M4898" s="543"/>
      <c r="N4898" s="576"/>
      <c r="O4898" s="532"/>
      <c r="P4898" s="532"/>
    </row>
    <row r="4899" spans="1:16" x14ac:dyDescent="0.2">
      <c r="A4899" s="525"/>
      <c r="B4899" s="526"/>
      <c r="C4899" s="571"/>
      <c r="D4899" s="541"/>
      <c r="E4899" s="541"/>
      <c r="F4899" s="542"/>
      <c r="G4899" s="541"/>
      <c r="H4899" s="541"/>
      <c r="I4899" s="530"/>
      <c r="J4899" s="543"/>
      <c r="K4899" s="543"/>
      <c r="L4899" s="531"/>
      <c r="M4899" s="543"/>
      <c r="N4899" s="576"/>
      <c r="O4899" s="532"/>
      <c r="P4899" s="532"/>
    </row>
    <row r="4900" spans="1:16" x14ac:dyDescent="0.2">
      <c r="A4900" s="525"/>
      <c r="B4900" s="526"/>
      <c r="C4900" s="571"/>
      <c r="D4900" s="541"/>
      <c r="E4900" s="541"/>
      <c r="F4900" s="542"/>
      <c r="G4900" s="541"/>
      <c r="H4900" s="541"/>
      <c r="I4900" s="530"/>
      <c r="J4900" s="543"/>
      <c r="K4900" s="543"/>
      <c r="L4900" s="531"/>
      <c r="M4900" s="543"/>
      <c r="N4900" s="576"/>
      <c r="O4900" s="532"/>
      <c r="P4900" s="532"/>
    </row>
    <row r="4901" spans="1:16" x14ac:dyDescent="0.2">
      <c r="A4901" s="525"/>
      <c r="B4901" s="526"/>
      <c r="C4901" s="571"/>
      <c r="D4901" s="541"/>
      <c r="E4901" s="541"/>
      <c r="F4901" s="542"/>
      <c r="G4901" s="541"/>
      <c r="H4901" s="541"/>
      <c r="I4901" s="530"/>
      <c r="J4901" s="543"/>
      <c r="K4901" s="543"/>
      <c r="L4901" s="531"/>
      <c r="M4901" s="543"/>
      <c r="N4901" s="576"/>
      <c r="O4901" s="532"/>
      <c r="P4901" s="532"/>
    </row>
    <row r="4902" spans="1:16" x14ac:dyDescent="0.2">
      <c r="A4902" s="525"/>
      <c r="B4902" s="526"/>
      <c r="C4902" s="571"/>
      <c r="D4902" s="541"/>
      <c r="E4902" s="541"/>
      <c r="F4902" s="542"/>
      <c r="G4902" s="541"/>
      <c r="H4902" s="541"/>
      <c r="I4902" s="530"/>
      <c r="J4902" s="543"/>
      <c r="K4902" s="543"/>
      <c r="L4902" s="531"/>
      <c r="M4902" s="543"/>
      <c r="N4902" s="576"/>
      <c r="O4902" s="532"/>
      <c r="P4902" s="532"/>
    </row>
    <row r="4903" spans="1:16" x14ac:dyDescent="0.2">
      <c r="A4903" s="525"/>
      <c r="B4903" s="526"/>
      <c r="C4903" s="571"/>
      <c r="D4903" s="541"/>
      <c r="E4903" s="541"/>
      <c r="F4903" s="542"/>
      <c r="G4903" s="541"/>
      <c r="H4903" s="541"/>
      <c r="I4903" s="530"/>
      <c r="J4903" s="543"/>
      <c r="K4903" s="543"/>
      <c r="L4903" s="531"/>
      <c r="M4903" s="543"/>
      <c r="N4903" s="576"/>
      <c r="O4903" s="532"/>
      <c r="P4903" s="532"/>
    </row>
    <row r="4904" spans="1:16" x14ac:dyDescent="0.2">
      <c r="A4904" s="525"/>
      <c r="B4904" s="526"/>
      <c r="C4904" s="571"/>
      <c r="D4904" s="541"/>
      <c r="E4904" s="541"/>
      <c r="F4904" s="542"/>
      <c r="G4904" s="541"/>
      <c r="H4904" s="541"/>
      <c r="I4904" s="530"/>
      <c r="J4904" s="543"/>
      <c r="K4904" s="543"/>
      <c r="L4904" s="531"/>
      <c r="M4904" s="543"/>
      <c r="N4904" s="576"/>
      <c r="O4904" s="532"/>
      <c r="P4904" s="532"/>
    </row>
    <row r="4905" spans="1:16" x14ac:dyDescent="0.2">
      <c r="A4905" s="525"/>
      <c r="B4905" s="526"/>
      <c r="C4905" s="571"/>
      <c r="D4905" s="541"/>
      <c r="E4905" s="541"/>
      <c r="F4905" s="542"/>
      <c r="G4905" s="541"/>
      <c r="H4905" s="541"/>
      <c r="I4905" s="530"/>
      <c r="J4905" s="543"/>
      <c r="K4905" s="543"/>
      <c r="L4905" s="531"/>
      <c r="M4905" s="543"/>
      <c r="N4905" s="576"/>
      <c r="O4905" s="532"/>
      <c r="P4905" s="532"/>
    </row>
    <row r="4906" spans="1:16" x14ac:dyDescent="0.2">
      <c r="A4906" s="525"/>
      <c r="B4906" s="526"/>
      <c r="C4906" s="571"/>
      <c r="D4906" s="541"/>
      <c r="E4906" s="541"/>
      <c r="F4906" s="542"/>
      <c r="G4906" s="541"/>
      <c r="H4906" s="541"/>
      <c r="I4906" s="530"/>
      <c r="J4906" s="543"/>
      <c r="K4906" s="543"/>
      <c r="L4906" s="531"/>
      <c r="M4906" s="543"/>
      <c r="N4906" s="576"/>
      <c r="O4906" s="532"/>
      <c r="P4906" s="532"/>
    </row>
    <row r="4907" spans="1:16" x14ac:dyDescent="0.2">
      <c r="A4907" s="525"/>
      <c r="B4907" s="526"/>
      <c r="C4907" s="571"/>
      <c r="D4907" s="541"/>
      <c r="E4907" s="541"/>
      <c r="F4907" s="542"/>
      <c r="G4907" s="541"/>
      <c r="H4907" s="541"/>
      <c r="I4907" s="530"/>
      <c r="J4907" s="543"/>
      <c r="K4907" s="543"/>
      <c r="L4907" s="531"/>
      <c r="M4907" s="543"/>
      <c r="N4907" s="576"/>
      <c r="O4907" s="532"/>
      <c r="P4907" s="532"/>
    </row>
    <row r="4908" spans="1:16" x14ac:dyDescent="0.2">
      <c r="A4908" s="525"/>
      <c r="B4908" s="526"/>
      <c r="C4908" s="571"/>
      <c r="D4908" s="541"/>
      <c r="E4908" s="541"/>
      <c r="F4908" s="542"/>
      <c r="G4908" s="541"/>
      <c r="H4908" s="541"/>
      <c r="I4908" s="530"/>
      <c r="J4908" s="543"/>
      <c r="K4908" s="543"/>
      <c r="L4908" s="531"/>
      <c r="M4908" s="543"/>
      <c r="N4908" s="576"/>
      <c r="O4908" s="532"/>
      <c r="P4908" s="532"/>
    </row>
    <row r="4909" spans="1:16" x14ac:dyDescent="0.2">
      <c r="A4909" s="525"/>
      <c r="B4909" s="526"/>
      <c r="C4909" s="571"/>
      <c r="D4909" s="541"/>
      <c r="E4909" s="541"/>
      <c r="F4909" s="542"/>
      <c r="G4909" s="541"/>
      <c r="H4909" s="541"/>
      <c r="I4909" s="530"/>
      <c r="J4909" s="543"/>
      <c r="K4909" s="543"/>
      <c r="L4909" s="531"/>
      <c r="M4909" s="543"/>
      <c r="N4909" s="576"/>
      <c r="O4909" s="532"/>
      <c r="P4909" s="532"/>
    </row>
    <row r="4910" spans="1:16" x14ac:dyDescent="0.2">
      <c r="A4910" s="525"/>
      <c r="B4910" s="526"/>
      <c r="C4910" s="571"/>
      <c r="D4910" s="541"/>
      <c r="E4910" s="541"/>
      <c r="F4910" s="542"/>
      <c r="G4910" s="541"/>
      <c r="H4910" s="541"/>
      <c r="I4910" s="530"/>
      <c r="J4910" s="543"/>
      <c r="K4910" s="543"/>
      <c r="L4910" s="531"/>
      <c r="M4910" s="543"/>
      <c r="N4910" s="576"/>
      <c r="O4910" s="532"/>
      <c r="P4910" s="532"/>
    </row>
    <row r="4911" spans="1:16" x14ac:dyDescent="0.2">
      <c r="A4911" s="525"/>
      <c r="B4911" s="526"/>
      <c r="C4911" s="571"/>
      <c r="D4911" s="541"/>
      <c r="E4911" s="541"/>
      <c r="F4911" s="542"/>
      <c r="G4911" s="541"/>
      <c r="H4911" s="541"/>
      <c r="I4911" s="530"/>
      <c r="J4911" s="543"/>
      <c r="K4911" s="543"/>
      <c r="L4911" s="531"/>
      <c r="M4911" s="543"/>
      <c r="N4911" s="576"/>
      <c r="O4911" s="532"/>
      <c r="P4911" s="532"/>
    </row>
    <row r="4912" spans="1:16" x14ac:dyDescent="0.2">
      <c r="A4912" s="525"/>
      <c r="B4912" s="526"/>
      <c r="C4912" s="571"/>
      <c r="D4912" s="541"/>
      <c r="E4912" s="541"/>
      <c r="F4912" s="542"/>
      <c r="G4912" s="541"/>
      <c r="H4912" s="541"/>
      <c r="I4912" s="530"/>
      <c r="J4912" s="543"/>
      <c r="K4912" s="543"/>
      <c r="L4912" s="531"/>
      <c r="M4912" s="543"/>
      <c r="N4912" s="576"/>
      <c r="O4912" s="532"/>
      <c r="P4912" s="532"/>
    </row>
    <row r="4913" spans="1:16" x14ac:dyDescent="0.2">
      <c r="A4913" s="525"/>
      <c r="B4913" s="526"/>
      <c r="C4913" s="571"/>
      <c r="D4913" s="541"/>
      <c r="E4913" s="541"/>
      <c r="F4913" s="542"/>
      <c r="G4913" s="541"/>
      <c r="H4913" s="541"/>
      <c r="I4913" s="530"/>
      <c r="J4913" s="543"/>
      <c r="K4913" s="543"/>
      <c r="L4913" s="531"/>
      <c r="M4913" s="543"/>
      <c r="N4913" s="576"/>
      <c r="O4913" s="532"/>
      <c r="P4913" s="532"/>
    </row>
    <row r="4914" spans="1:16" x14ac:dyDescent="0.2">
      <c r="A4914" s="525"/>
      <c r="B4914" s="526"/>
      <c r="C4914" s="571"/>
      <c r="D4914" s="541"/>
      <c r="E4914" s="541"/>
      <c r="F4914" s="542"/>
      <c r="G4914" s="541"/>
      <c r="H4914" s="541"/>
      <c r="I4914" s="530"/>
      <c r="J4914" s="543"/>
      <c r="K4914" s="543"/>
      <c r="L4914" s="531"/>
      <c r="M4914" s="543"/>
      <c r="N4914" s="576"/>
      <c r="O4914" s="532"/>
      <c r="P4914" s="532"/>
    </row>
    <row r="4915" spans="1:16" x14ac:dyDescent="0.2">
      <c r="A4915" s="525"/>
      <c r="B4915" s="526"/>
      <c r="C4915" s="571"/>
      <c r="D4915" s="541"/>
      <c r="E4915" s="541"/>
      <c r="F4915" s="542"/>
      <c r="G4915" s="541"/>
      <c r="H4915" s="541"/>
      <c r="I4915" s="530"/>
      <c r="J4915" s="543"/>
      <c r="K4915" s="543"/>
      <c r="L4915" s="531"/>
      <c r="M4915" s="543"/>
      <c r="N4915" s="576"/>
      <c r="O4915" s="532"/>
      <c r="P4915" s="532"/>
    </row>
    <row r="4916" spans="1:16" x14ac:dyDescent="0.2">
      <c r="A4916" s="525"/>
      <c r="B4916" s="526"/>
      <c r="C4916" s="571"/>
      <c r="D4916" s="541"/>
      <c r="E4916" s="541"/>
      <c r="F4916" s="542"/>
      <c r="G4916" s="541"/>
      <c r="H4916" s="541"/>
      <c r="I4916" s="530"/>
      <c r="J4916" s="543"/>
      <c r="K4916" s="543"/>
      <c r="L4916" s="531"/>
      <c r="M4916" s="543"/>
      <c r="N4916" s="576"/>
      <c r="O4916" s="532"/>
      <c r="P4916" s="532"/>
    </row>
    <row r="4917" spans="1:16" x14ac:dyDescent="0.2">
      <c r="A4917" s="525"/>
      <c r="B4917" s="526"/>
      <c r="C4917" s="571"/>
      <c r="D4917" s="541"/>
      <c r="E4917" s="541"/>
      <c r="F4917" s="542"/>
      <c r="G4917" s="541"/>
      <c r="H4917" s="541"/>
      <c r="I4917" s="530"/>
      <c r="J4917" s="543"/>
      <c r="K4917" s="543"/>
      <c r="L4917" s="531"/>
      <c r="M4917" s="543"/>
      <c r="N4917" s="576"/>
      <c r="O4917" s="532"/>
      <c r="P4917" s="532"/>
    </row>
    <row r="4918" spans="1:16" x14ac:dyDescent="0.2">
      <c r="A4918" s="525"/>
      <c r="B4918" s="526"/>
      <c r="C4918" s="571"/>
      <c r="D4918" s="541"/>
      <c r="E4918" s="541"/>
      <c r="F4918" s="542"/>
      <c r="G4918" s="541"/>
      <c r="H4918" s="541"/>
      <c r="I4918" s="530"/>
      <c r="J4918" s="543"/>
      <c r="K4918" s="543"/>
      <c r="L4918" s="531"/>
      <c r="M4918" s="543"/>
      <c r="N4918" s="576"/>
      <c r="O4918" s="532"/>
      <c r="P4918" s="532"/>
    </row>
    <row r="4919" spans="1:16" x14ac:dyDescent="0.2">
      <c r="A4919" s="525"/>
      <c r="B4919" s="526"/>
      <c r="C4919" s="571"/>
      <c r="D4919" s="541"/>
      <c r="E4919" s="541"/>
      <c r="F4919" s="542"/>
      <c r="G4919" s="541"/>
      <c r="H4919" s="541"/>
      <c r="I4919" s="530"/>
      <c r="J4919" s="543"/>
      <c r="K4919" s="543"/>
      <c r="L4919" s="531"/>
      <c r="M4919" s="543"/>
      <c r="N4919" s="576"/>
      <c r="O4919" s="532"/>
      <c r="P4919" s="532"/>
    </row>
    <row r="4920" spans="1:16" x14ac:dyDescent="0.2">
      <c r="A4920" s="525"/>
      <c r="B4920" s="526"/>
      <c r="C4920" s="571"/>
      <c r="D4920" s="541"/>
      <c r="E4920" s="541"/>
      <c r="F4920" s="542"/>
      <c r="G4920" s="541"/>
      <c r="H4920" s="541"/>
      <c r="I4920" s="530"/>
      <c r="J4920" s="543"/>
      <c r="K4920" s="543"/>
      <c r="L4920" s="531"/>
      <c r="M4920" s="543"/>
      <c r="N4920" s="576"/>
      <c r="O4920" s="532"/>
      <c r="P4920" s="532"/>
    </row>
    <row r="4921" spans="1:16" x14ac:dyDescent="0.2">
      <c r="A4921" s="525"/>
      <c r="B4921" s="526"/>
      <c r="C4921" s="571"/>
      <c r="D4921" s="541"/>
      <c r="E4921" s="541"/>
      <c r="F4921" s="542"/>
      <c r="G4921" s="541"/>
      <c r="H4921" s="541"/>
      <c r="I4921" s="530"/>
      <c r="J4921" s="543"/>
      <c r="K4921" s="543"/>
      <c r="L4921" s="531"/>
      <c r="M4921" s="543"/>
      <c r="N4921" s="576"/>
      <c r="O4921" s="532"/>
      <c r="P4921" s="532"/>
    </row>
    <row r="4922" spans="1:16" x14ac:dyDescent="0.2">
      <c r="A4922" s="525"/>
      <c r="B4922" s="526"/>
      <c r="C4922" s="571"/>
      <c r="D4922" s="541"/>
      <c r="E4922" s="541"/>
      <c r="F4922" s="542"/>
      <c r="G4922" s="541"/>
      <c r="H4922" s="541"/>
      <c r="I4922" s="530"/>
      <c r="J4922" s="543"/>
      <c r="K4922" s="543"/>
      <c r="L4922" s="531"/>
      <c r="M4922" s="543"/>
      <c r="N4922" s="576"/>
      <c r="O4922" s="532"/>
      <c r="P4922" s="532"/>
    </row>
    <row r="4923" spans="1:16" x14ac:dyDescent="0.2">
      <c r="A4923" s="525"/>
      <c r="B4923" s="526"/>
      <c r="C4923" s="571"/>
      <c r="D4923" s="541"/>
      <c r="E4923" s="541"/>
      <c r="F4923" s="542"/>
      <c r="G4923" s="541"/>
      <c r="H4923" s="541"/>
      <c r="I4923" s="530"/>
      <c r="J4923" s="543"/>
      <c r="K4923" s="543"/>
      <c r="L4923" s="531"/>
      <c r="M4923" s="543"/>
      <c r="N4923" s="576"/>
      <c r="O4923" s="532"/>
      <c r="P4923" s="532"/>
    </row>
    <row r="4924" spans="1:16" x14ac:dyDescent="0.2">
      <c r="A4924" s="525"/>
      <c r="B4924" s="526"/>
      <c r="C4924" s="571"/>
      <c r="D4924" s="541"/>
      <c r="E4924" s="541"/>
      <c r="F4924" s="542"/>
      <c r="G4924" s="541"/>
      <c r="H4924" s="541"/>
      <c r="I4924" s="530"/>
      <c r="J4924" s="543"/>
      <c r="K4924" s="543"/>
      <c r="L4924" s="531"/>
      <c r="M4924" s="543"/>
      <c r="N4924" s="576"/>
      <c r="O4924" s="532"/>
      <c r="P4924" s="532"/>
    </row>
    <row r="4925" spans="1:16" x14ac:dyDescent="0.2">
      <c r="A4925" s="525"/>
      <c r="B4925" s="526"/>
      <c r="C4925" s="571"/>
      <c r="D4925" s="541"/>
      <c r="E4925" s="541"/>
      <c r="F4925" s="542"/>
      <c r="G4925" s="541"/>
      <c r="H4925" s="541"/>
      <c r="I4925" s="530"/>
      <c r="J4925" s="543"/>
      <c r="K4925" s="543"/>
      <c r="L4925" s="531"/>
      <c r="M4925" s="543"/>
      <c r="N4925" s="576"/>
      <c r="O4925" s="532"/>
      <c r="P4925" s="532"/>
    </row>
    <row r="4926" spans="1:16" x14ac:dyDescent="0.2">
      <c r="A4926" s="525"/>
      <c r="B4926" s="526"/>
      <c r="C4926" s="571"/>
      <c r="D4926" s="541"/>
      <c r="E4926" s="541"/>
      <c r="F4926" s="542"/>
      <c r="G4926" s="541"/>
      <c r="H4926" s="541"/>
      <c r="I4926" s="530"/>
      <c r="J4926" s="543"/>
      <c r="K4926" s="543"/>
      <c r="L4926" s="531"/>
      <c r="M4926" s="543"/>
      <c r="N4926" s="576"/>
      <c r="O4926" s="532"/>
      <c r="P4926" s="532"/>
    </row>
    <row r="4927" spans="1:16" x14ac:dyDescent="0.2">
      <c r="A4927" s="525"/>
      <c r="B4927" s="526"/>
      <c r="C4927" s="571"/>
      <c r="D4927" s="541"/>
      <c r="E4927" s="541"/>
      <c r="F4927" s="542"/>
      <c r="G4927" s="541"/>
      <c r="H4927" s="541"/>
      <c r="I4927" s="530"/>
      <c r="J4927" s="543"/>
      <c r="K4927" s="543"/>
      <c r="L4927" s="531"/>
      <c r="M4927" s="543"/>
      <c r="N4927" s="576"/>
      <c r="O4927" s="532"/>
      <c r="P4927" s="532"/>
    </row>
    <row r="4928" spans="1:16" x14ac:dyDescent="0.2">
      <c r="A4928" s="525"/>
      <c r="B4928" s="526"/>
      <c r="C4928" s="571"/>
      <c r="D4928" s="541"/>
      <c r="E4928" s="541"/>
      <c r="F4928" s="542"/>
      <c r="G4928" s="541"/>
      <c r="H4928" s="541"/>
      <c r="I4928" s="530"/>
      <c r="J4928" s="543"/>
      <c r="K4928" s="543"/>
      <c r="L4928" s="531"/>
      <c r="M4928" s="543"/>
      <c r="N4928" s="576"/>
      <c r="O4928" s="532"/>
      <c r="P4928" s="532"/>
    </row>
    <row r="4929" spans="1:16" x14ac:dyDescent="0.2">
      <c r="A4929" s="525"/>
      <c r="B4929" s="526"/>
      <c r="C4929" s="571"/>
      <c r="D4929" s="541"/>
      <c r="E4929" s="541"/>
      <c r="F4929" s="542"/>
      <c r="G4929" s="541"/>
      <c r="H4929" s="541"/>
      <c r="I4929" s="530"/>
      <c r="J4929" s="543"/>
      <c r="K4929" s="543"/>
      <c r="L4929" s="531"/>
      <c r="M4929" s="543"/>
      <c r="N4929" s="576"/>
      <c r="O4929" s="532"/>
      <c r="P4929" s="532"/>
    </row>
    <row r="4930" spans="1:16" x14ac:dyDescent="0.2">
      <c r="A4930" s="525"/>
      <c r="B4930" s="526"/>
      <c r="C4930" s="571"/>
      <c r="D4930" s="541"/>
      <c r="E4930" s="541"/>
      <c r="F4930" s="542"/>
      <c r="G4930" s="541"/>
      <c r="H4930" s="541"/>
      <c r="I4930" s="530"/>
      <c r="J4930" s="543"/>
      <c r="K4930" s="543"/>
      <c r="L4930" s="531"/>
      <c r="M4930" s="543"/>
      <c r="N4930" s="576"/>
      <c r="O4930" s="532"/>
      <c r="P4930" s="532"/>
    </row>
    <row r="4931" spans="1:16" x14ac:dyDescent="0.2">
      <c r="A4931" s="525"/>
      <c r="B4931" s="526"/>
      <c r="C4931" s="571"/>
      <c r="D4931" s="541"/>
      <c r="E4931" s="541"/>
      <c r="F4931" s="542"/>
      <c r="G4931" s="541"/>
      <c r="H4931" s="541"/>
      <c r="I4931" s="530"/>
      <c r="J4931" s="543"/>
      <c r="K4931" s="543"/>
      <c r="L4931" s="531"/>
      <c r="M4931" s="543"/>
      <c r="N4931" s="576"/>
      <c r="O4931" s="532"/>
      <c r="P4931" s="532"/>
    </row>
    <row r="4932" spans="1:16" x14ac:dyDescent="0.2">
      <c r="A4932" s="525"/>
      <c r="B4932" s="526"/>
      <c r="C4932" s="571"/>
      <c r="D4932" s="541"/>
      <c r="E4932" s="541"/>
      <c r="F4932" s="542"/>
      <c r="G4932" s="541"/>
      <c r="H4932" s="541"/>
      <c r="I4932" s="530"/>
      <c r="J4932" s="543"/>
      <c r="K4932" s="543"/>
      <c r="L4932" s="531"/>
      <c r="M4932" s="543"/>
      <c r="N4932" s="576"/>
      <c r="O4932" s="532"/>
      <c r="P4932" s="532"/>
    </row>
    <row r="4933" spans="1:16" x14ac:dyDescent="0.2">
      <c r="A4933" s="525"/>
      <c r="B4933" s="526"/>
      <c r="C4933" s="571"/>
      <c r="D4933" s="541"/>
      <c r="E4933" s="541"/>
      <c r="F4933" s="542"/>
      <c r="G4933" s="541"/>
      <c r="H4933" s="541"/>
      <c r="I4933" s="530"/>
      <c r="J4933" s="543"/>
      <c r="K4933" s="543"/>
      <c r="L4933" s="531"/>
      <c r="M4933" s="543"/>
      <c r="N4933" s="576"/>
      <c r="O4933" s="532"/>
      <c r="P4933" s="532"/>
    </row>
    <row r="4934" spans="1:16" x14ac:dyDescent="0.2">
      <c r="A4934" s="525"/>
      <c r="B4934" s="526"/>
      <c r="C4934" s="571"/>
      <c r="D4934" s="541"/>
      <c r="E4934" s="541"/>
      <c r="F4934" s="542"/>
      <c r="G4934" s="541"/>
      <c r="H4934" s="541"/>
      <c r="I4934" s="530"/>
      <c r="J4934" s="543"/>
      <c r="K4934" s="543"/>
      <c r="L4934" s="531"/>
      <c r="M4934" s="543"/>
      <c r="N4934" s="576"/>
      <c r="O4934" s="532"/>
      <c r="P4934" s="532"/>
    </row>
    <row r="4935" spans="1:16" x14ac:dyDescent="0.2">
      <c r="A4935" s="525"/>
      <c r="B4935" s="526"/>
      <c r="C4935" s="571"/>
      <c r="D4935" s="541"/>
      <c r="E4935" s="541"/>
      <c r="F4935" s="542"/>
      <c r="G4935" s="541"/>
      <c r="H4935" s="541"/>
      <c r="I4935" s="530"/>
      <c r="J4935" s="543"/>
      <c r="K4935" s="543"/>
      <c r="L4935" s="531"/>
      <c r="M4935" s="543"/>
      <c r="N4935" s="576"/>
      <c r="O4935" s="532"/>
      <c r="P4935" s="532"/>
    </row>
    <row r="4936" spans="1:16" x14ac:dyDescent="0.2">
      <c r="A4936" s="525"/>
      <c r="B4936" s="526"/>
      <c r="C4936" s="571"/>
      <c r="D4936" s="541"/>
      <c r="E4936" s="541"/>
      <c r="F4936" s="542"/>
      <c r="G4936" s="541"/>
      <c r="H4936" s="541"/>
      <c r="I4936" s="530"/>
      <c r="J4936" s="543"/>
      <c r="K4936" s="543"/>
      <c r="L4936" s="531"/>
      <c r="M4936" s="543"/>
      <c r="N4936" s="576"/>
      <c r="O4936" s="532"/>
      <c r="P4936" s="532"/>
    </row>
    <row r="4937" spans="1:16" x14ac:dyDescent="0.2">
      <c r="A4937" s="525"/>
      <c r="B4937" s="526"/>
      <c r="C4937" s="571"/>
      <c r="D4937" s="541"/>
      <c r="E4937" s="541"/>
      <c r="F4937" s="542"/>
      <c r="G4937" s="541"/>
      <c r="H4937" s="541"/>
      <c r="I4937" s="530"/>
      <c r="J4937" s="543"/>
      <c r="K4937" s="543"/>
      <c r="L4937" s="531"/>
      <c r="M4937" s="543"/>
      <c r="N4937" s="576"/>
      <c r="O4937" s="532"/>
      <c r="P4937" s="532"/>
    </row>
    <row r="4938" spans="1:16" x14ac:dyDescent="0.2">
      <c r="A4938" s="525"/>
      <c r="B4938" s="526"/>
      <c r="C4938" s="571"/>
      <c r="D4938" s="541"/>
      <c r="E4938" s="541"/>
      <c r="F4938" s="542"/>
      <c r="G4938" s="541"/>
      <c r="H4938" s="541"/>
      <c r="I4938" s="530"/>
      <c r="J4938" s="543"/>
      <c r="K4938" s="543"/>
      <c r="L4938" s="531"/>
      <c r="M4938" s="543"/>
      <c r="N4938" s="576"/>
      <c r="O4938" s="532"/>
      <c r="P4938" s="532"/>
    </row>
    <row r="4939" spans="1:16" x14ac:dyDescent="0.2">
      <c r="A4939" s="525"/>
      <c r="B4939" s="526"/>
      <c r="C4939" s="571"/>
      <c r="D4939" s="541"/>
      <c r="E4939" s="541"/>
      <c r="F4939" s="542"/>
      <c r="G4939" s="541"/>
      <c r="H4939" s="541"/>
      <c r="I4939" s="530"/>
      <c r="J4939" s="543"/>
      <c r="K4939" s="543"/>
      <c r="L4939" s="531"/>
      <c r="M4939" s="543"/>
      <c r="N4939" s="576"/>
      <c r="O4939" s="532"/>
      <c r="P4939" s="532"/>
    </row>
    <row r="4940" spans="1:16" x14ac:dyDescent="0.2">
      <c r="A4940" s="525"/>
      <c r="B4940" s="526"/>
      <c r="C4940" s="571"/>
      <c r="D4940" s="541"/>
      <c r="E4940" s="541"/>
      <c r="F4940" s="542"/>
      <c r="G4940" s="541"/>
      <c r="H4940" s="541"/>
      <c r="I4940" s="530"/>
      <c r="J4940" s="543"/>
      <c r="K4940" s="543"/>
      <c r="L4940" s="531"/>
      <c r="M4940" s="543"/>
      <c r="N4940" s="576"/>
      <c r="O4940" s="532"/>
      <c r="P4940" s="532"/>
    </row>
    <row r="4941" spans="1:16" x14ac:dyDescent="0.2">
      <c r="A4941" s="525"/>
      <c r="B4941" s="526"/>
      <c r="C4941" s="571"/>
      <c r="D4941" s="541"/>
      <c r="E4941" s="541"/>
      <c r="F4941" s="542"/>
      <c r="G4941" s="541"/>
      <c r="H4941" s="541"/>
      <c r="I4941" s="530"/>
      <c r="J4941" s="543"/>
      <c r="K4941" s="543"/>
      <c r="L4941" s="531"/>
      <c r="M4941" s="543"/>
      <c r="N4941" s="576"/>
      <c r="O4941" s="532"/>
      <c r="P4941" s="532"/>
    </row>
    <row r="4942" spans="1:16" x14ac:dyDescent="0.2">
      <c r="A4942" s="525"/>
      <c r="B4942" s="526"/>
      <c r="C4942" s="571"/>
      <c r="D4942" s="541"/>
      <c r="E4942" s="541"/>
      <c r="F4942" s="542"/>
      <c r="G4942" s="541"/>
      <c r="H4942" s="541"/>
      <c r="I4942" s="530"/>
      <c r="J4942" s="543"/>
      <c r="K4942" s="543"/>
      <c r="L4942" s="531"/>
      <c r="M4942" s="543"/>
      <c r="N4942" s="576"/>
      <c r="O4942" s="532"/>
      <c r="P4942" s="532"/>
    </row>
    <row r="4943" spans="1:16" x14ac:dyDescent="0.2">
      <c r="A4943" s="525"/>
      <c r="B4943" s="526"/>
      <c r="C4943" s="571"/>
      <c r="D4943" s="541"/>
      <c r="E4943" s="541"/>
      <c r="F4943" s="542"/>
      <c r="G4943" s="541"/>
      <c r="H4943" s="541"/>
      <c r="I4943" s="530"/>
      <c r="J4943" s="543"/>
      <c r="K4943" s="543"/>
      <c r="L4943" s="531"/>
      <c r="M4943" s="543"/>
      <c r="N4943" s="576"/>
      <c r="O4943" s="532"/>
      <c r="P4943" s="532"/>
    </row>
    <row r="4944" spans="1:16" x14ac:dyDescent="0.2">
      <c r="A4944" s="525"/>
      <c r="B4944" s="526"/>
      <c r="C4944" s="571"/>
      <c r="D4944" s="541"/>
      <c r="E4944" s="541"/>
      <c r="F4944" s="542"/>
      <c r="G4944" s="541"/>
      <c r="H4944" s="541"/>
      <c r="I4944" s="530"/>
      <c r="J4944" s="543"/>
      <c r="K4944" s="543"/>
      <c r="L4944" s="531"/>
      <c r="M4944" s="543"/>
      <c r="N4944" s="576"/>
      <c r="O4944" s="532"/>
      <c r="P4944" s="532"/>
    </row>
    <row r="4945" spans="1:16" x14ac:dyDescent="0.2">
      <c r="A4945" s="525"/>
      <c r="B4945" s="526"/>
      <c r="C4945" s="571"/>
      <c r="D4945" s="541"/>
      <c r="E4945" s="541"/>
      <c r="F4945" s="542"/>
      <c r="G4945" s="541"/>
      <c r="H4945" s="541"/>
      <c r="I4945" s="530"/>
      <c r="J4945" s="543"/>
      <c r="K4945" s="543"/>
      <c r="L4945" s="531"/>
      <c r="M4945" s="543"/>
      <c r="N4945" s="576"/>
      <c r="O4945" s="532"/>
      <c r="P4945" s="532"/>
    </row>
    <row r="4946" spans="1:16" x14ac:dyDescent="0.2">
      <c r="A4946" s="525"/>
      <c r="B4946" s="526"/>
      <c r="C4946" s="571"/>
      <c r="D4946" s="541"/>
      <c r="E4946" s="541"/>
      <c r="F4946" s="542"/>
      <c r="G4946" s="541"/>
      <c r="H4946" s="541"/>
      <c r="I4946" s="530"/>
      <c r="J4946" s="543"/>
      <c r="K4946" s="543"/>
      <c r="L4946" s="531"/>
      <c r="M4946" s="543"/>
      <c r="N4946" s="576"/>
      <c r="O4946" s="532"/>
      <c r="P4946" s="532"/>
    </row>
    <row r="4947" spans="1:16" x14ac:dyDescent="0.2">
      <c r="A4947" s="525"/>
      <c r="B4947" s="526"/>
      <c r="C4947" s="571"/>
      <c r="D4947" s="541"/>
      <c r="E4947" s="541"/>
      <c r="F4947" s="542"/>
      <c r="G4947" s="541"/>
      <c r="H4947" s="541"/>
      <c r="I4947" s="530"/>
      <c r="J4947" s="543"/>
      <c r="K4947" s="543"/>
      <c r="L4947" s="531"/>
      <c r="M4947" s="543"/>
      <c r="N4947" s="576"/>
      <c r="O4947" s="532"/>
      <c r="P4947" s="532"/>
    </row>
    <row r="4948" spans="1:16" x14ac:dyDescent="0.2">
      <c r="A4948" s="525"/>
      <c r="B4948" s="526"/>
      <c r="C4948" s="571"/>
      <c r="D4948" s="541"/>
      <c r="E4948" s="541"/>
      <c r="F4948" s="542"/>
      <c r="G4948" s="541"/>
      <c r="H4948" s="541"/>
      <c r="I4948" s="530"/>
      <c r="J4948" s="543"/>
      <c r="K4948" s="543"/>
      <c r="L4948" s="531"/>
      <c r="M4948" s="543"/>
      <c r="N4948" s="576"/>
      <c r="O4948" s="532"/>
      <c r="P4948" s="532"/>
    </row>
    <row r="4949" spans="1:16" x14ac:dyDescent="0.2">
      <c r="A4949" s="525"/>
      <c r="B4949" s="526"/>
      <c r="C4949" s="571"/>
      <c r="D4949" s="541"/>
      <c r="E4949" s="541"/>
      <c r="F4949" s="542"/>
      <c r="G4949" s="541"/>
      <c r="H4949" s="541"/>
      <c r="I4949" s="530"/>
      <c r="J4949" s="543"/>
      <c r="K4949" s="543"/>
      <c r="L4949" s="531"/>
      <c r="M4949" s="543"/>
      <c r="N4949" s="576"/>
      <c r="O4949" s="532"/>
      <c r="P4949" s="532"/>
    </row>
    <row r="4950" spans="1:16" x14ac:dyDescent="0.2">
      <c r="A4950" s="525"/>
      <c r="B4950" s="526"/>
      <c r="C4950" s="571"/>
      <c r="D4950" s="541"/>
      <c r="E4950" s="541"/>
      <c r="F4950" s="542"/>
      <c r="G4950" s="541"/>
      <c r="H4950" s="541"/>
      <c r="I4950" s="530"/>
      <c r="J4950" s="543"/>
      <c r="K4950" s="543"/>
      <c r="L4950" s="531"/>
      <c r="M4950" s="543"/>
      <c r="N4950" s="576"/>
      <c r="O4950" s="532"/>
      <c r="P4950" s="532"/>
    </row>
    <row r="4951" spans="1:16" x14ac:dyDescent="0.2">
      <c r="A4951" s="525"/>
      <c r="B4951" s="526"/>
      <c r="C4951" s="571"/>
      <c r="D4951" s="541"/>
      <c r="E4951" s="541"/>
      <c r="F4951" s="542"/>
      <c r="G4951" s="541"/>
      <c r="H4951" s="541"/>
      <c r="I4951" s="530"/>
      <c r="J4951" s="543"/>
      <c r="K4951" s="543"/>
      <c r="L4951" s="531"/>
      <c r="M4951" s="543"/>
      <c r="N4951" s="576"/>
      <c r="O4951" s="532"/>
      <c r="P4951" s="532"/>
    </row>
    <row r="4952" spans="1:16" x14ac:dyDescent="0.2">
      <c r="A4952" s="525"/>
      <c r="B4952" s="526"/>
      <c r="C4952" s="571"/>
      <c r="D4952" s="541"/>
      <c r="E4952" s="541"/>
      <c r="F4952" s="542"/>
      <c r="G4952" s="541"/>
      <c r="H4952" s="541"/>
      <c r="I4952" s="530"/>
      <c r="J4952" s="543"/>
      <c r="K4952" s="543"/>
      <c r="L4952" s="531"/>
      <c r="M4952" s="543"/>
      <c r="N4952" s="576"/>
      <c r="O4952" s="532"/>
      <c r="P4952" s="532"/>
    </row>
    <row r="4953" spans="1:16" x14ac:dyDescent="0.2">
      <c r="A4953" s="525"/>
      <c r="B4953" s="526"/>
      <c r="C4953" s="571"/>
      <c r="D4953" s="541"/>
      <c r="E4953" s="541"/>
      <c r="F4953" s="542"/>
      <c r="G4953" s="541"/>
      <c r="H4953" s="541"/>
      <c r="I4953" s="530"/>
      <c r="J4953" s="543"/>
      <c r="K4953" s="543"/>
      <c r="L4953" s="531"/>
      <c r="M4953" s="543"/>
      <c r="N4953" s="576"/>
      <c r="O4953" s="532"/>
      <c r="P4953" s="532"/>
    </row>
    <row r="4954" spans="1:16" x14ac:dyDescent="0.2">
      <c r="A4954" s="525"/>
      <c r="B4954" s="526"/>
      <c r="C4954" s="571"/>
      <c r="D4954" s="541"/>
      <c r="E4954" s="541"/>
      <c r="F4954" s="542"/>
      <c r="G4954" s="541"/>
      <c r="H4954" s="541"/>
      <c r="I4954" s="530"/>
      <c r="J4954" s="543"/>
      <c r="K4954" s="543"/>
      <c r="L4954" s="531"/>
      <c r="M4954" s="543"/>
      <c r="N4954" s="576"/>
      <c r="O4954" s="532"/>
      <c r="P4954" s="532"/>
    </row>
    <row r="4955" spans="1:16" x14ac:dyDescent="0.2">
      <c r="A4955" s="525"/>
      <c r="B4955" s="526"/>
      <c r="C4955" s="571"/>
      <c r="D4955" s="541"/>
      <c r="E4955" s="541"/>
      <c r="F4955" s="542"/>
      <c r="G4955" s="541"/>
      <c r="H4955" s="541"/>
      <c r="I4955" s="530"/>
      <c r="J4955" s="543"/>
      <c r="K4955" s="543"/>
      <c r="L4955" s="531"/>
      <c r="M4955" s="543"/>
      <c r="N4955" s="576"/>
      <c r="O4955" s="532"/>
      <c r="P4955" s="532"/>
    </row>
    <row r="4956" spans="1:16" x14ac:dyDescent="0.2">
      <c r="A4956" s="525"/>
      <c r="B4956" s="526"/>
      <c r="C4956" s="571"/>
      <c r="D4956" s="541"/>
      <c r="E4956" s="541"/>
      <c r="F4956" s="542"/>
      <c r="G4956" s="541"/>
      <c r="H4956" s="541"/>
      <c r="I4956" s="530"/>
      <c r="J4956" s="543"/>
      <c r="K4956" s="543"/>
      <c r="L4956" s="531"/>
      <c r="M4956" s="543"/>
      <c r="N4956" s="576"/>
      <c r="O4956" s="532"/>
      <c r="P4956" s="532"/>
    </row>
    <row r="4957" spans="1:16" x14ac:dyDescent="0.2">
      <c r="A4957" s="525"/>
      <c r="B4957" s="526"/>
      <c r="C4957" s="571"/>
      <c r="D4957" s="541"/>
      <c r="E4957" s="541"/>
      <c r="F4957" s="542"/>
      <c r="G4957" s="541"/>
      <c r="H4957" s="541"/>
      <c r="I4957" s="530"/>
      <c r="J4957" s="543"/>
      <c r="K4957" s="543"/>
      <c r="L4957" s="531"/>
      <c r="M4957" s="543"/>
      <c r="N4957" s="576"/>
      <c r="O4957" s="532"/>
      <c r="P4957" s="532"/>
    </row>
    <row r="4958" spans="1:16" x14ac:dyDescent="0.2">
      <c r="A4958" s="525"/>
      <c r="B4958" s="526"/>
      <c r="C4958" s="571"/>
      <c r="D4958" s="541"/>
      <c r="E4958" s="541"/>
      <c r="F4958" s="542"/>
      <c r="G4958" s="541"/>
      <c r="H4958" s="541"/>
      <c r="I4958" s="530"/>
      <c r="J4958" s="543"/>
      <c r="K4958" s="543"/>
      <c r="L4958" s="531"/>
      <c r="M4958" s="543"/>
      <c r="N4958" s="576"/>
      <c r="O4958" s="532"/>
      <c r="P4958" s="532"/>
    </row>
    <row r="4959" spans="1:16" x14ac:dyDescent="0.2">
      <c r="A4959" s="525"/>
      <c r="B4959" s="526"/>
      <c r="C4959" s="571"/>
      <c r="D4959" s="541"/>
      <c r="E4959" s="541"/>
      <c r="F4959" s="542"/>
      <c r="G4959" s="541"/>
      <c r="H4959" s="541"/>
      <c r="I4959" s="530"/>
      <c r="J4959" s="543"/>
      <c r="K4959" s="543"/>
      <c r="L4959" s="531"/>
      <c r="M4959" s="543"/>
      <c r="N4959" s="576"/>
      <c r="O4959" s="532"/>
      <c r="P4959" s="532"/>
    </row>
    <row r="4960" spans="1:16" x14ac:dyDescent="0.2">
      <c r="A4960" s="525"/>
      <c r="B4960" s="526"/>
      <c r="C4960" s="571"/>
      <c r="D4960" s="541"/>
      <c r="E4960" s="541"/>
      <c r="F4960" s="542"/>
      <c r="G4960" s="541"/>
      <c r="H4960" s="541"/>
      <c r="I4960" s="530"/>
      <c r="J4960" s="543"/>
      <c r="K4960" s="543"/>
      <c r="L4960" s="531"/>
      <c r="M4960" s="543"/>
      <c r="N4960" s="576"/>
      <c r="O4960" s="532"/>
      <c r="P4960" s="532"/>
    </row>
    <row r="4961" spans="1:16" x14ac:dyDescent="0.2">
      <c r="A4961" s="525"/>
      <c r="B4961" s="526"/>
      <c r="C4961" s="571"/>
      <c r="D4961" s="541"/>
      <c r="E4961" s="541"/>
      <c r="F4961" s="542"/>
      <c r="G4961" s="541"/>
      <c r="H4961" s="541"/>
      <c r="I4961" s="530"/>
      <c r="J4961" s="543"/>
      <c r="K4961" s="543"/>
      <c r="L4961" s="531"/>
      <c r="M4961" s="543"/>
      <c r="N4961" s="576"/>
      <c r="O4961" s="532"/>
      <c r="P4961" s="532"/>
    </row>
    <row r="4962" spans="1:16" x14ac:dyDescent="0.2">
      <c r="A4962" s="525"/>
      <c r="B4962" s="526"/>
      <c r="C4962" s="571"/>
      <c r="D4962" s="541"/>
      <c r="E4962" s="541"/>
      <c r="F4962" s="542"/>
      <c r="G4962" s="541"/>
      <c r="H4962" s="541"/>
      <c r="I4962" s="530"/>
      <c r="J4962" s="543"/>
      <c r="K4962" s="543"/>
      <c r="L4962" s="531"/>
      <c r="M4962" s="543"/>
      <c r="N4962" s="576"/>
      <c r="O4962" s="532"/>
      <c r="P4962" s="532"/>
    </row>
    <row r="4963" spans="1:16" x14ac:dyDescent="0.2">
      <c r="A4963" s="525"/>
      <c r="B4963" s="526"/>
      <c r="C4963" s="571"/>
      <c r="D4963" s="541"/>
      <c r="E4963" s="541"/>
      <c r="F4963" s="542"/>
      <c r="G4963" s="541"/>
      <c r="H4963" s="541"/>
      <c r="I4963" s="530"/>
      <c r="J4963" s="543"/>
      <c r="K4963" s="543"/>
      <c r="L4963" s="531"/>
      <c r="M4963" s="543"/>
      <c r="N4963" s="576"/>
      <c r="O4963" s="532"/>
      <c r="P4963" s="532"/>
    </row>
    <row r="4964" spans="1:16" x14ac:dyDescent="0.2">
      <c r="A4964" s="525"/>
      <c r="B4964" s="526"/>
      <c r="C4964" s="571"/>
      <c r="D4964" s="541"/>
      <c r="E4964" s="541"/>
      <c r="F4964" s="542"/>
      <c r="G4964" s="541"/>
      <c r="H4964" s="541"/>
      <c r="I4964" s="530"/>
      <c r="J4964" s="543"/>
      <c r="K4964" s="543"/>
      <c r="L4964" s="531"/>
      <c r="M4964" s="543"/>
      <c r="N4964" s="576"/>
      <c r="O4964" s="532"/>
      <c r="P4964" s="532"/>
    </row>
    <row r="4965" spans="1:16" x14ac:dyDescent="0.2">
      <c r="A4965" s="525"/>
      <c r="B4965" s="526"/>
      <c r="C4965" s="571"/>
      <c r="D4965" s="541"/>
      <c r="E4965" s="541"/>
      <c r="F4965" s="542"/>
      <c r="G4965" s="541"/>
      <c r="H4965" s="541"/>
      <c r="I4965" s="530"/>
      <c r="J4965" s="543"/>
      <c r="K4965" s="543"/>
      <c r="L4965" s="531"/>
      <c r="M4965" s="543"/>
      <c r="N4965" s="576"/>
      <c r="O4965" s="532"/>
      <c r="P4965" s="532"/>
    </row>
    <row r="4966" spans="1:16" x14ac:dyDescent="0.2">
      <c r="A4966" s="525"/>
      <c r="B4966" s="526"/>
      <c r="C4966" s="571"/>
      <c r="D4966" s="541"/>
      <c r="E4966" s="541"/>
      <c r="F4966" s="542"/>
      <c r="G4966" s="541"/>
      <c r="H4966" s="541"/>
      <c r="I4966" s="530"/>
      <c r="J4966" s="543"/>
      <c r="K4966" s="543"/>
      <c r="L4966" s="531"/>
      <c r="M4966" s="543"/>
      <c r="N4966" s="576"/>
      <c r="O4966" s="532"/>
      <c r="P4966" s="532"/>
    </row>
    <row r="4967" spans="1:16" x14ac:dyDescent="0.2">
      <c r="A4967" s="525"/>
      <c r="B4967" s="526"/>
      <c r="C4967" s="571"/>
      <c r="D4967" s="541"/>
      <c r="E4967" s="541"/>
      <c r="F4967" s="542"/>
      <c r="G4967" s="541"/>
      <c r="H4967" s="541"/>
      <c r="I4967" s="530"/>
      <c r="J4967" s="543"/>
      <c r="K4967" s="543"/>
      <c r="L4967" s="531"/>
      <c r="M4967" s="543"/>
      <c r="N4967" s="576"/>
      <c r="O4967" s="532"/>
      <c r="P4967" s="532"/>
    </row>
    <row r="4968" spans="1:16" x14ac:dyDescent="0.2">
      <c r="A4968" s="525"/>
      <c r="B4968" s="526"/>
      <c r="C4968" s="571"/>
      <c r="D4968" s="541"/>
      <c r="E4968" s="541"/>
      <c r="F4968" s="542"/>
      <c r="G4968" s="541"/>
      <c r="H4968" s="541"/>
      <c r="I4968" s="530"/>
      <c r="J4968" s="543"/>
      <c r="K4968" s="543"/>
      <c r="L4968" s="531"/>
      <c r="M4968" s="543"/>
      <c r="N4968" s="576"/>
      <c r="O4968" s="532"/>
      <c r="P4968" s="532"/>
    </row>
    <row r="4969" spans="1:16" x14ac:dyDescent="0.2">
      <c r="A4969" s="525"/>
      <c r="B4969" s="526"/>
      <c r="C4969" s="571"/>
      <c r="D4969" s="541"/>
      <c r="E4969" s="541"/>
      <c r="F4969" s="542"/>
      <c r="G4969" s="541"/>
      <c r="H4969" s="541"/>
      <c r="I4969" s="530"/>
      <c r="J4969" s="543"/>
      <c r="K4969" s="543"/>
      <c r="L4969" s="531"/>
      <c r="M4969" s="543"/>
      <c r="N4969" s="576"/>
      <c r="O4969" s="532"/>
      <c r="P4969" s="532"/>
    </row>
    <row r="4970" spans="1:16" x14ac:dyDescent="0.2">
      <c r="A4970" s="525"/>
      <c r="B4970" s="526"/>
      <c r="C4970" s="571"/>
      <c r="D4970" s="541"/>
      <c r="E4970" s="541"/>
      <c r="F4970" s="542"/>
      <c r="G4970" s="541"/>
      <c r="H4970" s="541"/>
      <c r="I4970" s="530"/>
      <c r="J4970" s="543"/>
      <c r="K4970" s="543"/>
      <c r="L4970" s="531"/>
      <c r="M4970" s="543"/>
      <c r="N4970" s="576"/>
      <c r="O4970" s="532"/>
      <c r="P4970" s="532"/>
    </row>
    <row r="4971" spans="1:16" x14ac:dyDescent="0.2">
      <c r="A4971" s="525"/>
      <c r="B4971" s="526"/>
      <c r="C4971" s="571"/>
      <c r="D4971" s="541"/>
      <c r="E4971" s="541"/>
      <c r="F4971" s="542"/>
      <c r="G4971" s="541"/>
      <c r="H4971" s="541"/>
      <c r="I4971" s="530"/>
      <c r="J4971" s="543"/>
      <c r="K4971" s="543"/>
      <c r="L4971" s="531"/>
      <c r="M4971" s="543"/>
      <c r="N4971" s="576"/>
      <c r="O4971" s="532"/>
      <c r="P4971" s="532"/>
    </row>
    <row r="4972" spans="1:16" x14ac:dyDescent="0.2">
      <c r="A4972" s="525"/>
      <c r="B4972" s="526"/>
      <c r="C4972" s="571"/>
      <c r="D4972" s="541"/>
      <c r="E4972" s="541"/>
      <c r="F4972" s="542"/>
      <c r="G4972" s="541"/>
      <c r="H4972" s="541"/>
      <c r="I4972" s="530"/>
      <c r="J4972" s="543"/>
      <c r="K4972" s="543"/>
      <c r="L4972" s="531"/>
      <c r="M4972" s="543"/>
      <c r="N4972" s="576"/>
      <c r="O4972" s="532"/>
      <c r="P4972" s="532"/>
    </row>
    <row r="4973" spans="1:16" x14ac:dyDescent="0.2">
      <c r="A4973" s="525"/>
      <c r="B4973" s="526"/>
      <c r="C4973" s="571"/>
      <c r="D4973" s="541"/>
      <c r="E4973" s="541"/>
      <c r="F4973" s="542"/>
      <c r="G4973" s="541"/>
      <c r="H4973" s="541"/>
      <c r="I4973" s="530"/>
      <c r="J4973" s="543"/>
      <c r="K4973" s="543"/>
      <c r="L4973" s="531"/>
      <c r="M4973" s="543"/>
      <c r="N4973" s="576"/>
      <c r="O4973" s="532"/>
      <c r="P4973" s="532"/>
    </row>
    <row r="4974" spans="1:16" x14ac:dyDescent="0.2">
      <c r="A4974" s="525"/>
      <c r="B4974" s="526"/>
      <c r="C4974" s="571"/>
      <c r="D4974" s="541"/>
      <c r="E4974" s="541"/>
      <c r="F4974" s="542"/>
      <c r="G4974" s="541"/>
      <c r="H4974" s="541"/>
      <c r="I4974" s="530"/>
      <c r="J4974" s="543"/>
      <c r="K4974" s="543"/>
      <c r="L4974" s="531"/>
      <c r="M4974" s="543"/>
      <c r="N4974" s="576"/>
      <c r="O4974" s="532"/>
      <c r="P4974" s="532"/>
    </row>
    <row r="4975" spans="1:16" x14ac:dyDescent="0.2">
      <c r="A4975" s="525"/>
      <c r="B4975" s="526"/>
      <c r="C4975" s="571"/>
      <c r="D4975" s="541"/>
      <c r="E4975" s="541"/>
      <c r="F4975" s="542"/>
      <c r="G4975" s="541"/>
      <c r="H4975" s="541"/>
      <c r="I4975" s="530"/>
      <c r="J4975" s="543"/>
      <c r="K4975" s="543"/>
      <c r="L4975" s="531"/>
      <c r="M4975" s="543"/>
      <c r="N4975" s="576"/>
      <c r="O4975" s="532"/>
      <c r="P4975" s="532"/>
    </row>
    <row r="4976" spans="1:16" x14ac:dyDescent="0.2">
      <c r="A4976" s="525"/>
      <c r="B4976" s="526"/>
      <c r="C4976" s="571"/>
      <c r="D4976" s="541"/>
      <c r="E4976" s="541"/>
      <c r="F4976" s="542"/>
      <c r="G4976" s="541"/>
      <c r="H4976" s="541"/>
      <c r="I4976" s="530"/>
      <c r="J4976" s="543"/>
      <c r="K4976" s="543"/>
      <c r="L4976" s="531"/>
      <c r="M4976" s="543"/>
      <c r="N4976" s="576"/>
      <c r="O4976" s="532"/>
      <c r="P4976" s="532"/>
    </row>
    <row r="4977" spans="1:16" x14ac:dyDescent="0.2">
      <c r="A4977" s="525"/>
      <c r="B4977" s="526"/>
      <c r="C4977" s="571"/>
      <c r="D4977" s="541"/>
      <c r="E4977" s="541"/>
      <c r="F4977" s="542"/>
      <c r="G4977" s="541"/>
      <c r="H4977" s="541"/>
      <c r="I4977" s="530"/>
      <c r="J4977" s="543"/>
      <c r="K4977" s="543"/>
      <c r="L4977" s="531"/>
      <c r="M4977" s="543"/>
      <c r="N4977" s="576"/>
      <c r="O4977" s="532"/>
      <c r="P4977" s="532"/>
    </row>
    <row r="4978" spans="1:16" x14ac:dyDescent="0.2">
      <c r="A4978" s="525"/>
      <c r="B4978" s="526"/>
      <c r="C4978" s="571"/>
      <c r="D4978" s="541"/>
      <c r="E4978" s="541"/>
      <c r="F4978" s="542"/>
      <c r="G4978" s="541"/>
      <c r="H4978" s="541"/>
      <c r="I4978" s="530"/>
      <c r="J4978" s="543"/>
      <c r="K4978" s="543"/>
      <c r="L4978" s="531"/>
      <c r="M4978" s="543"/>
      <c r="N4978" s="576"/>
      <c r="O4978" s="532"/>
      <c r="P4978" s="532"/>
    </row>
    <row r="4979" spans="1:16" x14ac:dyDescent="0.2">
      <c r="A4979" s="525"/>
      <c r="B4979" s="526"/>
      <c r="C4979" s="571"/>
      <c r="D4979" s="541"/>
      <c r="E4979" s="541"/>
      <c r="F4979" s="542"/>
      <c r="G4979" s="541"/>
      <c r="H4979" s="541"/>
      <c r="I4979" s="530"/>
      <c r="J4979" s="543"/>
      <c r="K4979" s="543"/>
      <c r="L4979" s="531"/>
      <c r="M4979" s="543"/>
      <c r="N4979" s="576"/>
      <c r="O4979" s="532"/>
      <c r="P4979" s="532"/>
    </row>
    <row r="4980" spans="1:16" x14ac:dyDescent="0.2">
      <c r="A4980" s="525"/>
      <c r="B4980" s="526"/>
      <c r="C4980" s="571"/>
      <c r="D4980" s="541"/>
      <c r="E4980" s="541"/>
      <c r="F4980" s="542"/>
      <c r="G4980" s="541"/>
      <c r="H4980" s="541"/>
      <c r="I4980" s="530"/>
      <c r="J4980" s="543"/>
      <c r="K4980" s="543"/>
      <c r="L4980" s="531"/>
      <c r="M4980" s="543"/>
      <c r="N4980" s="576"/>
      <c r="O4980" s="532"/>
      <c r="P4980" s="532"/>
    </row>
    <row r="4981" spans="1:16" x14ac:dyDescent="0.2">
      <c r="A4981" s="525"/>
      <c r="B4981" s="526"/>
      <c r="C4981" s="571"/>
      <c r="D4981" s="541"/>
      <c r="E4981" s="541"/>
      <c r="F4981" s="542"/>
      <c r="G4981" s="541"/>
      <c r="H4981" s="541"/>
      <c r="I4981" s="530"/>
      <c r="J4981" s="543"/>
      <c r="K4981" s="543"/>
      <c r="L4981" s="531"/>
      <c r="M4981" s="543"/>
      <c r="N4981" s="576"/>
      <c r="O4981" s="532"/>
      <c r="P4981" s="532"/>
    </row>
    <row r="4982" spans="1:16" x14ac:dyDescent="0.2">
      <c r="A4982" s="525"/>
      <c r="B4982" s="526"/>
      <c r="C4982" s="571"/>
      <c r="D4982" s="541"/>
      <c r="E4982" s="541"/>
      <c r="F4982" s="542"/>
      <c r="G4982" s="541"/>
      <c r="H4982" s="541"/>
      <c r="I4982" s="530"/>
      <c r="J4982" s="543"/>
      <c r="K4982" s="543"/>
      <c r="L4982" s="531"/>
      <c r="M4982" s="543"/>
      <c r="N4982" s="576"/>
      <c r="O4982" s="532"/>
      <c r="P4982" s="532"/>
    </row>
    <row r="4983" spans="1:16" x14ac:dyDescent="0.2">
      <c r="A4983" s="525"/>
      <c r="B4983" s="526"/>
      <c r="C4983" s="571"/>
      <c r="D4983" s="541"/>
      <c r="E4983" s="541"/>
      <c r="F4983" s="542"/>
      <c r="G4983" s="541"/>
      <c r="H4983" s="541"/>
      <c r="I4983" s="530"/>
      <c r="J4983" s="543"/>
      <c r="K4983" s="543"/>
      <c r="L4983" s="531"/>
      <c r="M4983" s="543"/>
      <c r="N4983" s="576"/>
      <c r="O4983" s="532"/>
      <c r="P4983" s="532"/>
    </row>
    <row r="4984" spans="1:16" x14ac:dyDescent="0.2">
      <c r="A4984" s="525"/>
      <c r="B4984" s="526"/>
      <c r="C4984" s="571"/>
      <c r="D4984" s="541"/>
      <c r="E4984" s="541"/>
      <c r="F4984" s="542"/>
      <c r="G4984" s="541"/>
      <c r="H4984" s="541"/>
      <c r="I4984" s="530"/>
      <c r="J4984" s="543"/>
      <c r="K4984" s="543"/>
      <c r="L4984" s="531"/>
      <c r="M4984" s="543"/>
      <c r="N4984" s="576"/>
      <c r="O4984" s="532"/>
      <c r="P4984" s="532"/>
    </row>
    <row r="4985" spans="1:16" x14ac:dyDescent="0.2">
      <c r="A4985" s="525"/>
      <c r="B4985" s="526"/>
      <c r="C4985" s="571"/>
      <c r="D4985" s="541"/>
      <c r="E4985" s="541"/>
      <c r="F4985" s="542"/>
      <c r="G4985" s="541"/>
      <c r="H4985" s="541"/>
      <c r="I4985" s="530"/>
      <c r="J4985" s="543"/>
      <c r="K4985" s="543"/>
      <c r="L4985" s="531"/>
      <c r="M4985" s="543"/>
      <c r="N4985" s="576"/>
      <c r="O4985" s="532"/>
      <c r="P4985" s="532"/>
    </row>
    <row r="4986" spans="1:16" x14ac:dyDescent="0.2">
      <c r="A4986" s="525"/>
      <c r="B4986" s="526"/>
      <c r="C4986" s="571"/>
      <c r="D4986" s="541"/>
      <c r="E4986" s="541"/>
      <c r="F4986" s="542"/>
      <c r="G4986" s="541"/>
      <c r="H4986" s="541"/>
      <c r="I4986" s="530"/>
      <c r="J4986" s="543"/>
      <c r="K4986" s="543"/>
      <c r="L4986" s="531"/>
      <c r="M4986" s="543"/>
      <c r="N4986" s="576"/>
      <c r="O4986" s="532"/>
      <c r="P4986" s="532"/>
    </row>
    <row r="4987" spans="1:16" x14ac:dyDescent="0.2">
      <c r="A4987" s="525"/>
      <c r="B4987" s="526"/>
      <c r="C4987" s="571"/>
      <c r="D4987" s="541"/>
      <c r="E4987" s="541"/>
      <c r="F4987" s="542"/>
      <c r="G4987" s="541"/>
      <c r="H4987" s="541"/>
      <c r="I4987" s="530"/>
      <c r="J4987" s="543"/>
      <c r="K4987" s="543"/>
      <c r="L4987" s="531"/>
      <c r="M4987" s="543"/>
      <c r="N4987" s="576"/>
      <c r="O4987" s="532"/>
      <c r="P4987" s="532"/>
    </row>
    <row r="4988" spans="1:16" x14ac:dyDescent="0.2">
      <c r="A4988" s="525"/>
      <c r="B4988" s="526"/>
      <c r="C4988" s="571"/>
      <c r="D4988" s="541"/>
      <c r="E4988" s="541"/>
      <c r="F4988" s="542"/>
      <c r="G4988" s="541"/>
      <c r="H4988" s="541"/>
      <c r="I4988" s="530"/>
      <c r="J4988" s="543"/>
      <c r="K4988" s="543"/>
      <c r="L4988" s="531"/>
      <c r="M4988" s="543"/>
      <c r="N4988" s="576"/>
      <c r="O4988" s="532"/>
      <c r="P4988" s="532"/>
    </row>
    <row r="4989" spans="1:16" x14ac:dyDescent="0.2">
      <c r="A4989" s="525"/>
      <c r="B4989" s="526"/>
      <c r="C4989" s="571"/>
      <c r="D4989" s="541"/>
      <c r="E4989" s="541"/>
      <c r="F4989" s="542"/>
      <c r="G4989" s="541"/>
      <c r="H4989" s="541"/>
      <c r="I4989" s="530"/>
      <c r="J4989" s="543"/>
      <c r="K4989" s="543"/>
      <c r="L4989" s="531"/>
      <c r="M4989" s="543"/>
      <c r="N4989" s="576"/>
      <c r="O4989" s="532"/>
      <c r="P4989" s="532"/>
    </row>
    <row r="4990" spans="1:16" x14ac:dyDescent="0.2">
      <c r="A4990" s="525"/>
      <c r="B4990" s="526"/>
      <c r="C4990" s="571"/>
      <c r="D4990" s="541"/>
      <c r="E4990" s="541"/>
      <c r="F4990" s="542"/>
      <c r="G4990" s="541"/>
      <c r="H4990" s="541"/>
      <c r="I4990" s="530"/>
      <c r="J4990" s="543"/>
      <c r="K4990" s="543"/>
      <c r="L4990" s="531"/>
      <c r="M4990" s="543"/>
      <c r="N4990" s="576"/>
      <c r="O4990" s="532"/>
      <c r="P4990" s="532"/>
    </row>
    <row r="4991" spans="1:16" x14ac:dyDescent="0.2">
      <c r="A4991" s="525"/>
      <c r="B4991" s="526"/>
      <c r="C4991" s="571"/>
      <c r="D4991" s="541"/>
      <c r="E4991" s="541"/>
      <c r="F4991" s="542"/>
      <c r="G4991" s="541"/>
      <c r="H4991" s="541"/>
      <c r="I4991" s="530"/>
      <c r="J4991" s="543"/>
      <c r="K4991" s="543"/>
      <c r="L4991" s="531"/>
      <c r="M4991" s="543"/>
      <c r="N4991" s="576"/>
      <c r="O4991" s="532"/>
      <c r="P4991" s="532"/>
    </row>
    <row r="4992" spans="1:16" x14ac:dyDescent="0.2">
      <c r="A4992" s="525"/>
      <c r="B4992" s="526"/>
      <c r="C4992" s="571"/>
      <c r="D4992" s="541"/>
      <c r="E4992" s="541"/>
      <c r="F4992" s="542"/>
      <c r="G4992" s="541"/>
      <c r="H4992" s="541"/>
      <c r="I4992" s="530"/>
      <c r="J4992" s="543"/>
      <c r="K4992" s="543"/>
      <c r="L4992" s="531"/>
      <c r="M4992" s="543"/>
      <c r="N4992" s="576"/>
      <c r="O4992" s="532"/>
      <c r="P4992" s="532"/>
    </row>
    <row r="4993" spans="1:16" x14ac:dyDescent="0.2">
      <c r="A4993" s="525"/>
      <c r="B4993" s="526"/>
      <c r="C4993" s="571"/>
      <c r="D4993" s="541"/>
      <c r="E4993" s="541"/>
      <c r="F4993" s="542"/>
      <c r="G4993" s="541"/>
      <c r="H4993" s="541"/>
      <c r="I4993" s="530"/>
      <c r="J4993" s="543"/>
      <c r="K4993" s="543"/>
      <c r="L4993" s="531"/>
      <c r="M4993" s="543"/>
      <c r="N4993" s="576"/>
      <c r="O4993" s="532"/>
      <c r="P4993" s="532"/>
    </row>
    <row r="4994" spans="1:16" x14ac:dyDescent="0.2">
      <c r="A4994" s="525"/>
      <c r="B4994" s="526"/>
      <c r="C4994" s="571"/>
      <c r="D4994" s="541"/>
      <c r="E4994" s="541"/>
      <c r="F4994" s="542"/>
      <c r="G4994" s="541"/>
      <c r="H4994" s="541"/>
      <c r="I4994" s="530"/>
      <c r="J4994" s="543"/>
      <c r="K4994" s="543"/>
      <c r="L4994" s="531"/>
      <c r="M4994" s="543"/>
      <c r="N4994" s="576"/>
      <c r="O4994" s="532"/>
      <c r="P4994" s="532"/>
    </row>
    <row r="4995" spans="1:16" x14ac:dyDescent="0.2">
      <c r="A4995" s="525"/>
      <c r="B4995" s="526"/>
      <c r="C4995" s="571"/>
      <c r="D4995" s="541"/>
      <c r="E4995" s="541"/>
      <c r="F4995" s="542"/>
      <c r="G4995" s="541"/>
      <c r="H4995" s="541"/>
      <c r="I4995" s="530"/>
      <c r="J4995" s="543"/>
      <c r="K4995" s="543"/>
      <c r="L4995" s="531"/>
      <c r="M4995" s="543"/>
      <c r="N4995" s="576"/>
      <c r="O4995" s="532"/>
      <c r="P4995" s="532"/>
    </row>
    <row r="4996" spans="1:16" x14ac:dyDescent="0.2">
      <c r="A4996" s="525"/>
      <c r="B4996" s="526"/>
      <c r="C4996" s="571"/>
      <c r="D4996" s="541"/>
      <c r="E4996" s="541"/>
      <c r="F4996" s="542"/>
      <c r="G4996" s="541"/>
      <c r="H4996" s="541"/>
      <c r="I4996" s="530"/>
      <c r="J4996" s="543"/>
      <c r="K4996" s="543"/>
      <c r="L4996" s="531"/>
      <c r="M4996" s="543"/>
      <c r="N4996" s="576"/>
      <c r="O4996" s="532"/>
      <c r="P4996" s="532"/>
    </row>
    <row r="4997" spans="1:16" x14ac:dyDescent="0.2">
      <c r="A4997" s="525"/>
      <c r="B4997" s="526"/>
      <c r="C4997" s="571"/>
      <c r="D4997" s="541"/>
      <c r="E4997" s="541"/>
      <c r="F4997" s="542"/>
      <c r="G4997" s="541"/>
      <c r="H4997" s="541"/>
      <c r="I4997" s="530"/>
      <c r="J4997" s="543"/>
      <c r="K4997" s="543"/>
      <c r="L4997" s="531"/>
      <c r="M4997" s="543"/>
      <c r="N4997" s="576"/>
      <c r="O4997" s="532"/>
      <c r="P4997" s="532"/>
    </row>
    <row r="4998" spans="1:16" x14ac:dyDescent="0.2">
      <c r="A4998" s="525"/>
      <c r="B4998" s="526"/>
      <c r="C4998" s="571"/>
      <c r="D4998" s="541"/>
      <c r="E4998" s="541"/>
      <c r="F4998" s="542"/>
      <c r="G4998" s="541"/>
      <c r="H4998" s="541"/>
      <c r="I4998" s="530"/>
      <c r="J4998" s="543"/>
      <c r="K4998" s="543"/>
      <c r="L4998" s="531"/>
      <c r="M4998" s="543"/>
      <c r="N4998" s="576"/>
      <c r="O4998" s="532"/>
      <c r="P4998" s="532"/>
    </row>
    <row r="4999" spans="1:16" x14ac:dyDescent="0.2">
      <c r="A4999" s="525"/>
      <c r="B4999" s="526"/>
      <c r="C4999" s="571"/>
      <c r="D4999" s="541"/>
      <c r="E4999" s="541"/>
      <c r="F4999" s="542"/>
      <c r="G4999" s="541"/>
      <c r="H4999" s="541"/>
      <c r="I4999" s="530"/>
      <c r="J4999" s="543"/>
      <c r="K4999" s="543"/>
      <c r="L4999" s="531"/>
      <c r="M4999" s="543"/>
      <c r="N4999" s="576"/>
      <c r="O4999" s="532"/>
      <c r="P4999" s="532"/>
    </row>
    <row r="5000" spans="1:16" x14ac:dyDescent="0.2">
      <c r="A5000" s="525"/>
      <c r="B5000" s="526"/>
      <c r="C5000" s="571"/>
      <c r="D5000" s="541"/>
      <c r="E5000" s="541"/>
      <c r="F5000" s="542"/>
      <c r="G5000" s="541"/>
      <c r="H5000" s="541"/>
      <c r="I5000" s="530"/>
      <c r="J5000" s="543"/>
      <c r="K5000" s="543"/>
      <c r="L5000" s="531"/>
      <c r="M5000" s="543"/>
      <c r="N5000" s="576"/>
      <c r="O5000" s="532"/>
      <c r="P5000" s="532"/>
    </row>
    <row r="5001" spans="1:16" x14ac:dyDescent="0.2">
      <c r="A5001" s="525"/>
      <c r="B5001" s="526"/>
      <c r="C5001" s="571"/>
      <c r="D5001" s="541"/>
      <c r="E5001" s="541"/>
      <c r="F5001" s="542"/>
      <c r="G5001" s="541"/>
      <c r="H5001" s="541"/>
      <c r="I5001" s="530"/>
      <c r="J5001" s="543"/>
      <c r="K5001" s="543"/>
      <c r="L5001" s="531"/>
      <c r="M5001" s="543"/>
      <c r="N5001" s="576"/>
      <c r="O5001" s="532"/>
      <c r="P5001" s="532"/>
    </row>
    <row r="5002" spans="1:16" x14ac:dyDescent="0.2">
      <c r="A5002" s="525"/>
      <c r="B5002" s="526"/>
      <c r="C5002" s="571"/>
      <c r="D5002" s="541"/>
      <c r="E5002" s="541"/>
      <c r="F5002" s="542"/>
      <c r="G5002" s="541"/>
      <c r="H5002" s="541"/>
      <c r="I5002" s="530"/>
      <c r="J5002" s="543"/>
      <c r="K5002" s="543"/>
      <c r="L5002" s="531"/>
      <c r="M5002" s="543"/>
      <c r="N5002" s="576"/>
      <c r="O5002" s="532"/>
      <c r="P5002" s="532"/>
    </row>
    <row r="5003" spans="1:16" x14ac:dyDescent="0.2">
      <c r="A5003" s="525"/>
      <c r="B5003" s="526"/>
      <c r="C5003" s="571"/>
      <c r="D5003" s="541"/>
      <c r="E5003" s="541"/>
      <c r="F5003" s="542"/>
      <c r="G5003" s="541"/>
      <c r="H5003" s="541"/>
      <c r="I5003" s="530"/>
      <c r="J5003" s="543"/>
      <c r="K5003" s="543"/>
      <c r="L5003" s="531"/>
      <c r="M5003" s="543"/>
      <c r="N5003" s="576"/>
      <c r="O5003" s="532"/>
      <c r="P5003" s="532"/>
    </row>
    <row r="5004" spans="1:16" x14ac:dyDescent="0.2">
      <c r="A5004" s="525"/>
      <c r="B5004" s="526"/>
      <c r="C5004" s="571"/>
      <c r="D5004" s="541"/>
      <c r="E5004" s="541"/>
      <c r="F5004" s="542"/>
      <c r="G5004" s="541"/>
      <c r="H5004" s="541"/>
      <c r="I5004" s="530"/>
      <c r="J5004" s="543"/>
      <c r="K5004" s="543"/>
      <c r="L5004" s="531"/>
      <c r="M5004" s="543"/>
      <c r="N5004" s="576"/>
      <c r="O5004" s="532"/>
      <c r="P5004" s="532"/>
    </row>
    <row r="5005" spans="1:16" x14ac:dyDescent="0.2">
      <c r="A5005" s="525"/>
      <c r="B5005" s="526"/>
      <c r="C5005" s="571"/>
      <c r="D5005" s="541"/>
      <c r="E5005" s="541"/>
      <c r="F5005" s="542"/>
      <c r="G5005" s="541"/>
      <c r="H5005" s="541"/>
      <c r="I5005" s="530"/>
      <c r="J5005" s="543"/>
      <c r="K5005" s="543"/>
      <c r="L5005" s="531"/>
      <c r="M5005" s="543"/>
      <c r="N5005" s="576"/>
      <c r="O5005" s="532"/>
      <c r="P5005" s="532"/>
    </row>
    <row r="5006" spans="1:16" x14ac:dyDescent="0.2">
      <c r="A5006" s="525"/>
      <c r="B5006" s="526"/>
      <c r="C5006" s="571"/>
      <c r="D5006" s="541"/>
      <c r="E5006" s="541"/>
      <c r="F5006" s="542"/>
      <c r="G5006" s="541"/>
      <c r="H5006" s="541"/>
      <c r="I5006" s="530"/>
      <c r="J5006" s="543"/>
      <c r="K5006" s="543"/>
      <c r="L5006" s="531"/>
      <c r="M5006" s="543"/>
      <c r="N5006" s="576"/>
      <c r="O5006" s="532"/>
      <c r="P5006" s="532"/>
    </row>
    <row r="5007" spans="1:16" x14ac:dyDescent="0.2">
      <c r="A5007" s="525"/>
      <c r="B5007" s="526"/>
      <c r="C5007" s="571"/>
      <c r="D5007" s="541"/>
      <c r="E5007" s="541"/>
      <c r="F5007" s="542"/>
      <c r="G5007" s="541"/>
      <c r="H5007" s="541"/>
      <c r="I5007" s="530"/>
      <c r="J5007" s="543"/>
      <c r="K5007" s="543"/>
      <c r="L5007" s="531"/>
      <c r="M5007" s="543"/>
      <c r="N5007" s="576"/>
      <c r="O5007" s="532"/>
      <c r="P5007" s="532"/>
    </row>
    <row r="5008" spans="1:16" x14ac:dyDescent="0.2">
      <c r="A5008" s="525"/>
      <c r="B5008" s="526"/>
      <c r="C5008" s="571"/>
      <c r="D5008" s="541"/>
      <c r="E5008" s="541"/>
      <c r="F5008" s="542"/>
      <c r="G5008" s="541"/>
      <c r="H5008" s="541"/>
      <c r="I5008" s="530"/>
      <c r="J5008" s="543"/>
      <c r="K5008" s="543"/>
      <c r="L5008" s="531"/>
      <c r="M5008" s="543"/>
      <c r="N5008" s="576"/>
      <c r="O5008" s="532"/>
      <c r="P5008" s="532"/>
    </row>
    <row r="5009" spans="1:16" x14ac:dyDescent="0.2">
      <c r="A5009" s="525"/>
      <c r="B5009" s="526"/>
      <c r="C5009" s="571"/>
      <c r="D5009" s="541"/>
      <c r="E5009" s="541"/>
      <c r="F5009" s="542"/>
      <c r="G5009" s="541"/>
      <c r="H5009" s="541"/>
      <c r="I5009" s="530"/>
      <c r="J5009" s="543"/>
      <c r="K5009" s="543"/>
      <c r="L5009" s="531"/>
      <c r="M5009" s="543"/>
      <c r="N5009" s="576"/>
      <c r="O5009" s="532"/>
      <c r="P5009" s="532"/>
    </row>
    <row r="5010" spans="1:16" x14ac:dyDescent="0.2">
      <c r="A5010" s="525"/>
      <c r="B5010" s="526"/>
      <c r="C5010" s="571"/>
      <c r="D5010" s="541"/>
      <c r="E5010" s="541"/>
      <c r="F5010" s="542"/>
      <c r="G5010" s="541"/>
      <c r="H5010" s="541"/>
      <c r="I5010" s="530"/>
      <c r="J5010" s="543"/>
      <c r="K5010" s="543"/>
      <c r="L5010" s="531"/>
      <c r="M5010" s="543"/>
      <c r="N5010" s="576"/>
      <c r="O5010" s="532"/>
      <c r="P5010" s="532"/>
    </row>
    <row r="5011" spans="1:16" x14ac:dyDescent="0.2">
      <c r="A5011" s="525"/>
      <c r="B5011" s="526"/>
      <c r="C5011" s="571"/>
      <c r="D5011" s="541"/>
      <c r="E5011" s="541"/>
      <c r="F5011" s="542"/>
      <c r="G5011" s="541"/>
      <c r="H5011" s="541"/>
      <c r="I5011" s="530"/>
      <c r="J5011" s="543"/>
      <c r="K5011" s="543"/>
      <c r="L5011" s="531"/>
      <c r="M5011" s="543"/>
      <c r="N5011" s="576"/>
      <c r="O5011" s="532"/>
      <c r="P5011" s="532"/>
    </row>
    <row r="5012" spans="1:16" x14ac:dyDescent="0.2">
      <c r="A5012" s="525"/>
      <c r="B5012" s="526"/>
      <c r="C5012" s="571"/>
      <c r="D5012" s="541"/>
      <c r="E5012" s="541"/>
      <c r="F5012" s="542"/>
      <c r="G5012" s="541"/>
      <c r="H5012" s="541"/>
      <c r="I5012" s="530"/>
      <c r="J5012" s="543"/>
      <c r="K5012" s="543"/>
      <c r="L5012" s="531"/>
      <c r="M5012" s="543"/>
      <c r="N5012" s="576"/>
      <c r="O5012" s="532"/>
      <c r="P5012" s="532"/>
    </row>
    <row r="5013" spans="1:16" x14ac:dyDescent="0.2">
      <c r="A5013" s="525"/>
      <c r="B5013" s="526"/>
      <c r="C5013" s="571"/>
      <c r="D5013" s="541"/>
      <c r="E5013" s="541"/>
      <c r="F5013" s="542"/>
      <c r="G5013" s="541"/>
      <c r="H5013" s="541"/>
      <c r="I5013" s="530"/>
      <c r="J5013" s="543"/>
      <c r="K5013" s="543"/>
      <c r="L5013" s="531"/>
      <c r="M5013" s="543"/>
      <c r="N5013" s="576"/>
      <c r="O5013" s="532"/>
      <c r="P5013" s="532"/>
    </row>
    <row r="5014" spans="1:16" x14ac:dyDescent="0.2">
      <c r="A5014" s="525"/>
      <c r="B5014" s="526"/>
      <c r="C5014" s="571"/>
      <c r="D5014" s="541"/>
      <c r="E5014" s="541"/>
      <c r="F5014" s="542"/>
      <c r="G5014" s="541"/>
      <c r="H5014" s="541"/>
      <c r="I5014" s="530"/>
      <c r="J5014" s="543"/>
      <c r="K5014" s="543"/>
      <c r="L5014" s="531"/>
      <c r="M5014" s="543"/>
      <c r="N5014" s="576"/>
      <c r="O5014" s="532"/>
      <c r="P5014" s="532"/>
    </row>
    <row r="5015" spans="1:16" x14ac:dyDescent="0.2">
      <c r="A5015" s="525"/>
      <c r="B5015" s="526"/>
      <c r="C5015" s="571"/>
      <c r="D5015" s="541"/>
      <c r="E5015" s="541"/>
      <c r="F5015" s="542"/>
      <c r="G5015" s="541"/>
      <c r="H5015" s="541"/>
      <c r="I5015" s="530"/>
      <c r="J5015" s="543"/>
      <c r="K5015" s="543"/>
      <c r="L5015" s="531"/>
      <c r="M5015" s="543"/>
      <c r="N5015" s="576"/>
      <c r="O5015" s="532"/>
      <c r="P5015" s="532"/>
    </row>
    <row r="5016" spans="1:16" x14ac:dyDescent="0.2">
      <c r="A5016" s="525"/>
      <c r="B5016" s="526"/>
      <c r="C5016" s="571"/>
      <c r="D5016" s="541"/>
      <c r="E5016" s="541"/>
      <c r="F5016" s="542"/>
      <c r="G5016" s="541"/>
      <c r="H5016" s="541"/>
      <c r="I5016" s="530"/>
      <c r="J5016" s="543"/>
      <c r="K5016" s="543"/>
      <c r="L5016" s="531"/>
      <c r="M5016" s="543"/>
      <c r="N5016" s="576"/>
      <c r="O5016" s="532"/>
      <c r="P5016" s="532"/>
    </row>
    <row r="5017" spans="1:16" x14ac:dyDescent="0.2">
      <c r="A5017" s="525"/>
      <c r="B5017" s="526"/>
      <c r="C5017" s="571"/>
      <c r="D5017" s="541"/>
      <c r="E5017" s="541"/>
      <c r="F5017" s="542"/>
      <c r="G5017" s="541"/>
      <c r="H5017" s="541"/>
      <c r="I5017" s="530"/>
      <c r="J5017" s="543"/>
      <c r="K5017" s="543"/>
      <c r="L5017" s="531"/>
      <c r="M5017" s="543"/>
      <c r="N5017" s="576"/>
      <c r="O5017" s="532"/>
      <c r="P5017" s="532"/>
    </row>
    <row r="5018" spans="1:16" x14ac:dyDescent="0.2">
      <c r="A5018" s="525"/>
      <c r="B5018" s="526"/>
      <c r="C5018" s="571"/>
      <c r="D5018" s="541"/>
      <c r="E5018" s="541"/>
      <c r="F5018" s="542"/>
      <c r="G5018" s="541"/>
      <c r="H5018" s="541"/>
      <c r="I5018" s="530"/>
      <c r="J5018" s="543"/>
      <c r="K5018" s="543"/>
      <c r="L5018" s="531"/>
      <c r="M5018" s="543"/>
      <c r="N5018" s="576"/>
      <c r="O5018" s="532"/>
      <c r="P5018" s="532"/>
    </row>
    <row r="5019" spans="1:16" x14ac:dyDescent="0.2">
      <c r="A5019" s="525"/>
      <c r="B5019" s="526"/>
      <c r="C5019" s="571"/>
      <c r="D5019" s="541"/>
      <c r="E5019" s="541"/>
      <c r="F5019" s="542"/>
      <c r="G5019" s="541"/>
      <c r="H5019" s="541"/>
      <c r="I5019" s="530"/>
      <c r="J5019" s="543"/>
      <c r="K5019" s="543"/>
      <c r="L5019" s="531"/>
      <c r="M5019" s="543"/>
      <c r="N5019" s="576"/>
      <c r="O5019" s="532"/>
      <c r="P5019" s="532"/>
    </row>
    <row r="5020" spans="1:16" x14ac:dyDescent="0.2">
      <c r="A5020" s="525"/>
      <c r="B5020" s="526"/>
      <c r="C5020" s="571"/>
      <c r="D5020" s="541"/>
      <c r="E5020" s="541"/>
      <c r="F5020" s="542"/>
      <c r="G5020" s="541"/>
      <c r="H5020" s="541"/>
      <c r="I5020" s="530"/>
      <c r="J5020" s="543"/>
      <c r="K5020" s="543"/>
      <c r="L5020" s="531"/>
      <c r="M5020" s="543"/>
      <c r="N5020" s="576"/>
      <c r="O5020" s="532"/>
      <c r="P5020" s="532"/>
    </row>
    <row r="5021" spans="1:16" x14ac:dyDescent="0.2">
      <c r="A5021" s="525"/>
      <c r="B5021" s="526"/>
      <c r="C5021" s="571"/>
      <c r="D5021" s="541"/>
      <c r="E5021" s="541"/>
      <c r="F5021" s="542"/>
      <c r="G5021" s="541"/>
      <c r="H5021" s="541"/>
      <c r="I5021" s="530"/>
      <c r="J5021" s="543"/>
      <c r="K5021" s="543"/>
      <c r="L5021" s="531"/>
      <c r="M5021" s="543"/>
      <c r="N5021" s="576"/>
      <c r="O5021" s="532"/>
      <c r="P5021" s="532"/>
    </row>
    <row r="5022" spans="1:16" x14ac:dyDescent="0.2">
      <c r="A5022" s="525"/>
      <c r="B5022" s="526"/>
      <c r="C5022" s="571"/>
      <c r="D5022" s="541"/>
      <c r="E5022" s="541"/>
      <c r="F5022" s="542"/>
      <c r="G5022" s="541"/>
      <c r="H5022" s="541"/>
      <c r="I5022" s="530"/>
      <c r="J5022" s="543"/>
      <c r="K5022" s="543"/>
      <c r="L5022" s="531"/>
      <c r="M5022" s="543"/>
      <c r="N5022" s="576"/>
      <c r="O5022" s="532"/>
      <c r="P5022" s="532"/>
    </row>
    <row r="5023" spans="1:16" x14ac:dyDescent="0.2">
      <c r="A5023" s="525"/>
      <c r="B5023" s="526"/>
      <c r="C5023" s="571"/>
      <c r="D5023" s="541"/>
      <c r="E5023" s="541"/>
      <c r="F5023" s="542"/>
      <c r="G5023" s="541"/>
      <c r="H5023" s="541"/>
      <c r="I5023" s="530"/>
      <c r="J5023" s="543"/>
      <c r="K5023" s="543"/>
      <c r="L5023" s="531"/>
      <c r="M5023" s="543"/>
      <c r="N5023" s="576"/>
      <c r="O5023" s="532"/>
      <c r="P5023" s="532"/>
    </row>
    <row r="5024" spans="1:16" x14ac:dyDescent="0.2">
      <c r="A5024" s="525"/>
      <c r="B5024" s="526"/>
      <c r="C5024" s="571"/>
      <c r="D5024" s="541"/>
      <c r="E5024" s="541"/>
      <c r="F5024" s="542"/>
      <c r="G5024" s="541"/>
      <c r="H5024" s="541"/>
      <c r="I5024" s="530"/>
      <c r="J5024" s="543"/>
      <c r="K5024" s="543"/>
      <c r="L5024" s="531"/>
      <c r="M5024" s="543"/>
      <c r="N5024" s="576"/>
      <c r="O5024" s="532"/>
      <c r="P5024" s="532"/>
    </row>
    <row r="5025" spans="1:16" x14ac:dyDescent="0.2">
      <c r="A5025" s="525"/>
      <c r="B5025" s="526"/>
      <c r="C5025" s="571"/>
      <c r="D5025" s="541"/>
      <c r="E5025" s="541"/>
      <c r="F5025" s="542"/>
      <c r="G5025" s="541"/>
      <c r="H5025" s="541"/>
      <c r="I5025" s="530"/>
      <c r="J5025" s="543"/>
      <c r="K5025" s="543"/>
      <c r="L5025" s="531"/>
      <c r="M5025" s="543"/>
      <c r="N5025" s="576"/>
      <c r="O5025" s="532"/>
      <c r="P5025" s="532"/>
    </row>
    <row r="5026" spans="1:16" x14ac:dyDescent="0.2">
      <c r="A5026" s="525"/>
      <c r="B5026" s="526"/>
      <c r="C5026" s="571"/>
      <c r="D5026" s="541"/>
      <c r="E5026" s="541"/>
      <c r="F5026" s="542"/>
      <c r="G5026" s="541"/>
      <c r="H5026" s="541"/>
      <c r="I5026" s="530"/>
      <c r="J5026" s="543"/>
      <c r="K5026" s="543"/>
      <c r="L5026" s="531"/>
      <c r="M5026" s="543"/>
      <c r="N5026" s="576"/>
      <c r="O5026" s="532"/>
      <c r="P5026" s="532"/>
    </row>
    <row r="5027" spans="1:16" x14ac:dyDescent="0.2">
      <c r="A5027" s="525"/>
      <c r="B5027" s="526"/>
      <c r="C5027" s="571"/>
      <c r="D5027" s="541"/>
      <c r="E5027" s="541"/>
      <c r="F5027" s="542"/>
      <c r="G5027" s="541"/>
      <c r="H5027" s="541"/>
      <c r="I5027" s="530"/>
      <c r="J5027" s="543"/>
      <c r="K5027" s="543"/>
      <c r="L5027" s="531"/>
      <c r="M5027" s="543"/>
      <c r="N5027" s="576"/>
      <c r="O5027" s="532"/>
      <c r="P5027" s="532"/>
    </row>
    <row r="5028" spans="1:16" x14ac:dyDescent="0.2">
      <c r="A5028" s="525"/>
      <c r="B5028" s="526"/>
      <c r="C5028" s="571"/>
      <c r="D5028" s="541"/>
      <c r="E5028" s="541"/>
      <c r="F5028" s="542"/>
      <c r="G5028" s="541"/>
      <c r="H5028" s="541"/>
      <c r="I5028" s="530"/>
      <c r="J5028" s="543"/>
      <c r="K5028" s="543"/>
      <c r="L5028" s="531"/>
      <c r="M5028" s="543"/>
      <c r="N5028" s="576"/>
      <c r="O5028" s="532"/>
      <c r="P5028" s="532"/>
    </row>
    <row r="5029" spans="1:16" x14ac:dyDescent="0.2">
      <c r="A5029" s="525"/>
      <c r="B5029" s="526"/>
      <c r="C5029" s="571"/>
      <c r="D5029" s="541"/>
      <c r="E5029" s="541"/>
      <c r="F5029" s="542"/>
      <c r="G5029" s="541"/>
      <c r="H5029" s="541"/>
      <c r="I5029" s="530"/>
      <c r="J5029" s="543"/>
      <c r="K5029" s="543"/>
      <c r="L5029" s="531"/>
      <c r="M5029" s="543"/>
      <c r="N5029" s="576"/>
      <c r="O5029" s="532"/>
      <c r="P5029" s="532"/>
    </row>
    <row r="5030" spans="1:16" x14ac:dyDescent="0.2">
      <c r="A5030" s="525"/>
      <c r="B5030" s="526"/>
      <c r="C5030" s="571"/>
      <c r="D5030" s="541"/>
      <c r="E5030" s="541"/>
      <c r="F5030" s="542"/>
      <c r="G5030" s="541"/>
      <c r="H5030" s="541"/>
      <c r="I5030" s="530"/>
      <c r="J5030" s="543"/>
      <c r="K5030" s="543"/>
      <c r="L5030" s="531"/>
      <c r="M5030" s="543"/>
      <c r="N5030" s="576"/>
      <c r="O5030" s="532"/>
      <c r="P5030" s="532"/>
    </row>
    <row r="5031" spans="1:16" x14ac:dyDescent="0.2">
      <c r="A5031" s="525"/>
      <c r="B5031" s="526"/>
      <c r="C5031" s="571"/>
      <c r="D5031" s="541"/>
      <c r="E5031" s="541"/>
      <c r="F5031" s="542"/>
      <c r="G5031" s="541"/>
      <c r="H5031" s="541"/>
      <c r="I5031" s="530"/>
      <c r="J5031" s="543"/>
      <c r="K5031" s="543"/>
      <c r="L5031" s="531"/>
      <c r="M5031" s="543"/>
      <c r="N5031" s="576"/>
      <c r="O5031" s="532"/>
      <c r="P5031" s="532"/>
    </row>
    <row r="5032" spans="1:16" x14ac:dyDescent="0.2">
      <c r="A5032" s="525"/>
      <c r="B5032" s="526"/>
      <c r="C5032" s="571"/>
      <c r="D5032" s="541"/>
      <c r="E5032" s="541"/>
      <c r="F5032" s="542"/>
      <c r="G5032" s="541"/>
      <c r="H5032" s="541"/>
      <c r="I5032" s="530"/>
      <c r="J5032" s="543"/>
      <c r="K5032" s="543"/>
      <c r="L5032" s="531"/>
      <c r="M5032" s="543"/>
      <c r="N5032" s="576"/>
      <c r="O5032" s="532"/>
      <c r="P5032" s="532"/>
    </row>
    <row r="5033" spans="1:16" x14ac:dyDescent="0.2">
      <c r="A5033" s="525"/>
      <c r="B5033" s="526"/>
      <c r="C5033" s="571"/>
      <c r="D5033" s="541"/>
      <c r="E5033" s="541"/>
      <c r="F5033" s="542"/>
      <c r="G5033" s="541"/>
      <c r="H5033" s="541"/>
      <c r="I5033" s="530"/>
      <c r="J5033" s="543"/>
      <c r="K5033" s="543"/>
      <c r="L5033" s="531"/>
      <c r="M5033" s="543"/>
      <c r="N5033" s="576"/>
      <c r="O5033" s="532"/>
      <c r="P5033" s="532"/>
    </row>
    <row r="5034" spans="1:16" x14ac:dyDescent="0.2">
      <c r="A5034" s="525"/>
      <c r="B5034" s="526"/>
      <c r="C5034" s="571"/>
      <c r="D5034" s="541"/>
      <c r="E5034" s="541"/>
      <c r="F5034" s="542"/>
      <c r="G5034" s="541"/>
      <c r="H5034" s="541"/>
      <c r="I5034" s="530"/>
      <c r="J5034" s="543"/>
      <c r="K5034" s="543"/>
      <c r="L5034" s="531"/>
      <c r="M5034" s="543"/>
      <c r="N5034" s="576"/>
      <c r="O5034" s="532"/>
      <c r="P5034" s="532"/>
    </row>
    <row r="5035" spans="1:16" x14ac:dyDescent="0.2">
      <c r="A5035" s="525"/>
      <c r="B5035" s="526"/>
      <c r="C5035" s="571"/>
      <c r="D5035" s="541"/>
      <c r="E5035" s="541"/>
      <c r="F5035" s="542"/>
      <c r="G5035" s="541"/>
      <c r="H5035" s="541"/>
      <c r="I5035" s="530"/>
      <c r="J5035" s="543"/>
      <c r="K5035" s="543"/>
      <c r="L5035" s="531"/>
      <c r="M5035" s="543"/>
      <c r="N5035" s="576"/>
      <c r="O5035" s="532"/>
      <c r="P5035" s="532"/>
    </row>
    <row r="5036" spans="1:16" x14ac:dyDescent="0.2">
      <c r="A5036" s="525"/>
      <c r="B5036" s="526"/>
      <c r="C5036" s="571"/>
      <c r="D5036" s="541"/>
      <c r="E5036" s="541"/>
      <c r="F5036" s="542"/>
      <c r="G5036" s="541"/>
      <c r="H5036" s="541"/>
      <c r="I5036" s="530"/>
      <c r="J5036" s="543"/>
      <c r="K5036" s="543"/>
      <c r="L5036" s="531"/>
      <c r="M5036" s="543"/>
      <c r="N5036" s="576"/>
      <c r="O5036" s="532"/>
      <c r="P5036" s="532"/>
    </row>
    <row r="5037" spans="1:16" x14ac:dyDescent="0.2">
      <c r="A5037" s="525"/>
      <c r="B5037" s="526"/>
      <c r="C5037" s="571"/>
      <c r="D5037" s="541"/>
      <c r="E5037" s="541"/>
      <c r="F5037" s="542"/>
      <c r="G5037" s="541"/>
      <c r="H5037" s="541"/>
      <c r="I5037" s="530"/>
      <c r="J5037" s="543"/>
      <c r="K5037" s="543"/>
      <c r="L5037" s="531"/>
      <c r="M5037" s="543"/>
      <c r="N5037" s="576"/>
      <c r="O5037" s="532"/>
      <c r="P5037" s="532"/>
    </row>
    <row r="5038" spans="1:16" x14ac:dyDescent="0.2">
      <c r="A5038" s="525"/>
      <c r="B5038" s="526"/>
      <c r="C5038" s="571"/>
      <c r="D5038" s="541"/>
      <c r="E5038" s="541"/>
      <c r="F5038" s="542"/>
      <c r="G5038" s="541"/>
      <c r="H5038" s="541"/>
      <c r="I5038" s="530"/>
      <c r="J5038" s="543"/>
      <c r="K5038" s="543"/>
      <c r="L5038" s="531"/>
      <c r="M5038" s="543"/>
      <c r="N5038" s="576"/>
      <c r="O5038" s="532"/>
      <c r="P5038" s="532"/>
    </row>
    <row r="5039" spans="1:16" x14ac:dyDescent="0.2">
      <c r="A5039" s="525"/>
      <c r="B5039" s="526"/>
      <c r="C5039" s="571"/>
      <c r="D5039" s="541"/>
      <c r="E5039" s="541"/>
      <c r="F5039" s="542"/>
      <c r="G5039" s="541"/>
      <c r="H5039" s="541"/>
      <c r="I5039" s="530"/>
      <c r="J5039" s="543"/>
      <c r="K5039" s="543"/>
      <c r="L5039" s="531"/>
      <c r="M5039" s="543"/>
      <c r="N5039" s="576"/>
      <c r="O5039" s="532"/>
      <c r="P5039" s="532"/>
    </row>
    <row r="5040" spans="1:16" x14ac:dyDescent="0.2">
      <c r="A5040" s="525"/>
      <c r="B5040" s="526"/>
      <c r="C5040" s="571"/>
      <c r="D5040" s="541"/>
      <c r="E5040" s="541"/>
      <c r="F5040" s="542"/>
      <c r="G5040" s="541"/>
      <c r="H5040" s="541"/>
      <c r="I5040" s="530"/>
      <c r="J5040" s="543"/>
      <c r="K5040" s="543"/>
      <c r="L5040" s="531"/>
      <c r="M5040" s="543"/>
      <c r="N5040" s="576"/>
      <c r="O5040" s="532"/>
      <c r="P5040" s="532"/>
    </row>
    <row r="5041" spans="1:16" x14ac:dyDescent="0.2">
      <c r="A5041" s="525"/>
      <c r="B5041" s="526"/>
      <c r="C5041" s="571"/>
      <c r="D5041" s="541"/>
      <c r="E5041" s="541"/>
      <c r="F5041" s="542"/>
      <c r="G5041" s="541"/>
      <c r="H5041" s="541"/>
      <c r="I5041" s="530"/>
      <c r="J5041" s="543"/>
      <c r="K5041" s="543"/>
      <c r="L5041" s="531"/>
      <c r="M5041" s="543"/>
      <c r="N5041" s="576"/>
      <c r="O5041" s="532"/>
      <c r="P5041" s="532"/>
    </row>
    <row r="5042" spans="1:16" x14ac:dyDescent="0.2">
      <c r="A5042" s="525"/>
      <c r="B5042" s="526"/>
      <c r="C5042" s="571"/>
      <c r="D5042" s="541"/>
      <c r="E5042" s="541"/>
      <c r="F5042" s="542"/>
      <c r="G5042" s="541"/>
      <c r="H5042" s="541"/>
      <c r="I5042" s="530"/>
      <c r="J5042" s="543"/>
      <c r="K5042" s="543"/>
      <c r="L5042" s="531"/>
      <c r="M5042" s="543"/>
      <c r="N5042" s="576"/>
      <c r="O5042" s="532"/>
      <c r="P5042" s="532"/>
    </row>
    <row r="5043" spans="1:16" x14ac:dyDescent="0.2">
      <c r="A5043" s="525"/>
      <c r="B5043" s="526"/>
      <c r="C5043" s="571"/>
      <c r="D5043" s="541"/>
      <c r="E5043" s="541"/>
      <c r="F5043" s="542"/>
      <c r="G5043" s="541"/>
      <c r="H5043" s="541"/>
      <c r="I5043" s="530"/>
      <c r="J5043" s="543"/>
      <c r="K5043" s="543"/>
      <c r="L5043" s="531"/>
      <c r="M5043" s="543"/>
      <c r="N5043" s="576"/>
      <c r="O5043" s="532"/>
      <c r="P5043" s="532"/>
    </row>
    <row r="5044" spans="1:16" x14ac:dyDescent="0.2">
      <c r="A5044" s="525"/>
      <c r="B5044" s="526"/>
      <c r="C5044" s="571"/>
      <c r="D5044" s="541"/>
      <c r="E5044" s="541"/>
      <c r="F5044" s="542"/>
      <c r="G5044" s="541"/>
      <c r="H5044" s="541"/>
      <c r="I5044" s="530"/>
      <c r="J5044" s="543"/>
      <c r="K5044" s="543"/>
      <c r="L5044" s="531"/>
      <c r="M5044" s="543"/>
      <c r="N5044" s="576"/>
      <c r="O5044" s="532"/>
      <c r="P5044" s="532"/>
    </row>
    <row r="5045" spans="1:16" x14ac:dyDescent="0.2">
      <c r="A5045" s="525"/>
      <c r="B5045" s="526"/>
      <c r="C5045" s="571"/>
      <c r="D5045" s="541"/>
      <c r="E5045" s="541"/>
      <c r="F5045" s="542"/>
      <c r="G5045" s="541"/>
      <c r="H5045" s="541"/>
      <c r="I5045" s="530"/>
      <c r="J5045" s="543"/>
      <c r="K5045" s="543"/>
      <c r="L5045" s="531"/>
      <c r="M5045" s="543"/>
      <c r="N5045" s="576"/>
      <c r="O5045" s="532"/>
      <c r="P5045" s="532"/>
    </row>
    <row r="5046" spans="1:16" x14ac:dyDescent="0.2">
      <c r="A5046" s="525"/>
      <c r="B5046" s="526"/>
      <c r="C5046" s="571"/>
      <c r="D5046" s="541"/>
      <c r="E5046" s="541"/>
      <c r="F5046" s="542"/>
      <c r="G5046" s="541"/>
      <c r="H5046" s="541"/>
      <c r="I5046" s="530"/>
      <c r="J5046" s="543"/>
      <c r="K5046" s="543"/>
      <c r="L5046" s="531"/>
      <c r="M5046" s="543"/>
      <c r="N5046" s="576"/>
      <c r="O5046" s="532"/>
      <c r="P5046" s="532"/>
    </row>
    <row r="5047" spans="1:16" x14ac:dyDescent="0.2">
      <c r="A5047" s="525"/>
      <c r="B5047" s="526"/>
      <c r="C5047" s="571"/>
      <c r="D5047" s="541"/>
      <c r="E5047" s="541"/>
      <c r="F5047" s="542"/>
      <c r="G5047" s="541"/>
      <c r="H5047" s="541"/>
      <c r="I5047" s="530"/>
      <c r="J5047" s="543"/>
      <c r="K5047" s="543"/>
      <c r="L5047" s="531"/>
      <c r="M5047" s="543"/>
      <c r="N5047" s="576"/>
      <c r="O5047" s="532"/>
      <c r="P5047" s="532"/>
    </row>
    <row r="5048" spans="1:16" x14ac:dyDescent="0.2">
      <c r="A5048" s="525"/>
      <c r="B5048" s="526"/>
      <c r="C5048" s="571"/>
      <c r="D5048" s="541"/>
      <c r="E5048" s="541"/>
      <c r="F5048" s="542"/>
      <c r="G5048" s="541"/>
      <c r="H5048" s="541"/>
      <c r="I5048" s="530"/>
      <c r="J5048" s="543"/>
      <c r="K5048" s="543"/>
      <c r="L5048" s="531"/>
      <c r="M5048" s="543"/>
      <c r="N5048" s="576"/>
      <c r="O5048" s="532"/>
      <c r="P5048" s="532"/>
    </row>
    <row r="5049" spans="1:16" x14ac:dyDescent="0.2">
      <c r="A5049" s="525"/>
      <c r="B5049" s="526"/>
      <c r="C5049" s="571"/>
      <c r="D5049" s="541"/>
      <c r="E5049" s="541"/>
      <c r="F5049" s="542"/>
      <c r="G5049" s="541"/>
      <c r="H5049" s="541"/>
      <c r="I5049" s="530"/>
      <c r="J5049" s="543"/>
      <c r="K5049" s="543"/>
      <c r="L5049" s="531"/>
      <c r="M5049" s="543"/>
      <c r="N5049" s="576"/>
      <c r="O5049" s="532"/>
      <c r="P5049" s="532"/>
    </row>
    <row r="5050" spans="1:16" x14ac:dyDescent="0.2">
      <c r="A5050" s="525"/>
      <c r="B5050" s="526"/>
      <c r="C5050" s="571"/>
      <c r="D5050" s="541"/>
      <c r="E5050" s="541"/>
      <c r="F5050" s="542"/>
      <c r="G5050" s="541"/>
      <c r="H5050" s="541"/>
      <c r="I5050" s="530"/>
      <c r="J5050" s="543"/>
      <c r="K5050" s="543"/>
      <c r="L5050" s="531"/>
      <c r="M5050" s="543"/>
      <c r="N5050" s="576"/>
      <c r="O5050" s="532"/>
      <c r="P5050" s="532"/>
    </row>
    <row r="5051" spans="1:16" x14ac:dyDescent="0.2">
      <c r="A5051" s="525"/>
      <c r="B5051" s="526"/>
      <c r="C5051" s="571"/>
      <c r="D5051" s="541"/>
      <c r="E5051" s="541"/>
      <c r="F5051" s="542"/>
      <c r="G5051" s="541"/>
      <c r="H5051" s="541"/>
      <c r="I5051" s="530"/>
      <c r="J5051" s="543"/>
      <c r="K5051" s="543"/>
      <c r="L5051" s="531"/>
      <c r="M5051" s="543"/>
      <c r="N5051" s="576"/>
      <c r="O5051" s="532"/>
      <c r="P5051" s="532"/>
    </row>
    <row r="5052" spans="1:16" x14ac:dyDescent="0.2">
      <c r="A5052" s="525"/>
      <c r="B5052" s="526"/>
      <c r="C5052" s="571"/>
      <c r="D5052" s="541"/>
      <c r="E5052" s="541"/>
      <c r="F5052" s="542"/>
      <c r="G5052" s="541"/>
      <c r="H5052" s="541"/>
      <c r="I5052" s="530"/>
      <c r="J5052" s="543"/>
      <c r="K5052" s="543"/>
      <c r="L5052" s="531"/>
      <c r="M5052" s="543"/>
      <c r="N5052" s="576"/>
      <c r="O5052" s="532"/>
      <c r="P5052" s="532"/>
    </row>
    <row r="5053" spans="1:16" x14ac:dyDescent="0.2">
      <c r="A5053" s="525"/>
      <c r="B5053" s="526"/>
      <c r="C5053" s="571"/>
      <c r="D5053" s="541"/>
      <c r="E5053" s="541"/>
      <c r="F5053" s="542"/>
      <c r="G5053" s="541"/>
      <c r="H5053" s="541"/>
      <c r="I5053" s="530"/>
      <c r="J5053" s="543"/>
      <c r="K5053" s="543"/>
      <c r="L5053" s="531"/>
      <c r="M5053" s="543"/>
      <c r="N5053" s="576"/>
      <c r="O5053" s="532"/>
      <c r="P5053" s="532"/>
    </row>
    <row r="5054" spans="1:16" x14ac:dyDescent="0.2">
      <c r="A5054" s="525"/>
      <c r="B5054" s="526"/>
      <c r="C5054" s="571"/>
      <c r="D5054" s="541"/>
      <c r="E5054" s="541"/>
      <c r="F5054" s="542"/>
      <c r="G5054" s="541"/>
      <c r="H5054" s="541"/>
      <c r="I5054" s="530"/>
      <c r="J5054" s="543"/>
      <c r="K5054" s="543"/>
      <c r="L5054" s="531"/>
      <c r="M5054" s="543"/>
      <c r="N5054" s="576"/>
      <c r="O5054" s="532"/>
      <c r="P5054" s="532"/>
    </row>
    <row r="5055" spans="1:16" x14ac:dyDescent="0.2">
      <c r="A5055" s="525"/>
      <c r="B5055" s="526"/>
      <c r="C5055" s="571"/>
      <c r="D5055" s="541"/>
      <c r="E5055" s="541"/>
      <c r="F5055" s="542"/>
      <c r="G5055" s="541"/>
      <c r="H5055" s="541"/>
      <c r="I5055" s="530"/>
      <c r="J5055" s="543"/>
      <c r="K5055" s="543"/>
      <c r="L5055" s="531"/>
      <c r="M5055" s="543"/>
      <c r="N5055" s="576"/>
      <c r="O5055" s="532"/>
      <c r="P5055" s="532"/>
    </row>
    <row r="5056" spans="1:16" x14ac:dyDescent="0.2">
      <c r="A5056" s="525"/>
      <c r="B5056" s="526"/>
      <c r="C5056" s="571"/>
      <c r="D5056" s="541"/>
      <c r="E5056" s="541"/>
      <c r="F5056" s="542"/>
      <c r="G5056" s="541"/>
      <c r="H5056" s="541"/>
      <c r="I5056" s="530"/>
      <c r="J5056" s="543"/>
      <c r="K5056" s="543"/>
      <c r="L5056" s="531"/>
      <c r="M5056" s="543"/>
      <c r="N5056" s="576"/>
      <c r="O5056" s="532"/>
      <c r="P5056" s="532"/>
    </row>
    <row r="5057" spans="1:16" x14ac:dyDescent="0.2">
      <c r="A5057" s="525"/>
      <c r="B5057" s="526"/>
      <c r="C5057" s="571"/>
      <c r="D5057" s="541"/>
      <c r="E5057" s="541"/>
      <c r="F5057" s="542"/>
      <c r="G5057" s="541"/>
      <c r="H5057" s="541"/>
      <c r="I5057" s="530"/>
      <c r="J5057" s="543"/>
      <c r="K5057" s="543"/>
      <c r="L5057" s="531"/>
      <c r="M5057" s="543"/>
      <c r="N5057" s="576"/>
      <c r="O5057" s="532"/>
      <c r="P5057" s="532"/>
    </row>
    <row r="5058" spans="1:16" x14ac:dyDescent="0.2">
      <c r="A5058" s="525"/>
      <c r="B5058" s="526"/>
      <c r="C5058" s="571"/>
      <c r="D5058" s="541"/>
      <c r="E5058" s="541"/>
      <c r="F5058" s="542"/>
      <c r="G5058" s="541"/>
      <c r="H5058" s="541"/>
      <c r="I5058" s="530"/>
      <c r="J5058" s="543"/>
      <c r="K5058" s="543"/>
      <c r="L5058" s="531"/>
      <c r="M5058" s="543"/>
      <c r="N5058" s="576"/>
      <c r="O5058" s="532"/>
      <c r="P5058" s="532"/>
    </row>
    <row r="5059" spans="1:16" x14ac:dyDescent="0.2">
      <c r="A5059" s="525"/>
      <c r="B5059" s="526"/>
      <c r="C5059" s="571"/>
      <c r="D5059" s="541"/>
      <c r="E5059" s="541"/>
      <c r="F5059" s="542"/>
      <c r="G5059" s="541"/>
      <c r="H5059" s="541"/>
      <c r="I5059" s="530"/>
      <c r="J5059" s="543"/>
      <c r="K5059" s="543"/>
      <c r="L5059" s="531"/>
      <c r="M5059" s="543"/>
      <c r="N5059" s="576"/>
      <c r="O5059" s="532"/>
      <c r="P5059" s="532"/>
    </row>
    <row r="5060" spans="1:16" x14ac:dyDescent="0.2">
      <c r="A5060" s="525"/>
      <c r="B5060" s="526"/>
      <c r="C5060" s="571"/>
      <c r="D5060" s="541"/>
      <c r="E5060" s="541"/>
      <c r="F5060" s="542"/>
      <c r="G5060" s="541"/>
      <c r="H5060" s="541"/>
      <c r="I5060" s="530"/>
      <c r="J5060" s="543"/>
      <c r="K5060" s="543"/>
      <c r="L5060" s="531"/>
      <c r="M5060" s="543"/>
      <c r="N5060" s="576"/>
      <c r="O5060" s="532"/>
      <c r="P5060" s="532"/>
    </row>
    <row r="5061" spans="1:16" x14ac:dyDescent="0.2">
      <c r="A5061" s="525"/>
      <c r="B5061" s="526"/>
      <c r="C5061" s="571"/>
      <c r="D5061" s="541"/>
      <c r="E5061" s="541"/>
      <c r="F5061" s="542"/>
      <c r="G5061" s="541"/>
      <c r="H5061" s="541"/>
      <c r="I5061" s="530"/>
      <c r="J5061" s="543"/>
      <c r="K5061" s="543"/>
      <c r="L5061" s="531"/>
      <c r="M5061" s="543"/>
      <c r="N5061" s="576"/>
      <c r="O5061" s="532"/>
      <c r="P5061" s="532"/>
    </row>
    <row r="5062" spans="1:16" x14ac:dyDescent="0.2">
      <c r="A5062" s="525"/>
      <c r="B5062" s="526"/>
      <c r="C5062" s="571"/>
      <c r="D5062" s="541"/>
      <c r="E5062" s="541"/>
      <c r="F5062" s="542"/>
      <c r="G5062" s="541"/>
      <c r="H5062" s="541"/>
      <c r="I5062" s="530"/>
      <c r="J5062" s="543"/>
      <c r="K5062" s="543"/>
      <c r="L5062" s="531"/>
      <c r="M5062" s="543"/>
      <c r="N5062" s="576"/>
      <c r="O5062" s="532"/>
      <c r="P5062" s="532"/>
    </row>
    <row r="5063" spans="1:16" x14ac:dyDescent="0.2">
      <c r="A5063" s="525"/>
      <c r="B5063" s="526"/>
      <c r="C5063" s="571"/>
      <c r="D5063" s="541"/>
      <c r="E5063" s="541"/>
      <c r="F5063" s="542"/>
      <c r="G5063" s="541"/>
      <c r="H5063" s="541"/>
      <c r="I5063" s="530"/>
      <c r="J5063" s="543"/>
      <c r="K5063" s="543"/>
      <c r="L5063" s="531"/>
      <c r="M5063" s="543"/>
      <c r="N5063" s="576"/>
      <c r="O5063" s="532"/>
      <c r="P5063" s="532"/>
    </row>
    <row r="5064" spans="1:16" x14ac:dyDescent="0.2">
      <c r="A5064" s="525"/>
      <c r="B5064" s="526"/>
      <c r="C5064" s="571"/>
      <c r="D5064" s="541"/>
      <c r="E5064" s="541"/>
      <c r="F5064" s="542"/>
      <c r="G5064" s="541"/>
      <c r="H5064" s="541"/>
      <c r="I5064" s="530"/>
      <c r="J5064" s="543"/>
      <c r="K5064" s="543"/>
      <c r="L5064" s="531"/>
      <c r="M5064" s="543"/>
      <c r="N5064" s="576"/>
      <c r="O5064" s="532"/>
      <c r="P5064" s="532"/>
    </row>
    <row r="5065" spans="1:16" x14ac:dyDescent="0.2">
      <c r="A5065" s="525"/>
      <c r="B5065" s="526"/>
      <c r="C5065" s="571"/>
      <c r="D5065" s="541"/>
      <c r="E5065" s="541"/>
      <c r="F5065" s="542"/>
      <c r="G5065" s="541"/>
      <c r="H5065" s="541"/>
      <c r="I5065" s="530"/>
      <c r="J5065" s="543"/>
      <c r="K5065" s="543"/>
      <c r="L5065" s="531"/>
      <c r="M5065" s="543"/>
      <c r="N5065" s="576"/>
      <c r="O5065" s="532"/>
      <c r="P5065" s="532"/>
    </row>
    <row r="5066" spans="1:16" x14ac:dyDescent="0.2">
      <c r="A5066" s="525"/>
      <c r="B5066" s="526"/>
      <c r="C5066" s="571"/>
      <c r="D5066" s="541"/>
      <c r="E5066" s="541"/>
      <c r="F5066" s="542"/>
      <c r="G5066" s="541"/>
      <c r="H5066" s="541"/>
      <c r="I5066" s="530"/>
      <c r="J5066" s="543"/>
      <c r="K5066" s="543"/>
      <c r="L5066" s="531"/>
      <c r="M5066" s="543"/>
      <c r="N5066" s="576"/>
      <c r="O5066" s="532"/>
      <c r="P5066" s="532"/>
    </row>
    <row r="5067" spans="1:16" x14ac:dyDescent="0.2">
      <c r="A5067" s="525"/>
      <c r="B5067" s="526"/>
      <c r="C5067" s="571"/>
      <c r="D5067" s="541"/>
      <c r="E5067" s="541"/>
      <c r="F5067" s="542"/>
      <c r="G5067" s="541"/>
      <c r="H5067" s="541"/>
      <c r="I5067" s="530"/>
      <c r="J5067" s="543"/>
      <c r="K5067" s="543"/>
      <c r="L5067" s="531"/>
      <c r="M5067" s="543"/>
      <c r="N5067" s="576"/>
      <c r="O5067" s="532"/>
      <c r="P5067" s="532"/>
    </row>
    <row r="5068" spans="1:16" x14ac:dyDescent="0.2">
      <c r="A5068" s="525"/>
      <c r="B5068" s="526"/>
      <c r="C5068" s="571"/>
      <c r="D5068" s="541"/>
      <c r="E5068" s="541"/>
      <c r="F5068" s="542"/>
      <c r="G5068" s="541"/>
      <c r="H5068" s="541"/>
      <c r="I5068" s="530"/>
      <c r="J5068" s="543"/>
      <c r="K5068" s="543"/>
      <c r="L5068" s="531"/>
      <c r="M5068" s="543"/>
      <c r="N5068" s="576"/>
      <c r="O5068" s="532"/>
      <c r="P5068" s="532"/>
    </row>
    <row r="5069" spans="1:16" x14ac:dyDescent="0.2">
      <c r="A5069" s="525"/>
      <c r="B5069" s="526"/>
      <c r="C5069" s="571"/>
      <c r="D5069" s="541"/>
      <c r="E5069" s="541"/>
      <c r="F5069" s="542"/>
      <c r="G5069" s="541"/>
      <c r="H5069" s="541"/>
      <c r="I5069" s="530"/>
      <c r="J5069" s="543"/>
      <c r="K5069" s="543"/>
      <c r="L5069" s="531"/>
      <c r="M5069" s="543"/>
      <c r="N5069" s="576"/>
      <c r="O5069" s="532"/>
      <c r="P5069" s="532"/>
    </row>
    <row r="5070" spans="1:16" x14ac:dyDescent="0.2">
      <c r="A5070" s="525"/>
      <c r="B5070" s="526"/>
      <c r="C5070" s="571"/>
      <c r="D5070" s="541"/>
      <c r="E5070" s="541"/>
      <c r="F5070" s="542"/>
      <c r="G5070" s="541"/>
      <c r="H5070" s="541"/>
      <c r="I5070" s="530"/>
      <c r="J5070" s="543"/>
      <c r="K5070" s="543"/>
      <c r="L5070" s="531"/>
      <c r="M5070" s="543"/>
      <c r="N5070" s="576"/>
      <c r="O5070" s="532"/>
      <c r="P5070" s="532"/>
    </row>
    <row r="5071" spans="1:16" x14ac:dyDescent="0.2">
      <c r="A5071" s="525"/>
      <c r="B5071" s="526"/>
      <c r="C5071" s="571"/>
      <c r="D5071" s="541"/>
      <c r="E5071" s="541"/>
      <c r="F5071" s="542"/>
      <c r="G5071" s="541"/>
      <c r="H5071" s="541"/>
      <c r="I5071" s="530"/>
      <c r="J5071" s="543"/>
      <c r="K5071" s="543"/>
      <c r="L5071" s="531"/>
      <c r="M5071" s="543"/>
      <c r="N5071" s="576"/>
      <c r="O5071" s="532"/>
      <c r="P5071" s="532"/>
    </row>
    <row r="5072" spans="1:16" x14ac:dyDescent="0.2">
      <c r="A5072" s="525"/>
      <c r="B5072" s="526"/>
      <c r="C5072" s="571"/>
      <c r="D5072" s="541"/>
      <c r="E5072" s="541"/>
      <c r="F5072" s="542"/>
      <c r="G5072" s="541"/>
      <c r="H5072" s="541"/>
      <c r="I5072" s="530"/>
      <c r="J5072" s="543"/>
      <c r="K5072" s="543"/>
      <c r="L5072" s="531"/>
      <c r="M5072" s="543"/>
      <c r="N5072" s="576"/>
      <c r="O5072" s="532"/>
      <c r="P5072" s="532"/>
    </row>
    <row r="5073" spans="1:16" x14ac:dyDescent="0.2">
      <c r="A5073" s="525"/>
      <c r="B5073" s="526"/>
      <c r="C5073" s="571"/>
      <c r="D5073" s="541"/>
      <c r="E5073" s="541"/>
      <c r="F5073" s="542"/>
      <c r="G5073" s="541"/>
      <c r="H5073" s="541"/>
      <c r="I5073" s="530"/>
      <c r="J5073" s="543"/>
      <c r="K5073" s="543"/>
      <c r="L5073" s="531"/>
      <c r="M5073" s="543"/>
      <c r="N5073" s="576"/>
      <c r="O5073" s="532"/>
      <c r="P5073" s="532"/>
    </row>
    <row r="5074" spans="1:16" x14ac:dyDescent="0.2">
      <c r="A5074" s="525"/>
      <c r="B5074" s="526"/>
      <c r="C5074" s="571"/>
      <c r="D5074" s="541"/>
      <c r="E5074" s="541"/>
      <c r="F5074" s="542"/>
      <c r="G5074" s="541"/>
      <c r="H5074" s="541"/>
      <c r="I5074" s="530"/>
      <c r="J5074" s="543"/>
      <c r="K5074" s="543"/>
      <c r="L5074" s="531"/>
      <c r="M5074" s="543"/>
      <c r="N5074" s="576"/>
      <c r="O5074" s="532"/>
      <c r="P5074" s="532"/>
    </row>
    <row r="5075" spans="1:16" x14ac:dyDescent="0.2">
      <c r="A5075" s="525"/>
      <c r="B5075" s="526"/>
      <c r="C5075" s="571"/>
      <c r="D5075" s="541"/>
      <c r="E5075" s="541"/>
      <c r="F5075" s="542"/>
      <c r="G5075" s="541"/>
      <c r="H5075" s="541"/>
      <c r="I5075" s="530"/>
      <c r="J5075" s="543"/>
      <c r="K5075" s="543"/>
      <c r="L5075" s="531"/>
      <c r="M5075" s="543"/>
      <c r="N5075" s="576"/>
      <c r="O5075" s="532"/>
      <c r="P5075" s="532"/>
    </row>
    <row r="5076" spans="1:16" x14ac:dyDescent="0.2">
      <c r="A5076" s="525"/>
      <c r="B5076" s="526"/>
      <c r="C5076" s="571"/>
      <c r="D5076" s="541"/>
      <c r="E5076" s="541"/>
      <c r="F5076" s="542"/>
      <c r="G5076" s="541"/>
      <c r="H5076" s="541"/>
      <c r="I5076" s="530"/>
      <c r="J5076" s="543"/>
      <c r="K5076" s="543"/>
      <c r="L5076" s="531"/>
      <c r="M5076" s="543"/>
      <c r="N5076" s="576"/>
      <c r="O5076" s="532"/>
      <c r="P5076" s="532"/>
    </row>
    <row r="5077" spans="1:16" x14ac:dyDescent="0.2">
      <c r="A5077" s="525"/>
      <c r="B5077" s="526"/>
      <c r="C5077" s="571"/>
      <c r="D5077" s="541"/>
      <c r="E5077" s="541"/>
      <c r="F5077" s="542"/>
      <c r="G5077" s="541"/>
      <c r="H5077" s="541"/>
      <c r="I5077" s="530"/>
      <c r="J5077" s="543"/>
      <c r="K5077" s="543"/>
      <c r="L5077" s="531"/>
      <c r="M5077" s="543"/>
      <c r="N5077" s="576"/>
      <c r="O5077" s="532"/>
      <c r="P5077" s="532"/>
    </row>
    <row r="5078" spans="1:16" x14ac:dyDescent="0.2">
      <c r="A5078" s="525"/>
      <c r="B5078" s="526"/>
      <c r="C5078" s="571"/>
      <c r="D5078" s="541"/>
      <c r="E5078" s="541"/>
      <c r="F5078" s="542"/>
      <c r="G5078" s="541"/>
      <c r="H5078" s="541"/>
      <c r="I5078" s="530"/>
      <c r="J5078" s="543"/>
      <c r="K5078" s="543"/>
      <c r="L5078" s="531"/>
      <c r="M5078" s="543"/>
      <c r="N5078" s="576"/>
      <c r="O5078" s="532"/>
      <c r="P5078" s="532"/>
    </row>
    <row r="5079" spans="1:16" x14ac:dyDescent="0.2">
      <c r="A5079" s="525"/>
      <c r="B5079" s="526"/>
      <c r="C5079" s="571"/>
      <c r="D5079" s="541"/>
      <c r="E5079" s="541"/>
      <c r="F5079" s="542"/>
      <c r="G5079" s="541"/>
      <c r="H5079" s="541"/>
      <c r="I5079" s="530"/>
      <c r="J5079" s="543"/>
      <c r="K5079" s="543"/>
      <c r="L5079" s="531"/>
      <c r="M5079" s="543"/>
      <c r="N5079" s="576"/>
      <c r="O5079" s="532"/>
      <c r="P5079" s="532"/>
    </row>
    <row r="5080" spans="1:16" x14ac:dyDescent="0.2">
      <c r="A5080" s="525"/>
      <c r="B5080" s="526"/>
      <c r="C5080" s="571"/>
      <c r="D5080" s="541"/>
      <c r="E5080" s="541"/>
      <c r="F5080" s="542"/>
      <c r="G5080" s="541"/>
      <c r="H5080" s="541"/>
      <c r="I5080" s="530"/>
      <c r="J5080" s="543"/>
      <c r="K5080" s="543"/>
      <c r="L5080" s="531"/>
      <c r="M5080" s="543"/>
      <c r="N5080" s="576"/>
      <c r="O5080" s="532"/>
      <c r="P5080" s="532"/>
    </row>
    <row r="5081" spans="1:16" x14ac:dyDescent="0.2">
      <c r="A5081" s="525"/>
      <c r="B5081" s="526"/>
      <c r="C5081" s="571"/>
      <c r="D5081" s="541"/>
      <c r="E5081" s="541"/>
      <c r="F5081" s="542"/>
      <c r="G5081" s="541"/>
      <c r="H5081" s="541"/>
      <c r="I5081" s="530"/>
      <c r="J5081" s="543"/>
      <c r="K5081" s="543"/>
      <c r="L5081" s="531"/>
      <c r="M5081" s="543"/>
      <c r="N5081" s="576"/>
      <c r="O5081" s="532"/>
      <c r="P5081" s="532"/>
    </row>
    <row r="5082" spans="1:16" x14ac:dyDescent="0.2">
      <c r="A5082" s="525"/>
      <c r="B5082" s="526"/>
      <c r="C5082" s="571"/>
      <c r="D5082" s="541"/>
      <c r="E5082" s="541"/>
      <c r="F5082" s="542"/>
      <c r="G5082" s="541"/>
      <c r="H5082" s="541"/>
      <c r="I5082" s="530"/>
      <c r="J5082" s="543"/>
      <c r="K5082" s="543"/>
      <c r="L5082" s="531"/>
      <c r="M5082" s="543"/>
      <c r="N5082" s="576"/>
      <c r="O5082" s="532"/>
      <c r="P5082" s="532"/>
    </row>
    <row r="5083" spans="1:16" x14ac:dyDescent="0.2">
      <c r="A5083" s="525"/>
      <c r="B5083" s="526"/>
      <c r="C5083" s="571"/>
      <c r="D5083" s="541"/>
      <c r="E5083" s="541"/>
      <c r="F5083" s="542"/>
      <c r="G5083" s="541"/>
      <c r="H5083" s="541"/>
      <c r="I5083" s="530"/>
      <c r="J5083" s="543"/>
      <c r="K5083" s="543"/>
      <c r="L5083" s="531"/>
      <c r="M5083" s="543"/>
      <c r="N5083" s="576"/>
      <c r="O5083" s="532"/>
      <c r="P5083" s="532"/>
    </row>
    <row r="5084" spans="1:16" x14ac:dyDescent="0.2">
      <c r="A5084" s="525"/>
      <c r="B5084" s="526"/>
      <c r="C5084" s="571"/>
      <c r="D5084" s="541"/>
      <c r="E5084" s="541"/>
      <c r="F5084" s="542"/>
      <c r="G5084" s="541"/>
      <c r="H5084" s="541"/>
      <c r="I5084" s="530"/>
      <c r="J5084" s="543"/>
      <c r="K5084" s="543"/>
      <c r="L5084" s="531"/>
      <c r="M5084" s="543"/>
      <c r="N5084" s="576"/>
      <c r="O5084" s="532"/>
      <c r="P5084" s="532"/>
    </row>
    <row r="5085" spans="1:16" x14ac:dyDescent="0.2">
      <c r="A5085" s="525"/>
      <c r="B5085" s="526"/>
      <c r="C5085" s="571"/>
      <c r="D5085" s="541"/>
      <c r="E5085" s="541"/>
      <c r="F5085" s="542"/>
      <c r="G5085" s="541"/>
      <c r="H5085" s="541"/>
      <c r="I5085" s="530"/>
      <c r="J5085" s="543"/>
      <c r="K5085" s="543"/>
      <c r="L5085" s="531"/>
      <c r="M5085" s="543"/>
      <c r="N5085" s="576"/>
      <c r="O5085" s="532"/>
      <c r="P5085" s="532"/>
    </row>
    <row r="5086" spans="1:16" x14ac:dyDescent="0.2">
      <c r="A5086" s="525"/>
      <c r="B5086" s="526"/>
      <c r="C5086" s="571"/>
      <c r="D5086" s="541"/>
      <c r="E5086" s="541"/>
      <c r="F5086" s="542"/>
      <c r="G5086" s="541"/>
      <c r="H5086" s="541"/>
      <c r="I5086" s="530"/>
      <c r="J5086" s="543"/>
      <c r="K5086" s="543"/>
      <c r="L5086" s="531"/>
      <c r="M5086" s="543"/>
      <c r="N5086" s="576"/>
      <c r="O5086" s="532"/>
      <c r="P5086" s="532"/>
    </row>
    <row r="5087" spans="1:16" x14ac:dyDescent="0.2">
      <c r="A5087" s="525"/>
      <c r="B5087" s="526"/>
      <c r="C5087" s="571"/>
      <c r="D5087" s="541"/>
      <c r="E5087" s="541"/>
      <c r="F5087" s="542"/>
      <c r="G5087" s="541"/>
      <c r="H5087" s="541"/>
      <c r="I5087" s="530"/>
      <c r="J5087" s="543"/>
      <c r="K5087" s="543"/>
      <c r="L5087" s="531"/>
      <c r="M5087" s="543"/>
      <c r="N5087" s="576"/>
      <c r="O5087" s="532"/>
      <c r="P5087" s="532"/>
    </row>
    <row r="5088" spans="1:16" x14ac:dyDescent="0.2">
      <c r="A5088" s="525"/>
      <c r="B5088" s="526"/>
      <c r="C5088" s="571"/>
      <c r="D5088" s="541"/>
      <c r="E5088" s="541"/>
      <c r="F5088" s="542"/>
      <c r="G5088" s="541"/>
      <c r="H5088" s="541"/>
      <c r="I5088" s="530"/>
      <c r="J5088" s="543"/>
      <c r="K5088" s="543"/>
      <c r="L5088" s="531"/>
      <c r="M5088" s="543"/>
      <c r="N5088" s="576"/>
      <c r="O5088" s="532"/>
      <c r="P5088" s="532"/>
    </row>
    <row r="5089" spans="1:16" x14ac:dyDescent="0.2">
      <c r="A5089" s="525"/>
      <c r="B5089" s="526"/>
      <c r="C5089" s="571"/>
      <c r="D5089" s="541"/>
      <c r="E5089" s="541"/>
      <c r="F5089" s="542"/>
      <c r="G5089" s="541"/>
      <c r="H5089" s="541"/>
      <c r="I5089" s="530"/>
      <c r="J5089" s="543"/>
      <c r="K5089" s="543"/>
      <c r="L5089" s="531"/>
      <c r="M5089" s="543"/>
      <c r="N5089" s="576"/>
      <c r="O5089" s="532"/>
      <c r="P5089" s="532"/>
    </row>
    <row r="5090" spans="1:16" x14ac:dyDescent="0.2">
      <c r="A5090" s="525"/>
      <c r="B5090" s="526"/>
      <c r="C5090" s="571"/>
      <c r="D5090" s="541"/>
      <c r="E5090" s="541"/>
      <c r="F5090" s="542"/>
      <c r="G5090" s="541"/>
      <c r="H5090" s="541"/>
      <c r="I5090" s="530"/>
      <c r="J5090" s="543"/>
      <c r="K5090" s="543"/>
      <c r="L5090" s="531"/>
      <c r="M5090" s="543"/>
      <c r="N5090" s="576"/>
      <c r="O5090" s="532"/>
      <c r="P5090" s="532"/>
    </row>
    <row r="5091" spans="1:16" x14ac:dyDescent="0.2">
      <c r="A5091" s="525"/>
      <c r="B5091" s="526"/>
      <c r="C5091" s="571"/>
      <c r="D5091" s="541"/>
      <c r="E5091" s="541"/>
      <c r="F5091" s="542"/>
      <c r="G5091" s="541"/>
      <c r="H5091" s="541"/>
      <c r="I5091" s="530"/>
      <c r="J5091" s="543"/>
      <c r="K5091" s="543"/>
      <c r="L5091" s="531"/>
      <c r="M5091" s="543"/>
      <c r="N5091" s="576"/>
      <c r="O5091" s="532"/>
      <c r="P5091" s="532"/>
    </row>
    <row r="5092" spans="1:16" x14ac:dyDescent="0.2">
      <c r="A5092" s="525"/>
      <c r="B5092" s="526"/>
      <c r="C5092" s="571"/>
      <c r="D5092" s="541"/>
      <c r="E5092" s="541"/>
      <c r="F5092" s="542"/>
      <c r="G5092" s="541"/>
      <c r="H5092" s="541"/>
      <c r="I5092" s="530"/>
      <c r="J5092" s="543"/>
      <c r="K5092" s="543"/>
      <c r="L5092" s="531"/>
      <c r="M5092" s="543"/>
      <c r="N5092" s="576"/>
      <c r="O5092" s="532"/>
      <c r="P5092" s="532"/>
    </row>
    <row r="5093" spans="1:16" x14ac:dyDescent="0.2">
      <c r="A5093" s="525"/>
      <c r="B5093" s="526"/>
      <c r="C5093" s="571"/>
      <c r="D5093" s="541"/>
      <c r="E5093" s="541"/>
      <c r="F5093" s="542"/>
      <c r="G5093" s="541"/>
      <c r="H5093" s="541"/>
      <c r="I5093" s="530"/>
      <c r="J5093" s="543"/>
      <c r="K5093" s="543"/>
      <c r="L5093" s="531"/>
      <c r="M5093" s="543"/>
      <c r="N5093" s="576"/>
      <c r="O5093" s="532"/>
      <c r="P5093" s="532"/>
    </row>
    <row r="5094" spans="1:16" x14ac:dyDescent="0.2">
      <c r="A5094" s="525"/>
      <c r="B5094" s="526"/>
      <c r="C5094" s="571"/>
      <c r="D5094" s="541"/>
      <c r="E5094" s="541"/>
      <c r="F5094" s="542"/>
      <c r="G5094" s="541"/>
      <c r="H5094" s="541"/>
      <c r="I5094" s="530"/>
      <c r="J5094" s="543"/>
      <c r="K5094" s="543"/>
      <c r="L5094" s="531"/>
      <c r="M5094" s="543"/>
      <c r="N5094" s="576"/>
      <c r="O5094" s="532"/>
      <c r="P5094" s="532"/>
    </row>
    <row r="5095" spans="1:16" x14ac:dyDescent="0.2">
      <c r="A5095" s="525"/>
      <c r="B5095" s="526"/>
      <c r="C5095" s="571"/>
      <c r="D5095" s="541"/>
      <c r="E5095" s="541"/>
      <c r="F5095" s="542"/>
      <c r="G5095" s="541"/>
      <c r="H5095" s="541"/>
      <c r="I5095" s="530"/>
      <c r="J5095" s="543"/>
      <c r="K5095" s="543"/>
      <c r="L5095" s="531"/>
      <c r="M5095" s="543"/>
      <c r="N5095" s="576"/>
      <c r="O5095" s="532"/>
      <c r="P5095" s="532"/>
    </row>
    <row r="5096" spans="1:16" x14ac:dyDescent="0.2">
      <c r="A5096" s="525"/>
      <c r="B5096" s="526"/>
      <c r="C5096" s="571"/>
      <c r="D5096" s="541"/>
      <c r="E5096" s="541"/>
      <c r="F5096" s="542"/>
      <c r="G5096" s="541"/>
      <c r="H5096" s="541"/>
      <c r="I5096" s="530"/>
      <c r="J5096" s="543"/>
      <c r="K5096" s="543"/>
      <c r="L5096" s="531"/>
      <c r="M5096" s="543"/>
      <c r="N5096" s="576"/>
      <c r="O5096" s="532"/>
      <c r="P5096" s="532"/>
    </row>
    <row r="5097" spans="1:16" x14ac:dyDescent="0.2">
      <c r="A5097" s="525"/>
      <c r="B5097" s="526"/>
      <c r="C5097" s="571"/>
      <c r="D5097" s="541"/>
      <c r="E5097" s="541"/>
      <c r="F5097" s="542"/>
      <c r="G5097" s="541"/>
      <c r="H5097" s="541"/>
      <c r="I5097" s="530"/>
      <c r="J5097" s="543"/>
      <c r="K5097" s="543"/>
      <c r="L5097" s="531"/>
      <c r="M5097" s="543"/>
      <c r="N5097" s="576"/>
      <c r="O5097" s="532"/>
      <c r="P5097" s="532"/>
    </row>
    <row r="5098" spans="1:16" x14ac:dyDescent="0.2">
      <c r="A5098" s="525"/>
      <c r="B5098" s="526"/>
      <c r="C5098" s="571"/>
      <c r="D5098" s="541"/>
      <c r="E5098" s="541"/>
      <c r="F5098" s="542"/>
      <c r="G5098" s="541"/>
      <c r="H5098" s="541"/>
      <c r="I5098" s="530"/>
      <c r="J5098" s="543"/>
      <c r="K5098" s="543"/>
      <c r="L5098" s="531"/>
      <c r="M5098" s="543"/>
      <c r="N5098" s="576"/>
      <c r="O5098" s="532"/>
      <c r="P5098" s="532"/>
    </row>
    <row r="5099" spans="1:16" x14ac:dyDescent="0.2">
      <c r="A5099" s="525"/>
      <c r="B5099" s="526"/>
      <c r="C5099" s="571"/>
      <c r="D5099" s="541"/>
      <c r="E5099" s="541"/>
      <c r="F5099" s="542"/>
      <c r="G5099" s="541"/>
      <c r="H5099" s="541"/>
      <c r="I5099" s="530"/>
      <c r="J5099" s="543"/>
      <c r="K5099" s="543"/>
      <c r="L5099" s="531"/>
      <c r="M5099" s="543"/>
      <c r="N5099" s="576"/>
      <c r="O5099" s="532"/>
      <c r="P5099" s="532"/>
    </row>
    <row r="5100" spans="1:16" x14ac:dyDescent="0.2">
      <c r="A5100" s="525"/>
      <c r="B5100" s="526"/>
      <c r="C5100" s="571"/>
      <c r="D5100" s="541"/>
      <c r="E5100" s="541"/>
      <c r="F5100" s="542"/>
      <c r="G5100" s="541"/>
      <c r="H5100" s="541"/>
      <c r="I5100" s="530"/>
      <c r="J5100" s="543"/>
      <c r="K5100" s="543"/>
      <c r="L5100" s="531"/>
      <c r="M5100" s="543"/>
      <c r="N5100" s="576"/>
      <c r="O5100" s="532"/>
      <c r="P5100" s="532"/>
    </row>
    <row r="5101" spans="1:16" x14ac:dyDescent="0.2">
      <c r="A5101" s="525"/>
      <c r="B5101" s="526"/>
      <c r="C5101" s="571"/>
      <c r="D5101" s="541"/>
      <c r="E5101" s="541"/>
      <c r="F5101" s="542"/>
      <c r="G5101" s="541"/>
      <c r="H5101" s="541"/>
      <c r="I5101" s="530"/>
      <c r="J5101" s="543"/>
      <c r="K5101" s="543"/>
      <c r="L5101" s="531"/>
      <c r="M5101" s="543"/>
      <c r="N5101" s="576"/>
      <c r="O5101" s="532"/>
      <c r="P5101" s="532"/>
    </row>
    <row r="5102" spans="1:16" x14ac:dyDescent="0.2">
      <c r="A5102" s="525"/>
      <c r="B5102" s="526"/>
      <c r="C5102" s="571"/>
      <c r="D5102" s="541"/>
      <c r="E5102" s="541"/>
      <c r="F5102" s="542"/>
      <c r="G5102" s="541"/>
      <c r="H5102" s="541"/>
      <c r="I5102" s="530"/>
      <c r="J5102" s="543"/>
      <c r="K5102" s="543"/>
      <c r="L5102" s="531"/>
      <c r="M5102" s="543"/>
      <c r="N5102" s="576"/>
      <c r="O5102" s="532"/>
      <c r="P5102" s="532"/>
    </row>
    <row r="5103" spans="1:16" x14ac:dyDescent="0.2">
      <c r="A5103" s="525"/>
      <c r="B5103" s="526"/>
      <c r="C5103" s="571"/>
      <c r="D5103" s="541"/>
      <c r="E5103" s="541"/>
      <c r="F5103" s="542"/>
      <c r="G5103" s="541"/>
      <c r="H5103" s="541"/>
      <c r="I5103" s="530"/>
      <c r="J5103" s="543"/>
      <c r="K5103" s="543"/>
      <c r="L5103" s="531"/>
      <c r="M5103" s="543"/>
      <c r="N5103" s="576"/>
      <c r="O5103" s="532"/>
      <c r="P5103" s="532"/>
    </row>
    <row r="5104" spans="1:16" x14ac:dyDescent="0.2">
      <c r="A5104" s="525"/>
      <c r="B5104" s="526"/>
      <c r="C5104" s="571"/>
      <c r="D5104" s="541"/>
      <c r="E5104" s="541"/>
      <c r="F5104" s="542"/>
      <c r="G5104" s="541"/>
      <c r="H5104" s="541"/>
      <c r="I5104" s="530"/>
      <c r="J5104" s="543"/>
      <c r="K5104" s="543"/>
      <c r="L5104" s="531"/>
      <c r="M5104" s="543"/>
      <c r="N5104" s="576"/>
      <c r="O5104" s="532"/>
      <c r="P5104" s="532"/>
    </row>
    <row r="5105" spans="1:16" x14ac:dyDescent="0.2">
      <c r="A5105" s="525"/>
      <c r="B5105" s="526"/>
      <c r="C5105" s="571"/>
      <c r="D5105" s="541"/>
      <c r="E5105" s="541"/>
      <c r="F5105" s="542"/>
      <c r="G5105" s="541"/>
      <c r="H5105" s="541"/>
      <c r="I5105" s="530"/>
      <c r="J5105" s="543"/>
      <c r="K5105" s="543"/>
      <c r="L5105" s="531"/>
      <c r="M5105" s="543"/>
      <c r="N5105" s="576"/>
      <c r="O5105" s="532"/>
      <c r="P5105" s="532"/>
    </row>
    <row r="5106" spans="1:16" x14ac:dyDescent="0.2">
      <c r="A5106" s="525"/>
      <c r="B5106" s="526"/>
      <c r="C5106" s="571"/>
      <c r="D5106" s="541"/>
      <c r="E5106" s="541"/>
      <c r="F5106" s="542"/>
      <c r="G5106" s="541"/>
      <c r="H5106" s="541"/>
      <c r="I5106" s="530"/>
      <c r="J5106" s="543"/>
      <c r="K5106" s="543"/>
      <c r="L5106" s="531"/>
      <c r="M5106" s="543"/>
      <c r="N5106" s="576"/>
      <c r="O5106" s="532"/>
      <c r="P5106" s="532"/>
    </row>
    <row r="5107" spans="1:16" x14ac:dyDescent="0.2">
      <c r="A5107" s="525"/>
      <c r="B5107" s="526"/>
      <c r="C5107" s="571"/>
      <c r="D5107" s="541"/>
      <c r="E5107" s="541"/>
      <c r="F5107" s="542"/>
      <c r="G5107" s="541"/>
      <c r="H5107" s="541"/>
      <c r="I5107" s="530"/>
      <c r="J5107" s="543"/>
      <c r="K5107" s="543"/>
      <c r="L5107" s="531"/>
      <c r="M5107" s="543"/>
      <c r="N5107" s="576"/>
      <c r="O5107" s="532"/>
      <c r="P5107" s="532"/>
    </row>
    <row r="5108" spans="1:16" x14ac:dyDescent="0.2">
      <c r="A5108" s="525"/>
      <c r="B5108" s="526"/>
      <c r="C5108" s="571"/>
      <c r="D5108" s="541"/>
      <c r="E5108" s="541"/>
      <c r="F5108" s="542"/>
      <c r="G5108" s="541"/>
      <c r="H5108" s="541"/>
      <c r="I5108" s="530"/>
      <c r="J5108" s="543"/>
      <c r="K5108" s="543"/>
      <c r="L5108" s="531"/>
      <c r="M5108" s="543"/>
      <c r="N5108" s="576"/>
      <c r="O5108" s="532"/>
      <c r="P5108" s="532"/>
    </row>
    <row r="5109" spans="1:16" x14ac:dyDescent="0.2">
      <c r="A5109" s="525"/>
      <c r="B5109" s="526"/>
      <c r="C5109" s="571"/>
      <c r="D5109" s="541"/>
      <c r="E5109" s="541"/>
      <c r="F5109" s="542"/>
      <c r="G5109" s="541"/>
      <c r="H5109" s="541"/>
      <c r="I5109" s="530"/>
      <c r="J5109" s="543"/>
      <c r="K5109" s="543"/>
      <c r="L5109" s="531"/>
      <c r="M5109" s="543"/>
      <c r="N5109" s="576"/>
      <c r="O5109" s="532"/>
      <c r="P5109" s="532"/>
    </row>
    <row r="5110" spans="1:16" x14ac:dyDescent="0.2">
      <c r="A5110" s="525"/>
      <c r="B5110" s="526"/>
      <c r="C5110" s="571"/>
      <c r="D5110" s="541"/>
      <c r="E5110" s="541"/>
      <c r="F5110" s="542"/>
      <c r="G5110" s="541"/>
      <c r="H5110" s="541"/>
      <c r="I5110" s="530"/>
      <c r="J5110" s="543"/>
      <c r="K5110" s="543"/>
      <c r="L5110" s="531"/>
      <c r="M5110" s="543"/>
      <c r="N5110" s="576"/>
      <c r="O5110" s="532"/>
      <c r="P5110" s="532"/>
    </row>
    <row r="5111" spans="1:16" x14ac:dyDescent="0.2">
      <c r="A5111" s="525"/>
      <c r="B5111" s="526"/>
      <c r="C5111" s="571"/>
      <c r="D5111" s="541"/>
      <c r="E5111" s="541"/>
      <c r="F5111" s="542"/>
      <c r="G5111" s="541"/>
      <c r="H5111" s="541"/>
      <c r="I5111" s="530"/>
      <c r="J5111" s="543"/>
      <c r="K5111" s="543"/>
      <c r="L5111" s="531"/>
      <c r="M5111" s="543"/>
      <c r="N5111" s="576"/>
      <c r="O5111" s="532"/>
      <c r="P5111" s="532"/>
    </row>
    <row r="5112" spans="1:16" x14ac:dyDescent="0.2">
      <c r="A5112" s="525"/>
      <c r="B5112" s="526"/>
      <c r="C5112" s="571"/>
      <c r="D5112" s="541"/>
      <c r="E5112" s="541"/>
      <c r="F5112" s="542"/>
      <c r="G5112" s="541"/>
      <c r="H5112" s="541"/>
      <c r="I5112" s="530"/>
      <c r="J5112" s="543"/>
      <c r="K5112" s="543"/>
      <c r="L5112" s="531"/>
      <c r="M5112" s="543"/>
      <c r="N5112" s="576"/>
      <c r="O5112" s="532"/>
      <c r="P5112" s="532"/>
    </row>
    <row r="5113" spans="1:16" x14ac:dyDescent="0.2">
      <c r="A5113" s="525"/>
      <c r="B5113" s="526"/>
      <c r="C5113" s="571"/>
      <c r="D5113" s="541"/>
      <c r="E5113" s="541"/>
      <c r="F5113" s="542"/>
      <c r="G5113" s="541"/>
      <c r="H5113" s="541"/>
      <c r="I5113" s="530"/>
      <c r="J5113" s="543"/>
      <c r="K5113" s="543"/>
      <c r="L5113" s="531"/>
      <c r="M5113" s="543"/>
      <c r="N5113" s="576"/>
      <c r="O5113" s="532"/>
      <c r="P5113" s="532"/>
    </row>
    <row r="5114" spans="1:16" x14ac:dyDescent="0.2">
      <c r="A5114" s="525"/>
      <c r="B5114" s="526"/>
      <c r="C5114" s="571"/>
      <c r="D5114" s="541"/>
      <c r="E5114" s="541"/>
      <c r="F5114" s="542"/>
      <c r="G5114" s="541"/>
      <c r="H5114" s="541"/>
      <c r="I5114" s="530"/>
      <c r="J5114" s="543"/>
      <c r="K5114" s="543"/>
      <c r="L5114" s="531"/>
      <c r="M5114" s="543"/>
      <c r="N5114" s="576"/>
      <c r="O5114" s="532"/>
      <c r="P5114" s="532"/>
    </row>
    <row r="5115" spans="1:16" x14ac:dyDescent="0.2">
      <c r="A5115" s="525"/>
      <c r="B5115" s="526"/>
      <c r="C5115" s="571"/>
      <c r="D5115" s="541"/>
      <c r="E5115" s="541"/>
      <c r="F5115" s="542"/>
      <c r="G5115" s="541"/>
      <c r="H5115" s="541"/>
      <c r="I5115" s="530"/>
      <c r="J5115" s="543"/>
      <c r="K5115" s="543"/>
      <c r="L5115" s="531"/>
      <c r="M5115" s="543"/>
      <c r="N5115" s="576"/>
      <c r="O5115" s="532"/>
      <c r="P5115" s="532"/>
    </row>
    <row r="5116" spans="1:16" x14ac:dyDescent="0.2">
      <c r="A5116" s="525"/>
      <c r="B5116" s="526"/>
      <c r="C5116" s="571"/>
      <c r="D5116" s="541"/>
      <c r="E5116" s="541"/>
      <c r="F5116" s="542"/>
      <c r="G5116" s="541"/>
      <c r="H5116" s="541"/>
      <c r="I5116" s="530"/>
      <c r="J5116" s="543"/>
      <c r="K5116" s="543"/>
      <c r="L5116" s="531"/>
      <c r="M5116" s="543"/>
      <c r="N5116" s="576"/>
      <c r="O5116" s="532"/>
      <c r="P5116" s="532"/>
    </row>
    <row r="5117" spans="1:16" x14ac:dyDescent="0.2">
      <c r="A5117" s="525"/>
      <c r="B5117" s="526"/>
      <c r="C5117" s="571"/>
      <c r="D5117" s="541"/>
      <c r="E5117" s="541"/>
      <c r="F5117" s="542"/>
      <c r="G5117" s="541"/>
      <c r="H5117" s="541"/>
      <c r="I5117" s="530"/>
      <c r="J5117" s="543"/>
      <c r="K5117" s="543"/>
      <c r="L5117" s="531"/>
      <c r="M5117" s="543"/>
      <c r="N5117" s="576"/>
      <c r="O5117" s="532"/>
      <c r="P5117" s="532"/>
    </row>
    <row r="5118" spans="1:16" x14ac:dyDescent="0.2">
      <c r="A5118" s="525"/>
      <c r="B5118" s="526"/>
      <c r="C5118" s="571"/>
      <c r="D5118" s="541"/>
      <c r="E5118" s="541"/>
      <c r="F5118" s="542"/>
      <c r="G5118" s="541"/>
      <c r="H5118" s="541"/>
      <c r="I5118" s="530"/>
      <c r="J5118" s="543"/>
      <c r="K5118" s="543"/>
      <c r="L5118" s="531"/>
      <c r="M5118" s="543"/>
      <c r="N5118" s="576"/>
      <c r="O5118" s="532"/>
      <c r="P5118" s="532"/>
    </row>
    <row r="5119" spans="1:16" x14ac:dyDescent="0.2">
      <c r="A5119" s="525" t="str">
        <f>IF(B5119="","",COUNT('Diário 7º PA'!$A$4:$A$5383)+COUNT('Diário 8º PA'!$A$4:$A$5022)+ROW()-3)</f>
        <v/>
      </c>
      <c r="B5119" s="526"/>
      <c r="C5119" s="571"/>
      <c r="D5119" s="541"/>
      <c r="E5119" s="541"/>
      <c r="F5119" s="542"/>
      <c r="G5119" s="541"/>
      <c r="H5119" s="541"/>
      <c r="I5119" s="530"/>
      <c r="J5119" s="543"/>
      <c r="K5119" s="543"/>
      <c r="L5119" s="531"/>
      <c r="M5119" s="543"/>
      <c r="N5119" s="576"/>
      <c r="O5119" s="532"/>
      <c r="P5119" s="532"/>
    </row>
    <row r="5120" spans="1:16" x14ac:dyDescent="0.2">
      <c r="A5120" s="525" t="str">
        <f>IF(B5120="","",COUNT('Diário 7º PA'!$A$4:$A$5383)+COUNT('Diário 8º PA'!$A$4:$A$5022)+ROW()-3)</f>
        <v/>
      </c>
      <c r="B5120" s="526"/>
      <c r="C5120" s="571"/>
      <c r="D5120" s="541"/>
      <c r="E5120" s="541"/>
      <c r="F5120" s="542"/>
      <c r="G5120" s="541"/>
      <c r="H5120" s="541"/>
      <c r="I5120" s="530"/>
      <c r="J5120" s="543"/>
      <c r="K5120" s="543"/>
      <c r="L5120" s="531"/>
      <c r="M5120" s="543"/>
      <c r="N5120" s="576"/>
      <c r="O5120" s="532"/>
      <c r="P5120" s="532"/>
    </row>
    <row r="5121" spans="1:16" x14ac:dyDescent="0.2">
      <c r="A5121" s="525" t="str">
        <f>IF(B5121="","",COUNT('Diário 7º PA'!$A$4:$A$5383)+COUNT('Diário 8º PA'!$A$4:$A$5022)+ROW()-3)</f>
        <v/>
      </c>
      <c r="B5121" s="526"/>
      <c r="C5121" s="571"/>
      <c r="D5121" s="541"/>
      <c r="E5121" s="541"/>
      <c r="F5121" s="542"/>
      <c r="G5121" s="541"/>
      <c r="H5121" s="541"/>
      <c r="I5121" s="530"/>
      <c r="J5121" s="543"/>
      <c r="K5121" s="543"/>
      <c r="L5121" s="531"/>
      <c r="M5121" s="543"/>
      <c r="N5121" s="576"/>
      <c r="O5121" s="532"/>
      <c r="P5121" s="532"/>
    </row>
    <row r="5122" spans="1:16" x14ac:dyDescent="0.2">
      <c r="A5122" s="525" t="str">
        <f>IF(B5122="","",COUNT('Diário 7º PA'!$A$4:$A$5383)+COUNT('Diário 8º PA'!$A$4:$A$5022)+ROW()-3)</f>
        <v/>
      </c>
      <c r="B5122" s="526"/>
      <c r="C5122" s="571"/>
      <c r="D5122" s="541"/>
      <c r="E5122" s="541"/>
      <c r="F5122" s="542"/>
      <c r="G5122" s="541"/>
      <c r="H5122" s="541"/>
      <c r="I5122" s="530"/>
      <c r="J5122" s="543"/>
      <c r="K5122" s="543"/>
      <c r="L5122" s="531"/>
      <c r="M5122" s="543"/>
      <c r="N5122" s="576"/>
      <c r="O5122" s="532"/>
      <c r="P5122" s="532"/>
    </row>
    <row r="5123" spans="1:16" x14ac:dyDescent="0.2">
      <c r="A5123" s="525" t="str">
        <f>IF(B5123="","",COUNT('Diário 7º PA'!$A$4:$A$5383)+COUNT('Diário 8º PA'!$A$4:$A$5022)+ROW()-3)</f>
        <v/>
      </c>
      <c r="B5123" s="526"/>
      <c r="C5123" s="571"/>
      <c r="D5123" s="541"/>
      <c r="E5123" s="541"/>
      <c r="F5123" s="542"/>
      <c r="G5123" s="541"/>
      <c r="H5123" s="541"/>
      <c r="I5123" s="530"/>
      <c r="J5123" s="543"/>
      <c r="K5123" s="543"/>
      <c r="L5123" s="531"/>
      <c r="M5123" s="543"/>
      <c r="N5123" s="576"/>
      <c r="O5123" s="532"/>
      <c r="P5123" s="532"/>
    </row>
    <row r="5124" spans="1:16" x14ac:dyDescent="0.2">
      <c r="A5124" s="525" t="str">
        <f>IF(B5124="","",COUNT('Diário 7º PA'!$A$4:$A$5383)+COUNT('Diário 8º PA'!$A$4:$A$5022)+ROW()-3)</f>
        <v/>
      </c>
      <c r="B5124" s="526"/>
      <c r="C5124" s="571"/>
      <c r="D5124" s="541"/>
      <c r="E5124" s="541"/>
      <c r="F5124" s="542"/>
      <c r="G5124" s="541"/>
      <c r="H5124" s="541"/>
      <c r="I5124" s="530"/>
      <c r="J5124" s="543"/>
      <c r="K5124" s="543"/>
      <c r="L5124" s="531"/>
      <c r="M5124" s="543"/>
      <c r="N5124" s="576"/>
      <c r="O5124" s="532"/>
      <c r="P5124" s="532"/>
    </row>
    <row r="5125" spans="1:16" x14ac:dyDescent="0.2">
      <c r="A5125" s="525" t="str">
        <f>IF(B5125="","",COUNT('Diário 7º PA'!$A$4:$A$5383)+COUNT('Diário 8º PA'!$A$4:$A$5022)+ROW()-3)</f>
        <v/>
      </c>
      <c r="B5125" s="526"/>
      <c r="C5125" s="571"/>
      <c r="D5125" s="541"/>
      <c r="E5125" s="541"/>
      <c r="F5125" s="542"/>
      <c r="G5125" s="541"/>
      <c r="H5125" s="541"/>
      <c r="I5125" s="530"/>
      <c r="J5125" s="543"/>
      <c r="K5125" s="543"/>
      <c r="L5125" s="531"/>
      <c r="M5125" s="543"/>
      <c r="N5125" s="576"/>
      <c r="O5125" s="532"/>
      <c r="P5125" s="532"/>
    </row>
    <row r="5126" spans="1:16" x14ac:dyDescent="0.2">
      <c r="A5126" s="525" t="str">
        <f>IF(B5126="","",COUNT('Diário 7º PA'!$A$4:$A$5383)+COUNT('Diário 8º PA'!$A$4:$A$5022)+ROW()-3)</f>
        <v/>
      </c>
      <c r="B5126" s="526"/>
      <c r="C5126" s="571"/>
      <c r="D5126" s="541"/>
      <c r="E5126" s="541"/>
      <c r="F5126" s="542"/>
      <c r="G5126" s="541"/>
      <c r="H5126" s="541"/>
      <c r="I5126" s="530"/>
      <c r="J5126" s="543"/>
      <c r="K5126" s="543"/>
      <c r="L5126" s="531"/>
      <c r="M5126" s="543"/>
      <c r="N5126" s="576"/>
      <c r="O5126" s="532"/>
      <c r="P5126" s="532"/>
    </row>
    <row r="5127" spans="1:16" x14ac:dyDescent="0.2">
      <c r="A5127" s="525" t="str">
        <f>IF(B5127="","",COUNT('Diário 7º PA'!$A$4:$A$5383)+COUNT('Diário 8º PA'!$A$4:$A$5022)+ROW()-3)</f>
        <v/>
      </c>
      <c r="B5127" s="526"/>
      <c r="C5127" s="571"/>
      <c r="D5127" s="541"/>
      <c r="E5127" s="541"/>
      <c r="F5127" s="542"/>
      <c r="G5127" s="541"/>
      <c r="H5127" s="541"/>
      <c r="I5127" s="530"/>
      <c r="J5127" s="543"/>
      <c r="K5127" s="543"/>
      <c r="L5127" s="531"/>
      <c r="M5127" s="543"/>
      <c r="N5127" s="576"/>
      <c r="O5127" s="532"/>
      <c r="P5127" s="532"/>
    </row>
    <row r="5128" spans="1:16" x14ac:dyDescent="0.2">
      <c r="A5128" s="525" t="str">
        <f>IF(B5128="","",COUNT('Diário 7º PA'!$A$4:$A$5383)+COUNT('Diário 8º PA'!$A$4:$A$5022)+ROW()-3)</f>
        <v/>
      </c>
      <c r="B5128" s="526"/>
      <c r="C5128" s="571"/>
      <c r="D5128" s="541"/>
      <c r="E5128" s="541"/>
      <c r="F5128" s="542"/>
      <c r="G5128" s="541"/>
      <c r="H5128" s="541"/>
      <c r="I5128" s="530"/>
      <c r="J5128" s="543"/>
      <c r="K5128" s="543"/>
      <c r="L5128" s="531"/>
      <c r="M5128" s="543"/>
      <c r="N5128" s="576"/>
      <c r="O5128" s="532"/>
      <c r="P5128" s="532"/>
    </row>
    <row r="5129" spans="1:16" x14ac:dyDescent="0.2">
      <c r="A5129" s="525" t="str">
        <f>IF(B5129="","",COUNT('Diário 7º PA'!$A$4:$A$5383)+COUNT('Diário 8º PA'!$A$4:$A$5022)+ROW()-3)</f>
        <v/>
      </c>
      <c r="B5129" s="526"/>
      <c r="C5129" s="571"/>
      <c r="D5129" s="541"/>
      <c r="E5129" s="541"/>
      <c r="F5129" s="542"/>
      <c r="G5129" s="541"/>
      <c r="H5129" s="541"/>
      <c r="I5129" s="530"/>
      <c r="J5129" s="543"/>
      <c r="K5129" s="543"/>
      <c r="L5129" s="531"/>
      <c r="M5129" s="543"/>
      <c r="N5129" s="576"/>
      <c r="O5129" s="532"/>
      <c r="P5129" s="532"/>
    </row>
    <row r="5130" spans="1:16" x14ac:dyDescent="0.2">
      <c r="A5130" s="525" t="str">
        <f>IF(B5130="","",COUNT('Diário 7º PA'!$A$4:$A$5383)+COUNT('Diário 8º PA'!$A$4:$A$5022)+ROW()-3)</f>
        <v/>
      </c>
      <c r="B5130" s="526"/>
      <c r="C5130" s="571"/>
      <c r="D5130" s="541"/>
      <c r="E5130" s="541"/>
      <c r="F5130" s="542"/>
      <c r="G5130" s="541"/>
      <c r="H5130" s="541"/>
      <c r="I5130" s="530"/>
      <c r="J5130" s="543"/>
      <c r="K5130" s="543"/>
      <c r="L5130" s="531"/>
      <c r="M5130" s="543"/>
      <c r="N5130" s="576"/>
      <c r="O5130" s="532"/>
      <c r="P5130" s="532"/>
    </row>
    <row r="5131" spans="1:16" x14ac:dyDescent="0.2">
      <c r="A5131" s="525" t="str">
        <f>IF(B5131="","",COUNT('Diário 7º PA'!$A$4:$A$5383)+COUNT('Diário 8º PA'!$A$4:$A$5022)+ROW()-3)</f>
        <v/>
      </c>
      <c r="B5131" s="526"/>
      <c r="C5131" s="571"/>
      <c r="D5131" s="541"/>
      <c r="E5131" s="541"/>
      <c r="F5131" s="542"/>
      <c r="G5131" s="541"/>
      <c r="H5131" s="541"/>
      <c r="I5131" s="530"/>
      <c r="J5131" s="543"/>
      <c r="K5131" s="543"/>
      <c r="L5131" s="531"/>
      <c r="M5131" s="543"/>
      <c r="N5131" s="576"/>
      <c r="O5131" s="532"/>
      <c r="P5131" s="532"/>
    </row>
    <row r="5132" spans="1:16" x14ac:dyDescent="0.2">
      <c r="A5132" s="525" t="str">
        <f>IF(B5132="","",COUNT('Diário 7º PA'!$A$4:$A$5383)+COUNT('Diário 8º PA'!$A$4:$A$5022)+ROW()-3)</f>
        <v/>
      </c>
      <c r="B5132" s="526"/>
      <c r="C5132" s="571"/>
      <c r="D5132" s="541"/>
      <c r="E5132" s="541"/>
      <c r="F5132" s="542"/>
      <c r="G5132" s="541"/>
      <c r="H5132" s="541"/>
      <c r="I5132" s="530"/>
      <c r="J5132" s="543"/>
      <c r="K5132" s="543"/>
      <c r="L5132" s="531"/>
      <c r="M5132" s="543"/>
      <c r="N5132" s="576"/>
      <c r="O5132" s="532"/>
      <c r="P5132" s="532"/>
    </row>
    <row r="5133" spans="1:16" x14ac:dyDescent="0.2">
      <c r="A5133" s="525" t="str">
        <f>IF(B5133="","",COUNT('Diário 7º PA'!$A$4:$A$5383)+COUNT('Diário 8º PA'!$A$4:$A$5022)+ROW()-3)</f>
        <v/>
      </c>
      <c r="B5133" s="526"/>
      <c r="C5133" s="571"/>
      <c r="D5133" s="541"/>
      <c r="E5133" s="541"/>
      <c r="F5133" s="542"/>
      <c r="G5133" s="541"/>
      <c r="H5133" s="541"/>
      <c r="I5133" s="530"/>
      <c r="J5133" s="543"/>
      <c r="K5133" s="543"/>
      <c r="L5133" s="531"/>
      <c r="M5133" s="543"/>
      <c r="N5133" s="576"/>
      <c r="O5133" s="532"/>
      <c r="P5133" s="532"/>
    </row>
    <row r="5134" spans="1:16" x14ac:dyDescent="0.2">
      <c r="A5134" s="525" t="str">
        <f>IF(B5134="","",COUNT('Diário 7º PA'!$A$4:$A$5383)+COUNT('Diário 8º PA'!$A$4:$A$5022)+ROW()-3)</f>
        <v/>
      </c>
      <c r="B5134" s="526"/>
      <c r="C5134" s="571"/>
      <c r="D5134" s="541"/>
      <c r="E5134" s="541"/>
      <c r="F5134" s="542"/>
      <c r="G5134" s="541"/>
      <c r="H5134" s="541"/>
      <c r="I5134" s="530"/>
      <c r="J5134" s="543"/>
      <c r="K5134" s="543"/>
      <c r="L5134" s="531"/>
      <c r="M5134" s="543"/>
      <c r="N5134" s="576"/>
      <c r="O5134" s="532"/>
      <c r="P5134" s="532"/>
    </row>
    <row r="5135" spans="1:16" x14ac:dyDescent="0.2">
      <c r="A5135" s="525" t="str">
        <f>IF(B5135="","",COUNT('Diário 7º PA'!$A$4:$A$5383)+COUNT('Diário 8º PA'!$A$4:$A$5022)+ROW()-3)</f>
        <v/>
      </c>
      <c r="B5135" s="526"/>
      <c r="C5135" s="571"/>
      <c r="D5135" s="541"/>
      <c r="E5135" s="541"/>
      <c r="F5135" s="542"/>
      <c r="G5135" s="541"/>
      <c r="H5135" s="541"/>
      <c r="I5135" s="530"/>
      <c r="J5135" s="543"/>
      <c r="K5135" s="543"/>
      <c r="L5135" s="531"/>
      <c r="M5135" s="543"/>
      <c r="N5135" s="576"/>
      <c r="O5135" s="532"/>
      <c r="P5135" s="532"/>
    </row>
    <row r="5136" spans="1:16" x14ac:dyDescent="0.2">
      <c r="A5136" s="525" t="str">
        <f>IF(B5136="","",COUNT('Diário 7º PA'!$A$4:$A$5383)+COUNT('Diário 8º PA'!$A$4:$A$5022)+ROW()-3)</f>
        <v/>
      </c>
      <c r="B5136" s="526"/>
      <c r="C5136" s="571"/>
      <c r="D5136" s="541"/>
      <c r="E5136" s="541"/>
      <c r="F5136" s="542"/>
      <c r="G5136" s="541"/>
      <c r="H5136" s="541"/>
      <c r="I5136" s="530"/>
      <c r="J5136" s="543"/>
      <c r="K5136" s="543"/>
      <c r="L5136" s="531"/>
      <c r="M5136" s="543"/>
      <c r="N5136" s="576"/>
      <c r="O5136" s="532"/>
      <c r="P5136" s="532"/>
    </row>
    <row r="5137" spans="1:16" x14ac:dyDescent="0.2">
      <c r="A5137" s="525" t="str">
        <f>IF(B5137="","",COUNT('Diário 7º PA'!$A$4:$A$5383)+COUNT('Diário 8º PA'!$A$4:$A$5022)+ROW()-3)</f>
        <v/>
      </c>
      <c r="B5137" s="526"/>
      <c r="C5137" s="571"/>
      <c r="D5137" s="541"/>
      <c r="E5137" s="541"/>
      <c r="F5137" s="542"/>
      <c r="G5137" s="541"/>
      <c r="H5137" s="541"/>
      <c r="I5137" s="530"/>
      <c r="J5137" s="543"/>
      <c r="K5137" s="543"/>
      <c r="L5137" s="531"/>
      <c r="M5137" s="543"/>
      <c r="N5137" s="576"/>
      <c r="O5137" s="532"/>
      <c r="P5137" s="532"/>
    </row>
    <row r="5138" spans="1:16" x14ac:dyDescent="0.2">
      <c r="A5138" s="525" t="str">
        <f>IF(B5138="","",COUNT('Diário 7º PA'!$A$4:$A$5383)+COUNT('Diário 8º PA'!$A$4:$A$5022)+ROW()-3)</f>
        <v/>
      </c>
      <c r="B5138" s="526"/>
      <c r="C5138" s="571"/>
      <c r="D5138" s="541"/>
      <c r="E5138" s="541"/>
      <c r="F5138" s="542"/>
      <c r="G5138" s="541"/>
      <c r="H5138" s="541"/>
      <c r="I5138" s="530"/>
      <c r="J5138" s="543"/>
      <c r="K5138" s="543"/>
      <c r="L5138" s="531"/>
      <c r="M5138" s="543"/>
      <c r="N5138" s="576"/>
      <c r="O5138" s="532"/>
      <c r="P5138" s="532"/>
    </row>
    <row r="5139" spans="1:16" x14ac:dyDescent="0.2">
      <c r="A5139" s="525" t="str">
        <f>IF(B5139="","",COUNT('Diário 7º PA'!$A$4:$A$5383)+COUNT('Diário 8º PA'!$A$4:$A$5022)+ROW()-3)</f>
        <v/>
      </c>
      <c r="B5139" s="526"/>
      <c r="C5139" s="571"/>
      <c r="D5139" s="541"/>
      <c r="E5139" s="541"/>
      <c r="F5139" s="542"/>
      <c r="G5139" s="541"/>
      <c r="H5139" s="541"/>
      <c r="I5139" s="530"/>
      <c r="J5139" s="543"/>
      <c r="K5139" s="543"/>
      <c r="L5139" s="531"/>
      <c r="M5139" s="543"/>
      <c r="N5139" s="576"/>
      <c r="O5139" s="532"/>
      <c r="P5139" s="532"/>
    </row>
    <row r="5140" spans="1:16" x14ac:dyDescent="0.2">
      <c r="A5140" s="525" t="str">
        <f>IF(B5140="","",COUNT('Diário 7º PA'!$A$4:$A$5383)+COUNT('Diário 8º PA'!$A$4:$A$5022)+ROW()-3)</f>
        <v/>
      </c>
      <c r="B5140" s="526"/>
      <c r="C5140" s="571"/>
      <c r="D5140" s="541"/>
      <c r="E5140" s="541"/>
      <c r="F5140" s="542"/>
      <c r="G5140" s="541"/>
      <c r="H5140" s="541"/>
      <c r="I5140" s="530"/>
      <c r="J5140" s="543"/>
      <c r="K5140" s="543"/>
      <c r="L5140" s="531"/>
      <c r="M5140" s="543"/>
      <c r="N5140" s="576"/>
      <c r="O5140" s="532"/>
      <c r="P5140" s="532"/>
    </row>
    <row r="5141" spans="1:16" x14ac:dyDescent="0.2">
      <c r="A5141" s="525" t="str">
        <f>IF(B5141="","",COUNT('Diário 7º PA'!$A$4:$A$5383)+COUNT('Diário 8º PA'!$A$4:$A$5022)+ROW()-3)</f>
        <v/>
      </c>
      <c r="B5141" s="526"/>
      <c r="C5141" s="571"/>
      <c r="D5141" s="541"/>
      <c r="E5141" s="541"/>
      <c r="F5141" s="542"/>
      <c r="G5141" s="541"/>
      <c r="H5141" s="541"/>
      <c r="I5141" s="530"/>
      <c r="J5141" s="543"/>
      <c r="K5141" s="543"/>
      <c r="L5141" s="531"/>
      <c r="M5141" s="543"/>
      <c r="N5141" s="576"/>
      <c r="O5141" s="532"/>
      <c r="P5141" s="532"/>
    </row>
    <row r="5142" spans="1:16" x14ac:dyDescent="0.2">
      <c r="A5142" s="525" t="str">
        <f>IF(B5142="","",COUNT('Diário 7º PA'!$A$4:$A$5383)+COUNT('Diário 8º PA'!$A$4:$A$5022)+ROW()-3)</f>
        <v/>
      </c>
      <c r="B5142" s="526"/>
      <c r="C5142" s="571"/>
      <c r="D5142" s="541"/>
      <c r="E5142" s="541"/>
      <c r="F5142" s="542"/>
      <c r="G5142" s="541"/>
      <c r="H5142" s="541"/>
      <c r="I5142" s="530"/>
      <c r="J5142" s="543"/>
      <c r="K5142" s="543"/>
      <c r="L5142" s="531"/>
      <c r="M5142" s="543"/>
      <c r="N5142" s="576"/>
      <c r="O5142" s="532"/>
      <c r="P5142" s="532"/>
    </row>
    <row r="5143" spans="1:16" x14ac:dyDescent="0.2">
      <c r="A5143" s="525" t="str">
        <f>IF(B5143="","",COUNT('Diário 7º PA'!$A$4:$A$5383)+COUNT('Diário 8º PA'!$A$4:$A$5022)+ROW()-3)</f>
        <v/>
      </c>
      <c r="B5143" s="526"/>
      <c r="C5143" s="571"/>
      <c r="D5143" s="541"/>
      <c r="E5143" s="541"/>
      <c r="F5143" s="542"/>
      <c r="G5143" s="541"/>
      <c r="H5143" s="541"/>
      <c r="I5143" s="530"/>
      <c r="J5143" s="543"/>
      <c r="K5143" s="543"/>
      <c r="L5143" s="531"/>
      <c r="M5143" s="543"/>
      <c r="N5143" s="576"/>
      <c r="O5143" s="532"/>
      <c r="P5143" s="532"/>
    </row>
    <row r="5144" spans="1:16" x14ac:dyDescent="0.2">
      <c r="A5144" s="525" t="str">
        <f>IF(B5144="","",COUNT('Diário 7º PA'!$A$4:$A$5383)+COUNT('Diário 8º PA'!$A$4:$A$5022)+ROW()-3)</f>
        <v/>
      </c>
      <c r="B5144" s="526"/>
      <c r="C5144" s="571"/>
      <c r="D5144" s="541"/>
      <c r="E5144" s="541"/>
      <c r="F5144" s="542"/>
      <c r="G5144" s="541"/>
      <c r="H5144" s="541"/>
      <c r="I5144" s="530"/>
      <c r="J5144" s="543"/>
      <c r="K5144" s="543"/>
      <c r="L5144" s="531"/>
      <c r="M5144" s="543"/>
      <c r="N5144" s="576"/>
      <c r="O5144" s="532"/>
      <c r="P5144" s="532"/>
    </row>
    <row r="5145" spans="1:16" x14ac:dyDescent="0.2">
      <c r="A5145" s="525" t="str">
        <f>IF(B5145="","",COUNT('Diário 7º PA'!$A$4:$A$5383)+COUNT('Diário 8º PA'!$A$4:$A$5022)+ROW()-3)</f>
        <v/>
      </c>
      <c r="B5145" s="526"/>
      <c r="C5145" s="571"/>
      <c r="D5145" s="541"/>
      <c r="E5145" s="541"/>
      <c r="F5145" s="542"/>
      <c r="G5145" s="541"/>
      <c r="H5145" s="541"/>
      <c r="I5145" s="530"/>
      <c r="J5145" s="543"/>
      <c r="K5145" s="543"/>
      <c r="L5145" s="531"/>
      <c r="M5145" s="543"/>
      <c r="N5145" s="576"/>
      <c r="O5145" s="532"/>
      <c r="P5145" s="532"/>
    </row>
    <row r="5146" spans="1:16" x14ac:dyDescent="0.2">
      <c r="A5146" s="525" t="str">
        <f>IF(B5146="","",COUNT('Diário 7º PA'!$A$4:$A$5383)+COUNT('Diário 8º PA'!$A$4:$A$5022)+ROW()-3)</f>
        <v/>
      </c>
      <c r="B5146" s="526"/>
      <c r="C5146" s="571"/>
      <c r="D5146" s="541"/>
      <c r="E5146" s="541"/>
      <c r="F5146" s="542"/>
      <c r="G5146" s="541"/>
      <c r="H5146" s="541"/>
      <c r="I5146" s="530"/>
      <c r="J5146" s="543"/>
      <c r="K5146" s="543"/>
      <c r="L5146" s="531"/>
      <c r="M5146" s="543"/>
      <c r="N5146" s="576"/>
      <c r="O5146" s="532"/>
      <c r="P5146" s="532"/>
    </row>
    <row r="5147" spans="1:16" x14ac:dyDescent="0.2">
      <c r="A5147" s="525" t="str">
        <f>IF(B5147="","",COUNT('Diário 7º PA'!$A$4:$A$5383)+COUNT('Diário 8º PA'!$A$4:$A$5022)+ROW()-3)</f>
        <v/>
      </c>
      <c r="B5147" s="526"/>
      <c r="C5147" s="571"/>
      <c r="D5147" s="541"/>
      <c r="E5147" s="541"/>
      <c r="F5147" s="542"/>
      <c r="G5147" s="541"/>
      <c r="H5147" s="541"/>
      <c r="I5147" s="530"/>
      <c r="J5147" s="543"/>
      <c r="K5147" s="543"/>
      <c r="L5147" s="531"/>
      <c r="M5147" s="543"/>
      <c r="N5147" s="576"/>
      <c r="O5147" s="532"/>
      <c r="P5147" s="532"/>
    </row>
    <row r="5148" spans="1:16" x14ac:dyDescent="0.2">
      <c r="A5148" s="525" t="str">
        <f>IF(B5148="","",COUNT('Diário 7º PA'!$A$4:$A$5383)+COUNT('Diário 8º PA'!$A$4:$A$5022)+ROW()-3)</f>
        <v/>
      </c>
      <c r="B5148" s="526"/>
      <c r="C5148" s="571"/>
      <c r="D5148" s="541"/>
      <c r="E5148" s="541"/>
      <c r="F5148" s="542"/>
      <c r="G5148" s="541"/>
      <c r="H5148" s="541"/>
      <c r="I5148" s="530"/>
      <c r="J5148" s="543"/>
      <c r="K5148" s="543"/>
      <c r="L5148" s="531"/>
      <c r="M5148" s="543"/>
      <c r="N5148" s="576"/>
      <c r="O5148" s="532"/>
      <c r="P5148" s="532"/>
    </row>
    <row r="5149" spans="1:16" x14ac:dyDescent="0.2">
      <c r="A5149" s="525" t="str">
        <f>IF(B5149="","",COUNT('Diário 7º PA'!$A$4:$A$5383)+COUNT('Diário 8º PA'!$A$4:$A$5022)+ROW()-3)</f>
        <v/>
      </c>
      <c r="B5149" s="526"/>
      <c r="C5149" s="571"/>
      <c r="D5149" s="541"/>
      <c r="E5149" s="541"/>
      <c r="F5149" s="542"/>
      <c r="G5149" s="541"/>
      <c r="H5149" s="541"/>
      <c r="I5149" s="530"/>
      <c r="J5149" s="543"/>
      <c r="K5149" s="543"/>
      <c r="L5149" s="531"/>
      <c r="M5149" s="543"/>
      <c r="N5149" s="576"/>
      <c r="O5149" s="532"/>
      <c r="P5149" s="532"/>
    </row>
    <row r="5150" spans="1:16" x14ac:dyDescent="0.2">
      <c r="A5150" s="525" t="str">
        <f>IF(B5150="","",COUNT('Diário 7º PA'!$A$4:$A$5383)+COUNT('Diário 8º PA'!$A$4:$A$5022)+ROW()-3)</f>
        <v/>
      </c>
      <c r="B5150" s="526"/>
      <c r="C5150" s="571"/>
      <c r="D5150" s="541"/>
      <c r="E5150" s="541"/>
      <c r="F5150" s="542"/>
      <c r="G5150" s="541"/>
      <c r="H5150" s="541"/>
      <c r="I5150" s="530"/>
      <c r="J5150" s="543"/>
      <c r="K5150" s="543"/>
      <c r="L5150" s="531"/>
      <c r="M5150" s="543"/>
      <c r="N5150" s="576"/>
      <c r="O5150" s="532"/>
      <c r="P5150" s="532"/>
    </row>
    <row r="5151" spans="1:16" x14ac:dyDescent="0.2">
      <c r="A5151" s="525" t="str">
        <f>IF(B5151="","",COUNT('Diário 7º PA'!$A$4:$A$5383)+COUNT('Diário 8º PA'!$A$4:$A$5022)+ROW()-3)</f>
        <v/>
      </c>
      <c r="B5151" s="526"/>
      <c r="C5151" s="571"/>
      <c r="D5151" s="541"/>
      <c r="E5151" s="541"/>
      <c r="F5151" s="542"/>
      <c r="G5151" s="541"/>
      <c r="H5151" s="541"/>
      <c r="I5151" s="530"/>
      <c r="J5151" s="543"/>
      <c r="K5151" s="543"/>
      <c r="L5151" s="531"/>
      <c r="M5151" s="543"/>
      <c r="N5151" s="576"/>
      <c r="O5151" s="532"/>
      <c r="P5151" s="532"/>
    </row>
    <row r="5152" spans="1:16" x14ac:dyDescent="0.2">
      <c r="A5152" s="525" t="str">
        <f>IF(B5152="","",COUNT('Diário 7º PA'!$A$4:$A$5383)+COUNT('Diário 8º PA'!$A$4:$A$5022)+ROW()-3)</f>
        <v/>
      </c>
      <c r="B5152" s="526"/>
      <c r="C5152" s="571"/>
      <c r="D5152" s="541"/>
      <c r="E5152" s="541"/>
      <c r="F5152" s="542"/>
      <c r="G5152" s="541"/>
      <c r="H5152" s="541"/>
      <c r="I5152" s="530"/>
      <c r="J5152" s="543"/>
      <c r="K5152" s="543"/>
      <c r="L5152" s="531"/>
      <c r="M5152" s="543"/>
      <c r="N5152" s="576"/>
      <c r="O5152" s="532"/>
      <c r="P5152" s="532"/>
    </row>
    <row r="5153" spans="1:16" x14ac:dyDescent="0.2">
      <c r="A5153" s="525" t="str">
        <f>IF(B5153="","",COUNT('Diário 7º PA'!$A$4:$A$5383)+COUNT('Diário 8º PA'!$A$4:$A$5022)+ROW()-3)</f>
        <v/>
      </c>
      <c r="B5153" s="526"/>
      <c r="C5153" s="571"/>
      <c r="D5153" s="541"/>
      <c r="E5153" s="541"/>
      <c r="F5153" s="542"/>
      <c r="G5153" s="541"/>
      <c r="H5153" s="541"/>
      <c r="I5153" s="530"/>
      <c r="J5153" s="543"/>
      <c r="K5153" s="543"/>
      <c r="L5153" s="531"/>
      <c r="M5153" s="543"/>
      <c r="N5153" s="576"/>
      <c r="O5153" s="532"/>
      <c r="P5153" s="532"/>
    </row>
    <row r="5154" spans="1:16" x14ac:dyDescent="0.2">
      <c r="A5154" s="525" t="str">
        <f>IF(B5154="","",COUNT('Diário 7º PA'!$A$4:$A$5383)+COUNT('Diário 8º PA'!$A$4:$A$5022)+ROW()-3)</f>
        <v/>
      </c>
      <c r="B5154" s="526"/>
      <c r="C5154" s="571"/>
      <c r="D5154" s="541"/>
      <c r="E5154" s="541"/>
      <c r="F5154" s="542"/>
      <c r="G5154" s="541"/>
      <c r="H5154" s="541"/>
      <c r="I5154" s="530"/>
      <c r="J5154" s="543"/>
      <c r="K5154" s="543"/>
      <c r="L5154" s="531"/>
      <c r="M5154" s="543"/>
      <c r="N5154" s="576"/>
      <c r="O5154" s="532"/>
      <c r="P5154" s="532"/>
    </row>
    <row r="5155" spans="1:16" x14ac:dyDescent="0.2">
      <c r="A5155" s="525" t="str">
        <f>IF(B5155="","",COUNT('Diário 7º PA'!$A$4:$A$5383)+COUNT('Diário 8º PA'!$A$4:$A$5022)+ROW()-3)</f>
        <v/>
      </c>
      <c r="B5155" s="526"/>
      <c r="C5155" s="571"/>
      <c r="D5155" s="541"/>
      <c r="E5155" s="541"/>
      <c r="F5155" s="542"/>
      <c r="G5155" s="541"/>
      <c r="H5155" s="541"/>
      <c r="I5155" s="530"/>
      <c r="J5155" s="543"/>
      <c r="K5155" s="543"/>
      <c r="L5155" s="531"/>
      <c r="M5155" s="543"/>
      <c r="N5155" s="576"/>
      <c r="O5155" s="532"/>
      <c r="P5155" s="532"/>
    </row>
    <row r="5156" spans="1:16" x14ac:dyDescent="0.2">
      <c r="A5156" s="525" t="str">
        <f>IF(B5156="","",COUNT('Diário 7º PA'!$A$4:$A$5383)+COUNT('Diário 8º PA'!$A$4:$A$5022)+ROW()-3)</f>
        <v/>
      </c>
      <c r="B5156" s="526"/>
      <c r="C5156" s="571"/>
      <c r="D5156" s="541"/>
      <c r="E5156" s="541"/>
      <c r="F5156" s="542"/>
      <c r="G5156" s="541"/>
      <c r="H5156" s="541"/>
      <c r="I5156" s="530"/>
      <c r="J5156" s="543"/>
      <c r="K5156" s="543"/>
      <c r="L5156" s="531"/>
      <c r="M5156" s="543"/>
      <c r="N5156" s="576"/>
      <c r="O5156" s="532"/>
      <c r="P5156" s="532"/>
    </row>
    <row r="5157" spans="1:16" x14ac:dyDescent="0.2">
      <c r="A5157" s="525" t="str">
        <f>IF(B5157="","",COUNT('Diário 7º PA'!$A$4:$A$5383)+COUNT('Diário 8º PA'!$A$4:$A$5022)+ROW()-3)</f>
        <v/>
      </c>
      <c r="B5157" s="526"/>
      <c r="C5157" s="571"/>
      <c r="D5157" s="541"/>
      <c r="E5157" s="541"/>
      <c r="F5157" s="542"/>
      <c r="G5157" s="541"/>
      <c r="H5157" s="541"/>
      <c r="I5157" s="530"/>
      <c r="J5157" s="543"/>
      <c r="K5157" s="543"/>
      <c r="L5157" s="531"/>
      <c r="M5157" s="543"/>
      <c r="N5157" s="576"/>
      <c r="O5157" s="532"/>
      <c r="P5157" s="532"/>
    </row>
    <row r="5158" spans="1:16" x14ac:dyDescent="0.2">
      <c r="A5158" s="525" t="str">
        <f>IF(B5158="","",COUNT('Diário 7º PA'!$A$4:$A$5383)+COUNT('Diário 8º PA'!$A$4:$A$5022)+ROW()-3)</f>
        <v/>
      </c>
      <c r="B5158" s="526"/>
      <c r="C5158" s="571"/>
      <c r="D5158" s="541"/>
      <c r="E5158" s="541"/>
      <c r="F5158" s="542"/>
      <c r="G5158" s="541"/>
      <c r="H5158" s="541"/>
      <c r="I5158" s="530"/>
      <c r="J5158" s="543"/>
      <c r="K5158" s="543"/>
      <c r="L5158" s="531"/>
      <c r="M5158" s="543"/>
      <c r="N5158" s="576"/>
      <c r="O5158" s="532"/>
      <c r="P5158" s="532"/>
    </row>
    <row r="5159" spans="1:16" ht="50.1" customHeight="1" x14ac:dyDescent="0.2">
      <c r="A5159" s="525" t="str">
        <f>IF(B5159="","",COUNT('Diário 7º PA'!$A$4:$A$5383)+COUNT('Diário 8º PA'!$A$4:$A$5022)+ROW()-3)</f>
        <v/>
      </c>
      <c r="B5159" s="526"/>
      <c r="C5159" s="571"/>
      <c r="D5159" s="541"/>
      <c r="E5159" s="541"/>
      <c r="F5159" s="542"/>
      <c r="G5159" s="541"/>
      <c r="H5159" s="541"/>
      <c r="I5159" s="530"/>
      <c r="J5159" s="543"/>
      <c r="K5159" s="543"/>
      <c r="L5159" s="531"/>
      <c r="M5159" s="543"/>
      <c r="N5159" s="576"/>
      <c r="O5159" s="532"/>
      <c r="P5159" s="532"/>
    </row>
    <row r="5160" spans="1:16" x14ac:dyDescent="0.2">
      <c r="A5160" s="525" t="str">
        <f>IF(B5160="","",COUNT('Diário 7º PA'!$A$4:$A$5383)+COUNT('Diário 8º PA'!$A$4:$A$5022)+ROW()-3)</f>
        <v/>
      </c>
      <c r="B5160" s="526"/>
      <c r="C5160" s="571"/>
      <c r="D5160" s="541"/>
      <c r="E5160" s="541"/>
      <c r="F5160" s="542"/>
      <c r="G5160" s="541"/>
      <c r="H5160" s="541"/>
      <c r="I5160" s="530"/>
      <c r="J5160" s="543"/>
      <c r="K5160" s="543"/>
      <c r="L5160" s="531"/>
      <c r="M5160" s="543"/>
      <c r="N5160" s="576"/>
      <c r="O5160" s="532"/>
      <c r="P5160" s="532"/>
    </row>
    <row r="5161" spans="1:16" ht="50.1" customHeight="1" x14ac:dyDescent="0.2">
      <c r="A5161" s="525" t="str">
        <f>IF(B5161="","",COUNT('Diário 7º PA'!$A$4:$A$5383)+COUNT('Diário 8º PA'!$A$4:$A$5022)+ROW()-3)</f>
        <v/>
      </c>
      <c r="B5161" s="526"/>
      <c r="C5161" s="571"/>
      <c r="D5161" s="541"/>
      <c r="E5161" s="541"/>
      <c r="F5161" s="542"/>
      <c r="G5161" s="541"/>
      <c r="H5161" s="541"/>
      <c r="I5161" s="530"/>
      <c r="J5161" s="543"/>
      <c r="K5161" s="543"/>
      <c r="L5161" s="531"/>
      <c r="M5161" s="543"/>
      <c r="N5161" s="576"/>
      <c r="O5161" s="532"/>
      <c r="P5161" s="532"/>
    </row>
    <row r="5162" spans="1:16" ht="50.1" customHeight="1" x14ac:dyDescent="0.2">
      <c r="A5162" s="525" t="str">
        <f>IF(B5162="","",COUNT('Diário 7º PA'!$A$4:$A$5383)+COUNT('Diário 8º PA'!$A$4:$A$5022)+ROW()-3)</f>
        <v/>
      </c>
      <c r="B5162" s="526"/>
      <c r="C5162" s="571"/>
      <c r="D5162" s="541"/>
      <c r="E5162" s="541"/>
      <c r="F5162" s="542"/>
      <c r="G5162" s="541"/>
      <c r="H5162" s="541"/>
      <c r="I5162" s="530"/>
      <c r="J5162" s="543"/>
      <c r="K5162" s="543"/>
      <c r="L5162" s="531"/>
      <c r="M5162" s="543"/>
      <c r="N5162" s="576"/>
      <c r="O5162" s="532"/>
      <c r="P5162" s="532"/>
    </row>
    <row r="5163" spans="1:16" x14ac:dyDescent="0.2">
      <c r="A5163" s="525" t="str">
        <f>IF(B5163="","",COUNT('Diário 7º PA'!$A$4:$A$5383)+COUNT('Diário 8º PA'!$A$4:$A$5022)+ROW()-3)</f>
        <v/>
      </c>
      <c r="B5163" s="526"/>
      <c r="C5163" s="571"/>
      <c r="D5163" s="541"/>
      <c r="E5163" s="541"/>
      <c r="F5163" s="542"/>
      <c r="G5163" s="541"/>
      <c r="H5163" s="541"/>
      <c r="I5163" s="530"/>
      <c r="J5163" s="543"/>
      <c r="K5163" s="543"/>
      <c r="L5163" s="531"/>
      <c r="M5163" s="543"/>
      <c r="N5163" s="576"/>
      <c r="O5163" s="532"/>
      <c r="P5163" s="532"/>
    </row>
    <row r="5164" spans="1:16" x14ac:dyDescent="0.2">
      <c r="A5164" s="525" t="str">
        <f>IF(B5164="","",COUNT('Diário 7º PA'!$A$4:$A$5383)+COUNT('Diário 8º PA'!$A$4:$A$5022)+ROW()-3)</f>
        <v/>
      </c>
      <c r="B5164" s="526"/>
      <c r="C5164" s="571"/>
      <c r="D5164" s="541"/>
      <c r="E5164" s="541"/>
      <c r="F5164" s="542"/>
      <c r="G5164" s="541"/>
      <c r="H5164" s="541"/>
      <c r="I5164" s="530"/>
      <c r="J5164" s="543"/>
      <c r="K5164" s="543"/>
      <c r="L5164" s="531"/>
      <c r="M5164" s="543"/>
      <c r="N5164" s="576"/>
      <c r="O5164" s="532"/>
      <c r="P5164" s="532"/>
    </row>
    <row r="5165" spans="1:16" x14ac:dyDescent="0.2">
      <c r="A5165" s="525" t="str">
        <f>IF(B5165="","",COUNT('Diário 7º PA'!$A$4:$A$5383)+COUNT('Diário 8º PA'!$A$4:$A$5022)+ROW()-3)</f>
        <v/>
      </c>
      <c r="B5165" s="526"/>
      <c r="C5165" s="571"/>
      <c r="D5165" s="541"/>
      <c r="E5165" s="541"/>
      <c r="F5165" s="542"/>
      <c r="G5165" s="541"/>
      <c r="H5165" s="541"/>
      <c r="I5165" s="530"/>
      <c r="J5165" s="543"/>
      <c r="K5165" s="543"/>
      <c r="L5165" s="531"/>
      <c r="M5165" s="543"/>
      <c r="N5165" s="576"/>
      <c r="O5165" s="532"/>
      <c r="P5165" s="532"/>
    </row>
    <row r="5166" spans="1:16" x14ac:dyDescent="0.2">
      <c r="A5166" s="525" t="str">
        <f>IF(B5166="","",COUNT('Diário 7º PA'!$A$4:$A$5383)+COUNT('Diário 8º PA'!$A$4:$A$5022)+ROW()-3)</f>
        <v/>
      </c>
      <c r="B5166" s="526"/>
      <c r="C5166" s="571"/>
      <c r="D5166" s="541"/>
      <c r="E5166" s="541"/>
      <c r="F5166" s="542"/>
      <c r="G5166" s="541"/>
      <c r="H5166" s="541"/>
      <c r="I5166" s="530"/>
      <c r="J5166" s="543"/>
      <c r="K5166" s="543"/>
      <c r="L5166" s="531"/>
      <c r="M5166" s="543"/>
      <c r="N5166" s="576"/>
      <c r="O5166" s="532"/>
      <c r="P5166" s="532"/>
    </row>
    <row r="5167" spans="1:16" x14ac:dyDescent="0.2">
      <c r="A5167" s="525" t="str">
        <f>IF(B5167="","",COUNT('Diário 7º PA'!$A$4:$A$5383)+COUNT('Diário 8º PA'!$A$4:$A$5022)+ROW()-3)</f>
        <v/>
      </c>
      <c r="B5167" s="526"/>
      <c r="C5167" s="571"/>
      <c r="D5167" s="541"/>
      <c r="E5167" s="541"/>
      <c r="F5167" s="542"/>
      <c r="G5167" s="541"/>
      <c r="H5167" s="541"/>
      <c r="I5167" s="530"/>
      <c r="J5167" s="543"/>
      <c r="K5167" s="543"/>
      <c r="L5167" s="531"/>
      <c r="M5167" s="543"/>
      <c r="N5167" s="576"/>
      <c r="O5167" s="532"/>
      <c r="P5167" s="532"/>
    </row>
    <row r="5168" spans="1:16" x14ac:dyDescent="0.2">
      <c r="A5168" s="525" t="str">
        <f>IF(B5168="","",COUNT('Diário 7º PA'!$A$4:$A$5383)+COUNT('Diário 8º PA'!$A$4:$A$5022)+ROW()-3)</f>
        <v/>
      </c>
      <c r="B5168" s="526"/>
      <c r="C5168" s="571"/>
      <c r="D5168" s="541"/>
      <c r="E5168" s="541"/>
      <c r="F5168" s="542"/>
      <c r="G5168" s="541"/>
      <c r="H5168" s="541"/>
      <c r="I5168" s="530"/>
      <c r="J5168" s="543"/>
      <c r="K5168" s="543"/>
      <c r="L5168" s="531"/>
      <c r="M5168" s="543"/>
      <c r="N5168" s="576"/>
      <c r="O5168" s="532"/>
      <c r="P5168" s="532"/>
    </row>
    <row r="5169" spans="1:16" x14ac:dyDescent="0.2">
      <c r="A5169" s="525" t="str">
        <f>IF(B5169="","",COUNT('Diário 7º PA'!$A$4:$A$5383)+COUNT('Diário 8º PA'!$A$4:$A$5022)+ROW()-3)</f>
        <v/>
      </c>
      <c r="B5169" s="526"/>
      <c r="C5169" s="571"/>
      <c r="D5169" s="541"/>
      <c r="E5169" s="541"/>
      <c r="F5169" s="542"/>
      <c r="G5169" s="541"/>
      <c r="H5169" s="541"/>
      <c r="I5169" s="530"/>
      <c r="J5169" s="543"/>
      <c r="K5169" s="543"/>
      <c r="L5169" s="531"/>
      <c r="M5169" s="543"/>
      <c r="N5169" s="576"/>
      <c r="O5169" s="532"/>
      <c r="P5169" s="532"/>
    </row>
    <row r="5170" spans="1:16" x14ac:dyDescent="0.2">
      <c r="A5170" s="525" t="str">
        <f>IF(B5170="","",COUNT('Diário 7º PA'!$A$4:$A$5383)+COUNT('Diário 8º PA'!$A$4:$A$5022)+ROW()-3)</f>
        <v/>
      </c>
      <c r="B5170" s="526"/>
      <c r="C5170" s="571"/>
      <c r="D5170" s="541"/>
      <c r="E5170" s="541"/>
      <c r="F5170" s="542"/>
      <c r="G5170" s="541"/>
      <c r="H5170" s="541"/>
      <c r="I5170" s="530"/>
      <c r="J5170" s="543"/>
      <c r="K5170" s="543"/>
      <c r="L5170" s="531"/>
      <c r="M5170" s="543"/>
      <c r="N5170" s="576"/>
      <c r="O5170" s="532"/>
      <c r="P5170" s="532"/>
    </row>
    <row r="5171" spans="1:16" x14ac:dyDescent="0.2">
      <c r="A5171" s="525" t="str">
        <f>IF(B5171="","",COUNT('Diário 7º PA'!$A$4:$A$5383)+COUNT('Diário 8º PA'!$A$4:$A$5022)+ROW()-3)</f>
        <v/>
      </c>
      <c r="B5171" s="526"/>
      <c r="C5171" s="571"/>
      <c r="D5171" s="541"/>
      <c r="E5171" s="541"/>
      <c r="F5171" s="542"/>
      <c r="G5171" s="541"/>
      <c r="H5171" s="541"/>
      <c r="I5171" s="530"/>
      <c r="J5171" s="543"/>
      <c r="K5171" s="543"/>
      <c r="L5171" s="531"/>
      <c r="M5171" s="543"/>
      <c r="N5171" s="576"/>
      <c r="O5171" s="532"/>
      <c r="P5171" s="532"/>
    </row>
    <row r="5172" spans="1:16" x14ac:dyDescent="0.2">
      <c r="A5172" s="525" t="str">
        <f>IF(B5172="","",COUNT('Diário 7º PA'!$A$4:$A$5383)+COUNT('Diário 8º PA'!$A$4:$A$5022)+ROW()-3)</f>
        <v/>
      </c>
      <c r="B5172" s="526"/>
      <c r="C5172" s="571"/>
      <c r="D5172" s="541"/>
      <c r="E5172" s="541"/>
      <c r="F5172" s="542"/>
      <c r="G5172" s="541"/>
      <c r="H5172" s="541"/>
      <c r="I5172" s="530"/>
      <c r="J5172" s="543"/>
      <c r="K5172" s="543"/>
      <c r="L5172" s="531"/>
      <c r="M5172" s="543"/>
      <c r="N5172" s="576"/>
      <c r="O5172" s="532"/>
      <c r="P5172" s="532"/>
    </row>
    <row r="5173" spans="1:16" x14ac:dyDescent="0.2">
      <c r="A5173" s="525" t="str">
        <f>IF(B5173="","",COUNT('Diário 7º PA'!$A$4:$A$5383)+COUNT('Diário 8º PA'!$A$4:$A$5022)+ROW()-3)</f>
        <v/>
      </c>
      <c r="B5173" s="526"/>
      <c r="C5173" s="571"/>
      <c r="D5173" s="541"/>
      <c r="E5173" s="541"/>
      <c r="F5173" s="542"/>
      <c r="G5173" s="541"/>
      <c r="H5173" s="541"/>
      <c r="I5173" s="530"/>
      <c r="J5173" s="543"/>
      <c r="K5173" s="543"/>
      <c r="L5173" s="531"/>
      <c r="M5173" s="543"/>
      <c r="N5173" s="576"/>
      <c r="O5173" s="532"/>
      <c r="P5173" s="532"/>
    </row>
    <row r="5174" spans="1:16" x14ac:dyDescent="0.2">
      <c r="A5174" s="525" t="str">
        <f>IF(B5174="","",COUNT('Diário 7º PA'!$A$4:$A$5383)+COUNT('Diário 8º PA'!$A$4:$A$5022)+ROW()-3)</f>
        <v/>
      </c>
      <c r="B5174" s="526"/>
      <c r="C5174" s="571"/>
      <c r="D5174" s="541"/>
      <c r="E5174" s="541"/>
      <c r="F5174" s="542"/>
      <c r="G5174" s="541"/>
      <c r="H5174" s="541"/>
      <c r="I5174" s="530"/>
      <c r="J5174" s="543"/>
      <c r="K5174" s="543"/>
      <c r="L5174" s="531"/>
      <c r="M5174" s="543"/>
      <c r="N5174" s="576"/>
      <c r="O5174" s="532"/>
      <c r="P5174" s="532"/>
    </row>
    <row r="5175" spans="1:16" x14ac:dyDescent="0.2">
      <c r="A5175" s="525" t="str">
        <f>IF(B5175="","",COUNT('Diário 7º PA'!$A$4:$A$5383)+COUNT('Diário 8º PA'!$A$4:$A$5022)+ROW()-3)</f>
        <v/>
      </c>
      <c r="B5175" s="526"/>
      <c r="C5175" s="571"/>
      <c r="D5175" s="541"/>
      <c r="E5175" s="541"/>
      <c r="F5175" s="542"/>
      <c r="G5175" s="541"/>
      <c r="H5175" s="541"/>
      <c r="I5175" s="530"/>
      <c r="J5175" s="543"/>
      <c r="K5175" s="543"/>
      <c r="L5175" s="531"/>
      <c r="M5175" s="543"/>
      <c r="N5175" s="576"/>
      <c r="O5175" s="532"/>
      <c r="P5175" s="532"/>
    </row>
    <row r="5176" spans="1:16" x14ac:dyDescent="0.2">
      <c r="A5176" s="525" t="str">
        <f>IF(B5176="","",COUNT('Diário 7º PA'!$A$4:$A$5383)+COUNT('Diário 8º PA'!$A$4:$A$5022)+ROW()-3)</f>
        <v/>
      </c>
      <c r="B5176" s="526"/>
      <c r="C5176" s="571"/>
      <c r="D5176" s="541"/>
      <c r="E5176" s="541"/>
      <c r="F5176" s="542"/>
      <c r="G5176" s="541"/>
      <c r="H5176" s="541"/>
      <c r="I5176" s="530"/>
      <c r="J5176" s="543"/>
      <c r="K5176" s="543"/>
      <c r="L5176" s="531"/>
      <c r="M5176" s="543"/>
      <c r="N5176" s="576"/>
      <c r="O5176" s="532"/>
      <c r="P5176" s="532"/>
    </row>
    <row r="5177" spans="1:16" x14ac:dyDescent="0.2">
      <c r="A5177" s="525" t="str">
        <f>IF(B5177="","",COUNT('Diário 7º PA'!$A$4:$A$5383)+COUNT('Diário 8º PA'!$A$4:$A$5022)+ROW()-3)</f>
        <v/>
      </c>
      <c r="B5177" s="526"/>
      <c r="C5177" s="571"/>
      <c r="D5177" s="541"/>
      <c r="E5177" s="541"/>
      <c r="F5177" s="542"/>
      <c r="G5177" s="541"/>
      <c r="H5177" s="541"/>
      <c r="I5177" s="530"/>
      <c r="J5177" s="543"/>
      <c r="K5177" s="543"/>
      <c r="L5177" s="531"/>
      <c r="M5177" s="543"/>
      <c r="N5177" s="576"/>
      <c r="O5177" s="532"/>
      <c r="P5177" s="532"/>
    </row>
    <row r="5178" spans="1:16" x14ac:dyDescent="0.2">
      <c r="A5178" s="525" t="str">
        <f>IF(B5178="","",COUNT('Diário 7º PA'!$A$4:$A$5383)+COUNT('Diário 8º PA'!$A$4:$A$5022)+ROW()-3)</f>
        <v/>
      </c>
      <c r="B5178" s="526"/>
      <c r="C5178" s="571"/>
      <c r="D5178" s="541"/>
      <c r="E5178" s="541"/>
      <c r="F5178" s="542"/>
      <c r="G5178" s="541"/>
      <c r="H5178" s="541"/>
      <c r="I5178" s="530"/>
      <c r="J5178" s="543"/>
      <c r="K5178" s="543"/>
      <c r="L5178" s="531"/>
      <c r="M5178" s="543"/>
      <c r="N5178" s="576"/>
      <c r="O5178" s="532"/>
      <c r="P5178" s="532"/>
    </row>
    <row r="5179" spans="1:16" x14ac:dyDescent="0.2">
      <c r="A5179" s="525" t="str">
        <f>IF(B5179="","",COUNT('Diário 7º PA'!$A$4:$A$5383)+COUNT('Diário 8º PA'!$A$4:$A$5022)+ROW()-3)</f>
        <v/>
      </c>
      <c r="B5179" s="526"/>
      <c r="C5179" s="571"/>
      <c r="D5179" s="541"/>
      <c r="E5179" s="541"/>
      <c r="F5179" s="542"/>
      <c r="G5179" s="541"/>
      <c r="H5179" s="541"/>
      <c r="I5179" s="530"/>
      <c r="J5179" s="543"/>
      <c r="K5179" s="543"/>
      <c r="L5179" s="531"/>
      <c r="M5179" s="543"/>
      <c r="N5179" s="576"/>
      <c r="O5179" s="532"/>
      <c r="P5179" s="532"/>
    </row>
    <row r="5180" spans="1:16" x14ac:dyDescent="0.2">
      <c r="A5180" s="525" t="str">
        <f>IF(B5180="","",COUNT('Diário 7º PA'!$A$4:$A$5383)+COUNT('Diário 8º PA'!$A$4:$A$5022)+ROW()-3)</f>
        <v/>
      </c>
      <c r="B5180" s="526"/>
      <c r="C5180" s="571"/>
      <c r="D5180" s="541"/>
      <c r="E5180" s="541"/>
      <c r="F5180" s="542"/>
      <c r="G5180" s="541"/>
      <c r="H5180" s="541"/>
      <c r="I5180" s="530"/>
      <c r="J5180" s="543"/>
      <c r="K5180" s="543"/>
      <c r="L5180" s="531"/>
      <c r="M5180" s="543"/>
      <c r="N5180" s="576"/>
      <c r="O5180" s="532"/>
      <c r="P5180" s="532"/>
    </row>
    <row r="5181" spans="1:16" x14ac:dyDescent="0.2">
      <c r="A5181" s="525" t="str">
        <f>IF(B5181="","",COUNT('Diário 7º PA'!$A$4:$A$5383)+COUNT('Diário 8º PA'!$A$4:$A$5022)+ROW()-3)</f>
        <v/>
      </c>
      <c r="B5181" s="526"/>
      <c r="C5181" s="571"/>
      <c r="D5181" s="541"/>
      <c r="E5181" s="541"/>
      <c r="F5181" s="542"/>
      <c r="G5181" s="541"/>
      <c r="H5181" s="541"/>
      <c r="I5181" s="530"/>
      <c r="J5181" s="543"/>
      <c r="K5181" s="543"/>
      <c r="L5181" s="531"/>
      <c r="M5181" s="543"/>
      <c r="N5181" s="576"/>
      <c r="O5181" s="532"/>
      <c r="P5181" s="532"/>
    </row>
    <row r="5182" spans="1:16" x14ac:dyDescent="0.2">
      <c r="A5182" s="525" t="str">
        <f>IF(B5182="","",COUNT('Diário 7º PA'!$A$4:$A$5383)+COUNT('Diário 8º PA'!$A$4:$A$5022)+ROW()-3)</f>
        <v/>
      </c>
      <c r="B5182" s="526"/>
      <c r="C5182" s="571"/>
      <c r="D5182" s="541"/>
      <c r="E5182" s="541"/>
      <c r="F5182" s="542"/>
      <c r="G5182" s="541"/>
      <c r="H5182" s="541"/>
      <c r="I5182" s="530"/>
      <c r="J5182" s="543"/>
      <c r="K5182" s="543"/>
      <c r="L5182" s="531"/>
      <c r="M5182" s="543"/>
      <c r="N5182" s="576"/>
      <c r="O5182" s="532"/>
      <c r="P5182" s="532"/>
    </row>
    <row r="5183" spans="1:16" x14ac:dyDescent="0.2">
      <c r="A5183" s="525" t="str">
        <f>IF(B5183="","",COUNT('Diário 7º PA'!$A$4:$A$5383)+COUNT('Diário 8º PA'!$A$4:$A$5022)+ROW()-3)</f>
        <v/>
      </c>
      <c r="B5183" s="526"/>
      <c r="C5183" s="571"/>
      <c r="D5183" s="541"/>
      <c r="E5183" s="541"/>
      <c r="F5183" s="542"/>
      <c r="G5183" s="541"/>
      <c r="H5183" s="541"/>
      <c r="I5183" s="530"/>
      <c r="J5183" s="543"/>
      <c r="K5183" s="543"/>
      <c r="L5183" s="531"/>
      <c r="M5183" s="543"/>
      <c r="N5183" s="576"/>
      <c r="O5183" s="532"/>
      <c r="P5183" s="532"/>
    </row>
    <row r="5184" spans="1:16" x14ac:dyDescent="0.2">
      <c r="A5184" s="525" t="str">
        <f>IF(B5184="","",COUNT('Diário 7º PA'!$A$4:$A$5383)+COUNT('Diário 8º PA'!$A$4:$A$5022)+ROW()-3)</f>
        <v/>
      </c>
      <c r="B5184" s="526"/>
      <c r="C5184" s="571"/>
      <c r="D5184" s="541"/>
      <c r="E5184" s="541"/>
      <c r="F5184" s="542"/>
      <c r="G5184" s="541"/>
      <c r="H5184" s="541"/>
      <c r="I5184" s="530"/>
      <c r="J5184" s="543"/>
      <c r="K5184" s="543"/>
      <c r="L5184" s="531"/>
      <c r="M5184" s="543"/>
      <c r="N5184" s="576"/>
      <c r="O5184" s="532"/>
      <c r="P5184" s="532"/>
    </row>
    <row r="5185" spans="1:16" x14ac:dyDescent="0.2">
      <c r="A5185" s="525" t="str">
        <f>IF(B5185="","",COUNT('Diário 7º PA'!$A$4:$A$5383)+COUNT('Diário 8º PA'!$A$4:$A$5022)+ROW()-3)</f>
        <v/>
      </c>
      <c r="B5185" s="526"/>
      <c r="C5185" s="571"/>
      <c r="D5185" s="541"/>
      <c r="E5185" s="541"/>
      <c r="F5185" s="542"/>
      <c r="G5185" s="541"/>
      <c r="H5185" s="541"/>
      <c r="I5185" s="530"/>
      <c r="J5185" s="543"/>
      <c r="K5185" s="543"/>
      <c r="L5185" s="531"/>
      <c r="M5185" s="543"/>
      <c r="N5185" s="576"/>
      <c r="O5185" s="532"/>
      <c r="P5185" s="532"/>
    </row>
    <row r="5186" spans="1:16" x14ac:dyDescent="0.2">
      <c r="A5186" s="525" t="str">
        <f>IF(B5186="","",COUNT('Diário 7º PA'!$A$4:$A$5383)+COUNT('Diário 8º PA'!$A$4:$A$5022)+ROW()-3)</f>
        <v/>
      </c>
      <c r="B5186" s="526"/>
      <c r="C5186" s="571"/>
      <c r="D5186" s="541"/>
      <c r="E5186" s="541"/>
      <c r="F5186" s="542"/>
      <c r="G5186" s="541"/>
      <c r="H5186" s="541"/>
      <c r="I5186" s="530"/>
      <c r="J5186" s="543"/>
      <c r="K5186" s="543"/>
      <c r="L5186" s="531"/>
      <c r="M5186" s="543"/>
      <c r="N5186" s="576"/>
      <c r="O5186" s="532"/>
      <c r="P5186" s="532"/>
    </row>
    <row r="5187" spans="1:16" x14ac:dyDescent="0.2">
      <c r="A5187" s="525" t="str">
        <f>IF(B5187="","",COUNT('Diário 7º PA'!$A$4:$A$5383)+COUNT('Diário 8º PA'!$A$4:$A$5022)+ROW()-3)</f>
        <v/>
      </c>
      <c r="B5187" s="526"/>
      <c r="C5187" s="571"/>
      <c r="D5187" s="541"/>
      <c r="E5187" s="541"/>
      <c r="F5187" s="542"/>
      <c r="G5187" s="541"/>
      <c r="H5187" s="541"/>
      <c r="I5187" s="530"/>
      <c r="J5187" s="543"/>
      <c r="K5187" s="543"/>
      <c r="L5187" s="531"/>
      <c r="M5187" s="543"/>
      <c r="N5187" s="576"/>
      <c r="O5187" s="532"/>
      <c r="P5187" s="532"/>
    </row>
    <row r="5188" spans="1:16" x14ac:dyDescent="0.2">
      <c r="A5188" s="525" t="str">
        <f>IF(B5188="","",COUNT('Diário 7º PA'!$A$4:$A$5383)+COUNT('Diário 8º PA'!$A$4:$A$5022)+ROW()-3)</f>
        <v/>
      </c>
      <c r="B5188" s="526"/>
      <c r="C5188" s="571"/>
      <c r="D5188" s="541"/>
      <c r="E5188" s="541"/>
      <c r="F5188" s="542"/>
      <c r="G5188" s="541"/>
      <c r="H5188" s="541"/>
      <c r="I5188" s="530"/>
      <c r="J5188" s="543"/>
      <c r="K5188" s="543"/>
      <c r="L5188" s="531"/>
      <c r="M5188" s="543"/>
      <c r="N5188" s="576"/>
      <c r="O5188" s="532"/>
      <c r="P5188" s="532"/>
    </row>
    <row r="5189" spans="1:16" x14ac:dyDescent="0.2">
      <c r="A5189" s="525" t="str">
        <f>IF(B5189="","",COUNT('Diário 7º PA'!$A$4:$A$5383)+COUNT('Diário 8º PA'!$A$4:$A$5022)+ROW()-3)</f>
        <v/>
      </c>
      <c r="B5189" s="526"/>
      <c r="C5189" s="571"/>
      <c r="D5189" s="541"/>
      <c r="E5189" s="541"/>
      <c r="F5189" s="542"/>
      <c r="G5189" s="541"/>
      <c r="H5189" s="541"/>
      <c r="I5189" s="530"/>
      <c r="J5189" s="543"/>
      <c r="K5189" s="543"/>
      <c r="L5189" s="531"/>
      <c r="M5189" s="543"/>
      <c r="N5189" s="576"/>
      <c r="O5189" s="532"/>
      <c r="P5189" s="532"/>
    </row>
    <row r="5190" spans="1:16" x14ac:dyDescent="0.2">
      <c r="A5190" s="525" t="str">
        <f>IF(B5190="","",COUNT('Diário 7º PA'!$A$4:$A$5383)+COUNT('Diário 8º PA'!$A$4:$A$5022)+ROW()-3)</f>
        <v/>
      </c>
      <c r="B5190" s="526"/>
      <c r="C5190" s="571"/>
      <c r="D5190" s="541"/>
      <c r="E5190" s="541"/>
      <c r="F5190" s="542"/>
      <c r="G5190" s="541"/>
      <c r="H5190" s="541"/>
      <c r="I5190" s="530"/>
      <c r="J5190" s="543"/>
      <c r="K5190" s="543"/>
      <c r="L5190" s="531"/>
      <c r="M5190" s="543"/>
      <c r="N5190" s="576"/>
      <c r="O5190" s="532"/>
      <c r="P5190" s="532"/>
    </row>
    <row r="5191" spans="1:16" x14ac:dyDescent="0.2">
      <c r="A5191" s="525" t="str">
        <f>IF(B5191="","",COUNT('Diário 7º PA'!$A$4:$A$5383)+COUNT('Diário 8º PA'!$A$4:$A$5022)+ROW()-3)</f>
        <v/>
      </c>
      <c r="B5191" s="526"/>
      <c r="C5191" s="571"/>
      <c r="D5191" s="541"/>
      <c r="E5191" s="541"/>
      <c r="F5191" s="542"/>
      <c r="G5191" s="541"/>
      <c r="H5191" s="541"/>
      <c r="I5191" s="530"/>
      <c r="J5191" s="543"/>
      <c r="K5191" s="543"/>
      <c r="L5191" s="531"/>
      <c r="M5191" s="543"/>
      <c r="N5191" s="576"/>
      <c r="O5191" s="532"/>
      <c r="P5191" s="532"/>
    </row>
    <row r="5192" spans="1:16" x14ac:dyDescent="0.2">
      <c r="A5192" s="525" t="str">
        <f>IF(B5192="","",COUNT('Diário 7º PA'!$A$4:$A$5383)+COUNT('Diário 8º PA'!$A$4:$A$5022)+ROW()-3)</f>
        <v/>
      </c>
      <c r="B5192" s="526"/>
      <c r="C5192" s="571"/>
      <c r="D5192" s="541"/>
      <c r="E5192" s="541"/>
      <c r="F5192" s="542"/>
      <c r="G5192" s="541"/>
      <c r="H5192" s="541"/>
      <c r="I5192" s="530"/>
      <c r="J5192" s="543"/>
      <c r="K5192" s="543"/>
      <c r="L5192" s="531"/>
      <c r="M5192" s="543"/>
      <c r="N5192" s="576"/>
      <c r="O5192" s="532"/>
      <c r="P5192" s="532"/>
    </row>
    <row r="5193" spans="1:16" x14ac:dyDescent="0.2">
      <c r="A5193" s="525" t="str">
        <f>IF(B5193="","",COUNT('Diário 7º PA'!$A$4:$A$5383)+COUNT('Diário 8º PA'!$A$4:$A$5022)+ROW()-3)</f>
        <v/>
      </c>
      <c r="B5193" s="526"/>
      <c r="C5193" s="571"/>
      <c r="D5193" s="541"/>
      <c r="E5193" s="541"/>
      <c r="F5193" s="542"/>
      <c r="G5193" s="541"/>
      <c r="H5193" s="541"/>
      <c r="I5193" s="530"/>
      <c r="J5193" s="543"/>
      <c r="K5193" s="543"/>
      <c r="L5193" s="531"/>
      <c r="M5193" s="543"/>
      <c r="N5193" s="576"/>
      <c r="O5193" s="532"/>
      <c r="P5193" s="532"/>
    </row>
    <row r="5194" spans="1:16" x14ac:dyDescent="0.2">
      <c r="A5194" s="525" t="str">
        <f>IF(B5194="","",COUNT('Diário 7º PA'!$A$4:$A$5383)+COUNT('Diário 8º PA'!$A$4:$A$5022)+ROW()-3)</f>
        <v/>
      </c>
      <c r="B5194" s="526"/>
      <c r="C5194" s="571"/>
      <c r="D5194" s="541"/>
      <c r="E5194" s="541"/>
      <c r="F5194" s="542"/>
      <c r="G5194" s="541"/>
      <c r="H5194" s="541"/>
      <c r="I5194" s="530"/>
      <c r="J5194" s="543"/>
      <c r="K5194" s="543"/>
      <c r="L5194" s="531"/>
      <c r="M5194" s="543"/>
      <c r="N5194" s="576"/>
      <c r="O5194" s="532"/>
      <c r="P5194" s="532"/>
    </row>
    <row r="5195" spans="1:16" x14ac:dyDescent="0.2">
      <c r="A5195" s="525" t="str">
        <f>IF(B5195="","",COUNT('Diário 7º PA'!$A$4:$A$5383)+COUNT('Diário 8º PA'!$A$4:$A$5022)+ROW()-3)</f>
        <v/>
      </c>
      <c r="B5195" s="526"/>
      <c r="C5195" s="571"/>
      <c r="D5195" s="541"/>
      <c r="E5195" s="541"/>
      <c r="F5195" s="542"/>
      <c r="G5195" s="541"/>
      <c r="H5195" s="541"/>
      <c r="I5195" s="530"/>
      <c r="J5195" s="543"/>
      <c r="K5195" s="543"/>
      <c r="L5195" s="531"/>
      <c r="M5195" s="543"/>
      <c r="N5195" s="576"/>
      <c r="O5195" s="532"/>
      <c r="P5195" s="532"/>
    </row>
    <row r="5196" spans="1:16" x14ac:dyDescent="0.2">
      <c r="A5196" s="525" t="str">
        <f>IF(B5196="","",COUNT('Diário 7º PA'!$A$4:$A$5383)+COUNT('Diário 8º PA'!$A$4:$A$5022)+ROW()-3)</f>
        <v/>
      </c>
      <c r="B5196" s="526"/>
      <c r="C5196" s="571"/>
      <c r="D5196" s="541"/>
      <c r="E5196" s="541"/>
      <c r="F5196" s="542"/>
      <c r="G5196" s="541"/>
      <c r="H5196" s="541"/>
      <c r="I5196" s="530"/>
      <c r="J5196" s="543"/>
      <c r="K5196" s="543"/>
      <c r="L5196" s="531"/>
      <c r="M5196" s="543"/>
      <c r="N5196" s="576"/>
      <c r="O5196" s="532"/>
      <c r="P5196" s="532"/>
    </row>
    <row r="5197" spans="1:16" x14ac:dyDescent="0.2">
      <c r="A5197" s="525" t="str">
        <f>IF(B5197="","",COUNT('Diário 7º PA'!$A$4:$A$5383)+COUNT('Diário 8º PA'!$A$4:$A$5022)+ROW()-3)</f>
        <v/>
      </c>
      <c r="B5197" s="526"/>
      <c r="C5197" s="571"/>
      <c r="D5197" s="541"/>
      <c r="E5197" s="541"/>
      <c r="F5197" s="542"/>
      <c r="G5197" s="541"/>
      <c r="H5197" s="541"/>
      <c r="I5197" s="530"/>
      <c r="J5197" s="543"/>
      <c r="K5197" s="543"/>
      <c r="L5197" s="531"/>
      <c r="M5197" s="543"/>
      <c r="N5197" s="576"/>
      <c r="O5197" s="532"/>
      <c r="P5197" s="532"/>
    </row>
    <row r="5198" spans="1:16" x14ac:dyDescent="0.2">
      <c r="A5198" s="525" t="str">
        <f>IF(B5198="","",COUNT('Diário 7º PA'!$A$4:$A$5383)+COUNT('Diário 8º PA'!$A$4:$A$5022)+ROW()-3)</f>
        <v/>
      </c>
      <c r="B5198" s="526"/>
      <c r="C5198" s="571"/>
      <c r="D5198" s="541"/>
      <c r="E5198" s="541"/>
      <c r="F5198" s="542"/>
      <c r="G5198" s="541"/>
      <c r="H5198" s="541"/>
      <c r="I5198" s="530"/>
      <c r="J5198" s="543"/>
      <c r="K5198" s="543"/>
      <c r="L5198" s="531"/>
      <c r="M5198" s="543"/>
      <c r="N5198" s="576"/>
      <c r="O5198" s="532"/>
      <c r="P5198" s="532"/>
    </row>
    <row r="5199" spans="1:16" x14ac:dyDescent="0.2">
      <c r="A5199" s="525" t="str">
        <f>IF(B5199="","",COUNT('Diário 7º PA'!$A$4:$A$5383)+COUNT('Diário 8º PA'!$A$4:$A$5022)+ROW()-3)</f>
        <v/>
      </c>
      <c r="B5199" s="526"/>
      <c r="C5199" s="571"/>
      <c r="D5199" s="541"/>
      <c r="E5199" s="541"/>
      <c r="F5199" s="542"/>
      <c r="G5199" s="541"/>
      <c r="H5199" s="541"/>
      <c r="I5199" s="530"/>
      <c r="J5199" s="543"/>
      <c r="K5199" s="543"/>
      <c r="L5199" s="531"/>
      <c r="M5199" s="543"/>
      <c r="N5199" s="576"/>
      <c r="O5199" s="532"/>
      <c r="P5199" s="532"/>
    </row>
    <row r="5200" spans="1:16" x14ac:dyDescent="0.2">
      <c r="A5200" s="525" t="str">
        <f>IF(B5200="","",COUNT('Diário 7º PA'!$A$4:$A$5383)+COUNT('Diário 8º PA'!$A$4:$A$5022)+ROW()-3)</f>
        <v/>
      </c>
      <c r="B5200" s="526"/>
      <c r="C5200" s="571"/>
      <c r="D5200" s="541"/>
      <c r="E5200" s="541"/>
      <c r="F5200" s="542"/>
      <c r="G5200" s="541"/>
      <c r="H5200" s="541"/>
      <c r="I5200" s="530"/>
      <c r="J5200" s="543"/>
      <c r="K5200" s="543"/>
      <c r="L5200" s="531"/>
      <c r="M5200" s="543"/>
      <c r="N5200" s="576"/>
      <c r="O5200" s="532"/>
      <c r="P5200" s="532"/>
    </row>
    <row r="5201" spans="1:16" x14ac:dyDescent="0.2">
      <c r="A5201" s="525" t="str">
        <f>IF(B5201="","",COUNT('Diário 7º PA'!$A$4:$A$5383)+COUNT('Diário 8º PA'!$A$4:$A$5022)+ROW()-3)</f>
        <v/>
      </c>
      <c r="B5201" s="526"/>
      <c r="C5201" s="571"/>
      <c r="D5201" s="541"/>
      <c r="E5201" s="541"/>
      <c r="F5201" s="542"/>
      <c r="G5201" s="541"/>
      <c r="H5201" s="541"/>
      <c r="I5201" s="530"/>
      <c r="J5201" s="543"/>
      <c r="K5201" s="543"/>
      <c r="L5201" s="531"/>
      <c r="M5201" s="543"/>
      <c r="N5201" s="576"/>
      <c r="O5201" s="532"/>
      <c r="P5201" s="532"/>
    </row>
    <row r="5202" spans="1:16" x14ac:dyDescent="0.2">
      <c r="A5202" s="525" t="str">
        <f>IF(B5202="","",COUNT('Diário 7º PA'!$A$4:$A$5383)+COUNT('Diário 8º PA'!$A$4:$A$5022)+ROW()-3)</f>
        <v/>
      </c>
      <c r="B5202" s="526"/>
      <c r="C5202" s="571"/>
      <c r="D5202" s="541"/>
      <c r="E5202" s="541"/>
      <c r="F5202" s="542"/>
      <c r="G5202" s="541"/>
      <c r="H5202" s="541"/>
      <c r="I5202" s="530"/>
      <c r="J5202" s="543"/>
      <c r="K5202" s="543"/>
      <c r="L5202" s="531"/>
      <c r="M5202" s="543"/>
      <c r="N5202" s="576"/>
      <c r="O5202" s="532"/>
      <c r="P5202" s="532"/>
    </row>
    <row r="5203" spans="1:16" x14ac:dyDescent="0.2">
      <c r="A5203" s="525" t="str">
        <f>IF(B5203="","",COUNT('Diário 7º PA'!$A$4:$A$5383)+COUNT('Diário 8º PA'!$A$4:$A$5022)+ROW()-3)</f>
        <v/>
      </c>
      <c r="B5203" s="526"/>
      <c r="C5203" s="571"/>
      <c r="D5203" s="541"/>
      <c r="E5203" s="541"/>
      <c r="F5203" s="542"/>
      <c r="G5203" s="541"/>
      <c r="H5203" s="541"/>
      <c r="I5203" s="530"/>
      <c r="J5203" s="543"/>
      <c r="K5203" s="543"/>
      <c r="L5203" s="531"/>
      <c r="M5203" s="543"/>
      <c r="N5203" s="576"/>
      <c r="O5203" s="532"/>
      <c r="P5203" s="532"/>
    </row>
    <row r="5204" spans="1:16" x14ac:dyDescent="0.2">
      <c r="A5204" s="525" t="str">
        <f>IF(B5204="","",COUNT('Diário 7º PA'!$A$4:$A$5383)+COUNT('Diário 8º PA'!$A$4:$A$5022)+ROW()-3)</f>
        <v/>
      </c>
      <c r="B5204" s="526"/>
      <c r="C5204" s="571"/>
      <c r="D5204" s="541"/>
      <c r="E5204" s="541"/>
      <c r="F5204" s="542"/>
      <c r="G5204" s="541"/>
      <c r="H5204" s="541"/>
      <c r="I5204" s="530"/>
      <c r="J5204" s="543"/>
      <c r="K5204" s="543"/>
      <c r="L5204" s="531"/>
      <c r="M5204" s="543"/>
      <c r="N5204" s="576"/>
      <c r="O5204" s="532"/>
      <c r="P5204" s="532"/>
    </row>
    <row r="5205" spans="1:16" ht="35.1" customHeight="1" x14ac:dyDescent="0.2">
      <c r="A5205" s="525" t="str">
        <f>IF(B5205="","",COUNT('Diário 7º PA'!$A$4:$A$5383)+COUNT('Diário 8º PA'!$A$4:$A$5022)+ROW()-3)</f>
        <v/>
      </c>
      <c r="B5205" s="526"/>
      <c r="C5205" s="571"/>
      <c r="D5205" s="541"/>
      <c r="E5205" s="541"/>
      <c r="F5205" s="542"/>
      <c r="G5205" s="541"/>
      <c r="H5205" s="541"/>
      <c r="I5205" s="530"/>
      <c r="J5205" s="543"/>
      <c r="K5205" s="543"/>
      <c r="L5205" s="531"/>
      <c r="M5205" s="543"/>
      <c r="N5205" s="576"/>
      <c r="O5205" s="532"/>
      <c r="P5205" s="532"/>
    </row>
    <row r="5206" spans="1:16" ht="35.1" customHeight="1" x14ac:dyDescent="0.2">
      <c r="A5206" s="525" t="str">
        <f>IF(B5206="","",COUNT('Diário 7º PA'!$A$4:$A$5383)+COUNT('Diário 8º PA'!$A$4:$A$5022)+ROW()-3)</f>
        <v/>
      </c>
      <c r="B5206" s="526"/>
      <c r="C5206" s="571"/>
      <c r="D5206" s="541"/>
      <c r="E5206" s="541"/>
      <c r="F5206" s="542"/>
      <c r="G5206" s="541"/>
      <c r="H5206" s="541"/>
      <c r="I5206" s="530"/>
      <c r="J5206" s="543"/>
      <c r="K5206" s="543"/>
      <c r="L5206" s="531"/>
      <c r="M5206" s="543"/>
      <c r="N5206" s="576"/>
      <c r="O5206" s="532"/>
      <c r="P5206" s="532"/>
    </row>
    <row r="5207" spans="1:16" ht="39.75" customHeight="1" x14ac:dyDescent="0.2">
      <c r="A5207" s="525" t="str">
        <f>IF(B5207="","",COUNT('Diário 7º PA'!$A$4:$A$5383)+COUNT('Diário 8º PA'!$A$4:$A$5022)+ROW()-3)</f>
        <v/>
      </c>
      <c r="B5207" s="526"/>
      <c r="C5207" s="571"/>
      <c r="D5207" s="541"/>
      <c r="E5207" s="541"/>
      <c r="F5207" s="542"/>
      <c r="G5207" s="541"/>
      <c r="H5207" s="541"/>
      <c r="I5207" s="530"/>
      <c r="J5207" s="543"/>
      <c r="K5207" s="543"/>
      <c r="L5207" s="531"/>
      <c r="M5207" s="543"/>
      <c r="N5207" s="576"/>
      <c r="O5207" s="532"/>
      <c r="P5207" s="532"/>
    </row>
    <row r="5208" spans="1:16" ht="36" customHeight="1" x14ac:dyDescent="0.2">
      <c r="A5208" s="525" t="str">
        <f>IF(B5208="","",COUNT('Diário 7º PA'!$A$4:$A$5383)+COUNT('Diário 8º PA'!$A$4:$A$5022)+ROW()-3)</f>
        <v/>
      </c>
      <c r="B5208" s="526"/>
      <c r="C5208" s="571"/>
      <c r="D5208" s="541"/>
      <c r="E5208" s="541"/>
      <c r="F5208" s="542"/>
      <c r="G5208" s="541"/>
      <c r="H5208" s="541"/>
      <c r="I5208" s="530"/>
      <c r="J5208" s="543"/>
      <c r="K5208" s="543"/>
      <c r="L5208" s="531"/>
      <c r="M5208" s="543"/>
      <c r="N5208" s="576"/>
      <c r="O5208" s="532"/>
      <c r="P5208" s="532"/>
    </row>
    <row r="5209" spans="1:16" ht="29.25" customHeight="1" x14ac:dyDescent="0.2">
      <c r="A5209" s="525" t="str">
        <f>IF(B5209="","",COUNT('Diário 7º PA'!$A$4:$A$5383)+COUNT('Diário 8º PA'!$A$4:$A$5022)+ROW()-3)</f>
        <v/>
      </c>
      <c r="B5209" s="526"/>
      <c r="C5209" s="571"/>
      <c r="D5209" s="541"/>
      <c r="E5209" s="541"/>
      <c r="F5209" s="542"/>
      <c r="G5209" s="541"/>
      <c r="H5209" s="541"/>
      <c r="I5209" s="530"/>
      <c r="J5209" s="543"/>
      <c r="K5209" s="543"/>
      <c r="L5209" s="531"/>
      <c r="M5209" s="543"/>
      <c r="N5209" s="576"/>
      <c r="O5209" s="532"/>
      <c r="P5209" s="532"/>
    </row>
    <row r="5210" spans="1:16" ht="32.25" customHeight="1" x14ac:dyDescent="0.2">
      <c r="A5210" s="525" t="str">
        <f>IF(B5210="","",COUNT('Diário 7º PA'!$A$4:$A$5383)+COUNT('Diário 8º PA'!$A$4:$A$5022)+ROW()-3)</f>
        <v/>
      </c>
      <c r="B5210" s="526"/>
      <c r="C5210" s="571"/>
      <c r="D5210" s="541"/>
      <c r="E5210" s="541"/>
      <c r="F5210" s="542"/>
      <c r="G5210" s="541"/>
      <c r="H5210" s="541"/>
      <c r="I5210" s="530"/>
      <c r="J5210" s="543"/>
      <c r="K5210" s="543"/>
      <c r="L5210" s="531"/>
      <c r="M5210" s="543"/>
      <c r="N5210" s="576"/>
      <c r="O5210" s="532"/>
      <c r="P5210" s="532"/>
    </row>
    <row r="5211" spans="1:16" ht="27.75" customHeight="1" x14ac:dyDescent="0.2">
      <c r="A5211" s="525" t="str">
        <f>IF(B5211="","",COUNT('Diário 7º PA'!$A$4:$A$5383)+COUNT('Diário 8º PA'!$A$4:$A$5022)+ROW()-3)</f>
        <v/>
      </c>
      <c r="B5211" s="526"/>
      <c r="C5211" s="571"/>
      <c r="D5211" s="541"/>
      <c r="E5211" s="541"/>
      <c r="F5211" s="542"/>
      <c r="G5211" s="541"/>
      <c r="H5211" s="541"/>
      <c r="I5211" s="530"/>
      <c r="J5211" s="543"/>
      <c r="K5211" s="543"/>
      <c r="L5211" s="531"/>
      <c r="M5211" s="543"/>
      <c r="N5211" s="576"/>
      <c r="O5211" s="532"/>
      <c r="P5211" s="532"/>
    </row>
    <row r="5212" spans="1:16" ht="27" customHeight="1" x14ac:dyDescent="0.2">
      <c r="A5212" s="525" t="str">
        <f>IF(B5212="","",COUNT('Diário 7º PA'!$A$4:$A$5383)+COUNT('Diário 8º PA'!$A$4:$A$5022)+ROW()-3)</f>
        <v/>
      </c>
      <c r="B5212" s="526"/>
      <c r="C5212" s="571"/>
      <c r="D5212" s="541"/>
      <c r="E5212" s="541"/>
      <c r="F5212" s="542"/>
      <c r="G5212" s="541"/>
      <c r="H5212" s="541"/>
      <c r="I5212" s="530"/>
      <c r="J5212" s="543"/>
      <c r="K5212" s="543"/>
      <c r="L5212" s="531"/>
      <c r="M5212" s="543"/>
      <c r="N5212" s="576"/>
      <c r="O5212" s="532"/>
      <c r="P5212" s="532"/>
    </row>
    <row r="5213" spans="1:16" ht="26.25" customHeight="1" x14ac:dyDescent="0.2">
      <c r="A5213" s="525" t="str">
        <f>IF(B5213="","",COUNT('Diário 7º PA'!$A$4:$A$5383)+COUNT('Diário 8º PA'!$A$4:$A$5022)+ROW()-3)</f>
        <v/>
      </c>
      <c r="B5213" s="526"/>
      <c r="C5213" s="571"/>
      <c r="D5213" s="541"/>
      <c r="E5213" s="541"/>
      <c r="F5213" s="542"/>
      <c r="G5213" s="541"/>
      <c r="H5213" s="541"/>
      <c r="I5213" s="530"/>
      <c r="J5213" s="543"/>
      <c r="K5213" s="543"/>
      <c r="L5213" s="531"/>
      <c r="M5213" s="543"/>
      <c r="N5213" s="576"/>
      <c r="O5213" s="532"/>
      <c r="P5213" s="532"/>
    </row>
    <row r="5214" spans="1:16" ht="22.5" customHeight="1" x14ac:dyDescent="0.2">
      <c r="A5214" s="525" t="str">
        <f>IF(B5214="","",COUNT('Diário 7º PA'!$A$4:$A$5383)+COUNT('Diário 8º PA'!$A$4:$A$5022)+ROW()-3)</f>
        <v/>
      </c>
      <c r="B5214" s="526"/>
      <c r="C5214" s="571"/>
      <c r="D5214" s="541"/>
      <c r="E5214" s="541"/>
      <c r="F5214" s="542"/>
      <c r="G5214" s="541"/>
      <c r="H5214" s="541"/>
      <c r="I5214" s="530"/>
      <c r="J5214" s="543"/>
      <c r="K5214" s="543"/>
      <c r="L5214" s="531"/>
      <c r="M5214" s="543"/>
      <c r="N5214" s="576"/>
      <c r="O5214" s="532"/>
      <c r="P5214" s="532"/>
    </row>
    <row r="5215" spans="1:16" ht="33.75" customHeight="1" x14ac:dyDescent="0.2">
      <c r="A5215" s="525" t="str">
        <f>IF(B5215="","",COUNT('Diário 7º PA'!$A$4:$A$5383)+COUNT('Diário 8º PA'!$A$4:$A$5022)+ROW()-3)</f>
        <v/>
      </c>
      <c r="B5215" s="526"/>
      <c r="C5215" s="571"/>
      <c r="D5215" s="541"/>
      <c r="E5215" s="541"/>
      <c r="F5215" s="542"/>
      <c r="G5215" s="541"/>
      <c r="H5215" s="541"/>
      <c r="I5215" s="530"/>
      <c r="J5215" s="543"/>
      <c r="K5215" s="543"/>
      <c r="L5215" s="531"/>
      <c r="M5215" s="543"/>
      <c r="N5215" s="576"/>
      <c r="O5215" s="532"/>
      <c r="P5215" s="532"/>
    </row>
    <row r="5216" spans="1:16" ht="30" customHeight="1" x14ac:dyDescent="0.2">
      <c r="A5216" s="525" t="str">
        <f>IF(B5216="","",COUNT('Diário 7º PA'!$A$4:$A$5383)+COUNT('Diário 8º PA'!$A$4:$A$5022)+ROW()-3)</f>
        <v/>
      </c>
      <c r="B5216" s="526"/>
      <c r="C5216" s="571"/>
      <c r="D5216" s="541"/>
      <c r="E5216" s="541"/>
      <c r="F5216" s="542"/>
      <c r="G5216" s="541"/>
      <c r="H5216" s="541"/>
      <c r="I5216" s="530"/>
      <c r="J5216" s="543"/>
      <c r="K5216" s="543"/>
      <c r="L5216" s="531"/>
      <c r="M5216" s="543"/>
      <c r="N5216" s="576"/>
      <c r="O5216" s="532"/>
      <c r="P5216" s="532"/>
    </row>
    <row r="5217" spans="1:16" ht="33" customHeight="1" x14ac:dyDescent="0.2">
      <c r="A5217" s="525" t="str">
        <f>IF(B5217="","",COUNT('Diário 7º PA'!$A$4:$A$5383)+COUNT('Diário 8º PA'!$A$4:$A$5022)+ROW()-3)</f>
        <v/>
      </c>
      <c r="B5217" s="526"/>
      <c r="C5217" s="571"/>
      <c r="D5217" s="541"/>
      <c r="E5217" s="541"/>
      <c r="F5217" s="542"/>
      <c r="G5217" s="541"/>
      <c r="H5217" s="541"/>
      <c r="I5217" s="530"/>
      <c r="J5217" s="543"/>
      <c r="K5217" s="543"/>
      <c r="L5217" s="531"/>
      <c r="M5217" s="543"/>
      <c r="N5217" s="576"/>
      <c r="O5217" s="532"/>
      <c r="P5217" s="532"/>
    </row>
    <row r="5218" spans="1:16" ht="36" customHeight="1" x14ac:dyDescent="0.2">
      <c r="A5218" s="525" t="str">
        <f>IF(B5218="","",COUNT('Diário 7º PA'!$A$4:$A$5383)+COUNT('Diário 8º PA'!$A$4:$A$5022)+ROW()-3)</f>
        <v/>
      </c>
      <c r="B5218" s="526"/>
      <c r="C5218" s="571"/>
      <c r="D5218" s="541"/>
      <c r="E5218" s="541"/>
      <c r="F5218" s="542"/>
      <c r="G5218" s="541"/>
      <c r="H5218" s="541"/>
      <c r="I5218" s="530"/>
      <c r="J5218" s="543"/>
      <c r="K5218" s="543"/>
      <c r="L5218" s="531"/>
      <c r="M5218" s="543"/>
      <c r="N5218" s="576"/>
      <c r="O5218" s="532"/>
      <c r="P5218" s="532"/>
    </row>
    <row r="5219" spans="1:16" ht="57" customHeight="1" x14ac:dyDescent="0.2">
      <c r="A5219" s="525" t="str">
        <f>IF(B5219="","",COUNT('Diário 7º PA'!$A$4:$A$5383)+COUNT('Diário 8º PA'!$A$4:$A$5022)+ROW()-3)</f>
        <v/>
      </c>
      <c r="B5219" s="526"/>
      <c r="C5219" s="571"/>
      <c r="D5219" s="541"/>
      <c r="E5219" s="541"/>
      <c r="F5219" s="542"/>
      <c r="G5219" s="541"/>
      <c r="H5219" s="541"/>
      <c r="I5219" s="530"/>
      <c r="J5219" s="543"/>
      <c r="K5219" s="543"/>
      <c r="L5219" s="531"/>
      <c r="M5219" s="543"/>
      <c r="N5219" s="576"/>
      <c r="O5219" s="532"/>
      <c r="P5219" s="532"/>
    </row>
    <row r="5220" spans="1:16" ht="36.75" customHeight="1" x14ac:dyDescent="0.2">
      <c r="A5220" s="525" t="str">
        <f>IF(B5220="","",COUNT('Diário 7º PA'!$A$4:$A$5383)+COUNT('Diário 8º PA'!$A$4:$A$5022)+ROW()-3)</f>
        <v/>
      </c>
      <c r="B5220" s="526"/>
      <c r="C5220" s="571"/>
      <c r="D5220" s="541"/>
      <c r="E5220" s="541"/>
      <c r="F5220" s="542"/>
      <c r="G5220" s="541"/>
      <c r="H5220" s="541"/>
      <c r="I5220" s="530"/>
      <c r="J5220" s="543"/>
      <c r="K5220" s="543"/>
      <c r="L5220" s="531"/>
      <c r="M5220" s="543"/>
      <c r="N5220" s="576"/>
      <c r="O5220" s="532"/>
      <c r="P5220" s="532"/>
    </row>
    <row r="5221" spans="1:16" ht="26.25" customHeight="1" x14ac:dyDescent="0.2">
      <c r="A5221" s="525" t="str">
        <f>IF(B5221="","",COUNT('Diário 7º PA'!$A$4:$A$5383)+COUNT('Diário 8º PA'!$A$4:$A$5022)+ROW()-3)</f>
        <v/>
      </c>
      <c r="B5221" s="526"/>
      <c r="C5221" s="571"/>
      <c r="D5221" s="541"/>
      <c r="E5221" s="541"/>
      <c r="F5221" s="542"/>
      <c r="G5221" s="541"/>
      <c r="H5221" s="541"/>
      <c r="I5221" s="530"/>
      <c r="J5221" s="543"/>
      <c r="K5221" s="543"/>
      <c r="L5221" s="531"/>
      <c r="M5221" s="543"/>
      <c r="N5221" s="576"/>
      <c r="O5221" s="532"/>
      <c r="P5221" s="532"/>
    </row>
  </sheetData>
  <sheetProtection formatColumns="0" formatRows="0" insertColumns="0" insertRows="0" deleteRows="0" autoFilter="0"/>
  <autoFilter ref="A3:N5221"/>
  <mergeCells count="2">
    <mergeCell ref="A1:N1"/>
    <mergeCell ref="A2:N2"/>
  </mergeCells>
  <dataValidations count="19">
    <dataValidation type="list" allowBlank="1" showInputMessage="1" showErrorMessage="1" sqref="H508:I508 I509 H4:H507 H1182:I1182 H4819:H5221 H509:H1181 J2091 H3558:H4410 H1183:H2720">
      <formula1>VinculoPT</formula1>
    </dataValidation>
    <dataValidation type="list" allowBlank="1" showInputMessage="1" showErrorMessage="1" sqref="D4819:D5221 D4530:D4767 D3558:D4410 D3527 D4:D2720">
      <formula1>Categorias</formula1>
    </dataValidation>
    <dataValidation type="list" allowBlank="1" showInputMessage="1" showErrorMessage="1" sqref="E717:E724 E1866:E1921 E731:E744 E920:E925 E782:E783 E927:E947 E2245:E2720 E1702 E4819:E5221 E4530:E4759 E887:E918 E885 E790:E877 E3558:E4410 E773 E4:E708 E778 E727:E729 E748:E769 E771 E775:E776 E712:E715 E1153:E1452 E2217 E2212:E2214 E2123:E2124 E2031 E1970:E1971 E1947:E1949 E2015 E1462 E2223 E2126 E2109 E1974:E1975 E1930:E1936 E1923 E1578 E1558:E1559 E1468:E1473 E2107 E1927 E1603:E1604 E1597 E1456:E1458 E2004 E1704 E1569 E2084:E2092 E2074:E2078 E2035:E2036 E1680:E1682 E1572:E1575 E1566 E1476:E1556 E1669:E1670 E2100:E2102 E2234 E2232 E2204:E2205 E2200:E2201 E2196:E2197 E2192:E2193 E2188 E2186 E2184 E2182 E2180 E2178 E2176 E2174 E2172 E2170 E2168 E2166 E2164 E2162 E2160 E2158 E2156 E2154 E2152 E2150 E2148 E2146 E2144 E2142 E2116:E2118 E1997:E1998 E1993:E1994 E1989:E1990 E1985 E1983 E1981 E1943:E1944 E1706:E1719 E1649:E1650 E1645:E1646 E1641:E1642 E1637:E1638 E1633:E1634 E1629:E1630 E1623 E1621 E1619 E1617 E1615 E1613 E1611 E1609 E1607 E1591:E1592 E1587:E1588 E1653:E1654 E1454 E1685:E1689 E1465 E1672 E2225 E1952:E1953 E2220:E2221 E2236 E1721:E1861 E1925 E1961:E1963 E1978 E2007:E2012 E953:E1149">
      <formula1>INDIRECT($Q4)</formula1>
    </dataValidation>
    <dataValidation type="list" allowBlank="1" showInputMessage="1" showErrorMessage="1" sqref="E1455 E1705 E779:E781 E716 E919 E709:E711 E774 E745:E747 E784:E789 E1703 E1673:E1675 E1647:E1648 E886 E948:E952 E1562:E1565 E1596 E1683:E1684 E1862:E1865 E1924 E1690:E1691 E1679 E1150:E1152 E777 E1651:E1652 E2230 E1720 E1453 E726 E1671 E1474:E1475 E1463:E1464 E1460:E1461 E1657:E1668 E878:E884 E1466:E1467 E770 E772 E1694:E1701 E730">
      <formula1>INDIRECT(#REF!)</formula1>
    </dataValidation>
    <dataValidation type="list" allowBlank="1" showInputMessage="1" showErrorMessage="1" sqref="E926 E1655:E1656">
      <formula1>INDIRECT($Q932)</formula1>
    </dataValidation>
    <dataValidation type="list" allowBlank="1" showInputMessage="1" showErrorMessage="1" sqref="E725">
      <formula1>INDIRECT($Q730)</formula1>
    </dataValidation>
    <dataValidation type="list" allowBlank="1" showInputMessage="1" showErrorMessage="1" sqref="E3527">
      <formula1>INDIRECT($Q4737)</formula1>
    </dataValidation>
    <dataValidation type="list" allowBlank="1" showInputMessage="1" showErrorMessage="1" sqref="E2237:E2243 E2231 E2233 E2235 E2222 E2226:E2229 E2224 E2215:E2216 E2218:E2219">
      <formula1>INDIRECT($Q3528)</formula1>
    </dataValidation>
    <dataValidation type="list" allowBlank="1" showInputMessage="1" showErrorMessage="1" sqref="E2244">
      <formula1>INDIRECT($Q4735)</formula1>
    </dataValidation>
    <dataValidation type="list" allowBlank="1" showInputMessage="1" showErrorMessage="1" sqref="E1459">
      <formula1>INDIRECT($Q1475)</formula1>
    </dataValidation>
    <dataValidation type="list" allowBlank="1" showInputMessage="1" showErrorMessage="1" sqref="E1589:E1590 E1643:E1644 E1635:E1636 E1631:E1632 E1593:E1595 E1624:E1628 E1622 E1620 E1618 E1616 E1614 E1612 E1610 E1608 E1606 E1639:E1640 E1579:E1586">
      <formula1>INDIRECT($Q1634)</formula1>
    </dataValidation>
    <dataValidation type="list" allowBlank="1" showInputMessage="1" showErrorMessage="1" sqref="E1570:E1571 E1557 E1567:E1568 E1560:E1561">
      <formula1>INDIRECT($Q1617)</formula1>
    </dataValidation>
    <dataValidation type="list" allowBlank="1" showInputMessage="1" showErrorMessage="1" sqref="E1598:E1602 E1605">
      <formula1>INDIRECT($Q1652)</formula1>
    </dataValidation>
    <dataValidation type="list" allowBlank="1" showInputMessage="1" showErrorMessage="1" sqref="E1576:E1577">
      <formula1>INDIRECT($Q1614)</formula1>
    </dataValidation>
    <dataValidation type="list" allowBlank="1" showInputMessage="1" showErrorMessage="1" sqref="E1676:E1678">
      <formula1>INDIRECT($Q1701)</formula1>
    </dataValidation>
    <dataValidation type="list" allowBlank="1" showInputMessage="1" showErrorMessage="1" sqref="E1692:E1693">
      <formula1>INDIRECT($Q1704)</formula1>
    </dataValidation>
    <dataValidation type="list" allowBlank="1" showInputMessage="1" showErrorMessage="1" sqref="E2120:E2121 E2125 E2108 E2103:E2106 E2127:E2141 E2079:E2081 E2040:E2073 E2179 E2177 E2175 E2173 E2171 E2169 E2167 E2165 E2163 E2161 E2159 E2157 E2155 E2153 E2151 E2149 E2147 E2145 E2143 E2110:E2113 E2093:E2099">
      <formula1>INDIRECT($Q2072)</formula1>
    </dataValidation>
    <dataValidation type="list" allowBlank="1" showInputMessage="1" showErrorMessage="1" sqref="E2032:E2034 E2005:E2006 E2013:E2014 E1976:E1977 E1954:E1960 E2016:E2030 E1945:E1946 E1972:E1973 E1926 E1928:E1929 E1922 E1999:E2003 E2037:E2039 E2198:E2199 E2190:E2191 E2194:E2195 E2114:E2115 E1991:E1992 E1937:E1942 E1986:E1988 E1984 E1982 E1950:E1951 E1964:E1969 E2202:E2203 E1979:E1980 E1995:E1996 E2122 E2119 E2082:E2083">
      <formula1>INDIRECT($Q4412)</formula1>
    </dataValidation>
    <dataValidation type="list" allowBlank="1" showInputMessage="1" showErrorMessage="1" sqref="E2185 E2187 E2189 E2206:E2211 E2181 E2183">
      <formula1>INDIRECT($Q2212)</formula1>
    </dataValidation>
  </dataValidations>
  <pageMargins left="0.59055118110236227" right="0.59055118110236227" top="0.59055118110236227" bottom="0.59055118110236227" header="0" footer="0"/>
  <pageSetup paperSize="9" scale="51" fitToHeight="0" pageOrder="overThenDown" orientation="landscape" r:id="rId1"/>
  <headerFooter>
    <oddFooter>Página &amp;P de &amp;N</oddFooter>
  </headerFooter>
  <rowBreaks count="3" manualBreakCount="3">
    <brk id="2796" max="16383" man="1"/>
    <brk id="2824" max="16383" man="1"/>
    <brk id="2917" max="16383" man="1"/>
  </rowBreaks>
  <colBreaks count="1" manualBreakCount="1">
    <brk id="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9">
    <tabColor theme="1" tint="4.9989318521683403E-2"/>
    <pageSetUpPr fitToPage="1"/>
  </sheetPr>
  <dimension ref="A1:Q4258"/>
  <sheetViews>
    <sheetView view="pageBreakPreview" zoomScaleSheetLayoutView="100" workbookViewId="0">
      <pane xSplit="6" ySplit="3" topLeftCell="G4" activePane="bottomRight" state="frozen"/>
      <selection pane="topRight" activeCell="G29" sqref="G29"/>
      <selection pane="bottomLeft" activeCell="G29" sqref="G29"/>
      <selection pane="bottomRight" activeCell="G4" sqref="G4"/>
    </sheetView>
  </sheetViews>
  <sheetFormatPr defaultColWidth="9.140625" defaultRowHeight="12.75" x14ac:dyDescent="0.2"/>
  <cols>
    <col min="1" max="1" width="7.7109375" style="106" customWidth="1"/>
    <col min="2" max="2" width="10.5703125" style="88" bestFit="1" customWidth="1"/>
    <col min="3" max="3" width="6.85546875" style="88" customWidth="1"/>
    <col min="4" max="4" width="15.42578125" style="53" customWidth="1"/>
    <col min="5" max="5" width="23.5703125" style="53" customWidth="1"/>
    <col min="6" max="6" width="14.5703125" style="52" customWidth="1"/>
    <col min="7" max="7" width="44.140625" style="51" customWidth="1"/>
    <col min="8" max="8" width="25.28515625" style="51" customWidth="1"/>
    <col min="9" max="9" width="23.85546875" style="316" customWidth="1"/>
    <col min="10" max="10" width="19.7109375" style="315" customWidth="1"/>
    <col min="11" max="11" width="17.28515625" style="315" customWidth="1"/>
    <col min="12" max="12" width="14.7109375" style="316" customWidth="1"/>
    <col min="13" max="13" width="20.140625" style="315" customWidth="1"/>
    <col min="14" max="14" width="12.42578125" style="52" customWidth="1"/>
    <col min="15" max="15" width="10.28515625" style="91" hidden="1" customWidth="1"/>
    <col min="16" max="16" width="8.5703125" style="91" hidden="1" customWidth="1"/>
    <col min="17" max="17" width="11.28515625" style="87" hidden="1" customWidth="1"/>
    <col min="18" max="16384" width="9.140625" style="87"/>
  </cols>
  <sheetData>
    <row r="1" spans="1:17" ht="18" customHeight="1" x14ac:dyDescent="0.2">
      <c r="A1" s="654" t="str">
        <f>Capa!A1</f>
        <v>Contrato de Gestão nº. 008/2021 celebrado entre a Secretaria de Justiça e Segurança Pública do Estado de Minas Gerais - SEJUSP e o Instituto Elo</v>
      </c>
      <c r="B1" s="654"/>
      <c r="C1" s="654"/>
      <c r="D1" s="654"/>
      <c r="E1" s="654"/>
      <c r="F1" s="654"/>
      <c r="G1" s="654"/>
      <c r="H1" s="654"/>
      <c r="I1" s="654"/>
      <c r="J1" s="654"/>
      <c r="K1" s="654"/>
      <c r="L1" s="654"/>
      <c r="M1" s="654"/>
      <c r="N1" s="654"/>
      <c r="O1" s="88">
        <f>IF(Resumo!$C$5="","",MONTH(Resumo!$C$5))</f>
        <v>1</v>
      </c>
      <c r="P1" s="88">
        <f>YEAR(Resumo!$C$5)</f>
        <v>2023</v>
      </c>
    </row>
    <row r="2" spans="1:17" ht="18" customHeight="1" thickBot="1" x14ac:dyDescent="0.25">
      <c r="A2" s="685" t="str">
        <f>"Tabela 9 - Diário de Entradas e Saídas do Contrato de Gestão - "&amp;LEFT(Capa!A14,1)&amp;"º Período Avaliatório"</f>
        <v>Tabela 9 - Diário de Entradas e Saídas do Contrato de Gestão - 7º Período Avaliatório</v>
      </c>
      <c r="B2" s="685"/>
      <c r="C2" s="685"/>
      <c r="D2" s="685"/>
      <c r="E2" s="685"/>
      <c r="F2" s="685"/>
      <c r="G2" s="685"/>
      <c r="H2" s="685"/>
      <c r="I2" s="685"/>
      <c r="J2" s="685"/>
      <c r="K2" s="685"/>
      <c r="L2" s="685"/>
      <c r="M2" s="685"/>
      <c r="N2" s="685"/>
      <c r="O2" s="89"/>
      <c r="P2" s="89"/>
    </row>
    <row r="3" spans="1:17" s="90" customFormat="1" ht="39" customHeight="1" thickBot="1" x14ac:dyDescent="0.25">
      <c r="A3" s="54" t="s">
        <v>542</v>
      </c>
      <c r="B3" s="54" t="s">
        <v>543</v>
      </c>
      <c r="C3" s="55" t="s">
        <v>483</v>
      </c>
      <c r="D3" s="54" t="s">
        <v>479</v>
      </c>
      <c r="E3" s="55" t="s">
        <v>416</v>
      </c>
      <c r="F3" s="55" t="s">
        <v>544</v>
      </c>
      <c r="G3" s="55" t="s">
        <v>482</v>
      </c>
      <c r="H3" s="55" t="s">
        <v>480</v>
      </c>
      <c r="I3" s="98" t="s">
        <v>481</v>
      </c>
      <c r="J3" s="55" t="s">
        <v>545</v>
      </c>
      <c r="K3" s="55" t="s">
        <v>546</v>
      </c>
      <c r="L3" s="98" t="s">
        <v>547</v>
      </c>
      <c r="M3" s="55" t="s">
        <v>548</v>
      </c>
      <c r="N3" s="55" t="s">
        <v>549</v>
      </c>
      <c r="O3" s="69" t="s">
        <v>550</v>
      </c>
      <c r="P3" s="69" t="s">
        <v>551</v>
      </c>
      <c r="Q3" s="69" t="s">
        <v>479</v>
      </c>
    </row>
    <row r="4" spans="1:17" x14ac:dyDescent="0.2">
      <c r="A4" s="363"/>
      <c r="B4" s="342"/>
      <c r="C4" s="356"/>
      <c r="D4" s="343"/>
      <c r="E4" s="343"/>
      <c r="F4" s="344"/>
      <c r="G4" s="345"/>
      <c r="H4" s="343"/>
      <c r="I4" s="347"/>
      <c r="J4" s="346"/>
      <c r="K4" s="346"/>
      <c r="L4" s="347"/>
      <c r="M4" s="346"/>
      <c r="N4" s="357"/>
      <c r="O4" s="70">
        <f t="shared" ref="O4:P19" si="0">IF(B4=0,0,IF(YEAR(B4)=$P$1,MONTH(B4)-$O$1+1,(YEAR(B4)-$P$1)*12-$O$1+1+MONTH(B4)))</f>
        <v>0</v>
      </c>
      <c r="P4" s="70">
        <f t="shared" si="0"/>
        <v>0</v>
      </c>
      <c r="Q4" s="135" t="str">
        <f>SUBSTITUTE(D4," ","_")</f>
        <v/>
      </c>
    </row>
    <row r="5" spans="1:17" s="319" customFormat="1" x14ac:dyDescent="0.2">
      <c r="A5" s="363"/>
      <c r="B5" s="359"/>
      <c r="C5" s="365"/>
      <c r="D5" s="352"/>
      <c r="E5" s="352"/>
      <c r="F5" s="361"/>
      <c r="G5" s="352"/>
      <c r="H5" s="352"/>
      <c r="I5" s="354"/>
      <c r="J5" s="353"/>
      <c r="K5" s="353"/>
      <c r="L5" s="354"/>
      <c r="M5" s="353"/>
      <c r="N5" s="362"/>
      <c r="O5" s="70">
        <f t="shared" si="0"/>
        <v>0</v>
      </c>
      <c r="P5" s="70">
        <f t="shared" si="0"/>
        <v>0</v>
      </c>
      <c r="Q5" s="135" t="str">
        <f t="shared" ref="Q5:Q68" si="1">SUBSTITUTE(D5," ","_")</f>
        <v/>
      </c>
    </row>
    <row r="6" spans="1:17" x14ac:dyDescent="0.2">
      <c r="A6" s="363"/>
      <c r="B6" s="364"/>
      <c r="C6" s="365"/>
      <c r="D6" s="352"/>
      <c r="E6" s="352"/>
      <c r="F6" s="367"/>
      <c r="G6" s="368"/>
      <c r="H6" s="352"/>
      <c r="I6" s="370"/>
      <c r="J6" s="369"/>
      <c r="K6" s="369"/>
      <c r="L6" s="370"/>
      <c r="M6" s="369"/>
      <c r="N6" s="371"/>
      <c r="O6" s="70">
        <f t="shared" si="0"/>
        <v>0</v>
      </c>
      <c r="P6" s="70">
        <f t="shared" si="0"/>
        <v>0</v>
      </c>
      <c r="Q6" s="135" t="str">
        <f t="shared" si="1"/>
        <v/>
      </c>
    </row>
    <row r="7" spans="1:17" x14ac:dyDescent="0.2">
      <c r="A7" s="363"/>
      <c r="B7" s="348"/>
      <c r="C7" s="365"/>
      <c r="D7" s="352"/>
      <c r="E7" s="352"/>
      <c r="F7" s="351"/>
      <c r="G7" s="352"/>
      <c r="H7" s="352"/>
      <c r="I7" s="354"/>
      <c r="J7" s="353"/>
      <c r="K7" s="353"/>
      <c r="L7" s="354"/>
      <c r="M7" s="353"/>
      <c r="N7" s="371"/>
      <c r="O7" s="70">
        <f t="shared" si="0"/>
        <v>0</v>
      </c>
      <c r="P7" s="70">
        <f t="shared" si="0"/>
        <v>0</v>
      </c>
      <c r="Q7" s="135" t="str">
        <f t="shared" si="1"/>
        <v/>
      </c>
    </row>
    <row r="8" spans="1:17" x14ac:dyDescent="0.2">
      <c r="A8" s="363"/>
      <c r="B8" s="359"/>
      <c r="C8" s="360"/>
      <c r="D8" s="352"/>
      <c r="E8" s="352"/>
      <c r="F8" s="361"/>
      <c r="G8" s="352"/>
      <c r="H8" s="352"/>
      <c r="I8" s="354"/>
      <c r="J8" s="354"/>
      <c r="K8" s="353"/>
      <c r="L8" s="354"/>
      <c r="M8" s="353"/>
      <c r="N8" s="371"/>
      <c r="O8" s="70">
        <f t="shared" si="0"/>
        <v>0</v>
      </c>
      <c r="P8" s="70">
        <f t="shared" si="0"/>
        <v>0</v>
      </c>
      <c r="Q8" s="135" t="str">
        <f t="shared" si="1"/>
        <v/>
      </c>
    </row>
    <row r="9" spans="1:17" x14ac:dyDescent="0.2">
      <c r="A9" s="363"/>
      <c r="B9" s="348"/>
      <c r="C9" s="372"/>
      <c r="D9" s="350"/>
      <c r="E9" s="350"/>
      <c r="F9" s="351"/>
      <c r="G9" s="352"/>
      <c r="H9" s="350"/>
      <c r="I9" s="354"/>
      <c r="J9" s="353"/>
      <c r="K9" s="353"/>
      <c r="L9" s="354"/>
      <c r="M9" s="353"/>
      <c r="N9" s="371"/>
      <c r="O9" s="70">
        <f t="shared" si="0"/>
        <v>0</v>
      </c>
      <c r="P9" s="70">
        <f t="shared" si="0"/>
        <v>0</v>
      </c>
      <c r="Q9" s="135" t="str">
        <f t="shared" si="1"/>
        <v/>
      </c>
    </row>
    <row r="10" spans="1:17" x14ac:dyDescent="0.2">
      <c r="A10" s="363"/>
      <c r="B10" s="348"/>
      <c r="C10" s="372"/>
      <c r="D10" s="350"/>
      <c r="E10" s="350"/>
      <c r="F10" s="351"/>
      <c r="G10" s="352"/>
      <c r="H10" s="350"/>
      <c r="I10" s="354"/>
      <c r="J10" s="353"/>
      <c r="K10" s="353"/>
      <c r="L10" s="354"/>
      <c r="M10" s="353"/>
      <c r="N10" s="371"/>
      <c r="O10" s="70">
        <f t="shared" si="0"/>
        <v>0</v>
      </c>
      <c r="P10" s="70">
        <f t="shared" si="0"/>
        <v>0</v>
      </c>
      <c r="Q10" s="135" t="str">
        <f t="shared" si="1"/>
        <v/>
      </c>
    </row>
    <row r="11" spans="1:17" x14ac:dyDescent="0.2">
      <c r="A11" s="363"/>
      <c r="B11" s="348"/>
      <c r="C11" s="372"/>
      <c r="D11" s="350"/>
      <c r="E11" s="350"/>
      <c r="F11" s="351"/>
      <c r="G11" s="352"/>
      <c r="H11" s="350"/>
      <c r="I11" s="354"/>
      <c r="J11" s="353"/>
      <c r="K11" s="353"/>
      <c r="L11" s="354"/>
      <c r="M11" s="353"/>
      <c r="N11" s="371"/>
      <c r="O11" s="70">
        <f t="shared" si="0"/>
        <v>0</v>
      </c>
      <c r="P11" s="70">
        <f t="shared" si="0"/>
        <v>0</v>
      </c>
      <c r="Q11" s="135" t="str">
        <f t="shared" si="1"/>
        <v/>
      </c>
    </row>
    <row r="12" spans="1:17" x14ac:dyDescent="0.2">
      <c r="A12" s="363"/>
      <c r="B12" s="348"/>
      <c r="C12" s="372"/>
      <c r="D12" s="350"/>
      <c r="E12" s="350"/>
      <c r="F12" s="351"/>
      <c r="G12" s="352"/>
      <c r="H12" s="350"/>
      <c r="I12" s="354"/>
      <c r="J12" s="353"/>
      <c r="K12" s="353"/>
      <c r="L12" s="354"/>
      <c r="M12" s="353"/>
      <c r="N12" s="371"/>
      <c r="O12" s="70">
        <f t="shared" si="0"/>
        <v>0</v>
      </c>
      <c r="P12" s="70">
        <f t="shared" si="0"/>
        <v>0</v>
      </c>
      <c r="Q12" s="135" t="str">
        <f t="shared" si="1"/>
        <v/>
      </c>
    </row>
    <row r="13" spans="1:17" x14ac:dyDescent="0.2">
      <c r="A13" s="363"/>
      <c r="B13" s="348"/>
      <c r="C13" s="372"/>
      <c r="D13" s="350"/>
      <c r="E13" s="350"/>
      <c r="F13" s="351"/>
      <c r="G13" s="352"/>
      <c r="H13" s="350"/>
      <c r="I13" s="354"/>
      <c r="J13" s="353"/>
      <c r="K13" s="353"/>
      <c r="L13" s="354"/>
      <c r="M13" s="353"/>
      <c r="N13" s="371"/>
      <c r="O13" s="70">
        <f t="shared" si="0"/>
        <v>0</v>
      </c>
      <c r="P13" s="70">
        <f t="shared" si="0"/>
        <v>0</v>
      </c>
      <c r="Q13" s="135" t="str">
        <f t="shared" si="1"/>
        <v/>
      </c>
    </row>
    <row r="14" spans="1:17" x14ac:dyDescent="0.2">
      <c r="A14" s="363"/>
      <c r="B14" s="359"/>
      <c r="C14" s="360"/>
      <c r="D14" s="352"/>
      <c r="E14" s="352"/>
      <c r="F14" s="361"/>
      <c r="G14" s="352"/>
      <c r="H14" s="352"/>
      <c r="I14" s="354"/>
      <c r="J14" s="353"/>
      <c r="K14" s="353"/>
      <c r="L14" s="354"/>
      <c r="M14" s="353"/>
      <c r="N14" s="371"/>
      <c r="O14" s="70">
        <f t="shared" si="0"/>
        <v>0</v>
      </c>
      <c r="P14" s="70">
        <f t="shared" si="0"/>
        <v>0</v>
      </c>
      <c r="Q14" s="135" t="str">
        <f t="shared" si="1"/>
        <v/>
      </c>
    </row>
    <row r="15" spans="1:17" x14ac:dyDescent="0.2">
      <c r="A15" s="363"/>
      <c r="B15" s="348"/>
      <c r="C15" s="372"/>
      <c r="D15" s="350"/>
      <c r="E15" s="350"/>
      <c r="F15" s="351"/>
      <c r="G15" s="352"/>
      <c r="H15" s="350"/>
      <c r="I15" s="354"/>
      <c r="J15" s="353"/>
      <c r="K15" s="353"/>
      <c r="L15" s="354"/>
      <c r="M15" s="353"/>
      <c r="N15" s="371"/>
      <c r="O15" s="70">
        <f t="shared" si="0"/>
        <v>0</v>
      </c>
      <c r="P15" s="70">
        <f t="shared" si="0"/>
        <v>0</v>
      </c>
      <c r="Q15" s="135" t="str">
        <f t="shared" si="1"/>
        <v/>
      </c>
    </row>
    <row r="16" spans="1:17" x14ac:dyDescent="0.2">
      <c r="A16" s="363"/>
      <c r="B16" s="348"/>
      <c r="C16" s="372"/>
      <c r="D16" s="350"/>
      <c r="E16" s="350"/>
      <c r="F16" s="351"/>
      <c r="G16" s="352"/>
      <c r="H16" s="350"/>
      <c r="I16" s="354"/>
      <c r="J16" s="353"/>
      <c r="K16" s="353"/>
      <c r="L16" s="354"/>
      <c r="M16" s="353"/>
      <c r="N16" s="371"/>
      <c r="O16" s="70">
        <f t="shared" si="0"/>
        <v>0</v>
      </c>
      <c r="P16" s="70">
        <f t="shared" si="0"/>
        <v>0</v>
      </c>
      <c r="Q16" s="135" t="str">
        <f t="shared" si="1"/>
        <v/>
      </c>
    </row>
    <row r="17" spans="1:17" x14ac:dyDescent="0.2">
      <c r="A17" s="358"/>
      <c r="B17" s="359"/>
      <c r="C17" s="360"/>
      <c r="D17" s="352"/>
      <c r="E17" s="350"/>
      <c r="F17" s="361"/>
      <c r="G17" s="352"/>
      <c r="H17" s="352"/>
      <c r="I17" s="354"/>
      <c r="J17" s="353"/>
      <c r="K17" s="353"/>
      <c r="L17" s="354"/>
      <c r="M17" s="353"/>
      <c r="N17" s="371"/>
      <c r="O17" s="70">
        <f t="shared" si="0"/>
        <v>0</v>
      </c>
      <c r="P17" s="70">
        <f t="shared" si="0"/>
        <v>0</v>
      </c>
      <c r="Q17" s="135" t="str">
        <f t="shared" si="1"/>
        <v/>
      </c>
    </row>
    <row r="18" spans="1:17" x14ac:dyDescent="0.2">
      <c r="A18" s="363"/>
      <c r="B18" s="348"/>
      <c r="C18" s="372"/>
      <c r="D18" s="350"/>
      <c r="E18" s="350"/>
      <c r="F18" s="351"/>
      <c r="G18" s="350"/>
      <c r="H18" s="350"/>
      <c r="I18" s="354"/>
      <c r="J18" s="353"/>
      <c r="K18" s="353"/>
      <c r="L18" s="354"/>
      <c r="M18" s="353"/>
      <c r="N18" s="371"/>
      <c r="O18" s="70">
        <f t="shared" si="0"/>
        <v>0</v>
      </c>
      <c r="P18" s="70">
        <f t="shared" si="0"/>
        <v>0</v>
      </c>
      <c r="Q18" s="135" t="str">
        <f t="shared" si="1"/>
        <v/>
      </c>
    </row>
    <row r="19" spans="1:17" x14ac:dyDescent="0.2">
      <c r="A19" s="363"/>
      <c r="B19" s="348"/>
      <c r="C19" s="372"/>
      <c r="D19" s="350"/>
      <c r="E19" s="350"/>
      <c r="F19" s="351"/>
      <c r="G19" s="350"/>
      <c r="H19" s="350"/>
      <c r="I19" s="354"/>
      <c r="J19" s="353"/>
      <c r="K19" s="353"/>
      <c r="L19" s="354"/>
      <c r="M19" s="353"/>
      <c r="N19" s="371"/>
      <c r="O19" s="70">
        <f t="shared" si="0"/>
        <v>0</v>
      </c>
      <c r="P19" s="70">
        <f t="shared" si="0"/>
        <v>0</v>
      </c>
      <c r="Q19" s="135" t="str">
        <f t="shared" si="1"/>
        <v/>
      </c>
    </row>
    <row r="20" spans="1:17" x14ac:dyDescent="0.2">
      <c r="A20" s="363"/>
      <c r="B20" s="348"/>
      <c r="C20" s="372"/>
      <c r="D20" s="350"/>
      <c r="E20" s="350"/>
      <c r="F20" s="351"/>
      <c r="G20" s="350"/>
      <c r="H20" s="350"/>
      <c r="I20" s="354"/>
      <c r="J20" s="353"/>
      <c r="K20" s="353"/>
      <c r="L20" s="354"/>
      <c r="M20" s="353"/>
      <c r="N20" s="371"/>
      <c r="O20" s="70">
        <f t="shared" ref="O20:P39" si="2">IF(B20=0,0,IF(YEAR(B20)=$P$1,MONTH(B20)-$O$1+1,(YEAR(B20)-$P$1)*12-$O$1+1+MONTH(B20)))</f>
        <v>0</v>
      </c>
      <c r="P20" s="70">
        <f t="shared" si="2"/>
        <v>0</v>
      </c>
      <c r="Q20" s="135" t="str">
        <f t="shared" si="1"/>
        <v/>
      </c>
    </row>
    <row r="21" spans="1:17" x14ac:dyDescent="0.2">
      <c r="A21" s="363"/>
      <c r="B21" s="348"/>
      <c r="C21" s="372"/>
      <c r="D21" s="350"/>
      <c r="E21" s="350"/>
      <c r="F21" s="351"/>
      <c r="G21" s="350"/>
      <c r="H21" s="350"/>
      <c r="I21" s="354"/>
      <c r="J21" s="353"/>
      <c r="K21" s="353"/>
      <c r="L21" s="354"/>
      <c r="M21" s="353"/>
      <c r="N21" s="371"/>
      <c r="O21" s="70">
        <f t="shared" si="2"/>
        <v>0</v>
      </c>
      <c r="P21" s="70">
        <f t="shared" si="2"/>
        <v>0</v>
      </c>
      <c r="Q21" s="135" t="str">
        <f t="shared" si="1"/>
        <v/>
      </c>
    </row>
    <row r="22" spans="1:17" x14ac:dyDescent="0.2">
      <c r="A22" s="363"/>
      <c r="B22" s="348"/>
      <c r="C22" s="372"/>
      <c r="D22" s="350"/>
      <c r="E22" s="350"/>
      <c r="F22" s="351"/>
      <c r="G22" s="350"/>
      <c r="H22" s="350"/>
      <c r="I22" s="354"/>
      <c r="J22" s="353"/>
      <c r="K22" s="353"/>
      <c r="L22" s="354"/>
      <c r="M22" s="353"/>
      <c r="N22" s="371"/>
      <c r="O22" s="70">
        <f t="shared" si="2"/>
        <v>0</v>
      </c>
      <c r="P22" s="70">
        <f t="shared" si="2"/>
        <v>0</v>
      </c>
      <c r="Q22" s="135" t="str">
        <f t="shared" si="1"/>
        <v/>
      </c>
    </row>
    <row r="23" spans="1:17" x14ac:dyDescent="0.2">
      <c r="A23" s="363"/>
      <c r="B23" s="348"/>
      <c r="C23" s="372"/>
      <c r="D23" s="350"/>
      <c r="E23" s="350"/>
      <c r="F23" s="351"/>
      <c r="G23" s="350"/>
      <c r="H23" s="350"/>
      <c r="I23" s="354"/>
      <c r="J23" s="353"/>
      <c r="K23" s="353"/>
      <c r="L23" s="354"/>
      <c r="M23" s="353"/>
      <c r="N23" s="371"/>
      <c r="O23" s="70">
        <f t="shared" si="2"/>
        <v>0</v>
      </c>
      <c r="P23" s="70">
        <f t="shared" si="2"/>
        <v>0</v>
      </c>
      <c r="Q23" s="135" t="str">
        <f t="shared" si="1"/>
        <v/>
      </c>
    </row>
    <row r="24" spans="1:17" x14ac:dyDescent="0.2">
      <c r="A24" s="363"/>
      <c r="B24" s="348"/>
      <c r="C24" s="372"/>
      <c r="D24" s="350"/>
      <c r="E24" s="350"/>
      <c r="F24" s="351"/>
      <c r="G24" s="350"/>
      <c r="H24" s="350"/>
      <c r="I24" s="354"/>
      <c r="J24" s="353"/>
      <c r="K24" s="353"/>
      <c r="L24" s="354"/>
      <c r="M24" s="353"/>
      <c r="N24" s="371"/>
      <c r="O24" s="70">
        <f t="shared" si="2"/>
        <v>0</v>
      </c>
      <c r="P24" s="70">
        <f t="shared" si="2"/>
        <v>0</v>
      </c>
      <c r="Q24" s="135" t="str">
        <f t="shared" si="1"/>
        <v/>
      </c>
    </row>
    <row r="25" spans="1:17" x14ac:dyDescent="0.2">
      <c r="A25" s="363"/>
      <c r="B25" s="348"/>
      <c r="C25" s="372"/>
      <c r="D25" s="350"/>
      <c r="E25" s="350"/>
      <c r="F25" s="351"/>
      <c r="G25" s="350"/>
      <c r="H25" s="350"/>
      <c r="I25" s="354"/>
      <c r="J25" s="353"/>
      <c r="K25" s="353"/>
      <c r="L25" s="354"/>
      <c r="M25" s="353"/>
      <c r="N25" s="371"/>
      <c r="O25" s="70">
        <f t="shared" si="2"/>
        <v>0</v>
      </c>
      <c r="P25" s="70">
        <f t="shared" si="2"/>
        <v>0</v>
      </c>
      <c r="Q25" s="135" t="str">
        <f t="shared" si="1"/>
        <v/>
      </c>
    </row>
    <row r="26" spans="1:17" x14ac:dyDescent="0.2">
      <c r="A26" s="363"/>
      <c r="B26" s="348"/>
      <c r="C26" s="372"/>
      <c r="D26" s="350"/>
      <c r="E26" s="350"/>
      <c r="F26" s="351"/>
      <c r="G26" s="350"/>
      <c r="H26" s="350"/>
      <c r="I26" s="354"/>
      <c r="J26" s="353"/>
      <c r="K26" s="353"/>
      <c r="L26" s="354"/>
      <c r="M26" s="353"/>
      <c r="N26" s="371"/>
      <c r="O26" s="70">
        <f t="shared" si="2"/>
        <v>0</v>
      </c>
      <c r="P26" s="70">
        <f t="shared" si="2"/>
        <v>0</v>
      </c>
      <c r="Q26" s="135" t="str">
        <f t="shared" si="1"/>
        <v/>
      </c>
    </row>
    <row r="27" spans="1:17" x14ac:dyDescent="0.2">
      <c r="A27" s="363"/>
      <c r="B27" s="348"/>
      <c r="C27" s="372"/>
      <c r="D27" s="350"/>
      <c r="E27" s="350"/>
      <c r="F27" s="351"/>
      <c r="G27" s="352"/>
      <c r="H27" s="350"/>
      <c r="I27" s="354"/>
      <c r="J27" s="353"/>
      <c r="K27" s="353"/>
      <c r="L27" s="354"/>
      <c r="M27" s="355"/>
      <c r="N27" s="371"/>
      <c r="O27" s="70">
        <f t="shared" si="2"/>
        <v>0</v>
      </c>
      <c r="P27" s="70">
        <f t="shared" si="2"/>
        <v>0</v>
      </c>
      <c r="Q27" s="135" t="str">
        <f t="shared" si="1"/>
        <v/>
      </c>
    </row>
    <row r="28" spans="1:17" x14ac:dyDescent="0.2">
      <c r="A28" s="363"/>
      <c r="B28" s="348"/>
      <c r="C28" s="372"/>
      <c r="D28" s="350"/>
      <c r="E28" s="350"/>
      <c r="F28" s="351"/>
      <c r="G28" s="350"/>
      <c r="H28" s="350"/>
      <c r="I28" s="354"/>
      <c r="J28" s="353"/>
      <c r="K28" s="353"/>
      <c r="L28" s="354"/>
      <c r="M28" s="353"/>
      <c r="N28" s="371"/>
      <c r="O28" s="70">
        <f t="shared" si="2"/>
        <v>0</v>
      </c>
      <c r="P28" s="70">
        <f t="shared" si="2"/>
        <v>0</v>
      </c>
      <c r="Q28" s="135" t="str">
        <f t="shared" si="1"/>
        <v/>
      </c>
    </row>
    <row r="29" spans="1:17" x14ac:dyDescent="0.2">
      <c r="A29" s="363"/>
      <c r="B29" s="364"/>
      <c r="C29" s="365"/>
      <c r="D29" s="366"/>
      <c r="E29" s="366"/>
      <c r="F29" s="373"/>
      <c r="G29" s="368"/>
      <c r="H29" s="366"/>
      <c r="I29" s="370"/>
      <c r="J29" s="370"/>
      <c r="K29" s="370"/>
      <c r="L29" s="370"/>
      <c r="M29" s="369"/>
      <c r="N29" s="374"/>
      <c r="O29" s="70">
        <f t="shared" si="2"/>
        <v>0</v>
      </c>
      <c r="P29" s="70">
        <f t="shared" si="2"/>
        <v>0</v>
      </c>
      <c r="Q29" s="135" t="str">
        <f t="shared" si="1"/>
        <v/>
      </c>
    </row>
    <row r="30" spans="1:17" x14ac:dyDescent="0.2">
      <c r="A30" s="363"/>
      <c r="B30" s="348"/>
      <c r="C30" s="372"/>
      <c r="D30" s="350"/>
      <c r="E30" s="350"/>
      <c r="F30" s="351"/>
      <c r="G30" s="352"/>
      <c r="H30" s="350"/>
      <c r="I30" s="354"/>
      <c r="J30" s="353"/>
      <c r="K30" s="353"/>
      <c r="L30" s="354"/>
      <c r="M30" s="353"/>
      <c r="N30" s="371"/>
      <c r="O30" s="70">
        <f t="shared" si="2"/>
        <v>0</v>
      </c>
      <c r="P30" s="70">
        <f t="shared" si="2"/>
        <v>0</v>
      </c>
      <c r="Q30" s="135" t="str">
        <f t="shared" si="1"/>
        <v/>
      </c>
    </row>
    <row r="31" spans="1:17" x14ac:dyDescent="0.2">
      <c r="A31" s="363"/>
      <c r="B31" s="348"/>
      <c r="C31" s="372"/>
      <c r="D31" s="350"/>
      <c r="E31" s="350"/>
      <c r="F31" s="351"/>
      <c r="G31" s="352"/>
      <c r="H31" s="350"/>
      <c r="I31" s="354"/>
      <c r="J31" s="353"/>
      <c r="K31" s="353"/>
      <c r="L31" s="354"/>
      <c r="M31" s="353"/>
      <c r="N31" s="371"/>
      <c r="O31" s="70">
        <f t="shared" si="2"/>
        <v>0</v>
      </c>
      <c r="P31" s="70">
        <f t="shared" si="2"/>
        <v>0</v>
      </c>
      <c r="Q31" s="135" t="str">
        <f t="shared" si="1"/>
        <v/>
      </c>
    </row>
    <row r="32" spans="1:17" x14ac:dyDescent="0.2">
      <c r="A32" s="363"/>
      <c r="B32" s="348"/>
      <c r="C32" s="349"/>
      <c r="D32" s="350"/>
      <c r="E32" s="350"/>
      <c r="F32" s="383"/>
      <c r="G32" s="352"/>
      <c r="H32" s="350"/>
      <c r="I32" s="354"/>
      <c r="J32" s="353"/>
      <c r="K32" s="353"/>
      <c r="L32" s="354"/>
      <c r="M32" s="353"/>
      <c r="N32" s="371"/>
      <c r="O32" s="70">
        <f t="shared" si="2"/>
        <v>0</v>
      </c>
      <c r="P32" s="70">
        <f t="shared" si="2"/>
        <v>0</v>
      </c>
      <c r="Q32" s="135" t="str">
        <f t="shared" si="1"/>
        <v/>
      </c>
    </row>
    <row r="33" spans="1:17" x14ac:dyDescent="0.2">
      <c r="A33" s="363"/>
      <c r="B33" s="348"/>
      <c r="C33" s="349"/>
      <c r="D33" s="350"/>
      <c r="E33" s="350"/>
      <c r="F33" s="383"/>
      <c r="G33" s="352"/>
      <c r="H33" s="350"/>
      <c r="I33" s="354"/>
      <c r="J33" s="353"/>
      <c r="K33" s="353"/>
      <c r="L33" s="354"/>
      <c r="M33" s="353"/>
      <c r="N33" s="371"/>
      <c r="O33" s="70">
        <f t="shared" si="2"/>
        <v>0</v>
      </c>
      <c r="P33" s="70">
        <f t="shared" si="2"/>
        <v>0</v>
      </c>
      <c r="Q33" s="135" t="str">
        <f t="shared" si="1"/>
        <v/>
      </c>
    </row>
    <row r="34" spans="1:17" x14ac:dyDescent="0.2">
      <c r="A34" s="363"/>
      <c r="B34" s="348"/>
      <c r="C34" s="349"/>
      <c r="D34" s="350"/>
      <c r="E34" s="350"/>
      <c r="F34" s="383"/>
      <c r="G34" s="352"/>
      <c r="H34" s="350"/>
      <c r="I34" s="354"/>
      <c r="J34" s="353"/>
      <c r="K34" s="353"/>
      <c r="L34" s="354"/>
      <c r="M34" s="353"/>
      <c r="N34" s="371"/>
      <c r="O34" s="70">
        <f t="shared" si="2"/>
        <v>0</v>
      </c>
      <c r="P34" s="70">
        <f t="shared" si="2"/>
        <v>0</v>
      </c>
      <c r="Q34" s="135" t="str">
        <f t="shared" si="1"/>
        <v/>
      </c>
    </row>
    <row r="35" spans="1:17" x14ac:dyDescent="0.2">
      <c r="A35" s="363"/>
      <c r="B35" s="364"/>
      <c r="C35" s="365"/>
      <c r="D35" s="366"/>
      <c r="E35" s="366"/>
      <c r="F35" s="424"/>
      <c r="G35" s="368"/>
      <c r="H35" s="366"/>
      <c r="I35" s="354"/>
      <c r="J35" s="353"/>
      <c r="K35" s="370"/>
      <c r="L35" s="370"/>
      <c r="M35" s="375"/>
      <c r="N35" s="374"/>
      <c r="O35" s="70">
        <f t="shared" si="2"/>
        <v>0</v>
      </c>
      <c r="P35" s="70">
        <f t="shared" si="2"/>
        <v>0</v>
      </c>
      <c r="Q35" s="135" t="str">
        <f t="shared" si="1"/>
        <v/>
      </c>
    </row>
    <row r="36" spans="1:17" x14ac:dyDescent="0.2">
      <c r="A36" s="363"/>
      <c r="B36" s="364"/>
      <c r="C36" s="365"/>
      <c r="D36" s="366"/>
      <c r="E36" s="366"/>
      <c r="F36" s="367"/>
      <c r="G36" s="366"/>
      <c r="H36" s="366"/>
      <c r="I36" s="370"/>
      <c r="J36" s="369"/>
      <c r="K36" s="370"/>
      <c r="L36" s="370"/>
      <c r="M36" s="375"/>
      <c r="N36" s="374"/>
      <c r="O36" s="70">
        <f t="shared" si="2"/>
        <v>0</v>
      </c>
      <c r="P36" s="70">
        <f t="shared" si="2"/>
        <v>0</v>
      </c>
      <c r="Q36" s="135" t="str">
        <f t="shared" si="1"/>
        <v/>
      </c>
    </row>
    <row r="37" spans="1:17" x14ac:dyDescent="0.2">
      <c r="A37" s="363"/>
      <c r="B37" s="348"/>
      <c r="C37" s="372"/>
      <c r="D37" s="350"/>
      <c r="E37" s="350"/>
      <c r="F37" s="351"/>
      <c r="G37" s="352"/>
      <c r="H37" s="350"/>
      <c r="I37" s="354"/>
      <c r="J37" s="353"/>
      <c r="K37" s="353"/>
      <c r="L37" s="354"/>
      <c r="M37" s="353"/>
      <c r="N37" s="371"/>
      <c r="O37" s="70">
        <f t="shared" si="2"/>
        <v>0</v>
      </c>
      <c r="P37" s="70">
        <f t="shared" si="2"/>
        <v>0</v>
      </c>
      <c r="Q37" s="135" t="str">
        <f t="shared" si="1"/>
        <v/>
      </c>
    </row>
    <row r="38" spans="1:17" x14ac:dyDescent="0.2">
      <c r="A38" s="363"/>
      <c r="B38" s="348"/>
      <c r="C38" s="372"/>
      <c r="D38" s="350"/>
      <c r="E38" s="350"/>
      <c r="F38" s="351"/>
      <c r="G38" s="350"/>
      <c r="H38" s="350"/>
      <c r="I38" s="354"/>
      <c r="J38" s="353"/>
      <c r="K38" s="353"/>
      <c r="L38" s="354"/>
      <c r="M38" s="353"/>
      <c r="N38" s="371"/>
      <c r="O38" s="70">
        <f t="shared" si="2"/>
        <v>0</v>
      </c>
      <c r="P38" s="70">
        <f t="shared" si="2"/>
        <v>0</v>
      </c>
      <c r="Q38" s="135" t="str">
        <f t="shared" si="1"/>
        <v/>
      </c>
    </row>
    <row r="39" spans="1:17" x14ac:dyDescent="0.2">
      <c r="A39" s="363"/>
      <c r="B39" s="348"/>
      <c r="C39" s="372"/>
      <c r="D39" s="350"/>
      <c r="E39" s="350"/>
      <c r="F39" s="351"/>
      <c r="G39" s="350"/>
      <c r="H39" s="350"/>
      <c r="I39" s="354"/>
      <c r="J39" s="353"/>
      <c r="K39" s="353"/>
      <c r="L39" s="354"/>
      <c r="M39" s="353"/>
      <c r="N39" s="371"/>
      <c r="O39" s="70">
        <f t="shared" si="2"/>
        <v>0</v>
      </c>
      <c r="P39" s="70">
        <f t="shared" si="2"/>
        <v>0</v>
      </c>
      <c r="Q39" s="135" t="str">
        <f t="shared" si="1"/>
        <v/>
      </c>
    </row>
    <row r="40" spans="1:17" x14ac:dyDescent="0.2">
      <c r="A40" s="358"/>
      <c r="B40" s="359"/>
      <c r="C40" s="360"/>
      <c r="D40" s="352"/>
      <c r="E40" s="352"/>
      <c r="F40" s="361"/>
      <c r="G40" s="352"/>
      <c r="H40" s="352"/>
      <c r="I40" s="354"/>
      <c r="J40" s="354"/>
      <c r="K40" s="354"/>
      <c r="L40" s="354"/>
      <c r="M40" s="354"/>
      <c r="N40" s="362"/>
      <c r="O40" s="70">
        <f t="shared" ref="O40:P55" si="3">IF(B40=0,0,IF(YEAR(B40)=$P$1,MONTH(B40)-$O$1+1,(YEAR(B40)-$P$1)*12-$O$1+1+MONTH(B40)))</f>
        <v>0</v>
      </c>
      <c r="P40" s="70">
        <f t="shared" si="3"/>
        <v>0</v>
      </c>
      <c r="Q40" s="135" t="str">
        <f t="shared" si="1"/>
        <v/>
      </c>
    </row>
    <row r="41" spans="1:17" x14ac:dyDescent="0.2">
      <c r="A41" s="363"/>
      <c r="B41" s="348"/>
      <c r="C41" s="372"/>
      <c r="D41" s="350"/>
      <c r="E41" s="350"/>
      <c r="F41" s="351"/>
      <c r="G41" s="350"/>
      <c r="H41" s="350"/>
      <c r="I41" s="354"/>
      <c r="J41" s="353"/>
      <c r="K41" s="353"/>
      <c r="L41" s="354"/>
      <c r="M41" s="353"/>
      <c r="N41" s="371"/>
      <c r="O41" s="70">
        <f t="shared" si="3"/>
        <v>0</v>
      </c>
      <c r="P41" s="70">
        <f t="shared" si="3"/>
        <v>0</v>
      </c>
      <c r="Q41" s="135" t="str">
        <f t="shared" si="1"/>
        <v/>
      </c>
    </row>
    <row r="42" spans="1:17" s="425" customFormat="1" x14ac:dyDescent="0.2">
      <c r="A42" s="420"/>
      <c r="B42" s="421"/>
      <c r="C42" s="422"/>
      <c r="D42" s="423"/>
      <c r="E42" s="423"/>
      <c r="F42" s="424"/>
      <c r="G42" s="423"/>
      <c r="H42" s="423"/>
      <c r="I42" s="426"/>
      <c r="J42" s="384"/>
      <c r="K42" s="384"/>
      <c r="L42" s="384"/>
      <c r="M42" s="384"/>
      <c r="N42" s="385"/>
      <c r="O42" s="70">
        <f t="shared" si="3"/>
        <v>0</v>
      </c>
      <c r="P42" s="70">
        <f t="shared" si="3"/>
        <v>0</v>
      </c>
      <c r="Q42" s="135" t="str">
        <f t="shared" si="1"/>
        <v/>
      </c>
    </row>
    <row r="43" spans="1:17" x14ac:dyDescent="0.2">
      <c r="A43" s="363"/>
      <c r="B43" s="348"/>
      <c r="C43" s="372"/>
      <c r="D43" s="350"/>
      <c r="E43" s="350"/>
      <c r="F43" s="351"/>
      <c r="G43" s="350"/>
      <c r="H43" s="350"/>
      <c r="I43" s="354"/>
      <c r="J43" s="353"/>
      <c r="K43" s="353"/>
      <c r="L43" s="354"/>
      <c r="M43" s="353"/>
      <c r="N43" s="371"/>
      <c r="O43" s="70">
        <f t="shared" si="3"/>
        <v>0</v>
      </c>
      <c r="P43" s="70">
        <f t="shared" si="3"/>
        <v>0</v>
      </c>
      <c r="Q43" s="135" t="str">
        <f t="shared" si="1"/>
        <v/>
      </c>
    </row>
    <row r="44" spans="1:17" x14ac:dyDescent="0.2">
      <c r="A44" s="363"/>
      <c r="B44" s="348"/>
      <c r="C44" s="372"/>
      <c r="D44" s="350"/>
      <c r="E44" s="350"/>
      <c r="F44" s="351"/>
      <c r="G44" s="350"/>
      <c r="H44" s="350"/>
      <c r="I44" s="354"/>
      <c r="J44" s="353"/>
      <c r="K44" s="353"/>
      <c r="L44" s="354"/>
      <c r="M44" s="353"/>
      <c r="N44" s="371"/>
      <c r="O44" s="70">
        <f t="shared" si="3"/>
        <v>0</v>
      </c>
      <c r="P44" s="70">
        <f t="shared" si="3"/>
        <v>0</v>
      </c>
      <c r="Q44" s="135" t="str">
        <f t="shared" si="1"/>
        <v/>
      </c>
    </row>
    <row r="45" spans="1:17" x14ac:dyDescent="0.2">
      <c r="A45" s="363"/>
      <c r="B45" s="348"/>
      <c r="C45" s="372"/>
      <c r="D45" s="350"/>
      <c r="E45" s="350"/>
      <c r="F45" s="351"/>
      <c r="G45" s="350"/>
      <c r="H45" s="350"/>
      <c r="I45" s="354"/>
      <c r="J45" s="353"/>
      <c r="K45" s="353"/>
      <c r="L45" s="354"/>
      <c r="M45" s="353"/>
      <c r="N45" s="371"/>
      <c r="O45" s="70">
        <f t="shared" si="3"/>
        <v>0</v>
      </c>
      <c r="P45" s="70">
        <f t="shared" si="3"/>
        <v>0</v>
      </c>
      <c r="Q45" s="135" t="str">
        <f t="shared" si="1"/>
        <v/>
      </c>
    </row>
    <row r="46" spans="1:17" x14ac:dyDescent="0.2">
      <c r="A46" s="363"/>
      <c r="B46" s="348"/>
      <c r="C46" s="372"/>
      <c r="D46" s="350"/>
      <c r="E46" s="350"/>
      <c r="F46" s="351"/>
      <c r="G46" s="350"/>
      <c r="H46" s="350"/>
      <c r="I46" s="354"/>
      <c r="J46" s="353"/>
      <c r="K46" s="353"/>
      <c r="L46" s="354"/>
      <c r="M46" s="353"/>
      <c r="N46" s="371"/>
      <c r="O46" s="70">
        <f t="shared" si="3"/>
        <v>0</v>
      </c>
      <c r="P46" s="70">
        <f t="shared" si="3"/>
        <v>0</v>
      </c>
      <c r="Q46" s="135" t="str">
        <f t="shared" si="1"/>
        <v/>
      </c>
    </row>
    <row r="47" spans="1:17" x14ac:dyDescent="0.2">
      <c r="A47" s="363"/>
      <c r="B47" s="348"/>
      <c r="C47" s="372"/>
      <c r="D47" s="350"/>
      <c r="E47" s="350"/>
      <c r="F47" s="351"/>
      <c r="G47" s="350"/>
      <c r="H47" s="350"/>
      <c r="I47" s="354"/>
      <c r="J47" s="353"/>
      <c r="K47" s="353"/>
      <c r="L47" s="354"/>
      <c r="M47" s="353"/>
      <c r="N47" s="371"/>
      <c r="O47" s="70">
        <f t="shared" si="3"/>
        <v>0</v>
      </c>
      <c r="P47" s="70">
        <f t="shared" si="3"/>
        <v>0</v>
      </c>
      <c r="Q47" s="135" t="str">
        <f t="shared" si="1"/>
        <v/>
      </c>
    </row>
    <row r="48" spans="1:17" x14ac:dyDescent="0.2">
      <c r="A48" s="363"/>
      <c r="B48" s="348"/>
      <c r="C48" s="372"/>
      <c r="D48" s="350"/>
      <c r="E48" s="350"/>
      <c r="F48" s="351"/>
      <c r="G48" s="350"/>
      <c r="H48" s="350"/>
      <c r="I48" s="354"/>
      <c r="J48" s="353"/>
      <c r="K48" s="353"/>
      <c r="L48" s="354"/>
      <c r="M48" s="353"/>
      <c r="N48" s="371"/>
      <c r="O48" s="70">
        <f t="shared" si="3"/>
        <v>0</v>
      </c>
      <c r="P48" s="70">
        <f t="shared" si="3"/>
        <v>0</v>
      </c>
      <c r="Q48" s="135" t="str">
        <f t="shared" si="1"/>
        <v/>
      </c>
    </row>
    <row r="49" spans="1:17" x14ac:dyDescent="0.2">
      <c r="A49" s="363"/>
      <c r="B49" s="348"/>
      <c r="C49" s="372"/>
      <c r="D49" s="350"/>
      <c r="E49" s="350"/>
      <c r="F49" s="351"/>
      <c r="G49" s="350"/>
      <c r="H49" s="350"/>
      <c r="I49" s="354"/>
      <c r="J49" s="353"/>
      <c r="K49" s="353"/>
      <c r="L49" s="354"/>
      <c r="M49" s="353"/>
      <c r="N49" s="371"/>
      <c r="O49" s="70">
        <f t="shared" si="3"/>
        <v>0</v>
      </c>
      <c r="P49" s="70">
        <f t="shared" si="3"/>
        <v>0</v>
      </c>
      <c r="Q49" s="135" t="str">
        <f t="shared" si="1"/>
        <v/>
      </c>
    </row>
    <row r="50" spans="1:17" x14ac:dyDescent="0.2">
      <c r="A50" s="363"/>
      <c r="B50" s="348"/>
      <c r="C50" s="372"/>
      <c r="D50" s="350"/>
      <c r="E50" s="350"/>
      <c r="F50" s="351"/>
      <c r="G50" s="350"/>
      <c r="H50" s="350"/>
      <c r="I50" s="354"/>
      <c r="J50" s="353"/>
      <c r="K50" s="353"/>
      <c r="L50" s="354"/>
      <c r="M50" s="353"/>
      <c r="N50" s="371"/>
      <c r="O50" s="70">
        <f t="shared" si="3"/>
        <v>0</v>
      </c>
      <c r="P50" s="70">
        <f t="shared" si="3"/>
        <v>0</v>
      </c>
      <c r="Q50" s="135" t="str">
        <f t="shared" si="1"/>
        <v/>
      </c>
    </row>
    <row r="51" spans="1:17" x14ac:dyDescent="0.2">
      <c r="A51" s="363"/>
      <c r="B51" s="348"/>
      <c r="C51" s="372"/>
      <c r="D51" s="350"/>
      <c r="E51" s="350"/>
      <c r="F51" s="351"/>
      <c r="G51" s="350"/>
      <c r="H51" s="350"/>
      <c r="I51" s="354"/>
      <c r="J51" s="353"/>
      <c r="K51" s="353"/>
      <c r="L51" s="354"/>
      <c r="M51" s="353"/>
      <c r="N51" s="371"/>
      <c r="O51" s="70">
        <f t="shared" si="3"/>
        <v>0</v>
      </c>
      <c r="P51" s="70">
        <f t="shared" si="3"/>
        <v>0</v>
      </c>
      <c r="Q51" s="135" t="str">
        <f t="shared" si="1"/>
        <v/>
      </c>
    </row>
    <row r="52" spans="1:17" x14ac:dyDescent="0.2">
      <c r="A52" s="363"/>
      <c r="B52" s="348"/>
      <c r="C52" s="372"/>
      <c r="D52" s="350"/>
      <c r="E52" s="350"/>
      <c r="F52" s="351"/>
      <c r="G52" s="350"/>
      <c r="H52" s="350"/>
      <c r="I52" s="354"/>
      <c r="J52" s="353"/>
      <c r="K52" s="353"/>
      <c r="L52" s="354"/>
      <c r="M52" s="353"/>
      <c r="N52" s="371"/>
      <c r="O52" s="70">
        <f t="shared" si="3"/>
        <v>0</v>
      </c>
      <c r="P52" s="70">
        <f t="shared" si="3"/>
        <v>0</v>
      </c>
      <c r="Q52" s="135" t="str">
        <f t="shared" si="1"/>
        <v/>
      </c>
    </row>
    <row r="53" spans="1:17" x14ac:dyDescent="0.2">
      <c r="A53" s="363"/>
      <c r="B53" s="348"/>
      <c r="C53" s="372"/>
      <c r="D53" s="350"/>
      <c r="E53" s="350"/>
      <c r="F53" s="351"/>
      <c r="G53" s="350"/>
      <c r="H53" s="350"/>
      <c r="I53" s="354"/>
      <c r="J53" s="353"/>
      <c r="K53" s="353"/>
      <c r="L53" s="354"/>
      <c r="M53" s="353"/>
      <c r="N53" s="371"/>
      <c r="O53" s="70">
        <f t="shared" si="3"/>
        <v>0</v>
      </c>
      <c r="P53" s="70">
        <f t="shared" si="3"/>
        <v>0</v>
      </c>
      <c r="Q53" s="135" t="str">
        <f t="shared" si="1"/>
        <v/>
      </c>
    </row>
    <row r="54" spans="1:17" x14ac:dyDescent="0.2">
      <c r="A54" s="363"/>
      <c r="B54" s="348"/>
      <c r="C54" s="372"/>
      <c r="D54" s="350"/>
      <c r="E54" s="350"/>
      <c r="F54" s="351"/>
      <c r="G54" s="350"/>
      <c r="H54" s="350"/>
      <c r="I54" s="354"/>
      <c r="J54" s="353"/>
      <c r="K54" s="353"/>
      <c r="L54" s="354"/>
      <c r="M54" s="353"/>
      <c r="N54" s="371"/>
      <c r="O54" s="70">
        <f t="shared" si="3"/>
        <v>0</v>
      </c>
      <c r="P54" s="70">
        <f t="shared" si="3"/>
        <v>0</v>
      </c>
      <c r="Q54" s="135" t="str">
        <f t="shared" si="1"/>
        <v/>
      </c>
    </row>
    <row r="55" spans="1:17" x14ac:dyDescent="0.2">
      <c r="A55" s="363"/>
      <c r="B55" s="348"/>
      <c r="C55" s="372"/>
      <c r="D55" s="350"/>
      <c r="E55" s="350"/>
      <c r="F55" s="367"/>
      <c r="G55" s="366"/>
      <c r="H55" s="350"/>
      <c r="I55" s="354"/>
      <c r="J55" s="353"/>
      <c r="K55" s="353"/>
      <c r="L55" s="354"/>
      <c r="M55" s="353"/>
      <c r="N55" s="371"/>
      <c r="O55" s="70">
        <f t="shared" si="3"/>
        <v>0</v>
      </c>
      <c r="P55" s="70">
        <f t="shared" si="3"/>
        <v>0</v>
      </c>
      <c r="Q55" s="135" t="str">
        <f t="shared" si="1"/>
        <v/>
      </c>
    </row>
    <row r="56" spans="1:17" x14ac:dyDescent="0.2">
      <c r="A56" s="363"/>
      <c r="B56" s="348"/>
      <c r="C56" s="372"/>
      <c r="D56" s="350"/>
      <c r="E56" s="350"/>
      <c r="F56" s="351"/>
      <c r="G56" s="350"/>
      <c r="H56" s="350"/>
      <c r="I56" s="354"/>
      <c r="J56" s="353"/>
      <c r="K56" s="353"/>
      <c r="L56" s="354"/>
      <c r="M56" s="353"/>
      <c r="N56" s="371"/>
      <c r="O56" s="70">
        <f t="shared" ref="O56:P119" si="4">IF(B56=0,0,IF(YEAR(B56)=$P$1,MONTH(B56)-$O$1+1,(YEAR(B56)-$P$1)*12-$O$1+1+MONTH(B56)))</f>
        <v>0</v>
      </c>
      <c r="P56" s="70">
        <f t="shared" si="4"/>
        <v>0</v>
      </c>
      <c r="Q56" s="135" t="str">
        <f t="shared" si="1"/>
        <v/>
      </c>
    </row>
    <row r="57" spans="1:17" x14ac:dyDescent="0.2">
      <c r="A57" s="363"/>
      <c r="B57" s="348"/>
      <c r="C57" s="372"/>
      <c r="D57" s="350"/>
      <c r="E57" s="350"/>
      <c r="F57" s="351"/>
      <c r="G57" s="350"/>
      <c r="H57" s="350"/>
      <c r="I57" s="354"/>
      <c r="J57" s="353"/>
      <c r="K57" s="353"/>
      <c r="L57" s="354"/>
      <c r="M57" s="353"/>
      <c r="N57" s="371"/>
      <c r="O57" s="70">
        <f t="shared" si="4"/>
        <v>0</v>
      </c>
      <c r="P57" s="70">
        <f t="shared" si="4"/>
        <v>0</v>
      </c>
      <c r="Q57" s="135" t="str">
        <f t="shared" si="1"/>
        <v/>
      </c>
    </row>
    <row r="58" spans="1:17" x14ac:dyDescent="0.2">
      <c r="A58" s="363"/>
      <c r="B58" s="348"/>
      <c r="C58" s="372"/>
      <c r="D58" s="350"/>
      <c r="E58" s="350"/>
      <c r="F58" s="351"/>
      <c r="G58" s="350"/>
      <c r="H58" s="350"/>
      <c r="I58" s="354"/>
      <c r="J58" s="353"/>
      <c r="K58" s="353"/>
      <c r="L58" s="354"/>
      <c r="M58" s="353"/>
      <c r="N58" s="371"/>
      <c r="O58" s="70">
        <f t="shared" si="4"/>
        <v>0</v>
      </c>
      <c r="P58" s="70">
        <f t="shared" si="4"/>
        <v>0</v>
      </c>
      <c r="Q58" s="135" t="str">
        <f t="shared" si="1"/>
        <v/>
      </c>
    </row>
    <row r="59" spans="1:17" x14ac:dyDescent="0.2">
      <c r="A59" s="363"/>
      <c r="B59" s="348"/>
      <c r="C59" s="372"/>
      <c r="D59" s="350"/>
      <c r="E59" s="350"/>
      <c r="F59" s="351"/>
      <c r="G59" s="350"/>
      <c r="H59" s="350"/>
      <c r="I59" s="354"/>
      <c r="J59" s="353"/>
      <c r="K59" s="353"/>
      <c r="L59" s="354"/>
      <c r="M59" s="353"/>
      <c r="N59" s="371"/>
      <c r="O59" s="70">
        <f t="shared" si="4"/>
        <v>0</v>
      </c>
      <c r="P59" s="70">
        <f t="shared" si="4"/>
        <v>0</v>
      </c>
      <c r="Q59" s="135" t="str">
        <f t="shared" si="1"/>
        <v/>
      </c>
    </row>
    <row r="60" spans="1:17" x14ac:dyDescent="0.2">
      <c r="A60" s="363"/>
      <c r="B60" s="348"/>
      <c r="C60" s="372"/>
      <c r="D60" s="350"/>
      <c r="E60" s="350"/>
      <c r="F60" s="351"/>
      <c r="G60" s="350"/>
      <c r="H60" s="350"/>
      <c r="I60" s="354"/>
      <c r="J60" s="353"/>
      <c r="K60" s="353"/>
      <c r="L60" s="354"/>
      <c r="M60" s="353"/>
      <c r="N60" s="371"/>
      <c r="O60" s="70">
        <f t="shared" si="4"/>
        <v>0</v>
      </c>
      <c r="P60" s="70">
        <f t="shared" si="4"/>
        <v>0</v>
      </c>
      <c r="Q60" s="135" t="str">
        <f t="shared" si="1"/>
        <v/>
      </c>
    </row>
    <row r="61" spans="1:17" x14ac:dyDescent="0.2">
      <c r="A61" s="363"/>
      <c r="B61" s="348"/>
      <c r="C61" s="372"/>
      <c r="D61" s="350"/>
      <c r="E61" s="350"/>
      <c r="F61" s="351"/>
      <c r="G61" s="350"/>
      <c r="H61" s="350"/>
      <c r="I61" s="354"/>
      <c r="J61" s="353"/>
      <c r="K61" s="353"/>
      <c r="L61" s="354"/>
      <c r="M61" s="353"/>
      <c r="N61" s="371"/>
      <c r="O61" s="70">
        <f t="shared" si="4"/>
        <v>0</v>
      </c>
      <c r="P61" s="70">
        <f t="shared" si="4"/>
        <v>0</v>
      </c>
      <c r="Q61" s="135" t="str">
        <f t="shared" si="1"/>
        <v/>
      </c>
    </row>
    <row r="62" spans="1:17" x14ac:dyDescent="0.2">
      <c r="A62" s="363"/>
      <c r="B62" s="348"/>
      <c r="C62" s="372"/>
      <c r="D62" s="350"/>
      <c r="E62" s="350"/>
      <c r="F62" s="351"/>
      <c r="G62" s="350"/>
      <c r="H62" s="350"/>
      <c r="I62" s="354"/>
      <c r="J62" s="353"/>
      <c r="K62" s="353"/>
      <c r="L62" s="354"/>
      <c r="M62" s="353"/>
      <c r="N62" s="371"/>
      <c r="O62" s="70">
        <f t="shared" si="4"/>
        <v>0</v>
      </c>
      <c r="P62" s="70">
        <f t="shared" si="4"/>
        <v>0</v>
      </c>
      <c r="Q62" s="135" t="str">
        <f t="shared" si="1"/>
        <v/>
      </c>
    </row>
    <row r="63" spans="1:17" x14ac:dyDescent="0.2">
      <c r="A63" s="363"/>
      <c r="B63" s="359"/>
      <c r="C63" s="360"/>
      <c r="D63" s="352"/>
      <c r="E63" s="352"/>
      <c r="F63" s="361"/>
      <c r="G63" s="352"/>
      <c r="H63" s="352"/>
      <c r="I63" s="354"/>
      <c r="J63" s="354"/>
      <c r="K63" s="354"/>
      <c r="L63" s="354"/>
      <c r="M63" s="354"/>
      <c r="N63" s="362"/>
      <c r="O63" s="70">
        <f t="shared" si="4"/>
        <v>0</v>
      </c>
      <c r="P63" s="70">
        <f t="shared" si="4"/>
        <v>0</v>
      </c>
      <c r="Q63" s="135" t="str">
        <f t="shared" si="1"/>
        <v/>
      </c>
    </row>
    <row r="64" spans="1:17" x14ac:dyDescent="0.2">
      <c r="A64" s="363"/>
      <c r="B64" s="348"/>
      <c r="C64" s="372"/>
      <c r="D64" s="350"/>
      <c r="E64" s="350"/>
      <c r="F64" s="351"/>
      <c r="G64" s="352"/>
      <c r="H64" s="350"/>
      <c r="I64" s="354"/>
      <c r="J64" s="354"/>
      <c r="K64" s="354"/>
      <c r="L64" s="354"/>
      <c r="M64" s="353"/>
      <c r="N64" s="371"/>
      <c r="O64" s="70">
        <f t="shared" si="4"/>
        <v>0</v>
      </c>
      <c r="P64" s="70">
        <f t="shared" si="4"/>
        <v>0</v>
      </c>
      <c r="Q64" s="135" t="str">
        <f t="shared" si="1"/>
        <v/>
      </c>
    </row>
    <row r="65" spans="1:17" x14ac:dyDescent="0.2">
      <c r="A65" s="363"/>
      <c r="B65" s="348"/>
      <c r="C65" s="372"/>
      <c r="D65" s="350"/>
      <c r="E65" s="350"/>
      <c r="F65" s="351"/>
      <c r="G65" s="350"/>
      <c r="H65" s="350"/>
      <c r="I65" s="354"/>
      <c r="J65" s="353"/>
      <c r="K65" s="353"/>
      <c r="L65" s="354"/>
      <c r="M65" s="353"/>
      <c r="N65" s="371"/>
      <c r="O65" s="70">
        <f t="shared" si="4"/>
        <v>0</v>
      </c>
      <c r="P65" s="70">
        <f t="shared" si="4"/>
        <v>0</v>
      </c>
      <c r="Q65" s="135" t="str">
        <f t="shared" si="1"/>
        <v/>
      </c>
    </row>
    <row r="66" spans="1:17" x14ac:dyDescent="0.2">
      <c r="A66" s="363"/>
      <c r="B66" s="348"/>
      <c r="C66" s="372"/>
      <c r="D66" s="350"/>
      <c r="E66" s="350"/>
      <c r="F66" s="351"/>
      <c r="G66" s="352"/>
      <c r="H66" s="350"/>
      <c r="I66" s="354"/>
      <c r="J66" s="353"/>
      <c r="K66" s="353"/>
      <c r="L66" s="354"/>
      <c r="M66" s="353"/>
      <c r="N66" s="371"/>
      <c r="O66" s="70">
        <f t="shared" si="4"/>
        <v>0</v>
      </c>
      <c r="P66" s="70">
        <f t="shared" si="4"/>
        <v>0</v>
      </c>
      <c r="Q66" s="135" t="str">
        <f t="shared" si="1"/>
        <v/>
      </c>
    </row>
    <row r="67" spans="1:17" x14ac:dyDescent="0.2">
      <c r="A67" s="363"/>
      <c r="B67" s="348"/>
      <c r="C67" s="372"/>
      <c r="D67" s="350"/>
      <c r="E67" s="350"/>
      <c r="F67" s="351"/>
      <c r="G67" s="352"/>
      <c r="H67" s="350"/>
      <c r="I67" s="354"/>
      <c r="J67" s="353"/>
      <c r="K67" s="353"/>
      <c r="L67" s="354"/>
      <c r="M67" s="353"/>
      <c r="N67" s="371"/>
      <c r="O67" s="70">
        <f t="shared" si="4"/>
        <v>0</v>
      </c>
      <c r="P67" s="70">
        <f t="shared" si="4"/>
        <v>0</v>
      </c>
      <c r="Q67" s="135" t="str">
        <f t="shared" si="1"/>
        <v/>
      </c>
    </row>
    <row r="68" spans="1:17" x14ac:dyDescent="0.2">
      <c r="A68" s="363"/>
      <c r="B68" s="348"/>
      <c r="C68" s="372"/>
      <c r="D68" s="350"/>
      <c r="E68" s="350"/>
      <c r="F68" s="351"/>
      <c r="G68" s="350"/>
      <c r="H68" s="350"/>
      <c r="I68" s="354"/>
      <c r="J68" s="353"/>
      <c r="K68" s="353"/>
      <c r="L68" s="354"/>
      <c r="M68" s="353"/>
      <c r="N68" s="371"/>
      <c r="O68" s="70">
        <f t="shared" si="4"/>
        <v>0</v>
      </c>
      <c r="P68" s="70">
        <f t="shared" si="4"/>
        <v>0</v>
      </c>
      <c r="Q68" s="135" t="str">
        <f t="shared" si="1"/>
        <v/>
      </c>
    </row>
    <row r="69" spans="1:17" x14ac:dyDescent="0.2">
      <c r="A69" s="363"/>
      <c r="B69" s="348"/>
      <c r="C69" s="372"/>
      <c r="D69" s="350"/>
      <c r="E69" s="350"/>
      <c r="F69" s="351"/>
      <c r="G69" s="350"/>
      <c r="H69" s="350"/>
      <c r="I69" s="354"/>
      <c r="J69" s="353"/>
      <c r="K69" s="353"/>
      <c r="L69" s="354"/>
      <c r="M69" s="353"/>
      <c r="N69" s="371"/>
      <c r="O69" s="70">
        <f t="shared" si="4"/>
        <v>0</v>
      </c>
      <c r="P69" s="70">
        <f t="shared" si="4"/>
        <v>0</v>
      </c>
      <c r="Q69" s="135" t="str">
        <f t="shared" ref="Q69:Q132" si="5">SUBSTITUTE(D69," ","_")</f>
        <v/>
      </c>
    </row>
    <row r="70" spans="1:17" x14ac:dyDescent="0.2">
      <c r="A70" s="363"/>
      <c r="B70" s="359"/>
      <c r="C70" s="360"/>
      <c r="D70" s="352"/>
      <c r="E70" s="350"/>
      <c r="F70" s="361"/>
      <c r="G70" s="352"/>
      <c r="H70" s="352"/>
      <c r="I70" s="354"/>
      <c r="J70" s="353"/>
      <c r="K70" s="353"/>
      <c r="L70" s="354"/>
      <c r="M70" s="353"/>
      <c r="N70" s="371"/>
      <c r="O70" s="70">
        <f t="shared" si="4"/>
        <v>0</v>
      </c>
      <c r="P70" s="70">
        <f t="shared" si="4"/>
        <v>0</v>
      </c>
      <c r="Q70" s="135" t="str">
        <f t="shared" si="5"/>
        <v/>
      </c>
    </row>
    <row r="71" spans="1:17" x14ac:dyDescent="0.2">
      <c r="A71" s="363"/>
      <c r="B71" s="348"/>
      <c r="C71" s="372"/>
      <c r="D71" s="350"/>
      <c r="E71" s="350"/>
      <c r="F71" s="351"/>
      <c r="G71" s="350"/>
      <c r="H71" s="350"/>
      <c r="I71" s="354"/>
      <c r="J71" s="353"/>
      <c r="K71" s="353"/>
      <c r="L71" s="354"/>
      <c r="M71" s="353"/>
      <c r="N71" s="371"/>
      <c r="O71" s="70">
        <f t="shared" si="4"/>
        <v>0</v>
      </c>
      <c r="P71" s="70">
        <f t="shared" si="4"/>
        <v>0</v>
      </c>
      <c r="Q71" s="135" t="str">
        <f t="shared" si="5"/>
        <v/>
      </c>
    </row>
    <row r="72" spans="1:17" x14ac:dyDescent="0.2">
      <c r="A72" s="363"/>
      <c r="B72" s="348"/>
      <c r="C72" s="372"/>
      <c r="D72" s="350"/>
      <c r="E72" s="350"/>
      <c r="F72" s="351"/>
      <c r="G72" s="350"/>
      <c r="H72" s="350"/>
      <c r="I72" s="354"/>
      <c r="J72" s="353"/>
      <c r="K72" s="353"/>
      <c r="L72" s="354"/>
      <c r="M72" s="353"/>
      <c r="N72" s="371"/>
      <c r="O72" s="70">
        <f t="shared" si="4"/>
        <v>0</v>
      </c>
      <c r="P72" s="70">
        <f t="shared" si="4"/>
        <v>0</v>
      </c>
      <c r="Q72" s="135" t="str">
        <f t="shared" si="5"/>
        <v/>
      </c>
    </row>
    <row r="73" spans="1:17" x14ac:dyDescent="0.2">
      <c r="A73" s="363"/>
      <c r="B73" s="348"/>
      <c r="C73" s="372"/>
      <c r="D73" s="350"/>
      <c r="E73" s="350"/>
      <c r="F73" s="351"/>
      <c r="G73" s="352"/>
      <c r="H73" s="350"/>
      <c r="I73" s="354"/>
      <c r="J73" s="353"/>
      <c r="K73" s="353"/>
      <c r="L73" s="354"/>
      <c r="M73" s="353"/>
      <c r="N73" s="371"/>
      <c r="O73" s="70">
        <f t="shared" si="4"/>
        <v>0</v>
      </c>
      <c r="P73" s="70">
        <f t="shared" si="4"/>
        <v>0</v>
      </c>
      <c r="Q73" s="135" t="str">
        <f t="shared" si="5"/>
        <v/>
      </c>
    </row>
    <row r="74" spans="1:17" x14ac:dyDescent="0.2">
      <c r="A74" s="363"/>
      <c r="B74" s="348"/>
      <c r="C74" s="372"/>
      <c r="D74" s="350"/>
      <c r="E74" s="350"/>
      <c r="F74" s="351"/>
      <c r="G74" s="352"/>
      <c r="H74" s="350"/>
      <c r="I74" s="354"/>
      <c r="J74" s="353"/>
      <c r="K74" s="353"/>
      <c r="L74" s="354"/>
      <c r="M74" s="353"/>
      <c r="N74" s="371"/>
      <c r="O74" s="70">
        <f t="shared" si="4"/>
        <v>0</v>
      </c>
      <c r="P74" s="70">
        <f t="shared" si="4"/>
        <v>0</v>
      </c>
      <c r="Q74" s="135" t="str">
        <f t="shared" si="5"/>
        <v/>
      </c>
    </row>
    <row r="75" spans="1:17" x14ac:dyDescent="0.2">
      <c r="A75" s="363"/>
      <c r="B75" s="348"/>
      <c r="C75" s="372"/>
      <c r="D75" s="350"/>
      <c r="E75" s="350"/>
      <c r="F75" s="351"/>
      <c r="G75" s="352"/>
      <c r="H75" s="350"/>
      <c r="I75" s="354"/>
      <c r="J75" s="353"/>
      <c r="K75" s="354"/>
      <c r="L75" s="354"/>
      <c r="M75" s="353"/>
      <c r="N75" s="371"/>
      <c r="O75" s="70">
        <f t="shared" si="4"/>
        <v>0</v>
      </c>
      <c r="P75" s="70">
        <f t="shared" si="4"/>
        <v>0</v>
      </c>
      <c r="Q75" s="135" t="str">
        <f t="shared" si="5"/>
        <v/>
      </c>
    </row>
    <row r="76" spans="1:17" x14ac:dyDescent="0.2">
      <c r="A76" s="363"/>
      <c r="B76" s="348"/>
      <c r="C76" s="372"/>
      <c r="D76" s="350"/>
      <c r="E76" s="350"/>
      <c r="F76" s="351"/>
      <c r="G76" s="350"/>
      <c r="H76" s="350"/>
      <c r="I76" s="354"/>
      <c r="J76" s="353"/>
      <c r="K76" s="353"/>
      <c r="L76" s="354"/>
      <c r="M76" s="353"/>
      <c r="N76" s="371"/>
      <c r="O76" s="70">
        <f t="shared" si="4"/>
        <v>0</v>
      </c>
      <c r="P76" s="70">
        <f t="shared" si="4"/>
        <v>0</v>
      </c>
      <c r="Q76" s="135" t="str">
        <f t="shared" si="5"/>
        <v/>
      </c>
    </row>
    <row r="77" spans="1:17" x14ac:dyDescent="0.2">
      <c r="A77" s="363"/>
      <c r="B77" s="348"/>
      <c r="C77" s="372"/>
      <c r="D77" s="350"/>
      <c r="E77" s="350"/>
      <c r="F77" s="351"/>
      <c r="G77" s="350"/>
      <c r="H77" s="350"/>
      <c r="I77" s="354"/>
      <c r="J77" s="353"/>
      <c r="K77" s="353"/>
      <c r="L77" s="354"/>
      <c r="M77" s="353"/>
      <c r="N77" s="371"/>
      <c r="O77" s="70">
        <f t="shared" si="4"/>
        <v>0</v>
      </c>
      <c r="P77" s="70">
        <f t="shared" si="4"/>
        <v>0</v>
      </c>
      <c r="Q77" s="135" t="str">
        <f t="shared" si="5"/>
        <v/>
      </c>
    </row>
    <row r="78" spans="1:17" x14ac:dyDescent="0.2">
      <c r="A78" s="363"/>
      <c r="B78" s="348"/>
      <c r="C78" s="372"/>
      <c r="D78" s="350"/>
      <c r="E78" s="350"/>
      <c r="F78" s="351"/>
      <c r="G78" s="350"/>
      <c r="H78" s="350"/>
      <c r="I78" s="354"/>
      <c r="J78" s="353"/>
      <c r="K78" s="353"/>
      <c r="L78" s="354"/>
      <c r="M78" s="353"/>
      <c r="N78" s="371"/>
      <c r="O78" s="70">
        <f t="shared" si="4"/>
        <v>0</v>
      </c>
      <c r="P78" s="70">
        <f t="shared" si="4"/>
        <v>0</v>
      </c>
      <c r="Q78" s="135" t="str">
        <f t="shared" si="5"/>
        <v/>
      </c>
    </row>
    <row r="79" spans="1:17" x14ac:dyDescent="0.2">
      <c r="A79" s="363"/>
      <c r="B79" s="348"/>
      <c r="C79" s="372"/>
      <c r="D79" s="350"/>
      <c r="E79" s="350"/>
      <c r="F79" s="351"/>
      <c r="G79" s="350"/>
      <c r="H79" s="350"/>
      <c r="I79" s="354"/>
      <c r="J79" s="353"/>
      <c r="K79" s="353"/>
      <c r="L79" s="354"/>
      <c r="M79" s="353"/>
      <c r="N79" s="371"/>
      <c r="O79" s="70">
        <f t="shared" si="4"/>
        <v>0</v>
      </c>
      <c r="P79" s="70">
        <f t="shared" si="4"/>
        <v>0</v>
      </c>
      <c r="Q79" s="135" t="str">
        <f t="shared" si="5"/>
        <v/>
      </c>
    </row>
    <row r="80" spans="1:17" x14ac:dyDescent="0.2">
      <c r="A80" s="363"/>
      <c r="B80" s="348"/>
      <c r="C80" s="372"/>
      <c r="D80" s="350"/>
      <c r="E80" s="350"/>
      <c r="F80" s="351"/>
      <c r="G80" s="352"/>
      <c r="H80" s="350"/>
      <c r="I80" s="354"/>
      <c r="J80" s="353"/>
      <c r="K80" s="353"/>
      <c r="L80" s="354"/>
      <c r="M80" s="353"/>
      <c r="N80" s="371"/>
      <c r="O80" s="70">
        <f t="shared" si="4"/>
        <v>0</v>
      </c>
      <c r="P80" s="70">
        <f t="shared" si="4"/>
        <v>0</v>
      </c>
      <c r="Q80" s="135" t="str">
        <f t="shared" si="5"/>
        <v/>
      </c>
    </row>
    <row r="81" spans="1:17" x14ac:dyDescent="0.2">
      <c r="A81" s="363"/>
      <c r="B81" s="348"/>
      <c r="C81" s="372"/>
      <c r="D81" s="350"/>
      <c r="E81" s="350"/>
      <c r="F81" s="351"/>
      <c r="G81" s="352"/>
      <c r="H81" s="350"/>
      <c r="I81" s="354"/>
      <c r="J81" s="353"/>
      <c r="K81" s="353"/>
      <c r="L81" s="354"/>
      <c r="M81" s="353"/>
      <c r="N81" s="371"/>
      <c r="O81" s="70">
        <f t="shared" si="4"/>
        <v>0</v>
      </c>
      <c r="P81" s="70">
        <f t="shared" si="4"/>
        <v>0</v>
      </c>
      <c r="Q81" s="135" t="str">
        <f t="shared" si="5"/>
        <v/>
      </c>
    </row>
    <row r="82" spans="1:17" x14ac:dyDescent="0.2">
      <c r="A82" s="363"/>
      <c r="B82" s="348"/>
      <c r="C82" s="372"/>
      <c r="D82" s="350"/>
      <c r="E82" s="350"/>
      <c r="F82" s="351"/>
      <c r="G82" s="350"/>
      <c r="H82" s="350"/>
      <c r="I82" s="354"/>
      <c r="J82" s="353"/>
      <c r="K82" s="353"/>
      <c r="L82" s="354"/>
      <c r="M82" s="353"/>
      <c r="N82" s="371"/>
      <c r="O82" s="70">
        <f t="shared" si="4"/>
        <v>0</v>
      </c>
      <c r="P82" s="70">
        <f t="shared" si="4"/>
        <v>0</v>
      </c>
      <c r="Q82" s="135" t="str">
        <f t="shared" si="5"/>
        <v/>
      </c>
    </row>
    <row r="83" spans="1:17" x14ac:dyDescent="0.2">
      <c r="A83" s="363"/>
      <c r="B83" s="348"/>
      <c r="C83" s="372"/>
      <c r="D83" s="350"/>
      <c r="E83" s="350"/>
      <c r="F83" s="351"/>
      <c r="G83" s="350"/>
      <c r="H83" s="350"/>
      <c r="I83" s="354"/>
      <c r="J83" s="353"/>
      <c r="K83" s="370"/>
      <c r="L83" s="370"/>
      <c r="M83" s="375"/>
      <c r="N83" s="374"/>
      <c r="O83" s="70">
        <f t="shared" si="4"/>
        <v>0</v>
      </c>
      <c r="P83" s="70">
        <f t="shared" si="4"/>
        <v>0</v>
      </c>
      <c r="Q83" s="135" t="str">
        <f t="shared" si="5"/>
        <v/>
      </c>
    </row>
    <row r="84" spans="1:17" x14ac:dyDescent="0.2">
      <c r="A84" s="363"/>
      <c r="B84" s="348"/>
      <c r="C84" s="372"/>
      <c r="D84" s="350"/>
      <c r="E84" s="366"/>
      <c r="F84" s="367"/>
      <c r="G84" s="366"/>
      <c r="H84" s="350"/>
      <c r="I84" s="354"/>
      <c r="J84" s="353"/>
      <c r="K84" s="353"/>
      <c r="L84" s="354"/>
      <c r="M84" s="353"/>
      <c r="N84" s="371"/>
      <c r="O84" s="70">
        <f t="shared" si="4"/>
        <v>0</v>
      </c>
      <c r="P84" s="70">
        <f t="shared" si="4"/>
        <v>0</v>
      </c>
      <c r="Q84" s="135" t="str">
        <f t="shared" si="5"/>
        <v/>
      </c>
    </row>
    <row r="85" spans="1:17" x14ac:dyDescent="0.2">
      <c r="A85" s="363"/>
      <c r="B85" s="348"/>
      <c r="C85" s="372"/>
      <c r="D85" s="350"/>
      <c r="E85" s="366"/>
      <c r="F85" s="367"/>
      <c r="G85" s="366"/>
      <c r="H85" s="350"/>
      <c r="I85" s="354"/>
      <c r="J85" s="353"/>
      <c r="K85" s="353"/>
      <c r="L85" s="354"/>
      <c r="M85" s="353"/>
      <c r="N85" s="371"/>
      <c r="O85" s="70">
        <f t="shared" si="4"/>
        <v>0</v>
      </c>
      <c r="P85" s="70">
        <f t="shared" si="4"/>
        <v>0</v>
      </c>
      <c r="Q85" s="135" t="str">
        <f t="shared" si="5"/>
        <v/>
      </c>
    </row>
    <row r="86" spans="1:17" x14ac:dyDescent="0.2">
      <c r="A86" s="363"/>
      <c r="B86" s="348"/>
      <c r="C86" s="372"/>
      <c r="D86" s="350"/>
      <c r="E86" s="366"/>
      <c r="F86" s="367"/>
      <c r="G86" s="366"/>
      <c r="H86" s="350"/>
      <c r="I86" s="354"/>
      <c r="J86" s="353"/>
      <c r="K86" s="353"/>
      <c r="L86" s="354"/>
      <c r="M86" s="353"/>
      <c r="N86" s="371"/>
      <c r="O86" s="70">
        <f t="shared" si="4"/>
        <v>0</v>
      </c>
      <c r="P86" s="70">
        <f t="shared" si="4"/>
        <v>0</v>
      </c>
      <c r="Q86" s="135" t="str">
        <f t="shared" si="5"/>
        <v/>
      </c>
    </row>
    <row r="87" spans="1:17" x14ac:dyDescent="0.2">
      <c r="A87" s="363"/>
      <c r="B87" s="348"/>
      <c r="C87" s="372"/>
      <c r="D87" s="350"/>
      <c r="E87" s="366"/>
      <c r="F87" s="367"/>
      <c r="G87" s="366"/>
      <c r="H87" s="350"/>
      <c r="I87" s="354"/>
      <c r="J87" s="353"/>
      <c r="K87" s="353"/>
      <c r="L87" s="354"/>
      <c r="M87" s="353"/>
      <c r="N87" s="371"/>
      <c r="O87" s="70">
        <f t="shared" si="4"/>
        <v>0</v>
      </c>
      <c r="P87" s="70">
        <f t="shared" si="4"/>
        <v>0</v>
      </c>
      <c r="Q87" s="135" t="str">
        <f t="shared" si="5"/>
        <v/>
      </c>
    </row>
    <row r="88" spans="1:17" x14ac:dyDescent="0.2">
      <c r="A88" s="363"/>
      <c r="B88" s="364"/>
      <c r="C88" s="365"/>
      <c r="D88" s="366"/>
      <c r="E88" s="366"/>
      <c r="F88" s="367"/>
      <c r="G88" s="366"/>
      <c r="H88" s="366"/>
      <c r="I88" s="370"/>
      <c r="J88" s="369"/>
      <c r="K88" s="369"/>
      <c r="L88" s="370"/>
      <c r="M88" s="369"/>
      <c r="N88" s="374"/>
      <c r="O88" s="70">
        <f t="shared" si="4"/>
        <v>0</v>
      </c>
      <c r="P88" s="70">
        <f t="shared" si="4"/>
        <v>0</v>
      </c>
      <c r="Q88" s="135" t="str">
        <f t="shared" si="5"/>
        <v/>
      </c>
    </row>
    <row r="89" spans="1:17" x14ac:dyDescent="0.2">
      <c r="A89" s="363"/>
      <c r="B89" s="348"/>
      <c r="C89" s="372"/>
      <c r="D89" s="350"/>
      <c r="E89" s="350"/>
      <c r="F89" s="351"/>
      <c r="G89" s="350"/>
      <c r="H89" s="350"/>
      <c r="I89" s="354"/>
      <c r="J89" s="353"/>
      <c r="K89" s="353"/>
      <c r="L89" s="354"/>
      <c r="M89" s="353"/>
      <c r="N89" s="371"/>
      <c r="O89" s="70">
        <f t="shared" si="4"/>
        <v>0</v>
      </c>
      <c r="P89" s="70">
        <f t="shared" si="4"/>
        <v>0</v>
      </c>
      <c r="Q89" s="135" t="str">
        <f t="shared" si="5"/>
        <v/>
      </c>
    </row>
    <row r="90" spans="1:17" x14ac:dyDescent="0.2">
      <c r="A90" s="363"/>
      <c r="B90" s="348"/>
      <c r="C90" s="372"/>
      <c r="D90" s="350"/>
      <c r="E90" s="350"/>
      <c r="F90" s="351"/>
      <c r="G90" s="350"/>
      <c r="H90" s="350"/>
      <c r="I90" s="354"/>
      <c r="J90" s="353"/>
      <c r="K90" s="353"/>
      <c r="L90" s="354"/>
      <c r="M90" s="353"/>
      <c r="N90" s="371"/>
      <c r="O90" s="70">
        <f t="shared" si="4"/>
        <v>0</v>
      </c>
      <c r="P90" s="70">
        <f t="shared" si="4"/>
        <v>0</v>
      </c>
      <c r="Q90" s="135" t="str">
        <f t="shared" si="5"/>
        <v/>
      </c>
    </row>
    <row r="91" spans="1:17" x14ac:dyDescent="0.2">
      <c r="A91" s="363"/>
      <c r="B91" s="348"/>
      <c r="C91" s="372"/>
      <c r="D91" s="350"/>
      <c r="E91" s="350"/>
      <c r="F91" s="383"/>
      <c r="G91" s="350"/>
      <c r="H91" s="350"/>
      <c r="I91" s="354"/>
      <c r="J91" s="353"/>
      <c r="K91" s="353"/>
      <c r="L91" s="354"/>
      <c r="M91" s="353"/>
      <c r="N91" s="371"/>
      <c r="O91" s="70">
        <f t="shared" si="4"/>
        <v>0</v>
      </c>
      <c r="P91" s="70">
        <f t="shared" si="4"/>
        <v>0</v>
      </c>
      <c r="Q91" s="135" t="str">
        <f t="shared" si="5"/>
        <v/>
      </c>
    </row>
    <row r="92" spans="1:17" x14ac:dyDescent="0.2">
      <c r="A92" s="363"/>
      <c r="B92" s="348"/>
      <c r="C92" s="372"/>
      <c r="D92" s="350"/>
      <c r="E92" s="350"/>
      <c r="F92" s="351"/>
      <c r="G92" s="352"/>
      <c r="H92" s="350"/>
      <c r="I92" s="354"/>
      <c r="J92" s="353"/>
      <c r="K92" s="353"/>
      <c r="L92" s="354"/>
      <c r="M92" s="353"/>
      <c r="N92" s="371"/>
      <c r="O92" s="70">
        <f t="shared" si="4"/>
        <v>0</v>
      </c>
      <c r="P92" s="70">
        <f t="shared" si="4"/>
        <v>0</v>
      </c>
      <c r="Q92" s="135" t="str">
        <f t="shared" si="5"/>
        <v/>
      </c>
    </row>
    <row r="93" spans="1:17" s="319" customFormat="1" x14ac:dyDescent="0.2">
      <c r="A93" s="363"/>
      <c r="B93" s="359"/>
      <c r="C93" s="372"/>
      <c r="D93" s="352"/>
      <c r="E93" s="352"/>
      <c r="F93" s="361"/>
      <c r="G93" s="352"/>
      <c r="H93" s="352"/>
      <c r="I93" s="354"/>
      <c r="J93" s="354"/>
      <c r="K93" s="354"/>
      <c r="L93" s="354"/>
      <c r="M93" s="354"/>
      <c r="N93" s="362"/>
      <c r="O93" s="70">
        <f t="shared" si="4"/>
        <v>0</v>
      </c>
      <c r="P93" s="70">
        <f t="shared" si="4"/>
        <v>0</v>
      </c>
      <c r="Q93" s="135" t="str">
        <f t="shared" si="5"/>
        <v/>
      </c>
    </row>
    <row r="94" spans="1:17" x14ac:dyDescent="0.2">
      <c r="A94" s="363"/>
      <c r="B94" s="348"/>
      <c r="C94" s="372"/>
      <c r="D94" s="350"/>
      <c r="E94" s="350"/>
      <c r="F94" s="351"/>
      <c r="G94" s="350"/>
      <c r="H94" s="350"/>
      <c r="I94" s="354"/>
      <c r="J94" s="353"/>
      <c r="K94" s="353"/>
      <c r="L94" s="354"/>
      <c r="M94" s="353"/>
      <c r="N94" s="371"/>
      <c r="O94" s="70">
        <f t="shared" si="4"/>
        <v>0</v>
      </c>
      <c r="P94" s="70">
        <f t="shared" si="4"/>
        <v>0</v>
      </c>
      <c r="Q94" s="135" t="str">
        <f t="shared" si="5"/>
        <v/>
      </c>
    </row>
    <row r="95" spans="1:17" x14ac:dyDescent="0.2">
      <c r="A95" s="363"/>
      <c r="B95" s="387"/>
      <c r="C95" s="360"/>
      <c r="D95" s="368"/>
      <c r="E95" s="368"/>
      <c r="F95" s="373"/>
      <c r="G95" s="350"/>
      <c r="H95" s="368"/>
      <c r="I95" s="370"/>
      <c r="J95" s="370"/>
      <c r="K95" s="369"/>
      <c r="L95" s="370"/>
      <c r="M95" s="369"/>
      <c r="N95" s="371"/>
      <c r="O95" s="70">
        <f t="shared" si="4"/>
        <v>0</v>
      </c>
      <c r="P95" s="70">
        <f t="shared" si="4"/>
        <v>0</v>
      </c>
      <c r="Q95" s="135" t="str">
        <f t="shared" si="5"/>
        <v/>
      </c>
    </row>
    <row r="96" spans="1:17" x14ac:dyDescent="0.2">
      <c r="A96" s="363"/>
      <c r="B96" s="348"/>
      <c r="C96" s="372"/>
      <c r="D96" s="350"/>
      <c r="E96" s="350"/>
      <c r="F96" s="351"/>
      <c r="G96" s="350"/>
      <c r="H96" s="350"/>
      <c r="I96" s="354"/>
      <c r="J96" s="353"/>
      <c r="K96" s="353"/>
      <c r="L96" s="354"/>
      <c r="M96" s="353"/>
      <c r="N96" s="371"/>
      <c r="O96" s="70">
        <f t="shared" si="4"/>
        <v>0</v>
      </c>
      <c r="P96" s="70">
        <f t="shared" si="4"/>
        <v>0</v>
      </c>
      <c r="Q96" s="135" t="str">
        <f t="shared" si="5"/>
        <v/>
      </c>
    </row>
    <row r="97" spans="1:17" x14ac:dyDescent="0.2">
      <c r="A97" s="363"/>
      <c r="B97" s="364"/>
      <c r="C97" s="365"/>
      <c r="D97" s="366"/>
      <c r="E97" s="366"/>
      <c r="F97" s="367"/>
      <c r="G97" s="366"/>
      <c r="H97" s="366"/>
      <c r="I97" s="370"/>
      <c r="J97" s="369"/>
      <c r="K97" s="369"/>
      <c r="L97" s="370"/>
      <c r="M97" s="353"/>
      <c r="N97" s="371"/>
      <c r="O97" s="70">
        <f t="shared" si="4"/>
        <v>0</v>
      </c>
      <c r="P97" s="70">
        <f t="shared" si="4"/>
        <v>0</v>
      </c>
      <c r="Q97" s="135" t="str">
        <f t="shared" si="5"/>
        <v/>
      </c>
    </row>
    <row r="98" spans="1:17" x14ac:dyDescent="0.2">
      <c r="A98" s="358"/>
      <c r="B98" s="359"/>
      <c r="C98" s="360"/>
      <c r="D98" s="352"/>
      <c r="E98" s="352"/>
      <c r="F98" s="361"/>
      <c r="G98" s="352"/>
      <c r="H98" s="352"/>
      <c r="I98" s="354"/>
      <c r="J98" s="353"/>
      <c r="K98" s="353"/>
      <c r="L98" s="354"/>
      <c r="M98" s="353"/>
      <c r="N98" s="371"/>
      <c r="O98" s="70">
        <f t="shared" si="4"/>
        <v>0</v>
      </c>
      <c r="P98" s="70">
        <f t="shared" si="4"/>
        <v>0</v>
      </c>
      <c r="Q98" s="135" t="str">
        <f t="shared" si="5"/>
        <v/>
      </c>
    </row>
    <row r="99" spans="1:17" x14ac:dyDescent="0.2">
      <c r="A99" s="363"/>
      <c r="B99" s="348"/>
      <c r="C99" s="372"/>
      <c r="D99" s="350"/>
      <c r="E99" s="350"/>
      <c r="F99" s="351"/>
      <c r="G99" s="350"/>
      <c r="H99" s="350"/>
      <c r="I99" s="354"/>
      <c r="J99" s="353"/>
      <c r="K99" s="353"/>
      <c r="L99" s="354"/>
      <c r="M99" s="353"/>
      <c r="N99" s="371"/>
      <c r="O99" s="70">
        <f t="shared" si="4"/>
        <v>0</v>
      </c>
      <c r="P99" s="70">
        <f t="shared" si="4"/>
        <v>0</v>
      </c>
      <c r="Q99" s="135" t="str">
        <f t="shared" si="5"/>
        <v/>
      </c>
    </row>
    <row r="100" spans="1:17" x14ac:dyDescent="0.2">
      <c r="A100" s="363"/>
      <c r="B100" s="364"/>
      <c r="C100" s="365"/>
      <c r="D100" s="366"/>
      <c r="E100" s="366"/>
      <c r="F100" s="367"/>
      <c r="G100" s="366"/>
      <c r="H100" s="366"/>
      <c r="I100" s="370"/>
      <c r="J100" s="369"/>
      <c r="K100" s="369"/>
      <c r="L100" s="354"/>
      <c r="M100" s="353"/>
      <c r="N100" s="371"/>
      <c r="O100" s="70">
        <f t="shared" si="4"/>
        <v>0</v>
      </c>
      <c r="P100" s="70">
        <f t="shared" si="4"/>
        <v>0</v>
      </c>
      <c r="Q100" s="135" t="str">
        <f t="shared" si="5"/>
        <v/>
      </c>
    </row>
    <row r="101" spans="1:17" x14ac:dyDescent="0.2">
      <c r="A101" s="363"/>
      <c r="B101" s="348"/>
      <c r="C101" s="372"/>
      <c r="D101" s="350"/>
      <c r="E101" s="350"/>
      <c r="F101" s="351"/>
      <c r="G101" s="350"/>
      <c r="H101" s="350"/>
      <c r="I101" s="354"/>
      <c r="J101" s="353"/>
      <c r="K101" s="353"/>
      <c r="L101" s="354"/>
      <c r="M101" s="353"/>
      <c r="N101" s="371"/>
      <c r="O101" s="70">
        <f t="shared" si="4"/>
        <v>0</v>
      </c>
      <c r="P101" s="70">
        <f t="shared" si="4"/>
        <v>0</v>
      </c>
      <c r="Q101" s="135" t="str">
        <f t="shared" si="5"/>
        <v/>
      </c>
    </row>
    <row r="102" spans="1:17" x14ac:dyDescent="0.2">
      <c r="A102" s="363"/>
      <c r="B102" s="348"/>
      <c r="C102" s="372"/>
      <c r="D102" s="350"/>
      <c r="E102" s="350"/>
      <c r="F102" s="351"/>
      <c r="G102" s="350"/>
      <c r="H102" s="350"/>
      <c r="I102" s="354"/>
      <c r="J102" s="353"/>
      <c r="K102" s="353"/>
      <c r="L102" s="354"/>
      <c r="M102" s="353"/>
      <c r="N102" s="371"/>
      <c r="O102" s="70">
        <f t="shared" si="4"/>
        <v>0</v>
      </c>
      <c r="P102" s="70">
        <f t="shared" si="4"/>
        <v>0</v>
      </c>
      <c r="Q102" s="135" t="str">
        <f t="shared" si="5"/>
        <v/>
      </c>
    </row>
    <row r="103" spans="1:17" x14ac:dyDescent="0.2">
      <c r="A103" s="363"/>
      <c r="B103" s="348"/>
      <c r="C103" s="372"/>
      <c r="D103" s="350"/>
      <c r="E103" s="350"/>
      <c r="F103" s="383"/>
      <c r="G103" s="350"/>
      <c r="H103" s="350"/>
      <c r="I103" s="354"/>
      <c r="J103" s="353"/>
      <c r="K103" s="353"/>
      <c r="L103" s="354"/>
      <c r="M103" s="353"/>
      <c r="N103" s="371"/>
      <c r="O103" s="70">
        <f t="shared" si="4"/>
        <v>0</v>
      </c>
      <c r="P103" s="70">
        <f t="shared" si="4"/>
        <v>0</v>
      </c>
      <c r="Q103" s="135" t="str">
        <f t="shared" si="5"/>
        <v/>
      </c>
    </row>
    <row r="104" spans="1:17" x14ac:dyDescent="0.2">
      <c r="A104" s="363"/>
      <c r="B104" s="348"/>
      <c r="C104" s="372"/>
      <c r="D104" s="350"/>
      <c r="E104" s="350"/>
      <c r="F104" s="351"/>
      <c r="G104" s="350"/>
      <c r="H104" s="350"/>
      <c r="I104" s="354"/>
      <c r="J104" s="353"/>
      <c r="K104" s="353"/>
      <c r="L104" s="354"/>
      <c r="M104" s="353"/>
      <c r="N104" s="371"/>
      <c r="O104" s="70">
        <f t="shared" si="4"/>
        <v>0</v>
      </c>
      <c r="P104" s="70">
        <f t="shared" si="4"/>
        <v>0</v>
      </c>
      <c r="Q104" s="135" t="str">
        <f t="shared" si="5"/>
        <v/>
      </c>
    </row>
    <row r="105" spans="1:17" x14ac:dyDescent="0.2">
      <c r="A105" s="363"/>
      <c r="B105" s="348"/>
      <c r="C105" s="372"/>
      <c r="D105" s="350"/>
      <c r="E105" s="350"/>
      <c r="F105" s="351"/>
      <c r="G105" s="350"/>
      <c r="H105" s="350"/>
      <c r="I105" s="354"/>
      <c r="J105" s="353"/>
      <c r="K105" s="353"/>
      <c r="L105" s="354"/>
      <c r="M105" s="353"/>
      <c r="N105" s="371"/>
      <c r="O105" s="70">
        <f t="shared" si="4"/>
        <v>0</v>
      </c>
      <c r="P105" s="70">
        <f t="shared" si="4"/>
        <v>0</v>
      </c>
      <c r="Q105" s="135" t="str">
        <f t="shared" si="5"/>
        <v/>
      </c>
    </row>
    <row r="106" spans="1:17" x14ac:dyDescent="0.2">
      <c r="A106" s="363"/>
      <c r="B106" s="348"/>
      <c r="C106" s="372"/>
      <c r="D106" s="350"/>
      <c r="E106" s="350"/>
      <c r="F106" s="351"/>
      <c r="G106" s="350"/>
      <c r="H106" s="350"/>
      <c r="I106" s="354"/>
      <c r="J106" s="353"/>
      <c r="K106" s="353"/>
      <c r="L106" s="354"/>
      <c r="M106" s="353"/>
      <c r="N106" s="371"/>
      <c r="O106" s="70">
        <f t="shared" si="4"/>
        <v>0</v>
      </c>
      <c r="P106" s="70">
        <f t="shared" si="4"/>
        <v>0</v>
      </c>
      <c r="Q106" s="135" t="str">
        <f t="shared" si="5"/>
        <v/>
      </c>
    </row>
    <row r="107" spans="1:17" x14ac:dyDescent="0.2">
      <c r="A107" s="363"/>
      <c r="B107" s="348"/>
      <c r="C107" s="372"/>
      <c r="D107" s="350"/>
      <c r="E107" s="350"/>
      <c r="F107" s="351"/>
      <c r="G107" s="350"/>
      <c r="H107" s="350"/>
      <c r="I107" s="354"/>
      <c r="J107" s="353"/>
      <c r="K107" s="353"/>
      <c r="L107" s="354"/>
      <c r="M107" s="353"/>
      <c r="N107" s="371"/>
      <c r="O107" s="70">
        <f t="shared" si="4"/>
        <v>0</v>
      </c>
      <c r="P107" s="70">
        <f t="shared" si="4"/>
        <v>0</v>
      </c>
      <c r="Q107" s="135" t="str">
        <f t="shared" si="5"/>
        <v/>
      </c>
    </row>
    <row r="108" spans="1:17" x14ac:dyDescent="0.2">
      <c r="A108" s="363"/>
      <c r="B108" s="348"/>
      <c r="C108" s="372"/>
      <c r="D108" s="350"/>
      <c r="E108" s="350"/>
      <c r="F108" s="351"/>
      <c r="G108" s="350"/>
      <c r="H108" s="350"/>
      <c r="I108" s="354"/>
      <c r="J108" s="353"/>
      <c r="K108" s="353"/>
      <c r="L108" s="354"/>
      <c r="M108" s="353"/>
      <c r="N108" s="371"/>
      <c r="O108" s="70">
        <f t="shared" si="4"/>
        <v>0</v>
      </c>
      <c r="P108" s="70">
        <f t="shared" si="4"/>
        <v>0</v>
      </c>
      <c r="Q108" s="135" t="str">
        <f t="shared" si="5"/>
        <v/>
      </c>
    </row>
    <row r="109" spans="1:17" x14ac:dyDescent="0.2">
      <c r="A109" s="363"/>
      <c r="B109" s="348"/>
      <c r="C109" s="372"/>
      <c r="D109" s="350"/>
      <c r="E109" s="350"/>
      <c r="F109" s="351"/>
      <c r="G109" s="350"/>
      <c r="H109" s="350"/>
      <c r="I109" s="354"/>
      <c r="J109" s="353"/>
      <c r="K109" s="353"/>
      <c r="L109" s="354"/>
      <c r="M109" s="353"/>
      <c r="N109" s="371"/>
      <c r="O109" s="70">
        <f t="shared" si="4"/>
        <v>0</v>
      </c>
      <c r="P109" s="70">
        <f t="shared" si="4"/>
        <v>0</v>
      </c>
      <c r="Q109" s="135" t="str">
        <f t="shared" si="5"/>
        <v/>
      </c>
    </row>
    <row r="110" spans="1:17" x14ac:dyDescent="0.2">
      <c r="A110" s="363"/>
      <c r="B110" s="348"/>
      <c r="C110" s="372"/>
      <c r="D110" s="350"/>
      <c r="E110" s="350"/>
      <c r="F110" s="351"/>
      <c r="G110" s="350"/>
      <c r="H110" s="350"/>
      <c r="I110" s="354"/>
      <c r="J110" s="353"/>
      <c r="K110" s="353"/>
      <c r="L110" s="354"/>
      <c r="M110" s="353"/>
      <c r="N110" s="371"/>
      <c r="O110" s="70">
        <f t="shared" si="4"/>
        <v>0</v>
      </c>
      <c r="P110" s="70">
        <f t="shared" si="4"/>
        <v>0</v>
      </c>
      <c r="Q110" s="135" t="str">
        <f t="shared" si="5"/>
        <v/>
      </c>
    </row>
    <row r="111" spans="1:17" x14ac:dyDescent="0.2">
      <c r="A111" s="363"/>
      <c r="B111" s="348"/>
      <c r="C111" s="372"/>
      <c r="D111" s="350"/>
      <c r="E111" s="350"/>
      <c r="F111" s="383"/>
      <c r="G111" s="350"/>
      <c r="H111" s="350"/>
      <c r="I111" s="354"/>
      <c r="J111" s="353"/>
      <c r="K111" s="353"/>
      <c r="L111" s="354"/>
      <c r="M111" s="353"/>
      <c r="N111" s="371"/>
      <c r="O111" s="70">
        <f t="shared" si="4"/>
        <v>0</v>
      </c>
      <c r="P111" s="70">
        <f t="shared" si="4"/>
        <v>0</v>
      </c>
      <c r="Q111" s="135" t="str">
        <f t="shared" si="5"/>
        <v/>
      </c>
    </row>
    <row r="112" spans="1:17" x14ac:dyDescent="0.2">
      <c r="A112" s="363"/>
      <c r="B112" s="348"/>
      <c r="C112" s="372"/>
      <c r="D112" s="350"/>
      <c r="E112" s="350"/>
      <c r="F112" s="383"/>
      <c r="G112" s="350"/>
      <c r="H112" s="350"/>
      <c r="I112" s="354"/>
      <c r="J112" s="353"/>
      <c r="K112" s="353"/>
      <c r="L112" s="354"/>
      <c r="M112" s="353"/>
      <c r="N112" s="371"/>
      <c r="O112" s="70">
        <f t="shared" si="4"/>
        <v>0</v>
      </c>
      <c r="P112" s="70">
        <f t="shared" si="4"/>
        <v>0</v>
      </c>
      <c r="Q112" s="135" t="str">
        <f t="shared" si="5"/>
        <v/>
      </c>
    </row>
    <row r="113" spans="1:17" x14ac:dyDescent="0.2">
      <c r="A113" s="363"/>
      <c r="B113" s="348"/>
      <c r="C113" s="372"/>
      <c r="D113" s="350"/>
      <c r="E113" s="350"/>
      <c r="F113" s="383"/>
      <c r="G113" s="350"/>
      <c r="H113" s="350"/>
      <c r="I113" s="354"/>
      <c r="J113" s="353"/>
      <c r="K113" s="353"/>
      <c r="L113" s="354"/>
      <c r="M113" s="353"/>
      <c r="N113" s="371"/>
      <c r="O113" s="70">
        <f t="shared" si="4"/>
        <v>0</v>
      </c>
      <c r="P113" s="70">
        <f t="shared" si="4"/>
        <v>0</v>
      </c>
      <c r="Q113" s="135" t="str">
        <f t="shared" si="5"/>
        <v/>
      </c>
    </row>
    <row r="114" spans="1:17" x14ac:dyDescent="0.2">
      <c r="A114" s="363"/>
      <c r="B114" s="348"/>
      <c r="C114" s="372"/>
      <c r="D114" s="350"/>
      <c r="E114" s="350"/>
      <c r="F114" s="383"/>
      <c r="G114" s="350"/>
      <c r="H114" s="350"/>
      <c r="I114" s="354"/>
      <c r="J114" s="353"/>
      <c r="K114" s="353"/>
      <c r="L114" s="354"/>
      <c r="M114" s="353"/>
      <c r="N114" s="371"/>
      <c r="O114" s="70">
        <f t="shared" si="4"/>
        <v>0</v>
      </c>
      <c r="P114" s="70">
        <f t="shared" si="4"/>
        <v>0</v>
      </c>
      <c r="Q114" s="135" t="str">
        <f t="shared" si="5"/>
        <v/>
      </c>
    </row>
    <row r="115" spans="1:17" x14ac:dyDescent="0.2">
      <c r="A115" s="363"/>
      <c r="B115" s="348"/>
      <c r="C115" s="372"/>
      <c r="D115" s="350"/>
      <c r="E115" s="350"/>
      <c r="F115" s="383"/>
      <c r="G115" s="350"/>
      <c r="H115" s="350"/>
      <c r="I115" s="354"/>
      <c r="J115" s="353"/>
      <c r="K115" s="353"/>
      <c r="L115" s="354"/>
      <c r="M115" s="353"/>
      <c r="N115" s="371"/>
      <c r="O115" s="70">
        <f t="shared" si="4"/>
        <v>0</v>
      </c>
      <c r="P115" s="70">
        <f t="shared" si="4"/>
        <v>0</v>
      </c>
      <c r="Q115" s="135" t="str">
        <f t="shared" si="5"/>
        <v/>
      </c>
    </row>
    <row r="116" spans="1:17" x14ac:dyDescent="0.2">
      <c r="A116" s="363"/>
      <c r="B116" s="348"/>
      <c r="C116" s="372"/>
      <c r="D116" s="350"/>
      <c r="E116" s="350"/>
      <c r="F116" s="383"/>
      <c r="G116" s="352"/>
      <c r="H116" s="350"/>
      <c r="I116" s="354"/>
      <c r="J116" s="353"/>
      <c r="K116" s="353"/>
      <c r="L116" s="354"/>
      <c r="M116" s="353"/>
      <c r="N116" s="371"/>
      <c r="O116" s="70">
        <f t="shared" si="4"/>
        <v>0</v>
      </c>
      <c r="P116" s="70">
        <f t="shared" si="4"/>
        <v>0</v>
      </c>
      <c r="Q116" s="135" t="str">
        <f t="shared" si="5"/>
        <v/>
      </c>
    </row>
    <row r="117" spans="1:17" x14ac:dyDescent="0.2">
      <c r="A117" s="363"/>
      <c r="B117" s="348"/>
      <c r="C117" s="372"/>
      <c r="D117" s="350"/>
      <c r="E117" s="350"/>
      <c r="F117" s="383"/>
      <c r="G117" s="368"/>
      <c r="H117" s="350"/>
      <c r="I117" s="354"/>
      <c r="J117" s="353"/>
      <c r="K117" s="353"/>
      <c r="L117" s="354"/>
      <c r="M117" s="353"/>
      <c r="N117" s="371"/>
      <c r="O117" s="70">
        <f t="shared" si="4"/>
        <v>0</v>
      </c>
      <c r="P117" s="70">
        <f t="shared" si="4"/>
        <v>0</v>
      </c>
      <c r="Q117" s="135" t="str">
        <f t="shared" si="5"/>
        <v/>
      </c>
    </row>
    <row r="118" spans="1:17" x14ac:dyDescent="0.2">
      <c r="A118" s="358"/>
      <c r="B118" s="387"/>
      <c r="C118" s="388"/>
      <c r="D118" s="368"/>
      <c r="E118" s="368"/>
      <c r="F118" s="424"/>
      <c r="G118" s="368"/>
      <c r="H118" s="368"/>
      <c r="I118" s="370"/>
      <c r="J118" s="369"/>
      <c r="K118" s="369"/>
      <c r="L118" s="370"/>
      <c r="M118" s="369"/>
      <c r="N118" s="374"/>
      <c r="O118" s="70">
        <f t="shared" si="4"/>
        <v>0</v>
      </c>
      <c r="P118" s="70">
        <f t="shared" si="4"/>
        <v>0</v>
      </c>
      <c r="Q118" s="135" t="str">
        <f t="shared" si="5"/>
        <v/>
      </c>
    </row>
    <row r="119" spans="1:17" x14ac:dyDescent="0.2">
      <c r="A119" s="363"/>
      <c r="B119" s="348"/>
      <c r="C119" s="372"/>
      <c r="D119" s="350"/>
      <c r="E119" s="350"/>
      <c r="F119" s="351"/>
      <c r="G119" s="350"/>
      <c r="H119" s="350"/>
      <c r="I119" s="354"/>
      <c r="J119" s="353"/>
      <c r="K119" s="353"/>
      <c r="L119" s="354"/>
      <c r="M119" s="353"/>
      <c r="N119" s="371"/>
      <c r="O119" s="70">
        <f t="shared" si="4"/>
        <v>0</v>
      </c>
      <c r="P119" s="70">
        <f t="shared" si="4"/>
        <v>0</v>
      </c>
      <c r="Q119" s="135" t="str">
        <f t="shared" si="5"/>
        <v/>
      </c>
    </row>
    <row r="120" spans="1:17" x14ac:dyDescent="0.2">
      <c r="A120" s="363"/>
      <c r="B120" s="348"/>
      <c r="C120" s="372"/>
      <c r="D120" s="350"/>
      <c r="E120" s="350"/>
      <c r="F120" s="361"/>
      <c r="G120" s="350"/>
      <c r="H120" s="350"/>
      <c r="I120" s="354"/>
      <c r="J120" s="353"/>
      <c r="K120" s="353"/>
      <c r="L120" s="354"/>
      <c r="M120" s="353"/>
      <c r="N120" s="371"/>
      <c r="O120" s="70">
        <f t="shared" ref="O120:P183" si="6">IF(B120=0,0,IF(YEAR(B120)=$P$1,MONTH(B120)-$O$1+1,(YEAR(B120)-$P$1)*12-$O$1+1+MONTH(B120)))</f>
        <v>0</v>
      </c>
      <c r="P120" s="70">
        <f t="shared" si="6"/>
        <v>0</v>
      </c>
      <c r="Q120" s="135" t="str">
        <f t="shared" si="5"/>
        <v/>
      </c>
    </row>
    <row r="121" spans="1:17" x14ac:dyDescent="0.2">
      <c r="A121" s="363"/>
      <c r="B121" s="348"/>
      <c r="C121" s="372"/>
      <c r="D121" s="350"/>
      <c r="E121" s="350"/>
      <c r="F121" s="361"/>
      <c r="G121" s="350"/>
      <c r="H121" s="350"/>
      <c r="I121" s="354"/>
      <c r="J121" s="353"/>
      <c r="K121" s="353"/>
      <c r="L121" s="354"/>
      <c r="M121" s="353"/>
      <c r="N121" s="371"/>
      <c r="O121" s="70">
        <f t="shared" si="6"/>
        <v>0</v>
      </c>
      <c r="P121" s="70">
        <f t="shared" si="6"/>
        <v>0</v>
      </c>
      <c r="Q121" s="135" t="str">
        <f t="shared" si="5"/>
        <v/>
      </c>
    </row>
    <row r="122" spans="1:17" x14ac:dyDescent="0.2">
      <c r="A122" s="363"/>
      <c r="B122" s="348"/>
      <c r="C122" s="372"/>
      <c r="D122" s="350"/>
      <c r="E122" s="350"/>
      <c r="F122" s="351"/>
      <c r="G122" s="350"/>
      <c r="H122" s="350"/>
      <c r="I122" s="354"/>
      <c r="J122" s="353"/>
      <c r="K122" s="353"/>
      <c r="L122" s="354"/>
      <c r="M122" s="353"/>
      <c r="N122" s="371"/>
      <c r="O122" s="70">
        <f t="shared" si="6"/>
        <v>0</v>
      </c>
      <c r="P122" s="70">
        <f t="shared" si="6"/>
        <v>0</v>
      </c>
      <c r="Q122" s="135" t="str">
        <f t="shared" si="5"/>
        <v/>
      </c>
    </row>
    <row r="123" spans="1:17" x14ac:dyDescent="0.2">
      <c r="A123" s="363"/>
      <c r="B123" s="348"/>
      <c r="C123" s="372"/>
      <c r="D123" s="350"/>
      <c r="E123" s="350"/>
      <c r="F123" s="351"/>
      <c r="G123" s="350"/>
      <c r="H123" s="350"/>
      <c r="I123" s="354"/>
      <c r="J123" s="353"/>
      <c r="K123" s="353"/>
      <c r="L123" s="354"/>
      <c r="M123" s="353"/>
      <c r="N123" s="371"/>
      <c r="O123" s="70">
        <f t="shared" si="6"/>
        <v>0</v>
      </c>
      <c r="P123" s="70">
        <f t="shared" si="6"/>
        <v>0</v>
      </c>
      <c r="Q123" s="135" t="str">
        <f t="shared" si="5"/>
        <v/>
      </c>
    </row>
    <row r="124" spans="1:17" x14ac:dyDescent="0.2">
      <c r="A124" s="363"/>
      <c r="B124" s="348"/>
      <c r="C124" s="372"/>
      <c r="D124" s="350"/>
      <c r="E124" s="350"/>
      <c r="F124" s="351"/>
      <c r="G124" s="350"/>
      <c r="H124" s="350"/>
      <c r="I124" s="354"/>
      <c r="J124" s="353"/>
      <c r="K124" s="353"/>
      <c r="L124" s="354"/>
      <c r="M124" s="353"/>
      <c r="N124" s="371"/>
      <c r="O124" s="70">
        <f t="shared" si="6"/>
        <v>0</v>
      </c>
      <c r="P124" s="70">
        <f t="shared" si="6"/>
        <v>0</v>
      </c>
      <c r="Q124" s="135" t="str">
        <f t="shared" si="5"/>
        <v/>
      </c>
    </row>
    <row r="125" spans="1:17" x14ac:dyDescent="0.2">
      <c r="A125" s="363"/>
      <c r="B125" s="348"/>
      <c r="C125" s="372"/>
      <c r="D125" s="350"/>
      <c r="E125" s="350"/>
      <c r="F125" s="351"/>
      <c r="G125" s="350"/>
      <c r="H125" s="350"/>
      <c r="I125" s="354"/>
      <c r="J125" s="353"/>
      <c r="K125" s="353"/>
      <c r="L125" s="354"/>
      <c r="M125" s="353"/>
      <c r="N125" s="371"/>
      <c r="O125" s="70">
        <f t="shared" si="6"/>
        <v>0</v>
      </c>
      <c r="P125" s="70">
        <f t="shared" si="6"/>
        <v>0</v>
      </c>
      <c r="Q125" s="135" t="str">
        <f t="shared" si="5"/>
        <v/>
      </c>
    </row>
    <row r="126" spans="1:17" x14ac:dyDescent="0.2">
      <c r="A126" s="363"/>
      <c r="B126" s="348"/>
      <c r="C126" s="372"/>
      <c r="D126" s="350"/>
      <c r="E126" s="350"/>
      <c r="F126" s="351"/>
      <c r="G126" s="350"/>
      <c r="H126" s="350"/>
      <c r="I126" s="354"/>
      <c r="J126" s="353"/>
      <c r="K126" s="353"/>
      <c r="L126" s="354"/>
      <c r="M126" s="353"/>
      <c r="N126" s="371"/>
      <c r="O126" s="70">
        <f t="shared" si="6"/>
        <v>0</v>
      </c>
      <c r="P126" s="70">
        <f t="shared" si="6"/>
        <v>0</v>
      </c>
      <c r="Q126" s="135" t="str">
        <f t="shared" si="5"/>
        <v/>
      </c>
    </row>
    <row r="127" spans="1:17" x14ac:dyDescent="0.2">
      <c r="A127" s="363"/>
      <c r="B127" s="348"/>
      <c r="C127" s="372"/>
      <c r="D127" s="350"/>
      <c r="E127" s="350"/>
      <c r="F127" s="351"/>
      <c r="G127" s="350"/>
      <c r="H127" s="350"/>
      <c r="I127" s="354"/>
      <c r="J127" s="353"/>
      <c r="K127" s="353"/>
      <c r="L127" s="354"/>
      <c r="M127" s="353"/>
      <c r="N127" s="371"/>
      <c r="O127" s="70">
        <f t="shared" si="6"/>
        <v>0</v>
      </c>
      <c r="P127" s="70">
        <f t="shared" si="6"/>
        <v>0</v>
      </c>
      <c r="Q127" s="135" t="str">
        <f t="shared" si="5"/>
        <v/>
      </c>
    </row>
    <row r="128" spans="1:17" x14ac:dyDescent="0.2">
      <c r="A128" s="363"/>
      <c r="B128" s="348"/>
      <c r="C128" s="372"/>
      <c r="D128" s="350"/>
      <c r="E128" s="350"/>
      <c r="F128" s="351"/>
      <c r="G128" s="350"/>
      <c r="H128" s="350"/>
      <c r="I128" s="354"/>
      <c r="J128" s="353"/>
      <c r="K128" s="353"/>
      <c r="L128" s="354"/>
      <c r="M128" s="353"/>
      <c r="N128" s="371"/>
      <c r="O128" s="70">
        <f t="shared" si="6"/>
        <v>0</v>
      </c>
      <c r="P128" s="70">
        <f t="shared" si="6"/>
        <v>0</v>
      </c>
      <c r="Q128" s="135" t="str">
        <f t="shared" si="5"/>
        <v/>
      </c>
    </row>
    <row r="129" spans="1:17" x14ac:dyDescent="0.2">
      <c r="A129" s="363"/>
      <c r="B129" s="348"/>
      <c r="C129" s="372"/>
      <c r="D129" s="350"/>
      <c r="E129" s="350"/>
      <c r="F129" s="351"/>
      <c r="G129" s="352"/>
      <c r="H129" s="350"/>
      <c r="I129" s="354"/>
      <c r="J129" s="353"/>
      <c r="K129" s="353"/>
      <c r="L129" s="354"/>
      <c r="M129" s="353"/>
      <c r="N129" s="371"/>
      <c r="O129" s="70">
        <f t="shared" si="6"/>
        <v>0</v>
      </c>
      <c r="P129" s="70">
        <f t="shared" si="6"/>
        <v>0</v>
      </c>
      <c r="Q129" s="135" t="str">
        <f t="shared" si="5"/>
        <v/>
      </c>
    </row>
    <row r="130" spans="1:17" x14ac:dyDescent="0.2">
      <c r="A130" s="363"/>
      <c r="B130" s="348"/>
      <c r="C130" s="372"/>
      <c r="D130" s="350"/>
      <c r="E130" s="350"/>
      <c r="F130" s="351"/>
      <c r="G130" s="352"/>
      <c r="H130" s="350"/>
      <c r="I130" s="354"/>
      <c r="J130" s="353"/>
      <c r="K130" s="353"/>
      <c r="L130" s="354"/>
      <c r="M130" s="353"/>
      <c r="N130" s="371"/>
      <c r="O130" s="70">
        <f t="shared" si="6"/>
        <v>0</v>
      </c>
      <c r="P130" s="70">
        <f t="shared" si="6"/>
        <v>0</v>
      </c>
      <c r="Q130" s="135" t="str">
        <f t="shared" si="5"/>
        <v/>
      </c>
    </row>
    <row r="131" spans="1:17" x14ac:dyDescent="0.2">
      <c r="A131" s="363"/>
      <c r="B131" s="348"/>
      <c r="C131" s="372"/>
      <c r="D131" s="350"/>
      <c r="E131" s="350"/>
      <c r="F131" s="351"/>
      <c r="G131" s="352"/>
      <c r="H131" s="350"/>
      <c r="I131" s="354"/>
      <c r="J131" s="353"/>
      <c r="K131" s="353"/>
      <c r="L131" s="354"/>
      <c r="M131" s="353"/>
      <c r="N131" s="371"/>
      <c r="O131" s="70">
        <f t="shared" si="6"/>
        <v>0</v>
      </c>
      <c r="P131" s="70">
        <f t="shared" si="6"/>
        <v>0</v>
      </c>
      <c r="Q131" s="135" t="str">
        <f t="shared" si="5"/>
        <v/>
      </c>
    </row>
    <row r="132" spans="1:17" x14ac:dyDescent="0.2">
      <c r="A132" s="363"/>
      <c r="B132" s="348"/>
      <c r="C132" s="372"/>
      <c r="D132" s="350"/>
      <c r="E132" s="350"/>
      <c r="F132" s="351"/>
      <c r="G132" s="352"/>
      <c r="H132" s="350"/>
      <c r="I132" s="354"/>
      <c r="J132" s="353"/>
      <c r="K132" s="353"/>
      <c r="L132" s="354"/>
      <c r="M132" s="353"/>
      <c r="N132" s="371"/>
      <c r="O132" s="70">
        <f t="shared" si="6"/>
        <v>0</v>
      </c>
      <c r="P132" s="70">
        <f t="shared" si="6"/>
        <v>0</v>
      </c>
      <c r="Q132" s="135" t="str">
        <f t="shared" si="5"/>
        <v/>
      </c>
    </row>
    <row r="133" spans="1:17" x14ac:dyDescent="0.2">
      <c r="A133" s="363"/>
      <c r="B133" s="348"/>
      <c r="C133" s="372"/>
      <c r="D133" s="350"/>
      <c r="E133" s="350"/>
      <c r="F133" s="351"/>
      <c r="G133" s="352"/>
      <c r="H133" s="350"/>
      <c r="I133" s="354"/>
      <c r="J133" s="353"/>
      <c r="K133" s="353"/>
      <c r="L133" s="354"/>
      <c r="M133" s="353"/>
      <c r="N133" s="371"/>
      <c r="O133" s="70">
        <f t="shared" si="6"/>
        <v>0</v>
      </c>
      <c r="P133" s="70">
        <f t="shared" si="6"/>
        <v>0</v>
      </c>
      <c r="Q133" s="135" t="str">
        <f t="shared" ref="Q133:Q196" si="7">SUBSTITUTE(D133," ","_")</f>
        <v/>
      </c>
    </row>
    <row r="134" spans="1:17" x14ac:dyDescent="0.2">
      <c r="A134" s="363"/>
      <c r="B134" s="348"/>
      <c r="C134" s="372"/>
      <c r="D134" s="350"/>
      <c r="E134" s="350"/>
      <c r="F134" s="351"/>
      <c r="G134" s="352"/>
      <c r="H134" s="350"/>
      <c r="I134" s="354"/>
      <c r="J134" s="353"/>
      <c r="K134" s="353"/>
      <c r="L134" s="354"/>
      <c r="M134" s="353"/>
      <c r="N134" s="371"/>
      <c r="O134" s="70">
        <f t="shared" si="6"/>
        <v>0</v>
      </c>
      <c r="P134" s="70">
        <f t="shared" si="6"/>
        <v>0</v>
      </c>
      <c r="Q134" s="135" t="str">
        <f t="shared" si="7"/>
        <v/>
      </c>
    </row>
    <row r="135" spans="1:17" x14ac:dyDescent="0.2">
      <c r="A135" s="363"/>
      <c r="B135" s="348"/>
      <c r="C135" s="372"/>
      <c r="D135" s="350"/>
      <c r="E135" s="350"/>
      <c r="F135" s="351"/>
      <c r="G135" s="352"/>
      <c r="H135" s="350"/>
      <c r="I135" s="354"/>
      <c r="J135" s="353"/>
      <c r="K135" s="353"/>
      <c r="L135" s="354"/>
      <c r="M135" s="354"/>
      <c r="N135" s="371"/>
      <c r="O135" s="70">
        <f t="shared" si="6"/>
        <v>0</v>
      </c>
      <c r="P135" s="70">
        <f t="shared" si="6"/>
        <v>0</v>
      </c>
      <c r="Q135" s="135" t="str">
        <f t="shared" si="7"/>
        <v/>
      </c>
    </row>
    <row r="136" spans="1:17" x14ac:dyDescent="0.2">
      <c r="A136" s="363"/>
      <c r="B136" s="348"/>
      <c r="C136" s="372"/>
      <c r="D136" s="350"/>
      <c r="E136" s="350"/>
      <c r="F136" s="351"/>
      <c r="G136" s="352"/>
      <c r="H136" s="350"/>
      <c r="I136" s="354"/>
      <c r="J136" s="353"/>
      <c r="K136" s="353"/>
      <c r="L136" s="354"/>
      <c r="M136" s="353"/>
      <c r="N136" s="371"/>
      <c r="O136" s="70">
        <f t="shared" si="6"/>
        <v>0</v>
      </c>
      <c r="P136" s="70">
        <f t="shared" si="6"/>
        <v>0</v>
      </c>
      <c r="Q136" s="135" t="str">
        <f t="shared" si="7"/>
        <v/>
      </c>
    </row>
    <row r="137" spans="1:17" x14ac:dyDescent="0.2">
      <c r="A137" s="363"/>
      <c r="B137" s="348"/>
      <c r="C137" s="372"/>
      <c r="D137" s="350"/>
      <c r="E137" s="350"/>
      <c r="F137" s="351"/>
      <c r="G137" s="352"/>
      <c r="H137" s="350"/>
      <c r="I137" s="354"/>
      <c r="J137" s="353"/>
      <c r="K137" s="353"/>
      <c r="L137" s="354"/>
      <c r="M137" s="353"/>
      <c r="N137" s="371"/>
      <c r="O137" s="70">
        <f t="shared" si="6"/>
        <v>0</v>
      </c>
      <c r="P137" s="70">
        <f t="shared" si="6"/>
        <v>0</v>
      </c>
      <c r="Q137" s="135" t="str">
        <f t="shared" si="7"/>
        <v/>
      </c>
    </row>
    <row r="138" spans="1:17" x14ac:dyDescent="0.2">
      <c r="A138" s="363"/>
      <c r="B138" s="348"/>
      <c r="C138" s="372"/>
      <c r="D138" s="350"/>
      <c r="E138" s="350"/>
      <c r="F138" s="351"/>
      <c r="G138" s="352"/>
      <c r="H138" s="350"/>
      <c r="I138" s="354"/>
      <c r="J138" s="354"/>
      <c r="K138" s="354"/>
      <c r="L138" s="354"/>
      <c r="M138" s="354"/>
      <c r="N138" s="376"/>
      <c r="O138" s="70">
        <f t="shared" si="6"/>
        <v>0</v>
      </c>
      <c r="P138" s="70">
        <f t="shared" si="6"/>
        <v>0</v>
      </c>
      <c r="Q138" s="135" t="str">
        <f t="shared" si="7"/>
        <v/>
      </c>
    </row>
    <row r="139" spans="1:17" x14ac:dyDescent="0.2">
      <c r="A139" s="363"/>
      <c r="B139" s="348"/>
      <c r="C139" s="372"/>
      <c r="D139" s="350"/>
      <c r="E139" s="350"/>
      <c r="F139" s="351"/>
      <c r="G139" s="352"/>
      <c r="H139" s="350"/>
      <c r="I139" s="354"/>
      <c r="J139" s="354"/>
      <c r="K139" s="354"/>
      <c r="L139" s="354"/>
      <c r="M139" s="354"/>
      <c r="N139" s="376"/>
      <c r="O139" s="70">
        <f t="shared" si="6"/>
        <v>0</v>
      </c>
      <c r="P139" s="70">
        <f t="shared" si="6"/>
        <v>0</v>
      </c>
      <c r="Q139" s="135" t="str">
        <f t="shared" si="7"/>
        <v/>
      </c>
    </row>
    <row r="140" spans="1:17" x14ac:dyDescent="0.2">
      <c r="A140" s="363"/>
      <c r="B140" s="348"/>
      <c r="C140" s="372"/>
      <c r="D140" s="350"/>
      <c r="E140" s="350"/>
      <c r="F140" s="351"/>
      <c r="G140" s="352"/>
      <c r="H140" s="350"/>
      <c r="I140" s="354"/>
      <c r="J140" s="354"/>
      <c r="K140" s="354"/>
      <c r="L140" s="354"/>
      <c r="M140" s="354"/>
      <c r="N140" s="376"/>
      <c r="O140" s="70">
        <f t="shared" si="6"/>
        <v>0</v>
      </c>
      <c r="P140" s="70">
        <f t="shared" si="6"/>
        <v>0</v>
      </c>
      <c r="Q140" s="135" t="str">
        <f t="shared" si="7"/>
        <v/>
      </c>
    </row>
    <row r="141" spans="1:17" x14ac:dyDescent="0.2">
      <c r="A141" s="363"/>
      <c r="B141" s="348"/>
      <c r="C141" s="372"/>
      <c r="D141" s="350"/>
      <c r="E141" s="350"/>
      <c r="F141" s="351"/>
      <c r="G141" s="352"/>
      <c r="H141" s="350"/>
      <c r="I141" s="354"/>
      <c r="J141" s="354"/>
      <c r="K141" s="354"/>
      <c r="L141" s="354"/>
      <c r="M141" s="354"/>
      <c r="N141" s="376"/>
      <c r="O141" s="70">
        <f t="shared" si="6"/>
        <v>0</v>
      </c>
      <c r="P141" s="70">
        <f t="shared" si="6"/>
        <v>0</v>
      </c>
      <c r="Q141" s="135" t="str">
        <f t="shared" si="7"/>
        <v/>
      </c>
    </row>
    <row r="142" spans="1:17" x14ac:dyDescent="0.2">
      <c r="A142" s="363"/>
      <c r="B142" s="348"/>
      <c r="C142" s="372"/>
      <c r="D142" s="350"/>
      <c r="E142" s="350"/>
      <c r="F142" s="351"/>
      <c r="G142" s="352"/>
      <c r="H142" s="350"/>
      <c r="I142" s="354"/>
      <c r="J142" s="353"/>
      <c r="K142" s="353"/>
      <c r="L142" s="354"/>
      <c r="M142" s="353"/>
      <c r="N142" s="371"/>
      <c r="O142" s="70">
        <f t="shared" si="6"/>
        <v>0</v>
      </c>
      <c r="P142" s="70">
        <f t="shared" si="6"/>
        <v>0</v>
      </c>
      <c r="Q142" s="135" t="str">
        <f t="shared" si="7"/>
        <v/>
      </c>
    </row>
    <row r="143" spans="1:17" x14ac:dyDescent="0.2">
      <c r="A143" s="363"/>
      <c r="B143" s="348"/>
      <c r="C143" s="372"/>
      <c r="D143" s="350"/>
      <c r="E143" s="350"/>
      <c r="F143" s="351"/>
      <c r="G143" s="352"/>
      <c r="H143" s="350"/>
      <c r="I143" s="354"/>
      <c r="J143" s="353"/>
      <c r="K143" s="353"/>
      <c r="L143" s="354"/>
      <c r="M143" s="353"/>
      <c r="N143" s="371"/>
      <c r="O143" s="70">
        <f t="shared" si="6"/>
        <v>0</v>
      </c>
      <c r="P143" s="70">
        <f t="shared" si="6"/>
        <v>0</v>
      </c>
      <c r="Q143" s="135" t="str">
        <f t="shared" si="7"/>
        <v/>
      </c>
    </row>
    <row r="144" spans="1:17" x14ac:dyDescent="0.2">
      <c r="A144" s="363"/>
      <c r="B144" s="348"/>
      <c r="C144" s="372"/>
      <c r="D144" s="350"/>
      <c r="E144" s="350"/>
      <c r="F144" s="351"/>
      <c r="G144" s="352"/>
      <c r="H144" s="350"/>
      <c r="I144" s="354"/>
      <c r="J144" s="353"/>
      <c r="K144" s="353"/>
      <c r="L144" s="354"/>
      <c r="M144" s="353"/>
      <c r="N144" s="371"/>
      <c r="O144" s="70">
        <f t="shared" si="6"/>
        <v>0</v>
      </c>
      <c r="P144" s="70">
        <f t="shared" si="6"/>
        <v>0</v>
      </c>
      <c r="Q144" s="135" t="str">
        <f t="shared" si="7"/>
        <v/>
      </c>
    </row>
    <row r="145" spans="1:17" x14ac:dyDescent="0.2">
      <c r="A145" s="363"/>
      <c r="B145" s="348"/>
      <c r="C145" s="372"/>
      <c r="D145" s="350"/>
      <c r="E145" s="350"/>
      <c r="F145" s="351"/>
      <c r="G145" s="352"/>
      <c r="H145" s="350"/>
      <c r="I145" s="354"/>
      <c r="J145" s="353"/>
      <c r="K145" s="353"/>
      <c r="L145" s="354"/>
      <c r="M145" s="353"/>
      <c r="N145" s="371"/>
      <c r="O145" s="70">
        <f t="shared" si="6"/>
        <v>0</v>
      </c>
      <c r="P145" s="70">
        <f t="shared" si="6"/>
        <v>0</v>
      </c>
      <c r="Q145" s="135" t="str">
        <f t="shared" si="7"/>
        <v/>
      </c>
    </row>
    <row r="146" spans="1:17" x14ac:dyDescent="0.2">
      <c r="A146" s="363"/>
      <c r="B146" s="348"/>
      <c r="C146" s="372"/>
      <c r="D146" s="350"/>
      <c r="E146" s="350"/>
      <c r="F146" s="351"/>
      <c r="G146" s="350"/>
      <c r="H146" s="350"/>
      <c r="I146" s="354"/>
      <c r="J146" s="353"/>
      <c r="K146" s="370"/>
      <c r="L146" s="370"/>
      <c r="M146" s="375"/>
      <c r="N146" s="374"/>
      <c r="O146" s="70">
        <f t="shared" si="6"/>
        <v>0</v>
      </c>
      <c r="P146" s="70">
        <f t="shared" si="6"/>
        <v>0</v>
      </c>
      <c r="Q146" s="135" t="str">
        <f t="shared" si="7"/>
        <v/>
      </c>
    </row>
    <row r="147" spans="1:17" x14ac:dyDescent="0.2">
      <c r="A147" s="363"/>
      <c r="B147" s="348"/>
      <c r="C147" s="372"/>
      <c r="D147" s="350"/>
      <c r="E147" s="350"/>
      <c r="F147" s="351"/>
      <c r="G147" s="352"/>
      <c r="H147" s="350"/>
      <c r="I147" s="354"/>
      <c r="J147" s="354"/>
      <c r="K147" s="354"/>
      <c r="L147" s="354"/>
      <c r="M147" s="353"/>
      <c r="N147" s="371"/>
      <c r="O147" s="70">
        <f t="shared" si="6"/>
        <v>0</v>
      </c>
      <c r="P147" s="70">
        <f t="shared" si="6"/>
        <v>0</v>
      </c>
      <c r="Q147" s="135" t="str">
        <f t="shared" si="7"/>
        <v/>
      </c>
    </row>
    <row r="148" spans="1:17" x14ac:dyDescent="0.2">
      <c r="A148" s="363"/>
      <c r="B148" s="348"/>
      <c r="C148" s="372"/>
      <c r="D148" s="350"/>
      <c r="E148" s="350"/>
      <c r="F148" s="351"/>
      <c r="G148" s="352"/>
      <c r="H148" s="350"/>
      <c r="I148" s="354"/>
      <c r="J148" s="353"/>
      <c r="K148" s="353"/>
      <c r="L148" s="354"/>
      <c r="M148" s="353"/>
      <c r="N148" s="371"/>
      <c r="O148" s="70">
        <f t="shared" si="6"/>
        <v>0</v>
      </c>
      <c r="P148" s="70">
        <f t="shared" si="6"/>
        <v>0</v>
      </c>
      <c r="Q148" s="135" t="str">
        <f t="shared" si="7"/>
        <v/>
      </c>
    </row>
    <row r="149" spans="1:17" x14ac:dyDescent="0.2">
      <c r="A149" s="363"/>
      <c r="B149" s="348"/>
      <c r="C149" s="372"/>
      <c r="D149" s="350"/>
      <c r="E149" s="350"/>
      <c r="F149" s="351"/>
      <c r="G149" s="350"/>
      <c r="H149" s="350"/>
      <c r="I149" s="354"/>
      <c r="J149" s="353"/>
      <c r="K149" s="353"/>
      <c r="L149" s="354"/>
      <c r="M149" s="353"/>
      <c r="N149" s="371"/>
      <c r="O149" s="70">
        <f t="shared" si="6"/>
        <v>0</v>
      </c>
      <c r="P149" s="70">
        <f t="shared" si="6"/>
        <v>0</v>
      </c>
      <c r="Q149" s="135" t="str">
        <f t="shared" si="7"/>
        <v/>
      </c>
    </row>
    <row r="150" spans="1:17" x14ac:dyDescent="0.2">
      <c r="A150" s="363"/>
      <c r="B150" s="348"/>
      <c r="C150" s="372"/>
      <c r="D150" s="350"/>
      <c r="E150" s="350"/>
      <c r="F150" s="351"/>
      <c r="G150" s="350"/>
      <c r="H150" s="350"/>
      <c r="I150" s="354"/>
      <c r="J150" s="353"/>
      <c r="K150" s="353"/>
      <c r="L150" s="354"/>
      <c r="M150" s="353"/>
      <c r="N150" s="371"/>
      <c r="O150" s="70">
        <f t="shared" si="6"/>
        <v>0</v>
      </c>
      <c r="P150" s="70">
        <f t="shared" si="6"/>
        <v>0</v>
      </c>
      <c r="Q150" s="135" t="str">
        <f t="shared" si="7"/>
        <v/>
      </c>
    </row>
    <row r="151" spans="1:17" x14ac:dyDescent="0.2">
      <c r="A151" s="363"/>
      <c r="B151" s="348"/>
      <c r="C151" s="372"/>
      <c r="D151" s="350"/>
      <c r="E151" s="350"/>
      <c r="F151" s="351"/>
      <c r="G151" s="350"/>
      <c r="H151" s="350"/>
      <c r="I151" s="354"/>
      <c r="J151" s="353"/>
      <c r="K151" s="353"/>
      <c r="L151" s="354"/>
      <c r="M151" s="353"/>
      <c r="N151" s="371"/>
      <c r="O151" s="70">
        <f t="shared" si="6"/>
        <v>0</v>
      </c>
      <c r="P151" s="70">
        <f t="shared" si="6"/>
        <v>0</v>
      </c>
      <c r="Q151" s="135" t="str">
        <f t="shared" si="7"/>
        <v/>
      </c>
    </row>
    <row r="152" spans="1:17" x14ac:dyDescent="0.2">
      <c r="A152" s="363"/>
      <c r="B152" s="348"/>
      <c r="C152" s="372"/>
      <c r="D152" s="350"/>
      <c r="E152" s="350"/>
      <c r="F152" s="351"/>
      <c r="G152" s="350"/>
      <c r="H152" s="350"/>
      <c r="I152" s="354"/>
      <c r="J152" s="353"/>
      <c r="K152" s="353"/>
      <c r="L152" s="354"/>
      <c r="M152" s="353"/>
      <c r="N152" s="371"/>
      <c r="O152" s="70">
        <f t="shared" si="6"/>
        <v>0</v>
      </c>
      <c r="P152" s="70">
        <f t="shared" si="6"/>
        <v>0</v>
      </c>
      <c r="Q152" s="135" t="str">
        <f t="shared" si="7"/>
        <v/>
      </c>
    </row>
    <row r="153" spans="1:17" x14ac:dyDescent="0.2">
      <c r="A153" s="363"/>
      <c r="B153" s="348"/>
      <c r="C153" s="372"/>
      <c r="D153" s="350"/>
      <c r="E153" s="350"/>
      <c r="F153" s="351"/>
      <c r="G153" s="350"/>
      <c r="H153" s="350"/>
      <c r="I153" s="354"/>
      <c r="J153" s="353"/>
      <c r="K153" s="353"/>
      <c r="L153" s="354"/>
      <c r="M153" s="353"/>
      <c r="N153" s="371"/>
      <c r="O153" s="70">
        <f t="shared" si="6"/>
        <v>0</v>
      </c>
      <c r="P153" s="70">
        <f t="shared" si="6"/>
        <v>0</v>
      </c>
      <c r="Q153" s="135" t="str">
        <f t="shared" si="7"/>
        <v/>
      </c>
    </row>
    <row r="154" spans="1:17" x14ac:dyDescent="0.2">
      <c r="A154" s="363"/>
      <c r="B154" s="348"/>
      <c r="C154" s="372"/>
      <c r="D154" s="350"/>
      <c r="E154" s="350"/>
      <c r="F154" s="351"/>
      <c r="G154" s="350"/>
      <c r="H154" s="350"/>
      <c r="I154" s="354"/>
      <c r="J154" s="353"/>
      <c r="K154" s="353"/>
      <c r="L154" s="354"/>
      <c r="M154" s="353"/>
      <c r="N154" s="371"/>
      <c r="O154" s="70">
        <f t="shared" si="6"/>
        <v>0</v>
      </c>
      <c r="P154" s="70">
        <f t="shared" si="6"/>
        <v>0</v>
      </c>
      <c r="Q154" s="135" t="str">
        <f t="shared" si="7"/>
        <v/>
      </c>
    </row>
    <row r="155" spans="1:17" x14ac:dyDescent="0.2">
      <c r="A155" s="363"/>
      <c r="B155" s="348"/>
      <c r="C155" s="372"/>
      <c r="D155" s="350"/>
      <c r="E155" s="350"/>
      <c r="F155" s="351"/>
      <c r="G155" s="350"/>
      <c r="H155" s="350"/>
      <c r="I155" s="354"/>
      <c r="J155" s="353"/>
      <c r="K155" s="353"/>
      <c r="L155" s="354"/>
      <c r="M155" s="353"/>
      <c r="N155" s="371"/>
      <c r="O155" s="70">
        <f t="shared" si="6"/>
        <v>0</v>
      </c>
      <c r="P155" s="70">
        <f t="shared" si="6"/>
        <v>0</v>
      </c>
      <c r="Q155" s="135" t="str">
        <f t="shared" si="7"/>
        <v/>
      </c>
    </row>
    <row r="156" spans="1:17" x14ac:dyDescent="0.2">
      <c r="A156" s="363"/>
      <c r="B156" s="348"/>
      <c r="C156" s="372"/>
      <c r="D156" s="350"/>
      <c r="E156" s="350"/>
      <c r="F156" s="351"/>
      <c r="G156" s="350"/>
      <c r="H156" s="350"/>
      <c r="I156" s="354"/>
      <c r="J156" s="353"/>
      <c r="K156" s="353"/>
      <c r="L156" s="354"/>
      <c r="M156" s="353"/>
      <c r="N156" s="371"/>
      <c r="O156" s="70">
        <f t="shared" si="6"/>
        <v>0</v>
      </c>
      <c r="P156" s="70">
        <f t="shared" si="6"/>
        <v>0</v>
      </c>
      <c r="Q156" s="135" t="str">
        <f t="shared" si="7"/>
        <v/>
      </c>
    </row>
    <row r="157" spans="1:17" x14ac:dyDescent="0.2">
      <c r="A157" s="363"/>
      <c r="B157" s="348"/>
      <c r="C157" s="372"/>
      <c r="D157" s="350"/>
      <c r="E157" s="350"/>
      <c r="F157" s="351"/>
      <c r="G157" s="350"/>
      <c r="H157" s="350"/>
      <c r="I157" s="354"/>
      <c r="J157" s="353"/>
      <c r="K157" s="353"/>
      <c r="L157" s="354"/>
      <c r="M157" s="353"/>
      <c r="N157" s="371"/>
      <c r="O157" s="70">
        <f t="shared" si="6"/>
        <v>0</v>
      </c>
      <c r="P157" s="70">
        <f t="shared" si="6"/>
        <v>0</v>
      </c>
      <c r="Q157" s="135" t="str">
        <f t="shared" si="7"/>
        <v/>
      </c>
    </row>
    <row r="158" spans="1:17" x14ac:dyDescent="0.2">
      <c r="A158" s="363"/>
      <c r="B158" s="348"/>
      <c r="C158" s="372"/>
      <c r="D158" s="350"/>
      <c r="E158" s="350"/>
      <c r="F158" s="351"/>
      <c r="G158" s="350"/>
      <c r="H158" s="350"/>
      <c r="I158" s="354"/>
      <c r="J158" s="353"/>
      <c r="K158" s="353"/>
      <c r="L158" s="354"/>
      <c r="M158" s="353"/>
      <c r="N158" s="371"/>
      <c r="O158" s="70">
        <f t="shared" si="6"/>
        <v>0</v>
      </c>
      <c r="P158" s="70">
        <f t="shared" si="6"/>
        <v>0</v>
      </c>
      <c r="Q158" s="135" t="str">
        <f t="shared" si="7"/>
        <v/>
      </c>
    </row>
    <row r="159" spans="1:17" x14ac:dyDescent="0.2">
      <c r="A159" s="363"/>
      <c r="B159" s="348"/>
      <c r="C159" s="372"/>
      <c r="D159" s="350"/>
      <c r="E159" s="350"/>
      <c r="F159" s="351"/>
      <c r="G159" s="350"/>
      <c r="H159" s="350"/>
      <c r="I159" s="354"/>
      <c r="J159" s="353"/>
      <c r="K159" s="353"/>
      <c r="L159" s="354"/>
      <c r="M159" s="353"/>
      <c r="N159" s="371"/>
      <c r="O159" s="70">
        <f t="shared" si="6"/>
        <v>0</v>
      </c>
      <c r="P159" s="70">
        <f t="shared" si="6"/>
        <v>0</v>
      </c>
      <c r="Q159" s="135" t="str">
        <f t="shared" si="7"/>
        <v/>
      </c>
    </row>
    <row r="160" spans="1:17" x14ac:dyDescent="0.2">
      <c r="A160" s="363"/>
      <c r="B160" s="348"/>
      <c r="C160" s="372"/>
      <c r="D160" s="350"/>
      <c r="E160" s="350"/>
      <c r="F160" s="351"/>
      <c r="G160" s="352"/>
      <c r="H160" s="350"/>
      <c r="I160" s="354"/>
      <c r="J160" s="354"/>
      <c r="K160" s="354"/>
      <c r="L160" s="354"/>
      <c r="M160" s="353"/>
      <c r="N160" s="371"/>
      <c r="O160" s="70">
        <f t="shared" si="6"/>
        <v>0</v>
      </c>
      <c r="P160" s="70">
        <f t="shared" si="6"/>
        <v>0</v>
      </c>
      <c r="Q160" s="135" t="str">
        <f t="shared" si="7"/>
        <v/>
      </c>
    </row>
    <row r="161" spans="1:17" x14ac:dyDescent="0.2">
      <c r="A161" s="363"/>
      <c r="B161" s="348"/>
      <c r="C161" s="372"/>
      <c r="D161" s="350"/>
      <c r="E161" s="350"/>
      <c r="F161" s="351"/>
      <c r="G161" s="352"/>
      <c r="H161" s="350"/>
      <c r="I161" s="354"/>
      <c r="J161" s="354"/>
      <c r="K161" s="354"/>
      <c r="L161" s="354"/>
      <c r="M161" s="353"/>
      <c r="N161" s="371"/>
      <c r="O161" s="70">
        <f t="shared" si="6"/>
        <v>0</v>
      </c>
      <c r="P161" s="70">
        <f t="shared" si="6"/>
        <v>0</v>
      </c>
      <c r="Q161" s="135" t="str">
        <f t="shared" si="7"/>
        <v/>
      </c>
    </row>
    <row r="162" spans="1:17" x14ac:dyDescent="0.2">
      <c r="A162" s="363"/>
      <c r="B162" s="348"/>
      <c r="C162" s="372"/>
      <c r="D162" s="350"/>
      <c r="E162" s="350"/>
      <c r="F162" s="351"/>
      <c r="G162" s="352"/>
      <c r="H162" s="350"/>
      <c r="I162" s="354"/>
      <c r="J162" s="354"/>
      <c r="K162" s="354"/>
      <c r="L162" s="354"/>
      <c r="M162" s="353"/>
      <c r="N162" s="371"/>
      <c r="O162" s="70">
        <f t="shared" si="6"/>
        <v>0</v>
      </c>
      <c r="P162" s="70">
        <f t="shared" si="6"/>
        <v>0</v>
      </c>
      <c r="Q162" s="135" t="str">
        <f t="shared" si="7"/>
        <v/>
      </c>
    </row>
    <row r="163" spans="1:17" x14ac:dyDescent="0.2">
      <c r="A163" s="363"/>
      <c r="B163" s="348"/>
      <c r="C163" s="372"/>
      <c r="D163" s="350"/>
      <c r="E163" s="350"/>
      <c r="F163" s="351"/>
      <c r="G163" s="352"/>
      <c r="H163" s="350"/>
      <c r="I163" s="354"/>
      <c r="J163" s="354"/>
      <c r="K163" s="354"/>
      <c r="L163" s="354"/>
      <c r="M163" s="353"/>
      <c r="N163" s="371"/>
      <c r="O163" s="70">
        <f t="shared" si="6"/>
        <v>0</v>
      </c>
      <c r="P163" s="70">
        <f t="shared" si="6"/>
        <v>0</v>
      </c>
      <c r="Q163" s="135" t="str">
        <f t="shared" si="7"/>
        <v/>
      </c>
    </row>
    <row r="164" spans="1:17" x14ac:dyDescent="0.2">
      <c r="A164" s="363"/>
      <c r="B164" s="348"/>
      <c r="C164" s="372"/>
      <c r="D164" s="350"/>
      <c r="E164" s="350"/>
      <c r="F164" s="351"/>
      <c r="G164" s="352"/>
      <c r="H164" s="350"/>
      <c r="I164" s="354"/>
      <c r="J164" s="354"/>
      <c r="K164" s="354"/>
      <c r="L164" s="354"/>
      <c r="M164" s="353"/>
      <c r="N164" s="371"/>
      <c r="O164" s="70">
        <f t="shared" si="6"/>
        <v>0</v>
      </c>
      <c r="P164" s="70">
        <f t="shared" si="6"/>
        <v>0</v>
      </c>
      <c r="Q164" s="135" t="str">
        <f t="shared" si="7"/>
        <v/>
      </c>
    </row>
    <row r="165" spans="1:17" x14ac:dyDescent="0.2">
      <c r="A165" s="363"/>
      <c r="B165" s="348"/>
      <c r="C165" s="372"/>
      <c r="D165" s="350"/>
      <c r="E165" s="350"/>
      <c r="F165" s="351"/>
      <c r="G165" s="352"/>
      <c r="H165" s="350"/>
      <c r="I165" s="354"/>
      <c r="J165" s="354"/>
      <c r="K165" s="354"/>
      <c r="L165" s="354"/>
      <c r="M165" s="353"/>
      <c r="N165" s="371"/>
      <c r="O165" s="70">
        <f t="shared" si="6"/>
        <v>0</v>
      </c>
      <c r="P165" s="70">
        <f t="shared" si="6"/>
        <v>0</v>
      </c>
      <c r="Q165" s="135" t="str">
        <f t="shared" si="7"/>
        <v/>
      </c>
    </row>
    <row r="166" spans="1:17" x14ac:dyDescent="0.2">
      <c r="A166" s="363"/>
      <c r="B166" s="348"/>
      <c r="C166" s="372"/>
      <c r="D166" s="350"/>
      <c r="E166" s="350"/>
      <c r="F166" s="351"/>
      <c r="G166" s="352"/>
      <c r="H166" s="350"/>
      <c r="I166" s="354"/>
      <c r="J166" s="354"/>
      <c r="K166" s="354"/>
      <c r="L166" s="354"/>
      <c r="M166" s="353"/>
      <c r="N166" s="371"/>
      <c r="O166" s="70">
        <f t="shared" si="6"/>
        <v>0</v>
      </c>
      <c r="P166" s="70">
        <f t="shared" si="6"/>
        <v>0</v>
      </c>
      <c r="Q166" s="135" t="str">
        <f t="shared" si="7"/>
        <v/>
      </c>
    </row>
    <row r="167" spans="1:17" x14ac:dyDescent="0.2">
      <c r="A167" s="363"/>
      <c r="B167" s="348"/>
      <c r="C167" s="372"/>
      <c r="D167" s="350"/>
      <c r="E167" s="350"/>
      <c r="F167" s="351"/>
      <c r="G167" s="352"/>
      <c r="H167" s="350"/>
      <c r="I167" s="354"/>
      <c r="J167" s="354"/>
      <c r="K167" s="354"/>
      <c r="L167" s="354"/>
      <c r="M167" s="353"/>
      <c r="N167" s="371"/>
      <c r="O167" s="70">
        <f t="shared" si="6"/>
        <v>0</v>
      </c>
      <c r="P167" s="70">
        <f t="shared" si="6"/>
        <v>0</v>
      </c>
      <c r="Q167" s="135" t="str">
        <f t="shared" si="7"/>
        <v/>
      </c>
    </row>
    <row r="168" spans="1:17" x14ac:dyDescent="0.2">
      <c r="A168" s="363"/>
      <c r="B168" s="348"/>
      <c r="C168" s="372"/>
      <c r="D168" s="350"/>
      <c r="E168" s="350"/>
      <c r="F168" s="351"/>
      <c r="G168" s="350"/>
      <c r="H168" s="350"/>
      <c r="I168" s="354"/>
      <c r="J168" s="354"/>
      <c r="K168" s="354"/>
      <c r="L168" s="354"/>
      <c r="M168" s="353"/>
      <c r="N168" s="371"/>
      <c r="O168" s="70">
        <f t="shared" si="6"/>
        <v>0</v>
      </c>
      <c r="P168" s="70">
        <f t="shared" si="6"/>
        <v>0</v>
      </c>
      <c r="Q168" s="135" t="str">
        <f t="shared" si="7"/>
        <v/>
      </c>
    </row>
    <row r="169" spans="1:17" x14ac:dyDescent="0.2">
      <c r="A169" s="363"/>
      <c r="B169" s="348"/>
      <c r="C169" s="372"/>
      <c r="D169" s="350"/>
      <c r="E169" s="350"/>
      <c r="F169" s="351"/>
      <c r="G169" s="352"/>
      <c r="H169" s="350"/>
      <c r="I169" s="354"/>
      <c r="J169" s="354"/>
      <c r="K169" s="354"/>
      <c r="L169" s="354"/>
      <c r="M169" s="353"/>
      <c r="N169" s="371"/>
      <c r="O169" s="70">
        <f t="shared" si="6"/>
        <v>0</v>
      </c>
      <c r="P169" s="70">
        <f t="shared" si="6"/>
        <v>0</v>
      </c>
      <c r="Q169" s="135" t="str">
        <f t="shared" si="7"/>
        <v/>
      </c>
    </row>
    <row r="170" spans="1:17" x14ac:dyDescent="0.2">
      <c r="A170" s="363"/>
      <c r="B170" s="348"/>
      <c r="C170" s="372"/>
      <c r="D170" s="350"/>
      <c r="E170" s="350"/>
      <c r="F170" s="351"/>
      <c r="G170" s="352"/>
      <c r="H170" s="350"/>
      <c r="I170" s="354"/>
      <c r="J170" s="353"/>
      <c r="K170" s="353"/>
      <c r="L170" s="354"/>
      <c r="M170" s="353"/>
      <c r="N170" s="371"/>
      <c r="O170" s="70">
        <f t="shared" si="6"/>
        <v>0</v>
      </c>
      <c r="P170" s="70">
        <f t="shared" si="6"/>
        <v>0</v>
      </c>
      <c r="Q170" s="135" t="str">
        <f t="shared" si="7"/>
        <v/>
      </c>
    </row>
    <row r="171" spans="1:17" x14ac:dyDescent="0.2">
      <c r="A171" s="363"/>
      <c r="B171" s="348"/>
      <c r="C171" s="372"/>
      <c r="D171" s="350"/>
      <c r="E171" s="350"/>
      <c r="F171" s="351"/>
      <c r="G171" s="352"/>
      <c r="H171" s="350"/>
      <c r="I171" s="354"/>
      <c r="J171" s="354"/>
      <c r="K171" s="354"/>
      <c r="L171" s="354"/>
      <c r="M171" s="353"/>
      <c r="N171" s="371"/>
      <c r="O171" s="70">
        <f t="shared" si="6"/>
        <v>0</v>
      </c>
      <c r="P171" s="70">
        <f t="shared" si="6"/>
        <v>0</v>
      </c>
      <c r="Q171" s="135" t="str">
        <f t="shared" si="7"/>
        <v/>
      </c>
    </row>
    <row r="172" spans="1:17" x14ac:dyDescent="0.2">
      <c r="A172" s="363"/>
      <c r="B172" s="348"/>
      <c r="C172" s="372"/>
      <c r="D172" s="350"/>
      <c r="E172" s="350"/>
      <c r="F172" s="351"/>
      <c r="G172" s="350"/>
      <c r="H172" s="350"/>
      <c r="I172" s="354"/>
      <c r="J172" s="353"/>
      <c r="K172" s="353"/>
      <c r="L172" s="354"/>
      <c r="M172" s="353"/>
      <c r="N172" s="371"/>
      <c r="O172" s="70">
        <f t="shared" si="6"/>
        <v>0</v>
      </c>
      <c r="P172" s="70">
        <f t="shared" si="6"/>
        <v>0</v>
      </c>
      <c r="Q172" s="135" t="str">
        <f t="shared" si="7"/>
        <v/>
      </c>
    </row>
    <row r="173" spans="1:17" x14ac:dyDescent="0.2">
      <c r="A173" s="363"/>
      <c r="B173" s="348"/>
      <c r="C173" s="372"/>
      <c r="D173" s="350"/>
      <c r="E173" s="350"/>
      <c r="F173" s="351"/>
      <c r="G173" s="352"/>
      <c r="H173" s="350"/>
      <c r="I173" s="354"/>
      <c r="J173" s="353"/>
      <c r="K173" s="353"/>
      <c r="L173" s="354"/>
      <c r="M173" s="353"/>
      <c r="N173" s="371"/>
      <c r="O173" s="70">
        <f t="shared" si="6"/>
        <v>0</v>
      </c>
      <c r="P173" s="70">
        <f t="shared" si="6"/>
        <v>0</v>
      </c>
      <c r="Q173" s="135" t="str">
        <f t="shared" si="7"/>
        <v/>
      </c>
    </row>
    <row r="174" spans="1:17" x14ac:dyDescent="0.2">
      <c r="A174" s="363"/>
      <c r="B174" s="348"/>
      <c r="C174" s="372"/>
      <c r="D174" s="350"/>
      <c r="E174" s="350"/>
      <c r="F174" s="351"/>
      <c r="G174" s="350"/>
      <c r="H174" s="350"/>
      <c r="I174" s="354"/>
      <c r="J174" s="377"/>
      <c r="K174" s="370"/>
      <c r="L174" s="370"/>
      <c r="M174" s="375"/>
      <c r="N174" s="374"/>
      <c r="O174" s="70">
        <f t="shared" si="6"/>
        <v>0</v>
      </c>
      <c r="P174" s="70">
        <f t="shared" si="6"/>
        <v>0</v>
      </c>
      <c r="Q174" s="135" t="str">
        <f t="shared" si="7"/>
        <v/>
      </c>
    </row>
    <row r="175" spans="1:17" x14ac:dyDescent="0.2">
      <c r="A175" s="363"/>
      <c r="B175" s="348"/>
      <c r="C175" s="372"/>
      <c r="D175" s="350"/>
      <c r="E175" s="350"/>
      <c r="F175" s="351"/>
      <c r="G175" s="350"/>
      <c r="H175" s="350"/>
      <c r="I175" s="354"/>
      <c r="J175" s="377"/>
      <c r="K175" s="353"/>
      <c r="L175" s="354"/>
      <c r="M175" s="353"/>
      <c r="N175" s="371"/>
      <c r="O175" s="70">
        <f t="shared" si="6"/>
        <v>0</v>
      </c>
      <c r="P175" s="70">
        <f t="shared" si="6"/>
        <v>0</v>
      </c>
      <c r="Q175" s="135" t="str">
        <f t="shared" si="7"/>
        <v/>
      </c>
    </row>
    <row r="176" spans="1:17" x14ac:dyDescent="0.2">
      <c r="A176" s="363"/>
      <c r="B176" s="348"/>
      <c r="C176" s="372"/>
      <c r="D176" s="350"/>
      <c r="E176" s="350"/>
      <c r="F176" s="351"/>
      <c r="G176" s="350"/>
      <c r="H176" s="350"/>
      <c r="I176" s="354"/>
      <c r="J176" s="377"/>
      <c r="K176" s="353"/>
      <c r="L176" s="354"/>
      <c r="M176" s="353"/>
      <c r="N176" s="371"/>
      <c r="O176" s="70">
        <f t="shared" si="6"/>
        <v>0</v>
      </c>
      <c r="P176" s="70">
        <f t="shared" si="6"/>
        <v>0</v>
      </c>
      <c r="Q176" s="135" t="str">
        <f t="shared" si="7"/>
        <v/>
      </c>
    </row>
    <row r="177" spans="1:17" x14ac:dyDescent="0.2">
      <c r="A177" s="363"/>
      <c r="B177" s="348"/>
      <c r="C177" s="372"/>
      <c r="D177" s="350"/>
      <c r="E177" s="350"/>
      <c r="F177" s="351"/>
      <c r="G177" s="350"/>
      <c r="H177" s="350"/>
      <c r="I177" s="354"/>
      <c r="J177" s="377"/>
      <c r="K177" s="353"/>
      <c r="L177" s="354"/>
      <c r="M177" s="353"/>
      <c r="N177" s="371"/>
      <c r="O177" s="70">
        <f t="shared" si="6"/>
        <v>0</v>
      </c>
      <c r="P177" s="70">
        <f t="shared" si="6"/>
        <v>0</v>
      </c>
      <c r="Q177" s="135" t="str">
        <f t="shared" si="7"/>
        <v/>
      </c>
    </row>
    <row r="178" spans="1:17" x14ac:dyDescent="0.2">
      <c r="A178" s="363"/>
      <c r="B178" s="348"/>
      <c r="C178" s="372"/>
      <c r="D178" s="350"/>
      <c r="E178" s="350"/>
      <c r="F178" s="351"/>
      <c r="G178" s="350"/>
      <c r="H178" s="350"/>
      <c r="I178" s="354"/>
      <c r="J178" s="377"/>
      <c r="K178" s="353"/>
      <c r="L178" s="354"/>
      <c r="M178" s="353"/>
      <c r="N178" s="371"/>
      <c r="O178" s="70">
        <f t="shared" si="6"/>
        <v>0</v>
      </c>
      <c r="P178" s="70">
        <f t="shared" si="6"/>
        <v>0</v>
      </c>
      <c r="Q178" s="135" t="str">
        <f t="shared" si="7"/>
        <v/>
      </c>
    </row>
    <row r="179" spans="1:17" x14ac:dyDescent="0.2">
      <c r="A179" s="363"/>
      <c r="B179" s="348"/>
      <c r="C179" s="372"/>
      <c r="D179" s="350"/>
      <c r="E179" s="350"/>
      <c r="F179" s="351"/>
      <c r="G179" s="350"/>
      <c r="H179" s="350"/>
      <c r="I179" s="354"/>
      <c r="J179" s="377"/>
      <c r="K179" s="353"/>
      <c r="L179" s="354"/>
      <c r="M179" s="353"/>
      <c r="N179" s="371"/>
      <c r="O179" s="70">
        <f t="shared" si="6"/>
        <v>0</v>
      </c>
      <c r="P179" s="70">
        <f t="shared" si="6"/>
        <v>0</v>
      </c>
      <c r="Q179" s="135" t="str">
        <f t="shared" si="7"/>
        <v/>
      </c>
    </row>
    <row r="180" spans="1:17" x14ac:dyDescent="0.2">
      <c r="A180" s="363"/>
      <c r="B180" s="348"/>
      <c r="C180" s="372"/>
      <c r="D180" s="350"/>
      <c r="E180" s="350"/>
      <c r="F180" s="351"/>
      <c r="G180" s="350"/>
      <c r="H180" s="350"/>
      <c r="I180" s="354"/>
      <c r="J180" s="353"/>
      <c r="K180" s="353"/>
      <c r="L180" s="354"/>
      <c r="M180" s="353"/>
      <c r="N180" s="371"/>
      <c r="O180" s="70">
        <f t="shared" si="6"/>
        <v>0</v>
      </c>
      <c r="P180" s="70">
        <f t="shared" si="6"/>
        <v>0</v>
      </c>
      <c r="Q180" s="135" t="str">
        <f t="shared" si="7"/>
        <v/>
      </c>
    </row>
    <row r="181" spans="1:17" x14ac:dyDescent="0.2">
      <c r="A181" s="363"/>
      <c r="B181" s="348"/>
      <c r="C181" s="372"/>
      <c r="D181" s="350"/>
      <c r="E181" s="350"/>
      <c r="F181" s="351"/>
      <c r="G181" s="352"/>
      <c r="H181" s="350"/>
      <c r="I181" s="354"/>
      <c r="J181" s="354"/>
      <c r="K181" s="354"/>
      <c r="L181" s="354"/>
      <c r="M181" s="353"/>
      <c r="N181" s="371"/>
      <c r="O181" s="70">
        <f t="shared" si="6"/>
        <v>0</v>
      </c>
      <c r="P181" s="70">
        <f t="shared" si="6"/>
        <v>0</v>
      </c>
      <c r="Q181" s="135" t="str">
        <f t="shared" si="7"/>
        <v/>
      </c>
    </row>
    <row r="182" spans="1:17" x14ac:dyDescent="0.2">
      <c r="A182" s="363"/>
      <c r="B182" s="348"/>
      <c r="C182" s="372"/>
      <c r="D182" s="350"/>
      <c r="E182" s="350"/>
      <c r="F182" s="351"/>
      <c r="G182" s="352"/>
      <c r="H182" s="350"/>
      <c r="I182" s="354"/>
      <c r="J182" s="354"/>
      <c r="K182" s="354"/>
      <c r="L182" s="354"/>
      <c r="M182" s="353"/>
      <c r="N182" s="371"/>
      <c r="O182" s="70">
        <f t="shared" si="6"/>
        <v>0</v>
      </c>
      <c r="P182" s="70">
        <f t="shared" si="6"/>
        <v>0</v>
      </c>
      <c r="Q182" s="135" t="str">
        <f t="shared" si="7"/>
        <v/>
      </c>
    </row>
    <row r="183" spans="1:17" x14ac:dyDescent="0.2">
      <c r="A183" s="363"/>
      <c r="B183" s="364"/>
      <c r="C183" s="365"/>
      <c r="D183" s="366"/>
      <c r="E183" s="366"/>
      <c r="F183" s="367"/>
      <c r="G183" s="366"/>
      <c r="H183" s="366"/>
      <c r="I183" s="370"/>
      <c r="J183" s="369"/>
      <c r="K183" s="369"/>
      <c r="L183" s="370"/>
      <c r="M183" s="353"/>
      <c r="N183" s="371"/>
      <c r="O183" s="70">
        <f t="shared" si="6"/>
        <v>0</v>
      </c>
      <c r="P183" s="70">
        <f t="shared" si="6"/>
        <v>0</v>
      </c>
      <c r="Q183" s="135" t="str">
        <f t="shared" si="7"/>
        <v/>
      </c>
    </row>
    <row r="184" spans="1:17" x14ac:dyDescent="0.2">
      <c r="A184" s="363"/>
      <c r="B184" s="364"/>
      <c r="C184" s="365"/>
      <c r="D184" s="366"/>
      <c r="E184" s="366"/>
      <c r="F184" s="367"/>
      <c r="G184" s="366"/>
      <c r="H184" s="366"/>
      <c r="I184" s="354"/>
      <c r="J184" s="369"/>
      <c r="K184" s="369"/>
      <c r="L184" s="370"/>
      <c r="M184" s="353"/>
      <c r="N184" s="371"/>
      <c r="O184" s="70">
        <f t="shared" ref="O184:P247" si="8">IF(B184=0,0,IF(YEAR(B184)=$P$1,MONTH(B184)-$O$1+1,(YEAR(B184)-$P$1)*12-$O$1+1+MONTH(B184)))</f>
        <v>0</v>
      </c>
      <c r="P184" s="70">
        <f t="shared" si="8"/>
        <v>0</v>
      </c>
      <c r="Q184" s="135" t="str">
        <f t="shared" si="7"/>
        <v/>
      </c>
    </row>
    <row r="185" spans="1:17" x14ac:dyDescent="0.2">
      <c r="A185" s="363"/>
      <c r="B185" s="364"/>
      <c r="C185" s="365"/>
      <c r="D185" s="366"/>
      <c r="E185" s="366"/>
      <c r="F185" s="367"/>
      <c r="G185" s="366"/>
      <c r="H185" s="366"/>
      <c r="I185" s="370"/>
      <c r="J185" s="369"/>
      <c r="K185" s="369"/>
      <c r="L185" s="370"/>
      <c r="M185" s="353"/>
      <c r="N185" s="371"/>
      <c r="O185" s="70">
        <f t="shared" si="8"/>
        <v>0</v>
      </c>
      <c r="P185" s="70">
        <f t="shared" si="8"/>
        <v>0</v>
      </c>
      <c r="Q185" s="135" t="str">
        <f t="shared" si="7"/>
        <v/>
      </c>
    </row>
    <row r="186" spans="1:17" x14ac:dyDescent="0.2">
      <c r="A186" s="363"/>
      <c r="B186" s="364"/>
      <c r="C186" s="365"/>
      <c r="D186" s="366"/>
      <c r="E186" s="366"/>
      <c r="F186" s="367"/>
      <c r="G186" s="366"/>
      <c r="H186" s="366"/>
      <c r="I186" s="370"/>
      <c r="J186" s="369"/>
      <c r="K186" s="369"/>
      <c r="L186" s="370"/>
      <c r="M186" s="353"/>
      <c r="N186" s="371"/>
      <c r="O186" s="70">
        <f t="shared" si="8"/>
        <v>0</v>
      </c>
      <c r="P186" s="70">
        <f t="shared" si="8"/>
        <v>0</v>
      </c>
      <c r="Q186" s="135" t="str">
        <f t="shared" si="7"/>
        <v/>
      </c>
    </row>
    <row r="187" spans="1:17" x14ac:dyDescent="0.2">
      <c r="A187" s="363"/>
      <c r="B187" s="364"/>
      <c r="C187" s="365"/>
      <c r="D187" s="366"/>
      <c r="E187" s="366"/>
      <c r="F187" s="367"/>
      <c r="G187" s="366"/>
      <c r="H187" s="366"/>
      <c r="I187" s="370"/>
      <c r="J187" s="369"/>
      <c r="K187" s="369"/>
      <c r="L187" s="370"/>
      <c r="M187" s="353"/>
      <c r="N187" s="371"/>
      <c r="O187" s="70">
        <f t="shared" si="8"/>
        <v>0</v>
      </c>
      <c r="P187" s="70">
        <f t="shared" si="8"/>
        <v>0</v>
      </c>
      <c r="Q187" s="135" t="str">
        <f t="shared" si="7"/>
        <v/>
      </c>
    </row>
    <row r="188" spans="1:17" x14ac:dyDescent="0.2">
      <c r="A188" s="363"/>
      <c r="B188" s="364"/>
      <c r="C188" s="365"/>
      <c r="D188" s="366"/>
      <c r="E188" s="366"/>
      <c r="F188" s="367"/>
      <c r="G188" s="366"/>
      <c r="H188" s="366"/>
      <c r="I188" s="370"/>
      <c r="J188" s="369"/>
      <c r="K188" s="369"/>
      <c r="L188" s="370"/>
      <c r="M188" s="353"/>
      <c r="N188" s="371"/>
      <c r="O188" s="70">
        <f t="shared" si="8"/>
        <v>0</v>
      </c>
      <c r="P188" s="70">
        <f t="shared" si="8"/>
        <v>0</v>
      </c>
      <c r="Q188" s="135" t="str">
        <f t="shared" si="7"/>
        <v/>
      </c>
    </row>
    <row r="189" spans="1:17" x14ac:dyDescent="0.2">
      <c r="A189" s="363"/>
      <c r="B189" s="364"/>
      <c r="C189" s="365"/>
      <c r="D189" s="366"/>
      <c r="E189" s="366"/>
      <c r="F189" s="367"/>
      <c r="G189" s="366"/>
      <c r="H189" s="366"/>
      <c r="I189" s="370"/>
      <c r="J189" s="369"/>
      <c r="K189" s="369"/>
      <c r="L189" s="370"/>
      <c r="M189" s="353"/>
      <c r="N189" s="371"/>
      <c r="O189" s="70">
        <f t="shared" si="8"/>
        <v>0</v>
      </c>
      <c r="P189" s="70">
        <f t="shared" si="8"/>
        <v>0</v>
      </c>
      <c r="Q189" s="135" t="str">
        <f t="shared" si="7"/>
        <v/>
      </c>
    </row>
    <row r="190" spans="1:17" x14ac:dyDescent="0.2">
      <c r="A190" s="363"/>
      <c r="B190" s="364"/>
      <c r="C190" s="365"/>
      <c r="D190" s="366"/>
      <c r="E190" s="366"/>
      <c r="F190" s="367"/>
      <c r="G190" s="366"/>
      <c r="H190" s="366"/>
      <c r="I190" s="370"/>
      <c r="J190" s="369"/>
      <c r="K190" s="369"/>
      <c r="L190" s="370"/>
      <c r="M190" s="353"/>
      <c r="N190" s="371"/>
      <c r="O190" s="70">
        <f t="shared" si="8"/>
        <v>0</v>
      </c>
      <c r="P190" s="70">
        <f t="shared" si="8"/>
        <v>0</v>
      </c>
      <c r="Q190" s="135" t="str">
        <f t="shared" si="7"/>
        <v/>
      </c>
    </row>
    <row r="191" spans="1:17" x14ac:dyDescent="0.2">
      <c r="A191" s="363"/>
      <c r="B191" s="364"/>
      <c r="C191" s="365"/>
      <c r="D191" s="366"/>
      <c r="E191" s="366"/>
      <c r="F191" s="367"/>
      <c r="G191" s="366"/>
      <c r="H191" s="366"/>
      <c r="I191" s="370"/>
      <c r="J191" s="369"/>
      <c r="K191" s="369"/>
      <c r="L191" s="370"/>
      <c r="M191" s="353"/>
      <c r="N191" s="371"/>
      <c r="O191" s="70">
        <f t="shared" si="8"/>
        <v>0</v>
      </c>
      <c r="P191" s="70">
        <f t="shared" si="8"/>
        <v>0</v>
      </c>
      <c r="Q191" s="135" t="str">
        <f t="shared" si="7"/>
        <v/>
      </c>
    </row>
    <row r="192" spans="1:17" x14ac:dyDescent="0.2">
      <c r="A192" s="363"/>
      <c r="B192" s="364"/>
      <c r="C192" s="365"/>
      <c r="D192" s="366"/>
      <c r="E192" s="366"/>
      <c r="F192" s="367"/>
      <c r="G192" s="366"/>
      <c r="H192" s="366"/>
      <c r="I192" s="370"/>
      <c r="J192" s="369"/>
      <c r="K192" s="369"/>
      <c r="L192" s="370"/>
      <c r="M192" s="353"/>
      <c r="N192" s="371"/>
      <c r="O192" s="70">
        <f t="shared" si="8"/>
        <v>0</v>
      </c>
      <c r="P192" s="70">
        <f t="shared" si="8"/>
        <v>0</v>
      </c>
      <c r="Q192" s="135" t="str">
        <f t="shared" si="7"/>
        <v/>
      </c>
    </row>
    <row r="193" spans="1:17" x14ac:dyDescent="0.2">
      <c r="A193" s="363"/>
      <c r="B193" s="387"/>
      <c r="C193" s="360"/>
      <c r="D193" s="368"/>
      <c r="E193" s="368"/>
      <c r="F193" s="373"/>
      <c r="G193" s="368"/>
      <c r="H193" s="368"/>
      <c r="I193" s="370"/>
      <c r="J193" s="370"/>
      <c r="K193" s="370"/>
      <c r="L193" s="370"/>
      <c r="M193" s="354"/>
      <c r="N193" s="362"/>
      <c r="O193" s="70">
        <f t="shared" si="8"/>
        <v>0</v>
      </c>
      <c r="P193" s="70">
        <f t="shared" si="8"/>
        <v>0</v>
      </c>
      <c r="Q193" s="135" t="str">
        <f t="shared" si="7"/>
        <v/>
      </c>
    </row>
    <row r="194" spans="1:17" x14ac:dyDescent="0.2">
      <c r="A194" s="363"/>
      <c r="B194" s="364"/>
      <c r="C194" s="372"/>
      <c r="D194" s="366"/>
      <c r="E194" s="366"/>
      <c r="F194" s="367"/>
      <c r="G194" s="366"/>
      <c r="H194" s="366"/>
      <c r="I194" s="370"/>
      <c r="J194" s="369"/>
      <c r="K194" s="369"/>
      <c r="L194" s="370"/>
      <c r="M194" s="353"/>
      <c r="N194" s="371"/>
      <c r="O194" s="70">
        <f t="shared" si="8"/>
        <v>0</v>
      </c>
      <c r="P194" s="70">
        <f t="shared" si="8"/>
        <v>0</v>
      </c>
      <c r="Q194" s="135" t="str">
        <f t="shared" si="7"/>
        <v/>
      </c>
    </row>
    <row r="195" spans="1:17" x14ac:dyDescent="0.2">
      <c r="A195" s="363"/>
      <c r="B195" s="421"/>
      <c r="C195" s="422"/>
      <c r="D195" s="423"/>
      <c r="E195" s="423"/>
      <c r="F195" s="424"/>
      <c r="G195" s="423"/>
      <c r="H195" s="366"/>
      <c r="I195" s="370"/>
      <c r="J195" s="369"/>
      <c r="K195" s="369"/>
      <c r="L195" s="370"/>
      <c r="M195" s="353"/>
      <c r="N195" s="371"/>
      <c r="O195" s="70">
        <f t="shared" si="8"/>
        <v>0</v>
      </c>
      <c r="P195" s="70">
        <f t="shared" si="8"/>
        <v>0</v>
      </c>
      <c r="Q195" s="135" t="str">
        <f t="shared" si="7"/>
        <v/>
      </c>
    </row>
    <row r="196" spans="1:17" x14ac:dyDescent="0.2">
      <c r="A196" s="363"/>
      <c r="B196" s="359"/>
      <c r="C196" s="360"/>
      <c r="D196" s="352"/>
      <c r="E196" s="352"/>
      <c r="F196" s="361"/>
      <c r="G196" s="352"/>
      <c r="H196" s="352"/>
      <c r="I196" s="354"/>
      <c r="J196" s="353"/>
      <c r="K196" s="353"/>
      <c r="L196" s="354"/>
      <c r="M196" s="353"/>
      <c r="N196" s="371"/>
      <c r="O196" s="70">
        <f t="shared" si="8"/>
        <v>0</v>
      </c>
      <c r="P196" s="70">
        <f t="shared" si="8"/>
        <v>0</v>
      </c>
      <c r="Q196" s="135" t="str">
        <f t="shared" si="7"/>
        <v/>
      </c>
    </row>
    <row r="197" spans="1:17" x14ac:dyDescent="0.2">
      <c r="A197" s="363"/>
      <c r="B197" s="348"/>
      <c r="C197" s="372"/>
      <c r="D197" s="350"/>
      <c r="E197" s="350"/>
      <c r="F197" s="351"/>
      <c r="G197" s="352"/>
      <c r="H197" s="350"/>
      <c r="I197" s="354"/>
      <c r="J197" s="353"/>
      <c r="K197" s="353"/>
      <c r="L197" s="354"/>
      <c r="M197" s="353"/>
      <c r="N197" s="371"/>
      <c r="O197" s="70">
        <f t="shared" si="8"/>
        <v>0</v>
      </c>
      <c r="P197" s="70">
        <f t="shared" si="8"/>
        <v>0</v>
      </c>
      <c r="Q197" s="135" t="str">
        <f t="shared" ref="Q197:Q260" si="9">SUBSTITUTE(D197," ","_")</f>
        <v/>
      </c>
    </row>
    <row r="198" spans="1:17" x14ac:dyDescent="0.2">
      <c r="A198" s="363"/>
      <c r="B198" s="348"/>
      <c r="C198" s="372"/>
      <c r="D198" s="350"/>
      <c r="E198" s="350"/>
      <c r="F198" s="351"/>
      <c r="G198" s="368"/>
      <c r="H198" s="350"/>
      <c r="I198" s="354"/>
      <c r="J198" s="353"/>
      <c r="K198" s="353"/>
      <c r="L198" s="354"/>
      <c r="M198" s="353"/>
      <c r="N198" s="371"/>
      <c r="O198" s="70">
        <f t="shared" si="8"/>
        <v>0</v>
      </c>
      <c r="P198" s="70">
        <f t="shared" si="8"/>
        <v>0</v>
      </c>
      <c r="Q198" s="135" t="str">
        <f t="shared" si="9"/>
        <v/>
      </c>
    </row>
    <row r="199" spans="1:17" x14ac:dyDescent="0.2">
      <c r="A199" s="363"/>
      <c r="B199" s="348"/>
      <c r="C199" s="372"/>
      <c r="D199" s="350"/>
      <c r="E199" s="350"/>
      <c r="F199" s="351"/>
      <c r="G199" s="350"/>
      <c r="H199" s="350"/>
      <c r="I199" s="354"/>
      <c r="J199" s="353"/>
      <c r="K199" s="353"/>
      <c r="L199" s="354"/>
      <c r="M199" s="353"/>
      <c r="N199" s="371"/>
      <c r="O199" s="70">
        <f t="shared" si="8"/>
        <v>0</v>
      </c>
      <c r="P199" s="70">
        <f t="shared" si="8"/>
        <v>0</v>
      </c>
      <c r="Q199" s="135" t="str">
        <f t="shared" si="9"/>
        <v/>
      </c>
    </row>
    <row r="200" spans="1:17" x14ac:dyDescent="0.2">
      <c r="A200" s="363"/>
      <c r="B200" s="348"/>
      <c r="C200" s="372"/>
      <c r="D200" s="350"/>
      <c r="E200" s="350"/>
      <c r="F200" s="351"/>
      <c r="G200" s="378"/>
      <c r="H200" s="350"/>
      <c r="I200" s="354"/>
      <c r="J200" s="353"/>
      <c r="K200" s="353"/>
      <c r="L200" s="354"/>
      <c r="M200" s="353"/>
      <c r="N200" s="371"/>
      <c r="O200" s="70">
        <f t="shared" si="8"/>
        <v>0</v>
      </c>
      <c r="P200" s="70">
        <f t="shared" si="8"/>
        <v>0</v>
      </c>
      <c r="Q200" s="135" t="str">
        <f t="shared" si="9"/>
        <v/>
      </c>
    </row>
    <row r="201" spans="1:17" x14ac:dyDescent="0.2">
      <c r="A201" s="363"/>
      <c r="B201" s="348"/>
      <c r="C201" s="372"/>
      <c r="D201" s="350"/>
      <c r="E201" s="350"/>
      <c r="F201" s="351"/>
      <c r="G201" s="350"/>
      <c r="H201" s="350"/>
      <c r="I201" s="354"/>
      <c r="J201" s="353"/>
      <c r="K201" s="353"/>
      <c r="L201" s="354"/>
      <c r="M201" s="353"/>
      <c r="N201" s="371"/>
      <c r="O201" s="70">
        <f t="shared" si="8"/>
        <v>0</v>
      </c>
      <c r="P201" s="70">
        <f t="shared" si="8"/>
        <v>0</v>
      </c>
      <c r="Q201" s="135" t="str">
        <f t="shared" si="9"/>
        <v/>
      </c>
    </row>
    <row r="202" spans="1:17" x14ac:dyDescent="0.2">
      <c r="A202" s="363"/>
      <c r="B202" s="348"/>
      <c r="C202" s="372"/>
      <c r="D202" s="350"/>
      <c r="E202" s="350"/>
      <c r="F202" s="351"/>
      <c r="G202" s="350"/>
      <c r="H202" s="350"/>
      <c r="I202" s="354"/>
      <c r="J202" s="353"/>
      <c r="K202" s="353"/>
      <c r="L202" s="354"/>
      <c r="M202" s="353"/>
      <c r="N202" s="371"/>
      <c r="O202" s="70">
        <f t="shared" si="8"/>
        <v>0</v>
      </c>
      <c r="P202" s="70">
        <f t="shared" si="8"/>
        <v>0</v>
      </c>
      <c r="Q202" s="135" t="str">
        <f t="shared" si="9"/>
        <v/>
      </c>
    </row>
    <row r="203" spans="1:17" x14ac:dyDescent="0.2">
      <c r="A203" s="363"/>
      <c r="B203" s="348"/>
      <c r="C203" s="372"/>
      <c r="D203" s="350"/>
      <c r="E203" s="350"/>
      <c r="F203" s="351"/>
      <c r="G203" s="350"/>
      <c r="H203" s="350"/>
      <c r="I203" s="354"/>
      <c r="J203" s="353"/>
      <c r="K203" s="353"/>
      <c r="L203" s="354"/>
      <c r="M203" s="353"/>
      <c r="N203" s="371"/>
      <c r="O203" s="70">
        <f t="shared" si="8"/>
        <v>0</v>
      </c>
      <c r="P203" s="70">
        <f t="shared" si="8"/>
        <v>0</v>
      </c>
      <c r="Q203" s="135" t="str">
        <f t="shared" si="9"/>
        <v/>
      </c>
    </row>
    <row r="204" spans="1:17" x14ac:dyDescent="0.2">
      <c r="A204" s="363"/>
      <c r="B204" s="348"/>
      <c r="C204" s="372"/>
      <c r="D204" s="350"/>
      <c r="E204" s="350"/>
      <c r="F204" s="351"/>
      <c r="G204" s="350"/>
      <c r="H204" s="350"/>
      <c r="I204" s="354"/>
      <c r="J204" s="353"/>
      <c r="K204" s="353"/>
      <c r="L204" s="354"/>
      <c r="M204" s="353"/>
      <c r="N204" s="371"/>
      <c r="O204" s="70">
        <f t="shared" si="8"/>
        <v>0</v>
      </c>
      <c r="P204" s="70">
        <f t="shared" si="8"/>
        <v>0</v>
      </c>
      <c r="Q204" s="135" t="str">
        <f t="shared" si="9"/>
        <v/>
      </c>
    </row>
    <row r="205" spans="1:17" x14ac:dyDescent="0.2">
      <c r="A205" s="363"/>
      <c r="B205" s="348"/>
      <c r="C205" s="372"/>
      <c r="D205" s="350"/>
      <c r="E205" s="350"/>
      <c r="F205" s="351"/>
      <c r="G205" s="350"/>
      <c r="H205" s="350"/>
      <c r="I205" s="354"/>
      <c r="J205" s="353"/>
      <c r="K205" s="353"/>
      <c r="L205" s="354"/>
      <c r="M205" s="353"/>
      <c r="N205" s="371"/>
      <c r="O205" s="70">
        <f t="shared" si="8"/>
        <v>0</v>
      </c>
      <c r="P205" s="70">
        <f t="shared" si="8"/>
        <v>0</v>
      </c>
      <c r="Q205" s="135" t="str">
        <f t="shared" si="9"/>
        <v/>
      </c>
    </row>
    <row r="206" spans="1:17" x14ac:dyDescent="0.2">
      <c r="A206" s="363"/>
      <c r="B206" s="348"/>
      <c r="C206" s="372"/>
      <c r="D206" s="350"/>
      <c r="E206" s="350"/>
      <c r="F206" s="351"/>
      <c r="G206" s="350"/>
      <c r="H206" s="350"/>
      <c r="I206" s="354"/>
      <c r="J206" s="353"/>
      <c r="K206" s="353"/>
      <c r="L206" s="354"/>
      <c r="M206" s="353"/>
      <c r="N206" s="371"/>
      <c r="O206" s="70">
        <f t="shared" si="8"/>
        <v>0</v>
      </c>
      <c r="P206" s="70">
        <f t="shared" si="8"/>
        <v>0</v>
      </c>
      <c r="Q206" s="135" t="str">
        <f t="shared" si="9"/>
        <v/>
      </c>
    </row>
    <row r="207" spans="1:17" x14ac:dyDescent="0.2">
      <c r="A207" s="358"/>
      <c r="B207" s="359"/>
      <c r="C207" s="360"/>
      <c r="D207" s="352"/>
      <c r="E207" s="352"/>
      <c r="F207" s="361"/>
      <c r="G207" s="352"/>
      <c r="H207" s="352"/>
      <c r="I207" s="354"/>
      <c r="J207" s="353"/>
      <c r="K207" s="353"/>
      <c r="L207" s="354"/>
      <c r="M207" s="353"/>
      <c r="N207" s="371"/>
      <c r="O207" s="70">
        <f t="shared" si="8"/>
        <v>0</v>
      </c>
      <c r="P207" s="70">
        <f t="shared" si="8"/>
        <v>0</v>
      </c>
      <c r="Q207" s="135" t="str">
        <f t="shared" si="9"/>
        <v/>
      </c>
    </row>
    <row r="208" spans="1:17" x14ac:dyDescent="0.2">
      <c r="A208" s="363"/>
      <c r="B208" s="348"/>
      <c r="C208" s="372"/>
      <c r="D208" s="350"/>
      <c r="E208" s="350"/>
      <c r="F208" s="351"/>
      <c r="G208" s="350"/>
      <c r="H208" s="350"/>
      <c r="I208" s="354"/>
      <c r="J208" s="353"/>
      <c r="K208" s="353"/>
      <c r="L208" s="354"/>
      <c r="M208" s="353"/>
      <c r="N208" s="371"/>
      <c r="O208" s="70">
        <f t="shared" si="8"/>
        <v>0</v>
      </c>
      <c r="P208" s="70">
        <f t="shared" si="8"/>
        <v>0</v>
      </c>
      <c r="Q208" s="135" t="str">
        <f t="shared" si="9"/>
        <v/>
      </c>
    </row>
    <row r="209" spans="1:17" x14ac:dyDescent="0.2">
      <c r="A209" s="363"/>
      <c r="B209" s="348"/>
      <c r="C209" s="372"/>
      <c r="D209" s="350"/>
      <c r="E209" s="350"/>
      <c r="F209" s="351"/>
      <c r="G209" s="350"/>
      <c r="H209" s="350"/>
      <c r="I209" s="354"/>
      <c r="J209" s="353"/>
      <c r="K209" s="353"/>
      <c r="L209" s="354"/>
      <c r="M209" s="353"/>
      <c r="N209" s="371"/>
      <c r="O209" s="70">
        <f t="shared" si="8"/>
        <v>0</v>
      </c>
      <c r="P209" s="70">
        <f t="shared" si="8"/>
        <v>0</v>
      </c>
      <c r="Q209" s="135" t="str">
        <f t="shared" si="9"/>
        <v/>
      </c>
    </row>
    <row r="210" spans="1:17" x14ac:dyDescent="0.2">
      <c r="A210" s="363"/>
      <c r="B210" s="348"/>
      <c r="C210" s="372"/>
      <c r="D210" s="350"/>
      <c r="E210" s="350"/>
      <c r="F210" s="351"/>
      <c r="G210" s="350"/>
      <c r="H210" s="350"/>
      <c r="I210" s="354"/>
      <c r="J210" s="353"/>
      <c r="K210" s="353"/>
      <c r="L210" s="354"/>
      <c r="M210" s="353"/>
      <c r="N210" s="371"/>
      <c r="O210" s="70">
        <f t="shared" si="8"/>
        <v>0</v>
      </c>
      <c r="P210" s="70">
        <f t="shared" si="8"/>
        <v>0</v>
      </c>
      <c r="Q210" s="135" t="str">
        <f t="shared" si="9"/>
        <v/>
      </c>
    </row>
    <row r="211" spans="1:17" x14ac:dyDescent="0.2">
      <c r="A211" s="363"/>
      <c r="B211" s="348"/>
      <c r="C211" s="372"/>
      <c r="D211" s="350"/>
      <c r="E211" s="350"/>
      <c r="F211" s="351"/>
      <c r="G211" s="350"/>
      <c r="H211" s="350"/>
      <c r="I211" s="354"/>
      <c r="J211" s="353"/>
      <c r="K211" s="353"/>
      <c r="L211" s="354"/>
      <c r="M211" s="353"/>
      <c r="N211" s="379"/>
      <c r="O211" s="70">
        <f t="shared" si="8"/>
        <v>0</v>
      </c>
      <c r="P211" s="70">
        <f t="shared" si="8"/>
        <v>0</v>
      </c>
      <c r="Q211" s="135" t="str">
        <f t="shared" si="9"/>
        <v/>
      </c>
    </row>
    <row r="212" spans="1:17" x14ac:dyDescent="0.2">
      <c r="A212" s="363"/>
      <c r="B212" s="348"/>
      <c r="C212" s="372"/>
      <c r="D212" s="350"/>
      <c r="E212" s="350"/>
      <c r="F212" s="351"/>
      <c r="G212" s="350"/>
      <c r="H212" s="350"/>
      <c r="I212" s="354"/>
      <c r="J212" s="353"/>
      <c r="K212" s="353"/>
      <c r="L212" s="354"/>
      <c r="M212" s="353"/>
      <c r="N212" s="371"/>
      <c r="O212" s="70">
        <f t="shared" si="8"/>
        <v>0</v>
      </c>
      <c r="P212" s="70">
        <f t="shared" si="8"/>
        <v>0</v>
      </c>
      <c r="Q212" s="135" t="str">
        <f t="shared" si="9"/>
        <v/>
      </c>
    </row>
    <row r="213" spans="1:17" x14ac:dyDescent="0.2">
      <c r="A213" s="363"/>
      <c r="B213" s="348"/>
      <c r="C213" s="372"/>
      <c r="D213" s="350"/>
      <c r="E213" s="350"/>
      <c r="F213" s="351"/>
      <c r="G213" s="350"/>
      <c r="H213" s="350"/>
      <c r="I213" s="354"/>
      <c r="J213" s="353"/>
      <c r="K213" s="353"/>
      <c r="L213" s="354"/>
      <c r="M213" s="353"/>
      <c r="N213" s="371"/>
      <c r="O213" s="70">
        <f t="shared" si="8"/>
        <v>0</v>
      </c>
      <c r="P213" s="70">
        <f t="shared" si="8"/>
        <v>0</v>
      </c>
      <c r="Q213" s="135" t="str">
        <f t="shared" si="9"/>
        <v/>
      </c>
    </row>
    <row r="214" spans="1:17" x14ac:dyDescent="0.2">
      <c r="A214" s="363"/>
      <c r="B214" s="348"/>
      <c r="C214" s="372"/>
      <c r="D214" s="350"/>
      <c r="E214" s="350"/>
      <c r="F214" s="351"/>
      <c r="G214" s="350"/>
      <c r="H214" s="350"/>
      <c r="I214" s="354"/>
      <c r="J214" s="353"/>
      <c r="K214" s="353"/>
      <c r="L214" s="354"/>
      <c r="M214" s="353"/>
      <c r="N214" s="371"/>
      <c r="O214" s="70">
        <f t="shared" si="8"/>
        <v>0</v>
      </c>
      <c r="P214" s="70">
        <f t="shared" si="8"/>
        <v>0</v>
      </c>
      <c r="Q214" s="135" t="str">
        <f t="shared" si="9"/>
        <v/>
      </c>
    </row>
    <row r="215" spans="1:17" x14ac:dyDescent="0.2">
      <c r="A215" s="363"/>
      <c r="B215" s="348"/>
      <c r="C215" s="372"/>
      <c r="D215" s="350"/>
      <c r="E215" s="350"/>
      <c r="F215" s="351"/>
      <c r="G215" s="350"/>
      <c r="H215" s="350"/>
      <c r="I215" s="354"/>
      <c r="J215" s="353"/>
      <c r="K215" s="353"/>
      <c r="L215" s="354"/>
      <c r="M215" s="353"/>
      <c r="N215" s="371"/>
      <c r="O215" s="70">
        <f t="shared" si="8"/>
        <v>0</v>
      </c>
      <c r="P215" s="70">
        <f t="shared" si="8"/>
        <v>0</v>
      </c>
      <c r="Q215" s="135" t="str">
        <f t="shared" si="9"/>
        <v/>
      </c>
    </row>
    <row r="216" spans="1:17" x14ac:dyDescent="0.2">
      <c r="A216" s="363"/>
      <c r="B216" s="348"/>
      <c r="C216" s="372"/>
      <c r="D216" s="350"/>
      <c r="E216" s="350"/>
      <c r="F216" s="351"/>
      <c r="G216" s="350"/>
      <c r="H216" s="350"/>
      <c r="I216" s="354"/>
      <c r="J216" s="353"/>
      <c r="K216" s="353"/>
      <c r="L216" s="354"/>
      <c r="M216" s="353"/>
      <c r="N216" s="371"/>
      <c r="O216" s="70">
        <f t="shared" si="8"/>
        <v>0</v>
      </c>
      <c r="P216" s="70">
        <f t="shared" si="8"/>
        <v>0</v>
      </c>
      <c r="Q216" s="135" t="str">
        <f t="shared" si="9"/>
        <v/>
      </c>
    </row>
    <row r="217" spans="1:17" x14ac:dyDescent="0.2">
      <c r="A217" s="363"/>
      <c r="B217" s="359"/>
      <c r="C217" s="360"/>
      <c r="D217" s="352"/>
      <c r="E217" s="352"/>
      <c r="F217" s="361"/>
      <c r="G217" s="350"/>
      <c r="H217" s="352"/>
      <c r="I217" s="354"/>
      <c r="J217" s="353"/>
      <c r="K217" s="353"/>
      <c r="L217" s="354"/>
      <c r="M217" s="353"/>
      <c r="N217" s="371"/>
      <c r="O217" s="70">
        <f t="shared" si="8"/>
        <v>0</v>
      </c>
      <c r="P217" s="70">
        <f t="shared" si="8"/>
        <v>0</v>
      </c>
      <c r="Q217" s="135" t="str">
        <f t="shared" si="9"/>
        <v/>
      </c>
    </row>
    <row r="218" spans="1:17" x14ac:dyDescent="0.2">
      <c r="A218" s="363"/>
      <c r="B218" s="364"/>
      <c r="C218" s="365"/>
      <c r="D218" s="366"/>
      <c r="E218" s="366"/>
      <c r="F218" s="367"/>
      <c r="G218" s="352"/>
      <c r="H218" s="350"/>
      <c r="I218" s="354"/>
      <c r="J218" s="353"/>
      <c r="K218" s="353"/>
      <c r="L218" s="354"/>
      <c r="M218" s="353"/>
      <c r="N218" s="371"/>
      <c r="O218" s="70">
        <f t="shared" si="8"/>
        <v>0</v>
      </c>
      <c r="P218" s="70">
        <f t="shared" si="8"/>
        <v>0</v>
      </c>
      <c r="Q218" s="135" t="str">
        <f t="shared" si="9"/>
        <v/>
      </c>
    </row>
    <row r="219" spans="1:17" x14ac:dyDescent="0.2">
      <c r="A219" s="363"/>
      <c r="B219" s="348"/>
      <c r="C219" s="365"/>
      <c r="D219" s="350"/>
      <c r="E219" s="350"/>
      <c r="F219" s="351"/>
      <c r="G219" s="352"/>
      <c r="H219" s="350"/>
      <c r="I219" s="354"/>
      <c r="J219" s="353"/>
      <c r="K219" s="353"/>
      <c r="L219" s="354"/>
      <c r="M219" s="353"/>
      <c r="N219" s="371"/>
      <c r="O219" s="70">
        <f t="shared" si="8"/>
        <v>0</v>
      </c>
      <c r="P219" s="70">
        <f t="shared" si="8"/>
        <v>0</v>
      </c>
      <c r="Q219" s="135" t="str">
        <f t="shared" si="9"/>
        <v/>
      </c>
    </row>
    <row r="220" spans="1:17" x14ac:dyDescent="0.2">
      <c r="A220" s="363"/>
      <c r="B220" s="348"/>
      <c r="C220" s="372"/>
      <c r="D220" s="350"/>
      <c r="E220" s="350"/>
      <c r="F220" s="351"/>
      <c r="G220" s="350"/>
      <c r="H220" s="350"/>
      <c r="I220" s="354"/>
      <c r="J220" s="353"/>
      <c r="K220" s="353"/>
      <c r="L220" s="354"/>
      <c r="M220" s="353"/>
      <c r="N220" s="371"/>
      <c r="O220" s="70">
        <f t="shared" si="8"/>
        <v>0</v>
      </c>
      <c r="P220" s="70">
        <f t="shared" si="8"/>
        <v>0</v>
      </c>
      <c r="Q220" s="135" t="str">
        <f t="shared" si="9"/>
        <v/>
      </c>
    </row>
    <row r="221" spans="1:17" x14ac:dyDescent="0.2">
      <c r="A221" s="363"/>
      <c r="B221" s="348"/>
      <c r="C221" s="372"/>
      <c r="D221" s="350"/>
      <c r="E221" s="350"/>
      <c r="F221" s="351"/>
      <c r="G221" s="368"/>
      <c r="H221" s="350"/>
      <c r="I221" s="370"/>
      <c r="J221" s="370"/>
      <c r="K221" s="370"/>
      <c r="L221" s="370"/>
      <c r="M221" s="353"/>
      <c r="N221" s="371"/>
      <c r="O221" s="70">
        <f t="shared" si="8"/>
        <v>0</v>
      </c>
      <c r="P221" s="70">
        <f t="shared" si="8"/>
        <v>0</v>
      </c>
      <c r="Q221" s="135" t="str">
        <f t="shared" si="9"/>
        <v/>
      </c>
    </row>
    <row r="222" spans="1:17" x14ac:dyDescent="0.2">
      <c r="A222" s="363"/>
      <c r="B222" s="348"/>
      <c r="C222" s="372"/>
      <c r="D222" s="350"/>
      <c r="E222" s="350"/>
      <c r="F222" s="351"/>
      <c r="G222" s="368"/>
      <c r="H222" s="350"/>
      <c r="I222" s="370"/>
      <c r="J222" s="370"/>
      <c r="K222" s="370"/>
      <c r="L222" s="370"/>
      <c r="M222" s="353"/>
      <c r="N222" s="371"/>
      <c r="O222" s="70">
        <f t="shared" si="8"/>
        <v>0</v>
      </c>
      <c r="P222" s="70">
        <f t="shared" si="8"/>
        <v>0</v>
      </c>
      <c r="Q222" s="135" t="str">
        <f t="shared" si="9"/>
        <v/>
      </c>
    </row>
    <row r="223" spans="1:17" x14ac:dyDescent="0.2">
      <c r="A223" s="363"/>
      <c r="B223" s="348"/>
      <c r="C223" s="372"/>
      <c r="D223" s="350"/>
      <c r="E223" s="350"/>
      <c r="F223" s="351"/>
      <c r="G223" s="350"/>
      <c r="H223" s="350"/>
      <c r="I223" s="354"/>
      <c r="J223" s="353"/>
      <c r="K223" s="353"/>
      <c r="L223" s="354"/>
      <c r="M223" s="353"/>
      <c r="N223" s="371"/>
      <c r="O223" s="70">
        <f t="shared" si="8"/>
        <v>0</v>
      </c>
      <c r="P223" s="70">
        <f t="shared" si="8"/>
        <v>0</v>
      </c>
      <c r="Q223" s="135" t="str">
        <f t="shared" si="9"/>
        <v/>
      </c>
    </row>
    <row r="224" spans="1:17" x14ac:dyDescent="0.2">
      <c r="A224" s="363"/>
      <c r="B224" s="348"/>
      <c r="C224" s="372"/>
      <c r="D224" s="350"/>
      <c r="E224" s="350"/>
      <c r="F224" s="351"/>
      <c r="G224" s="350"/>
      <c r="H224" s="350"/>
      <c r="I224" s="354"/>
      <c r="J224" s="353"/>
      <c r="K224" s="353"/>
      <c r="L224" s="354"/>
      <c r="M224" s="353"/>
      <c r="N224" s="371"/>
      <c r="O224" s="70">
        <f t="shared" si="8"/>
        <v>0</v>
      </c>
      <c r="P224" s="70">
        <f t="shared" si="8"/>
        <v>0</v>
      </c>
      <c r="Q224" s="135" t="str">
        <f t="shared" si="9"/>
        <v/>
      </c>
    </row>
    <row r="225" spans="1:17" x14ac:dyDescent="0.2">
      <c r="A225" s="363"/>
      <c r="B225" s="348"/>
      <c r="C225" s="372"/>
      <c r="D225" s="350"/>
      <c r="E225" s="350"/>
      <c r="F225" s="351"/>
      <c r="G225" s="350"/>
      <c r="H225" s="350"/>
      <c r="I225" s="354"/>
      <c r="J225" s="353"/>
      <c r="K225" s="353"/>
      <c r="L225" s="354"/>
      <c r="M225" s="353"/>
      <c r="N225" s="371"/>
      <c r="O225" s="70">
        <f t="shared" si="8"/>
        <v>0</v>
      </c>
      <c r="P225" s="70">
        <f t="shared" si="8"/>
        <v>0</v>
      </c>
      <c r="Q225" s="135" t="str">
        <f t="shared" si="9"/>
        <v/>
      </c>
    </row>
    <row r="226" spans="1:17" x14ac:dyDescent="0.2">
      <c r="A226" s="363"/>
      <c r="B226" s="348"/>
      <c r="C226" s="372"/>
      <c r="D226" s="350"/>
      <c r="E226" s="350"/>
      <c r="F226" s="351"/>
      <c r="G226" s="350"/>
      <c r="H226" s="350"/>
      <c r="I226" s="354"/>
      <c r="J226" s="353"/>
      <c r="K226" s="353"/>
      <c r="L226" s="354"/>
      <c r="M226" s="353"/>
      <c r="N226" s="371"/>
      <c r="O226" s="70">
        <f t="shared" si="8"/>
        <v>0</v>
      </c>
      <c r="P226" s="70">
        <f t="shared" si="8"/>
        <v>0</v>
      </c>
      <c r="Q226" s="135" t="str">
        <f t="shared" si="9"/>
        <v/>
      </c>
    </row>
    <row r="227" spans="1:17" x14ac:dyDescent="0.2">
      <c r="A227" s="363"/>
      <c r="B227" s="348"/>
      <c r="C227" s="372"/>
      <c r="D227" s="350"/>
      <c r="E227" s="350"/>
      <c r="F227" s="351"/>
      <c r="G227" s="350"/>
      <c r="H227" s="350"/>
      <c r="I227" s="354"/>
      <c r="J227" s="353"/>
      <c r="K227" s="353"/>
      <c r="L227" s="354"/>
      <c r="M227" s="353"/>
      <c r="N227" s="371"/>
      <c r="O227" s="70">
        <f t="shared" si="8"/>
        <v>0</v>
      </c>
      <c r="P227" s="70">
        <f t="shared" si="8"/>
        <v>0</v>
      </c>
      <c r="Q227" s="135" t="str">
        <f t="shared" si="9"/>
        <v/>
      </c>
    </row>
    <row r="228" spans="1:17" x14ac:dyDescent="0.2">
      <c r="A228" s="363"/>
      <c r="B228" s="348"/>
      <c r="C228" s="372"/>
      <c r="D228" s="350"/>
      <c r="E228" s="350"/>
      <c r="F228" s="351"/>
      <c r="G228" s="350"/>
      <c r="H228" s="350"/>
      <c r="I228" s="354"/>
      <c r="J228" s="353"/>
      <c r="K228" s="353"/>
      <c r="L228" s="354"/>
      <c r="M228" s="353"/>
      <c r="N228" s="371"/>
      <c r="O228" s="70">
        <f t="shared" si="8"/>
        <v>0</v>
      </c>
      <c r="P228" s="70">
        <f t="shared" si="8"/>
        <v>0</v>
      </c>
      <c r="Q228" s="135" t="str">
        <f t="shared" si="9"/>
        <v/>
      </c>
    </row>
    <row r="229" spans="1:17" x14ac:dyDescent="0.2">
      <c r="A229" s="363"/>
      <c r="B229" s="348"/>
      <c r="C229" s="372"/>
      <c r="D229" s="350"/>
      <c r="E229" s="350"/>
      <c r="F229" s="351"/>
      <c r="G229" s="350"/>
      <c r="H229" s="350"/>
      <c r="I229" s="354"/>
      <c r="J229" s="353"/>
      <c r="K229" s="353"/>
      <c r="L229" s="354"/>
      <c r="M229" s="353"/>
      <c r="N229" s="371"/>
      <c r="O229" s="70">
        <f t="shared" si="8"/>
        <v>0</v>
      </c>
      <c r="P229" s="70">
        <f t="shared" si="8"/>
        <v>0</v>
      </c>
      <c r="Q229" s="135" t="str">
        <f t="shared" si="9"/>
        <v/>
      </c>
    </row>
    <row r="230" spans="1:17" x14ac:dyDescent="0.2">
      <c r="A230" s="363"/>
      <c r="B230" s="359"/>
      <c r="C230" s="360"/>
      <c r="D230" s="352"/>
      <c r="E230" s="352"/>
      <c r="F230" s="361"/>
      <c r="G230" s="352"/>
      <c r="H230" s="352"/>
      <c r="I230" s="354"/>
      <c r="J230" s="353"/>
      <c r="K230" s="353"/>
      <c r="L230" s="354"/>
      <c r="M230" s="353"/>
      <c r="N230" s="371"/>
      <c r="O230" s="70">
        <f t="shared" si="8"/>
        <v>0</v>
      </c>
      <c r="P230" s="70">
        <f t="shared" si="8"/>
        <v>0</v>
      </c>
      <c r="Q230" s="135" t="str">
        <f t="shared" si="9"/>
        <v/>
      </c>
    </row>
    <row r="231" spans="1:17" x14ac:dyDescent="0.2">
      <c r="A231" s="363"/>
      <c r="B231" s="359"/>
      <c r="C231" s="360"/>
      <c r="D231" s="352"/>
      <c r="E231" s="352"/>
      <c r="F231" s="361"/>
      <c r="G231" s="352"/>
      <c r="H231" s="352"/>
      <c r="I231" s="354"/>
      <c r="J231" s="353"/>
      <c r="K231" s="353"/>
      <c r="L231" s="354"/>
      <c r="M231" s="353"/>
      <c r="N231" s="371"/>
      <c r="O231" s="70">
        <f t="shared" si="8"/>
        <v>0</v>
      </c>
      <c r="P231" s="70">
        <f t="shared" si="8"/>
        <v>0</v>
      </c>
      <c r="Q231" s="135" t="str">
        <f t="shared" si="9"/>
        <v/>
      </c>
    </row>
    <row r="232" spans="1:17" x14ac:dyDescent="0.2">
      <c r="A232" s="363"/>
      <c r="B232" s="348"/>
      <c r="C232" s="372"/>
      <c r="D232" s="350"/>
      <c r="E232" s="350"/>
      <c r="F232" s="351"/>
      <c r="G232" s="350"/>
      <c r="H232" s="350"/>
      <c r="I232" s="354"/>
      <c r="J232" s="353"/>
      <c r="K232" s="353"/>
      <c r="L232" s="354"/>
      <c r="M232" s="353"/>
      <c r="N232" s="371"/>
      <c r="O232" s="70">
        <f t="shared" si="8"/>
        <v>0</v>
      </c>
      <c r="P232" s="70">
        <f t="shared" si="8"/>
        <v>0</v>
      </c>
      <c r="Q232" s="135" t="str">
        <f t="shared" si="9"/>
        <v/>
      </c>
    </row>
    <row r="233" spans="1:17" x14ac:dyDescent="0.2">
      <c r="A233" s="363"/>
      <c r="B233" s="348"/>
      <c r="C233" s="372"/>
      <c r="D233" s="350"/>
      <c r="E233" s="350"/>
      <c r="F233" s="351"/>
      <c r="G233" s="350"/>
      <c r="H233" s="350"/>
      <c r="I233" s="354"/>
      <c r="J233" s="353"/>
      <c r="K233" s="353"/>
      <c r="L233" s="370"/>
      <c r="M233" s="375"/>
      <c r="N233" s="371"/>
      <c r="O233" s="70">
        <f t="shared" si="8"/>
        <v>0</v>
      </c>
      <c r="P233" s="70">
        <f t="shared" si="8"/>
        <v>0</v>
      </c>
      <c r="Q233" s="135" t="str">
        <f t="shared" si="9"/>
        <v/>
      </c>
    </row>
    <row r="234" spans="1:17" x14ac:dyDescent="0.2">
      <c r="A234" s="363"/>
      <c r="B234" s="348"/>
      <c r="C234" s="372"/>
      <c r="D234" s="350"/>
      <c r="E234" s="350"/>
      <c r="F234" s="351"/>
      <c r="G234" s="350"/>
      <c r="H234" s="350"/>
      <c r="I234" s="354"/>
      <c r="J234" s="353"/>
      <c r="K234" s="353"/>
      <c r="L234" s="370"/>
      <c r="M234" s="375"/>
      <c r="N234" s="371"/>
      <c r="O234" s="70">
        <f t="shared" si="8"/>
        <v>0</v>
      </c>
      <c r="P234" s="70">
        <f t="shared" si="8"/>
        <v>0</v>
      </c>
      <c r="Q234" s="135" t="str">
        <f t="shared" si="9"/>
        <v/>
      </c>
    </row>
    <row r="235" spans="1:17" x14ac:dyDescent="0.2">
      <c r="A235" s="358"/>
      <c r="B235" s="359"/>
      <c r="C235" s="360"/>
      <c r="D235" s="352"/>
      <c r="E235" s="352"/>
      <c r="F235" s="361"/>
      <c r="G235" s="352"/>
      <c r="H235" s="352"/>
      <c r="I235" s="354"/>
      <c r="J235" s="354"/>
      <c r="K235" s="354"/>
      <c r="L235" s="370"/>
      <c r="M235" s="375"/>
      <c r="N235" s="362"/>
      <c r="O235" s="70">
        <f t="shared" si="8"/>
        <v>0</v>
      </c>
      <c r="P235" s="70">
        <f t="shared" si="8"/>
        <v>0</v>
      </c>
      <c r="Q235" s="135" t="str">
        <f t="shared" si="9"/>
        <v/>
      </c>
    </row>
    <row r="236" spans="1:17" x14ac:dyDescent="0.2">
      <c r="A236" s="363"/>
      <c r="B236" s="348"/>
      <c r="C236" s="372"/>
      <c r="D236" s="350"/>
      <c r="E236" s="350"/>
      <c r="F236" s="351"/>
      <c r="G236" s="350"/>
      <c r="H236" s="350"/>
      <c r="I236" s="354"/>
      <c r="J236" s="353"/>
      <c r="K236" s="353"/>
      <c r="L236" s="354"/>
      <c r="M236" s="375"/>
      <c r="N236" s="371"/>
      <c r="O236" s="70">
        <f t="shared" si="8"/>
        <v>0</v>
      </c>
      <c r="P236" s="70">
        <f t="shared" si="8"/>
        <v>0</v>
      </c>
      <c r="Q236" s="135" t="str">
        <f t="shared" si="9"/>
        <v/>
      </c>
    </row>
    <row r="237" spans="1:17" x14ac:dyDescent="0.2">
      <c r="A237" s="363"/>
      <c r="B237" s="348"/>
      <c r="C237" s="372"/>
      <c r="D237" s="350"/>
      <c r="E237" s="350"/>
      <c r="F237" s="351"/>
      <c r="G237" s="350"/>
      <c r="H237" s="350"/>
      <c r="I237" s="354"/>
      <c r="J237" s="353"/>
      <c r="K237" s="353"/>
      <c r="L237" s="354"/>
      <c r="M237" s="353"/>
      <c r="N237" s="371"/>
      <c r="O237" s="70">
        <f t="shared" si="8"/>
        <v>0</v>
      </c>
      <c r="P237" s="70">
        <f t="shared" si="8"/>
        <v>0</v>
      </c>
      <c r="Q237" s="135" t="str">
        <f t="shared" si="9"/>
        <v/>
      </c>
    </row>
    <row r="238" spans="1:17" x14ac:dyDescent="0.2">
      <c r="A238" s="363"/>
      <c r="B238" s="348"/>
      <c r="C238" s="372"/>
      <c r="D238" s="350"/>
      <c r="E238" s="350"/>
      <c r="F238" s="351"/>
      <c r="G238" s="350"/>
      <c r="H238" s="350"/>
      <c r="I238" s="354"/>
      <c r="J238" s="353"/>
      <c r="K238" s="353"/>
      <c r="L238" s="354"/>
      <c r="M238" s="353"/>
      <c r="N238" s="371"/>
      <c r="O238" s="70">
        <f t="shared" si="8"/>
        <v>0</v>
      </c>
      <c r="P238" s="70">
        <f t="shared" si="8"/>
        <v>0</v>
      </c>
      <c r="Q238" s="135" t="str">
        <f t="shared" si="9"/>
        <v/>
      </c>
    </row>
    <row r="239" spans="1:17" x14ac:dyDescent="0.2">
      <c r="A239" s="363"/>
      <c r="B239" s="348"/>
      <c r="C239" s="372"/>
      <c r="D239" s="350"/>
      <c r="E239" s="350"/>
      <c r="F239" s="351"/>
      <c r="G239" s="350"/>
      <c r="H239" s="350"/>
      <c r="I239" s="354"/>
      <c r="J239" s="353"/>
      <c r="K239" s="353"/>
      <c r="L239" s="354"/>
      <c r="M239" s="353"/>
      <c r="N239" s="371"/>
      <c r="O239" s="70">
        <f t="shared" si="8"/>
        <v>0</v>
      </c>
      <c r="P239" s="70">
        <f t="shared" si="8"/>
        <v>0</v>
      </c>
      <c r="Q239" s="135" t="str">
        <f t="shared" si="9"/>
        <v/>
      </c>
    </row>
    <row r="240" spans="1:17" x14ac:dyDescent="0.2">
      <c r="A240" s="363"/>
      <c r="B240" s="348"/>
      <c r="C240" s="372"/>
      <c r="D240" s="350"/>
      <c r="E240" s="350"/>
      <c r="F240" s="351"/>
      <c r="G240" s="352"/>
      <c r="H240" s="350"/>
      <c r="I240" s="354"/>
      <c r="J240" s="353"/>
      <c r="K240" s="353"/>
      <c r="L240" s="354"/>
      <c r="M240" s="353"/>
      <c r="N240" s="371"/>
      <c r="O240" s="70">
        <f t="shared" si="8"/>
        <v>0</v>
      </c>
      <c r="P240" s="70">
        <f t="shared" si="8"/>
        <v>0</v>
      </c>
      <c r="Q240" s="135" t="str">
        <f t="shared" si="9"/>
        <v/>
      </c>
    </row>
    <row r="241" spans="1:17" ht="42.75" customHeight="1" x14ac:dyDescent="0.2">
      <c r="A241" s="363"/>
      <c r="B241" s="348"/>
      <c r="C241" s="372"/>
      <c r="D241" s="350"/>
      <c r="E241" s="366"/>
      <c r="F241" s="367"/>
      <c r="G241" s="366"/>
      <c r="H241" s="350"/>
      <c r="I241" s="354"/>
      <c r="J241" s="353"/>
      <c r="K241" s="353"/>
      <c r="L241" s="354"/>
      <c r="M241" s="353"/>
      <c r="N241" s="371"/>
      <c r="O241" s="70">
        <f t="shared" si="8"/>
        <v>0</v>
      </c>
      <c r="P241" s="70">
        <f t="shared" si="8"/>
        <v>0</v>
      </c>
      <c r="Q241" s="135" t="str">
        <f t="shared" si="9"/>
        <v/>
      </c>
    </row>
    <row r="242" spans="1:17" ht="43.5" customHeight="1" x14ac:dyDescent="0.2">
      <c r="A242" s="363"/>
      <c r="B242" s="348"/>
      <c r="C242" s="372"/>
      <c r="D242" s="350"/>
      <c r="E242" s="366"/>
      <c r="F242" s="367"/>
      <c r="G242" s="368"/>
      <c r="H242" s="350"/>
      <c r="I242" s="354"/>
      <c r="J242" s="353"/>
      <c r="K242" s="353"/>
      <c r="L242" s="354"/>
      <c r="M242" s="353"/>
      <c r="N242" s="371"/>
      <c r="O242" s="70">
        <f t="shared" si="8"/>
        <v>0</v>
      </c>
      <c r="P242" s="70">
        <f t="shared" si="8"/>
        <v>0</v>
      </c>
      <c r="Q242" s="135" t="str">
        <f t="shared" si="9"/>
        <v/>
      </c>
    </row>
    <row r="243" spans="1:17" x14ac:dyDescent="0.2">
      <c r="A243" s="363"/>
      <c r="B243" s="348"/>
      <c r="C243" s="372"/>
      <c r="D243" s="350"/>
      <c r="E243" s="350"/>
      <c r="F243" s="351"/>
      <c r="G243" s="350"/>
      <c r="H243" s="350"/>
      <c r="I243" s="354"/>
      <c r="J243" s="353"/>
      <c r="K243" s="353"/>
      <c r="L243" s="354"/>
      <c r="M243" s="353"/>
      <c r="N243" s="371"/>
      <c r="O243" s="70">
        <f t="shared" si="8"/>
        <v>0</v>
      </c>
      <c r="P243" s="70">
        <f t="shared" si="8"/>
        <v>0</v>
      </c>
      <c r="Q243" s="135" t="str">
        <f t="shared" si="9"/>
        <v/>
      </c>
    </row>
    <row r="244" spans="1:17" x14ac:dyDescent="0.2">
      <c r="A244" s="363"/>
      <c r="B244" s="348"/>
      <c r="C244" s="372"/>
      <c r="D244" s="350"/>
      <c r="E244" s="350"/>
      <c r="F244" s="351"/>
      <c r="G244" s="350"/>
      <c r="H244" s="350"/>
      <c r="I244" s="354"/>
      <c r="J244" s="353"/>
      <c r="K244" s="353"/>
      <c r="L244" s="354"/>
      <c r="M244" s="353"/>
      <c r="N244" s="371"/>
      <c r="O244" s="70">
        <f t="shared" si="8"/>
        <v>0</v>
      </c>
      <c r="P244" s="70">
        <f t="shared" si="8"/>
        <v>0</v>
      </c>
      <c r="Q244" s="135" t="str">
        <f t="shared" si="9"/>
        <v/>
      </c>
    </row>
    <row r="245" spans="1:17" x14ac:dyDescent="0.2">
      <c r="A245" s="363"/>
      <c r="B245" s="348"/>
      <c r="C245" s="372"/>
      <c r="D245" s="350"/>
      <c r="E245" s="350"/>
      <c r="F245" s="351"/>
      <c r="G245" s="352"/>
      <c r="H245" s="350"/>
      <c r="I245" s="354"/>
      <c r="J245" s="353"/>
      <c r="K245" s="353"/>
      <c r="L245" s="354"/>
      <c r="M245" s="353"/>
      <c r="N245" s="371"/>
      <c r="O245" s="70">
        <f t="shared" si="8"/>
        <v>0</v>
      </c>
      <c r="P245" s="70">
        <f t="shared" si="8"/>
        <v>0</v>
      </c>
      <c r="Q245" s="135" t="str">
        <f t="shared" si="9"/>
        <v/>
      </c>
    </row>
    <row r="246" spans="1:17" x14ac:dyDescent="0.2">
      <c r="A246" s="363"/>
      <c r="B246" s="348"/>
      <c r="C246" s="372"/>
      <c r="D246" s="350"/>
      <c r="E246" s="350"/>
      <c r="F246" s="351"/>
      <c r="G246" s="352"/>
      <c r="H246" s="350"/>
      <c r="I246" s="354"/>
      <c r="J246" s="353"/>
      <c r="K246" s="353"/>
      <c r="L246" s="354"/>
      <c r="M246" s="353"/>
      <c r="N246" s="371"/>
      <c r="O246" s="70">
        <f t="shared" si="8"/>
        <v>0</v>
      </c>
      <c r="P246" s="70">
        <f t="shared" si="8"/>
        <v>0</v>
      </c>
      <c r="Q246" s="135" t="str">
        <f t="shared" si="9"/>
        <v/>
      </c>
    </row>
    <row r="247" spans="1:17" x14ac:dyDescent="0.2">
      <c r="A247" s="363"/>
      <c r="B247" s="348"/>
      <c r="C247" s="372"/>
      <c r="D247" s="350"/>
      <c r="E247" s="350"/>
      <c r="F247" s="351"/>
      <c r="G247" s="350"/>
      <c r="H247" s="350"/>
      <c r="I247" s="354"/>
      <c r="J247" s="353"/>
      <c r="K247" s="353"/>
      <c r="L247" s="354"/>
      <c r="M247" s="353"/>
      <c r="N247" s="371"/>
      <c r="O247" s="70">
        <f t="shared" si="8"/>
        <v>0</v>
      </c>
      <c r="P247" s="70">
        <f t="shared" si="8"/>
        <v>0</v>
      </c>
      <c r="Q247" s="135" t="str">
        <f t="shared" si="9"/>
        <v/>
      </c>
    </row>
    <row r="248" spans="1:17" x14ac:dyDescent="0.2">
      <c r="A248" s="363"/>
      <c r="B248" s="348"/>
      <c r="C248" s="372"/>
      <c r="D248" s="350"/>
      <c r="E248" s="350"/>
      <c r="F248" s="351"/>
      <c r="G248" s="350"/>
      <c r="H248" s="350"/>
      <c r="I248" s="354"/>
      <c r="J248" s="353"/>
      <c r="K248" s="353"/>
      <c r="L248" s="354"/>
      <c r="M248" s="353"/>
      <c r="N248" s="371"/>
      <c r="O248" s="70">
        <f t="shared" ref="O248:P301" si="10">IF(B248=0,0,IF(YEAR(B248)=$P$1,MONTH(B248)-$O$1+1,(YEAR(B248)-$P$1)*12-$O$1+1+MONTH(B248)))</f>
        <v>0</v>
      </c>
      <c r="P248" s="70">
        <f t="shared" si="10"/>
        <v>0</v>
      </c>
      <c r="Q248" s="135" t="str">
        <f t="shared" si="9"/>
        <v/>
      </c>
    </row>
    <row r="249" spans="1:17" x14ac:dyDescent="0.2">
      <c r="A249" s="363"/>
      <c r="B249" s="348"/>
      <c r="C249" s="372"/>
      <c r="D249" s="350"/>
      <c r="E249" s="350"/>
      <c r="F249" s="351"/>
      <c r="G249" s="350"/>
      <c r="H249" s="350"/>
      <c r="I249" s="354"/>
      <c r="J249" s="353"/>
      <c r="K249" s="353"/>
      <c r="L249" s="354"/>
      <c r="M249" s="353"/>
      <c r="N249" s="371"/>
      <c r="O249" s="70">
        <f t="shared" si="10"/>
        <v>0</v>
      </c>
      <c r="P249" s="70">
        <f t="shared" si="10"/>
        <v>0</v>
      </c>
      <c r="Q249" s="135" t="str">
        <f t="shared" si="9"/>
        <v/>
      </c>
    </row>
    <row r="250" spans="1:17" x14ac:dyDescent="0.2">
      <c r="A250" s="363"/>
      <c r="B250" s="348"/>
      <c r="C250" s="372"/>
      <c r="D250" s="350"/>
      <c r="E250" s="350"/>
      <c r="F250" s="351"/>
      <c r="G250" s="350"/>
      <c r="H250" s="350"/>
      <c r="I250" s="354"/>
      <c r="J250" s="353"/>
      <c r="K250" s="353"/>
      <c r="L250" s="354"/>
      <c r="M250" s="353"/>
      <c r="N250" s="371"/>
      <c r="O250" s="70">
        <f t="shared" si="10"/>
        <v>0</v>
      </c>
      <c r="P250" s="70">
        <f t="shared" si="10"/>
        <v>0</v>
      </c>
      <c r="Q250" s="135" t="str">
        <f t="shared" si="9"/>
        <v/>
      </c>
    </row>
    <row r="251" spans="1:17" x14ac:dyDescent="0.2">
      <c r="A251" s="363"/>
      <c r="B251" s="359"/>
      <c r="C251" s="360"/>
      <c r="D251" s="352"/>
      <c r="E251" s="352"/>
      <c r="F251" s="361"/>
      <c r="G251" s="352"/>
      <c r="H251" s="352"/>
      <c r="I251" s="354"/>
      <c r="J251" s="354"/>
      <c r="K251" s="354"/>
      <c r="L251" s="354"/>
      <c r="M251" s="354"/>
      <c r="N251" s="362"/>
      <c r="O251" s="70">
        <f t="shared" si="10"/>
        <v>0</v>
      </c>
      <c r="P251" s="70">
        <f t="shared" si="10"/>
        <v>0</v>
      </c>
      <c r="Q251" s="135" t="str">
        <f t="shared" si="9"/>
        <v/>
      </c>
    </row>
    <row r="252" spans="1:17" x14ac:dyDescent="0.2">
      <c r="A252" s="363"/>
      <c r="B252" s="348"/>
      <c r="C252" s="372"/>
      <c r="D252" s="350"/>
      <c r="E252" s="366"/>
      <c r="F252" s="367"/>
      <c r="G252" s="366"/>
      <c r="H252" s="350"/>
      <c r="I252" s="354"/>
      <c r="J252" s="353"/>
      <c r="K252" s="353"/>
      <c r="L252" s="354"/>
      <c r="M252" s="353"/>
      <c r="N252" s="371"/>
      <c r="O252" s="70">
        <f t="shared" si="10"/>
        <v>0</v>
      </c>
      <c r="P252" s="70">
        <f t="shared" si="10"/>
        <v>0</v>
      </c>
      <c r="Q252" s="135" t="str">
        <f t="shared" si="9"/>
        <v/>
      </c>
    </row>
    <row r="253" spans="1:17" x14ac:dyDescent="0.2">
      <c r="A253" s="363"/>
      <c r="B253" s="348"/>
      <c r="C253" s="372"/>
      <c r="D253" s="350"/>
      <c r="E253" s="350"/>
      <c r="F253" s="351"/>
      <c r="G253" s="352"/>
      <c r="H253" s="350"/>
      <c r="I253" s="354"/>
      <c r="J253" s="353"/>
      <c r="K253" s="353"/>
      <c r="L253" s="354"/>
      <c r="M253" s="353"/>
      <c r="N253" s="371"/>
      <c r="O253" s="70">
        <f t="shared" si="10"/>
        <v>0</v>
      </c>
      <c r="P253" s="70">
        <f t="shared" si="10"/>
        <v>0</v>
      </c>
      <c r="Q253" s="135" t="str">
        <f t="shared" si="9"/>
        <v/>
      </c>
    </row>
    <row r="254" spans="1:17" x14ac:dyDescent="0.2">
      <c r="A254" s="363"/>
      <c r="B254" s="348"/>
      <c r="C254" s="372"/>
      <c r="D254" s="350"/>
      <c r="E254" s="350"/>
      <c r="F254" s="351"/>
      <c r="G254" s="352"/>
      <c r="H254" s="350"/>
      <c r="I254" s="354"/>
      <c r="J254" s="353"/>
      <c r="K254" s="353"/>
      <c r="L254" s="354"/>
      <c r="M254" s="353"/>
      <c r="N254" s="371"/>
      <c r="O254" s="70">
        <f t="shared" si="10"/>
        <v>0</v>
      </c>
      <c r="P254" s="70">
        <f t="shared" si="10"/>
        <v>0</v>
      </c>
      <c r="Q254" s="135" t="str">
        <f t="shared" si="9"/>
        <v/>
      </c>
    </row>
    <row r="255" spans="1:17" x14ac:dyDescent="0.2">
      <c r="A255" s="363"/>
      <c r="B255" s="348"/>
      <c r="C255" s="372"/>
      <c r="D255" s="350"/>
      <c r="E255" s="366"/>
      <c r="F255" s="367"/>
      <c r="G255" s="368"/>
      <c r="H255" s="350"/>
      <c r="I255" s="354"/>
      <c r="J255" s="353"/>
      <c r="K255" s="353"/>
      <c r="L255" s="354"/>
      <c r="M255" s="353"/>
      <c r="N255" s="371"/>
      <c r="O255" s="70">
        <f t="shared" si="10"/>
        <v>0</v>
      </c>
      <c r="P255" s="70">
        <f t="shared" si="10"/>
        <v>0</v>
      </c>
      <c r="Q255" s="135" t="str">
        <f t="shared" si="9"/>
        <v/>
      </c>
    </row>
    <row r="256" spans="1:17" x14ac:dyDescent="0.2">
      <c r="A256" s="363"/>
      <c r="B256" s="348"/>
      <c r="C256" s="372"/>
      <c r="D256" s="350"/>
      <c r="E256" s="366"/>
      <c r="F256" s="367"/>
      <c r="G256" s="366"/>
      <c r="H256" s="350"/>
      <c r="I256" s="354"/>
      <c r="J256" s="353"/>
      <c r="K256" s="353"/>
      <c r="L256" s="354"/>
      <c r="M256" s="353"/>
      <c r="N256" s="371"/>
      <c r="O256" s="70">
        <f t="shared" si="10"/>
        <v>0</v>
      </c>
      <c r="P256" s="70">
        <f t="shared" si="10"/>
        <v>0</v>
      </c>
      <c r="Q256" s="135" t="str">
        <f t="shared" si="9"/>
        <v/>
      </c>
    </row>
    <row r="257" spans="1:17" x14ac:dyDescent="0.2">
      <c r="A257" s="363"/>
      <c r="B257" s="348"/>
      <c r="C257" s="372"/>
      <c r="D257" s="350"/>
      <c r="E257" s="350"/>
      <c r="F257" s="351"/>
      <c r="G257" s="350"/>
      <c r="H257" s="350"/>
      <c r="I257" s="354"/>
      <c r="J257" s="353"/>
      <c r="K257" s="353"/>
      <c r="L257" s="354"/>
      <c r="M257" s="353"/>
      <c r="N257" s="371"/>
      <c r="O257" s="70">
        <f t="shared" si="10"/>
        <v>0</v>
      </c>
      <c r="P257" s="70">
        <f t="shared" si="10"/>
        <v>0</v>
      </c>
      <c r="Q257" s="135" t="str">
        <f t="shared" si="9"/>
        <v/>
      </c>
    </row>
    <row r="258" spans="1:17" x14ac:dyDescent="0.2">
      <c r="A258" s="363"/>
      <c r="B258" s="348"/>
      <c r="C258" s="372"/>
      <c r="D258" s="350"/>
      <c r="E258" s="350"/>
      <c r="F258" s="383"/>
      <c r="G258" s="350"/>
      <c r="H258" s="350"/>
      <c r="I258" s="354"/>
      <c r="J258" s="353"/>
      <c r="K258" s="353"/>
      <c r="L258" s="354"/>
      <c r="M258" s="353"/>
      <c r="N258" s="371"/>
      <c r="O258" s="70">
        <f t="shared" si="10"/>
        <v>0</v>
      </c>
      <c r="P258" s="70">
        <f t="shared" si="10"/>
        <v>0</v>
      </c>
      <c r="Q258" s="135" t="str">
        <f t="shared" si="9"/>
        <v/>
      </c>
    </row>
    <row r="259" spans="1:17" x14ac:dyDescent="0.2">
      <c r="A259" s="363"/>
      <c r="B259" s="348"/>
      <c r="C259" s="372"/>
      <c r="D259" s="350"/>
      <c r="E259" s="350"/>
      <c r="F259" s="351"/>
      <c r="G259" s="350"/>
      <c r="H259" s="350"/>
      <c r="I259" s="354"/>
      <c r="J259" s="353"/>
      <c r="K259" s="353"/>
      <c r="L259" s="354"/>
      <c r="M259" s="353"/>
      <c r="N259" s="371"/>
      <c r="O259" s="70">
        <f t="shared" si="10"/>
        <v>0</v>
      </c>
      <c r="P259" s="70">
        <f t="shared" si="10"/>
        <v>0</v>
      </c>
      <c r="Q259" s="135" t="str">
        <f t="shared" si="9"/>
        <v/>
      </c>
    </row>
    <row r="260" spans="1:17" x14ac:dyDescent="0.2">
      <c r="A260" s="363"/>
      <c r="B260" s="348"/>
      <c r="C260" s="372"/>
      <c r="D260" s="350"/>
      <c r="E260" s="350"/>
      <c r="F260" s="351"/>
      <c r="G260" s="350"/>
      <c r="H260" s="350"/>
      <c r="I260" s="354"/>
      <c r="J260" s="353"/>
      <c r="K260" s="353"/>
      <c r="L260" s="354"/>
      <c r="M260" s="353"/>
      <c r="N260" s="371"/>
      <c r="O260" s="70">
        <f t="shared" si="10"/>
        <v>0</v>
      </c>
      <c r="P260" s="70">
        <f t="shared" si="10"/>
        <v>0</v>
      </c>
      <c r="Q260" s="135" t="str">
        <f t="shared" si="9"/>
        <v/>
      </c>
    </row>
    <row r="261" spans="1:17" x14ac:dyDescent="0.2">
      <c r="A261" s="363"/>
      <c r="B261" s="348"/>
      <c r="C261" s="372"/>
      <c r="D261" s="350"/>
      <c r="E261" s="350"/>
      <c r="F261" s="351"/>
      <c r="G261" s="350"/>
      <c r="H261" s="350"/>
      <c r="I261" s="354"/>
      <c r="J261" s="353"/>
      <c r="K261" s="353"/>
      <c r="L261" s="354"/>
      <c r="M261" s="353"/>
      <c r="N261" s="371"/>
      <c r="O261" s="70">
        <f t="shared" si="10"/>
        <v>0</v>
      </c>
      <c r="P261" s="70">
        <f t="shared" si="10"/>
        <v>0</v>
      </c>
      <c r="Q261" s="135" t="str">
        <f t="shared" ref="Q261:Q324" si="11">SUBSTITUTE(D261," ","_")</f>
        <v/>
      </c>
    </row>
    <row r="262" spans="1:17" x14ac:dyDescent="0.2">
      <c r="A262" s="363"/>
      <c r="B262" s="364"/>
      <c r="C262" s="372"/>
      <c r="D262" s="366"/>
      <c r="E262" s="366"/>
      <c r="F262" s="367"/>
      <c r="G262" s="366"/>
      <c r="H262" s="366"/>
      <c r="I262" s="370"/>
      <c r="J262" s="369"/>
      <c r="K262" s="353"/>
      <c r="L262" s="354"/>
      <c r="M262" s="353"/>
      <c r="N262" s="371"/>
      <c r="O262" s="70">
        <f t="shared" si="10"/>
        <v>0</v>
      </c>
      <c r="P262" s="70">
        <f t="shared" si="10"/>
        <v>0</v>
      </c>
      <c r="Q262" s="135" t="str">
        <f t="shared" si="11"/>
        <v/>
      </c>
    </row>
    <row r="263" spans="1:17" x14ac:dyDescent="0.2">
      <c r="A263" s="363"/>
      <c r="B263" s="348"/>
      <c r="C263" s="372"/>
      <c r="D263" s="350"/>
      <c r="E263" s="350"/>
      <c r="F263" s="351"/>
      <c r="G263" s="350"/>
      <c r="H263" s="350"/>
      <c r="I263" s="354"/>
      <c r="J263" s="353"/>
      <c r="K263" s="353"/>
      <c r="L263" s="354"/>
      <c r="M263" s="353"/>
      <c r="N263" s="371"/>
      <c r="O263" s="70">
        <f t="shared" si="10"/>
        <v>0</v>
      </c>
      <c r="P263" s="70">
        <f t="shared" si="10"/>
        <v>0</v>
      </c>
      <c r="Q263" s="135" t="str">
        <f t="shared" si="11"/>
        <v/>
      </c>
    </row>
    <row r="264" spans="1:17" x14ac:dyDescent="0.2">
      <c r="A264" s="363"/>
      <c r="B264" s="364"/>
      <c r="C264" s="372"/>
      <c r="D264" s="366"/>
      <c r="E264" s="366"/>
      <c r="F264" s="367"/>
      <c r="G264" s="366"/>
      <c r="H264" s="366"/>
      <c r="I264" s="370"/>
      <c r="J264" s="369"/>
      <c r="K264" s="369"/>
      <c r="L264" s="370"/>
      <c r="M264" s="369"/>
      <c r="N264" s="371"/>
      <c r="O264" s="70">
        <f t="shared" si="10"/>
        <v>0</v>
      </c>
      <c r="P264" s="70">
        <f t="shared" si="10"/>
        <v>0</v>
      </c>
      <c r="Q264" s="135" t="str">
        <f t="shared" si="11"/>
        <v/>
      </c>
    </row>
    <row r="265" spans="1:17" x14ac:dyDescent="0.2">
      <c r="A265" s="363"/>
      <c r="B265" s="364"/>
      <c r="C265" s="372"/>
      <c r="D265" s="366"/>
      <c r="E265" s="366"/>
      <c r="F265" s="367"/>
      <c r="G265" s="366"/>
      <c r="H265" s="366"/>
      <c r="I265" s="370"/>
      <c r="J265" s="369"/>
      <c r="K265" s="369"/>
      <c r="L265" s="354"/>
      <c r="M265" s="353"/>
      <c r="N265" s="371"/>
      <c r="O265" s="70">
        <f t="shared" si="10"/>
        <v>0</v>
      </c>
      <c r="P265" s="70">
        <f t="shared" si="10"/>
        <v>0</v>
      </c>
      <c r="Q265" s="135" t="str">
        <f t="shared" si="11"/>
        <v/>
      </c>
    </row>
    <row r="266" spans="1:17" x14ac:dyDescent="0.2">
      <c r="A266" s="363"/>
      <c r="B266" s="364"/>
      <c r="C266" s="372"/>
      <c r="D266" s="366"/>
      <c r="E266" s="366"/>
      <c r="F266" s="367"/>
      <c r="G266" s="366"/>
      <c r="H266" s="366"/>
      <c r="I266" s="370"/>
      <c r="J266" s="369"/>
      <c r="K266" s="369"/>
      <c r="L266" s="370"/>
      <c r="M266" s="369"/>
      <c r="N266" s="374"/>
      <c r="O266" s="70">
        <f t="shared" si="10"/>
        <v>0</v>
      </c>
      <c r="P266" s="70">
        <f t="shared" si="10"/>
        <v>0</v>
      </c>
      <c r="Q266" s="135" t="str">
        <f t="shared" si="11"/>
        <v/>
      </c>
    </row>
    <row r="267" spans="1:17" x14ac:dyDescent="0.2">
      <c r="A267" s="363"/>
      <c r="B267" s="364"/>
      <c r="C267" s="372"/>
      <c r="D267" s="366"/>
      <c r="E267" s="366"/>
      <c r="F267" s="367"/>
      <c r="G267" s="366"/>
      <c r="H267" s="366"/>
      <c r="I267" s="370"/>
      <c r="J267" s="369"/>
      <c r="K267" s="369"/>
      <c r="L267" s="370"/>
      <c r="M267" s="353"/>
      <c r="N267" s="371"/>
      <c r="O267" s="70">
        <f t="shared" si="10"/>
        <v>0</v>
      </c>
      <c r="P267" s="70">
        <f t="shared" si="10"/>
        <v>0</v>
      </c>
      <c r="Q267" s="135" t="str">
        <f t="shared" si="11"/>
        <v/>
      </c>
    </row>
    <row r="268" spans="1:17" x14ac:dyDescent="0.2">
      <c r="A268" s="363"/>
      <c r="B268" s="348"/>
      <c r="C268" s="372"/>
      <c r="D268" s="350"/>
      <c r="E268" s="350"/>
      <c r="F268" s="351"/>
      <c r="G268" s="350"/>
      <c r="H268" s="350"/>
      <c r="I268" s="354"/>
      <c r="J268" s="354"/>
      <c r="K268" s="354"/>
      <c r="L268" s="354"/>
      <c r="M268" s="353"/>
      <c r="N268" s="371"/>
      <c r="O268" s="70">
        <f t="shared" si="10"/>
        <v>0</v>
      </c>
      <c r="P268" s="70">
        <f t="shared" si="10"/>
        <v>0</v>
      </c>
      <c r="Q268" s="135" t="str">
        <f t="shared" si="11"/>
        <v/>
      </c>
    </row>
    <row r="269" spans="1:17" x14ac:dyDescent="0.2">
      <c r="A269" s="363"/>
      <c r="B269" s="348"/>
      <c r="C269" s="372"/>
      <c r="D269" s="350"/>
      <c r="E269" s="350"/>
      <c r="F269" s="351"/>
      <c r="G269" s="350"/>
      <c r="H269" s="350"/>
      <c r="I269" s="354"/>
      <c r="J269" s="354"/>
      <c r="K269" s="354"/>
      <c r="L269" s="354"/>
      <c r="M269" s="353"/>
      <c r="N269" s="371"/>
      <c r="O269" s="70">
        <f t="shared" si="10"/>
        <v>0</v>
      </c>
      <c r="P269" s="70">
        <f t="shared" si="10"/>
        <v>0</v>
      </c>
      <c r="Q269" s="135" t="str">
        <f t="shared" si="11"/>
        <v/>
      </c>
    </row>
    <row r="270" spans="1:17" x14ac:dyDescent="0.2">
      <c r="A270" s="363"/>
      <c r="B270" s="348"/>
      <c r="C270" s="372"/>
      <c r="D270" s="350"/>
      <c r="E270" s="350"/>
      <c r="F270" s="351"/>
      <c r="G270" s="350"/>
      <c r="H270" s="350"/>
      <c r="I270" s="354"/>
      <c r="J270" s="354"/>
      <c r="K270" s="354"/>
      <c r="L270" s="354"/>
      <c r="M270" s="353"/>
      <c r="N270" s="371"/>
      <c r="O270" s="70">
        <f t="shared" si="10"/>
        <v>0</v>
      </c>
      <c r="P270" s="70">
        <f t="shared" si="10"/>
        <v>0</v>
      </c>
      <c r="Q270" s="135" t="str">
        <f t="shared" si="11"/>
        <v/>
      </c>
    </row>
    <row r="271" spans="1:17" x14ac:dyDescent="0.2">
      <c r="A271" s="363"/>
      <c r="B271" s="348"/>
      <c r="C271" s="372"/>
      <c r="D271" s="350"/>
      <c r="E271" s="350"/>
      <c r="F271" s="383"/>
      <c r="G271" s="350"/>
      <c r="H271" s="350"/>
      <c r="I271" s="354"/>
      <c r="J271" s="353"/>
      <c r="K271" s="353"/>
      <c r="L271" s="354"/>
      <c r="M271" s="353"/>
      <c r="N271" s="371"/>
      <c r="O271" s="70">
        <f t="shared" si="10"/>
        <v>0</v>
      </c>
      <c r="P271" s="70">
        <f t="shared" si="10"/>
        <v>0</v>
      </c>
      <c r="Q271" s="135" t="str">
        <f t="shared" si="11"/>
        <v/>
      </c>
    </row>
    <row r="272" spans="1:17" x14ac:dyDescent="0.2">
      <c r="A272" s="363"/>
      <c r="B272" s="348"/>
      <c r="C272" s="372"/>
      <c r="D272" s="350"/>
      <c r="E272" s="350"/>
      <c r="F272" s="351"/>
      <c r="G272" s="350"/>
      <c r="H272" s="350"/>
      <c r="I272" s="354"/>
      <c r="J272" s="353"/>
      <c r="K272" s="353"/>
      <c r="L272" s="354"/>
      <c r="M272" s="353"/>
      <c r="N272" s="371"/>
      <c r="O272" s="70">
        <f t="shared" si="10"/>
        <v>0</v>
      </c>
      <c r="P272" s="70">
        <f t="shared" si="10"/>
        <v>0</v>
      </c>
      <c r="Q272" s="135" t="str">
        <f t="shared" si="11"/>
        <v/>
      </c>
    </row>
    <row r="273" spans="1:17" x14ac:dyDescent="0.2">
      <c r="A273" s="363"/>
      <c r="B273" s="348"/>
      <c r="C273" s="372"/>
      <c r="D273" s="350"/>
      <c r="E273" s="350"/>
      <c r="F273" s="351"/>
      <c r="G273" s="350"/>
      <c r="H273" s="350"/>
      <c r="I273" s="354"/>
      <c r="J273" s="353"/>
      <c r="K273" s="353"/>
      <c r="L273" s="354"/>
      <c r="M273" s="353"/>
      <c r="N273" s="371"/>
      <c r="O273" s="70">
        <f t="shared" si="10"/>
        <v>0</v>
      </c>
      <c r="P273" s="70">
        <f t="shared" si="10"/>
        <v>0</v>
      </c>
      <c r="Q273" s="135" t="str">
        <f t="shared" si="11"/>
        <v/>
      </c>
    </row>
    <row r="274" spans="1:17" x14ac:dyDescent="0.2">
      <c r="A274" s="363"/>
      <c r="B274" s="359"/>
      <c r="C274" s="360"/>
      <c r="D274" s="352"/>
      <c r="E274" s="352"/>
      <c r="F274" s="361"/>
      <c r="G274" s="352"/>
      <c r="H274" s="352"/>
      <c r="I274" s="354"/>
      <c r="J274" s="353"/>
      <c r="K274" s="353"/>
      <c r="L274" s="354"/>
      <c r="M274" s="353"/>
      <c r="N274" s="371"/>
      <c r="O274" s="70">
        <f t="shared" si="10"/>
        <v>0</v>
      </c>
      <c r="P274" s="70">
        <f t="shared" si="10"/>
        <v>0</v>
      </c>
      <c r="Q274" s="135" t="str">
        <f t="shared" si="11"/>
        <v/>
      </c>
    </row>
    <row r="275" spans="1:17" ht="41.25" customHeight="1" x14ac:dyDescent="0.2">
      <c r="A275" s="363"/>
      <c r="B275" s="348"/>
      <c r="C275" s="372"/>
      <c r="D275" s="350"/>
      <c r="E275" s="366"/>
      <c r="F275" s="367"/>
      <c r="G275" s="366"/>
      <c r="H275" s="350"/>
      <c r="I275" s="354"/>
      <c r="J275" s="353"/>
      <c r="K275" s="353"/>
      <c r="L275" s="354"/>
      <c r="M275" s="353"/>
      <c r="N275" s="371"/>
      <c r="O275" s="70">
        <f t="shared" si="10"/>
        <v>0</v>
      </c>
      <c r="P275" s="70">
        <f t="shared" si="10"/>
        <v>0</v>
      </c>
      <c r="Q275" s="135" t="str">
        <f t="shared" si="11"/>
        <v/>
      </c>
    </row>
    <row r="276" spans="1:17" x14ac:dyDescent="0.2">
      <c r="A276" s="363"/>
      <c r="B276" s="348"/>
      <c r="C276" s="372"/>
      <c r="D276" s="350"/>
      <c r="E276" s="366"/>
      <c r="F276" s="367"/>
      <c r="G276" s="366"/>
      <c r="H276" s="350"/>
      <c r="I276" s="354"/>
      <c r="J276" s="353"/>
      <c r="K276" s="353"/>
      <c r="L276" s="354"/>
      <c r="M276" s="353"/>
      <c r="N276" s="371"/>
      <c r="O276" s="70">
        <f t="shared" si="10"/>
        <v>0</v>
      </c>
      <c r="P276" s="70">
        <f t="shared" si="10"/>
        <v>0</v>
      </c>
      <c r="Q276" s="135" t="str">
        <f t="shared" si="11"/>
        <v/>
      </c>
    </row>
    <row r="277" spans="1:17" x14ac:dyDescent="0.2">
      <c r="A277" s="363"/>
      <c r="B277" s="348"/>
      <c r="C277" s="372"/>
      <c r="D277" s="350"/>
      <c r="E277" s="350"/>
      <c r="F277" s="351"/>
      <c r="G277" s="350"/>
      <c r="H277" s="350"/>
      <c r="I277" s="354"/>
      <c r="J277" s="353"/>
      <c r="K277" s="353"/>
      <c r="L277" s="354"/>
      <c r="M277" s="353"/>
      <c r="N277" s="371"/>
      <c r="O277" s="70">
        <f t="shared" si="10"/>
        <v>0</v>
      </c>
      <c r="P277" s="70">
        <f t="shared" si="10"/>
        <v>0</v>
      </c>
      <c r="Q277" s="135" t="str">
        <f t="shared" si="11"/>
        <v/>
      </c>
    </row>
    <row r="278" spans="1:17" x14ac:dyDescent="0.2">
      <c r="A278" s="363"/>
      <c r="B278" s="348"/>
      <c r="C278" s="372"/>
      <c r="D278" s="350"/>
      <c r="E278" s="350"/>
      <c r="F278" s="351"/>
      <c r="G278" s="350"/>
      <c r="H278" s="350"/>
      <c r="I278" s="354"/>
      <c r="J278" s="353"/>
      <c r="K278" s="353"/>
      <c r="L278" s="354"/>
      <c r="M278" s="353"/>
      <c r="N278" s="371"/>
      <c r="O278" s="70">
        <f t="shared" si="10"/>
        <v>0</v>
      </c>
      <c r="P278" s="70">
        <f t="shared" si="10"/>
        <v>0</v>
      </c>
      <c r="Q278" s="135" t="str">
        <f t="shared" si="11"/>
        <v/>
      </c>
    </row>
    <row r="279" spans="1:17" x14ac:dyDescent="0.2">
      <c r="A279" s="363"/>
      <c r="B279" s="348"/>
      <c r="C279" s="372"/>
      <c r="D279" s="350"/>
      <c r="E279" s="350"/>
      <c r="F279" s="351"/>
      <c r="G279" s="350"/>
      <c r="H279" s="350"/>
      <c r="I279" s="354"/>
      <c r="J279" s="353"/>
      <c r="K279" s="353"/>
      <c r="L279" s="354"/>
      <c r="M279" s="353"/>
      <c r="N279" s="371"/>
      <c r="O279" s="70">
        <f t="shared" si="10"/>
        <v>0</v>
      </c>
      <c r="P279" s="70">
        <f t="shared" si="10"/>
        <v>0</v>
      </c>
      <c r="Q279" s="135" t="str">
        <f t="shared" si="11"/>
        <v/>
      </c>
    </row>
    <row r="280" spans="1:17" x14ac:dyDescent="0.2">
      <c r="A280" s="363"/>
      <c r="B280" s="348"/>
      <c r="C280" s="372"/>
      <c r="D280" s="350"/>
      <c r="E280" s="350"/>
      <c r="F280" s="351"/>
      <c r="G280" s="350"/>
      <c r="H280" s="350"/>
      <c r="I280" s="354"/>
      <c r="J280" s="353"/>
      <c r="K280" s="353"/>
      <c r="L280" s="354"/>
      <c r="M280" s="353"/>
      <c r="N280" s="371"/>
      <c r="O280" s="70">
        <f t="shared" si="10"/>
        <v>0</v>
      </c>
      <c r="P280" s="70">
        <f t="shared" si="10"/>
        <v>0</v>
      </c>
      <c r="Q280" s="135" t="str">
        <f t="shared" si="11"/>
        <v/>
      </c>
    </row>
    <row r="281" spans="1:17" x14ac:dyDescent="0.2">
      <c r="A281" s="363"/>
      <c r="B281" s="348"/>
      <c r="C281" s="372"/>
      <c r="D281" s="350"/>
      <c r="E281" s="366"/>
      <c r="F281" s="367"/>
      <c r="G281" s="366"/>
      <c r="H281" s="350"/>
      <c r="I281" s="354"/>
      <c r="J281" s="353"/>
      <c r="K281" s="353"/>
      <c r="L281" s="354"/>
      <c r="M281" s="353"/>
      <c r="N281" s="371"/>
      <c r="O281" s="70">
        <f t="shared" si="10"/>
        <v>0</v>
      </c>
      <c r="P281" s="70">
        <f t="shared" si="10"/>
        <v>0</v>
      </c>
      <c r="Q281" s="135" t="str">
        <f t="shared" si="11"/>
        <v/>
      </c>
    </row>
    <row r="282" spans="1:17" x14ac:dyDescent="0.2">
      <c r="A282" s="363"/>
      <c r="B282" s="348"/>
      <c r="C282" s="372"/>
      <c r="D282" s="350"/>
      <c r="E282" s="350"/>
      <c r="F282" s="351"/>
      <c r="G282" s="350"/>
      <c r="H282" s="350"/>
      <c r="I282" s="354"/>
      <c r="J282" s="353"/>
      <c r="K282" s="353"/>
      <c r="L282" s="354"/>
      <c r="M282" s="353"/>
      <c r="N282" s="371"/>
      <c r="O282" s="70">
        <f t="shared" si="10"/>
        <v>0</v>
      </c>
      <c r="P282" s="70">
        <f t="shared" si="10"/>
        <v>0</v>
      </c>
      <c r="Q282" s="135" t="str">
        <f t="shared" si="11"/>
        <v/>
      </c>
    </row>
    <row r="283" spans="1:17" x14ac:dyDescent="0.2">
      <c r="A283" s="363"/>
      <c r="B283" s="348"/>
      <c r="C283" s="372"/>
      <c r="D283" s="350"/>
      <c r="E283" s="350"/>
      <c r="F283" s="351"/>
      <c r="G283" s="350"/>
      <c r="H283" s="350"/>
      <c r="I283" s="354"/>
      <c r="J283" s="353"/>
      <c r="K283" s="353"/>
      <c r="L283" s="354"/>
      <c r="M283" s="353"/>
      <c r="N283" s="371"/>
      <c r="O283" s="70">
        <f t="shared" si="10"/>
        <v>0</v>
      </c>
      <c r="P283" s="70">
        <f t="shared" si="10"/>
        <v>0</v>
      </c>
      <c r="Q283" s="135" t="str">
        <f t="shared" si="11"/>
        <v/>
      </c>
    </row>
    <row r="284" spans="1:17" x14ac:dyDescent="0.2">
      <c r="A284" s="363"/>
      <c r="B284" s="348"/>
      <c r="C284" s="372"/>
      <c r="D284" s="350"/>
      <c r="E284" s="350"/>
      <c r="F284" s="351"/>
      <c r="G284" s="350"/>
      <c r="H284" s="350"/>
      <c r="I284" s="354"/>
      <c r="J284" s="353"/>
      <c r="K284" s="353"/>
      <c r="L284" s="354"/>
      <c r="M284" s="353"/>
      <c r="N284" s="371"/>
      <c r="O284" s="70">
        <f t="shared" si="10"/>
        <v>0</v>
      </c>
      <c r="P284" s="70">
        <f t="shared" si="10"/>
        <v>0</v>
      </c>
      <c r="Q284" s="135" t="str">
        <f t="shared" si="11"/>
        <v/>
      </c>
    </row>
    <row r="285" spans="1:17" x14ac:dyDescent="0.2">
      <c r="A285" s="363"/>
      <c r="B285" s="348"/>
      <c r="C285" s="372"/>
      <c r="D285" s="350"/>
      <c r="E285" s="350"/>
      <c r="F285" s="351"/>
      <c r="G285" s="350"/>
      <c r="H285" s="350"/>
      <c r="I285" s="354"/>
      <c r="J285" s="353"/>
      <c r="K285" s="353"/>
      <c r="L285" s="354"/>
      <c r="M285" s="353"/>
      <c r="N285" s="371"/>
      <c r="O285" s="70">
        <f t="shared" si="10"/>
        <v>0</v>
      </c>
      <c r="P285" s="70">
        <f t="shared" si="10"/>
        <v>0</v>
      </c>
      <c r="Q285" s="135" t="str">
        <f t="shared" si="11"/>
        <v/>
      </c>
    </row>
    <row r="286" spans="1:17" x14ac:dyDescent="0.2">
      <c r="A286" s="363"/>
      <c r="B286" s="348"/>
      <c r="C286" s="372"/>
      <c r="D286" s="350"/>
      <c r="E286" s="350"/>
      <c r="F286" s="351"/>
      <c r="G286" s="350"/>
      <c r="H286" s="350"/>
      <c r="I286" s="354"/>
      <c r="J286" s="353"/>
      <c r="K286" s="353"/>
      <c r="L286" s="354"/>
      <c r="M286" s="353"/>
      <c r="N286" s="371"/>
      <c r="O286" s="70">
        <f t="shared" si="10"/>
        <v>0</v>
      </c>
      <c r="P286" s="70">
        <f t="shared" si="10"/>
        <v>0</v>
      </c>
      <c r="Q286" s="135" t="str">
        <f t="shared" si="11"/>
        <v/>
      </c>
    </row>
    <row r="287" spans="1:17" x14ac:dyDescent="0.2">
      <c r="A287" s="363"/>
      <c r="B287" s="348"/>
      <c r="C287" s="372"/>
      <c r="D287" s="350"/>
      <c r="E287" s="350"/>
      <c r="F287" s="351"/>
      <c r="G287" s="366"/>
      <c r="H287" s="350"/>
      <c r="I287" s="354"/>
      <c r="J287" s="353"/>
      <c r="K287" s="353"/>
      <c r="L287" s="354"/>
      <c r="M287" s="353"/>
      <c r="N287" s="371"/>
      <c r="O287" s="70">
        <f t="shared" si="10"/>
        <v>0</v>
      </c>
      <c r="P287" s="70">
        <f t="shared" si="10"/>
        <v>0</v>
      </c>
      <c r="Q287" s="135" t="str">
        <f t="shared" si="11"/>
        <v/>
      </c>
    </row>
    <row r="288" spans="1:17" x14ac:dyDescent="0.2">
      <c r="A288" s="363"/>
      <c r="B288" s="348"/>
      <c r="C288" s="372"/>
      <c r="D288" s="350"/>
      <c r="E288" s="350"/>
      <c r="F288" s="351"/>
      <c r="G288" s="352"/>
      <c r="H288" s="350"/>
      <c r="I288" s="354"/>
      <c r="J288" s="353"/>
      <c r="K288" s="353"/>
      <c r="L288" s="354"/>
      <c r="M288" s="353"/>
      <c r="N288" s="371"/>
      <c r="O288" s="70">
        <f t="shared" si="10"/>
        <v>0</v>
      </c>
      <c r="P288" s="70">
        <f t="shared" si="10"/>
        <v>0</v>
      </c>
      <c r="Q288" s="135" t="str">
        <f t="shared" si="11"/>
        <v/>
      </c>
    </row>
    <row r="289" spans="1:17" x14ac:dyDescent="0.2">
      <c r="A289" s="363"/>
      <c r="B289" s="348"/>
      <c r="C289" s="372"/>
      <c r="D289" s="350"/>
      <c r="E289" s="350"/>
      <c r="F289" s="351"/>
      <c r="G289" s="352"/>
      <c r="H289" s="350"/>
      <c r="I289" s="354"/>
      <c r="J289" s="353"/>
      <c r="K289" s="353"/>
      <c r="L289" s="354"/>
      <c r="M289" s="353"/>
      <c r="N289" s="371"/>
      <c r="O289" s="70">
        <f t="shared" si="10"/>
        <v>0</v>
      </c>
      <c r="P289" s="70">
        <f t="shared" si="10"/>
        <v>0</v>
      </c>
      <c r="Q289" s="135" t="str">
        <f t="shared" si="11"/>
        <v/>
      </c>
    </row>
    <row r="290" spans="1:17" x14ac:dyDescent="0.2">
      <c r="A290" s="363"/>
      <c r="B290" s="348"/>
      <c r="C290" s="372"/>
      <c r="D290" s="350"/>
      <c r="E290" s="350"/>
      <c r="F290" s="351"/>
      <c r="G290" s="352"/>
      <c r="H290" s="350"/>
      <c r="I290" s="354"/>
      <c r="J290" s="353"/>
      <c r="K290" s="353"/>
      <c r="L290" s="354"/>
      <c r="M290" s="353"/>
      <c r="N290" s="371"/>
      <c r="O290" s="70">
        <f t="shared" si="10"/>
        <v>0</v>
      </c>
      <c r="P290" s="70">
        <f t="shared" si="10"/>
        <v>0</v>
      </c>
      <c r="Q290" s="135" t="str">
        <f t="shared" si="11"/>
        <v/>
      </c>
    </row>
    <row r="291" spans="1:17" x14ac:dyDescent="0.2">
      <c r="A291" s="363"/>
      <c r="B291" s="348"/>
      <c r="C291" s="372"/>
      <c r="D291" s="350"/>
      <c r="E291" s="350"/>
      <c r="F291" s="351"/>
      <c r="G291" s="350"/>
      <c r="H291" s="350"/>
      <c r="I291" s="354"/>
      <c r="J291" s="353"/>
      <c r="K291" s="353"/>
      <c r="L291" s="354"/>
      <c r="M291" s="353"/>
      <c r="N291" s="371"/>
      <c r="O291" s="70">
        <f t="shared" si="10"/>
        <v>0</v>
      </c>
      <c r="P291" s="70">
        <f t="shared" si="10"/>
        <v>0</v>
      </c>
      <c r="Q291" s="135" t="str">
        <f t="shared" si="11"/>
        <v/>
      </c>
    </row>
    <row r="292" spans="1:17" x14ac:dyDescent="0.2">
      <c r="A292" s="363"/>
      <c r="B292" s="348"/>
      <c r="C292" s="372"/>
      <c r="D292" s="350"/>
      <c r="E292" s="350"/>
      <c r="F292" s="351"/>
      <c r="G292" s="350"/>
      <c r="H292" s="350"/>
      <c r="I292" s="354"/>
      <c r="J292" s="353"/>
      <c r="K292" s="353"/>
      <c r="L292" s="354"/>
      <c r="M292" s="353"/>
      <c r="N292" s="371"/>
      <c r="O292" s="70">
        <f t="shared" si="10"/>
        <v>0</v>
      </c>
      <c r="P292" s="70">
        <f t="shared" si="10"/>
        <v>0</v>
      </c>
      <c r="Q292" s="135" t="str">
        <f t="shared" si="11"/>
        <v/>
      </c>
    </row>
    <row r="293" spans="1:17" x14ac:dyDescent="0.2">
      <c r="A293" s="363"/>
      <c r="B293" s="348"/>
      <c r="C293" s="372"/>
      <c r="D293" s="350"/>
      <c r="E293" s="350"/>
      <c r="F293" s="351"/>
      <c r="G293" s="350"/>
      <c r="H293" s="350"/>
      <c r="I293" s="354"/>
      <c r="J293" s="353"/>
      <c r="K293" s="353"/>
      <c r="L293" s="354"/>
      <c r="M293" s="353"/>
      <c r="N293" s="371"/>
      <c r="O293" s="70">
        <f t="shared" si="10"/>
        <v>0</v>
      </c>
      <c r="P293" s="70">
        <f t="shared" si="10"/>
        <v>0</v>
      </c>
      <c r="Q293" s="135" t="str">
        <f t="shared" si="11"/>
        <v/>
      </c>
    </row>
    <row r="294" spans="1:17" x14ac:dyDescent="0.2">
      <c r="A294" s="358"/>
      <c r="B294" s="359"/>
      <c r="C294" s="360"/>
      <c r="D294" s="352"/>
      <c r="E294" s="352"/>
      <c r="F294" s="361"/>
      <c r="G294" s="352"/>
      <c r="H294" s="352"/>
      <c r="I294" s="354"/>
      <c r="J294" s="354"/>
      <c r="K294" s="354"/>
      <c r="L294" s="354"/>
      <c r="M294" s="392"/>
      <c r="N294" s="362"/>
      <c r="O294" s="70">
        <f t="shared" si="10"/>
        <v>0</v>
      </c>
      <c r="P294" s="70">
        <f t="shared" si="10"/>
        <v>0</v>
      </c>
      <c r="Q294" s="135" t="str">
        <f t="shared" si="11"/>
        <v/>
      </c>
    </row>
    <row r="295" spans="1:17" x14ac:dyDescent="0.2">
      <c r="A295" s="358"/>
      <c r="B295" s="359"/>
      <c r="C295" s="360"/>
      <c r="D295" s="352"/>
      <c r="E295" s="352"/>
      <c r="F295" s="361"/>
      <c r="G295" s="352"/>
      <c r="H295" s="352"/>
      <c r="I295" s="354"/>
      <c r="J295" s="354"/>
      <c r="K295" s="354"/>
      <c r="L295" s="354"/>
      <c r="M295" s="354"/>
      <c r="N295" s="362"/>
      <c r="O295" s="70">
        <f t="shared" si="10"/>
        <v>0</v>
      </c>
      <c r="P295" s="70">
        <f t="shared" si="10"/>
        <v>0</v>
      </c>
      <c r="Q295" s="135" t="str">
        <f t="shared" si="11"/>
        <v/>
      </c>
    </row>
    <row r="296" spans="1:17" x14ac:dyDescent="0.2">
      <c r="A296" s="363"/>
      <c r="B296" s="348"/>
      <c r="C296" s="372"/>
      <c r="D296" s="350"/>
      <c r="E296" s="350"/>
      <c r="F296" s="351"/>
      <c r="G296" s="350"/>
      <c r="H296" s="350"/>
      <c r="I296" s="354"/>
      <c r="J296" s="353"/>
      <c r="K296" s="353"/>
      <c r="L296" s="354"/>
      <c r="M296" s="353"/>
      <c r="N296" s="371"/>
      <c r="O296" s="70">
        <f t="shared" si="10"/>
        <v>0</v>
      </c>
      <c r="P296" s="70">
        <f t="shared" si="10"/>
        <v>0</v>
      </c>
      <c r="Q296" s="135" t="str">
        <f t="shared" si="11"/>
        <v/>
      </c>
    </row>
    <row r="297" spans="1:17" x14ac:dyDescent="0.2">
      <c r="A297" s="363"/>
      <c r="B297" s="348"/>
      <c r="C297" s="372"/>
      <c r="D297" s="350"/>
      <c r="E297" s="350"/>
      <c r="F297" s="351"/>
      <c r="G297" s="350"/>
      <c r="H297" s="350"/>
      <c r="I297" s="354"/>
      <c r="J297" s="353"/>
      <c r="K297" s="353"/>
      <c r="L297" s="354"/>
      <c r="M297" s="353"/>
      <c r="N297" s="371"/>
      <c r="O297" s="70">
        <f t="shared" si="10"/>
        <v>0</v>
      </c>
      <c r="P297" s="70">
        <f t="shared" si="10"/>
        <v>0</v>
      </c>
      <c r="Q297" s="135" t="str">
        <f t="shared" si="11"/>
        <v/>
      </c>
    </row>
    <row r="298" spans="1:17" x14ac:dyDescent="0.2">
      <c r="A298" s="363"/>
      <c r="B298" s="348"/>
      <c r="C298" s="372"/>
      <c r="D298" s="350"/>
      <c r="E298" s="350"/>
      <c r="F298" s="351"/>
      <c r="G298" s="350"/>
      <c r="H298" s="350"/>
      <c r="I298" s="354"/>
      <c r="J298" s="353"/>
      <c r="K298" s="353"/>
      <c r="L298" s="354"/>
      <c r="M298" s="353"/>
      <c r="N298" s="371"/>
      <c r="O298" s="70">
        <f t="shared" si="10"/>
        <v>0</v>
      </c>
      <c r="P298" s="70">
        <f t="shared" si="10"/>
        <v>0</v>
      </c>
      <c r="Q298" s="135" t="str">
        <f t="shared" si="11"/>
        <v/>
      </c>
    </row>
    <row r="299" spans="1:17" x14ac:dyDescent="0.2">
      <c r="A299" s="363"/>
      <c r="B299" s="348"/>
      <c r="C299" s="372"/>
      <c r="D299" s="350"/>
      <c r="E299" s="350"/>
      <c r="F299" s="351"/>
      <c r="G299" s="350"/>
      <c r="H299" s="350"/>
      <c r="I299" s="354"/>
      <c r="J299" s="353"/>
      <c r="K299" s="353"/>
      <c r="L299" s="354"/>
      <c r="M299" s="353"/>
      <c r="N299" s="371"/>
      <c r="O299" s="70">
        <f t="shared" si="10"/>
        <v>0</v>
      </c>
      <c r="P299" s="70">
        <f t="shared" si="10"/>
        <v>0</v>
      </c>
      <c r="Q299" s="135" t="str">
        <f t="shared" si="11"/>
        <v/>
      </c>
    </row>
    <row r="300" spans="1:17" x14ac:dyDescent="0.2">
      <c r="A300" s="363"/>
      <c r="B300" s="348"/>
      <c r="C300" s="372"/>
      <c r="D300" s="350"/>
      <c r="E300" s="350"/>
      <c r="F300" s="351"/>
      <c r="G300" s="350"/>
      <c r="H300" s="350"/>
      <c r="I300" s="354"/>
      <c r="J300" s="353"/>
      <c r="K300" s="353"/>
      <c r="L300" s="354"/>
      <c r="M300" s="353"/>
      <c r="N300" s="371"/>
      <c r="O300" s="70">
        <f t="shared" si="10"/>
        <v>0</v>
      </c>
      <c r="P300" s="70">
        <f t="shared" si="10"/>
        <v>0</v>
      </c>
      <c r="Q300" s="135" t="str">
        <f t="shared" si="11"/>
        <v/>
      </c>
    </row>
    <row r="301" spans="1:17" x14ac:dyDescent="0.2">
      <c r="A301" s="363"/>
      <c r="B301" s="348"/>
      <c r="C301" s="372"/>
      <c r="D301" s="350"/>
      <c r="E301" s="350"/>
      <c r="F301" s="351"/>
      <c r="G301" s="350"/>
      <c r="H301" s="350"/>
      <c r="I301" s="354"/>
      <c r="J301" s="353"/>
      <c r="K301" s="353"/>
      <c r="L301" s="354"/>
      <c r="M301" s="353"/>
      <c r="N301" s="371"/>
      <c r="O301" s="70">
        <f t="shared" si="10"/>
        <v>0</v>
      </c>
      <c r="P301" s="70">
        <f t="shared" si="10"/>
        <v>0</v>
      </c>
      <c r="Q301" s="135" t="str">
        <f t="shared" si="11"/>
        <v/>
      </c>
    </row>
    <row r="302" spans="1:17" x14ac:dyDescent="0.2">
      <c r="A302" s="363"/>
      <c r="B302" s="348"/>
      <c r="C302" s="372"/>
      <c r="D302" s="350"/>
      <c r="E302" s="350"/>
      <c r="F302" s="351"/>
      <c r="G302" s="352"/>
      <c r="H302" s="350"/>
      <c r="I302" s="354"/>
      <c r="J302" s="353"/>
      <c r="K302" s="353"/>
      <c r="L302" s="354"/>
      <c r="M302" s="353"/>
      <c r="N302" s="371"/>
      <c r="O302" s="70">
        <f t="shared" ref="O302:P352" si="12">IF(B302=0,0,IF(YEAR(B302)=$P$1,MONTH(B302)-$O$1+1,(YEAR(B302)-$P$1)*12-$O$1+1+MONTH(B302)))</f>
        <v>0</v>
      </c>
      <c r="P302" s="70">
        <f t="shared" si="12"/>
        <v>0</v>
      </c>
      <c r="Q302" s="135" t="str">
        <f t="shared" si="11"/>
        <v/>
      </c>
    </row>
    <row r="303" spans="1:17" x14ac:dyDescent="0.2">
      <c r="A303" s="363"/>
      <c r="B303" s="348"/>
      <c r="C303" s="372"/>
      <c r="D303" s="350"/>
      <c r="E303" s="350"/>
      <c r="F303" s="351"/>
      <c r="G303" s="352"/>
      <c r="H303" s="350"/>
      <c r="I303" s="354"/>
      <c r="J303" s="353"/>
      <c r="K303" s="353"/>
      <c r="L303" s="354"/>
      <c r="M303" s="353"/>
      <c r="N303" s="371"/>
      <c r="O303" s="70">
        <f t="shared" si="12"/>
        <v>0</v>
      </c>
      <c r="P303" s="70">
        <f t="shared" si="12"/>
        <v>0</v>
      </c>
      <c r="Q303" s="135" t="str">
        <f t="shared" si="11"/>
        <v/>
      </c>
    </row>
    <row r="304" spans="1:17" x14ac:dyDescent="0.2">
      <c r="A304" s="363"/>
      <c r="B304" s="348"/>
      <c r="C304" s="372"/>
      <c r="D304" s="350"/>
      <c r="E304" s="350"/>
      <c r="F304" s="351"/>
      <c r="G304" s="352"/>
      <c r="H304" s="350"/>
      <c r="I304" s="354"/>
      <c r="J304" s="353"/>
      <c r="K304" s="353"/>
      <c r="L304" s="354"/>
      <c r="M304" s="353"/>
      <c r="N304" s="371"/>
      <c r="O304" s="70">
        <f t="shared" si="12"/>
        <v>0</v>
      </c>
      <c r="P304" s="70">
        <f t="shared" si="12"/>
        <v>0</v>
      </c>
      <c r="Q304" s="135" t="str">
        <f t="shared" si="11"/>
        <v/>
      </c>
    </row>
    <row r="305" spans="1:17" x14ac:dyDescent="0.2">
      <c r="A305" s="363"/>
      <c r="B305" s="364"/>
      <c r="C305" s="365"/>
      <c r="D305" s="366"/>
      <c r="E305" s="366"/>
      <c r="F305" s="367"/>
      <c r="G305" s="366"/>
      <c r="H305" s="366"/>
      <c r="I305" s="370"/>
      <c r="J305" s="369"/>
      <c r="K305" s="369"/>
      <c r="L305" s="370"/>
      <c r="M305" s="369"/>
      <c r="N305" s="374"/>
      <c r="O305" s="70">
        <f t="shared" si="12"/>
        <v>0</v>
      </c>
      <c r="P305" s="70">
        <f t="shared" si="12"/>
        <v>0</v>
      </c>
      <c r="Q305" s="135" t="str">
        <f t="shared" si="11"/>
        <v/>
      </c>
    </row>
    <row r="306" spans="1:17" x14ac:dyDescent="0.2">
      <c r="A306" s="363"/>
      <c r="B306" s="348"/>
      <c r="C306" s="372"/>
      <c r="D306" s="350"/>
      <c r="E306" s="350"/>
      <c r="F306" s="351"/>
      <c r="G306" s="352"/>
      <c r="H306" s="350"/>
      <c r="I306" s="354"/>
      <c r="J306" s="353"/>
      <c r="K306" s="353"/>
      <c r="L306" s="354"/>
      <c r="M306" s="353"/>
      <c r="N306" s="371"/>
      <c r="O306" s="70">
        <f t="shared" si="12"/>
        <v>0</v>
      </c>
      <c r="P306" s="70">
        <f t="shared" si="12"/>
        <v>0</v>
      </c>
      <c r="Q306" s="135" t="str">
        <f t="shared" si="11"/>
        <v/>
      </c>
    </row>
    <row r="307" spans="1:17" x14ac:dyDescent="0.2">
      <c r="A307" s="363"/>
      <c r="B307" s="359"/>
      <c r="C307" s="360"/>
      <c r="D307" s="352"/>
      <c r="E307" s="352"/>
      <c r="F307" s="361"/>
      <c r="G307" s="352"/>
      <c r="H307" s="352"/>
      <c r="I307" s="354"/>
      <c r="J307" s="353"/>
      <c r="K307" s="353"/>
      <c r="L307" s="354"/>
      <c r="M307" s="353"/>
      <c r="N307" s="371"/>
      <c r="O307" s="70">
        <f t="shared" si="12"/>
        <v>0</v>
      </c>
      <c r="P307" s="70">
        <f t="shared" si="12"/>
        <v>0</v>
      </c>
      <c r="Q307" s="135" t="str">
        <f t="shared" si="11"/>
        <v/>
      </c>
    </row>
    <row r="308" spans="1:17" x14ac:dyDescent="0.2">
      <c r="A308" s="363"/>
      <c r="B308" s="348"/>
      <c r="C308" s="372"/>
      <c r="D308" s="350"/>
      <c r="E308" s="350"/>
      <c r="F308" s="351"/>
      <c r="G308" s="352"/>
      <c r="H308" s="350"/>
      <c r="I308" s="354"/>
      <c r="J308" s="353"/>
      <c r="K308" s="353"/>
      <c r="L308" s="354"/>
      <c r="M308" s="353"/>
      <c r="N308" s="371"/>
      <c r="O308" s="70">
        <f t="shared" si="12"/>
        <v>0</v>
      </c>
      <c r="P308" s="70">
        <f t="shared" si="12"/>
        <v>0</v>
      </c>
      <c r="Q308" s="135" t="str">
        <f t="shared" si="11"/>
        <v/>
      </c>
    </row>
    <row r="309" spans="1:17" x14ac:dyDescent="0.2">
      <c r="A309" s="363"/>
      <c r="B309" s="348"/>
      <c r="C309" s="372"/>
      <c r="D309" s="350"/>
      <c r="E309" s="350"/>
      <c r="F309" s="351"/>
      <c r="G309" s="352"/>
      <c r="H309" s="350"/>
      <c r="I309" s="354"/>
      <c r="J309" s="353"/>
      <c r="K309" s="353"/>
      <c r="L309" s="354"/>
      <c r="M309" s="353"/>
      <c r="N309" s="371"/>
      <c r="O309" s="70">
        <f t="shared" si="12"/>
        <v>0</v>
      </c>
      <c r="P309" s="70">
        <f t="shared" si="12"/>
        <v>0</v>
      </c>
      <c r="Q309" s="135" t="str">
        <f t="shared" si="11"/>
        <v/>
      </c>
    </row>
    <row r="310" spans="1:17" x14ac:dyDescent="0.2">
      <c r="A310" s="358"/>
      <c r="B310" s="359"/>
      <c r="C310" s="360"/>
      <c r="D310" s="352"/>
      <c r="E310" s="352"/>
      <c r="F310" s="361"/>
      <c r="G310" s="352"/>
      <c r="H310" s="352"/>
      <c r="I310" s="354"/>
      <c r="J310" s="354"/>
      <c r="K310" s="354"/>
      <c r="L310" s="354"/>
      <c r="M310" s="354"/>
      <c r="N310" s="362"/>
      <c r="O310" s="70">
        <f t="shared" si="12"/>
        <v>0</v>
      </c>
      <c r="P310" s="70">
        <f t="shared" si="12"/>
        <v>0</v>
      </c>
      <c r="Q310" s="135" t="str">
        <f t="shared" si="11"/>
        <v/>
      </c>
    </row>
    <row r="311" spans="1:17" x14ac:dyDescent="0.2">
      <c r="A311" s="363"/>
      <c r="B311" s="348"/>
      <c r="C311" s="372"/>
      <c r="D311" s="350"/>
      <c r="E311" s="350"/>
      <c r="F311" s="351"/>
      <c r="G311" s="352"/>
      <c r="H311" s="350"/>
      <c r="I311" s="354"/>
      <c r="J311" s="353"/>
      <c r="K311" s="353"/>
      <c r="L311" s="354"/>
      <c r="M311" s="353"/>
      <c r="N311" s="371"/>
      <c r="O311" s="70">
        <f t="shared" si="12"/>
        <v>0</v>
      </c>
      <c r="P311" s="70">
        <f t="shared" si="12"/>
        <v>0</v>
      </c>
      <c r="Q311" s="135" t="str">
        <f t="shared" si="11"/>
        <v/>
      </c>
    </row>
    <row r="312" spans="1:17" x14ac:dyDescent="0.2">
      <c r="A312" s="363"/>
      <c r="B312" s="348"/>
      <c r="C312" s="372"/>
      <c r="D312" s="350"/>
      <c r="E312" s="350"/>
      <c r="F312" s="351"/>
      <c r="G312" s="352"/>
      <c r="H312" s="350"/>
      <c r="I312" s="354"/>
      <c r="J312" s="353"/>
      <c r="K312" s="353"/>
      <c r="L312" s="354"/>
      <c r="M312" s="353"/>
      <c r="N312" s="371"/>
      <c r="O312" s="70">
        <f t="shared" si="12"/>
        <v>0</v>
      </c>
      <c r="P312" s="70">
        <f t="shared" si="12"/>
        <v>0</v>
      </c>
      <c r="Q312" s="135" t="str">
        <f t="shared" si="11"/>
        <v/>
      </c>
    </row>
    <row r="313" spans="1:17" x14ac:dyDescent="0.2">
      <c r="A313" s="363"/>
      <c r="B313" s="348"/>
      <c r="C313" s="372"/>
      <c r="D313" s="350"/>
      <c r="E313" s="350"/>
      <c r="F313" s="351"/>
      <c r="G313" s="352"/>
      <c r="H313" s="350"/>
      <c r="I313" s="354"/>
      <c r="J313" s="353"/>
      <c r="K313" s="353"/>
      <c r="L313" s="354"/>
      <c r="M313" s="353"/>
      <c r="N313" s="371"/>
      <c r="O313" s="70">
        <f t="shared" si="12"/>
        <v>0</v>
      </c>
      <c r="P313" s="70">
        <f t="shared" si="12"/>
        <v>0</v>
      </c>
      <c r="Q313" s="135" t="str">
        <f t="shared" si="11"/>
        <v/>
      </c>
    </row>
    <row r="314" spans="1:17" x14ac:dyDescent="0.2">
      <c r="A314" s="363"/>
      <c r="B314" s="348"/>
      <c r="C314" s="372"/>
      <c r="D314" s="350"/>
      <c r="E314" s="350"/>
      <c r="F314" s="351"/>
      <c r="G314" s="350"/>
      <c r="H314" s="350"/>
      <c r="I314" s="354"/>
      <c r="J314" s="353"/>
      <c r="K314" s="353"/>
      <c r="L314" s="354"/>
      <c r="M314" s="353"/>
      <c r="N314" s="371"/>
      <c r="O314" s="70">
        <f t="shared" si="12"/>
        <v>0</v>
      </c>
      <c r="P314" s="70">
        <f t="shared" si="12"/>
        <v>0</v>
      </c>
      <c r="Q314" s="135" t="str">
        <f t="shared" si="11"/>
        <v/>
      </c>
    </row>
    <row r="315" spans="1:17" x14ac:dyDescent="0.2">
      <c r="A315" s="363"/>
      <c r="B315" s="348"/>
      <c r="C315" s="372"/>
      <c r="D315" s="350"/>
      <c r="E315" s="350"/>
      <c r="F315" s="351"/>
      <c r="G315" s="350"/>
      <c r="H315" s="350"/>
      <c r="I315" s="354"/>
      <c r="J315" s="353"/>
      <c r="K315" s="353"/>
      <c r="L315" s="354"/>
      <c r="M315" s="353"/>
      <c r="N315" s="371"/>
      <c r="O315" s="70">
        <f t="shared" si="12"/>
        <v>0</v>
      </c>
      <c r="P315" s="70">
        <f t="shared" si="12"/>
        <v>0</v>
      </c>
      <c r="Q315" s="135" t="str">
        <f t="shared" si="11"/>
        <v/>
      </c>
    </row>
    <row r="316" spans="1:17" x14ac:dyDescent="0.2">
      <c r="A316" s="363"/>
      <c r="B316" s="348"/>
      <c r="C316" s="372"/>
      <c r="D316" s="350"/>
      <c r="E316" s="350"/>
      <c r="F316" s="351"/>
      <c r="G316" s="352"/>
      <c r="H316" s="350"/>
      <c r="I316" s="354"/>
      <c r="J316" s="354"/>
      <c r="K316" s="354"/>
      <c r="L316" s="354"/>
      <c r="M316" s="353"/>
      <c r="N316" s="371"/>
      <c r="O316" s="70">
        <f t="shared" si="12"/>
        <v>0</v>
      </c>
      <c r="P316" s="70">
        <f t="shared" si="12"/>
        <v>0</v>
      </c>
      <c r="Q316" s="135" t="str">
        <f t="shared" si="11"/>
        <v/>
      </c>
    </row>
    <row r="317" spans="1:17" x14ac:dyDescent="0.2">
      <c r="A317" s="363"/>
      <c r="B317" s="348"/>
      <c r="C317" s="372"/>
      <c r="D317" s="350"/>
      <c r="E317" s="350"/>
      <c r="F317" s="351"/>
      <c r="G317" s="350"/>
      <c r="H317" s="350"/>
      <c r="I317" s="354"/>
      <c r="J317" s="354"/>
      <c r="K317" s="354"/>
      <c r="L317" s="354"/>
      <c r="M317" s="353"/>
      <c r="N317" s="371"/>
      <c r="O317" s="70">
        <f t="shared" si="12"/>
        <v>0</v>
      </c>
      <c r="P317" s="70">
        <f t="shared" si="12"/>
        <v>0</v>
      </c>
      <c r="Q317" s="135" t="str">
        <f t="shared" si="11"/>
        <v/>
      </c>
    </row>
    <row r="318" spans="1:17" x14ac:dyDescent="0.2">
      <c r="A318" s="363"/>
      <c r="B318" s="348"/>
      <c r="C318" s="372"/>
      <c r="D318" s="350"/>
      <c r="E318" s="350"/>
      <c r="F318" s="351"/>
      <c r="G318" s="350"/>
      <c r="H318" s="350"/>
      <c r="I318" s="354"/>
      <c r="J318" s="354"/>
      <c r="K318" s="354"/>
      <c r="L318" s="354"/>
      <c r="M318" s="353"/>
      <c r="N318" s="371"/>
      <c r="O318" s="70">
        <f t="shared" si="12"/>
        <v>0</v>
      </c>
      <c r="P318" s="70">
        <f t="shared" si="12"/>
        <v>0</v>
      </c>
      <c r="Q318" s="135" t="str">
        <f t="shared" si="11"/>
        <v/>
      </c>
    </row>
    <row r="319" spans="1:17" x14ac:dyDescent="0.2">
      <c r="A319" s="358"/>
      <c r="B319" s="359"/>
      <c r="C319" s="360"/>
      <c r="D319" s="352"/>
      <c r="E319" s="352"/>
      <c r="F319" s="361"/>
      <c r="G319" s="352"/>
      <c r="H319" s="352"/>
      <c r="I319" s="354"/>
      <c r="J319" s="354"/>
      <c r="K319" s="354"/>
      <c r="L319" s="354"/>
      <c r="M319" s="354"/>
      <c r="N319" s="362"/>
      <c r="O319" s="70">
        <f t="shared" si="12"/>
        <v>0</v>
      </c>
      <c r="P319" s="70">
        <f t="shared" si="12"/>
        <v>0</v>
      </c>
      <c r="Q319" s="135" t="str">
        <f t="shared" si="11"/>
        <v/>
      </c>
    </row>
    <row r="320" spans="1:17" x14ac:dyDescent="0.2">
      <c r="A320" s="363"/>
      <c r="B320" s="348"/>
      <c r="C320" s="372"/>
      <c r="D320" s="350"/>
      <c r="E320" s="350"/>
      <c r="F320" s="351"/>
      <c r="G320" s="350"/>
      <c r="H320" s="350"/>
      <c r="I320" s="354"/>
      <c r="J320" s="354"/>
      <c r="K320" s="354"/>
      <c r="L320" s="354"/>
      <c r="M320" s="353"/>
      <c r="N320" s="371"/>
      <c r="O320" s="70">
        <f t="shared" si="12"/>
        <v>0</v>
      </c>
      <c r="P320" s="70">
        <f t="shared" si="12"/>
        <v>0</v>
      </c>
      <c r="Q320" s="135" t="str">
        <f t="shared" si="11"/>
        <v/>
      </c>
    </row>
    <row r="321" spans="1:17" x14ac:dyDescent="0.2">
      <c r="A321" s="363"/>
      <c r="B321" s="348"/>
      <c r="C321" s="372"/>
      <c r="D321" s="350"/>
      <c r="E321" s="350"/>
      <c r="F321" s="351"/>
      <c r="G321" s="350"/>
      <c r="H321" s="350"/>
      <c r="I321" s="354"/>
      <c r="J321" s="354"/>
      <c r="K321" s="354"/>
      <c r="L321" s="354"/>
      <c r="M321" s="353"/>
      <c r="N321" s="371"/>
      <c r="O321" s="70">
        <f t="shared" si="12"/>
        <v>0</v>
      </c>
      <c r="P321" s="70">
        <f t="shared" si="12"/>
        <v>0</v>
      </c>
      <c r="Q321" s="135" t="str">
        <f t="shared" si="11"/>
        <v/>
      </c>
    </row>
    <row r="322" spans="1:17" x14ac:dyDescent="0.2">
      <c r="A322" s="363"/>
      <c r="B322" s="348"/>
      <c r="C322" s="372"/>
      <c r="D322" s="350"/>
      <c r="E322" s="350"/>
      <c r="F322" s="351"/>
      <c r="G322" s="350"/>
      <c r="H322" s="350"/>
      <c r="I322" s="354"/>
      <c r="J322" s="354"/>
      <c r="K322" s="354"/>
      <c r="L322" s="354"/>
      <c r="M322" s="353"/>
      <c r="N322" s="371"/>
      <c r="O322" s="70">
        <f t="shared" si="12"/>
        <v>0</v>
      </c>
      <c r="P322" s="70">
        <f t="shared" si="12"/>
        <v>0</v>
      </c>
      <c r="Q322" s="135" t="str">
        <f t="shared" si="11"/>
        <v/>
      </c>
    </row>
    <row r="323" spans="1:17" x14ac:dyDescent="0.2">
      <c r="A323" s="363"/>
      <c r="B323" s="348"/>
      <c r="C323" s="372"/>
      <c r="D323" s="350"/>
      <c r="E323" s="350"/>
      <c r="F323" s="351"/>
      <c r="G323" s="350"/>
      <c r="H323" s="350"/>
      <c r="I323" s="354"/>
      <c r="J323" s="354"/>
      <c r="K323" s="354"/>
      <c r="L323" s="354"/>
      <c r="M323" s="353"/>
      <c r="N323" s="371"/>
      <c r="O323" s="70">
        <f t="shared" si="12"/>
        <v>0</v>
      </c>
      <c r="P323" s="70">
        <f t="shared" si="12"/>
        <v>0</v>
      </c>
      <c r="Q323" s="135" t="str">
        <f t="shared" si="11"/>
        <v/>
      </c>
    </row>
    <row r="324" spans="1:17" x14ac:dyDescent="0.2">
      <c r="A324" s="363"/>
      <c r="B324" s="348"/>
      <c r="C324" s="372"/>
      <c r="D324" s="350"/>
      <c r="E324" s="350"/>
      <c r="F324" s="351"/>
      <c r="G324" s="350"/>
      <c r="H324" s="350"/>
      <c r="I324" s="354"/>
      <c r="J324" s="354"/>
      <c r="K324" s="354"/>
      <c r="L324" s="354"/>
      <c r="M324" s="353"/>
      <c r="N324" s="371"/>
      <c r="O324" s="70">
        <f t="shared" si="12"/>
        <v>0</v>
      </c>
      <c r="P324" s="70">
        <f t="shared" si="12"/>
        <v>0</v>
      </c>
      <c r="Q324" s="135" t="str">
        <f t="shared" si="11"/>
        <v/>
      </c>
    </row>
    <row r="325" spans="1:17" x14ac:dyDescent="0.2">
      <c r="A325" s="363"/>
      <c r="B325" s="348"/>
      <c r="C325" s="372"/>
      <c r="D325" s="350"/>
      <c r="E325" s="350"/>
      <c r="F325" s="351"/>
      <c r="G325" s="350"/>
      <c r="H325" s="350"/>
      <c r="I325" s="354"/>
      <c r="J325" s="354"/>
      <c r="K325" s="354"/>
      <c r="L325" s="354"/>
      <c r="M325" s="353"/>
      <c r="N325" s="371"/>
      <c r="O325" s="70">
        <f t="shared" si="12"/>
        <v>0</v>
      </c>
      <c r="P325" s="70">
        <f t="shared" si="12"/>
        <v>0</v>
      </c>
      <c r="Q325" s="135" t="str">
        <f t="shared" ref="Q325:Q388" si="13">SUBSTITUTE(D325," ","_")</f>
        <v/>
      </c>
    </row>
    <row r="326" spans="1:17" x14ac:dyDescent="0.2">
      <c r="A326" s="363"/>
      <c r="B326" s="348"/>
      <c r="C326" s="372"/>
      <c r="D326" s="350"/>
      <c r="E326" s="350"/>
      <c r="F326" s="351"/>
      <c r="G326" s="352"/>
      <c r="H326" s="350"/>
      <c r="I326" s="354"/>
      <c r="J326" s="354"/>
      <c r="K326" s="354"/>
      <c r="L326" s="354"/>
      <c r="M326" s="353"/>
      <c r="N326" s="371"/>
      <c r="O326" s="70">
        <f t="shared" si="12"/>
        <v>0</v>
      </c>
      <c r="P326" s="70">
        <f t="shared" si="12"/>
        <v>0</v>
      </c>
      <c r="Q326" s="135" t="str">
        <f t="shared" si="13"/>
        <v/>
      </c>
    </row>
    <row r="327" spans="1:17" x14ac:dyDescent="0.2">
      <c r="A327" s="363"/>
      <c r="B327" s="348"/>
      <c r="C327" s="372"/>
      <c r="D327" s="350"/>
      <c r="E327" s="350"/>
      <c r="F327" s="351"/>
      <c r="G327" s="352"/>
      <c r="H327" s="350"/>
      <c r="I327" s="354"/>
      <c r="J327" s="353"/>
      <c r="K327" s="353"/>
      <c r="L327" s="354"/>
      <c r="M327" s="353"/>
      <c r="N327" s="371"/>
      <c r="O327" s="70">
        <f t="shared" si="12"/>
        <v>0</v>
      </c>
      <c r="P327" s="70">
        <f t="shared" si="12"/>
        <v>0</v>
      </c>
      <c r="Q327" s="135" t="str">
        <f t="shared" si="13"/>
        <v/>
      </c>
    </row>
    <row r="328" spans="1:17" x14ac:dyDescent="0.2">
      <c r="A328" s="363"/>
      <c r="B328" s="348"/>
      <c r="C328" s="372"/>
      <c r="D328" s="350"/>
      <c r="E328" s="350"/>
      <c r="F328" s="383"/>
      <c r="G328" s="350"/>
      <c r="H328" s="350"/>
      <c r="I328" s="354"/>
      <c r="J328" s="353"/>
      <c r="K328" s="353"/>
      <c r="L328" s="354"/>
      <c r="M328" s="353"/>
      <c r="N328" s="371"/>
      <c r="O328" s="70">
        <f t="shared" si="12"/>
        <v>0</v>
      </c>
      <c r="P328" s="70">
        <f t="shared" si="12"/>
        <v>0</v>
      </c>
      <c r="Q328" s="135" t="str">
        <f t="shared" si="13"/>
        <v/>
      </c>
    </row>
    <row r="329" spans="1:17" x14ac:dyDescent="0.2">
      <c r="A329" s="363"/>
      <c r="B329" s="348"/>
      <c r="C329" s="372"/>
      <c r="D329" s="350"/>
      <c r="E329" s="350"/>
      <c r="F329" s="351"/>
      <c r="G329" s="350"/>
      <c r="H329" s="350"/>
      <c r="I329" s="354"/>
      <c r="J329" s="353"/>
      <c r="K329" s="353"/>
      <c r="L329" s="354"/>
      <c r="M329" s="353"/>
      <c r="N329" s="371"/>
      <c r="O329" s="70">
        <f t="shared" si="12"/>
        <v>0</v>
      </c>
      <c r="P329" s="70">
        <f t="shared" si="12"/>
        <v>0</v>
      </c>
      <c r="Q329" s="135" t="str">
        <f t="shared" si="13"/>
        <v/>
      </c>
    </row>
    <row r="330" spans="1:17" x14ac:dyDescent="0.2">
      <c r="A330" s="363"/>
      <c r="B330" s="348"/>
      <c r="C330" s="372"/>
      <c r="D330" s="350"/>
      <c r="E330" s="350"/>
      <c r="F330" s="351"/>
      <c r="G330" s="350"/>
      <c r="H330" s="352"/>
      <c r="I330" s="354"/>
      <c r="J330" s="354"/>
      <c r="K330" s="354"/>
      <c r="L330" s="354"/>
      <c r="M330" s="353"/>
      <c r="N330" s="371"/>
      <c r="O330" s="70">
        <f t="shared" si="12"/>
        <v>0</v>
      </c>
      <c r="P330" s="70">
        <f t="shared" si="12"/>
        <v>0</v>
      </c>
      <c r="Q330" s="135" t="str">
        <f t="shared" si="13"/>
        <v/>
      </c>
    </row>
    <row r="331" spans="1:17" x14ac:dyDescent="0.2">
      <c r="A331" s="363"/>
      <c r="B331" s="348"/>
      <c r="C331" s="372"/>
      <c r="D331" s="350"/>
      <c r="E331" s="350"/>
      <c r="F331" s="351"/>
      <c r="G331" s="350"/>
      <c r="H331" s="350"/>
      <c r="I331" s="354"/>
      <c r="J331" s="353"/>
      <c r="K331" s="353"/>
      <c r="L331" s="354"/>
      <c r="M331" s="353"/>
      <c r="N331" s="371"/>
      <c r="O331" s="70">
        <f t="shared" si="12"/>
        <v>0</v>
      </c>
      <c r="P331" s="70">
        <f t="shared" si="12"/>
        <v>0</v>
      </c>
      <c r="Q331" s="135" t="str">
        <f t="shared" si="13"/>
        <v/>
      </c>
    </row>
    <row r="332" spans="1:17" x14ac:dyDescent="0.2">
      <c r="A332" s="363"/>
      <c r="B332" s="348"/>
      <c r="C332" s="372"/>
      <c r="D332" s="350"/>
      <c r="E332" s="350"/>
      <c r="F332" s="351"/>
      <c r="G332" s="350"/>
      <c r="H332" s="350"/>
      <c r="I332" s="354"/>
      <c r="J332" s="353"/>
      <c r="K332" s="353"/>
      <c r="L332" s="354"/>
      <c r="M332" s="353"/>
      <c r="N332" s="371"/>
      <c r="O332" s="70">
        <f t="shared" si="12"/>
        <v>0</v>
      </c>
      <c r="P332" s="70">
        <f t="shared" si="12"/>
        <v>0</v>
      </c>
      <c r="Q332" s="135" t="str">
        <f t="shared" si="13"/>
        <v/>
      </c>
    </row>
    <row r="333" spans="1:17" x14ac:dyDescent="0.2">
      <c r="A333" s="363"/>
      <c r="B333" s="348"/>
      <c r="C333" s="372"/>
      <c r="D333" s="350"/>
      <c r="E333" s="350"/>
      <c r="F333" s="351"/>
      <c r="G333" s="350"/>
      <c r="H333" s="350"/>
      <c r="I333" s="354"/>
      <c r="J333" s="353"/>
      <c r="K333" s="353"/>
      <c r="L333" s="354"/>
      <c r="M333" s="353"/>
      <c r="N333" s="371"/>
      <c r="O333" s="70">
        <f t="shared" si="12"/>
        <v>0</v>
      </c>
      <c r="P333" s="70">
        <f t="shared" si="12"/>
        <v>0</v>
      </c>
      <c r="Q333" s="135" t="str">
        <f t="shared" si="13"/>
        <v/>
      </c>
    </row>
    <row r="334" spans="1:17" x14ac:dyDescent="0.2">
      <c r="A334" s="363"/>
      <c r="B334" s="348"/>
      <c r="C334" s="372"/>
      <c r="D334" s="350"/>
      <c r="E334" s="350"/>
      <c r="F334" s="351"/>
      <c r="G334" s="350"/>
      <c r="H334" s="350"/>
      <c r="I334" s="354"/>
      <c r="J334" s="353"/>
      <c r="K334" s="353"/>
      <c r="L334" s="354"/>
      <c r="M334" s="353"/>
      <c r="N334" s="371"/>
      <c r="O334" s="70">
        <f t="shared" si="12"/>
        <v>0</v>
      </c>
      <c r="P334" s="70">
        <f t="shared" si="12"/>
        <v>0</v>
      </c>
      <c r="Q334" s="135" t="str">
        <f t="shared" si="13"/>
        <v/>
      </c>
    </row>
    <row r="335" spans="1:17" x14ac:dyDescent="0.2">
      <c r="A335" s="363"/>
      <c r="B335" s="348"/>
      <c r="C335" s="372"/>
      <c r="D335" s="350"/>
      <c r="E335" s="350"/>
      <c r="F335" s="351"/>
      <c r="G335" s="350"/>
      <c r="H335" s="350"/>
      <c r="I335" s="354"/>
      <c r="J335" s="353"/>
      <c r="K335" s="353"/>
      <c r="L335" s="354"/>
      <c r="M335" s="353"/>
      <c r="N335" s="371"/>
      <c r="O335" s="70">
        <f t="shared" si="12"/>
        <v>0</v>
      </c>
      <c r="P335" s="70">
        <f t="shared" si="12"/>
        <v>0</v>
      </c>
      <c r="Q335" s="135" t="str">
        <f t="shared" si="13"/>
        <v/>
      </c>
    </row>
    <row r="336" spans="1:17" x14ac:dyDescent="0.2">
      <c r="A336" s="363"/>
      <c r="B336" s="348"/>
      <c r="C336" s="372"/>
      <c r="D336" s="350"/>
      <c r="E336" s="350"/>
      <c r="F336" s="351"/>
      <c r="G336" s="350"/>
      <c r="H336" s="350"/>
      <c r="I336" s="354"/>
      <c r="J336" s="353"/>
      <c r="K336" s="353"/>
      <c r="L336" s="354"/>
      <c r="M336" s="353"/>
      <c r="N336" s="371"/>
      <c r="O336" s="70">
        <f t="shared" si="12"/>
        <v>0</v>
      </c>
      <c r="P336" s="70">
        <f t="shared" si="12"/>
        <v>0</v>
      </c>
      <c r="Q336" s="135" t="str">
        <f t="shared" si="13"/>
        <v/>
      </c>
    </row>
    <row r="337" spans="1:17" x14ac:dyDescent="0.2">
      <c r="A337" s="363"/>
      <c r="B337" s="348"/>
      <c r="C337" s="372"/>
      <c r="D337" s="350"/>
      <c r="E337" s="350"/>
      <c r="F337" s="351"/>
      <c r="G337" s="350"/>
      <c r="H337" s="350"/>
      <c r="I337" s="354"/>
      <c r="J337" s="353"/>
      <c r="K337" s="353"/>
      <c r="L337" s="354"/>
      <c r="M337" s="353"/>
      <c r="N337" s="371"/>
      <c r="O337" s="70">
        <f t="shared" si="12"/>
        <v>0</v>
      </c>
      <c r="P337" s="70">
        <f t="shared" si="12"/>
        <v>0</v>
      </c>
      <c r="Q337" s="135" t="str">
        <f t="shared" si="13"/>
        <v/>
      </c>
    </row>
    <row r="338" spans="1:17" x14ac:dyDescent="0.2">
      <c r="A338" s="363"/>
      <c r="B338" s="348"/>
      <c r="C338" s="372"/>
      <c r="D338" s="350"/>
      <c r="E338" s="350"/>
      <c r="F338" s="351"/>
      <c r="G338" s="350"/>
      <c r="H338" s="350"/>
      <c r="I338" s="354"/>
      <c r="J338" s="353"/>
      <c r="K338" s="353"/>
      <c r="L338" s="354"/>
      <c r="M338" s="353"/>
      <c r="N338" s="371"/>
      <c r="O338" s="70">
        <f t="shared" si="12"/>
        <v>0</v>
      </c>
      <c r="P338" s="70">
        <f t="shared" si="12"/>
        <v>0</v>
      </c>
      <c r="Q338" s="135" t="str">
        <f t="shared" si="13"/>
        <v/>
      </c>
    </row>
    <row r="339" spans="1:17" x14ac:dyDescent="0.2">
      <c r="A339" s="363"/>
      <c r="B339" s="348"/>
      <c r="C339" s="372"/>
      <c r="D339" s="350"/>
      <c r="E339" s="350"/>
      <c r="F339" s="351"/>
      <c r="G339" s="350"/>
      <c r="H339" s="350"/>
      <c r="I339" s="354"/>
      <c r="J339" s="353"/>
      <c r="K339" s="353"/>
      <c r="L339" s="354"/>
      <c r="M339" s="353"/>
      <c r="N339" s="371"/>
      <c r="O339" s="70">
        <f t="shared" si="12"/>
        <v>0</v>
      </c>
      <c r="P339" s="70">
        <f t="shared" si="12"/>
        <v>0</v>
      </c>
      <c r="Q339" s="135" t="str">
        <f t="shared" si="13"/>
        <v/>
      </c>
    </row>
    <row r="340" spans="1:17" x14ac:dyDescent="0.2">
      <c r="A340" s="363"/>
      <c r="B340" s="348"/>
      <c r="C340" s="372"/>
      <c r="D340" s="350"/>
      <c r="E340" s="350"/>
      <c r="F340" s="383"/>
      <c r="G340" s="350"/>
      <c r="H340" s="350"/>
      <c r="I340" s="354"/>
      <c r="J340" s="353"/>
      <c r="K340" s="353"/>
      <c r="L340" s="354"/>
      <c r="M340" s="353"/>
      <c r="N340" s="371"/>
      <c r="O340" s="70">
        <f t="shared" si="12"/>
        <v>0</v>
      </c>
      <c r="P340" s="70">
        <f t="shared" si="12"/>
        <v>0</v>
      </c>
      <c r="Q340" s="135" t="str">
        <f t="shared" si="13"/>
        <v/>
      </c>
    </row>
    <row r="341" spans="1:17" x14ac:dyDescent="0.2">
      <c r="A341" s="363"/>
      <c r="B341" s="387"/>
      <c r="C341" s="388"/>
      <c r="D341" s="368"/>
      <c r="E341" s="368"/>
      <c r="F341" s="373"/>
      <c r="G341" s="368"/>
      <c r="H341" s="368"/>
      <c r="I341" s="370"/>
      <c r="J341" s="370"/>
      <c r="K341" s="369"/>
      <c r="L341" s="370"/>
      <c r="M341" s="353"/>
      <c r="N341" s="371"/>
      <c r="O341" s="70">
        <f t="shared" si="12"/>
        <v>0</v>
      </c>
      <c r="P341" s="70">
        <f t="shared" si="12"/>
        <v>0</v>
      </c>
      <c r="Q341" s="135" t="str">
        <f t="shared" si="13"/>
        <v/>
      </c>
    </row>
    <row r="342" spans="1:17" x14ac:dyDescent="0.2">
      <c r="A342" s="363"/>
      <c r="B342" s="364"/>
      <c r="C342" s="365"/>
      <c r="D342" s="366"/>
      <c r="E342" s="366"/>
      <c r="F342" s="367"/>
      <c r="G342" s="366"/>
      <c r="H342" s="366"/>
      <c r="I342" s="370"/>
      <c r="J342" s="369"/>
      <c r="K342" s="369"/>
      <c r="L342" s="370"/>
      <c r="M342" s="353"/>
      <c r="N342" s="371"/>
      <c r="O342" s="70">
        <f t="shared" si="12"/>
        <v>0</v>
      </c>
      <c r="P342" s="70">
        <f t="shared" si="12"/>
        <v>0</v>
      </c>
      <c r="Q342" s="135" t="str">
        <f t="shared" si="13"/>
        <v/>
      </c>
    </row>
    <row r="343" spans="1:17" x14ac:dyDescent="0.2">
      <c r="A343" s="363"/>
      <c r="B343" s="364"/>
      <c r="C343" s="365"/>
      <c r="D343" s="366"/>
      <c r="E343" s="366"/>
      <c r="F343" s="367"/>
      <c r="G343" s="350"/>
      <c r="H343" s="366"/>
      <c r="I343" s="370"/>
      <c r="J343" s="369"/>
      <c r="K343" s="369"/>
      <c r="L343" s="370"/>
      <c r="M343" s="353"/>
      <c r="N343" s="371"/>
      <c r="O343" s="70">
        <f t="shared" si="12"/>
        <v>0</v>
      </c>
      <c r="P343" s="70">
        <f t="shared" si="12"/>
        <v>0</v>
      </c>
      <c r="Q343" s="135" t="str">
        <f t="shared" si="13"/>
        <v/>
      </c>
    </row>
    <row r="344" spans="1:17" x14ac:dyDescent="0.2">
      <c r="A344" s="363"/>
      <c r="B344" s="387"/>
      <c r="C344" s="388"/>
      <c r="D344" s="368"/>
      <c r="E344" s="352"/>
      <c r="F344" s="373"/>
      <c r="G344" s="368"/>
      <c r="H344" s="368"/>
      <c r="I344" s="370"/>
      <c r="J344" s="369"/>
      <c r="K344" s="369"/>
      <c r="L344" s="370"/>
      <c r="M344" s="353"/>
      <c r="N344" s="371"/>
      <c r="O344" s="70">
        <f t="shared" si="12"/>
        <v>0</v>
      </c>
      <c r="P344" s="70">
        <f t="shared" si="12"/>
        <v>0</v>
      </c>
      <c r="Q344" s="135" t="str">
        <f t="shared" si="13"/>
        <v/>
      </c>
    </row>
    <row r="345" spans="1:17" x14ac:dyDescent="0.2">
      <c r="A345" s="363"/>
      <c r="B345" s="364"/>
      <c r="C345" s="365"/>
      <c r="D345" s="366"/>
      <c r="E345" s="366"/>
      <c r="F345" s="367"/>
      <c r="G345" s="366"/>
      <c r="H345" s="366"/>
      <c r="I345" s="370"/>
      <c r="J345" s="369"/>
      <c r="K345" s="369"/>
      <c r="L345" s="370"/>
      <c r="M345" s="353"/>
      <c r="N345" s="371"/>
      <c r="O345" s="70">
        <f t="shared" si="12"/>
        <v>0</v>
      </c>
      <c r="P345" s="70">
        <f t="shared" si="12"/>
        <v>0</v>
      </c>
      <c r="Q345" s="135" t="str">
        <f t="shared" si="13"/>
        <v/>
      </c>
    </row>
    <row r="346" spans="1:17" x14ac:dyDescent="0.2">
      <c r="A346" s="363"/>
      <c r="B346" s="364"/>
      <c r="C346" s="365"/>
      <c r="D346" s="366"/>
      <c r="E346" s="366"/>
      <c r="F346" s="367"/>
      <c r="G346" s="366"/>
      <c r="H346" s="366"/>
      <c r="I346" s="370"/>
      <c r="J346" s="369"/>
      <c r="K346" s="369"/>
      <c r="L346" s="370"/>
      <c r="M346" s="353"/>
      <c r="N346" s="371"/>
      <c r="O346" s="70">
        <f t="shared" si="12"/>
        <v>0</v>
      </c>
      <c r="P346" s="70">
        <f t="shared" si="12"/>
        <v>0</v>
      </c>
      <c r="Q346" s="135" t="str">
        <f t="shared" si="13"/>
        <v/>
      </c>
    </row>
    <row r="347" spans="1:17" x14ac:dyDescent="0.2">
      <c r="A347" s="363"/>
      <c r="B347" s="364"/>
      <c r="C347" s="365"/>
      <c r="D347" s="366"/>
      <c r="E347" s="366"/>
      <c r="F347" s="367"/>
      <c r="G347" s="366"/>
      <c r="H347" s="366"/>
      <c r="I347" s="370"/>
      <c r="J347" s="369"/>
      <c r="K347" s="369"/>
      <c r="L347" s="370"/>
      <c r="M347" s="353"/>
      <c r="N347" s="371"/>
      <c r="O347" s="70">
        <f t="shared" si="12"/>
        <v>0</v>
      </c>
      <c r="P347" s="70">
        <f t="shared" si="12"/>
        <v>0</v>
      </c>
      <c r="Q347" s="135" t="str">
        <f t="shared" si="13"/>
        <v/>
      </c>
    </row>
    <row r="348" spans="1:17" x14ac:dyDescent="0.2">
      <c r="A348" s="363"/>
      <c r="B348" s="364"/>
      <c r="C348" s="365"/>
      <c r="D348" s="366"/>
      <c r="E348" s="366"/>
      <c r="F348" s="367"/>
      <c r="G348" s="366"/>
      <c r="H348" s="366"/>
      <c r="I348" s="370"/>
      <c r="J348" s="369"/>
      <c r="K348" s="369"/>
      <c r="L348" s="370"/>
      <c r="M348" s="353"/>
      <c r="N348" s="371"/>
      <c r="O348" s="70">
        <f t="shared" si="12"/>
        <v>0</v>
      </c>
      <c r="P348" s="70">
        <f t="shared" si="12"/>
        <v>0</v>
      </c>
      <c r="Q348" s="135" t="str">
        <f t="shared" si="13"/>
        <v/>
      </c>
    </row>
    <row r="349" spans="1:17" x14ac:dyDescent="0.2">
      <c r="A349" s="363"/>
      <c r="B349" s="364"/>
      <c r="C349" s="365"/>
      <c r="D349" s="366"/>
      <c r="E349" s="366"/>
      <c r="F349" s="367"/>
      <c r="G349" s="366"/>
      <c r="H349" s="366"/>
      <c r="I349" s="370"/>
      <c r="J349" s="369"/>
      <c r="K349" s="369"/>
      <c r="L349" s="370"/>
      <c r="M349" s="353"/>
      <c r="N349" s="371"/>
      <c r="O349" s="70">
        <f t="shared" si="12"/>
        <v>0</v>
      </c>
      <c r="P349" s="70">
        <f t="shared" si="12"/>
        <v>0</v>
      </c>
      <c r="Q349" s="135" t="str">
        <f t="shared" si="13"/>
        <v/>
      </c>
    </row>
    <row r="350" spans="1:17" x14ac:dyDescent="0.2">
      <c r="A350" s="363"/>
      <c r="B350" s="364"/>
      <c r="C350" s="365"/>
      <c r="D350" s="366"/>
      <c r="E350" s="366"/>
      <c r="F350" s="367"/>
      <c r="G350" s="366"/>
      <c r="H350" s="366"/>
      <c r="I350" s="370"/>
      <c r="J350" s="369"/>
      <c r="K350" s="369"/>
      <c r="L350" s="370"/>
      <c r="M350" s="353"/>
      <c r="N350" s="371"/>
      <c r="O350" s="70">
        <f t="shared" si="12"/>
        <v>0</v>
      </c>
      <c r="P350" s="70">
        <f t="shared" si="12"/>
        <v>0</v>
      </c>
      <c r="Q350" s="135" t="str">
        <f t="shared" si="13"/>
        <v/>
      </c>
    </row>
    <row r="351" spans="1:17" x14ac:dyDescent="0.2">
      <c r="A351" s="363"/>
      <c r="B351" s="364"/>
      <c r="C351" s="365"/>
      <c r="D351" s="366"/>
      <c r="E351" s="366"/>
      <c r="F351" s="367"/>
      <c r="G351" s="366"/>
      <c r="H351" s="366"/>
      <c r="I351" s="370"/>
      <c r="J351" s="369"/>
      <c r="K351" s="369"/>
      <c r="L351" s="370"/>
      <c r="M351" s="353"/>
      <c r="N351" s="371"/>
      <c r="O351" s="70">
        <f t="shared" si="12"/>
        <v>0</v>
      </c>
      <c r="P351" s="70">
        <f t="shared" si="12"/>
        <v>0</v>
      </c>
      <c r="Q351" s="135" t="str">
        <f t="shared" si="13"/>
        <v/>
      </c>
    </row>
    <row r="352" spans="1:17" x14ac:dyDescent="0.2">
      <c r="A352" s="363"/>
      <c r="B352" s="348"/>
      <c r="C352" s="372"/>
      <c r="D352" s="350"/>
      <c r="E352" s="350"/>
      <c r="F352" s="351"/>
      <c r="G352" s="350"/>
      <c r="H352" s="350"/>
      <c r="I352" s="354"/>
      <c r="J352" s="353"/>
      <c r="K352" s="353"/>
      <c r="L352" s="354"/>
      <c r="M352" s="353"/>
      <c r="N352" s="371"/>
      <c r="O352" s="70">
        <f t="shared" si="12"/>
        <v>0</v>
      </c>
      <c r="P352" s="70">
        <f t="shared" si="12"/>
        <v>0</v>
      </c>
      <c r="Q352" s="135" t="str">
        <f t="shared" si="13"/>
        <v/>
      </c>
    </row>
    <row r="353" spans="1:17" x14ac:dyDescent="0.2">
      <c r="A353" s="363"/>
      <c r="B353" s="348"/>
      <c r="C353" s="372"/>
      <c r="D353" s="350"/>
      <c r="E353" s="350"/>
      <c r="F353" s="351"/>
      <c r="G353" s="350"/>
      <c r="H353" s="350"/>
      <c r="I353" s="354"/>
      <c r="J353" s="353"/>
      <c r="K353" s="353"/>
      <c r="L353" s="354"/>
      <c r="M353" s="353"/>
      <c r="N353" s="371"/>
      <c r="O353" s="70">
        <f t="shared" ref="O353:P407" si="14">IF(B353=0,0,IF(YEAR(B353)=$P$1,MONTH(B353)-$O$1+1,(YEAR(B353)-$P$1)*12-$O$1+1+MONTH(B353)))</f>
        <v>0</v>
      </c>
      <c r="P353" s="70">
        <f t="shared" si="14"/>
        <v>0</v>
      </c>
      <c r="Q353" s="135" t="str">
        <f t="shared" si="13"/>
        <v/>
      </c>
    </row>
    <row r="354" spans="1:17" x14ac:dyDescent="0.2">
      <c r="A354" s="363"/>
      <c r="B354" s="348"/>
      <c r="C354" s="372"/>
      <c r="D354" s="350"/>
      <c r="E354" s="350"/>
      <c r="F354" s="351"/>
      <c r="G354" s="350"/>
      <c r="H354" s="350"/>
      <c r="I354" s="354"/>
      <c r="J354" s="353"/>
      <c r="K354" s="353"/>
      <c r="L354" s="354"/>
      <c r="M354" s="353"/>
      <c r="N354" s="371"/>
      <c r="O354" s="70">
        <f t="shared" si="14"/>
        <v>0</v>
      </c>
      <c r="P354" s="70">
        <f t="shared" si="14"/>
        <v>0</v>
      </c>
      <c r="Q354" s="135" t="str">
        <f t="shared" si="13"/>
        <v/>
      </c>
    </row>
    <row r="355" spans="1:17" x14ac:dyDescent="0.2">
      <c r="A355" s="363"/>
      <c r="B355" s="348"/>
      <c r="C355" s="372"/>
      <c r="D355" s="350"/>
      <c r="E355" s="350"/>
      <c r="F355" s="351"/>
      <c r="G355" s="350"/>
      <c r="H355" s="350"/>
      <c r="I355" s="354"/>
      <c r="J355" s="353"/>
      <c r="K355" s="353"/>
      <c r="L355" s="354"/>
      <c r="M355" s="353"/>
      <c r="N355" s="371"/>
      <c r="O355" s="70">
        <f t="shared" si="14"/>
        <v>0</v>
      </c>
      <c r="P355" s="70">
        <f t="shared" si="14"/>
        <v>0</v>
      </c>
      <c r="Q355" s="135" t="str">
        <f t="shared" si="13"/>
        <v/>
      </c>
    </row>
    <row r="356" spans="1:17" x14ac:dyDescent="0.2">
      <c r="A356" s="363"/>
      <c r="B356" s="348"/>
      <c r="C356" s="372"/>
      <c r="D356" s="350"/>
      <c r="E356" s="350"/>
      <c r="F356" s="351"/>
      <c r="G356" s="350"/>
      <c r="H356" s="350"/>
      <c r="I356" s="354"/>
      <c r="J356" s="353"/>
      <c r="K356" s="353"/>
      <c r="L356" s="354"/>
      <c r="M356" s="353"/>
      <c r="N356" s="371"/>
      <c r="O356" s="70">
        <f t="shared" si="14"/>
        <v>0</v>
      </c>
      <c r="P356" s="70">
        <f t="shared" si="14"/>
        <v>0</v>
      </c>
      <c r="Q356" s="135" t="str">
        <f t="shared" si="13"/>
        <v/>
      </c>
    </row>
    <row r="357" spans="1:17" x14ac:dyDescent="0.2">
      <c r="A357" s="363"/>
      <c r="B357" s="348"/>
      <c r="C357" s="372"/>
      <c r="D357" s="350"/>
      <c r="E357" s="350"/>
      <c r="F357" s="351"/>
      <c r="G357" s="350"/>
      <c r="H357" s="350"/>
      <c r="I357" s="354"/>
      <c r="J357" s="353"/>
      <c r="K357" s="353"/>
      <c r="L357" s="354"/>
      <c r="M357" s="353"/>
      <c r="N357" s="371"/>
      <c r="O357" s="70">
        <f t="shared" si="14"/>
        <v>0</v>
      </c>
      <c r="P357" s="70">
        <f t="shared" si="14"/>
        <v>0</v>
      </c>
      <c r="Q357" s="135" t="str">
        <f t="shared" si="13"/>
        <v/>
      </c>
    </row>
    <row r="358" spans="1:17" x14ac:dyDescent="0.2">
      <c r="A358" s="363"/>
      <c r="B358" s="348"/>
      <c r="C358" s="372"/>
      <c r="D358" s="350"/>
      <c r="E358" s="350"/>
      <c r="F358" s="351"/>
      <c r="G358" s="350"/>
      <c r="H358" s="350"/>
      <c r="I358" s="354"/>
      <c r="J358" s="353"/>
      <c r="K358" s="353"/>
      <c r="L358" s="354"/>
      <c r="M358" s="353"/>
      <c r="N358" s="371"/>
      <c r="O358" s="70">
        <f t="shared" si="14"/>
        <v>0</v>
      </c>
      <c r="P358" s="70">
        <f t="shared" si="14"/>
        <v>0</v>
      </c>
      <c r="Q358" s="135" t="str">
        <f t="shared" si="13"/>
        <v/>
      </c>
    </row>
    <row r="359" spans="1:17" x14ac:dyDescent="0.2">
      <c r="A359" s="363"/>
      <c r="B359" s="348"/>
      <c r="C359" s="372"/>
      <c r="D359" s="350"/>
      <c r="E359" s="350"/>
      <c r="F359" s="351"/>
      <c r="G359" s="350"/>
      <c r="H359" s="350"/>
      <c r="I359" s="354"/>
      <c r="J359" s="353"/>
      <c r="K359" s="353"/>
      <c r="L359" s="354"/>
      <c r="M359" s="353"/>
      <c r="N359" s="371"/>
      <c r="O359" s="70">
        <f t="shared" si="14"/>
        <v>0</v>
      </c>
      <c r="P359" s="70">
        <f t="shared" si="14"/>
        <v>0</v>
      </c>
      <c r="Q359" s="135" t="str">
        <f t="shared" si="13"/>
        <v/>
      </c>
    </row>
    <row r="360" spans="1:17" x14ac:dyDescent="0.2">
      <c r="A360" s="363"/>
      <c r="B360" s="348"/>
      <c r="C360" s="372"/>
      <c r="D360" s="350"/>
      <c r="E360" s="350"/>
      <c r="F360" s="351"/>
      <c r="G360" s="350"/>
      <c r="H360" s="350"/>
      <c r="I360" s="354"/>
      <c r="J360" s="353"/>
      <c r="K360" s="353"/>
      <c r="L360" s="354"/>
      <c r="M360" s="353"/>
      <c r="N360" s="371"/>
      <c r="O360" s="70">
        <f t="shared" si="14"/>
        <v>0</v>
      </c>
      <c r="P360" s="70">
        <f t="shared" si="14"/>
        <v>0</v>
      </c>
      <c r="Q360" s="135" t="str">
        <f t="shared" si="13"/>
        <v/>
      </c>
    </row>
    <row r="361" spans="1:17" x14ac:dyDescent="0.2">
      <c r="A361" s="363"/>
      <c r="B361" s="348"/>
      <c r="C361" s="372"/>
      <c r="D361" s="350"/>
      <c r="E361" s="350"/>
      <c r="F361" s="351"/>
      <c r="G361" s="350"/>
      <c r="H361" s="350"/>
      <c r="I361" s="354"/>
      <c r="J361" s="353"/>
      <c r="K361" s="353"/>
      <c r="L361" s="354"/>
      <c r="M361" s="353"/>
      <c r="N361" s="371"/>
      <c r="O361" s="70">
        <f t="shared" si="14"/>
        <v>0</v>
      </c>
      <c r="P361" s="70">
        <f t="shared" si="14"/>
        <v>0</v>
      </c>
      <c r="Q361" s="135" t="str">
        <f t="shared" si="13"/>
        <v/>
      </c>
    </row>
    <row r="362" spans="1:17" x14ac:dyDescent="0.2">
      <c r="A362" s="363"/>
      <c r="B362" s="348"/>
      <c r="C362" s="372"/>
      <c r="D362" s="350"/>
      <c r="E362" s="350"/>
      <c r="F362" s="351"/>
      <c r="G362" s="350"/>
      <c r="H362" s="350"/>
      <c r="I362" s="354"/>
      <c r="J362" s="353"/>
      <c r="K362" s="353"/>
      <c r="L362" s="354"/>
      <c r="M362" s="353"/>
      <c r="N362" s="371"/>
      <c r="O362" s="70">
        <f t="shared" si="14"/>
        <v>0</v>
      </c>
      <c r="P362" s="70">
        <f t="shared" si="14"/>
        <v>0</v>
      </c>
      <c r="Q362" s="135" t="str">
        <f t="shared" si="13"/>
        <v/>
      </c>
    </row>
    <row r="363" spans="1:17" x14ac:dyDescent="0.2">
      <c r="A363" s="363"/>
      <c r="B363" s="348"/>
      <c r="C363" s="372"/>
      <c r="D363" s="350"/>
      <c r="E363" s="350"/>
      <c r="F363" s="351"/>
      <c r="G363" s="350"/>
      <c r="H363" s="350"/>
      <c r="I363" s="354"/>
      <c r="J363" s="353"/>
      <c r="K363" s="353"/>
      <c r="L363" s="354"/>
      <c r="M363" s="353"/>
      <c r="N363" s="371"/>
      <c r="O363" s="70">
        <f t="shared" si="14"/>
        <v>0</v>
      </c>
      <c r="P363" s="70">
        <f t="shared" si="14"/>
        <v>0</v>
      </c>
      <c r="Q363" s="135" t="str">
        <f t="shared" si="13"/>
        <v/>
      </c>
    </row>
    <row r="364" spans="1:17" x14ac:dyDescent="0.2">
      <c r="A364" s="363"/>
      <c r="B364" s="348"/>
      <c r="C364" s="372"/>
      <c r="D364" s="350"/>
      <c r="E364" s="350"/>
      <c r="F364" s="351"/>
      <c r="G364" s="350"/>
      <c r="H364" s="350"/>
      <c r="I364" s="354"/>
      <c r="J364" s="353"/>
      <c r="K364" s="353"/>
      <c r="L364" s="354"/>
      <c r="M364" s="353"/>
      <c r="N364" s="371"/>
      <c r="O364" s="70">
        <f t="shared" si="14"/>
        <v>0</v>
      </c>
      <c r="P364" s="70">
        <f t="shared" si="14"/>
        <v>0</v>
      </c>
      <c r="Q364" s="135" t="str">
        <f t="shared" si="13"/>
        <v/>
      </c>
    </row>
    <row r="365" spans="1:17" x14ac:dyDescent="0.2">
      <c r="A365" s="363"/>
      <c r="B365" s="348"/>
      <c r="C365" s="372"/>
      <c r="D365" s="350"/>
      <c r="E365" s="350"/>
      <c r="F365" s="351"/>
      <c r="G365" s="350"/>
      <c r="H365" s="350"/>
      <c r="I365" s="354"/>
      <c r="J365" s="353"/>
      <c r="K365" s="353"/>
      <c r="L365" s="354"/>
      <c r="M365" s="353"/>
      <c r="N365" s="371"/>
      <c r="O365" s="70">
        <f t="shared" si="14"/>
        <v>0</v>
      </c>
      <c r="P365" s="70">
        <f t="shared" si="14"/>
        <v>0</v>
      </c>
      <c r="Q365" s="135" t="str">
        <f t="shared" si="13"/>
        <v/>
      </c>
    </row>
    <row r="366" spans="1:17" x14ac:dyDescent="0.2">
      <c r="A366" s="363"/>
      <c r="B366" s="348"/>
      <c r="C366" s="372"/>
      <c r="D366" s="350"/>
      <c r="E366" s="350"/>
      <c r="F366" s="351"/>
      <c r="G366" s="350"/>
      <c r="H366" s="350"/>
      <c r="I366" s="354"/>
      <c r="J366" s="353"/>
      <c r="K366" s="353"/>
      <c r="L366" s="354"/>
      <c r="M366" s="353"/>
      <c r="N366" s="371"/>
      <c r="O366" s="70">
        <f t="shared" si="14"/>
        <v>0</v>
      </c>
      <c r="P366" s="70">
        <f t="shared" si="14"/>
        <v>0</v>
      </c>
      <c r="Q366" s="135" t="str">
        <f t="shared" si="13"/>
        <v/>
      </c>
    </row>
    <row r="367" spans="1:17" x14ac:dyDescent="0.2">
      <c r="A367" s="363"/>
      <c r="B367" s="359"/>
      <c r="C367" s="360"/>
      <c r="D367" s="352"/>
      <c r="E367" s="352"/>
      <c r="F367" s="361"/>
      <c r="G367" s="352"/>
      <c r="H367" s="352"/>
      <c r="I367" s="354"/>
      <c r="J367" s="353"/>
      <c r="K367" s="353"/>
      <c r="L367" s="354"/>
      <c r="M367" s="353"/>
      <c r="N367" s="371"/>
      <c r="O367" s="70">
        <f t="shared" si="14"/>
        <v>0</v>
      </c>
      <c r="P367" s="70">
        <f t="shared" si="14"/>
        <v>0</v>
      </c>
      <c r="Q367" s="135" t="str">
        <f t="shared" si="13"/>
        <v/>
      </c>
    </row>
    <row r="368" spans="1:17" x14ac:dyDescent="0.2">
      <c r="A368" s="363"/>
      <c r="B368" s="348"/>
      <c r="C368" s="372"/>
      <c r="D368" s="350"/>
      <c r="E368" s="350"/>
      <c r="F368" s="351"/>
      <c r="G368" s="350"/>
      <c r="H368" s="350"/>
      <c r="I368" s="354"/>
      <c r="J368" s="353"/>
      <c r="K368" s="353"/>
      <c r="L368" s="354"/>
      <c r="M368" s="353"/>
      <c r="N368" s="371"/>
      <c r="O368" s="70">
        <f t="shared" si="14"/>
        <v>0</v>
      </c>
      <c r="P368" s="70">
        <f t="shared" si="14"/>
        <v>0</v>
      </c>
      <c r="Q368" s="135" t="str">
        <f t="shared" si="13"/>
        <v/>
      </c>
    </row>
    <row r="369" spans="1:17" x14ac:dyDescent="0.2">
      <c r="A369" s="363"/>
      <c r="B369" s="348"/>
      <c r="C369" s="372"/>
      <c r="D369" s="350"/>
      <c r="E369" s="350"/>
      <c r="F369" s="351"/>
      <c r="G369" s="350"/>
      <c r="H369" s="350"/>
      <c r="I369" s="354"/>
      <c r="J369" s="353"/>
      <c r="K369" s="353"/>
      <c r="L369" s="354"/>
      <c r="M369" s="353"/>
      <c r="N369" s="371"/>
      <c r="O369" s="70">
        <f t="shared" si="14"/>
        <v>0</v>
      </c>
      <c r="P369" s="70">
        <f t="shared" si="14"/>
        <v>0</v>
      </c>
      <c r="Q369" s="135" t="str">
        <f t="shared" si="13"/>
        <v/>
      </c>
    </row>
    <row r="370" spans="1:17" x14ac:dyDescent="0.2">
      <c r="A370" s="363"/>
      <c r="B370" s="348"/>
      <c r="C370" s="372"/>
      <c r="D370" s="350"/>
      <c r="E370" s="350"/>
      <c r="F370" s="351"/>
      <c r="G370" s="350"/>
      <c r="H370" s="350"/>
      <c r="I370" s="354"/>
      <c r="J370" s="353"/>
      <c r="K370" s="353"/>
      <c r="L370" s="354"/>
      <c r="M370" s="353"/>
      <c r="N370" s="371"/>
      <c r="O370" s="70">
        <f t="shared" si="14"/>
        <v>0</v>
      </c>
      <c r="P370" s="70">
        <f t="shared" si="14"/>
        <v>0</v>
      </c>
      <c r="Q370" s="135" t="str">
        <f t="shared" si="13"/>
        <v/>
      </c>
    </row>
    <row r="371" spans="1:17" x14ac:dyDescent="0.2">
      <c r="A371" s="363"/>
      <c r="B371" s="348"/>
      <c r="C371" s="372"/>
      <c r="D371" s="350"/>
      <c r="E371" s="350"/>
      <c r="F371" s="351"/>
      <c r="G371" s="380"/>
      <c r="H371" s="350"/>
      <c r="I371" s="354"/>
      <c r="J371" s="353"/>
      <c r="K371" s="353"/>
      <c r="L371" s="354"/>
      <c r="M371" s="353"/>
      <c r="N371" s="371"/>
      <c r="O371" s="70">
        <f t="shared" si="14"/>
        <v>0</v>
      </c>
      <c r="P371" s="70">
        <f t="shared" si="14"/>
        <v>0</v>
      </c>
      <c r="Q371" s="135" t="str">
        <f t="shared" si="13"/>
        <v/>
      </c>
    </row>
    <row r="372" spans="1:17" x14ac:dyDescent="0.2">
      <c r="A372" s="363"/>
      <c r="B372" s="348"/>
      <c r="C372" s="372"/>
      <c r="D372" s="350"/>
      <c r="E372" s="350"/>
      <c r="F372" s="351"/>
      <c r="G372" s="350"/>
      <c r="H372" s="350"/>
      <c r="I372" s="354"/>
      <c r="J372" s="353"/>
      <c r="K372" s="353"/>
      <c r="L372" s="354"/>
      <c r="M372" s="353"/>
      <c r="N372" s="371"/>
      <c r="O372" s="70">
        <f t="shared" si="14"/>
        <v>0</v>
      </c>
      <c r="P372" s="70">
        <f t="shared" si="14"/>
        <v>0</v>
      </c>
      <c r="Q372" s="135" t="str">
        <f t="shared" si="13"/>
        <v/>
      </c>
    </row>
    <row r="373" spans="1:17" x14ac:dyDescent="0.2">
      <c r="A373" s="363"/>
      <c r="B373" s="348"/>
      <c r="C373" s="372"/>
      <c r="D373" s="350"/>
      <c r="E373" s="350"/>
      <c r="F373" s="351"/>
      <c r="G373" s="350"/>
      <c r="H373" s="350"/>
      <c r="I373" s="354"/>
      <c r="J373" s="353"/>
      <c r="K373" s="353"/>
      <c r="L373" s="354"/>
      <c r="M373" s="353"/>
      <c r="N373" s="371"/>
      <c r="O373" s="70">
        <f t="shared" si="14"/>
        <v>0</v>
      </c>
      <c r="P373" s="70">
        <f t="shared" si="14"/>
        <v>0</v>
      </c>
      <c r="Q373" s="135" t="str">
        <f t="shared" si="13"/>
        <v/>
      </c>
    </row>
    <row r="374" spans="1:17" x14ac:dyDescent="0.2">
      <c r="A374" s="363"/>
      <c r="B374" s="348"/>
      <c r="C374" s="372"/>
      <c r="D374" s="350"/>
      <c r="E374" s="350"/>
      <c r="F374" s="351"/>
      <c r="G374" s="350"/>
      <c r="H374" s="350"/>
      <c r="I374" s="354"/>
      <c r="J374" s="353"/>
      <c r="K374" s="353"/>
      <c r="L374" s="354"/>
      <c r="M374" s="353"/>
      <c r="N374" s="371"/>
      <c r="O374" s="70">
        <f t="shared" si="14"/>
        <v>0</v>
      </c>
      <c r="P374" s="70">
        <f t="shared" si="14"/>
        <v>0</v>
      </c>
      <c r="Q374" s="135" t="str">
        <f t="shared" si="13"/>
        <v/>
      </c>
    </row>
    <row r="375" spans="1:17" x14ac:dyDescent="0.2">
      <c r="A375" s="363"/>
      <c r="B375" s="348"/>
      <c r="C375" s="372"/>
      <c r="D375" s="350"/>
      <c r="E375" s="350"/>
      <c r="F375" s="351"/>
      <c r="G375" s="350"/>
      <c r="H375" s="350"/>
      <c r="I375" s="354"/>
      <c r="J375" s="353"/>
      <c r="K375" s="353"/>
      <c r="L375" s="354"/>
      <c r="M375" s="353"/>
      <c r="N375" s="371"/>
      <c r="O375" s="70">
        <f t="shared" si="14"/>
        <v>0</v>
      </c>
      <c r="P375" s="70">
        <f t="shared" si="14"/>
        <v>0</v>
      </c>
      <c r="Q375" s="135" t="str">
        <f t="shared" si="13"/>
        <v/>
      </c>
    </row>
    <row r="376" spans="1:17" x14ac:dyDescent="0.2">
      <c r="A376" s="363"/>
      <c r="B376" s="348"/>
      <c r="C376" s="372"/>
      <c r="D376" s="350"/>
      <c r="E376" s="350"/>
      <c r="F376" s="383"/>
      <c r="G376" s="350"/>
      <c r="H376" s="350"/>
      <c r="I376" s="354"/>
      <c r="J376" s="353"/>
      <c r="K376" s="353"/>
      <c r="L376" s="354"/>
      <c r="M376" s="353"/>
      <c r="N376" s="371"/>
      <c r="O376" s="70">
        <f t="shared" si="14"/>
        <v>0</v>
      </c>
      <c r="P376" s="70">
        <f t="shared" si="14"/>
        <v>0</v>
      </c>
      <c r="Q376" s="135" t="str">
        <f t="shared" si="13"/>
        <v/>
      </c>
    </row>
    <row r="377" spans="1:17" x14ac:dyDescent="0.2">
      <c r="A377" s="363"/>
      <c r="B377" s="348"/>
      <c r="C377" s="372"/>
      <c r="D377" s="350"/>
      <c r="E377" s="350"/>
      <c r="F377" s="351"/>
      <c r="G377" s="350"/>
      <c r="H377" s="350"/>
      <c r="I377" s="354"/>
      <c r="J377" s="353"/>
      <c r="K377" s="353"/>
      <c r="L377" s="354"/>
      <c r="M377" s="353"/>
      <c r="N377" s="371"/>
      <c r="O377" s="70">
        <f t="shared" si="14"/>
        <v>0</v>
      </c>
      <c r="P377" s="70">
        <f t="shared" si="14"/>
        <v>0</v>
      </c>
      <c r="Q377" s="135" t="str">
        <f t="shared" si="13"/>
        <v/>
      </c>
    </row>
    <row r="378" spans="1:17" x14ac:dyDescent="0.2">
      <c r="A378" s="363"/>
      <c r="B378" s="348"/>
      <c r="C378" s="372"/>
      <c r="D378" s="350"/>
      <c r="E378" s="350"/>
      <c r="F378" s="351"/>
      <c r="G378" s="350"/>
      <c r="H378" s="350"/>
      <c r="I378" s="354"/>
      <c r="J378" s="353"/>
      <c r="K378" s="353"/>
      <c r="L378" s="354"/>
      <c r="M378" s="353"/>
      <c r="N378" s="371"/>
      <c r="O378" s="70">
        <f t="shared" si="14"/>
        <v>0</v>
      </c>
      <c r="P378" s="70">
        <f t="shared" si="14"/>
        <v>0</v>
      </c>
      <c r="Q378" s="135" t="str">
        <f t="shared" si="13"/>
        <v/>
      </c>
    </row>
    <row r="379" spans="1:17" x14ac:dyDescent="0.2">
      <c r="A379" s="363"/>
      <c r="B379" s="348"/>
      <c r="C379" s="372"/>
      <c r="D379" s="350"/>
      <c r="E379" s="350"/>
      <c r="F379" s="351"/>
      <c r="G379" s="350"/>
      <c r="H379" s="350"/>
      <c r="I379" s="354"/>
      <c r="J379" s="353"/>
      <c r="K379" s="353"/>
      <c r="L379" s="354"/>
      <c r="M379" s="353"/>
      <c r="N379" s="371"/>
      <c r="O379" s="70">
        <f t="shared" si="14"/>
        <v>0</v>
      </c>
      <c r="P379" s="70">
        <f t="shared" si="14"/>
        <v>0</v>
      </c>
      <c r="Q379" s="135" t="str">
        <f t="shared" si="13"/>
        <v/>
      </c>
    </row>
    <row r="380" spans="1:17" x14ac:dyDescent="0.2">
      <c r="A380" s="363"/>
      <c r="B380" s="348"/>
      <c r="C380" s="372"/>
      <c r="D380" s="350"/>
      <c r="E380" s="350"/>
      <c r="F380" s="351"/>
      <c r="G380" s="350"/>
      <c r="H380" s="350"/>
      <c r="I380" s="354"/>
      <c r="J380" s="353"/>
      <c r="K380" s="353"/>
      <c r="L380" s="354"/>
      <c r="M380" s="353"/>
      <c r="N380" s="371"/>
      <c r="O380" s="70">
        <f t="shared" si="14"/>
        <v>0</v>
      </c>
      <c r="P380" s="70">
        <f t="shared" si="14"/>
        <v>0</v>
      </c>
      <c r="Q380" s="135" t="str">
        <f t="shared" si="13"/>
        <v/>
      </c>
    </row>
    <row r="381" spans="1:17" x14ac:dyDescent="0.2">
      <c r="A381" s="363"/>
      <c r="B381" s="348"/>
      <c r="C381" s="372"/>
      <c r="D381" s="350"/>
      <c r="E381" s="350"/>
      <c r="F381" s="351"/>
      <c r="G381" s="350"/>
      <c r="H381" s="350"/>
      <c r="I381" s="354"/>
      <c r="J381" s="353"/>
      <c r="K381" s="353"/>
      <c r="L381" s="354"/>
      <c r="M381" s="353"/>
      <c r="N381" s="371"/>
      <c r="O381" s="70">
        <f t="shared" si="14"/>
        <v>0</v>
      </c>
      <c r="P381" s="70">
        <f t="shared" si="14"/>
        <v>0</v>
      </c>
      <c r="Q381" s="135" t="str">
        <f t="shared" si="13"/>
        <v/>
      </c>
    </row>
    <row r="382" spans="1:17" x14ac:dyDescent="0.2">
      <c r="A382" s="363"/>
      <c r="B382" s="348"/>
      <c r="C382" s="372"/>
      <c r="D382" s="350"/>
      <c r="E382" s="350"/>
      <c r="F382" s="351"/>
      <c r="G382" s="350"/>
      <c r="H382" s="350"/>
      <c r="I382" s="354"/>
      <c r="J382" s="353"/>
      <c r="K382" s="353"/>
      <c r="L382" s="354"/>
      <c r="M382" s="353"/>
      <c r="N382" s="371"/>
      <c r="O382" s="70">
        <f t="shared" si="14"/>
        <v>0</v>
      </c>
      <c r="P382" s="70">
        <f t="shared" si="14"/>
        <v>0</v>
      </c>
      <c r="Q382" s="135" t="str">
        <f t="shared" si="13"/>
        <v/>
      </c>
    </row>
    <row r="383" spans="1:17" x14ac:dyDescent="0.2">
      <c r="A383" s="363"/>
      <c r="B383" s="348"/>
      <c r="C383" s="372"/>
      <c r="D383" s="350"/>
      <c r="E383" s="350"/>
      <c r="F383" s="351"/>
      <c r="G383" s="350"/>
      <c r="H383" s="350"/>
      <c r="I383" s="354"/>
      <c r="J383" s="353"/>
      <c r="K383" s="353"/>
      <c r="L383" s="354"/>
      <c r="M383" s="353"/>
      <c r="N383" s="371"/>
      <c r="O383" s="70">
        <f t="shared" si="14"/>
        <v>0</v>
      </c>
      <c r="P383" s="70">
        <f t="shared" si="14"/>
        <v>0</v>
      </c>
      <c r="Q383" s="135" t="str">
        <f t="shared" si="13"/>
        <v/>
      </c>
    </row>
    <row r="384" spans="1:17" x14ac:dyDescent="0.2">
      <c r="A384" s="363"/>
      <c r="B384" s="348"/>
      <c r="C384" s="372"/>
      <c r="D384" s="350"/>
      <c r="E384" s="350"/>
      <c r="F384" s="351"/>
      <c r="G384" s="350"/>
      <c r="H384" s="350"/>
      <c r="I384" s="354"/>
      <c r="J384" s="353"/>
      <c r="K384" s="353"/>
      <c r="L384" s="354"/>
      <c r="M384" s="353"/>
      <c r="N384" s="371"/>
      <c r="O384" s="70">
        <f t="shared" si="14"/>
        <v>0</v>
      </c>
      <c r="P384" s="70">
        <f t="shared" si="14"/>
        <v>0</v>
      </c>
      <c r="Q384" s="135" t="str">
        <f t="shared" si="13"/>
        <v/>
      </c>
    </row>
    <row r="385" spans="1:17" x14ac:dyDescent="0.2">
      <c r="A385" s="363"/>
      <c r="B385" s="348"/>
      <c r="C385" s="372"/>
      <c r="D385" s="350"/>
      <c r="E385" s="350"/>
      <c r="F385" s="351"/>
      <c r="G385" s="350"/>
      <c r="H385" s="350"/>
      <c r="I385" s="354"/>
      <c r="J385" s="353"/>
      <c r="K385" s="353"/>
      <c r="L385" s="354"/>
      <c r="M385" s="353"/>
      <c r="N385" s="371"/>
      <c r="O385" s="70">
        <f t="shared" si="14"/>
        <v>0</v>
      </c>
      <c r="P385" s="70">
        <f t="shared" si="14"/>
        <v>0</v>
      </c>
      <c r="Q385" s="135" t="str">
        <f t="shared" si="13"/>
        <v/>
      </c>
    </row>
    <row r="386" spans="1:17" x14ac:dyDescent="0.2">
      <c r="A386" s="363"/>
      <c r="B386" s="348"/>
      <c r="C386" s="372"/>
      <c r="D386" s="350"/>
      <c r="E386" s="350"/>
      <c r="F386" s="351"/>
      <c r="G386" s="350"/>
      <c r="H386" s="350"/>
      <c r="I386" s="354"/>
      <c r="J386" s="353"/>
      <c r="K386" s="353"/>
      <c r="L386" s="354"/>
      <c r="M386" s="353"/>
      <c r="N386" s="371"/>
      <c r="O386" s="70">
        <f t="shared" si="14"/>
        <v>0</v>
      </c>
      <c r="P386" s="70">
        <f t="shared" si="14"/>
        <v>0</v>
      </c>
      <c r="Q386" s="135" t="str">
        <f t="shared" si="13"/>
        <v/>
      </c>
    </row>
    <row r="387" spans="1:17" x14ac:dyDescent="0.2">
      <c r="A387" s="363"/>
      <c r="B387" s="348"/>
      <c r="C387" s="372"/>
      <c r="D387" s="350"/>
      <c r="E387" s="350"/>
      <c r="F387" s="351"/>
      <c r="G387" s="350"/>
      <c r="H387" s="350"/>
      <c r="I387" s="354"/>
      <c r="J387" s="353"/>
      <c r="K387" s="353"/>
      <c r="L387" s="354"/>
      <c r="M387" s="353"/>
      <c r="N387" s="371"/>
      <c r="O387" s="70">
        <f t="shared" si="14"/>
        <v>0</v>
      </c>
      <c r="P387" s="70">
        <f t="shared" si="14"/>
        <v>0</v>
      </c>
      <c r="Q387" s="135" t="str">
        <f t="shared" si="13"/>
        <v/>
      </c>
    </row>
    <row r="388" spans="1:17" x14ac:dyDescent="0.2">
      <c r="A388" s="363"/>
      <c r="B388" s="348"/>
      <c r="C388" s="372"/>
      <c r="D388" s="350"/>
      <c r="E388" s="350"/>
      <c r="F388" s="351"/>
      <c r="G388" s="350"/>
      <c r="H388" s="350"/>
      <c r="I388" s="354"/>
      <c r="J388" s="353"/>
      <c r="K388" s="353"/>
      <c r="L388" s="354"/>
      <c r="M388" s="353"/>
      <c r="N388" s="371"/>
      <c r="O388" s="70">
        <f t="shared" si="14"/>
        <v>0</v>
      </c>
      <c r="P388" s="70">
        <f t="shared" si="14"/>
        <v>0</v>
      </c>
      <c r="Q388" s="135" t="str">
        <f t="shared" si="13"/>
        <v/>
      </c>
    </row>
    <row r="389" spans="1:17" x14ac:dyDescent="0.2">
      <c r="A389" s="363"/>
      <c r="B389" s="348"/>
      <c r="C389" s="372"/>
      <c r="D389" s="350"/>
      <c r="E389" s="350"/>
      <c r="F389" s="351"/>
      <c r="G389" s="350"/>
      <c r="H389" s="350"/>
      <c r="I389" s="354"/>
      <c r="J389" s="353"/>
      <c r="K389" s="353"/>
      <c r="L389" s="354"/>
      <c r="M389" s="353"/>
      <c r="N389" s="371"/>
      <c r="O389" s="70">
        <f t="shared" si="14"/>
        <v>0</v>
      </c>
      <c r="P389" s="70">
        <f t="shared" si="14"/>
        <v>0</v>
      </c>
      <c r="Q389" s="135" t="str">
        <f t="shared" ref="Q389:Q452" si="15">SUBSTITUTE(D389," ","_")</f>
        <v/>
      </c>
    </row>
    <row r="390" spans="1:17" x14ac:dyDescent="0.2">
      <c r="A390" s="363"/>
      <c r="B390" s="348"/>
      <c r="C390" s="372"/>
      <c r="D390" s="350"/>
      <c r="E390" s="350"/>
      <c r="F390" s="351"/>
      <c r="G390" s="350"/>
      <c r="H390" s="350"/>
      <c r="I390" s="354"/>
      <c r="J390" s="353"/>
      <c r="K390" s="353"/>
      <c r="L390" s="354"/>
      <c r="M390" s="353"/>
      <c r="N390" s="371"/>
      <c r="O390" s="70">
        <f t="shared" si="14"/>
        <v>0</v>
      </c>
      <c r="P390" s="70">
        <f t="shared" si="14"/>
        <v>0</v>
      </c>
      <c r="Q390" s="135" t="str">
        <f t="shared" si="15"/>
        <v/>
      </c>
    </row>
    <row r="391" spans="1:17" x14ac:dyDescent="0.2">
      <c r="A391" s="363"/>
      <c r="B391" s="348"/>
      <c r="C391" s="372"/>
      <c r="D391" s="350"/>
      <c r="E391" s="350"/>
      <c r="F391" s="351"/>
      <c r="G391" s="350"/>
      <c r="H391" s="350"/>
      <c r="I391" s="354"/>
      <c r="J391" s="353"/>
      <c r="K391" s="353"/>
      <c r="L391" s="354"/>
      <c r="M391" s="353"/>
      <c r="N391" s="371"/>
      <c r="O391" s="70">
        <f t="shared" si="14"/>
        <v>0</v>
      </c>
      <c r="P391" s="70">
        <f t="shared" si="14"/>
        <v>0</v>
      </c>
      <c r="Q391" s="135" t="str">
        <f t="shared" si="15"/>
        <v/>
      </c>
    </row>
    <row r="392" spans="1:17" x14ac:dyDescent="0.2">
      <c r="A392" s="363"/>
      <c r="B392" s="348"/>
      <c r="C392" s="372"/>
      <c r="D392" s="350"/>
      <c r="E392" s="350"/>
      <c r="F392" s="351"/>
      <c r="G392" s="350"/>
      <c r="H392" s="350"/>
      <c r="I392" s="354"/>
      <c r="J392" s="353"/>
      <c r="K392" s="353"/>
      <c r="L392" s="354"/>
      <c r="M392" s="353"/>
      <c r="N392" s="371"/>
      <c r="O392" s="70">
        <f t="shared" si="14"/>
        <v>0</v>
      </c>
      <c r="P392" s="70">
        <f t="shared" si="14"/>
        <v>0</v>
      </c>
      <c r="Q392" s="135" t="str">
        <f t="shared" si="15"/>
        <v/>
      </c>
    </row>
    <row r="393" spans="1:17" x14ac:dyDescent="0.2">
      <c r="A393" s="363"/>
      <c r="B393" s="348"/>
      <c r="C393" s="372"/>
      <c r="D393" s="350"/>
      <c r="E393" s="350"/>
      <c r="F393" s="351"/>
      <c r="G393" s="350"/>
      <c r="H393" s="350"/>
      <c r="I393" s="354"/>
      <c r="J393" s="353"/>
      <c r="K393" s="353"/>
      <c r="L393" s="354"/>
      <c r="M393" s="353"/>
      <c r="N393" s="371"/>
      <c r="O393" s="70">
        <f t="shared" si="14"/>
        <v>0</v>
      </c>
      <c r="P393" s="70">
        <f t="shared" si="14"/>
        <v>0</v>
      </c>
      <c r="Q393" s="135" t="str">
        <f t="shared" si="15"/>
        <v/>
      </c>
    </row>
    <row r="394" spans="1:17" x14ac:dyDescent="0.2">
      <c r="A394" s="363"/>
      <c r="B394" s="348"/>
      <c r="C394" s="372"/>
      <c r="D394" s="350"/>
      <c r="E394" s="350"/>
      <c r="F394" s="383"/>
      <c r="G394" s="350"/>
      <c r="H394" s="350"/>
      <c r="I394" s="354"/>
      <c r="J394" s="353"/>
      <c r="K394" s="353"/>
      <c r="L394" s="354"/>
      <c r="M394" s="353"/>
      <c r="N394" s="371"/>
      <c r="O394" s="70">
        <f t="shared" si="14"/>
        <v>0</v>
      </c>
      <c r="P394" s="70">
        <f t="shared" si="14"/>
        <v>0</v>
      </c>
      <c r="Q394" s="135" t="str">
        <f t="shared" si="15"/>
        <v/>
      </c>
    </row>
    <row r="395" spans="1:17" x14ac:dyDescent="0.2">
      <c r="A395" s="363"/>
      <c r="B395" s="348"/>
      <c r="C395" s="372"/>
      <c r="D395" s="350"/>
      <c r="E395" s="350"/>
      <c r="F395" s="351"/>
      <c r="G395" s="350"/>
      <c r="H395" s="350"/>
      <c r="I395" s="354"/>
      <c r="J395" s="353"/>
      <c r="K395" s="353"/>
      <c r="L395" s="354"/>
      <c r="M395" s="353"/>
      <c r="N395" s="371"/>
      <c r="O395" s="70">
        <f t="shared" si="14"/>
        <v>0</v>
      </c>
      <c r="P395" s="70">
        <f t="shared" si="14"/>
        <v>0</v>
      </c>
      <c r="Q395" s="135" t="str">
        <f t="shared" si="15"/>
        <v/>
      </c>
    </row>
    <row r="396" spans="1:17" s="320" customFormat="1" x14ac:dyDescent="0.2">
      <c r="A396" s="363"/>
      <c r="B396" s="381"/>
      <c r="C396" s="372"/>
      <c r="D396" s="380"/>
      <c r="E396" s="380"/>
      <c r="F396" s="383"/>
      <c r="G396" s="350"/>
      <c r="H396" s="380"/>
      <c r="I396" s="354"/>
      <c r="J396" s="353"/>
      <c r="K396" s="353"/>
      <c r="L396" s="354"/>
      <c r="M396" s="353"/>
      <c r="N396" s="371"/>
      <c r="O396" s="70">
        <f t="shared" si="14"/>
        <v>0</v>
      </c>
      <c r="P396" s="70">
        <f t="shared" si="14"/>
        <v>0</v>
      </c>
      <c r="Q396" s="135" t="str">
        <f t="shared" si="15"/>
        <v/>
      </c>
    </row>
    <row r="397" spans="1:17" x14ac:dyDescent="0.2">
      <c r="A397" s="363"/>
      <c r="B397" s="364"/>
      <c r="C397" s="372"/>
      <c r="D397" s="366"/>
      <c r="E397" s="366"/>
      <c r="F397" s="367"/>
      <c r="G397" s="368"/>
      <c r="H397" s="366"/>
      <c r="I397" s="370"/>
      <c r="J397" s="369"/>
      <c r="K397" s="369"/>
      <c r="L397" s="370"/>
      <c r="M397" s="369"/>
      <c r="N397" s="374"/>
      <c r="O397" s="70">
        <f t="shared" si="14"/>
        <v>0</v>
      </c>
      <c r="P397" s="70">
        <f t="shared" si="14"/>
        <v>0</v>
      </c>
      <c r="Q397" s="135" t="str">
        <f t="shared" si="15"/>
        <v/>
      </c>
    </row>
    <row r="398" spans="1:17" x14ac:dyDescent="0.2">
      <c r="A398" s="363"/>
      <c r="B398" s="348"/>
      <c r="C398" s="372"/>
      <c r="D398" s="350"/>
      <c r="E398" s="350"/>
      <c r="F398" s="351"/>
      <c r="G398" s="352"/>
      <c r="H398" s="350"/>
      <c r="I398" s="354"/>
      <c r="J398" s="354"/>
      <c r="K398" s="354"/>
      <c r="L398" s="354"/>
      <c r="M398" s="353"/>
      <c r="N398" s="371"/>
      <c r="O398" s="70">
        <f t="shared" si="14"/>
        <v>0</v>
      </c>
      <c r="P398" s="70">
        <f t="shared" si="14"/>
        <v>0</v>
      </c>
      <c r="Q398" s="135" t="str">
        <f t="shared" si="15"/>
        <v/>
      </c>
    </row>
    <row r="399" spans="1:17" x14ac:dyDescent="0.2">
      <c r="A399" s="363"/>
      <c r="B399" s="348"/>
      <c r="C399" s="372"/>
      <c r="D399" s="350"/>
      <c r="E399" s="350"/>
      <c r="F399" s="351"/>
      <c r="G399" s="350"/>
      <c r="H399" s="350"/>
      <c r="I399" s="354"/>
      <c r="J399" s="353"/>
      <c r="K399" s="353"/>
      <c r="L399" s="354"/>
      <c r="M399" s="353"/>
      <c r="N399" s="371"/>
      <c r="O399" s="70">
        <f t="shared" si="14"/>
        <v>0</v>
      </c>
      <c r="P399" s="70">
        <f t="shared" si="14"/>
        <v>0</v>
      </c>
      <c r="Q399" s="135" t="str">
        <f t="shared" si="15"/>
        <v/>
      </c>
    </row>
    <row r="400" spans="1:17" x14ac:dyDescent="0.2">
      <c r="A400" s="363"/>
      <c r="B400" s="348"/>
      <c r="C400" s="372"/>
      <c r="D400" s="350"/>
      <c r="E400" s="350"/>
      <c r="F400" s="351"/>
      <c r="G400" s="350"/>
      <c r="H400" s="350"/>
      <c r="I400" s="354"/>
      <c r="J400" s="353"/>
      <c r="K400" s="353"/>
      <c r="L400" s="354"/>
      <c r="M400" s="353"/>
      <c r="N400" s="371"/>
      <c r="O400" s="70">
        <f t="shared" si="14"/>
        <v>0</v>
      </c>
      <c r="P400" s="70">
        <f t="shared" si="14"/>
        <v>0</v>
      </c>
      <c r="Q400" s="135" t="str">
        <f t="shared" si="15"/>
        <v/>
      </c>
    </row>
    <row r="401" spans="1:17" x14ac:dyDescent="0.2">
      <c r="A401" s="363"/>
      <c r="B401" s="348"/>
      <c r="C401" s="372"/>
      <c r="D401" s="350"/>
      <c r="E401" s="350"/>
      <c r="F401" s="351"/>
      <c r="G401" s="350"/>
      <c r="H401" s="350"/>
      <c r="I401" s="354"/>
      <c r="J401" s="353"/>
      <c r="K401" s="353"/>
      <c r="L401" s="354"/>
      <c r="M401" s="353"/>
      <c r="N401" s="371"/>
      <c r="O401" s="70">
        <f t="shared" si="14"/>
        <v>0</v>
      </c>
      <c r="P401" s="70">
        <f t="shared" si="14"/>
        <v>0</v>
      </c>
      <c r="Q401" s="135" t="str">
        <f t="shared" si="15"/>
        <v/>
      </c>
    </row>
    <row r="402" spans="1:17" x14ac:dyDescent="0.2">
      <c r="A402" s="363"/>
      <c r="B402" s="387"/>
      <c r="C402" s="388"/>
      <c r="D402" s="368"/>
      <c r="E402" s="368"/>
      <c r="F402" s="373"/>
      <c r="G402" s="368"/>
      <c r="H402" s="352"/>
      <c r="I402" s="354"/>
      <c r="J402" s="353"/>
      <c r="K402" s="353"/>
      <c r="L402" s="354"/>
      <c r="M402" s="353"/>
      <c r="N402" s="371"/>
      <c r="O402" s="70">
        <f t="shared" si="14"/>
        <v>0</v>
      </c>
      <c r="P402" s="70">
        <f t="shared" si="14"/>
        <v>0</v>
      </c>
      <c r="Q402" s="135" t="str">
        <f t="shared" si="15"/>
        <v/>
      </c>
    </row>
    <row r="403" spans="1:17" x14ac:dyDescent="0.2">
      <c r="A403" s="363"/>
      <c r="B403" s="348"/>
      <c r="C403" s="372"/>
      <c r="D403" s="350"/>
      <c r="E403" s="350"/>
      <c r="F403" s="351"/>
      <c r="G403" s="350"/>
      <c r="H403" s="350"/>
      <c r="I403" s="354"/>
      <c r="J403" s="353"/>
      <c r="K403" s="353"/>
      <c r="L403" s="354"/>
      <c r="M403" s="353"/>
      <c r="N403" s="371"/>
      <c r="O403" s="70">
        <f t="shared" si="14"/>
        <v>0</v>
      </c>
      <c r="P403" s="70">
        <f t="shared" si="14"/>
        <v>0</v>
      </c>
      <c r="Q403" s="135" t="str">
        <f t="shared" si="15"/>
        <v/>
      </c>
    </row>
    <row r="404" spans="1:17" x14ac:dyDescent="0.2">
      <c r="A404" s="363"/>
      <c r="B404" s="348"/>
      <c r="C404" s="372"/>
      <c r="D404" s="350"/>
      <c r="E404" s="350"/>
      <c r="F404" s="351"/>
      <c r="G404" s="350"/>
      <c r="H404" s="350"/>
      <c r="I404" s="354"/>
      <c r="J404" s="353"/>
      <c r="K404" s="353"/>
      <c r="L404" s="354"/>
      <c r="M404" s="353"/>
      <c r="N404" s="371"/>
      <c r="O404" s="70">
        <f t="shared" si="14"/>
        <v>0</v>
      </c>
      <c r="P404" s="70">
        <f t="shared" si="14"/>
        <v>0</v>
      </c>
      <c r="Q404" s="135" t="str">
        <f t="shared" si="15"/>
        <v/>
      </c>
    </row>
    <row r="405" spans="1:17" x14ac:dyDescent="0.2">
      <c r="A405" s="363"/>
      <c r="B405" s="359"/>
      <c r="C405" s="360"/>
      <c r="D405" s="352"/>
      <c r="E405" s="352"/>
      <c r="F405" s="361"/>
      <c r="G405" s="352"/>
      <c r="H405" s="352"/>
      <c r="I405" s="354"/>
      <c r="J405" s="353"/>
      <c r="K405" s="353"/>
      <c r="L405" s="354"/>
      <c r="M405" s="353"/>
      <c r="N405" s="371"/>
      <c r="O405" s="70">
        <f t="shared" si="14"/>
        <v>0</v>
      </c>
      <c r="P405" s="70">
        <f t="shared" si="14"/>
        <v>0</v>
      </c>
      <c r="Q405" s="135" t="str">
        <f t="shared" si="15"/>
        <v/>
      </c>
    </row>
    <row r="406" spans="1:17" x14ac:dyDescent="0.2">
      <c r="A406" s="363"/>
      <c r="B406" s="348"/>
      <c r="C406" s="372"/>
      <c r="D406" s="350"/>
      <c r="E406" s="350"/>
      <c r="F406" s="351"/>
      <c r="G406" s="350"/>
      <c r="H406" s="350"/>
      <c r="I406" s="354"/>
      <c r="J406" s="353"/>
      <c r="K406" s="353"/>
      <c r="L406" s="354"/>
      <c r="M406" s="353"/>
      <c r="N406" s="371"/>
      <c r="O406" s="70">
        <f t="shared" si="14"/>
        <v>0</v>
      </c>
      <c r="P406" s="70">
        <f t="shared" si="14"/>
        <v>0</v>
      </c>
      <c r="Q406" s="135" t="str">
        <f t="shared" si="15"/>
        <v/>
      </c>
    </row>
    <row r="407" spans="1:17" x14ac:dyDescent="0.2">
      <c r="A407" s="363"/>
      <c r="B407" s="348"/>
      <c r="C407" s="372"/>
      <c r="D407" s="350"/>
      <c r="E407" s="350"/>
      <c r="F407" s="383"/>
      <c r="G407" s="350"/>
      <c r="H407" s="350"/>
      <c r="I407" s="354"/>
      <c r="J407" s="353"/>
      <c r="K407" s="353"/>
      <c r="L407" s="354"/>
      <c r="M407" s="353"/>
      <c r="N407" s="371"/>
      <c r="O407" s="70">
        <f t="shared" si="14"/>
        <v>0</v>
      </c>
      <c r="P407" s="70">
        <f t="shared" si="14"/>
        <v>0</v>
      </c>
      <c r="Q407" s="135" t="str">
        <f t="shared" si="15"/>
        <v/>
      </c>
    </row>
    <row r="408" spans="1:17" x14ac:dyDescent="0.2">
      <c r="A408" s="363"/>
      <c r="B408" s="348"/>
      <c r="C408" s="372"/>
      <c r="D408" s="350"/>
      <c r="E408" s="350"/>
      <c r="F408" s="351"/>
      <c r="G408" s="350"/>
      <c r="H408" s="350"/>
      <c r="I408" s="354"/>
      <c r="J408" s="353"/>
      <c r="K408" s="353"/>
      <c r="L408" s="354"/>
      <c r="M408" s="353"/>
      <c r="N408" s="371"/>
      <c r="O408" s="70">
        <f t="shared" ref="O408:P442" si="16">IF(B408=0,0,IF(YEAR(B408)=$P$1,MONTH(B408)-$O$1+1,(YEAR(B408)-$P$1)*12-$O$1+1+MONTH(B408)))</f>
        <v>0</v>
      </c>
      <c r="P408" s="70">
        <f t="shared" si="16"/>
        <v>0</v>
      </c>
      <c r="Q408" s="135" t="str">
        <f t="shared" si="15"/>
        <v/>
      </c>
    </row>
    <row r="409" spans="1:17" x14ac:dyDescent="0.2">
      <c r="A409" s="363"/>
      <c r="B409" s="348"/>
      <c r="C409" s="372"/>
      <c r="D409" s="350"/>
      <c r="E409" s="350"/>
      <c r="F409" s="351"/>
      <c r="G409" s="350"/>
      <c r="H409" s="350"/>
      <c r="I409" s="354"/>
      <c r="J409" s="353"/>
      <c r="K409" s="353"/>
      <c r="L409" s="354"/>
      <c r="M409" s="353"/>
      <c r="N409" s="371"/>
      <c r="O409" s="70">
        <f t="shared" si="16"/>
        <v>0</v>
      </c>
      <c r="P409" s="70">
        <f t="shared" si="16"/>
        <v>0</v>
      </c>
      <c r="Q409" s="135" t="str">
        <f t="shared" si="15"/>
        <v/>
      </c>
    </row>
    <row r="410" spans="1:17" x14ac:dyDescent="0.2">
      <c r="A410" s="363"/>
      <c r="B410" s="348"/>
      <c r="C410" s="372"/>
      <c r="D410" s="350"/>
      <c r="E410" s="350"/>
      <c r="F410" s="351"/>
      <c r="G410" s="350"/>
      <c r="H410" s="350"/>
      <c r="I410" s="354"/>
      <c r="J410" s="353"/>
      <c r="K410" s="353"/>
      <c r="L410" s="354"/>
      <c r="M410" s="353"/>
      <c r="N410" s="371"/>
      <c r="O410" s="70">
        <f t="shared" si="16"/>
        <v>0</v>
      </c>
      <c r="P410" s="70">
        <f t="shared" si="16"/>
        <v>0</v>
      </c>
      <c r="Q410" s="135" t="str">
        <f t="shared" si="15"/>
        <v/>
      </c>
    </row>
    <row r="411" spans="1:17" x14ac:dyDescent="0.2">
      <c r="A411" s="363"/>
      <c r="B411" s="348"/>
      <c r="C411" s="372"/>
      <c r="D411" s="350"/>
      <c r="E411" s="350"/>
      <c r="F411" s="351"/>
      <c r="G411" s="350"/>
      <c r="H411" s="350"/>
      <c r="I411" s="354"/>
      <c r="J411" s="353"/>
      <c r="K411" s="353"/>
      <c r="L411" s="354"/>
      <c r="M411" s="353"/>
      <c r="N411" s="371"/>
      <c r="O411" s="70">
        <f t="shared" si="16"/>
        <v>0</v>
      </c>
      <c r="P411" s="70">
        <f t="shared" si="16"/>
        <v>0</v>
      </c>
      <c r="Q411" s="135" t="str">
        <f t="shared" si="15"/>
        <v/>
      </c>
    </row>
    <row r="412" spans="1:17" x14ac:dyDescent="0.2">
      <c r="A412" s="363"/>
      <c r="B412" s="348"/>
      <c r="C412" s="372"/>
      <c r="D412" s="350"/>
      <c r="E412" s="350"/>
      <c r="F412" s="351"/>
      <c r="G412" s="350"/>
      <c r="H412" s="350"/>
      <c r="I412" s="354"/>
      <c r="J412" s="353"/>
      <c r="K412" s="353"/>
      <c r="L412" s="354"/>
      <c r="M412" s="353"/>
      <c r="N412" s="371"/>
      <c r="O412" s="70">
        <f t="shared" si="16"/>
        <v>0</v>
      </c>
      <c r="P412" s="70">
        <f t="shared" si="16"/>
        <v>0</v>
      </c>
      <c r="Q412" s="135" t="str">
        <f t="shared" si="15"/>
        <v/>
      </c>
    </row>
    <row r="413" spans="1:17" x14ac:dyDescent="0.2">
      <c r="A413" s="363"/>
      <c r="B413" s="348"/>
      <c r="C413" s="372"/>
      <c r="D413" s="350"/>
      <c r="E413" s="350"/>
      <c r="F413" s="351"/>
      <c r="G413" s="350"/>
      <c r="H413" s="350"/>
      <c r="I413" s="354"/>
      <c r="J413" s="353"/>
      <c r="K413" s="353"/>
      <c r="L413" s="354"/>
      <c r="M413" s="353"/>
      <c r="N413" s="371"/>
      <c r="O413" s="70">
        <f t="shared" si="16"/>
        <v>0</v>
      </c>
      <c r="P413" s="70">
        <f t="shared" si="16"/>
        <v>0</v>
      </c>
      <c r="Q413" s="135" t="str">
        <f t="shared" si="15"/>
        <v/>
      </c>
    </row>
    <row r="414" spans="1:17" x14ac:dyDescent="0.2">
      <c r="A414" s="363"/>
      <c r="B414" s="348"/>
      <c r="C414" s="372"/>
      <c r="D414" s="350"/>
      <c r="E414" s="350"/>
      <c r="F414" s="351"/>
      <c r="G414" s="350"/>
      <c r="H414" s="350"/>
      <c r="I414" s="354"/>
      <c r="J414" s="353"/>
      <c r="K414" s="353"/>
      <c r="L414" s="354"/>
      <c r="M414" s="353"/>
      <c r="N414" s="371"/>
      <c r="O414" s="70">
        <f t="shared" si="16"/>
        <v>0</v>
      </c>
      <c r="P414" s="70">
        <f t="shared" si="16"/>
        <v>0</v>
      </c>
      <c r="Q414" s="135" t="str">
        <f t="shared" si="15"/>
        <v/>
      </c>
    </row>
    <row r="415" spans="1:17" x14ac:dyDescent="0.2">
      <c r="A415" s="363"/>
      <c r="B415" s="348"/>
      <c r="C415" s="372"/>
      <c r="D415" s="350"/>
      <c r="E415" s="350"/>
      <c r="F415" s="351"/>
      <c r="G415" s="350"/>
      <c r="H415" s="350"/>
      <c r="I415" s="354"/>
      <c r="J415" s="353"/>
      <c r="K415" s="353"/>
      <c r="L415" s="354"/>
      <c r="M415" s="353"/>
      <c r="N415" s="371"/>
      <c r="O415" s="70">
        <f t="shared" si="16"/>
        <v>0</v>
      </c>
      <c r="P415" s="70">
        <f t="shared" si="16"/>
        <v>0</v>
      </c>
      <c r="Q415" s="135" t="str">
        <f t="shared" si="15"/>
        <v/>
      </c>
    </row>
    <row r="416" spans="1:17" x14ac:dyDescent="0.2">
      <c r="A416" s="363"/>
      <c r="B416" s="348"/>
      <c r="C416" s="372"/>
      <c r="D416" s="350"/>
      <c r="E416" s="350"/>
      <c r="F416" s="351"/>
      <c r="G416" s="350"/>
      <c r="H416" s="350"/>
      <c r="I416" s="354"/>
      <c r="J416" s="353"/>
      <c r="K416" s="353"/>
      <c r="L416" s="354"/>
      <c r="M416" s="353"/>
      <c r="N416" s="371"/>
      <c r="O416" s="70">
        <f t="shared" si="16"/>
        <v>0</v>
      </c>
      <c r="P416" s="70">
        <f t="shared" si="16"/>
        <v>0</v>
      </c>
      <c r="Q416" s="135" t="str">
        <f t="shared" si="15"/>
        <v/>
      </c>
    </row>
    <row r="417" spans="1:17" x14ac:dyDescent="0.2">
      <c r="A417" s="363"/>
      <c r="B417" s="348"/>
      <c r="C417" s="372"/>
      <c r="D417" s="350"/>
      <c r="E417" s="350"/>
      <c r="F417" s="351"/>
      <c r="G417" s="350"/>
      <c r="H417" s="350"/>
      <c r="I417" s="354"/>
      <c r="J417" s="353"/>
      <c r="K417" s="353"/>
      <c r="L417" s="354"/>
      <c r="M417" s="353"/>
      <c r="N417" s="371"/>
      <c r="O417" s="70">
        <f t="shared" si="16"/>
        <v>0</v>
      </c>
      <c r="P417" s="70">
        <f t="shared" si="16"/>
        <v>0</v>
      </c>
      <c r="Q417" s="135" t="str">
        <f t="shared" si="15"/>
        <v/>
      </c>
    </row>
    <row r="418" spans="1:17" x14ac:dyDescent="0.2">
      <c r="A418" s="363"/>
      <c r="B418" s="348"/>
      <c r="C418" s="372"/>
      <c r="D418" s="350"/>
      <c r="E418" s="350"/>
      <c r="F418" s="351"/>
      <c r="G418" s="350"/>
      <c r="H418" s="350"/>
      <c r="I418" s="354"/>
      <c r="J418" s="353"/>
      <c r="K418" s="353"/>
      <c r="L418" s="354"/>
      <c r="M418" s="353"/>
      <c r="N418" s="371"/>
      <c r="O418" s="70">
        <f t="shared" si="16"/>
        <v>0</v>
      </c>
      <c r="P418" s="70">
        <f t="shared" si="16"/>
        <v>0</v>
      </c>
      <c r="Q418" s="135" t="str">
        <f t="shared" si="15"/>
        <v/>
      </c>
    </row>
    <row r="419" spans="1:17" x14ac:dyDescent="0.2">
      <c r="A419" s="363"/>
      <c r="B419" s="348"/>
      <c r="C419" s="372"/>
      <c r="D419" s="350"/>
      <c r="E419" s="350"/>
      <c r="F419" s="351"/>
      <c r="G419" s="350"/>
      <c r="H419" s="350"/>
      <c r="I419" s="354"/>
      <c r="J419" s="353"/>
      <c r="K419" s="353"/>
      <c r="L419" s="354"/>
      <c r="M419" s="353"/>
      <c r="N419" s="371"/>
      <c r="O419" s="70">
        <f t="shared" si="16"/>
        <v>0</v>
      </c>
      <c r="P419" s="70">
        <f t="shared" si="16"/>
        <v>0</v>
      </c>
      <c r="Q419" s="135" t="str">
        <f t="shared" si="15"/>
        <v/>
      </c>
    </row>
    <row r="420" spans="1:17" x14ac:dyDescent="0.2">
      <c r="A420" s="363"/>
      <c r="B420" s="348"/>
      <c r="C420" s="372"/>
      <c r="D420" s="350"/>
      <c r="E420" s="350"/>
      <c r="F420" s="351"/>
      <c r="G420" s="350"/>
      <c r="H420" s="350"/>
      <c r="I420" s="354"/>
      <c r="J420" s="353"/>
      <c r="K420" s="353"/>
      <c r="L420" s="354"/>
      <c r="M420" s="353"/>
      <c r="N420" s="371"/>
      <c r="O420" s="70">
        <f t="shared" si="16"/>
        <v>0</v>
      </c>
      <c r="P420" s="70">
        <f t="shared" si="16"/>
        <v>0</v>
      </c>
      <c r="Q420" s="135" t="str">
        <f t="shared" si="15"/>
        <v/>
      </c>
    </row>
    <row r="421" spans="1:17" x14ac:dyDescent="0.2">
      <c r="A421" s="363"/>
      <c r="B421" s="348"/>
      <c r="C421" s="372"/>
      <c r="D421" s="350"/>
      <c r="E421" s="350"/>
      <c r="F421" s="351"/>
      <c r="G421" s="350"/>
      <c r="H421" s="350"/>
      <c r="I421" s="354"/>
      <c r="J421" s="353"/>
      <c r="K421" s="353"/>
      <c r="L421" s="354"/>
      <c r="M421" s="353"/>
      <c r="N421" s="371"/>
      <c r="O421" s="70">
        <f t="shared" si="16"/>
        <v>0</v>
      </c>
      <c r="P421" s="70">
        <f t="shared" si="16"/>
        <v>0</v>
      </c>
      <c r="Q421" s="135" t="str">
        <f t="shared" si="15"/>
        <v/>
      </c>
    </row>
    <row r="422" spans="1:17" x14ac:dyDescent="0.2">
      <c r="A422" s="363"/>
      <c r="B422" s="348"/>
      <c r="C422" s="372"/>
      <c r="D422" s="350"/>
      <c r="E422" s="350"/>
      <c r="F422" s="351"/>
      <c r="G422" s="350"/>
      <c r="H422" s="350"/>
      <c r="I422" s="354"/>
      <c r="J422" s="353"/>
      <c r="K422" s="353"/>
      <c r="L422" s="354"/>
      <c r="M422" s="353"/>
      <c r="N422" s="371"/>
      <c r="O422" s="70">
        <f t="shared" si="16"/>
        <v>0</v>
      </c>
      <c r="P422" s="70">
        <f t="shared" si="16"/>
        <v>0</v>
      </c>
      <c r="Q422" s="135" t="str">
        <f t="shared" si="15"/>
        <v/>
      </c>
    </row>
    <row r="423" spans="1:17" x14ac:dyDescent="0.2">
      <c r="A423" s="363"/>
      <c r="B423" s="348"/>
      <c r="C423" s="372"/>
      <c r="D423" s="350"/>
      <c r="E423" s="350"/>
      <c r="F423" s="351"/>
      <c r="G423" s="350"/>
      <c r="H423" s="350"/>
      <c r="I423" s="354"/>
      <c r="J423" s="353"/>
      <c r="K423" s="353"/>
      <c r="L423" s="354"/>
      <c r="M423" s="353"/>
      <c r="N423" s="371"/>
      <c r="O423" s="70">
        <f t="shared" si="16"/>
        <v>0</v>
      </c>
      <c r="P423" s="70">
        <f t="shared" si="16"/>
        <v>0</v>
      </c>
      <c r="Q423" s="135" t="str">
        <f t="shared" si="15"/>
        <v/>
      </c>
    </row>
    <row r="424" spans="1:17" x14ac:dyDescent="0.2">
      <c r="A424" s="363"/>
      <c r="B424" s="348"/>
      <c r="C424" s="372"/>
      <c r="D424" s="350"/>
      <c r="E424" s="350"/>
      <c r="F424" s="351"/>
      <c r="G424" s="350"/>
      <c r="H424" s="350"/>
      <c r="I424" s="354"/>
      <c r="J424" s="353"/>
      <c r="K424" s="353"/>
      <c r="L424" s="354"/>
      <c r="M424" s="353"/>
      <c r="N424" s="371"/>
      <c r="O424" s="70">
        <f t="shared" si="16"/>
        <v>0</v>
      </c>
      <c r="P424" s="70">
        <f t="shared" si="16"/>
        <v>0</v>
      </c>
      <c r="Q424" s="135" t="str">
        <f t="shared" si="15"/>
        <v/>
      </c>
    </row>
    <row r="425" spans="1:17" x14ac:dyDescent="0.2">
      <c r="A425" s="363"/>
      <c r="B425" s="348"/>
      <c r="C425" s="372"/>
      <c r="D425" s="350"/>
      <c r="E425" s="350"/>
      <c r="F425" s="351"/>
      <c r="G425" s="350"/>
      <c r="H425" s="350"/>
      <c r="I425" s="354"/>
      <c r="J425" s="353"/>
      <c r="K425" s="353"/>
      <c r="L425" s="354"/>
      <c r="M425" s="353"/>
      <c r="N425" s="371"/>
      <c r="O425" s="70">
        <f t="shared" si="16"/>
        <v>0</v>
      </c>
      <c r="P425" s="70">
        <f t="shared" si="16"/>
        <v>0</v>
      </c>
      <c r="Q425" s="135" t="str">
        <f t="shared" si="15"/>
        <v/>
      </c>
    </row>
    <row r="426" spans="1:17" x14ac:dyDescent="0.2">
      <c r="A426" s="363"/>
      <c r="B426" s="348"/>
      <c r="C426" s="372"/>
      <c r="D426" s="350"/>
      <c r="E426" s="350"/>
      <c r="F426" s="351"/>
      <c r="G426" s="350"/>
      <c r="H426" s="350"/>
      <c r="I426" s="354"/>
      <c r="J426" s="353"/>
      <c r="K426" s="353"/>
      <c r="L426" s="354"/>
      <c r="M426" s="353"/>
      <c r="N426" s="371"/>
      <c r="O426" s="70">
        <f t="shared" si="16"/>
        <v>0</v>
      </c>
      <c r="P426" s="70">
        <f t="shared" si="16"/>
        <v>0</v>
      </c>
      <c r="Q426" s="135" t="str">
        <f t="shared" si="15"/>
        <v/>
      </c>
    </row>
    <row r="427" spans="1:17" x14ac:dyDescent="0.2">
      <c r="A427" s="363"/>
      <c r="B427" s="348"/>
      <c r="C427" s="372"/>
      <c r="D427" s="350"/>
      <c r="E427" s="350"/>
      <c r="F427" s="351"/>
      <c r="G427" s="350"/>
      <c r="H427" s="350"/>
      <c r="I427" s="354"/>
      <c r="J427" s="353"/>
      <c r="K427" s="353"/>
      <c r="L427" s="354"/>
      <c r="M427" s="353"/>
      <c r="N427" s="371"/>
      <c r="O427" s="70">
        <f t="shared" si="16"/>
        <v>0</v>
      </c>
      <c r="P427" s="70">
        <f t="shared" si="16"/>
        <v>0</v>
      </c>
      <c r="Q427" s="135" t="str">
        <f t="shared" si="15"/>
        <v/>
      </c>
    </row>
    <row r="428" spans="1:17" x14ac:dyDescent="0.2">
      <c r="A428" s="363"/>
      <c r="B428" s="348"/>
      <c r="C428" s="372"/>
      <c r="D428" s="350"/>
      <c r="E428" s="350"/>
      <c r="F428" s="351"/>
      <c r="G428" s="350"/>
      <c r="H428" s="350"/>
      <c r="I428" s="354"/>
      <c r="J428" s="353"/>
      <c r="K428" s="353"/>
      <c r="L428" s="354"/>
      <c r="M428" s="353"/>
      <c r="N428" s="371"/>
      <c r="O428" s="70">
        <f t="shared" si="16"/>
        <v>0</v>
      </c>
      <c r="P428" s="70">
        <f t="shared" si="16"/>
        <v>0</v>
      </c>
      <c r="Q428" s="135" t="str">
        <f t="shared" si="15"/>
        <v/>
      </c>
    </row>
    <row r="429" spans="1:17" x14ac:dyDescent="0.2">
      <c r="A429" s="363"/>
      <c r="B429" s="348"/>
      <c r="C429" s="372"/>
      <c r="D429" s="350"/>
      <c r="E429" s="350"/>
      <c r="F429" s="351"/>
      <c r="G429" s="350"/>
      <c r="H429" s="350"/>
      <c r="I429" s="354"/>
      <c r="J429" s="353"/>
      <c r="K429" s="353"/>
      <c r="L429" s="354"/>
      <c r="M429" s="353"/>
      <c r="N429" s="371"/>
      <c r="O429" s="70">
        <f t="shared" si="16"/>
        <v>0</v>
      </c>
      <c r="P429" s="70">
        <f t="shared" si="16"/>
        <v>0</v>
      </c>
      <c r="Q429" s="135" t="str">
        <f t="shared" si="15"/>
        <v/>
      </c>
    </row>
    <row r="430" spans="1:17" x14ac:dyDescent="0.2">
      <c r="A430" s="363"/>
      <c r="B430" s="348"/>
      <c r="C430" s="372"/>
      <c r="D430" s="350"/>
      <c r="E430" s="350"/>
      <c r="F430" s="351"/>
      <c r="G430" s="350"/>
      <c r="H430" s="350"/>
      <c r="I430" s="354"/>
      <c r="J430" s="353"/>
      <c r="K430" s="353"/>
      <c r="L430" s="354"/>
      <c r="M430" s="353"/>
      <c r="N430" s="371"/>
      <c r="O430" s="70">
        <f t="shared" si="16"/>
        <v>0</v>
      </c>
      <c r="P430" s="70">
        <f t="shared" si="16"/>
        <v>0</v>
      </c>
      <c r="Q430" s="135" t="str">
        <f t="shared" si="15"/>
        <v/>
      </c>
    </row>
    <row r="431" spans="1:17" x14ac:dyDescent="0.2">
      <c r="A431" s="363"/>
      <c r="B431" s="348"/>
      <c r="C431" s="372"/>
      <c r="D431" s="350"/>
      <c r="E431" s="350"/>
      <c r="F431" s="383"/>
      <c r="G431" s="350"/>
      <c r="H431" s="350"/>
      <c r="I431" s="354"/>
      <c r="J431" s="353"/>
      <c r="K431" s="353"/>
      <c r="L431" s="354"/>
      <c r="M431" s="353"/>
      <c r="N431" s="371"/>
      <c r="O431" s="70">
        <f t="shared" si="16"/>
        <v>0</v>
      </c>
      <c r="P431" s="70">
        <f t="shared" si="16"/>
        <v>0</v>
      </c>
      <c r="Q431" s="135" t="str">
        <f t="shared" si="15"/>
        <v/>
      </c>
    </row>
    <row r="432" spans="1:17" x14ac:dyDescent="0.2">
      <c r="A432" s="363"/>
      <c r="B432" s="348"/>
      <c r="C432" s="372"/>
      <c r="D432" s="350"/>
      <c r="E432" s="350"/>
      <c r="F432" s="351"/>
      <c r="G432" s="350"/>
      <c r="H432" s="350"/>
      <c r="I432" s="354"/>
      <c r="J432" s="353"/>
      <c r="K432" s="353"/>
      <c r="L432" s="354"/>
      <c r="M432" s="353"/>
      <c r="N432" s="371"/>
      <c r="O432" s="70">
        <f t="shared" si="16"/>
        <v>0</v>
      </c>
      <c r="P432" s="70">
        <f t="shared" si="16"/>
        <v>0</v>
      </c>
      <c r="Q432" s="135" t="str">
        <f t="shared" si="15"/>
        <v/>
      </c>
    </row>
    <row r="433" spans="1:17" x14ac:dyDescent="0.2">
      <c r="A433" s="363"/>
      <c r="B433" s="348"/>
      <c r="C433" s="372"/>
      <c r="D433" s="350"/>
      <c r="E433" s="350"/>
      <c r="F433" s="383"/>
      <c r="G433" s="350"/>
      <c r="H433" s="350"/>
      <c r="I433" s="354"/>
      <c r="J433" s="353"/>
      <c r="K433" s="353"/>
      <c r="L433" s="354"/>
      <c r="M433" s="353"/>
      <c r="N433" s="371"/>
      <c r="O433" s="70">
        <f t="shared" si="16"/>
        <v>0</v>
      </c>
      <c r="P433" s="70">
        <f t="shared" si="16"/>
        <v>0</v>
      </c>
      <c r="Q433" s="135" t="str">
        <f t="shared" si="15"/>
        <v/>
      </c>
    </row>
    <row r="434" spans="1:17" x14ac:dyDescent="0.2">
      <c r="A434" s="363"/>
      <c r="B434" s="348"/>
      <c r="C434" s="372"/>
      <c r="D434" s="350"/>
      <c r="E434" s="350"/>
      <c r="F434" s="351"/>
      <c r="G434" s="352"/>
      <c r="H434" s="350"/>
      <c r="I434" s="354"/>
      <c r="J434" s="353"/>
      <c r="K434" s="353"/>
      <c r="L434" s="354"/>
      <c r="M434" s="353"/>
      <c r="N434" s="371"/>
      <c r="O434" s="70">
        <f t="shared" si="16"/>
        <v>0</v>
      </c>
      <c r="P434" s="70">
        <f t="shared" si="16"/>
        <v>0</v>
      </c>
      <c r="Q434" s="135" t="str">
        <f t="shared" si="15"/>
        <v/>
      </c>
    </row>
    <row r="435" spans="1:17" x14ac:dyDescent="0.2">
      <c r="A435" s="363"/>
      <c r="B435" s="348"/>
      <c r="C435" s="372"/>
      <c r="D435" s="350"/>
      <c r="E435" s="350"/>
      <c r="F435" s="351"/>
      <c r="G435" s="352"/>
      <c r="H435" s="350"/>
      <c r="I435" s="354"/>
      <c r="J435" s="353"/>
      <c r="K435" s="353"/>
      <c r="L435" s="354"/>
      <c r="M435" s="353"/>
      <c r="N435" s="371"/>
      <c r="O435" s="70">
        <f t="shared" si="16"/>
        <v>0</v>
      </c>
      <c r="P435" s="70">
        <f t="shared" si="16"/>
        <v>0</v>
      </c>
      <c r="Q435" s="135" t="str">
        <f t="shared" si="15"/>
        <v/>
      </c>
    </row>
    <row r="436" spans="1:17" x14ac:dyDescent="0.2">
      <c r="A436" s="363"/>
      <c r="B436" s="348"/>
      <c r="C436" s="372"/>
      <c r="D436" s="350"/>
      <c r="E436" s="350"/>
      <c r="F436" s="351"/>
      <c r="G436" s="350"/>
      <c r="H436" s="350"/>
      <c r="I436" s="354"/>
      <c r="J436" s="353"/>
      <c r="K436" s="353"/>
      <c r="L436" s="354"/>
      <c r="M436" s="353"/>
      <c r="N436" s="371"/>
      <c r="O436" s="70">
        <f t="shared" si="16"/>
        <v>0</v>
      </c>
      <c r="P436" s="70">
        <f t="shared" si="16"/>
        <v>0</v>
      </c>
      <c r="Q436" s="135" t="str">
        <f t="shared" si="15"/>
        <v/>
      </c>
    </row>
    <row r="437" spans="1:17" x14ac:dyDescent="0.2">
      <c r="A437" s="363"/>
      <c r="B437" s="348"/>
      <c r="C437" s="372"/>
      <c r="D437" s="350"/>
      <c r="E437" s="350"/>
      <c r="F437" s="351"/>
      <c r="G437" s="350"/>
      <c r="H437" s="350"/>
      <c r="I437" s="354"/>
      <c r="J437" s="353"/>
      <c r="K437" s="353"/>
      <c r="L437" s="354"/>
      <c r="M437" s="353"/>
      <c r="N437" s="371"/>
      <c r="O437" s="70">
        <f t="shared" si="16"/>
        <v>0</v>
      </c>
      <c r="P437" s="70">
        <f t="shared" si="16"/>
        <v>0</v>
      </c>
      <c r="Q437" s="135" t="str">
        <f t="shared" si="15"/>
        <v/>
      </c>
    </row>
    <row r="438" spans="1:17" x14ac:dyDescent="0.2">
      <c r="A438" s="363"/>
      <c r="B438" s="348"/>
      <c r="C438" s="372"/>
      <c r="D438" s="350"/>
      <c r="E438" s="350"/>
      <c r="F438" s="351"/>
      <c r="G438" s="350"/>
      <c r="H438" s="350"/>
      <c r="I438" s="354"/>
      <c r="J438" s="353"/>
      <c r="K438" s="353"/>
      <c r="L438" s="354"/>
      <c r="M438" s="353"/>
      <c r="N438" s="371"/>
      <c r="O438" s="70">
        <f t="shared" si="16"/>
        <v>0</v>
      </c>
      <c r="P438" s="70">
        <f t="shared" si="16"/>
        <v>0</v>
      </c>
      <c r="Q438" s="135" t="str">
        <f t="shared" si="15"/>
        <v/>
      </c>
    </row>
    <row r="439" spans="1:17" x14ac:dyDescent="0.2">
      <c r="A439" s="363"/>
      <c r="B439" s="348"/>
      <c r="C439" s="372"/>
      <c r="D439" s="350"/>
      <c r="E439" s="350"/>
      <c r="F439" s="351"/>
      <c r="G439" s="350"/>
      <c r="H439" s="350"/>
      <c r="I439" s="354"/>
      <c r="J439" s="353"/>
      <c r="K439" s="353"/>
      <c r="L439" s="354"/>
      <c r="M439" s="353"/>
      <c r="N439" s="371"/>
      <c r="O439" s="70">
        <f t="shared" si="16"/>
        <v>0</v>
      </c>
      <c r="P439" s="70">
        <f t="shared" si="16"/>
        <v>0</v>
      </c>
      <c r="Q439" s="135" t="str">
        <f t="shared" si="15"/>
        <v/>
      </c>
    </row>
    <row r="440" spans="1:17" x14ac:dyDescent="0.2">
      <c r="A440" s="363"/>
      <c r="B440" s="348"/>
      <c r="C440" s="372"/>
      <c r="D440" s="350"/>
      <c r="E440" s="350"/>
      <c r="F440" s="351"/>
      <c r="G440" s="350"/>
      <c r="H440" s="350"/>
      <c r="I440" s="354"/>
      <c r="J440" s="353"/>
      <c r="K440" s="353"/>
      <c r="L440" s="354"/>
      <c r="M440" s="353"/>
      <c r="N440" s="371"/>
      <c r="O440" s="70">
        <f t="shared" si="16"/>
        <v>0</v>
      </c>
      <c r="P440" s="70">
        <f t="shared" si="16"/>
        <v>0</v>
      </c>
      <c r="Q440" s="135" t="str">
        <f t="shared" si="15"/>
        <v/>
      </c>
    </row>
    <row r="441" spans="1:17" x14ac:dyDescent="0.2">
      <c r="A441" s="363"/>
      <c r="B441" s="348"/>
      <c r="C441" s="372"/>
      <c r="D441" s="350"/>
      <c r="E441" s="350"/>
      <c r="F441" s="351"/>
      <c r="G441" s="350"/>
      <c r="H441" s="350"/>
      <c r="I441" s="354"/>
      <c r="J441" s="353"/>
      <c r="K441" s="353"/>
      <c r="L441" s="354"/>
      <c r="M441" s="353"/>
      <c r="N441" s="371"/>
      <c r="O441" s="70">
        <f t="shared" si="16"/>
        <v>0</v>
      </c>
      <c r="P441" s="70">
        <f t="shared" si="16"/>
        <v>0</v>
      </c>
      <c r="Q441" s="135" t="str">
        <f t="shared" si="15"/>
        <v/>
      </c>
    </row>
    <row r="442" spans="1:17" x14ac:dyDescent="0.2">
      <c r="A442" s="363"/>
      <c r="B442" s="348"/>
      <c r="C442" s="372"/>
      <c r="D442" s="350"/>
      <c r="E442" s="350"/>
      <c r="F442" s="351"/>
      <c r="G442" s="350"/>
      <c r="H442" s="350"/>
      <c r="I442" s="354"/>
      <c r="J442" s="353"/>
      <c r="K442" s="353"/>
      <c r="L442" s="354"/>
      <c r="M442" s="353"/>
      <c r="N442" s="371"/>
      <c r="O442" s="70">
        <f t="shared" si="16"/>
        <v>0</v>
      </c>
      <c r="P442" s="70">
        <f t="shared" si="16"/>
        <v>0</v>
      </c>
      <c r="Q442" s="135" t="str">
        <f t="shared" si="15"/>
        <v/>
      </c>
    </row>
    <row r="443" spans="1:17" x14ac:dyDescent="0.2">
      <c r="A443" s="363"/>
      <c r="B443" s="348"/>
      <c r="C443" s="372"/>
      <c r="D443" s="350"/>
      <c r="E443" s="350"/>
      <c r="F443" s="351"/>
      <c r="G443" s="350"/>
      <c r="H443" s="350"/>
      <c r="I443" s="354"/>
      <c r="J443" s="353"/>
      <c r="K443" s="353"/>
      <c r="L443" s="354"/>
      <c r="M443" s="353"/>
      <c r="N443" s="371"/>
      <c r="O443" s="70">
        <f t="shared" ref="O443:P500" si="17">IF(B443=0,0,IF(YEAR(B443)=$P$1,MONTH(B443)-$O$1+1,(YEAR(B443)-$P$1)*12-$O$1+1+MONTH(B443)))</f>
        <v>0</v>
      </c>
      <c r="P443" s="70">
        <f t="shared" si="17"/>
        <v>0</v>
      </c>
      <c r="Q443" s="135" t="str">
        <f t="shared" si="15"/>
        <v/>
      </c>
    </row>
    <row r="444" spans="1:17" x14ac:dyDescent="0.2">
      <c r="A444" s="363"/>
      <c r="B444" s="348"/>
      <c r="C444" s="372"/>
      <c r="D444" s="350"/>
      <c r="E444" s="350"/>
      <c r="F444" s="351"/>
      <c r="G444" s="350"/>
      <c r="H444" s="350"/>
      <c r="I444" s="354"/>
      <c r="J444" s="353"/>
      <c r="K444" s="353"/>
      <c r="L444" s="354"/>
      <c r="M444" s="353"/>
      <c r="N444" s="371"/>
      <c r="O444" s="70">
        <f t="shared" si="17"/>
        <v>0</v>
      </c>
      <c r="P444" s="70">
        <f t="shared" si="17"/>
        <v>0</v>
      </c>
      <c r="Q444" s="135" t="str">
        <f t="shared" si="15"/>
        <v/>
      </c>
    </row>
    <row r="445" spans="1:17" x14ac:dyDescent="0.2">
      <c r="A445" s="363"/>
      <c r="B445" s="348"/>
      <c r="C445" s="372"/>
      <c r="D445" s="350"/>
      <c r="E445" s="350"/>
      <c r="F445" s="351"/>
      <c r="G445" s="350"/>
      <c r="H445" s="350"/>
      <c r="I445" s="354"/>
      <c r="J445" s="353"/>
      <c r="K445" s="353"/>
      <c r="L445" s="354"/>
      <c r="M445" s="353"/>
      <c r="N445" s="371"/>
      <c r="O445" s="70">
        <f t="shared" si="17"/>
        <v>0</v>
      </c>
      <c r="P445" s="70">
        <f t="shared" si="17"/>
        <v>0</v>
      </c>
      <c r="Q445" s="135" t="str">
        <f t="shared" si="15"/>
        <v/>
      </c>
    </row>
    <row r="446" spans="1:17" x14ac:dyDescent="0.2">
      <c r="A446" s="363"/>
      <c r="B446" s="348"/>
      <c r="C446" s="372"/>
      <c r="D446" s="350"/>
      <c r="E446" s="350"/>
      <c r="F446" s="351"/>
      <c r="G446" s="350"/>
      <c r="H446" s="350"/>
      <c r="I446" s="354"/>
      <c r="J446" s="353"/>
      <c r="K446" s="353"/>
      <c r="L446" s="354"/>
      <c r="M446" s="353"/>
      <c r="N446" s="371"/>
      <c r="O446" s="70">
        <f t="shared" si="17"/>
        <v>0</v>
      </c>
      <c r="P446" s="70">
        <f t="shared" si="17"/>
        <v>0</v>
      </c>
      <c r="Q446" s="135" t="str">
        <f t="shared" si="15"/>
        <v/>
      </c>
    </row>
    <row r="447" spans="1:17" x14ac:dyDescent="0.2">
      <c r="A447" s="363"/>
      <c r="B447" s="348"/>
      <c r="C447" s="372"/>
      <c r="D447" s="350"/>
      <c r="E447" s="350"/>
      <c r="F447" s="351"/>
      <c r="G447" s="350"/>
      <c r="H447" s="350"/>
      <c r="I447" s="354"/>
      <c r="J447" s="354"/>
      <c r="K447" s="353"/>
      <c r="L447" s="354"/>
      <c r="M447" s="353"/>
      <c r="N447" s="371"/>
      <c r="O447" s="70">
        <f t="shared" si="17"/>
        <v>0</v>
      </c>
      <c r="P447" s="70">
        <f t="shared" si="17"/>
        <v>0</v>
      </c>
      <c r="Q447" s="135" t="str">
        <f t="shared" si="15"/>
        <v/>
      </c>
    </row>
    <row r="448" spans="1:17" x14ac:dyDescent="0.2">
      <c r="A448" s="363"/>
      <c r="B448" s="348"/>
      <c r="C448" s="372"/>
      <c r="D448" s="350"/>
      <c r="E448" s="350"/>
      <c r="F448" s="351"/>
      <c r="G448" s="350"/>
      <c r="H448" s="350"/>
      <c r="I448" s="354"/>
      <c r="J448" s="353"/>
      <c r="K448" s="353"/>
      <c r="L448" s="354"/>
      <c r="M448" s="353"/>
      <c r="N448" s="371"/>
      <c r="O448" s="70">
        <f t="shared" si="17"/>
        <v>0</v>
      </c>
      <c r="P448" s="70">
        <f t="shared" si="17"/>
        <v>0</v>
      </c>
      <c r="Q448" s="135" t="str">
        <f t="shared" si="15"/>
        <v/>
      </c>
    </row>
    <row r="449" spans="1:17" x14ac:dyDescent="0.2">
      <c r="A449" s="363"/>
      <c r="B449" s="359"/>
      <c r="C449" s="360"/>
      <c r="D449" s="352"/>
      <c r="E449" s="352"/>
      <c r="F449" s="361"/>
      <c r="G449" s="352"/>
      <c r="H449" s="352"/>
      <c r="I449" s="354"/>
      <c r="J449" s="354"/>
      <c r="K449" s="354"/>
      <c r="L449" s="354"/>
      <c r="M449" s="354"/>
      <c r="N449" s="371"/>
      <c r="O449" s="70">
        <f t="shared" si="17"/>
        <v>0</v>
      </c>
      <c r="P449" s="70">
        <f t="shared" si="17"/>
        <v>0</v>
      </c>
      <c r="Q449" s="135" t="str">
        <f t="shared" si="15"/>
        <v/>
      </c>
    </row>
    <row r="450" spans="1:17" x14ac:dyDescent="0.2">
      <c r="A450" s="363"/>
      <c r="B450" s="387"/>
      <c r="C450" s="388"/>
      <c r="D450" s="368"/>
      <c r="E450" s="368"/>
      <c r="F450" s="373"/>
      <c r="G450" s="368"/>
      <c r="H450" s="368"/>
      <c r="I450" s="370"/>
      <c r="J450" s="370"/>
      <c r="K450" s="370"/>
      <c r="L450" s="370"/>
      <c r="M450" s="370"/>
      <c r="N450" s="374"/>
      <c r="O450" s="70">
        <f t="shared" si="17"/>
        <v>0</v>
      </c>
      <c r="P450" s="70">
        <f t="shared" si="17"/>
        <v>0</v>
      </c>
      <c r="Q450" s="135" t="str">
        <f t="shared" si="15"/>
        <v/>
      </c>
    </row>
    <row r="451" spans="1:17" x14ac:dyDescent="0.2">
      <c r="A451" s="363"/>
      <c r="B451" s="359"/>
      <c r="C451" s="360"/>
      <c r="D451" s="352"/>
      <c r="E451" s="352"/>
      <c r="F451" s="361"/>
      <c r="G451" s="350"/>
      <c r="H451" s="352"/>
      <c r="I451" s="354"/>
      <c r="J451" s="354"/>
      <c r="K451" s="354"/>
      <c r="L451" s="354"/>
      <c r="M451" s="354"/>
      <c r="N451" s="362"/>
      <c r="O451" s="70">
        <f t="shared" si="17"/>
        <v>0</v>
      </c>
      <c r="P451" s="70">
        <f t="shared" si="17"/>
        <v>0</v>
      </c>
      <c r="Q451" s="135" t="str">
        <f t="shared" si="15"/>
        <v/>
      </c>
    </row>
    <row r="452" spans="1:17" x14ac:dyDescent="0.2">
      <c r="A452" s="363"/>
      <c r="B452" s="348"/>
      <c r="C452" s="372"/>
      <c r="D452" s="350"/>
      <c r="E452" s="350"/>
      <c r="F452" s="351"/>
      <c r="G452" s="350"/>
      <c r="H452" s="350"/>
      <c r="I452" s="354"/>
      <c r="J452" s="353"/>
      <c r="K452" s="353"/>
      <c r="L452" s="354"/>
      <c r="M452" s="353"/>
      <c r="N452" s="371"/>
      <c r="O452" s="70">
        <f t="shared" si="17"/>
        <v>0</v>
      </c>
      <c r="P452" s="70">
        <f t="shared" si="17"/>
        <v>0</v>
      </c>
      <c r="Q452" s="135" t="str">
        <f t="shared" si="15"/>
        <v/>
      </c>
    </row>
    <row r="453" spans="1:17" x14ac:dyDescent="0.2">
      <c r="A453" s="363"/>
      <c r="B453" s="359"/>
      <c r="C453" s="360"/>
      <c r="D453" s="352"/>
      <c r="E453" s="352"/>
      <c r="F453" s="361"/>
      <c r="G453" s="352"/>
      <c r="H453" s="352"/>
      <c r="I453" s="354"/>
      <c r="J453" s="354"/>
      <c r="K453" s="354"/>
      <c r="L453" s="354"/>
      <c r="M453" s="354"/>
      <c r="N453" s="371"/>
      <c r="O453" s="70">
        <f t="shared" si="17"/>
        <v>0</v>
      </c>
      <c r="P453" s="70">
        <f t="shared" si="17"/>
        <v>0</v>
      </c>
      <c r="Q453" s="135" t="str">
        <f t="shared" ref="Q453:Q516" si="18">SUBSTITUTE(D453," ","_")</f>
        <v/>
      </c>
    </row>
    <row r="454" spans="1:17" x14ac:dyDescent="0.2">
      <c r="A454" s="363"/>
      <c r="B454" s="348"/>
      <c r="C454" s="372"/>
      <c r="D454" s="350"/>
      <c r="E454" s="350"/>
      <c r="F454" s="351"/>
      <c r="G454" s="350"/>
      <c r="H454" s="350"/>
      <c r="I454" s="354"/>
      <c r="J454" s="353"/>
      <c r="K454" s="353"/>
      <c r="L454" s="354"/>
      <c r="M454" s="353"/>
      <c r="N454" s="371"/>
      <c r="O454" s="70">
        <f t="shared" si="17"/>
        <v>0</v>
      </c>
      <c r="P454" s="70">
        <f t="shared" si="17"/>
        <v>0</v>
      </c>
      <c r="Q454" s="135" t="str">
        <f t="shared" si="18"/>
        <v/>
      </c>
    </row>
    <row r="455" spans="1:17" x14ac:dyDescent="0.2">
      <c r="A455" s="363"/>
      <c r="B455" s="348"/>
      <c r="C455" s="372"/>
      <c r="D455" s="350"/>
      <c r="E455" s="350"/>
      <c r="F455" s="351"/>
      <c r="G455" s="350"/>
      <c r="H455" s="350"/>
      <c r="I455" s="354"/>
      <c r="J455" s="353"/>
      <c r="K455" s="353"/>
      <c r="L455" s="354"/>
      <c r="M455" s="353"/>
      <c r="N455" s="371"/>
      <c r="O455" s="70">
        <f t="shared" si="17"/>
        <v>0</v>
      </c>
      <c r="P455" s="70">
        <f t="shared" si="17"/>
        <v>0</v>
      </c>
      <c r="Q455" s="135" t="str">
        <f t="shared" si="18"/>
        <v/>
      </c>
    </row>
    <row r="456" spans="1:17" x14ac:dyDescent="0.2">
      <c r="A456" s="363"/>
      <c r="B456" s="348"/>
      <c r="C456" s="372"/>
      <c r="D456" s="350"/>
      <c r="E456" s="350"/>
      <c r="F456" s="351"/>
      <c r="G456" s="350"/>
      <c r="H456" s="350"/>
      <c r="I456" s="354"/>
      <c r="J456" s="353"/>
      <c r="K456" s="353"/>
      <c r="L456" s="354"/>
      <c r="M456" s="353"/>
      <c r="N456" s="371"/>
      <c r="O456" s="70">
        <f t="shared" si="17"/>
        <v>0</v>
      </c>
      <c r="P456" s="70">
        <f t="shared" si="17"/>
        <v>0</v>
      </c>
      <c r="Q456" s="135" t="str">
        <f t="shared" si="18"/>
        <v/>
      </c>
    </row>
    <row r="457" spans="1:17" x14ac:dyDescent="0.2">
      <c r="A457" s="363"/>
      <c r="B457" s="348"/>
      <c r="C457" s="372"/>
      <c r="D457" s="350"/>
      <c r="E457" s="350"/>
      <c r="F457" s="351"/>
      <c r="G457" s="350"/>
      <c r="H457" s="350"/>
      <c r="I457" s="354"/>
      <c r="J457" s="353"/>
      <c r="K457" s="353"/>
      <c r="L457" s="354"/>
      <c r="M457" s="353"/>
      <c r="N457" s="371"/>
      <c r="O457" s="70">
        <f t="shared" si="17"/>
        <v>0</v>
      </c>
      <c r="P457" s="70">
        <f t="shared" si="17"/>
        <v>0</v>
      </c>
      <c r="Q457" s="135" t="str">
        <f t="shared" si="18"/>
        <v/>
      </c>
    </row>
    <row r="458" spans="1:17" x14ac:dyDescent="0.2">
      <c r="A458" s="363"/>
      <c r="B458" s="348"/>
      <c r="C458" s="372"/>
      <c r="D458" s="350"/>
      <c r="E458" s="350"/>
      <c r="F458" s="351"/>
      <c r="G458" s="350"/>
      <c r="H458" s="350"/>
      <c r="I458" s="354"/>
      <c r="J458" s="353"/>
      <c r="K458" s="353"/>
      <c r="L458" s="354"/>
      <c r="M458" s="353"/>
      <c r="N458" s="371"/>
      <c r="O458" s="70">
        <f t="shared" si="17"/>
        <v>0</v>
      </c>
      <c r="P458" s="70">
        <f t="shared" si="17"/>
        <v>0</v>
      </c>
      <c r="Q458" s="135" t="str">
        <f t="shared" si="18"/>
        <v/>
      </c>
    </row>
    <row r="459" spans="1:17" x14ac:dyDescent="0.2">
      <c r="A459" s="363"/>
      <c r="B459" s="348"/>
      <c r="C459" s="372"/>
      <c r="D459" s="350"/>
      <c r="E459" s="350"/>
      <c r="F459" s="351"/>
      <c r="G459" s="350"/>
      <c r="H459" s="350"/>
      <c r="I459" s="354"/>
      <c r="J459" s="353"/>
      <c r="K459" s="353"/>
      <c r="L459" s="354"/>
      <c r="M459" s="353"/>
      <c r="N459" s="371"/>
      <c r="O459" s="70">
        <f t="shared" si="17"/>
        <v>0</v>
      </c>
      <c r="P459" s="70">
        <f t="shared" si="17"/>
        <v>0</v>
      </c>
      <c r="Q459" s="135" t="str">
        <f t="shared" si="18"/>
        <v/>
      </c>
    </row>
    <row r="460" spans="1:17" x14ac:dyDescent="0.2">
      <c r="A460" s="363"/>
      <c r="B460" s="348"/>
      <c r="C460" s="372"/>
      <c r="D460" s="350"/>
      <c r="E460" s="350"/>
      <c r="F460" s="351"/>
      <c r="G460" s="350"/>
      <c r="H460" s="350"/>
      <c r="I460" s="354"/>
      <c r="J460" s="353"/>
      <c r="K460" s="353"/>
      <c r="L460" s="354"/>
      <c r="M460" s="353"/>
      <c r="N460" s="371"/>
      <c r="O460" s="70">
        <f t="shared" si="17"/>
        <v>0</v>
      </c>
      <c r="P460" s="70">
        <f t="shared" si="17"/>
        <v>0</v>
      </c>
      <c r="Q460" s="135" t="str">
        <f t="shared" si="18"/>
        <v/>
      </c>
    </row>
    <row r="461" spans="1:17" x14ac:dyDescent="0.2">
      <c r="A461" s="363"/>
      <c r="B461" s="348"/>
      <c r="C461" s="372"/>
      <c r="D461" s="350"/>
      <c r="E461" s="350"/>
      <c r="F461" s="351"/>
      <c r="G461" s="350"/>
      <c r="H461" s="350"/>
      <c r="I461" s="354"/>
      <c r="J461" s="353"/>
      <c r="K461" s="353"/>
      <c r="L461" s="354"/>
      <c r="M461" s="353"/>
      <c r="N461" s="371"/>
      <c r="O461" s="70">
        <f t="shared" si="17"/>
        <v>0</v>
      </c>
      <c r="P461" s="70">
        <f t="shared" si="17"/>
        <v>0</v>
      </c>
      <c r="Q461" s="135" t="str">
        <f t="shared" si="18"/>
        <v/>
      </c>
    </row>
    <row r="462" spans="1:17" x14ac:dyDescent="0.2">
      <c r="A462" s="363"/>
      <c r="B462" s="348"/>
      <c r="C462" s="372"/>
      <c r="D462" s="350"/>
      <c r="E462" s="350"/>
      <c r="F462" s="351"/>
      <c r="G462" s="350"/>
      <c r="H462" s="350"/>
      <c r="I462" s="354"/>
      <c r="J462" s="353"/>
      <c r="K462" s="353"/>
      <c r="L462" s="354"/>
      <c r="M462" s="353"/>
      <c r="N462" s="371"/>
      <c r="O462" s="70">
        <f t="shared" si="17"/>
        <v>0</v>
      </c>
      <c r="P462" s="70">
        <f t="shared" si="17"/>
        <v>0</v>
      </c>
      <c r="Q462" s="135" t="str">
        <f t="shared" si="18"/>
        <v/>
      </c>
    </row>
    <row r="463" spans="1:17" x14ac:dyDescent="0.2">
      <c r="A463" s="363"/>
      <c r="B463" s="348"/>
      <c r="C463" s="372"/>
      <c r="D463" s="350"/>
      <c r="E463" s="350"/>
      <c r="F463" s="351"/>
      <c r="G463" s="350"/>
      <c r="H463" s="350"/>
      <c r="I463" s="354"/>
      <c r="J463" s="353"/>
      <c r="K463" s="353"/>
      <c r="L463" s="354"/>
      <c r="M463" s="353"/>
      <c r="N463" s="371"/>
      <c r="O463" s="70">
        <f t="shared" si="17"/>
        <v>0</v>
      </c>
      <c r="P463" s="70">
        <f t="shared" si="17"/>
        <v>0</v>
      </c>
      <c r="Q463" s="135" t="str">
        <f t="shared" si="18"/>
        <v/>
      </c>
    </row>
    <row r="464" spans="1:17" x14ac:dyDescent="0.2">
      <c r="A464" s="363"/>
      <c r="B464" s="348"/>
      <c r="C464" s="372"/>
      <c r="D464" s="350"/>
      <c r="E464" s="350"/>
      <c r="F464" s="351"/>
      <c r="G464" s="350"/>
      <c r="H464" s="350"/>
      <c r="I464" s="354"/>
      <c r="J464" s="353"/>
      <c r="K464" s="353"/>
      <c r="L464" s="354"/>
      <c r="M464" s="353"/>
      <c r="N464" s="371"/>
      <c r="O464" s="70">
        <f t="shared" si="17"/>
        <v>0</v>
      </c>
      <c r="P464" s="70">
        <f t="shared" si="17"/>
        <v>0</v>
      </c>
      <c r="Q464" s="135" t="str">
        <f t="shared" si="18"/>
        <v/>
      </c>
    </row>
    <row r="465" spans="1:17" x14ac:dyDescent="0.2">
      <c r="A465" s="363"/>
      <c r="B465" s="348"/>
      <c r="C465" s="372"/>
      <c r="D465" s="350"/>
      <c r="E465" s="350"/>
      <c r="F465" s="351"/>
      <c r="G465" s="350"/>
      <c r="H465" s="350"/>
      <c r="I465" s="354"/>
      <c r="J465" s="353"/>
      <c r="K465" s="353"/>
      <c r="L465" s="354"/>
      <c r="M465" s="353"/>
      <c r="N465" s="371"/>
      <c r="O465" s="70">
        <f t="shared" si="17"/>
        <v>0</v>
      </c>
      <c r="P465" s="70">
        <f t="shared" si="17"/>
        <v>0</v>
      </c>
      <c r="Q465" s="135" t="str">
        <f t="shared" si="18"/>
        <v/>
      </c>
    </row>
    <row r="466" spans="1:17" s="319" customFormat="1" x14ac:dyDescent="0.2">
      <c r="A466" s="363"/>
      <c r="B466" s="348"/>
      <c r="C466" s="372"/>
      <c r="D466" s="350"/>
      <c r="E466" s="350"/>
      <c r="F466" s="351"/>
      <c r="G466" s="350"/>
      <c r="H466" s="380"/>
      <c r="I466" s="354"/>
      <c r="J466" s="353"/>
      <c r="K466" s="353"/>
      <c r="L466" s="354"/>
      <c r="M466" s="384"/>
      <c r="N466" s="385"/>
      <c r="O466" s="70">
        <f t="shared" si="17"/>
        <v>0</v>
      </c>
      <c r="P466" s="70">
        <f t="shared" si="17"/>
        <v>0</v>
      </c>
      <c r="Q466" s="135" t="str">
        <f t="shared" si="18"/>
        <v/>
      </c>
    </row>
    <row r="467" spans="1:17" s="319" customFormat="1" x14ac:dyDescent="0.2">
      <c r="A467" s="363"/>
      <c r="B467" s="381"/>
      <c r="C467" s="382"/>
      <c r="D467" s="380"/>
      <c r="E467" s="380"/>
      <c r="F467" s="383"/>
      <c r="G467" s="350"/>
      <c r="H467" s="380"/>
      <c r="I467" s="354"/>
      <c r="J467" s="353"/>
      <c r="K467" s="353"/>
      <c r="L467" s="354"/>
      <c r="M467" s="384"/>
      <c r="N467" s="385"/>
      <c r="O467" s="70">
        <f t="shared" si="17"/>
        <v>0</v>
      </c>
      <c r="P467" s="70">
        <f t="shared" si="17"/>
        <v>0</v>
      </c>
      <c r="Q467" s="135" t="str">
        <f t="shared" si="18"/>
        <v/>
      </c>
    </row>
    <row r="468" spans="1:17" x14ac:dyDescent="0.2">
      <c r="A468" s="363"/>
      <c r="B468" s="381"/>
      <c r="C468" s="382"/>
      <c r="D468" s="380"/>
      <c r="E468" s="380"/>
      <c r="F468" s="383"/>
      <c r="G468" s="350"/>
      <c r="H468" s="350"/>
      <c r="I468" s="354"/>
      <c r="J468" s="353"/>
      <c r="K468" s="353"/>
      <c r="L468" s="354"/>
      <c r="M468" s="384"/>
      <c r="N468" s="385"/>
      <c r="O468" s="70">
        <f t="shared" si="17"/>
        <v>0</v>
      </c>
      <c r="P468" s="70">
        <f t="shared" si="17"/>
        <v>0</v>
      </c>
      <c r="Q468" s="135" t="str">
        <f t="shared" si="18"/>
        <v/>
      </c>
    </row>
    <row r="469" spans="1:17" x14ac:dyDescent="0.2">
      <c r="A469" s="363"/>
      <c r="B469" s="348"/>
      <c r="C469" s="372"/>
      <c r="D469" s="350"/>
      <c r="E469" s="350"/>
      <c r="F469" s="351"/>
      <c r="G469" s="350"/>
      <c r="H469" s="350"/>
      <c r="I469" s="354"/>
      <c r="J469" s="353"/>
      <c r="K469" s="353"/>
      <c r="L469" s="354"/>
      <c r="M469" s="353"/>
      <c r="N469" s="371"/>
      <c r="O469" s="70">
        <f t="shared" si="17"/>
        <v>0</v>
      </c>
      <c r="P469" s="70">
        <f t="shared" si="17"/>
        <v>0</v>
      </c>
      <c r="Q469" s="135" t="str">
        <f t="shared" si="18"/>
        <v/>
      </c>
    </row>
    <row r="470" spans="1:17" x14ac:dyDescent="0.2">
      <c r="A470" s="363"/>
      <c r="B470" s="348"/>
      <c r="C470" s="372"/>
      <c r="D470" s="350"/>
      <c r="E470" s="350"/>
      <c r="F470" s="351"/>
      <c r="G470" s="350"/>
      <c r="H470" s="350"/>
      <c r="I470" s="354"/>
      <c r="J470" s="353"/>
      <c r="K470" s="353"/>
      <c r="L470" s="354"/>
      <c r="M470" s="353"/>
      <c r="N470" s="371"/>
      <c r="O470" s="70">
        <f t="shared" si="17"/>
        <v>0</v>
      </c>
      <c r="P470" s="70">
        <f t="shared" si="17"/>
        <v>0</v>
      </c>
      <c r="Q470" s="135" t="str">
        <f t="shared" si="18"/>
        <v/>
      </c>
    </row>
    <row r="471" spans="1:17" x14ac:dyDescent="0.2">
      <c r="A471" s="363"/>
      <c r="B471" s="348"/>
      <c r="C471" s="372"/>
      <c r="D471" s="350"/>
      <c r="E471" s="350"/>
      <c r="F471" s="351"/>
      <c r="G471" s="350"/>
      <c r="H471" s="350"/>
      <c r="I471" s="354"/>
      <c r="J471" s="353"/>
      <c r="K471" s="353"/>
      <c r="L471" s="354"/>
      <c r="M471" s="353"/>
      <c r="N471" s="371"/>
      <c r="O471" s="70">
        <f t="shared" si="17"/>
        <v>0</v>
      </c>
      <c r="P471" s="70">
        <f t="shared" si="17"/>
        <v>0</v>
      </c>
      <c r="Q471" s="135" t="str">
        <f t="shared" si="18"/>
        <v/>
      </c>
    </row>
    <row r="472" spans="1:17" x14ac:dyDescent="0.2">
      <c r="A472" s="363"/>
      <c r="B472" s="348"/>
      <c r="C472" s="372"/>
      <c r="D472" s="350"/>
      <c r="E472" s="350"/>
      <c r="F472" s="351"/>
      <c r="G472" s="350"/>
      <c r="H472" s="350"/>
      <c r="I472" s="354"/>
      <c r="J472" s="353"/>
      <c r="K472" s="353"/>
      <c r="L472" s="354"/>
      <c r="M472" s="353"/>
      <c r="N472" s="371"/>
      <c r="O472" s="70">
        <f t="shared" si="17"/>
        <v>0</v>
      </c>
      <c r="P472" s="70">
        <f t="shared" si="17"/>
        <v>0</v>
      </c>
      <c r="Q472" s="135" t="str">
        <f t="shared" si="18"/>
        <v/>
      </c>
    </row>
    <row r="473" spans="1:17" x14ac:dyDescent="0.2">
      <c r="A473" s="363"/>
      <c r="B473" s="348"/>
      <c r="C473" s="372"/>
      <c r="D473" s="350"/>
      <c r="E473" s="350"/>
      <c r="F473" s="351"/>
      <c r="G473" s="352"/>
      <c r="H473" s="350"/>
      <c r="I473" s="354"/>
      <c r="J473" s="353"/>
      <c r="K473" s="353"/>
      <c r="L473" s="354"/>
      <c r="M473" s="353"/>
      <c r="N473" s="371"/>
      <c r="O473" s="70">
        <f t="shared" si="17"/>
        <v>0</v>
      </c>
      <c r="P473" s="70">
        <f t="shared" si="17"/>
        <v>0</v>
      </c>
      <c r="Q473" s="135" t="str">
        <f t="shared" si="18"/>
        <v/>
      </c>
    </row>
    <row r="474" spans="1:17" x14ac:dyDescent="0.2">
      <c r="A474" s="363"/>
      <c r="B474" s="348"/>
      <c r="C474" s="372"/>
      <c r="D474" s="350"/>
      <c r="E474" s="350"/>
      <c r="F474" s="351"/>
      <c r="G474" s="350"/>
      <c r="H474" s="350"/>
      <c r="I474" s="354"/>
      <c r="J474" s="353"/>
      <c r="K474" s="353"/>
      <c r="L474" s="354"/>
      <c r="M474" s="353"/>
      <c r="N474" s="371"/>
      <c r="O474" s="70">
        <f t="shared" si="17"/>
        <v>0</v>
      </c>
      <c r="P474" s="70">
        <f t="shared" si="17"/>
        <v>0</v>
      </c>
      <c r="Q474" s="135" t="str">
        <f t="shared" si="18"/>
        <v/>
      </c>
    </row>
    <row r="475" spans="1:17" x14ac:dyDescent="0.2">
      <c r="A475" s="363"/>
      <c r="B475" s="348"/>
      <c r="C475" s="372"/>
      <c r="D475" s="350"/>
      <c r="E475" s="350"/>
      <c r="F475" s="351"/>
      <c r="G475" s="350"/>
      <c r="H475" s="350"/>
      <c r="I475" s="354"/>
      <c r="J475" s="353"/>
      <c r="K475" s="353"/>
      <c r="L475" s="354"/>
      <c r="M475" s="353"/>
      <c r="N475" s="371"/>
      <c r="O475" s="70">
        <f t="shared" si="17"/>
        <v>0</v>
      </c>
      <c r="P475" s="70">
        <f t="shared" si="17"/>
        <v>0</v>
      </c>
      <c r="Q475" s="135" t="str">
        <f t="shared" si="18"/>
        <v/>
      </c>
    </row>
    <row r="476" spans="1:17" s="425" customFormat="1" x14ac:dyDescent="0.2">
      <c r="A476" s="439"/>
      <c r="B476" s="381"/>
      <c r="C476" s="382"/>
      <c r="D476" s="380"/>
      <c r="E476" s="380"/>
      <c r="F476" s="383"/>
      <c r="G476" s="380"/>
      <c r="H476" s="380"/>
      <c r="I476" s="384"/>
      <c r="J476" s="384"/>
      <c r="K476" s="384"/>
      <c r="L476" s="384"/>
      <c r="M476" s="384"/>
      <c r="N476" s="385"/>
      <c r="O476" s="70">
        <f t="shared" si="17"/>
        <v>0</v>
      </c>
      <c r="P476" s="70">
        <f t="shared" si="17"/>
        <v>0</v>
      </c>
      <c r="Q476" s="440" t="str">
        <f t="shared" si="18"/>
        <v/>
      </c>
    </row>
    <row r="477" spans="1:17" x14ac:dyDescent="0.2">
      <c r="A477" s="363"/>
      <c r="B477" s="348"/>
      <c r="C477" s="372"/>
      <c r="D477" s="350"/>
      <c r="E477" s="350"/>
      <c r="F477" s="351"/>
      <c r="G477" s="350"/>
      <c r="H477" s="350"/>
      <c r="I477" s="354"/>
      <c r="J477" s="353"/>
      <c r="K477" s="353"/>
      <c r="L477" s="354"/>
      <c r="M477" s="353"/>
      <c r="N477" s="371"/>
      <c r="O477" s="70">
        <f t="shared" si="17"/>
        <v>0</v>
      </c>
      <c r="P477" s="70">
        <f t="shared" si="17"/>
        <v>0</v>
      </c>
      <c r="Q477" s="135" t="str">
        <f t="shared" si="18"/>
        <v/>
      </c>
    </row>
    <row r="478" spans="1:17" x14ac:dyDescent="0.2">
      <c r="A478" s="363"/>
      <c r="B478" s="348"/>
      <c r="C478" s="372"/>
      <c r="D478" s="350"/>
      <c r="E478" s="350"/>
      <c r="F478" s="351"/>
      <c r="G478" s="352"/>
      <c r="H478" s="350"/>
      <c r="I478" s="370"/>
      <c r="J478" s="369"/>
      <c r="K478" s="369"/>
      <c r="L478" s="370"/>
      <c r="M478" s="369"/>
      <c r="N478" s="371"/>
      <c r="O478" s="70">
        <f t="shared" si="17"/>
        <v>0</v>
      </c>
      <c r="P478" s="70">
        <f t="shared" si="17"/>
        <v>0</v>
      </c>
      <c r="Q478" s="135" t="str">
        <f t="shared" si="18"/>
        <v/>
      </c>
    </row>
    <row r="479" spans="1:17" x14ac:dyDescent="0.2">
      <c r="A479" s="363"/>
      <c r="B479" s="348"/>
      <c r="C479" s="372"/>
      <c r="D479" s="350"/>
      <c r="E479" s="350"/>
      <c r="F479" s="351"/>
      <c r="G479" s="366"/>
      <c r="H479" s="350"/>
      <c r="I479" s="370"/>
      <c r="J479" s="369"/>
      <c r="K479" s="369"/>
      <c r="L479" s="370"/>
      <c r="M479" s="369"/>
      <c r="N479" s="371"/>
      <c r="O479" s="70">
        <f t="shared" si="17"/>
        <v>0</v>
      </c>
      <c r="P479" s="70">
        <f t="shared" si="17"/>
        <v>0</v>
      </c>
      <c r="Q479" s="135" t="str">
        <f t="shared" si="18"/>
        <v/>
      </c>
    </row>
    <row r="480" spans="1:17" x14ac:dyDescent="0.2">
      <c r="A480" s="363"/>
      <c r="B480" s="348"/>
      <c r="C480" s="372"/>
      <c r="D480" s="350"/>
      <c r="E480" s="350"/>
      <c r="F480" s="351"/>
      <c r="G480" s="352"/>
      <c r="H480" s="350"/>
      <c r="I480" s="370"/>
      <c r="J480" s="369"/>
      <c r="K480" s="369"/>
      <c r="L480" s="370"/>
      <c r="M480" s="369"/>
      <c r="N480" s="371"/>
      <c r="O480" s="70">
        <f t="shared" si="17"/>
        <v>0</v>
      </c>
      <c r="P480" s="70">
        <f t="shared" si="17"/>
        <v>0</v>
      </c>
      <c r="Q480" s="135" t="str">
        <f t="shared" si="18"/>
        <v/>
      </c>
    </row>
    <row r="481" spans="1:17" x14ac:dyDescent="0.2">
      <c r="A481" s="363"/>
      <c r="B481" s="364"/>
      <c r="C481" s="365"/>
      <c r="D481" s="366"/>
      <c r="E481" s="366"/>
      <c r="F481" s="367"/>
      <c r="G481" s="366"/>
      <c r="H481" s="366"/>
      <c r="I481" s="369"/>
      <c r="J481" s="369"/>
      <c r="K481" s="369"/>
      <c r="L481" s="370"/>
      <c r="M481" s="353"/>
      <c r="N481" s="371"/>
      <c r="O481" s="70">
        <f t="shared" si="17"/>
        <v>0</v>
      </c>
      <c r="P481" s="70">
        <f t="shared" si="17"/>
        <v>0</v>
      </c>
      <c r="Q481" s="135" t="str">
        <f t="shared" si="18"/>
        <v/>
      </c>
    </row>
    <row r="482" spans="1:17" x14ac:dyDescent="0.2">
      <c r="A482" s="363"/>
      <c r="B482" s="364"/>
      <c r="C482" s="365"/>
      <c r="D482" s="366"/>
      <c r="E482" s="366"/>
      <c r="F482" s="367"/>
      <c r="G482" s="366"/>
      <c r="H482" s="366"/>
      <c r="I482" s="370"/>
      <c r="J482" s="369"/>
      <c r="K482" s="369"/>
      <c r="L482" s="354"/>
      <c r="M482" s="353"/>
      <c r="N482" s="371"/>
      <c r="O482" s="70">
        <f t="shared" si="17"/>
        <v>0</v>
      </c>
      <c r="P482" s="70">
        <f t="shared" si="17"/>
        <v>0</v>
      </c>
      <c r="Q482" s="135" t="str">
        <f t="shared" si="18"/>
        <v/>
      </c>
    </row>
    <row r="483" spans="1:17" x14ac:dyDescent="0.2">
      <c r="A483" s="363"/>
      <c r="B483" s="348"/>
      <c r="C483" s="372"/>
      <c r="D483" s="350"/>
      <c r="E483" s="350"/>
      <c r="F483" s="351"/>
      <c r="G483" s="350"/>
      <c r="H483" s="350"/>
      <c r="I483" s="354"/>
      <c r="J483" s="353"/>
      <c r="K483" s="353"/>
      <c r="L483" s="354"/>
      <c r="M483" s="353"/>
      <c r="N483" s="371"/>
      <c r="O483" s="70">
        <f t="shared" si="17"/>
        <v>0</v>
      </c>
      <c r="P483" s="70">
        <f t="shared" si="17"/>
        <v>0</v>
      </c>
      <c r="Q483" s="135" t="str">
        <f t="shared" si="18"/>
        <v/>
      </c>
    </row>
    <row r="484" spans="1:17" x14ac:dyDescent="0.2">
      <c r="A484" s="363"/>
      <c r="B484" s="348"/>
      <c r="C484" s="372"/>
      <c r="D484" s="350"/>
      <c r="E484" s="350"/>
      <c r="F484" s="351"/>
      <c r="G484" s="350"/>
      <c r="H484" s="350"/>
      <c r="I484" s="354"/>
      <c r="J484" s="353"/>
      <c r="K484" s="353"/>
      <c r="L484" s="354"/>
      <c r="M484" s="353"/>
      <c r="N484" s="371"/>
      <c r="O484" s="70">
        <f t="shared" si="17"/>
        <v>0</v>
      </c>
      <c r="P484" s="70">
        <f t="shared" si="17"/>
        <v>0</v>
      </c>
      <c r="Q484" s="135" t="str">
        <f t="shared" si="18"/>
        <v/>
      </c>
    </row>
    <row r="485" spans="1:17" x14ac:dyDescent="0.2">
      <c r="A485" s="363"/>
      <c r="B485" s="364"/>
      <c r="C485" s="365"/>
      <c r="D485" s="366"/>
      <c r="E485" s="366"/>
      <c r="F485" s="367"/>
      <c r="G485" s="366"/>
      <c r="H485" s="366"/>
      <c r="I485" s="370"/>
      <c r="J485" s="369"/>
      <c r="K485" s="369"/>
      <c r="L485" s="370"/>
      <c r="M485" s="369"/>
      <c r="N485" s="371"/>
      <c r="O485" s="70">
        <f t="shared" si="17"/>
        <v>0</v>
      </c>
      <c r="P485" s="70">
        <f t="shared" si="17"/>
        <v>0</v>
      </c>
      <c r="Q485" s="135" t="str">
        <f t="shared" si="18"/>
        <v/>
      </c>
    </row>
    <row r="486" spans="1:17" x14ac:dyDescent="0.2">
      <c r="A486" s="363"/>
      <c r="B486" s="364"/>
      <c r="C486" s="365"/>
      <c r="D486" s="366"/>
      <c r="E486" s="366"/>
      <c r="F486" s="367"/>
      <c r="G486" s="366"/>
      <c r="H486" s="366"/>
      <c r="I486" s="370"/>
      <c r="J486" s="369"/>
      <c r="K486" s="369"/>
      <c r="L486" s="370"/>
      <c r="M486" s="369"/>
      <c r="N486" s="374"/>
      <c r="O486" s="70">
        <f t="shared" si="17"/>
        <v>0</v>
      </c>
      <c r="P486" s="70">
        <f t="shared" si="17"/>
        <v>0</v>
      </c>
      <c r="Q486" s="135" t="str">
        <f t="shared" si="18"/>
        <v/>
      </c>
    </row>
    <row r="487" spans="1:17" x14ac:dyDescent="0.2">
      <c r="A487" s="363"/>
      <c r="B487" s="364"/>
      <c r="C487" s="365"/>
      <c r="D487" s="366"/>
      <c r="E487" s="366"/>
      <c r="F487" s="367"/>
      <c r="G487" s="366"/>
      <c r="H487" s="366"/>
      <c r="I487" s="370"/>
      <c r="J487" s="369"/>
      <c r="K487" s="369"/>
      <c r="L487" s="354"/>
      <c r="M487" s="353"/>
      <c r="N487" s="371"/>
      <c r="O487" s="70">
        <f t="shared" si="17"/>
        <v>0</v>
      </c>
      <c r="P487" s="70">
        <f t="shared" si="17"/>
        <v>0</v>
      </c>
      <c r="Q487" s="135" t="str">
        <f t="shared" si="18"/>
        <v/>
      </c>
    </row>
    <row r="488" spans="1:17" x14ac:dyDescent="0.2">
      <c r="A488" s="363"/>
      <c r="B488" s="364"/>
      <c r="C488" s="365"/>
      <c r="D488" s="366"/>
      <c r="E488" s="366"/>
      <c r="F488" s="367"/>
      <c r="G488" s="366"/>
      <c r="H488" s="366"/>
      <c r="I488" s="370"/>
      <c r="J488" s="369"/>
      <c r="K488" s="369"/>
      <c r="L488" s="354"/>
      <c r="M488" s="353"/>
      <c r="N488" s="371"/>
      <c r="O488" s="70">
        <f t="shared" si="17"/>
        <v>0</v>
      </c>
      <c r="P488" s="70">
        <f t="shared" si="17"/>
        <v>0</v>
      </c>
      <c r="Q488" s="135" t="str">
        <f t="shared" si="18"/>
        <v/>
      </c>
    </row>
    <row r="489" spans="1:17" x14ac:dyDescent="0.2">
      <c r="A489" s="363"/>
      <c r="B489" s="348"/>
      <c r="C489" s="372"/>
      <c r="D489" s="350"/>
      <c r="E489" s="350"/>
      <c r="F489" s="351"/>
      <c r="G489" s="350"/>
      <c r="H489" s="350"/>
      <c r="I489" s="354"/>
      <c r="J489" s="353"/>
      <c r="K489" s="353"/>
      <c r="L489" s="354"/>
      <c r="M489" s="353"/>
      <c r="N489" s="371"/>
      <c r="O489" s="70">
        <f t="shared" si="17"/>
        <v>0</v>
      </c>
      <c r="P489" s="70">
        <f t="shared" si="17"/>
        <v>0</v>
      </c>
      <c r="Q489" s="135" t="str">
        <f t="shared" si="18"/>
        <v/>
      </c>
    </row>
    <row r="490" spans="1:17" x14ac:dyDescent="0.2">
      <c r="A490" s="363"/>
      <c r="B490" s="348"/>
      <c r="C490" s="372"/>
      <c r="D490" s="350"/>
      <c r="E490" s="350"/>
      <c r="F490" s="351"/>
      <c r="G490" s="350"/>
      <c r="H490" s="350"/>
      <c r="I490" s="354"/>
      <c r="J490" s="353"/>
      <c r="K490" s="353"/>
      <c r="L490" s="354"/>
      <c r="M490" s="353"/>
      <c r="N490" s="371"/>
      <c r="O490" s="70">
        <f t="shared" si="17"/>
        <v>0</v>
      </c>
      <c r="P490" s="70">
        <f t="shared" si="17"/>
        <v>0</v>
      </c>
      <c r="Q490" s="135" t="str">
        <f t="shared" si="18"/>
        <v/>
      </c>
    </row>
    <row r="491" spans="1:17" x14ac:dyDescent="0.2">
      <c r="A491" s="363"/>
      <c r="B491" s="348"/>
      <c r="C491" s="372"/>
      <c r="D491" s="350"/>
      <c r="E491" s="350"/>
      <c r="F491" s="351"/>
      <c r="G491" s="350"/>
      <c r="H491" s="350"/>
      <c r="I491" s="354"/>
      <c r="J491" s="353"/>
      <c r="K491" s="353"/>
      <c r="L491" s="354"/>
      <c r="M491" s="353"/>
      <c r="N491" s="371"/>
      <c r="O491" s="70">
        <f t="shared" si="17"/>
        <v>0</v>
      </c>
      <c r="P491" s="70">
        <f t="shared" si="17"/>
        <v>0</v>
      </c>
      <c r="Q491" s="135" t="str">
        <f t="shared" si="18"/>
        <v/>
      </c>
    </row>
    <row r="492" spans="1:17" x14ac:dyDescent="0.2">
      <c r="A492" s="363"/>
      <c r="B492" s="348"/>
      <c r="C492" s="372"/>
      <c r="D492" s="350"/>
      <c r="E492" s="350"/>
      <c r="F492" s="351"/>
      <c r="G492" s="350"/>
      <c r="H492" s="350"/>
      <c r="I492" s="354"/>
      <c r="J492" s="353"/>
      <c r="K492" s="353"/>
      <c r="L492" s="354"/>
      <c r="M492" s="353"/>
      <c r="N492" s="371"/>
      <c r="O492" s="70">
        <f t="shared" si="17"/>
        <v>0</v>
      </c>
      <c r="P492" s="70">
        <f t="shared" si="17"/>
        <v>0</v>
      </c>
      <c r="Q492" s="135" t="str">
        <f t="shared" si="18"/>
        <v/>
      </c>
    </row>
    <row r="493" spans="1:17" x14ac:dyDescent="0.2">
      <c r="A493" s="363"/>
      <c r="B493" s="348"/>
      <c r="C493" s="372"/>
      <c r="D493" s="350"/>
      <c r="E493" s="350"/>
      <c r="F493" s="351"/>
      <c r="G493" s="350"/>
      <c r="H493" s="350"/>
      <c r="I493" s="354"/>
      <c r="J493" s="353"/>
      <c r="K493" s="353"/>
      <c r="L493" s="354"/>
      <c r="M493" s="353"/>
      <c r="N493" s="371"/>
      <c r="O493" s="70">
        <f t="shared" si="17"/>
        <v>0</v>
      </c>
      <c r="P493" s="70">
        <f t="shared" si="17"/>
        <v>0</v>
      </c>
      <c r="Q493" s="135" t="str">
        <f t="shared" si="18"/>
        <v/>
      </c>
    </row>
    <row r="494" spans="1:17" x14ac:dyDescent="0.2">
      <c r="A494" s="363"/>
      <c r="B494" s="348"/>
      <c r="C494" s="372"/>
      <c r="D494" s="350"/>
      <c r="E494" s="350"/>
      <c r="F494" s="351"/>
      <c r="G494" s="350"/>
      <c r="H494" s="350"/>
      <c r="I494" s="354"/>
      <c r="J494" s="353"/>
      <c r="K494" s="353"/>
      <c r="L494" s="354"/>
      <c r="M494" s="353"/>
      <c r="N494" s="371"/>
      <c r="O494" s="70">
        <f t="shared" si="17"/>
        <v>0</v>
      </c>
      <c r="P494" s="70">
        <f t="shared" si="17"/>
        <v>0</v>
      </c>
      <c r="Q494" s="135" t="str">
        <f t="shared" si="18"/>
        <v/>
      </c>
    </row>
    <row r="495" spans="1:17" x14ac:dyDescent="0.2">
      <c r="A495" s="363"/>
      <c r="B495" s="348"/>
      <c r="C495" s="372"/>
      <c r="D495" s="350"/>
      <c r="E495" s="350"/>
      <c r="F495" s="351"/>
      <c r="G495" s="350"/>
      <c r="H495" s="350"/>
      <c r="I495" s="354"/>
      <c r="J495" s="353"/>
      <c r="K495" s="353"/>
      <c r="L495" s="354"/>
      <c r="M495" s="353"/>
      <c r="N495" s="371"/>
      <c r="O495" s="70">
        <f t="shared" si="17"/>
        <v>0</v>
      </c>
      <c r="P495" s="70">
        <f t="shared" si="17"/>
        <v>0</v>
      </c>
      <c r="Q495" s="135" t="str">
        <f t="shared" si="18"/>
        <v/>
      </c>
    </row>
    <row r="496" spans="1:17" x14ac:dyDescent="0.2">
      <c r="A496" s="363"/>
      <c r="B496" s="364"/>
      <c r="C496" s="365"/>
      <c r="D496" s="366"/>
      <c r="E496" s="366"/>
      <c r="F496" s="367"/>
      <c r="G496" s="366"/>
      <c r="H496" s="366"/>
      <c r="I496" s="370"/>
      <c r="J496" s="369"/>
      <c r="K496" s="369"/>
      <c r="L496" s="370"/>
      <c r="M496" s="369"/>
      <c r="N496" s="374"/>
      <c r="O496" s="70">
        <f t="shared" si="17"/>
        <v>0</v>
      </c>
      <c r="P496" s="70">
        <f t="shared" si="17"/>
        <v>0</v>
      </c>
      <c r="Q496" s="135" t="str">
        <f t="shared" si="18"/>
        <v/>
      </c>
    </row>
    <row r="497" spans="1:17" x14ac:dyDescent="0.2">
      <c r="A497" s="363"/>
      <c r="B497" s="348"/>
      <c r="C497" s="372"/>
      <c r="D497" s="350"/>
      <c r="E497" s="350"/>
      <c r="F497" s="351"/>
      <c r="G497" s="350"/>
      <c r="H497" s="350"/>
      <c r="I497" s="354"/>
      <c r="J497" s="353"/>
      <c r="K497" s="353"/>
      <c r="L497" s="354"/>
      <c r="M497" s="353"/>
      <c r="N497" s="371"/>
      <c r="O497" s="70">
        <f t="shared" si="17"/>
        <v>0</v>
      </c>
      <c r="P497" s="70">
        <f t="shared" si="17"/>
        <v>0</v>
      </c>
      <c r="Q497" s="135" t="str">
        <f t="shared" si="18"/>
        <v/>
      </c>
    </row>
    <row r="498" spans="1:17" x14ac:dyDescent="0.2">
      <c r="A498" s="363"/>
      <c r="B498" s="348"/>
      <c r="C498" s="372"/>
      <c r="D498" s="350"/>
      <c r="E498" s="350"/>
      <c r="F498" s="351"/>
      <c r="G498" s="350"/>
      <c r="H498" s="350"/>
      <c r="I498" s="354"/>
      <c r="J498" s="353"/>
      <c r="K498" s="353"/>
      <c r="L498" s="354"/>
      <c r="M498" s="353"/>
      <c r="N498" s="371"/>
      <c r="O498" s="70">
        <f t="shared" si="17"/>
        <v>0</v>
      </c>
      <c r="P498" s="70">
        <f t="shared" si="17"/>
        <v>0</v>
      </c>
      <c r="Q498" s="135" t="str">
        <f t="shared" si="18"/>
        <v/>
      </c>
    </row>
    <row r="499" spans="1:17" x14ac:dyDescent="0.2">
      <c r="A499" s="363"/>
      <c r="B499" s="348"/>
      <c r="C499" s="372"/>
      <c r="D499" s="350"/>
      <c r="E499" s="350"/>
      <c r="F499" s="351"/>
      <c r="G499" s="350"/>
      <c r="H499" s="350"/>
      <c r="I499" s="354"/>
      <c r="J499" s="353"/>
      <c r="K499" s="353"/>
      <c r="L499" s="354"/>
      <c r="M499" s="353"/>
      <c r="N499" s="371"/>
      <c r="O499" s="70">
        <f t="shared" si="17"/>
        <v>0</v>
      </c>
      <c r="P499" s="70">
        <f t="shared" si="17"/>
        <v>0</v>
      </c>
      <c r="Q499" s="135" t="str">
        <f t="shared" si="18"/>
        <v/>
      </c>
    </row>
    <row r="500" spans="1:17" x14ac:dyDescent="0.2">
      <c r="A500" s="363"/>
      <c r="B500" s="348"/>
      <c r="C500" s="372"/>
      <c r="D500" s="350"/>
      <c r="E500" s="350"/>
      <c r="F500" s="351"/>
      <c r="G500" s="350"/>
      <c r="H500" s="350"/>
      <c r="I500" s="354"/>
      <c r="J500" s="353"/>
      <c r="K500" s="353"/>
      <c r="L500" s="354"/>
      <c r="M500" s="353"/>
      <c r="N500" s="371"/>
      <c r="O500" s="70">
        <f t="shared" si="17"/>
        <v>0</v>
      </c>
      <c r="P500" s="70">
        <f t="shared" si="17"/>
        <v>0</v>
      </c>
      <c r="Q500" s="135" t="str">
        <f t="shared" si="18"/>
        <v/>
      </c>
    </row>
    <row r="501" spans="1:17" x14ac:dyDescent="0.2">
      <c r="A501" s="363"/>
      <c r="B501" s="348"/>
      <c r="C501" s="372"/>
      <c r="D501" s="350"/>
      <c r="E501" s="350"/>
      <c r="F501" s="351"/>
      <c r="G501" s="350"/>
      <c r="H501" s="350"/>
      <c r="I501" s="354"/>
      <c r="J501" s="353"/>
      <c r="K501" s="353"/>
      <c r="L501" s="354"/>
      <c r="M501" s="353"/>
      <c r="N501" s="371"/>
      <c r="O501" s="70">
        <f t="shared" ref="O501:P559" si="19">IF(B501=0,0,IF(YEAR(B501)=$P$1,MONTH(B501)-$O$1+1,(YEAR(B501)-$P$1)*12-$O$1+1+MONTH(B501)))</f>
        <v>0</v>
      </c>
      <c r="P501" s="70">
        <f t="shared" si="19"/>
        <v>0</v>
      </c>
      <c r="Q501" s="135" t="str">
        <f t="shared" si="18"/>
        <v/>
      </c>
    </row>
    <row r="502" spans="1:17" x14ac:dyDescent="0.2">
      <c r="A502" s="363"/>
      <c r="B502" s="348"/>
      <c r="C502" s="372"/>
      <c r="D502" s="350"/>
      <c r="E502" s="350"/>
      <c r="F502" s="351"/>
      <c r="G502" s="350"/>
      <c r="H502" s="350"/>
      <c r="I502" s="354"/>
      <c r="J502" s="353"/>
      <c r="K502" s="353"/>
      <c r="L502" s="354"/>
      <c r="M502" s="353"/>
      <c r="N502" s="371"/>
      <c r="O502" s="70">
        <f t="shared" si="19"/>
        <v>0</v>
      </c>
      <c r="P502" s="70">
        <f t="shared" si="19"/>
        <v>0</v>
      </c>
      <c r="Q502" s="135" t="str">
        <f t="shared" si="18"/>
        <v/>
      </c>
    </row>
    <row r="503" spans="1:17" x14ac:dyDescent="0.2">
      <c r="A503" s="363"/>
      <c r="B503" s="348"/>
      <c r="C503" s="372"/>
      <c r="D503" s="350"/>
      <c r="E503" s="350"/>
      <c r="F503" s="351"/>
      <c r="G503" s="350"/>
      <c r="H503" s="350"/>
      <c r="I503" s="354"/>
      <c r="J503" s="353"/>
      <c r="K503" s="353"/>
      <c r="L503" s="354"/>
      <c r="M503" s="353"/>
      <c r="N503" s="371"/>
      <c r="O503" s="70">
        <f t="shared" si="19"/>
        <v>0</v>
      </c>
      <c r="P503" s="70">
        <f t="shared" si="19"/>
        <v>0</v>
      </c>
      <c r="Q503" s="135" t="str">
        <f t="shared" si="18"/>
        <v/>
      </c>
    </row>
    <row r="504" spans="1:17" x14ac:dyDescent="0.2">
      <c r="A504" s="363"/>
      <c r="B504" s="348"/>
      <c r="C504" s="372"/>
      <c r="D504" s="350"/>
      <c r="E504" s="350"/>
      <c r="F504" s="351"/>
      <c r="G504" s="350"/>
      <c r="H504" s="350"/>
      <c r="I504" s="354"/>
      <c r="J504" s="353"/>
      <c r="K504" s="353"/>
      <c r="L504" s="354"/>
      <c r="M504" s="353"/>
      <c r="N504" s="371"/>
      <c r="O504" s="70">
        <f t="shared" si="19"/>
        <v>0</v>
      </c>
      <c r="P504" s="70">
        <f t="shared" si="19"/>
        <v>0</v>
      </c>
      <c r="Q504" s="135" t="str">
        <f t="shared" si="18"/>
        <v/>
      </c>
    </row>
    <row r="505" spans="1:17" x14ac:dyDescent="0.2">
      <c r="A505" s="363"/>
      <c r="B505" s="348"/>
      <c r="C505" s="372"/>
      <c r="D505" s="350"/>
      <c r="E505" s="350"/>
      <c r="F505" s="351"/>
      <c r="G505" s="350"/>
      <c r="H505" s="350"/>
      <c r="I505" s="354"/>
      <c r="J505" s="353"/>
      <c r="K505" s="353"/>
      <c r="L505" s="354"/>
      <c r="M505" s="353"/>
      <c r="N505" s="371"/>
      <c r="O505" s="70">
        <f t="shared" si="19"/>
        <v>0</v>
      </c>
      <c r="P505" s="70">
        <f t="shared" si="19"/>
        <v>0</v>
      </c>
      <c r="Q505" s="135" t="str">
        <f t="shared" si="18"/>
        <v/>
      </c>
    </row>
    <row r="506" spans="1:17" x14ac:dyDescent="0.2">
      <c r="A506" s="363"/>
      <c r="B506" s="348"/>
      <c r="C506" s="372"/>
      <c r="D506" s="350"/>
      <c r="E506" s="350"/>
      <c r="F506" s="351"/>
      <c r="G506" s="350"/>
      <c r="H506" s="350"/>
      <c r="I506" s="354"/>
      <c r="J506" s="353"/>
      <c r="K506" s="353"/>
      <c r="L506" s="354"/>
      <c r="M506" s="353"/>
      <c r="N506" s="371"/>
      <c r="O506" s="70">
        <f t="shared" si="19"/>
        <v>0</v>
      </c>
      <c r="P506" s="70">
        <f t="shared" si="19"/>
        <v>0</v>
      </c>
      <c r="Q506" s="135" t="str">
        <f t="shared" si="18"/>
        <v/>
      </c>
    </row>
    <row r="507" spans="1:17" x14ac:dyDescent="0.2">
      <c r="A507" s="363"/>
      <c r="B507" s="348"/>
      <c r="C507" s="372"/>
      <c r="D507" s="350"/>
      <c r="E507" s="350"/>
      <c r="F507" s="351"/>
      <c r="G507" s="350"/>
      <c r="H507" s="350"/>
      <c r="I507" s="354"/>
      <c r="J507" s="353"/>
      <c r="K507" s="353"/>
      <c r="L507" s="354"/>
      <c r="M507" s="353"/>
      <c r="N507" s="371"/>
      <c r="O507" s="70">
        <f t="shared" si="19"/>
        <v>0</v>
      </c>
      <c r="P507" s="70">
        <f t="shared" si="19"/>
        <v>0</v>
      </c>
      <c r="Q507" s="135" t="str">
        <f t="shared" si="18"/>
        <v/>
      </c>
    </row>
    <row r="508" spans="1:17" x14ac:dyDescent="0.2">
      <c r="A508" s="363"/>
      <c r="B508" s="348"/>
      <c r="C508" s="372"/>
      <c r="D508" s="350"/>
      <c r="E508" s="350"/>
      <c r="F508" s="351"/>
      <c r="G508" s="350"/>
      <c r="H508" s="350"/>
      <c r="I508" s="354"/>
      <c r="J508" s="353"/>
      <c r="K508" s="353"/>
      <c r="L508" s="354"/>
      <c r="M508" s="353"/>
      <c r="N508" s="371"/>
      <c r="O508" s="70">
        <f t="shared" si="19"/>
        <v>0</v>
      </c>
      <c r="P508" s="70">
        <f t="shared" si="19"/>
        <v>0</v>
      </c>
      <c r="Q508" s="135" t="str">
        <f t="shared" si="18"/>
        <v/>
      </c>
    </row>
    <row r="509" spans="1:17" x14ac:dyDescent="0.2">
      <c r="A509" s="363"/>
      <c r="B509" s="348"/>
      <c r="C509" s="372"/>
      <c r="D509" s="350"/>
      <c r="E509" s="350"/>
      <c r="F509" s="351"/>
      <c r="G509" s="350"/>
      <c r="H509" s="350"/>
      <c r="I509" s="354"/>
      <c r="J509" s="353"/>
      <c r="K509" s="353"/>
      <c r="L509" s="354"/>
      <c r="M509" s="353"/>
      <c r="N509" s="371"/>
      <c r="O509" s="70">
        <f t="shared" si="19"/>
        <v>0</v>
      </c>
      <c r="P509" s="70">
        <f t="shared" si="19"/>
        <v>0</v>
      </c>
      <c r="Q509" s="135" t="str">
        <f t="shared" si="18"/>
        <v/>
      </c>
    </row>
    <row r="510" spans="1:17" x14ac:dyDescent="0.2">
      <c r="A510" s="363"/>
      <c r="B510" s="348"/>
      <c r="C510" s="372"/>
      <c r="D510" s="350"/>
      <c r="E510" s="350"/>
      <c r="F510" s="351"/>
      <c r="G510" s="350"/>
      <c r="H510" s="350"/>
      <c r="I510" s="354"/>
      <c r="J510" s="353"/>
      <c r="K510" s="353"/>
      <c r="L510" s="354"/>
      <c r="M510" s="353"/>
      <c r="N510" s="371"/>
      <c r="O510" s="70">
        <f t="shared" si="19"/>
        <v>0</v>
      </c>
      <c r="P510" s="70">
        <f t="shared" si="19"/>
        <v>0</v>
      </c>
      <c r="Q510" s="135" t="str">
        <f t="shared" si="18"/>
        <v/>
      </c>
    </row>
    <row r="511" spans="1:17" x14ac:dyDescent="0.2">
      <c r="A511" s="363"/>
      <c r="B511" s="348"/>
      <c r="C511" s="372"/>
      <c r="D511" s="350"/>
      <c r="E511" s="350"/>
      <c r="F511" s="351"/>
      <c r="G511" s="350"/>
      <c r="H511" s="350"/>
      <c r="I511" s="354"/>
      <c r="J511" s="353"/>
      <c r="K511" s="353"/>
      <c r="L511" s="354"/>
      <c r="M511" s="353"/>
      <c r="N511" s="371"/>
      <c r="O511" s="70">
        <f t="shared" si="19"/>
        <v>0</v>
      </c>
      <c r="P511" s="70">
        <f t="shared" si="19"/>
        <v>0</v>
      </c>
      <c r="Q511" s="135" t="str">
        <f t="shared" si="18"/>
        <v/>
      </c>
    </row>
    <row r="512" spans="1:17" x14ac:dyDescent="0.2">
      <c r="A512" s="363"/>
      <c r="B512" s="348"/>
      <c r="C512" s="372"/>
      <c r="D512" s="350"/>
      <c r="E512" s="350"/>
      <c r="F512" s="351"/>
      <c r="G512" s="350"/>
      <c r="H512" s="350"/>
      <c r="I512" s="354"/>
      <c r="J512" s="353"/>
      <c r="K512" s="353"/>
      <c r="L512" s="354"/>
      <c r="M512" s="353"/>
      <c r="N512" s="371"/>
      <c r="O512" s="70">
        <f t="shared" si="19"/>
        <v>0</v>
      </c>
      <c r="P512" s="70">
        <f t="shared" si="19"/>
        <v>0</v>
      </c>
      <c r="Q512" s="135" t="str">
        <f t="shared" si="18"/>
        <v/>
      </c>
    </row>
    <row r="513" spans="1:17" x14ac:dyDescent="0.2">
      <c r="A513" s="363"/>
      <c r="B513" s="348"/>
      <c r="C513" s="372"/>
      <c r="D513" s="350"/>
      <c r="E513" s="350"/>
      <c r="F513" s="351"/>
      <c r="G513" s="350"/>
      <c r="H513" s="350"/>
      <c r="I513" s="354"/>
      <c r="J513" s="353"/>
      <c r="K513" s="353"/>
      <c r="L513" s="354"/>
      <c r="M513" s="353"/>
      <c r="N513" s="371"/>
      <c r="O513" s="70">
        <f t="shared" si="19"/>
        <v>0</v>
      </c>
      <c r="P513" s="70">
        <f t="shared" si="19"/>
        <v>0</v>
      </c>
      <c r="Q513" s="135" t="str">
        <f t="shared" si="18"/>
        <v/>
      </c>
    </row>
    <row r="514" spans="1:17" x14ac:dyDescent="0.2">
      <c r="A514" s="363"/>
      <c r="B514" s="348"/>
      <c r="C514" s="372"/>
      <c r="D514" s="350"/>
      <c r="E514" s="350"/>
      <c r="F514" s="351"/>
      <c r="G514" s="350"/>
      <c r="H514" s="350"/>
      <c r="I514" s="354"/>
      <c r="J514" s="353"/>
      <c r="K514" s="353"/>
      <c r="L514" s="354"/>
      <c r="M514" s="353"/>
      <c r="N514" s="371"/>
      <c r="O514" s="70">
        <f t="shared" si="19"/>
        <v>0</v>
      </c>
      <c r="P514" s="70">
        <f t="shared" si="19"/>
        <v>0</v>
      </c>
      <c r="Q514" s="135" t="str">
        <f t="shared" si="18"/>
        <v/>
      </c>
    </row>
    <row r="515" spans="1:17" x14ac:dyDescent="0.2">
      <c r="A515" s="363"/>
      <c r="B515" s="348"/>
      <c r="C515" s="372"/>
      <c r="D515" s="350"/>
      <c r="E515" s="350"/>
      <c r="F515" s="351"/>
      <c r="G515" s="350"/>
      <c r="H515" s="350"/>
      <c r="I515" s="354"/>
      <c r="J515" s="353"/>
      <c r="K515" s="353"/>
      <c r="L515" s="354"/>
      <c r="M515" s="353"/>
      <c r="N515" s="371"/>
      <c r="O515" s="70">
        <f t="shared" si="19"/>
        <v>0</v>
      </c>
      <c r="P515" s="70">
        <f t="shared" si="19"/>
        <v>0</v>
      </c>
      <c r="Q515" s="135" t="str">
        <f t="shared" si="18"/>
        <v/>
      </c>
    </row>
    <row r="516" spans="1:17" x14ac:dyDescent="0.2">
      <c r="A516" s="363"/>
      <c r="B516" s="348"/>
      <c r="C516" s="372"/>
      <c r="D516" s="350"/>
      <c r="E516" s="350"/>
      <c r="F516" s="351"/>
      <c r="G516" s="350"/>
      <c r="H516" s="350"/>
      <c r="I516" s="354"/>
      <c r="J516" s="353"/>
      <c r="K516" s="353"/>
      <c r="L516" s="354"/>
      <c r="M516" s="353"/>
      <c r="N516" s="371"/>
      <c r="O516" s="70">
        <f t="shared" si="19"/>
        <v>0</v>
      </c>
      <c r="P516" s="70">
        <f t="shared" si="19"/>
        <v>0</v>
      </c>
      <c r="Q516" s="135" t="str">
        <f t="shared" si="18"/>
        <v/>
      </c>
    </row>
    <row r="517" spans="1:17" x14ac:dyDescent="0.2">
      <c r="A517" s="363"/>
      <c r="B517" s="348"/>
      <c r="C517" s="372"/>
      <c r="D517" s="350"/>
      <c r="E517" s="350"/>
      <c r="F517" s="351"/>
      <c r="G517" s="350"/>
      <c r="H517" s="350"/>
      <c r="I517" s="354"/>
      <c r="J517" s="353"/>
      <c r="K517" s="353"/>
      <c r="L517" s="354"/>
      <c r="M517" s="353"/>
      <c r="N517" s="371"/>
      <c r="O517" s="70">
        <f t="shared" si="19"/>
        <v>0</v>
      </c>
      <c r="P517" s="70">
        <f t="shared" si="19"/>
        <v>0</v>
      </c>
      <c r="Q517" s="135" t="str">
        <f t="shared" ref="Q517:Q580" si="20">SUBSTITUTE(D517," ","_")</f>
        <v/>
      </c>
    </row>
    <row r="518" spans="1:17" x14ac:dyDescent="0.2">
      <c r="A518" s="363"/>
      <c r="B518" s="348"/>
      <c r="C518" s="372"/>
      <c r="D518" s="350"/>
      <c r="E518" s="350"/>
      <c r="F518" s="351"/>
      <c r="G518" s="350"/>
      <c r="H518" s="350"/>
      <c r="I518" s="354"/>
      <c r="J518" s="353"/>
      <c r="K518" s="353"/>
      <c r="L518" s="354"/>
      <c r="M518" s="353"/>
      <c r="N518" s="371"/>
      <c r="O518" s="70">
        <f t="shared" si="19"/>
        <v>0</v>
      </c>
      <c r="P518" s="70">
        <f t="shared" si="19"/>
        <v>0</v>
      </c>
      <c r="Q518" s="135" t="str">
        <f t="shared" si="20"/>
        <v/>
      </c>
    </row>
    <row r="519" spans="1:17" x14ac:dyDescent="0.2">
      <c r="A519" s="363"/>
      <c r="B519" s="348"/>
      <c r="C519" s="372"/>
      <c r="D519" s="350"/>
      <c r="E519" s="350"/>
      <c r="F519" s="351"/>
      <c r="G519" s="350"/>
      <c r="H519" s="350"/>
      <c r="I519" s="354"/>
      <c r="J519" s="353"/>
      <c r="K519" s="353"/>
      <c r="L519" s="354"/>
      <c r="M519" s="353"/>
      <c r="N519" s="371"/>
      <c r="O519" s="70">
        <f t="shared" si="19"/>
        <v>0</v>
      </c>
      <c r="P519" s="70">
        <f t="shared" si="19"/>
        <v>0</v>
      </c>
      <c r="Q519" s="135" t="str">
        <f t="shared" si="20"/>
        <v/>
      </c>
    </row>
    <row r="520" spans="1:17" x14ac:dyDescent="0.2">
      <c r="A520" s="363"/>
      <c r="B520" s="348"/>
      <c r="C520" s="372"/>
      <c r="D520" s="350"/>
      <c r="E520" s="350"/>
      <c r="F520" s="351"/>
      <c r="G520" s="350"/>
      <c r="H520" s="350"/>
      <c r="I520" s="354"/>
      <c r="J520" s="353"/>
      <c r="K520" s="353"/>
      <c r="L520" s="354"/>
      <c r="M520" s="353"/>
      <c r="N520" s="371"/>
      <c r="O520" s="70">
        <f t="shared" si="19"/>
        <v>0</v>
      </c>
      <c r="P520" s="70">
        <f t="shared" si="19"/>
        <v>0</v>
      </c>
      <c r="Q520" s="135" t="str">
        <f t="shared" si="20"/>
        <v/>
      </c>
    </row>
    <row r="521" spans="1:17" x14ac:dyDescent="0.2">
      <c r="A521" s="363"/>
      <c r="B521" s="348"/>
      <c r="C521" s="372"/>
      <c r="D521" s="350"/>
      <c r="E521" s="350"/>
      <c r="F521" s="351"/>
      <c r="G521" s="350"/>
      <c r="H521" s="350"/>
      <c r="I521" s="354"/>
      <c r="J521" s="353"/>
      <c r="K521" s="353"/>
      <c r="L521" s="354"/>
      <c r="M521" s="353"/>
      <c r="N521" s="371"/>
      <c r="O521" s="70">
        <f t="shared" si="19"/>
        <v>0</v>
      </c>
      <c r="P521" s="70">
        <f t="shared" si="19"/>
        <v>0</v>
      </c>
      <c r="Q521" s="135" t="str">
        <f t="shared" si="20"/>
        <v/>
      </c>
    </row>
    <row r="522" spans="1:17" x14ac:dyDescent="0.2">
      <c r="A522" s="363"/>
      <c r="B522" s="348"/>
      <c r="C522" s="372"/>
      <c r="D522" s="350"/>
      <c r="E522" s="350"/>
      <c r="F522" s="351"/>
      <c r="G522" s="350"/>
      <c r="H522" s="350"/>
      <c r="I522" s="354"/>
      <c r="J522" s="353"/>
      <c r="K522" s="353"/>
      <c r="L522" s="354"/>
      <c r="M522" s="353"/>
      <c r="N522" s="371"/>
      <c r="O522" s="70">
        <f t="shared" si="19"/>
        <v>0</v>
      </c>
      <c r="P522" s="70">
        <f t="shared" si="19"/>
        <v>0</v>
      </c>
      <c r="Q522" s="135" t="str">
        <f t="shared" si="20"/>
        <v/>
      </c>
    </row>
    <row r="523" spans="1:17" x14ac:dyDescent="0.2">
      <c r="A523" s="363"/>
      <c r="B523" s="348"/>
      <c r="C523" s="372"/>
      <c r="D523" s="350"/>
      <c r="E523" s="350"/>
      <c r="F523" s="351"/>
      <c r="G523" s="350"/>
      <c r="H523" s="350"/>
      <c r="I523" s="354"/>
      <c r="J523" s="353"/>
      <c r="K523" s="353"/>
      <c r="L523" s="354"/>
      <c r="M523" s="353"/>
      <c r="N523" s="371"/>
      <c r="O523" s="70">
        <f t="shared" si="19"/>
        <v>0</v>
      </c>
      <c r="P523" s="70">
        <f t="shared" si="19"/>
        <v>0</v>
      </c>
      <c r="Q523" s="135" t="str">
        <f t="shared" si="20"/>
        <v/>
      </c>
    </row>
    <row r="524" spans="1:17" x14ac:dyDescent="0.2">
      <c r="A524" s="363"/>
      <c r="B524" s="364"/>
      <c r="C524" s="365"/>
      <c r="D524" s="366"/>
      <c r="E524" s="366"/>
      <c r="F524" s="367"/>
      <c r="G524" s="366"/>
      <c r="H524" s="366"/>
      <c r="I524" s="370"/>
      <c r="J524" s="369"/>
      <c r="K524" s="369"/>
      <c r="L524" s="370"/>
      <c r="M524" s="369"/>
      <c r="N524" s="374"/>
      <c r="O524" s="70">
        <f t="shared" si="19"/>
        <v>0</v>
      </c>
      <c r="P524" s="70">
        <f t="shared" si="19"/>
        <v>0</v>
      </c>
      <c r="Q524" s="135" t="str">
        <f t="shared" si="20"/>
        <v/>
      </c>
    </row>
    <row r="525" spans="1:17" x14ac:dyDescent="0.2">
      <c r="A525" s="363"/>
      <c r="B525" s="348"/>
      <c r="C525" s="372"/>
      <c r="D525" s="350"/>
      <c r="E525" s="350"/>
      <c r="F525" s="351"/>
      <c r="G525" s="350"/>
      <c r="H525" s="350"/>
      <c r="I525" s="354"/>
      <c r="J525" s="353"/>
      <c r="K525" s="353"/>
      <c r="L525" s="354"/>
      <c r="M525" s="353"/>
      <c r="N525" s="371"/>
      <c r="O525" s="70">
        <f t="shared" si="19"/>
        <v>0</v>
      </c>
      <c r="P525" s="70">
        <f t="shared" si="19"/>
        <v>0</v>
      </c>
      <c r="Q525" s="135" t="str">
        <f t="shared" si="20"/>
        <v/>
      </c>
    </row>
    <row r="526" spans="1:17" x14ac:dyDescent="0.2">
      <c r="A526" s="363"/>
      <c r="B526" s="364"/>
      <c r="C526" s="365"/>
      <c r="D526" s="366"/>
      <c r="E526" s="366"/>
      <c r="F526" s="367"/>
      <c r="G526" s="352"/>
      <c r="H526" s="366"/>
      <c r="I526" s="354"/>
      <c r="J526" s="353"/>
      <c r="K526" s="353"/>
      <c r="L526" s="354"/>
      <c r="M526" s="353"/>
      <c r="N526" s="371"/>
      <c r="O526" s="70">
        <f t="shared" si="19"/>
        <v>0</v>
      </c>
      <c r="P526" s="70">
        <f t="shared" si="19"/>
        <v>0</v>
      </c>
      <c r="Q526" s="135" t="str">
        <f t="shared" si="20"/>
        <v/>
      </c>
    </row>
    <row r="527" spans="1:17" x14ac:dyDescent="0.2">
      <c r="A527" s="363"/>
      <c r="B527" s="348"/>
      <c r="C527" s="372"/>
      <c r="D527" s="350"/>
      <c r="E527" s="350"/>
      <c r="F527" s="351"/>
      <c r="G527" s="350"/>
      <c r="H527" s="350"/>
      <c r="I527" s="354"/>
      <c r="J527" s="353"/>
      <c r="K527" s="353"/>
      <c r="L527" s="354"/>
      <c r="M527" s="353"/>
      <c r="N527" s="371"/>
      <c r="O527" s="70">
        <f t="shared" si="19"/>
        <v>0</v>
      </c>
      <c r="P527" s="70">
        <f t="shared" si="19"/>
        <v>0</v>
      </c>
      <c r="Q527" s="135" t="str">
        <f t="shared" si="20"/>
        <v/>
      </c>
    </row>
    <row r="528" spans="1:17" x14ac:dyDescent="0.2">
      <c r="A528" s="363"/>
      <c r="B528" s="348"/>
      <c r="C528" s="372"/>
      <c r="D528" s="350"/>
      <c r="E528" s="350"/>
      <c r="F528" s="351"/>
      <c r="G528" s="350"/>
      <c r="H528" s="350"/>
      <c r="I528" s="354"/>
      <c r="J528" s="353"/>
      <c r="K528" s="353"/>
      <c r="L528" s="354"/>
      <c r="M528" s="353"/>
      <c r="N528" s="371"/>
      <c r="O528" s="70">
        <f t="shared" si="19"/>
        <v>0</v>
      </c>
      <c r="P528" s="70">
        <f t="shared" si="19"/>
        <v>0</v>
      </c>
      <c r="Q528" s="135" t="str">
        <f t="shared" si="20"/>
        <v/>
      </c>
    </row>
    <row r="529" spans="1:17" x14ac:dyDescent="0.2">
      <c r="A529" s="363"/>
      <c r="B529" s="348"/>
      <c r="C529" s="372"/>
      <c r="D529" s="350"/>
      <c r="E529" s="350"/>
      <c r="F529" s="351"/>
      <c r="G529" s="350"/>
      <c r="H529" s="350"/>
      <c r="I529" s="354"/>
      <c r="J529" s="353"/>
      <c r="K529" s="353"/>
      <c r="L529" s="354"/>
      <c r="M529" s="353"/>
      <c r="N529" s="371"/>
      <c r="O529" s="70">
        <f t="shared" si="19"/>
        <v>0</v>
      </c>
      <c r="P529" s="70">
        <f t="shared" si="19"/>
        <v>0</v>
      </c>
      <c r="Q529" s="135" t="str">
        <f t="shared" si="20"/>
        <v/>
      </c>
    </row>
    <row r="530" spans="1:17" x14ac:dyDescent="0.2">
      <c r="A530" s="363"/>
      <c r="B530" s="348"/>
      <c r="C530" s="372"/>
      <c r="D530" s="350"/>
      <c r="E530" s="350"/>
      <c r="F530" s="351"/>
      <c r="G530" s="350"/>
      <c r="H530" s="350"/>
      <c r="I530" s="354"/>
      <c r="J530" s="353"/>
      <c r="K530" s="353"/>
      <c r="L530" s="354"/>
      <c r="M530" s="353"/>
      <c r="N530" s="371"/>
      <c r="O530" s="70">
        <f t="shared" si="19"/>
        <v>0</v>
      </c>
      <c r="P530" s="70">
        <f t="shared" si="19"/>
        <v>0</v>
      </c>
      <c r="Q530" s="135" t="str">
        <f t="shared" si="20"/>
        <v/>
      </c>
    </row>
    <row r="531" spans="1:17" x14ac:dyDescent="0.2">
      <c r="A531" s="363"/>
      <c r="B531" s="348"/>
      <c r="C531" s="372"/>
      <c r="D531" s="350"/>
      <c r="E531" s="350"/>
      <c r="F531" s="351"/>
      <c r="G531" s="350"/>
      <c r="H531" s="350"/>
      <c r="I531" s="354"/>
      <c r="J531" s="353"/>
      <c r="K531" s="353"/>
      <c r="L531" s="354"/>
      <c r="M531" s="353"/>
      <c r="N531" s="371"/>
      <c r="O531" s="70">
        <f t="shared" si="19"/>
        <v>0</v>
      </c>
      <c r="P531" s="70">
        <f t="shared" si="19"/>
        <v>0</v>
      </c>
      <c r="Q531" s="135" t="str">
        <f t="shared" si="20"/>
        <v/>
      </c>
    </row>
    <row r="532" spans="1:17" x14ac:dyDescent="0.2">
      <c r="A532" s="363"/>
      <c r="B532" s="348"/>
      <c r="C532" s="372"/>
      <c r="D532" s="350"/>
      <c r="E532" s="350"/>
      <c r="F532" s="351"/>
      <c r="G532" s="350"/>
      <c r="H532" s="350"/>
      <c r="I532" s="354"/>
      <c r="J532" s="353"/>
      <c r="K532" s="353"/>
      <c r="L532" s="354"/>
      <c r="M532" s="353"/>
      <c r="N532" s="371"/>
      <c r="O532" s="70">
        <f t="shared" si="19"/>
        <v>0</v>
      </c>
      <c r="P532" s="70">
        <f t="shared" si="19"/>
        <v>0</v>
      </c>
      <c r="Q532" s="135" t="str">
        <f t="shared" si="20"/>
        <v/>
      </c>
    </row>
    <row r="533" spans="1:17" x14ac:dyDescent="0.2">
      <c r="A533" s="363"/>
      <c r="B533" s="348"/>
      <c r="C533" s="372"/>
      <c r="D533" s="350"/>
      <c r="E533" s="350"/>
      <c r="F533" s="351"/>
      <c r="G533" s="350"/>
      <c r="H533" s="350"/>
      <c r="I533" s="354"/>
      <c r="J533" s="353"/>
      <c r="K533" s="353"/>
      <c r="L533" s="354"/>
      <c r="M533" s="353"/>
      <c r="N533" s="371"/>
      <c r="O533" s="70">
        <f t="shared" si="19"/>
        <v>0</v>
      </c>
      <c r="P533" s="70">
        <f t="shared" si="19"/>
        <v>0</v>
      </c>
      <c r="Q533" s="135" t="str">
        <f t="shared" si="20"/>
        <v/>
      </c>
    </row>
    <row r="534" spans="1:17" x14ac:dyDescent="0.2">
      <c r="A534" s="363"/>
      <c r="B534" s="348"/>
      <c r="C534" s="372"/>
      <c r="D534" s="350"/>
      <c r="E534" s="350"/>
      <c r="F534" s="351"/>
      <c r="G534" s="350"/>
      <c r="H534" s="350"/>
      <c r="I534" s="354"/>
      <c r="J534" s="353"/>
      <c r="K534" s="353"/>
      <c r="L534" s="354"/>
      <c r="M534" s="353"/>
      <c r="N534" s="371"/>
      <c r="O534" s="70">
        <f t="shared" si="19"/>
        <v>0</v>
      </c>
      <c r="P534" s="70">
        <f t="shared" si="19"/>
        <v>0</v>
      </c>
      <c r="Q534" s="135" t="str">
        <f t="shared" si="20"/>
        <v/>
      </c>
    </row>
    <row r="535" spans="1:17" x14ac:dyDescent="0.2">
      <c r="A535" s="363"/>
      <c r="B535" s="348"/>
      <c r="C535" s="372"/>
      <c r="D535" s="350"/>
      <c r="E535" s="350"/>
      <c r="F535" s="351"/>
      <c r="G535" s="350"/>
      <c r="H535" s="350"/>
      <c r="I535" s="354"/>
      <c r="J535" s="353"/>
      <c r="K535" s="353"/>
      <c r="L535" s="354"/>
      <c r="M535" s="353"/>
      <c r="N535" s="371"/>
      <c r="O535" s="70">
        <f t="shared" si="19"/>
        <v>0</v>
      </c>
      <c r="P535" s="70">
        <f t="shared" si="19"/>
        <v>0</v>
      </c>
      <c r="Q535" s="135" t="str">
        <f t="shared" si="20"/>
        <v/>
      </c>
    </row>
    <row r="536" spans="1:17" x14ac:dyDescent="0.2">
      <c r="A536" s="363"/>
      <c r="B536" s="348"/>
      <c r="C536" s="372"/>
      <c r="D536" s="350"/>
      <c r="E536" s="350"/>
      <c r="F536" s="351"/>
      <c r="G536" s="350"/>
      <c r="H536" s="350"/>
      <c r="I536" s="354"/>
      <c r="J536" s="353"/>
      <c r="K536" s="353"/>
      <c r="L536" s="354"/>
      <c r="M536" s="353"/>
      <c r="N536" s="371"/>
      <c r="O536" s="70">
        <f t="shared" si="19"/>
        <v>0</v>
      </c>
      <c r="P536" s="70">
        <f t="shared" si="19"/>
        <v>0</v>
      </c>
      <c r="Q536" s="135" t="str">
        <f t="shared" si="20"/>
        <v/>
      </c>
    </row>
    <row r="537" spans="1:17" x14ac:dyDescent="0.2">
      <c r="A537" s="363"/>
      <c r="B537" s="348"/>
      <c r="C537" s="372"/>
      <c r="D537" s="350"/>
      <c r="E537" s="350"/>
      <c r="F537" s="351"/>
      <c r="G537" s="350"/>
      <c r="H537" s="350"/>
      <c r="I537" s="354"/>
      <c r="J537" s="353"/>
      <c r="K537" s="353"/>
      <c r="L537" s="354"/>
      <c r="M537" s="386"/>
      <c r="N537" s="371"/>
      <c r="O537" s="70">
        <f t="shared" si="19"/>
        <v>0</v>
      </c>
      <c r="P537" s="70">
        <f t="shared" si="19"/>
        <v>0</v>
      </c>
      <c r="Q537" s="135" t="str">
        <f t="shared" si="20"/>
        <v/>
      </c>
    </row>
    <row r="538" spans="1:17" x14ac:dyDescent="0.2">
      <c r="A538" s="363"/>
      <c r="B538" s="348"/>
      <c r="C538" s="372"/>
      <c r="D538" s="350"/>
      <c r="E538" s="350"/>
      <c r="F538" s="351"/>
      <c r="G538" s="352"/>
      <c r="H538" s="350"/>
      <c r="I538" s="354"/>
      <c r="J538" s="353"/>
      <c r="K538" s="353"/>
      <c r="L538" s="354"/>
      <c r="M538" s="353"/>
      <c r="N538" s="371"/>
      <c r="O538" s="70">
        <f t="shared" si="19"/>
        <v>0</v>
      </c>
      <c r="P538" s="70">
        <f t="shared" si="19"/>
        <v>0</v>
      </c>
      <c r="Q538" s="135" t="str">
        <f t="shared" si="20"/>
        <v/>
      </c>
    </row>
    <row r="539" spans="1:17" x14ac:dyDescent="0.2">
      <c r="A539" s="363"/>
      <c r="B539" s="348"/>
      <c r="C539" s="372"/>
      <c r="D539" s="350"/>
      <c r="E539" s="350"/>
      <c r="F539" s="351"/>
      <c r="G539" s="350"/>
      <c r="H539" s="350"/>
      <c r="I539" s="354"/>
      <c r="J539" s="353"/>
      <c r="K539" s="353"/>
      <c r="L539" s="354"/>
      <c r="M539" s="353"/>
      <c r="N539" s="371"/>
      <c r="O539" s="70">
        <f t="shared" si="19"/>
        <v>0</v>
      </c>
      <c r="P539" s="70">
        <f t="shared" si="19"/>
        <v>0</v>
      </c>
      <c r="Q539" s="135" t="str">
        <f t="shared" si="20"/>
        <v/>
      </c>
    </row>
    <row r="540" spans="1:17" s="432" customFormat="1" x14ac:dyDescent="0.2">
      <c r="A540" s="420"/>
      <c r="B540" s="421"/>
      <c r="C540" s="422"/>
      <c r="D540" s="423"/>
      <c r="E540" s="423"/>
      <c r="F540" s="424"/>
      <c r="G540" s="423"/>
      <c r="H540" s="423"/>
      <c r="I540" s="426"/>
      <c r="J540" s="426"/>
      <c r="K540" s="426"/>
      <c r="L540" s="426"/>
      <c r="M540" s="426"/>
      <c r="N540" s="430"/>
      <c r="O540" s="431">
        <f t="shared" si="19"/>
        <v>0</v>
      </c>
      <c r="P540" s="431">
        <f t="shared" si="19"/>
        <v>0</v>
      </c>
      <c r="Q540" s="135" t="str">
        <f t="shared" si="20"/>
        <v/>
      </c>
    </row>
    <row r="541" spans="1:17" x14ac:dyDescent="0.2">
      <c r="A541" s="363"/>
      <c r="B541" s="348"/>
      <c r="C541" s="372"/>
      <c r="D541" s="350"/>
      <c r="E541" s="350"/>
      <c r="F541" s="351"/>
      <c r="G541" s="350"/>
      <c r="H541" s="350"/>
      <c r="I541" s="354"/>
      <c r="J541" s="353"/>
      <c r="K541" s="353"/>
      <c r="L541" s="354"/>
      <c r="M541" s="353"/>
      <c r="N541" s="371"/>
      <c r="O541" s="70">
        <f t="shared" si="19"/>
        <v>0</v>
      </c>
      <c r="P541" s="70">
        <f t="shared" si="19"/>
        <v>0</v>
      </c>
      <c r="Q541" s="135" t="str">
        <f t="shared" si="20"/>
        <v/>
      </c>
    </row>
    <row r="542" spans="1:17" x14ac:dyDescent="0.2">
      <c r="A542" s="363"/>
      <c r="B542" s="348"/>
      <c r="C542" s="372"/>
      <c r="D542" s="350"/>
      <c r="E542" s="350"/>
      <c r="F542" s="351"/>
      <c r="G542" s="350"/>
      <c r="H542" s="350"/>
      <c r="I542" s="354"/>
      <c r="J542" s="353"/>
      <c r="K542" s="353"/>
      <c r="L542" s="354"/>
      <c r="M542" s="353"/>
      <c r="N542" s="371"/>
      <c r="O542" s="70">
        <f t="shared" si="19"/>
        <v>0</v>
      </c>
      <c r="P542" s="70">
        <f t="shared" si="19"/>
        <v>0</v>
      </c>
      <c r="Q542" s="135" t="str">
        <f t="shared" si="20"/>
        <v/>
      </c>
    </row>
    <row r="543" spans="1:17" x14ac:dyDescent="0.2">
      <c r="A543" s="363"/>
      <c r="B543" s="348"/>
      <c r="C543" s="372"/>
      <c r="D543" s="350"/>
      <c r="E543" s="350"/>
      <c r="F543" s="351"/>
      <c r="G543" s="350"/>
      <c r="H543" s="350"/>
      <c r="I543" s="354"/>
      <c r="J543" s="353"/>
      <c r="K543" s="353"/>
      <c r="L543" s="354"/>
      <c r="M543" s="353"/>
      <c r="N543" s="371"/>
      <c r="O543" s="70">
        <f t="shared" si="19"/>
        <v>0</v>
      </c>
      <c r="P543" s="70">
        <f t="shared" si="19"/>
        <v>0</v>
      </c>
      <c r="Q543" s="135" t="str">
        <f t="shared" si="20"/>
        <v/>
      </c>
    </row>
    <row r="544" spans="1:17" s="319" customFormat="1" x14ac:dyDescent="0.2">
      <c r="A544" s="363"/>
      <c r="B544" s="348"/>
      <c r="C544" s="372"/>
      <c r="D544" s="350"/>
      <c r="E544" s="350"/>
      <c r="F544" s="351"/>
      <c r="G544" s="350"/>
      <c r="H544" s="350"/>
      <c r="I544" s="354"/>
      <c r="J544" s="353"/>
      <c r="K544" s="353"/>
      <c r="L544" s="354"/>
      <c r="M544" s="353"/>
      <c r="N544" s="371"/>
      <c r="O544" s="70">
        <f t="shared" si="19"/>
        <v>0</v>
      </c>
      <c r="P544" s="70">
        <f t="shared" si="19"/>
        <v>0</v>
      </c>
      <c r="Q544" s="135" t="str">
        <f t="shared" si="20"/>
        <v/>
      </c>
    </row>
    <row r="545" spans="1:17" x14ac:dyDescent="0.2">
      <c r="A545" s="363"/>
      <c r="B545" s="359"/>
      <c r="C545" s="360"/>
      <c r="D545" s="352"/>
      <c r="E545" s="352"/>
      <c r="F545" s="361"/>
      <c r="G545" s="350"/>
      <c r="H545" s="352"/>
      <c r="I545" s="354"/>
      <c r="J545" s="369"/>
      <c r="K545" s="354"/>
      <c r="L545" s="354"/>
      <c r="M545" s="354"/>
      <c r="N545" s="362"/>
      <c r="O545" s="70">
        <f t="shared" si="19"/>
        <v>0</v>
      </c>
      <c r="P545" s="70">
        <f t="shared" si="19"/>
        <v>0</v>
      </c>
      <c r="Q545" s="135" t="str">
        <f t="shared" si="20"/>
        <v/>
      </c>
    </row>
    <row r="546" spans="1:17" x14ac:dyDescent="0.2">
      <c r="A546" s="363"/>
      <c r="B546" s="348"/>
      <c r="C546" s="372"/>
      <c r="D546" s="350"/>
      <c r="E546" s="350"/>
      <c r="F546" s="351"/>
      <c r="G546" s="350"/>
      <c r="H546" s="350"/>
      <c r="I546" s="354"/>
      <c r="J546" s="369"/>
      <c r="K546" s="353"/>
      <c r="L546" s="354"/>
      <c r="M546" s="353"/>
      <c r="N546" s="371"/>
      <c r="O546" s="70">
        <f t="shared" si="19"/>
        <v>0</v>
      </c>
      <c r="P546" s="70">
        <f t="shared" si="19"/>
        <v>0</v>
      </c>
      <c r="Q546" s="135" t="str">
        <f t="shared" si="20"/>
        <v/>
      </c>
    </row>
    <row r="547" spans="1:17" x14ac:dyDescent="0.2">
      <c r="A547" s="363"/>
      <c r="B547" s="364"/>
      <c r="C547" s="365"/>
      <c r="D547" s="366"/>
      <c r="E547" s="366"/>
      <c r="F547" s="367"/>
      <c r="G547" s="366"/>
      <c r="H547" s="366"/>
      <c r="I547" s="370"/>
      <c r="J547" s="369"/>
      <c r="K547" s="369"/>
      <c r="L547" s="370"/>
      <c r="M547" s="369"/>
      <c r="N547" s="374"/>
      <c r="O547" s="70">
        <f t="shared" si="19"/>
        <v>0</v>
      </c>
      <c r="P547" s="70">
        <f t="shared" si="19"/>
        <v>0</v>
      </c>
      <c r="Q547" s="135" t="str">
        <f t="shared" si="20"/>
        <v/>
      </c>
    </row>
    <row r="548" spans="1:17" x14ac:dyDescent="0.2">
      <c r="A548" s="363"/>
      <c r="B548" s="421"/>
      <c r="C548" s="422"/>
      <c r="D548" s="423"/>
      <c r="E548" s="423"/>
      <c r="F548" s="424"/>
      <c r="G548" s="423"/>
      <c r="H548" s="366"/>
      <c r="I548" s="370"/>
      <c r="J548" s="369"/>
      <c r="K548" s="353"/>
      <c r="L548" s="354"/>
      <c r="M548" s="369"/>
      <c r="N548" s="374"/>
      <c r="O548" s="70">
        <f t="shared" si="19"/>
        <v>0</v>
      </c>
      <c r="P548" s="70">
        <f t="shared" si="19"/>
        <v>0</v>
      </c>
      <c r="Q548" s="135" t="str">
        <f t="shared" si="20"/>
        <v/>
      </c>
    </row>
    <row r="549" spans="1:17" x14ac:dyDescent="0.2">
      <c r="A549" s="363"/>
      <c r="B549" s="421"/>
      <c r="C549" s="422"/>
      <c r="D549" s="423"/>
      <c r="E549" s="423"/>
      <c r="F549" s="424"/>
      <c r="G549" s="423"/>
      <c r="H549" s="366"/>
      <c r="I549" s="370"/>
      <c r="J549" s="369"/>
      <c r="K549" s="353"/>
      <c r="L549" s="354"/>
      <c r="M549" s="369"/>
      <c r="N549" s="374"/>
      <c r="O549" s="70">
        <f t="shared" si="19"/>
        <v>0</v>
      </c>
      <c r="P549" s="70">
        <f t="shared" si="19"/>
        <v>0</v>
      </c>
      <c r="Q549" s="135" t="str">
        <f t="shared" si="20"/>
        <v/>
      </c>
    </row>
    <row r="550" spans="1:17" x14ac:dyDescent="0.2">
      <c r="A550" s="363"/>
      <c r="B550" s="348"/>
      <c r="C550" s="372"/>
      <c r="D550" s="350"/>
      <c r="E550" s="350"/>
      <c r="F550" s="351"/>
      <c r="G550" s="350"/>
      <c r="H550" s="350"/>
      <c r="I550" s="354"/>
      <c r="J550" s="353"/>
      <c r="K550" s="353"/>
      <c r="L550" s="354"/>
      <c r="M550" s="353"/>
      <c r="N550" s="371"/>
      <c r="O550" s="70">
        <f t="shared" si="19"/>
        <v>0</v>
      </c>
      <c r="P550" s="70">
        <f t="shared" si="19"/>
        <v>0</v>
      </c>
      <c r="Q550" s="135" t="str">
        <f t="shared" si="20"/>
        <v/>
      </c>
    </row>
    <row r="551" spans="1:17" s="321" customFormat="1" x14ac:dyDescent="0.2">
      <c r="A551" s="363"/>
      <c r="B551" s="359"/>
      <c r="C551" s="360"/>
      <c r="D551" s="352"/>
      <c r="E551" s="352"/>
      <c r="F551" s="361"/>
      <c r="G551" s="352"/>
      <c r="H551" s="352"/>
      <c r="I551" s="354"/>
      <c r="J551" s="354"/>
      <c r="K551" s="354"/>
      <c r="L551" s="354"/>
      <c r="M551" s="354"/>
      <c r="N551" s="362"/>
      <c r="O551" s="70">
        <f t="shared" si="19"/>
        <v>0</v>
      </c>
      <c r="P551" s="70">
        <f t="shared" si="19"/>
        <v>0</v>
      </c>
      <c r="Q551" s="135" t="str">
        <f t="shared" si="20"/>
        <v/>
      </c>
    </row>
    <row r="552" spans="1:17" s="321" customFormat="1" x14ac:dyDescent="0.2">
      <c r="A552" s="363"/>
      <c r="B552" s="359"/>
      <c r="C552" s="360"/>
      <c r="D552" s="352"/>
      <c r="E552" s="352"/>
      <c r="F552" s="361"/>
      <c r="G552" s="350"/>
      <c r="H552" s="352"/>
      <c r="I552" s="354"/>
      <c r="J552" s="354"/>
      <c r="K552" s="354"/>
      <c r="L552" s="354"/>
      <c r="M552" s="354"/>
      <c r="N552" s="362"/>
      <c r="O552" s="70">
        <f t="shared" si="19"/>
        <v>0</v>
      </c>
      <c r="P552" s="70">
        <f t="shared" si="19"/>
        <v>0</v>
      </c>
      <c r="Q552" s="135" t="str">
        <f t="shared" si="20"/>
        <v/>
      </c>
    </row>
    <row r="553" spans="1:17" x14ac:dyDescent="0.2">
      <c r="A553" s="363"/>
      <c r="B553" s="348"/>
      <c r="C553" s="372"/>
      <c r="D553" s="350"/>
      <c r="E553" s="350"/>
      <c r="F553" s="351"/>
      <c r="G553" s="350"/>
      <c r="H553" s="350"/>
      <c r="I553" s="354"/>
      <c r="J553" s="353"/>
      <c r="K553" s="353"/>
      <c r="L553" s="354"/>
      <c r="M553" s="353"/>
      <c r="N553" s="371"/>
      <c r="O553" s="70">
        <f t="shared" si="19"/>
        <v>0</v>
      </c>
      <c r="P553" s="70">
        <f t="shared" si="19"/>
        <v>0</v>
      </c>
      <c r="Q553" s="135" t="str">
        <f t="shared" si="20"/>
        <v/>
      </c>
    </row>
    <row r="554" spans="1:17" x14ac:dyDescent="0.2">
      <c r="A554" s="363"/>
      <c r="B554" s="348"/>
      <c r="C554" s="372"/>
      <c r="D554" s="350"/>
      <c r="E554" s="350"/>
      <c r="F554" s="351"/>
      <c r="G554" s="350"/>
      <c r="H554" s="350"/>
      <c r="I554" s="354"/>
      <c r="J554" s="353"/>
      <c r="K554" s="353"/>
      <c r="L554" s="354"/>
      <c r="M554" s="353"/>
      <c r="N554" s="371"/>
      <c r="O554" s="70">
        <f t="shared" si="19"/>
        <v>0</v>
      </c>
      <c r="P554" s="70">
        <f t="shared" si="19"/>
        <v>0</v>
      </c>
      <c r="Q554" s="135" t="str">
        <f t="shared" si="20"/>
        <v/>
      </c>
    </row>
    <row r="555" spans="1:17" x14ac:dyDescent="0.2">
      <c r="A555" s="363"/>
      <c r="B555" s="348"/>
      <c r="C555" s="372"/>
      <c r="D555" s="350"/>
      <c r="E555" s="350"/>
      <c r="F555" s="351"/>
      <c r="G555" s="350"/>
      <c r="H555" s="350"/>
      <c r="I555" s="354"/>
      <c r="J555" s="353"/>
      <c r="K555" s="353"/>
      <c r="L555" s="354"/>
      <c r="M555" s="353"/>
      <c r="N555" s="371"/>
      <c r="O555" s="70">
        <f t="shared" si="19"/>
        <v>0</v>
      </c>
      <c r="P555" s="70">
        <f t="shared" si="19"/>
        <v>0</v>
      </c>
      <c r="Q555" s="135" t="str">
        <f t="shared" si="20"/>
        <v/>
      </c>
    </row>
    <row r="556" spans="1:17" x14ac:dyDescent="0.2">
      <c r="A556" s="363"/>
      <c r="B556" s="348"/>
      <c r="C556" s="372"/>
      <c r="D556" s="350"/>
      <c r="E556" s="350"/>
      <c r="F556" s="351"/>
      <c r="G556" s="350"/>
      <c r="H556" s="350"/>
      <c r="I556" s="354"/>
      <c r="J556" s="353"/>
      <c r="K556" s="353"/>
      <c r="L556" s="354"/>
      <c r="M556" s="353"/>
      <c r="N556" s="371"/>
      <c r="O556" s="70">
        <f t="shared" si="19"/>
        <v>0</v>
      </c>
      <c r="P556" s="70">
        <f t="shared" si="19"/>
        <v>0</v>
      </c>
      <c r="Q556" s="135" t="str">
        <f t="shared" si="20"/>
        <v/>
      </c>
    </row>
    <row r="557" spans="1:17" x14ac:dyDescent="0.2">
      <c r="A557" s="363"/>
      <c r="B557" s="348"/>
      <c r="C557" s="372"/>
      <c r="D557" s="350"/>
      <c r="E557" s="350"/>
      <c r="F557" s="351"/>
      <c r="G557" s="350"/>
      <c r="H557" s="350"/>
      <c r="I557" s="354"/>
      <c r="J557" s="353"/>
      <c r="K557" s="353"/>
      <c r="L557" s="354"/>
      <c r="M557" s="353"/>
      <c r="N557" s="371"/>
      <c r="O557" s="70">
        <f t="shared" si="19"/>
        <v>0</v>
      </c>
      <c r="P557" s="70">
        <f t="shared" si="19"/>
        <v>0</v>
      </c>
      <c r="Q557" s="135" t="str">
        <f t="shared" si="20"/>
        <v/>
      </c>
    </row>
    <row r="558" spans="1:17" x14ac:dyDescent="0.2">
      <c r="A558" s="363"/>
      <c r="B558" s="348"/>
      <c r="C558" s="372"/>
      <c r="D558" s="350"/>
      <c r="E558" s="350"/>
      <c r="F558" s="351"/>
      <c r="G558" s="350"/>
      <c r="H558" s="350"/>
      <c r="I558" s="354"/>
      <c r="J558" s="353"/>
      <c r="K558" s="353"/>
      <c r="L558" s="354"/>
      <c r="M558" s="353"/>
      <c r="N558" s="371"/>
      <c r="O558" s="70">
        <f t="shared" si="19"/>
        <v>0</v>
      </c>
      <c r="P558" s="70">
        <f t="shared" si="19"/>
        <v>0</v>
      </c>
      <c r="Q558" s="135" t="str">
        <f t="shared" si="20"/>
        <v/>
      </c>
    </row>
    <row r="559" spans="1:17" x14ac:dyDescent="0.2">
      <c r="A559" s="363"/>
      <c r="B559" s="348"/>
      <c r="C559" s="372"/>
      <c r="D559" s="350"/>
      <c r="E559" s="350"/>
      <c r="F559" s="351"/>
      <c r="G559" s="350"/>
      <c r="H559" s="350"/>
      <c r="I559" s="354"/>
      <c r="J559" s="353"/>
      <c r="K559" s="353"/>
      <c r="L559" s="354"/>
      <c r="M559" s="353"/>
      <c r="N559" s="371"/>
      <c r="O559" s="70">
        <f t="shared" si="19"/>
        <v>0</v>
      </c>
      <c r="P559" s="70">
        <f t="shared" si="19"/>
        <v>0</v>
      </c>
      <c r="Q559" s="135" t="str">
        <f t="shared" si="20"/>
        <v/>
      </c>
    </row>
    <row r="560" spans="1:17" x14ac:dyDescent="0.2">
      <c r="A560" s="363"/>
      <c r="B560" s="348"/>
      <c r="C560" s="372"/>
      <c r="D560" s="350"/>
      <c r="E560" s="350"/>
      <c r="F560" s="351"/>
      <c r="G560" s="350"/>
      <c r="H560" s="350"/>
      <c r="I560" s="354"/>
      <c r="J560" s="353"/>
      <c r="K560" s="353"/>
      <c r="L560" s="354"/>
      <c r="M560" s="353"/>
      <c r="N560" s="371"/>
      <c r="O560" s="70">
        <f t="shared" ref="O560:P614" si="21">IF(B560=0,0,IF(YEAR(B560)=$P$1,MONTH(B560)-$O$1+1,(YEAR(B560)-$P$1)*12-$O$1+1+MONTH(B560)))</f>
        <v>0</v>
      </c>
      <c r="P560" s="70">
        <f t="shared" si="21"/>
        <v>0</v>
      </c>
      <c r="Q560" s="135" t="str">
        <f t="shared" si="20"/>
        <v/>
      </c>
    </row>
    <row r="561" spans="1:17" x14ac:dyDescent="0.2">
      <c r="A561" s="363"/>
      <c r="B561" s="348"/>
      <c r="C561" s="372"/>
      <c r="D561" s="350"/>
      <c r="E561" s="350"/>
      <c r="F561" s="351"/>
      <c r="G561" s="350"/>
      <c r="H561" s="350"/>
      <c r="I561" s="354"/>
      <c r="J561" s="353"/>
      <c r="K561" s="353"/>
      <c r="L561" s="354"/>
      <c r="M561" s="353"/>
      <c r="N561" s="371"/>
      <c r="O561" s="70">
        <f t="shared" si="21"/>
        <v>0</v>
      </c>
      <c r="P561" s="70">
        <f t="shared" si="21"/>
        <v>0</v>
      </c>
      <c r="Q561" s="135" t="str">
        <f t="shared" si="20"/>
        <v/>
      </c>
    </row>
    <row r="562" spans="1:17" x14ac:dyDescent="0.2">
      <c r="A562" s="363"/>
      <c r="B562" s="348"/>
      <c r="C562" s="372"/>
      <c r="D562" s="350"/>
      <c r="E562" s="350"/>
      <c r="F562" s="351"/>
      <c r="G562" s="350"/>
      <c r="H562" s="350"/>
      <c r="I562" s="354"/>
      <c r="J562" s="353"/>
      <c r="K562" s="353"/>
      <c r="L562" s="354"/>
      <c r="M562" s="353"/>
      <c r="N562" s="371"/>
      <c r="O562" s="70">
        <f t="shared" si="21"/>
        <v>0</v>
      </c>
      <c r="P562" s="70">
        <f t="shared" si="21"/>
        <v>0</v>
      </c>
      <c r="Q562" s="135" t="str">
        <f t="shared" si="20"/>
        <v/>
      </c>
    </row>
    <row r="563" spans="1:17" x14ac:dyDescent="0.2">
      <c r="A563" s="363"/>
      <c r="B563" s="348"/>
      <c r="C563" s="372"/>
      <c r="D563" s="350"/>
      <c r="E563" s="350"/>
      <c r="F563" s="351"/>
      <c r="G563" s="350"/>
      <c r="H563" s="350"/>
      <c r="I563" s="354"/>
      <c r="J563" s="353"/>
      <c r="K563" s="353"/>
      <c r="L563" s="354"/>
      <c r="M563" s="353"/>
      <c r="N563" s="371"/>
      <c r="O563" s="70">
        <f t="shared" si="21"/>
        <v>0</v>
      </c>
      <c r="P563" s="70">
        <f t="shared" si="21"/>
        <v>0</v>
      </c>
      <c r="Q563" s="135" t="str">
        <f t="shared" si="20"/>
        <v/>
      </c>
    </row>
    <row r="564" spans="1:17" x14ac:dyDescent="0.2">
      <c r="A564" s="363"/>
      <c r="B564" s="348"/>
      <c r="C564" s="372"/>
      <c r="D564" s="350"/>
      <c r="E564" s="350"/>
      <c r="F564" s="351"/>
      <c r="G564" s="350"/>
      <c r="H564" s="350"/>
      <c r="I564" s="354"/>
      <c r="J564" s="353"/>
      <c r="K564" s="353"/>
      <c r="L564" s="354"/>
      <c r="M564" s="353"/>
      <c r="N564" s="371"/>
      <c r="O564" s="70">
        <f t="shared" si="21"/>
        <v>0</v>
      </c>
      <c r="P564" s="70">
        <f t="shared" si="21"/>
        <v>0</v>
      </c>
      <c r="Q564" s="135" t="str">
        <f t="shared" si="20"/>
        <v/>
      </c>
    </row>
    <row r="565" spans="1:17" x14ac:dyDescent="0.2">
      <c r="A565" s="363"/>
      <c r="B565" s="348"/>
      <c r="C565" s="372"/>
      <c r="D565" s="350"/>
      <c r="E565" s="350"/>
      <c r="F565" s="351"/>
      <c r="G565" s="350"/>
      <c r="H565" s="350"/>
      <c r="I565" s="354"/>
      <c r="J565" s="353"/>
      <c r="K565" s="353"/>
      <c r="L565" s="354"/>
      <c r="M565" s="353"/>
      <c r="N565" s="371"/>
      <c r="O565" s="70">
        <f t="shared" si="21"/>
        <v>0</v>
      </c>
      <c r="P565" s="70">
        <f t="shared" si="21"/>
        <v>0</v>
      </c>
      <c r="Q565" s="135" t="str">
        <f t="shared" si="20"/>
        <v/>
      </c>
    </row>
    <row r="566" spans="1:17" x14ac:dyDescent="0.2">
      <c r="A566" s="363"/>
      <c r="B566" s="348"/>
      <c r="C566" s="372"/>
      <c r="D566" s="350"/>
      <c r="E566" s="350"/>
      <c r="F566" s="351"/>
      <c r="G566" s="350"/>
      <c r="H566" s="350"/>
      <c r="I566" s="354"/>
      <c r="J566" s="353"/>
      <c r="K566" s="353"/>
      <c r="L566" s="354"/>
      <c r="M566" s="353"/>
      <c r="N566" s="371"/>
      <c r="O566" s="70">
        <f t="shared" si="21"/>
        <v>0</v>
      </c>
      <c r="P566" s="70">
        <f t="shared" si="21"/>
        <v>0</v>
      </c>
      <c r="Q566" s="135" t="str">
        <f t="shared" si="20"/>
        <v/>
      </c>
    </row>
    <row r="567" spans="1:17" x14ac:dyDescent="0.2">
      <c r="A567" s="363"/>
      <c r="B567" s="348"/>
      <c r="C567" s="372"/>
      <c r="D567" s="350"/>
      <c r="E567" s="350"/>
      <c r="F567" s="351"/>
      <c r="G567" s="350"/>
      <c r="H567" s="350"/>
      <c r="I567" s="354"/>
      <c r="J567" s="353"/>
      <c r="K567" s="353"/>
      <c r="L567" s="354"/>
      <c r="M567" s="353"/>
      <c r="N567" s="371"/>
      <c r="O567" s="70">
        <f t="shared" si="21"/>
        <v>0</v>
      </c>
      <c r="P567" s="70">
        <f t="shared" si="21"/>
        <v>0</v>
      </c>
      <c r="Q567" s="135" t="str">
        <f t="shared" si="20"/>
        <v/>
      </c>
    </row>
    <row r="568" spans="1:17" x14ac:dyDescent="0.2">
      <c r="A568" s="363"/>
      <c r="B568" s="348"/>
      <c r="C568" s="372"/>
      <c r="D568" s="350"/>
      <c r="E568" s="350"/>
      <c r="F568" s="351"/>
      <c r="G568" s="350"/>
      <c r="H568" s="350"/>
      <c r="I568" s="354"/>
      <c r="J568" s="353"/>
      <c r="K568" s="353"/>
      <c r="L568" s="354"/>
      <c r="M568" s="353"/>
      <c r="N568" s="371"/>
      <c r="O568" s="70">
        <f t="shared" si="21"/>
        <v>0</v>
      </c>
      <c r="P568" s="70">
        <f t="shared" si="21"/>
        <v>0</v>
      </c>
      <c r="Q568" s="135" t="str">
        <f t="shared" si="20"/>
        <v/>
      </c>
    </row>
    <row r="569" spans="1:17" x14ac:dyDescent="0.2">
      <c r="A569" s="363"/>
      <c r="B569" s="348"/>
      <c r="C569" s="372"/>
      <c r="D569" s="350"/>
      <c r="E569" s="350"/>
      <c r="F569" s="351"/>
      <c r="G569" s="350"/>
      <c r="H569" s="350"/>
      <c r="I569" s="354"/>
      <c r="J569" s="353"/>
      <c r="K569" s="353"/>
      <c r="L569" s="354"/>
      <c r="M569" s="353"/>
      <c r="N569" s="371"/>
      <c r="O569" s="70">
        <f t="shared" si="21"/>
        <v>0</v>
      </c>
      <c r="P569" s="70">
        <f t="shared" si="21"/>
        <v>0</v>
      </c>
      <c r="Q569" s="135" t="str">
        <f t="shared" si="20"/>
        <v/>
      </c>
    </row>
    <row r="570" spans="1:17" x14ac:dyDescent="0.2">
      <c r="A570" s="363"/>
      <c r="B570" s="348"/>
      <c r="C570" s="372"/>
      <c r="D570" s="350"/>
      <c r="E570" s="350"/>
      <c r="F570" s="351"/>
      <c r="G570" s="350"/>
      <c r="H570" s="350"/>
      <c r="I570" s="354"/>
      <c r="J570" s="353"/>
      <c r="K570" s="353"/>
      <c r="L570" s="354"/>
      <c r="M570" s="353"/>
      <c r="N570" s="371"/>
      <c r="O570" s="70">
        <f t="shared" si="21"/>
        <v>0</v>
      </c>
      <c r="P570" s="70">
        <f t="shared" si="21"/>
        <v>0</v>
      </c>
      <c r="Q570" s="135" t="str">
        <f t="shared" si="20"/>
        <v/>
      </c>
    </row>
    <row r="571" spans="1:17" x14ac:dyDescent="0.2">
      <c r="A571" s="363"/>
      <c r="B571" s="348"/>
      <c r="C571" s="372"/>
      <c r="D571" s="350"/>
      <c r="E571" s="350"/>
      <c r="F571" s="351"/>
      <c r="G571" s="350"/>
      <c r="H571" s="350"/>
      <c r="I571" s="354"/>
      <c r="J571" s="353"/>
      <c r="K571" s="353"/>
      <c r="L571" s="354"/>
      <c r="M571" s="353"/>
      <c r="N571" s="371"/>
      <c r="O571" s="70">
        <f t="shared" si="21"/>
        <v>0</v>
      </c>
      <c r="P571" s="70">
        <f t="shared" si="21"/>
        <v>0</v>
      </c>
      <c r="Q571" s="135" t="str">
        <f t="shared" si="20"/>
        <v/>
      </c>
    </row>
    <row r="572" spans="1:17" x14ac:dyDescent="0.2">
      <c r="A572" s="363"/>
      <c r="B572" s="348"/>
      <c r="C572" s="372"/>
      <c r="D572" s="350"/>
      <c r="E572" s="350"/>
      <c r="F572" s="351"/>
      <c r="G572" s="350"/>
      <c r="H572" s="350"/>
      <c r="I572" s="354"/>
      <c r="J572" s="353"/>
      <c r="K572" s="353"/>
      <c r="L572" s="354"/>
      <c r="M572" s="353"/>
      <c r="N572" s="371"/>
      <c r="O572" s="70">
        <f t="shared" si="21"/>
        <v>0</v>
      </c>
      <c r="P572" s="70">
        <f t="shared" si="21"/>
        <v>0</v>
      </c>
      <c r="Q572" s="135" t="str">
        <f t="shared" si="20"/>
        <v/>
      </c>
    </row>
    <row r="573" spans="1:17" x14ac:dyDescent="0.2">
      <c r="A573" s="363"/>
      <c r="B573" s="348"/>
      <c r="C573" s="372"/>
      <c r="D573" s="350"/>
      <c r="E573" s="350"/>
      <c r="F573" s="351"/>
      <c r="G573" s="350"/>
      <c r="H573" s="350"/>
      <c r="I573" s="354"/>
      <c r="J573" s="353"/>
      <c r="K573" s="353"/>
      <c r="L573" s="354"/>
      <c r="M573" s="353"/>
      <c r="N573" s="371"/>
      <c r="O573" s="70">
        <f t="shared" si="21"/>
        <v>0</v>
      </c>
      <c r="P573" s="70">
        <f t="shared" si="21"/>
        <v>0</v>
      </c>
      <c r="Q573" s="135" t="str">
        <f t="shared" si="20"/>
        <v/>
      </c>
    </row>
    <row r="574" spans="1:17" x14ac:dyDescent="0.2">
      <c r="A574" s="363"/>
      <c r="B574" s="348"/>
      <c r="C574" s="372"/>
      <c r="D574" s="350"/>
      <c r="E574" s="350"/>
      <c r="F574" s="351"/>
      <c r="G574" s="350"/>
      <c r="H574" s="350"/>
      <c r="I574" s="354"/>
      <c r="J574" s="353"/>
      <c r="K574" s="353"/>
      <c r="L574" s="354"/>
      <c r="M574" s="353"/>
      <c r="N574" s="371"/>
      <c r="O574" s="70">
        <f t="shared" si="21"/>
        <v>0</v>
      </c>
      <c r="P574" s="70">
        <f t="shared" si="21"/>
        <v>0</v>
      </c>
      <c r="Q574" s="135" t="str">
        <f t="shared" si="20"/>
        <v/>
      </c>
    </row>
    <row r="575" spans="1:17" x14ac:dyDescent="0.2">
      <c r="A575" s="363"/>
      <c r="B575" s="348"/>
      <c r="C575" s="372"/>
      <c r="D575" s="350"/>
      <c r="E575" s="350"/>
      <c r="F575" s="351"/>
      <c r="G575" s="350"/>
      <c r="H575" s="350"/>
      <c r="I575" s="354"/>
      <c r="J575" s="353"/>
      <c r="K575" s="353"/>
      <c r="L575" s="354"/>
      <c r="M575" s="353"/>
      <c r="N575" s="371"/>
      <c r="O575" s="70">
        <f t="shared" si="21"/>
        <v>0</v>
      </c>
      <c r="P575" s="70">
        <f t="shared" si="21"/>
        <v>0</v>
      </c>
      <c r="Q575" s="135" t="str">
        <f t="shared" si="20"/>
        <v/>
      </c>
    </row>
    <row r="576" spans="1:17" x14ac:dyDescent="0.2">
      <c r="A576" s="363"/>
      <c r="B576" s="348"/>
      <c r="C576" s="372"/>
      <c r="D576" s="350"/>
      <c r="E576" s="350"/>
      <c r="F576" s="351"/>
      <c r="G576" s="350"/>
      <c r="H576" s="350"/>
      <c r="I576" s="354"/>
      <c r="J576" s="353"/>
      <c r="K576" s="353"/>
      <c r="L576" s="354"/>
      <c r="M576" s="353"/>
      <c r="N576" s="371"/>
      <c r="O576" s="70">
        <f t="shared" si="21"/>
        <v>0</v>
      </c>
      <c r="P576" s="70">
        <f t="shared" si="21"/>
        <v>0</v>
      </c>
      <c r="Q576" s="135" t="str">
        <f t="shared" si="20"/>
        <v/>
      </c>
    </row>
    <row r="577" spans="1:17" x14ac:dyDescent="0.2">
      <c r="A577" s="363"/>
      <c r="B577" s="348"/>
      <c r="C577" s="372"/>
      <c r="D577" s="350"/>
      <c r="E577" s="350"/>
      <c r="F577" s="351"/>
      <c r="G577" s="350"/>
      <c r="H577" s="350"/>
      <c r="I577" s="354"/>
      <c r="J577" s="353"/>
      <c r="K577" s="353"/>
      <c r="L577" s="354"/>
      <c r="M577" s="353"/>
      <c r="N577" s="371"/>
      <c r="O577" s="70">
        <f t="shared" si="21"/>
        <v>0</v>
      </c>
      <c r="P577" s="70">
        <f t="shared" si="21"/>
        <v>0</v>
      </c>
      <c r="Q577" s="135" t="str">
        <f t="shared" si="20"/>
        <v/>
      </c>
    </row>
    <row r="578" spans="1:17" s="321" customFormat="1" x14ac:dyDescent="0.2">
      <c r="A578" s="363"/>
      <c r="B578" s="359"/>
      <c r="C578" s="360"/>
      <c r="D578" s="352"/>
      <c r="E578" s="352"/>
      <c r="F578" s="361"/>
      <c r="G578" s="350"/>
      <c r="H578" s="352"/>
      <c r="I578" s="354"/>
      <c r="J578" s="354"/>
      <c r="K578" s="354"/>
      <c r="L578" s="354"/>
      <c r="M578" s="354"/>
      <c r="N578" s="362"/>
      <c r="O578" s="70">
        <f t="shared" si="21"/>
        <v>0</v>
      </c>
      <c r="P578" s="70">
        <f t="shared" si="21"/>
        <v>0</v>
      </c>
      <c r="Q578" s="135" t="str">
        <f t="shared" si="20"/>
        <v/>
      </c>
    </row>
    <row r="579" spans="1:17" s="321" customFormat="1" x14ac:dyDescent="0.2">
      <c r="A579" s="363"/>
      <c r="B579" s="359"/>
      <c r="C579" s="360"/>
      <c r="D579" s="352"/>
      <c r="E579" s="352"/>
      <c r="F579" s="361"/>
      <c r="G579" s="350"/>
      <c r="H579" s="352"/>
      <c r="I579" s="354"/>
      <c r="J579" s="354"/>
      <c r="K579" s="354"/>
      <c r="L579" s="354"/>
      <c r="M579" s="354"/>
      <c r="N579" s="362"/>
      <c r="O579" s="70">
        <f t="shared" si="21"/>
        <v>0</v>
      </c>
      <c r="P579" s="70">
        <f t="shared" si="21"/>
        <v>0</v>
      </c>
      <c r="Q579" s="135" t="str">
        <f t="shared" si="20"/>
        <v/>
      </c>
    </row>
    <row r="580" spans="1:17" x14ac:dyDescent="0.2">
      <c r="A580" s="363"/>
      <c r="B580" s="348"/>
      <c r="C580" s="372"/>
      <c r="D580" s="350"/>
      <c r="E580" s="350"/>
      <c r="F580" s="383"/>
      <c r="G580" s="350"/>
      <c r="H580" s="350"/>
      <c r="I580" s="354"/>
      <c r="J580" s="353"/>
      <c r="K580" s="353"/>
      <c r="L580" s="354"/>
      <c r="M580" s="353"/>
      <c r="N580" s="371"/>
      <c r="O580" s="70">
        <f t="shared" si="21"/>
        <v>0</v>
      </c>
      <c r="P580" s="70">
        <f t="shared" si="21"/>
        <v>0</v>
      </c>
      <c r="Q580" s="135" t="str">
        <f t="shared" si="20"/>
        <v/>
      </c>
    </row>
    <row r="581" spans="1:17" x14ac:dyDescent="0.2">
      <c r="A581" s="363"/>
      <c r="B581" s="348"/>
      <c r="C581" s="372"/>
      <c r="D581" s="350"/>
      <c r="E581" s="350"/>
      <c r="F581" s="351"/>
      <c r="G581" s="350"/>
      <c r="H581" s="350"/>
      <c r="I581" s="354"/>
      <c r="J581" s="353"/>
      <c r="K581" s="353"/>
      <c r="L581" s="354"/>
      <c r="M581" s="353"/>
      <c r="N581" s="371"/>
      <c r="O581" s="70">
        <f t="shared" si="21"/>
        <v>0</v>
      </c>
      <c r="P581" s="70">
        <f t="shared" si="21"/>
        <v>0</v>
      </c>
      <c r="Q581" s="135" t="str">
        <f t="shared" ref="Q581:Q644" si="22">SUBSTITUTE(D581," ","_")</f>
        <v/>
      </c>
    </row>
    <row r="582" spans="1:17" x14ac:dyDescent="0.2">
      <c r="A582" s="363"/>
      <c r="B582" s="348"/>
      <c r="C582" s="372"/>
      <c r="D582" s="350"/>
      <c r="E582" s="350"/>
      <c r="F582" s="351"/>
      <c r="G582" s="350"/>
      <c r="H582" s="350"/>
      <c r="I582" s="354"/>
      <c r="J582" s="353"/>
      <c r="K582" s="353"/>
      <c r="L582" s="354"/>
      <c r="M582" s="353"/>
      <c r="N582" s="371"/>
      <c r="O582" s="70">
        <f t="shared" si="21"/>
        <v>0</v>
      </c>
      <c r="P582" s="70">
        <f t="shared" si="21"/>
        <v>0</v>
      </c>
      <c r="Q582" s="135" t="str">
        <f t="shared" si="22"/>
        <v/>
      </c>
    </row>
    <row r="583" spans="1:17" x14ac:dyDescent="0.2">
      <c r="A583" s="363"/>
      <c r="B583" s="348"/>
      <c r="C583" s="372"/>
      <c r="D583" s="350"/>
      <c r="E583" s="350"/>
      <c r="F583" s="351"/>
      <c r="G583" s="350"/>
      <c r="H583" s="350"/>
      <c r="I583" s="354"/>
      <c r="J583" s="353"/>
      <c r="K583" s="353"/>
      <c r="L583" s="354"/>
      <c r="M583" s="353"/>
      <c r="N583" s="371"/>
      <c r="O583" s="70">
        <f t="shared" si="21"/>
        <v>0</v>
      </c>
      <c r="P583" s="70">
        <f t="shared" si="21"/>
        <v>0</v>
      </c>
      <c r="Q583" s="135" t="str">
        <f t="shared" si="22"/>
        <v/>
      </c>
    </row>
    <row r="584" spans="1:17" x14ac:dyDescent="0.2">
      <c r="A584" s="363"/>
      <c r="B584" s="348"/>
      <c r="C584" s="372"/>
      <c r="D584" s="350"/>
      <c r="E584" s="350"/>
      <c r="F584" s="351"/>
      <c r="G584" s="350"/>
      <c r="H584" s="350"/>
      <c r="I584" s="354"/>
      <c r="J584" s="353"/>
      <c r="K584" s="353"/>
      <c r="L584" s="354"/>
      <c r="M584" s="353"/>
      <c r="N584" s="371"/>
      <c r="O584" s="70">
        <f t="shared" si="21"/>
        <v>0</v>
      </c>
      <c r="P584" s="70">
        <f t="shared" si="21"/>
        <v>0</v>
      </c>
      <c r="Q584" s="135" t="str">
        <f t="shared" si="22"/>
        <v/>
      </c>
    </row>
    <row r="585" spans="1:17" x14ac:dyDescent="0.2">
      <c r="A585" s="363"/>
      <c r="B585" s="359"/>
      <c r="C585" s="360"/>
      <c r="D585" s="352"/>
      <c r="E585" s="352"/>
      <c r="F585" s="361"/>
      <c r="G585" s="352"/>
      <c r="H585" s="352"/>
      <c r="I585" s="354"/>
      <c r="J585" s="354"/>
      <c r="K585" s="353"/>
      <c r="L585" s="354"/>
      <c r="M585" s="353"/>
      <c r="N585" s="371"/>
      <c r="O585" s="70">
        <f t="shared" si="21"/>
        <v>0</v>
      </c>
      <c r="P585" s="70">
        <f t="shared" si="21"/>
        <v>0</v>
      </c>
      <c r="Q585" s="135" t="str">
        <f t="shared" si="22"/>
        <v/>
      </c>
    </row>
    <row r="586" spans="1:17" x14ac:dyDescent="0.2">
      <c r="A586" s="363"/>
      <c r="B586" s="348"/>
      <c r="C586" s="372"/>
      <c r="D586" s="350"/>
      <c r="E586" s="350"/>
      <c r="F586" s="351"/>
      <c r="G586" s="350"/>
      <c r="H586" s="350"/>
      <c r="I586" s="354"/>
      <c r="J586" s="353"/>
      <c r="K586" s="353"/>
      <c r="L586" s="354"/>
      <c r="M586" s="353"/>
      <c r="N586" s="371"/>
      <c r="O586" s="70">
        <f t="shared" si="21"/>
        <v>0</v>
      </c>
      <c r="P586" s="70">
        <f t="shared" si="21"/>
        <v>0</v>
      </c>
      <c r="Q586" s="135" t="str">
        <f t="shared" si="22"/>
        <v/>
      </c>
    </row>
    <row r="587" spans="1:17" x14ac:dyDescent="0.2">
      <c r="A587" s="363"/>
      <c r="B587" s="348"/>
      <c r="C587" s="372"/>
      <c r="D587" s="350"/>
      <c r="E587" s="350"/>
      <c r="F587" s="351"/>
      <c r="G587" s="350"/>
      <c r="H587" s="350"/>
      <c r="I587" s="354"/>
      <c r="J587" s="353"/>
      <c r="K587" s="353"/>
      <c r="L587" s="354"/>
      <c r="M587" s="353"/>
      <c r="N587" s="371"/>
      <c r="O587" s="70">
        <f t="shared" si="21"/>
        <v>0</v>
      </c>
      <c r="P587" s="70">
        <f t="shared" si="21"/>
        <v>0</v>
      </c>
      <c r="Q587" s="135" t="str">
        <f t="shared" si="22"/>
        <v/>
      </c>
    </row>
    <row r="588" spans="1:17" x14ac:dyDescent="0.2">
      <c r="A588" s="363"/>
      <c r="B588" s="348"/>
      <c r="C588" s="372"/>
      <c r="D588" s="350"/>
      <c r="E588" s="350"/>
      <c r="F588" s="351"/>
      <c r="G588" s="350"/>
      <c r="H588" s="350"/>
      <c r="I588" s="354"/>
      <c r="J588" s="353"/>
      <c r="K588" s="353"/>
      <c r="L588" s="354"/>
      <c r="M588" s="353"/>
      <c r="N588" s="371"/>
      <c r="O588" s="70">
        <f t="shared" si="21"/>
        <v>0</v>
      </c>
      <c r="P588" s="70">
        <f t="shared" si="21"/>
        <v>0</v>
      </c>
      <c r="Q588" s="135" t="str">
        <f t="shared" si="22"/>
        <v/>
      </c>
    </row>
    <row r="589" spans="1:17" x14ac:dyDescent="0.2">
      <c r="A589" s="363"/>
      <c r="B589" s="348"/>
      <c r="C589" s="372"/>
      <c r="D589" s="350"/>
      <c r="E589" s="350"/>
      <c r="F589" s="351"/>
      <c r="G589" s="350"/>
      <c r="H589" s="350"/>
      <c r="I589" s="354"/>
      <c r="J589" s="353"/>
      <c r="K589" s="353"/>
      <c r="L589" s="354"/>
      <c r="M589" s="353"/>
      <c r="N589" s="371"/>
      <c r="O589" s="70">
        <f t="shared" si="21"/>
        <v>0</v>
      </c>
      <c r="P589" s="70">
        <f t="shared" si="21"/>
        <v>0</v>
      </c>
      <c r="Q589" s="135" t="str">
        <f t="shared" si="22"/>
        <v/>
      </c>
    </row>
    <row r="590" spans="1:17" x14ac:dyDescent="0.2">
      <c r="A590" s="363"/>
      <c r="B590" s="348"/>
      <c r="C590" s="372"/>
      <c r="D590" s="350"/>
      <c r="E590" s="350"/>
      <c r="F590" s="351"/>
      <c r="G590" s="350"/>
      <c r="H590" s="350"/>
      <c r="I590" s="354"/>
      <c r="J590" s="353"/>
      <c r="K590" s="353"/>
      <c r="L590" s="354"/>
      <c r="M590" s="353"/>
      <c r="N590" s="371"/>
      <c r="O590" s="70">
        <f t="shared" si="21"/>
        <v>0</v>
      </c>
      <c r="P590" s="70">
        <f t="shared" si="21"/>
        <v>0</v>
      </c>
      <c r="Q590" s="135" t="str">
        <f t="shared" si="22"/>
        <v/>
      </c>
    </row>
    <row r="591" spans="1:17" x14ac:dyDescent="0.2">
      <c r="A591" s="363"/>
      <c r="B591" s="348"/>
      <c r="C591" s="372"/>
      <c r="D591" s="350"/>
      <c r="E591" s="350"/>
      <c r="F591" s="351"/>
      <c r="G591" s="350"/>
      <c r="H591" s="350"/>
      <c r="I591" s="354"/>
      <c r="J591" s="353"/>
      <c r="K591" s="353"/>
      <c r="L591" s="354"/>
      <c r="M591" s="353"/>
      <c r="N591" s="371"/>
      <c r="O591" s="70">
        <f t="shared" si="21"/>
        <v>0</v>
      </c>
      <c r="P591" s="70">
        <f t="shared" si="21"/>
        <v>0</v>
      </c>
      <c r="Q591" s="135" t="str">
        <f t="shared" si="22"/>
        <v/>
      </c>
    </row>
    <row r="592" spans="1:17" x14ac:dyDescent="0.2">
      <c r="A592" s="363"/>
      <c r="B592" s="348"/>
      <c r="C592" s="372"/>
      <c r="D592" s="350"/>
      <c r="E592" s="350"/>
      <c r="F592" s="351"/>
      <c r="G592" s="350"/>
      <c r="H592" s="350"/>
      <c r="I592" s="354"/>
      <c r="J592" s="353"/>
      <c r="K592" s="353"/>
      <c r="L592" s="354"/>
      <c r="M592" s="353"/>
      <c r="N592" s="371"/>
      <c r="O592" s="70">
        <f t="shared" si="21"/>
        <v>0</v>
      </c>
      <c r="P592" s="70">
        <f t="shared" si="21"/>
        <v>0</v>
      </c>
      <c r="Q592" s="135" t="str">
        <f t="shared" si="22"/>
        <v/>
      </c>
    </row>
    <row r="593" spans="1:17" x14ac:dyDescent="0.2">
      <c r="A593" s="363"/>
      <c r="B593" s="348"/>
      <c r="C593" s="372"/>
      <c r="D593" s="350"/>
      <c r="E593" s="350"/>
      <c r="F593" s="351"/>
      <c r="G593" s="350"/>
      <c r="H593" s="350"/>
      <c r="I593" s="354"/>
      <c r="J593" s="353"/>
      <c r="K593" s="353"/>
      <c r="L593" s="354"/>
      <c r="M593" s="353"/>
      <c r="N593" s="371"/>
      <c r="O593" s="70">
        <f t="shared" si="21"/>
        <v>0</v>
      </c>
      <c r="P593" s="70">
        <f t="shared" si="21"/>
        <v>0</v>
      </c>
      <c r="Q593" s="135" t="str">
        <f t="shared" si="22"/>
        <v/>
      </c>
    </row>
    <row r="594" spans="1:17" x14ac:dyDescent="0.2">
      <c r="A594" s="363"/>
      <c r="B594" s="348"/>
      <c r="C594" s="372"/>
      <c r="D594" s="350"/>
      <c r="E594" s="350"/>
      <c r="F594" s="351"/>
      <c r="G594" s="350"/>
      <c r="H594" s="350"/>
      <c r="I594" s="354"/>
      <c r="J594" s="353"/>
      <c r="K594" s="353"/>
      <c r="L594" s="354"/>
      <c r="M594" s="353"/>
      <c r="N594" s="371"/>
      <c r="O594" s="70">
        <f t="shared" si="21"/>
        <v>0</v>
      </c>
      <c r="P594" s="70">
        <f t="shared" si="21"/>
        <v>0</v>
      </c>
      <c r="Q594" s="135" t="str">
        <f t="shared" si="22"/>
        <v/>
      </c>
    </row>
    <row r="595" spans="1:17" x14ac:dyDescent="0.2">
      <c r="A595" s="363"/>
      <c r="B595" s="348"/>
      <c r="C595" s="372"/>
      <c r="D595" s="350"/>
      <c r="E595" s="350"/>
      <c r="F595" s="351"/>
      <c r="G595" s="350"/>
      <c r="H595" s="350"/>
      <c r="I595" s="354"/>
      <c r="J595" s="353"/>
      <c r="K595" s="353"/>
      <c r="L595" s="354"/>
      <c r="M595" s="353"/>
      <c r="N595" s="371"/>
      <c r="O595" s="70">
        <f t="shared" si="21"/>
        <v>0</v>
      </c>
      <c r="P595" s="70">
        <f t="shared" si="21"/>
        <v>0</v>
      </c>
      <c r="Q595" s="135" t="str">
        <f t="shared" si="22"/>
        <v/>
      </c>
    </row>
    <row r="596" spans="1:17" x14ac:dyDescent="0.2">
      <c r="A596" s="363"/>
      <c r="B596" s="348"/>
      <c r="C596" s="372"/>
      <c r="D596" s="350"/>
      <c r="E596" s="350"/>
      <c r="F596" s="351"/>
      <c r="G596" s="350"/>
      <c r="H596" s="350"/>
      <c r="I596" s="354"/>
      <c r="J596" s="353"/>
      <c r="K596" s="353"/>
      <c r="L596" s="354"/>
      <c r="M596" s="353"/>
      <c r="N596" s="371"/>
      <c r="O596" s="70">
        <f t="shared" si="21"/>
        <v>0</v>
      </c>
      <c r="P596" s="70">
        <f t="shared" si="21"/>
        <v>0</v>
      </c>
      <c r="Q596" s="135" t="str">
        <f t="shared" si="22"/>
        <v/>
      </c>
    </row>
    <row r="597" spans="1:17" x14ac:dyDescent="0.2">
      <c r="A597" s="363"/>
      <c r="B597" s="348"/>
      <c r="C597" s="372"/>
      <c r="D597" s="350"/>
      <c r="E597" s="350"/>
      <c r="F597" s="351"/>
      <c r="G597" s="350"/>
      <c r="H597" s="350"/>
      <c r="I597" s="354"/>
      <c r="J597" s="353"/>
      <c r="K597" s="353"/>
      <c r="L597" s="354"/>
      <c r="M597" s="353"/>
      <c r="N597" s="371"/>
      <c r="O597" s="70">
        <f t="shared" si="21"/>
        <v>0</v>
      </c>
      <c r="P597" s="70">
        <f t="shared" si="21"/>
        <v>0</v>
      </c>
      <c r="Q597" s="135" t="str">
        <f t="shared" si="22"/>
        <v/>
      </c>
    </row>
    <row r="598" spans="1:17" x14ac:dyDescent="0.2">
      <c r="A598" s="363"/>
      <c r="B598" s="348"/>
      <c r="C598" s="372"/>
      <c r="D598" s="350"/>
      <c r="E598" s="350"/>
      <c r="F598" s="351"/>
      <c r="G598" s="350"/>
      <c r="H598" s="350"/>
      <c r="I598" s="354"/>
      <c r="J598" s="353"/>
      <c r="K598" s="353"/>
      <c r="L598" s="354"/>
      <c r="M598" s="353"/>
      <c r="N598" s="371"/>
      <c r="O598" s="70">
        <f t="shared" si="21"/>
        <v>0</v>
      </c>
      <c r="P598" s="70">
        <f t="shared" si="21"/>
        <v>0</v>
      </c>
      <c r="Q598" s="135" t="str">
        <f t="shared" si="22"/>
        <v/>
      </c>
    </row>
    <row r="599" spans="1:17" x14ac:dyDescent="0.2">
      <c r="A599" s="363"/>
      <c r="B599" s="348"/>
      <c r="C599" s="372"/>
      <c r="D599" s="350"/>
      <c r="E599" s="350"/>
      <c r="F599" s="351"/>
      <c r="G599" s="350"/>
      <c r="H599" s="350"/>
      <c r="I599" s="354"/>
      <c r="J599" s="353"/>
      <c r="K599" s="353"/>
      <c r="L599" s="354"/>
      <c r="M599" s="353"/>
      <c r="N599" s="371"/>
      <c r="O599" s="70">
        <f t="shared" si="21"/>
        <v>0</v>
      </c>
      <c r="P599" s="70">
        <f t="shared" si="21"/>
        <v>0</v>
      </c>
      <c r="Q599" s="135" t="str">
        <f t="shared" si="22"/>
        <v/>
      </c>
    </row>
    <row r="600" spans="1:17" x14ac:dyDescent="0.2">
      <c r="A600" s="363"/>
      <c r="B600" s="348"/>
      <c r="C600" s="372"/>
      <c r="D600" s="350"/>
      <c r="E600" s="350"/>
      <c r="F600" s="351"/>
      <c r="G600" s="350"/>
      <c r="H600" s="350"/>
      <c r="I600" s="354"/>
      <c r="J600" s="353"/>
      <c r="K600" s="353"/>
      <c r="L600" s="354"/>
      <c r="M600" s="353"/>
      <c r="N600" s="371"/>
      <c r="O600" s="70">
        <f t="shared" si="21"/>
        <v>0</v>
      </c>
      <c r="P600" s="70">
        <f t="shared" si="21"/>
        <v>0</v>
      </c>
      <c r="Q600" s="135" t="str">
        <f t="shared" si="22"/>
        <v/>
      </c>
    </row>
    <row r="601" spans="1:17" x14ac:dyDescent="0.2">
      <c r="A601" s="363"/>
      <c r="B601" s="348"/>
      <c r="C601" s="372"/>
      <c r="D601" s="350"/>
      <c r="E601" s="350"/>
      <c r="F601" s="351"/>
      <c r="G601" s="350"/>
      <c r="H601" s="350"/>
      <c r="I601" s="354"/>
      <c r="J601" s="353"/>
      <c r="K601" s="353"/>
      <c r="L601" s="354"/>
      <c r="M601" s="353"/>
      <c r="N601" s="371"/>
      <c r="O601" s="70">
        <f t="shared" si="21"/>
        <v>0</v>
      </c>
      <c r="P601" s="70">
        <f t="shared" si="21"/>
        <v>0</v>
      </c>
      <c r="Q601" s="135" t="str">
        <f t="shared" si="22"/>
        <v/>
      </c>
    </row>
    <row r="602" spans="1:17" x14ac:dyDescent="0.2">
      <c r="A602" s="363"/>
      <c r="B602" s="348"/>
      <c r="C602" s="372"/>
      <c r="D602" s="350"/>
      <c r="E602" s="350"/>
      <c r="F602" s="351"/>
      <c r="G602" s="350"/>
      <c r="H602" s="350"/>
      <c r="I602" s="354"/>
      <c r="J602" s="353"/>
      <c r="K602" s="353"/>
      <c r="L602" s="354"/>
      <c r="M602" s="353"/>
      <c r="N602" s="371"/>
      <c r="O602" s="70">
        <f t="shared" si="21"/>
        <v>0</v>
      </c>
      <c r="P602" s="70">
        <f t="shared" si="21"/>
        <v>0</v>
      </c>
      <c r="Q602" s="135" t="str">
        <f t="shared" si="22"/>
        <v/>
      </c>
    </row>
    <row r="603" spans="1:17" x14ac:dyDescent="0.2">
      <c r="A603" s="363"/>
      <c r="B603" s="348"/>
      <c r="C603" s="372"/>
      <c r="D603" s="350"/>
      <c r="E603" s="350"/>
      <c r="F603" s="351"/>
      <c r="G603" s="350"/>
      <c r="H603" s="350"/>
      <c r="I603" s="354"/>
      <c r="J603" s="353"/>
      <c r="K603" s="353"/>
      <c r="L603" s="354"/>
      <c r="M603" s="353"/>
      <c r="N603" s="371"/>
      <c r="O603" s="70">
        <f t="shared" si="21"/>
        <v>0</v>
      </c>
      <c r="P603" s="70">
        <f t="shared" si="21"/>
        <v>0</v>
      </c>
      <c r="Q603" s="135" t="str">
        <f t="shared" si="22"/>
        <v/>
      </c>
    </row>
    <row r="604" spans="1:17" x14ac:dyDescent="0.2">
      <c r="A604" s="363"/>
      <c r="B604" s="348"/>
      <c r="C604" s="372"/>
      <c r="D604" s="350"/>
      <c r="E604" s="350"/>
      <c r="F604" s="351"/>
      <c r="G604" s="350"/>
      <c r="H604" s="350"/>
      <c r="I604" s="354"/>
      <c r="J604" s="353"/>
      <c r="K604" s="353"/>
      <c r="L604" s="354"/>
      <c r="M604" s="353"/>
      <c r="N604" s="371"/>
      <c r="O604" s="70">
        <f t="shared" si="21"/>
        <v>0</v>
      </c>
      <c r="P604" s="70">
        <f t="shared" si="21"/>
        <v>0</v>
      </c>
      <c r="Q604" s="135" t="str">
        <f t="shared" si="22"/>
        <v/>
      </c>
    </row>
    <row r="605" spans="1:17" x14ac:dyDescent="0.2">
      <c r="A605" s="363"/>
      <c r="B605" s="348"/>
      <c r="C605" s="372"/>
      <c r="D605" s="350"/>
      <c r="E605" s="350"/>
      <c r="F605" s="351"/>
      <c r="G605" s="350"/>
      <c r="H605" s="350"/>
      <c r="I605" s="354"/>
      <c r="J605" s="353"/>
      <c r="K605" s="353"/>
      <c r="L605" s="354"/>
      <c r="M605" s="353"/>
      <c r="N605" s="371"/>
      <c r="O605" s="70">
        <f t="shared" si="21"/>
        <v>0</v>
      </c>
      <c r="P605" s="70">
        <f t="shared" si="21"/>
        <v>0</v>
      </c>
      <c r="Q605" s="135" t="str">
        <f t="shared" si="22"/>
        <v/>
      </c>
    </row>
    <row r="606" spans="1:17" x14ac:dyDescent="0.2">
      <c r="A606" s="363"/>
      <c r="B606" s="348"/>
      <c r="C606" s="372"/>
      <c r="D606" s="350"/>
      <c r="E606" s="350"/>
      <c r="F606" s="351"/>
      <c r="G606" s="350"/>
      <c r="H606" s="350"/>
      <c r="I606" s="354"/>
      <c r="J606" s="353"/>
      <c r="K606" s="353"/>
      <c r="L606" s="354"/>
      <c r="M606" s="353"/>
      <c r="N606" s="371"/>
      <c r="O606" s="70">
        <f t="shared" si="21"/>
        <v>0</v>
      </c>
      <c r="P606" s="70">
        <f t="shared" si="21"/>
        <v>0</v>
      </c>
      <c r="Q606" s="135" t="str">
        <f t="shared" si="22"/>
        <v/>
      </c>
    </row>
    <row r="607" spans="1:17" x14ac:dyDescent="0.2">
      <c r="A607" s="363"/>
      <c r="B607" s="348"/>
      <c r="C607" s="372"/>
      <c r="D607" s="350"/>
      <c r="E607" s="350"/>
      <c r="F607" s="351"/>
      <c r="G607" s="350"/>
      <c r="H607" s="350"/>
      <c r="I607" s="354"/>
      <c r="J607" s="353"/>
      <c r="K607" s="353"/>
      <c r="L607" s="354"/>
      <c r="M607" s="353"/>
      <c r="N607" s="371"/>
      <c r="O607" s="70">
        <f t="shared" si="21"/>
        <v>0</v>
      </c>
      <c r="P607" s="70">
        <f t="shared" si="21"/>
        <v>0</v>
      </c>
      <c r="Q607" s="135" t="str">
        <f t="shared" si="22"/>
        <v/>
      </c>
    </row>
    <row r="608" spans="1:17" x14ac:dyDescent="0.2">
      <c r="A608" s="363"/>
      <c r="B608" s="348"/>
      <c r="C608" s="372"/>
      <c r="D608" s="350"/>
      <c r="E608" s="350"/>
      <c r="F608" s="351"/>
      <c r="G608" s="350"/>
      <c r="H608" s="350"/>
      <c r="I608" s="354"/>
      <c r="J608" s="353"/>
      <c r="K608" s="353"/>
      <c r="L608" s="354"/>
      <c r="M608" s="353"/>
      <c r="N608" s="371"/>
      <c r="O608" s="70">
        <f t="shared" si="21"/>
        <v>0</v>
      </c>
      <c r="P608" s="70">
        <f t="shared" si="21"/>
        <v>0</v>
      </c>
      <c r="Q608" s="135" t="str">
        <f t="shared" si="22"/>
        <v/>
      </c>
    </row>
    <row r="609" spans="1:17" x14ac:dyDescent="0.2">
      <c r="A609" s="363"/>
      <c r="B609" s="348"/>
      <c r="C609" s="372"/>
      <c r="D609" s="350"/>
      <c r="E609" s="350"/>
      <c r="F609" s="351"/>
      <c r="G609" s="350"/>
      <c r="H609" s="350"/>
      <c r="I609" s="354"/>
      <c r="J609" s="353"/>
      <c r="K609" s="353"/>
      <c r="L609" s="354"/>
      <c r="M609" s="353"/>
      <c r="N609" s="371"/>
      <c r="O609" s="70">
        <f t="shared" si="21"/>
        <v>0</v>
      </c>
      <c r="P609" s="70">
        <f t="shared" si="21"/>
        <v>0</v>
      </c>
      <c r="Q609" s="135" t="str">
        <f t="shared" si="22"/>
        <v/>
      </c>
    </row>
    <row r="610" spans="1:17" x14ac:dyDescent="0.2">
      <c r="A610" s="363"/>
      <c r="B610" s="348"/>
      <c r="C610" s="372"/>
      <c r="D610" s="350"/>
      <c r="E610" s="350"/>
      <c r="F610" s="351"/>
      <c r="G610" s="350"/>
      <c r="H610" s="350"/>
      <c r="I610" s="354"/>
      <c r="J610" s="353"/>
      <c r="K610" s="353"/>
      <c r="L610" s="354"/>
      <c r="M610" s="353"/>
      <c r="N610" s="371"/>
      <c r="O610" s="70">
        <f t="shared" si="21"/>
        <v>0</v>
      </c>
      <c r="P610" s="70">
        <f t="shared" si="21"/>
        <v>0</v>
      </c>
      <c r="Q610" s="135" t="str">
        <f t="shared" si="22"/>
        <v/>
      </c>
    </row>
    <row r="611" spans="1:17" x14ac:dyDescent="0.2">
      <c r="A611" s="363"/>
      <c r="B611" s="348"/>
      <c r="C611" s="372"/>
      <c r="D611" s="350"/>
      <c r="E611" s="350"/>
      <c r="F611" s="351"/>
      <c r="G611" s="350"/>
      <c r="H611" s="350"/>
      <c r="I611" s="354"/>
      <c r="J611" s="353"/>
      <c r="K611" s="353"/>
      <c r="L611" s="354"/>
      <c r="M611" s="353"/>
      <c r="N611" s="371"/>
      <c r="O611" s="70">
        <f t="shared" si="21"/>
        <v>0</v>
      </c>
      <c r="P611" s="70">
        <f t="shared" si="21"/>
        <v>0</v>
      </c>
      <c r="Q611" s="135" t="str">
        <f t="shared" si="22"/>
        <v/>
      </c>
    </row>
    <row r="612" spans="1:17" x14ac:dyDescent="0.2">
      <c r="A612" s="363"/>
      <c r="B612" s="348"/>
      <c r="C612" s="372"/>
      <c r="D612" s="350"/>
      <c r="E612" s="350"/>
      <c r="F612" s="351"/>
      <c r="G612" s="350"/>
      <c r="H612" s="350"/>
      <c r="I612" s="354"/>
      <c r="J612" s="353"/>
      <c r="K612" s="353"/>
      <c r="L612" s="354"/>
      <c r="M612" s="353"/>
      <c r="N612" s="371"/>
      <c r="O612" s="70">
        <f t="shared" si="21"/>
        <v>0</v>
      </c>
      <c r="P612" s="70">
        <f t="shared" si="21"/>
        <v>0</v>
      </c>
      <c r="Q612" s="135" t="str">
        <f t="shared" si="22"/>
        <v/>
      </c>
    </row>
    <row r="613" spans="1:17" x14ac:dyDescent="0.2">
      <c r="A613" s="363"/>
      <c r="B613" s="348"/>
      <c r="C613" s="372"/>
      <c r="D613" s="350"/>
      <c r="E613" s="350"/>
      <c r="F613" s="351"/>
      <c r="G613" s="350"/>
      <c r="H613" s="350"/>
      <c r="I613" s="354"/>
      <c r="J613" s="353"/>
      <c r="K613" s="353"/>
      <c r="L613" s="354"/>
      <c r="M613" s="353"/>
      <c r="N613" s="371"/>
      <c r="O613" s="70">
        <f t="shared" si="21"/>
        <v>0</v>
      </c>
      <c r="P613" s="70">
        <f t="shared" si="21"/>
        <v>0</v>
      </c>
      <c r="Q613" s="135" t="str">
        <f t="shared" si="22"/>
        <v/>
      </c>
    </row>
    <row r="614" spans="1:17" x14ac:dyDescent="0.2">
      <c r="A614" s="363"/>
      <c r="B614" s="348"/>
      <c r="C614" s="372"/>
      <c r="D614" s="350"/>
      <c r="E614" s="350"/>
      <c r="F614" s="351"/>
      <c r="G614" s="350"/>
      <c r="H614" s="350"/>
      <c r="I614" s="354"/>
      <c r="J614" s="353"/>
      <c r="K614" s="353"/>
      <c r="L614" s="354"/>
      <c r="M614" s="353"/>
      <c r="N614" s="371"/>
      <c r="O614" s="70">
        <f t="shared" si="21"/>
        <v>0</v>
      </c>
      <c r="P614" s="70">
        <f t="shared" si="21"/>
        <v>0</v>
      </c>
      <c r="Q614" s="135" t="str">
        <f t="shared" si="22"/>
        <v/>
      </c>
    </row>
    <row r="615" spans="1:17" x14ac:dyDescent="0.2">
      <c r="A615" s="363"/>
      <c r="B615" s="348"/>
      <c r="C615" s="372"/>
      <c r="D615" s="350"/>
      <c r="E615" s="350"/>
      <c r="F615" s="351"/>
      <c r="G615" s="350"/>
      <c r="H615" s="350"/>
      <c r="I615" s="354"/>
      <c r="J615" s="353"/>
      <c r="K615" s="353"/>
      <c r="L615" s="354"/>
      <c r="M615" s="353"/>
      <c r="N615" s="371"/>
      <c r="O615" s="70">
        <f t="shared" ref="O615:P644" si="23">IF(B615=0,0,IF(YEAR(B615)=$P$1,MONTH(B615)-$O$1+1,(YEAR(B615)-$P$1)*12-$O$1+1+MONTH(B615)))</f>
        <v>0</v>
      </c>
      <c r="P615" s="70">
        <f t="shared" si="23"/>
        <v>0</v>
      </c>
      <c r="Q615" s="135" t="str">
        <f t="shared" si="22"/>
        <v/>
      </c>
    </row>
    <row r="616" spans="1:17" x14ac:dyDescent="0.2">
      <c r="A616" s="363"/>
      <c r="B616" s="348"/>
      <c r="C616" s="372"/>
      <c r="D616" s="350"/>
      <c r="E616" s="350"/>
      <c r="F616" s="351"/>
      <c r="G616" s="350"/>
      <c r="H616" s="350"/>
      <c r="I616" s="354"/>
      <c r="J616" s="353"/>
      <c r="K616" s="353"/>
      <c r="L616" s="354"/>
      <c r="M616" s="353"/>
      <c r="N616" s="371"/>
      <c r="O616" s="70">
        <f t="shared" si="23"/>
        <v>0</v>
      </c>
      <c r="P616" s="70">
        <f t="shared" si="23"/>
        <v>0</v>
      </c>
      <c r="Q616" s="135" t="str">
        <f t="shared" si="22"/>
        <v/>
      </c>
    </row>
    <row r="617" spans="1:17" x14ac:dyDescent="0.2">
      <c r="A617" s="363"/>
      <c r="B617" s="348"/>
      <c r="C617" s="372"/>
      <c r="D617" s="350"/>
      <c r="E617" s="350"/>
      <c r="F617" s="351"/>
      <c r="G617" s="350"/>
      <c r="H617" s="350"/>
      <c r="I617" s="354"/>
      <c r="J617" s="353"/>
      <c r="K617" s="353"/>
      <c r="L617" s="354"/>
      <c r="M617" s="353"/>
      <c r="N617" s="371"/>
      <c r="O617" s="70">
        <f t="shared" si="23"/>
        <v>0</v>
      </c>
      <c r="P617" s="70">
        <f t="shared" si="23"/>
        <v>0</v>
      </c>
      <c r="Q617" s="135" t="str">
        <f t="shared" si="22"/>
        <v/>
      </c>
    </row>
    <row r="618" spans="1:17" x14ac:dyDescent="0.2">
      <c r="A618" s="363"/>
      <c r="B618" s="348"/>
      <c r="C618" s="372"/>
      <c r="D618" s="350"/>
      <c r="E618" s="350"/>
      <c r="F618" s="351"/>
      <c r="G618" s="350"/>
      <c r="H618" s="350"/>
      <c r="I618" s="354"/>
      <c r="J618" s="353"/>
      <c r="K618" s="353"/>
      <c r="L618" s="354"/>
      <c r="M618" s="353"/>
      <c r="N618" s="371"/>
      <c r="O618" s="70">
        <f t="shared" si="23"/>
        <v>0</v>
      </c>
      <c r="P618" s="70">
        <f t="shared" si="23"/>
        <v>0</v>
      </c>
      <c r="Q618" s="135" t="str">
        <f t="shared" si="22"/>
        <v/>
      </c>
    </row>
    <row r="619" spans="1:17" x14ac:dyDescent="0.2">
      <c r="A619" s="363"/>
      <c r="B619" s="348"/>
      <c r="C619" s="372"/>
      <c r="D619" s="350"/>
      <c r="E619" s="350"/>
      <c r="F619" s="351"/>
      <c r="G619" s="350"/>
      <c r="H619" s="350"/>
      <c r="I619" s="354"/>
      <c r="J619" s="353"/>
      <c r="K619" s="353"/>
      <c r="L619" s="354"/>
      <c r="M619" s="353"/>
      <c r="N619" s="371"/>
      <c r="O619" s="70">
        <f t="shared" si="23"/>
        <v>0</v>
      </c>
      <c r="P619" s="70">
        <f t="shared" si="23"/>
        <v>0</v>
      </c>
      <c r="Q619" s="135" t="str">
        <f t="shared" si="22"/>
        <v/>
      </c>
    </row>
    <row r="620" spans="1:17" x14ac:dyDescent="0.2">
      <c r="A620" s="363"/>
      <c r="B620" s="348"/>
      <c r="C620" s="372"/>
      <c r="D620" s="350"/>
      <c r="E620" s="350"/>
      <c r="F620" s="351"/>
      <c r="G620" s="350"/>
      <c r="H620" s="350"/>
      <c r="I620" s="354"/>
      <c r="J620" s="353"/>
      <c r="K620" s="353"/>
      <c r="L620" s="354"/>
      <c r="M620" s="353"/>
      <c r="N620" s="371"/>
      <c r="O620" s="70">
        <f t="shared" si="23"/>
        <v>0</v>
      </c>
      <c r="P620" s="70">
        <f t="shared" si="23"/>
        <v>0</v>
      </c>
      <c r="Q620" s="135" t="str">
        <f t="shared" si="22"/>
        <v/>
      </c>
    </row>
    <row r="621" spans="1:17" x14ac:dyDescent="0.2">
      <c r="A621" s="363"/>
      <c r="B621" s="348"/>
      <c r="C621" s="372"/>
      <c r="D621" s="350"/>
      <c r="E621" s="350"/>
      <c r="F621" s="351"/>
      <c r="G621" s="350"/>
      <c r="H621" s="350"/>
      <c r="I621" s="354"/>
      <c r="J621" s="353"/>
      <c r="K621" s="353"/>
      <c r="L621" s="354"/>
      <c r="M621" s="353"/>
      <c r="N621" s="371"/>
      <c r="O621" s="70">
        <f t="shared" si="23"/>
        <v>0</v>
      </c>
      <c r="P621" s="70">
        <f t="shared" si="23"/>
        <v>0</v>
      </c>
      <c r="Q621" s="135" t="str">
        <f t="shared" si="22"/>
        <v/>
      </c>
    </row>
    <row r="622" spans="1:17" x14ac:dyDescent="0.2">
      <c r="A622" s="363"/>
      <c r="B622" s="348"/>
      <c r="C622" s="372"/>
      <c r="D622" s="350"/>
      <c r="E622" s="350"/>
      <c r="F622" s="351"/>
      <c r="G622" s="350"/>
      <c r="H622" s="350"/>
      <c r="I622" s="354"/>
      <c r="J622" s="353"/>
      <c r="K622" s="353"/>
      <c r="L622" s="354"/>
      <c r="M622" s="353"/>
      <c r="N622" s="371"/>
      <c r="O622" s="70">
        <f t="shared" si="23"/>
        <v>0</v>
      </c>
      <c r="P622" s="70">
        <f t="shared" si="23"/>
        <v>0</v>
      </c>
      <c r="Q622" s="135" t="str">
        <f t="shared" si="22"/>
        <v/>
      </c>
    </row>
    <row r="623" spans="1:17" x14ac:dyDescent="0.2">
      <c r="A623" s="363"/>
      <c r="B623" s="348"/>
      <c r="C623" s="372"/>
      <c r="D623" s="350"/>
      <c r="E623" s="350"/>
      <c r="F623" s="351"/>
      <c r="G623" s="350"/>
      <c r="H623" s="350"/>
      <c r="I623" s="354"/>
      <c r="J623" s="353"/>
      <c r="K623" s="353"/>
      <c r="L623" s="354"/>
      <c r="M623" s="353"/>
      <c r="N623" s="371"/>
      <c r="O623" s="70">
        <f t="shared" si="23"/>
        <v>0</v>
      </c>
      <c r="P623" s="70">
        <f t="shared" si="23"/>
        <v>0</v>
      </c>
      <c r="Q623" s="135" t="str">
        <f t="shared" si="22"/>
        <v/>
      </c>
    </row>
    <row r="624" spans="1:17" x14ac:dyDescent="0.2">
      <c r="A624" s="363"/>
      <c r="B624" s="348"/>
      <c r="C624" s="372"/>
      <c r="D624" s="350"/>
      <c r="E624" s="350"/>
      <c r="F624" s="351"/>
      <c r="G624" s="350"/>
      <c r="H624" s="350"/>
      <c r="I624" s="354"/>
      <c r="J624" s="353"/>
      <c r="K624" s="353"/>
      <c r="L624" s="354"/>
      <c r="M624" s="353"/>
      <c r="N624" s="371"/>
      <c r="O624" s="70">
        <f t="shared" si="23"/>
        <v>0</v>
      </c>
      <c r="P624" s="70">
        <f t="shared" si="23"/>
        <v>0</v>
      </c>
      <c r="Q624" s="135" t="str">
        <f t="shared" si="22"/>
        <v/>
      </c>
    </row>
    <row r="625" spans="1:17" x14ac:dyDescent="0.2">
      <c r="A625" s="363"/>
      <c r="B625" s="348"/>
      <c r="C625" s="372"/>
      <c r="D625" s="350"/>
      <c r="E625" s="350"/>
      <c r="F625" s="351"/>
      <c r="G625" s="350"/>
      <c r="H625" s="350"/>
      <c r="I625" s="354"/>
      <c r="J625" s="353"/>
      <c r="K625" s="353"/>
      <c r="L625" s="354"/>
      <c r="M625" s="353"/>
      <c r="N625" s="371"/>
      <c r="O625" s="70">
        <f t="shared" si="23"/>
        <v>0</v>
      </c>
      <c r="P625" s="70">
        <f t="shared" si="23"/>
        <v>0</v>
      </c>
      <c r="Q625" s="135" t="str">
        <f t="shared" si="22"/>
        <v/>
      </c>
    </row>
    <row r="626" spans="1:17" x14ac:dyDescent="0.2">
      <c r="A626" s="363"/>
      <c r="B626" s="348"/>
      <c r="C626" s="372"/>
      <c r="D626" s="350"/>
      <c r="E626" s="350"/>
      <c r="F626" s="351"/>
      <c r="G626" s="350"/>
      <c r="H626" s="350"/>
      <c r="I626" s="354"/>
      <c r="J626" s="353"/>
      <c r="K626" s="353"/>
      <c r="L626" s="354"/>
      <c r="M626" s="353"/>
      <c r="N626" s="371"/>
      <c r="O626" s="70">
        <f t="shared" si="23"/>
        <v>0</v>
      </c>
      <c r="P626" s="70">
        <f t="shared" si="23"/>
        <v>0</v>
      </c>
      <c r="Q626" s="135" t="str">
        <f t="shared" si="22"/>
        <v/>
      </c>
    </row>
    <row r="627" spans="1:17" x14ac:dyDescent="0.2">
      <c r="A627" s="363"/>
      <c r="B627" s="348"/>
      <c r="C627" s="372"/>
      <c r="D627" s="350"/>
      <c r="E627" s="350"/>
      <c r="F627" s="351"/>
      <c r="G627" s="350"/>
      <c r="H627" s="350"/>
      <c r="I627" s="354"/>
      <c r="J627" s="353"/>
      <c r="K627" s="353"/>
      <c r="L627" s="354"/>
      <c r="M627" s="353"/>
      <c r="N627" s="371"/>
      <c r="O627" s="70">
        <f t="shared" si="23"/>
        <v>0</v>
      </c>
      <c r="P627" s="70">
        <f t="shared" si="23"/>
        <v>0</v>
      </c>
      <c r="Q627" s="135" t="str">
        <f t="shared" si="22"/>
        <v/>
      </c>
    </row>
    <row r="628" spans="1:17" x14ac:dyDescent="0.2">
      <c r="A628" s="363"/>
      <c r="B628" s="348"/>
      <c r="C628" s="372"/>
      <c r="D628" s="350"/>
      <c r="E628" s="350"/>
      <c r="F628" s="351"/>
      <c r="G628" s="350"/>
      <c r="H628" s="350"/>
      <c r="I628" s="354"/>
      <c r="J628" s="353"/>
      <c r="K628" s="353"/>
      <c r="L628" s="354"/>
      <c r="M628" s="353"/>
      <c r="N628" s="371"/>
      <c r="O628" s="70">
        <f t="shared" si="23"/>
        <v>0</v>
      </c>
      <c r="P628" s="70">
        <f t="shared" si="23"/>
        <v>0</v>
      </c>
      <c r="Q628" s="135" t="str">
        <f t="shared" si="22"/>
        <v/>
      </c>
    </row>
    <row r="629" spans="1:17" x14ac:dyDescent="0.2">
      <c r="A629" s="363"/>
      <c r="B629" s="348"/>
      <c r="C629" s="372"/>
      <c r="D629" s="350"/>
      <c r="E629" s="350"/>
      <c r="F629" s="351"/>
      <c r="G629" s="350"/>
      <c r="H629" s="350"/>
      <c r="I629" s="354"/>
      <c r="J629" s="353"/>
      <c r="K629" s="353"/>
      <c r="L629" s="354"/>
      <c r="M629" s="353"/>
      <c r="N629" s="371"/>
      <c r="O629" s="70">
        <f t="shared" si="23"/>
        <v>0</v>
      </c>
      <c r="P629" s="70">
        <f t="shared" si="23"/>
        <v>0</v>
      </c>
      <c r="Q629" s="135" t="str">
        <f t="shared" si="22"/>
        <v/>
      </c>
    </row>
    <row r="630" spans="1:17" x14ac:dyDescent="0.2">
      <c r="A630" s="363"/>
      <c r="B630" s="348"/>
      <c r="C630" s="372"/>
      <c r="D630" s="350"/>
      <c r="E630" s="350"/>
      <c r="F630" s="351"/>
      <c r="G630" s="350"/>
      <c r="H630" s="350"/>
      <c r="I630" s="354"/>
      <c r="J630" s="353"/>
      <c r="K630" s="353"/>
      <c r="L630" s="354"/>
      <c r="M630" s="353"/>
      <c r="N630" s="371"/>
      <c r="O630" s="70">
        <f t="shared" si="23"/>
        <v>0</v>
      </c>
      <c r="P630" s="70">
        <f t="shared" si="23"/>
        <v>0</v>
      </c>
      <c r="Q630" s="135" t="str">
        <f t="shared" si="22"/>
        <v/>
      </c>
    </row>
    <row r="631" spans="1:17" x14ac:dyDescent="0.2">
      <c r="A631" s="363"/>
      <c r="B631" s="348"/>
      <c r="C631" s="372"/>
      <c r="D631" s="350"/>
      <c r="E631" s="350"/>
      <c r="F631" s="351"/>
      <c r="G631" s="350"/>
      <c r="H631" s="350"/>
      <c r="I631" s="354"/>
      <c r="J631" s="353"/>
      <c r="K631" s="353"/>
      <c r="L631" s="354"/>
      <c r="M631" s="353"/>
      <c r="N631" s="371"/>
      <c r="O631" s="70">
        <f t="shared" si="23"/>
        <v>0</v>
      </c>
      <c r="P631" s="70">
        <f t="shared" si="23"/>
        <v>0</v>
      </c>
      <c r="Q631" s="135" t="str">
        <f t="shared" si="22"/>
        <v/>
      </c>
    </row>
    <row r="632" spans="1:17" x14ac:dyDescent="0.2">
      <c r="A632" s="363"/>
      <c r="B632" s="348"/>
      <c r="C632" s="372"/>
      <c r="D632" s="350"/>
      <c r="E632" s="350"/>
      <c r="F632" s="351"/>
      <c r="G632" s="350"/>
      <c r="H632" s="350"/>
      <c r="I632" s="354"/>
      <c r="J632" s="353"/>
      <c r="K632" s="353"/>
      <c r="L632" s="354"/>
      <c r="M632" s="353"/>
      <c r="N632" s="371"/>
      <c r="O632" s="70">
        <f t="shared" si="23"/>
        <v>0</v>
      </c>
      <c r="P632" s="70">
        <f t="shared" si="23"/>
        <v>0</v>
      </c>
      <c r="Q632" s="135" t="str">
        <f t="shared" si="22"/>
        <v/>
      </c>
    </row>
    <row r="633" spans="1:17" x14ac:dyDescent="0.2">
      <c r="A633" s="363"/>
      <c r="B633" s="348"/>
      <c r="C633" s="372"/>
      <c r="D633" s="350"/>
      <c r="E633" s="350"/>
      <c r="F633" s="383"/>
      <c r="G633" s="350"/>
      <c r="H633" s="350"/>
      <c r="I633" s="354"/>
      <c r="J633" s="353"/>
      <c r="K633" s="353"/>
      <c r="L633" s="354"/>
      <c r="M633" s="353"/>
      <c r="N633" s="371"/>
      <c r="O633" s="70">
        <f t="shared" si="23"/>
        <v>0</v>
      </c>
      <c r="P633" s="70">
        <f t="shared" si="23"/>
        <v>0</v>
      </c>
      <c r="Q633" s="135" t="str">
        <f t="shared" si="22"/>
        <v/>
      </c>
    </row>
    <row r="634" spans="1:17" x14ac:dyDescent="0.2">
      <c r="A634" s="363"/>
      <c r="B634" s="348"/>
      <c r="C634" s="372"/>
      <c r="D634" s="350"/>
      <c r="E634" s="350"/>
      <c r="F634" s="383"/>
      <c r="G634" s="350"/>
      <c r="H634" s="350"/>
      <c r="I634" s="354"/>
      <c r="J634" s="353"/>
      <c r="K634" s="353"/>
      <c r="L634" s="354"/>
      <c r="M634" s="353"/>
      <c r="N634" s="371"/>
      <c r="O634" s="70">
        <f t="shared" si="23"/>
        <v>0</v>
      </c>
      <c r="P634" s="70">
        <f t="shared" si="23"/>
        <v>0</v>
      </c>
      <c r="Q634" s="135" t="str">
        <f t="shared" si="22"/>
        <v/>
      </c>
    </row>
    <row r="635" spans="1:17" x14ac:dyDescent="0.2">
      <c r="A635" s="363"/>
      <c r="B635" s="348"/>
      <c r="C635" s="372"/>
      <c r="D635" s="350"/>
      <c r="E635" s="350"/>
      <c r="F635" s="351"/>
      <c r="G635" s="350"/>
      <c r="H635" s="350"/>
      <c r="I635" s="354"/>
      <c r="J635" s="353"/>
      <c r="K635" s="353"/>
      <c r="L635" s="354"/>
      <c r="M635" s="353"/>
      <c r="N635" s="371"/>
      <c r="O635" s="70">
        <f t="shared" si="23"/>
        <v>0</v>
      </c>
      <c r="P635" s="70">
        <f t="shared" si="23"/>
        <v>0</v>
      </c>
      <c r="Q635" s="135" t="str">
        <f t="shared" si="22"/>
        <v/>
      </c>
    </row>
    <row r="636" spans="1:17" x14ac:dyDescent="0.2">
      <c r="A636" s="363"/>
      <c r="B636" s="348"/>
      <c r="C636" s="372"/>
      <c r="D636" s="350"/>
      <c r="E636" s="350"/>
      <c r="F636" s="351"/>
      <c r="G636" s="350"/>
      <c r="H636" s="350"/>
      <c r="I636" s="354"/>
      <c r="J636" s="353"/>
      <c r="K636" s="353"/>
      <c r="L636" s="354"/>
      <c r="M636" s="353"/>
      <c r="N636" s="371"/>
      <c r="O636" s="70">
        <f t="shared" si="23"/>
        <v>0</v>
      </c>
      <c r="P636" s="70">
        <f t="shared" si="23"/>
        <v>0</v>
      </c>
      <c r="Q636" s="135" t="str">
        <f t="shared" si="22"/>
        <v/>
      </c>
    </row>
    <row r="637" spans="1:17" x14ac:dyDescent="0.2">
      <c r="A637" s="363"/>
      <c r="B637" s="348"/>
      <c r="C637" s="372"/>
      <c r="D637" s="350"/>
      <c r="E637" s="350"/>
      <c r="F637" s="351"/>
      <c r="G637" s="350"/>
      <c r="H637" s="350"/>
      <c r="I637" s="354"/>
      <c r="J637" s="353"/>
      <c r="K637" s="353"/>
      <c r="L637" s="354"/>
      <c r="M637" s="353"/>
      <c r="N637" s="371"/>
      <c r="O637" s="70">
        <f t="shared" si="23"/>
        <v>0</v>
      </c>
      <c r="P637" s="70">
        <f t="shared" si="23"/>
        <v>0</v>
      </c>
      <c r="Q637" s="135" t="str">
        <f t="shared" si="22"/>
        <v/>
      </c>
    </row>
    <row r="638" spans="1:17" x14ac:dyDescent="0.2">
      <c r="A638" s="363"/>
      <c r="B638" s="348"/>
      <c r="C638" s="372"/>
      <c r="D638" s="350"/>
      <c r="E638" s="350"/>
      <c r="F638" s="351"/>
      <c r="G638" s="350"/>
      <c r="H638" s="350"/>
      <c r="I638" s="354"/>
      <c r="J638" s="353"/>
      <c r="K638" s="353"/>
      <c r="L638" s="354"/>
      <c r="M638" s="353"/>
      <c r="N638" s="371"/>
      <c r="O638" s="70">
        <f t="shared" si="23"/>
        <v>0</v>
      </c>
      <c r="P638" s="70">
        <f t="shared" si="23"/>
        <v>0</v>
      </c>
      <c r="Q638" s="135" t="str">
        <f t="shared" si="22"/>
        <v/>
      </c>
    </row>
    <row r="639" spans="1:17" s="319" customFormat="1" x14ac:dyDescent="0.2">
      <c r="A639" s="363"/>
      <c r="B639" s="387"/>
      <c r="C639" s="388"/>
      <c r="D639" s="368"/>
      <c r="E639" s="368"/>
      <c r="F639" s="373"/>
      <c r="G639" s="352"/>
      <c r="H639" s="368"/>
      <c r="I639" s="354"/>
      <c r="J639" s="354"/>
      <c r="K639" s="370"/>
      <c r="L639" s="370"/>
      <c r="M639" s="370"/>
      <c r="N639" s="389"/>
      <c r="O639" s="70">
        <f t="shared" si="23"/>
        <v>0</v>
      </c>
      <c r="P639" s="70">
        <f t="shared" si="23"/>
        <v>0</v>
      </c>
      <c r="Q639" s="135" t="str">
        <f t="shared" si="22"/>
        <v/>
      </c>
    </row>
    <row r="640" spans="1:17" x14ac:dyDescent="0.2">
      <c r="A640" s="363"/>
      <c r="B640" s="348"/>
      <c r="C640" s="372"/>
      <c r="D640" s="350"/>
      <c r="E640" s="350"/>
      <c r="F640" s="351"/>
      <c r="G640" s="350"/>
      <c r="H640" s="350"/>
      <c r="I640" s="354"/>
      <c r="J640" s="353"/>
      <c r="K640" s="353"/>
      <c r="L640" s="354"/>
      <c r="M640" s="353"/>
      <c r="N640" s="371"/>
      <c r="O640" s="70">
        <f t="shared" si="23"/>
        <v>0</v>
      </c>
      <c r="P640" s="70">
        <f t="shared" si="23"/>
        <v>0</v>
      </c>
      <c r="Q640" s="135" t="str">
        <f t="shared" si="22"/>
        <v/>
      </c>
    </row>
    <row r="641" spans="1:17" s="322" customFormat="1" x14ac:dyDescent="0.2">
      <c r="A641" s="363"/>
      <c r="B641" s="359"/>
      <c r="C641" s="360"/>
      <c r="D641" s="352"/>
      <c r="E641" s="352"/>
      <c r="F641" s="361"/>
      <c r="G641" s="352"/>
      <c r="H641" s="352"/>
      <c r="I641" s="354"/>
      <c r="J641" s="354"/>
      <c r="K641" s="354"/>
      <c r="L641" s="354"/>
      <c r="M641" s="354"/>
      <c r="N641" s="362"/>
      <c r="O641" s="70">
        <f t="shared" si="23"/>
        <v>0</v>
      </c>
      <c r="P641" s="70">
        <f t="shared" si="23"/>
        <v>0</v>
      </c>
      <c r="Q641" s="135" t="str">
        <f t="shared" si="22"/>
        <v/>
      </c>
    </row>
    <row r="642" spans="1:17" x14ac:dyDescent="0.2">
      <c r="A642" s="363"/>
      <c r="B642" s="348"/>
      <c r="C642" s="372"/>
      <c r="D642" s="350"/>
      <c r="E642" s="350"/>
      <c r="F642" s="351"/>
      <c r="G642" s="350"/>
      <c r="H642" s="350"/>
      <c r="I642" s="354"/>
      <c r="J642" s="353"/>
      <c r="K642" s="353"/>
      <c r="L642" s="354"/>
      <c r="M642" s="353"/>
      <c r="N642" s="371"/>
      <c r="O642" s="70">
        <f t="shared" si="23"/>
        <v>0</v>
      </c>
      <c r="P642" s="70">
        <f t="shared" si="23"/>
        <v>0</v>
      </c>
      <c r="Q642" s="135" t="str">
        <f t="shared" si="22"/>
        <v/>
      </c>
    </row>
    <row r="643" spans="1:17" x14ac:dyDescent="0.2">
      <c r="A643" s="363"/>
      <c r="B643" s="348"/>
      <c r="C643" s="372"/>
      <c r="D643" s="350"/>
      <c r="E643" s="350"/>
      <c r="F643" s="351"/>
      <c r="G643" s="350"/>
      <c r="H643" s="350"/>
      <c r="I643" s="354"/>
      <c r="J643" s="353"/>
      <c r="K643" s="353"/>
      <c r="L643" s="354"/>
      <c r="M643" s="353"/>
      <c r="N643" s="371"/>
      <c r="O643" s="70">
        <f t="shared" si="23"/>
        <v>0</v>
      </c>
      <c r="P643" s="70">
        <f t="shared" si="23"/>
        <v>0</v>
      </c>
      <c r="Q643" s="135" t="str">
        <f t="shared" si="22"/>
        <v/>
      </c>
    </row>
    <row r="644" spans="1:17" x14ac:dyDescent="0.2">
      <c r="A644" s="363"/>
      <c r="B644" s="348"/>
      <c r="C644" s="372"/>
      <c r="D644" s="350"/>
      <c r="E644" s="350"/>
      <c r="F644" s="351"/>
      <c r="G644" s="350"/>
      <c r="H644" s="350"/>
      <c r="I644" s="354"/>
      <c r="J644" s="353"/>
      <c r="K644" s="353"/>
      <c r="L644" s="354"/>
      <c r="M644" s="353"/>
      <c r="N644" s="371"/>
      <c r="O644" s="70">
        <f t="shared" si="23"/>
        <v>0</v>
      </c>
      <c r="P644" s="70">
        <f t="shared" si="23"/>
        <v>0</v>
      </c>
      <c r="Q644" s="135" t="str">
        <f t="shared" si="22"/>
        <v/>
      </c>
    </row>
    <row r="645" spans="1:17" x14ac:dyDescent="0.2">
      <c r="A645" s="363"/>
      <c r="B645" s="348"/>
      <c r="C645" s="372"/>
      <c r="D645" s="350"/>
      <c r="E645" s="350"/>
      <c r="F645" s="351"/>
      <c r="G645" s="350"/>
      <c r="H645" s="350"/>
      <c r="I645" s="354"/>
      <c r="J645" s="353"/>
      <c r="K645" s="353"/>
      <c r="L645" s="354"/>
      <c r="M645" s="353"/>
      <c r="N645" s="371"/>
      <c r="O645" s="70">
        <f t="shared" ref="O645:P698" si="24">IF(B645=0,0,IF(YEAR(B645)=$P$1,MONTH(B645)-$O$1+1,(YEAR(B645)-$P$1)*12-$O$1+1+MONTH(B645)))</f>
        <v>0</v>
      </c>
      <c r="P645" s="70">
        <f t="shared" si="24"/>
        <v>0</v>
      </c>
      <c r="Q645" s="135" t="str">
        <f t="shared" ref="Q645:Q708" si="25">SUBSTITUTE(D645," ","_")</f>
        <v/>
      </c>
    </row>
    <row r="646" spans="1:17" x14ac:dyDescent="0.2">
      <c r="A646" s="363"/>
      <c r="B646" s="348"/>
      <c r="C646" s="372"/>
      <c r="D646" s="350"/>
      <c r="E646" s="350"/>
      <c r="F646" s="351"/>
      <c r="G646" s="350"/>
      <c r="H646" s="350"/>
      <c r="I646" s="354"/>
      <c r="J646" s="353"/>
      <c r="K646" s="353"/>
      <c r="L646" s="354"/>
      <c r="M646" s="353"/>
      <c r="N646" s="371"/>
      <c r="O646" s="70">
        <f t="shared" si="24"/>
        <v>0</v>
      </c>
      <c r="P646" s="70">
        <f t="shared" si="24"/>
        <v>0</v>
      </c>
      <c r="Q646" s="135" t="str">
        <f t="shared" si="25"/>
        <v/>
      </c>
    </row>
    <row r="647" spans="1:17" x14ac:dyDescent="0.2">
      <c r="A647" s="363"/>
      <c r="B647" s="348"/>
      <c r="C647" s="372"/>
      <c r="D647" s="350"/>
      <c r="E647" s="350"/>
      <c r="F647" s="351"/>
      <c r="G647" s="350"/>
      <c r="H647" s="350"/>
      <c r="I647" s="354"/>
      <c r="J647" s="353"/>
      <c r="K647" s="353"/>
      <c r="L647" s="354"/>
      <c r="M647" s="353"/>
      <c r="N647" s="371"/>
      <c r="O647" s="70">
        <f t="shared" si="24"/>
        <v>0</v>
      </c>
      <c r="P647" s="70">
        <f t="shared" si="24"/>
        <v>0</v>
      </c>
      <c r="Q647" s="135" t="str">
        <f t="shared" si="25"/>
        <v/>
      </c>
    </row>
    <row r="648" spans="1:17" x14ac:dyDescent="0.2">
      <c r="A648" s="363"/>
      <c r="B648" s="359"/>
      <c r="C648" s="360"/>
      <c r="D648" s="352"/>
      <c r="E648" s="352"/>
      <c r="F648" s="361"/>
      <c r="G648" s="352"/>
      <c r="H648" s="350"/>
      <c r="I648" s="354"/>
      <c r="J648" s="353"/>
      <c r="K648" s="353"/>
      <c r="L648" s="354"/>
      <c r="M648" s="353"/>
      <c r="N648" s="371"/>
      <c r="O648" s="70">
        <f t="shared" si="24"/>
        <v>0</v>
      </c>
      <c r="P648" s="70">
        <f t="shared" si="24"/>
        <v>0</v>
      </c>
      <c r="Q648" s="135" t="str">
        <f t="shared" si="25"/>
        <v/>
      </c>
    </row>
    <row r="649" spans="1:17" x14ac:dyDescent="0.2">
      <c r="A649" s="363"/>
      <c r="B649" s="348"/>
      <c r="C649" s="372"/>
      <c r="D649" s="350"/>
      <c r="E649" s="350"/>
      <c r="F649" s="351"/>
      <c r="G649" s="350"/>
      <c r="H649" s="350"/>
      <c r="I649" s="354"/>
      <c r="J649" s="353"/>
      <c r="K649" s="353"/>
      <c r="L649" s="354"/>
      <c r="M649" s="353"/>
      <c r="N649" s="371"/>
      <c r="O649" s="70">
        <f t="shared" si="24"/>
        <v>0</v>
      </c>
      <c r="P649" s="70">
        <f t="shared" si="24"/>
        <v>0</v>
      </c>
      <c r="Q649" s="135" t="str">
        <f t="shared" si="25"/>
        <v/>
      </c>
    </row>
    <row r="650" spans="1:17" x14ac:dyDescent="0.2">
      <c r="A650" s="363"/>
      <c r="B650" s="348"/>
      <c r="C650" s="372"/>
      <c r="D650" s="350"/>
      <c r="E650" s="350"/>
      <c r="F650" s="351"/>
      <c r="G650" s="350"/>
      <c r="H650" s="350"/>
      <c r="I650" s="354"/>
      <c r="J650" s="353"/>
      <c r="K650" s="353"/>
      <c r="L650" s="354"/>
      <c r="M650" s="353"/>
      <c r="N650" s="371"/>
      <c r="O650" s="70">
        <f t="shared" si="24"/>
        <v>0</v>
      </c>
      <c r="P650" s="70">
        <f t="shared" si="24"/>
        <v>0</v>
      </c>
      <c r="Q650" s="135" t="str">
        <f t="shared" si="25"/>
        <v/>
      </c>
    </row>
    <row r="651" spans="1:17" x14ac:dyDescent="0.2">
      <c r="A651" s="363"/>
      <c r="B651" s="348"/>
      <c r="C651" s="372"/>
      <c r="D651" s="350"/>
      <c r="E651" s="350"/>
      <c r="F651" s="351"/>
      <c r="G651" s="350"/>
      <c r="H651" s="350"/>
      <c r="I651" s="354"/>
      <c r="J651" s="353"/>
      <c r="K651" s="353"/>
      <c r="L651" s="354"/>
      <c r="M651" s="353"/>
      <c r="N651" s="371"/>
      <c r="O651" s="70">
        <f t="shared" si="24"/>
        <v>0</v>
      </c>
      <c r="P651" s="70">
        <f t="shared" si="24"/>
        <v>0</v>
      </c>
      <c r="Q651" s="135" t="str">
        <f t="shared" si="25"/>
        <v/>
      </c>
    </row>
    <row r="652" spans="1:17" x14ac:dyDescent="0.2">
      <c r="A652" s="363"/>
      <c r="B652" s="348"/>
      <c r="C652" s="372"/>
      <c r="D652" s="350"/>
      <c r="E652" s="350"/>
      <c r="F652" s="351"/>
      <c r="G652" s="350"/>
      <c r="H652" s="350"/>
      <c r="I652" s="354"/>
      <c r="J652" s="353"/>
      <c r="K652" s="353"/>
      <c r="L652" s="354"/>
      <c r="M652" s="353"/>
      <c r="N652" s="371"/>
      <c r="O652" s="70">
        <f t="shared" si="24"/>
        <v>0</v>
      </c>
      <c r="P652" s="70">
        <f t="shared" si="24"/>
        <v>0</v>
      </c>
      <c r="Q652" s="135" t="str">
        <f t="shared" si="25"/>
        <v/>
      </c>
    </row>
    <row r="653" spans="1:17" x14ac:dyDescent="0.2">
      <c r="A653" s="363"/>
      <c r="B653" s="348"/>
      <c r="C653" s="372"/>
      <c r="D653" s="350"/>
      <c r="E653" s="350"/>
      <c r="F653" s="351"/>
      <c r="G653" s="350"/>
      <c r="H653" s="350"/>
      <c r="I653" s="354"/>
      <c r="J653" s="353"/>
      <c r="K653" s="353"/>
      <c r="L653" s="354"/>
      <c r="M653" s="353"/>
      <c r="N653" s="371"/>
      <c r="O653" s="70">
        <f t="shared" si="24"/>
        <v>0</v>
      </c>
      <c r="P653" s="70">
        <f t="shared" si="24"/>
        <v>0</v>
      </c>
      <c r="Q653" s="135" t="str">
        <f t="shared" si="25"/>
        <v/>
      </c>
    </row>
    <row r="654" spans="1:17" x14ac:dyDescent="0.2">
      <c r="A654" s="363"/>
      <c r="B654" s="348"/>
      <c r="C654" s="372"/>
      <c r="D654" s="350"/>
      <c r="E654" s="350"/>
      <c r="F654" s="351"/>
      <c r="G654" s="350"/>
      <c r="H654" s="350"/>
      <c r="I654" s="354"/>
      <c r="J654" s="353"/>
      <c r="K654" s="353"/>
      <c r="L654" s="354"/>
      <c r="M654" s="353"/>
      <c r="N654" s="371"/>
      <c r="O654" s="70">
        <f t="shared" si="24"/>
        <v>0</v>
      </c>
      <c r="P654" s="70">
        <f t="shared" si="24"/>
        <v>0</v>
      </c>
      <c r="Q654" s="135" t="str">
        <f t="shared" si="25"/>
        <v/>
      </c>
    </row>
    <row r="655" spans="1:17" x14ac:dyDescent="0.2">
      <c r="A655" s="363"/>
      <c r="B655" s="348"/>
      <c r="C655" s="372"/>
      <c r="D655" s="350"/>
      <c r="E655" s="350"/>
      <c r="F655" s="351"/>
      <c r="G655" s="350"/>
      <c r="H655" s="350"/>
      <c r="I655" s="354"/>
      <c r="J655" s="353"/>
      <c r="K655" s="353"/>
      <c r="L655" s="354"/>
      <c r="M655" s="353"/>
      <c r="N655" s="371"/>
      <c r="O655" s="70">
        <f t="shared" si="24"/>
        <v>0</v>
      </c>
      <c r="P655" s="70">
        <f t="shared" si="24"/>
        <v>0</v>
      </c>
      <c r="Q655" s="135" t="str">
        <f t="shared" si="25"/>
        <v/>
      </c>
    </row>
    <row r="656" spans="1:17" x14ac:dyDescent="0.2">
      <c r="A656" s="363"/>
      <c r="B656" s="348"/>
      <c r="C656" s="372"/>
      <c r="D656" s="350"/>
      <c r="E656" s="350"/>
      <c r="F656" s="351"/>
      <c r="G656" s="350"/>
      <c r="H656" s="350"/>
      <c r="I656" s="354"/>
      <c r="J656" s="353"/>
      <c r="K656" s="353"/>
      <c r="L656" s="354"/>
      <c r="M656" s="353"/>
      <c r="N656" s="371"/>
      <c r="O656" s="70">
        <f t="shared" si="24"/>
        <v>0</v>
      </c>
      <c r="P656" s="70">
        <f t="shared" si="24"/>
        <v>0</v>
      </c>
      <c r="Q656" s="135" t="str">
        <f t="shared" si="25"/>
        <v/>
      </c>
    </row>
    <row r="657" spans="1:17" x14ac:dyDescent="0.2">
      <c r="A657" s="363"/>
      <c r="B657" s="348"/>
      <c r="C657" s="372"/>
      <c r="D657" s="350"/>
      <c r="E657" s="350"/>
      <c r="F657" s="351"/>
      <c r="G657" s="350"/>
      <c r="H657" s="350"/>
      <c r="I657" s="354"/>
      <c r="J657" s="353"/>
      <c r="K657" s="353"/>
      <c r="L657" s="354"/>
      <c r="M657" s="353"/>
      <c r="N657" s="371"/>
      <c r="O657" s="70">
        <f t="shared" si="24"/>
        <v>0</v>
      </c>
      <c r="P657" s="70">
        <f t="shared" si="24"/>
        <v>0</v>
      </c>
      <c r="Q657" s="135" t="str">
        <f t="shared" si="25"/>
        <v/>
      </c>
    </row>
    <row r="658" spans="1:17" x14ac:dyDescent="0.2">
      <c r="A658" s="363"/>
      <c r="B658" s="348"/>
      <c r="C658" s="372"/>
      <c r="D658" s="350"/>
      <c r="E658" s="350"/>
      <c r="F658" s="351"/>
      <c r="G658" s="350"/>
      <c r="H658" s="350"/>
      <c r="I658" s="354"/>
      <c r="J658" s="353"/>
      <c r="K658" s="353"/>
      <c r="L658" s="354"/>
      <c r="M658" s="353"/>
      <c r="N658" s="371"/>
      <c r="O658" s="70">
        <f t="shared" si="24"/>
        <v>0</v>
      </c>
      <c r="P658" s="70">
        <f t="shared" si="24"/>
        <v>0</v>
      </c>
      <c r="Q658" s="135" t="str">
        <f t="shared" si="25"/>
        <v/>
      </c>
    </row>
    <row r="659" spans="1:17" x14ac:dyDescent="0.2">
      <c r="A659" s="363"/>
      <c r="B659" s="348"/>
      <c r="C659" s="372"/>
      <c r="D659" s="350"/>
      <c r="E659" s="350"/>
      <c r="F659" s="351"/>
      <c r="G659" s="350"/>
      <c r="H659" s="350"/>
      <c r="I659" s="354"/>
      <c r="J659" s="353"/>
      <c r="K659" s="353"/>
      <c r="L659" s="354"/>
      <c r="M659" s="353"/>
      <c r="N659" s="371"/>
      <c r="O659" s="70">
        <f t="shared" si="24"/>
        <v>0</v>
      </c>
      <c r="P659" s="70">
        <f t="shared" si="24"/>
        <v>0</v>
      </c>
      <c r="Q659" s="135" t="str">
        <f t="shared" si="25"/>
        <v/>
      </c>
    </row>
    <row r="660" spans="1:17" x14ac:dyDescent="0.2">
      <c r="A660" s="363"/>
      <c r="B660" s="348"/>
      <c r="C660" s="372"/>
      <c r="D660" s="350"/>
      <c r="E660" s="350"/>
      <c r="F660" s="351"/>
      <c r="G660" s="350"/>
      <c r="H660" s="350"/>
      <c r="I660" s="354"/>
      <c r="J660" s="353"/>
      <c r="K660" s="353"/>
      <c r="L660" s="354"/>
      <c r="M660" s="353"/>
      <c r="N660" s="371"/>
      <c r="O660" s="70">
        <f t="shared" si="24"/>
        <v>0</v>
      </c>
      <c r="P660" s="70">
        <f t="shared" si="24"/>
        <v>0</v>
      </c>
      <c r="Q660" s="135" t="str">
        <f t="shared" si="25"/>
        <v/>
      </c>
    </row>
    <row r="661" spans="1:17" x14ac:dyDescent="0.2">
      <c r="A661" s="363"/>
      <c r="B661" s="348"/>
      <c r="C661" s="372"/>
      <c r="D661" s="350"/>
      <c r="E661" s="350"/>
      <c r="F661" s="351"/>
      <c r="G661" s="350"/>
      <c r="H661" s="350"/>
      <c r="I661" s="354"/>
      <c r="J661" s="353"/>
      <c r="K661" s="353"/>
      <c r="L661" s="354"/>
      <c r="M661" s="353"/>
      <c r="N661" s="371"/>
      <c r="O661" s="70">
        <f t="shared" si="24"/>
        <v>0</v>
      </c>
      <c r="P661" s="70">
        <f t="shared" si="24"/>
        <v>0</v>
      </c>
      <c r="Q661" s="135" t="str">
        <f t="shared" si="25"/>
        <v/>
      </c>
    </row>
    <row r="662" spans="1:17" x14ac:dyDescent="0.2">
      <c r="A662" s="363"/>
      <c r="B662" s="348"/>
      <c r="C662" s="372"/>
      <c r="D662" s="350"/>
      <c r="E662" s="350"/>
      <c r="F662" s="351"/>
      <c r="G662" s="350"/>
      <c r="H662" s="350"/>
      <c r="I662" s="354"/>
      <c r="J662" s="353"/>
      <c r="K662" s="353"/>
      <c r="L662" s="354"/>
      <c r="M662" s="353"/>
      <c r="N662" s="371"/>
      <c r="O662" s="70">
        <f t="shared" si="24"/>
        <v>0</v>
      </c>
      <c r="P662" s="70">
        <f t="shared" si="24"/>
        <v>0</v>
      </c>
      <c r="Q662" s="135" t="str">
        <f t="shared" si="25"/>
        <v/>
      </c>
    </row>
    <row r="663" spans="1:17" x14ac:dyDescent="0.2">
      <c r="A663" s="363"/>
      <c r="B663" s="348"/>
      <c r="C663" s="372"/>
      <c r="D663" s="350"/>
      <c r="E663" s="350"/>
      <c r="F663" s="351"/>
      <c r="G663" s="350"/>
      <c r="H663" s="350"/>
      <c r="I663" s="354"/>
      <c r="J663" s="353"/>
      <c r="K663" s="353"/>
      <c r="L663" s="354"/>
      <c r="M663" s="353"/>
      <c r="N663" s="371"/>
      <c r="O663" s="70">
        <f t="shared" si="24"/>
        <v>0</v>
      </c>
      <c r="P663" s="70">
        <f t="shared" si="24"/>
        <v>0</v>
      </c>
      <c r="Q663" s="135" t="str">
        <f t="shared" si="25"/>
        <v/>
      </c>
    </row>
    <row r="664" spans="1:17" x14ac:dyDescent="0.2">
      <c r="A664" s="363"/>
      <c r="B664" s="348"/>
      <c r="C664" s="372"/>
      <c r="D664" s="350"/>
      <c r="E664" s="350"/>
      <c r="F664" s="351"/>
      <c r="G664" s="350"/>
      <c r="H664" s="350"/>
      <c r="I664" s="354"/>
      <c r="J664" s="353"/>
      <c r="K664" s="353"/>
      <c r="L664" s="354"/>
      <c r="M664" s="353"/>
      <c r="N664" s="371"/>
      <c r="O664" s="70">
        <f t="shared" si="24"/>
        <v>0</v>
      </c>
      <c r="P664" s="70">
        <f t="shared" si="24"/>
        <v>0</v>
      </c>
      <c r="Q664" s="135" t="str">
        <f t="shared" si="25"/>
        <v/>
      </c>
    </row>
    <row r="665" spans="1:17" x14ac:dyDescent="0.2">
      <c r="A665" s="363"/>
      <c r="B665" s="348"/>
      <c r="C665" s="372"/>
      <c r="D665" s="350"/>
      <c r="E665" s="350"/>
      <c r="F665" s="351"/>
      <c r="G665" s="350"/>
      <c r="H665" s="350"/>
      <c r="I665" s="354"/>
      <c r="J665" s="353"/>
      <c r="K665" s="353"/>
      <c r="L665" s="354"/>
      <c r="M665" s="353"/>
      <c r="N665" s="371"/>
      <c r="O665" s="70">
        <f t="shared" si="24"/>
        <v>0</v>
      </c>
      <c r="P665" s="70">
        <f t="shared" si="24"/>
        <v>0</v>
      </c>
      <c r="Q665" s="135" t="str">
        <f t="shared" si="25"/>
        <v/>
      </c>
    </row>
    <row r="666" spans="1:17" x14ac:dyDescent="0.2">
      <c r="A666" s="363"/>
      <c r="B666" s="348"/>
      <c r="C666" s="372"/>
      <c r="D666" s="350"/>
      <c r="E666" s="350"/>
      <c r="F666" s="351"/>
      <c r="G666" s="350"/>
      <c r="H666" s="350"/>
      <c r="I666" s="354"/>
      <c r="J666" s="353"/>
      <c r="K666" s="353"/>
      <c r="L666" s="354"/>
      <c r="M666" s="353"/>
      <c r="N666" s="371"/>
      <c r="O666" s="70">
        <f t="shared" si="24"/>
        <v>0</v>
      </c>
      <c r="P666" s="70">
        <f t="shared" si="24"/>
        <v>0</v>
      </c>
      <c r="Q666" s="135" t="str">
        <f t="shared" si="25"/>
        <v/>
      </c>
    </row>
    <row r="667" spans="1:17" x14ac:dyDescent="0.2">
      <c r="A667" s="363"/>
      <c r="B667" s="348"/>
      <c r="C667" s="372"/>
      <c r="D667" s="350"/>
      <c r="E667" s="350"/>
      <c r="F667" s="351"/>
      <c r="G667" s="350"/>
      <c r="H667" s="350"/>
      <c r="I667" s="354"/>
      <c r="J667" s="353"/>
      <c r="K667" s="353"/>
      <c r="L667" s="354"/>
      <c r="M667" s="353"/>
      <c r="N667" s="371"/>
      <c r="O667" s="70">
        <f t="shared" si="24"/>
        <v>0</v>
      </c>
      <c r="P667" s="70">
        <f t="shared" si="24"/>
        <v>0</v>
      </c>
      <c r="Q667" s="135" t="str">
        <f t="shared" si="25"/>
        <v/>
      </c>
    </row>
    <row r="668" spans="1:17" x14ac:dyDescent="0.2">
      <c r="A668" s="363"/>
      <c r="B668" s="348"/>
      <c r="C668" s="372"/>
      <c r="D668" s="350"/>
      <c r="E668" s="350"/>
      <c r="F668" s="351"/>
      <c r="G668" s="350"/>
      <c r="H668" s="350"/>
      <c r="I668" s="354"/>
      <c r="J668" s="353"/>
      <c r="K668" s="353"/>
      <c r="L668" s="354"/>
      <c r="M668" s="353"/>
      <c r="N668" s="371"/>
      <c r="O668" s="70">
        <f t="shared" si="24"/>
        <v>0</v>
      </c>
      <c r="P668" s="70">
        <f t="shared" si="24"/>
        <v>0</v>
      </c>
      <c r="Q668" s="135" t="str">
        <f t="shared" si="25"/>
        <v/>
      </c>
    </row>
    <row r="669" spans="1:17" x14ac:dyDescent="0.2">
      <c r="A669" s="363"/>
      <c r="B669" s="348"/>
      <c r="C669" s="372"/>
      <c r="D669" s="368"/>
      <c r="E669" s="368"/>
      <c r="F669" s="373"/>
      <c r="G669" s="350"/>
      <c r="H669" s="350"/>
      <c r="I669" s="354"/>
      <c r="J669" s="353"/>
      <c r="K669" s="353"/>
      <c r="L669" s="354"/>
      <c r="M669" s="353"/>
      <c r="N669" s="371"/>
      <c r="O669" s="70">
        <f t="shared" si="24"/>
        <v>0</v>
      </c>
      <c r="P669" s="70">
        <f t="shared" si="24"/>
        <v>0</v>
      </c>
      <c r="Q669" s="135" t="str">
        <f t="shared" si="25"/>
        <v/>
      </c>
    </row>
    <row r="670" spans="1:17" x14ac:dyDescent="0.2">
      <c r="A670" s="363"/>
      <c r="B670" s="348"/>
      <c r="C670" s="372"/>
      <c r="D670" s="350"/>
      <c r="E670" s="350"/>
      <c r="F670" s="351"/>
      <c r="G670" s="350"/>
      <c r="H670" s="350"/>
      <c r="I670" s="354"/>
      <c r="J670" s="353"/>
      <c r="K670" s="353"/>
      <c r="L670" s="354"/>
      <c r="M670" s="353"/>
      <c r="N670" s="371"/>
      <c r="O670" s="70">
        <f t="shared" si="24"/>
        <v>0</v>
      </c>
      <c r="P670" s="70">
        <f t="shared" si="24"/>
        <v>0</v>
      </c>
      <c r="Q670" s="135" t="str">
        <f t="shared" si="25"/>
        <v/>
      </c>
    </row>
    <row r="671" spans="1:17" x14ac:dyDescent="0.2">
      <c r="A671" s="363"/>
      <c r="B671" s="348"/>
      <c r="C671" s="372"/>
      <c r="D671" s="350"/>
      <c r="E671" s="350"/>
      <c r="F671" s="351"/>
      <c r="G671" s="350"/>
      <c r="H671" s="350"/>
      <c r="I671" s="354"/>
      <c r="J671" s="353"/>
      <c r="K671" s="353"/>
      <c r="L671" s="354"/>
      <c r="M671" s="353"/>
      <c r="N671" s="371"/>
      <c r="O671" s="70">
        <f t="shared" si="24"/>
        <v>0</v>
      </c>
      <c r="P671" s="70">
        <f t="shared" si="24"/>
        <v>0</v>
      </c>
      <c r="Q671" s="135" t="str">
        <f t="shared" si="25"/>
        <v/>
      </c>
    </row>
    <row r="672" spans="1:17" x14ac:dyDescent="0.2">
      <c r="A672" s="363"/>
      <c r="B672" s="348"/>
      <c r="C672" s="372"/>
      <c r="D672" s="350"/>
      <c r="E672" s="350"/>
      <c r="F672" s="351"/>
      <c r="G672" s="350"/>
      <c r="H672" s="350"/>
      <c r="I672" s="354"/>
      <c r="J672" s="353"/>
      <c r="K672" s="353"/>
      <c r="L672" s="354"/>
      <c r="M672" s="353"/>
      <c r="N672" s="371"/>
      <c r="O672" s="70">
        <f t="shared" si="24"/>
        <v>0</v>
      </c>
      <c r="P672" s="70">
        <f t="shared" si="24"/>
        <v>0</v>
      </c>
      <c r="Q672" s="135" t="str">
        <f t="shared" si="25"/>
        <v/>
      </c>
    </row>
    <row r="673" spans="1:17" x14ac:dyDescent="0.2">
      <c r="A673" s="363"/>
      <c r="B673" s="348"/>
      <c r="C673" s="372"/>
      <c r="D673" s="350"/>
      <c r="E673" s="350"/>
      <c r="F673" s="351"/>
      <c r="G673" s="350"/>
      <c r="H673" s="350"/>
      <c r="I673" s="354"/>
      <c r="J673" s="353"/>
      <c r="K673" s="353"/>
      <c r="L673" s="354"/>
      <c r="M673" s="353"/>
      <c r="N673" s="371"/>
      <c r="O673" s="70">
        <f t="shared" si="24"/>
        <v>0</v>
      </c>
      <c r="P673" s="70">
        <f t="shared" si="24"/>
        <v>0</v>
      </c>
      <c r="Q673" s="135" t="str">
        <f t="shared" si="25"/>
        <v/>
      </c>
    </row>
    <row r="674" spans="1:17" x14ac:dyDescent="0.2">
      <c r="A674" s="363"/>
      <c r="B674" s="348"/>
      <c r="C674" s="372"/>
      <c r="D674" s="350"/>
      <c r="E674" s="350"/>
      <c r="F674" s="351"/>
      <c r="G674" s="350"/>
      <c r="H674" s="350"/>
      <c r="I674" s="354"/>
      <c r="J674" s="353"/>
      <c r="K674" s="353"/>
      <c r="L674" s="354"/>
      <c r="M674" s="353"/>
      <c r="N674" s="371"/>
      <c r="O674" s="70">
        <f t="shared" si="24"/>
        <v>0</v>
      </c>
      <c r="P674" s="70">
        <f t="shared" si="24"/>
        <v>0</v>
      </c>
      <c r="Q674" s="135" t="str">
        <f t="shared" si="25"/>
        <v/>
      </c>
    </row>
    <row r="675" spans="1:17" x14ac:dyDescent="0.2">
      <c r="A675" s="363"/>
      <c r="B675" s="348"/>
      <c r="C675" s="372"/>
      <c r="D675" s="350"/>
      <c r="E675" s="350"/>
      <c r="F675" s="351"/>
      <c r="G675" s="350"/>
      <c r="H675" s="350"/>
      <c r="I675" s="354"/>
      <c r="J675" s="353"/>
      <c r="K675" s="353"/>
      <c r="L675" s="354"/>
      <c r="M675" s="353"/>
      <c r="N675" s="371"/>
      <c r="O675" s="70">
        <f t="shared" si="24"/>
        <v>0</v>
      </c>
      <c r="P675" s="70">
        <f t="shared" si="24"/>
        <v>0</v>
      </c>
      <c r="Q675" s="135" t="str">
        <f t="shared" si="25"/>
        <v/>
      </c>
    </row>
    <row r="676" spans="1:17" x14ac:dyDescent="0.2">
      <c r="A676" s="363"/>
      <c r="B676" s="348"/>
      <c r="C676" s="372"/>
      <c r="D676" s="350"/>
      <c r="E676" s="350"/>
      <c r="F676" s="351"/>
      <c r="G676" s="350"/>
      <c r="H676" s="350"/>
      <c r="I676" s="354"/>
      <c r="J676" s="353"/>
      <c r="K676" s="353"/>
      <c r="L676" s="354"/>
      <c r="M676" s="353"/>
      <c r="N676" s="371"/>
      <c r="O676" s="70">
        <f t="shared" si="24"/>
        <v>0</v>
      </c>
      <c r="P676" s="70">
        <f t="shared" si="24"/>
        <v>0</v>
      </c>
      <c r="Q676" s="135" t="str">
        <f t="shared" si="25"/>
        <v/>
      </c>
    </row>
    <row r="677" spans="1:17" x14ac:dyDescent="0.2">
      <c r="A677" s="363"/>
      <c r="B677" s="348"/>
      <c r="C677" s="372"/>
      <c r="D677" s="350"/>
      <c r="E677" s="350"/>
      <c r="F677" s="351"/>
      <c r="G677" s="350"/>
      <c r="H677" s="350"/>
      <c r="I677" s="354"/>
      <c r="J677" s="353"/>
      <c r="K677" s="353"/>
      <c r="L677" s="354"/>
      <c r="M677" s="353"/>
      <c r="N677" s="371"/>
      <c r="O677" s="70">
        <f t="shared" si="24"/>
        <v>0</v>
      </c>
      <c r="P677" s="70">
        <f t="shared" si="24"/>
        <v>0</v>
      </c>
      <c r="Q677" s="135" t="str">
        <f t="shared" si="25"/>
        <v/>
      </c>
    </row>
    <row r="678" spans="1:17" x14ac:dyDescent="0.2">
      <c r="A678" s="363"/>
      <c r="B678" s="348"/>
      <c r="C678" s="372"/>
      <c r="D678" s="350"/>
      <c r="E678" s="350"/>
      <c r="F678" s="351"/>
      <c r="G678" s="350"/>
      <c r="H678" s="350"/>
      <c r="I678" s="354"/>
      <c r="J678" s="353"/>
      <c r="K678" s="353"/>
      <c r="L678" s="354"/>
      <c r="M678" s="353"/>
      <c r="N678" s="371"/>
      <c r="O678" s="70">
        <f t="shared" si="24"/>
        <v>0</v>
      </c>
      <c r="P678" s="70">
        <f t="shared" si="24"/>
        <v>0</v>
      </c>
      <c r="Q678" s="135" t="str">
        <f t="shared" si="25"/>
        <v/>
      </c>
    </row>
    <row r="679" spans="1:17" x14ac:dyDescent="0.2">
      <c r="A679" s="363"/>
      <c r="B679" s="348"/>
      <c r="C679" s="372"/>
      <c r="D679" s="350"/>
      <c r="E679" s="350"/>
      <c r="F679" s="351"/>
      <c r="G679" s="350"/>
      <c r="H679" s="350"/>
      <c r="I679" s="354"/>
      <c r="J679" s="353"/>
      <c r="K679" s="353"/>
      <c r="L679" s="354"/>
      <c r="M679" s="353"/>
      <c r="N679" s="371"/>
      <c r="O679" s="70">
        <f t="shared" si="24"/>
        <v>0</v>
      </c>
      <c r="P679" s="70">
        <f t="shared" si="24"/>
        <v>0</v>
      </c>
      <c r="Q679" s="135" t="str">
        <f t="shared" si="25"/>
        <v/>
      </c>
    </row>
    <row r="680" spans="1:17" x14ac:dyDescent="0.2">
      <c r="A680" s="363"/>
      <c r="B680" s="348"/>
      <c r="C680" s="372"/>
      <c r="D680" s="350"/>
      <c r="E680" s="350"/>
      <c r="F680" s="351"/>
      <c r="G680" s="350"/>
      <c r="H680" s="350"/>
      <c r="I680" s="354"/>
      <c r="J680" s="353"/>
      <c r="K680" s="353"/>
      <c r="L680" s="354"/>
      <c r="M680" s="353"/>
      <c r="N680" s="371"/>
      <c r="O680" s="70">
        <f t="shared" si="24"/>
        <v>0</v>
      </c>
      <c r="P680" s="70">
        <f t="shared" si="24"/>
        <v>0</v>
      </c>
      <c r="Q680" s="135" t="str">
        <f t="shared" si="25"/>
        <v/>
      </c>
    </row>
    <row r="681" spans="1:17" x14ac:dyDescent="0.2">
      <c r="A681" s="363"/>
      <c r="B681" s="348"/>
      <c r="C681" s="372"/>
      <c r="D681" s="350"/>
      <c r="E681" s="350"/>
      <c r="F681" s="351"/>
      <c r="G681" s="350"/>
      <c r="H681" s="350"/>
      <c r="I681" s="354"/>
      <c r="J681" s="353"/>
      <c r="K681" s="353"/>
      <c r="L681" s="354"/>
      <c r="M681" s="353"/>
      <c r="N681" s="371"/>
      <c r="O681" s="70">
        <f t="shared" si="24"/>
        <v>0</v>
      </c>
      <c r="P681" s="70">
        <f t="shared" si="24"/>
        <v>0</v>
      </c>
      <c r="Q681" s="135" t="str">
        <f t="shared" si="25"/>
        <v/>
      </c>
    </row>
    <row r="682" spans="1:17" x14ac:dyDescent="0.2">
      <c r="A682" s="363"/>
      <c r="B682" s="348"/>
      <c r="C682" s="372"/>
      <c r="D682" s="350"/>
      <c r="E682" s="350"/>
      <c r="F682" s="351"/>
      <c r="G682" s="350"/>
      <c r="H682" s="350"/>
      <c r="I682" s="354"/>
      <c r="J682" s="353"/>
      <c r="K682" s="353"/>
      <c r="L682" s="354"/>
      <c r="M682" s="353"/>
      <c r="N682" s="371"/>
      <c r="O682" s="70">
        <f t="shared" si="24"/>
        <v>0</v>
      </c>
      <c r="P682" s="70">
        <f t="shared" si="24"/>
        <v>0</v>
      </c>
      <c r="Q682" s="135" t="str">
        <f t="shared" si="25"/>
        <v/>
      </c>
    </row>
    <row r="683" spans="1:17" x14ac:dyDescent="0.2">
      <c r="A683" s="363"/>
      <c r="B683" s="348"/>
      <c r="C683" s="372"/>
      <c r="D683" s="350"/>
      <c r="E683" s="350"/>
      <c r="F683" s="351"/>
      <c r="G683" s="350"/>
      <c r="H683" s="350"/>
      <c r="I683" s="354"/>
      <c r="J683" s="353"/>
      <c r="K683" s="353"/>
      <c r="L683" s="354"/>
      <c r="M683" s="353"/>
      <c r="N683" s="371"/>
      <c r="O683" s="70">
        <f t="shared" si="24"/>
        <v>0</v>
      </c>
      <c r="P683" s="70">
        <f t="shared" si="24"/>
        <v>0</v>
      </c>
      <c r="Q683" s="135" t="str">
        <f t="shared" si="25"/>
        <v/>
      </c>
    </row>
    <row r="684" spans="1:17" x14ac:dyDescent="0.2">
      <c r="A684" s="363"/>
      <c r="B684" s="348"/>
      <c r="C684" s="372"/>
      <c r="D684" s="350"/>
      <c r="E684" s="350"/>
      <c r="F684" s="351"/>
      <c r="G684" s="350"/>
      <c r="H684" s="350"/>
      <c r="I684" s="354"/>
      <c r="J684" s="353"/>
      <c r="K684" s="353"/>
      <c r="L684" s="354"/>
      <c r="M684" s="353"/>
      <c r="N684" s="371"/>
      <c r="O684" s="70">
        <f t="shared" si="24"/>
        <v>0</v>
      </c>
      <c r="P684" s="70">
        <f t="shared" si="24"/>
        <v>0</v>
      </c>
      <c r="Q684" s="135" t="str">
        <f t="shared" si="25"/>
        <v/>
      </c>
    </row>
    <row r="685" spans="1:17" x14ac:dyDescent="0.2">
      <c r="A685" s="363"/>
      <c r="B685" s="348"/>
      <c r="C685" s="372"/>
      <c r="D685" s="350"/>
      <c r="E685" s="350"/>
      <c r="F685" s="351"/>
      <c r="G685" s="350"/>
      <c r="H685" s="350"/>
      <c r="I685" s="354"/>
      <c r="J685" s="353"/>
      <c r="K685" s="353"/>
      <c r="L685" s="354"/>
      <c r="M685" s="353"/>
      <c r="N685" s="371"/>
      <c r="O685" s="70">
        <f t="shared" si="24"/>
        <v>0</v>
      </c>
      <c r="P685" s="70">
        <f t="shared" si="24"/>
        <v>0</v>
      </c>
      <c r="Q685" s="135" t="str">
        <f t="shared" si="25"/>
        <v/>
      </c>
    </row>
    <row r="686" spans="1:17" x14ac:dyDescent="0.2">
      <c r="A686" s="363"/>
      <c r="B686" s="348"/>
      <c r="C686" s="372"/>
      <c r="D686" s="350"/>
      <c r="E686" s="350"/>
      <c r="F686" s="351"/>
      <c r="G686" s="350"/>
      <c r="H686" s="350"/>
      <c r="I686" s="354"/>
      <c r="J686" s="353"/>
      <c r="K686" s="353"/>
      <c r="L686" s="354"/>
      <c r="M686" s="353"/>
      <c r="N686" s="371"/>
      <c r="O686" s="70">
        <f t="shared" si="24"/>
        <v>0</v>
      </c>
      <c r="P686" s="70">
        <f t="shared" si="24"/>
        <v>0</v>
      </c>
      <c r="Q686" s="135" t="str">
        <f t="shared" si="25"/>
        <v/>
      </c>
    </row>
    <row r="687" spans="1:17" x14ac:dyDescent="0.2">
      <c r="A687" s="363"/>
      <c r="B687" s="348"/>
      <c r="C687" s="372"/>
      <c r="D687" s="350"/>
      <c r="E687" s="350"/>
      <c r="F687" s="351"/>
      <c r="G687" s="350"/>
      <c r="H687" s="350"/>
      <c r="I687" s="354"/>
      <c r="J687" s="353"/>
      <c r="K687" s="353"/>
      <c r="L687" s="354"/>
      <c r="M687" s="353"/>
      <c r="N687" s="371"/>
      <c r="O687" s="70">
        <f t="shared" si="24"/>
        <v>0</v>
      </c>
      <c r="P687" s="70">
        <f t="shared" si="24"/>
        <v>0</v>
      </c>
      <c r="Q687" s="135" t="str">
        <f t="shared" si="25"/>
        <v/>
      </c>
    </row>
    <row r="688" spans="1:17" x14ac:dyDescent="0.2">
      <c r="A688" s="363"/>
      <c r="B688" s="348"/>
      <c r="C688" s="372"/>
      <c r="D688" s="350"/>
      <c r="E688" s="350"/>
      <c r="F688" s="351"/>
      <c r="G688" s="350"/>
      <c r="H688" s="350"/>
      <c r="I688" s="354"/>
      <c r="J688" s="353"/>
      <c r="K688" s="353"/>
      <c r="L688" s="354"/>
      <c r="M688" s="353"/>
      <c r="N688" s="371"/>
      <c r="O688" s="70">
        <f t="shared" si="24"/>
        <v>0</v>
      </c>
      <c r="P688" s="70">
        <f t="shared" si="24"/>
        <v>0</v>
      </c>
      <c r="Q688" s="135" t="str">
        <f t="shared" si="25"/>
        <v/>
      </c>
    </row>
    <row r="689" spans="1:17" x14ac:dyDescent="0.2">
      <c r="A689" s="363"/>
      <c r="B689" s="348"/>
      <c r="C689" s="372"/>
      <c r="D689" s="350"/>
      <c r="E689" s="350"/>
      <c r="F689" s="351"/>
      <c r="G689" s="350"/>
      <c r="H689" s="350"/>
      <c r="I689" s="354"/>
      <c r="J689" s="353"/>
      <c r="K689" s="353"/>
      <c r="L689" s="354"/>
      <c r="M689" s="353"/>
      <c r="N689" s="371"/>
      <c r="O689" s="70">
        <f t="shared" si="24"/>
        <v>0</v>
      </c>
      <c r="P689" s="70">
        <f t="shared" si="24"/>
        <v>0</v>
      </c>
      <c r="Q689" s="135" t="str">
        <f t="shared" si="25"/>
        <v/>
      </c>
    </row>
    <row r="690" spans="1:17" x14ac:dyDescent="0.2">
      <c r="A690" s="363"/>
      <c r="B690" s="348"/>
      <c r="C690" s="372"/>
      <c r="D690" s="350"/>
      <c r="E690" s="350"/>
      <c r="F690" s="351"/>
      <c r="G690" s="350"/>
      <c r="H690" s="350"/>
      <c r="I690" s="354"/>
      <c r="J690" s="353"/>
      <c r="K690" s="353"/>
      <c r="L690" s="354"/>
      <c r="M690" s="353"/>
      <c r="N690" s="371"/>
      <c r="O690" s="70">
        <f t="shared" si="24"/>
        <v>0</v>
      </c>
      <c r="P690" s="70">
        <f t="shared" si="24"/>
        <v>0</v>
      </c>
      <c r="Q690" s="135" t="str">
        <f t="shared" si="25"/>
        <v/>
      </c>
    </row>
    <row r="691" spans="1:17" x14ac:dyDescent="0.2">
      <c r="A691" s="363"/>
      <c r="B691" s="348"/>
      <c r="C691" s="372"/>
      <c r="D691" s="350"/>
      <c r="E691" s="350"/>
      <c r="F691" s="351"/>
      <c r="G691" s="350"/>
      <c r="H691" s="350"/>
      <c r="I691" s="354"/>
      <c r="J691" s="353"/>
      <c r="K691" s="353"/>
      <c r="L691" s="354"/>
      <c r="M691" s="353"/>
      <c r="N691" s="371"/>
      <c r="O691" s="70">
        <f t="shared" si="24"/>
        <v>0</v>
      </c>
      <c r="P691" s="70">
        <f t="shared" si="24"/>
        <v>0</v>
      </c>
      <c r="Q691" s="135" t="str">
        <f t="shared" si="25"/>
        <v/>
      </c>
    </row>
    <row r="692" spans="1:17" x14ac:dyDescent="0.2">
      <c r="A692" s="363"/>
      <c r="B692" s="348"/>
      <c r="C692" s="372"/>
      <c r="D692" s="350"/>
      <c r="E692" s="350"/>
      <c r="F692" s="351"/>
      <c r="G692" s="350"/>
      <c r="H692" s="350"/>
      <c r="I692" s="354"/>
      <c r="J692" s="353"/>
      <c r="K692" s="353"/>
      <c r="L692" s="354"/>
      <c r="M692" s="353"/>
      <c r="N692" s="371"/>
      <c r="O692" s="70">
        <f t="shared" si="24"/>
        <v>0</v>
      </c>
      <c r="P692" s="70">
        <f t="shared" si="24"/>
        <v>0</v>
      </c>
      <c r="Q692" s="135" t="str">
        <f t="shared" si="25"/>
        <v/>
      </c>
    </row>
    <row r="693" spans="1:17" x14ac:dyDescent="0.2">
      <c r="A693" s="363"/>
      <c r="B693" s="348"/>
      <c r="C693" s="372"/>
      <c r="D693" s="350"/>
      <c r="E693" s="350"/>
      <c r="F693" s="351"/>
      <c r="G693" s="350"/>
      <c r="H693" s="350"/>
      <c r="I693" s="354"/>
      <c r="J693" s="353"/>
      <c r="K693" s="353"/>
      <c r="L693" s="354"/>
      <c r="M693" s="353"/>
      <c r="N693" s="371"/>
      <c r="O693" s="70">
        <f t="shared" si="24"/>
        <v>0</v>
      </c>
      <c r="P693" s="70">
        <f t="shared" si="24"/>
        <v>0</v>
      </c>
      <c r="Q693" s="135" t="str">
        <f t="shared" si="25"/>
        <v/>
      </c>
    </row>
    <row r="694" spans="1:17" x14ac:dyDescent="0.2">
      <c r="A694" s="363"/>
      <c r="B694" s="348"/>
      <c r="C694" s="372"/>
      <c r="D694" s="350"/>
      <c r="E694" s="350"/>
      <c r="F694" s="351"/>
      <c r="G694" s="350"/>
      <c r="H694" s="350"/>
      <c r="I694" s="354"/>
      <c r="J694" s="353"/>
      <c r="K694" s="353"/>
      <c r="L694" s="354"/>
      <c r="M694" s="353"/>
      <c r="N694" s="371"/>
      <c r="O694" s="70">
        <f t="shared" si="24"/>
        <v>0</v>
      </c>
      <c r="P694" s="70">
        <f t="shared" si="24"/>
        <v>0</v>
      </c>
      <c r="Q694" s="135" t="str">
        <f t="shared" si="25"/>
        <v/>
      </c>
    </row>
    <row r="695" spans="1:17" x14ac:dyDescent="0.2">
      <c r="A695" s="363"/>
      <c r="B695" s="348"/>
      <c r="C695" s="372"/>
      <c r="D695" s="350"/>
      <c r="E695" s="350"/>
      <c r="F695" s="351"/>
      <c r="G695" s="350"/>
      <c r="H695" s="350"/>
      <c r="I695" s="354"/>
      <c r="J695" s="353"/>
      <c r="K695" s="353"/>
      <c r="L695" s="354"/>
      <c r="M695" s="353"/>
      <c r="N695" s="371"/>
      <c r="O695" s="70">
        <f t="shared" si="24"/>
        <v>0</v>
      </c>
      <c r="P695" s="70">
        <f t="shared" si="24"/>
        <v>0</v>
      </c>
      <c r="Q695" s="135" t="str">
        <f t="shared" si="25"/>
        <v/>
      </c>
    </row>
    <row r="696" spans="1:17" x14ac:dyDescent="0.2">
      <c r="A696" s="363"/>
      <c r="B696" s="348"/>
      <c r="C696" s="372"/>
      <c r="D696" s="350"/>
      <c r="E696" s="350"/>
      <c r="F696" s="351"/>
      <c r="G696" s="350"/>
      <c r="H696" s="350"/>
      <c r="I696" s="354"/>
      <c r="J696" s="353"/>
      <c r="K696" s="353"/>
      <c r="L696" s="354"/>
      <c r="M696" s="353"/>
      <c r="N696" s="371"/>
      <c r="O696" s="70">
        <f t="shared" si="24"/>
        <v>0</v>
      </c>
      <c r="P696" s="70">
        <f t="shared" si="24"/>
        <v>0</v>
      </c>
      <c r="Q696" s="135" t="str">
        <f t="shared" si="25"/>
        <v/>
      </c>
    </row>
    <row r="697" spans="1:17" x14ac:dyDescent="0.2">
      <c r="A697" s="363"/>
      <c r="B697" s="348"/>
      <c r="C697" s="372"/>
      <c r="D697" s="350"/>
      <c r="E697" s="350"/>
      <c r="F697" s="351"/>
      <c r="G697" s="350"/>
      <c r="H697" s="350"/>
      <c r="I697" s="354"/>
      <c r="J697" s="353"/>
      <c r="K697" s="353"/>
      <c r="L697" s="354"/>
      <c r="M697" s="353"/>
      <c r="N697" s="371"/>
      <c r="O697" s="70">
        <f t="shared" si="24"/>
        <v>0</v>
      </c>
      <c r="P697" s="70">
        <f t="shared" si="24"/>
        <v>0</v>
      </c>
      <c r="Q697" s="135" t="str">
        <f t="shared" si="25"/>
        <v/>
      </c>
    </row>
    <row r="698" spans="1:17" x14ac:dyDescent="0.2">
      <c r="A698" s="363"/>
      <c r="B698" s="348"/>
      <c r="C698" s="372"/>
      <c r="D698" s="350"/>
      <c r="E698" s="350"/>
      <c r="F698" s="351"/>
      <c r="G698" s="350"/>
      <c r="H698" s="350"/>
      <c r="I698" s="354"/>
      <c r="J698" s="353"/>
      <c r="K698" s="353"/>
      <c r="L698" s="354"/>
      <c r="M698" s="353"/>
      <c r="N698" s="371"/>
      <c r="O698" s="70">
        <f t="shared" si="24"/>
        <v>0</v>
      </c>
      <c r="P698" s="70">
        <f t="shared" si="24"/>
        <v>0</v>
      </c>
      <c r="Q698" s="135" t="str">
        <f t="shared" si="25"/>
        <v/>
      </c>
    </row>
    <row r="699" spans="1:17" x14ac:dyDescent="0.2">
      <c r="A699" s="363"/>
      <c r="B699" s="348"/>
      <c r="C699" s="372"/>
      <c r="D699" s="350"/>
      <c r="E699" s="350"/>
      <c r="F699" s="351"/>
      <c r="G699" s="350"/>
      <c r="H699" s="350"/>
      <c r="I699" s="354"/>
      <c r="J699" s="353"/>
      <c r="K699" s="353"/>
      <c r="L699" s="354"/>
      <c r="M699" s="353"/>
      <c r="N699" s="371"/>
      <c r="O699" s="70">
        <f t="shared" ref="O699:P755" si="26">IF(B699=0,0,IF(YEAR(B699)=$P$1,MONTH(B699)-$O$1+1,(YEAR(B699)-$P$1)*12-$O$1+1+MONTH(B699)))</f>
        <v>0</v>
      </c>
      <c r="P699" s="70">
        <f t="shared" si="26"/>
        <v>0</v>
      </c>
      <c r="Q699" s="135" t="str">
        <f t="shared" si="25"/>
        <v/>
      </c>
    </row>
    <row r="700" spans="1:17" x14ac:dyDescent="0.2">
      <c r="A700" s="363"/>
      <c r="B700" s="348"/>
      <c r="C700" s="372"/>
      <c r="D700" s="350"/>
      <c r="E700" s="350"/>
      <c r="F700" s="351"/>
      <c r="G700" s="350"/>
      <c r="H700" s="350"/>
      <c r="I700" s="354"/>
      <c r="J700" s="353"/>
      <c r="K700" s="353"/>
      <c r="L700" s="354"/>
      <c r="M700" s="353"/>
      <c r="N700" s="371"/>
      <c r="O700" s="70">
        <f t="shared" si="26"/>
        <v>0</v>
      </c>
      <c r="P700" s="70">
        <f t="shared" si="26"/>
        <v>0</v>
      </c>
      <c r="Q700" s="135" t="str">
        <f t="shared" si="25"/>
        <v/>
      </c>
    </row>
    <row r="701" spans="1:17" x14ac:dyDescent="0.2">
      <c r="A701" s="363"/>
      <c r="B701" s="348"/>
      <c r="C701" s="372"/>
      <c r="D701" s="350"/>
      <c r="E701" s="350"/>
      <c r="F701" s="351"/>
      <c r="G701" s="350"/>
      <c r="H701" s="350"/>
      <c r="I701" s="354"/>
      <c r="J701" s="353"/>
      <c r="K701" s="353"/>
      <c r="L701" s="354"/>
      <c r="M701" s="353"/>
      <c r="N701" s="371"/>
      <c r="O701" s="70">
        <f t="shared" si="26"/>
        <v>0</v>
      </c>
      <c r="P701" s="70">
        <f t="shared" si="26"/>
        <v>0</v>
      </c>
      <c r="Q701" s="135" t="str">
        <f t="shared" si="25"/>
        <v/>
      </c>
    </row>
    <row r="702" spans="1:17" x14ac:dyDescent="0.2">
      <c r="A702" s="363"/>
      <c r="B702" s="348"/>
      <c r="C702" s="372"/>
      <c r="D702" s="350"/>
      <c r="E702" s="350"/>
      <c r="F702" s="351"/>
      <c r="G702" s="350"/>
      <c r="H702" s="350"/>
      <c r="I702" s="354"/>
      <c r="J702" s="353"/>
      <c r="K702" s="353"/>
      <c r="L702" s="354"/>
      <c r="M702" s="353"/>
      <c r="N702" s="371"/>
      <c r="O702" s="70">
        <f t="shared" si="26"/>
        <v>0</v>
      </c>
      <c r="P702" s="70">
        <f t="shared" si="26"/>
        <v>0</v>
      </c>
      <c r="Q702" s="135" t="str">
        <f t="shared" si="25"/>
        <v/>
      </c>
    </row>
    <row r="703" spans="1:17" x14ac:dyDescent="0.2">
      <c r="A703" s="363"/>
      <c r="B703" s="348"/>
      <c r="C703" s="372"/>
      <c r="D703" s="350"/>
      <c r="E703" s="350"/>
      <c r="F703" s="351"/>
      <c r="G703" s="350"/>
      <c r="H703" s="350"/>
      <c r="I703" s="354"/>
      <c r="J703" s="353"/>
      <c r="K703" s="353"/>
      <c r="L703" s="354"/>
      <c r="M703" s="353"/>
      <c r="N703" s="371"/>
      <c r="O703" s="70">
        <f t="shared" si="26"/>
        <v>0</v>
      </c>
      <c r="P703" s="70">
        <f t="shared" si="26"/>
        <v>0</v>
      </c>
      <c r="Q703" s="135" t="str">
        <f t="shared" si="25"/>
        <v/>
      </c>
    </row>
    <row r="704" spans="1:17" x14ac:dyDescent="0.2">
      <c r="A704" s="363"/>
      <c r="B704" s="348"/>
      <c r="C704" s="372"/>
      <c r="D704" s="350"/>
      <c r="E704" s="350"/>
      <c r="F704" s="351"/>
      <c r="G704" s="350"/>
      <c r="H704" s="350"/>
      <c r="I704" s="354"/>
      <c r="J704" s="353"/>
      <c r="K704" s="353"/>
      <c r="L704" s="354"/>
      <c r="M704" s="353"/>
      <c r="N704" s="371"/>
      <c r="O704" s="70">
        <f t="shared" si="26"/>
        <v>0</v>
      </c>
      <c r="P704" s="70">
        <f t="shared" si="26"/>
        <v>0</v>
      </c>
      <c r="Q704" s="135" t="str">
        <f t="shared" si="25"/>
        <v/>
      </c>
    </row>
    <row r="705" spans="1:17" x14ac:dyDescent="0.2">
      <c r="A705" s="363"/>
      <c r="B705" s="348"/>
      <c r="C705" s="372"/>
      <c r="D705" s="350"/>
      <c r="E705" s="350"/>
      <c r="F705" s="351"/>
      <c r="G705" s="350"/>
      <c r="H705" s="350"/>
      <c r="I705" s="354"/>
      <c r="J705" s="353"/>
      <c r="K705" s="353"/>
      <c r="L705" s="354"/>
      <c r="M705" s="353"/>
      <c r="N705" s="371"/>
      <c r="O705" s="70">
        <f t="shared" si="26"/>
        <v>0</v>
      </c>
      <c r="P705" s="70">
        <f t="shared" si="26"/>
        <v>0</v>
      </c>
      <c r="Q705" s="135" t="str">
        <f t="shared" si="25"/>
        <v/>
      </c>
    </row>
    <row r="706" spans="1:17" x14ac:dyDescent="0.2">
      <c r="A706" s="363"/>
      <c r="B706" s="348"/>
      <c r="C706" s="372"/>
      <c r="D706" s="350"/>
      <c r="E706" s="350"/>
      <c r="F706" s="351"/>
      <c r="G706" s="350"/>
      <c r="H706" s="350"/>
      <c r="I706" s="354"/>
      <c r="J706" s="353"/>
      <c r="K706" s="353"/>
      <c r="L706" s="354"/>
      <c r="M706" s="353"/>
      <c r="N706" s="371"/>
      <c r="O706" s="70">
        <f t="shared" si="26"/>
        <v>0</v>
      </c>
      <c r="P706" s="70">
        <f t="shared" si="26"/>
        <v>0</v>
      </c>
      <c r="Q706" s="135" t="str">
        <f t="shared" si="25"/>
        <v/>
      </c>
    </row>
    <row r="707" spans="1:17" x14ac:dyDescent="0.2">
      <c r="A707" s="363"/>
      <c r="B707" s="348"/>
      <c r="C707" s="372"/>
      <c r="D707" s="350"/>
      <c r="E707" s="350"/>
      <c r="F707" s="351"/>
      <c r="G707" s="350"/>
      <c r="H707" s="350"/>
      <c r="I707" s="354"/>
      <c r="J707" s="353"/>
      <c r="K707" s="353"/>
      <c r="L707" s="354"/>
      <c r="M707" s="353"/>
      <c r="N707" s="371"/>
      <c r="O707" s="70">
        <f t="shared" si="26"/>
        <v>0</v>
      </c>
      <c r="P707" s="70">
        <f t="shared" si="26"/>
        <v>0</v>
      </c>
      <c r="Q707" s="135" t="str">
        <f t="shared" si="25"/>
        <v/>
      </c>
    </row>
    <row r="708" spans="1:17" x14ac:dyDescent="0.2">
      <c r="A708" s="363"/>
      <c r="B708" s="348"/>
      <c r="C708" s="372"/>
      <c r="D708" s="350"/>
      <c r="E708" s="350"/>
      <c r="F708" s="383"/>
      <c r="G708" s="350"/>
      <c r="H708" s="350"/>
      <c r="I708" s="354"/>
      <c r="J708" s="353"/>
      <c r="K708" s="353"/>
      <c r="L708" s="354"/>
      <c r="M708" s="353"/>
      <c r="N708" s="371"/>
      <c r="O708" s="70">
        <f t="shared" si="26"/>
        <v>0</v>
      </c>
      <c r="P708" s="70">
        <f t="shared" si="26"/>
        <v>0</v>
      </c>
      <c r="Q708" s="135" t="str">
        <f t="shared" si="25"/>
        <v/>
      </c>
    </row>
    <row r="709" spans="1:17" x14ac:dyDescent="0.2">
      <c r="A709" s="363"/>
      <c r="B709" s="348"/>
      <c r="C709" s="372"/>
      <c r="D709" s="350"/>
      <c r="E709" s="350"/>
      <c r="F709" s="351"/>
      <c r="G709" s="350"/>
      <c r="H709" s="350"/>
      <c r="I709" s="354"/>
      <c r="J709" s="353"/>
      <c r="K709" s="353"/>
      <c r="L709" s="354"/>
      <c r="M709" s="353"/>
      <c r="N709" s="371"/>
      <c r="O709" s="70">
        <f t="shared" si="26"/>
        <v>0</v>
      </c>
      <c r="P709" s="70">
        <f t="shared" si="26"/>
        <v>0</v>
      </c>
      <c r="Q709" s="135" t="str">
        <f t="shared" ref="Q709:Q772" si="27">SUBSTITUTE(D709," ","_")</f>
        <v/>
      </c>
    </row>
    <row r="710" spans="1:17" x14ac:dyDescent="0.2">
      <c r="A710" s="363"/>
      <c r="B710" s="348"/>
      <c r="C710" s="372"/>
      <c r="D710" s="350"/>
      <c r="E710" s="350"/>
      <c r="F710" s="351"/>
      <c r="G710" s="350"/>
      <c r="H710" s="350"/>
      <c r="I710" s="354"/>
      <c r="J710" s="353"/>
      <c r="K710" s="353"/>
      <c r="L710" s="354"/>
      <c r="M710" s="353"/>
      <c r="N710" s="371"/>
      <c r="O710" s="70">
        <f t="shared" si="26"/>
        <v>0</v>
      </c>
      <c r="P710" s="70">
        <f t="shared" si="26"/>
        <v>0</v>
      </c>
      <c r="Q710" s="135" t="str">
        <f t="shared" si="27"/>
        <v/>
      </c>
    </row>
    <row r="711" spans="1:17" x14ac:dyDescent="0.2">
      <c r="A711" s="363"/>
      <c r="B711" s="348"/>
      <c r="C711" s="372"/>
      <c r="D711" s="350"/>
      <c r="E711" s="350"/>
      <c r="F711" s="351"/>
      <c r="G711" s="350"/>
      <c r="H711" s="350"/>
      <c r="I711" s="354"/>
      <c r="J711" s="353"/>
      <c r="K711" s="353"/>
      <c r="L711" s="354"/>
      <c r="M711" s="353"/>
      <c r="N711" s="371"/>
      <c r="O711" s="70">
        <f t="shared" si="26"/>
        <v>0</v>
      </c>
      <c r="P711" s="70">
        <f t="shared" si="26"/>
        <v>0</v>
      </c>
      <c r="Q711" s="135" t="str">
        <f t="shared" si="27"/>
        <v/>
      </c>
    </row>
    <row r="712" spans="1:17" x14ac:dyDescent="0.2">
      <c r="A712" s="363"/>
      <c r="B712" s="348"/>
      <c r="C712" s="372"/>
      <c r="D712" s="350"/>
      <c r="E712" s="350"/>
      <c r="F712" s="351"/>
      <c r="G712" s="350"/>
      <c r="H712" s="350"/>
      <c r="I712" s="354"/>
      <c r="J712" s="353"/>
      <c r="K712" s="353"/>
      <c r="L712" s="354"/>
      <c r="M712" s="353"/>
      <c r="N712" s="371"/>
      <c r="O712" s="70">
        <f t="shared" si="26"/>
        <v>0</v>
      </c>
      <c r="P712" s="70">
        <f t="shared" si="26"/>
        <v>0</v>
      </c>
      <c r="Q712" s="135" t="str">
        <f t="shared" si="27"/>
        <v/>
      </c>
    </row>
    <row r="713" spans="1:17" x14ac:dyDescent="0.2">
      <c r="A713" s="363"/>
      <c r="B713" s="348"/>
      <c r="C713" s="372"/>
      <c r="D713" s="350"/>
      <c r="E713" s="350"/>
      <c r="F713" s="351"/>
      <c r="G713" s="350"/>
      <c r="H713" s="350"/>
      <c r="I713" s="354"/>
      <c r="J713" s="353"/>
      <c r="K713" s="353"/>
      <c r="L713" s="354"/>
      <c r="M713" s="353"/>
      <c r="N713" s="371"/>
      <c r="O713" s="70">
        <f t="shared" si="26"/>
        <v>0</v>
      </c>
      <c r="P713" s="70">
        <f t="shared" si="26"/>
        <v>0</v>
      </c>
      <c r="Q713" s="135" t="str">
        <f t="shared" si="27"/>
        <v/>
      </c>
    </row>
    <row r="714" spans="1:17" x14ac:dyDescent="0.2">
      <c r="A714" s="363"/>
      <c r="B714" s="348"/>
      <c r="C714" s="372"/>
      <c r="D714" s="350"/>
      <c r="E714" s="350"/>
      <c r="F714" s="351"/>
      <c r="G714" s="350"/>
      <c r="H714" s="350"/>
      <c r="I714" s="354"/>
      <c r="J714" s="353"/>
      <c r="K714" s="353"/>
      <c r="L714" s="354"/>
      <c r="M714" s="353"/>
      <c r="N714" s="371"/>
      <c r="O714" s="70">
        <f t="shared" si="26"/>
        <v>0</v>
      </c>
      <c r="P714" s="70">
        <f t="shared" si="26"/>
        <v>0</v>
      </c>
      <c r="Q714" s="135" t="str">
        <f t="shared" si="27"/>
        <v/>
      </c>
    </row>
    <row r="715" spans="1:17" x14ac:dyDescent="0.2">
      <c r="A715" s="363"/>
      <c r="B715" s="348"/>
      <c r="C715" s="372"/>
      <c r="D715" s="350"/>
      <c r="E715" s="350"/>
      <c r="F715" s="351"/>
      <c r="G715" s="350"/>
      <c r="H715" s="350"/>
      <c r="I715" s="354"/>
      <c r="J715" s="353"/>
      <c r="K715" s="353"/>
      <c r="L715" s="354"/>
      <c r="M715" s="353"/>
      <c r="N715" s="371"/>
      <c r="O715" s="70">
        <f t="shared" si="26"/>
        <v>0</v>
      </c>
      <c r="P715" s="70">
        <f t="shared" si="26"/>
        <v>0</v>
      </c>
      <c r="Q715" s="135" t="str">
        <f t="shared" si="27"/>
        <v/>
      </c>
    </row>
    <row r="716" spans="1:17" x14ac:dyDescent="0.2">
      <c r="A716" s="363"/>
      <c r="B716" s="348"/>
      <c r="C716" s="372"/>
      <c r="D716" s="350"/>
      <c r="E716" s="350"/>
      <c r="F716" s="351"/>
      <c r="G716" s="350"/>
      <c r="H716" s="350"/>
      <c r="I716" s="354"/>
      <c r="J716" s="353"/>
      <c r="K716" s="353"/>
      <c r="L716" s="354"/>
      <c r="M716" s="353"/>
      <c r="N716" s="371"/>
      <c r="O716" s="70">
        <f t="shared" si="26"/>
        <v>0</v>
      </c>
      <c r="P716" s="70">
        <f t="shared" si="26"/>
        <v>0</v>
      </c>
      <c r="Q716" s="135" t="str">
        <f t="shared" si="27"/>
        <v/>
      </c>
    </row>
    <row r="717" spans="1:17" x14ac:dyDescent="0.2">
      <c r="A717" s="363"/>
      <c r="B717" s="348"/>
      <c r="C717" s="372"/>
      <c r="D717" s="350"/>
      <c r="E717" s="350"/>
      <c r="F717" s="351"/>
      <c r="G717" s="350"/>
      <c r="H717" s="350"/>
      <c r="I717" s="354"/>
      <c r="J717" s="353"/>
      <c r="K717" s="353"/>
      <c r="L717" s="354"/>
      <c r="M717" s="353"/>
      <c r="N717" s="371"/>
      <c r="O717" s="70">
        <f t="shared" si="26"/>
        <v>0</v>
      </c>
      <c r="P717" s="70">
        <f t="shared" si="26"/>
        <v>0</v>
      </c>
      <c r="Q717" s="135" t="str">
        <f t="shared" si="27"/>
        <v/>
      </c>
    </row>
    <row r="718" spans="1:17" x14ac:dyDescent="0.2">
      <c r="A718" s="363"/>
      <c r="B718" s="348"/>
      <c r="C718" s="372"/>
      <c r="D718" s="350"/>
      <c r="E718" s="350"/>
      <c r="F718" s="351"/>
      <c r="G718" s="350"/>
      <c r="H718" s="350"/>
      <c r="I718" s="354"/>
      <c r="J718" s="353"/>
      <c r="K718" s="353"/>
      <c r="L718" s="354"/>
      <c r="M718" s="353"/>
      <c r="N718" s="371"/>
      <c r="O718" s="70">
        <f t="shared" si="26"/>
        <v>0</v>
      </c>
      <c r="P718" s="70">
        <f t="shared" si="26"/>
        <v>0</v>
      </c>
      <c r="Q718" s="135" t="str">
        <f t="shared" si="27"/>
        <v/>
      </c>
    </row>
    <row r="719" spans="1:17" x14ac:dyDescent="0.2">
      <c r="A719" s="363"/>
      <c r="B719" s="348"/>
      <c r="C719" s="372"/>
      <c r="D719" s="350"/>
      <c r="E719" s="350"/>
      <c r="F719" s="351"/>
      <c r="G719" s="350"/>
      <c r="H719" s="350"/>
      <c r="I719" s="354"/>
      <c r="J719" s="353"/>
      <c r="K719" s="353"/>
      <c r="L719" s="354"/>
      <c r="M719" s="353"/>
      <c r="N719" s="371"/>
      <c r="O719" s="70">
        <f t="shared" si="26"/>
        <v>0</v>
      </c>
      <c r="P719" s="70">
        <f t="shared" si="26"/>
        <v>0</v>
      </c>
      <c r="Q719" s="135" t="str">
        <f t="shared" si="27"/>
        <v/>
      </c>
    </row>
    <row r="720" spans="1:17" x14ac:dyDescent="0.2">
      <c r="A720" s="363"/>
      <c r="B720" s="348"/>
      <c r="C720" s="372"/>
      <c r="D720" s="350"/>
      <c r="E720" s="350"/>
      <c r="F720" s="351"/>
      <c r="G720" s="350"/>
      <c r="H720" s="350"/>
      <c r="I720" s="354"/>
      <c r="J720" s="353"/>
      <c r="K720" s="353"/>
      <c r="L720" s="354"/>
      <c r="M720" s="353"/>
      <c r="N720" s="371"/>
      <c r="O720" s="70">
        <f t="shared" si="26"/>
        <v>0</v>
      </c>
      <c r="P720" s="70">
        <f t="shared" si="26"/>
        <v>0</v>
      </c>
      <c r="Q720" s="135" t="str">
        <f t="shared" si="27"/>
        <v/>
      </c>
    </row>
    <row r="721" spans="1:17" x14ac:dyDescent="0.2">
      <c r="A721" s="363"/>
      <c r="B721" s="348"/>
      <c r="C721" s="372"/>
      <c r="D721" s="350"/>
      <c r="E721" s="350"/>
      <c r="F721" s="351"/>
      <c r="G721" s="350"/>
      <c r="H721" s="350"/>
      <c r="I721" s="354"/>
      <c r="J721" s="353"/>
      <c r="K721" s="353"/>
      <c r="L721" s="354"/>
      <c r="M721" s="353"/>
      <c r="N721" s="371"/>
      <c r="O721" s="70">
        <f t="shared" si="26"/>
        <v>0</v>
      </c>
      <c r="P721" s="70">
        <f t="shared" si="26"/>
        <v>0</v>
      </c>
      <c r="Q721" s="135" t="str">
        <f t="shared" si="27"/>
        <v/>
      </c>
    </row>
    <row r="722" spans="1:17" x14ac:dyDescent="0.2">
      <c r="A722" s="363"/>
      <c r="B722" s="348"/>
      <c r="C722" s="372"/>
      <c r="D722" s="350"/>
      <c r="E722" s="350"/>
      <c r="F722" s="351"/>
      <c r="G722" s="350"/>
      <c r="H722" s="350"/>
      <c r="I722" s="354"/>
      <c r="J722" s="353"/>
      <c r="K722" s="353"/>
      <c r="L722" s="354"/>
      <c r="M722" s="353"/>
      <c r="N722" s="371"/>
      <c r="O722" s="70">
        <f t="shared" si="26"/>
        <v>0</v>
      </c>
      <c r="P722" s="70">
        <f t="shared" si="26"/>
        <v>0</v>
      </c>
      <c r="Q722" s="135" t="str">
        <f t="shared" si="27"/>
        <v/>
      </c>
    </row>
    <row r="723" spans="1:17" x14ac:dyDescent="0.2">
      <c r="A723" s="363"/>
      <c r="B723" s="348"/>
      <c r="C723" s="372"/>
      <c r="D723" s="350"/>
      <c r="E723" s="350"/>
      <c r="F723" s="351"/>
      <c r="G723" s="350"/>
      <c r="H723" s="350"/>
      <c r="I723" s="354"/>
      <c r="J723" s="353"/>
      <c r="K723" s="353"/>
      <c r="L723" s="354"/>
      <c r="M723" s="353"/>
      <c r="N723" s="371"/>
      <c r="O723" s="70">
        <f t="shared" si="26"/>
        <v>0</v>
      </c>
      <c r="P723" s="70">
        <f t="shared" si="26"/>
        <v>0</v>
      </c>
      <c r="Q723" s="135" t="str">
        <f t="shared" si="27"/>
        <v/>
      </c>
    </row>
    <row r="724" spans="1:17" x14ac:dyDescent="0.2">
      <c r="A724" s="363"/>
      <c r="B724" s="348"/>
      <c r="C724" s="372"/>
      <c r="D724" s="350"/>
      <c r="E724" s="350"/>
      <c r="F724" s="351"/>
      <c r="G724" s="350"/>
      <c r="H724" s="350"/>
      <c r="I724" s="354"/>
      <c r="J724" s="353"/>
      <c r="K724" s="353"/>
      <c r="L724" s="354"/>
      <c r="M724" s="353"/>
      <c r="N724" s="371"/>
      <c r="O724" s="70">
        <f t="shared" si="26"/>
        <v>0</v>
      </c>
      <c r="P724" s="70">
        <f t="shared" si="26"/>
        <v>0</v>
      </c>
      <c r="Q724" s="135" t="str">
        <f t="shared" si="27"/>
        <v/>
      </c>
    </row>
    <row r="725" spans="1:17" x14ac:dyDescent="0.2">
      <c r="A725" s="363"/>
      <c r="B725" s="348"/>
      <c r="C725" s="372"/>
      <c r="D725" s="350"/>
      <c r="E725" s="350"/>
      <c r="F725" s="351"/>
      <c r="G725" s="350"/>
      <c r="H725" s="350"/>
      <c r="I725" s="354"/>
      <c r="J725" s="353"/>
      <c r="K725" s="353"/>
      <c r="L725" s="354"/>
      <c r="M725" s="353"/>
      <c r="N725" s="371"/>
      <c r="O725" s="70">
        <f t="shared" si="26"/>
        <v>0</v>
      </c>
      <c r="P725" s="70">
        <f t="shared" si="26"/>
        <v>0</v>
      </c>
      <c r="Q725" s="135" t="str">
        <f t="shared" si="27"/>
        <v/>
      </c>
    </row>
    <row r="726" spans="1:17" x14ac:dyDescent="0.2">
      <c r="A726" s="363"/>
      <c r="B726" s="348"/>
      <c r="C726" s="372"/>
      <c r="D726" s="350"/>
      <c r="E726" s="350"/>
      <c r="F726" s="351"/>
      <c r="G726" s="350"/>
      <c r="H726" s="350"/>
      <c r="I726" s="354"/>
      <c r="J726" s="353"/>
      <c r="K726" s="353"/>
      <c r="L726" s="354"/>
      <c r="M726" s="353"/>
      <c r="N726" s="371"/>
      <c r="O726" s="70">
        <f t="shared" si="26"/>
        <v>0</v>
      </c>
      <c r="P726" s="70">
        <f t="shared" si="26"/>
        <v>0</v>
      </c>
      <c r="Q726" s="135" t="str">
        <f t="shared" si="27"/>
        <v/>
      </c>
    </row>
    <row r="727" spans="1:17" x14ac:dyDescent="0.2">
      <c r="A727" s="363"/>
      <c r="B727" s="348"/>
      <c r="C727" s="372"/>
      <c r="D727" s="350"/>
      <c r="E727" s="350"/>
      <c r="F727" s="351"/>
      <c r="G727" s="350"/>
      <c r="H727" s="350"/>
      <c r="I727" s="354"/>
      <c r="J727" s="353"/>
      <c r="K727" s="353"/>
      <c r="L727" s="354"/>
      <c r="M727" s="353"/>
      <c r="N727" s="371"/>
      <c r="O727" s="70">
        <f t="shared" si="26"/>
        <v>0</v>
      </c>
      <c r="P727" s="70">
        <f t="shared" si="26"/>
        <v>0</v>
      </c>
      <c r="Q727" s="135" t="str">
        <f t="shared" si="27"/>
        <v/>
      </c>
    </row>
    <row r="728" spans="1:17" x14ac:dyDescent="0.2">
      <c r="A728" s="363"/>
      <c r="B728" s="348"/>
      <c r="C728" s="372"/>
      <c r="D728" s="350"/>
      <c r="E728" s="350"/>
      <c r="F728" s="351"/>
      <c r="G728" s="350"/>
      <c r="H728" s="350"/>
      <c r="I728" s="354"/>
      <c r="J728" s="353"/>
      <c r="K728" s="353"/>
      <c r="L728" s="354"/>
      <c r="M728" s="353"/>
      <c r="N728" s="371"/>
      <c r="O728" s="70">
        <f t="shared" si="26"/>
        <v>0</v>
      </c>
      <c r="P728" s="70">
        <f t="shared" si="26"/>
        <v>0</v>
      </c>
      <c r="Q728" s="135" t="str">
        <f t="shared" si="27"/>
        <v/>
      </c>
    </row>
    <row r="729" spans="1:17" x14ac:dyDescent="0.2">
      <c r="A729" s="363"/>
      <c r="B729" s="348"/>
      <c r="C729" s="372"/>
      <c r="D729" s="350"/>
      <c r="E729" s="350"/>
      <c r="F729" s="351"/>
      <c r="G729" s="350"/>
      <c r="H729" s="350"/>
      <c r="I729" s="354"/>
      <c r="J729" s="353"/>
      <c r="K729" s="353"/>
      <c r="L729" s="354"/>
      <c r="M729" s="353"/>
      <c r="N729" s="371"/>
      <c r="O729" s="70">
        <f t="shared" si="26"/>
        <v>0</v>
      </c>
      <c r="P729" s="70">
        <f t="shared" si="26"/>
        <v>0</v>
      </c>
      <c r="Q729" s="135" t="str">
        <f t="shared" si="27"/>
        <v/>
      </c>
    </row>
    <row r="730" spans="1:17" x14ac:dyDescent="0.2">
      <c r="A730" s="363"/>
      <c r="B730" s="348"/>
      <c r="C730" s="372"/>
      <c r="D730" s="350"/>
      <c r="E730" s="350"/>
      <c r="F730" s="351"/>
      <c r="G730" s="350"/>
      <c r="H730" s="350"/>
      <c r="I730" s="354"/>
      <c r="J730" s="353"/>
      <c r="K730" s="353"/>
      <c r="L730" s="354"/>
      <c r="M730" s="353"/>
      <c r="N730" s="371"/>
      <c r="O730" s="70">
        <f t="shared" si="26"/>
        <v>0</v>
      </c>
      <c r="P730" s="70">
        <f t="shared" si="26"/>
        <v>0</v>
      </c>
      <c r="Q730" s="135" t="str">
        <f t="shared" si="27"/>
        <v/>
      </c>
    </row>
    <row r="731" spans="1:17" x14ac:dyDescent="0.2">
      <c r="A731" s="363"/>
      <c r="B731" s="348"/>
      <c r="C731" s="372"/>
      <c r="D731" s="350"/>
      <c r="E731" s="350"/>
      <c r="F731" s="351"/>
      <c r="G731" s="350"/>
      <c r="H731" s="350"/>
      <c r="I731" s="354"/>
      <c r="J731" s="353"/>
      <c r="K731" s="353"/>
      <c r="L731" s="354"/>
      <c r="M731" s="353"/>
      <c r="N731" s="371"/>
      <c r="O731" s="70">
        <f t="shared" si="26"/>
        <v>0</v>
      </c>
      <c r="P731" s="70">
        <f t="shared" si="26"/>
        <v>0</v>
      </c>
      <c r="Q731" s="135" t="str">
        <f t="shared" si="27"/>
        <v/>
      </c>
    </row>
    <row r="732" spans="1:17" x14ac:dyDescent="0.2">
      <c r="A732" s="363"/>
      <c r="B732" s="348"/>
      <c r="C732" s="372"/>
      <c r="D732" s="350"/>
      <c r="E732" s="350"/>
      <c r="F732" s="351"/>
      <c r="G732" s="350"/>
      <c r="H732" s="350"/>
      <c r="I732" s="354"/>
      <c r="J732" s="353"/>
      <c r="K732" s="353"/>
      <c r="L732" s="354"/>
      <c r="M732" s="353"/>
      <c r="N732" s="371"/>
      <c r="O732" s="70">
        <f t="shared" si="26"/>
        <v>0</v>
      </c>
      <c r="P732" s="70">
        <f t="shared" si="26"/>
        <v>0</v>
      </c>
      <c r="Q732" s="135" t="str">
        <f t="shared" si="27"/>
        <v/>
      </c>
    </row>
    <row r="733" spans="1:17" s="322" customFormat="1" x14ac:dyDescent="0.2">
      <c r="A733" s="363"/>
      <c r="B733" s="359"/>
      <c r="C733" s="360"/>
      <c r="D733" s="352"/>
      <c r="E733" s="352"/>
      <c r="F733" s="361"/>
      <c r="G733" s="352"/>
      <c r="H733" s="352"/>
      <c r="I733" s="354"/>
      <c r="J733" s="354"/>
      <c r="K733" s="354"/>
      <c r="L733" s="354"/>
      <c r="M733" s="354"/>
      <c r="N733" s="362"/>
      <c r="O733" s="70">
        <f t="shared" si="26"/>
        <v>0</v>
      </c>
      <c r="P733" s="70">
        <f t="shared" si="26"/>
        <v>0</v>
      </c>
      <c r="Q733" s="135" t="str">
        <f t="shared" si="27"/>
        <v/>
      </c>
    </row>
    <row r="734" spans="1:17" x14ac:dyDescent="0.2">
      <c r="A734" s="363"/>
      <c r="B734" s="348"/>
      <c r="C734" s="372"/>
      <c r="D734" s="350"/>
      <c r="E734" s="350"/>
      <c r="F734" s="351"/>
      <c r="G734" s="350"/>
      <c r="H734" s="350"/>
      <c r="I734" s="354"/>
      <c r="J734" s="353"/>
      <c r="K734" s="353"/>
      <c r="L734" s="354"/>
      <c r="M734" s="353"/>
      <c r="N734" s="371"/>
      <c r="O734" s="70">
        <f t="shared" si="26"/>
        <v>0</v>
      </c>
      <c r="P734" s="70">
        <f t="shared" si="26"/>
        <v>0</v>
      </c>
      <c r="Q734" s="135" t="str">
        <f t="shared" si="27"/>
        <v/>
      </c>
    </row>
    <row r="735" spans="1:17" x14ac:dyDescent="0.2">
      <c r="A735" s="363"/>
      <c r="B735" s="348"/>
      <c r="C735" s="372"/>
      <c r="D735" s="350"/>
      <c r="E735" s="350"/>
      <c r="F735" s="351"/>
      <c r="G735" s="350"/>
      <c r="H735" s="350"/>
      <c r="I735" s="354"/>
      <c r="J735" s="353"/>
      <c r="K735" s="353"/>
      <c r="L735" s="354"/>
      <c r="M735" s="353"/>
      <c r="N735" s="371"/>
      <c r="O735" s="70">
        <f t="shared" si="26"/>
        <v>0</v>
      </c>
      <c r="P735" s="70">
        <f t="shared" si="26"/>
        <v>0</v>
      </c>
      <c r="Q735" s="135" t="str">
        <f t="shared" si="27"/>
        <v/>
      </c>
    </row>
    <row r="736" spans="1:17" x14ac:dyDescent="0.2">
      <c r="A736" s="363"/>
      <c r="B736" s="348"/>
      <c r="C736" s="372"/>
      <c r="D736" s="350"/>
      <c r="E736" s="350"/>
      <c r="F736" s="351"/>
      <c r="G736" s="350"/>
      <c r="H736" s="350"/>
      <c r="I736" s="354"/>
      <c r="J736" s="353"/>
      <c r="K736" s="353"/>
      <c r="L736" s="354"/>
      <c r="M736" s="353"/>
      <c r="N736" s="371"/>
      <c r="O736" s="70">
        <f t="shared" si="26"/>
        <v>0</v>
      </c>
      <c r="P736" s="70">
        <f t="shared" si="26"/>
        <v>0</v>
      </c>
      <c r="Q736" s="135" t="str">
        <f t="shared" si="27"/>
        <v/>
      </c>
    </row>
    <row r="737" spans="1:17" x14ac:dyDescent="0.2">
      <c r="A737" s="363"/>
      <c r="B737" s="348"/>
      <c r="C737" s="372"/>
      <c r="D737" s="350"/>
      <c r="E737" s="350"/>
      <c r="F737" s="351"/>
      <c r="G737" s="350"/>
      <c r="H737" s="350"/>
      <c r="I737" s="354"/>
      <c r="J737" s="353"/>
      <c r="K737" s="353"/>
      <c r="L737" s="354"/>
      <c r="M737" s="353"/>
      <c r="N737" s="371"/>
      <c r="O737" s="70">
        <f t="shared" si="26"/>
        <v>0</v>
      </c>
      <c r="P737" s="70">
        <f t="shared" si="26"/>
        <v>0</v>
      </c>
      <c r="Q737" s="135" t="str">
        <f t="shared" si="27"/>
        <v/>
      </c>
    </row>
    <row r="738" spans="1:17" x14ac:dyDescent="0.2">
      <c r="A738" s="363"/>
      <c r="B738" s="348"/>
      <c r="C738" s="372"/>
      <c r="D738" s="350"/>
      <c r="E738" s="350"/>
      <c r="F738" s="351"/>
      <c r="G738" s="350"/>
      <c r="H738" s="350"/>
      <c r="I738" s="354"/>
      <c r="J738" s="353"/>
      <c r="K738" s="353"/>
      <c r="L738" s="354"/>
      <c r="M738" s="353"/>
      <c r="N738" s="371"/>
      <c r="O738" s="70">
        <f t="shared" si="26"/>
        <v>0</v>
      </c>
      <c r="P738" s="70">
        <f t="shared" si="26"/>
        <v>0</v>
      </c>
      <c r="Q738" s="135" t="str">
        <f t="shared" si="27"/>
        <v/>
      </c>
    </row>
    <row r="739" spans="1:17" x14ac:dyDescent="0.2">
      <c r="A739" s="363"/>
      <c r="B739" s="348"/>
      <c r="C739" s="372"/>
      <c r="D739" s="350"/>
      <c r="E739" s="350"/>
      <c r="F739" s="351"/>
      <c r="G739" s="350"/>
      <c r="H739" s="350"/>
      <c r="I739" s="354"/>
      <c r="J739" s="353"/>
      <c r="K739" s="353"/>
      <c r="L739" s="354"/>
      <c r="M739" s="353"/>
      <c r="N739" s="371"/>
      <c r="O739" s="70">
        <f t="shared" si="26"/>
        <v>0</v>
      </c>
      <c r="P739" s="70">
        <f t="shared" si="26"/>
        <v>0</v>
      </c>
      <c r="Q739" s="135" t="str">
        <f t="shared" si="27"/>
        <v/>
      </c>
    </row>
    <row r="740" spans="1:17" x14ac:dyDescent="0.2">
      <c r="A740" s="363"/>
      <c r="B740" s="348"/>
      <c r="C740" s="372"/>
      <c r="D740" s="350"/>
      <c r="E740" s="350"/>
      <c r="F740" s="351"/>
      <c r="G740" s="350"/>
      <c r="H740" s="350"/>
      <c r="I740" s="354"/>
      <c r="J740" s="353"/>
      <c r="K740" s="353"/>
      <c r="L740" s="354"/>
      <c r="M740" s="353"/>
      <c r="N740" s="371"/>
      <c r="O740" s="70">
        <f t="shared" si="26"/>
        <v>0</v>
      </c>
      <c r="P740" s="70">
        <f t="shared" si="26"/>
        <v>0</v>
      </c>
      <c r="Q740" s="135" t="str">
        <f t="shared" si="27"/>
        <v/>
      </c>
    </row>
    <row r="741" spans="1:17" x14ac:dyDescent="0.2">
      <c r="A741" s="363"/>
      <c r="B741" s="348"/>
      <c r="C741" s="372"/>
      <c r="D741" s="350"/>
      <c r="E741" s="350"/>
      <c r="F741" s="351"/>
      <c r="G741" s="350"/>
      <c r="H741" s="350"/>
      <c r="I741" s="354"/>
      <c r="J741" s="353"/>
      <c r="K741" s="353"/>
      <c r="L741" s="354"/>
      <c r="M741" s="353"/>
      <c r="N741" s="371"/>
      <c r="O741" s="70">
        <f t="shared" si="26"/>
        <v>0</v>
      </c>
      <c r="P741" s="70">
        <f t="shared" si="26"/>
        <v>0</v>
      </c>
      <c r="Q741" s="135" t="str">
        <f t="shared" si="27"/>
        <v/>
      </c>
    </row>
    <row r="742" spans="1:17" x14ac:dyDescent="0.2">
      <c r="A742" s="363"/>
      <c r="B742" s="348"/>
      <c r="C742" s="372"/>
      <c r="D742" s="350"/>
      <c r="E742" s="350"/>
      <c r="F742" s="351"/>
      <c r="G742" s="350"/>
      <c r="H742" s="350"/>
      <c r="I742" s="354"/>
      <c r="J742" s="353"/>
      <c r="K742" s="353"/>
      <c r="L742" s="354"/>
      <c r="M742" s="353"/>
      <c r="N742" s="371"/>
      <c r="O742" s="70">
        <f t="shared" si="26"/>
        <v>0</v>
      </c>
      <c r="P742" s="70">
        <f t="shared" si="26"/>
        <v>0</v>
      </c>
      <c r="Q742" s="135" t="str">
        <f t="shared" si="27"/>
        <v/>
      </c>
    </row>
    <row r="743" spans="1:17" x14ac:dyDescent="0.2">
      <c r="A743" s="363"/>
      <c r="B743" s="348"/>
      <c r="C743" s="372"/>
      <c r="D743" s="350"/>
      <c r="E743" s="350"/>
      <c r="F743" s="351"/>
      <c r="G743" s="350"/>
      <c r="H743" s="350"/>
      <c r="I743" s="354"/>
      <c r="J743" s="353"/>
      <c r="K743" s="353"/>
      <c r="L743" s="354"/>
      <c r="M743" s="353"/>
      <c r="N743" s="371"/>
      <c r="O743" s="70">
        <f t="shared" si="26"/>
        <v>0</v>
      </c>
      <c r="P743" s="70">
        <f t="shared" si="26"/>
        <v>0</v>
      </c>
      <c r="Q743" s="135" t="str">
        <f t="shared" si="27"/>
        <v/>
      </c>
    </row>
    <row r="744" spans="1:17" x14ac:dyDescent="0.2">
      <c r="A744" s="363"/>
      <c r="B744" s="348"/>
      <c r="C744" s="372"/>
      <c r="D744" s="350"/>
      <c r="E744" s="350"/>
      <c r="F744" s="351"/>
      <c r="G744" s="350"/>
      <c r="H744" s="350"/>
      <c r="I744" s="354"/>
      <c r="J744" s="353"/>
      <c r="K744" s="353"/>
      <c r="L744" s="354"/>
      <c r="M744" s="353"/>
      <c r="N744" s="371"/>
      <c r="O744" s="70">
        <f t="shared" si="26"/>
        <v>0</v>
      </c>
      <c r="P744" s="70">
        <f t="shared" si="26"/>
        <v>0</v>
      </c>
      <c r="Q744" s="135" t="str">
        <f t="shared" si="27"/>
        <v/>
      </c>
    </row>
    <row r="745" spans="1:17" x14ac:dyDescent="0.2">
      <c r="A745" s="363"/>
      <c r="B745" s="348"/>
      <c r="C745" s="372"/>
      <c r="D745" s="350"/>
      <c r="E745" s="350"/>
      <c r="F745" s="351"/>
      <c r="G745" s="350"/>
      <c r="H745" s="350"/>
      <c r="I745" s="354"/>
      <c r="J745" s="353"/>
      <c r="K745" s="353"/>
      <c r="L745" s="354"/>
      <c r="M745" s="353"/>
      <c r="N745" s="371"/>
      <c r="O745" s="70">
        <f t="shared" si="26"/>
        <v>0</v>
      </c>
      <c r="P745" s="70">
        <f t="shared" si="26"/>
        <v>0</v>
      </c>
      <c r="Q745" s="135" t="str">
        <f t="shared" si="27"/>
        <v/>
      </c>
    </row>
    <row r="746" spans="1:17" x14ac:dyDescent="0.2">
      <c r="A746" s="363"/>
      <c r="B746" s="348"/>
      <c r="C746" s="372"/>
      <c r="D746" s="350"/>
      <c r="E746" s="350"/>
      <c r="F746" s="351"/>
      <c r="G746" s="350"/>
      <c r="H746" s="350"/>
      <c r="I746" s="354"/>
      <c r="J746" s="353"/>
      <c r="K746" s="353"/>
      <c r="L746" s="354"/>
      <c r="M746" s="353"/>
      <c r="N746" s="371"/>
      <c r="O746" s="70">
        <f t="shared" si="26"/>
        <v>0</v>
      </c>
      <c r="P746" s="70">
        <f t="shared" si="26"/>
        <v>0</v>
      </c>
      <c r="Q746" s="135" t="str">
        <f t="shared" si="27"/>
        <v/>
      </c>
    </row>
    <row r="747" spans="1:17" x14ac:dyDescent="0.2">
      <c r="A747" s="363"/>
      <c r="B747" s="348"/>
      <c r="C747" s="372"/>
      <c r="D747" s="350"/>
      <c r="E747" s="350"/>
      <c r="F747" s="351"/>
      <c r="G747" s="350"/>
      <c r="H747" s="350"/>
      <c r="I747" s="354"/>
      <c r="J747" s="353"/>
      <c r="K747" s="353"/>
      <c r="L747" s="354"/>
      <c r="M747" s="353"/>
      <c r="N747" s="371"/>
      <c r="O747" s="70">
        <f t="shared" si="26"/>
        <v>0</v>
      </c>
      <c r="P747" s="70">
        <f t="shared" si="26"/>
        <v>0</v>
      </c>
      <c r="Q747" s="135" t="str">
        <f t="shared" si="27"/>
        <v/>
      </c>
    </row>
    <row r="748" spans="1:17" x14ac:dyDescent="0.2">
      <c r="A748" s="363"/>
      <c r="B748" s="348"/>
      <c r="C748" s="372"/>
      <c r="D748" s="350"/>
      <c r="E748" s="350"/>
      <c r="F748" s="351"/>
      <c r="G748" s="350"/>
      <c r="H748" s="350"/>
      <c r="I748" s="354"/>
      <c r="J748" s="353"/>
      <c r="K748" s="353"/>
      <c r="L748" s="354"/>
      <c r="M748" s="353"/>
      <c r="N748" s="371"/>
      <c r="O748" s="70">
        <f t="shared" si="26"/>
        <v>0</v>
      </c>
      <c r="P748" s="70">
        <f t="shared" si="26"/>
        <v>0</v>
      </c>
      <c r="Q748" s="135" t="str">
        <f t="shared" si="27"/>
        <v/>
      </c>
    </row>
    <row r="749" spans="1:17" x14ac:dyDescent="0.2">
      <c r="A749" s="363"/>
      <c r="B749" s="348"/>
      <c r="C749" s="372"/>
      <c r="D749" s="350"/>
      <c r="E749" s="350"/>
      <c r="F749" s="351"/>
      <c r="G749" s="350"/>
      <c r="H749" s="350"/>
      <c r="I749" s="354"/>
      <c r="J749" s="353"/>
      <c r="K749" s="353"/>
      <c r="L749" s="354"/>
      <c r="M749" s="353"/>
      <c r="N749" s="371"/>
      <c r="O749" s="70">
        <f t="shared" si="26"/>
        <v>0</v>
      </c>
      <c r="P749" s="70">
        <f t="shared" si="26"/>
        <v>0</v>
      </c>
      <c r="Q749" s="135" t="str">
        <f t="shared" si="27"/>
        <v/>
      </c>
    </row>
    <row r="750" spans="1:17" x14ac:dyDescent="0.2">
      <c r="A750" s="363"/>
      <c r="B750" s="348"/>
      <c r="C750" s="372"/>
      <c r="D750" s="350"/>
      <c r="E750" s="350"/>
      <c r="F750" s="351"/>
      <c r="G750" s="350"/>
      <c r="H750" s="350"/>
      <c r="I750" s="354"/>
      <c r="J750" s="353"/>
      <c r="K750" s="353"/>
      <c r="L750" s="354"/>
      <c r="M750" s="353"/>
      <c r="N750" s="371"/>
      <c r="O750" s="70">
        <f t="shared" si="26"/>
        <v>0</v>
      </c>
      <c r="P750" s="70">
        <f t="shared" si="26"/>
        <v>0</v>
      </c>
      <c r="Q750" s="135" t="str">
        <f t="shared" si="27"/>
        <v/>
      </c>
    </row>
    <row r="751" spans="1:17" x14ac:dyDescent="0.2">
      <c r="A751" s="363"/>
      <c r="B751" s="348"/>
      <c r="C751" s="372"/>
      <c r="D751" s="350"/>
      <c r="E751" s="350"/>
      <c r="F751" s="351"/>
      <c r="G751" s="350"/>
      <c r="H751" s="350"/>
      <c r="I751" s="354"/>
      <c r="J751" s="353"/>
      <c r="K751" s="353"/>
      <c r="L751" s="354"/>
      <c r="M751" s="353"/>
      <c r="N751" s="371"/>
      <c r="O751" s="70">
        <f t="shared" si="26"/>
        <v>0</v>
      </c>
      <c r="P751" s="70">
        <f t="shared" si="26"/>
        <v>0</v>
      </c>
      <c r="Q751" s="135" t="str">
        <f t="shared" si="27"/>
        <v/>
      </c>
    </row>
    <row r="752" spans="1:17" x14ac:dyDescent="0.2">
      <c r="A752" s="363"/>
      <c r="B752" s="348"/>
      <c r="C752" s="372"/>
      <c r="D752" s="350"/>
      <c r="E752" s="350"/>
      <c r="F752" s="351"/>
      <c r="G752" s="350"/>
      <c r="H752" s="350"/>
      <c r="I752" s="354"/>
      <c r="J752" s="353"/>
      <c r="K752" s="353"/>
      <c r="L752" s="354"/>
      <c r="M752" s="353"/>
      <c r="N752" s="371"/>
      <c r="O752" s="70">
        <f t="shared" si="26"/>
        <v>0</v>
      </c>
      <c r="P752" s="70">
        <f t="shared" si="26"/>
        <v>0</v>
      </c>
      <c r="Q752" s="135" t="str">
        <f t="shared" si="27"/>
        <v/>
      </c>
    </row>
    <row r="753" spans="1:17" x14ac:dyDescent="0.2">
      <c r="A753" s="363"/>
      <c r="B753" s="348"/>
      <c r="C753" s="372"/>
      <c r="D753" s="350"/>
      <c r="E753" s="350"/>
      <c r="F753" s="351"/>
      <c r="G753" s="350"/>
      <c r="H753" s="350"/>
      <c r="I753" s="354"/>
      <c r="J753" s="353"/>
      <c r="K753" s="353"/>
      <c r="L753" s="354"/>
      <c r="M753" s="353"/>
      <c r="N753" s="371"/>
      <c r="O753" s="70">
        <f t="shared" si="26"/>
        <v>0</v>
      </c>
      <c r="P753" s="70">
        <f t="shared" si="26"/>
        <v>0</v>
      </c>
      <c r="Q753" s="135" t="str">
        <f t="shared" si="27"/>
        <v/>
      </c>
    </row>
    <row r="754" spans="1:17" x14ac:dyDescent="0.2">
      <c r="A754" s="363"/>
      <c r="B754" s="348"/>
      <c r="C754" s="372"/>
      <c r="D754" s="350"/>
      <c r="E754" s="350"/>
      <c r="F754" s="351"/>
      <c r="G754" s="350"/>
      <c r="H754" s="350"/>
      <c r="I754" s="354"/>
      <c r="J754" s="353"/>
      <c r="K754" s="353"/>
      <c r="L754" s="354"/>
      <c r="M754" s="353"/>
      <c r="N754" s="371"/>
      <c r="O754" s="70">
        <f t="shared" si="26"/>
        <v>0</v>
      </c>
      <c r="P754" s="70">
        <f t="shared" si="26"/>
        <v>0</v>
      </c>
      <c r="Q754" s="135" t="str">
        <f t="shared" si="27"/>
        <v/>
      </c>
    </row>
    <row r="755" spans="1:17" x14ac:dyDescent="0.2">
      <c r="A755" s="363"/>
      <c r="B755" s="348"/>
      <c r="C755" s="372"/>
      <c r="D755" s="350"/>
      <c r="E755" s="350"/>
      <c r="F755" s="351"/>
      <c r="G755" s="350"/>
      <c r="H755" s="350"/>
      <c r="I755" s="354"/>
      <c r="J755" s="353"/>
      <c r="K755" s="353"/>
      <c r="L755" s="354"/>
      <c r="M755" s="353"/>
      <c r="N755" s="371"/>
      <c r="O755" s="70">
        <f t="shared" si="26"/>
        <v>0</v>
      </c>
      <c r="P755" s="70">
        <f t="shared" si="26"/>
        <v>0</v>
      </c>
      <c r="Q755" s="135" t="str">
        <f t="shared" si="27"/>
        <v/>
      </c>
    </row>
    <row r="756" spans="1:17" x14ac:dyDescent="0.2">
      <c r="A756" s="363"/>
      <c r="B756" s="348"/>
      <c r="C756" s="372"/>
      <c r="D756" s="350"/>
      <c r="E756" s="350"/>
      <c r="F756" s="351"/>
      <c r="G756" s="350"/>
      <c r="H756" s="350"/>
      <c r="I756" s="354"/>
      <c r="J756" s="353"/>
      <c r="K756" s="353"/>
      <c r="L756" s="354"/>
      <c r="M756" s="353"/>
      <c r="N756" s="371"/>
      <c r="O756" s="70">
        <f t="shared" ref="O756:P819" si="28">IF(B756=0,0,IF(YEAR(B756)=$P$1,MONTH(B756)-$O$1+1,(YEAR(B756)-$P$1)*12-$O$1+1+MONTH(B756)))</f>
        <v>0</v>
      </c>
      <c r="P756" s="70">
        <f t="shared" si="28"/>
        <v>0</v>
      </c>
      <c r="Q756" s="135" t="str">
        <f t="shared" si="27"/>
        <v/>
      </c>
    </row>
    <row r="757" spans="1:17" x14ac:dyDescent="0.2">
      <c r="A757" s="363"/>
      <c r="B757" s="348"/>
      <c r="C757" s="372"/>
      <c r="D757" s="350"/>
      <c r="E757" s="350"/>
      <c r="F757" s="351"/>
      <c r="G757" s="350"/>
      <c r="H757" s="350"/>
      <c r="I757" s="354"/>
      <c r="J757" s="353"/>
      <c r="K757" s="353"/>
      <c r="L757" s="354"/>
      <c r="M757" s="353"/>
      <c r="N757" s="371"/>
      <c r="O757" s="70">
        <f t="shared" si="28"/>
        <v>0</v>
      </c>
      <c r="P757" s="70">
        <f t="shared" si="28"/>
        <v>0</v>
      </c>
      <c r="Q757" s="135" t="str">
        <f t="shared" si="27"/>
        <v/>
      </c>
    </row>
    <row r="758" spans="1:17" x14ac:dyDescent="0.2">
      <c r="A758" s="363"/>
      <c r="B758" s="348"/>
      <c r="C758" s="372"/>
      <c r="D758" s="350"/>
      <c r="E758" s="350"/>
      <c r="F758" s="351"/>
      <c r="G758" s="350"/>
      <c r="H758" s="350"/>
      <c r="I758" s="354"/>
      <c r="J758" s="353"/>
      <c r="K758" s="353"/>
      <c r="L758" s="354"/>
      <c r="M758" s="353"/>
      <c r="N758" s="371"/>
      <c r="O758" s="70">
        <f t="shared" si="28"/>
        <v>0</v>
      </c>
      <c r="P758" s="70">
        <f t="shared" si="28"/>
        <v>0</v>
      </c>
      <c r="Q758" s="135" t="str">
        <f t="shared" si="27"/>
        <v/>
      </c>
    </row>
    <row r="759" spans="1:17" x14ac:dyDescent="0.2">
      <c r="A759" s="363"/>
      <c r="B759" s="348"/>
      <c r="C759" s="372"/>
      <c r="D759" s="350"/>
      <c r="E759" s="350"/>
      <c r="F759" s="351"/>
      <c r="G759" s="350"/>
      <c r="H759" s="350"/>
      <c r="I759" s="354"/>
      <c r="J759" s="353"/>
      <c r="K759" s="353"/>
      <c r="L759" s="354"/>
      <c r="M759" s="353"/>
      <c r="N759" s="371"/>
      <c r="O759" s="70">
        <f t="shared" si="28"/>
        <v>0</v>
      </c>
      <c r="P759" s="70">
        <f t="shared" si="28"/>
        <v>0</v>
      </c>
      <c r="Q759" s="135" t="str">
        <f t="shared" si="27"/>
        <v/>
      </c>
    </row>
    <row r="760" spans="1:17" x14ac:dyDescent="0.2">
      <c r="A760" s="363"/>
      <c r="B760" s="348"/>
      <c r="C760" s="372"/>
      <c r="D760" s="350"/>
      <c r="E760" s="350"/>
      <c r="F760" s="351"/>
      <c r="G760" s="350"/>
      <c r="H760" s="350"/>
      <c r="I760" s="354"/>
      <c r="J760" s="353"/>
      <c r="K760" s="353"/>
      <c r="L760" s="354"/>
      <c r="M760" s="353"/>
      <c r="N760" s="371"/>
      <c r="O760" s="70">
        <f t="shared" si="28"/>
        <v>0</v>
      </c>
      <c r="P760" s="70">
        <f t="shared" si="28"/>
        <v>0</v>
      </c>
      <c r="Q760" s="135" t="str">
        <f t="shared" si="27"/>
        <v/>
      </c>
    </row>
    <row r="761" spans="1:17" x14ac:dyDescent="0.2">
      <c r="A761" s="363"/>
      <c r="B761" s="348"/>
      <c r="C761" s="372"/>
      <c r="D761" s="350"/>
      <c r="E761" s="350"/>
      <c r="F761" s="351"/>
      <c r="G761" s="350"/>
      <c r="H761" s="350"/>
      <c r="I761" s="354"/>
      <c r="J761" s="353"/>
      <c r="K761" s="353"/>
      <c r="L761" s="354"/>
      <c r="M761" s="353"/>
      <c r="N761" s="371"/>
      <c r="O761" s="70">
        <f t="shared" si="28"/>
        <v>0</v>
      </c>
      <c r="P761" s="70">
        <f t="shared" si="28"/>
        <v>0</v>
      </c>
      <c r="Q761" s="135" t="str">
        <f t="shared" si="27"/>
        <v/>
      </c>
    </row>
    <row r="762" spans="1:17" x14ac:dyDescent="0.2">
      <c r="A762" s="363"/>
      <c r="B762" s="348"/>
      <c r="C762" s="372"/>
      <c r="D762" s="350"/>
      <c r="E762" s="350"/>
      <c r="F762" s="351"/>
      <c r="G762" s="350"/>
      <c r="H762" s="350"/>
      <c r="I762" s="354"/>
      <c r="J762" s="353"/>
      <c r="K762" s="353"/>
      <c r="L762" s="354"/>
      <c r="M762" s="353"/>
      <c r="N762" s="371"/>
      <c r="O762" s="70">
        <f t="shared" si="28"/>
        <v>0</v>
      </c>
      <c r="P762" s="70">
        <f t="shared" si="28"/>
        <v>0</v>
      </c>
      <c r="Q762" s="135" t="str">
        <f t="shared" si="27"/>
        <v/>
      </c>
    </row>
    <row r="763" spans="1:17" x14ac:dyDescent="0.2">
      <c r="A763" s="363"/>
      <c r="B763" s="348"/>
      <c r="C763" s="372"/>
      <c r="D763" s="350"/>
      <c r="E763" s="350"/>
      <c r="F763" s="351"/>
      <c r="G763" s="350"/>
      <c r="H763" s="350"/>
      <c r="I763" s="354"/>
      <c r="J763" s="353"/>
      <c r="K763" s="353"/>
      <c r="L763" s="354"/>
      <c r="M763" s="353"/>
      <c r="N763" s="371"/>
      <c r="O763" s="70">
        <f t="shared" si="28"/>
        <v>0</v>
      </c>
      <c r="P763" s="70">
        <f t="shared" si="28"/>
        <v>0</v>
      </c>
      <c r="Q763" s="135" t="str">
        <f t="shared" si="27"/>
        <v/>
      </c>
    </row>
    <row r="764" spans="1:17" x14ac:dyDescent="0.2">
      <c r="A764" s="363"/>
      <c r="B764" s="348"/>
      <c r="C764" s="372"/>
      <c r="D764" s="350"/>
      <c r="E764" s="350"/>
      <c r="F764" s="351"/>
      <c r="G764" s="350"/>
      <c r="H764" s="350"/>
      <c r="I764" s="354"/>
      <c r="J764" s="353"/>
      <c r="K764" s="353"/>
      <c r="L764" s="354"/>
      <c r="M764" s="353"/>
      <c r="N764" s="371"/>
      <c r="O764" s="70">
        <f t="shared" si="28"/>
        <v>0</v>
      </c>
      <c r="P764" s="70">
        <f t="shared" si="28"/>
        <v>0</v>
      </c>
      <c r="Q764" s="135" t="str">
        <f t="shared" si="27"/>
        <v/>
      </c>
    </row>
    <row r="765" spans="1:17" x14ac:dyDescent="0.2">
      <c r="A765" s="363"/>
      <c r="B765" s="348"/>
      <c r="C765" s="372"/>
      <c r="D765" s="350"/>
      <c r="E765" s="350"/>
      <c r="F765" s="351"/>
      <c r="G765" s="350"/>
      <c r="H765" s="350"/>
      <c r="I765" s="354"/>
      <c r="J765" s="353"/>
      <c r="K765" s="353"/>
      <c r="L765" s="354"/>
      <c r="M765" s="353"/>
      <c r="N765" s="371"/>
      <c r="O765" s="70">
        <f t="shared" si="28"/>
        <v>0</v>
      </c>
      <c r="P765" s="70">
        <f t="shared" si="28"/>
        <v>0</v>
      </c>
      <c r="Q765" s="135" t="str">
        <f t="shared" si="27"/>
        <v/>
      </c>
    </row>
    <row r="766" spans="1:17" x14ac:dyDescent="0.2">
      <c r="A766" s="363"/>
      <c r="B766" s="348"/>
      <c r="C766" s="372"/>
      <c r="D766" s="350"/>
      <c r="E766" s="350"/>
      <c r="F766" s="351"/>
      <c r="G766" s="350"/>
      <c r="H766" s="350"/>
      <c r="I766" s="354"/>
      <c r="J766" s="353"/>
      <c r="K766" s="353"/>
      <c r="L766" s="354"/>
      <c r="M766" s="353"/>
      <c r="N766" s="371"/>
      <c r="O766" s="70">
        <f t="shared" si="28"/>
        <v>0</v>
      </c>
      <c r="P766" s="70">
        <f t="shared" si="28"/>
        <v>0</v>
      </c>
      <c r="Q766" s="135" t="str">
        <f t="shared" si="27"/>
        <v/>
      </c>
    </row>
    <row r="767" spans="1:17" x14ac:dyDescent="0.2">
      <c r="A767" s="363"/>
      <c r="B767" s="348"/>
      <c r="C767" s="372"/>
      <c r="D767" s="350"/>
      <c r="E767" s="350"/>
      <c r="F767" s="351"/>
      <c r="G767" s="350"/>
      <c r="H767" s="350"/>
      <c r="I767" s="354"/>
      <c r="J767" s="353"/>
      <c r="K767" s="353"/>
      <c r="L767" s="354"/>
      <c r="M767" s="353"/>
      <c r="N767" s="371"/>
      <c r="O767" s="70">
        <f t="shared" si="28"/>
        <v>0</v>
      </c>
      <c r="P767" s="70">
        <f t="shared" si="28"/>
        <v>0</v>
      </c>
      <c r="Q767" s="135" t="str">
        <f t="shared" si="27"/>
        <v/>
      </c>
    </row>
    <row r="768" spans="1:17" x14ac:dyDescent="0.2">
      <c r="A768" s="363"/>
      <c r="B768" s="348"/>
      <c r="C768" s="372"/>
      <c r="D768" s="350"/>
      <c r="E768" s="350"/>
      <c r="F768" s="351"/>
      <c r="G768" s="350"/>
      <c r="H768" s="350"/>
      <c r="I768" s="354"/>
      <c r="J768" s="353"/>
      <c r="K768" s="353"/>
      <c r="L768" s="354"/>
      <c r="M768" s="353"/>
      <c r="N768" s="371"/>
      <c r="O768" s="70">
        <f t="shared" si="28"/>
        <v>0</v>
      </c>
      <c r="P768" s="70">
        <f t="shared" si="28"/>
        <v>0</v>
      </c>
      <c r="Q768" s="135" t="str">
        <f t="shared" si="27"/>
        <v/>
      </c>
    </row>
    <row r="769" spans="1:17" x14ac:dyDescent="0.2">
      <c r="A769" s="363"/>
      <c r="B769" s="348"/>
      <c r="C769" s="372"/>
      <c r="D769" s="350"/>
      <c r="E769" s="350"/>
      <c r="F769" s="351"/>
      <c r="G769" s="350"/>
      <c r="H769" s="350"/>
      <c r="I769" s="354"/>
      <c r="J769" s="353"/>
      <c r="K769" s="353"/>
      <c r="L769" s="354"/>
      <c r="M769" s="353"/>
      <c r="N769" s="371"/>
      <c r="O769" s="70">
        <f t="shared" si="28"/>
        <v>0</v>
      </c>
      <c r="P769" s="70">
        <f t="shared" si="28"/>
        <v>0</v>
      </c>
      <c r="Q769" s="135" t="str">
        <f t="shared" si="27"/>
        <v/>
      </c>
    </row>
    <row r="770" spans="1:17" x14ac:dyDescent="0.2">
      <c r="A770" s="363"/>
      <c r="B770" s="348"/>
      <c r="C770" s="372"/>
      <c r="D770" s="350"/>
      <c r="E770" s="350"/>
      <c r="F770" s="351"/>
      <c r="G770" s="350"/>
      <c r="H770" s="350"/>
      <c r="I770" s="354"/>
      <c r="J770" s="353"/>
      <c r="K770" s="353"/>
      <c r="L770" s="354"/>
      <c r="M770" s="353"/>
      <c r="N770" s="371"/>
      <c r="O770" s="70">
        <f t="shared" si="28"/>
        <v>0</v>
      </c>
      <c r="P770" s="70">
        <f t="shared" si="28"/>
        <v>0</v>
      </c>
      <c r="Q770" s="135" t="str">
        <f t="shared" si="27"/>
        <v/>
      </c>
    </row>
    <row r="771" spans="1:17" x14ac:dyDescent="0.2">
      <c r="A771" s="363"/>
      <c r="B771" s="348"/>
      <c r="C771" s="372"/>
      <c r="D771" s="350"/>
      <c r="E771" s="350"/>
      <c r="F771" s="351"/>
      <c r="G771" s="350"/>
      <c r="H771" s="350"/>
      <c r="I771" s="354"/>
      <c r="J771" s="353"/>
      <c r="K771" s="353"/>
      <c r="L771" s="354"/>
      <c r="M771" s="353"/>
      <c r="N771" s="371"/>
      <c r="O771" s="70">
        <f t="shared" si="28"/>
        <v>0</v>
      </c>
      <c r="P771" s="70">
        <f t="shared" si="28"/>
        <v>0</v>
      </c>
      <c r="Q771" s="135" t="str">
        <f t="shared" si="27"/>
        <v/>
      </c>
    </row>
    <row r="772" spans="1:17" x14ac:dyDescent="0.2">
      <c r="A772" s="363"/>
      <c r="B772" s="348"/>
      <c r="C772" s="372"/>
      <c r="D772" s="350"/>
      <c r="E772" s="350"/>
      <c r="F772" s="351"/>
      <c r="G772" s="350"/>
      <c r="H772" s="350"/>
      <c r="I772" s="354"/>
      <c r="J772" s="353"/>
      <c r="K772" s="353"/>
      <c r="L772" s="354"/>
      <c r="M772" s="353"/>
      <c r="N772" s="371"/>
      <c r="O772" s="70">
        <f t="shared" si="28"/>
        <v>0</v>
      </c>
      <c r="P772" s="70">
        <f t="shared" si="28"/>
        <v>0</v>
      </c>
      <c r="Q772" s="135" t="str">
        <f t="shared" si="27"/>
        <v/>
      </c>
    </row>
    <row r="773" spans="1:17" x14ac:dyDescent="0.2">
      <c r="A773" s="363"/>
      <c r="B773" s="348"/>
      <c r="C773" s="372"/>
      <c r="D773" s="350"/>
      <c r="E773" s="350"/>
      <c r="F773" s="351"/>
      <c r="G773" s="350"/>
      <c r="H773" s="350"/>
      <c r="I773" s="354"/>
      <c r="J773" s="353"/>
      <c r="K773" s="353"/>
      <c r="L773" s="354"/>
      <c r="M773" s="353"/>
      <c r="N773" s="371"/>
      <c r="O773" s="70">
        <f t="shared" si="28"/>
        <v>0</v>
      </c>
      <c r="P773" s="70">
        <f t="shared" si="28"/>
        <v>0</v>
      </c>
      <c r="Q773" s="135" t="str">
        <f t="shared" ref="Q773:Q836" si="29">SUBSTITUTE(D773," ","_")</f>
        <v/>
      </c>
    </row>
    <row r="774" spans="1:17" x14ac:dyDescent="0.2">
      <c r="A774" s="363"/>
      <c r="B774" s="348"/>
      <c r="C774" s="372"/>
      <c r="D774" s="350"/>
      <c r="E774" s="350"/>
      <c r="F774" s="351"/>
      <c r="G774" s="350"/>
      <c r="H774" s="350"/>
      <c r="I774" s="354"/>
      <c r="J774" s="353"/>
      <c r="K774" s="353"/>
      <c r="L774" s="354"/>
      <c r="M774" s="353"/>
      <c r="N774" s="371"/>
      <c r="O774" s="70">
        <f t="shared" si="28"/>
        <v>0</v>
      </c>
      <c r="P774" s="70">
        <f t="shared" si="28"/>
        <v>0</v>
      </c>
      <c r="Q774" s="135" t="str">
        <f t="shared" si="29"/>
        <v/>
      </c>
    </row>
    <row r="775" spans="1:17" x14ac:dyDescent="0.2">
      <c r="A775" s="363"/>
      <c r="B775" s="348"/>
      <c r="C775" s="372"/>
      <c r="D775" s="350"/>
      <c r="E775" s="350"/>
      <c r="F775" s="351"/>
      <c r="G775" s="350"/>
      <c r="H775" s="350"/>
      <c r="I775" s="354"/>
      <c r="J775" s="353"/>
      <c r="K775" s="353"/>
      <c r="L775" s="354"/>
      <c r="M775" s="353"/>
      <c r="N775" s="371"/>
      <c r="O775" s="70">
        <f t="shared" si="28"/>
        <v>0</v>
      </c>
      <c r="P775" s="70">
        <f t="shared" si="28"/>
        <v>0</v>
      </c>
      <c r="Q775" s="135" t="str">
        <f t="shared" si="29"/>
        <v/>
      </c>
    </row>
    <row r="776" spans="1:17" x14ac:dyDescent="0.2">
      <c r="A776" s="363"/>
      <c r="B776" s="348"/>
      <c r="C776" s="372"/>
      <c r="D776" s="350"/>
      <c r="E776" s="350"/>
      <c r="F776" s="351"/>
      <c r="G776" s="350"/>
      <c r="H776" s="350"/>
      <c r="I776" s="354"/>
      <c r="J776" s="353"/>
      <c r="K776" s="353"/>
      <c r="L776" s="354"/>
      <c r="M776" s="353"/>
      <c r="N776" s="371"/>
      <c r="O776" s="70">
        <f t="shared" si="28"/>
        <v>0</v>
      </c>
      <c r="P776" s="70">
        <f t="shared" si="28"/>
        <v>0</v>
      </c>
      <c r="Q776" s="135" t="str">
        <f t="shared" si="29"/>
        <v/>
      </c>
    </row>
    <row r="777" spans="1:17" x14ac:dyDescent="0.2">
      <c r="A777" s="363"/>
      <c r="B777" s="348"/>
      <c r="C777" s="372"/>
      <c r="D777" s="350"/>
      <c r="E777" s="350"/>
      <c r="F777" s="351"/>
      <c r="G777" s="350"/>
      <c r="H777" s="350"/>
      <c r="I777" s="354"/>
      <c r="J777" s="353"/>
      <c r="K777" s="353"/>
      <c r="L777" s="354"/>
      <c r="M777" s="353"/>
      <c r="N777" s="371"/>
      <c r="O777" s="70">
        <f t="shared" si="28"/>
        <v>0</v>
      </c>
      <c r="P777" s="70">
        <f t="shared" si="28"/>
        <v>0</v>
      </c>
      <c r="Q777" s="135" t="str">
        <f t="shared" si="29"/>
        <v/>
      </c>
    </row>
    <row r="778" spans="1:17" x14ac:dyDescent="0.2">
      <c r="A778" s="363"/>
      <c r="B778" s="348"/>
      <c r="C778" s="372"/>
      <c r="D778" s="350"/>
      <c r="E778" s="350"/>
      <c r="F778" s="351"/>
      <c r="G778" s="350"/>
      <c r="H778" s="350"/>
      <c r="I778" s="354"/>
      <c r="J778" s="353"/>
      <c r="K778" s="353"/>
      <c r="L778" s="354"/>
      <c r="M778" s="353"/>
      <c r="N778" s="371"/>
      <c r="O778" s="70">
        <f t="shared" si="28"/>
        <v>0</v>
      </c>
      <c r="P778" s="70">
        <f t="shared" si="28"/>
        <v>0</v>
      </c>
      <c r="Q778" s="135" t="str">
        <f t="shared" si="29"/>
        <v/>
      </c>
    </row>
    <row r="779" spans="1:17" x14ac:dyDescent="0.2">
      <c r="A779" s="363"/>
      <c r="B779" s="348"/>
      <c r="C779" s="372"/>
      <c r="D779" s="350"/>
      <c r="E779" s="350"/>
      <c r="F779" s="351"/>
      <c r="G779" s="350"/>
      <c r="H779" s="350"/>
      <c r="I779" s="354"/>
      <c r="J779" s="353"/>
      <c r="K779" s="353"/>
      <c r="L779" s="354"/>
      <c r="M779" s="353"/>
      <c r="N779" s="371"/>
      <c r="O779" s="70">
        <f t="shared" si="28"/>
        <v>0</v>
      </c>
      <c r="P779" s="70">
        <f t="shared" si="28"/>
        <v>0</v>
      </c>
      <c r="Q779" s="135" t="str">
        <f t="shared" si="29"/>
        <v/>
      </c>
    </row>
    <row r="780" spans="1:17" x14ac:dyDescent="0.2">
      <c r="A780" s="363"/>
      <c r="B780" s="348"/>
      <c r="C780" s="372"/>
      <c r="D780" s="350"/>
      <c r="E780" s="350"/>
      <c r="F780" s="351"/>
      <c r="G780" s="350"/>
      <c r="H780" s="350"/>
      <c r="I780" s="354"/>
      <c r="J780" s="353"/>
      <c r="K780" s="353"/>
      <c r="L780" s="354"/>
      <c r="M780" s="353"/>
      <c r="N780" s="371"/>
      <c r="O780" s="70">
        <f t="shared" si="28"/>
        <v>0</v>
      </c>
      <c r="P780" s="70">
        <f t="shared" si="28"/>
        <v>0</v>
      </c>
      <c r="Q780" s="135" t="str">
        <f t="shared" si="29"/>
        <v/>
      </c>
    </row>
    <row r="781" spans="1:17" x14ac:dyDescent="0.2">
      <c r="A781" s="363"/>
      <c r="B781" s="348"/>
      <c r="C781" s="372"/>
      <c r="D781" s="350"/>
      <c r="E781" s="350"/>
      <c r="F781" s="351"/>
      <c r="G781" s="350"/>
      <c r="H781" s="350"/>
      <c r="I781" s="354"/>
      <c r="J781" s="353"/>
      <c r="K781" s="353"/>
      <c r="L781" s="354"/>
      <c r="M781" s="353"/>
      <c r="N781" s="371"/>
      <c r="O781" s="70">
        <f t="shared" si="28"/>
        <v>0</v>
      </c>
      <c r="P781" s="70">
        <f t="shared" si="28"/>
        <v>0</v>
      </c>
      <c r="Q781" s="135" t="str">
        <f t="shared" si="29"/>
        <v/>
      </c>
    </row>
    <row r="782" spans="1:17" x14ac:dyDescent="0.2">
      <c r="A782" s="363"/>
      <c r="B782" s="348"/>
      <c r="C782" s="372"/>
      <c r="D782" s="350"/>
      <c r="E782" s="350"/>
      <c r="F782" s="351"/>
      <c r="G782" s="350"/>
      <c r="H782" s="350"/>
      <c r="I782" s="354"/>
      <c r="J782" s="353"/>
      <c r="K782" s="353"/>
      <c r="L782" s="354"/>
      <c r="M782" s="353"/>
      <c r="N782" s="371"/>
      <c r="O782" s="70">
        <f t="shared" si="28"/>
        <v>0</v>
      </c>
      <c r="P782" s="70">
        <f t="shared" si="28"/>
        <v>0</v>
      </c>
      <c r="Q782" s="135" t="str">
        <f t="shared" si="29"/>
        <v/>
      </c>
    </row>
    <row r="783" spans="1:17" x14ac:dyDescent="0.2">
      <c r="A783" s="363"/>
      <c r="B783" s="348"/>
      <c r="C783" s="372"/>
      <c r="D783" s="350"/>
      <c r="E783" s="350"/>
      <c r="F783" s="351"/>
      <c r="G783" s="350"/>
      <c r="H783" s="350"/>
      <c r="I783" s="354"/>
      <c r="J783" s="353"/>
      <c r="K783" s="353"/>
      <c r="L783" s="354"/>
      <c r="M783" s="353"/>
      <c r="N783" s="371"/>
      <c r="O783" s="70">
        <f t="shared" si="28"/>
        <v>0</v>
      </c>
      <c r="P783" s="70">
        <f t="shared" si="28"/>
        <v>0</v>
      </c>
      <c r="Q783" s="135" t="str">
        <f t="shared" si="29"/>
        <v/>
      </c>
    </row>
    <row r="784" spans="1:17" x14ac:dyDescent="0.2">
      <c r="A784" s="363"/>
      <c r="B784" s="348"/>
      <c r="C784" s="372"/>
      <c r="D784" s="350"/>
      <c r="E784" s="350"/>
      <c r="F784" s="351"/>
      <c r="G784" s="350"/>
      <c r="H784" s="350"/>
      <c r="I784" s="354"/>
      <c r="J784" s="353"/>
      <c r="K784" s="353"/>
      <c r="L784" s="354"/>
      <c r="M784" s="353"/>
      <c r="N784" s="371"/>
      <c r="O784" s="70">
        <f t="shared" si="28"/>
        <v>0</v>
      </c>
      <c r="P784" s="70">
        <f t="shared" si="28"/>
        <v>0</v>
      </c>
      <c r="Q784" s="135" t="str">
        <f t="shared" si="29"/>
        <v/>
      </c>
    </row>
    <row r="785" spans="1:17" x14ac:dyDescent="0.2">
      <c r="A785" s="363"/>
      <c r="B785" s="348"/>
      <c r="C785" s="372"/>
      <c r="D785" s="350"/>
      <c r="E785" s="350"/>
      <c r="F785" s="351"/>
      <c r="G785" s="350"/>
      <c r="H785" s="350"/>
      <c r="I785" s="354"/>
      <c r="J785" s="353"/>
      <c r="K785" s="353"/>
      <c r="L785" s="354"/>
      <c r="M785" s="353"/>
      <c r="N785" s="371"/>
      <c r="O785" s="70">
        <f t="shared" si="28"/>
        <v>0</v>
      </c>
      <c r="P785" s="70">
        <f t="shared" si="28"/>
        <v>0</v>
      </c>
      <c r="Q785" s="135" t="str">
        <f t="shared" si="29"/>
        <v/>
      </c>
    </row>
    <row r="786" spans="1:17" x14ac:dyDescent="0.2">
      <c r="A786" s="363"/>
      <c r="B786" s="348"/>
      <c r="C786" s="372"/>
      <c r="D786" s="350"/>
      <c r="E786" s="350"/>
      <c r="F786" s="351"/>
      <c r="G786" s="350"/>
      <c r="H786" s="350"/>
      <c r="I786" s="354"/>
      <c r="J786" s="353"/>
      <c r="K786" s="353"/>
      <c r="L786" s="354"/>
      <c r="M786" s="353"/>
      <c r="N786" s="371"/>
      <c r="O786" s="70">
        <f t="shared" si="28"/>
        <v>0</v>
      </c>
      <c r="P786" s="70">
        <f t="shared" si="28"/>
        <v>0</v>
      </c>
      <c r="Q786" s="135" t="str">
        <f t="shared" si="29"/>
        <v/>
      </c>
    </row>
    <row r="787" spans="1:17" x14ac:dyDescent="0.2">
      <c r="A787" s="363"/>
      <c r="B787" s="348"/>
      <c r="C787" s="372"/>
      <c r="D787" s="350"/>
      <c r="E787" s="350"/>
      <c r="F787" s="351"/>
      <c r="G787" s="350"/>
      <c r="H787" s="350"/>
      <c r="I787" s="354"/>
      <c r="J787" s="353"/>
      <c r="K787" s="353"/>
      <c r="L787" s="354"/>
      <c r="M787" s="353"/>
      <c r="N787" s="371"/>
      <c r="O787" s="70">
        <f t="shared" si="28"/>
        <v>0</v>
      </c>
      <c r="P787" s="70">
        <f t="shared" si="28"/>
        <v>0</v>
      </c>
      <c r="Q787" s="135" t="str">
        <f t="shared" si="29"/>
        <v/>
      </c>
    </row>
    <row r="788" spans="1:17" x14ac:dyDescent="0.2">
      <c r="A788" s="363"/>
      <c r="B788" s="348"/>
      <c r="C788" s="372"/>
      <c r="D788" s="350"/>
      <c r="E788" s="350"/>
      <c r="F788" s="351"/>
      <c r="G788" s="350"/>
      <c r="H788" s="350"/>
      <c r="I788" s="354"/>
      <c r="J788" s="353"/>
      <c r="K788" s="353"/>
      <c r="L788" s="354"/>
      <c r="M788" s="353"/>
      <c r="N788" s="371"/>
      <c r="O788" s="70">
        <f t="shared" si="28"/>
        <v>0</v>
      </c>
      <c r="P788" s="70">
        <f t="shared" si="28"/>
        <v>0</v>
      </c>
      <c r="Q788" s="135" t="str">
        <f t="shared" si="29"/>
        <v/>
      </c>
    </row>
    <row r="789" spans="1:17" x14ac:dyDescent="0.2">
      <c r="A789" s="363"/>
      <c r="B789" s="348"/>
      <c r="C789" s="372"/>
      <c r="D789" s="350"/>
      <c r="E789" s="350"/>
      <c r="F789" s="351"/>
      <c r="G789" s="350"/>
      <c r="H789" s="350"/>
      <c r="I789" s="354"/>
      <c r="J789" s="353"/>
      <c r="K789" s="353"/>
      <c r="L789" s="354"/>
      <c r="M789" s="353"/>
      <c r="N789" s="371"/>
      <c r="O789" s="70">
        <f t="shared" si="28"/>
        <v>0</v>
      </c>
      <c r="P789" s="70">
        <f t="shared" si="28"/>
        <v>0</v>
      </c>
      <c r="Q789" s="135" t="str">
        <f t="shared" si="29"/>
        <v/>
      </c>
    </row>
    <row r="790" spans="1:17" x14ac:dyDescent="0.2">
      <c r="A790" s="363"/>
      <c r="B790" s="348"/>
      <c r="C790" s="372"/>
      <c r="D790" s="350"/>
      <c r="E790" s="350"/>
      <c r="F790" s="351"/>
      <c r="G790" s="350"/>
      <c r="H790" s="350"/>
      <c r="I790" s="354"/>
      <c r="J790" s="353"/>
      <c r="K790" s="353"/>
      <c r="L790" s="354"/>
      <c r="M790" s="353"/>
      <c r="N790" s="371"/>
      <c r="O790" s="70">
        <f t="shared" si="28"/>
        <v>0</v>
      </c>
      <c r="P790" s="70">
        <f t="shared" si="28"/>
        <v>0</v>
      </c>
      <c r="Q790" s="135" t="str">
        <f t="shared" si="29"/>
        <v/>
      </c>
    </row>
    <row r="791" spans="1:17" x14ac:dyDescent="0.2">
      <c r="A791" s="363"/>
      <c r="B791" s="348"/>
      <c r="C791" s="372"/>
      <c r="D791" s="350"/>
      <c r="E791" s="350"/>
      <c r="F791" s="351"/>
      <c r="G791" s="350"/>
      <c r="H791" s="350"/>
      <c r="I791" s="354"/>
      <c r="J791" s="353"/>
      <c r="K791" s="353"/>
      <c r="L791" s="354"/>
      <c r="M791" s="353"/>
      <c r="N791" s="371"/>
      <c r="O791" s="70">
        <f t="shared" si="28"/>
        <v>0</v>
      </c>
      <c r="P791" s="70">
        <f t="shared" si="28"/>
        <v>0</v>
      </c>
      <c r="Q791" s="135" t="str">
        <f t="shared" si="29"/>
        <v/>
      </c>
    </row>
    <row r="792" spans="1:17" x14ac:dyDescent="0.2">
      <c r="A792" s="363"/>
      <c r="B792" s="348"/>
      <c r="C792" s="372"/>
      <c r="D792" s="350"/>
      <c r="E792" s="350"/>
      <c r="F792" s="351"/>
      <c r="G792" s="350"/>
      <c r="H792" s="350"/>
      <c r="I792" s="354"/>
      <c r="J792" s="353"/>
      <c r="K792" s="353"/>
      <c r="L792" s="354"/>
      <c r="M792" s="353"/>
      <c r="N792" s="371"/>
      <c r="O792" s="70">
        <f t="shared" si="28"/>
        <v>0</v>
      </c>
      <c r="P792" s="70">
        <f t="shared" si="28"/>
        <v>0</v>
      </c>
      <c r="Q792" s="135" t="str">
        <f t="shared" si="29"/>
        <v/>
      </c>
    </row>
    <row r="793" spans="1:17" x14ac:dyDescent="0.2">
      <c r="A793" s="363"/>
      <c r="B793" s="348"/>
      <c r="C793" s="372"/>
      <c r="D793" s="350"/>
      <c r="E793" s="350"/>
      <c r="F793" s="351"/>
      <c r="G793" s="350"/>
      <c r="H793" s="350"/>
      <c r="I793" s="354"/>
      <c r="J793" s="353"/>
      <c r="K793" s="353"/>
      <c r="L793" s="354"/>
      <c r="M793" s="353"/>
      <c r="N793" s="371"/>
      <c r="O793" s="70">
        <f t="shared" si="28"/>
        <v>0</v>
      </c>
      <c r="P793" s="70">
        <f t="shared" si="28"/>
        <v>0</v>
      </c>
      <c r="Q793" s="135" t="str">
        <f t="shared" si="29"/>
        <v/>
      </c>
    </row>
    <row r="794" spans="1:17" x14ac:dyDescent="0.2">
      <c r="A794" s="363"/>
      <c r="B794" s="348"/>
      <c r="C794" s="372"/>
      <c r="D794" s="350"/>
      <c r="E794" s="350"/>
      <c r="F794" s="351"/>
      <c r="G794" s="350"/>
      <c r="H794" s="350"/>
      <c r="I794" s="354"/>
      <c r="J794" s="353"/>
      <c r="K794" s="353"/>
      <c r="L794" s="354"/>
      <c r="M794" s="353"/>
      <c r="N794" s="371"/>
      <c r="O794" s="70">
        <f t="shared" si="28"/>
        <v>0</v>
      </c>
      <c r="P794" s="70">
        <f t="shared" si="28"/>
        <v>0</v>
      </c>
      <c r="Q794" s="135" t="str">
        <f t="shared" si="29"/>
        <v/>
      </c>
    </row>
    <row r="795" spans="1:17" x14ac:dyDescent="0.2">
      <c r="A795" s="363"/>
      <c r="B795" s="348"/>
      <c r="C795" s="372"/>
      <c r="D795" s="350"/>
      <c r="E795" s="350"/>
      <c r="F795" s="351"/>
      <c r="G795" s="350"/>
      <c r="H795" s="350"/>
      <c r="I795" s="354"/>
      <c r="J795" s="353"/>
      <c r="K795" s="353"/>
      <c r="L795" s="354"/>
      <c r="M795" s="353"/>
      <c r="N795" s="371"/>
      <c r="O795" s="70">
        <f t="shared" si="28"/>
        <v>0</v>
      </c>
      <c r="P795" s="70">
        <f t="shared" si="28"/>
        <v>0</v>
      </c>
      <c r="Q795" s="135" t="str">
        <f t="shared" si="29"/>
        <v/>
      </c>
    </row>
    <row r="796" spans="1:17" x14ac:dyDescent="0.2">
      <c r="A796" s="363"/>
      <c r="B796" s="348"/>
      <c r="C796" s="372"/>
      <c r="D796" s="350"/>
      <c r="E796" s="350"/>
      <c r="F796" s="351"/>
      <c r="G796" s="350"/>
      <c r="H796" s="350"/>
      <c r="I796" s="354"/>
      <c r="J796" s="353"/>
      <c r="K796" s="353"/>
      <c r="L796" s="354"/>
      <c r="M796" s="353"/>
      <c r="N796" s="371"/>
      <c r="O796" s="70">
        <f t="shared" si="28"/>
        <v>0</v>
      </c>
      <c r="P796" s="70">
        <f t="shared" si="28"/>
        <v>0</v>
      </c>
      <c r="Q796" s="135" t="str">
        <f t="shared" si="29"/>
        <v/>
      </c>
    </row>
    <row r="797" spans="1:17" x14ac:dyDescent="0.2">
      <c r="A797" s="363"/>
      <c r="B797" s="348"/>
      <c r="C797" s="372"/>
      <c r="D797" s="350"/>
      <c r="E797" s="350"/>
      <c r="F797" s="351"/>
      <c r="G797" s="350"/>
      <c r="H797" s="350"/>
      <c r="I797" s="354"/>
      <c r="J797" s="353"/>
      <c r="K797" s="353"/>
      <c r="L797" s="354"/>
      <c r="M797" s="353"/>
      <c r="N797" s="371"/>
      <c r="O797" s="70">
        <f t="shared" si="28"/>
        <v>0</v>
      </c>
      <c r="P797" s="70">
        <f t="shared" si="28"/>
        <v>0</v>
      </c>
      <c r="Q797" s="135" t="str">
        <f t="shared" si="29"/>
        <v/>
      </c>
    </row>
    <row r="798" spans="1:17" x14ac:dyDescent="0.2">
      <c r="A798" s="363"/>
      <c r="B798" s="348"/>
      <c r="C798" s="372"/>
      <c r="D798" s="350"/>
      <c r="E798" s="350"/>
      <c r="F798" s="351"/>
      <c r="G798" s="350"/>
      <c r="H798" s="350"/>
      <c r="I798" s="354"/>
      <c r="J798" s="353"/>
      <c r="K798" s="353"/>
      <c r="L798" s="354"/>
      <c r="M798" s="353"/>
      <c r="N798" s="371"/>
      <c r="O798" s="70">
        <f t="shared" si="28"/>
        <v>0</v>
      </c>
      <c r="P798" s="70">
        <f t="shared" si="28"/>
        <v>0</v>
      </c>
      <c r="Q798" s="135" t="str">
        <f t="shared" si="29"/>
        <v/>
      </c>
    </row>
    <row r="799" spans="1:17" x14ac:dyDescent="0.2">
      <c r="A799" s="363"/>
      <c r="B799" s="348"/>
      <c r="C799" s="372"/>
      <c r="D799" s="350"/>
      <c r="E799" s="350"/>
      <c r="F799" s="351"/>
      <c r="G799" s="350"/>
      <c r="H799" s="350"/>
      <c r="I799" s="354"/>
      <c r="J799" s="353"/>
      <c r="K799" s="353"/>
      <c r="L799" s="354"/>
      <c r="M799" s="353"/>
      <c r="N799" s="371"/>
      <c r="O799" s="70">
        <f t="shared" si="28"/>
        <v>0</v>
      </c>
      <c r="P799" s="70">
        <f t="shared" si="28"/>
        <v>0</v>
      </c>
      <c r="Q799" s="135" t="str">
        <f t="shared" si="29"/>
        <v/>
      </c>
    </row>
    <row r="800" spans="1:17" x14ac:dyDescent="0.2">
      <c r="A800" s="363"/>
      <c r="B800" s="348"/>
      <c r="C800" s="372"/>
      <c r="D800" s="350"/>
      <c r="E800" s="350"/>
      <c r="F800" s="351"/>
      <c r="G800" s="350"/>
      <c r="H800" s="350"/>
      <c r="I800" s="354"/>
      <c r="J800" s="353"/>
      <c r="K800" s="353"/>
      <c r="L800" s="354"/>
      <c r="M800" s="353"/>
      <c r="N800" s="371"/>
      <c r="O800" s="70">
        <f t="shared" si="28"/>
        <v>0</v>
      </c>
      <c r="P800" s="70">
        <f t="shared" si="28"/>
        <v>0</v>
      </c>
      <c r="Q800" s="135" t="str">
        <f t="shared" si="29"/>
        <v/>
      </c>
    </row>
    <row r="801" spans="1:17" x14ac:dyDescent="0.2">
      <c r="A801" s="363"/>
      <c r="B801" s="348"/>
      <c r="C801" s="372"/>
      <c r="D801" s="350"/>
      <c r="E801" s="350"/>
      <c r="F801" s="351"/>
      <c r="G801" s="350"/>
      <c r="H801" s="350"/>
      <c r="I801" s="354"/>
      <c r="J801" s="353"/>
      <c r="K801" s="353"/>
      <c r="L801" s="354"/>
      <c r="M801" s="353"/>
      <c r="N801" s="371"/>
      <c r="O801" s="70">
        <f t="shared" si="28"/>
        <v>0</v>
      </c>
      <c r="P801" s="70">
        <f t="shared" si="28"/>
        <v>0</v>
      </c>
      <c r="Q801" s="135" t="str">
        <f t="shared" si="29"/>
        <v/>
      </c>
    </row>
    <row r="802" spans="1:17" x14ac:dyDescent="0.2">
      <c r="A802" s="363"/>
      <c r="B802" s="348"/>
      <c r="C802" s="372"/>
      <c r="D802" s="350"/>
      <c r="E802" s="350"/>
      <c r="F802" s="351"/>
      <c r="G802" s="350"/>
      <c r="H802" s="350"/>
      <c r="I802" s="354"/>
      <c r="J802" s="353"/>
      <c r="K802" s="353"/>
      <c r="L802" s="354"/>
      <c r="M802" s="353"/>
      <c r="N802" s="371"/>
      <c r="O802" s="70">
        <f t="shared" si="28"/>
        <v>0</v>
      </c>
      <c r="P802" s="70">
        <f t="shared" si="28"/>
        <v>0</v>
      </c>
      <c r="Q802" s="135" t="str">
        <f t="shared" si="29"/>
        <v/>
      </c>
    </row>
    <row r="803" spans="1:17" x14ac:dyDescent="0.2">
      <c r="A803" s="363"/>
      <c r="B803" s="348"/>
      <c r="C803" s="372"/>
      <c r="D803" s="350"/>
      <c r="E803" s="350"/>
      <c r="F803" s="351"/>
      <c r="G803" s="350"/>
      <c r="H803" s="350"/>
      <c r="I803" s="354"/>
      <c r="J803" s="353"/>
      <c r="K803" s="353"/>
      <c r="L803" s="354"/>
      <c r="M803" s="353"/>
      <c r="N803" s="371"/>
      <c r="O803" s="70">
        <f t="shared" si="28"/>
        <v>0</v>
      </c>
      <c r="P803" s="70">
        <f t="shared" si="28"/>
        <v>0</v>
      </c>
      <c r="Q803" s="135" t="str">
        <f t="shared" si="29"/>
        <v/>
      </c>
    </row>
    <row r="804" spans="1:17" x14ac:dyDescent="0.2">
      <c r="A804" s="363"/>
      <c r="B804" s="348"/>
      <c r="C804" s="372"/>
      <c r="D804" s="350"/>
      <c r="E804" s="350"/>
      <c r="F804" s="351"/>
      <c r="G804" s="350"/>
      <c r="H804" s="350"/>
      <c r="I804" s="354"/>
      <c r="J804" s="353"/>
      <c r="K804" s="353"/>
      <c r="L804" s="354"/>
      <c r="M804" s="353"/>
      <c r="N804" s="371"/>
      <c r="O804" s="70">
        <f t="shared" si="28"/>
        <v>0</v>
      </c>
      <c r="P804" s="70">
        <f t="shared" si="28"/>
        <v>0</v>
      </c>
      <c r="Q804" s="135" t="str">
        <f t="shared" si="29"/>
        <v/>
      </c>
    </row>
    <row r="805" spans="1:17" x14ac:dyDescent="0.2">
      <c r="A805" s="363"/>
      <c r="B805" s="348"/>
      <c r="C805" s="372"/>
      <c r="D805" s="350"/>
      <c r="E805" s="350"/>
      <c r="F805" s="351"/>
      <c r="G805" s="350"/>
      <c r="H805" s="350"/>
      <c r="I805" s="354"/>
      <c r="J805" s="353"/>
      <c r="K805" s="353"/>
      <c r="L805" s="354"/>
      <c r="M805" s="353"/>
      <c r="N805" s="371"/>
      <c r="O805" s="70">
        <f t="shared" si="28"/>
        <v>0</v>
      </c>
      <c r="P805" s="70">
        <f t="shared" si="28"/>
        <v>0</v>
      </c>
      <c r="Q805" s="135" t="str">
        <f t="shared" si="29"/>
        <v/>
      </c>
    </row>
    <row r="806" spans="1:17" x14ac:dyDescent="0.2">
      <c r="A806" s="363"/>
      <c r="B806" s="348"/>
      <c r="C806" s="372"/>
      <c r="D806" s="350"/>
      <c r="E806" s="350"/>
      <c r="F806" s="351"/>
      <c r="G806" s="350"/>
      <c r="H806" s="350"/>
      <c r="I806" s="354"/>
      <c r="J806" s="353"/>
      <c r="K806" s="353"/>
      <c r="L806" s="354"/>
      <c r="M806" s="353"/>
      <c r="N806" s="371"/>
      <c r="O806" s="70">
        <f t="shared" si="28"/>
        <v>0</v>
      </c>
      <c r="P806" s="70">
        <f t="shared" si="28"/>
        <v>0</v>
      </c>
      <c r="Q806" s="135" t="str">
        <f t="shared" si="29"/>
        <v/>
      </c>
    </row>
    <row r="807" spans="1:17" x14ac:dyDescent="0.2">
      <c r="A807" s="363"/>
      <c r="B807" s="348"/>
      <c r="C807" s="372"/>
      <c r="D807" s="350"/>
      <c r="E807" s="350"/>
      <c r="F807" s="351"/>
      <c r="G807" s="350"/>
      <c r="H807" s="350"/>
      <c r="I807" s="354"/>
      <c r="J807" s="353"/>
      <c r="K807" s="353"/>
      <c r="L807" s="354"/>
      <c r="M807" s="353"/>
      <c r="N807" s="371"/>
      <c r="O807" s="70">
        <f t="shared" si="28"/>
        <v>0</v>
      </c>
      <c r="P807" s="70">
        <f t="shared" si="28"/>
        <v>0</v>
      </c>
      <c r="Q807" s="135" t="str">
        <f t="shared" si="29"/>
        <v/>
      </c>
    </row>
    <row r="808" spans="1:17" x14ac:dyDescent="0.2">
      <c r="A808" s="363"/>
      <c r="B808" s="348"/>
      <c r="C808" s="372"/>
      <c r="D808" s="350"/>
      <c r="E808" s="350"/>
      <c r="F808" s="351"/>
      <c r="G808" s="350"/>
      <c r="H808" s="350"/>
      <c r="I808" s="354"/>
      <c r="J808" s="353"/>
      <c r="K808" s="353"/>
      <c r="L808" s="354"/>
      <c r="M808" s="353"/>
      <c r="N808" s="371"/>
      <c r="O808" s="70">
        <f t="shared" si="28"/>
        <v>0</v>
      </c>
      <c r="P808" s="70">
        <f t="shared" si="28"/>
        <v>0</v>
      </c>
      <c r="Q808" s="135" t="str">
        <f t="shared" si="29"/>
        <v/>
      </c>
    </row>
    <row r="809" spans="1:17" x14ac:dyDescent="0.2">
      <c r="A809" s="363"/>
      <c r="B809" s="348"/>
      <c r="C809" s="372"/>
      <c r="D809" s="350"/>
      <c r="E809" s="350"/>
      <c r="F809" s="351"/>
      <c r="G809" s="350"/>
      <c r="H809" s="350"/>
      <c r="I809" s="354"/>
      <c r="J809" s="353"/>
      <c r="K809" s="353"/>
      <c r="L809" s="354"/>
      <c r="M809" s="353"/>
      <c r="N809" s="371"/>
      <c r="O809" s="70">
        <f t="shared" si="28"/>
        <v>0</v>
      </c>
      <c r="P809" s="70">
        <f t="shared" si="28"/>
        <v>0</v>
      </c>
      <c r="Q809" s="135" t="str">
        <f t="shared" si="29"/>
        <v/>
      </c>
    </row>
    <row r="810" spans="1:17" x14ac:dyDescent="0.2">
      <c r="A810" s="363"/>
      <c r="B810" s="348"/>
      <c r="C810" s="372"/>
      <c r="D810" s="350"/>
      <c r="E810" s="350"/>
      <c r="F810" s="351"/>
      <c r="G810" s="350"/>
      <c r="H810" s="350"/>
      <c r="I810" s="354"/>
      <c r="J810" s="353"/>
      <c r="K810" s="353"/>
      <c r="L810" s="354"/>
      <c r="M810" s="353"/>
      <c r="N810" s="371"/>
      <c r="O810" s="70">
        <f t="shared" si="28"/>
        <v>0</v>
      </c>
      <c r="P810" s="70">
        <f t="shared" si="28"/>
        <v>0</v>
      </c>
      <c r="Q810" s="135" t="str">
        <f t="shared" si="29"/>
        <v/>
      </c>
    </row>
    <row r="811" spans="1:17" x14ac:dyDescent="0.2">
      <c r="A811" s="363"/>
      <c r="B811" s="348"/>
      <c r="C811" s="372"/>
      <c r="D811" s="350"/>
      <c r="E811" s="350"/>
      <c r="F811" s="351"/>
      <c r="G811" s="350"/>
      <c r="H811" s="350"/>
      <c r="I811" s="354"/>
      <c r="J811" s="353"/>
      <c r="K811" s="353"/>
      <c r="L811" s="354"/>
      <c r="M811" s="353"/>
      <c r="N811" s="371"/>
      <c r="O811" s="70">
        <f t="shared" si="28"/>
        <v>0</v>
      </c>
      <c r="P811" s="70">
        <f t="shared" si="28"/>
        <v>0</v>
      </c>
      <c r="Q811" s="135" t="str">
        <f t="shared" si="29"/>
        <v/>
      </c>
    </row>
    <row r="812" spans="1:17" x14ac:dyDescent="0.2">
      <c r="A812" s="363"/>
      <c r="B812" s="348"/>
      <c r="C812" s="372"/>
      <c r="D812" s="350"/>
      <c r="E812" s="350"/>
      <c r="F812" s="351"/>
      <c r="G812" s="350"/>
      <c r="H812" s="350"/>
      <c r="I812" s="354"/>
      <c r="J812" s="353"/>
      <c r="K812" s="353"/>
      <c r="L812" s="354"/>
      <c r="M812" s="353"/>
      <c r="N812" s="371"/>
      <c r="O812" s="70">
        <f t="shared" si="28"/>
        <v>0</v>
      </c>
      <c r="P812" s="70">
        <f t="shared" si="28"/>
        <v>0</v>
      </c>
      <c r="Q812" s="135" t="str">
        <f t="shared" si="29"/>
        <v/>
      </c>
    </row>
    <row r="813" spans="1:17" x14ac:dyDescent="0.2">
      <c r="A813" s="363"/>
      <c r="B813" s="348"/>
      <c r="C813" s="372"/>
      <c r="D813" s="350"/>
      <c r="E813" s="350"/>
      <c r="F813" s="351"/>
      <c r="G813" s="350"/>
      <c r="H813" s="350"/>
      <c r="I813" s="354"/>
      <c r="J813" s="353"/>
      <c r="K813" s="353"/>
      <c r="L813" s="354"/>
      <c r="M813" s="353"/>
      <c r="N813" s="371"/>
      <c r="O813" s="70">
        <f t="shared" si="28"/>
        <v>0</v>
      </c>
      <c r="P813" s="70">
        <f t="shared" si="28"/>
        <v>0</v>
      </c>
      <c r="Q813" s="135" t="str">
        <f t="shared" si="29"/>
        <v/>
      </c>
    </row>
    <row r="814" spans="1:17" x14ac:dyDescent="0.2">
      <c r="A814" s="363"/>
      <c r="B814" s="348"/>
      <c r="C814" s="372"/>
      <c r="D814" s="350"/>
      <c r="E814" s="350"/>
      <c r="F814" s="351"/>
      <c r="G814" s="350"/>
      <c r="H814" s="350"/>
      <c r="I814" s="354"/>
      <c r="J814" s="353"/>
      <c r="K814" s="353"/>
      <c r="L814" s="354"/>
      <c r="M814" s="353"/>
      <c r="N814" s="371"/>
      <c r="O814" s="70">
        <f t="shared" si="28"/>
        <v>0</v>
      </c>
      <c r="P814" s="70">
        <f t="shared" si="28"/>
        <v>0</v>
      </c>
      <c r="Q814" s="135" t="str">
        <f t="shared" si="29"/>
        <v/>
      </c>
    </row>
    <row r="815" spans="1:17" x14ac:dyDescent="0.2">
      <c r="A815" s="363"/>
      <c r="B815" s="348"/>
      <c r="C815" s="372"/>
      <c r="D815" s="350"/>
      <c r="E815" s="350"/>
      <c r="F815" s="351"/>
      <c r="G815" s="350"/>
      <c r="H815" s="350"/>
      <c r="I815" s="354"/>
      <c r="J815" s="353"/>
      <c r="K815" s="353"/>
      <c r="L815" s="354"/>
      <c r="M815" s="353"/>
      <c r="N815" s="371"/>
      <c r="O815" s="70">
        <f t="shared" si="28"/>
        <v>0</v>
      </c>
      <c r="P815" s="70">
        <f t="shared" si="28"/>
        <v>0</v>
      </c>
      <c r="Q815" s="135" t="str">
        <f t="shared" si="29"/>
        <v/>
      </c>
    </row>
    <row r="816" spans="1:17" x14ac:dyDescent="0.2">
      <c r="A816" s="363"/>
      <c r="B816" s="348"/>
      <c r="C816" s="372"/>
      <c r="D816" s="350"/>
      <c r="E816" s="350"/>
      <c r="F816" s="351"/>
      <c r="G816" s="350"/>
      <c r="H816" s="350"/>
      <c r="I816" s="354"/>
      <c r="J816" s="353"/>
      <c r="K816" s="353"/>
      <c r="L816" s="354"/>
      <c r="M816" s="353"/>
      <c r="N816" s="371"/>
      <c r="O816" s="70">
        <f t="shared" si="28"/>
        <v>0</v>
      </c>
      <c r="P816" s="70">
        <f t="shared" si="28"/>
        <v>0</v>
      </c>
      <c r="Q816" s="135" t="str">
        <f t="shared" si="29"/>
        <v/>
      </c>
    </row>
    <row r="817" spans="1:17" x14ac:dyDescent="0.2">
      <c r="A817" s="363"/>
      <c r="B817" s="348"/>
      <c r="C817" s="372"/>
      <c r="D817" s="350"/>
      <c r="E817" s="350"/>
      <c r="F817" s="351"/>
      <c r="G817" s="350"/>
      <c r="H817" s="350"/>
      <c r="I817" s="354"/>
      <c r="J817" s="353"/>
      <c r="K817" s="353"/>
      <c r="L817" s="354"/>
      <c r="M817" s="353"/>
      <c r="N817" s="371"/>
      <c r="O817" s="70">
        <f t="shared" si="28"/>
        <v>0</v>
      </c>
      <c r="P817" s="70">
        <f t="shared" si="28"/>
        <v>0</v>
      </c>
      <c r="Q817" s="135" t="str">
        <f t="shared" si="29"/>
        <v/>
      </c>
    </row>
    <row r="818" spans="1:17" x14ac:dyDescent="0.2">
      <c r="A818" s="363"/>
      <c r="B818" s="348"/>
      <c r="C818" s="372"/>
      <c r="D818" s="350"/>
      <c r="E818" s="350"/>
      <c r="F818" s="351"/>
      <c r="G818" s="350"/>
      <c r="H818" s="350"/>
      <c r="I818" s="354"/>
      <c r="J818" s="353"/>
      <c r="K818" s="353"/>
      <c r="L818" s="354"/>
      <c r="M818" s="353"/>
      <c r="N818" s="371"/>
      <c r="O818" s="70">
        <f t="shared" si="28"/>
        <v>0</v>
      </c>
      <c r="P818" s="70">
        <f t="shared" si="28"/>
        <v>0</v>
      </c>
      <c r="Q818" s="135" t="str">
        <f t="shared" si="29"/>
        <v/>
      </c>
    </row>
    <row r="819" spans="1:17" x14ac:dyDescent="0.2">
      <c r="A819" s="363"/>
      <c r="B819" s="348"/>
      <c r="C819" s="372"/>
      <c r="D819" s="350"/>
      <c r="E819" s="350"/>
      <c r="F819" s="351"/>
      <c r="G819" s="350"/>
      <c r="H819" s="350"/>
      <c r="I819" s="354"/>
      <c r="J819" s="353"/>
      <c r="K819" s="353"/>
      <c r="L819" s="354"/>
      <c r="M819" s="353"/>
      <c r="N819" s="371"/>
      <c r="O819" s="70">
        <f t="shared" si="28"/>
        <v>0</v>
      </c>
      <c r="P819" s="70">
        <f t="shared" si="28"/>
        <v>0</v>
      </c>
      <c r="Q819" s="135" t="str">
        <f t="shared" si="29"/>
        <v/>
      </c>
    </row>
    <row r="820" spans="1:17" x14ac:dyDescent="0.2">
      <c r="A820" s="363"/>
      <c r="B820" s="348"/>
      <c r="C820" s="372"/>
      <c r="D820" s="350"/>
      <c r="E820" s="350"/>
      <c r="F820" s="351"/>
      <c r="G820" s="350"/>
      <c r="H820" s="350"/>
      <c r="I820" s="354"/>
      <c r="J820" s="353"/>
      <c r="K820" s="353"/>
      <c r="L820" s="354"/>
      <c r="M820" s="353"/>
      <c r="N820" s="371"/>
      <c r="O820" s="70">
        <f t="shared" ref="O820:P883" si="30">IF(B820=0,0,IF(YEAR(B820)=$P$1,MONTH(B820)-$O$1+1,(YEAR(B820)-$P$1)*12-$O$1+1+MONTH(B820)))</f>
        <v>0</v>
      </c>
      <c r="P820" s="70">
        <f t="shared" si="30"/>
        <v>0</v>
      </c>
      <c r="Q820" s="135" t="str">
        <f t="shared" si="29"/>
        <v/>
      </c>
    </row>
    <row r="821" spans="1:17" x14ac:dyDescent="0.2">
      <c r="A821" s="363"/>
      <c r="B821" s="348"/>
      <c r="C821" s="372"/>
      <c r="D821" s="350"/>
      <c r="E821" s="350"/>
      <c r="F821" s="351"/>
      <c r="G821" s="350"/>
      <c r="H821" s="350"/>
      <c r="I821" s="354"/>
      <c r="J821" s="353"/>
      <c r="K821" s="353"/>
      <c r="L821" s="354"/>
      <c r="M821" s="353"/>
      <c r="N821" s="371"/>
      <c r="O821" s="70">
        <f t="shared" si="30"/>
        <v>0</v>
      </c>
      <c r="P821" s="70">
        <f t="shared" si="30"/>
        <v>0</v>
      </c>
      <c r="Q821" s="135" t="str">
        <f t="shared" si="29"/>
        <v/>
      </c>
    </row>
    <row r="822" spans="1:17" x14ac:dyDescent="0.2">
      <c r="A822" s="363"/>
      <c r="B822" s="348"/>
      <c r="C822" s="372"/>
      <c r="D822" s="350"/>
      <c r="E822" s="350"/>
      <c r="F822" s="351"/>
      <c r="G822" s="350"/>
      <c r="H822" s="350"/>
      <c r="I822" s="354"/>
      <c r="J822" s="353"/>
      <c r="K822" s="353"/>
      <c r="L822" s="354"/>
      <c r="M822" s="353"/>
      <c r="N822" s="371"/>
      <c r="O822" s="70">
        <f t="shared" si="30"/>
        <v>0</v>
      </c>
      <c r="P822" s="70">
        <f t="shared" si="30"/>
        <v>0</v>
      </c>
      <c r="Q822" s="135" t="str">
        <f t="shared" si="29"/>
        <v/>
      </c>
    </row>
    <row r="823" spans="1:17" x14ac:dyDescent="0.2">
      <c r="A823" s="363"/>
      <c r="B823" s="348"/>
      <c r="C823" s="372"/>
      <c r="D823" s="350"/>
      <c r="E823" s="350"/>
      <c r="F823" s="351"/>
      <c r="G823" s="350"/>
      <c r="H823" s="350"/>
      <c r="I823" s="354"/>
      <c r="J823" s="353"/>
      <c r="K823" s="353"/>
      <c r="L823" s="354"/>
      <c r="M823" s="353"/>
      <c r="N823" s="371"/>
      <c r="O823" s="70">
        <f t="shared" si="30"/>
        <v>0</v>
      </c>
      <c r="P823" s="70">
        <f t="shared" si="30"/>
        <v>0</v>
      </c>
      <c r="Q823" s="135" t="str">
        <f t="shared" si="29"/>
        <v/>
      </c>
    </row>
    <row r="824" spans="1:17" x14ac:dyDescent="0.2">
      <c r="A824" s="363"/>
      <c r="B824" s="348"/>
      <c r="C824" s="372"/>
      <c r="D824" s="350"/>
      <c r="E824" s="350"/>
      <c r="F824" s="351"/>
      <c r="G824" s="350"/>
      <c r="H824" s="350"/>
      <c r="I824" s="354"/>
      <c r="J824" s="353"/>
      <c r="K824" s="353"/>
      <c r="L824" s="354"/>
      <c r="M824" s="353"/>
      <c r="N824" s="371"/>
      <c r="O824" s="70">
        <f t="shared" si="30"/>
        <v>0</v>
      </c>
      <c r="P824" s="70">
        <f t="shared" si="30"/>
        <v>0</v>
      </c>
      <c r="Q824" s="135" t="str">
        <f t="shared" si="29"/>
        <v/>
      </c>
    </row>
    <row r="825" spans="1:17" x14ac:dyDescent="0.2">
      <c r="A825" s="363"/>
      <c r="B825" s="348"/>
      <c r="C825" s="372"/>
      <c r="D825" s="350"/>
      <c r="E825" s="350"/>
      <c r="F825" s="351"/>
      <c r="G825" s="350"/>
      <c r="H825" s="350"/>
      <c r="I825" s="354"/>
      <c r="J825" s="353"/>
      <c r="K825" s="353"/>
      <c r="L825" s="354"/>
      <c r="M825" s="353"/>
      <c r="N825" s="371"/>
      <c r="O825" s="70">
        <f t="shared" si="30"/>
        <v>0</v>
      </c>
      <c r="P825" s="70">
        <f t="shared" si="30"/>
        <v>0</v>
      </c>
      <c r="Q825" s="135" t="str">
        <f t="shared" si="29"/>
        <v/>
      </c>
    </row>
    <row r="826" spans="1:17" x14ac:dyDescent="0.2">
      <c r="A826" s="363"/>
      <c r="B826" s="348"/>
      <c r="C826" s="372"/>
      <c r="D826" s="350"/>
      <c r="E826" s="350"/>
      <c r="F826" s="351"/>
      <c r="G826" s="350"/>
      <c r="H826" s="350"/>
      <c r="I826" s="354"/>
      <c r="J826" s="353"/>
      <c r="K826" s="353"/>
      <c r="L826" s="354"/>
      <c r="M826" s="353"/>
      <c r="N826" s="371"/>
      <c r="O826" s="70">
        <f t="shared" si="30"/>
        <v>0</v>
      </c>
      <c r="P826" s="70">
        <f t="shared" si="30"/>
        <v>0</v>
      </c>
      <c r="Q826" s="135" t="str">
        <f t="shared" si="29"/>
        <v/>
      </c>
    </row>
    <row r="827" spans="1:17" x14ac:dyDescent="0.2">
      <c r="A827" s="363"/>
      <c r="B827" s="348"/>
      <c r="C827" s="372"/>
      <c r="D827" s="350"/>
      <c r="E827" s="350"/>
      <c r="F827" s="351"/>
      <c r="G827" s="350"/>
      <c r="H827" s="350"/>
      <c r="I827" s="354"/>
      <c r="J827" s="353"/>
      <c r="K827" s="353"/>
      <c r="L827" s="354"/>
      <c r="M827" s="353"/>
      <c r="N827" s="371"/>
      <c r="O827" s="70">
        <f t="shared" si="30"/>
        <v>0</v>
      </c>
      <c r="P827" s="70">
        <f t="shared" si="30"/>
        <v>0</v>
      </c>
      <c r="Q827" s="135" t="str">
        <f t="shared" si="29"/>
        <v/>
      </c>
    </row>
    <row r="828" spans="1:17" x14ac:dyDescent="0.2">
      <c r="A828" s="363"/>
      <c r="B828" s="348"/>
      <c r="C828" s="372"/>
      <c r="D828" s="350"/>
      <c r="E828" s="350"/>
      <c r="F828" s="351"/>
      <c r="G828" s="350"/>
      <c r="H828" s="350"/>
      <c r="I828" s="354"/>
      <c r="J828" s="353"/>
      <c r="K828" s="353"/>
      <c r="L828" s="354"/>
      <c r="M828" s="353"/>
      <c r="N828" s="371"/>
      <c r="O828" s="70">
        <f t="shared" si="30"/>
        <v>0</v>
      </c>
      <c r="P828" s="70">
        <f t="shared" si="30"/>
        <v>0</v>
      </c>
      <c r="Q828" s="135" t="str">
        <f t="shared" si="29"/>
        <v/>
      </c>
    </row>
    <row r="829" spans="1:17" x14ac:dyDescent="0.2">
      <c r="A829" s="363"/>
      <c r="B829" s="348"/>
      <c r="C829" s="372"/>
      <c r="D829" s="350"/>
      <c r="E829" s="350"/>
      <c r="F829" s="351"/>
      <c r="G829" s="350"/>
      <c r="H829" s="350"/>
      <c r="I829" s="354"/>
      <c r="J829" s="353"/>
      <c r="K829" s="353"/>
      <c r="L829" s="354"/>
      <c r="M829" s="353"/>
      <c r="N829" s="371"/>
      <c r="O829" s="70">
        <f t="shared" si="30"/>
        <v>0</v>
      </c>
      <c r="P829" s="70">
        <f t="shared" si="30"/>
        <v>0</v>
      </c>
      <c r="Q829" s="135" t="str">
        <f t="shared" si="29"/>
        <v/>
      </c>
    </row>
    <row r="830" spans="1:17" x14ac:dyDescent="0.2">
      <c r="A830" s="363"/>
      <c r="B830" s="348"/>
      <c r="C830" s="372"/>
      <c r="D830" s="350"/>
      <c r="E830" s="350"/>
      <c r="F830" s="351"/>
      <c r="G830" s="350"/>
      <c r="H830" s="350"/>
      <c r="I830" s="354"/>
      <c r="J830" s="353"/>
      <c r="K830" s="353"/>
      <c r="L830" s="354"/>
      <c r="M830" s="353"/>
      <c r="N830" s="371"/>
      <c r="O830" s="70">
        <f t="shared" si="30"/>
        <v>0</v>
      </c>
      <c r="P830" s="70">
        <f t="shared" si="30"/>
        <v>0</v>
      </c>
      <c r="Q830" s="135" t="str">
        <f t="shared" si="29"/>
        <v/>
      </c>
    </row>
    <row r="831" spans="1:17" x14ac:dyDescent="0.2">
      <c r="A831" s="363"/>
      <c r="B831" s="348"/>
      <c r="C831" s="372"/>
      <c r="D831" s="350"/>
      <c r="E831" s="350"/>
      <c r="F831" s="351"/>
      <c r="G831" s="350"/>
      <c r="H831" s="350"/>
      <c r="I831" s="354"/>
      <c r="J831" s="353"/>
      <c r="K831" s="353"/>
      <c r="L831" s="354"/>
      <c r="M831" s="353"/>
      <c r="N831" s="371"/>
      <c r="O831" s="70">
        <f t="shared" si="30"/>
        <v>0</v>
      </c>
      <c r="P831" s="70">
        <f t="shared" si="30"/>
        <v>0</v>
      </c>
      <c r="Q831" s="135" t="str">
        <f t="shared" si="29"/>
        <v/>
      </c>
    </row>
    <row r="832" spans="1:17" x14ac:dyDescent="0.2">
      <c r="A832" s="363"/>
      <c r="B832" s="348"/>
      <c r="C832" s="372"/>
      <c r="D832" s="350"/>
      <c r="E832" s="350"/>
      <c r="F832" s="351"/>
      <c r="G832" s="350"/>
      <c r="H832" s="350"/>
      <c r="I832" s="354"/>
      <c r="J832" s="353"/>
      <c r="K832" s="353"/>
      <c r="L832" s="354"/>
      <c r="M832" s="353"/>
      <c r="N832" s="371"/>
      <c r="O832" s="70">
        <f t="shared" si="30"/>
        <v>0</v>
      </c>
      <c r="P832" s="70">
        <f t="shared" si="30"/>
        <v>0</v>
      </c>
      <c r="Q832" s="135" t="str">
        <f t="shared" si="29"/>
        <v/>
      </c>
    </row>
    <row r="833" spans="1:17" x14ac:dyDescent="0.2">
      <c r="A833" s="363"/>
      <c r="B833" s="348"/>
      <c r="C833" s="372"/>
      <c r="D833" s="350"/>
      <c r="E833" s="350"/>
      <c r="F833" s="351"/>
      <c r="G833" s="350"/>
      <c r="H833" s="350"/>
      <c r="I833" s="354"/>
      <c r="J833" s="353"/>
      <c r="K833" s="353"/>
      <c r="L833" s="354"/>
      <c r="M833" s="353"/>
      <c r="N833" s="371"/>
      <c r="O833" s="70">
        <f t="shared" si="30"/>
        <v>0</v>
      </c>
      <c r="P833" s="70">
        <f t="shared" si="30"/>
        <v>0</v>
      </c>
      <c r="Q833" s="135" t="str">
        <f t="shared" si="29"/>
        <v/>
      </c>
    </row>
    <row r="834" spans="1:17" x14ac:dyDescent="0.2">
      <c r="A834" s="363"/>
      <c r="B834" s="348"/>
      <c r="C834" s="372"/>
      <c r="D834" s="350"/>
      <c r="E834" s="350"/>
      <c r="F834" s="351"/>
      <c r="G834" s="350"/>
      <c r="H834" s="350"/>
      <c r="I834" s="354"/>
      <c r="J834" s="353"/>
      <c r="K834" s="353"/>
      <c r="L834" s="354"/>
      <c r="M834" s="353"/>
      <c r="N834" s="371"/>
      <c r="O834" s="70">
        <f t="shared" si="30"/>
        <v>0</v>
      </c>
      <c r="P834" s="70">
        <f t="shared" si="30"/>
        <v>0</v>
      </c>
      <c r="Q834" s="135" t="str">
        <f t="shared" si="29"/>
        <v/>
      </c>
    </row>
    <row r="835" spans="1:17" x14ac:dyDescent="0.2">
      <c r="A835" s="363"/>
      <c r="B835" s="348"/>
      <c r="C835" s="372"/>
      <c r="D835" s="350"/>
      <c r="E835" s="350"/>
      <c r="F835" s="351"/>
      <c r="G835" s="350"/>
      <c r="H835" s="350"/>
      <c r="I835" s="354"/>
      <c r="J835" s="353"/>
      <c r="K835" s="353"/>
      <c r="L835" s="354"/>
      <c r="M835" s="353"/>
      <c r="N835" s="371"/>
      <c r="O835" s="70">
        <f t="shared" si="30"/>
        <v>0</v>
      </c>
      <c r="P835" s="70">
        <f t="shared" si="30"/>
        <v>0</v>
      </c>
      <c r="Q835" s="135" t="str">
        <f t="shared" si="29"/>
        <v/>
      </c>
    </row>
    <row r="836" spans="1:17" x14ac:dyDescent="0.2">
      <c r="A836" s="363"/>
      <c r="B836" s="348"/>
      <c r="C836" s="372"/>
      <c r="D836" s="350"/>
      <c r="E836" s="350"/>
      <c r="F836" s="351"/>
      <c r="G836" s="350"/>
      <c r="H836" s="350"/>
      <c r="I836" s="354"/>
      <c r="J836" s="353"/>
      <c r="K836" s="353"/>
      <c r="L836" s="354"/>
      <c r="M836" s="353"/>
      <c r="N836" s="371"/>
      <c r="O836" s="70">
        <f t="shared" si="30"/>
        <v>0</v>
      </c>
      <c r="P836" s="70">
        <f t="shared" si="30"/>
        <v>0</v>
      </c>
      <c r="Q836" s="135" t="str">
        <f t="shared" si="29"/>
        <v/>
      </c>
    </row>
    <row r="837" spans="1:17" x14ac:dyDescent="0.2">
      <c r="A837" s="363"/>
      <c r="B837" s="348"/>
      <c r="C837" s="372"/>
      <c r="D837" s="350"/>
      <c r="E837" s="350"/>
      <c r="F837" s="351"/>
      <c r="G837" s="350"/>
      <c r="H837" s="350"/>
      <c r="I837" s="354"/>
      <c r="J837" s="353"/>
      <c r="K837" s="353"/>
      <c r="L837" s="354"/>
      <c r="M837" s="353"/>
      <c r="N837" s="371"/>
      <c r="O837" s="70">
        <f t="shared" si="30"/>
        <v>0</v>
      </c>
      <c r="P837" s="70">
        <f t="shared" si="30"/>
        <v>0</v>
      </c>
      <c r="Q837" s="135" t="str">
        <f t="shared" ref="Q837:Q900" si="31">SUBSTITUTE(D837," ","_")</f>
        <v/>
      </c>
    </row>
    <row r="838" spans="1:17" x14ac:dyDescent="0.2">
      <c r="A838" s="363"/>
      <c r="B838" s="348"/>
      <c r="C838" s="372"/>
      <c r="D838" s="350"/>
      <c r="E838" s="350"/>
      <c r="F838" s="351"/>
      <c r="G838" s="350"/>
      <c r="H838" s="350"/>
      <c r="I838" s="354"/>
      <c r="J838" s="353"/>
      <c r="K838" s="353"/>
      <c r="L838" s="354"/>
      <c r="M838" s="353"/>
      <c r="N838" s="371"/>
      <c r="O838" s="70">
        <f t="shared" si="30"/>
        <v>0</v>
      </c>
      <c r="P838" s="70">
        <f t="shared" si="30"/>
        <v>0</v>
      </c>
      <c r="Q838" s="135" t="str">
        <f t="shared" si="31"/>
        <v/>
      </c>
    </row>
    <row r="839" spans="1:17" x14ac:dyDescent="0.2">
      <c r="A839" s="363"/>
      <c r="B839" s="348"/>
      <c r="C839" s="372"/>
      <c r="D839" s="350"/>
      <c r="E839" s="350"/>
      <c r="F839" s="351"/>
      <c r="G839" s="350"/>
      <c r="H839" s="350"/>
      <c r="I839" s="354"/>
      <c r="J839" s="353"/>
      <c r="K839" s="353"/>
      <c r="L839" s="354"/>
      <c r="M839" s="353"/>
      <c r="N839" s="371"/>
      <c r="O839" s="70">
        <f t="shared" si="30"/>
        <v>0</v>
      </c>
      <c r="P839" s="70">
        <f t="shared" si="30"/>
        <v>0</v>
      </c>
      <c r="Q839" s="135" t="str">
        <f t="shared" si="31"/>
        <v/>
      </c>
    </row>
    <row r="840" spans="1:17" x14ac:dyDescent="0.2">
      <c r="A840" s="363"/>
      <c r="B840" s="348"/>
      <c r="C840" s="372"/>
      <c r="D840" s="350"/>
      <c r="E840" s="350"/>
      <c r="F840" s="351"/>
      <c r="G840" s="350"/>
      <c r="H840" s="350"/>
      <c r="I840" s="354"/>
      <c r="J840" s="353"/>
      <c r="K840" s="353"/>
      <c r="L840" s="354"/>
      <c r="M840" s="353"/>
      <c r="N840" s="371"/>
      <c r="O840" s="70">
        <f t="shared" si="30"/>
        <v>0</v>
      </c>
      <c r="P840" s="70">
        <f t="shared" si="30"/>
        <v>0</v>
      </c>
      <c r="Q840" s="135" t="str">
        <f t="shared" si="31"/>
        <v/>
      </c>
    </row>
    <row r="841" spans="1:17" x14ac:dyDescent="0.2">
      <c r="A841" s="363"/>
      <c r="B841" s="348"/>
      <c r="C841" s="372"/>
      <c r="D841" s="350"/>
      <c r="E841" s="350"/>
      <c r="F841" s="351"/>
      <c r="G841" s="350"/>
      <c r="H841" s="350"/>
      <c r="I841" s="354"/>
      <c r="J841" s="353"/>
      <c r="K841" s="353"/>
      <c r="L841" s="354"/>
      <c r="M841" s="353"/>
      <c r="N841" s="371"/>
      <c r="O841" s="70">
        <f t="shared" si="30"/>
        <v>0</v>
      </c>
      <c r="P841" s="70">
        <f t="shared" si="30"/>
        <v>0</v>
      </c>
      <c r="Q841" s="135" t="str">
        <f t="shared" si="31"/>
        <v/>
      </c>
    </row>
    <row r="842" spans="1:17" x14ac:dyDescent="0.2">
      <c r="A842" s="363"/>
      <c r="B842" s="348"/>
      <c r="C842" s="372"/>
      <c r="D842" s="350"/>
      <c r="E842" s="350"/>
      <c r="F842" s="351"/>
      <c r="G842" s="350"/>
      <c r="H842" s="350"/>
      <c r="I842" s="354"/>
      <c r="J842" s="353"/>
      <c r="K842" s="353"/>
      <c r="L842" s="354"/>
      <c r="M842" s="353"/>
      <c r="N842" s="371"/>
      <c r="O842" s="70">
        <f t="shared" si="30"/>
        <v>0</v>
      </c>
      <c r="P842" s="70">
        <f t="shared" si="30"/>
        <v>0</v>
      </c>
      <c r="Q842" s="135" t="str">
        <f t="shared" si="31"/>
        <v/>
      </c>
    </row>
    <row r="843" spans="1:17" x14ac:dyDescent="0.2">
      <c r="A843" s="363"/>
      <c r="B843" s="348"/>
      <c r="C843" s="372"/>
      <c r="D843" s="350"/>
      <c r="E843" s="350"/>
      <c r="F843" s="351"/>
      <c r="G843" s="350"/>
      <c r="H843" s="350"/>
      <c r="I843" s="354"/>
      <c r="J843" s="353"/>
      <c r="K843" s="353"/>
      <c r="L843" s="354"/>
      <c r="M843" s="353"/>
      <c r="N843" s="371"/>
      <c r="O843" s="70">
        <f t="shared" si="30"/>
        <v>0</v>
      </c>
      <c r="P843" s="70">
        <f t="shared" si="30"/>
        <v>0</v>
      </c>
      <c r="Q843" s="135" t="str">
        <f t="shared" si="31"/>
        <v/>
      </c>
    </row>
    <row r="844" spans="1:17" x14ac:dyDescent="0.2">
      <c r="A844" s="363"/>
      <c r="B844" s="348"/>
      <c r="C844" s="372"/>
      <c r="D844" s="350"/>
      <c r="E844" s="350"/>
      <c r="F844" s="351"/>
      <c r="G844" s="350"/>
      <c r="H844" s="350"/>
      <c r="I844" s="354"/>
      <c r="J844" s="353"/>
      <c r="K844" s="353"/>
      <c r="L844" s="354"/>
      <c r="M844" s="353"/>
      <c r="N844" s="371"/>
      <c r="O844" s="70">
        <f t="shared" si="30"/>
        <v>0</v>
      </c>
      <c r="P844" s="70">
        <f t="shared" si="30"/>
        <v>0</v>
      </c>
      <c r="Q844" s="135" t="str">
        <f t="shared" si="31"/>
        <v/>
      </c>
    </row>
    <row r="845" spans="1:17" x14ac:dyDescent="0.2">
      <c r="A845" s="363"/>
      <c r="B845" s="348"/>
      <c r="C845" s="372"/>
      <c r="D845" s="350"/>
      <c r="E845" s="350"/>
      <c r="F845" s="351"/>
      <c r="G845" s="350"/>
      <c r="H845" s="350"/>
      <c r="I845" s="354"/>
      <c r="J845" s="353"/>
      <c r="K845" s="353"/>
      <c r="L845" s="354"/>
      <c r="M845" s="353"/>
      <c r="N845" s="371"/>
      <c r="O845" s="70">
        <f t="shared" si="30"/>
        <v>0</v>
      </c>
      <c r="P845" s="70">
        <f t="shared" si="30"/>
        <v>0</v>
      </c>
      <c r="Q845" s="135" t="str">
        <f t="shared" si="31"/>
        <v/>
      </c>
    </row>
    <row r="846" spans="1:17" x14ac:dyDescent="0.2">
      <c r="A846" s="363"/>
      <c r="B846" s="348"/>
      <c r="C846" s="372"/>
      <c r="D846" s="350"/>
      <c r="E846" s="350"/>
      <c r="F846" s="351"/>
      <c r="G846" s="350"/>
      <c r="H846" s="350"/>
      <c r="I846" s="354"/>
      <c r="J846" s="353"/>
      <c r="K846" s="353"/>
      <c r="L846" s="354"/>
      <c r="M846" s="353"/>
      <c r="N846" s="371"/>
      <c r="O846" s="70">
        <f t="shared" si="30"/>
        <v>0</v>
      </c>
      <c r="P846" s="70">
        <f t="shared" si="30"/>
        <v>0</v>
      </c>
      <c r="Q846" s="135" t="str">
        <f t="shared" si="31"/>
        <v/>
      </c>
    </row>
    <row r="847" spans="1:17" x14ac:dyDescent="0.2">
      <c r="A847" s="363"/>
      <c r="B847" s="348"/>
      <c r="C847" s="372"/>
      <c r="D847" s="350"/>
      <c r="E847" s="350"/>
      <c r="F847" s="351"/>
      <c r="G847" s="350"/>
      <c r="H847" s="350"/>
      <c r="I847" s="354"/>
      <c r="J847" s="353"/>
      <c r="K847" s="353"/>
      <c r="L847" s="354"/>
      <c r="M847" s="353"/>
      <c r="N847" s="371"/>
      <c r="O847" s="70">
        <f t="shared" si="30"/>
        <v>0</v>
      </c>
      <c r="P847" s="70">
        <f t="shared" si="30"/>
        <v>0</v>
      </c>
      <c r="Q847" s="135" t="str">
        <f t="shared" si="31"/>
        <v/>
      </c>
    </row>
    <row r="848" spans="1:17" x14ac:dyDescent="0.2">
      <c r="A848" s="363"/>
      <c r="B848" s="348"/>
      <c r="C848" s="372"/>
      <c r="D848" s="350"/>
      <c r="E848" s="350"/>
      <c r="F848" s="351"/>
      <c r="G848" s="350"/>
      <c r="H848" s="350"/>
      <c r="I848" s="354"/>
      <c r="J848" s="353"/>
      <c r="K848" s="353"/>
      <c r="L848" s="354"/>
      <c r="M848" s="353"/>
      <c r="N848" s="371"/>
      <c r="O848" s="70">
        <f t="shared" si="30"/>
        <v>0</v>
      </c>
      <c r="P848" s="70">
        <f t="shared" si="30"/>
        <v>0</v>
      </c>
      <c r="Q848" s="135" t="str">
        <f t="shared" si="31"/>
        <v/>
      </c>
    </row>
    <row r="849" spans="1:17" x14ac:dyDescent="0.2">
      <c r="A849" s="363"/>
      <c r="B849" s="348"/>
      <c r="C849" s="372"/>
      <c r="D849" s="350"/>
      <c r="E849" s="350"/>
      <c r="F849" s="351"/>
      <c r="G849" s="350"/>
      <c r="H849" s="350"/>
      <c r="I849" s="354"/>
      <c r="J849" s="353"/>
      <c r="K849" s="353"/>
      <c r="L849" s="354"/>
      <c r="M849" s="353"/>
      <c r="N849" s="371"/>
      <c r="O849" s="70">
        <f t="shared" si="30"/>
        <v>0</v>
      </c>
      <c r="P849" s="70">
        <f t="shared" si="30"/>
        <v>0</v>
      </c>
      <c r="Q849" s="135" t="str">
        <f t="shared" si="31"/>
        <v/>
      </c>
    </row>
    <row r="850" spans="1:17" x14ac:dyDescent="0.2">
      <c r="A850" s="363"/>
      <c r="B850" s="348"/>
      <c r="C850" s="372"/>
      <c r="D850" s="350"/>
      <c r="E850" s="350"/>
      <c r="F850" s="351"/>
      <c r="G850" s="350"/>
      <c r="H850" s="350"/>
      <c r="I850" s="354"/>
      <c r="J850" s="353"/>
      <c r="K850" s="353"/>
      <c r="L850" s="354"/>
      <c r="M850" s="353"/>
      <c r="N850" s="371"/>
      <c r="O850" s="70">
        <f t="shared" si="30"/>
        <v>0</v>
      </c>
      <c r="P850" s="70">
        <f t="shared" si="30"/>
        <v>0</v>
      </c>
      <c r="Q850" s="135" t="str">
        <f t="shared" si="31"/>
        <v/>
      </c>
    </row>
    <row r="851" spans="1:17" x14ac:dyDescent="0.2">
      <c r="A851" s="363"/>
      <c r="B851" s="348"/>
      <c r="C851" s="372"/>
      <c r="D851" s="350"/>
      <c r="E851" s="350"/>
      <c r="F851" s="351"/>
      <c r="G851" s="350"/>
      <c r="H851" s="350"/>
      <c r="I851" s="354"/>
      <c r="J851" s="353"/>
      <c r="K851" s="353"/>
      <c r="L851" s="354"/>
      <c r="M851" s="353"/>
      <c r="N851" s="371"/>
      <c r="O851" s="70">
        <f t="shared" si="30"/>
        <v>0</v>
      </c>
      <c r="P851" s="70">
        <f t="shared" si="30"/>
        <v>0</v>
      </c>
      <c r="Q851" s="135" t="str">
        <f t="shared" si="31"/>
        <v/>
      </c>
    </row>
    <row r="852" spans="1:17" x14ac:dyDescent="0.2">
      <c r="A852" s="363"/>
      <c r="B852" s="348"/>
      <c r="C852" s="372"/>
      <c r="D852" s="350"/>
      <c r="E852" s="350"/>
      <c r="F852" s="351"/>
      <c r="G852" s="350"/>
      <c r="H852" s="350"/>
      <c r="I852" s="354"/>
      <c r="J852" s="353"/>
      <c r="K852" s="353"/>
      <c r="L852" s="354"/>
      <c r="M852" s="353"/>
      <c r="N852" s="371"/>
      <c r="O852" s="70">
        <f t="shared" si="30"/>
        <v>0</v>
      </c>
      <c r="P852" s="70">
        <f t="shared" si="30"/>
        <v>0</v>
      </c>
      <c r="Q852" s="135" t="str">
        <f t="shared" si="31"/>
        <v/>
      </c>
    </row>
    <row r="853" spans="1:17" x14ac:dyDescent="0.2">
      <c r="A853" s="363"/>
      <c r="B853" s="348"/>
      <c r="C853" s="372"/>
      <c r="D853" s="350"/>
      <c r="E853" s="350"/>
      <c r="F853" s="351"/>
      <c r="G853" s="350"/>
      <c r="H853" s="350"/>
      <c r="I853" s="354"/>
      <c r="J853" s="353"/>
      <c r="K853" s="353"/>
      <c r="L853" s="354"/>
      <c r="M853" s="353"/>
      <c r="N853" s="371"/>
      <c r="O853" s="70">
        <f t="shared" si="30"/>
        <v>0</v>
      </c>
      <c r="P853" s="70">
        <f t="shared" si="30"/>
        <v>0</v>
      </c>
      <c r="Q853" s="135" t="str">
        <f t="shared" si="31"/>
        <v/>
      </c>
    </row>
    <row r="854" spans="1:17" x14ac:dyDescent="0.2">
      <c r="A854" s="363"/>
      <c r="B854" s="348"/>
      <c r="C854" s="372"/>
      <c r="D854" s="350"/>
      <c r="E854" s="350"/>
      <c r="F854" s="351"/>
      <c r="G854" s="350"/>
      <c r="H854" s="350"/>
      <c r="I854" s="354"/>
      <c r="J854" s="353"/>
      <c r="K854" s="353"/>
      <c r="L854" s="354"/>
      <c r="M854" s="353"/>
      <c r="N854" s="371"/>
      <c r="O854" s="70">
        <f t="shared" si="30"/>
        <v>0</v>
      </c>
      <c r="P854" s="70">
        <f t="shared" si="30"/>
        <v>0</v>
      </c>
      <c r="Q854" s="135" t="str">
        <f t="shared" si="31"/>
        <v/>
      </c>
    </row>
    <row r="855" spans="1:17" x14ac:dyDescent="0.2">
      <c r="A855" s="363"/>
      <c r="B855" s="348"/>
      <c r="C855" s="372"/>
      <c r="D855" s="350"/>
      <c r="E855" s="350"/>
      <c r="F855" s="351"/>
      <c r="G855" s="350"/>
      <c r="H855" s="350"/>
      <c r="I855" s="354"/>
      <c r="J855" s="353"/>
      <c r="K855" s="353"/>
      <c r="L855" s="354"/>
      <c r="M855" s="353"/>
      <c r="N855" s="371"/>
      <c r="O855" s="70">
        <f t="shared" si="30"/>
        <v>0</v>
      </c>
      <c r="P855" s="70">
        <f t="shared" si="30"/>
        <v>0</v>
      </c>
      <c r="Q855" s="135" t="str">
        <f t="shared" si="31"/>
        <v/>
      </c>
    </row>
    <row r="856" spans="1:17" x14ac:dyDescent="0.2">
      <c r="A856" s="363"/>
      <c r="B856" s="348"/>
      <c r="C856" s="372"/>
      <c r="D856" s="350"/>
      <c r="E856" s="350"/>
      <c r="F856" s="351"/>
      <c r="G856" s="350"/>
      <c r="H856" s="350"/>
      <c r="I856" s="354"/>
      <c r="J856" s="353"/>
      <c r="K856" s="353"/>
      <c r="L856" s="354"/>
      <c r="M856" s="353"/>
      <c r="N856" s="371"/>
      <c r="O856" s="70">
        <f t="shared" si="30"/>
        <v>0</v>
      </c>
      <c r="P856" s="70">
        <f t="shared" si="30"/>
        <v>0</v>
      </c>
      <c r="Q856" s="135" t="str">
        <f t="shared" si="31"/>
        <v/>
      </c>
    </row>
    <row r="857" spans="1:17" x14ac:dyDescent="0.2">
      <c r="A857" s="363"/>
      <c r="B857" s="348"/>
      <c r="C857" s="372"/>
      <c r="D857" s="350"/>
      <c r="E857" s="350"/>
      <c r="F857" s="351"/>
      <c r="G857" s="350"/>
      <c r="H857" s="350"/>
      <c r="I857" s="354"/>
      <c r="J857" s="353"/>
      <c r="K857" s="353"/>
      <c r="L857" s="354"/>
      <c r="M857" s="353"/>
      <c r="N857" s="371"/>
      <c r="O857" s="70">
        <f t="shared" si="30"/>
        <v>0</v>
      </c>
      <c r="P857" s="70">
        <f t="shared" si="30"/>
        <v>0</v>
      </c>
      <c r="Q857" s="135" t="str">
        <f t="shared" si="31"/>
        <v/>
      </c>
    </row>
    <row r="858" spans="1:17" x14ac:dyDescent="0.2">
      <c r="A858" s="363"/>
      <c r="B858" s="348"/>
      <c r="C858" s="372"/>
      <c r="D858" s="350"/>
      <c r="E858" s="350"/>
      <c r="F858" s="351"/>
      <c r="G858" s="350"/>
      <c r="H858" s="350"/>
      <c r="I858" s="354"/>
      <c r="J858" s="353"/>
      <c r="K858" s="353"/>
      <c r="L858" s="354"/>
      <c r="M858" s="353"/>
      <c r="N858" s="371"/>
      <c r="O858" s="70">
        <f t="shared" si="30"/>
        <v>0</v>
      </c>
      <c r="P858" s="70">
        <f t="shared" si="30"/>
        <v>0</v>
      </c>
      <c r="Q858" s="135" t="str">
        <f t="shared" si="31"/>
        <v/>
      </c>
    </row>
    <row r="859" spans="1:17" x14ac:dyDescent="0.2">
      <c r="A859" s="363"/>
      <c r="B859" s="348"/>
      <c r="C859" s="372"/>
      <c r="D859" s="350"/>
      <c r="E859" s="350"/>
      <c r="F859" s="351"/>
      <c r="G859" s="350"/>
      <c r="H859" s="350"/>
      <c r="I859" s="354"/>
      <c r="J859" s="353"/>
      <c r="K859" s="353"/>
      <c r="L859" s="354"/>
      <c r="M859" s="353"/>
      <c r="N859" s="371"/>
      <c r="O859" s="70">
        <f t="shared" si="30"/>
        <v>0</v>
      </c>
      <c r="P859" s="70">
        <f t="shared" si="30"/>
        <v>0</v>
      </c>
      <c r="Q859" s="135" t="str">
        <f t="shared" si="31"/>
        <v/>
      </c>
    </row>
    <row r="860" spans="1:17" x14ac:dyDescent="0.2">
      <c r="A860" s="363"/>
      <c r="B860" s="348"/>
      <c r="C860" s="372"/>
      <c r="D860" s="350"/>
      <c r="E860" s="350"/>
      <c r="F860" s="351"/>
      <c r="G860" s="350"/>
      <c r="H860" s="350"/>
      <c r="I860" s="354"/>
      <c r="J860" s="353"/>
      <c r="K860" s="353"/>
      <c r="L860" s="354"/>
      <c r="M860" s="353"/>
      <c r="N860" s="371"/>
      <c r="O860" s="70">
        <f t="shared" si="30"/>
        <v>0</v>
      </c>
      <c r="P860" s="70">
        <f t="shared" si="30"/>
        <v>0</v>
      </c>
      <c r="Q860" s="135" t="str">
        <f t="shared" si="31"/>
        <v/>
      </c>
    </row>
    <row r="861" spans="1:17" x14ac:dyDescent="0.2">
      <c r="A861" s="363"/>
      <c r="B861" s="348"/>
      <c r="C861" s="372"/>
      <c r="D861" s="350"/>
      <c r="E861" s="350"/>
      <c r="F861" s="351"/>
      <c r="G861" s="350"/>
      <c r="H861" s="350"/>
      <c r="I861" s="354"/>
      <c r="J861" s="353"/>
      <c r="K861" s="353"/>
      <c r="L861" s="354"/>
      <c r="M861" s="353"/>
      <c r="N861" s="371"/>
      <c r="O861" s="70">
        <f t="shared" si="30"/>
        <v>0</v>
      </c>
      <c r="P861" s="70">
        <f t="shared" si="30"/>
        <v>0</v>
      </c>
      <c r="Q861" s="135" t="str">
        <f t="shared" si="31"/>
        <v/>
      </c>
    </row>
    <row r="862" spans="1:17" x14ac:dyDescent="0.2">
      <c r="A862" s="363"/>
      <c r="B862" s="348"/>
      <c r="C862" s="372"/>
      <c r="D862" s="350"/>
      <c r="E862" s="350"/>
      <c r="F862" s="351"/>
      <c r="G862" s="350"/>
      <c r="H862" s="350"/>
      <c r="I862" s="354"/>
      <c r="J862" s="353"/>
      <c r="K862" s="353"/>
      <c r="L862" s="354"/>
      <c r="M862" s="353"/>
      <c r="N862" s="371"/>
      <c r="O862" s="70">
        <f t="shared" si="30"/>
        <v>0</v>
      </c>
      <c r="P862" s="70">
        <f t="shared" si="30"/>
        <v>0</v>
      </c>
      <c r="Q862" s="135" t="str">
        <f t="shared" si="31"/>
        <v/>
      </c>
    </row>
    <row r="863" spans="1:17" x14ac:dyDescent="0.2">
      <c r="A863" s="363"/>
      <c r="B863" s="348"/>
      <c r="C863" s="372"/>
      <c r="D863" s="350"/>
      <c r="E863" s="350"/>
      <c r="F863" s="351"/>
      <c r="G863" s="350"/>
      <c r="H863" s="350"/>
      <c r="I863" s="354"/>
      <c r="J863" s="353"/>
      <c r="K863" s="353"/>
      <c r="L863" s="354"/>
      <c r="M863" s="353"/>
      <c r="N863" s="371"/>
      <c r="O863" s="70">
        <f t="shared" si="30"/>
        <v>0</v>
      </c>
      <c r="P863" s="70">
        <f t="shared" si="30"/>
        <v>0</v>
      </c>
      <c r="Q863" s="135" t="str">
        <f t="shared" si="31"/>
        <v/>
      </c>
    </row>
    <row r="864" spans="1:17" x14ac:dyDescent="0.2">
      <c r="A864" s="363"/>
      <c r="B864" s="348"/>
      <c r="C864" s="372"/>
      <c r="D864" s="350"/>
      <c r="E864" s="350"/>
      <c r="F864" s="351"/>
      <c r="G864" s="350"/>
      <c r="H864" s="350"/>
      <c r="I864" s="354"/>
      <c r="J864" s="353"/>
      <c r="K864" s="353"/>
      <c r="L864" s="354"/>
      <c r="M864" s="353"/>
      <c r="N864" s="371"/>
      <c r="O864" s="70">
        <f t="shared" si="30"/>
        <v>0</v>
      </c>
      <c r="P864" s="70">
        <f t="shared" si="30"/>
        <v>0</v>
      </c>
      <c r="Q864" s="135" t="str">
        <f t="shared" si="31"/>
        <v/>
      </c>
    </row>
    <row r="865" spans="1:17" x14ac:dyDescent="0.2">
      <c r="A865" s="363"/>
      <c r="B865" s="348"/>
      <c r="C865" s="372"/>
      <c r="D865" s="350"/>
      <c r="E865" s="350"/>
      <c r="F865" s="351"/>
      <c r="G865" s="350"/>
      <c r="H865" s="350"/>
      <c r="I865" s="354"/>
      <c r="J865" s="353"/>
      <c r="K865" s="353"/>
      <c r="L865" s="354"/>
      <c r="M865" s="353"/>
      <c r="N865" s="371"/>
      <c r="O865" s="70">
        <f t="shared" si="30"/>
        <v>0</v>
      </c>
      <c r="P865" s="70">
        <f t="shared" si="30"/>
        <v>0</v>
      </c>
      <c r="Q865" s="135" t="str">
        <f t="shared" si="31"/>
        <v/>
      </c>
    </row>
    <row r="866" spans="1:17" x14ac:dyDescent="0.2">
      <c r="A866" s="363"/>
      <c r="B866" s="348"/>
      <c r="C866" s="372"/>
      <c r="D866" s="350"/>
      <c r="E866" s="350"/>
      <c r="F866" s="351"/>
      <c r="G866" s="350"/>
      <c r="H866" s="350"/>
      <c r="I866" s="354"/>
      <c r="J866" s="353"/>
      <c r="K866" s="353"/>
      <c r="L866" s="354"/>
      <c r="M866" s="353"/>
      <c r="N866" s="371"/>
      <c r="O866" s="70">
        <f t="shared" si="30"/>
        <v>0</v>
      </c>
      <c r="P866" s="70">
        <f t="shared" si="30"/>
        <v>0</v>
      </c>
      <c r="Q866" s="135" t="str">
        <f t="shared" si="31"/>
        <v/>
      </c>
    </row>
    <row r="867" spans="1:17" x14ac:dyDescent="0.2">
      <c r="A867" s="363"/>
      <c r="B867" s="348"/>
      <c r="C867" s="372"/>
      <c r="D867" s="350"/>
      <c r="E867" s="350"/>
      <c r="F867" s="351"/>
      <c r="G867" s="350"/>
      <c r="H867" s="350"/>
      <c r="I867" s="354"/>
      <c r="J867" s="353"/>
      <c r="K867" s="353"/>
      <c r="L867" s="354"/>
      <c r="M867" s="353"/>
      <c r="N867" s="371"/>
      <c r="O867" s="70">
        <f t="shared" si="30"/>
        <v>0</v>
      </c>
      <c r="P867" s="70">
        <f t="shared" si="30"/>
        <v>0</v>
      </c>
      <c r="Q867" s="135" t="str">
        <f t="shared" si="31"/>
        <v/>
      </c>
    </row>
    <row r="868" spans="1:17" x14ac:dyDescent="0.2">
      <c r="A868" s="363"/>
      <c r="B868" s="348"/>
      <c r="C868" s="372"/>
      <c r="D868" s="350"/>
      <c r="E868" s="350"/>
      <c r="F868" s="351"/>
      <c r="G868" s="350"/>
      <c r="H868" s="350"/>
      <c r="I868" s="354"/>
      <c r="J868" s="353"/>
      <c r="K868" s="353"/>
      <c r="L868" s="354"/>
      <c r="M868" s="353"/>
      <c r="N868" s="371"/>
      <c r="O868" s="70">
        <f t="shared" si="30"/>
        <v>0</v>
      </c>
      <c r="P868" s="70">
        <f t="shared" si="30"/>
        <v>0</v>
      </c>
      <c r="Q868" s="135" t="str">
        <f t="shared" si="31"/>
        <v/>
      </c>
    </row>
    <row r="869" spans="1:17" x14ac:dyDescent="0.2">
      <c r="A869" s="363"/>
      <c r="B869" s="348"/>
      <c r="C869" s="372"/>
      <c r="D869" s="350"/>
      <c r="E869" s="350"/>
      <c r="F869" s="351"/>
      <c r="G869" s="350"/>
      <c r="H869" s="350"/>
      <c r="I869" s="354"/>
      <c r="J869" s="353"/>
      <c r="K869" s="353"/>
      <c r="L869" s="354"/>
      <c r="M869" s="353"/>
      <c r="N869" s="371"/>
      <c r="O869" s="70">
        <f t="shared" si="30"/>
        <v>0</v>
      </c>
      <c r="P869" s="70">
        <f t="shared" si="30"/>
        <v>0</v>
      </c>
      <c r="Q869" s="135" t="str">
        <f t="shared" si="31"/>
        <v/>
      </c>
    </row>
    <row r="870" spans="1:17" x14ac:dyDescent="0.2">
      <c r="A870" s="363"/>
      <c r="B870" s="348"/>
      <c r="C870" s="372"/>
      <c r="D870" s="350"/>
      <c r="E870" s="350"/>
      <c r="F870" s="351"/>
      <c r="G870" s="350"/>
      <c r="H870" s="350"/>
      <c r="I870" s="354"/>
      <c r="J870" s="353"/>
      <c r="K870" s="353"/>
      <c r="L870" s="354"/>
      <c r="M870" s="353"/>
      <c r="N870" s="371"/>
      <c r="O870" s="70">
        <f t="shared" si="30"/>
        <v>0</v>
      </c>
      <c r="P870" s="70">
        <f t="shared" si="30"/>
        <v>0</v>
      </c>
      <c r="Q870" s="135" t="str">
        <f t="shared" si="31"/>
        <v/>
      </c>
    </row>
    <row r="871" spans="1:17" x14ac:dyDescent="0.2">
      <c r="A871" s="363"/>
      <c r="B871" s="348"/>
      <c r="C871" s="372"/>
      <c r="D871" s="350"/>
      <c r="E871" s="350"/>
      <c r="F871" s="351"/>
      <c r="G871" s="350"/>
      <c r="H871" s="350"/>
      <c r="I871" s="354"/>
      <c r="J871" s="353"/>
      <c r="K871" s="353"/>
      <c r="L871" s="354"/>
      <c r="M871" s="353"/>
      <c r="N871" s="371"/>
      <c r="O871" s="70">
        <f t="shared" si="30"/>
        <v>0</v>
      </c>
      <c r="P871" s="70">
        <f t="shared" si="30"/>
        <v>0</v>
      </c>
      <c r="Q871" s="135" t="str">
        <f t="shared" si="31"/>
        <v/>
      </c>
    </row>
    <row r="872" spans="1:17" x14ac:dyDescent="0.2">
      <c r="A872" s="363"/>
      <c r="B872" s="348"/>
      <c r="C872" s="372"/>
      <c r="D872" s="350"/>
      <c r="E872" s="350"/>
      <c r="F872" s="351"/>
      <c r="G872" s="350"/>
      <c r="H872" s="350"/>
      <c r="I872" s="354"/>
      <c r="J872" s="353"/>
      <c r="K872" s="353"/>
      <c r="L872" s="354"/>
      <c r="M872" s="353"/>
      <c r="N872" s="371"/>
      <c r="O872" s="70">
        <f t="shared" si="30"/>
        <v>0</v>
      </c>
      <c r="P872" s="70">
        <f t="shared" si="30"/>
        <v>0</v>
      </c>
      <c r="Q872" s="135" t="str">
        <f t="shared" si="31"/>
        <v/>
      </c>
    </row>
    <row r="873" spans="1:17" x14ac:dyDescent="0.2">
      <c r="A873" s="363"/>
      <c r="B873" s="348"/>
      <c r="C873" s="372"/>
      <c r="D873" s="350"/>
      <c r="E873" s="350"/>
      <c r="F873" s="351"/>
      <c r="G873" s="350"/>
      <c r="H873" s="350"/>
      <c r="I873" s="354"/>
      <c r="J873" s="353"/>
      <c r="K873" s="353"/>
      <c r="L873" s="354"/>
      <c r="M873" s="353"/>
      <c r="N873" s="371"/>
      <c r="O873" s="70">
        <f t="shared" si="30"/>
        <v>0</v>
      </c>
      <c r="P873" s="70">
        <f t="shared" si="30"/>
        <v>0</v>
      </c>
      <c r="Q873" s="135" t="str">
        <f t="shared" si="31"/>
        <v/>
      </c>
    </row>
    <row r="874" spans="1:17" x14ac:dyDescent="0.2">
      <c r="A874" s="363"/>
      <c r="B874" s="348"/>
      <c r="C874" s="372"/>
      <c r="D874" s="350"/>
      <c r="E874" s="350"/>
      <c r="F874" s="351"/>
      <c r="G874" s="350"/>
      <c r="H874" s="350"/>
      <c r="I874" s="354"/>
      <c r="J874" s="353"/>
      <c r="K874" s="353"/>
      <c r="L874" s="354"/>
      <c r="M874" s="353"/>
      <c r="N874" s="371"/>
      <c r="O874" s="70">
        <f t="shared" si="30"/>
        <v>0</v>
      </c>
      <c r="P874" s="70">
        <f t="shared" si="30"/>
        <v>0</v>
      </c>
      <c r="Q874" s="135" t="str">
        <f t="shared" si="31"/>
        <v/>
      </c>
    </row>
    <row r="875" spans="1:17" x14ac:dyDescent="0.2">
      <c r="A875" s="363"/>
      <c r="B875" s="348"/>
      <c r="C875" s="372"/>
      <c r="D875" s="350"/>
      <c r="E875" s="350"/>
      <c r="F875" s="351"/>
      <c r="G875" s="350"/>
      <c r="H875" s="350"/>
      <c r="I875" s="354"/>
      <c r="J875" s="353"/>
      <c r="K875" s="353"/>
      <c r="L875" s="354"/>
      <c r="M875" s="353"/>
      <c r="N875" s="371"/>
      <c r="O875" s="70">
        <f t="shared" si="30"/>
        <v>0</v>
      </c>
      <c r="P875" s="70">
        <f t="shared" si="30"/>
        <v>0</v>
      </c>
      <c r="Q875" s="135" t="str">
        <f t="shared" si="31"/>
        <v/>
      </c>
    </row>
    <row r="876" spans="1:17" x14ac:dyDescent="0.2">
      <c r="A876" s="363"/>
      <c r="B876" s="348"/>
      <c r="C876" s="372"/>
      <c r="D876" s="350"/>
      <c r="E876" s="350"/>
      <c r="F876" s="351"/>
      <c r="G876" s="350"/>
      <c r="H876" s="350"/>
      <c r="I876" s="354"/>
      <c r="J876" s="353"/>
      <c r="K876" s="353"/>
      <c r="L876" s="354"/>
      <c r="M876" s="353"/>
      <c r="N876" s="371"/>
      <c r="O876" s="70">
        <f t="shared" si="30"/>
        <v>0</v>
      </c>
      <c r="P876" s="70">
        <f t="shared" si="30"/>
        <v>0</v>
      </c>
      <c r="Q876" s="135" t="str">
        <f t="shared" si="31"/>
        <v/>
      </c>
    </row>
    <row r="877" spans="1:17" x14ac:dyDescent="0.2">
      <c r="A877" s="363"/>
      <c r="B877" s="348"/>
      <c r="C877" s="372"/>
      <c r="D877" s="350"/>
      <c r="E877" s="350"/>
      <c r="F877" s="351"/>
      <c r="G877" s="350"/>
      <c r="H877" s="350"/>
      <c r="I877" s="354"/>
      <c r="J877" s="353"/>
      <c r="K877" s="353"/>
      <c r="L877" s="354"/>
      <c r="M877" s="353"/>
      <c r="N877" s="371"/>
      <c r="O877" s="70">
        <f t="shared" si="30"/>
        <v>0</v>
      </c>
      <c r="P877" s="70">
        <f t="shared" si="30"/>
        <v>0</v>
      </c>
      <c r="Q877" s="135" t="str">
        <f t="shared" si="31"/>
        <v/>
      </c>
    </row>
    <row r="878" spans="1:17" x14ac:dyDescent="0.2">
      <c r="A878" s="363"/>
      <c r="B878" s="348"/>
      <c r="C878" s="372"/>
      <c r="D878" s="350"/>
      <c r="E878" s="350"/>
      <c r="F878" s="351"/>
      <c r="G878" s="350"/>
      <c r="H878" s="350"/>
      <c r="I878" s="354"/>
      <c r="J878" s="353"/>
      <c r="K878" s="353"/>
      <c r="L878" s="354"/>
      <c r="M878" s="353"/>
      <c r="N878" s="371"/>
      <c r="O878" s="70">
        <f t="shared" si="30"/>
        <v>0</v>
      </c>
      <c r="P878" s="70">
        <f t="shared" si="30"/>
        <v>0</v>
      </c>
      <c r="Q878" s="135" t="str">
        <f t="shared" si="31"/>
        <v/>
      </c>
    </row>
    <row r="879" spans="1:17" x14ac:dyDescent="0.2">
      <c r="A879" s="363"/>
      <c r="B879" s="348"/>
      <c r="C879" s="372"/>
      <c r="D879" s="350"/>
      <c r="E879" s="350"/>
      <c r="F879" s="351"/>
      <c r="G879" s="350"/>
      <c r="H879" s="350"/>
      <c r="I879" s="354"/>
      <c r="J879" s="353"/>
      <c r="K879" s="353"/>
      <c r="L879" s="354"/>
      <c r="M879" s="353"/>
      <c r="N879" s="371"/>
      <c r="O879" s="70">
        <f t="shared" si="30"/>
        <v>0</v>
      </c>
      <c r="P879" s="70">
        <f t="shared" si="30"/>
        <v>0</v>
      </c>
      <c r="Q879" s="135" t="str">
        <f t="shared" si="31"/>
        <v/>
      </c>
    </row>
    <row r="880" spans="1:17" x14ac:dyDescent="0.2">
      <c r="A880" s="363"/>
      <c r="B880" s="348"/>
      <c r="C880" s="372"/>
      <c r="D880" s="350"/>
      <c r="E880" s="350"/>
      <c r="F880" s="351"/>
      <c r="G880" s="350"/>
      <c r="H880" s="350"/>
      <c r="I880" s="354"/>
      <c r="J880" s="353"/>
      <c r="K880" s="353"/>
      <c r="L880" s="354"/>
      <c r="M880" s="353"/>
      <c r="N880" s="371"/>
      <c r="O880" s="70">
        <f t="shared" si="30"/>
        <v>0</v>
      </c>
      <c r="P880" s="70">
        <f t="shared" si="30"/>
        <v>0</v>
      </c>
      <c r="Q880" s="135" t="str">
        <f t="shared" si="31"/>
        <v/>
      </c>
    </row>
    <row r="881" spans="1:17" x14ac:dyDescent="0.2">
      <c r="A881" s="363"/>
      <c r="B881" s="348"/>
      <c r="C881" s="372"/>
      <c r="D881" s="350"/>
      <c r="E881" s="350"/>
      <c r="F881" s="351"/>
      <c r="G881" s="350"/>
      <c r="H881" s="350"/>
      <c r="I881" s="354"/>
      <c r="J881" s="353"/>
      <c r="K881" s="353"/>
      <c r="L881" s="354"/>
      <c r="M881" s="353"/>
      <c r="N881" s="371"/>
      <c r="O881" s="70">
        <f t="shared" si="30"/>
        <v>0</v>
      </c>
      <c r="P881" s="70">
        <f t="shared" si="30"/>
        <v>0</v>
      </c>
      <c r="Q881" s="135" t="str">
        <f t="shared" si="31"/>
        <v/>
      </c>
    </row>
    <row r="882" spans="1:17" x14ac:dyDescent="0.2">
      <c r="A882" s="363"/>
      <c r="B882" s="348"/>
      <c r="C882" s="372"/>
      <c r="D882" s="350"/>
      <c r="E882" s="350"/>
      <c r="F882" s="351"/>
      <c r="G882" s="350"/>
      <c r="H882" s="350"/>
      <c r="I882" s="354"/>
      <c r="J882" s="353"/>
      <c r="K882" s="353"/>
      <c r="L882" s="354"/>
      <c r="M882" s="353"/>
      <c r="N882" s="371"/>
      <c r="O882" s="70">
        <f t="shared" si="30"/>
        <v>0</v>
      </c>
      <c r="P882" s="70">
        <f t="shared" si="30"/>
        <v>0</v>
      </c>
      <c r="Q882" s="135" t="str">
        <f t="shared" si="31"/>
        <v/>
      </c>
    </row>
    <row r="883" spans="1:17" x14ac:dyDescent="0.2">
      <c r="A883" s="363"/>
      <c r="B883" s="348"/>
      <c r="C883" s="372"/>
      <c r="D883" s="350"/>
      <c r="E883" s="350"/>
      <c r="F883" s="351"/>
      <c r="G883" s="350"/>
      <c r="H883" s="350"/>
      <c r="I883" s="354"/>
      <c r="J883" s="353"/>
      <c r="K883" s="353"/>
      <c r="L883" s="354"/>
      <c r="M883" s="353"/>
      <c r="N883" s="371"/>
      <c r="O883" s="70">
        <f t="shared" si="30"/>
        <v>0</v>
      </c>
      <c r="P883" s="70">
        <f t="shared" si="30"/>
        <v>0</v>
      </c>
      <c r="Q883" s="135" t="str">
        <f t="shared" si="31"/>
        <v/>
      </c>
    </row>
    <row r="884" spans="1:17" x14ac:dyDescent="0.2">
      <c r="A884" s="363"/>
      <c r="B884" s="348"/>
      <c r="C884" s="372"/>
      <c r="D884" s="350"/>
      <c r="E884" s="350"/>
      <c r="F884" s="351"/>
      <c r="G884" s="350"/>
      <c r="H884" s="350"/>
      <c r="I884" s="354"/>
      <c r="J884" s="353"/>
      <c r="K884" s="353"/>
      <c r="L884" s="354"/>
      <c r="M884" s="353"/>
      <c r="N884" s="371"/>
      <c r="O884" s="70">
        <f t="shared" ref="O884:P947" si="32">IF(B884=0,0,IF(YEAR(B884)=$P$1,MONTH(B884)-$O$1+1,(YEAR(B884)-$P$1)*12-$O$1+1+MONTH(B884)))</f>
        <v>0</v>
      </c>
      <c r="P884" s="70">
        <f t="shared" si="32"/>
        <v>0</v>
      </c>
      <c r="Q884" s="135" t="str">
        <f t="shared" si="31"/>
        <v/>
      </c>
    </row>
    <row r="885" spans="1:17" x14ac:dyDescent="0.2">
      <c r="A885" s="363"/>
      <c r="B885" s="348"/>
      <c r="C885" s="372"/>
      <c r="D885" s="350"/>
      <c r="E885" s="350"/>
      <c r="F885" s="351"/>
      <c r="G885" s="350"/>
      <c r="H885" s="350"/>
      <c r="I885" s="354"/>
      <c r="J885" s="353"/>
      <c r="K885" s="353"/>
      <c r="L885" s="354"/>
      <c r="M885" s="353"/>
      <c r="N885" s="371"/>
      <c r="O885" s="70">
        <f t="shared" si="32"/>
        <v>0</v>
      </c>
      <c r="P885" s="70">
        <f t="shared" si="32"/>
        <v>0</v>
      </c>
      <c r="Q885" s="135" t="str">
        <f t="shared" si="31"/>
        <v/>
      </c>
    </row>
    <row r="886" spans="1:17" x14ac:dyDescent="0.2">
      <c r="A886" s="363"/>
      <c r="B886" s="348"/>
      <c r="C886" s="372"/>
      <c r="D886" s="350"/>
      <c r="E886" s="350"/>
      <c r="F886" s="351"/>
      <c r="G886" s="350"/>
      <c r="H886" s="350"/>
      <c r="I886" s="354"/>
      <c r="J886" s="353"/>
      <c r="K886" s="353"/>
      <c r="L886" s="354"/>
      <c r="M886" s="353"/>
      <c r="N886" s="371"/>
      <c r="O886" s="70">
        <f t="shared" si="32"/>
        <v>0</v>
      </c>
      <c r="P886" s="70">
        <f t="shared" si="32"/>
        <v>0</v>
      </c>
      <c r="Q886" s="135" t="str">
        <f t="shared" si="31"/>
        <v/>
      </c>
    </row>
    <row r="887" spans="1:17" x14ac:dyDescent="0.2">
      <c r="A887" s="363"/>
      <c r="B887" s="348"/>
      <c r="C887" s="372"/>
      <c r="D887" s="350"/>
      <c r="E887" s="350"/>
      <c r="F887" s="351"/>
      <c r="G887" s="350"/>
      <c r="H887" s="350"/>
      <c r="I887" s="354"/>
      <c r="J887" s="353"/>
      <c r="K887" s="353"/>
      <c r="L887" s="354"/>
      <c r="M887" s="353"/>
      <c r="N887" s="371"/>
      <c r="O887" s="70">
        <f t="shared" si="32"/>
        <v>0</v>
      </c>
      <c r="P887" s="70">
        <f t="shared" si="32"/>
        <v>0</v>
      </c>
      <c r="Q887" s="135" t="str">
        <f t="shared" si="31"/>
        <v/>
      </c>
    </row>
    <row r="888" spans="1:17" x14ac:dyDescent="0.2">
      <c r="A888" s="363"/>
      <c r="B888" s="348"/>
      <c r="C888" s="372"/>
      <c r="D888" s="350"/>
      <c r="E888" s="350"/>
      <c r="F888" s="351"/>
      <c r="G888" s="350"/>
      <c r="H888" s="350"/>
      <c r="I888" s="354"/>
      <c r="J888" s="353"/>
      <c r="K888" s="353"/>
      <c r="L888" s="354"/>
      <c r="M888" s="353"/>
      <c r="N888" s="371"/>
      <c r="O888" s="70">
        <f t="shared" si="32"/>
        <v>0</v>
      </c>
      <c r="P888" s="70">
        <f t="shared" si="32"/>
        <v>0</v>
      </c>
      <c r="Q888" s="135" t="str">
        <f t="shared" si="31"/>
        <v/>
      </c>
    </row>
    <row r="889" spans="1:17" x14ac:dyDescent="0.2">
      <c r="A889" s="363"/>
      <c r="B889" s="348"/>
      <c r="C889" s="372"/>
      <c r="D889" s="350"/>
      <c r="E889" s="350"/>
      <c r="F889" s="351"/>
      <c r="G889" s="350"/>
      <c r="H889" s="350"/>
      <c r="I889" s="354"/>
      <c r="J889" s="353"/>
      <c r="K889" s="353"/>
      <c r="L889" s="354"/>
      <c r="M889" s="353"/>
      <c r="N889" s="371"/>
      <c r="O889" s="70">
        <f t="shared" si="32"/>
        <v>0</v>
      </c>
      <c r="P889" s="70">
        <f t="shared" si="32"/>
        <v>0</v>
      </c>
      <c r="Q889" s="135" t="str">
        <f t="shared" si="31"/>
        <v/>
      </c>
    </row>
    <row r="890" spans="1:17" x14ac:dyDescent="0.2">
      <c r="A890" s="363"/>
      <c r="B890" s="348"/>
      <c r="C890" s="372"/>
      <c r="D890" s="350"/>
      <c r="E890" s="350"/>
      <c r="F890" s="351"/>
      <c r="G890" s="350"/>
      <c r="H890" s="350"/>
      <c r="I890" s="354"/>
      <c r="J890" s="353"/>
      <c r="K890" s="353"/>
      <c r="L890" s="354"/>
      <c r="M890" s="353"/>
      <c r="N890" s="371"/>
      <c r="O890" s="70">
        <f t="shared" si="32"/>
        <v>0</v>
      </c>
      <c r="P890" s="70">
        <f t="shared" si="32"/>
        <v>0</v>
      </c>
      <c r="Q890" s="135" t="str">
        <f t="shared" si="31"/>
        <v/>
      </c>
    </row>
    <row r="891" spans="1:17" x14ac:dyDescent="0.2">
      <c r="A891" s="363"/>
      <c r="B891" s="348"/>
      <c r="C891" s="372"/>
      <c r="D891" s="350"/>
      <c r="E891" s="350"/>
      <c r="F891" s="351"/>
      <c r="G891" s="350"/>
      <c r="H891" s="350"/>
      <c r="I891" s="354"/>
      <c r="J891" s="353"/>
      <c r="K891" s="353"/>
      <c r="L891" s="354"/>
      <c r="M891" s="353"/>
      <c r="N891" s="371"/>
      <c r="O891" s="70">
        <f t="shared" si="32"/>
        <v>0</v>
      </c>
      <c r="P891" s="70">
        <f t="shared" si="32"/>
        <v>0</v>
      </c>
      <c r="Q891" s="135" t="str">
        <f t="shared" si="31"/>
        <v/>
      </c>
    </row>
    <row r="892" spans="1:17" x14ac:dyDescent="0.2">
      <c r="A892" s="363"/>
      <c r="B892" s="348"/>
      <c r="C892" s="372"/>
      <c r="D892" s="350"/>
      <c r="E892" s="350"/>
      <c r="F892" s="351"/>
      <c r="G892" s="350"/>
      <c r="H892" s="350"/>
      <c r="I892" s="354"/>
      <c r="J892" s="353"/>
      <c r="K892" s="353"/>
      <c r="L892" s="354"/>
      <c r="M892" s="353"/>
      <c r="N892" s="371"/>
      <c r="O892" s="70">
        <f t="shared" si="32"/>
        <v>0</v>
      </c>
      <c r="P892" s="70">
        <f t="shared" si="32"/>
        <v>0</v>
      </c>
      <c r="Q892" s="135" t="str">
        <f t="shared" si="31"/>
        <v/>
      </c>
    </row>
    <row r="893" spans="1:17" x14ac:dyDescent="0.2">
      <c r="A893" s="363"/>
      <c r="B893" s="348"/>
      <c r="C893" s="372"/>
      <c r="D893" s="350"/>
      <c r="E893" s="350"/>
      <c r="F893" s="351"/>
      <c r="G893" s="350"/>
      <c r="H893" s="350"/>
      <c r="I893" s="354"/>
      <c r="J893" s="353"/>
      <c r="K893" s="353"/>
      <c r="L893" s="354"/>
      <c r="M893" s="353"/>
      <c r="N893" s="371"/>
      <c r="O893" s="70">
        <f t="shared" si="32"/>
        <v>0</v>
      </c>
      <c r="P893" s="70">
        <f t="shared" si="32"/>
        <v>0</v>
      </c>
      <c r="Q893" s="135" t="str">
        <f t="shared" si="31"/>
        <v/>
      </c>
    </row>
    <row r="894" spans="1:17" x14ac:dyDescent="0.2">
      <c r="A894" s="363"/>
      <c r="B894" s="348"/>
      <c r="C894" s="372"/>
      <c r="D894" s="350"/>
      <c r="E894" s="350"/>
      <c r="F894" s="351"/>
      <c r="G894" s="350"/>
      <c r="H894" s="350"/>
      <c r="I894" s="354"/>
      <c r="J894" s="353"/>
      <c r="K894" s="353"/>
      <c r="L894" s="354"/>
      <c r="M894" s="353"/>
      <c r="N894" s="371"/>
      <c r="O894" s="70">
        <f t="shared" si="32"/>
        <v>0</v>
      </c>
      <c r="P894" s="70">
        <f t="shared" si="32"/>
        <v>0</v>
      </c>
      <c r="Q894" s="135" t="str">
        <f t="shared" si="31"/>
        <v/>
      </c>
    </row>
    <row r="895" spans="1:17" x14ac:dyDescent="0.2">
      <c r="A895" s="363"/>
      <c r="B895" s="348"/>
      <c r="C895" s="372"/>
      <c r="D895" s="350"/>
      <c r="E895" s="350"/>
      <c r="F895" s="351"/>
      <c r="G895" s="350"/>
      <c r="H895" s="350"/>
      <c r="I895" s="354"/>
      <c r="J895" s="353"/>
      <c r="K895" s="353"/>
      <c r="L895" s="354"/>
      <c r="M895" s="353"/>
      <c r="N895" s="371"/>
      <c r="O895" s="70">
        <f t="shared" si="32"/>
        <v>0</v>
      </c>
      <c r="P895" s="70">
        <f t="shared" si="32"/>
        <v>0</v>
      </c>
      <c r="Q895" s="135" t="str">
        <f t="shared" si="31"/>
        <v/>
      </c>
    </row>
    <row r="896" spans="1:17" s="319" customFormat="1" x14ac:dyDescent="0.2">
      <c r="A896" s="363"/>
      <c r="B896" s="381"/>
      <c r="C896" s="382"/>
      <c r="D896" s="380"/>
      <c r="E896" s="380"/>
      <c r="F896" s="383"/>
      <c r="G896" s="380"/>
      <c r="H896" s="380"/>
      <c r="I896" s="384"/>
      <c r="J896" s="384"/>
      <c r="K896" s="384"/>
      <c r="L896" s="384"/>
      <c r="M896" s="384"/>
      <c r="N896" s="385"/>
      <c r="O896" s="70">
        <f t="shared" si="32"/>
        <v>0</v>
      </c>
      <c r="P896" s="70">
        <f t="shared" si="32"/>
        <v>0</v>
      </c>
      <c r="Q896" s="135" t="str">
        <f t="shared" si="31"/>
        <v/>
      </c>
    </row>
    <row r="897" spans="1:17" x14ac:dyDescent="0.2">
      <c r="A897" s="363"/>
      <c r="B897" s="348"/>
      <c r="C897" s="372"/>
      <c r="D897" s="350"/>
      <c r="E897" s="350"/>
      <c r="F897" s="351"/>
      <c r="G897" s="350"/>
      <c r="H897" s="350"/>
      <c r="I897" s="354"/>
      <c r="J897" s="353"/>
      <c r="K897" s="353"/>
      <c r="L897" s="354"/>
      <c r="M897" s="353"/>
      <c r="N897" s="371"/>
      <c r="O897" s="70">
        <f t="shared" si="32"/>
        <v>0</v>
      </c>
      <c r="P897" s="70">
        <f t="shared" si="32"/>
        <v>0</v>
      </c>
      <c r="Q897" s="135" t="str">
        <f t="shared" si="31"/>
        <v/>
      </c>
    </row>
    <row r="898" spans="1:17" x14ac:dyDescent="0.2">
      <c r="A898" s="363"/>
      <c r="B898" s="348"/>
      <c r="C898" s="372"/>
      <c r="D898" s="350"/>
      <c r="E898" s="350"/>
      <c r="F898" s="351"/>
      <c r="G898" s="350"/>
      <c r="H898" s="350"/>
      <c r="I898" s="354"/>
      <c r="J898" s="353"/>
      <c r="K898" s="353"/>
      <c r="L898" s="354"/>
      <c r="M898" s="353"/>
      <c r="N898" s="371"/>
      <c r="O898" s="70">
        <f t="shared" si="32"/>
        <v>0</v>
      </c>
      <c r="P898" s="70">
        <f t="shared" si="32"/>
        <v>0</v>
      </c>
      <c r="Q898" s="135" t="str">
        <f t="shared" si="31"/>
        <v/>
      </c>
    </row>
    <row r="899" spans="1:17" x14ac:dyDescent="0.2">
      <c r="A899" s="363"/>
      <c r="B899" s="348"/>
      <c r="C899" s="372"/>
      <c r="D899" s="350"/>
      <c r="E899" s="350"/>
      <c r="F899" s="351"/>
      <c r="G899" s="350"/>
      <c r="H899" s="350"/>
      <c r="I899" s="354"/>
      <c r="J899" s="353"/>
      <c r="K899" s="353"/>
      <c r="L899" s="354"/>
      <c r="M899" s="353"/>
      <c r="N899" s="371"/>
      <c r="O899" s="70">
        <f t="shared" si="32"/>
        <v>0</v>
      </c>
      <c r="P899" s="70">
        <f t="shared" si="32"/>
        <v>0</v>
      </c>
      <c r="Q899" s="135" t="str">
        <f t="shared" si="31"/>
        <v/>
      </c>
    </row>
    <row r="900" spans="1:17" s="319" customFormat="1" x14ac:dyDescent="0.2">
      <c r="A900" s="363"/>
      <c r="B900" s="381"/>
      <c r="C900" s="382"/>
      <c r="D900" s="380"/>
      <c r="E900" s="380"/>
      <c r="F900" s="383"/>
      <c r="G900" s="380"/>
      <c r="H900" s="380"/>
      <c r="I900" s="384"/>
      <c r="J900" s="384"/>
      <c r="K900" s="384"/>
      <c r="L900" s="384"/>
      <c r="M900" s="384"/>
      <c r="N900" s="385"/>
      <c r="O900" s="70">
        <f t="shared" si="32"/>
        <v>0</v>
      </c>
      <c r="P900" s="70">
        <f t="shared" si="32"/>
        <v>0</v>
      </c>
      <c r="Q900" s="135" t="str">
        <f t="shared" si="31"/>
        <v/>
      </c>
    </row>
    <row r="901" spans="1:17" x14ac:dyDescent="0.2">
      <c r="A901" s="363"/>
      <c r="B901" s="348"/>
      <c r="C901" s="372"/>
      <c r="D901" s="350"/>
      <c r="E901" s="350"/>
      <c r="F901" s="351"/>
      <c r="G901" s="350"/>
      <c r="H901" s="350"/>
      <c r="I901" s="354"/>
      <c r="J901" s="353"/>
      <c r="K901" s="353"/>
      <c r="L901" s="354"/>
      <c r="M901" s="353"/>
      <c r="N901" s="371"/>
      <c r="O901" s="70">
        <f t="shared" si="32"/>
        <v>0</v>
      </c>
      <c r="P901" s="70">
        <f t="shared" si="32"/>
        <v>0</v>
      </c>
      <c r="Q901" s="135" t="str">
        <f t="shared" ref="Q901:Q964" si="33">SUBSTITUTE(D901," ","_")</f>
        <v/>
      </c>
    </row>
    <row r="902" spans="1:17" x14ac:dyDescent="0.2">
      <c r="A902" s="363"/>
      <c r="B902" s="348"/>
      <c r="C902" s="372"/>
      <c r="D902" s="350"/>
      <c r="E902" s="350"/>
      <c r="F902" s="351"/>
      <c r="G902" s="350"/>
      <c r="H902" s="350"/>
      <c r="I902" s="354"/>
      <c r="J902" s="353"/>
      <c r="K902" s="353"/>
      <c r="L902" s="354"/>
      <c r="M902" s="353"/>
      <c r="N902" s="371"/>
      <c r="O902" s="70">
        <f t="shared" si="32"/>
        <v>0</v>
      </c>
      <c r="P902" s="70">
        <f t="shared" si="32"/>
        <v>0</v>
      </c>
      <c r="Q902" s="135" t="str">
        <f t="shared" si="33"/>
        <v/>
      </c>
    </row>
    <row r="903" spans="1:17" x14ac:dyDescent="0.2">
      <c r="A903" s="363"/>
      <c r="B903" s="348"/>
      <c r="C903" s="372"/>
      <c r="D903" s="350"/>
      <c r="E903" s="350"/>
      <c r="F903" s="351"/>
      <c r="G903" s="350"/>
      <c r="H903" s="350"/>
      <c r="I903" s="354"/>
      <c r="J903" s="353"/>
      <c r="K903" s="353"/>
      <c r="L903" s="354"/>
      <c r="M903" s="353"/>
      <c r="N903" s="371"/>
      <c r="O903" s="70">
        <f t="shared" si="32"/>
        <v>0</v>
      </c>
      <c r="P903" s="70">
        <f t="shared" si="32"/>
        <v>0</v>
      </c>
      <c r="Q903" s="135" t="str">
        <f t="shared" si="33"/>
        <v/>
      </c>
    </row>
    <row r="904" spans="1:17" x14ac:dyDescent="0.2">
      <c r="A904" s="363"/>
      <c r="B904" s="348"/>
      <c r="C904" s="372"/>
      <c r="D904" s="350"/>
      <c r="E904" s="350"/>
      <c r="F904" s="351"/>
      <c r="G904" s="350"/>
      <c r="H904" s="350"/>
      <c r="I904" s="354"/>
      <c r="J904" s="353"/>
      <c r="K904" s="353"/>
      <c r="L904" s="354"/>
      <c r="M904" s="353"/>
      <c r="N904" s="371"/>
      <c r="O904" s="70">
        <f t="shared" si="32"/>
        <v>0</v>
      </c>
      <c r="P904" s="70">
        <f t="shared" si="32"/>
        <v>0</v>
      </c>
      <c r="Q904" s="135" t="str">
        <f t="shared" si="33"/>
        <v/>
      </c>
    </row>
    <row r="905" spans="1:17" x14ac:dyDescent="0.2">
      <c r="A905" s="363"/>
      <c r="B905" s="348"/>
      <c r="C905" s="372"/>
      <c r="D905" s="350"/>
      <c r="E905" s="350"/>
      <c r="F905" s="351"/>
      <c r="G905" s="350"/>
      <c r="H905" s="350"/>
      <c r="I905" s="354"/>
      <c r="J905" s="353"/>
      <c r="K905" s="353"/>
      <c r="L905" s="354"/>
      <c r="M905" s="353"/>
      <c r="N905" s="371"/>
      <c r="O905" s="70">
        <f t="shared" si="32"/>
        <v>0</v>
      </c>
      <c r="P905" s="70">
        <f t="shared" si="32"/>
        <v>0</v>
      </c>
      <c r="Q905" s="135" t="str">
        <f t="shared" si="33"/>
        <v/>
      </c>
    </row>
    <row r="906" spans="1:17" x14ac:dyDescent="0.2">
      <c r="A906" s="363"/>
      <c r="B906" s="348"/>
      <c r="C906" s="372"/>
      <c r="D906" s="350"/>
      <c r="E906" s="350"/>
      <c r="F906" s="351"/>
      <c r="G906" s="350"/>
      <c r="H906" s="350"/>
      <c r="I906" s="354"/>
      <c r="J906" s="353"/>
      <c r="K906" s="353"/>
      <c r="L906" s="354"/>
      <c r="M906" s="353"/>
      <c r="N906" s="371"/>
      <c r="O906" s="70">
        <f t="shared" si="32"/>
        <v>0</v>
      </c>
      <c r="P906" s="70">
        <f t="shared" si="32"/>
        <v>0</v>
      </c>
      <c r="Q906" s="135" t="str">
        <f t="shared" si="33"/>
        <v/>
      </c>
    </row>
    <row r="907" spans="1:17" x14ac:dyDescent="0.2">
      <c r="A907" s="363"/>
      <c r="B907" s="348"/>
      <c r="C907" s="372"/>
      <c r="D907" s="350"/>
      <c r="E907" s="350"/>
      <c r="F907" s="351"/>
      <c r="G907" s="350"/>
      <c r="H907" s="350"/>
      <c r="I907" s="354"/>
      <c r="J907" s="353"/>
      <c r="K907" s="353"/>
      <c r="L907" s="354"/>
      <c r="M907" s="353"/>
      <c r="N907" s="371"/>
      <c r="O907" s="70">
        <f t="shared" si="32"/>
        <v>0</v>
      </c>
      <c r="P907" s="70">
        <f t="shared" si="32"/>
        <v>0</v>
      </c>
      <c r="Q907" s="135" t="str">
        <f t="shared" si="33"/>
        <v/>
      </c>
    </row>
    <row r="908" spans="1:17" x14ac:dyDescent="0.2">
      <c r="A908" s="363"/>
      <c r="B908" s="348"/>
      <c r="C908" s="372"/>
      <c r="D908" s="350"/>
      <c r="E908" s="350"/>
      <c r="F908" s="351"/>
      <c r="G908" s="350"/>
      <c r="H908" s="350"/>
      <c r="I908" s="354"/>
      <c r="J908" s="353"/>
      <c r="K908" s="353"/>
      <c r="L908" s="354"/>
      <c r="M908" s="353"/>
      <c r="N908" s="371"/>
      <c r="O908" s="70">
        <f t="shared" si="32"/>
        <v>0</v>
      </c>
      <c r="P908" s="70">
        <f t="shared" si="32"/>
        <v>0</v>
      </c>
      <c r="Q908" s="135" t="str">
        <f t="shared" si="33"/>
        <v/>
      </c>
    </row>
    <row r="909" spans="1:17" x14ac:dyDescent="0.2">
      <c r="A909" s="363"/>
      <c r="B909" s="348"/>
      <c r="C909" s="372"/>
      <c r="D909" s="350"/>
      <c r="E909" s="350"/>
      <c r="F909" s="351"/>
      <c r="G909" s="350"/>
      <c r="H909" s="350"/>
      <c r="I909" s="354"/>
      <c r="J909" s="353"/>
      <c r="K909" s="353"/>
      <c r="L909" s="354"/>
      <c r="M909" s="353"/>
      <c r="N909" s="371"/>
      <c r="O909" s="70">
        <f t="shared" si="32"/>
        <v>0</v>
      </c>
      <c r="P909" s="70">
        <f t="shared" si="32"/>
        <v>0</v>
      </c>
      <c r="Q909" s="135" t="str">
        <f t="shared" si="33"/>
        <v/>
      </c>
    </row>
    <row r="910" spans="1:17" x14ac:dyDescent="0.2">
      <c r="A910" s="363"/>
      <c r="B910" s="348"/>
      <c r="C910" s="372"/>
      <c r="D910" s="350"/>
      <c r="E910" s="350"/>
      <c r="F910" s="351"/>
      <c r="G910" s="350"/>
      <c r="H910" s="350"/>
      <c r="I910" s="354"/>
      <c r="J910" s="353"/>
      <c r="K910" s="353"/>
      <c r="L910" s="354"/>
      <c r="M910" s="353"/>
      <c r="N910" s="371"/>
      <c r="O910" s="70">
        <f t="shared" si="32"/>
        <v>0</v>
      </c>
      <c r="P910" s="70">
        <f t="shared" si="32"/>
        <v>0</v>
      </c>
      <c r="Q910" s="135" t="str">
        <f t="shared" si="33"/>
        <v/>
      </c>
    </row>
    <row r="911" spans="1:17" x14ac:dyDescent="0.2">
      <c r="A911" s="363"/>
      <c r="B911" s="348"/>
      <c r="C911" s="372"/>
      <c r="D911" s="350"/>
      <c r="E911" s="350"/>
      <c r="F911" s="351"/>
      <c r="G911" s="350"/>
      <c r="H911" s="350"/>
      <c r="I911" s="354"/>
      <c r="J911" s="353"/>
      <c r="K911" s="353"/>
      <c r="L911" s="354"/>
      <c r="M911" s="353"/>
      <c r="N911" s="371"/>
      <c r="O911" s="70">
        <f t="shared" si="32"/>
        <v>0</v>
      </c>
      <c r="P911" s="70">
        <f t="shared" si="32"/>
        <v>0</v>
      </c>
      <c r="Q911" s="135" t="str">
        <f t="shared" si="33"/>
        <v/>
      </c>
    </row>
    <row r="912" spans="1:17" x14ac:dyDescent="0.2">
      <c r="A912" s="363"/>
      <c r="B912" s="348"/>
      <c r="C912" s="372"/>
      <c r="D912" s="350"/>
      <c r="E912" s="350"/>
      <c r="F912" s="351"/>
      <c r="G912" s="350"/>
      <c r="H912" s="350"/>
      <c r="I912" s="354"/>
      <c r="J912" s="353"/>
      <c r="K912" s="353"/>
      <c r="L912" s="354"/>
      <c r="M912" s="353"/>
      <c r="N912" s="371"/>
      <c r="O912" s="70">
        <f t="shared" si="32"/>
        <v>0</v>
      </c>
      <c r="P912" s="70">
        <f t="shared" si="32"/>
        <v>0</v>
      </c>
      <c r="Q912" s="135" t="str">
        <f t="shared" si="33"/>
        <v/>
      </c>
    </row>
    <row r="913" spans="1:17" x14ac:dyDescent="0.2">
      <c r="A913" s="363"/>
      <c r="B913" s="348"/>
      <c r="C913" s="372"/>
      <c r="D913" s="350"/>
      <c r="E913" s="350"/>
      <c r="F913" s="351"/>
      <c r="G913" s="350"/>
      <c r="H913" s="350"/>
      <c r="I913" s="354"/>
      <c r="J913" s="353"/>
      <c r="K913" s="353"/>
      <c r="L913" s="354"/>
      <c r="M913" s="353"/>
      <c r="N913" s="371"/>
      <c r="O913" s="70">
        <f t="shared" si="32"/>
        <v>0</v>
      </c>
      <c r="P913" s="70">
        <f t="shared" si="32"/>
        <v>0</v>
      </c>
      <c r="Q913" s="135" t="str">
        <f t="shared" si="33"/>
        <v/>
      </c>
    </row>
    <row r="914" spans="1:17" x14ac:dyDescent="0.2">
      <c r="A914" s="363"/>
      <c r="B914" s="348"/>
      <c r="C914" s="372"/>
      <c r="D914" s="350"/>
      <c r="E914" s="350"/>
      <c r="F914" s="351"/>
      <c r="G914" s="350"/>
      <c r="H914" s="350"/>
      <c r="I914" s="354"/>
      <c r="J914" s="353"/>
      <c r="K914" s="353"/>
      <c r="L914" s="354"/>
      <c r="M914" s="353"/>
      <c r="N914" s="371"/>
      <c r="O914" s="70">
        <f t="shared" si="32"/>
        <v>0</v>
      </c>
      <c r="P914" s="70">
        <f t="shared" si="32"/>
        <v>0</v>
      </c>
      <c r="Q914" s="135" t="str">
        <f t="shared" si="33"/>
        <v/>
      </c>
    </row>
    <row r="915" spans="1:17" x14ac:dyDescent="0.2">
      <c r="A915" s="363"/>
      <c r="B915" s="348"/>
      <c r="C915" s="372"/>
      <c r="D915" s="350"/>
      <c r="E915" s="350"/>
      <c r="F915" s="351"/>
      <c r="G915" s="350"/>
      <c r="H915" s="350"/>
      <c r="I915" s="354"/>
      <c r="J915" s="353"/>
      <c r="K915" s="353"/>
      <c r="L915" s="354"/>
      <c r="M915" s="353"/>
      <c r="N915" s="371"/>
      <c r="O915" s="70">
        <f t="shared" si="32"/>
        <v>0</v>
      </c>
      <c r="P915" s="70">
        <f t="shared" si="32"/>
        <v>0</v>
      </c>
      <c r="Q915" s="135" t="str">
        <f t="shared" si="33"/>
        <v/>
      </c>
    </row>
    <row r="916" spans="1:17" x14ac:dyDescent="0.2">
      <c r="A916" s="363"/>
      <c r="B916" s="348"/>
      <c r="C916" s="372"/>
      <c r="D916" s="350"/>
      <c r="E916" s="350"/>
      <c r="F916" s="351"/>
      <c r="G916" s="350"/>
      <c r="H916" s="350"/>
      <c r="I916" s="354"/>
      <c r="J916" s="353"/>
      <c r="K916" s="353"/>
      <c r="L916" s="354"/>
      <c r="M916" s="353"/>
      <c r="N916" s="371"/>
      <c r="O916" s="70">
        <f t="shared" si="32"/>
        <v>0</v>
      </c>
      <c r="P916" s="70">
        <f t="shared" si="32"/>
        <v>0</v>
      </c>
      <c r="Q916" s="135" t="str">
        <f t="shared" si="33"/>
        <v/>
      </c>
    </row>
    <row r="917" spans="1:17" x14ac:dyDescent="0.2">
      <c r="A917" s="363"/>
      <c r="B917" s="348"/>
      <c r="C917" s="372"/>
      <c r="D917" s="350"/>
      <c r="E917" s="350"/>
      <c r="F917" s="351"/>
      <c r="G917" s="350"/>
      <c r="H917" s="350"/>
      <c r="I917" s="354"/>
      <c r="J917" s="353"/>
      <c r="K917" s="353"/>
      <c r="L917" s="354"/>
      <c r="M917" s="353"/>
      <c r="N917" s="371"/>
      <c r="O917" s="70">
        <f t="shared" si="32"/>
        <v>0</v>
      </c>
      <c r="P917" s="70">
        <f t="shared" si="32"/>
        <v>0</v>
      </c>
      <c r="Q917" s="135" t="str">
        <f t="shared" si="33"/>
        <v/>
      </c>
    </row>
    <row r="918" spans="1:17" x14ac:dyDescent="0.2">
      <c r="A918" s="363"/>
      <c r="B918" s="348"/>
      <c r="C918" s="372"/>
      <c r="D918" s="350"/>
      <c r="E918" s="350"/>
      <c r="F918" s="351"/>
      <c r="G918" s="350"/>
      <c r="H918" s="350"/>
      <c r="I918" s="354"/>
      <c r="J918" s="353"/>
      <c r="K918" s="353"/>
      <c r="L918" s="354"/>
      <c r="M918" s="353"/>
      <c r="N918" s="371"/>
      <c r="O918" s="70">
        <f t="shared" si="32"/>
        <v>0</v>
      </c>
      <c r="P918" s="70">
        <f t="shared" si="32"/>
        <v>0</v>
      </c>
      <c r="Q918" s="135" t="str">
        <f t="shared" si="33"/>
        <v/>
      </c>
    </row>
    <row r="919" spans="1:17" x14ac:dyDescent="0.2">
      <c r="A919" s="363"/>
      <c r="B919" s="348"/>
      <c r="C919" s="372"/>
      <c r="D919" s="350"/>
      <c r="E919" s="350"/>
      <c r="F919" s="351"/>
      <c r="G919" s="350"/>
      <c r="H919" s="350"/>
      <c r="I919" s="354"/>
      <c r="J919" s="353"/>
      <c r="K919" s="353"/>
      <c r="L919" s="354"/>
      <c r="M919" s="353"/>
      <c r="N919" s="371"/>
      <c r="O919" s="70">
        <f t="shared" si="32"/>
        <v>0</v>
      </c>
      <c r="P919" s="70">
        <f t="shared" si="32"/>
        <v>0</v>
      </c>
      <c r="Q919" s="135" t="str">
        <f t="shared" si="33"/>
        <v/>
      </c>
    </row>
    <row r="920" spans="1:17" x14ac:dyDescent="0.2">
      <c r="A920" s="363"/>
      <c r="B920" s="348"/>
      <c r="C920" s="372"/>
      <c r="D920" s="350"/>
      <c r="E920" s="350"/>
      <c r="F920" s="351"/>
      <c r="G920" s="350"/>
      <c r="H920" s="350"/>
      <c r="I920" s="354"/>
      <c r="J920" s="353"/>
      <c r="K920" s="353"/>
      <c r="L920" s="354"/>
      <c r="M920" s="353"/>
      <c r="N920" s="371"/>
      <c r="O920" s="70">
        <f t="shared" si="32"/>
        <v>0</v>
      </c>
      <c r="P920" s="70">
        <f t="shared" si="32"/>
        <v>0</v>
      </c>
      <c r="Q920" s="135" t="str">
        <f t="shared" si="33"/>
        <v/>
      </c>
    </row>
    <row r="921" spans="1:17" x14ac:dyDescent="0.2">
      <c r="A921" s="363"/>
      <c r="B921" s="348"/>
      <c r="C921" s="372"/>
      <c r="D921" s="350"/>
      <c r="E921" s="350"/>
      <c r="F921" s="351"/>
      <c r="G921" s="350"/>
      <c r="H921" s="350"/>
      <c r="I921" s="354"/>
      <c r="J921" s="353"/>
      <c r="K921" s="353"/>
      <c r="L921" s="354"/>
      <c r="M921" s="353"/>
      <c r="N921" s="371"/>
      <c r="O921" s="70">
        <f t="shared" si="32"/>
        <v>0</v>
      </c>
      <c r="P921" s="70">
        <f t="shared" si="32"/>
        <v>0</v>
      </c>
      <c r="Q921" s="135" t="str">
        <f t="shared" si="33"/>
        <v/>
      </c>
    </row>
    <row r="922" spans="1:17" x14ac:dyDescent="0.2">
      <c r="A922" s="363"/>
      <c r="B922" s="348"/>
      <c r="C922" s="372"/>
      <c r="D922" s="350"/>
      <c r="E922" s="350"/>
      <c r="F922" s="351"/>
      <c r="G922" s="350"/>
      <c r="H922" s="350"/>
      <c r="I922" s="354"/>
      <c r="J922" s="353"/>
      <c r="K922" s="353"/>
      <c r="L922" s="354"/>
      <c r="M922" s="353"/>
      <c r="N922" s="371"/>
      <c r="O922" s="70">
        <f t="shared" si="32"/>
        <v>0</v>
      </c>
      <c r="P922" s="70">
        <f t="shared" si="32"/>
        <v>0</v>
      </c>
      <c r="Q922" s="135" t="str">
        <f t="shared" si="33"/>
        <v/>
      </c>
    </row>
    <row r="923" spans="1:17" x14ac:dyDescent="0.2">
      <c r="A923" s="363"/>
      <c r="B923" s="348"/>
      <c r="C923" s="372"/>
      <c r="D923" s="350"/>
      <c r="E923" s="350"/>
      <c r="F923" s="351"/>
      <c r="G923" s="350"/>
      <c r="H923" s="350"/>
      <c r="I923" s="354"/>
      <c r="J923" s="353"/>
      <c r="K923" s="353"/>
      <c r="L923" s="354"/>
      <c r="M923" s="353"/>
      <c r="N923" s="371"/>
      <c r="O923" s="70">
        <f t="shared" si="32"/>
        <v>0</v>
      </c>
      <c r="P923" s="70">
        <f t="shared" si="32"/>
        <v>0</v>
      </c>
      <c r="Q923" s="135" t="str">
        <f t="shared" si="33"/>
        <v/>
      </c>
    </row>
    <row r="924" spans="1:17" x14ac:dyDescent="0.2">
      <c r="A924" s="363"/>
      <c r="B924" s="348"/>
      <c r="C924" s="372"/>
      <c r="D924" s="350"/>
      <c r="E924" s="350"/>
      <c r="F924" s="351"/>
      <c r="G924" s="350"/>
      <c r="H924" s="350"/>
      <c r="I924" s="354"/>
      <c r="J924" s="353"/>
      <c r="K924" s="353"/>
      <c r="L924" s="354"/>
      <c r="M924" s="353"/>
      <c r="N924" s="371"/>
      <c r="O924" s="70">
        <f t="shared" si="32"/>
        <v>0</v>
      </c>
      <c r="P924" s="70">
        <f t="shared" si="32"/>
        <v>0</v>
      </c>
      <c r="Q924" s="135" t="str">
        <f t="shared" si="33"/>
        <v/>
      </c>
    </row>
    <row r="925" spans="1:17" x14ac:dyDescent="0.2">
      <c r="A925" s="363"/>
      <c r="B925" s="348"/>
      <c r="C925" s="372"/>
      <c r="D925" s="350"/>
      <c r="E925" s="350"/>
      <c r="F925" s="351"/>
      <c r="G925" s="350"/>
      <c r="H925" s="350"/>
      <c r="I925" s="354"/>
      <c r="J925" s="353"/>
      <c r="K925" s="353"/>
      <c r="L925" s="354"/>
      <c r="M925" s="353"/>
      <c r="N925" s="371"/>
      <c r="O925" s="70">
        <f t="shared" si="32"/>
        <v>0</v>
      </c>
      <c r="P925" s="70">
        <f t="shared" si="32"/>
        <v>0</v>
      </c>
      <c r="Q925" s="135" t="str">
        <f t="shared" si="33"/>
        <v/>
      </c>
    </row>
    <row r="926" spans="1:17" x14ac:dyDescent="0.2">
      <c r="A926" s="363"/>
      <c r="B926" s="348"/>
      <c r="C926" s="372"/>
      <c r="D926" s="350"/>
      <c r="E926" s="350"/>
      <c r="F926" s="351"/>
      <c r="G926" s="350"/>
      <c r="H926" s="350"/>
      <c r="I926" s="354"/>
      <c r="J926" s="353"/>
      <c r="K926" s="353"/>
      <c r="L926" s="354"/>
      <c r="M926" s="353"/>
      <c r="N926" s="371"/>
      <c r="O926" s="70">
        <f t="shared" si="32"/>
        <v>0</v>
      </c>
      <c r="P926" s="70">
        <f t="shared" si="32"/>
        <v>0</v>
      </c>
      <c r="Q926" s="135" t="str">
        <f t="shared" si="33"/>
        <v/>
      </c>
    </row>
    <row r="927" spans="1:17" x14ac:dyDescent="0.2">
      <c r="A927" s="363"/>
      <c r="B927" s="348"/>
      <c r="C927" s="372"/>
      <c r="D927" s="350"/>
      <c r="E927" s="350"/>
      <c r="F927" s="351"/>
      <c r="G927" s="350"/>
      <c r="H927" s="350"/>
      <c r="I927" s="354"/>
      <c r="J927" s="353"/>
      <c r="K927" s="353"/>
      <c r="L927" s="354"/>
      <c r="M927" s="353"/>
      <c r="N927" s="371"/>
      <c r="O927" s="70">
        <f t="shared" si="32"/>
        <v>0</v>
      </c>
      <c r="P927" s="70">
        <f t="shared" si="32"/>
        <v>0</v>
      </c>
      <c r="Q927" s="135" t="str">
        <f t="shared" si="33"/>
        <v/>
      </c>
    </row>
    <row r="928" spans="1:17" x14ac:dyDescent="0.2">
      <c r="A928" s="363"/>
      <c r="B928" s="348"/>
      <c r="C928" s="372"/>
      <c r="D928" s="350"/>
      <c r="E928" s="350"/>
      <c r="F928" s="351"/>
      <c r="G928" s="350"/>
      <c r="H928" s="350"/>
      <c r="I928" s="354"/>
      <c r="J928" s="353"/>
      <c r="K928" s="353"/>
      <c r="L928" s="354"/>
      <c r="M928" s="353"/>
      <c r="N928" s="371"/>
      <c r="O928" s="70">
        <f t="shared" si="32"/>
        <v>0</v>
      </c>
      <c r="P928" s="70">
        <f t="shared" si="32"/>
        <v>0</v>
      </c>
      <c r="Q928" s="135" t="str">
        <f t="shared" si="33"/>
        <v/>
      </c>
    </row>
    <row r="929" spans="1:17" x14ac:dyDescent="0.2">
      <c r="A929" s="363"/>
      <c r="B929" s="348"/>
      <c r="C929" s="372"/>
      <c r="D929" s="350"/>
      <c r="E929" s="350"/>
      <c r="F929" s="351"/>
      <c r="G929" s="350"/>
      <c r="H929" s="350"/>
      <c r="I929" s="354"/>
      <c r="J929" s="353"/>
      <c r="K929" s="353"/>
      <c r="L929" s="354"/>
      <c r="M929" s="353"/>
      <c r="N929" s="371"/>
      <c r="O929" s="70">
        <f t="shared" si="32"/>
        <v>0</v>
      </c>
      <c r="P929" s="70">
        <f t="shared" si="32"/>
        <v>0</v>
      </c>
      <c r="Q929" s="135" t="str">
        <f t="shared" si="33"/>
        <v/>
      </c>
    </row>
    <row r="930" spans="1:17" x14ac:dyDescent="0.2">
      <c r="A930" s="363"/>
      <c r="B930" s="348"/>
      <c r="C930" s="372"/>
      <c r="D930" s="350"/>
      <c r="E930" s="350"/>
      <c r="F930" s="351"/>
      <c r="G930" s="350"/>
      <c r="H930" s="350"/>
      <c r="I930" s="354"/>
      <c r="J930" s="353"/>
      <c r="K930" s="353"/>
      <c r="L930" s="354"/>
      <c r="M930" s="353"/>
      <c r="N930" s="371"/>
      <c r="O930" s="70">
        <f t="shared" si="32"/>
        <v>0</v>
      </c>
      <c r="P930" s="70">
        <f t="shared" si="32"/>
        <v>0</v>
      </c>
      <c r="Q930" s="135" t="str">
        <f t="shared" si="33"/>
        <v/>
      </c>
    </row>
    <row r="931" spans="1:17" x14ac:dyDescent="0.2">
      <c r="A931" s="363"/>
      <c r="B931" s="348"/>
      <c r="C931" s="372"/>
      <c r="D931" s="350"/>
      <c r="E931" s="350"/>
      <c r="F931" s="351"/>
      <c r="G931" s="350"/>
      <c r="H931" s="350"/>
      <c r="I931" s="354"/>
      <c r="J931" s="353"/>
      <c r="K931" s="353"/>
      <c r="L931" s="354"/>
      <c r="M931" s="353"/>
      <c r="N931" s="371"/>
      <c r="O931" s="70">
        <f t="shared" si="32"/>
        <v>0</v>
      </c>
      <c r="P931" s="70">
        <f t="shared" si="32"/>
        <v>0</v>
      </c>
      <c r="Q931" s="135" t="str">
        <f t="shared" si="33"/>
        <v/>
      </c>
    </row>
    <row r="932" spans="1:17" x14ac:dyDescent="0.2">
      <c r="A932" s="363"/>
      <c r="B932" s="348"/>
      <c r="C932" s="372"/>
      <c r="D932" s="350"/>
      <c r="E932" s="350"/>
      <c r="F932" s="351"/>
      <c r="G932" s="350"/>
      <c r="H932" s="350"/>
      <c r="I932" s="354"/>
      <c r="J932" s="353"/>
      <c r="K932" s="353"/>
      <c r="L932" s="354"/>
      <c r="M932" s="353"/>
      <c r="N932" s="371"/>
      <c r="O932" s="70">
        <f t="shared" si="32"/>
        <v>0</v>
      </c>
      <c r="P932" s="70">
        <f t="shared" si="32"/>
        <v>0</v>
      </c>
      <c r="Q932" s="135" t="str">
        <f t="shared" si="33"/>
        <v/>
      </c>
    </row>
    <row r="933" spans="1:17" x14ac:dyDescent="0.2">
      <c r="A933" s="363"/>
      <c r="B933" s="348"/>
      <c r="C933" s="372"/>
      <c r="D933" s="350"/>
      <c r="E933" s="350"/>
      <c r="F933" s="351"/>
      <c r="G933" s="350"/>
      <c r="H933" s="350"/>
      <c r="I933" s="354"/>
      <c r="J933" s="353"/>
      <c r="K933" s="353"/>
      <c r="L933" s="354"/>
      <c r="M933" s="353"/>
      <c r="N933" s="371"/>
      <c r="O933" s="70">
        <f t="shared" si="32"/>
        <v>0</v>
      </c>
      <c r="P933" s="70">
        <f t="shared" si="32"/>
        <v>0</v>
      </c>
      <c r="Q933" s="135" t="str">
        <f t="shared" si="33"/>
        <v/>
      </c>
    </row>
    <row r="934" spans="1:17" x14ac:dyDescent="0.2">
      <c r="A934" s="363"/>
      <c r="B934" s="348"/>
      <c r="C934" s="372"/>
      <c r="D934" s="350"/>
      <c r="E934" s="350"/>
      <c r="F934" s="351"/>
      <c r="G934" s="350"/>
      <c r="H934" s="350"/>
      <c r="I934" s="354"/>
      <c r="J934" s="353"/>
      <c r="K934" s="353"/>
      <c r="L934" s="354"/>
      <c r="M934" s="353"/>
      <c r="N934" s="371"/>
      <c r="O934" s="70">
        <f t="shared" si="32"/>
        <v>0</v>
      </c>
      <c r="P934" s="70">
        <f t="shared" si="32"/>
        <v>0</v>
      </c>
      <c r="Q934" s="135" t="str">
        <f t="shared" si="33"/>
        <v/>
      </c>
    </row>
    <row r="935" spans="1:17" x14ac:dyDescent="0.2">
      <c r="A935" s="363"/>
      <c r="B935" s="348"/>
      <c r="C935" s="372"/>
      <c r="D935" s="350"/>
      <c r="E935" s="350"/>
      <c r="F935" s="351"/>
      <c r="G935" s="350"/>
      <c r="H935" s="350"/>
      <c r="I935" s="354"/>
      <c r="J935" s="353"/>
      <c r="K935" s="353"/>
      <c r="L935" s="354"/>
      <c r="M935" s="353"/>
      <c r="N935" s="371"/>
      <c r="O935" s="70">
        <f t="shared" si="32"/>
        <v>0</v>
      </c>
      <c r="P935" s="70">
        <f t="shared" si="32"/>
        <v>0</v>
      </c>
      <c r="Q935" s="135" t="str">
        <f t="shared" si="33"/>
        <v/>
      </c>
    </row>
    <row r="936" spans="1:17" x14ac:dyDescent="0.2">
      <c r="A936" s="363"/>
      <c r="B936" s="348"/>
      <c r="C936" s="372"/>
      <c r="D936" s="350"/>
      <c r="E936" s="350"/>
      <c r="F936" s="351"/>
      <c r="G936" s="350"/>
      <c r="H936" s="350"/>
      <c r="I936" s="354"/>
      <c r="J936" s="353"/>
      <c r="K936" s="353"/>
      <c r="L936" s="354"/>
      <c r="M936" s="353"/>
      <c r="N936" s="371"/>
      <c r="O936" s="70">
        <f t="shared" si="32"/>
        <v>0</v>
      </c>
      <c r="P936" s="70">
        <f t="shared" si="32"/>
        <v>0</v>
      </c>
      <c r="Q936" s="135" t="str">
        <f t="shared" si="33"/>
        <v/>
      </c>
    </row>
    <row r="937" spans="1:17" x14ac:dyDescent="0.2">
      <c r="A937" s="363"/>
      <c r="B937" s="348"/>
      <c r="C937" s="372"/>
      <c r="D937" s="350"/>
      <c r="E937" s="350"/>
      <c r="F937" s="351"/>
      <c r="G937" s="350"/>
      <c r="H937" s="350"/>
      <c r="I937" s="354"/>
      <c r="J937" s="353"/>
      <c r="K937" s="353"/>
      <c r="L937" s="354"/>
      <c r="M937" s="353"/>
      <c r="N937" s="371"/>
      <c r="O937" s="70">
        <f t="shared" si="32"/>
        <v>0</v>
      </c>
      <c r="P937" s="70">
        <f t="shared" si="32"/>
        <v>0</v>
      </c>
      <c r="Q937" s="135" t="str">
        <f t="shared" si="33"/>
        <v/>
      </c>
    </row>
    <row r="938" spans="1:17" x14ac:dyDescent="0.2">
      <c r="A938" s="363"/>
      <c r="B938" s="348"/>
      <c r="C938" s="372"/>
      <c r="D938" s="350"/>
      <c r="E938" s="350"/>
      <c r="F938" s="351"/>
      <c r="G938" s="350"/>
      <c r="H938" s="350"/>
      <c r="I938" s="354"/>
      <c r="J938" s="353"/>
      <c r="K938" s="353"/>
      <c r="L938" s="354"/>
      <c r="M938" s="353"/>
      <c r="N938" s="371"/>
      <c r="O938" s="70">
        <f t="shared" si="32"/>
        <v>0</v>
      </c>
      <c r="P938" s="70">
        <f t="shared" si="32"/>
        <v>0</v>
      </c>
      <c r="Q938" s="135" t="str">
        <f t="shared" si="33"/>
        <v/>
      </c>
    </row>
    <row r="939" spans="1:17" x14ac:dyDescent="0.2">
      <c r="A939" s="363"/>
      <c r="B939" s="348"/>
      <c r="C939" s="372"/>
      <c r="D939" s="350"/>
      <c r="E939" s="350"/>
      <c r="F939" s="351"/>
      <c r="G939" s="350"/>
      <c r="H939" s="350"/>
      <c r="I939" s="354"/>
      <c r="J939" s="353"/>
      <c r="K939" s="353"/>
      <c r="L939" s="354"/>
      <c r="M939" s="353"/>
      <c r="N939" s="371"/>
      <c r="O939" s="70">
        <f t="shared" si="32"/>
        <v>0</v>
      </c>
      <c r="P939" s="70">
        <f t="shared" si="32"/>
        <v>0</v>
      </c>
      <c r="Q939" s="135" t="str">
        <f t="shared" si="33"/>
        <v/>
      </c>
    </row>
    <row r="940" spans="1:17" x14ac:dyDescent="0.2">
      <c r="A940" s="363"/>
      <c r="B940" s="348"/>
      <c r="C940" s="372"/>
      <c r="D940" s="350"/>
      <c r="E940" s="350"/>
      <c r="F940" s="351"/>
      <c r="G940" s="350"/>
      <c r="H940" s="350"/>
      <c r="I940" s="354"/>
      <c r="J940" s="353"/>
      <c r="K940" s="353"/>
      <c r="L940" s="354"/>
      <c r="M940" s="353"/>
      <c r="N940" s="371"/>
      <c r="O940" s="70">
        <f t="shared" si="32"/>
        <v>0</v>
      </c>
      <c r="P940" s="70">
        <f t="shared" si="32"/>
        <v>0</v>
      </c>
      <c r="Q940" s="135" t="str">
        <f t="shared" si="33"/>
        <v/>
      </c>
    </row>
    <row r="941" spans="1:17" x14ac:dyDescent="0.2">
      <c r="A941" s="363"/>
      <c r="B941" s="348"/>
      <c r="C941" s="372"/>
      <c r="D941" s="350"/>
      <c r="E941" s="350"/>
      <c r="F941" s="351"/>
      <c r="G941" s="350"/>
      <c r="H941" s="350"/>
      <c r="I941" s="354"/>
      <c r="J941" s="353"/>
      <c r="K941" s="353"/>
      <c r="L941" s="354"/>
      <c r="M941" s="353"/>
      <c r="N941" s="371"/>
      <c r="O941" s="70">
        <f t="shared" si="32"/>
        <v>0</v>
      </c>
      <c r="P941" s="70">
        <f t="shared" si="32"/>
        <v>0</v>
      </c>
      <c r="Q941" s="135" t="str">
        <f t="shared" si="33"/>
        <v/>
      </c>
    </row>
    <row r="942" spans="1:17" x14ac:dyDescent="0.2">
      <c r="A942" s="363"/>
      <c r="B942" s="348"/>
      <c r="C942" s="372"/>
      <c r="D942" s="350"/>
      <c r="E942" s="350"/>
      <c r="F942" s="351"/>
      <c r="G942" s="350"/>
      <c r="H942" s="350"/>
      <c r="I942" s="354"/>
      <c r="J942" s="353"/>
      <c r="K942" s="353"/>
      <c r="L942" s="354"/>
      <c r="M942" s="353"/>
      <c r="N942" s="371"/>
      <c r="O942" s="70">
        <f t="shared" si="32"/>
        <v>0</v>
      </c>
      <c r="P942" s="70">
        <f t="shared" si="32"/>
        <v>0</v>
      </c>
      <c r="Q942" s="135" t="str">
        <f t="shared" si="33"/>
        <v/>
      </c>
    </row>
    <row r="943" spans="1:17" x14ac:dyDescent="0.2">
      <c r="A943" s="363"/>
      <c r="B943" s="348"/>
      <c r="C943" s="372"/>
      <c r="D943" s="350"/>
      <c r="E943" s="350"/>
      <c r="F943" s="351"/>
      <c r="G943" s="350"/>
      <c r="H943" s="350"/>
      <c r="I943" s="354"/>
      <c r="J943" s="353"/>
      <c r="K943" s="353"/>
      <c r="L943" s="354"/>
      <c r="M943" s="353"/>
      <c r="N943" s="371"/>
      <c r="O943" s="70">
        <f t="shared" si="32"/>
        <v>0</v>
      </c>
      <c r="P943" s="70">
        <f t="shared" si="32"/>
        <v>0</v>
      </c>
      <c r="Q943" s="135" t="str">
        <f t="shared" si="33"/>
        <v/>
      </c>
    </row>
    <row r="944" spans="1:17" x14ac:dyDescent="0.2">
      <c r="A944" s="363"/>
      <c r="B944" s="348"/>
      <c r="C944" s="372"/>
      <c r="D944" s="350"/>
      <c r="E944" s="350"/>
      <c r="F944" s="351"/>
      <c r="G944" s="350"/>
      <c r="H944" s="350"/>
      <c r="I944" s="354"/>
      <c r="J944" s="353"/>
      <c r="K944" s="353"/>
      <c r="L944" s="354"/>
      <c r="M944" s="353"/>
      <c r="N944" s="371"/>
      <c r="O944" s="70">
        <f t="shared" si="32"/>
        <v>0</v>
      </c>
      <c r="P944" s="70">
        <f t="shared" si="32"/>
        <v>0</v>
      </c>
      <c r="Q944" s="135" t="str">
        <f t="shared" si="33"/>
        <v/>
      </c>
    </row>
    <row r="945" spans="1:17" x14ac:dyDescent="0.2">
      <c r="A945" s="363"/>
      <c r="B945" s="348"/>
      <c r="C945" s="372"/>
      <c r="D945" s="350"/>
      <c r="E945" s="350"/>
      <c r="F945" s="351"/>
      <c r="G945" s="350"/>
      <c r="H945" s="350"/>
      <c r="I945" s="354"/>
      <c r="J945" s="353"/>
      <c r="K945" s="353"/>
      <c r="L945" s="354"/>
      <c r="M945" s="353"/>
      <c r="N945" s="371"/>
      <c r="O945" s="70">
        <f t="shared" si="32"/>
        <v>0</v>
      </c>
      <c r="P945" s="70">
        <f t="shared" si="32"/>
        <v>0</v>
      </c>
      <c r="Q945" s="135" t="str">
        <f t="shared" si="33"/>
        <v/>
      </c>
    </row>
    <row r="946" spans="1:17" x14ac:dyDescent="0.2">
      <c r="A946" s="363"/>
      <c r="B946" s="348"/>
      <c r="C946" s="372"/>
      <c r="D946" s="350"/>
      <c r="E946" s="350"/>
      <c r="F946" s="351"/>
      <c r="G946" s="350"/>
      <c r="H946" s="350"/>
      <c r="I946" s="354"/>
      <c r="J946" s="353"/>
      <c r="K946" s="353"/>
      <c r="L946" s="354"/>
      <c r="M946" s="353"/>
      <c r="N946" s="371"/>
      <c r="O946" s="70">
        <f t="shared" si="32"/>
        <v>0</v>
      </c>
      <c r="P946" s="70">
        <f t="shared" si="32"/>
        <v>0</v>
      </c>
      <c r="Q946" s="135" t="str">
        <f t="shared" si="33"/>
        <v/>
      </c>
    </row>
    <row r="947" spans="1:17" x14ac:dyDescent="0.2">
      <c r="A947" s="363"/>
      <c r="B947" s="348"/>
      <c r="C947" s="372"/>
      <c r="D947" s="350"/>
      <c r="E947" s="350"/>
      <c r="F947" s="351"/>
      <c r="G947" s="350"/>
      <c r="H947" s="350"/>
      <c r="I947" s="354"/>
      <c r="J947" s="353"/>
      <c r="K947" s="353"/>
      <c r="L947" s="354"/>
      <c r="M947" s="353"/>
      <c r="N947" s="371"/>
      <c r="O947" s="70">
        <f t="shared" si="32"/>
        <v>0</v>
      </c>
      <c r="P947" s="70">
        <f t="shared" si="32"/>
        <v>0</v>
      </c>
      <c r="Q947" s="135" t="str">
        <f t="shared" si="33"/>
        <v/>
      </c>
    </row>
    <row r="948" spans="1:17" x14ac:dyDescent="0.2">
      <c r="A948" s="363"/>
      <c r="B948" s="348"/>
      <c r="C948" s="372"/>
      <c r="D948" s="350"/>
      <c r="E948" s="350"/>
      <c r="F948" s="351"/>
      <c r="G948" s="350"/>
      <c r="H948" s="350"/>
      <c r="I948" s="354"/>
      <c r="J948" s="353"/>
      <c r="K948" s="353"/>
      <c r="L948" s="354"/>
      <c r="M948" s="353"/>
      <c r="N948" s="371"/>
      <c r="O948" s="70">
        <f t="shared" ref="O948:P994" si="34">IF(B948=0,0,IF(YEAR(B948)=$P$1,MONTH(B948)-$O$1+1,(YEAR(B948)-$P$1)*12-$O$1+1+MONTH(B948)))</f>
        <v>0</v>
      </c>
      <c r="P948" s="70">
        <f t="shared" si="34"/>
        <v>0</v>
      </c>
      <c r="Q948" s="135" t="str">
        <f t="shared" si="33"/>
        <v/>
      </c>
    </row>
    <row r="949" spans="1:17" x14ac:dyDescent="0.2">
      <c r="A949" s="363"/>
      <c r="B949" s="348"/>
      <c r="C949" s="372"/>
      <c r="D949" s="350"/>
      <c r="E949" s="350"/>
      <c r="F949" s="351"/>
      <c r="G949" s="350"/>
      <c r="H949" s="350"/>
      <c r="I949" s="354"/>
      <c r="J949" s="353"/>
      <c r="K949" s="353"/>
      <c r="L949" s="354"/>
      <c r="M949" s="353"/>
      <c r="N949" s="371"/>
      <c r="O949" s="70">
        <f t="shared" si="34"/>
        <v>0</v>
      </c>
      <c r="P949" s="70">
        <f t="shared" si="34"/>
        <v>0</v>
      </c>
      <c r="Q949" s="135" t="str">
        <f t="shared" si="33"/>
        <v/>
      </c>
    </row>
    <row r="950" spans="1:17" x14ac:dyDescent="0.2">
      <c r="A950" s="363"/>
      <c r="B950" s="348"/>
      <c r="C950" s="372"/>
      <c r="D950" s="350"/>
      <c r="E950" s="350"/>
      <c r="F950" s="383"/>
      <c r="G950" s="350"/>
      <c r="H950" s="350"/>
      <c r="I950" s="354"/>
      <c r="J950" s="353"/>
      <c r="K950" s="353"/>
      <c r="L950" s="354"/>
      <c r="M950" s="353"/>
      <c r="N950" s="371"/>
      <c r="O950" s="70">
        <f t="shared" si="34"/>
        <v>0</v>
      </c>
      <c r="P950" s="70">
        <f t="shared" si="34"/>
        <v>0</v>
      </c>
      <c r="Q950" s="135" t="str">
        <f t="shared" si="33"/>
        <v/>
      </c>
    </row>
    <row r="951" spans="1:17" x14ac:dyDescent="0.2">
      <c r="A951" s="363"/>
      <c r="B951" s="348"/>
      <c r="C951" s="372"/>
      <c r="D951" s="350"/>
      <c r="E951" s="350"/>
      <c r="F951" s="351"/>
      <c r="G951" s="350"/>
      <c r="H951" s="350"/>
      <c r="I951" s="354"/>
      <c r="J951" s="353"/>
      <c r="K951" s="353"/>
      <c r="L951" s="354"/>
      <c r="M951" s="353"/>
      <c r="N951" s="371"/>
      <c r="O951" s="70">
        <f t="shared" si="34"/>
        <v>0</v>
      </c>
      <c r="P951" s="70">
        <f t="shared" si="34"/>
        <v>0</v>
      </c>
      <c r="Q951" s="135" t="str">
        <f t="shared" si="33"/>
        <v/>
      </c>
    </row>
    <row r="952" spans="1:17" x14ac:dyDescent="0.2">
      <c r="A952" s="363"/>
      <c r="B952" s="348"/>
      <c r="C952" s="372"/>
      <c r="D952" s="350"/>
      <c r="E952" s="350"/>
      <c r="F952" s="351"/>
      <c r="G952" s="350"/>
      <c r="H952" s="350"/>
      <c r="I952" s="354"/>
      <c r="J952" s="353"/>
      <c r="K952" s="353"/>
      <c r="L952" s="354"/>
      <c r="M952" s="353"/>
      <c r="N952" s="371"/>
      <c r="O952" s="70">
        <f t="shared" si="34"/>
        <v>0</v>
      </c>
      <c r="P952" s="70">
        <f t="shared" si="34"/>
        <v>0</v>
      </c>
      <c r="Q952" s="135" t="str">
        <f t="shared" si="33"/>
        <v/>
      </c>
    </row>
    <row r="953" spans="1:17" x14ac:dyDescent="0.2">
      <c r="A953" s="363"/>
      <c r="B953" s="348"/>
      <c r="C953" s="372"/>
      <c r="D953" s="350"/>
      <c r="E953" s="350"/>
      <c r="F953" s="351"/>
      <c r="G953" s="350"/>
      <c r="H953" s="350"/>
      <c r="I953" s="354"/>
      <c r="J953" s="353"/>
      <c r="K953" s="353"/>
      <c r="L953" s="354"/>
      <c r="M953" s="353"/>
      <c r="N953" s="371"/>
      <c r="O953" s="70">
        <f t="shared" si="34"/>
        <v>0</v>
      </c>
      <c r="P953" s="70">
        <f t="shared" si="34"/>
        <v>0</v>
      </c>
      <c r="Q953" s="135" t="str">
        <f t="shared" si="33"/>
        <v/>
      </c>
    </row>
    <row r="954" spans="1:17" x14ac:dyDescent="0.2">
      <c r="A954" s="363"/>
      <c r="B954" s="348"/>
      <c r="C954" s="372"/>
      <c r="D954" s="350"/>
      <c r="E954" s="350"/>
      <c r="F954" s="351"/>
      <c r="G954" s="350"/>
      <c r="H954" s="350"/>
      <c r="I954" s="354"/>
      <c r="J954" s="353"/>
      <c r="K954" s="353"/>
      <c r="L954" s="354"/>
      <c r="M954" s="353"/>
      <c r="N954" s="371"/>
      <c r="O954" s="70">
        <f t="shared" si="34"/>
        <v>0</v>
      </c>
      <c r="P954" s="70">
        <f t="shared" si="34"/>
        <v>0</v>
      </c>
      <c r="Q954" s="135" t="str">
        <f t="shared" si="33"/>
        <v/>
      </c>
    </row>
    <row r="955" spans="1:17" x14ac:dyDescent="0.2">
      <c r="A955" s="363"/>
      <c r="B955" s="348"/>
      <c r="C955" s="372"/>
      <c r="D955" s="350"/>
      <c r="E955" s="350"/>
      <c r="F955" s="351"/>
      <c r="G955" s="350"/>
      <c r="H955" s="350"/>
      <c r="I955" s="354"/>
      <c r="J955" s="353"/>
      <c r="K955" s="353"/>
      <c r="L955" s="354"/>
      <c r="M955" s="353"/>
      <c r="N955" s="371"/>
      <c r="O955" s="70">
        <f t="shared" si="34"/>
        <v>0</v>
      </c>
      <c r="P955" s="70">
        <f t="shared" si="34"/>
        <v>0</v>
      </c>
      <c r="Q955" s="135" t="str">
        <f t="shared" si="33"/>
        <v/>
      </c>
    </row>
    <row r="956" spans="1:17" x14ac:dyDescent="0.2">
      <c r="A956" s="363"/>
      <c r="B956" s="348"/>
      <c r="C956" s="372"/>
      <c r="D956" s="350"/>
      <c r="E956" s="350"/>
      <c r="F956" s="351"/>
      <c r="G956" s="350"/>
      <c r="H956" s="350"/>
      <c r="I956" s="354"/>
      <c r="J956" s="353"/>
      <c r="K956" s="353"/>
      <c r="L956" s="354"/>
      <c r="M956" s="353"/>
      <c r="N956" s="371"/>
      <c r="O956" s="70">
        <f t="shared" si="34"/>
        <v>0</v>
      </c>
      <c r="P956" s="70">
        <f t="shared" si="34"/>
        <v>0</v>
      </c>
      <c r="Q956" s="135" t="str">
        <f t="shared" si="33"/>
        <v/>
      </c>
    </row>
    <row r="957" spans="1:17" x14ac:dyDescent="0.2">
      <c r="A957" s="363"/>
      <c r="B957" s="348"/>
      <c r="C957" s="372"/>
      <c r="D957" s="350"/>
      <c r="E957" s="350"/>
      <c r="F957" s="351"/>
      <c r="G957" s="350"/>
      <c r="H957" s="350"/>
      <c r="I957" s="354"/>
      <c r="J957" s="353"/>
      <c r="K957" s="353"/>
      <c r="L957" s="354"/>
      <c r="M957" s="353"/>
      <c r="N957" s="371"/>
      <c r="O957" s="70">
        <f t="shared" si="34"/>
        <v>0</v>
      </c>
      <c r="P957" s="70">
        <f t="shared" si="34"/>
        <v>0</v>
      </c>
      <c r="Q957" s="135" t="str">
        <f t="shared" si="33"/>
        <v/>
      </c>
    </row>
    <row r="958" spans="1:17" x14ac:dyDescent="0.2">
      <c r="A958" s="363"/>
      <c r="B958" s="348"/>
      <c r="C958" s="372"/>
      <c r="D958" s="350"/>
      <c r="E958" s="350"/>
      <c r="F958" s="351"/>
      <c r="G958" s="350"/>
      <c r="H958" s="350"/>
      <c r="I958" s="354"/>
      <c r="J958" s="353"/>
      <c r="K958" s="353"/>
      <c r="L958" s="354"/>
      <c r="M958" s="353"/>
      <c r="N958" s="371"/>
      <c r="O958" s="70">
        <f t="shared" si="34"/>
        <v>0</v>
      </c>
      <c r="P958" s="70">
        <f t="shared" si="34"/>
        <v>0</v>
      </c>
      <c r="Q958" s="135" t="str">
        <f t="shared" si="33"/>
        <v/>
      </c>
    </row>
    <row r="959" spans="1:17" x14ac:dyDescent="0.2">
      <c r="A959" s="363"/>
      <c r="B959" s="348"/>
      <c r="C959" s="372"/>
      <c r="D959" s="350"/>
      <c r="E959" s="350"/>
      <c r="F959" s="351"/>
      <c r="G959" s="350"/>
      <c r="H959" s="350"/>
      <c r="I959" s="354"/>
      <c r="J959" s="353"/>
      <c r="K959" s="353"/>
      <c r="L959" s="354"/>
      <c r="M959" s="353"/>
      <c r="N959" s="371"/>
      <c r="O959" s="70">
        <f t="shared" si="34"/>
        <v>0</v>
      </c>
      <c r="P959" s="70">
        <f t="shared" si="34"/>
        <v>0</v>
      </c>
      <c r="Q959" s="135" t="str">
        <f t="shared" si="33"/>
        <v/>
      </c>
    </row>
    <row r="960" spans="1:17" x14ac:dyDescent="0.2">
      <c r="A960" s="363"/>
      <c r="B960" s="348"/>
      <c r="C960" s="372"/>
      <c r="D960" s="350"/>
      <c r="E960" s="350"/>
      <c r="F960" s="351"/>
      <c r="G960" s="350"/>
      <c r="H960" s="350"/>
      <c r="I960" s="354"/>
      <c r="J960" s="353"/>
      <c r="K960" s="353"/>
      <c r="L960" s="354"/>
      <c r="M960" s="353"/>
      <c r="N960" s="371"/>
      <c r="O960" s="70">
        <f t="shared" si="34"/>
        <v>0</v>
      </c>
      <c r="P960" s="70">
        <f t="shared" si="34"/>
        <v>0</v>
      </c>
      <c r="Q960" s="135" t="str">
        <f t="shared" si="33"/>
        <v/>
      </c>
    </row>
    <row r="961" spans="1:17" x14ac:dyDescent="0.2">
      <c r="A961" s="363"/>
      <c r="B961" s="348"/>
      <c r="C961" s="372"/>
      <c r="D961" s="350"/>
      <c r="E961" s="350"/>
      <c r="F961" s="351"/>
      <c r="G961" s="350"/>
      <c r="H961" s="350"/>
      <c r="I961" s="354"/>
      <c r="J961" s="353"/>
      <c r="K961" s="353"/>
      <c r="L961" s="354"/>
      <c r="M961" s="353"/>
      <c r="N961" s="371"/>
      <c r="O961" s="70">
        <f t="shared" si="34"/>
        <v>0</v>
      </c>
      <c r="P961" s="70">
        <f t="shared" si="34"/>
        <v>0</v>
      </c>
      <c r="Q961" s="135" t="str">
        <f t="shared" si="33"/>
        <v/>
      </c>
    </row>
    <row r="962" spans="1:17" x14ac:dyDescent="0.2">
      <c r="A962" s="363"/>
      <c r="B962" s="348"/>
      <c r="C962" s="372"/>
      <c r="D962" s="350"/>
      <c r="E962" s="350"/>
      <c r="F962" s="351"/>
      <c r="G962" s="350"/>
      <c r="H962" s="350"/>
      <c r="I962" s="354"/>
      <c r="J962" s="353"/>
      <c r="K962" s="353"/>
      <c r="L962" s="354"/>
      <c r="M962" s="353"/>
      <c r="N962" s="371"/>
      <c r="O962" s="70">
        <f t="shared" si="34"/>
        <v>0</v>
      </c>
      <c r="P962" s="70">
        <f t="shared" si="34"/>
        <v>0</v>
      </c>
      <c r="Q962" s="135" t="str">
        <f t="shared" si="33"/>
        <v/>
      </c>
    </row>
    <row r="963" spans="1:17" x14ac:dyDescent="0.2">
      <c r="A963" s="363"/>
      <c r="B963" s="348"/>
      <c r="C963" s="372"/>
      <c r="D963" s="350"/>
      <c r="E963" s="350"/>
      <c r="F963" s="351"/>
      <c r="G963" s="350"/>
      <c r="H963" s="350"/>
      <c r="I963" s="354"/>
      <c r="J963" s="353"/>
      <c r="K963" s="353"/>
      <c r="L963" s="354"/>
      <c r="M963" s="353"/>
      <c r="N963" s="371"/>
      <c r="O963" s="70">
        <f t="shared" si="34"/>
        <v>0</v>
      </c>
      <c r="P963" s="70">
        <f t="shared" si="34"/>
        <v>0</v>
      </c>
      <c r="Q963" s="135" t="str">
        <f t="shared" si="33"/>
        <v/>
      </c>
    </row>
    <row r="964" spans="1:17" x14ac:dyDescent="0.2">
      <c r="A964" s="363"/>
      <c r="B964" s="348"/>
      <c r="C964" s="372"/>
      <c r="D964" s="350"/>
      <c r="E964" s="350"/>
      <c r="F964" s="351"/>
      <c r="G964" s="350"/>
      <c r="H964" s="350"/>
      <c r="I964" s="354"/>
      <c r="J964" s="353"/>
      <c r="K964" s="353"/>
      <c r="L964" s="354"/>
      <c r="M964" s="353"/>
      <c r="N964" s="371"/>
      <c r="O964" s="70">
        <f t="shared" si="34"/>
        <v>0</v>
      </c>
      <c r="P964" s="70">
        <f t="shared" si="34"/>
        <v>0</v>
      </c>
      <c r="Q964" s="135" t="str">
        <f t="shared" si="33"/>
        <v/>
      </c>
    </row>
    <row r="965" spans="1:17" x14ac:dyDescent="0.2">
      <c r="A965" s="363"/>
      <c r="B965" s="348"/>
      <c r="C965" s="372"/>
      <c r="D965" s="350"/>
      <c r="E965" s="350"/>
      <c r="F965" s="351"/>
      <c r="G965" s="350"/>
      <c r="H965" s="350"/>
      <c r="I965" s="354"/>
      <c r="J965" s="353"/>
      <c r="K965" s="353"/>
      <c r="L965" s="354"/>
      <c r="M965" s="353"/>
      <c r="N965" s="371"/>
      <c r="O965" s="70">
        <f t="shared" si="34"/>
        <v>0</v>
      </c>
      <c r="P965" s="70">
        <f t="shared" si="34"/>
        <v>0</v>
      </c>
      <c r="Q965" s="135" t="str">
        <f t="shared" ref="Q965:Q1028" si="35">SUBSTITUTE(D965," ","_")</f>
        <v/>
      </c>
    </row>
    <row r="966" spans="1:17" x14ac:dyDescent="0.2">
      <c r="A966" s="363"/>
      <c r="B966" s="348"/>
      <c r="C966" s="372"/>
      <c r="D966" s="350"/>
      <c r="E966" s="350"/>
      <c r="F966" s="351"/>
      <c r="G966" s="350"/>
      <c r="H966" s="350"/>
      <c r="I966" s="354"/>
      <c r="J966" s="353"/>
      <c r="K966" s="353"/>
      <c r="L966" s="354"/>
      <c r="M966" s="353"/>
      <c r="N966" s="371"/>
      <c r="O966" s="70">
        <f t="shared" si="34"/>
        <v>0</v>
      </c>
      <c r="P966" s="70">
        <f t="shared" si="34"/>
        <v>0</v>
      </c>
      <c r="Q966" s="135" t="str">
        <f t="shared" si="35"/>
        <v/>
      </c>
    </row>
    <row r="967" spans="1:17" x14ac:dyDescent="0.2">
      <c r="A967" s="363"/>
      <c r="B967" s="348"/>
      <c r="C967" s="372"/>
      <c r="D967" s="350"/>
      <c r="E967" s="350"/>
      <c r="F967" s="351"/>
      <c r="G967" s="350"/>
      <c r="H967" s="350"/>
      <c r="I967" s="354"/>
      <c r="J967" s="353"/>
      <c r="K967" s="353"/>
      <c r="L967" s="354"/>
      <c r="M967" s="353"/>
      <c r="N967" s="371"/>
      <c r="O967" s="70">
        <f t="shared" si="34"/>
        <v>0</v>
      </c>
      <c r="P967" s="70">
        <f t="shared" si="34"/>
        <v>0</v>
      </c>
      <c r="Q967" s="135" t="str">
        <f t="shared" si="35"/>
        <v/>
      </c>
    </row>
    <row r="968" spans="1:17" x14ac:dyDescent="0.2">
      <c r="A968" s="363"/>
      <c r="B968" s="348"/>
      <c r="C968" s="372"/>
      <c r="D968" s="350"/>
      <c r="E968" s="350"/>
      <c r="F968" s="351"/>
      <c r="G968" s="350"/>
      <c r="H968" s="350"/>
      <c r="I968" s="354"/>
      <c r="J968" s="353"/>
      <c r="K968" s="353"/>
      <c r="L968" s="354"/>
      <c r="M968" s="353"/>
      <c r="N968" s="371"/>
      <c r="O968" s="70">
        <f t="shared" si="34"/>
        <v>0</v>
      </c>
      <c r="P968" s="70">
        <f t="shared" si="34"/>
        <v>0</v>
      </c>
      <c r="Q968" s="135" t="str">
        <f t="shared" si="35"/>
        <v/>
      </c>
    </row>
    <row r="969" spans="1:17" x14ac:dyDescent="0.2">
      <c r="A969" s="363"/>
      <c r="B969" s="348"/>
      <c r="C969" s="372"/>
      <c r="D969" s="350"/>
      <c r="E969" s="350"/>
      <c r="F969" s="351"/>
      <c r="G969" s="350"/>
      <c r="H969" s="350"/>
      <c r="I969" s="354"/>
      <c r="J969" s="353"/>
      <c r="K969" s="353"/>
      <c r="L969" s="354"/>
      <c r="M969" s="353"/>
      <c r="N969" s="371"/>
      <c r="O969" s="70">
        <f t="shared" si="34"/>
        <v>0</v>
      </c>
      <c r="P969" s="70">
        <f t="shared" si="34"/>
        <v>0</v>
      </c>
      <c r="Q969" s="135" t="str">
        <f t="shared" si="35"/>
        <v/>
      </c>
    </row>
    <row r="970" spans="1:17" x14ac:dyDescent="0.2">
      <c r="A970" s="363"/>
      <c r="B970" s="348"/>
      <c r="C970" s="372"/>
      <c r="D970" s="350"/>
      <c r="E970" s="350"/>
      <c r="F970" s="351"/>
      <c r="G970" s="350"/>
      <c r="H970" s="350"/>
      <c r="I970" s="354"/>
      <c r="J970" s="353"/>
      <c r="K970" s="353"/>
      <c r="L970" s="354"/>
      <c r="M970" s="353"/>
      <c r="N970" s="371"/>
      <c r="O970" s="70">
        <f t="shared" si="34"/>
        <v>0</v>
      </c>
      <c r="P970" s="70">
        <f t="shared" si="34"/>
        <v>0</v>
      </c>
      <c r="Q970" s="135" t="str">
        <f t="shared" si="35"/>
        <v/>
      </c>
    </row>
    <row r="971" spans="1:17" x14ac:dyDescent="0.2">
      <c r="A971" s="363"/>
      <c r="B971" s="348"/>
      <c r="C971" s="372"/>
      <c r="D971" s="350"/>
      <c r="E971" s="350"/>
      <c r="F971" s="351"/>
      <c r="G971" s="350"/>
      <c r="H971" s="350"/>
      <c r="I971" s="354"/>
      <c r="J971" s="353"/>
      <c r="K971" s="353"/>
      <c r="L971" s="354"/>
      <c r="M971" s="353"/>
      <c r="N971" s="371"/>
      <c r="O971" s="70">
        <f t="shared" si="34"/>
        <v>0</v>
      </c>
      <c r="P971" s="70">
        <f t="shared" si="34"/>
        <v>0</v>
      </c>
      <c r="Q971" s="135" t="str">
        <f t="shared" si="35"/>
        <v/>
      </c>
    </row>
    <row r="972" spans="1:17" x14ac:dyDescent="0.2">
      <c r="A972" s="363"/>
      <c r="B972" s="348"/>
      <c r="C972" s="372"/>
      <c r="D972" s="350"/>
      <c r="E972" s="350"/>
      <c r="F972" s="351"/>
      <c r="G972" s="350"/>
      <c r="H972" s="350"/>
      <c r="I972" s="354"/>
      <c r="J972" s="353"/>
      <c r="K972" s="353"/>
      <c r="L972" s="354"/>
      <c r="M972" s="353"/>
      <c r="N972" s="371"/>
      <c r="O972" s="70">
        <f t="shared" si="34"/>
        <v>0</v>
      </c>
      <c r="P972" s="70">
        <f t="shared" si="34"/>
        <v>0</v>
      </c>
      <c r="Q972" s="135" t="str">
        <f t="shared" si="35"/>
        <v/>
      </c>
    </row>
    <row r="973" spans="1:17" x14ac:dyDescent="0.2">
      <c r="A973" s="363"/>
      <c r="B973" s="348"/>
      <c r="C973" s="372"/>
      <c r="D973" s="350"/>
      <c r="E973" s="350"/>
      <c r="F973" s="351"/>
      <c r="G973" s="350"/>
      <c r="H973" s="350"/>
      <c r="I973" s="354"/>
      <c r="J973" s="353"/>
      <c r="K973" s="353"/>
      <c r="L973" s="354"/>
      <c r="M973" s="353"/>
      <c r="N973" s="371"/>
      <c r="O973" s="70">
        <f t="shared" si="34"/>
        <v>0</v>
      </c>
      <c r="P973" s="70">
        <f t="shared" si="34"/>
        <v>0</v>
      </c>
      <c r="Q973" s="135" t="str">
        <f t="shared" si="35"/>
        <v/>
      </c>
    </row>
    <row r="974" spans="1:17" x14ac:dyDescent="0.2">
      <c r="A974" s="363"/>
      <c r="B974" s="348"/>
      <c r="C974" s="372"/>
      <c r="D974" s="350"/>
      <c r="E974" s="350"/>
      <c r="F974" s="383"/>
      <c r="G974" s="350"/>
      <c r="H974" s="350"/>
      <c r="I974" s="354"/>
      <c r="J974" s="353"/>
      <c r="K974" s="353"/>
      <c r="L974" s="354"/>
      <c r="M974" s="353"/>
      <c r="N974" s="371"/>
      <c r="O974" s="70">
        <f t="shared" si="34"/>
        <v>0</v>
      </c>
      <c r="P974" s="70">
        <f t="shared" si="34"/>
        <v>0</v>
      </c>
      <c r="Q974" s="135" t="str">
        <f t="shared" si="35"/>
        <v/>
      </c>
    </row>
    <row r="975" spans="1:17" s="323" customFormat="1" x14ac:dyDescent="0.2">
      <c r="A975" s="363"/>
      <c r="B975" s="359"/>
      <c r="C975" s="360"/>
      <c r="D975" s="352"/>
      <c r="E975" s="352"/>
      <c r="F975" s="361"/>
      <c r="G975" s="352"/>
      <c r="H975" s="352"/>
      <c r="I975" s="354"/>
      <c r="J975" s="354"/>
      <c r="K975" s="354"/>
      <c r="L975" s="354"/>
      <c r="M975" s="354"/>
      <c r="N975" s="362"/>
      <c r="O975" s="70">
        <f t="shared" si="34"/>
        <v>0</v>
      </c>
      <c r="P975" s="70">
        <f t="shared" si="34"/>
        <v>0</v>
      </c>
      <c r="Q975" s="135" t="str">
        <f t="shared" si="35"/>
        <v/>
      </c>
    </row>
    <row r="976" spans="1:17" x14ac:dyDescent="0.2">
      <c r="A976" s="363"/>
      <c r="B976" s="348"/>
      <c r="C976" s="372"/>
      <c r="D976" s="350"/>
      <c r="E976" s="350"/>
      <c r="F976" s="351"/>
      <c r="G976" s="350"/>
      <c r="H976" s="350"/>
      <c r="I976" s="354"/>
      <c r="J976" s="353"/>
      <c r="K976" s="353"/>
      <c r="L976" s="354"/>
      <c r="M976" s="353"/>
      <c r="N976" s="371"/>
      <c r="O976" s="70">
        <f t="shared" si="34"/>
        <v>0</v>
      </c>
      <c r="P976" s="70">
        <f t="shared" si="34"/>
        <v>0</v>
      </c>
      <c r="Q976" s="135" t="str">
        <f t="shared" si="35"/>
        <v/>
      </c>
    </row>
    <row r="977" spans="1:17" x14ac:dyDescent="0.2">
      <c r="A977" s="363"/>
      <c r="B977" s="348"/>
      <c r="C977" s="372"/>
      <c r="D977" s="350"/>
      <c r="E977" s="350"/>
      <c r="F977" s="351"/>
      <c r="G977" s="350"/>
      <c r="H977" s="350"/>
      <c r="I977" s="354"/>
      <c r="J977" s="353"/>
      <c r="K977" s="353"/>
      <c r="L977" s="354"/>
      <c r="M977" s="353"/>
      <c r="N977" s="371"/>
      <c r="O977" s="70">
        <f t="shared" si="34"/>
        <v>0</v>
      </c>
      <c r="P977" s="70">
        <f t="shared" si="34"/>
        <v>0</v>
      </c>
      <c r="Q977" s="135" t="str">
        <f t="shared" si="35"/>
        <v/>
      </c>
    </row>
    <row r="978" spans="1:17" x14ac:dyDescent="0.2">
      <c r="A978" s="363"/>
      <c r="B978" s="348"/>
      <c r="C978" s="372"/>
      <c r="D978" s="350"/>
      <c r="E978" s="350"/>
      <c r="F978" s="351"/>
      <c r="G978" s="350"/>
      <c r="H978" s="350"/>
      <c r="I978" s="354"/>
      <c r="J978" s="353"/>
      <c r="K978" s="353"/>
      <c r="L978" s="354"/>
      <c r="M978" s="353"/>
      <c r="N978" s="371"/>
      <c r="O978" s="70">
        <f t="shared" si="34"/>
        <v>0</v>
      </c>
      <c r="P978" s="70">
        <f t="shared" si="34"/>
        <v>0</v>
      </c>
      <c r="Q978" s="135" t="str">
        <f t="shared" si="35"/>
        <v/>
      </c>
    </row>
    <row r="979" spans="1:17" x14ac:dyDescent="0.2">
      <c r="A979" s="363"/>
      <c r="B979" s="348"/>
      <c r="C979" s="372"/>
      <c r="D979" s="350"/>
      <c r="E979" s="350"/>
      <c r="F979" s="351"/>
      <c r="G979" s="350"/>
      <c r="H979" s="350"/>
      <c r="I979" s="354"/>
      <c r="J979" s="353"/>
      <c r="K979" s="353"/>
      <c r="L979" s="354"/>
      <c r="M979" s="353"/>
      <c r="N979" s="371"/>
      <c r="O979" s="70">
        <f t="shared" si="34"/>
        <v>0</v>
      </c>
      <c r="P979" s="70">
        <f t="shared" si="34"/>
        <v>0</v>
      </c>
      <c r="Q979" s="135" t="str">
        <f t="shared" si="35"/>
        <v/>
      </c>
    </row>
    <row r="980" spans="1:17" s="319" customFormat="1" x14ac:dyDescent="0.2">
      <c r="A980" s="363"/>
      <c r="B980" s="359"/>
      <c r="C980" s="360"/>
      <c r="D980" s="352"/>
      <c r="E980" s="352"/>
      <c r="F980" s="361"/>
      <c r="G980" s="352"/>
      <c r="H980" s="352"/>
      <c r="I980" s="354"/>
      <c r="J980" s="354"/>
      <c r="K980" s="354"/>
      <c r="L980" s="354"/>
      <c r="M980" s="354"/>
      <c r="N980" s="362"/>
      <c r="O980" s="70">
        <f t="shared" si="34"/>
        <v>0</v>
      </c>
      <c r="P980" s="70">
        <f t="shared" si="34"/>
        <v>0</v>
      </c>
      <c r="Q980" s="135" t="str">
        <f t="shared" si="35"/>
        <v/>
      </c>
    </row>
    <row r="981" spans="1:17" x14ac:dyDescent="0.2">
      <c r="A981" s="363"/>
      <c r="B981" s="348"/>
      <c r="C981" s="372"/>
      <c r="D981" s="350"/>
      <c r="E981" s="350"/>
      <c r="F981" s="351"/>
      <c r="G981" s="350"/>
      <c r="H981" s="350"/>
      <c r="I981" s="354"/>
      <c r="J981" s="353"/>
      <c r="K981" s="353"/>
      <c r="L981" s="354"/>
      <c r="M981" s="353"/>
      <c r="N981" s="371"/>
      <c r="O981" s="70">
        <f t="shared" si="34"/>
        <v>0</v>
      </c>
      <c r="P981" s="70">
        <f t="shared" si="34"/>
        <v>0</v>
      </c>
      <c r="Q981" s="135" t="str">
        <f t="shared" si="35"/>
        <v/>
      </c>
    </row>
    <row r="982" spans="1:17" x14ac:dyDescent="0.2">
      <c r="A982" s="363"/>
      <c r="B982" s="348"/>
      <c r="C982" s="372"/>
      <c r="D982" s="350"/>
      <c r="E982" s="350"/>
      <c r="F982" s="351"/>
      <c r="G982" s="350"/>
      <c r="H982" s="350"/>
      <c r="I982" s="354"/>
      <c r="J982" s="353"/>
      <c r="K982" s="353"/>
      <c r="L982" s="354"/>
      <c r="M982" s="353"/>
      <c r="N982" s="371"/>
      <c r="O982" s="70">
        <f t="shared" si="34"/>
        <v>0</v>
      </c>
      <c r="P982" s="70">
        <f t="shared" si="34"/>
        <v>0</v>
      </c>
      <c r="Q982" s="135" t="str">
        <f t="shared" si="35"/>
        <v/>
      </c>
    </row>
    <row r="983" spans="1:17" x14ac:dyDescent="0.2">
      <c r="A983" s="363"/>
      <c r="B983" s="348"/>
      <c r="C983" s="372"/>
      <c r="D983" s="350"/>
      <c r="E983" s="350"/>
      <c r="F983" s="351"/>
      <c r="G983" s="350"/>
      <c r="H983" s="350"/>
      <c r="I983" s="354"/>
      <c r="J983" s="353"/>
      <c r="K983" s="353"/>
      <c r="L983" s="354"/>
      <c r="M983" s="353"/>
      <c r="N983" s="371"/>
      <c r="O983" s="70">
        <f t="shared" si="34"/>
        <v>0</v>
      </c>
      <c r="P983" s="70">
        <f t="shared" si="34"/>
        <v>0</v>
      </c>
      <c r="Q983" s="135" t="str">
        <f t="shared" si="35"/>
        <v/>
      </c>
    </row>
    <row r="984" spans="1:17" x14ac:dyDescent="0.2">
      <c r="A984" s="363"/>
      <c r="B984" s="348"/>
      <c r="C984" s="372"/>
      <c r="D984" s="350"/>
      <c r="E984" s="350"/>
      <c r="F984" s="351"/>
      <c r="G984" s="350"/>
      <c r="H984" s="350"/>
      <c r="I984" s="354"/>
      <c r="J984" s="353"/>
      <c r="K984" s="353"/>
      <c r="L984" s="354"/>
      <c r="M984" s="353"/>
      <c r="N984" s="371"/>
      <c r="O984" s="70">
        <f t="shared" si="34"/>
        <v>0</v>
      </c>
      <c r="P984" s="70">
        <f t="shared" si="34"/>
        <v>0</v>
      </c>
      <c r="Q984" s="135" t="str">
        <f t="shared" si="35"/>
        <v/>
      </c>
    </row>
    <row r="985" spans="1:17" x14ac:dyDescent="0.2">
      <c r="A985" s="363"/>
      <c r="B985" s="348"/>
      <c r="C985" s="372"/>
      <c r="D985" s="350"/>
      <c r="E985" s="350"/>
      <c r="F985" s="351"/>
      <c r="G985" s="350"/>
      <c r="H985" s="350"/>
      <c r="I985" s="354"/>
      <c r="J985" s="353"/>
      <c r="K985" s="353"/>
      <c r="L985" s="354"/>
      <c r="M985" s="353"/>
      <c r="N985" s="371"/>
      <c r="O985" s="70">
        <f t="shared" si="34"/>
        <v>0</v>
      </c>
      <c r="P985" s="70">
        <f t="shared" si="34"/>
        <v>0</v>
      </c>
      <c r="Q985" s="135" t="str">
        <f t="shared" si="35"/>
        <v/>
      </c>
    </row>
    <row r="986" spans="1:17" x14ac:dyDescent="0.2">
      <c r="A986" s="363"/>
      <c r="B986" s="348"/>
      <c r="C986" s="372"/>
      <c r="D986" s="350"/>
      <c r="E986" s="350"/>
      <c r="F986" s="351"/>
      <c r="G986" s="350"/>
      <c r="H986" s="350"/>
      <c r="I986" s="354"/>
      <c r="J986" s="353"/>
      <c r="K986" s="353"/>
      <c r="L986" s="354"/>
      <c r="M986" s="353"/>
      <c r="N986" s="371"/>
      <c r="O986" s="70">
        <f t="shared" si="34"/>
        <v>0</v>
      </c>
      <c r="P986" s="70">
        <f t="shared" si="34"/>
        <v>0</v>
      </c>
      <c r="Q986" s="135" t="str">
        <f t="shared" si="35"/>
        <v/>
      </c>
    </row>
    <row r="987" spans="1:17" x14ac:dyDescent="0.2">
      <c r="A987" s="363"/>
      <c r="B987" s="348"/>
      <c r="C987" s="372"/>
      <c r="D987" s="350"/>
      <c r="E987" s="350"/>
      <c r="F987" s="351"/>
      <c r="G987" s="350"/>
      <c r="H987" s="350"/>
      <c r="I987" s="354"/>
      <c r="J987" s="353"/>
      <c r="K987" s="353"/>
      <c r="L987" s="354"/>
      <c r="M987" s="353"/>
      <c r="N987" s="371"/>
      <c r="O987" s="70">
        <f t="shared" si="34"/>
        <v>0</v>
      </c>
      <c r="P987" s="70">
        <f t="shared" si="34"/>
        <v>0</v>
      </c>
      <c r="Q987" s="135" t="str">
        <f t="shared" si="35"/>
        <v/>
      </c>
    </row>
    <row r="988" spans="1:17" x14ac:dyDescent="0.2">
      <c r="A988" s="363"/>
      <c r="B988" s="348"/>
      <c r="C988" s="372"/>
      <c r="D988" s="350"/>
      <c r="E988" s="350"/>
      <c r="F988" s="351"/>
      <c r="G988" s="350"/>
      <c r="H988" s="350"/>
      <c r="I988" s="354"/>
      <c r="J988" s="353"/>
      <c r="K988" s="353"/>
      <c r="L988" s="354"/>
      <c r="M988" s="353"/>
      <c r="N988" s="371"/>
      <c r="O988" s="70">
        <f t="shared" si="34"/>
        <v>0</v>
      </c>
      <c r="P988" s="70">
        <f t="shared" si="34"/>
        <v>0</v>
      </c>
      <c r="Q988" s="135" t="str">
        <f t="shared" si="35"/>
        <v/>
      </c>
    </row>
    <row r="989" spans="1:17" x14ac:dyDescent="0.2">
      <c r="A989" s="363"/>
      <c r="B989" s="348"/>
      <c r="C989" s="372"/>
      <c r="D989" s="350"/>
      <c r="E989" s="350"/>
      <c r="F989" s="351"/>
      <c r="G989" s="350"/>
      <c r="H989" s="350"/>
      <c r="I989" s="354"/>
      <c r="J989" s="353"/>
      <c r="K989" s="353"/>
      <c r="L989" s="354"/>
      <c r="M989" s="353"/>
      <c r="N989" s="371"/>
      <c r="O989" s="70">
        <f t="shared" si="34"/>
        <v>0</v>
      </c>
      <c r="P989" s="70">
        <f t="shared" si="34"/>
        <v>0</v>
      </c>
      <c r="Q989" s="135" t="str">
        <f t="shared" si="35"/>
        <v/>
      </c>
    </row>
    <row r="990" spans="1:17" x14ac:dyDescent="0.2">
      <c r="A990" s="363"/>
      <c r="B990" s="348"/>
      <c r="C990" s="372"/>
      <c r="D990" s="350"/>
      <c r="E990" s="350"/>
      <c r="F990" s="351"/>
      <c r="G990" s="350"/>
      <c r="H990" s="350"/>
      <c r="I990" s="354"/>
      <c r="J990" s="353"/>
      <c r="K990" s="353"/>
      <c r="L990" s="354"/>
      <c r="M990" s="353"/>
      <c r="N990" s="371"/>
      <c r="O990" s="70">
        <f t="shared" si="34"/>
        <v>0</v>
      </c>
      <c r="P990" s="70">
        <f t="shared" si="34"/>
        <v>0</v>
      </c>
      <c r="Q990" s="135" t="str">
        <f t="shared" si="35"/>
        <v/>
      </c>
    </row>
    <row r="991" spans="1:17" x14ac:dyDescent="0.2">
      <c r="A991" s="363"/>
      <c r="B991" s="348"/>
      <c r="C991" s="372"/>
      <c r="D991" s="350"/>
      <c r="E991" s="350"/>
      <c r="F991" s="351"/>
      <c r="G991" s="350"/>
      <c r="H991" s="350"/>
      <c r="I991" s="354"/>
      <c r="J991" s="353"/>
      <c r="K991" s="353"/>
      <c r="L991" s="354"/>
      <c r="M991" s="353"/>
      <c r="N991" s="371"/>
      <c r="O991" s="70">
        <f t="shared" si="34"/>
        <v>0</v>
      </c>
      <c r="P991" s="70">
        <f t="shared" si="34"/>
        <v>0</v>
      </c>
      <c r="Q991" s="135" t="str">
        <f t="shared" si="35"/>
        <v/>
      </c>
    </row>
    <row r="992" spans="1:17" x14ac:dyDescent="0.2">
      <c r="A992" s="363"/>
      <c r="B992" s="348"/>
      <c r="C992" s="372"/>
      <c r="D992" s="350"/>
      <c r="E992" s="350"/>
      <c r="F992" s="351"/>
      <c r="G992" s="350"/>
      <c r="H992" s="350"/>
      <c r="I992" s="354"/>
      <c r="J992" s="353"/>
      <c r="K992" s="353"/>
      <c r="L992" s="354"/>
      <c r="M992" s="353"/>
      <c r="N992" s="371"/>
      <c r="O992" s="70">
        <f t="shared" si="34"/>
        <v>0</v>
      </c>
      <c r="P992" s="70">
        <f t="shared" si="34"/>
        <v>0</v>
      </c>
      <c r="Q992" s="135" t="str">
        <f t="shared" si="35"/>
        <v/>
      </c>
    </row>
    <row r="993" spans="1:17" x14ac:dyDescent="0.2">
      <c r="A993" s="363"/>
      <c r="B993" s="348"/>
      <c r="C993" s="372"/>
      <c r="D993" s="350"/>
      <c r="E993" s="350"/>
      <c r="F993" s="351"/>
      <c r="G993" s="350"/>
      <c r="H993" s="350"/>
      <c r="I993" s="354"/>
      <c r="J993" s="353"/>
      <c r="K993" s="353"/>
      <c r="L993" s="354"/>
      <c r="M993" s="353"/>
      <c r="N993" s="371"/>
      <c r="O993" s="70">
        <f t="shared" si="34"/>
        <v>0</v>
      </c>
      <c r="P993" s="70">
        <f t="shared" si="34"/>
        <v>0</v>
      </c>
      <c r="Q993" s="135" t="str">
        <f t="shared" si="35"/>
        <v/>
      </c>
    </row>
    <row r="994" spans="1:17" x14ac:dyDescent="0.2">
      <c r="A994" s="363"/>
      <c r="B994" s="348"/>
      <c r="C994" s="372"/>
      <c r="D994" s="350"/>
      <c r="E994" s="350"/>
      <c r="F994" s="351"/>
      <c r="G994" s="350"/>
      <c r="H994" s="350"/>
      <c r="I994" s="354"/>
      <c r="J994" s="353"/>
      <c r="K994" s="353"/>
      <c r="L994" s="354"/>
      <c r="M994" s="353"/>
      <c r="N994" s="371"/>
      <c r="O994" s="70">
        <f t="shared" si="34"/>
        <v>0</v>
      </c>
      <c r="P994" s="70">
        <f t="shared" si="34"/>
        <v>0</v>
      </c>
      <c r="Q994" s="135" t="str">
        <f t="shared" si="35"/>
        <v/>
      </c>
    </row>
    <row r="995" spans="1:17" x14ac:dyDescent="0.2">
      <c r="A995" s="363"/>
      <c r="B995" s="348"/>
      <c r="C995" s="372"/>
      <c r="D995" s="350"/>
      <c r="E995" s="350"/>
      <c r="F995" s="351"/>
      <c r="G995" s="350"/>
      <c r="H995" s="350"/>
      <c r="I995" s="354"/>
      <c r="J995" s="353"/>
      <c r="K995" s="353"/>
      <c r="L995" s="354"/>
      <c r="M995" s="353"/>
      <c r="N995" s="371"/>
      <c r="O995" s="70">
        <f t="shared" ref="O995:P1058" si="36">IF(B995=0,0,IF(YEAR(B995)=$P$1,MONTH(B995)-$O$1+1,(YEAR(B995)-$P$1)*12-$O$1+1+MONTH(B995)))</f>
        <v>0</v>
      </c>
      <c r="P995" s="70">
        <f t="shared" si="36"/>
        <v>0</v>
      </c>
      <c r="Q995" s="135" t="str">
        <f t="shared" si="35"/>
        <v/>
      </c>
    </row>
    <row r="996" spans="1:17" x14ac:dyDescent="0.2">
      <c r="A996" s="363"/>
      <c r="B996" s="348"/>
      <c r="C996" s="372"/>
      <c r="D996" s="350"/>
      <c r="E996" s="350"/>
      <c r="F996" s="351"/>
      <c r="G996" s="350"/>
      <c r="H996" s="350"/>
      <c r="I996" s="354"/>
      <c r="J996" s="353"/>
      <c r="K996" s="353"/>
      <c r="L996" s="354"/>
      <c r="M996" s="353"/>
      <c r="N996" s="371"/>
      <c r="O996" s="70">
        <f t="shared" si="36"/>
        <v>0</v>
      </c>
      <c r="P996" s="70">
        <f t="shared" si="36"/>
        <v>0</v>
      </c>
      <c r="Q996" s="135" t="str">
        <f t="shared" si="35"/>
        <v/>
      </c>
    </row>
    <row r="997" spans="1:17" x14ac:dyDescent="0.2">
      <c r="A997" s="363"/>
      <c r="B997" s="348"/>
      <c r="C997" s="372"/>
      <c r="D997" s="350"/>
      <c r="E997" s="350"/>
      <c r="F997" s="351"/>
      <c r="G997" s="350"/>
      <c r="H997" s="350"/>
      <c r="I997" s="354"/>
      <c r="J997" s="353"/>
      <c r="K997" s="353"/>
      <c r="L997" s="354"/>
      <c r="M997" s="353"/>
      <c r="N997" s="371"/>
      <c r="O997" s="70">
        <f t="shared" si="36"/>
        <v>0</v>
      </c>
      <c r="P997" s="70">
        <f t="shared" si="36"/>
        <v>0</v>
      </c>
      <c r="Q997" s="135" t="str">
        <f t="shared" si="35"/>
        <v/>
      </c>
    </row>
    <row r="998" spans="1:17" s="324" customFormat="1" x14ac:dyDescent="0.2">
      <c r="A998" s="363"/>
      <c r="B998" s="359"/>
      <c r="C998" s="360"/>
      <c r="D998" s="352"/>
      <c r="E998" s="352"/>
      <c r="F998" s="361"/>
      <c r="G998" s="352"/>
      <c r="H998" s="352"/>
      <c r="I998" s="354"/>
      <c r="J998" s="354"/>
      <c r="K998" s="354"/>
      <c r="L998" s="354"/>
      <c r="M998" s="354"/>
      <c r="N998" s="362"/>
      <c r="O998" s="70">
        <f t="shared" si="36"/>
        <v>0</v>
      </c>
      <c r="P998" s="70">
        <f t="shared" si="36"/>
        <v>0</v>
      </c>
      <c r="Q998" s="135" t="str">
        <f t="shared" si="35"/>
        <v/>
      </c>
    </row>
    <row r="999" spans="1:17" x14ac:dyDescent="0.2">
      <c r="A999" s="363"/>
      <c r="B999" s="348"/>
      <c r="C999" s="372"/>
      <c r="D999" s="350"/>
      <c r="E999" s="350"/>
      <c r="F999" s="351"/>
      <c r="G999" s="350"/>
      <c r="H999" s="350"/>
      <c r="I999" s="354"/>
      <c r="J999" s="353"/>
      <c r="K999" s="353"/>
      <c r="L999" s="354"/>
      <c r="M999" s="353"/>
      <c r="N999" s="371"/>
      <c r="O999" s="70">
        <f t="shared" si="36"/>
        <v>0</v>
      </c>
      <c r="P999" s="70">
        <f t="shared" si="36"/>
        <v>0</v>
      </c>
      <c r="Q999" s="135" t="str">
        <f t="shared" si="35"/>
        <v/>
      </c>
    </row>
    <row r="1000" spans="1:17" x14ac:dyDescent="0.2">
      <c r="A1000" s="363"/>
      <c r="B1000" s="348"/>
      <c r="C1000" s="372"/>
      <c r="D1000" s="350"/>
      <c r="E1000" s="350"/>
      <c r="F1000" s="351"/>
      <c r="G1000" s="350"/>
      <c r="H1000" s="350"/>
      <c r="I1000" s="354"/>
      <c r="J1000" s="353"/>
      <c r="K1000" s="353"/>
      <c r="L1000" s="354"/>
      <c r="M1000" s="353"/>
      <c r="N1000" s="371"/>
      <c r="O1000" s="70">
        <f t="shared" si="36"/>
        <v>0</v>
      </c>
      <c r="P1000" s="70">
        <f t="shared" si="36"/>
        <v>0</v>
      </c>
      <c r="Q1000" s="135" t="str">
        <f t="shared" si="35"/>
        <v/>
      </c>
    </row>
    <row r="1001" spans="1:17" x14ac:dyDescent="0.2">
      <c r="A1001" s="363"/>
      <c r="B1001" s="348"/>
      <c r="C1001" s="372"/>
      <c r="D1001" s="350"/>
      <c r="E1001" s="350"/>
      <c r="F1001" s="351"/>
      <c r="G1001" s="350"/>
      <c r="H1001" s="350"/>
      <c r="I1001" s="354"/>
      <c r="J1001" s="353"/>
      <c r="K1001" s="353"/>
      <c r="L1001" s="354"/>
      <c r="M1001" s="353"/>
      <c r="N1001" s="371"/>
      <c r="O1001" s="70">
        <f t="shared" si="36"/>
        <v>0</v>
      </c>
      <c r="P1001" s="70">
        <f t="shared" si="36"/>
        <v>0</v>
      </c>
      <c r="Q1001" s="135" t="str">
        <f t="shared" si="35"/>
        <v/>
      </c>
    </row>
    <row r="1002" spans="1:17" x14ac:dyDescent="0.2">
      <c r="A1002" s="363"/>
      <c r="B1002" s="348"/>
      <c r="C1002" s="372"/>
      <c r="D1002" s="350"/>
      <c r="E1002" s="350"/>
      <c r="F1002" s="351"/>
      <c r="G1002" s="350"/>
      <c r="H1002" s="350"/>
      <c r="I1002" s="354"/>
      <c r="J1002" s="353"/>
      <c r="K1002" s="353"/>
      <c r="L1002" s="354"/>
      <c r="M1002" s="353"/>
      <c r="N1002" s="371"/>
      <c r="O1002" s="70">
        <f t="shared" si="36"/>
        <v>0</v>
      </c>
      <c r="P1002" s="70">
        <f t="shared" si="36"/>
        <v>0</v>
      </c>
      <c r="Q1002" s="135" t="str">
        <f t="shared" si="35"/>
        <v/>
      </c>
    </row>
    <row r="1003" spans="1:17" x14ac:dyDescent="0.2">
      <c r="A1003" s="363"/>
      <c r="B1003" s="348"/>
      <c r="C1003" s="372"/>
      <c r="D1003" s="350"/>
      <c r="E1003" s="350"/>
      <c r="F1003" s="351"/>
      <c r="G1003" s="350"/>
      <c r="H1003" s="350"/>
      <c r="I1003" s="354"/>
      <c r="J1003" s="353"/>
      <c r="K1003" s="353"/>
      <c r="L1003" s="354"/>
      <c r="M1003" s="353"/>
      <c r="N1003" s="371"/>
      <c r="O1003" s="70">
        <f t="shared" si="36"/>
        <v>0</v>
      </c>
      <c r="P1003" s="70">
        <f t="shared" si="36"/>
        <v>0</v>
      </c>
      <c r="Q1003" s="135" t="str">
        <f t="shared" si="35"/>
        <v/>
      </c>
    </row>
    <row r="1004" spans="1:17" x14ac:dyDescent="0.2">
      <c r="A1004" s="363"/>
      <c r="B1004" s="348"/>
      <c r="C1004" s="372"/>
      <c r="D1004" s="350"/>
      <c r="E1004" s="350"/>
      <c r="F1004" s="351"/>
      <c r="G1004" s="350"/>
      <c r="H1004" s="350"/>
      <c r="I1004" s="354"/>
      <c r="J1004" s="353"/>
      <c r="K1004" s="353"/>
      <c r="L1004" s="354"/>
      <c r="M1004" s="353"/>
      <c r="N1004" s="371"/>
      <c r="O1004" s="70">
        <f t="shared" si="36"/>
        <v>0</v>
      </c>
      <c r="P1004" s="70">
        <f t="shared" si="36"/>
        <v>0</v>
      </c>
      <c r="Q1004" s="135" t="str">
        <f t="shared" si="35"/>
        <v/>
      </c>
    </row>
    <row r="1005" spans="1:17" x14ac:dyDescent="0.2">
      <c r="A1005" s="363"/>
      <c r="B1005" s="348"/>
      <c r="C1005" s="372"/>
      <c r="D1005" s="350"/>
      <c r="E1005" s="350"/>
      <c r="F1005" s="351"/>
      <c r="G1005" s="350"/>
      <c r="H1005" s="350"/>
      <c r="I1005" s="354"/>
      <c r="J1005" s="353"/>
      <c r="K1005" s="353"/>
      <c r="L1005" s="354"/>
      <c r="M1005" s="353"/>
      <c r="N1005" s="371"/>
      <c r="O1005" s="70">
        <f t="shared" si="36"/>
        <v>0</v>
      </c>
      <c r="P1005" s="70">
        <f t="shared" si="36"/>
        <v>0</v>
      </c>
      <c r="Q1005" s="135" t="str">
        <f t="shared" si="35"/>
        <v/>
      </c>
    </row>
    <row r="1006" spans="1:17" x14ac:dyDescent="0.2">
      <c r="A1006" s="363"/>
      <c r="B1006" s="348"/>
      <c r="C1006" s="372"/>
      <c r="D1006" s="350"/>
      <c r="E1006" s="350"/>
      <c r="F1006" s="351"/>
      <c r="G1006" s="350"/>
      <c r="H1006" s="350"/>
      <c r="I1006" s="354"/>
      <c r="J1006" s="353"/>
      <c r="K1006" s="353"/>
      <c r="L1006" s="354"/>
      <c r="M1006" s="353"/>
      <c r="N1006" s="371"/>
      <c r="O1006" s="70">
        <f t="shared" si="36"/>
        <v>0</v>
      </c>
      <c r="P1006" s="70">
        <f t="shared" si="36"/>
        <v>0</v>
      </c>
      <c r="Q1006" s="135" t="str">
        <f t="shared" si="35"/>
        <v/>
      </c>
    </row>
    <row r="1007" spans="1:17" x14ac:dyDescent="0.2">
      <c r="A1007" s="363"/>
      <c r="B1007" s="348"/>
      <c r="C1007" s="372"/>
      <c r="D1007" s="350"/>
      <c r="E1007" s="350"/>
      <c r="F1007" s="351"/>
      <c r="G1007" s="350"/>
      <c r="H1007" s="350"/>
      <c r="I1007" s="354"/>
      <c r="J1007" s="353"/>
      <c r="K1007" s="353"/>
      <c r="L1007" s="354"/>
      <c r="M1007" s="353"/>
      <c r="N1007" s="371"/>
      <c r="O1007" s="70">
        <f t="shared" si="36"/>
        <v>0</v>
      </c>
      <c r="P1007" s="70">
        <f t="shared" si="36"/>
        <v>0</v>
      </c>
      <c r="Q1007" s="135" t="str">
        <f t="shared" si="35"/>
        <v/>
      </c>
    </row>
    <row r="1008" spans="1:17" x14ac:dyDescent="0.2">
      <c r="A1008" s="363"/>
      <c r="B1008" s="348"/>
      <c r="C1008" s="372"/>
      <c r="D1008" s="350"/>
      <c r="E1008" s="350"/>
      <c r="F1008" s="351"/>
      <c r="G1008" s="350"/>
      <c r="H1008" s="350"/>
      <c r="I1008" s="354"/>
      <c r="J1008" s="353"/>
      <c r="K1008" s="353"/>
      <c r="L1008" s="354"/>
      <c r="M1008" s="353"/>
      <c r="N1008" s="371"/>
      <c r="O1008" s="70">
        <f t="shared" si="36"/>
        <v>0</v>
      </c>
      <c r="P1008" s="70">
        <f t="shared" si="36"/>
        <v>0</v>
      </c>
      <c r="Q1008" s="135" t="str">
        <f t="shared" si="35"/>
        <v/>
      </c>
    </row>
    <row r="1009" spans="1:17" x14ac:dyDescent="0.2">
      <c r="A1009" s="363"/>
      <c r="B1009" s="348"/>
      <c r="C1009" s="372"/>
      <c r="D1009" s="350"/>
      <c r="E1009" s="350"/>
      <c r="F1009" s="351"/>
      <c r="G1009" s="350"/>
      <c r="H1009" s="350"/>
      <c r="I1009" s="354"/>
      <c r="J1009" s="353"/>
      <c r="K1009" s="353"/>
      <c r="L1009" s="354"/>
      <c r="M1009" s="353"/>
      <c r="N1009" s="371"/>
      <c r="O1009" s="70">
        <f t="shared" si="36"/>
        <v>0</v>
      </c>
      <c r="P1009" s="70">
        <f t="shared" si="36"/>
        <v>0</v>
      </c>
      <c r="Q1009" s="135" t="str">
        <f t="shared" si="35"/>
        <v/>
      </c>
    </row>
    <row r="1010" spans="1:17" x14ac:dyDescent="0.2">
      <c r="A1010" s="363"/>
      <c r="B1010" s="348"/>
      <c r="C1010" s="372"/>
      <c r="D1010" s="350"/>
      <c r="E1010" s="350"/>
      <c r="F1010" s="351"/>
      <c r="G1010" s="350"/>
      <c r="H1010" s="350"/>
      <c r="I1010" s="354"/>
      <c r="J1010" s="353"/>
      <c r="K1010" s="353"/>
      <c r="L1010" s="354"/>
      <c r="M1010" s="353"/>
      <c r="N1010" s="371"/>
      <c r="O1010" s="70">
        <f t="shared" si="36"/>
        <v>0</v>
      </c>
      <c r="P1010" s="70">
        <f t="shared" si="36"/>
        <v>0</v>
      </c>
      <c r="Q1010" s="135" t="str">
        <f t="shared" si="35"/>
        <v/>
      </c>
    </row>
    <row r="1011" spans="1:17" x14ac:dyDescent="0.2">
      <c r="A1011" s="363"/>
      <c r="B1011" s="348"/>
      <c r="C1011" s="372"/>
      <c r="D1011" s="350"/>
      <c r="E1011" s="350"/>
      <c r="F1011" s="351"/>
      <c r="G1011" s="350"/>
      <c r="H1011" s="350"/>
      <c r="I1011" s="354"/>
      <c r="J1011" s="353"/>
      <c r="K1011" s="353"/>
      <c r="L1011" s="354"/>
      <c r="M1011" s="353"/>
      <c r="N1011" s="371"/>
      <c r="O1011" s="70">
        <f t="shared" si="36"/>
        <v>0</v>
      </c>
      <c r="P1011" s="70">
        <f t="shared" si="36"/>
        <v>0</v>
      </c>
      <c r="Q1011" s="135" t="str">
        <f t="shared" si="35"/>
        <v/>
      </c>
    </row>
    <row r="1012" spans="1:17" x14ac:dyDescent="0.2">
      <c r="A1012" s="363"/>
      <c r="B1012" s="348"/>
      <c r="C1012" s="372"/>
      <c r="D1012" s="350"/>
      <c r="E1012" s="350"/>
      <c r="F1012" s="351"/>
      <c r="G1012" s="350"/>
      <c r="H1012" s="350"/>
      <c r="I1012" s="354"/>
      <c r="J1012" s="353"/>
      <c r="K1012" s="353"/>
      <c r="L1012" s="354"/>
      <c r="M1012" s="353"/>
      <c r="N1012" s="371"/>
      <c r="O1012" s="70">
        <f t="shared" si="36"/>
        <v>0</v>
      </c>
      <c r="P1012" s="70">
        <f t="shared" si="36"/>
        <v>0</v>
      </c>
      <c r="Q1012" s="135" t="str">
        <f t="shared" si="35"/>
        <v/>
      </c>
    </row>
    <row r="1013" spans="1:17" x14ac:dyDescent="0.2">
      <c r="A1013" s="363"/>
      <c r="B1013" s="348"/>
      <c r="C1013" s="372"/>
      <c r="D1013" s="350"/>
      <c r="E1013" s="350"/>
      <c r="F1013" s="351"/>
      <c r="G1013" s="350"/>
      <c r="H1013" s="350"/>
      <c r="I1013" s="354"/>
      <c r="J1013" s="353"/>
      <c r="K1013" s="353"/>
      <c r="L1013" s="354"/>
      <c r="M1013" s="353"/>
      <c r="N1013" s="371"/>
      <c r="O1013" s="70">
        <f t="shared" si="36"/>
        <v>0</v>
      </c>
      <c r="P1013" s="70">
        <f t="shared" si="36"/>
        <v>0</v>
      </c>
      <c r="Q1013" s="135" t="str">
        <f t="shared" si="35"/>
        <v/>
      </c>
    </row>
    <row r="1014" spans="1:17" x14ac:dyDescent="0.2">
      <c r="A1014" s="363"/>
      <c r="B1014" s="348"/>
      <c r="C1014" s="372"/>
      <c r="D1014" s="350"/>
      <c r="E1014" s="350"/>
      <c r="F1014" s="351"/>
      <c r="G1014" s="350"/>
      <c r="H1014" s="350"/>
      <c r="I1014" s="354"/>
      <c r="J1014" s="353"/>
      <c r="K1014" s="353"/>
      <c r="L1014" s="354"/>
      <c r="M1014" s="353"/>
      <c r="N1014" s="371"/>
      <c r="O1014" s="70">
        <f t="shared" si="36"/>
        <v>0</v>
      </c>
      <c r="P1014" s="70">
        <f t="shared" si="36"/>
        <v>0</v>
      </c>
      <c r="Q1014" s="135" t="str">
        <f t="shared" si="35"/>
        <v/>
      </c>
    </row>
    <row r="1015" spans="1:17" x14ac:dyDescent="0.2">
      <c r="A1015" s="363"/>
      <c r="B1015" s="359"/>
      <c r="C1015" s="360"/>
      <c r="D1015" s="352"/>
      <c r="E1015" s="352"/>
      <c r="F1015" s="361"/>
      <c r="G1015" s="352"/>
      <c r="H1015" s="352"/>
      <c r="I1015" s="354"/>
      <c r="J1015" s="354"/>
      <c r="K1015" s="354"/>
      <c r="L1015" s="354"/>
      <c r="M1015" s="354"/>
      <c r="N1015" s="362"/>
      <c r="O1015" s="70">
        <f t="shared" si="36"/>
        <v>0</v>
      </c>
      <c r="P1015" s="70">
        <f t="shared" si="36"/>
        <v>0</v>
      </c>
      <c r="Q1015" s="135" t="str">
        <f t="shared" si="35"/>
        <v/>
      </c>
    </row>
    <row r="1016" spans="1:17" x14ac:dyDescent="0.2">
      <c r="A1016" s="363"/>
      <c r="B1016" s="348"/>
      <c r="C1016" s="372"/>
      <c r="D1016" s="350"/>
      <c r="E1016" s="350"/>
      <c r="F1016" s="351"/>
      <c r="G1016" s="350"/>
      <c r="H1016" s="350"/>
      <c r="I1016" s="354"/>
      <c r="J1016" s="353"/>
      <c r="K1016" s="353"/>
      <c r="L1016" s="354"/>
      <c r="M1016" s="353"/>
      <c r="N1016" s="371"/>
      <c r="O1016" s="70">
        <f t="shared" si="36"/>
        <v>0</v>
      </c>
      <c r="P1016" s="70">
        <f t="shared" si="36"/>
        <v>0</v>
      </c>
      <c r="Q1016" s="135" t="str">
        <f t="shared" si="35"/>
        <v/>
      </c>
    </row>
    <row r="1017" spans="1:17" x14ac:dyDescent="0.2">
      <c r="A1017" s="363"/>
      <c r="B1017" s="348"/>
      <c r="C1017" s="372"/>
      <c r="D1017" s="350"/>
      <c r="E1017" s="350"/>
      <c r="F1017" s="351"/>
      <c r="G1017" s="350"/>
      <c r="H1017" s="350"/>
      <c r="I1017" s="354"/>
      <c r="J1017" s="353"/>
      <c r="K1017" s="353"/>
      <c r="L1017" s="354"/>
      <c r="M1017" s="353"/>
      <c r="N1017" s="371"/>
      <c r="O1017" s="70">
        <f t="shared" si="36"/>
        <v>0</v>
      </c>
      <c r="P1017" s="70">
        <f t="shared" si="36"/>
        <v>0</v>
      </c>
      <c r="Q1017" s="135" t="str">
        <f t="shared" si="35"/>
        <v/>
      </c>
    </row>
    <row r="1018" spans="1:17" s="320" customFormat="1" x14ac:dyDescent="0.2">
      <c r="A1018" s="363"/>
      <c r="B1018" s="381"/>
      <c r="C1018" s="382"/>
      <c r="D1018" s="380"/>
      <c r="E1018" s="380"/>
      <c r="F1018" s="383"/>
      <c r="G1018" s="380"/>
      <c r="H1018" s="380"/>
      <c r="I1018" s="384"/>
      <c r="J1018" s="384"/>
      <c r="K1018" s="384"/>
      <c r="L1018" s="384"/>
      <c r="M1018" s="384"/>
      <c r="N1018" s="385"/>
      <c r="O1018" s="70">
        <f t="shared" si="36"/>
        <v>0</v>
      </c>
      <c r="P1018" s="70">
        <f t="shared" si="36"/>
        <v>0</v>
      </c>
      <c r="Q1018" s="135" t="str">
        <f t="shared" si="35"/>
        <v/>
      </c>
    </row>
    <row r="1019" spans="1:17" x14ac:dyDescent="0.2">
      <c r="A1019" s="363"/>
      <c r="B1019" s="348"/>
      <c r="C1019" s="372"/>
      <c r="D1019" s="350"/>
      <c r="E1019" s="350"/>
      <c r="F1019" s="351"/>
      <c r="G1019" s="350"/>
      <c r="H1019" s="350"/>
      <c r="I1019" s="354"/>
      <c r="J1019" s="353"/>
      <c r="K1019" s="353"/>
      <c r="L1019" s="354"/>
      <c r="M1019" s="353"/>
      <c r="N1019" s="371"/>
      <c r="O1019" s="70">
        <f t="shared" si="36"/>
        <v>0</v>
      </c>
      <c r="P1019" s="70">
        <f t="shared" si="36"/>
        <v>0</v>
      </c>
      <c r="Q1019" s="135" t="str">
        <f t="shared" si="35"/>
        <v/>
      </c>
    </row>
    <row r="1020" spans="1:17" x14ac:dyDescent="0.2">
      <c r="A1020" s="363"/>
      <c r="B1020" s="348"/>
      <c r="C1020" s="372"/>
      <c r="D1020" s="350"/>
      <c r="E1020" s="350"/>
      <c r="F1020" s="351"/>
      <c r="G1020" s="350"/>
      <c r="H1020" s="350"/>
      <c r="I1020" s="354"/>
      <c r="J1020" s="353"/>
      <c r="K1020" s="353"/>
      <c r="L1020" s="354"/>
      <c r="M1020" s="353"/>
      <c r="N1020" s="371"/>
      <c r="O1020" s="70">
        <f t="shared" si="36"/>
        <v>0</v>
      </c>
      <c r="P1020" s="70">
        <f t="shared" si="36"/>
        <v>0</v>
      </c>
      <c r="Q1020" s="135" t="str">
        <f t="shared" si="35"/>
        <v/>
      </c>
    </row>
    <row r="1021" spans="1:17" x14ac:dyDescent="0.2">
      <c r="A1021" s="363"/>
      <c r="B1021" s="348"/>
      <c r="C1021" s="372"/>
      <c r="D1021" s="350"/>
      <c r="E1021" s="350"/>
      <c r="F1021" s="351"/>
      <c r="G1021" s="350"/>
      <c r="H1021" s="350"/>
      <c r="I1021" s="354"/>
      <c r="J1021" s="353"/>
      <c r="K1021" s="353"/>
      <c r="L1021" s="354"/>
      <c r="M1021" s="353"/>
      <c r="N1021" s="371"/>
      <c r="O1021" s="70">
        <f t="shared" si="36"/>
        <v>0</v>
      </c>
      <c r="P1021" s="70">
        <f t="shared" si="36"/>
        <v>0</v>
      </c>
      <c r="Q1021" s="135" t="str">
        <f t="shared" si="35"/>
        <v/>
      </c>
    </row>
    <row r="1022" spans="1:17" x14ac:dyDescent="0.2">
      <c r="A1022" s="363"/>
      <c r="B1022" s="348"/>
      <c r="C1022" s="372"/>
      <c r="D1022" s="350"/>
      <c r="E1022" s="350"/>
      <c r="F1022" s="351"/>
      <c r="G1022" s="350"/>
      <c r="H1022" s="350"/>
      <c r="I1022" s="354"/>
      <c r="J1022" s="353"/>
      <c r="K1022" s="353"/>
      <c r="L1022" s="354"/>
      <c r="M1022" s="353"/>
      <c r="N1022" s="371"/>
      <c r="O1022" s="70">
        <f t="shared" si="36"/>
        <v>0</v>
      </c>
      <c r="P1022" s="70">
        <f t="shared" si="36"/>
        <v>0</v>
      </c>
      <c r="Q1022" s="135" t="str">
        <f t="shared" si="35"/>
        <v/>
      </c>
    </row>
    <row r="1023" spans="1:17" x14ac:dyDescent="0.2">
      <c r="A1023" s="363"/>
      <c r="B1023" s="348"/>
      <c r="C1023" s="372"/>
      <c r="D1023" s="350"/>
      <c r="E1023" s="350"/>
      <c r="F1023" s="351"/>
      <c r="G1023" s="350"/>
      <c r="H1023" s="350"/>
      <c r="I1023" s="354"/>
      <c r="J1023" s="353"/>
      <c r="K1023" s="353"/>
      <c r="L1023" s="354"/>
      <c r="M1023" s="353"/>
      <c r="N1023" s="371"/>
      <c r="O1023" s="70">
        <f t="shared" si="36"/>
        <v>0</v>
      </c>
      <c r="P1023" s="70">
        <f t="shared" si="36"/>
        <v>0</v>
      </c>
      <c r="Q1023" s="135" t="str">
        <f t="shared" si="35"/>
        <v/>
      </c>
    </row>
    <row r="1024" spans="1:17" x14ac:dyDescent="0.2">
      <c r="A1024" s="363"/>
      <c r="B1024" s="348"/>
      <c r="C1024" s="372"/>
      <c r="D1024" s="350"/>
      <c r="E1024" s="350"/>
      <c r="F1024" s="351"/>
      <c r="G1024" s="350"/>
      <c r="H1024" s="350"/>
      <c r="I1024" s="354"/>
      <c r="J1024" s="353"/>
      <c r="K1024" s="353"/>
      <c r="L1024" s="354"/>
      <c r="M1024" s="353"/>
      <c r="N1024" s="371"/>
      <c r="O1024" s="70">
        <f t="shared" si="36"/>
        <v>0</v>
      </c>
      <c r="P1024" s="70">
        <f t="shared" si="36"/>
        <v>0</v>
      </c>
      <c r="Q1024" s="135" t="str">
        <f t="shared" si="35"/>
        <v/>
      </c>
    </row>
    <row r="1025" spans="1:17" x14ac:dyDescent="0.2">
      <c r="A1025" s="363"/>
      <c r="B1025" s="348"/>
      <c r="C1025" s="372"/>
      <c r="D1025" s="350"/>
      <c r="E1025" s="350"/>
      <c r="F1025" s="351"/>
      <c r="G1025" s="350"/>
      <c r="H1025" s="350"/>
      <c r="I1025" s="354"/>
      <c r="J1025" s="353"/>
      <c r="K1025" s="353"/>
      <c r="L1025" s="354"/>
      <c r="M1025" s="353"/>
      <c r="N1025" s="371"/>
      <c r="O1025" s="70">
        <f t="shared" si="36"/>
        <v>0</v>
      </c>
      <c r="P1025" s="70">
        <f t="shared" si="36"/>
        <v>0</v>
      </c>
      <c r="Q1025" s="135" t="str">
        <f t="shared" si="35"/>
        <v/>
      </c>
    </row>
    <row r="1026" spans="1:17" x14ac:dyDescent="0.2">
      <c r="A1026" s="363"/>
      <c r="B1026" s="348"/>
      <c r="C1026" s="372"/>
      <c r="D1026" s="350"/>
      <c r="E1026" s="350"/>
      <c r="F1026" s="351"/>
      <c r="G1026" s="350"/>
      <c r="H1026" s="350"/>
      <c r="I1026" s="354"/>
      <c r="J1026" s="353"/>
      <c r="K1026" s="353"/>
      <c r="L1026" s="354"/>
      <c r="M1026" s="353"/>
      <c r="N1026" s="371"/>
      <c r="O1026" s="70">
        <f t="shared" si="36"/>
        <v>0</v>
      </c>
      <c r="P1026" s="70">
        <f t="shared" si="36"/>
        <v>0</v>
      </c>
      <c r="Q1026" s="135" t="str">
        <f t="shared" si="35"/>
        <v/>
      </c>
    </row>
    <row r="1027" spans="1:17" x14ac:dyDescent="0.2">
      <c r="A1027" s="363"/>
      <c r="B1027" s="348"/>
      <c r="C1027" s="372"/>
      <c r="D1027" s="350"/>
      <c r="E1027" s="350"/>
      <c r="F1027" s="351"/>
      <c r="G1027" s="350"/>
      <c r="H1027" s="350"/>
      <c r="I1027" s="354"/>
      <c r="J1027" s="353"/>
      <c r="K1027" s="353"/>
      <c r="L1027" s="354"/>
      <c r="M1027" s="353"/>
      <c r="N1027" s="371"/>
      <c r="O1027" s="70">
        <f t="shared" si="36"/>
        <v>0</v>
      </c>
      <c r="P1027" s="70">
        <f t="shared" si="36"/>
        <v>0</v>
      </c>
      <c r="Q1027" s="135" t="str">
        <f t="shared" si="35"/>
        <v/>
      </c>
    </row>
    <row r="1028" spans="1:17" x14ac:dyDescent="0.2">
      <c r="A1028" s="363"/>
      <c r="B1028" s="348"/>
      <c r="C1028" s="372"/>
      <c r="D1028" s="350"/>
      <c r="E1028" s="350"/>
      <c r="F1028" s="351"/>
      <c r="G1028" s="350"/>
      <c r="H1028" s="350"/>
      <c r="I1028" s="354"/>
      <c r="J1028" s="353"/>
      <c r="K1028" s="353"/>
      <c r="L1028" s="354"/>
      <c r="M1028" s="353"/>
      <c r="N1028" s="371"/>
      <c r="O1028" s="70">
        <f t="shared" si="36"/>
        <v>0</v>
      </c>
      <c r="P1028" s="70">
        <f t="shared" si="36"/>
        <v>0</v>
      </c>
      <c r="Q1028" s="135" t="str">
        <f t="shared" si="35"/>
        <v/>
      </c>
    </row>
    <row r="1029" spans="1:17" x14ac:dyDescent="0.2">
      <c r="A1029" s="363"/>
      <c r="B1029" s="348"/>
      <c r="C1029" s="372"/>
      <c r="D1029" s="350"/>
      <c r="E1029" s="350"/>
      <c r="F1029" s="351"/>
      <c r="G1029" s="350"/>
      <c r="H1029" s="350"/>
      <c r="I1029" s="354"/>
      <c r="J1029" s="353"/>
      <c r="K1029" s="353"/>
      <c r="L1029" s="354"/>
      <c r="M1029" s="353"/>
      <c r="N1029" s="371"/>
      <c r="O1029" s="70">
        <f t="shared" si="36"/>
        <v>0</v>
      </c>
      <c r="P1029" s="70">
        <f t="shared" si="36"/>
        <v>0</v>
      </c>
      <c r="Q1029" s="135" t="str">
        <f t="shared" ref="Q1029:Q1092" si="37">SUBSTITUTE(D1029," ","_")</f>
        <v/>
      </c>
    </row>
    <row r="1030" spans="1:17" x14ac:dyDescent="0.2">
      <c r="A1030" s="363"/>
      <c r="B1030" s="348"/>
      <c r="C1030" s="372"/>
      <c r="D1030" s="350"/>
      <c r="E1030" s="350"/>
      <c r="F1030" s="351"/>
      <c r="G1030" s="350"/>
      <c r="H1030" s="350"/>
      <c r="I1030" s="354"/>
      <c r="J1030" s="353"/>
      <c r="K1030" s="353"/>
      <c r="L1030" s="354"/>
      <c r="M1030" s="353"/>
      <c r="N1030" s="371"/>
      <c r="O1030" s="70">
        <f t="shared" si="36"/>
        <v>0</v>
      </c>
      <c r="P1030" s="70">
        <f t="shared" si="36"/>
        <v>0</v>
      </c>
      <c r="Q1030" s="135" t="str">
        <f t="shared" si="37"/>
        <v/>
      </c>
    </row>
    <row r="1031" spans="1:17" x14ac:dyDescent="0.2">
      <c r="A1031" s="363"/>
      <c r="B1031" s="348"/>
      <c r="C1031" s="372"/>
      <c r="D1031" s="350"/>
      <c r="E1031" s="350"/>
      <c r="F1031" s="351"/>
      <c r="G1031" s="350"/>
      <c r="H1031" s="350"/>
      <c r="I1031" s="354"/>
      <c r="J1031" s="353"/>
      <c r="K1031" s="353"/>
      <c r="L1031" s="354"/>
      <c r="M1031" s="353"/>
      <c r="N1031" s="371"/>
      <c r="O1031" s="70">
        <f t="shared" si="36"/>
        <v>0</v>
      </c>
      <c r="P1031" s="70">
        <f t="shared" si="36"/>
        <v>0</v>
      </c>
      <c r="Q1031" s="135" t="str">
        <f t="shared" si="37"/>
        <v/>
      </c>
    </row>
    <row r="1032" spans="1:17" x14ac:dyDescent="0.2">
      <c r="A1032" s="363"/>
      <c r="B1032" s="348"/>
      <c r="C1032" s="372"/>
      <c r="D1032" s="350"/>
      <c r="E1032" s="350"/>
      <c r="F1032" s="351"/>
      <c r="G1032" s="350"/>
      <c r="H1032" s="350"/>
      <c r="I1032" s="354"/>
      <c r="J1032" s="353"/>
      <c r="K1032" s="353"/>
      <c r="L1032" s="354"/>
      <c r="M1032" s="353"/>
      <c r="N1032" s="371"/>
      <c r="O1032" s="70">
        <f t="shared" si="36"/>
        <v>0</v>
      </c>
      <c r="P1032" s="70">
        <f t="shared" si="36"/>
        <v>0</v>
      </c>
      <c r="Q1032" s="135" t="str">
        <f t="shared" si="37"/>
        <v/>
      </c>
    </row>
    <row r="1033" spans="1:17" s="319" customFormat="1" x14ac:dyDescent="0.2">
      <c r="A1033" s="363"/>
      <c r="B1033" s="359"/>
      <c r="C1033" s="360"/>
      <c r="D1033" s="352"/>
      <c r="E1033" s="352"/>
      <c r="F1033" s="361"/>
      <c r="G1033" s="352"/>
      <c r="H1033" s="352"/>
      <c r="I1033" s="354"/>
      <c r="J1033" s="354"/>
      <c r="K1033" s="354"/>
      <c r="L1033" s="354"/>
      <c r="M1033" s="354"/>
      <c r="N1033" s="362"/>
      <c r="O1033" s="70">
        <f t="shared" si="36"/>
        <v>0</v>
      </c>
      <c r="P1033" s="70">
        <f t="shared" si="36"/>
        <v>0</v>
      </c>
      <c r="Q1033" s="135" t="str">
        <f t="shared" si="37"/>
        <v/>
      </c>
    </row>
    <row r="1034" spans="1:17" x14ac:dyDescent="0.2">
      <c r="A1034" s="363"/>
      <c r="B1034" s="348"/>
      <c r="C1034" s="372"/>
      <c r="D1034" s="350"/>
      <c r="E1034" s="350"/>
      <c r="F1034" s="351"/>
      <c r="G1034" s="350"/>
      <c r="H1034" s="350"/>
      <c r="I1034" s="354"/>
      <c r="J1034" s="353"/>
      <c r="K1034" s="353"/>
      <c r="L1034" s="354"/>
      <c r="M1034" s="353"/>
      <c r="N1034" s="371"/>
      <c r="O1034" s="70">
        <f t="shared" si="36"/>
        <v>0</v>
      </c>
      <c r="P1034" s="70">
        <f t="shared" si="36"/>
        <v>0</v>
      </c>
      <c r="Q1034" s="135" t="str">
        <f t="shared" si="37"/>
        <v/>
      </c>
    </row>
    <row r="1035" spans="1:17" x14ac:dyDescent="0.2">
      <c r="A1035" s="363"/>
      <c r="B1035" s="348"/>
      <c r="C1035" s="372"/>
      <c r="D1035" s="350"/>
      <c r="E1035" s="350"/>
      <c r="F1035" s="351"/>
      <c r="G1035" s="350"/>
      <c r="H1035" s="350"/>
      <c r="I1035" s="354"/>
      <c r="J1035" s="353"/>
      <c r="K1035" s="353"/>
      <c r="L1035" s="354"/>
      <c r="M1035" s="353"/>
      <c r="N1035" s="371"/>
      <c r="O1035" s="70">
        <f t="shared" si="36"/>
        <v>0</v>
      </c>
      <c r="P1035" s="70">
        <f t="shared" si="36"/>
        <v>0</v>
      </c>
      <c r="Q1035" s="135" t="str">
        <f t="shared" si="37"/>
        <v/>
      </c>
    </row>
    <row r="1036" spans="1:17" x14ac:dyDescent="0.2">
      <c r="A1036" s="363"/>
      <c r="B1036" s="348"/>
      <c r="C1036" s="372"/>
      <c r="D1036" s="350"/>
      <c r="E1036" s="350"/>
      <c r="F1036" s="351"/>
      <c r="G1036" s="350"/>
      <c r="H1036" s="350"/>
      <c r="I1036" s="354"/>
      <c r="J1036" s="353"/>
      <c r="K1036" s="353"/>
      <c r="L1036" s="354"/>
      <c r="M1036" s="353"/>
      <c r="N1036" s="371"/>
      <c r="O1036" s="70">
        <f t="shared" si="36"/>
        <v>0</v>
      </c>
      <c r="P1036" s="70">
        <f t="shared" si="36"/>
        <v>0</v>
      </c>
      <c r="Q1036" s="135" t="str">
        <f t="shared" si="37"/>
        <v/>
      </c>
    </row>
    <row r="1037" spans="1:17" x14ac:dyDescent="0.2">
      <c r="A1037" s="363"/>
      <c r="B1037" s="348"/>
      <c r="C1037" s="372"/>
      <c r="D1037" s="350"/>
      <c r="E1037" s="350"/>
      <c r="F1037" s="351"/>
      <c r="G1037" s="350"/>
      <c r="H1037" s="350"/>
      <c r="I1037" s="354"/>
      <c r="J1037" s="353"/>
      <c r="K1037" s="353"/>
      <c r="L1037" s="354"/>
      <c r="M1037" s="353"/>
      <c r="N1037" s="371"/>
      <c r="O1037" s="70">
        <f t="shared" si="36"/>
        <v>0</v>
      </c>
      <c r="P1037" s="70">
        <f t="shared" si="36"/>
        <v>0</v>
      </c>
      <c r="Q1037" s="135" t="str">
        <f t="shared" si="37"/>
        <v/>
      </c>
    </row>
    <row r="1038" spans="1:17" x14ac:dyDescent="0.2">
      <c r="A1038" s="363"/>
      <c r="B1038" s="348"/>
      <c r="C1038" s="372"/>
      <c r="D1038" s="350"/>
      <c r="E1038" s="350"/>
      <c r="F1038" s="351"/>
      <c r="G1038" s="350"/>
      <c r="H1038" s="350"/>
      <c r="I1038" s="354"/>
      <c r="J1038" s="353"/>
      <c r="K1038" s="353"/>
      <c r="L1038" s="354"/>
      <c r="M1038" s="353"/>
      <c r="N1038" s="371"/>
      <c r="O1038" s="70">
        <f t="shared" si="36"/>
        <v>0</v>
      </c>
      <c r="P1038" s="70">
        <f t="shared" si="36"/>
        <v>0</v>
      </c>
      <c r="Q1038" s="135" t="str">
        <f t="shared" si="37"/>
        <v/>
      </c>
    </row>
    <row r="1039" spans="1:17" x14ac:dyDescent="0.2">
      <c r="A1039" s="363"/>
      <c r="B1039" s="348"/>
      <c r="C1039" s="372"/>
      <c r="D1039" s="350"/>
      <c r="E1039" s="350"/>
      <c r="F1039" s="351"/>
      <c r="G1039" s="350"/>
      <c r="H1039" s="350"/>
      <c r="I1039" s="354"/>
      <c r="J1039" s="353"/>
      <c r="K1039" s="353"/>
      <c r="L1039" s="354"/>
      <c r="M1039" s="353"/>
      <c r="N1039" s="371"/>
      <c r="O1039" s="70">
        <f t="shared" si="36"/>
        <v>0</v>
      </c>
      <c r="P1039" s="70">
        <f t="shared" si="36"/>
        <v>0</v>
      </c>
      <c r="Q1039" s="135" t="str">
        <f t="shared" si="37"/>
        <v/>
      </c>
    </row>
    <row r="1040" spans="1:17" x14ac:dyDescent="0.2">
      <c r="A1040" s="363"/>
      <c r="B1040" s="348"/>
      <c r="C1040" s="372"/>
      <c r="D1040" s="350"/>
      <c r="E1040" s="350"/>
      <c r="F1040" s="351"/>
      <c r="G1040" s="350"/>
      <c r="H1040" s="350"/>
      <c r="I1040" s="354"/>
      <c r="J1040" s="353"/>
      <c r="K1040" s="353"/>
      <c r="L1040" s="354"/>
      <c r="M1040" s="353"/>
      <c r="N1040" s="371"/>
      <c r="O1040" s="70">
        <f t="shared" si="36"/>
        <v>0</v>
      </c>
      <c r="P1040" s="70">
        <f t="shared" si="36"/>
        <v>0</v>
      </c>
      <c r="Q1040" s="135" t="str">
        <f t="shared" si="37"/>
        <v/>
      </c>
    </row>
    <row r="1041" spans="1:17" x14ac:dyDescent="0.2">
      <c r="A1041" s="363"/>
      <c r="B1041" s="348"/>
      <c r="C1041" s="372"/>
      <c r="D1041" s="350"/>
      <c r="E1041" s="350"/>
      <c r="F1041" s="351"/>
      <c r="G1041" s="350"/>
      <c r="H1041" s="350"/>
      <c r="I1041" s="354"/>
      <c r="J1041" s="353"/>
      <c r="K1041" s="353"/>
      <c r="L1041" s="354"/>
      <c r="M1041" s="353"/>
      <c r="N1041" s="371"/>
      <c r="O1041" s="70">
        <f t="shared" si="36"/>
        <v>0</v>
      </c>
      <c r="P1041" s="70">
        <f t="shared" si="36"/>
        <v>0</v>
      </c>
      <c r="Q1041" s="135" t="str">
        <f t="shared" si="37"/>
        <v/>
      </c>
    </row>
    <row r="1042" spans="1:17" x14ac:dyDescent="0.2">
      <c r="A1042" s="363"/>
      <c r="B1042" s="348"/>
      <c r="C1042" s="372"/>
      <c r="D1042" s="350"/>
      <c r="E1042" s="350"/>
      <c r="F1042" s="351"/>
      <c r="G1042" s="350"/>
      <c r="H1042" s="350"/>
      <c r="I1042" s="354"/>
      <c r="J1042" s="353"/>
      <c r="K1042" s="353"/>
      <c r="L1042" s="354"/>
      <c r="M1042" s="353"/>
      <c r="N1042" s="371"/>
      <c r="O1042" s="70">
        <f t="shared" si="36"/>
        <v>0</v>
      </c>
      <c r="P1042" s="70">
        <f t="shared" si="36"/>
        <v>0</v>
      </c>
      <c r="Q1042" s="135" t="str">
        <f t="shared" si="37"/>
        <v/>
      </c>
    </row>
    <row r="1043" spans="1:17" x14ac:dyDescent="0.2">
      <c r="A1043" s="363"/>
      <c r="B1043" s="348"/>
      <c r="C1043" s="372"/>
      <c r="D1043" s="350"/>
      <c r="E1043" s="350"/>
      <c r="F1043" s="351"/>
      <c r="G1043" s="350"/>
      <c r="H1043" s="350"/>
      <c r="I1043" s="354"/>
      <c r="J1043" s="353"/>
      <c r="K1043" s="353"/>
      <c r="L1043" s="354"/>
      <c r="M1043" s="353"/>
      <c r="N1043" s="371"/>
      <c r="O1043" s="70">
        <f t="shared" si="36"/>
        <v>0</v>
      </c>
      <c r="P1043" s="70">
        <f t="shared" si="36"/>
        <v>0</v>
      </c>
      <c r="Q1043" s="135" t="str">
        <f t="shared" si="37"/>
        <v/>
      </c>
    </row>
    <row r="1044" spans="1:17" x14ac:dyDescent="0.2">
      <c r="A1044" s="363"/>
      <c r="B1044" s="348"/>
      <c r="C1044" s="372"/>
      <c r="D1044" s="350"/>
      <c r="E1044" s="350"/>
      <c r="F1044" s="351"/>
      <c r="G1044" s="350"/>
      <c r="H1044" s="350"/>
      <c r="I1044" s="354"/>
      <c r="J1044" s="353"/>
      <c r="K1044" s="353"/>
      <c r="L1044" s="354"/>
      <c r="M1044" s="353"/>
      <c r="N1044" s="371"/>
      <c r="O1044" s="70">
        <f t="shared" si="36"/>
        <v>0</v>
      </c>
      <c r="P1044" s="70">
        <f t="shared" si="36"/>
        <v>0</v>
      </c>
      <c r="Q1044" s="135" t="str">
        <f t="shared" si="37"/>
        <v/>
      </c>
    </row>
    <row r="1045" spans="1:17" x14ac:dyDescent="0.2">
      <c r="A1045" s="363"/>
      <c r="B1045" s="348"/>
      <c r="C1045" s="372"/>
      <c r="D1045" s="350"/>
      <c r="E1045" s="350"/>
      <c r="F1045" s="351"/>
      <c r="G1045" s="350"/>
      <c r="H1045" s="350"/>
      <c r="I1045" s="354"/>
      <c r="J1045" s="353"/>
      <c r="K1045" s="353"/>
      <c r="L1045" s="354"/>
      <c r="M1045" s="353"/>
      <c r="N1045" s="371"/>
      <c r="O1045" s="70">
        <f t="shared" si="36"/>
        <v>0</v>
      </c>
      <c r="P1045" s="70">
        <f t="shared" si="36"/>
        <v>0</v>
      </c>
      <c r="Q1045" s="135" t="str">
        <f t="shared" si="37"/>
        <v/>
      </c>
    </row>
    <row r="1046" spans="1:17" x14ac:dyDescent="0.2">
      <c r="A1046" s="363"/>
      <c r="B1046" s="348"/>
      <c r="C1046" s="372"/>
      <c r="D1046" s="350"/>
      <c r="E1046" s="350"/>
      <c r="F1046" s="351"/>
      <c r="G1046" s="350"/>
      <c r="H1046" s="350"/>
      <c r="I1046" s="354"/>
      <c r="J1046" s="353"/>
      <c r="K1046" s="353"/>
      <c r="L1046" s="354"/>
      <c r="M1046" s="353"/>
      <c r="N1046" s="371"/>
      <c r="O1046" s="70">
        <f t="shared" si="36"/>
        <v>0</v>
      </c>
      <c r="P1046" s="70">
        <f t="shared" si="36"/>
        <v>0</v>
      </c>
      <c r="Q1046" s="135" t="str">
        <f t="shared" si="37"/>
        <v/>
      </c>
    </row>
    <row r="1047" spans="1:17" x14ac:dyDescent="0.2">
      <c r="A1047" s="363"/>
      <c r="B1047" s="348"/>
      <c r="C1047" s="372"/>
      <c r="D1047" s="350"/>
      <c r="E1047" s="350"/>
      <c r="F1047" s="351"/>
      <c r="G1047" s="350"/>
      <c r="H1047" s="350"/>
      <c r="I1047" s="354"/>
      <c r="J1047" s="353"/>
      <c r="K1047" s="353"/>
      <c r="L1047" s="354"/>
      <c r="M1047" s="353"/>
      <c r="N1047" s="371"/>
      <c r="O1047" s="70">
        <f t="shared" si="36"/>
        <v>0</v>
      </c>
      <c r="P1047" s="70">
        <f t="shared" si="36"/>
        <v>0</v>
      </c>
      <c r="Q1047" s="135" t="str">
        <f t="shared" si="37"/>
        <v/>
      </c>
    </row>
    <row r="1048" spans="1:17" x14ac:dyDescent="0.2">
      <c r="A1048" s="363"/>
      <c r="B1048" s="348"/>
      <c r="C1048" s="372"/>
      <c r="D1048" s="350"/>
      <c r="E1048" s="350"/>
      <c r="F1048" s="351"/>
      <c r="G1048" s="350"/>
      <c r="H1048" s="350"/>
      <c r="I1048" s="354"/>
      <c r="J1048" s="353"/>
      <c r="K1048" s="353"/>
      <c r="L1048" s="354"/>
      <c r="M1048" s="353"/>
      <c r="N1048" s="371"/>
      <c r="O1048" s="70">
        <f t="shared" si="36"/>
        <v>0</v>
      </c>
      <c r="P1048" s="70">
        <f t="shared" si="36"/>
        <v>0</v>
      </c>
      <c r="Q1048" s="135" t="str">
        <f t="shared" si="37"/>
        <v/>
      </c>
    </row>
    <row r="1049" spans="1:17" x14ac:dyDescent="0.2">
      <c r="A1049" s="363"/>
      <c r="B1049" s="348"/>
      <c r="C1049" s="372"/>
      <c r="D1049" s="350"/>
      <c r="E1049" s="350"/>
      <c r="F1049" s="351"/>
      <c r="G1049" s="350"/>
      <c r="H1049" s="350"/>
      <c r="I1049" s="354"/>
      <c r="J1049" s="353"/>
      <c r="K1049" s="353"/>
      <c r="L1049" s="354"/>
      <c r="M1049" s="353"/>
      <c r="N1049" s="371"/>
      <c r="O1049" s="70">
        <f t="shared" si="36"/>
        <v>0</v>
      </c>
      <c r="P1049" s="70">
        <f t="shared" si="36"/>
        <v>0</v>
      </c>
      <c r="Q1049" s="135" t="str">
        <f t="shared" si="37"/>
        <v/>
      </c>
    </row>
    <row r="1050" spans="1:17" x14ac:dyDescent="0.2">
      <c r="A1050" s="363"/>
      <c r="B1050" s="348"/>
      <c r="C1050" s="372"/>
      <c r="D1050" s="350"/>
      <c r="E1050" s="350"/>
      <c r="F1050" s="351"/>
      <c r="G1050" s="350"/>
      <c r="H1050" s="350"/>
      <c r="I1050" s="354"/>
      <c r="J1050" s="353"/>
      <c r="K1050" s="353"/>
      <c r="L1050" s="354"/>
      <c r="M1050" s="353"/>
      <c r="N1050" s="371"/>
      <c r="O1050" s="70">
        <f t="shared" si="36"/>
        <v>0</v>
      </c>
      <c r="P1050" s="70">
        <f t="shared" si="36"/>
        <v>0</v>
      </c>
      <c r="Q1050" s="135" t="str">
        <f t="shared" si="37"/>
        <v/>
      </c>
    </row>
    <row r="1051" spans="1:17" x14ac:dyDescent="0.2">
      <c r="A1051" s="363"/>
      <c r="B1051" s="348"/>
      <c r="C1051" s="372"/>
      <c r="D1051" s="350"/>
      <c r="E1051" s="350"/>
      <c r="F1051" s="351"/>
      <c r="G1051" s="350"/>
      <c r="H1051" s="350"/>
      <c r="I1051" s="354"/>
      <c r="J1051" s="353"/>
      <c r="K1051" s="353"/>
      <c r="L1051" s="354"/>
      <c r="M1051" s="353"/>
      <c r="N1051" s="371"/>
      <c r="O1051" s="70">
        <f t="shared" si="36"/>
        <v>0</v>
      </c>
      <c r="P1051" s="70">
        <f t="shared" si="36"/>
        <v>0</v>
      </c>
      <c r="Q1051" s="135" t="str">
        <f t="shared" si="37"/>
        <v/>
      </c>
    </row>
    <row r="1052" spans="1:17" x14ac:dyDescent="0.2">
      <c r="A1052" s="363"/>
      <c r="B1052" s="348"/>
      <c r="C1052" s="372"/>
      <c r="D1052" s="350"/>
      <c r="E1052" s="350"/>
      <c r="F1052" s="351"/>
      <c r="G1052" s="350"/>
      <c r="H1052" s="350"/>
      <c r="I1052" s="354"/>
      <c r="J1052" s="353"/>
      <c r="K1052" s="353"/>
      <c r="L1052" s="354"/>
      <c r="M1052" s="353"/>
      <c r="N1052" s="371"/>
      <c r="O1052" s="70">
        <f t="shared" si="36"/>
        <v>0</v>
      </c>
      <c r="P1052" s="70">
        <f t="shared" si="36"/>
        <v>0</v>
      </c>
      <c r="Q1052" s="135" t="str">
        <f t="shared" si="37"/>
        <v/>
      </c>
    </row>
    <row r="1053" spans="1:17" x14ac:dyDescent="0.2">
      <c r="A1053" s="363"/>
      <c r="B1053" s="348"/>
      <c r="C1053" s="372"/>
      <c r="D1053" s="350"/>
      <c r="E1053" s="350"/>
      <c r="F1053" s="351"/>
      <c r="G1053" s="350"/>
      <c r="H1053" s="350"/>
      <c r="I1053" s="354"/>
      <c r="J1053" s="353"/>
      <c r="K1053" s="353"/>
      <c r="L1053" s="354"/>
      <c r="M1053" s="353"/>
      <c r="N1053" s="371"/>
      <c r="O1053" s="70">
        <f t="shared" si="36"/>
        <v>0</v>
      </c>
      <c r="P1053" s="70">
        <f t="shared" si="36"/>
        <v>0</v>
      </c>
      <c r="Q1053" s="135" t="str">
        <f t="shared" si="37"/>
        <v/>
      </c>
    </row>
    <row r="1054" spans="1:17" x14ac:dyDescent="0.2">
      <c r="A1054" s="363"/>
      <c r="B1054" s="348"/>
      <c r="C1054" s="372"/>
      <c r="D1054" s="350"/>
      <c r="E1054" s="350"/>
      <c r="F1054" s="351"/>
      <c r="G1054" s="350"/>
      <c r="H1054" s="350"/>
      <c r="I1054" s="354"/>
      <c r="J1054" s="353"/>
      <c r="K1054" s="353"/>
      <c r="L1054" s="354"/>
      <c r="M1054" s="353"/>
      <c r="N1054" s="371"/>
      <c r="O1054" s="70">
        <f t="shared" si="36"/>
        <v>0</v>
      </c>
      <c r="P1054" s="70">
        <f t="shared" si="36"/>
        <v>0</v>
      </c>
      <c r="Q1054" s="135" t="str">
        <f t="shared" si="37"/>
        <v/>
      </c>
    </row>
    <row r="1055" spans="1:17" x14ac:dyDescent="0.2">
      <c r="A1055" s="363"/>
      <c r="B1055" s="348"/>
      <c r="C1055" s="372"/>
      <c r="D1055" s="350"/>
      <c r="E1055" s="350"/>
      <c r="F1055" s="351"/>
      <c r="G1055" s="350"/>
      <c r="H1055" s="350"/>
      <c r="I1055" s="354"/>
      <c r="J1055" s="353"/>
      <c r="K1055" s="353"/>
      <c r="L1055" s="354"/>
      <c r="M1055" s="353"/>
      <c r="N1055" s="371"/>
      <c r="O1055" s="70">
        <f t="shared" si="36"/>
        <v>0</v>
      </c>
      <c r="P1055" s="70">
        <f t="shared" si="36"/>
        <v>0</v>
      </c>
      <c r="Q1055" s="135" t="str">
        <f t="shared" si="37"/>
        <v/>
      </c>
    </row>
    <row r="1056" spans="1:17" x14ac:dyDescent="0.2">
      <c r="A1056" s="363"/>
      <c r="B1056" s="348"/>
      <c r="C1056" s="372"/>
      <c r="D1056" s="350"/>
      <c r="E1056" s="350"/>
      <c r="F1056" s="351"/>
      <c r="G1056" s="350"/>
      <c r="H1056" s="350"/>
      <c r="I1056" s="354"/>
      <c r="J1056" s="353"/>
      <c r="K1056" s="353"/>
      <c r="L1056" s="354"/>
      <c r="M1056" s="353"/>
      <c r="N1056" s="371"/>
      <c r="O1056" s="70">
        <f t="shared" si="36"/>
        <v>0</v>
      </c>
      <c r="P1056" s="70">
        <f t="shared" si="36"/>
        <v>0</v>
      </c>
      <c r="Q1056" s="135" t="str">
        <f t="shared" si="37"/>
        <v/>
      </c>
    </row>
    <row r="1057" spans="1:17" x14ac:dyDescent="0.2">
      <c r="A1057" s="363"/>
      <c r="B1057" s="348"/>
      <c r="C1057" s="372"/>
      <c r="D1057" s="350"/>
      <c r="E1057" s="350"/>
      <c r="F1057" s="351"/>
      <c r="G1057" s="350"/>
      <c r="H1057" s="350"/>
      <c r="I1057" s="354"/>
      <c r="J1057" s="353"/>
      <c r="K1057" s="353"/>
      <c r="L1057" s="354"/>
      <c r="M1057" s="353"/>
      <c r="N1057" s="371"/>
      <c r="O1057" s="70">
        <f t="shared" si="36"/>
        <v>0</v>
      </c>
      <c r="P1057" s="70">
        <f t="shared" si="36"/>
        <v>0</v>
      </c>
      <c r="Q1057" s="135" t="str">
        <f t="shared" si="37"/>
        <v/>
      </c>
    </row>
    <row r="1058" spans="1:17" x14ac:dyDescent="0.2">
      <c r="A1058" s="363"/>
      <c r="B1058" s="348"/>
      <c r="C1058" s="372"/>
      <c r="D1058" s="350"/>
      <c r="E1058" s="350"/>
      <c r="F1058" s="351"/>
      <c r="G1058" s="350"/>
      <c r="H1058" s="350"/>
      <c r="I1058" s="354"/>
      <c r="J1058" s="353"/>
      <c r="K1058" s="353"/>
      <c r="L1058" s="354"/>
      <c r="M1058" s="353"/>
      <c r="N1058" s="371"/>
      <c r="O1058" s="70">
        <f t="shared" si="36"/>
        <v>0</v>
      </c>
      <c r="P1058" s="70">
        <f t="shared" si="36"/>
        <v>0</v>
      </c>
      <c r="Q1058" s="135" t="str">
        <f t="shared" si="37"/>
        <v/>
      </c>
    </row>
    <row r="1059" spans="1:17" x14ac:dyDescent="0.2">
      <c r="A1059" s="363"/>
      <c r="B1059" s="348"/>
      <c r="C1059" s="372"/>
      <c r="D1059" s="350"/>
      <c r="E1059" s="350"/>
      <c r="F1059" s="351"/>
      <c r="G1059" s="350"/>
      <c r="H1059" s="350"/>
      <c r="I1059" s="354"/>
      <c r="J1059" s="353"/>
      <c r="K1059" s="353"/>
      <c r="L1059" s="354"/>
      <c r="M1059" s="353"/>
      <c r="N1059" s="371"/>
      <c r="O1059" s="70">
        <f t="shared" ref="O1059:P1122" si="38">IF(B1059=0,0,IF(YEAR(B1059)=$P$1,MONTH(B1059)-$O$1+1,(YEAR(B1059)-$P$1)*12-$O$1+1+MONTH(B1059)))</f>
        <v>0</v>
      </c>
      <c r="P1059" s="70">
        <f t="shared" si="38"/>
        <v>0</v>
      </c>
      <c r="Q1059" s="135" t="str">
        <f t="shared" si="37"/>
        <v/>
      </c>
    </row>
    <row r="1060" spans="1:17" x14ac:dyDescent="0.2">
      <c r="A1060" s="363"/>
      <c r="B1060" s="348"/>
      <c r="C1060" s="372"/>
      <c r="D1060" s="350"/>
      <c r="E1060" s="350"/>
      <c r="F1060" s="351"/>
      <c r="G1060" s="350"/>
      <c r="H1060" s="350"/>
      <c r="I1060" s="354"/>
      <c r="J1060" s="353"/>
      <c r="K1060" s="353"/>
      <c r="L1060" s="354"/>
      <c r="M1060" s="353"/>
      <c r="N1060" s="371"/>
      <c r="O1060" s="70">
        <f t="shared" si="38"/>
        <v>0</v>
      </c>
      <c r="P1060" s="70">
        <f t="shared" si="38"/>
        <v>0</v>
      </c>
      <c r="Q1060" s="135" t="str">
        <f t="shared" si="37"/>
        <v/>
      </c>
    </row>
    <row r="1061" spans="1:17" x14ac:dyDescent="0.2">
      <c r="A1061" s="363"/>
      <c r="B1061" s="348"/>
      <c r="C1061" s="372"/>
      <c r="D1061" s="350"/>
      <c r="E1061" s="350"/>
      <c r="F1061" s="351"/>
      <c r="G1061" s="350"/>
      <c r="H1061" s="350"/>
      <c r="I1061" s="354"/>
      <c r="J1061" s="353"/>
      <c r="K1061" s="353"/>
      <c r="L1061" s="354"/>
      <c r="M1061" s="353"/>
      <c r="N1061" s="371"/>
      <c r="O1061" s="70">
        <f t="shared" si="38"/>
        <v>0</v>
      </c>
      <c r="P1061" s="70">
        <f t="shared" si="38"/>
        <v>0</v>
      </c>
      <c r="Q1061" s="135" t="str">
        <f t="shared" si="37"/>
        <v/>
      </c>
    </row>
    <row r="1062" spans="1:17" x14ac:dyDescent="0.2">
      <c r="A1062" s="363"/>
      <c r="B1062" s="348"/>
      <c r="C1062" s="372"/>
      <c r="D1062" s="350"/>
      <c r="E1062" s="350"/>
      <c r="F1062" s="351"/>
      <c r="G1062" s="350"/>
      <c r="H1062" s="350"/>
      <c r="I1062" s="354"/>
      <c r="J1062" s="353"/>
      <c r="K1062" s="353"/>
      <c r="L1062" s="354"/>
      <c r="M1062" s="353"/>
      <c r="N1062" s="371"/>
      <c r="O1062" s="70">
        <f t="shared" si="38"/>
        <v>0</v>
      </c>
      <c r="P1062" s="70">
        <f t="shared" si="38"/>
        <v>0</v>
      </c>
      <c r="Q1062" s="135" t="str">
        <f t="shared" si="37"/>
        <v/>
      </c>
    </row>
    <row r="1063" spans="1:17" x14ac:dyDescent="0.2">
      <c r="A1063" s="363"/>
      <c r="B1063" s="348"/>
      <c r="C1063" s="372"/>
      <c r="D1063" s="350"/>
      <c r="E1063" s="350"/>
      <c r="F1063" s="351"/>
      <c r="G1063" s="350"/>
      <c r="H1063" s="350"/>
      <c r="I1063" s="354"/>
      <c r="J1063" s="353"/>
      <c r="K1063" s="353"/>
      <c r="L1063" s="354"/>
      <c r="M1063" s="353"/>
      <c r="N1063" s="371"/>
      <c r="O1063" s="70">
        <f t="shared" si="38"/>
        <v>0</v>
      </c>
      <c r="P1063" s="70">
        <f t="shared" si="38"/>
        <v>0</v>
      </c>
      <c r="Q1063" s="135" t="str">
        <f t="shared" si="37"/>
        <v/>
      </c>
    </row>
    <row r="1064" spans="1:17" x14ac:dyDescent="0.2">
      <c r="A1064" s="363"/>
      <c r="B1064" s="348"/>
      <c r="C1064" s="372"/>
      <c r="D1064" s="350"/>
      <c r="E1064" s="350"/>
      <c r="F1064" s="351"/>
      <c r="G1064" s="350"/>
      <c r="H1064" s="350"/>
      <c r="I1064" s="354"/>
      <c r="J1064" s="353"/>
      <c r="K1064" s="353"/>
      <c r="L1064" s="354"/>
      <c r="M1064" s="353"/>
      <c r="N1064" s="371"/>
      <c r="O1064" s="70">
        <f t="shared" si="38"/>
        <v>0</v>
      </c>
      <c r="P1064" s="70">
        <f t="shared" si="38"/>
        <v>0</v>
      </c>
      <c r="Q1064" s="135" t="str">
        <f t="shared" si="37"/>
        <v/>
      </c>
    </row>
    <row r="1065" spans="1:17" x14ac:dyDescent="0.2">
      <c r="A1065" s="363"/>
      <c r="B1065" s="348"/>
      <c r="C1065" s="372"/>
      <c r="D1065" s="350"/>
      <c r="E1065" s="350"/>
      <c r="F1065" s="351"/>
      <c r="G1065" s="350"/>
      <c r="H1065" s="350"/>
      <c r="I1065" s="354"/>
      <c r="J1065" s="353"/>
      <c r="K1065" s="353"/>
      <c r="L1065" s="354"/>
      <c r="M1065" s="353"/>
      <c r="N1065" s="371"/>
      <c r="O1065" s="70">
        <f t="shared" si="38"/>
        <v>0</v>
      </c>
      <c r="P1065" s="70">
        <f t="shared" si="38"/>
        <v>0</v>
      </c>
      <c r="Q1065" s="135" t="str">
        <f t="shared" si="37"/>
        <v/>
      </c>
    </row>
    <row r="1066" spans="1:17" s="319" customFormat="1" x14ac:dyDescent="0.2">
      <c r="A1066" s="363"/>
      <c r="B1066" s="387"/>
      <c r="C1066" s="388"/>
      <c r="D1066" s="368"/>
      <c r="E1066" s="368"/>
      <c r="F1066" s="373"/>
      <c r="G1066" s="352"/>
      <c r="H1066" s="368"/>
      <c r="I1066" s="354"/>
      <c r="J1066" s="354"/>
      <c r="K1066" s="370"/>
      <c r="L1066" s="370"/>
      <c r="M1066" s="370"/>
      <c r="N1066" s="389"/>
      <c r="O1066" s="70">
        <f t="shared" si="38"/>
        <v>0</v>
      </c>
      <c r="P1066" s="70">
        <f t="shared" si="38"/>
        <v>0</v>
      </c>
      <c r="Q1066" s="135" t="str">
        <f t="shared" si="37"/>
        <v/>
      </c>
    </row>
    <row r="1067" spans="1:17" x14ac:dyDescent="0.2">
      <c r="A1067" s="363"/>
      <c r="B1067" s="348"/>
      <c r="C1067" s="372"/>
      <c r="D1067" s="350"/>
      <c r="E1067" s="350"/>
      <c r="F1067" s="351"/>
      <c r="G1067" s="350"/>
      <c r="H1067" s="350"/>
      <c r="I1067" s="354"/>
      <c r="J1067" s="353"/>
      <c r="K1067" s="353"/>
      <c r="L1067" s="354"/>
      <c r="M1067" s="353"/>
      <c r="N1067" s="371"/>
      <c r="O1067" s="70">
        <f t="shared" si="38"/>
        <v>0</v>
      </c>
      <c r="P1067" s="70">
        <f t="shared" si="38"/>
        <v>0</v>
      </c>
      <c r="Q1067" s="135" t="str">
        <f t="shared" si="37"/>
        <v/>
      </c>
    </row>
    <row r="1068" spans="1:17" x14ac:dyDescent="0.2">
      <c r="A1068" s="363"/>
      <c r="B1068" s="348"/>
      <c r="C1068" s="372"/>
      <c r="D1068" s="350"/>
      <c r="E1068" s="350"/>
      <c r="F1068" s="351"/>
      <c r="G1068" s="350"/>
      <c r="H1068" s="350"/>
      <c r="I1068" s="354"/>
      <c r="J1068" s="353"/>
      <c r="K1068" s="353"/>
      <c r="L1068" s="354"/>
      <c r="M1068" s="353"/>
      <c r="N1068" s="371"/>
      <c r="O1068" s="70">
        <f t="shared" si="38"/>
        <v>0</v>
      </c>
      <c r="P1068" s="70">
        <f t="shared" si="38"/>
        <v>0</v>
      </c>
      <c r="Q1068" s="135" t="str">
        <f t="shared" si="37"/>
        <v/>
      </c>
    </row>
    <row r="1069" spans="1:17" x14ac:dyDescent="0.2">
      <c r="A1069" s="363"/>
      <c r="B1069" s="348"/>
      <c r="C1069" s="372"/>
      <c r="D1069" s="350"/>
      <c r="E1069" s="350"/>
      <c r="F1069" s="351"/>
      <c r="G1069" s="350"/>
      <c r="H1069" s="350"/>
      <c r="I1069" s="354"/>
      <c r="J1069" s="353"/>
      <c r="K1069" s="353"/>
      <c r="L1069" s="354"/>
      <c r="M1069" s="353"/>
      <c r="N1069" s="371"/>
      <c r="O1069" s="70">
        <f t="shared" si="38"/>
        <v>0</v>
      </c>
      <c r="P1069" s="70">
        <f t="shared" si="38"/>
        <v>0</v>
      </c>
      <c r="Q1069" s="135" t="str">
        <f t="shared" si="37"/>
        <v/>
      </c>
    </row>
    <row r="1070" spans="1:17" x14ac:dyDescent="0.2">
      <c r="A1070" s="363"/>
      <c r="B1070" s="348"/>
      <c r="C1070" s="372"/>
      <c r="D1070" s="350"/>
      <c r="E1070" s="350"/>
      <c r="F1070" s="351"/>
      <c r="G1070" s="350"/>
      <c r="H1070" s="350"/>
      <c r="I1070" s="354"/>
      <c r="J1070" s="353"/>
      <c r="K1070" s="353"/>
      <c r="L1070" s="354"/>
      <c r="M1070" s="353"/>
      <c r="N1070" s="371"/>
      <c r="O1070" s="70">
        <f t="shared" si="38"/>
        <v>0</v>
      </c>
      <c r="P1070" s="70">
        <f t="shared" si="38"/>
        <v>0</v>
      </c>
      <c r="Q1070" s="135" t="str">
        <f t="shared" si="37"/>
        <v/>
      </c>
    </row>
    <row r="1071" spans="1:17" x14ac:dyDescent="0.2">
      <c r="A1071" s="363"/>
      <c r="B1071" s="348"/>
      <c r="C1071" s="372"/>
      <c r="D1071" s="350"/>
      <c r="E1071" s="350"/>
      <c r="F1071" s="351"/>
      <c r="G1071" s="350"/>
      <c r="H1071" s="350"/>
      <c r="I1071" s="354"/>
      <c r="J1071" s="353"/>
      <c r="K1071" s="353"/>
      <c r="L1071" s="354"/>
      <c r="M1071" s="353"/>
      <c r="N1071" s="371"/>
      <c r="O1071" s="70">
        <f t="shared" si="38"/>
        <v>0</v>
      </c>
      <c r="P1071" s="70">
        <f t="shared" si="38"/>
        <v>0</v>
      </c>
      <c r="Q1071" s="135" t="str">
        <f t="shared" si="37"/>
        <v/>
      </c>
    </row>
    <row r="1072" spans="1:17" x14ac:dyDescent="0.2">
      <c r="A1072" s="363"/>
      <c r="B1072" s="348"/>
      <c r="C1072" s="372"/>
      <c r="D1072" s="350"/>
      <c r="E1072" s="350"/>
      <c r="F1072" s="351"/>
      <c r="G1072" s="350"/>
      <c r="H1072" s="350"/>
      <c r="I1072" s="354"/>
      <c r="J1072" s="353"/>
      <c r="K1072" s="353"/>
      <c r="L1072" s="354"/>
      <c r="M1072" s="353"/>
      <c r="N1072" s="371"/>
      <c r="O1072" s="70">
        <f t="shared" si="38"/>
        <v>0</v>
      </c>
      <c r="P1072" s="70">
        <f t="shared" si="38"/>
        <v>0</v>
      </c>
      <c r="Q1072" s="135" t="str">
        <f t="shared" si="37"/>
        <v/>
      </c>
    </row>
    <row r="1073" spans="1:17" x14ac:dyDescent="0.2">
      <c r="A1073" s="363"/>
      <c r="B1073" s="348"/>
      <c r="C1073" s="372"/>
      <c r="D1073" s="350"/>
      <c r="E1073" s="350"/>
      <c r="F1073" s="351"/>
      <c r="G1073" s="350"/>
      <c r="H1073" s="350"/>
      <c r="I1073" s="354"/>
      <c r="J1073" s="353"/>
      <c r="K1073" s="353"/>
      <c r="L1073" s="354"/>
      <c r="M1073" s="353"/>
      <c r="N1073" s="371"/>
      <c r="O1073" s="70">
        <f t="shared" si="38"/>
        <v>0</v>
      </c>
      <c r="P1073" s="70">
        <f t="shared" si="38"/>
        <v>0</v>
      </c>
      <c r="Q1073" s="135" t="str">
        <f t="shared" si="37"/>
        <v/>
      </c>
    </row>
    <row r="1074" spans="1:17" x14ac:dyDescent="0.2">
      <c r="A1074" s="363"/>
      <c r="B1074" s="348"/>
      <c r="C1074" s="372"/>
      <c r="D1074" s="350"/>
      <c r="E1074" s="350"/>
      <c r="F1074" s="351"/>
      <c r="G1074" s="350"/>
      <c r="H1074" s="350"/>
      <c r="I1074" s="354"/>
      <c r="J1074" s="353"/>
      <c r="K1074" s="353"/>
      <c r="L1074" s="354"/>
      <c r="M1074" s="353"/>
      <c r="N1074" s="371"/>
      <c r="O1074" s="70">
        <f t="shared" si="38"/>
        <v>0</v>
      </c>
      <c r="P1074" s="70">
        <f t="shared" si="38"/>
        <v>0</v>
      </c>
      <c r="Q1074" s="135" t="str">
        <f t="shared" si="37"/>
        <v/>
      </c>
    </row>
    <row r="1075" spans="1:17" x14ac:dyDescent="0.2">
      <c r="A1075" s="363"/>
      <c r="B1075" s="348"/>
      <c r="C1075" s="372"/>
      <c r="D1075" s="350"/>
      <c r="E1075" s="350"/>
      <c r="F1075" s="351"/>
      <c r="G1075" s="350"/>
      <c r="H1075" s="350"/>
      <c r="I1075" s="354"/>
      <c r="J1075" s="353"/>
      <c r="K1075" s="353"/>
      <c r="L1075" s="354"/>
      <c r="M1075" s="353"/>
      <c r="N1075" s="371"/>
      <c r="O1075" s="70">
        <f t="shared" si="38"/>
        <v>0</v>
      </c>
      <c r="P1075" s="70">
        <f t="shared" si="38"/>
        <v>0</v>
      </c>
      <c r="Q1075" s="135" t="str">
        <f t="shared" si="37"/>
        <v/>
      </c>
    </row>
    <row r="1076" spans="1:17" x14ac:dyDescent="0.2">
      <c r="A1076" s="363"/>
      <c r="B1076" s="348"/>
      <c r="C1076" s="372"/>
      <c r="D1076" s="350"/>
      <c r="E1076" s="350"/>
      <c r="F1076" s="351"/>
      <c r="G1076" s="350"/>
      <c r="H1076" s="350"/>
      <c r="I1076" s="354"/>
      <c r="J1076" s="353"/>
      <c r="K1076" s="353"/>
      <c r="L1076" s="354"/>
      <c r="M1076" s="353"/>
      <c r="N1076" s="371"/>
      <c r="O1076" s="70">
        <f t="shared" si="38"/>
        <v>0</v>
      </c>
      <c r="P1076" s="70">
        <f t="shared" si="38"/>
        <v>0</v>
      </c>
      <c r="Q1076" s="135" t="str">
        <f t="shared" si="37"/>
        <v/>
      </c>
    </row>
    <row r="1077" spans="1:17" x14ac:dyDescent="0.2">
      <c r="A1077" s="363"/>
      <c r="B1077" s="348"/>
      <c r="C1077" s="372"/>
      <c r="D1077" s="350"/>
      <c r="E1077" s="350"/>
      <c r="F1077" s="351"/>
      <c r="G1077" s="350"/>
      <c r="H1077" s="350"/>
      <c r="I1077" s="354"/>
      <c r="J1077" s="353"/>
      <c r="K1077" s="353"/>
      <c r="L1077" s="354"/>
      <c r="M1077" s="353"/>
      <c r="N1077" s="371"/>
      <c r="O1077" s="70">
        <f t="shared" si="38"/>
        <v>0</v>
      </c>
      <c r="P1077" s="70">
        <f t="shared" si="38"/>
        <v>0</v>
      </c>
      <c r="Q1077" s="135" t="str">
        <f t="shared" si="37"/>
        <v/>
      </c>
    </row>
    <row r="1078" spans="1:17" x14ac:dyDescent="0.2">
      <c r="A1078" s="363"/>
      <c r="B1078" s="348"/>
      <c r="C1078" s="372"/>
      <c r="D1078" s="350"/>
      <c r="E1078" s="350"/>
      <c r="F1078" s="351"/>
      <c r="G1078" s="350"/>
      <c r="H1078" s="350"/>
      <c r="I1078" s="354"/>
      <c r="J1078" s="353"/>
      <c r="K1078" s="353"/>
      <c r="L1078" s="354"/>
      <c r="M1078" s="353"/>
      <c r="N1078" s="371"/>
      <c r="O1078" s="70">
        <f t="shared" si="38"/>
        <v>0</v>
      </c>
      <c r="P1078" s="70">
        <f t="shared" si="38"/>
        <v>0</v>
      </c>
      <c r="Q1078" s="135" t="str">
        <f t="shared" si="37"/>
        <v/>
      </c>
    </row>
    <row r="1079" spans="1:17" x14ac:dyDescent="0.2">
      <c r="A1079" s="363"/>
      <c r="B1079" s="348"/>
      <c r="C1079" s="372"/>
      <c r="D1079" s="350"/>
      <c r="E1079" s="350"/>
      <c r="F1079" s="351"/>
      <c r="G1079" s="350"/>
      <c r="H1079" s="350"/>
      <c r="I1079" s="354"/>
      <c r="J1079" s="353"/>
      <c r="K1079" s="353"/>
      <c r="L1079" s="354"/>
      <c r="M1079" s="353"/>
      <c r="N1079" s="371"/>
      <c r="O1079" s="70">
        <f t="shared" si="38"/>
        <v>0</v>
      </c>
      <c r="P1079" s="70">
        <f t="shared" si="38"/>
        <v>0</v>
      </c>
      <c r="Q1079" s="135" t="str">
        <f t="shared" si="37"/>
        <v/>
      </c>
    </row>
    <row r="1080" spans="1:17" x14ac:dyDescent="0.2">
      <c r="A1080" s="363"/>
      <c r="B1080" s="348"/>
      <c r="C1080" s="372"/>
      <c r="D1080" s="350"/>
      <c r="E1080" s="350"/>
      <c r="F1080" s="351"/>
      <c r="G1080" s="350"/>
      <c r="H1080" s="350"/>
      <c r="I1080" s="354"/>
      <c r="J1080" s="353"/>
      <c r="K1080" s="353"/>
      <c r="L1080" s="354"/>
      <c r="M1080" s="353"/>
      <c r="N1080" s="371"/>
      <c r="O1080" s="70">
        <f t="shared" si="38"/>
        <v>0</v>
      </c>
      <c r="P1080" s="70">
        <f t="shared" si="38"/>
        <v>0</v>
      </c>
      <c r="Q1080" s="135" t="str">
        <f t="shared" si="37"/>
        <v/>
      </c>
    </row>
    <row r="1081" spans="1:17" x14ac:dyDescent="0.2">
      <c r="A1081" s="363"/>
      <c r="B1081" s="348"/>
      <c r="C1081" s="372"/>
      <c r="D1081" s="350"/>
      <c r="E1081" s="350"/>
      <c r="F1081" s="351"/>
      <c r="G1081" s="350"/>
      <c r="H1081" s="350"/>
      <c r="I1081" s="354"/>
      <c r="J1081" s="353"/>
      <c r="K1081" s="353"/>
      <c r="L1081" s="354"/>
      <c r="M1081" s="353"/>
      <c r="N1081" s="371"/>
      <c r="O1081" s="70">
        <f t="shared" si="38"/>
        <v>0</v>
      </c>
      <c r="P1081" s="70">
        <f t="shared" si="38"/>
        <v>0</v>
      </c>
      <c r="Q1081" s="135" t="str">
        <f t="shared" si="37"/>
        <v/>
      </c>
    </row>
    <row r="1082" spans="1:17" x14ac:dyDescent="0.2">
      <c r="A1082" s="363"/>
      <c r="B1082" s="348"/>
      <c r="C1082" s="372"/>
      <c r="D1082" s="350"/>
      <c r="E1082" s="350"/>
      <c r="F1082" s="351"/>
      <c r="G1082" s="350"/>
      <c r="H1082" s="350"/>
      <c r="I1082" s="354"/>
      <c r="J1082" s="353"/>
      <c r="K1082" s="353"/>
      <c r="L1082" s="354"/>
      <c r="M1082" s="353"/>
      <c r="N1082" s="371"/>
      <c r="O1082" s="70">
        <f t="shared" si="38"/>
        <v>0</v>
      </c>
      <c r="P1082" s="70">
        <f t="shared" si="38"/>
        <v>0</v>
      </c>
      <c r="Q1082" s="135" t="str">
        <f t="shared" si="37"/>
        <v/>
      </c>
    </row>
    <row r="1083" spans="1:17" x14ac:dyDescent="0.2">
      <c r="A1083" s="363"/>
      <c r="B1083" s="348"/>
      <c r="C1083" s="372"/>
      <c r="D1083" s="350"/>
      <c r="E1083" s="350"/>
      <c r="F1083" s="351"/>
      <c r="G1083" s="350"/>
      <c r="H1083" s="350"/>
      <c r="I1083" s="354"/>
      <c r="J1083" s="353"/>
      <c r="K1083" s="353"/>
      <c r="L1083" s="354"/>
      <c r="M1083" s="353"/>
      <c r="N1083" s="371"/>
      <c r="O1083" s="70">
        <f t="shared" si="38"/>
        <v>0</v>
      </c>
      <c r="P1083" s="70">
        <f t="shared" si="38"/>
        <v>0</v>
      </c>
      <c r="Q1083" s="135" t="str">
        <f t="shared" si="37"/>
        <v/>
      </c>
    </row>
    <row r="1084" spans="1:17" x14ac:dyDescent="0.2">
      <c r="A1084" s="363"/>
      <c r="B1084" s="348"/>
      <c r="C1084" s="372"/>
      <c r="D1084" s="350"/>
      <c r="E1084" s="350"/>
      <c r="F1084" s="351"/>
      <c r="G1084" s="350"/>
      <c r="H1084" s="350"/>
      <c r="I1084" s="354"/>
      <c r="J1084" s="353"/>
      <c r="K1084" s="353"/>
      <c r="L1084" s="354"/>
      <c r="M1084" s="353"/>
      <c r="N1084" s="371"/>
      <c r="O1084" s="70">
        <f t="shared" si="38"/>
        <v>0</v>
      </c>
      <c r="P1084" s="70">
        <f t="shared" si="38"/>
        <v>0</v>
      </c>
      <c r="Q1084" s="135" t="str">
        <f t="shared" si="37"/>
        <v/>
      </c>
    </row>
    <row r="1085" spans="1:17" x14ac:dyDescent="0.2">
      <c r="A1085" s="363"/>
      <c r="B1085" s="348"/>
      <c r="C1085" s="372"/>
      <c r="D1085" s="350"/>
      <c r="E1085" s="350"/>
      <c r="F1085" s="351"/>
      <c r="G1085" s="350"/>
      <c r="H1085" s="350"/>
      <c r="I1085" s="354"/>
      <c r="J1085" s="353"/>
      <c r="K1085" s="353"/>
      <c r="L1085" s="354"/>
      <c r="M1085" s="353"/>
      <c r="N1085" s="371"/>
      <c r="O1085" s="70">
        <f t="shared" si="38"/>
        <v>0</v>
      </c>
      <c r="P1085" s="70">
        <f t="shared" si="38"/>
        <v>0</v>
      </c>
      <c r="Q1085" s="135" t="str">
        <f t="shared" si="37"/>
        <v/>
      </c>
    </row>
    <row r="1086" spans="1:17" x14ac:dyDescent="0.2">
      <c r="A1086" s="363"/>
      <c r="B1086" s="348"/>
      <c r="C1086" s="372"/>
      <c r="D1086" s="350"/>
      <c r="E1086" s="350"/>
      <c r="F1086" s="351"/>
      <c r="G1086" s="350"/>
      <c r="H1086" s="350"/>
      <c r="I1086" s="354"/>
      <c r="J1086" s="353"/>
      <c r="K1086" s="353"/>
      <c r="L1086" s="354"/>
      <c r="M1086" s="353"/>
      <c r="N1086" s="371"/>
      <c r="O1086" s="70">
        <f t="shared" si="38"/>
        <v>0</v>
      </c>
      <c r="P1086" s="70">
        <f t="shared" si="38"/>
        <v>0</v>
      </c>
      <c r="Q1086" s="135" t="str">
        <f t="shared" si="37"/>
        <v/>
      </c>
    </row>
    <row r="1087" spans="1:17" x14ac:dyDescent="0.2">
      <c r="A1087" s="363"/>
      <c r="B1087" s="348"/>
      <c r="C1087" s="372"/>
      <c r="D1087" s="350"/>
      <c r="E1087" s="350"/>
      <c r="F1087" s="351"/>
      <c r="G1087" s="350"/>
      <c r="H1087" s="350"/>
      <c r="I1087" s="354"/>
      <c r="J1087" s="353"/>
      <c r="K1087" s="353"/>
      <c r="L1087" s="354"/>
      <c r="M1087" s="353"/>
      <c r="N1087" s="371"/>
      <c r="O1087" s="70">
        <f t="shared" si="38"/>
        <v>0</v>
      </c>
      <c r="P1087" s="70">
        <f t="shared" si="38"/>
        <v>0</v>
      </c>
      <c r="Q1087" s="135" t="str">
        <f t="shared" si="37"/>
        <v/>
      </c>
    </row>
    <row r="1088" spans="1:17" x14ac:dyDescent="0.2">
      <c r="A1088" s="363"/>
      <c r="B1088" s="348"/>
      <c r="C1088" s="372"/>
      <c r="D1088" s="350"/>
      <c r="E1088" s="350"/>
      <c r="F1088" s="351"/>
      <c r="G1088" s="350"/>
      <c r="H1088" s="350"/>
      <c r="I1088" s="354"/>
      <c r="J1088" s="353"/>
      <c r="K1088" s="353"/>
      <c r="L1088" s="354"/>
      <c r="M1088" s="353"/>
      <c r="N1088" s="371"/>
      <c r="O1088" s="70">
        <f t="shared" si="38"/>
        <v>0</v>
      </c>
      <c r="P1088" s="70">
        <f t="shared" si="38"/>
        <v>0</v>
      </c>
      <c r="Q1088" s="135" t="str">
        <f t="shared" si="37"/>
        <v/>
      </c>
    </row>
    <row r="1089" spans="1:17" x14ac:dyDescent="0.2">
      <c r="A1089" s="363"/>
      <c r="B1089" s="348"/>
      <c r="C1089" s="372"/>
      <c r="D1089" s="350"/>
      <c r="E1089" s="350"/>
      <c r="F1089" s="351"/>
      <c r="G1089" s="350"/>
      <c r="H1089" s="350"/>
      <c r="I1089" s="354"/>
      <c r="J1089" s="353"/>
      <c r="K1089" s="353"/>
      <c r="L1089" s="354"/>
      <c r="M1089" s="353"/>
      <c r="N1089" s="371"/>
      <c r="O1089" s="70">
        <f t="shared" si="38"/>
        <v>0</v>
      </c>
      <c r="P1089" s="70">
        <f t="shared" si="38"/>
        <v>0</v>
      </c>
      <c r="Q1089" s="135" t="str">
        <f t="shared" si="37"/>
        <v/>
      </c>
    </row>
    <row r="1090" spans="1:17" x14ac:dyDescent="0.2">
      <c r="A1090" s="363"/>
      <c r="B1090" s="348"/>
      <c r="C1090" s="372"/>
      <c r="D1090" s="350"/>
      <c r="E1090" s="350"/>
      <c r="F1090" s="351"/>
      <c r="G1090" s="350"/>
      <c r="H1090" s="350"/>
      <c r="I1090" s="354"/>
      <c r="J1090" s="353"/>
      <c r="K1090" s="353"/>
      <c r="L1090" s="354"/>
      <c r="M1090" s="353"/>
      <c r="N1090" s="371"/>
      <c r="O1090" s="70">
        <f t="shared" si="38"/>
        <v>0</v>
      </c>
      <c r="P1090" s="70">
        <f t="shared" si="38"/>
        <v>0</v>
      </c>
      <c r="Q1090" s="135" t="str">
        <f t="shared" si="37"/>
        <v/>
      </c>
    </row>
    <row r="1091" spans="1:17" x14ac:dyDescent="0.2">
      <c r="A1091" s="363"/>
      <c r="B1091" s="348"/>
      <c r="C1091" s="372"/>
      <c r="D1091" s="350"/>
      <c r="E1091" s="350"/>
      <c r="F1091" s="351"/>
      <c r="G1091" s="350"/>
      <c r="H1091" s="350"/>
      <c r="I1091" s="354"/>
      <c r="J1091" s="353"/>
      <c r="K1091" s="353"/>
      <c r="L1091" s="354"/>
      <c r="M1091" s="353"/>
      <c r="N1091" s="371"/>
      <c r="O1091" s="70">
        <f t="shared" si="38"/>
        <v>0</v>
      </c>
      <c r="P1091" s="70">
        <f t="shared" si="38"/>
        <v>0</v>
      </c>
      <c r="Q1091" s="135" t="str">
        <f t="shared" si="37"/>
        <v/>
      </c>
    </row>
    <row r="1092" spans="1:17" x14ac:dyDescent="0.2">
      <c r="A1092" s="363"/>
      <c r="B1092" s="348"/>
      <c r="C1092" s="372"/>
      <c r="D1092" s="350"/>
      <c r="E1092" s="350"/>
      <c r="F1092" s="351"/>
      <c r="G1092" s="350"/>
      <c r="H1092" s="350"/>
      <c r="I1092" s="354"/>
      <c r="J1092" s="353"/>
      <c r="K1092" s="353"/>
      <c r="L1092" s="354"/>
      <c r="M1092" s="353"/>
      <c r="N1092" s="371"/>
      <c r="O1092" s="70">
        <f t="shared" si="38"/>
        <v>0</v>
      </c>
      <c r="P1092" s="70">
        <f t="shared" si="38"/>
        <v>0</v>
      </c>
      <c r="Q1092" s="135" t="str">
        <f t="shared" si="37"/>
        <v/>
      </c>
    </row>
    <row r="1093" spans="1:17" x14ac:dyDescent="0.2">
      <c r="A1093" s="363"/>
      <c r="B1093" s="348"/>
      <c r="C1093" s="372"/>
      <c r="D1093" s="350"/>
      <c r="E1093" s="350"/>
      <c r="F1093" s="351"/>
      <c r="G1093" s="350"/>
      <c r="H1093" s="350"/>
      <c r="I1093" s="354"/>
      <c r="J1093" s="353"/>
      <c r="K1093" s="353"/>
      <c r="L1093" s="354"/>
      <c r="M1093" s="353"/>
      <c r="N1093" s="371"/>
      <c r="O1093" s="70">
        <f t="shared" si="38"/>
        <v>0</v>
      </c>
      <c r="P1093" s="70">
        <f t="shared" si="38"/>
        <v>0</v>
      </c>
      <c r="Q1093" s="135" t="str">
        <f t="shared" ref="Q1093:Q1156" si="39">SUBSTITUTE(D1093," ","_")</f>
        <v/>
      </c>
    </row>
    <row r="1094" spans="1:17" x14ac:dyDescent="0.2">
      <c r="A1094" s="363"/>
      <c r="B1094" s="348"/>
      <c r="C1094" s="372"/>
      <c r="D1094" s="350"/>
      <c r="E1094" s="350"/>
      <c r="F1094" s="351"/>
      <c r="G1094" s="350"/>
      <c r="H1094" s="350"/>
      <c r="I1094" s="354"/>
      <c r="J1094" s="353"/>
      <c r="K1094" s="353"/>
      <c r="L1094" s="354"/>
      <c r="M1094" s="353"/>
      <c r="N1094" s="371"/>
      <c r="O1094" s="70">
        <f t="shared" si="38"/>
        <v>0</v>
      </c>
      <c r="P1094" s="70">
        <f t="shared" si="38"/>
        <v>0</v>
      </c>
      <c r="Q1094" s="135" t="str">
        <f t="shared" si="39"/>
        <v/>
      </c>
    </row>
    <row r="1095" spans="1:17" x14ac:dyDescent="0.2">
      <c r="A1095" s="363"/>
      <c r="B1095" s="348"/>
      <c r="C1095" s="372"/>
      <c r="D1095" s="350"/>
      <c r="E1095" s="350"/>
      <c r="F1095" s="351"/>
      <c r="G1095" s="350"/>
      <c r="H1095" s="350"/>
      <c r="I1095" s="354"/>
      <c r="J1095" s="353"/>
      <c r="K1095" s="353"/>
      <c r="L1095" s="354"/>
      <c r="M1095" s="353"/>
      <c r="N1095" s="371"/>
      <c r="O1095" s="70">
        <f t="shared" si="38"/>
        <v>0</v>
      </c>
      <c r="P1095" s="70">
        <f t="shared" si="38"/>
        <v>0</v>
      </c>
      <c r="Q1095" s="135" t="str">
        <f t="shared" si="39"/>
        <v/>
      </c>
    </row>
    <row r="1096" spans="1:17" x14ac:dyDescent="0.2">
      <c r="A1096" s="363"/>
      <c r="B1096" s="348"/>
      <c r="C1096" s="372"/>
      <c r="D1096" s="350"/>
      <c r="E1096" s="350"/>
      <c r="F1096" s="351"/>
      <c r="G1096" s="350"/>
      <c r="H1096" s="350"/>
      <c r="I1096" s="354"/>
      <c r="J1096" s="353"/>
      <c r="K1096" s="353"/>
      <c r="L1096" s="354"/>
      <c r="M1096" s="353"/>
      <c r="N1096" s="371"/>
      <c r="O1096" s="70">
        <f t="shared" si="38"/>
        <v>0</v>
      </c>
      <c r="P1096" s="70">
        <f t="shared" si="38"/>
        <v>0</v>
      </c>
      <c r="Q1096" s="135" t="str">
        <f t="shared" si="39"/>
        <v/>
      </c>
    </row>
    <row r="1097" spans="1:17" x14ac:dyDescent="0.2">
      <c r="A1097" s="363"/>
      <c r="B1097" s="348"/>
      <c r="C1097" s="372"/>
      <c r="D1097" s="350"/>
      <c r="E1097" s="350"/>
      <c r="F1097" s="351"/>
      <c r="G1097" s="350"/>
      <c r="H1097" s="350"/>
      <c r="I1097" s="354"/>
      <c r="J1097" s="353"/>
      <c r="K1097" s="353"/>
      <c r="L1097" s="354"/>
      <c r="M1097" s="353"/>
      <c r="N1097" s="371"/>
      <c r="O1097" s="70">
        <f t="shared" si="38"/>
        <v>0</v>
      </c>
      <c r="P1097" s="70">
        <f t="shared" si="38"/>
        <v>0</v>
      </c>
      <c r="Q1097" s="135" t="str">
        <f t="shared" si="39"/>
        <v/>
      </c>
    </row>
    <row r="1098" spans="1:17" x14ac:dyDescent="0.2">
      <c r="A1098" s="363"/>
      <c r="B1098" s="348"/>
      <c r="C1098" s="372"/>
      <c r="D1098" s="350"/>
      <c r="E1098" s="350"/>
      <c r="F1098" s="351"/>
      <c r="G1098" s="350"/>
      <c r="H1098" s="350"/>
      <c r="I1098" s="354"/>
      <c r="J1098" s="353"/>
      <c r="K1098" s="353"/>
      <c r="L1098" s="354"/>
      <c r="M1098" s="353"/>
      <c r="N1098" s="371"/>
      <c r="O1098" s="70">
        <f t="shared" si="38"/>
        <v>0</v>
      </c>
      <c r="P1098" s="70">
        <f t="shared" si="38"/>
        <v>0</v>
      </c>
      <c r="Q1098" s="135" t="str">
        <f t="shared" si="39"/>
        <v/>
      </c>
    </row>
    <row r="1099" spans="1:17" x14ac:dyDescent="0.2">
      <c r="A1099" s="363"/>
      <c r="B1099" s="348"/>
      <c r="C1099" s="372"/>
      <c r="D1099" s="350"/>
      <c r="E1099" s="350"/>
      <c r="F1099" s="351"/>
      <c r="G1099" s="350"/>
      <c r="H1099" s="350"/>
      <c r="I1099" s="354"/>
      <c r="J1099" s="353"/>
      <c r="K1099" s="353"/>
      <c r="L1099" s="354"/>
      <c r="M1099" s="353"/>
      <c r="N1099" s="371"/>
      <c r="O1099" s="70">
        <f t="shared" si="38"/>
        <v>0</v>
      </c>
      <c r="P1099" s="70">
        <f t="shared" si="38"/>
        <v>0</v>
      </c>
      <c r="Q1099" s="135" t="str">
        <f t="shared" si="39"/>
        <v/>
      </c>
    </row>
    <row r="1100" spans="1:17" x14ac:dyDescent="0.2">
      <c r="A1100" s="363"/>
      <c r="B1100" s="348"/>
      <c r="C1100" s="372"/>
      <c r="D1100" s="350"/>
      <c r="E1100" s="350"/>
      <c r="F1100" s="351"/>
      <c r="G1100" s="350"/>
      <c r="H1100" s="350"/>
      <c r="I1100" s="354"/>
      <c r="J1100" s="353"/>
      <c r="K1100" s="353"/>
      <c r="L1100" s="354"/>
      <c r="M1100" s="353"/>
      <c r="N1100" s="371"/>
      <c r="O1100" s="70">
        <f t="shared" si="38"/>
        <v>0</v>
      </c>
      <c r="P1100" s="70">
        <f t="shared" si="38"/>
        <v>0</v>
      </c>
      <c r="Q1100" s="135" t="str">
        <f t="shared" si="39"/>
        <v/>
      </c>
    </row>
    <row r="1101" spans="1:17" x14ac:dyDescent="0.2">
      <c r="A1101" s="363"/>
      <c r="B1101" s="348"/>
      <c r="C1101" s="372"/>
      <c r="D1101" s="350"/>
      <c r="E1101" s="350"/>
      <c r="F1101" s="351"/>
      <c r="G1101" s="350"/>
      <c r="H1101" s="350"/>
      <c r="I1101" s="354"/>
      <c r="J1101" s="353"/>
      <c r="K1101" s="353"/>
      <c r="L1101" s="354"/>
      <c r="M1101" s="353"/>
      <c r="N1101" s="371"/>
      <c r="O1101" s="70">
        <f t="shared" si="38"/>
        <v>0</v>
      </c>
      <c r="P1101" s="70">
        <f t="shared" si="38"/>
        <v>0</v>
      </c>
      <c r="Q1101" s="135" t="str">
        <f t="shared" si="39"/>
        <v/>
      </c>
    </row>
    <row r="1102" spans="1:17" x14ac:dyDescent="0.2">
      <c r="A1102" s="363"/>
      <c r="B1102" s="348"/>
      <c r="C1102" s="372"/>
      <c r="D1102" s="350"/>
      <c r="E1102" s="350"/>
      <c r="F1102" s="351"/>
      <c r="G1102" s="350"/>
      <c r="H1102" s="350"/>
      <c r="I1102" s="354"/>
      <c r="J1102" s="353"/>
      <c r="K1102" s="353"/>
      <c r="L1102" s="354"/>
      <c r="M1102" s="353"/>
      <c r="N1102" s="371"/>
      <c r="O1102" s="70">
        <f t="shared" si="38"/>
        <v>0</v>
      </c>
      <c r="P1102" s="70">
        <f t="shared" si="38"/>
        <v>0</v>
      </c>
      <c r="Q1102" s="135" t="str">
        <f t="shared" si="39"/>
        <v/>
      </c>
    </row>
    <row r="1103" spans="1:17" x14ac:dyDescent="0.2">
      <c r="A1103" s="363"/>
      <c r="B1103" s="348"/>
      <c r="C1103" s="372"/>
      <c r="D1103" s="350"/>
      <c r="E1103" s="350"/>
      <c r="F1103" s="351"/>
      <c r="G1103" s="350"/>
      <c r="H1103" s="350"/>
      <c r="I1103" s="354"/>
      <c r="J1103" s="353"/>
      <c r="K1103" s="353"/>
      <c r="L1103" s="354"/>
      <c r="M1103" s="353"/>
      <c r="N1103" s="371"/>
      <c r="O1103" s="70">
        <f t="shared" si="38"/>
        <v>0</v>
      </c>
      <c r="P1103" s="70">
        <f t="shared" si="38"/>
        <v>0</v>
      </c>
      <c r="Q1103" s="135" t="str">
        <f t="shared" si="39"/>
        <v/>
      </c>
    </row>
    <row r="1104" spans="1:17" x14ac:dyDescent="0.2">
      <c r="A1104" s="363"/>
      <c r="B1104" s="348"/>
      <c r="C1104" s="372"/>
      <c r="D1104" s="350"/>
      <c r="E1104" s="350"/>
      <c r="F1104" s="351"/>
      <c r="G1104" s="350"/>
      <c r="H1104" s="350"/>
      <c r="I1104" s="354"/>
      <c r="J1104" s="353"/>
      <c r="K1104" s="353"/>
      <c r="L1104" s="354"/>
      <c r="M1104" s="353"/>
      <c r="N1104" s="371"/>
      <c r="O1104" s="70">
        <f t="shared" si="38"/>
        <v>0</v>
      </c>
      <c r="P1104" s="70">
        <f t="shared" si="38"/>
        <v>0</v>
      </c>
      <c r="Q1104" s="135" t="str">
        <f t="shared" si="39"/>
        <v/>
      </c>
    </row>
    <row r="1105" spans="1:17" x14ac:dyDescent="0.2">
      <c r="A1105" s="363"/>
      <c r="B1105" s="348"/>
      <c r="C1105" s="372"/>
      <c r="D1105" s="350"/>
      <c r="E1105" s="350"/>
      <c r="F1105" s="351"/>
      <c r="G1105" s="350"/>
      <c r="H1105" s="350"/>
      <c r="I1105" s="354"/>
      <c r="J1105" s="353"/>
      <c r="K1105" s="353"/>
      <c r="L1105" s="354"/>
      <c r="M1105" s="353"/>
      <c r="N1105" s="371"/>
      <c r="O1105" s="70">
        <f t="shared" si="38"/>
        <v>0</v>
      </c>
      <c r="P1105" s="70">
        <f t="shared" si="38"/>
        <v>0</v>
      </c>
      <c r="Q1105" s="135" t="str">
        <f t="shared" si="39"/>
        <v/>
      </c>
    </row>
    <row r="1106" spans="1:17" x14ac:dyDescent="0.2">
      <c r="A1106" s="363"/>
      <c r="B1106" s="348"/>
      <c r="C1106" s="372"/>
      <c r="D1106" s="350"/>
      <c r="E1106" s="350"/>
      <c r="F1106" s="351"/>
      <c r="G1106" s="350"/>
      <c r="H1106" s="350"/>
      <c r="I1106" s="354"/>
      <c r="J1106" s="353"/>
      <c r="K1106" s="353"/>
      <c r="L1106" s="354"/>
      <c r="M1106" s="353"/>
      <c r="N1106" s="371"/>
      <c r="O1106" s="70">
        <f t="shared" si="38"/>
        <v>0</v>
      </c>
      <c r="P1106" s="70">
        <f t="shared" si="38"/>
        <v>0</v>
      </c>
      <c r="Q1106" s="135" t="str">
        <f t="shared" si="39"/>
        <v/>
      </c>
    </row>
    <row r="1107" spans="1:17" x14ac:dyDescent="0.2">
      <c r="A1107" s="363"/>
      <c r="B1107" s="348"/>
      <c r="C1107" s="372"/>
      <c r="D1107" s="350"/>
      <c r="E1107" s="350"/>
      <c r="F1107" s="351"/>
      <c r="G1107" s="350"/>
      <c r="H1107" s="350"/>
      <c r="I1107" s="354"/>
      <c r="J1107" s="353"/>
      <c r="K1107" s="353"/>
      <c r="L1107" s="354"/>
      <c r="M1107" s="353"/>
      <c r="N1107" s="371"/>
      <c r="O1107" s="70">
        <f t="shared" si="38"/>
        <v>0</v>
      </c>
      <c r="P1107" s="70">
        <f t="shared" si="38"/>
        <v>0</v>
      </c>
      <c r="Q1107" s="135" t="str">
        <f t="shared" si="39"/>
        <v/>
      </c>
    </row>
    <row r="1108" spans="1:17" x14ac:dyDescent="0.2">
      <c r="A1108" s="363"/>
      <c r="B1108" s="348"/>
      <c r="C1108" s="372"/>
      <c r="D1108" s="350"/>
      <c r="E1108" s="350"/>
      <c r="F1108" s="351"/>
      <c r="G1108" s="350"/>
      <c r="H1108" s="350"/>
      <c r="I1108" s="354"/>
      <c r="J1108" s="353"/>
      <c r="K1108" s="353"/>
      <c r="L1108" s="354"/>
      <c r="M1108" s="353"/>
      <c r="N1108" s="371"/>
      <c r="O1108" s="70">
        <f t="shared" si="38"/>
        <v>0</v>
      </c>
      <c r="P1108" s="70">
        <f t="shared" si="38"/>
        <v>0</v>
      </c>
      <c r="Q1108" s="135" t="str">
        <f t="shared" si="39"/>
        <v/>
      </c>
    </row>
    <row r="1109" spans="1:17" x14ac:dyDescent="0.2">
      <c r="A1109" s="363"/>
      <c r="B1109" s="348"/>
      <c r="C1109" s="372"/>
      <c r="D1109" s="350"/>
      <c r="E1109" s="350"/>
      <c r="F1109" s="351"/>
      <c r="G1109" s="350"/>
      <c r="H1109" s="350"/>
      <c r="I1109" s="354"/>
      <c r="J1109" s="353"/>
      <c r="K1109" s="353"/>
      <c r="L1109" s="354"/>
      <c r="M1109" s="353"/>
      <c r="N1109" s="371"/>
      <c r="O1109" s="70">
        <f t="shared" si="38"/>
        <v>0</v>
      </c>
      <c r="P1109" s="70">
        <f t="shared" si="38"/>
        <v>0</v>
      </c>
      <c r="Q1109" s="135" t="str">
        <f t="shared" si="39"/>
        <v/>
      </c>
    </row>
    <row r="1110" spans="1:17" x14ac:dyDescent="0.2">
      <c r="A1110" s="363"/>
      <c r="B1110" s="348"/>
      <c r="C1110" s="372"/>
      <c r="D1110" s="350"/>
      <c r="E1110" s="350"/>
      <c r="F1110" s="351"/>
      <c r="G1110" s="350"/>
      <c r="H1110" s="350"/>
      <c r="I1110" s="354"/>
      <c r="J1110" s="353"/>
      <c r="K1110" s="353"/>
      <c r="L1110" s="354"/>
      <c r="M1110" s="353"/>
      <c r="N1110" s="371"/>
      <c r="O1110" s="70">
        <f t="shared" si="38"/>
        <v>0</v>
      </c>
      <c r="P1110" s="70">
        <f t="shared" si="38"/>
        <v>0</v>
      </c>
      <c r="Q1110" s="135" t="str">
        <f t="shared" si="39"/>
        <v/>
      </c>
    </row>
    <row r="1111" spans="1:17" x14ac:dyDescent="0.2">
      <c r="A1111" s="363"/>
      <c r="B1111" s="348"/>
      <c r="C1111" s="372"/>
      <c r="D1111" s="350"/>
      <c r="E1111" s="350"/>
      <c r="F1111" s="351"/>
      <c r="G1111" s="350"/>
      <c r="H1111" s="350"/>
      <c r="I1111" s="354"/>
      <c r="J1111" s="353"/>
      <c r="K1111" s="353"/>
      <c r="L1111" s="354"/>
      <c r="M1111" s="353"/>
      <c r="N1111" s="371"/>
      <c r="O1111" s="70">
        <f t="shared" si="38"/>
        <v>0</v>
      </c>
      <c r="P1111" s="70">
        <f t="shared" si="38"/>
        <v>0</v>
      </c>
      <c r="Q1111" s="135" t="str">
        <f t="shared" si="39"/>
        <v/>
      </c>
    </row>
    <row r="1112" spans="1:17" x14ac:dyDescent="0.2">
      <c r="A1112" s="363"/>
      <c r="B1112" s="348"/>
      <c r="C1112" s="372"/>
      <c r="D1112" s="350"/>
      <c r="E1112" s="350"/>
      <c r="F1112" s="351"/>
      <c r="G1112" s="350"/>
      <c r="H1112" s="350"/>
      <c r="I1112" s="354"/>
      <c r="J1112" s="353"/>
      <c r="K1112" s="353"/>
      <c r="L1112" s="354"/>
      <c r="M1112" s="353"/>
      <c r="N1112" s="371"/>
      <c r="O1112" s="70">
        <f t="shared" si="38"/>
        <v>0</v>
      </c>
      <c r="P1112" s="70">
        <f t="shared" si="38"/>
        <v>0</v>
      </c>
      <c r="Q1112" s="135" t="str">
        <f t="shared" si="39"/>
        <v/>
      </c>
    </row>
    <row r="1113" spans="1:17" x14ac:dyDescent="0.2">
      <c r="A1113" s="363"/>
      <c r="B1113" s="348"/>
      <c r="C1113" s="372"/>
      <c r="D1113" s="350"/>
      <c r="E1113" s="350"/>
      <c r="F1113" s="351"/>
      <c r="G1113" s="350"/>
      <c r="H1113" s="350"/>
      <c r="I1113" s="354"/>
      <c r="J1113" s="353"/>
      <c r="K1113" s="353"/>
      <c r="L1113" s="354"/>
      <c r="M1113" s="353"/>
      <c r="N1113" s="371"/>
      <c r="O1113" s="70">
        <f t="shared" si="38"/>
        <v>0</v>
      </c>
      <c r="P1113" s="70">
        <f t="shared" si="38"/>
        <v>0</v>
      </c>
      <c r="Q1113" s="135" t="str">
        <f t="shared" si="39"/>
        <v/>
      </c>
    </row>
    <row r="1114" spans="1:17" x14ac:dyDescent="0.2">
      <c r="A1114" s="363"/>
      <c r="B1114" s="348"/>
      <c r="C1114" s="372"/>
      <c r="D1114" s="350"/>
      <c r="E1114" s="350"/>
      <c r="F1114" s="351"/>
      <c r="G1114" s="350"/>
      <c r="H1114" s="350"/>
      <c r="I1114" s="354"/>
      <c r="J1114" s="353"/>
      <c r="K1114" s="353"/>
      <c r="L1114" s="354"/>
      <c r="M1114" s="353"/>
      <c r="N1114" s="371"/>
      <c r="O1114" s="70">
        <f t="shared" si="38"/>
        <v>0</v>
      </c>
      <c r="P1114" s="70">
        <f t="shared" si="38"/>
        <v>0</v>
      </c>
      <c r="Q1114" s="135" t="str">
        <f t="shared" si="39"/>
        <v/>
      </c>
    </row>
    <row r="1115" spans="1:17" x14ac:dyDescent="0.2">
      <c r="A1115" s="363"/>
      <c r="B1115" s="348"/>
      <c r="C1115" s="372"/>
      <c r="D1115" s="350"/>
      <c r="E1115" s="350"/>
      <c r="F1115" s="351"/>
      <c r="G1115" s="350"/>
      <c r="H1115" s="350"/>
      <c r="I1115" s="354"/>
      <c r="J1115" s="353"/>
      <c r="K1115" s="353"/>
      <c r="L1115" s="354"/>
      <c r="M1115" s="353"/>
      <c r="N1115" s="371"/>
      <c r="O1115" s="70">
        <f t="shared" si="38"/>
        <v>0</v>
      </c>
      <c r="P1115" s="70">
        <f t="shared" si="38"/>
        <v>0</v>
      </c>
      <c r="Q1115" s="135" t="str">
        <f t="shared" si="39"/>
        <v/>
      </c>
    </row>
    <row r="1116" spans="1:17" x14ac:dyDescent="0.2">
      <c r="A1116" s="363"/>
      <c r="B1116" s="348"/>
      <c r="C1116" s="372"/>
      <c r="D1116" s="350"/>
      <c r="E1116" s="350"/>
      <c r="F1116" s="351"/>
      <c r="G1116" s="350"/>
      <c r="H1116" s="350"/>
      <c r="I1116" s="354"/>
      <c r="J1116" s="353"/>
      <c r="K1116" s="353"/>
      <c r="L1116" s="354"/>
      <c r="M1116" s="353"/>
      <c r="N1116" s="371"/>
      <c r="O1116" s="70">
        <f t="shared" si="38"/>
        <v>0</v>
      </c>
      <c r="P1116" s="70">
        <f t="shared" si="38"/>
        <v>0</v>
      </c>
      <c r="Q1116" s="135" t="str">
        <f t="shared" si="39"/>
        <v/>
      </c>
    </row>
    <row r="1117" spans="1:17" x14ac:dyDescent="0.2">
      <c r="A1117" s="363"/>
      <c r="B1117" s="348"/>
      <c r="C1117" s="372"/>
      <c r="D1117" s="350"/>
      <c r="E1117" s="350"/>
      <c r="F1117" s="351"/>
      <c r="G1117" s="350"/>
      <c r="H1117" s="350"/>
      <c r="I1117" s="354"/>
      <c r="J1117" s="353"/>
      <c r="K1117" s="353"/>
      <c r="L1117" s="354"/>
      <c r="M1117" s="353"/>
      <c r="N1117" s="371"/>
      <c r="O1117" s="70">
        <f t="shared" si="38"/>
        <v>0</v>
      </c>
      <c r="P1117" s="70">
        <f t="shared" si="38"/>
        <v>0</v>
      </c>
      <c r="Q1117" s="135" t="str">
        <f t="shared" si="39"/>
        <v/>
      </c>
    </row>
    <row r="1118" spans="1:17" x14ac:dyDescent="0.2">
      <c r="A1118" s="363"/>
      <c r="B1118" s="348"/>
      <c r="C1118" s="372"/>
      <c r="D1118" s="350"/>
      <c r="E1118" s="350"/>
      <c r="F1118" s="351"/>
      <c r="G1118" s="350"/>
      <c r="H1118" s="350"/>
      <c r="I1118" s="354"/>
      <c r="J1118" s="353"/>
      <c r="K1118" s="353"/>
      <c r="L1118" s="354"/>
      <c r="M1118" s="353"/>
      <c r="N1118" s="371"/>
      <c r="O1118" s="70">
        <f t="shared" si="38"/>
        <v>0</v>
      </c>
      <c r="P1118" s="70">
        <f t="shared" si="38"/>
        <v>0</v>
      </c>
      <c r="Q1118" s="135" t="str">
        <f t="shared" si="39"/>
        <v/>
      </c>
    </row>
    <row r="1119" spans="1:17" x14ac:dyDescent="0.2">
      <c r="A1119" s="363"/>
      <c r="B1119" s="348"/>
      <c r="C1119" s="372"/>
      <c r="D1119" s="350"/>
      <c r="E1119" s="350"/>
      <c r="F1119" s="351"/>
      <c r="G1119" s="350"/>
      <c r="H1119" s="350"/>
      <c r="I1119" s="354"/>
      <c r="J1119" s="353"/>
      <c r="K1119" s="353"/>
      <c r="L1119" s="354"/>
      <c r="M1119" s="353"/>
      <c r="N1119" s="371"/>
      <c r="O1119" s="70">
        <f t="shared" si="38"/>
        <v>0</v>
      </c>
      <c r="P1119" s="70">
        <f t="shared" si="38"/>
        <v>0</v>
      </c>
      <c r="Q1119" s="135" t="str">
        <f t="shared" si="39"/>
        <v/>
      </c>
    </row>
    <row r="1120" spans="1:17" x14ac:dyDescent="0.2">
      <c r="A1120" s="363"/>
      <c r="B1120" s="348"/>
      <c r="C1120" s="372"/>
      <c r="D1120" s="350"/>
      <c r="E1120" s="350"/>
      <c r="F1120" s="351"/>
      <c r="G1120" s="350"/>
      <c r="H1120" s="350"/>
      <c r="I1120" s="354"/>
      <c r="J1120" s="353"/>
      <c r="K1120" s="353"/>
      <c r="L1120" s="354"/>
      <c r="M1120" s="353"/>
      <c r="N1120" s="371"/>
      <c r="O1120" s="70">
        <f t="shared" si="38"/>
        <v>0</v>
      </c>
      <c r="P1120" s="70">
        <f t="shared" si="38"/>
        <v>0</v>
      </c>
      <c r="Q1120" s="135" t="str">
        <f t="shared" si="39"/>
        <v/>
      </c>
    </row>
    <row r="1121" spans="1:17" x14ac:dyDescent="0.2">
      <c r="A1121" s="363"/>
      <c r="B1121" s="348"/>
      <c r="C1121" s="372"/>
      <c r="D1121" s="350"/>
      <c r="E1121" s="350"/>
      <c r="F1121" s="351"/>
      <c r="G1121" s="350"/>
      <c r="H1121" s="350"/>
      <c r="I1121" s="354"/>
      <c r="J1121" s="353"/>
      <c r="K1121" s="353"/>
      <c r="L1121" s="354"/>
      <c r="M1121" s="353"/>
      <c r="N1121" s="371"/>
      <c r="O1121" s="70">
        <f t="shared" si="38"/>
        <v>0</v>
      </c>
      <c r="P1121" s="70">
        <f t="shared" si="38"/>
        <v>0</v>
      </c>
      <c r="Q1121" s="135" t="str">
        <f t="shared" si="39"/>
        <v/>
      </c>
    </row>
    <row r="1122" spans="1:17" x14ac:dyDescent="0.2">
      <c r="A1122" s="363"/>
      <c r="B1122" s="348"/>
      <c r="C1122" s="372"/>
      <c r="D1122" s="350"/>
      <c r="E1122" s="350"/>
      <c r="F1122" s="351"/>
      <c r="G1122" s="350"/>
      <c r="H1122" s="350"/>
      <c r="I1122" s="354"/>
      <c r="J1122" s="353"/>
      <c r="K1122" s="353"/>
      <c r="L1122" s="354"/>
      <c r="M1122" s="353"/>
      <c r="N1122" s="371"/>
      <c r="O1122" s="70">
        <f t="shared" si="38"/>
        <v>0</v>
      </c>
      <c r="P1122" s="70">
        <f t="shared" si="38"/>
        <v>0</v>
      </c>
      <c r="Q1122" s="135" t="str">
        <f t="shared" si="39"/>
        <v/>
      </c>
    </row>
    <row r="1123" spans="1:17" x14ac:dyDescent="0.2">
      <c r="A1123" s="363"/>
      <c r="B1123" s="348"/>
      <c r="C1123" s="372"/>
      <c r="D1123" s="350"/>
      <c r="E1123" s="350"/>
      <c r="F1123" s="351"/>
      <c r="G1123" s="350"/>
      <c r="H1123" s="350"/>
      <c r="I1123" s="354"/>
      <c r="J1123" s="353"/>
      <c r="K1123" s="353"/>
      <c r="L1123" s="354"/>
      <c r="M1123" s="353"/>
      <c r="N1123" s="371"/>
      <c r="O1123" s="70">
        <f t="shared" ref="O1123:P1184" si="40">IF(B1123=0,0,IF(YEAR(B1123)=$P$1,MONTH(B1123)-$O$1+1,(YEAR(B1123)-$P$1)*12-$O$1+1+MONTH(B1123)))</f>
        <v>0</v>
      </c>
      <c r="P1123" s="70">
        <f t="shared" si="40"/>
        <v>0</v>
      </c>
      <c r="Q1123" s="135" t="str">
        <f t="shared" si="39"/>
        <v/>
      </c>
    </row>
    <row r="1124" spans="1:17" x14ac:dyDescent="0.2">
      <c r="A1124" s="363"/>
      <c r="B1124" s="348"/>
      <c r="C1124" s="372"/>
      <c r="D1124" s="350"/>
      <c r="E1124" s="350"/>
      <c r="F1124" s="351"/>
      <c r="G1124" s="350"/>
      <c r="H1124" s="350"/>
      <c r="I1124" s="354"/>
      <c r="J1124" s="353"/>
      <c r="K1124" s="353"/>
      <c r="L1124" s="354"/>
      <c r="M1124" s="353"/>
      <c r="N1124" s="371"/>
      <c r="O1124" s="70">
        <f t="shared" si="40"/>
        <v>0</v>
      </c>
      <c r="P1124" s="70">
        <f t="shared" si="40"/>
        <v>0</v>
      </c>
      <c r="Q1124" s="135" t="str">
        <f t="shared" si="39"/>
        <v/>
      </c>
    </row>
    <row r="1125" spans="1:17" x14ac:dyDescent="0.2">
      <c r="A1125" s="363"/>
      <c r="B1125" s="348"/>
      <c r="C1125" s="372"/>
      <c r="D1125" s="350"/>
      <c r="E1125" s="350"/>
      <c r="F1125" s="351"/>
      <c r="G1125" s="350"/>
      <c r="H1125" s="350"/>
      <c r="I1125" s="354"/>
      <c r="J1125" s="353"/>
      <c r="K1125" s="353"/>
      <c r="L1125" s="354"/>
      <c r="M1125" s="353"/>
      <c r="N1125" s="371"/>
      <c r="O1125" s="70">
        <f t="shared" si="40"/>
        <v>0</v>
      </c>
      <c r="P1125" s="70">
        <f t="shared" si="40"/>
        <v>0</v>
      </c>
      <c r="Q1125" s="135" t="str">
        <f t="shared" si="39"/>
        <v/>
      </c>
    </row>
    <row r="1126" spans="1:17" x14ac:dyDescent="0.2">
      <c r="A1126" s="363"/>
      <c r="B1126" s="348"/>
      <c r="C1126" s="372"/>
      <c r="D1126" s="350"/>
      <c r="E1126" s="350"/>
      <c r="F1126" s="351"/>
      <c r="G1126" s="350"/>
      <c r="H1126" s="350"/>
      <c r="I1126" s="354"/>
      <c r="J1126" s="353"/>
      <c r="K1126" s="353"/>
      <c r="L1126" s="354"/>
      <c r="M1126" s="353"/>
      <c r="N1126" s="371"/>
      <c r="O1126" s="70">
        <f t="shared" si="40"/>
        <v>0</v>
      </c>
      <c r="P1126" s="70">
        <f t="shared" si="40"/>
        <v>0</v>
      </c>
      <c r="Q1126" s="135" t="str">
        <f t="shared" si="39"/>
        <v/>
      </c>
    </row>
    <row r="1127" spans="1:17" x14ac:dyDescent="0.2">
      <c r="A1127" s="363"/>
      <c r="B1127" s="348"/>
      <c r="C1127" s="372"/>
      <c r="D1127" s="350"/>
      <c r="E1127" s="350"/>
      <c r="F1127" s="351"/>
      <c r="G1127" s="350"/>
      <c r="H1127" s="350"/>
      <c r="I1127" s="354"/>
      <c r="J1127" s="353"/>
      <c r="K1127" s="353"/>
      <c r="L1127" s="354"/>
      <c r="M1127" s="353"/>
      <c r="N1127" s="371"/>
      <c r="O1127" s="70">
        <f t="shared" si="40"/>
        <v>0</v>
      </c>
      <c r="P1127" s="70">
        <f t="shared" si="40"/>
        <v>0</v>
      </c>
      <c r="Q1127" s="135" t="str">
        <f t="shared" si="39"/>
        <v/>
      </c>
    </row>
    <row r="1128" spans="1:17" x14ac:dyDescent="0.2">
      <c r="A1128" s="363"/>
      <c r="B1128" s="348"/>
      <c r="C1128" s="372"/>
      <c r="D1128" s="350"/>
      <c r="E1128" s="350"/>
      <c r="F1128" s="351"/>
      <c r="G1128" s="350"/>
      <c r="H1128" s="350"/>
      <c r="I1128" s="354"/>
      <c r="J1128" s="353"/>
      <c r="K1128" s="353"/>
      <c r="L1128" s="354"/>
      <c r="M1128" s="353"/>
      <c r="N1128" s="371"/>
      <c r="O1128" s="70">
        <f t="shared" si="40"/>
        <v>0</v>
      </c>
      <c r="P1128" s="70">
        <f t="shared" si="40"/>
        <v>0</v>
      </c>
      <c r="Q1128" s="135" t="str">
        <f t="shared" si="39"/>
        <v/>
      </c>
    </row>
    <row r="1129" spans="1:17" x14ac:dyDescent="0.2">
      <c r="A1129" s="363"/>
      <c r="B1129" s="348"/>
      <c r="C1129" s="372"/>
      <c r="D1129" s="350"/>
      <c r="E1129" s="350"/>
      <c r="F1129" s="351"/>
      <c r="G1129" s="350"/>
      <c r="H1129" s="350"/>
      <c r="I1129" s="354"/>
      <c r="J1129" s="353"/>
      <c r="K1129" s="353"/>
      <c r="L1129" s="354"/>
      <c r="M1129" s="353"/>
      <c r="N1129" s="371"/>
      <c r="O1129" s="70">
        <f t="shared" si="40"/>
        <v>0</v>
      </c>
      <c r="P1129" s="70">
        <f t="shared" si="40"/>
        <v>0</v>
      </c>
      <c r="Q1129" s="135" t="str">
        <f t="shared" si="39"/>
        <v/>
      </c>
    </row>
    <row r="1130" spans="1:17" x14ac:dyDescent="0.2">
      <c r="A1130" s="363"/>
      <c r="B1130" s="348"/>
      <c r="C1130" s="372"/>
      <c r="D1130" s="350"/>
      <c r="E1130" s="350"/>
      <c r="F1130" s="351"/>
      <c r="G1130" s="350"/>
      <c r="H1130" s="350"/>
      <c r="I1130" s="354"/>
      <c r="J1130" s="353"/>
      <c r="K1130" s="353"/>
      <c r="L1130" s="354"/>
      <c r="M1130" s="353"/>
      <c r="N1130" s="371"/>
      <c r="O1130" s="70">
        <f t="shared" si="40"/>
        <v>0</v>
      </c>
      <c r="P1130" s="70">
        <f t="shared" si="40"/>
        <v>0</v>
      </c>
      <c r="Q1130" s="135" t="str">
        <f t="shared" si="39"/>
        <v/>
      </c>
    </row>
    <row r="1131" spans="1:17" x14ac:dyDescent="0.2">
      <c r="A1131" s="363"/>
      <c r="B1131" s="348"/>
      <c r="C1131" s="372"/>
      <c r="D1131" s="350"/>
      <c r="E1131" s="350"/>
      <c r="F1131" s="351"/>
      <c r="G1131" s="350"/>
      <c r="H1131" s="350"/>
      <c r="I1131" s="354"/>
      <c r="J1131" s="353"/>
      <c r="K1131" s="353"/>
      <c r="L1131" s="354"/>
      <c r="M1131" s="353"/>
      <c r="N1131" s="371"/>
      <c r="O1131" s="70">
        <f t="shared" si="40"/>
        <v>0</v>
      </c>
      <c r="P1131" s="70">
        <f t="shared" si="40"/>
        <v>0</v>
      </c>
      <c r="Q1131" s="135" t="str">
        <f t="shared" si="39"/>
        <v/>
      </c>
    </row>
    <row r="1132" spans="1:17" x14ac:dyDescent="0.2">
      <c r="A1132" s="363"/>
      <c r="B1132" s="348"/>
      <c r="C1132" s="372"/>
      <c r="D1132" s="350"/>
      <c r="E1132" s="350"/>
      <c r="F1132" s="351"/>
      <c r="G1132" s="350"/>
      <c r="H1132" s="350"/>
      <c r="I1132" s="354"/>
      <c r="J1132" s="353"/>
      <c r="K1132" s="353"/>
      <c r="L1132" s="354"/>
      <c r="M1132" s="353"/>
      <c r="N1132" s="371"/>
      <c r="O1132" s="70">
        <f t="shared" si="40"/>
        <v>0</v>
      </c>
      <c r="P1132" s="70">
        <f t="shared" si="40"/>
        <v>0</v>
      </c>
      <c r="Q1132" s="135" t="str">
        <f t="shared" si="39"/>
        <v/>
      </c>
    </row>
    <row r="1133" spans="1:17" x14ac:dyDescent="0.2">
      <c r="A1133" s="363"/>
      <c r="B1133" s="348"/>
      <c r="C1133" s="372"/>
      <c r="D1133" s="350"/>
      <c r="E1133" s="350"/>
      <c r="F1133" s="351"/>
      <c r="G1133" s="350"/>
      <c r="H1133" s="350"/>
      <c r="I1133" s="354"/>
      <c r="J1133" s="353"/>
      <c r="K1133" s="353"/>
      <c r="L1133" s="354"/>
      <c r="M1133" s="353"/>
      <c r="N1133" s="371"/>
      <c r="O1133" s="70">
        <f t="shared" si="40"/>
        <v>0</v>
      </c>
      <c r="P1133" s="70">
        <f t="shared" si="40"/>
        <v>0</v>
      </c>
      <c r="Q1133" s="135" t="str">
        <f t="shared" si="39"/>
        <v/>
      </c>
    </row>
    <row r="1134" spans="1:17" x14ac:dyDescent="0.2">
      <c r="A1134" s="363"/>
      <c r="B1134" s="348"/>
      <c r="C1134" s="372"/>
      <c r="D1134" s="350"/>
      <c r="E1134" s="350"/>
      <c r="F1134" s="351"/>
      <c r="G1134" s="350"/>
      <c r="H1134" s="350"/>
      <c r="I1134" s="354"/>
      <c r="J1134" s="353"/>
      <c r="K1134" s="353"/>
      <c r="L1134" s="354"/>
      <c r="M1134" s="353"/>
      <c r="N1134" s="371"/>
      <c r="O1134" s="70">
        <f t="shared" si="40"/>
        <v>0</v>
      </c>
      <c r="P1134" s="70">
        <f t="shared" si="40"/>
        <v>0</v>
      </c>
      <c r="Q1134" s="135" t="str">
        <f t="shared" si="39"/>
        <v/>
      </c>
    </row>
    <row r="1135" spans="1:17" x14ac:dyDescent="0.2">
      <c r="A1135" s="363"/>
      <c r="B1135" s="348"/>
      <c r="C1135" s="372"/>
      <c r="D1135" s="350"/>
      <c r="E1135" s="350"/>
      <c r="F1135" s="351"/>
      <c r="G1135" s="350"/>
      <c r="H1135" s="350"/>
      <c r="I1135" s="354"/>
      <c r="J1135" s="353"/>
      <c r="K1135" s="353"/>
      <c r="L1135" s="354"/>
      <c r="M1135" s="353"/>
      <c r="N1135" s="371"/>
      <c r="O1135" s="70">
        <f t="shared" si="40"/>
        <v>0</v>
      </c>
      <c r="P1135" s="70">
        <f t="shared" si="40"/>
        <v>0</v>
      </c>
      <c r="Q1135" s="135" t="str">
        <f t="shared" si="39"/>
        <v/>
      </c>
    </row>
    <row r="1136" spans="1:17" x14ac:dyDescent="0.2">
      <c r="A1136" s="363"/>
      <c r="B1136" s="348"/>
      <c r="C1136" s="372"/>
      <c r="D1136" s="350"/>
      <c r="E1136" s="350"/>
      <c r="F1136" s="351"/>
      <c r="G1136" s="350"/>
      <c r="H1136" s="350"/>
      <c r="I1136" s="354"/>
      <c r="J1136" s="353"/>
      <c r="K1136" s="353"/>
      <c r="L1136" s="354"/>
      <c r="M1136" s="353"/>
      <c r="N1136" s="371"/>
      <c r="O1136" s="70">
        <f t="shared" si="40"/>
        <v>0</v>
      </c>
      <c r="P1136" s="70">
        <f t="shared" si="40"/>
        <v>0</v>
      </c>
      <c r="Q1136" s="135" t="str">
        <f t="shared" si="39"/>
        <v/>
      </c>
    </row>
    <row r="1137" spans="1:17" x14ac:dyDescent="0.2">
      <c r="A1137" s="363"/>
      <c r="B1137" s="348"/>
      <c r="C1137" s="372"/>
      <c r="D1137" s="350"/>
      <c r="E1137" s="350"/>
      <c r="F1137" s="351"/>
      <c r="G1137" s="350"/>
      <c r="H1137" s="350"/>
      <c r="I1137" s="354"/>
      <c r="J1137" s="353"/>
      <c r="K1137" s="353"/>
      <c r="L1137" s="354"/>
      <c r="M1137" s="353"/>
      <c r="N1137" s="371"/>
      <c r="O1137" s="70">
        <f t="shared" si="40"/>
        <v>0</v>
      </c>
      <c r="P1137" s="70">
        <f t="shared" si="40"/>
        <v>0</v>
      </c>
      <c r="Q1137" s="135" t="str">
        <f t="shared" si="39"/>
        <v/>
      </c>
    </row>
    <row r="1138" spans="1:17" x14ac:dyDescent="0.2">
      <c r="A1138" s="363"/>
      <c r="B1138" s="348"/>
      <c r="C1138" s="372"/>
      <c r="D1138" s="350"/>
      <c r="E1138" s="350"/>
      <c r="F1138" s="351"/>
      <c r="G1138" s="350"/>
      <c r="H1138" s="350"/>
      <c r="I1138" s="354"/>
      <c r="J1138" s="353"/>
      <c r="K1138" s="353"/>
      <c r="L1138" s="354"/>
      <c r="M1138" s="353"/>
      <c r="N1138" s="371"/>
      <c r="O1138" s="70">
        <f t="shared" si="40"/>
        <v>0</v>
      </c>
      <c r="P1138" s="70">
        <f t="shared" si="40"/>
        <v>0</v>
      </c>
      <c r="Q1138" s="135" t="str">
        <f t="shared" si="39"/>
        <v/>
      </c>
    </row>
    <row r="1139" spans="1:17" x14ac:dyDescent="0.2">
      <c r="A1139" s="363"/>
      <c r="B1139" s="348"/>
      <c r="C1139" s="372"/>
      <c r="D1139" s="350"/>
      <c r="E1139" s="350"/>
      <c r="F1139" s="351"/>
      <c r="G1139" s="350"/>
      <c r="H1139" s="350"/>
      <c r="I1139" s="354"/>
      <c r="J1139" s="353"/>
      <c r="K1139" s="353"/>
      <c r="L1139" s="354"/>
      <c r="M1139" s="353"/>
      <c r="N1139" s="371"/>
      <c r="O1139" s="70">
        <f t="shared" si="40"/>
        <v>0</v>
      </c>
      <c r="P1139" s="70">
        <f t="shared" si="40"/>
        <v>0</v>
      </c>
      <c r="Q1139" s="135" t="str">
        <f t="shared" si="39"/>
        <v/>
      </c>
    </row>
    <row r="1140" spans="1:17" x14ac:dyDescent="0.2">
      <c r="A1140" s="363"/>
      <c r="B1140" s="348"/>
      <c r="C1140" s="372"/>
      <c r="D1140" s="350"/>
      <c r="E1140" s="350"/>
      <c r="F1140" s="351"/>
      <c r="G1140" s="350"/>
      <c r="H1140" s="350"/>
      <c r="I1140" s="354"/>
      <c r="J1140" s="353"/>
      <c r="K1140" s="353"/>
      <c r="L1140" s="354"/>
      <c r="M1140" s="353"/>
      <c r="N1140" s="371"/>
      <c r="O1140" s="70">
        <f t="shared" si="40"/>
        <v>0</v>
      </c>
      <c r="P1140" s="70">
        <f t="shared" si="40"/>
        <v>0</v>
      </c>
      <c r="Q1140" s="135" t="str">
        <f t="shared" si="39"/>
        <v/>
      </c>
    </row>
    <row r="1141" spans="1:17" x14ac:dyDescent="0.2">
      <c r="A1141" s="363"/>
      <c r="B1141" s="348"/>
      <c r="C1141" s="372"/>
      <c r="D1141" s="350"/>
      <c r="E1141" s="350"/>
      <c r="F1141" s="351"/>
      <c r="G1141" s="350"/>
      <c r="H1141" s="350"/>
      <c r="I1141" s="354"/>
      <c r="J1141" s="353"/>
      <c r="K1141" s="353"/>
      <c r="L1141" s="354"/>
      <c r="M1141" s="353"/>
      <c r="N1141" s="371"/>
      <c r="O1141" s="70">
        <f t="shared" si="40"/>
        <v>0</v>
      </c>
      <c r="P1141" s="70">
        <f t="shared" si="40"/>
        <v>0</v>
      </c>
      <c r="Q1141" s="135" t="str">
        <f t="shared" si="39"/>
        <v/>
      </c>
    </row>
    <row r="1142" spans="1:17" x14ac:dyDescent="0.2">
      <c r="A1142" s="363"/>
      <c r="B1142" s="348"/>
      <c r="C1142" s="372"/>
      <c r="D1142" s="350"/>
      <c r="E1142" s="350"/>
      <c r="F1142" s="351"/>
      <c r="G1142" s="350"/>
      <c r="H1142" s="350"/>
      <c r="I1142" s="354"/>
      <c r="J1142" s="353"/>
      <c r="K1142" s="353"/>
      <c r="L1142" s="354"/>
      <c r="M1142" s="353"/>
      <c r="N1142" s="371"/>
      <c r="O1142" s="70">
        <f t="shared" si="40"/>
        <v>0</v>
      </c>
      <c r="P1142" s="70">
        <f t="shared" si="40"/>
        <v>0</v>
      </c>
      <c r="Q1142" s="135" t="str">
        <f t="shared" si="39"/>
        <v/>
      </c>
    </row>
    <row r="1143" spans="1:17" x14ac:dyDescent="0.2">
      <c r="A1143" s="363"/>
      <c r="B1143" s="348"/>
      <c r="C1143" s="372"/>
      <c r="D1143" s="350"/>
      <c r="E1143" s="350"/>
      <c r="F1143" s="351"/>
      <c r="G1143" s="350"/>
      <c r="H1143" s="350"/>
      <c r="I1143" s="354"/>
      <c r="J1143" s="353"/>
      <c r="K1143" s="353"/>
      <c r="L1143" s="354"/>
      <c r="M1143" s="353"/>
      <c r="N1143" s="371"/>
      <c r="O1143" s="70">
        <f t="shared" si="40"/>
        <v>0</v>
      </c>
      <c r="P1143" s="70">
        <f t="shared" si="40"/>
        <v>0</v>
      </c>
      <c r="Q1143" s="135" t="str">
        <f t="shared" si="39"/>
        <v/>
      </c>
    </row>
    <row r="1144" spans="1:17" x14ac:dyDescent="0.2">
      <c r="A1144" s="363"/>
      <c r="B1144" s="348"/>
      <c r="C1144" s="372"/>
      <c r="D1144" s="350"/>
      <c r="E1144" s="350"/>
      <c r="F1144" s="351"/>
      <c r="G1144" s="350"/>
      <c r="H1144" s="350"/>
      <c r="I1144" s="354"/>
      <c r="J1144" s="353"/>
      <c r="K1144" s="353"/>
      <c r="L1144" s="354"/>
      <c r="M1144" s="353"/>
      <c r="N1144" s="371"/>
      <c r="O1144" s="70">
        <f t="shared" si="40"/>
        <v>0</v>
      </c>
      <c r="P1144" s="70">
        <f t="shared" si="40"/>
        <v>0</v>
      </c>
      <c r="Q1144" s="135" t="str">
        <f t="shared" si="39"/>
        <v/>
      </c>
    </row>
    <row r="1145" spans="1:17" x14ac:dyDescent="0.2">
      <c r="A1145" s="363"/>
      <c r="B1145" s="348"/>
      <c r="C1145" s="372"/>
      <c r="D1145" s="350"/>
      <c r="E1145" s="350"/>
      <c r="F1145" s="351"/>
      <c r="G1145" s="350"/>
      <c r="H1145" s="350"/>
      <c r="I1145" s="354"/>
      <c r="J1145" s="353"/>
      <c r="K1145" s="353"/>
      <c r="L1145" s="354"/>
      <c r="M1145" s="353"/>
      <c r="N1145" s="371"/>
      <c r="O1145" s="70">
        <f t="shared" si="40"/>
        <v>0</v>
      </c>
      <c r="P1145" s="70">
        <f t="shared" si="40"/>
        <v>0</v>
      </c>
      <c r="Q1145" s="135" t="str">
        <f t="shared" si="39"/>
        <v/>
      </c>
    </row>
    <row r="1146" spans="1:17" x14ac:dyDescent="0.2">
      <c r="A1146" s="363"/>
      <c r="B1146" s="348"/>
      <c r="C1146" s="372"/>
      <c r="D1146" s="350"/>
      <c r="E1146" s="350"/>
      <c r="F1146" s="351"/>
      <c r="G1146" s="350"/>
      <c r="H1146" s="350"/>
      <c r="I1146" s="354"/>
      <c r="J1146" s="353"/>
      <c r="K1146" s="353"/>
      <c r="L1146" s="354"/>
      <c r="M1146" s="353"/>
      <c r="N1146" s="371"/>
      <c r="O1146" s="70">
        <f t="shared" si="40"/>
        <v>0</v>
      </c>
      <c r="P1146" s="70">
        <f t="shared" si="40"/>
        <v>0</v>
      </c>
      <c r="Q1146" s="135" t="str">
        <f t="shared" si="39"/>
        <v/>
      </c>
    </row>
    <row r="1147" spans="1:17" x14ac:dyDescent="0.2">
      <c r="A1147" s="363"/>
      <c r="B1147" s="348"/>
      <c r="C1147" s="372"/>
      <c r="D1147" s="350"/>
      <c r="E1147" s="350"/>
      <c r="F1147" s="351"/>
      <c r="G1147" s="350"/>
      <c r="H1147" s="350"/>
      <c r="I1147" s="354"/>
      <c r="J1147" s="353"/>
      <c r="K1147" s="353"/>
      <c r="L1147" s="354"/>
      <c r="M1147" s="353"/>
      <c r="N1147" s="371"/>
      <c r="O1147" s="70">
        <f t="shared" si="40"/>
        <v>0</v>
      </c>
      <c r="P1147" s="70">
        <f t="shared" si="40"/>
        <v>0</v>
      </c>
      <c r="Q1147" s="135" t="str">
        <f t="shared" si="39"/>
        <v/>
      </c>
    </row>
    <row r="1148" spans="1:17" x14ac:dyDescent="0.2">
      <c r="A1148" s="363"/>
      <c r="B1148" s="348"/>
      <c r="C1148" s="372"/>
      <c r="D1148" s="350"/>
      <c r="E1148" s="350"/>
      <c r="F1148" s="351"/>
      <c r="G1148" s="350"/>
      <c r="H1148" s="350"/>
      <c r="I1148" s="354"/>
      <c r="J1148" s="353"/>
      <c r="K1148" s="353"/>
      <c r="L1148" s="354"/>
      <c r="M1148" s="353"/>
      <c r="N1148" s="371"/>
      <c r="O1148" s="70">
        <f t="shared" si="40"/>
        <v>0</v>
      </c>
      <c r="P1148" s="70">
        <f t="shared" si="40"/>
        <v>0</v>
      </c>
      <c r="Q1148" s="135" t="str">
        <f t="shared" si="39"/>
        <v/>
      </c>
    </row>
    <row r="1149" spans="1:17" x14ac:dyDescent="0.2">
      <c r="A1149" s="363"/>
      <c r="B1149" s="348"/>
      <c r="C1149" s="372"/>
      <c r="D1149" s="350"/>
      <c r="E1149" s="350"/>
      <c r="F1149" s="351"/>
      <c r="G1149" s="350"/>
      <c r="H1149" s="350"/>
      <c r="I1149" s="354"/>
      <c r="J1149" s="353"/>
      <c r="K1149" s="353"/>
      <c r="L1149" s="354"/>
      <c r="M1149" s="353"/>
      <c r="N1149" s="371"/>
      <c r="O1149" s="70">
        <f t="shared" si="40"/>
        <v>0</v>
      </c>
      <c r="P1149" s="70">
        <f t="shared" si="40"/>
        <v>0</v>
      </c>
      <c r="Q1149" s="135" t="str">
        <f t="shared" si="39"/>
        <v/>
      </c>
    </row>
    <row r="1150" spans="1:17" x14ac:dyDescent="0.2">
      <c r="A1150" s="363"/>
      <c r="B1150" s="348"/>
      <c r="C1150" s="372"/>
      <c r="D1150" s="350"/>
      <c r="E1150" s="350"/>
      <c r="F1150" s="351"/>
      <c r="G1150" s="350"/>
      <c r="H1150" s="350"/>
      <c r="I1150" s="354"/>
      <c r="J1150" s="353"/>
      <c r="K1150" s="353"/>
      <c r="L1150" s="354"/>
      <c r="M1150" s="353"/>
      <c r="N1150" s="371"/>
      <c r="O1150" s="70">
        <f t="shared" si="40"/>
        <v>0</v>
      </c>
      <c r="P1150" s="70">
        <f t="shared" si="40"/>
        <v>0</v>
      </c>
      <c r="Q1150" s="135" t="str">
        <f t="shared" si="39"/>
        <v/>
      </c>
    </row>
    <row r="1151" spans="1:17" x14ac:dyDescent="0.2">
      <c r="A1151" s="363"/>
      <c r="B1151" s="348"/>
      <c r="C1151" s="372"/>
      <c r="D1151" s="350"/>
      <c r="E1151" s="350"/>
      <c r="F1151" s="351"/>
      <c r="G1151" s="350"/>
      <c r="H1151" s="350"/>
      <c r="I1151" s="354"/>
      <c r="J1151" s="353"/>
      <c r="K1151" s="353"/>
      <c r="L1151" s="354"/>
      <c r="M1151" s="353"/>
      <c r="N1151" s="371"/>
      <c r="O1151" s="70">
        <f t="shared" si="40"/>
        <v>0</v>
      </c>
      <c r="P1151" s="70">
        <f t="shared" si="40"/>
        <v>0</v>
      </c>
      <c r="Q1151" s="135" t="str">
        <f t="shared" si="39"/>
        <v/>
      </c>
    </row>
    <row r="1152" spans="1:17" x14ac:dyDescent="0.2">
      <c r="A1152" s="363"/>
      <c r="B1152" s="348"/>
      <c r="C1152" s="372"/>
      <c r="D1152" s="350"/>
      <c r="E1152" s="350"/>
      <c r="F1152" s="351"/>
      <c r="G1152" s="350"/>
      <c r="H1152" s="350"/>
      <c r="I1152" s="354"/>
      <c r="J1152" s="353"/>
      <c r="K1152" s="353"/>
      <c r="L1152" s="354"/>
      <c r="M1152" s="353"/>
      <c r="N1152" s="371"/>
      <c r="O1152" s="70">
        <f t="shared" si="40"/>
        <v>0</v>
      </c>
      <c r="P1152" s="70">
        <f t="shared" si="40"/>
        <v>0</v>
      </c>
      <c r="Q1152" s="135" t="str">
        <f t="shared" si="39"/>
        <v/>
      </c>
    </row>
    <row r="1153" spans="1:17" x14ac:dyDescent="0.2">
      <c r="A1153" s="363"/>
      <c r="B1153" s="348"/>
      <c r="C1153" s="372"/>
      <c r="D1153" s="350"/>
      <c r="E1153" s="350"/>
      <c r="F1153" s="351"/>
      <c r="G1153" s="350"/>
      <c r="H1153" s="350"/>
      <c r="I1153" s="354"/>
      <c r="J1153" s="353"/>
      <c r="K1153" s="353"/>
      <c r="L1153" s="354"/>
      <c r="M1153" s="353"/>
      <c r="N1153" s="371"/>
      <c r="O1153" s="70">
        <f t="shared" si="40"/>
        <v>0</v>
      </c>
      <c r="P1153" s="70">
        <f t="shared" si="40"/>
        <v>0</v>
      </c>
      <c r="Q1153" s="135" t="str">
        <f t="shared" si="39"/>
        <v/>
      </c>
    </row>
    <row r="1154" spans="1:17" x14ac:dyDescent="0.2">
      <c r="A1154" s="363"/>
      <c r="B1154" s="348"/>
      <c r="C1154" s="372"/>
      <c r="D1154" s="350"/>
      <c r="E1154" s="350"/>
      <c r="F1154" s="351"/>
      <c r="G1154" s="350"/>
      <c r="H1154" s="350"/>
      <c r="I1154" s="354"/>
      <c r="J1154" s="353"/>
      <c r="K1154" s="353"/>
      <c r="L1154" s="354"/>
      <c r="M1154" s="353"/>
      <c r="N1154" s="371"/>
      <c r="O1154" s="70">
        <f t="shared" si="40"/>
        <v>0</v>
      </c>
      <c r="P1154" s="70">
        <f t="shared" si="40"/>
        <v>0</v>
      </c>
      <c r="Q1154" s="135" t="str">
        <f t="shared" si="39"/>
        <v/>
      </c>
    </row>
    <row r="1155" spans="1:17" x14ac:dyDescent="0.2">
      <c r="A1155" s="363"/>
      <c r="B1155" s="348"/>
      <c r="C1155" s="372"/>
      <c r="D1155" s="350"/>
      <c r="E1155" s="350"/>
      <c r="F1155" s="351"/>
      <c r="G1155" s="350"/>
      <c r="H1155" s="350"/>
      <c r="I1155" s="354"/>
      <c r="J1155" s="353"/>
      <c r="K1155" s="353"/>
      <c r="L1155" s="354"/>
      <c r="M1155" s="353"/>
      <c r="N1155" s="371"/>
      <c r="O1155" s="70">
        <f t="shared" si="40"/>
        <v>0</v>
      </c>
      <c r="P1155" s="70">
        <f t="shared" si="40"/>
        <v>0</v>
      </c>
      <c r="Q1155" s="135" t="str">
        <f t="shared" si="39"/>
        <v/>
      </c>
    </row>
    <row r="1156" spans="1:17" x14ac:dyDescent="0.2">
      <c r="A1156" s="363"/>
      <c r="B1156" s="348"/>
      <c r="C1156" s="372"/>
      <c r="D1156" s="350"/>
      <c r="E1156" s="350"/>
      <c r="F1156" s="351"/>
      <c r="G1156" s="350"/>
      <c r="H1156" s="350"/>
      <c r="I1156" s="354"/>
      <c r="J1156" s="353"/>
      <c r="K1156" s="353"/>
      <c r="L1156" s="354"/>
      <c r="M1156" s="353"/>
      <c r="N1156" s="371"/>
      <c r="O1156" s="70">
        <f t="shared" si="40"/>
        <v>0</v>
      </c>
      <c r="P1156" s="70">
        <f t="shared" si="40"/>
        <v>0</v>
      </c>
      <c r="Q1156" s="135" t="str">
        <f t="shared" si="39"/>
        <v/>
      </c>
    </row>
    <row r="1157" spans="1:17" x14ac:dyDescent="0.2">
      <c r="A1157" s="363"/>
      <c r="B1157" s="348"/>
      <c r="C1157" s="372"/>
      <c r="D1157" s="350"/>
      <c r="E1157" s="350"/>
      <c r="F1157" s="351"/>
      <c r="G1157" s="350"/>
      <c r="H1157" s="350"/>
      <c r="I1157" s="354"/>
      <c r="J1157" s="353"/>
      <c r="K1157" s="353"/>
      <c r="L1157" s="354"/>
      <c r="M1157" s="353"/>
      <c r="N1157" s="371"/>
      <c r="O1157" s="70">
        <f t="shared" si="40"/>
        <v>0</v>
      </c>
      <c r="P1157" s="70">
        <f t="shared" si="40"/>
        <v>0</v>
      </c>
      <c r="Q1157" s="135" t="str">
        <f t="shared" ref="Q1157:Q1220" si="41">SUBSTITUTE(D1157," ","_")</f>
        <v/>
      </c>
    </row>
    <row r="1158" spans="1:17" x14ac:dyDescent="0.2">
      <c r="A1158" s="363"/>
      <c r="B1158" s="348"/>
      <c r="C1158" s="372"/>
      <c r="D1158" s="350"/>
      <c r="E1158" s="350"/>
      <c r="F1158" s="351"/>
      <c r="G1158" s="350"/>
      <c r="H1158" s="350"/>
      <c r="I1158" s="354"/>
      <c r="J1158" s="353"/>
      <c r="K1158" s="353"/>
      <c r="L1158" s="354"/>
      <c r="M1158" s="353"/>
      <c r="N1158" s="371"/>
      <c r="O1158" s="70">
        <f t="shared" si="40"/>
        <v>0</v>
      </c>
      <c r="P1158" s="70">
        <f t="shared" si="40"/>
        <v>0</v>
      </c>
      <c r="Q1158" s="135" t="str">
        <f t="shared" si="41"/>
        <v/>
      </c>
    </row>
    <row r="1159" spans="1:17" x14ac:dyDescent="0.2">
      <c r="A1159" s="363"/>
      <c r="B1159" s="348"/>
      <c r="C1159" s="372"/>
      <c r="D1159" s="350"/>
      <c r="E1159" s="350"/>
      <c r="F1159" s="351"/>
      <c r="G1159" s="350"/>
      <c r="H1159" s="350"/>
      <c r="I1159" s="354"/>
      <c r="J1159" s="353"/>
      <c r="K1159" s="353"/>
      <c r="L1159" s="354"/>
      <c r="M1159" s="353"/>
      <c r="N1159" s="371"/>
      <c r="O1159" s="70">
        <f t="shared" si="40"/>
        <v>0</v>
      </c>
      <c r="P1159" s="70">
        <f t="shared" si="40"/>
        <v>0</v>
      </c>
      <c r="Q1159" s="135" t="str">
        <f t="shared" si="41"/>
        <v/>
      </c>
    </row>
    <row r="1160" spans="1:17" x14ac:dyDescent="0.2">
      <c r="A1160" s="363"/>
      <c r="B1160" s="348"/>
      <c r="C1160" s="372"/>
      <c r="D1160" s="350"/>
      <c r="E1160" s="350"/>
      <c r="F1160" s="351"/>
      <c r="G1160" s="350"/>
      <c r="H1160" s="350"/>
      <c r="I1160" s="354"/>
      <c r="J1160" s="353"/>
      <c r="K1160" s="353"/>
      <c r="L1160" s="354"/>
      <c r="M1160" s="353"/>
      <c r="N1160" s="371"/>
      <c r="O1160" s="70">
        <f t="shared" si="40"/>
        <v>0</v>
      </c>
      <c r="P1160" s="70">
        <f t="shared" si="40"/>
        <v>0</v>
      </c>
      <c r="Q1160" s="135" t="str">
        <f t="shared" si="41"/>
        <v/>
      </c>
    </row>
    <row r="1161" spans="1:17" x14ac:dyDescent="0.2">
      <c r="A1161" s="363"/>
      <c r="B1161" s="348"/>
      <c r="C1161" s="372"/>
      <c r="D1161" s="350"/>
      <c r="E1161" s="350"/>
      <c r="F1161" s="351"/>
      <c r="G1161" s="350"/>
      <c r="H1161" s="350"/>
      <c r="I1161" s="354"/>
      <c r="J1161" s="353"/>
      <c r="K1161" s="353"/>
      <c r="L1161" s="354"/>
      <c r="M1161" s="353"/>
      <c r="N1161" s="371"/>
      <c r="O1161" s="70">
        <f t="shared" si="40"/>
        <v>0</v>
      </c>
      <c r="P1161" s="70">
        <f t="shared" si="40"/>
        <v>0</v>
      </c>
      <c r="Q1161" s="135" t="str">
        <f t="shared" si="41"/>
        <v/>
      </c>
    </row>
    <row r="1162" spans="1:17" x14ac:dyDescent="0.2">
      <c r="A1162" s="363"/>
      <c r="B1162" s="348"/>
      <c r="C1162" s="372"/>
      <c r="D1162" s="350"/>
      <c r="E1162" s="350"/>
      <c r="F1162" s="351"/>
      <c r="G1162" s="350"/>
      <c r="H1162" s="350"/>
      <c r="I1162" s="354"/>
      <c r="J1162" s="353"/>
      <c r="K1162" s="353"/>
      <c r="L1162" s="354"/>
      <c r="M1162" s="353"/>
      <c r="N1162" s="371"/>
      <c r="O1162" s="70">
        <f t="shared" si="40"/>
        <v>0</v>
      </c>
      <c r="P1162" s="70">
        <f t="shared" si="40"/>
        <v>0</v>
      </c>
      <c r="Q1162" s="135" t="str">
        <f t="shared" si="41"/>
        <v/>
      </c>
    </row>
    <row r="1163" spans="1:17" x14ac:dyDescent="0.2">
      <c r="A1163" s="363"/>
      <c r="B1163" s="348"/>
      <c r="C1163" s="372"/>
      <c r="D1163" s="350"/>
      <c r="E1163" s="350"/>
      <c r="F1163" s="351"/>
      <c r="G1163" s="350"/>
      <c r="H1163" s="350"/>
      <c r="I1163" s="354"/>
      <c r="J1163" s="353"/>
      <c r="K1163" s="353"/>
      <c r="L1163" s="354"/>
      <c r="M1163" s="353"/>
      <c r="N1163" s="371"/>
      <c r="O1163" s="70">
        <f t="shared" si="40"/>
        <v>0</v>
      </c>
      <c r="P1163" s="70">
        <f t="shared" si="40"/>
        <v>0</v>
      </c>
      <c r="Q1163" s="135" t="str">
        <f t="shared" si="41"/>
        <v/>
      </c>
    </row>
    <row r="1164" spans="1:17" x14ac:dyDescent="0.2">
      <c r="A1164" s="363"/>
      <c r="B1164" s="348"/>
      <c r="C1164" s="372"/>
      <c r="D1164" s="350"/>
      <c r="E1164" s="350"/>
      <c r="F1164" s="351"/>
      <c r="G1164" s="350"/>
      <c r="H1164" s="350"/>
      <c r="I1164" s="354"/>
      <c r="J1164" s="353"/>
      <c r="K1164" s="353"/>
      <c r="L1164" s="354"/>
      <c r="M1164" s="353"/>
      <c r="N1164" s="371"/>
      <c r="O1164" s="70">
        <f t="shared" si="40"/>
        <v>0</v>
      </c>
      <c r="P1164" s="70">
        <f t="shared" si="40"/>
        <v>0</v>
      </c>
      <c r="Q1164" s="135" t="str">
        <f t="shared" si="41"/>
        <v/>
      </c>
    </row>
    <row r="1165" spans="1:17" x14ac:dyDescent="0.2">
      <c r="A1165" s="363"/>
      <c r="B1165" s="348"/>
      <c r="C1165" s="372"/>
      <c r="D1165" s="350"/>
      <c r="E1165" s="350"/>
      <c r="F1165" s="351"/>
      <c r="G1165" s="350"/>
      <c r="H1165" s="350"/>
      <c r="I1165" s="354"/>
      <c r="J1165" s="353"/>
      <c r="K1165" s="353"/>
      <c r="L1165" s="354"/>
      <c r="M1165" s="353"/>
      <c r="N1165" s="371"/>
      <c r="O1165" s="70">
        <f t="shared" si="40"/>
        <v>0</v>
      </c>
      <c r="P1165" s="70">
        <f t="shared" si="40"/>
        <v>0</v>
      </c>
      <c r="Q1165" s="135" t="str">
        <f t="shared" si="41"/>
        <v/>
      </c>
    </row>
    <row r="1166" spans="1:17" x14ac:dyDescent="0.2">
      <c r="A1166" s="363"/>
      <c r="B1166" s="348"/>
      <c r="C1166" s="372"/>
      <c r="D1166" s="350"/>
      <c r="E1166" s="350"/>
      <c r="F1166" s="351"/>
      <c r="G1166" s="350"/>
      <c r="H1166" s="350"/>
      <c r="I1166" s="354"/>
      <c r="J1166" s="353"/>
      <c r="K1166" s="353"/>
      <c r="L1166" s="354"/>
      <c r="M1166" s="353"/>
      <c r="N1166" s="371"/>
      <c r="O1166" s="70">
        <f t="shared" si="40"/>
        <v>0</v>
      </c>
      <c r="P1166" s="70">
        <f t="shared" si="40"/>
        <v>0</v>
      </c>
      <c r="Q1166" s="135" t="str">
        <f t="shared" si="41"/>
        <v/>
      </c>
    </row>
    <row r="1167" spans="1:17" x14ac:dyDescent="0.2">
      <c r="A1167" s="363"/>
      <c r="B1167" s="348"/>
      <c r="C1167" s="372"/>
      <c r="D1167" s="350"/>
      <c r="E1167" s="350"/>
      <c r="F1167" s="351"/>
      <c r="G1167" s="350"/>
      <c r="H1167" s="350"/>
      <c r="I1167" s="354"/>
      <c r="J1167" s="353"/>
      <c r="K1167" s="353"/>
      <c r="L1167" s="354"/>
      <c r="M1167" s="353"/>
      <c r="N1167" s="371"/>
      <c r="O1167" s="70">
        <f t="shared" si="40"/>
        <v>0</v>
      </c>
      <c r="P1167" s="70">
        <f t="shared" si="40"/>
        <v>0</v>
      </c>
      <c r="Q1167" s="135" t="str">
        <f t="shared" si="41"/>
        <v/>
      </c>
    </row>
    <row r="1168" spans="1:17" x14ac:dyDescent="0.2">
      <c r="A1168" s="363"/>
      <c r="B1168" s="348"/>
      <c r="C1168" s="372"/>
      <c r="D1168" s="350"/>
      <c r="E1168" s="350"/>
      <c r="F1168" s="351"/>
      <c r="G1168" s="350"/>
      <c r="H1168" s="350"/>
      <c r="I1168" s="354"/>
      <c r="J1168" s="353"/>
      <c r="K1168" s="353"/>
      <c r="L1168" s="354"/>
      <c r="M1168" s="353"/>
      <c r="N1168" s="371"/>
      <c r="O1168" s="70">
        <f t="shared" si="40"/>
        <v>0</v>
      </c>
      <c r="P1168" s="70">
        <f t="shared" si="40"/>
        <v>0</v>
      </c>
      <c r="Q1168" s="135" t="str">
        <f t="shared" si="41"/>
        <v/>
      </c>
    </row>
    <row r="1169" spans="1:17" x14ac:dyDescent="0.2">
      <c r="A1169" s="363"/>
      <c r="B1169" s="348"/>
      <c r="C1169" s="372"/>
      <c r="D1169" s="350"/>
      <c r="E1169" s="350"/>
      <c r="F1169" s="351"/>
      <c r="G1169" s="350"/>
      <c r="H1169" s="350"/>
      <c r="I1169" s="354"/>
      <c r="J1169" s="353"/>
      <c r="K1169" s="353"/>
      <c r="L1169" s="354"/>
      <c r="M1169" s="353"/>
      <c r="N1169" s="371"/>
      <c r="O1169" s="70">
        <f t="shared" si="40"/>
        <v>0</v>
      </c>
      <c r="P1169" s="70">
        <f t="shared" si="40"/>
        <v>0</v>
      </c>
      <c r="Q1169" s="135" t="str">
        <f t="shared" si="41"/>
        <v/>
      </c>
    </row>
    <row r="1170" spans="1:17" x14ac:dyDescent="0.2">
      <c r="A1170" s="363"/>
      <c r="B1170" s="348"/>
      <c r="C1170" s="372"/>
      <c r="D1170" s="350"/>
      <c r="E1170" s="350"/>
      <c r="F1170" s="351"/>
      <c r="G1170" s="350"/>
      <c r="H1170" s="350"/>
      <c r="I1170" s="354"/>
      <c r="J1170" s="353"/>
      <c r="K1170" s="353"/>
      <c r="L1170" s="354"/>
      <c r="M1170" s="353"/>
      <c r="N1170" s="371"/>
      <c r="O1170" s="70">
        <f t="shared" si="40"/>
        <v>0</v>
      </c>
      <c r="P1170" s="70">
        <f t="shared" si="40"/>
        <v>0</v>
      </c>
      <c r="Q1170" s="135" t="str">
        <f t="shared" si="41"/>
        <v/>
      </c>
    </row>
    <row r="1171" spans="1:17" x14ac:dyDescent="0.2">
      <c r="A1171" s="363"/>
      <c r="B1171" s="359"/>
      <c r="C1171" s="360"/>
      <c r="D1171" s="352"/>
      <c r="E1171" s="352"/>
      <c r="F1171" s="361"/>
      <c r="G1171" s="352"/>
      <c r="H1171" s="352"/>
      <c r="I1171" s="354"/>
      <c r="J1171" s="354"/>
      <c r="K1171" s="354"/>
      <c r="L1171" s="354"/>
      <c r="M1171" s="353"/>
      <c r="N1171" s="371"/>
      <c r="O1171" s="70">
        <f t="shared" si="40"/>
        <v>0</v>
      </c>
      <c r="P1171" s="70">
        <f t="shared" si="40"/>
        <v>0</v>
      </c>
      <c r="Q1171" s="135" t="str">
        <f t="shared" si="41"/>
        <v/>
      </c>
    </row>
    <row r="1172" spans="1:17" x14ac:dyDescent="0.2">
      <c r="A1172" s="363"/>
      <c r="B1172" s="348"/>
      <c r="C1172" s="372"/>
      <c r="D1172" s="350"/>
      <c r="E1172" s="350"/>
      <c r="F1172" s="351"/>
      <c r="G1172" s="350"/>
      <c r="H1172" s="350"/>
      <c r="I1172" s="354"/>
      <c r="J1172" s="353"/>
      <c r="K1172" s="353"/>
      <c r="L1172" s="354"/>
      <c r="M1172" s="353"/>
      <c r="N1172" s="371"/>
      <c r="O1172" s="70">
        <f t="shared" si="40"/>
        <v>0</v>
      </c>
      <c r="P1172" s="70">
        <f t="shared" si="40"/>
        <v>0</v>
      </c>
      <c r="Q1172" s="135" t="str">
        <f t="shared" si="41"/>
        <v/>
      </c>
    </row>
    <row r="1173" spans="1:17" x14ac:dyDescent="0.2">
      <c r="A1173" s="363"/>
      <c r="B1173" s="348"/>
      <c r="C1173" s="372"/>
      <c r="D1173" s="350"/>
      <c r="E1173" s="350"/>
      <c r="F1173" s="351"/>
      <c r="G1173" s="350"/>
      <c r="H1173" s="350"/>
      <c r="I1173" s="354"/>
      <c r="J1173" s="353"/>
      <c r="K1173" s="353"/>
      <c r="L1173" s="354"/>
      <c r="M1173" s="353"/>
      <c r="N1173" s="371"/>
      <c r="O1173" s="70">
        <f t="shared" si="40"/>
        <v>0</v>
      </c>
      <c r="P1173" s="70">
        <f t="shared" si="40"/>
        <v>0</v>
      </c>
      <c r="Q1173" s="135" t="str">
        <f t="shared" si="41"/>
        <v/>
      </c>
    </row>
    <row r="1174" spans="1:17" x14ac:dyDescent="0.2">
      <c r="A1174" s="363"/>
      <c r="B1174" s="348"/>
      <c r="C1174" s="372"/>
      <c r="D1174" s="350"/>
      <c r="E1174" s="350"/>
      <c r="F1174" s="383"/>
      <c r="G1174" s="350"/>
      <c r="H1174" s="350"/>
      <c r="I1174" s="354"/>
      <c r="J1174" s="353"/>
      <c r="K1174" s="353"/>
      <c r="L1174" s="354"/>
      <c r="M1174" s="353"/>
      <c r="N1174" s="371"/>
      <c r="O1174" s="70">
        <f t="shared" si="40"/>
        <v>0</v>
      </c>
      <c r="P1174" s="70">
        <f t="shared" si="40"/>
        <v>0</v>
      </c>
      <c r="Q1174" s="135" t="str">
        <f t="shared" si="41"/>
        <v/>
      </c>
    </row>
    <row r="1175" spans="1:17" x14ac:dyDescent="0.2">
      <c r="A1175" s="363"/>
      <c r="B1175" s="348"/>
      <c r="C1175" s="372"/>
      <c r="D1175" s="350"/>
      <c r="E1175" s="350"/>
      <c r="F1175" s="351"/>
      <c r="G1175" s="350"/>
      <c r="H1175" s="350"/>
      <c r="I1175" s="354"/>
      <c r="J1175" s="353"/>
      <c r="K1175" s="353"/>
      <c r="L1175" s="354"/>
      <c r="M1175" s="353"/>
      <c r="N1175" s="371"/>
      <c r="O1175" s="70">
        <f t="shared" si="40"/>
        <v>0</v>
      </c>
      <c r="P1175" s="70">
        <f t="shared" si="40"/>
        <v>0</v>
      </c>
      <c r="Q1175" s="135" t="str">
        <f t="shared" si="41"/>
        <v/>
      </c>
    </row>
    <row r="1176" spans="1:17" x14ac:dyDescent="0.2">
      <c r="A1176" s="363"/>
      <c r="B1176" s="348"/>
      <c r="C1176" s="372"/>
      <c r="D1176" s="350"/>
      <c r="E1176" s="350"/>
      <c r="F1176" s="351"/>
      <c r="G1176" s="350"/>
      <c r="H1176" s="350"/>
      <c r="I1176" s="354"/>
      <c r="J1176" s="353"/>
      <c r="K1176" s="353"/>
      <c r="L1176" s="354"/>
      <c r="M1176" s="353"/>
      <c r="N1176" s="371"/>
      <c r="O1176" s="70">
        <f t="shared" si="40"/>
        <v>0</v>
      </c>
      <c r="P1176" s="70">
        <f t="shared" si="40"/>
        <v>0</v>
      </c>
      <c r="Q1176" s="135" t="str">
        <f t="shared" si="41"/>
        <v/>
      </c>
    </row>
    <row r="1177" spans="1:17" x14ac:dyDescent="0.2">
      <c r="A1177" s="363"/>
      <c r="B1177" s="348"/>
      <c r="C1177" s="372"/>
      <c r="D1177" s="350"/>
      <c r="E1177" s="350"/>
      <c r="F1177" s="351"/>
      <c r="G1177" s="350"/>
      <c r="H1177" s="350"/>
      <c r="I1177" s="354"/>
      <c r="J1177" s="353"/>
      <c r="K1177" s="353"/>
      <c r="L1177" s="354"/>
      <c r="M1177" s="353"/>
      <c r="N1177" s="371"/>
      <c r="O1177" s="70">
        <f t="shared" si="40"/>
        <v>0</v>
      </c>
      <c r="P1177" s="70">
        <f t="shared" si="40"/>
        <v>0</v>
      </c>
      <c r="Q1177" s="135" t="str">
        <f t="shared" si="41"/>
        <v/>
      </c>
    </row>
    <row r="1178" spans="1:17" x14ac:dyDescent="0.2">
      <c r="A1178" s="363"/>
      <c r="B1178" s="348"/>
      <c r="C1178" s="372"/>
      <c r="D1178" s="350"/>
      <c r="E1178" s="350"/>
      <c r="F1178" s="351"/>
      <c r="G1178" s="350"/>
      <c r="H1178" s="350"/>
      <c r="I1178" s="354"/>
      <c r="J1178" s="353"/>
      <c r="K1178" s="353"/>
      <c r="L1178" s="354"/>
      <c r="M1178" s="353"/>
      <c r="N1178" s="371"/>
      <c r="O1178" s="70">
        <f t="shared" si="40"/>
        <v>0</v>
      </c>
      <c r="P1178" s="70">
        <f t="shared" si="40"/>
        <v>0</v>
      </c>
      <c r="Q1178" s="135" t="str">
        <f t="shared" si="41"/>
        <v/>
      </c>
    </row>
    <row r="1179" spans="1:17" x14ac:dyDescent="0.2">
      <c r="A1179" s="363"/>
      <c r="B1179" s="348"/>
      <c r="C1179" s="372"/>
      <c r="D1179" s="350"/>
      <c r="E1179" s="350"/>
      <c r="F1179" s="351"/>
      <c r="G1179" s="350"/>
      <c r="H1179" s="350"/>
      <c r="I1179" s="354"/>
      <c r="J1179" s="353"/>
      <c r="K1179" s="353"/>
      <c r="L1179" s="354"/>
      <c r="M1179" s="353"/>
      <c r="N1179" s="371"/>
      <c r="O1179" s="70">
        <f t="shared" si="40"/>
        <v>0</v>
      </c>
      <c r="P1179" s="70">
        <f t="shared" si="40"/>
        <v>0</v>
      </c>
      <c r="Q1179" s="135" t="str">
        <f t="shared" si="41"/>
        <v/>
      </c>
    </row>
    <row r="1180" spans="1:17" x14ac:dyDescent="0.2">
      <c r="A1180" s="363"/>
      <c r="B1180" s="348"/>
      <c r="C1180" s="372"/>
      <c r="D1180" s="350"/>
      <c r="E1180" s="350"/>
      <c r="F1180" s="351"/>
      <c r="G1180" s="350"/>
      <c r="H1180" s="350"/>
      <c r="I1180" s="354"/>
      <c r="J1180" s="353"/>
      <c r="K1180" s="353"/>
      <c r="L1180" s="354"/>
      <c r="M1180" s="353"/>
      <c r="N1180" s="371"/>
      <c r="O1180" s="70">
        <f t="shared" si="40"/>
        <v>0</v>
      </c>
      <c r="P1180" s="70">
        <f t="shared" si="40"/>
        <v>0</v>
      </c>
      <c r="Q1180" s="135" t="str">
        <f t="shared" si="41"/>
        <v/>
      </c>
    </row>
    <row r="1181" spans="1:17" x14ac:dyDescent="0.2">
      <c r="A1181" s="363"/>
      <c r="B1181" s="359"/>
      <c r="C1181" s="360"/>
      <c r="D1181" s="352"/>
      <c r="E1181" s="352"/>
      <c r="F1181" s="361"/>
      <c r="G1181" s="352"/>
      <c r="H1181" s="352"/>
      <c r="I1181" s="354"/>
      <c r="J1181" s="353"/>
      <c r="K1181" s="353"/>
      <c r="L1181" s="354"/>
      <c r="M1181" s="353"/>
      <c r="N1181" s="371"/>
      <c r="O1181" s="70">
        <f t="shared" si="40"/>
        <v>0</v>
      </c>
      <c r="P1181" s="70">
        <f t="shared" si="40"/>
        <v>0</v>
      </c>
      <c r="Q1181" s="135" t="str">
        <f t="shared" si="41"/>
        <v/>
      </c>
    </row>
    <row r="1182" spans="1:17" x14ac:dyDescent="0.2">
      <c r="A1182" s="363"/>
      <c r="B1182" s="348"/>
      <c r="C1182" s="372"/>
      <c r="D1182" s="350"/>
      <c r="E1182" s="350"/>
      <c r="F1182" s="351"/>
      <c r="G1182" s="350"/>
      <c r="H1182" s="350"/>
      <c r="I1182" s="354"/>
      <c r="J1182" s="353"/>
      <c r="K1182" s="353"/>
      <c r="L1182" s="354"/>
      <c r="M1182" s="353"/>
      <c r="N1182" s="371"/>
      <c r="O1182" s="70">
        <f t="shared" si="40"/>
        <v>0</v>
      </c>
      <c r="P1182" s="70">
        <f t="shared" si="40"/>
        <v>0</v>
      </c>
      <c r="Q1182" s="135" t="str">
        <f t="shared" si="41"/>
        <v/>
      </c>
    </row>
    <row r="1183" spans="1:17" x14ac:dyDescent="0.2">
      <c r="A1183" s="363"/>
      <c r="B1183" s="348"/>
      <c r="C1183" s="372"/>
      <c r="D1183" s="350"/>
      <c r="E1183" s="350"/>
      <c r="F1183" s="351"/>
      <c r="G1183" s="350"/>
      <c r="H1183" s="350"/>
      <c r="I1183" s="354"/>
      <c r="J1183" s="353"/>
      <c r="K1183" s="353"/>
      <c r="L1183" s="354"/>
      <c r="M1183" s="353"/>
      <c r="N1183" s="371"/>
      <c r="O1183" s="70">
        <f t="shared" si="40"/>
        <v>0</v>
      </c>
      <c r="P1183" s="70">
        <f t="shared" si="40"/>
        <v>0</v>
      </c>
      <c r="Q1183" s="135" t="str">
        <f t="shared" si="41"/>
        <v/>
      </c>
    </row>
    <row r="1184" spans="1:17" x14ac:dyDescent="0.2">
      <c r="A1184" s="363"/>
      <c r="B1184" s="348"/>
      <c r="C1184" s="372"/>
      <c r="D1184" s="350"/>
      <c r="E1184" s="350"/>
      <c r="F1184" s="351"/>
      <c r="G1184" s="350"/>
      <c r="H1184" s="350"/>
      <c r="I1184" s="354"/>
      <c r="J1184" s="353"/>
      <c r="K1184" s="353"/>
      <c r="L1184" s="354"/>
      <c r="M1184" s="353"/>
      <c r="N1184" s="371"/>
      <c r="O1184" s="70">
        <f t="shared" si="40"/>
        <v>0</v>
      </c>
      <c r="P1184" s="70">
        <f t="shared" si="40"/>
        <v>0</v>
      </c>
      <c r="Q1184" s="135" t="str">
        <f t="shared" si="41"/>
        <v/>
      </c>
    </row>
    <row r="1185" spans="1:17" x14ac:dyDescent="0.2">
      <c r="A1185" s="363"/>
      <c r="B1185" s="348"/>
      <c r="C1185" s="372"/>
      <c r="D1185" s="350"/>
      <c r="E1185" s="350"/>
      <c r="F1185" s="351"/>
      <c r="G1185" s="350"/>
      <c r="H1185" s="350"/>
      <c r="I1185" s="354"/>
      <c r="J1185" s="353"/>
      <c r="K1185" s="353"/>
      <c r="L1185" s="354"/>
      <c r="M1185" s="353"/>
      <c r="N1185" s="371"/>
      <c r="O1185" s="70">
        <f t="shared" ref="O1185:P1225" si="42">IF(B1185=0,0,IF(YEAR(B1185)=$P$1,MONTH(B1185)-$O$1+1,(YEAR(B1185)-$P$1)*12-$O$1+1+MONTH(B1185)))</f>
        <v>0</v>
      </c>
      <c r="P1185" s="70">
        <f t="shared" si="42"/>
        <v>0</v>
      </c>
      <c r="Q1185" s="135" t="str">
        <f t="shared" si="41"/>
        <v/>
      </c>
    </row>
    <row r="1186" spans="1:17" x14ac:dyDescent="0.2">
      <c r="A1186" s="363"/>
      <c r="B1186" s="348"/>
      <c r="C1186" s="372"/>
      <c r="D1186" s="350"/>
      <c r="E1186" s="350"/>
      <c r="F1186" s="351"/>
      <c r="G1186" s="350"/>
      <c r="H1186" s="350"/>
      <c r="I1186" s="354"/>
      <c r="J1186" s="353"/>
      <c r="K1186" s="353"/>
      <c r="L1186" s="354"/>
      <c r="M1186" s="353"/>
      <c r="N1186" s="371"/>
      <c r="O1186" s="70">
        <f t="shared" si="42"/>
        <v>0</v>
      </c>
      <c r="P1186" s="70">
        <f t="shared" si="42"/>
        <v>0</v>
      </c>
      <c r="Q1186" s="135" t="str">
        <f t="shared" si="41"/>
        <v/>
      </c>
    </row>
    <row r="1187" spans="1:17" x14ac:dyDescent="0.2">
      <c r="A1187" s="363"/>
      <c r="B1187" s="348"/>
      <c r="C1187" s="372"/>
      <c r="D1187" s="350"/>
      <c r="E1187" s="350"/>
      <c r="F1187" s="383"/>
      <c r="G1187" s="350"/>
      <c r="H1187" s="350"/>
      <c r="I1187" s="354"/>
      <c r="J1187" s="353"/>
      <c r="K1187" s="353"/>
      <c r="L1187" s="354"/>
      <c r="M1187" s="353"/>
      <c r="N1187" s="371"/>
      <c r="O1187" s="70">
        <f t="shared" si="42"/>
        <v>0</v>
      </c>
      <c r="P1187" s="70">
        <f t="shared" si="42"/>
        <v>0</v>
      </c>
      <c r="Q1187" s="135" t="str">
        <f t="shared" si="41"/>
        <v/>
      </c>
    </row>
    <row r="1188" spans="1:17" x14ac:dyDescent="0.2">
      <c r="A1188" s="363"/>
      <c r="B1188" s="359"/>
      <c r="C1188" s="360"/>
      <c r="D1188" s="352"/>
      <c r="E1188" s="352"/>
      <c r="F1188" s="361"/>
      <c r="G1188" s="352"/>
      <c r="H1188" s="352"/>
      <c r="I1188" s="354"/>
      <c r="J1188" s="354"/>
      <c r="K1188" s="354"/>
      <c r="L1188" s="354"/>
      <c r="M1188" s="353"/>
      <c r="N1188" s="371"/>
      <c r="O1188" s="70">
        <f t="shared" si="42"/>
        <v>0</v>
      </c>
      <c r="P1188" s="70">
        <f t="shared" si="42"/>
        <v>0</v>
      </c>
      <c r="Q1188" s="135" t="str">
        <f t="shared" si="41"/>
        <v/>
      </c>
    </row>
    <row r="1189" spans="1:17" x14ac:dyDescent="0.2">
      <c r="A1189" s="363"/>
      <c r="B1189" s="348"/>
      <c r="C1189" s="372"/>
      <c r="D1189" s="350"/>
      <c r="E1189" s="350"/>
      <c r="F1189" s="351"/>
      <c r="G1189" s="350"/>
      <c r="H1189" s="350"/>
      <c r="I1189" s="354"/>
      <c r="J1189" s="353"/>
      <c r="K1189" s="353"/>
      <c r="L1189" s="354"/>
      <c r="M1189" s="353"/>
      <c r="N1189" s="371"/>
      <c r="O1189" s="70">
        <f t="shared" si="42"/>
        <v>0</v>
      </c>
      <c r="P1189" s="70">
        <f t="shared" si="42"/>
        <v>0</v>
      </c>
      <c r="Q1189" s="135" t="str">
        <f t="shared" si="41"/>
        <v/>
      </c>
    </row>
    <row r="1190" spans="1:17" x14ac:dyDescent="0.2">
      <c r="A1190" s="363"/>
      <c r="B1190" s="348"/>
      <c r="C1190" s="372"/>
      <c r="D1190" s="350"/>
      <c r="E1190" s="350"/>
      <c r="F1190" s="351"/>
      <c r="G1190" s="350"/>
      <c r="H1190" s="350"/>
      <c r="I1190" s="354"/>
      <c r="J1190" s="353"/>
      <c r="K1190" s="353"/>
      <c r="L1190" s="354"/>
      <c r="M1190" s="353"/>
      <c r="N1190" s="371"/>
      <c r="O1190" s="70">
        <f t="shared" si="42"/>
        <v>0</v>
      </c>
      <c r="P1190" s="70">
        <f t="shared" si="42"/>
        <v>0</v>
      </c>
      <c r="Q1190" s="135" t="str">
        <f t="shared" si="41"/>
        <v/>
      </c>
    </row>
    <row r="1191" spans="1:17" x14ac:dyDescent="0.2">
      <c r="A1191" s="363"/>
      <c r="B1191" s="348"/>
      <c r="C1191" s="372"/>
      <c r="D1191" s="350"/>
      <c r="E1191" s="350"/>
      <c r="F1191" s="351"/>
      <c r="G1191" s="350"/>
      <c r="H1191" s="350"/>
      <c r="I1191" s="354"/>
      <c r="J1191" s="353"/>
      <c r="K1191" s="353"/>
      <c r="L1191" s="354"/>
      <c r="M1191" s="353"/>
      <c r="N1191" s="371"/>
      <c r="O1191" s="70">
        <f t="shared" si="42"/>
        <v>0</v>
      </c>
      <c r="P1191" s="70">
        <f t="shared" si="42"/>
        <v>0</v>
      </c>
      <c r="Q1191" s="135" t="str">
        <f t="shared" si="41"/>
        <v/>
      </c>
    </row>
    <row r="1192" spans="1:17" x14ac:dyDescent="0.2">
      <c r="A1192" s="363"/>
      <c r="B1192" s="348"/>
      <c r="C1192" s="372"/>
      <c r="D1192" s="350"/>
      <c r="E1192" s="350"/>
      <c r="F1192" s="351"/>
      <c r="G1192" s="350"/>
      <c r="H1192" s="350"/>
      <c r="I1192" s="354"/>
      <c r="J1192" s="353"/>
      <c r="K1192" s="353"/>
      <c r="L1192" s="354"/>
      <c r="M1192" s="353"/>
      <c r="N1192" s="371"/>
      <c r="O1192" s="70">
        <f t="shared" si="42"/>
        <v>0</v>
      </c>
      <c r="P1192" s="70">
        <f t="shared" si="42"/>
        <v>0</v>
      </c>
      <c r="Q1192" s="135" t="str">
        <f t="shared" si="41"/>
        <v/>
      </c>
    </row>
    <row r="1193" spans="1:17" x14ac:dyDescent="0.2">
      <c r="A1193" s="363"/>
      <c r="B1193" s="359"/>
      <c r="C1193" s="360"/>
      <c r="D1193" s="352"/>
      <c r="E1193" s="352"/>
      <c r="F1193" s="361"/>
      <c r="G1193" s="352"/>
      <c r="H1193" s="352"/>
      <c r="I1193" s="354"/>
      <c r="J1193" s="354"/>
      <c r="K1193" s="353"/>
      <c r="L1193" s="354"/>
      <c r="M1193" s="353"/>
      <c r="N1193" s="371"/>
      <c r="O1193" s="70">
        <f t="shared" si="42"/>
        <v>0</v>
      </c>
      <c r="P1193" s="70">
        <f t="shared" si="42"/>
        <v>0</v>
      </c>
      <c r="Q1193" s="135" t="str">
        <f t="shared" si="41"/>
        <v/>
      </c>
    </row>
    <row r="1194" spans="1:17" x14ac:dyDescent="0.2">
      <c r="A1194" s="363"/>
      <c r="B1194" s="348"/>
      <c r="C1194" s="372"/>
      <c r="D1194" s="350"/>
      <c r="E1194" s="350"/>
      <c r="F1194" s="351"/>
      <c r="G1194" s="350"/>
      <c r="H1194" s="350"/>
      <c r="I1194" s="354"/>
      <c r="J1194" s="353"/>
      <c r="K1194" s="353"/>
      <c r="L1194" s="354"/>
      <c r="M1194" s="353"/>
      <c r="N1194" s="371"/>
      <c r="O1194" s="70">
        <f t="shared" si="42"/>
        <v>0</v>
      </c>
      <c r="P1194" s="70">
        <f t="shared" si="42"/>
        <v>0</v>
      </c>
      <c r="Q1194" s="135" t="str">
        <f t="shared" si="41"/>
        <v/>
      </c>
    </row>
    <row r="1195" spans="1:17" x14ac:dyDescent="0.2">
      <c r="A1195" s="363"/>
      <c r="B1195" s="348"/>
      <c r="C1195" s="372"/>
      <c r="D1195" s="350"/>
      <c r="E1195" s="350"/>
      <c r="F1195" s="351"/>
      <c r="G1195" s="350"/>
      <c r="H1195" s="350"/>
      <c r="I1195" s="354"/>
      <c r="J1195" s="353"/>
      <c r="K1195" s="353"/>
      <c r="L1195" s="354"/>
      <c r="M1195" s="353"/>
      <c r="N1195" s="371"/>
      <c r="O1195" s="70">
        <f t="shared" si="42"/>
        <v>0</v>
      </c>
      <c r="P1195" s="70">
        <f t="shared" si="42"/>
        <v>0</v>
      </c>
      <c r="Q1195" s="135" t="str">
        <f t="shared" si="41"/>
        <v/>
      </c>
    </row>
    <row r="1196" spans="1:17" x14ac:dyDescent="0.2">
      <c r="A1196" s="363"/>
      <c r="B1196" s="348"/>
      <c r="C1196" s="372"/>
      <c r="D1196" s="350"/>
      <c r="E1196" s="350"/>
      <c r="F1196" s="351"/>
      <c r="G1196" s="350"/>
      <c r="H1196" s="350"/>
      <c r="I1196" s="354"/>
      <c r="J1196" s="353"/>
      <c r="K1196" s="353"/>
      <c r="L1196" s="354"/>
      <c r="M1196" s="353"/>
      <c r="N1196" s="371"/>
      <c r="O1196" s="70">
        <f t="shared" si="42"/>
        <v>0</v>
      </c>
      <c r="P1196" s="70">
        <f t="shared" si="42"/>
        <v>0</v>
      </c>
      <c r="Q1196" s="135" t="str">
        <f t="shared" si="41"/>
        <v/>
      </c>
    </row>
    <row r="1197" spans="1:17" x14ac:dyDescent="0.2">
      <c r="A1197" s="363"/>
      <c r="B1197" s="348"/>
      <c r="C1197" s="372"/>
      <c r="D1197" s="350"/>
      <c r="E1197" s="350"/>
      <c r="F1197" s="351"/>
      <c r="G1197" s="350"/>
      <c r="H1197" s="350"/>
      <c r="I1197" s="354"/>
      <c r="J1197" s="353"/>
      <c r="K1197" s="353"/>
      <c r="L1197" s="354"/>
      <c r="M1197" s="353"/>
      <c r="N1197" s="371"/>
      <c r="O1197" s="70">
        <f t="shared" si="42"/>
        <v>0</v>
      </c>
      <c r="P1197" s="70">
        <f t="shared" si="42"/>
        <v>0</v>
      </c>
      <c r="Q1197" s="135" t="str">
        <f t="shared" si="41"/>
        <v/>
      </c>
    </row>
    <row r="1198" spans="1:17" x14ac:dyDescent="0.2">
      <c r="A1198" s="363"/>
      <c r="B1198" s="348"/>
      <c r="C1198" s="372"/>
      <c r="D1198" s="350"/>
      <c r="E1198" s="350"/>
      <c r="F1198" s="351"/>
      <c r="G1198" s="350"/>
      <c r="H1198" s="350"/>
      <c r="I1198" s="354"/>
      <c r="J1198" s="353"/>
      <c r="K1198" s="353"/>
      <c r="L1198" s="354"/>
      <c r="M1198" s="353"/>
      <c r="N1198" s="371"/>
      <c r="O1198" s="70">
        <f t="shared" si="42"/>
        <v>0</v>
      </c>
      <c r="P1198" s="70">
        <f t="shared" si="42"/>
        <v>0</v>
      </c>
      <c r="Q1198" s="135" t="str">
        <f t="shared" si="41"/>
        <v/>
      </c>
    </row>
    <row r="1199" spans="1:17" x14ac:dyDescent="0.2">
      <c r="A1199" s="363"/>
      <c r="B1199" s="348"/>
      <c r="C1199" s="372"/>
      <c r="D1199" s="350"/>
      <c r="E1199" s="350"/>
      <c r="F1199" s="351"/>
      <c r="G1199" s="350"/>
      <c r="H1199" s="350"/>
      <c r="I1199" s="354"/>
      <c r="J1199" s="353"/>
      <c r="K1199" s="353"/>
      <c r="L1199" s="354"/>
      <c r="M1199" s="353"/>
      <c r="N1199" s="371"/>
      <c r="O1199" s="70">
        <f t="shared" si="42"/>
        <v>0</v>
      </c>
      <c r="P1199" s="70">
        <f t="shared" si="42"/>
        <v>0</v>
      </c>
      <c r="Q1199" s="135" t="str">
        <f t="shared" si="41"/>
        <v/>
      </c>
    </row>
    <row r="1200" spans="1:17" x14ac:dyDescent="0.2">
      <c r="A1200" s="363"/>
      <c r="B1200" s="348"/>
      <c r="C1200" s="372"/>
      <c r="D1200" s="350"/>
      <c r="E1200" s="350"/>
      <c r="F1200" s="351"/>
      <c r="G1200" s="350"/>
      <c r="H1200" s="350"/>
      <c r="I1200" s="354"/>
      <c r="J1200" s="353"/>
      <c r="K1200" s="353"/>
      <c r="L1200" s="354"/>
      <c r="M1200" s="353"/>
      <c r="N1200" s="371"/>
      <c r="O1200" s="70">
        <f t="shared" si="42"/>
        <v>0</v>
      </c>
      <c r="P1200" s="70">
        <f t="shared" si="42"/>
        <v>0</v>
      </c>
      <c r="Q1200" s="135" t="str">
        <f t="shared" si="41"/>
        <v/>
      </c>
    </row>
    <row r="1201" spans="1:17" x14ac:dyDescent="0.2">
      <c r="A1201" s="363"/>
      <c r="B1201" s="348"/>
      <c r="C1201" s="372"/>
      <c r="D1201" s="350"/>
      <c r="E1201" s="350"/>
      <c r="F1201" s="351"/>
      <c r="G1201" s="350"/>
      <c r="H1201" s="350"/>
      <c r="I1201" s="354"/>
      <c r="J1201" s="353"/>
      <c r="K1201" s="353"/>
      <c r="L1201" s="354"/>
      <c r="M1201" s="353"/>
      <c r="N1201" s="371"/>
      <c r="O1201" s="70">
        <f t="shared" si="42"/>
        <v>0</v>
      </c>
      <c r="P1201" s="70">
        <f t="shared" si="42"/>
        <v>0</v>
      </c>
      <c r="Q1201" s="135" t="str">
        <f t="shared" si="41"/>
        <v/>
      </c>
    </row>
    <row r="1202" spans="1:17" x14ac:dyDescent="0.2">
      <c r="A1202" s="363"/>
      <c r="B1202" s="348"/>
      <c r="C1202" s="372"/>
      <c r="D1202" s="350"/>
      <c r="E1202" s="350"/>
      <c r="F1202" s="351"/>
      <c r="G1202" s="350"/>
      <c r="H1202" s="350"/>
      <c r="I1202" s="354"/>
      <c r="J1202" s="353"/>
      <c r="K1202" s="353"/>
      <c r="L1202" s="354"/>
      <c r="M1202" s="353"/>
      <c r="N1202" s="371"/>
      <c r="O1202" s="70">
        <f t="shared" si="42"/>
        <v>0</v>
      </c>
      <c r="P1202" s="70">
        <f t="shared" si="42"/>
        <v>0</v>
      </c>
      <c r="Q1202" s="135" t="str">
        <f t="shared" si="41"/>
        <v/>
      </c>
    </row>
    <row r="1203" spans="1:17" x14ac:dyDescent="0.2">
      <c r="A1203" s="363"/>
      <c r="B1203" s="348"/>
      <c r="C1203" s="372"/>
      <c r="D1203" s="350"/>
      <c r="E1203" s="350"/>
      <c r="F1203" s="351"/>
      <c r="G1203" s="350"/>
      <c r="H1203" s="350"/>
      <c r="I1203" s="354"/>
      <c r="J1203" s="353"/>
      <c r="K1203" s="353"/>
      <c r="L1203" s="354"/>
      <c r="M1203" s="353"/>
      <c r="N1203" s="371"/>
      <c r="O1203" s="70">
        <f t="shared" si="42"/>
        <v>0</v>
      </c>
      <c r="P1203" s="70">
        <f t="shared" si="42"/>
        <v>0</v>
      </c>
      <c r="Q1203" s="135" t="str">
        <f t="shared" si="41"/>
        <v/>
      </c>
    </row>
    <row r="1204" spans="1:17" x14ac:dyDescent="0.2">
      <c r="A1204" s="363"/>
      <c r="B1204" s="348"/>
      <c r="C1204" s="372"/>
      <c r="D1204" s="350"/>
      <c r="E1204" s="350"/>
      <c r="F1204" s="351"/>
      <c r="G1204" s="350"/>
      <c r="H1204" s="350"/>
      <c r="I1204" s="354"/>
      <c r="J1204" s="353"/>
      <c r="K1204" s="353"/>
      <c r="L1204" s="354"/>
      <c r="M1204" s="353"/>
      <c r="N1204" s="371"/>
      <c r="O1204" s="70">
        <f t="shared" si="42"/>
        <v>0</v>
      </c>
      <c r="P1204" s="70">
        <f t="shared" si="42"/>
        <v>0</v>
      </c>
      <c r="Q1204" s="135" t="str">
        <f t="shared" si="41"/>
        <v/>
      </c>
    </row>
    <row r="1205" spans="1:17" x14ac:dyDescent="0.2">
      <c r="A1205" s="363"/>
      <c r="B1205" s="348"/>
      <c r="C1205" s="372"/>
      <c r="D1205" s="350"/>
      <c r="E1205" s="350"/>
      <c r="F1205" s="351"/>
      <c r="G1205" s="350"/>
      <c r="H1205" s="350"/>
      <c r="I1205" s="354"/>
      <c r="J1205" s="353"/>
      <c r="K1205" s="353"/>
      <c r="L1205" s="354"/>
      <c r="M1205" s="353"/>
      <c r="N1205" s="371"/>
      <c r="O1205" s="70">
        <f t="shared" si="42"/>
        <v>0</v>
      </c>
      <c r="P1205" s="70">
        <f t="shared" si="42"/>
        <v>0</v>
      </c>
      <c r="Q1205" s="135" t="str">
        <f t="shared" si="41"/>
        <v/>
      </c>
    </row>
    <row r="1206" spans="1:17" x14ac:dyDescent="0.2">
      <c r="A1206" s="363"/>
      <c r="B1206" s="348"/>
      <c r="C1206" s="372"/>
      <c r="D1206" s="350"/>
      <c r="E1206" s="350"/>
      <c r="F1206" s="351"/>
      <c r="G1206" s="350"/>
      <c r="H1206" s="350"/>
      <c r="I1206" s="354"/>
      <c r="J1206" s="353"/>
      <c r="K1206" s="353"/>
      <c r="L1206" s="354"/>
      <c r="M1206" s="353"/>
      <c r="N1206" s="371"/>
      <c r="O1206" s="70">
        <f t="shared" si="42"/>
        <v>0</v>
      </c>
      <c r="P1206" s="70">
        <f t="shared" si="42"/>
        <v>0</v>
      </c>
      <c r="Q1206" s="135" t="str">
        <f t="shared" si="41"/>
        <v/>
      </c>
    </row>
    <row r="1207" spans="1:17" x14ac:dyDescent="0.2">
      <c r="A1207" s="363"/>
      <c r="B1207" s="348"/>
      <c r="C1207" s="372"/>
      <c r="D1207" s="350"/>
      <c r="E1207" s="350"/>
      <c r="F1207" s="351"/>
      <c r="G1207" s="350"/>
      <c r="H1207" s="350"/>
      <c r="I1207" s="354"/>
      <c r="J1207" s="353"/>
      <c r="K1207" s="353"/>
      <c r="L1207" s="354"/>
      <c r="M1207" s="353"/>
      <c r="N1207" s="371"/>
      <c r="O1207" s="70">
        <f t="shared" si="42"/>
        <v>0</v>
      </c>
      <c r="P1207" s="70">
        <f t="shared" si="42"/>
        <v>0</v>
      </c>
      <c r="Q1207" s="135" t="str">
        <f t="shared" si="41"/>
        <v/>
      </c>
    </row>
    <row r="1208" spans="1:17" x14ac:dyDescent="0.2">
      <c r="A1208" s="363"/>
      <c r="B1208" s="348"/>
      <c r="C1208" s="372"/>
      <c r="D1208" s="350"/>
      <c r="E1208" s="350"/>
      <c r="F1208" s="351"/>
      <c r="G1208" s="350"/>
      <c r="H1208" s="350"/>
      <c r="I1208" s="354"/>
      <c r="J1208" s="353"/>
      <c r="K1208" s="353"/>
      <c r="L1208" s="354"/>
      <c r="M1208" s="353"/>
      <c r="N1208" s="371"/>
      <c r="O1208" s="70">
        <f t="shared" si="42"/>
        <v>0</v>
      </c>
      <c r="P1208" s="70">
        <f t="shared" si="42"/>
        <v>0</v>
      </c>
      <c r="Q1208" s="135" t="str">
        <f t="shared" si="41"/>
        <v/>
      </c>
    </row>
    <row r="1209" spans="1:17" x14ac:dyDescent="0.2">
      <c r="A1209" s="363"/>
      <c r="B1209" s="348"/>
      <c r="C1209" s="372"/>
      <c r="D1209" s="350"/>
      <c r="E1209" s="350"/>
      <c r="F1209" s="351"/>
      <c r="G1209" s="350"/>
      <c r="H1209" s="350"/>
      <c r="I1209" s="354"/>
      <c r="J1209" s="353"/>
      <c r="K1209" s="353"/>
      <c r="L1209" s="354"/>
      <c r="M1209" s="353"/>
      <c r="N1209" s="371"/>
      <c r="O1209" s="70">
        <f t="shared" si="42"/>
        <v>0</v>
      </c>
      <c r="P1209" s="70">
        <f t="shared" si="42"/>
        <v>0</v>
      </c>
      <c r="Q1209" s="135" t="str">
        <f t="shared" si="41"/>
        <v/>
      </c>
    </row>
    <row r="1210" spans="1:17" x14ac:dyDescent="0.2">
      <c r="A1210" s="363"/>
      <c r="B1210" s="348"/>
      <c r="C1210" s="372"/>
      <c r="D1210" s="350"/>
      <c r="E1210" s="350"/>
      <c r="F1210" s="351"/>
      <c r="G1210" s="350"/>
      <c r="H1210" s="350"/>
      <c r="I1210" s="354"/>
      <c r="J1210" s="353"/>
      <c r="K1210" s="353"/>
      <c r="L1210" s="354"/>
      <c r="M1210" s="353"/>
      <c r="N1210" s="371"/>
      <c r="O1210" s="70">
        <f t="shared" si="42"/>
        <v>0</v>
      </c>
      <c r="P1210" s="70">
        <f t="shared" si="42"/>
        <v>0</v>
      </c>
      <c r="Q1210" s="135" t="str">
        <f t="shared" si="41"/>
        <v/>
      </c>
    </row>
    <row r="1211" spans="1:17" x14ac:dyDescent="0.2">
      <c r="A1211" s="363"/>
      <c r="B1211" s="348"/>
      <c r="C1211" s="372"/>
      <c r="D1211" s="350"/>
      <c r="E1211" s="350"/>
      <c r="F1211" s="351"/>
      <c r="G1211" s="350"/>
      <c r="H1211" s="350"/>
      <c r="I1211" s="354"/>
      <c r="J1211" s="353"/>
      <c r="K1211" s="353"/>
      <c r="L1211" s="354"/>
      <c r="M1211" s="353"/>
      <c r="N1211" s="371"/>
      <c r="O1211" s="70">
        <f t="shared" si="42"/>
        <v>0</v>
      </c>
      <c r="P1211" s="70">
        <f t="shared" si="42"/>
        <v>0</v>
      </c>
      <c r="Q1211" s="135" t="str">
        <f t="shared" si="41"/>
        <v/>
      </c>
    </row>
    <row r="1212" spans="1:17" x14ac:dyDescent="0.2">
      <c r="A1212" s="363"/>
      <c r="B1212" s="348"/>
      <c r="C1212" s="372"/>
      <c r="D1212" s="350"/>
      <c r="E1212" s="350"/>
      <c r="F1212" s="351"/>
      <c r="G1212" s="350"/>
      <c r="H1212" s="350"/>
      <c r="I1212" s="354"/>
      <c r="J1212" s="353"/>
      <c r="K1212" s="353"/>
      <c r="L1212" s="354"/>
      <c r="M1212" s="353"/>
      <c r="N1212" s="371"/>
      <c r="O1212" s="70">
        <f t="shared" si="42"/>
        <v>0</v>
      </c>
      <c r="P1212" s="70">
        <f t="shared" si="42"/>
        <v>0</v>
      </c>
      <c r="Q1212" s="135" t="str">
        <f t="shared" si="41"/>
        <v/>
      </c>
    </row>
    <row r="1213" spans="1:17" x14ac:dyDescent="0.2">
      <c r="A1213" s="363"/>
      <c r="B1213" s="348"/>
      <c r="C1213" s="372"/>
      <c r="D1213" s="350"/>
      <c r="E1213" s="350"/>
      <c r="F1213" s="351"/>
      <c r="G1213" s="350"/>
      <c r="H1213" s="350"/>
      <c r="I1213" s="354"/>
      <c r="J1213" s="353"/>
      <c r="K1213" s="353"/>
      <c r="L1213" s="354"/>
      <c r="M1213" s="353"/>
      <c r="N1213" s="371"/>
      <c r="O1213" s="70">
        <f t="shared" si="42"/>
        <v>0</v>
      </c>
      <c r="P1213" s="70">
        <f t="shared" si="42"/>
        <v>0</v>
      </c>
      <c r="Q1213" s="135" t="str">
        <f t="shared" si="41"/>
        <v/>
      </c>
    </row>
    <row r="1214" spans="1:17" x14ac:dyDescent="0.2">
      <c r="A1214" s="363"/>
      <c r="B1214" s="348"/>
      <c r="C1214" s="372"/>
      <c r="D1214" s="350"/>
      <c r="E1214" s="350"/>
      <c r="F1214" s="351"/>
      <c r="G1214" s="350"/>
      <c r="H1214" s="350"/>
      <c r="I1214" s="354"/>
      <c r="J1214" s="353"/>
      <c r="K1214" s="353"/>
      <c r="L1214" s="354"/>
      <c r="M1214" s="353"/>
      <c r="N1214" s="371"/>
      <c r="O1214" s="70">
        <f t="shared" si="42"/>
        <v>0</v>
      </c>
      <c r="P1214" s="70">
        <f t="shared" si="42"/>
        <v>0</v>
      </c>
      <c r="Q1214" s="135" t="str">
        <f t="shared" si="41"/>
        <v/>
      </c>
    </row>
    <row r="1215" spans="1:17" x14ac:dyDescent="0.2">
      <c r="A1215" s="363"/>
      <c r="B1215" s="348"/>
      <c r="C1215" s="372"/>
      <c r="D1215" s="350"/>
      <c r="E1215" s="350"/>
      <c r="F1215" s="351"/>
      <c r="G1215" s="350"/>
      <c r="H1215" s="350"/>
      <c r="I1215" s="354"/>
      <c r="J1215" s="353"/>
      <c r="K1215" s="353"/>
      <c r="L1215" s="354"/>
      <c r="M1215" s="353"/>
      <c r="N1215" s="371"/>
      <c r="O1215" s="70">
        <f t="shared" si="42"/>
        <v>0</v>
      </c>
      <c r="P1215" s="70">
        <f t="shared" si="42"/>
        <v>0</v>
      </c>
      <c r="Q1215" s="135" t="str">
        <f t="shared" si="41"/>
        <v/>
      </c>
    </row>
    <row r="1216" spans="1:17" x14ac:dyDescent="0.2">
      <c r="A1216" s="363"/>
      <c r="B1216" s="348"/>
      <c r="C1216" s="372"/>
      <c r="D1216" s="350"/>
      <c r="E1216" s="350"/>
      <c r="F1216" s="351"/>
      <c r="G1216" s="350"/>
      <c r="H1216" s="350"/>
      <c r="I1216" s="354"/>
      <c r="J1216" s="353"/>
      <c r="K1216" s="353"/>
      <c r="L1216" s="354"/>
      <c r="M1216" s="353"/>
      <c r="N1216" s="371"/>
      <c r="O1216" s="70">
        <f t="shared" si="42"/>
        <v>0</v>
      </c>
      <c r="P1216" s="70">
        <f t="shared" si="42"/>
        <v>0</v>
      </c>
      <c r="Q1216" s="135" t="str">
        <f t="shared" si="41"/>
        <v/>
      </c>
    </row>
    <row r="1217" spans="1:17" x14ac:dyDescent="0.2">
      <c r="A1217" s="363"/>
      <c r="B1217" s="348"/>
      <c r="C1217" s="372"/>
      <c r="D1217" s="350"/>
      <c r="E1217" s="350"/>
      <c r="F1217" s="351"/>
      <c r="G1217" s="350"/>
      <c r="H1217" s="350"/>
      <c r="I1217" s="354"/>
      <c r="J1217" s="353"/>
      <c r="K1217" s="353"/>
      <c r="L1217" s="354"/>
      <c r="M1217" s="353"/>
      <c r="N1217" s="371"/>
      <c r="O1217" s="70">
        <f t="shared" si="42"/>
        <v>0</v>
      </c>
      <c r="P1217" s="70">
        <f t="shared" si="42"/>
        <v>0</v>
      </c>
      <c r="Q1217" s="135" t="str">
        <f t="shared" si="41"/>
        <v/>
      </c>
    </row>
    <row r="1218" spans="1:17" x14ac:dyDescent="0.2">
      <c r="A1218" s="363"/>
      <c r="B1218" s="348"/>
      <c r="C1218" s="372"/>
      <c r="D1218" s="350"/>
      <c r="E1218" s="350"/>
      <c r="F1218" s="351"/>
      <c r="G1218" s="350"/>
      <c r="H1218" s="350"/>
      <c r="I1218" s="354"/>
      <c r="J1218" s="353"/>
      <c r="K1218" s="353"/>
      <c r="L1218" s="354"/>
      <c r="M1218" s="353"/>
      <c r="N1218" s="371"/>
      <c r="O1218" s="70">
        <f t="shared" si="42"/>
        <v>0</v>
      </c>
      <c r="P1218" s="70">
        <f t="shared" si="42"/>
        <v>0</v>
      </c>
      <c r="Q1218" s="135" t="str">
        <f t="shared" si="41"/>
        <v/>
      </c>
    </row>
    <row r="1219" spans="1:17" x14ac:dyDescent="0.2">
      <c r="A1219" s="363"/>
      <c r="B1219" s="348"/>
      <c r="C1219" s="372"/>
      <c r="D1219" s="350"/>
      <c r="E1219" s="350"/>
      <c r="F1219" s="351"/>
      <c r="G1219" s="350"/>
      <c r="H1219" s="350"/>
      <c r="I1219" s="354"/>
      <c r="J1219" s="353"/>
      <c r="K1219" s="353"/>
      <c r="L1219" s="354"/>
      <c r="M1219" s="353"/>
      <c r="N1219" s="371"/>
      <c r="O1219" s="70">
        <f t="shared" si="42"/>
        <v>0</v>
      </c>
      <c r="P1219" s="70">
        <f t="shared" si="42"/>
        <v>0</v>
      </c>
      <c r="Q1219" s="135" t="str">
        <f t="shared" si="41"/>
        <v/>
      </c>
    </row>
    <row r="1220" spans="1:17" x14ac:dyDescent="0.2">
      <c r="A1220" s="363"/>
      <c r="B1220" s="348"/>
      <c r="C1220" s="372"/>
      <c r="D1220" s="350"/>
      <c r="E1220" s="350"/>
      <c r="F1220" s="351"/>
      <c r="G1220" s="350"/>
      <c r="H1220" s="350"/>
      <c r="I1220" s="354"/>
      <c r="J1220" s="353"/>
      <c r="K1220" s="353"/>
      <c r="L1220" s="354"/>
      <c r="M1220" s="353"/>
      <c r="N1220" s="371"/>
      <c r="O1220" s="70">
        <f t="shared" si="42"/>
        <v>0</v>
      </c>
      <c r="P1220" s="70">
        <f t="shared" si="42"/>
        <v>0</v>
      </c>
      <c r="Q1220" s="135" t="str">
        <f t="shared" si="41"/>
        <v/>
      </c>
    </row>
    <row r="1221" spans="1:17" x14ac:dyDescent="0.2">
      <c r="A1221" s="363"/>
      <c r="B1221" s="348"/>
      <c r="C1221" s="372"/>
      <c r="D1221" s="350"/>
      <c r="E1221" s="350"/>
      <c r="F1221" s="351"/>
      <c r="G1221" s="350"/>
      <c r="H1221" s="350"/>
      <c r="I1221" s="354"/>
      <c r="J1221" s="353"/>
      <c r="K1221" s="353"/>
      <c r="L1221" s="354"/>
      <c r="M1221" s="353"/>
      <c r="N1221" s="371"/>
      <c r="O1221" s="70">
        <f t="shared" si="42"/>
        <v>0</v>
      </c>
      <c r="P1221" s="70">
        <f t="shared" si="42"/>
        <v>0</v>
      </c>
      <c r="Q1221" s="135" t="str">
        <f t="shared" ref="Q1221:Q1284" si="43">SUBSTITUTE(D1221," ","_")</f>
        <v/>
      </c>
    </row>
    <row r="1222" spans="1:17" x14ac:dyDescent="0.2">
      <c r="A1222" s="363"/>
      <c r="B1222" s="348"/>
      <c r="C1222" s="372"/>
      <c r="D1222" s="350"/>
      <c r="E1222" s="350"/>
      <c r="F1222" s="351"/>
      <c r="G1222" s="350"/>
      <c r="H1222" s="350"/>
      <c r="I1222" s="354"/>
      <c r="J1222" s="353"/>
      <c r="K1222" s="353"/>
      <c r="L1222" s="354"/>
      <c r="M1222" s="353"/>
      <c r="N1222" s="371"/>
      <c r="O1222" s="70">
        <f t="shared" si="42"/>
        <v>0</v>
      </c>
      <c r="P1222" s="70">
        <f t="shared" si="42"/>
        <v>0</v>
      </c>
      <c r="Q1222" s="135" t="str">
        <f t="shared" si="43"/>
        <v/>
      </c>
    </row>
    <row r="1223" spans="1:17" x14ac:dyDescent="0.2">
      <c r="A1223" s="363"/>
      <c r="B1223" s="348"/>
      <c r="C1223" s="372"/>
      <c r="D1223" s="350"/>
      <c r="E1223" s="350"/>
      <c r="F1223" s="351"/>
      <c r="G1223" s="350"/>
      <c r="H1223" s="350"/>
      <c r="I1223" s="354"/>
      <c r="J1223" s="353"/>
      <c r="K1223" s="353"/>
      <c r="L1223" s="354"/>
      <c r="M1223" s="353"/>
      <c r="N1223" s="371"/>
      <c r="O1223" s="70">
        <f t="shared" si="42"/>
        <v>0</v>
      </c>
      <c r="P1223" s="70">
        <f t="shared" si="42"/>
        <v>0</v>
      </c>
      <c r="Q1223" s="135" t="str">
        <f t="shared" si="43"/>
        <v/>
      </c>
    </row>
    <row r="1224" spans="1:17" x14ac:dyDescent="0.2">
      <c r="A1224" s="363"/>
      <c r="B1224" s="348"/>
      <c r="C1224" s="372"/>
      <c r="D1224" s="350"/>
      <c r="E1224" s="350"/>
      <c r="F1224" s="351"/>
      <c r="G1224" s="350"/>
      <c r="H1224" s="350"/>
      <c r="I1224" s="354"/>
      <c r="J1224" s="353"/>
      <c r="K1224" s="353"/>
      <c r="L1224" s="354"/>
      <c r="M1224" s="353"/>
      <c r="N1224" s="371"/>
      <c r="O1224" s="70">
        <f t="shared" si="42"/>
        <v>0</v>
      </c>
      <c r="P1224" s="70">
        <f t="shared" si="42"/>
        <v>0</v>
      </c>
      <c r="Q1224" s="135" t="str">
        <f t="shared" si="43"/>
        <v/>
      </c>
    </row>
    <row r="1225" spans="1:17" x14ac:dyDescent="0.2">
      <c r="A1225" s="363"/>
      <c r="B1225" s="348"/>
      <c r="C1225" s="372"/>
      <c r="D1225" s="350"/>
      <c r="E1225" s="350"/>
      <c r="F1225" s="351"/>
      <c r="G1225" s="350"/>
      <c r="H1225" s="350"/>
      <c r="I1225" s="354"/>
      <c r="J1225" s="353"/>
      <c r="K1225" s="353"/>
      <c r="L1225" s="354"/>
      <c r="M1225" s="353"/>
      <c r="N1225" s="371"/>
      <c r="O1225" s="70">
        <f t="shared" si="42"/>
        <v>0</v>
      </c>
      <c r="P1225" s="70">
        <f t="shared" si="42"/>
        <v>0</v>
      </c>
      <c r="Q1225" s="135" t="str">
        <f t="shared" si="43"/>
        <v/>
      </c>
    </row>
    <row r="1226" spans="1:17" x14ac:dyDescent="0.2">
      <c r="A1226" s="363"/>
      <c r="B1226" s="348"/>
      <c r="C1226" s="372"/>
      <c r="D1226" s="350"/>
      <c r="E1226" s="350"/>
      <c r="F1226" s="351"/>
      <c r="G1226" s="350"/>
      <c r="H1226" s="350"/>
      <c r="I1226" s="354"/>
      <c r="J1226" s="353"/>
      <c r="K1226" s="353"/>
      <c r="L1226" s="354"/>
      <c r="M1226" s="353"/>
      <c r="N1226" s="371"/>
      <c r="O1226" s="70">
        <f t="shared" ref="O1226:P1247" si="44">IF(B1226=0,0,IF(YEAR(B1226)=$P$1,MONTH(B1226)-$O$1+1,(YEAR(B1226)-$P$1)*12-$O$1+1+MONTH(B1226)))</f>
        <v>0</v>
      </c>
      <c r="P1226" s="70">
        <f t="shared" si="44"/>
        <v>0</v>
      </c>
      <c r="Q1226" s="135" t="str">
        <f t="shared" si="43"/>
        <v/>
      </c>
    </row>
    <row r="1227" spans="1:17" s="425" customFormat="1" x14ac:dyDescent="0.2">
      <c r="A1227" s="439"/>
      <c r="B1227" s="381"/>
      <c r="C1227" s="382"/>
      <c r="D1227" s="380"/>
      <c r="E1227" s="380"/>
      <c r="F1227" s="383"/>
      <c r="G1227" s="380"/>
      <c r="H1227" s="380"/>
      <c r="I1227" s="384"/>
      <c r="J1227" s="384"/>
      <c r="K1227" s="384"/>
      <c r="L1227" s="384"/>
      <c r="M1227" s="384"/>
      <c r="N1227" s="385"/>
      <c r="O1227" s="70">
        <f t="shared" si="44"/>
        <v>0</v>
      </c>
      <c r="P1227" s="70">
        <f t="shared" si="44"/>
        <v>0</v>
      </c>
      <c r="Q1227" s="440" t="str">
        <f t="shared" si="43"/>
        <v/>
      </c>
    </row>
    <row r="1228" spans="1:17" x14ac:dyDescent="0.2">
      <c r="A1228" s="363"/>
      <c r="B1228" s="348"/>
      <c r="C1228" s="372"/>
      <c r="D1228" s="350"/>
      <c r="E1228" s="350"/>
      <c r="F1228" s="351"/>
      <c r="G1228" s="350"/>
      <c r="H1228" s="350"/>
      <c r="I1228" s="354"/>
      <c r="J1228" s="353"/>
      <c r="K1228" s="353"/>
      <c r="L1228" s="354"/>
      <c r="M1228" s="353"/>
      <c r="N1228" s="371"/>
      <c r="O1228" s="70">
        <f t="shared" si="44"/>
        <v>0</v>
      </c>
      <c r="P1228" s="70">
        <f t="shared" si="44"/>
        <v>0</v>
      </c>
      <c r="Q1228" s="135" t="str">
        <f t="shared" si="43"/>
        <v/>
      </c>
    </row>
    <row r="1229" spans="1:17" x14ac:dyDescent="0.2">
      <c r="A1229" s="363"/>
      <c r="B1229" s="348"/>
      <c r="C1229" s="372"/>
      <c r="D1229" s="350"/>
      <c r="E1229" s="350"/>
      <c r="F1229" s="351"/>
      <c r="G1229" s="350"/>
      <c r="H1229" s="350"/>
      <c r="I1229" s="354"/>
      <c r="J1229" s="353"/>
      <c r="K1229" s="353"/>
      <c r="L1229" s="354"/>
      <c r="M1229" s="353"/>
      <c r="N1229" s="371"/>
      <c r="O1229" s="70">
        <f t="shared" si="44"/>
        <v>0</v>
      </c>
      <c r="P1229" s="70">
        <f t="shared" si="44"/>
        <v>0</v>
      </c>
      <c r="Q1229" s="135" t="str">
        <f t="shared" si="43"/>
        <v/>
      </c>
    </row>
    <row r="1230" spans="1:17" x14ac:dyDescent="0.2">
      <c r="A1230" s="363"/>
      <c r="B1230" s="348"/>
      <c r="C1230" s="372"/>
      <c r="D1230" s="350"/>
      <c r="E1230" s="350"/>
      <c r="F1230" s="351"/>
      <c r="G1230" s="350"/>
      <c r="H1230" s="350"/>
      <c r="I1230" s="354"/>
      <c r="J1230" s="353"/>
      <c r="K1230" s="353"/>
      <c r="L1230" s="354"/>
      <c r="M1230" s="353"/>
      <c r="N1230" s="371"/>
      <c r="O1230" s="70">
        <f t="shared" si="44"/>
        <v>0</v>
      </c>
      <c r="P1230" s="70">
        <f t="shared" si="44"/>
        <v>0</v>
      </c>
      <c r="Q1230" s="135" t="str">
        <f t="shared" si="43"/>
        <v/>
      </c>
    </row>
    <row r="1231" spans="1:17" x14ac:dyDescent="0.2">
      <c r="A1231" s="363"/>
      <c r="B1231" s="348"/>
      <c r="C1231" s="372"/>
      <c r="D1231" s="350"/>
      <c r="E1231" s="350"/>
      <c r="F1231" s="351"/>
      <c r="G1231" s="350"/>
      <c r="H1231" s="350"/>
      <c r="I1231" s="354"/>
      <c r="J1231" s="353"/>
      <c r="K1231" s="353"/>
      <c r="L1231" s="354"/>
      <c r="M1231" s="353"/>
      <c r="N1231" s="371"/>
      <c r="O1231" s="70">
        <f t="shared" si="44"/>
        <v>0</v>
      </c>
      <c r="P1231" s="70">
        <f t="shared" si="44"/>
        <v>0</v>
      </c>
      <c r="Q1231" s="135" t="str">
        <f t="shared" si="43"/>
        <v/>
      </c>
    </row>
    <row r="1232" spans="1:17" x14ac:dyDescent="0.2">
      <c r="A1232" s="363"/>
      <c r="B1232" s="348"/>
      <c r="C1232" s="372"/>
      <c r="D1232" s="350"/>
      <c r="E1232" s="350"/>
      <c r="F1232" s="351"/>
      <c r="G1232" s="350"/>
      <c r="H1232" s="350"/>
      <c r="I1232" s="354"/>
      <c r="J1232" s="353"/>
      <c r="K1232" s="353"/>
      <c r="L1232" s="354"/>
      <c r="M1232" s="353"/>
      <c r="N1232" s="371"/>
      <c r="O1232" s="70">
        <f t="shared" si="44"/>
        <v>0</v>
      </c>
      <c r="P1232" s="70">
        <f t="shared" si="44"/>
        <v>0</v>
      </c>
      <c r="Q1232" s="135" t="str">
        <f t="shared" si="43"/>
        <v/>
      </c>
    </row>
    <row r="1233" spans="1:17" x14ac:dyDescent="0.2">
      <c r="A1233" s="363"/>
      <c r="B1233" s="348"/>
      <c r="C1233" s="372"/>
      <c r="D1233" s="350"/>
      <c r="E1233" s="350"/>
      <c r="F1233" s="351"/>
      <c r="G1233" s="350"/>
      <c r="H1233" s="350"/>
      <c r="I1233" s="354"/>
      <c r="J1233" s="353"/>
      <c r="K1233" s="353"/>
      <c r="L1233" s="354"/>
      <c r="M1233" s="353"/>
      <c r="N1233" s="371"/>
      <c r="O1233" s="70">
        <f t="shared" si="44"/>
        <v>0</v>
      </c>
      <c r="P1233" s="70">
        <f t="shared" si="44"/>
        <v>0</v>
      </c>
      <c r="Q1233" s="135" t="str">
        <f t="shared" si="43"/>
        <v/>
      </c>
    </row>
    <row r="1234" spans="1:17" x14ac:dyDescent="0.2">
      <c r="A1234" s="363"/>
      <c r="B1234" s="348"/>
      <c r="C1234" s="372"/>
      <c r="D1234" s="350"/>
      <c r="E1234" s="350"/>
      <c r="F1234" s="351"/>
      <c r="G1234" s="350"/>
      <c r="H1234" s="350"/>
      <c r="I1234" s="354"/>
      <c r="J1234" s="353"/>
      <c r="K1234" s="353"/>
      <c r="L1234" s="354"/>
      <c r="M1234" s="353"/>
      <c r="N1234" s="371"/>
      <c r="O1234" s="70">
        <f t="shared" si="44"/>
        <v>0</v>
      </c>
      <c r="P1234" s="70">
        <f t="shared" si="44"/>
        <v>0</v>
      </c>
      <c r="Q1234" s="135" t="str">
        <f t="shared" si="43"/>
        <v/>
      </c>
    </row>
    <row r="1235" spans="1:17" x14ac:dyDescent="0.2">
      <c r="A1235" s="363"/>
      <c r="B1235" s="348"/>
      <c r="C1235" s="372"/>
      <c r="D1235" s="350"/>
      <c r="E1235" s="350"/>
      <c r="F1235" s="351"/>
      <c r="G1235" s="350"/>
      <c r="H1235" s="350"/>
      <c r="I1235" s="354"/>
      <c r="J1235" s="353"/>
      <c r="K1235" s="353"/>
      <c r="L1235" s="354"/>
      <c r="M1235" s="353"/>
      <c r="N1235" s="371"/>
      <c r="O1235" s="70">
        <f t="shared" si="44"/>
        <v>0</v>
      </c>
      <c r="P1235" s="70">
        <f t="shared" si="44"/>
        <v>0</v>
      </c>
      <c r="Q1235" s="135" t="str">
        <f t="shared" si="43"/>
        <v/>
      </c>
    </row>
    <row r="1236" spans="1:17" x14ac:dyDescent="0.2">
      <c r="A1236" s="363"/>
      <c r="B1236" s="348"/>
      <c r="C1236" s="372"/>
      <c r="D1236" s="350"/>
      <c r="E1236" s="350"/>
      <c r="F1236" s="351"/>
      <c r="G1236" s="350"/>
      <c r="H1236" s="350"/>
      <c r="I1236" s="354"/>
      <c r="J1236" s="353"/>
      <c r="K1236" s="353"/>
      <c r="L1236" s="354"/>
      <c r="M1236" s="353"/>
      <c r="N1236" s="371"/>
      <c r="O1236" s="70">
        <f t="shared" si="44"/>
        <v>0</v>
      </c>
      <c r="P1236" s="70">
        <f t="shared" si="44"/>
        <v>0</v>
      </c>
      <c r="Q1236" s="135" t="str">
        <f t="shared" si="43"/>
        <v/>
      </c>
    </row>
    <row r="1237" spans="1:17" x14ac:dyDescent="0.2">
      <c r="A1237" s="363"/>
      <c r="B1237" s="348"/>
      <c r="C1237" s="372"/>
      <c r="D1237" s="350"/>
      <c r="E1237" s="350"/>
      <c r="F1237" s="351"/>
      <c r="G1237" s="350"/>
      <c r="H1237" s="350"/>
      <c r="I1237" s="354"/>
      <c r="J1237" s="353"/>
      <c r="K1237" s="353"/>
      <c r="L1237" s="354"/>
      <c r="M1237" s="353"/>
      <c r="N1237" s="371"/>
      <c r="O1237" s="70">
        <f t="shared" si="44"/>
        <v>0</v>
      </c>
      <c r="P1237" s="70">
        <f t="shared" si="44"/>
        <v>0</v>
      </c>
      <c r="Q1237" s="135" t="str">
        <f t="shared" si="43"/>
        <v/>
      </c>
    </row>
    <row r="1238" spans="1:17" x14ac:dyDescent="0.2">
      <c r="A1238" s="363"/>
      <c r="B1238" s="348"/>
      <c r="C1238" s="372"/>
      <c r="D1238" s="350"/>
      <c r="E1238" s="350"/>
      <c r="F1238" s="351"/>
      <c r="G1238" s="350"/>
      <c r="H1238" s="350"/>
      <c r="I1238" s="354"/>
      <c r="J1238" s="353"/>
      <c r="K1238" s="353"/>
      <c r="L1238" s="354"/>
      <c r="M1238" s="353"/>
      <c r="N1238" s="371"/>
      <c r="O1238" s="70">
        <f t="shared" si="44"/>
        <v>0</v>
      </c>
      <c r="P1238" s="70">
        <f t="shared" si="44"/>
        <v>0</v>
      </c>
      <c r="Q1238" s="135" t="str">
        <f t="shared" si="43"/>
        <v/>
      </c>
    </row>
    <row r="1239" spans="1:17" x14ac:dyDescent="0.2">
      <c r="A1239" s="363"/>
      <c r="B1239" s="348"/>
      <c r="C1239" s="372"/>
      <c r="D1239" s="350"/>
      <c r="E1239" s="350"/>
      <c r="F1239" s="351"/>
      <c r="G1239" s="350"/>
      <c r="H1239" s="350"/>
      <c r="I1239" s="354"/>
      <c r="J1239" s="353"/>
      <c r="K1239" s="353"/>
      <c r="L1239" s="354"/>
      <c r="M1239" s="353"/>
      <c r="N1239" s="371"/>
      <c r="O1239" s="70">
        <f t="shared" si="44"/>
        <v>0</v>
      </c>
      <c r="P1239" s="70">
        <f t="shared" si="44"/>
        <v>0</v>
      </c>
      <c r="Q1239" s="135" t="str">
        <f t="shared" si="43"/>
        <v/>
      </c>
    </row>
    <row r="1240" spans="1:17" x14ac:dyDescent="0.2">
      <c r="A1240" s="363"/>
      <c r="B1240" s="348"/>
      <c r="C1240" s="372"/>
      <c r="D1240" s="350"/>
      <c r="E1240" s="350"/>
      <c r="F1240" s="351"/>
      <c r="G1240" s="350"/>
      <c r="H1240" s="350"/>
      <c r="I1240" s="354"/>
      <c r="J1240" s="353"/>
      <c r="K1240" s="353"/>
      <c r="L1240" s="354"/>
      <c r="M1240" s="353"/>
      <c r="N1240" s="371"/>
      <c r="O1240" s="70">
        <f t="shared" si="44"/>
        <v>0</v>
      </c>
      <c r="P1240" s="70">
        <f t="shared" si="44"/>
        <v>0</v>
      </c>
      <c r="Q1240" s="135" t="str">
        <f t="shared" si="43"/>
        <v/>
      </c>
    </row>
    <row r="1241" spans="1:17" x14ac:dyDescent="0.2">
      <c r="A1241" s="363"/>
      <c r="B1241" s="348"/>
      <c r="C1241" s="372"/>
      <c r="D1241" s="350"/>
      <c r="E1241" s="350"/>
      <c r="F1241" s="351"/>
      <c r="G1241" s="350"/>
      <c r="H1241" s="350"/>
      <c r="I1241" s="354"/>
      <c r="J1241" s="353"/>
      <c r="K1241" s="353"/>
      <c r="L1241" s="354"/>
      <c r="M1241" s="353"/>
      <c r="N1241" s="371"/>
      <c r="O1241" s="70">
        <f t="shared" si="44"/>
        <v>0</v>
      </c>
      <c r="P1241" s="70">
        <f t="shared" si="44"/>
        <v>0</v>
      </c>
      <c r="Q1241" s="135" t="str">
        <f t="shared" si="43"/>
        <v/>
      </c>
    </row>
    <row r="1242" spans="1:17" x14ac:dyDescent="0.2">
      <c r="A1242" s="363"/>
      <c r="B1242" s="348"/>
      <c r="C1242" s="372"/>
      <c r="D1242" s="350"/>
      <c r="E1242" s="350"/>
      <c r="F1242" s="351"/>
      <c r="G1242" s="350"/>
      <c r="H1242" s="350"/>
      <c r="I1242" s="354"/>
      <c r="J1242" s="353"/>
      <c r="K1242" s="353"/>
      <c r="L1242" s="354"/>
      <c r="M1242" s="353"/>
      <c r="N1242" s="371"/>
      <c r="O1242" s="70">
        <f t="shared" si="44"/>
        <v>0</v>
      </c>
      <c r="P1242" s="70">
        <f t="shared" si="44"/>
        <v>0</v>
      </c>
      <c r="Q1242" s="135" t="str">
        <f t="shared" si="43"/>
        <v/>
      </c>
    </row>
    <row r="1243" spans="1:17" x14ac:dyDescent="0.2">
      <c r="A1243" s="363"/>
      <c r="B1243" s="348"/>
      <c r="C1243" s="372"/>
      <c r="D1243" s="350"/>
      <c r="E1243" s="350"/>
      <c r="F1243" s="351"/>
      <c r="G1243" s="350"/>
      <c r="H1243" s="350"/>
      <c r="I1243" s="354"/>
      <c r="J1243" s="353"/>
      <c r="K1243" s="353"/>
      <c r="L1243" s="354"/>
      <c r="M1243" s="353"/>
      <c r="N1243" s="371"/>
      <c r="O1243" s="70">
        <f t="shared" si="44"/>
        <v>0</v>
      </c>
      <c r="P1243" s="70">
        <f t="shared" si="44"/>
        <v>0</v>
      </c>
      <c r="Q1243" s="135" t="str">
        <f t="shared" si="43"/>
        <v/>
      </c>
    </row>
    <row r="1244" spans="1:17" x14ac:dyDescent="0.2">
      <c r="A1244" s="363"/>
      <c r="B1244" s="348"/>
      <c r="C1244" s="372"/>
      <c r="D1244" s="350"/>
      <c r="E1244" s="350"/>
      <c r="F1244" s="351"/>
      <c r="G1244" s="350"/>
      <c r="H1244" s="350"/>
      <c r="I1244" s="354"/>
      <c r="J1244" s="353"/>
      <c r="K1244" s="353"/>
      <c r="L1244" s="354"/>
      <c r="M1244" s="353"/>
      <c r="N1244" s="371"/>
      <c r="O1244" s="70">
        <f t="shared" si="44"/>
        <v>0</v>
      </c>
      <c r="P1244" s="70">
        <f t="shared" si="44"/>
        <v>0</v>
      </c>
      <c r="Q1244" s="135" t="str">
        <f t="shared" si="43"/>
        <v/>
      </c>
    </row>
    <row r="1245" spans="1:17" x14ac:dyDescent="0.2">
      <c r="A1245" s="363"/>
      <c r="B1245" s="348"/>
      <c r="C1245" s="372"/>
      <c r="D1245" s="350"/>
      <c r="E1245" s="350"/>
      <c r="F1245" s="383"/>
      <c r="G1245" s="350"/>
      <c r="H1245" s="350"/>
      <c r="I1245" s="354"/>
      <c r="J1245" s="353"/>
      <c r="K1245" s="353"/>
      <c r="L1245" s="354"/>
      <c r="M1245" s="353"/>
      <c r="N1245" s="371"/>
      <c r="O1245" s="70">
        <f t="shared" si="44"/>
        <v>0</v>
      </c>
      <c r="P1245" s="70">
        <f t="shared" si="44"/>
        <v>0</v>
      </c>
      <c r="Q1245" s="135" t="str">
        <f t="shared" si="43"/>
        <v/>
      </c>
    </row>
    <row r="1246" spans="1:17" x14ac:dyDescent="0.2">
      <c r="A1246" s="363"/>
      <c r="B1246" s="348"/>
      <c r="C1246" s="372"/>
      <c r="D1246" s="350"/>
      <c r="E1246" s="350"/>
      <c r="F1246" s="351"/>
      <c r="G1246" s="350"/>
      <c r="H1246" s="350"/>
      <c r="I1246" s="354"/>
      <c r="J1246" s="353"/>
      <c r="K1246" s="353"/>
      <c r="L1246" s="354"/>
      <c r="M1246" s="353"/>
      <c r="N1246" s="371"/>
      <c r="O1246" s="70">
        <f t="shared" si="44"/>
        <v>0</v>
      </c>
      <c r="P1246" s="70">
        <f t="shared" si="44"/>
        <v>0</v>
      </c>
      <c r="Q1246" s="135" t="str">
        <f t="shared" si="43"/>
        <v/>
      </c>
    </row>
    <row r="1247" spans="1:17" x14ac:dyDescent="0.2">
      <c r="A1247" s="363"/>
      <c r="B1247" s="348"/>
      <c r="C1247" s="372"/>
      <c r="D1247" s="350"/>
      <c r="E1247" s="350"/>
      <c r="F1247" s="351"/>
      <c r="G1247" s="350"/>
      <c r="H1247" s="350"/>
      <c r="I1247" s="354"/>
      <c r="J1247" s="353"/>
      <c r="K1247" s="353"/>
      <c r="L1247" s="354"/>
      <c r="M1247" s="353"/>
      <c r="N1247" s="371"/>
      <c r="O1247" s="70">
        <f t="shared" si="44"/>
        <v>0</v>
      </c>
      <c r="P1247" s="70">
        <f t="shared" si="44"/>
        <v>0</v>
      </c>
      <c r="Q1247" s="135" t="str">
        <f t="shared" si="43"/>
        <v/>
      </c>
    </row>
    <row r="1248" spans="1:17" x14ac:dyDescent="0.2">
      <c r="A1248" s="363"/>
      <c r="B1248" s="348"/>
      <c r="C1248" s="372"/>
      <c r="D1248" s="350"/>
      <c r="E1248" s="350"/>
      <c r="F1248" s="351"/>
      <c r="G1248" s="350"/>
      <c r="H1248" s="350"/>
      <c r="I1248" s="354"/>
      <c r="J1248" s="353"/>
      <c r="K1248" s="353"/>
      <c r="L1248" s="354"/>
      <c r="M1248" s="353"/>
      <c r="N1248" s="371"/>
      <c r="O1248" s="70">
        <f t="shared" ref="O1248:P1292" si="45">IF(B1248=0,0,IF(YEAR(B1248)=$P$1,MONTH(B1248)-$O$1+1,(YEAR(B1248)-$P$1)*12-$O$1+1+MONTH(B1248)))</f>
        <v>0</v>
      </c>
      <c r="P1248" s="70">
        <f t="shared" si="45"/>
        <v>0</v>
      </c>
      <c r="Q1248" s="135" t="str">
        <f t="shared" si="43"/>
        <v/>
      </c>
    </row>
    <row r="1249" spans="1:17" x14ac:dyDescent="0.2">
      <c r="A1249" s="363"/>
      <c r="B1249" s="348"/>
      <c r="C1249" s="372"/>
      <c r="D1249" s="350"/>
      <c r="E1249" s="350"/>
      <c r="F1249" s="351"/>
      <c r="G1249" s="350"/>
      <c r="H1249" s="350"/>
      <c r="I1249" s="354"/>
      <c r="J1249" s="353"/>
      <c r="K1249" s="353"/>
      <c r="L1249" s="354"/>
      <c r="M1249" s="353"/>
      <c r="N1249" s="371"/>
      <c r="O1249" s="70">
        <f t="shared" si="45"/>
        <v>0</v>
      </c>
      <c r="P1249" s="70">
        <f t="shared" si="45"/>
        <v>0</v>
      </c>
      <c r="Q1249" s="135" t="str">
        <f t="shared" si="43"/>
        <v/>
      </c>
    </row>
    <row r="1250" spans="1:17" x14ac:dyDescent="0.2">
      <c r="A1250" s="363"/>
      <c r="B1250" s="348"/>
      <c r="C1250" s="372"/>
      <c r="D1250" s="350"/>
      <c r="E1250" s="350"/>
      <c r="F1250" s="351"/>
      <c r="G1250" s="350"/>
      <c r="H1250" s="350"/>
      <c r="I1250" s="354"/>
      <c r="J1250" s="353"/>
      <c r="K1250" s="353"/>
      <c r="L1250" s="354"/>
      <c r="M1250" s="353"/>
      <c r="N1250" s="371"/>
      <c r="O1250" s="70">
        <f t="shared" si="45"/>
        <v>0</v>
      </c>
      <c r="P1250" s="70">
        <f t="shared" si="45"/>
        <v>0</v>
      </c>
      <c r="Q1250" s="135" t="str">
        <f t="shared" si="43"/>
        <v/>
      </c>
    </row>
    <row r="1251" spans="1:17" x14ac:dyDescent="0.2">
      <c r="A1251" s="363"/>
      <c r="B1251" s="348"/>
      <c r="C1251" s="372"/>
      <c r="D1251" s="350"/>
      <c r="E1251" s="350"/>
      <c r="F1251" s="351"/>
      <c r="G1251" s="350"/>
      <c r="H1251" s="350"/>
      <c r="I1251" s="354"/>
      <c r="J1251" s="353"/>
      <c r="K1251" s="353"/>
      <c r="L1251" s="354"/>
      <c r="M1251" s="353"/>
      <c r="N1251" s="371"/>
      <c r="O1251" s="70">
        <f t="shared" si="45"/>
        <v>0</v>
      </c>
      <c r="P1251" s="70">
        <f t="shared" si="45"/>
        <v>0</v>
      </c>
      <c r="Q1251" s="135" t="str">
        <f t="shared" si="43"/>
        <v/>
      </c>
    </row>
    <row r="1252" spans="1:17" x14ac:dyDescent="0.2">
      <c r="A1252" s="363"/>
      <c r="B1252" s="348"/>
      <c r="C1252" s="372"/>
      <c r="D1252" s="350"/>
      <c r="E1252" s="350"/>
      <c r="F1252" s="351"/>
      <c r="G1252" s="350"/>
      <c r="H1252" s="350"/>
      <c r="I1252" s="354"/>
      <c r="J1252" s="353"/>
      <c r="K1252" s="353"/>
      <c r="L1252" s="354"/>
      <c r="M1252" s="353"/>
      <c r="N1252" s="371"/>
      <c r="O1252" s="70">
        <f t="shared" si="45"/>
        <v>0</v>
      </c>
      <c r="P1252" s="70">
        <f t="shared" si="45"/>
        <v>0</v>
      </c>
      <c r="Q1252" s="135" t="str">
        <f t="shared" si="43"/>
        <v/>
      </c>
    </row>
    <row r="1253" spans="1:17" x14ac:dyDescent="0.2">
      <c r="A1253" s="363"/>
      <c r="B1253" s="348"/>
      <c r="C1253" s="372"/>
      <c r="D1253" s="350"/>
      <c r="E1253" s="350"/>
      <c r="F1253" s="351"/>
      <c r="G1253" s="350"/>
      <c r="H1253" s="350"/>
      <c r="I1253" s="354"/>
      <c r="J1253" s="353"/>
      <c r="K1253" s="353"/>
      <c r="L1253" s="354"/>
      <c r="M1253" s="353"/>
      <c r="N1253" s="371"/>
      <c r="O1253" s="70">
        <f t="shared" si="45"/>
        <v>0</v>
      </c>
      <c r="P1253" s="70">
        <f t="shared" si="45"/>
        <v>0</v>
      </c>
      <c r="Q1253" s="135" t="str">
        <f t="shared" si="43"/>
        <v/>
      </c>
    </row>
    <row r="1254" spans="1:17" x14ac:dyDescent="0.2">
      <c r="A1254" s="363"/>
      <c r="B1254" s="348"/>
      <c r="C1254" s="372"/>
      <c r="D1254" s="350"/>
      <c r="E1254" s="350"/>
      <c r="F1254" s="351"/>
      <c r="G1254" s="350"/>
      <c r="H1254" s="350"/>
      <c r="I1254" s="354"/>
      <c r="J1254" s="353"/>
      <c r="K1254" s="353"/>
      <c r="L1254" s="354"/>
      <c r="M1254" s="353"/>
      <c r="N1254" s="371"/>
      <c r="O1254" s="70">
        <f t="shared" si="45"/>
        <v>0</v>
      </c>
      <c r="P1254" s="70">
        <f t="shared" si="45"/>
        <v>0</v>
      </c>
      <c r="Q1254" s="135" t="str">
        <f t="shared" si="43"/>
        <v/>
      </c>
    </row>
    <row r="1255" spans="1:17" x14ac:dyDescent="0.2">
      <c r="A1255" s="363"/>
      <c r="B1255" s="348"/>
      <c r="C1255" s="372"/>
      <c r="D1255" s="350"/>
      <c r="E1255" s="350"/>
      <c r="F1255" s="351"/>
      <c r="G1255" s="350"/>
      <c r="H1255" s="350"/>
      <c r="I1255" s="354"/>
      <c r="J1255" s="353"/>
      <c r="K1255" s="353"/>
      <c r="L1255" s="354"/>
      <c r="M1255" s="353"/>
      <c r="N1255" s="371"/>
      <c r="O1255" s="70">
        <f t="shared" si="45"/>
        <v>0</v>
      </c>
      <c r="P1255" s="70">
        <f t="shared" si="45"/>
        <v>0</v>
      </c>
      <c r="Q1255" s="135" t="str">
        <f t="shared" si="43"/>
        <v/>
      </c>
    </row>
    <row r="1256" spans="1:17" x14ac:dyDescent="0.2">
      <c r="A1256" s="363"/>
      <c r="B1256" s="348"/>
      <c r="C1256" s="372"/>
      <c r="D1256" s="350"/>
      <c r="E1256" s="350"/>
      <c r="F1256" s="351"/>
      <c r="G1256" s="350"/>
      <c r="H1256" s="350"/>
      <c r="I1256" s="354"/>
      <c r="J1256" s="353"/>
      <c r="K1256" s="353"/>
      <c r="L1256" s="354"/>
      <c r="M1256" s="353"/>
      <c r="N1256" s="371"/>
      <c r="O1256" s="70">
        <f t="shared" si="45"/>
        <v>0</v>
      </c>
      <c r="P1256" s="70">
        <f t="shared" si="45"/>
        <v>0</v>
      </c>
      <c r="Q1256" s="135" t="str">
        <f t="shared" si="43"/>
        <v/>
      </c>
    </row>
    <row r="1257" spans="1:17" x14ac:dyDescent="0.2">
      <c r="A1257" s="363"/>
      <c r="B1257" s="348"/>
      <c r="C1257" s="372"/>
      <c r="D1257" s="350"/>
      <c r="E1257" s="350"/>
      <c r="F1257" s="351"/>
      <c r="G1257" s="350"/>
      <c r="H1257" s="350"/>
      <c r="I1257" s="354"/>
      <c r="J1257" s="353"/>
      <c r="K1257" s="353"/>
      <c r="L1257" s="354"/>
      <c r="M1257" s="353"/>
      <c r="N1257" s="371"/>
      <c r="O1257" s="70">
        <f t="shared" si="45"/>
        <v>0</v>
      </c>
      <c r="P1257" s="70">
        <f t="shared" si="45"/>
        <v>0</v>
      </c>
      <c r="Q1257" s="135" t="str">
        <f t="shared" si="43"/>
        <v/>
      </c>
    </row>
    <row r="1258" spans="1:17" x14ac:dyDescent="0.2">
      <c r="A1258" s="363"/>
      <c r="B1258" s="348"/>
      <c r="C1258" s="372"/>
      <c r="D1258" s="350"/>
      <c r="E1258" s="350"/>
      <c r="F1258" s="351"/>
      <c r="G1258" s="350"/>
      <c r="H1258" s="350"/>
      <c r="I1258" s="354"/>
      <c r="J1258" s="353"/>
      <c r="K1258" s="353"/>
      <c r="L1258" s="354"/>
      <c r="M1258" s="353"/>
      <c r="N1258" s="371"/>
      <c r="O1258" s="70">
        <f t="shared" si="45"/>
        <v>0</v>
      </c>
      <c r="P1258" s="70">
        <f t="shared" si="45"/>
        <v>0</v>
      </c>
      <c r="Q1258" s="135" t="str">
        <f t="shared" si="43"/>
        <v/>
      </c>
    </row>
    <row r="1259" spans="1:17" x14ac:dyDescent="0.2">
      <c r="A1259" s="363"/>
      <c r="B1259" s="348"/>
      <c r="C1259" s="372"/>
      <c r="D1259" s="350"/>
      <c r="E1259" s="350"/>
      <c r="F1259" s="351"/>
      <c r="G1259" s="350"/>
      <c r="H1259" s="350"/>
      <c r="I1259" s="354"/>
      <c r="J1259" s="353"/>
      <c r="K1259" s="353"/>
      <c r="L1259" s="354"/>
      <c r="M1259" s="353"/>
      <c r="N1259" s="371"/>
      <c r="O1259" s="70">
        <f t="shared" si="45"/>
        <v>0</v>
      </c>
      <c r="P1259" s="70">
        <f t="shared" si="45"/>
        <v>0</v>
      </c>
      <c r="Q1259" s="135" t="str">
        <f t="shared" si="43"/>
        <v/>
      </c>
    </row>
    <row r="1260" spans="1:17" x14ac:dyDescent="0.2">
      <c r="A1260" s="363"/>
      <c r="B1260" s="348"/>
      <c r="C1260" s="372"/>
      <c r="D1260" s="350"/>
      <c r="E1260" s="350"/>
      <c r="F1260" s="351"/>
      <c r="G1260" s="350"/>
      <c r="H1260" s="350"/>
      <c r="I1260" s="354"/>
      <c r="J1260" s="353"/>
      <c r="K1260" s="353"/>
      <c r="L1260" s="354"/>
      <c r="M1260" s="353"/>
      <c r="N1260" s="371"/>
      <c r="O1260" s="70">
        <f t="shared" si="45"/>
        <v>0</v>
      </c>
      <c r="P1260" s="70">
        <f t="shared" si="45"/>
        <v>0</v>
      </c>
      <c r="Q1260" s="135" t="str">
        <f t="shared" si="43"/>
        <v/>
      </c>
    </row>
    <row r="1261" spans="1:17" x14ac:dyDescent="0.2">
      <c r="A1261" s="363"/>
      <c r="B1261" s="348"/>
      <c r="C1261" s="372"/>
      <c r="D1261" s="350"/>
      <c r="E1261" s="350"/>
      <c r="F1261" s="351"/>
      <c r="G1261" s="350"/>
      <c r="H1261" s="350"/>
      <c r="I1261" s="354"/>
      <c r="J1261" s="353"/>
      <c r="K1261" s="353"/>
      <c r="L1261" s="354"/>
      <c r="M1261" s="353"/>
      <c r="N1261" s="371"/>
      <c r="O1261" s="70">
        <f t="shared" si="45"/>
        <v>0</v>
      </c>
      <c r="P1261" s="70">
        <f t="shared" si="45"/>
        <v>0</v>
      </c>
      <c r="Q1261" s="135" t="str">
        <f t="shared" si="43"/>
        <v/>
      </c>
    </row>
    <row r="1262" spans="1:17" x14ac:dyDescent="0.2">
      <c r="A1262" s="363"/>
      <c r="B1262" s="348"/>
      <c r="C1262" s="372"/>
      <c r="D1262" s="350"/>
      <c r="E1262" s="350"/>
      <c r="F1262" s="351"/>
      <c r="G1262" s="350"/>
      <c r="H1262" s="350"/>
      <c r="I1262" s="354"/>
      <c r="J1262" s="353"/>
      <c r="K1262" s="353"/>
      <c r="L1262" s="354"/>
      <c r="M1262" s="353"/>
      <c r="N1262" s="371"/>
      <c r="O1262" s="70">
        <f t="shared" si="45"/>
        <v>0</v>
      </c>
      <c r="P1262" s="70">
        <f t="shared" si="45"/>
        <v>0</v>
      </c>
      <c r="Q1262" s="135" t="str">
        <f t="shared" si="43"/>
        <v/>
      </c>
    </row>
    <row r="1263" spans="1:17" x14ac:dyDescent="0.2">
      <c r="A1263" s="363"/>
      <c r="B1263" s="348"/>
      <c r="C1263" s="372"/>
      <c r="D1263" s="350"/>
      <c r="E1263" s="350"/>
      <c r="F1263" s="351"/>
      <c r="G1263" s="350"/>
      <c r="H1263" s="350"/>
      <c r="I1263" s="354"/>
      <c r="J1263" s="353"/>
      <c r="K1263" s="353"/>
      <c r="L1263" s="354"/>
      <c r="M1263" s="353"/>
      <c r="N1263" s="371"/>
      <c r="O1263" s="70">
        <f t="shared" si="45"/>
        <v>0</v>
      </c>
      <c r="P1263" s="70">
        <f t="shared" si="45"/>
        <v>0</v>
      </c>
      <c r="Q1263" s="135" t="str">
        <f t="shared" si="43"/>
        <v/>
      </c>
    </row>
    <row r="1264" spans="1:17" x14ac:dyDescent="0.2">
      <c r="A1264" s="363"/>
      <c r="B1264" s="348"/>
      <c r="C1264" s="372"/>
      <c r="D1264" s="350"/>
      <c r="E1264" s="350"/>
      <c r="F1264" s="351"/>
      <c r="G1264" s="350"/>
      <c r="H1264" s="350"/>
      <c r="I1264" s="354"/>
      <c r="J1264" s="353"/>
      <c r="K1264" s="353"/>
      <c r="L1264" s="354"/>
      <c r="M1264" s="353"/>
      <c r="N1264" s="371"/>
      <c r="O1264" s="70">
        <f t="shared" si="45"/>
        <v>0</v>
      </c>
      <c r="P1264" s="70">
        <f t="shared" si="45"/>
        <v>0</v>
      </c>
      <c r="Q1264" s="135" t="str">
        <f t="shared" si="43"/>
        <v/>
      </c>
    </row>
    <row r="1265" spans="1:17" x14ac:dyDescent="0.2">
      <c r="A1265" s="363"/>
      <c r="B1265" s="348"/>
      <c r="C1265" s="372"/>
      <c r="D1265" s="350"/>
      <c r="E1265" s="350"/>
      <c r="F1265" s="351"/>
      <c r="G1265" s="350"/>
      <c r="H1265" s="350"/>
      <c r="I1265" s="354"/>
      <c r="J1265" s="353"/>
      <c r="K1265" s="353"/>
      <c r="L1265" s="354"/>
      <c r="M1265" s="353"/>
      <c r="N1265" s="371"/>
      <c r="O1265" s="70">
        <f t="shared" si="45"/>
        <v>0</v>
      </c>
      <c r="P1265" s="70">
        <f t="shared" si="45"/>
        <v>0</v>
      </c>
      <c r="Q1265" s="135" t="str">
        <f t="shared" si="43"/>
        <v/>
      </c>
    </row>
    <row r="1266" spans="1:17" x14ac:dyDescent="0.2">
      <c r="A1266" s="363"/>
      <c r="B1266" s="348"/>
      <c r="C1266" s="372"/>
      <c r="D1266" s="350"/>
      <c r="E1266" s="350"/>
      <c r="F1266" s="351"/>
      <c r="G1266" s="350"/>
      <c r="H1266" s="350"/>
      <c r="I1266" s="354"/>
      <c r="J1266" s="353"/>
      <c r="K1266" s="353"/>
      <c r="L1266" s="354"/>
      <c r="M1266" s="353"/>
      <c r="N1266" s="371"/>
      <c r="O1266" s="70">
        <f t="shared" si="45"/>
        <v>0</v>
      </c>
      <c r="P1266" s="70">
        <f t="shared" si="45"/>
        <v>0</v>
      </c>
      <c r="Q1266" s="135" t="str">
        <f t="shared" si="43"/>
        <v/>
      </c>
    </row>
    <row r="1267" spans="1:17" x14ac:dyDescent="0.2">
      <c r="A1267" s="363"/>
      <c r="B1267" s="348"/>
      <c r="C1267" s="372"/>
      <c r="D1267" s="350"/>
      <c r="E1267" s="350"/>
      <c r="F1267" s="351"/>
      <c r="G1267" s="350"/>
      <c r="H1267" s="350"/>
      <c r="I1267" s="354"/>
      <c r="J1267" s="353"/>
      <c r="K1267" s="353"/>
      <c r="L1267" s="354"/>
      <c r="M1267" s="353"/>
      <c r="N1267" s="371"/>
      <c r="O1267" s="70">
        <f t="shared" si="45"/>
        <v>0</v>
      </c>
      <c r="P1267" s="70">
        <f t="shared" si="45"/>
        <v>0</v>
      </c>
      <c r="Q1267" s="135" t="str">
        <f t="shared" si="43"/>
        <v/>
      </c>
    </row>
    <row r="1268" spans="1:17" x14ac:dyDescent="0.2">
      <c r="A1268" s="363"/>
      <c r="B1268" s="348"/>
      <c r="C1268" s="372"/>
      <c r="D1268" s="350"/>
      <c r="E1268" s="350"/>
      <c r="F1268" s="351"/>
      <c r="G1268" s="350"/>
      <c r="H1268" s="350"/>
      <c r="I1268" s="354"/>
      <c r="J1268" s="353"/>
      <c r="K1268" s="353"/>
      <c r="L1268" s="354"/>
      <c r="M1268" s="353"/>
      <c r="N1268" s="371"/>
      <c r="O1268" s="70">
        <f t="shared" si="45"/>
        <v>0</v>
      </c>
      <c r="P1268" s="70">
        <f t="shared" si="45"/>
        <v>0</v>
      </c>
      <c r="Q1268" s="135" t="str">
        <f t="shared" si="43"/>
        <v/>
      </c>
    </row>
    <row r="1269" spans="1:17" x14ac:dyDescent="0.2">
      <c r="A1269" s="363"/>
      <c r="B1269" s="348"/>
      <c r="C1269" s="372"/>
      <c r="D1269" s="350"/>
      <c r="E1269" s="350"/>
      <c r="F1269" s="351"/>
      <c r="G1269" s="350"/>
      <c r="H1269" s="350"/>
      <c r="I1269" s="354"/>
      <c r="J1269" s="353"/>
      <c r="K1269" s="353"/>
      <c r="L1269" s="354"/>
      <c r="M1269" s="353"/>
      <c r="N1269" s="371"/>
      <c r="O1269" s="70">
        <f t="shared" si="45"/>
        <v>0</v>
      </c>
      <c r="P1269" s="70">
        <f t="shared" si="45"/>
        <v>0</v>
      </c>
      <c r="Q1269" s="135" t="str">
        <f t="shared" si="43"/>
        <v/>
      </c>
    </row>
    <row r="1270" spans="1:17" x14ac:dyDescent="0.2">
      <c r="A1270" s="363"/>
      <c r="B1270" s="348"/>
      <c r="C1270" s="372"/>
      <c r="D1270" s="350"/>
      <c r="E1270" s="350"/>
      <c r="F1270" s="351"/>
      <c r="G1270" s="350"/>
      <c r="H1270" s="350"/>
      <c r="I1270" s="354"/>
      <c r="J1270" s="353"/>
      <c r="K1270" s="353"/>
      <c r="L1270" s="354"/>
      <c r="M1270" s="353"/>
      <c r="N1270" s="371"/>
      <c r="O1270" s="70">
        <f t="shared" si="45"/>
        <v>0</v>
      </c>
      <c r="P1270" s="70">
        <f t="shared" si="45"/>
        <v>0</v>
      </c>
      <c r="Q1270" s="135" t="str">
        <f t="shared" si="43"/>
        <v/>
      </c>
    </row>
    <row r="1271" spans="1:17" x14ac:dyDescent="0.2">
      <c r="A1271" s="363"/>
      <c r="B1271" s="348"/>
      <c r="C1271" s="372"/>
      <c r="D1271" s="350"/>
      <c r="E1271" s="350"/>
      <c r="F1271" s="351"/>
      <c r="G1271" s="350"/>
      <c r="H1271" s="350"/>
      <c r="I1271" s="354"/>
      <c r="J1271" s="353"/>
      <c r="K1271" s="353"/>
      <c r="L1271" s="354"/>
      <c r="M1271" s="353"/>
      <c r="N1271" s="371"/>
      <c r="O1271" s="70">
        <f t="shared" si="45"/>
        <v>0</v>
      </c>
      <c r="P1271" s="70">
        <f t="shared" si="45"/>
        <v>0</v>
      </c>
      <c r="Q1271" s="135" t="str">
        <f t="shared" si="43"/>
        <v/>
      </c>
    </row>
    <row r="1272" spans="1:17" x14ac:dyDescent="0.2">
      <c r="A1272" s="363"/>
      <c r="B1272" s="348"/>
      <c r="C1272" s="372"/>
      <c r="D1272" s="350"/>
      <c r="E1272" s="350"/>
      <c r="F1272" s="351"/>
      <c r="G1272" s="350"/>
      <c r="H1272" s="350"/>
      <c r="I1272" s="354"/>
      <c r="J1272" s="353"/>
      <c r="K1272" s="353"/>
      <c r="L1272" s="354"/>
      <c r="M1272" s="353"/>
      <c r="N1272" s="371"/>
      <c r="O1272" s="70">
        <f t="shared" si="45"/>
        <v>0</v>
      </c>
      <c r="P1272" s="70">
        <f t="shared" si="45"/>
        <v>0</v>
      </c>
      <c r="Q1272" s="135" t="str">
        <f t="shared" si="43"/>
        <v/>
      </c>
    </row>
    <row r="1273" spans="1:17" x14ac:dyDescent="0.2">
      <c r="A1273" s="363"/>
      <c r="B1273" s="348"/>
      <c r="C1273" s="372"/>
      <c r="D1273" s="350"/>
      <c r="E1273" s="350"/>
      <c r="F1273" s="351"/>
      <c r="G1273" s="350"/>
      <c r="H1273" s="350"/>
      <c r="I1273" s="354"/>
      <c r="J1273" s="353"/>
      <c r="K1273" s="353"/>
      <c r="L1273" s="354"/>
      <c r="M1273" s="353"/>
      <c r="N1273" s="371"/>
      <c r="O1273" s="70">
        <f t="shared" si="45"/>
        <v>0</v>
      </c>
      <c r="P1273" s="70">
        <f t="shared" si="45"/>
        <v>0</v>
      </c>
      <c r="Q1273" s="135" t="str">
        <f t="shared" si="43"/>
        <v/>
      </c>
    </row>
    <row r="1274" spans="1:17" x14ac:dyDescent="0.2">
      <c r="A1274" s="363"/>
      <c r="B1274" s="348"/>
      <c r="C1274" s="372"/>
      <c r="D1274" s="350"/>
      <c r="E1274" s="350"/>
      <c r="F1274" s="351"/>
      <c r="G1274" s="350"/>
      <c r="H1274" s="350"/>
      <c r="I1274" s="354"/>
      <c r="J1274" s="353"/>
      <c r="K1274" s="353"/>
      <c r="L1274" s="354"/>
      <c r="M1274" s="353"/>
      <c r="N1274" s="371"/>
      <c r="O1274" s="70">
        <f t="shared" si="45"/>
        <v>0</v>
      </c>
      <c r="P1274" s="70">
        <f t="shared" si="45"/>
        <v>0</v>
      </c>
      <c r="Q1274" s="135" t="str">
        <f t="shared" si="43"/>
        <v/>
      </c>
    </row>
    <row r="1275" spans="1:17" x14ac:dyDescent="0.2">
      <c r="A1275" s="363"/>
      <c r="B1275" s="348"/>
      <c r="C1275" s="372"/>
      <c r="D1275" s="350"/>
      <c r="E1275" s="350"/>
      <c r="F1275" s="351"/>
      <c r="G1275" s="350"/>
      <c r="H1275" s="350"/>
      <c r="I1275" s="354"/>
      <c r="J1275" s="353"/>
      <c r="K1275" s="353"/>
      <c r="L1275" s="354"/>
      <c r="M1275" s="353"/>
      <c r="N1275" s="371"/>
      <c r="O1275" s="70">
        <f t="shared" si="45"/>
        <v>0</v>
      </c>
      <c r="P1275" s="70">
        <f t="shared" si="45"/>
        <v>0</v>
      </c>
      <c r="Q1275" s="135" t="str">
        <f t="shared" si="43"/>
        <v/>
      </c>
    </row>
    <row r="1276" spans="1:17" x14ac:dyDescent="0.2">
      <c r="A1276" s="363"/>
      <c r="B1276" s="348"/>
      <c r="C1276" s="372"/>
      <c r="D1276" s="350"/>
      <c r="E1276" s="350"/>
      <c r="F1276" s="351"/>
      <c r="G1276" s="350"/>
      <c r="H1276" s="350"/>
      <c r="I1276" s="354"/>
      <c r="J1276" s="353"/>
      <c r="K1276" s="353"/>
      <c r="L1276" s="354"/>
      <c r="M1276" s="353"/>
      <c r="N1276" s="371"/>
      <c r="O1276" s="70">
        <f t="shared" si="45"/>
        <v>0</v>
      </c>
      <c r="P1276" s="70">
        <f t="shared" si="45"/>
        <v>0</v>
      </c>
      <c r="Q1276" s="135" t="str">
        <f t="shared" si="43"/>
        <v/>
      </c>
    </row>
    <row r="1277" spans="1:17" x14ac:dyDescent="0.2">
      <c r="A1277" s="363"/>
      <c r="B1277" s="348"/>
      <c r="C1277" s="372"/>
      <c r="D1277" s="350"/>
      <c r="E1277" s="350"/>
      <c r="F1277" s="351"/>
      <c r="G1277" s="350"/>
      <c r="H1277" s="350"/>
      <c r="I1277" s="354"/>
      <c r="J1277" s="353"/>
      <c r="K1277" s="353"/>
      <c r="L1277" s="354"/>
      <c r="M1277" s="353"/>
      <c r="N1277" s="371"/>
      <c r="O1277" s="70">
        <f t="shared" si="45"/>
        <v>0</v>
      </c>
      <c r="P1277" s="70">
        <f t="shared" si="45"/>
        <v>0</v>
      </c>
      <c r="Q1277" s="135" t="str">
        <f t="shared" si="43"/>
        <v/>
      </c>
    </row>
    <row r="1278" spans="1:17" x14ac:dyDescent="0.2">
      <c r="A1278" s="363"/>
      <c r="B1278" s="348"/>
      <c r="C1278" s="372"/>
      <c r="D1278" s="350"/>
      <c r="E1278" s="350"/>
      <c r="F1278" s="351"/>
      <c r="G1278" s="350"/>
      <c r="H1278" s="350"/>
      <c r="I1278" s="354"/>
      <c r="J1278" s="353"/>
      <c r="K1278" s="353"/>
      <c r="L1278" s="354"/>
      <c r="M1278" s="353"/>
      <c r="N1278" s="371"/>
      <c r="O1278" s="70">
        <f t="shared" si="45"/>
        <v>0</v>
      </c>
      <c r="P1278" s="70">
        <f t="shared" si="45"/>
        <v>0</v>
      </c>
      <c r="Q1278" s="135" t="str">
        <f t="shared" si="43"/>
        <v/>
      </c>
    </row>
    <row r="1279" spans="1:17" x14ac:dyDescent="0.2">
      <c r="A1279" s="363"/>
      <c r="B1279" s="348"/>
      <c r="C1279" s="372"/>
      <c r="D1279" s="350"/>
      <c r="E1279" s="350"/>
      <c r="F1279" s="351"/>
      <c r="G1279" s="350"/>
      <c r="H1279" s="350"/>
      <c r="I1279" s="354"/>
      <c r="J1279" s="353"/>
      <c r="K1279" s="353"/>
      <c r="L1279" s="354"/>
      <c r="M1279" s="353"/>
      <c r="N1279" s="371"/>
      <c r="O1279" s="70">
        <f t="shared" si="45"/>
        <v>0</v>
      </c>
      <c r="P1279" s="70">
        <f t="shared" si="45"/>
        <v>0</v>
      </c>
      <c r="Q1279" s="135" t="str">
        <f t="shared" si="43"/>
        <v/>
      </c>
    </row>
    <row r="1280" spans="1:17" x14ac:dyDescent="0.2">
      <c r="A1280" s="363"/>
      <c r="B1280" s="348"/>
      <c r="C1280" s="372"/>
      <c r="D1280" s="350"/>
      <c r="E1280" s="350"/>
      <c r="F1280" s="351"/>
      <c r="G1280" s="350"/>
      <c r="H1280" s="350"/>
      <c r="I1280" s="354"/>
      <c r="J1280" s="353"/>
      <c r="K1280" s="353"/>
      <c r="L1280" s="354"/>
      <c r="M1280" s="353"/>
      <c r="N1280" s="371"/>
      <c r="O1280" s="70">
        <f t="shared" si="45"/>
        <v>0</v>
      </c>
      <c r="P1280" s="70">
        <f t="shared" si="45"/>
        <v>0</v>
      </c>
      <c r="Q1280" s="135" t="str">
        <f t="shared" si="43"/>
        <v/>
      </c>
    </row>
    <row r="1281" spans="1:17" x14ac:dyDescent="0.2">
      <c r="A1281" s="363"/>
      <c r="B1281" s="348"/>
      <c r="C1281" s="372"/>
      <c r="D1281" s="350"/>
      <c r="E1281" s="350"/>
      <c r="F1281" s="351"/>
      <c r="G1281" s="350"/>
      <c r="H1281" s="350"/>
      <c r="I1281" s="354"/>
      <c r="J1281" s="353"/>
      <c r="K1281" s="353"/>
      <c r="L1281" s="354"/>
      <c r="M1281" s="353"/>
      <c r="N1281" s="371"/>
      <c r="O1281" s="70">
        <f t="shared" si="45"/>
        <v>0</v>
      </c>
      <c r="P1281" s="70">
        <f t="shared" si="45"/>
        <v>0</v>
      </c>
      <c r="Q1281" s="135" t="str">
        <f t="shared" si="43"/>
        <v/>
      </c>
    </row>
    <row r="1282" spans="1:17" x14ac:dyDescent="0.2">
      <c r="A1282" s="363"/>
      <c r="B1282" s="348"/>
      <c r="C1282" s="372"/>
      <c r="D1282" s="350"/>
      <c r="E1282" s="350"/>
      <c r="F1282" s="351"/>
      <c r="G1282" s="350"/>
      <c r="H1282" s="350"/>
      <c r="I1282" s="354"/>
      <c r="J1282" s="353"/>
      <c r="K1282" s="353"/>
      <c r="L1282" s="354"/>
      <c r="M1282" s="353"/>
      <c r="N1282" s="371"/>
      <c r="O1282" s="70">
        <f t="shared" si="45"/>
        <v>0</v>
      </c>
      <c r="P1282" s="70">
        <f t="shared" si="45"/>
        <v>0</v>
      </c>
      <c r="Q1282" s="135" t="str">
        <f t="shared" si="43"/>
        <v/>
      </c>
    </row>
    <row r="1283" spans="1:17" x14ac:dyDescent="0.2">
      <c r="A1283" s="363"/>
      <c r="B1283" s="348"/>
      <c r="C1283" s="382"/>
      <c r="D1283" s="380"/>
      <c r="E1283" s="380"/>
      <c r="F1283" s="383"/>
      <c r="G1283" s="380"/>
      <c r="H1283" s="350"/>
      <c r="I1283" s="354"/>
      <c r="J1283" s="353"/>
      <c r="K1283" s="353"/>
      <c r="L1283" s="354"/>
      <c r="M1283" s="353"/>
      <c r="N1283" s="371"/>
      <c r="O1283" s="70">
        <f t="shared" si="45"/>
        <v>0</v>
      </c>
      <c r="P1283" s="70">
        <f t="shared" si="45"/>
        <v>0</v>
      </c>
      <c r="Q1283" s="135" t="str">
        <f t="shared" si="43"/>
        <v/>
      </c>
    </row>
    <row r="1284" spans="1:17" x14ac:dyDescent="0.2">
      <c r="A1284" s="363"/>
      <c r="B1284" s="348"/>
      <c r="C1284" s="372"/>
      <c r="D1284" s="350"/>
      <c r="E1284" s="350"/>
      <c r="F1284" s="351"/>
      <c r="G1284" s="350"/>
      <c r="H1284" s="350"/>
      <c r="I1284" s="354"/>
      <c r="J1284" s="353"/>
      <c r="K1284" s="353"/>
      <c r="L1284" s="354"/>
      <c r="M1284" s="353"/>
      <c r="N1284" s="371"/>
      <c r="O1284" s="70">
        <f t="shared" si="45"/>
        <v>0</v>
      </c>
      <c r="P1284" s="70">
        <f t="shared" si="45"/>
        <v>0</v>
      </c>
      <c r="Q1284" s="135" t="str">
        <f t="shared" si="43"/>
        <v/>
      </c>
    </row>
    <row r="1285" spans="1:17" x14ac:dyDescent="0.2">
      <c r="A1285" s="363"/>
      <c r="B1285" s="348"/>
      <c r="C1285" s="372"/>
      <c r="D1285" s="350"/>
      <c r="E1285" s="350"/>
      <c r="F1285" s="351"/>
      <c r="G1285" s="350"/>
      <c r="H1285" s="350"/>
      <c r="I1285" s="354"/>
      <c r="J1285" s="353"/>
      <c r="K1285" s="353"/>
      <c r="L1285" s="354"/>
      <c r="M1285" s="353"/>
      <c r="N1285" s="371"/>
      <c r="O1285" s="70">
        <f t="shared" si="45"/>
        <v>0</v>
      </c>
      <c r="P1285" s="70">
        <f t="shared" si="45"/>
        <v>0</v>
      </c>
      <c r="Q1285" s="135" t="str">
        <f t="shared" ref="Q1285:Q1348" si="46">SUBSTITUTE(D1285," ","_")</f>
        <v/>
      </c>
    </row>
    <row r="1286" spans="1:17" x14ac:dyDescent="0.2">
      <c r="A1286" s="363"/>
      <c r="B1286" s="348"/>
      <c r="C1286" s="372"/>
      <c r="D1286" s="350"/>
      <c r="E1286" s="350"/>
      <c r="F1286" s="351"/>
      <c r="G1286" s="350"/>
      <c r="H1286" s="350"/>
      <c r="I1286" s="354"/>
      <c r="J1286" s="353"/>
      <c r="K1286" s="353"/>
      <c r="L1286" s="354"/>
      <c r="M1286" s="353"/>
      <c r="N1286" s="371"/>
      <c r="O1286" s="70">
        <f t="shared" si="45"/>
        <v>0</v>
      </c>
      <c r="P1286" s="70">
        <f t="shared" si="45"/>
        <v>0</v>
      </c>
      <c r="Q1286" s="135" t="str">
        <f t="shared" si="46"/>
        <v/>
      </c>
    </row>
    <row r="1287" spans="1:17" x14ac:dyDescent="0.2">
      <c r="A1287" s="363"/>
      <c r="B1287" s="348"/>
      <c r="C1287" s="372"/>
      <c r="D1287" s="350"/>
      <c r="E1287" s="350"/>
      <c r="F1287" s="351"/>
      <c r="G1287" s="350"/>
      <c r="H1287" s="350"/>
      <c r="I1287" s="354"/>
      <c r="J1287" s="353"/>
      <c r="K1287" s="353"/>
      <c r="L1287" s="354"/>
      <c r="M1287" s="353"/>
      <c r="N1287" s="371"/>
      <c r="O1287" s="70">
        <f t="shared" si="45"/>
        <v>0</v>
      </c>
      <c r="P1287" s="70">
        <f t="shared" si="45"/>
        <v>0</v>
      </c>
      <c r="Q1287" s="135" t="str">
        <f t="shared" si="46"/>
        <v/>
      </c>
    </row>
    <row r="1288" spans="1:17" x14ac:dyDescent="0.2">
      <c r="A1288" s="363"/>
      <c r="B1288" s="348"/>
      <c r="C1288" s="372"/>
      <c r="D1288" s="350"/>
      <c r="E1288" s="350"/>
      <c r="F1288" s="351"/>
      <c r="G1288" s="350"/>
      <c r="H1288" s="350"/>
      <c r="I1288" s="354"/>
      <c r="J1288" s="353"/>
      <c r="K1288" s="353"/>
      <c r="L1288" s="354"/>
      <c r="M1288" s="353"/>
      <c r="N1288" s="371"/>
      <c r="O1288" s="70">
        <f t="shared" si="45"/>
        <v>0</v>
      </c>
      <c r="P1288" s="70">
        <f t="shared" si="45"/>
        <v>0</v>
      </c>
      <c r="Q1288" s="135" t="str">
        <f t="shared" si="46"/>
        <v/>
      </c>
    </row>
    <row r="1289" spans="1:17" x14ac:dyDescent="0.2">
      <c r="A1289" s="363"/>
      <c r="B1289" s="348"/>
      <c r="C1289" s="372"/>
      <c r="D1289" s="350"/>
      <c r="E1289" s="350"/>
      <c r="F1289" s="351"/>
      <c r="G1289" s="350"/>
      <c r="H1289" s="350"/>
      <c r="I1289" s="354"/>
      <c r="J1289" s="353"/>
      <c r="K1289" s="353"/>
      <c r="L1289" s="354"/>
      <c r="M1289" s="353"/>
      <c r="N1289" s="371"/>
      <c r="O1289" s="70">
        <f t="shared" si="45"/>
        <v>0</v>
      </c>
      <c r="P1289" s="70">
        <f t="shared" si="45"/>
        <v>0</v>
      </c>
      <c r="Q1289" s="135" t="str">
        <f t="shared" si="46"/>
        <v/>
      </c>
    </row>
    <row r="1290" spans="1:17" x14ac:dyDescent="0.2">
      <c r="A1290" s="363"/>
      <c r="B1290" s="348"/>
      <c r="C1290" s="372"/>
      <c r="D1290" s="350"/>
      <c r="E1290" s="350"/>
      <c r="F1290" s="351"/>
      <c r="G1290" s="350"/>
      <c r="H1290" s="350"/>
      <c r="I1290" s="354"/>
      <c r="J1290" s="353"/>
      <c r="K1290" s="353"/>
      <c r="L1290" s="354"/>
      <c r="M1290" s="353"/>
      <c r="N1290" s="371"/>
      <c r="O1290" s="70">
        <f t="shared" si="45"/>
        <v>0</v>
      </c>
      <c r="P1290" s="70">
        <f t="shared" si="45"/>
        <v>0</v>
      </c>
      <c r="Q1290" s="135" t="str">
        <f t="shared" si="46"/>
        <v/>
      </c>
    </row>
    <row r="1291" spans="1:17" x14ac:dyDescent="0.2">
      <c r="A1291" s="363"/>
      <c r="B1291" s="348"/>
      <c r="C1291" s="372"/>
      <c r="D1291" s="350"/>
      <c r="E1291" s="350"/>
      <c r="F1291" s="351"/>
      <c r="G1291" s="350"/>
      <c r="H1291" s="350"/>
      <c r="I1291" s="354"/>
      <c r="J1291" s="353"/>
      <c r="K1291" s="353"/>
      <c r="L1291" s="354"/>
      <c r="M1291" s="353"/>
      <c r="N1291" s="371"/>
      <c r="O1291" s="70">
        <f t="shared" si="45"/>
        <v>0</v>
      </c>
      <c r="P1291" s="70">
        <f t="shared" si="45"/>
        <v>0</v>
      </c>
      <c r="Q1291" s="135" t="str">
        <f t="shared" si="46"/>
        <v/>
      </c>
    </row>
    <row r="1292" spans="1:17" x14ac:dyDescent="0.2">
      <c r="A1292" s="363"/>
      <c r="B1292" s="348"/>
      <c r="C1292" s="372"/>
      <c r="D1292" s="350"/>
      <c r="E1292" s="350"/>
      <c r="F1292" s="351"/>
      <c r="G1292" s="350"/>
      <c r="H1292" s="350"/>
      <c r="I1292" s="354"/>
      <c r="J1292" s="353"/>
      <c r="K1292" s="353"/>
      <c r="L1292" s="354"/>
      <c r="M1292" s="353"/>
      <c r="N1292" s="371"/>
      <c r="O1292" s="70">
        <f t="shared" si="45"/>
        <v>0</v>
      </c>
      <c r="P1292" s="70">
        <f t="shared" si="45"/>
        <v>0</v>
      </c>
      <c r="Q1292" s="135" t="str">
        <f t="shared" si="46"/>
        <v/>
      </c>
    </row>
    <row r="1293" spans="1:17" x14ac:dyDescent="0.2">
      <c r="A1293" s="363"/>
      <c r="B1293" s="348"/>
      <c r="C1293" s="372"/>
      <c r="D1293" s="350"/>
      <c r="E1293" s="350"/>
      <c r="F1293" s="351"/>
      <c r="G1293" s="350"/>
      <c r="H1293" s="350"/>
      <c r="I1293" s="354"/>
      <c r="J1293" s="353"/>
      <c r="K1293" s="353"/>
      <c r="L1293" s="354"/>
      <c r="M1293" s="353"/>
      <c r="N1293" s="371"/>
      <c r="O1293" s="70">
        <f t="shared" ref="O1293:P1313" si="47">IF(B1293=0,0,IF(YEAR(B1293)=$P$1,MONTH(B1293)-$O$1+1,(YEAR(B1293)-$P$1)*12-$O$1+1+MONTH(B1293)))</f>
        <v>0</v>
      </c>
      <c r="P1293" s="70">
        <f t="shared" si="47"/>
        <v>0</v>
      </c>
      <c r="Q1293" s="135" t="str">
        <f t="shared" si="46"/>
        <v/>
      </c>
    </row>
    <row r="1294" spans="1:17" x14ac:dyDescent="0.2">
      <c r="A1294" s="363"/>
      <c r="B1294" s="348"/>
      <c r="C1294" s="372"/>
      <c r="D1294" s="350"/>
      <c r="E1294" s="350"/>
      <c r="F1294" s="351"/>
      <c r="G1294" s="350"/>
      <c r="H1294" s="350"/>
      <c r="I1294" s="354"/>
      <c r="J1294" s="353"/>
      <c r="K1294" s="353"/>
      <c r="L1294" s="354"/>
      <c r="M1294" s="353"/>
      <c r="N1294" s="371"/>
      <c r="O1294" s="70">
        <f t="shared" si="47"/>
        <v>0</v>
      </c>
      <c r="P1294" s="70">
        <f t="shared" si="47"/>
        <v>0</v>
      </c>
      <c r="Q1294" s="135" t="str">
        <f t="shared" si="46"/>
        <v/>
      </c>
    </row>
    <row r="1295" spans="1:17" x14ac:dyDescent="0.2">
      <c r="A1295" s="363"/>
      <c r="B1295" s="348"/>
      <c r="C1295" s="372"/>
      <c r="D1295" s="350"/>
      <c r="E1295" s="350"/>
      <c r="F1295" s="351"/>
      <c r="G1295" s="350"/>
      <c r="H1295" s="350"/>
      <c r="I1295" s="354"/>
      <c r="J1295" s="353"/>
      <c r="K1295" s="353"/>
      <c r="L1295" s="354"/>
      <c r="M1295" s="353"/>
      <c r="N1295" s="371"/>
      <c r="O1295" s="70">
        <f t="shared" si="47"/>
        <v>0</v>
      </c>
      <c r="P1295" s="70">
        <f t="shared" si="47"/>
        <v>0</v>
      </c>
      <c r="Q1295" s="135" t="str">
        <f t="shared" si="46"/>
        <v/>
      </c>
    </row>
    <row r="1296" spans="1:17" x14ac:dyDescent="0.2">
      <c r="A1296" s="363"/>
      <c r="B1296" s="348"/>
      <c r="C1296" s="372"/>
      <c r="D1296" s="350"/>
      <c r="E1296" s="350"/>
      <c r="F1296" s="351"/>
      <c r="G1296" s="350"/>
      <c r="H1296" s="350"/>
      <c r="I1296" s="354"/>
      <c r="J1296" s="353"/>
      <c r="K1296" s="353"/>
      <c r="L1296" s="354"/>
      <c r="M1296" s="353"/>
      <c r="N1296" s="371"/>
      <c r="O1296" s="70">
        <f t="shared" si="47"/>
        <v>0</v>
      </c>
      <c r="P1296" s="70">
        <f t="shared" si="47"/>
        <v>0</v>
      </c>
      <c r="Q1296" s="135" t="str">
        <f t="shared" si="46"/>
        <v/>
      </c>
    </row>
    <row r="1297" spans="1:17" x14ac:dyDescent="0.2">
      <c r="A1297" s="363"/>
      <c r="B1297" s="348"/>
      <c r="C1297" s="372"/>
      <c r="D1297" s="350"/>
      <c r="E1297" s="350"/>
      <c r="F1297" s="351"/>
      <c r="G1297" s="350"/>
      <c r="H1297" s="350"/>
      <c r="I1297" s="354"/>
      <c r="J1297" s="353"/>
      <c r="K1297" s="353"/>
      <c r="L1297" s="354"/>
      <c r="M1297" s="353"/>
      <c r="N1297" s="371"/>
      <c r="O1297" s="70">
        <f t="shared" si="47"/>
        <v>0</v>
      </c>
      <c r="P1297" s="70">
        <f t="shared" si="47"/>
        <v>0</v>
      </c>
      <c r="Q1297" s="135" t="str">
        <f t="shared" si="46"/>
        <v/>
      </c>
    </row>
    <row r="1298" spans="1:17" x14ac:dyDescent="0.2">
      <c r="A1298" s="363"/>
      <c r="B1298" s="348"/>
      <c r="C1298" s="372"/>
      <c r="D1298" s="350"/>
      <c r="E1298" s="350"/>
      <c r="F1298" s="351"/>
      <c r="G1298" s="350"/>
      <c r="H1298" s="350"/>
      <c r="I1298" s="354"/>
      <c r="J1298" s="353"/>
      <c r="K1298" s="353"/>
      <c r="L1298" s="354"/>
      <c r="M1298" s="353"/>
      <c r="N1298" s="371"/>
      <c r="O1298" s="70">
        <f t="shared" si="47"/>
        <v>0</v>
      </c>
      <c r="P1298" s="70">
        <f t="shared" si="47"/>
        <v>0</v>
      </c>
      <c r="Q1298" s="135" t="str">
        <f t="shared" si="46"/>
        <v/>
      </c>
    </row>
    <row r="1299" spans="1:17" x14ac:dyDescent="0.2">
      <c r="A1299" s="363"/>
      <c r="B1299" s="348"/>
      <c r="C1299" s="372"/>
      <c r="D1299" s="350"/>
      <c r="E1299" s="350"/>
      <c r="F1299" s="351"/>
      <c r="G1299" s="350"/>
      <c r="H1299" s="350"/>
      <c r="I1299" s="354"/>
      <c r="J1299" s="353"/>
      <c r="K1299" s="353"/>
      <c r="L1299" s="354"/>
      <c r="M1299" s="353"/>
      <c r="N1299" s="371"/>
      <c r="O1299" s="70">
        <f t="shared" si="47"/>
        <v>0</v>
      </c>
      <c r="P1299" s="70">
        <f t="shared" si="47"/>
        <v>0</v>
      </c>
      <c r="Q1299" s="135" t="str">
        <f t="shared" si="46"/>
        <v/>
      </c>
    </row>
    <row r="1300" spans="1:17" x14ac:dyDescent="0.2">
      <c r="A1300" s="363"/>
      <c r="B1300" s="348"/>
      <c r="C1300" s="372"/>
      <c r="D1300" s="350"/>
      <c r="E1300" s="350"/>
      <c r="F1300" s="351"/>
      <c r="G1300" s="350"/>
      <c r="H1300" s="350"/>
      <c r="I1300" s="354"/>
      <c r="J1300" s="353"/>
      <c r="K1300" s="353"/>
      <c r="L1300" s="354"/>
      <c r="M1300" s="353"/>
      <c r="N1300" s="371"/>
      <c r="O1300" s="70">
        <f t="shared" si="47"/>
        <v>0</v>
      </c>
      <c r="P1300" s="70">
        <f t="shared" si="47"/>
        <v>0</v>
      </c>
      <c r="Q1300" s="135" t="str">
        <f t="shared" si="46"/>
        <v/>
      </c>
    </row>
    <row r="1301" spans="1:17" x14ac:dyDescent="0.2">
      <c r="A1301" s="363"/>
      <c r="B1301" s="348"/>
      <c r="C1301" s="372"/>
      <c r="D1301" s="350"/>
      <c r="E1301" s="350"/>
      <c r="F1301" s="351"/>
      <c r="G1301" s="350"/>
      <c r="H1301" s="350"/>
      <c r="I1301" s="354"/>
      <c r="J1301" s="353"/>
      <c r="K1301" s="353"/>
      <c r="L1301" s="354"/>
      <c r="M1301" s="353"/>
      <c r="N1301" s="371"/>
      <c r="O1301" s="70">
        <f t="shared" si="47"/>
        <v>0</v>
      </c>
      <c r="P1301" s="70">
        <f t="shared" si="47"/>
        <v>0</v>
      </c>
      <c r="Q1301" s="135" t="str">
        <f t="shared" si="46"/>
        <v/>
      </c>
    </row>
    <row r="1302" spans="1:17" x14ac:dyDescent="0.2">
      <c r="A1302" s="363"/>
      <c r="B1302" s="348"/>
      <c r="C1302" s="372"/>
      <c r="D1302" s="350"/>
      <c r="E1302" s="350"/>
      <c r="F1302" s="351"/>
      <c r="G1302" s="350"/>
      <c r="H1302" s="350"/>
      <c r="I1302" s="354"/>
      <c r="J1302" s="353"/>
      <c r="K1302" s="353"/>
      <c r="L1302" s="354"/>
      <c r="M1302" s="353"/>
      <c r="N1302" s="371"/>
      <c r="O1302" s="70">
        <f t="shared" si="47"/>
        <v>0</v>
      </c>
      <c r="P1302" s="70">
        <f t="shared" si="47"/>
        <v>0</v>
      </c>
      <c r="Q1302" s="135" t="str">
        <f t="shared" si="46"/>
        <v/>
      </c>
    </row>
    <row r="1303" spans="1:17" x14ac:dyDescent="0.2">
      <c r="A1303" s="363"/>
      <c r="B1303" s="348"/>
      <c r="C1303" s="372"/>
      <c r="D1303" s="350"/>
      <c r="E1303" s="350"/>
      <c r="F1303" s="351"/>
      <c r="G1303" s="350"/>
      <c r="H1303" s="350"/>
      <c r="I1303" s="354"/>
      <c r="J1303" s="353"/>
      <c r="K1303" s="353"/>
      <c r="L1303" s="354"/>
      <c r="M1303" s="353"/>
      <c r="N1303" s="371"/>
      <c r="O1303" s="70">
        <f t="shared" si="47"/>
        <v>0</v>
      </c>
      <c r="P1303" s="70">
        <f t="shared" si="47"/>
        <v>0</v>
      </c>
      <c r="Q1303" s="135" t="str">
        <f t="shared" si="46"/>
        <v/>
      </c>
    </row>
    <row r="1304" spans="1:17" x14ac:dyDescent="0.2">
      <c r="A1304" s="363"/>
      <c r="B1304" s="348"/>
      <c r="C1304" s="372"/>
      <c r="D1304" s="350"/>
      <c r="E1304" s="350"/>
      <c r="F1304" s="351"/>
      <c r="G1304" s="350"/>
      <c r="H1304" s="350"/>
      <c r="I1304" s="354"/>
      <c r="J1304" s="353"/>
      <c r="K1304" s="353"/>
      <c r="L1304" s="354"/>
      <c r="M1304" s="353"/>
      <c r="N1304" s="371"/>
      <c r="O1304" s="70">
        <f t="shared" si="47"/>
        <v>0</v>
      </c>
      <c r="P1304" s="70">
        <f t="shared" si="47"/>
        <v>0</v>
      </c>
      <c r="Q1304" s="135" t="str">
        <f t="shared" si="46"/>
        <v/>
      </c>
    </row>
    <row r="1305" spans="1:17" x14ac:dyDescent="0.2">
      <c r="A1305" s="363"/>
      <c r="B1305" s="348"/>
      <c r="C1305" s="372"/>
      <c r="D1305" s="350"/>
      <c r="E1305" s="350"/>
      <c r="F1305" s="351"/>
      <c r="G1305" s="350"/>
      <c r="H1305" s="350"/>
      <c r="I1305" s="354"/>
      <c r="J1305" s="353"/>
      <c r="K1305" s="353"/>
      <c r="L1305" s="354"/>
      <c r="M1305" s="353"/>
      <c r="N1305" s="371"/>
      <c r="O1305" s="70">
        <f t="shared" si="47"/>
        <v>0</v>
      </c>
      <c r="P1305" s="70">
        <f t="shared" si="47"/>
        <v>0</v>
      </c>
      <c r="Q1305" s="135" t="str">
        <f t="shared" si="46"/>
        <v/>
      </c>
    </row>
    <row r="1306" spans="1:17" x14ac:dyDescent="0.2">
      <c r="A1306" s="363"/>
      <c r="B1306" s="348"/>
      <c r="C1306" s="372"/>
      <c r="D1306" s="350"/>
      <c r="E1306" s="350"/>
      <c r="F1306" s="351"/>
      <c r="G1306" s="350"/>
      <c r="H1306" s="350"/>
      <c r="I1306" s="354"/>
      <c r="J1306" s="353"/>
      <c r="K1306" s="353"/>
      <c r="L1306" s="354"/>
      <c r="M1306" s="353"/>
      <c r="N1306" s="371"/>
      <c r="O1306" s="70">
        <f t="shared" si="47"/>
        <v>0</v>
      </c>
      <c r="P1306" s="70">
        <f t="shared" si="47"/>
        <v>0</v>
      </c>
      <c r="Q1306" s="135" t="str">
        <f t="shared" si="46"/>
        <v/>
      </c>
    </row>
    <row r="1307" spans="1:17" x14ac:dyDescent="0.2">
      <c r="A1307" s="363"/>
      <c r="B1307" s="348"/>
      <c r="C1307" s="372"/>
      <c r="D1307" s="350"/>
      <c r="E1307" s="350"/>
      <c r="F1307" s="351"/>
      <c r="G1307" s="350"/>
      <c r="H1307" s="350"/>
      <c r="I1307" s="354"/>
      <c r="J1307" s="353"/>
      <c r="K1307" s="353"/>
      <c r="L1307" s="354"/>
      <c r="M1307" s="353"/>
      <c r="N1307" s="371"/>
      <c r="O1307" s="70">
        <f t="shared" si="47"/>
        <v>0</v>
      </c>
      <c r="P1307" s="70">
        <f t="shared" si="47"/>
        <v>0</v>
      </c>
      <c r="Q1307" s="135" t="str">
        <f t="shared" si="46"/>
        <v/>
      </c>
    </row>
    <row r="1308" spans="1:17" x14ac:dyDescent="0.2">
      <c r="A1308" s="363"/>
      <c r="B1308" s="348"/>
      <c r="C1308" s="372"/>
      <c r="D1308" s="350"/>
      <c r="E1308" s="350"/>
      <c r="F1308" s="351"/>
      <c r="G1308" s="350"/>
      <c r="H1308" s="350"/>
      <c r="I1308" s="354"/>
      <c r="J1308" s="353"/>
      <c r="K1308" s="353"/>
      <c r="L1308" s="354"/>
      <c r="M1308" s="353"/>
      <c r="N1308" s="371"/>
      <c r="O1308" s="70">
        <f t="shared" si="47"/>
        <v>0</v>
      </c>
      <c r="P1308" s="70">
        <f t="shared" si="47"/>
        <v>0</v>
      </c>
      <c r="Q1308" s="135" t="str">
        <f t="shared" si="46"/>
        <v/>
      </c>
    </row>
    <row r="1309" spans="1:17" x14ac:dyDescent="0.2">
      <c r="A1309" s="363"/>
      <c r="B1309" s="348"/>
      <c r="C1309" s="372"/>
      <c r="D1309" s="350"/>
      <c r="E1309" s="350"/>
      <c r="F1309" s="351"/>
      <c r="G1309" s="350"/>
      <c r="H1309" s="350"/>
      <c r="I1309" s="354"/>
      <c r="J1309" s="353"/>
      <c r="K1309" s="353"/>
      <c r="L1309" s="354"/>
      <c r="M1309" s="353"/>
      <c r="N1309" s="371"/>
      <c r="O1309" s="70">
        <f t="shared" si="47"/>
        <v>0</v>
      </c>
      <c r="P1309" s="70">
        <f t="shared" si="47"/>
        <v>0</v>
      </c>
      <c r="Q1309" s="135" t="str">
        <f t="shared" si="46"/>
        <v/>
      </c>
    </row>
    <row r="1310" spans="1:17" x14ac:dyDescent="0.2">
      <c r="A1310" s="363"/>
      <c r="B1310" s="348"/>
      <c r="C1310" s="372"/>
      <c r="D1310" s="350"/>
      <c r="E1310" s="350"/>
      <c r="F1310" s="351"/>
      <c r="G1310" s="350"/>
      <c r="H1310" s="350"/>
      <c r="I1310" s="354"/>
      <c r="J1310" s="353"/>
      <c r="K1310" s="353"/>
      <c r="L1310" s="354"/>
      <c r="M1310" s="353"/>
      <c r="N1310" s="371"/>
      <c r="O1310" s="70">
        <f t="shared" si="47"/>
        <v>0</v>
      </c>
      <c r="P1310" s="70">
        <f t="shared" si="47"/>
        <v>0</v>
      </c>
      <c r="Q1310" s="135" t="str">
        <f t="shared" si="46"/>
        <v/>
      </c>
    </row>
    <row r="1311" spans="1:17" x14ac:dyDescent="0.2">
      <c r="A1311" s="363"/>
      <c r="B1311" s="348"/>
      <c r="C1311" s="372"/>
      <c r="D1311" s="350"/>
      <c r="E1311" s="350"/>
      <c r="F1311" s="351"/>
      <c r="G1311" s="350"/>
      <c r="H1311" s="350"/>
      <c r="I1311" s="354"/>
      <c r="J1311" s="353"/>
      <c r="K1311" s="353"/>
      <c r="L1311" s="354"/>
      <c r="M1311" s="353"/>
      <c r="N1311" s="371"/>
      <c r="O1311" s="70">
        <f t="shared" si="47"/>
        <v>0</v>
      </c>
      <c r="P1311" s="70">
        <f t="shared" si="47"/>
        <v>0</v>
      </c>
      <c r="Q1311" s="135" t="str">
        <f t="shared" si="46"/>
        <v/>
      </c>
    </row>
    <row r="1312" spans="1:17" x14ac:dyDescent="0.2">
      <c r="A1312" s="363"/>
      <c r="B1312" s="348"/>
      <c r="C1312" s="372"/>
      <c r="D1312" s="350"/>
      <c r="E1312" s="350"/>
      <c r="F1312" s="351"/>
      <c r="G1312" s="350"/>
      <c r="H1312" s="350"/>
      <c r="I1312" s="354"/>
      <c r="J1312" s="353"/>
      <c r="K1312" s="353"/>
      <c r="L1312" s="354"/>
      <c r="M1312" s="353"/>
      <c r="N1312" s="371"/>
      <c r="O1312" s="70">
        <f t="shared" si="47"/>
        <v>0</v>
      </c>
      <c r="P1312" s="70">
        <f t="shared" si="47"/>
        <v>0</v>
      </c>
      <c r="Q1312" s="135" t="str">
        <f t="shared" si="46"/>
        <v/>
      </c>
    </row>
    <row r="1313" spans="1:17" x14ac:dyDescent="0.2">
      <c r="A1313" s="363"/>
      <c r="B1313" s="348"/>
      <c r="C1313" s="372"/>
      <c r="D1313" s="350"/>
      <c r="E1313" s="350"/>
      <c r="F1313" s="351"/>
      <c r="G1313" s="350"/>
      <c r="H1313" s="350"/>
      <c r="I1313" s="354"/>
      <c r="J1313" s="353"/>
      <c r="K1313" s="353"/>
      <c r="L1313" s="354"/>
      <c r="M1313" s="353"/>
      <c r="N1313" s="371"/>
      <c r="O1313" s="70">
        <f t="shared" si="47"/>
        <v>0</v>
      </c>
      <c r="P1313" s="70">
        <f t="shared" si="47"/>
        <v>0</v>
      </c>
      <c r="Q1313" s="135" t="str">
        <f t="shared" si="46"/>
        <v/>
      </c>
    </row>
    <row r="1314" spans="1:17" x14ac:dyDescent="0.2">
      <c r="A1314" s="363"/>
      <c r="B1314" s="348"/>
      <c r="C1314" s="372"/>
      <c r="D1314" s="350"/>
      <c r="E1314" s="350"/>
      <c r="F1314" s="351"/>
      <c r="G1314" s="350"/>
      <c r="H1314" s="350"/>
      <c r="I1314" s="354"/>
      <c r="J1314" s="353"/>
      <c r="K1314" s="353"/>
      <c r="L1314" s="354"/>
      <c r="M1314" s="353"/>
      <c r="N1314" s="371"/>
      <c r="O1314" s="70">
        <f t="shared" ref="O1314:P1377" si="48">IF(B1314=0,0,IF(YEAR(B1314)=$P$1,MONTH(B1314)-$O$1+1,(YEAR(B1314)-$P$1)*12-$O$1+1+MONTH(B1314)))</f>
        <v>0</v>
      </c>
      <c r="P1314" s="70">
        <f t="shared" si="48"/>
        <v>0</v>
      </c>
      <c r="Q1314" s="135" t="str">
        <f t="shared" si="46"/>
        <v/>
      </c>
    </row>
    <row r="1315" spans="1:17" x14ac:dyDescent="0.2">
      <c r="A1315" s="363"/>
      <c r="B1315" s="348"/>
      <c r="C1315" s="372"/>
      <c r="D1315" s="350"/>
      <c r="E1315" s="350"/>
      <c r="F1315" s="351"/>
      <c r="G1315" s="350"/>
      <c r="H1315" s="350"/>
      <c r="I1315" s="354"/>
      <c r="J1315" s="353"/>
      <c r="K1315" s="353"/>
      <c r="L1315" s="354"/>
      <c r="M1315" s="353"/>
      <c r="N1315" s="371"/>
      <c r="O1315" s="70">
        <f t="shared" si="48"/>
        <v>0</v>
      </c>
      <c r="P1315" s="70">
        <f t="shared" si="48"/>
        <v>0</v>
      </c>
      <c r="Q1315" s="135" t="str">
        <f t="shared" si="46"/>
        <v/>
      </c>
    </row>
    <row r="1316" spans="1:17" x14ac:dyDescent="0.2">
      <c r="A1316" s="363"/>
      <c r="B1316" s="348"/>
      <c r="C1316" s="372"/>
      <c r="D1316" s="350"/>
      <c r="E1316" s="350"/>
      <c r="F1316" s="351"/>
      <c r="G1316" s="350"/>
      <c r="H1316" s="350"/>
      <c r="I1316" s="354"/>
      <c r="J1316" s="353"/>
      <c r="K1316" s="353"/>
      <c r="L1316" s="354"/>
      <c r="M1316" s="353"/>
      <c r="N1316" s="371"/>
      <c r="O1316" s="70">
        <f t="shared" si="48"/>
        <v>0</v>
      </c>
      <c r="P1316" s="70">
        <f t="shared" si="48"/>
        <v>0</v>
      </c>
      <c r="Q1316" s="135" t="str">
        <f t="shared" si="46"/>
        <v/>
      </c>
    </row>
    <row r="1317" spans="1:17" x14ac:dyDescent="0.2">
      <c r="A1317" s="363"/>
      <c r="B1317" s="348"/>
      <c r="C1317" s="372"/>
      <c r="D1317" s="350"/>
      <c r="E1317" s="350"/>
      <c r="F1317" s="351"/>
      <c r="G1317" s="350"/>
      <c r="H1317" s="350"/>
      <c r="I1317" s="354"/>
      <c r="J1317" s="353"/>
      <c r="K1317" s="353"/>
      <c r="L1317" s="354"/>
      <c r="M1317" s="353"/>
      <c r="N1317" s="371"/>
      <c r="O1317" s="70">
        <f t="shared" si="48"/>
        <v>0</v>
      </c>
      <c r="P1317" s="70">
        <f t="shared" si="48"/>
        <v>0</v>
      </c>
      <c r="Q1317" s="135" t="str">
        <f t="shared" si="46"/>
        <v/>
      </c>
    </row>
    <row r="1318" spans="1:17" x14ac:dyDescent="0.2">
      <c r="A1318" s="363"/>
      <c r="B1318" s="348"/>
      <c r="C1318" s="372"/>
      <c r="D1318" s="350"/>
      <c r="E1318" s="350"/>
      <c r="F1318" s="351"/>
      <c r="G1318" s="350"/>
      <c r="H1318" s="350"/>
      <c r="I1318" s="354"/>
      <c r="J1318" s="353"/>
      <c r="K1318" s="353"/>
      <c r="L1318" s="354"/>
      <c r="M1318" s="353"/>
      <c r="N1318" s="371"/>
      <c r="O1318" s="70">
        <f t="shared" si="48"/>
        <v>0</v>
      </c>
      <c r="P1318" s="70">
        <f t="shared" si="48"/>
        <v>0</v>
      </c>
      <c r="Q1318" s="135" t="str">
        <f t="shared" si="46"/>
        <v/>
      </c>
    </row>
    <row r="1319" spans="1:17" x14ac:dyDescent="0.2">
      <c r="A1319" s="363"/>
      <c r="B1319" s="348"/>
      <c r="C1319" s="372"/>
      <c r="D1319" s="350"/>
      <c r="E1319" s="350"/>
      <c r="F1319" s="351"/>
      <c r="G1319" s="350"/>
      <c r="H1319" s="350"/>
      <c r="I1319" s="354"/>
      <c r="J1319" s="353"/>
      <c r="K1319" s="353"/>
      <c r="L1319" s="354"/>
      <c r="M1319" s="353"/>
      <c r="N1319" s="371"/>
      <c r="O1319" s="70">
        <f t="shared" si="48"/>
        <v>0</v>
      </c>
      <c r="P1319" s="70">
        <f t="shared" si="48"/>
        <v>0</v>
      </c>
      <c r="Q1319" s="135" t="str">
        <f t="shared" si="46"/>
        <v/>
      </c>
    </row>
    <row r="1320" spans="1:17" x14ac:dyDescent="0.2">
      <c r="A1320" s="363"/>
      <c r="B1320" s="348"/>
      <c r="C1320" s="372"/>
      <c r="D1320" s="350"/>
      <c r="E1320" s="350"/>
      <c r="F1320" s="351"/>
      <c r="G1320" s="350"/>
      <c r="H1320" s="350"/>
      <c r="I1320" s="354"/>
      <c r="J1320" s="353"/>
      <c r="K1320" s="353"/>
      <c r="L1320" s="354"/>
      <c r="M1320" s="353"/>
      <c r="N1320" s="371"/>
      <c r="O1320" s="70">
        <f t="shared" si="48"/>
        <v>0</v>
      </c>
      <c r="P1320" s="70">
        <f t="shared" si="48"/>
        <v>0</v>
      </c>
      <c r="Q1320" s="135" t="str">
        <f t="shared" si="46"/>
        <v/>
      </c>
    </row>
    <row r="1321" spans="1:17" x14ac:dyDescent="0.2">
      <c r="A1321" s="363"/>
      <c r="B1321" s="348"/>
      <c r="C1321" s="372"/>
      <c r="D1321" s="350"/>
      <c r="E1321" s="350"/>
      <c r="F1321" s="351"/>
      <c r="G1321" s="350"/>
      <c r="H1321" s="350"/>
      <c r="I1321" s="354"/>
      <c r="J1321" s="353"/>
      <c r="K1321" s="353"/>
      <c r="L1321" s="354"/>
      <c r="M1321" s="353"/>
      <c r="N1321" s="371"/>
      <c r="O1321" s="70">
        <f t="shared" si="48"/>
        <v>0</v>
      </c>
      <c r="P1321" s="70">
        <f t="shared" si="48"/>
        <v>0</v>
      </c>
      <c r="Q1321" s="135" t="str">
        <f t="shared" si="46"/>
        <v/>
      </c>
    </row>
    <row r="1322" spans="1:17" x14ac:dyDescent="0.2">
      <c r="A1322" s="363"/>
      <c r="B1322" s="348"/>
      <c r="C1322" s="372"/>
      <c r="D1322" s="350"/>
      <c r="E1322" s="350"/>
      <c r="F1322" s="351"/>
      <c r="G1322" s="350"/>
      <c r="H1322" s="350"/>
      <c r="I1322" s="354"/>
      <c r="J1322" s="353"/>
      <c r="K1322" s="353"/>
      <c r="L1322" s="354"/>
      <c r="M1322" s="353"/>
      <c r="N1322" s="371"/>
      <c r="O1322" s="70">
        <f t="shared" si="48"/>
        <v>0</v>
      </c>
      <c r="P1322" s="70">
        <f t="shared" si="48"/>
        <v>0</v>
      </c>
      <c r="Q1322" s="135" t="str">
        <f t="shared" si="46"/>
        <v/>
      </c>
    </row>
    <row r="1323" spans="1:17" x14ac:dyDescent="0.2">
      <c r="A1323" s="363"/>
      <c r="B1323" s="348"/>
      <c r="C1323" s="372"/>
      <c r="D1323" s="350"/>
      <c r="E1323" s="350"/>
      <c r="F1323" s="351"/>
      <c r="G1323" s="350"/>
      <c r="H1323" s="350"/>
      <c r="I1323" s="354"/>
      <c r="J1323" s="353"/>
      <c r="K1323" s="353"/>
      <c r="L1323" s="354"/>
      <c r="M1323" s="353"/>
      <c r="N1323" s="371"/>
      <c r="O1323" s="70">
        <f t="shared" si="48"/>
        <v>0</v>
      </c>
      <c r="P1323" s="70">
        <f t="shared" si="48"/>
        <v>0</v>
      </c>
      <c r="Q1323" s="135" t="str">
        <f t="shared" si="46"/>
        <v/>
      </c>
    </row>
    <row r="1324" spans="1:17" x14ac:dyDescent="0.2">
      <c r="A1324" s="363"/>
      <c r="B1324" s="348"/>
      <c r="C1324" s="372"/>
      <c r="D1324" s="350"/>
      <c r="E1324" s="350"/>
      <c r="F1324" s="351"/>
      <c r="G1324" s="350"/>
      <c r="H1324" s="350"/>
      <c r="I1324" s="354"/>
      <c r="J1324" s="353"/>
      <c r="K1324" s="353"/>
      <c r="L1324" s="354"/>
      <c r="M1324" s="353"/>
      <c r="N1324" s="371"/>
      <c r="O1324" s="70">
        <f t="shared" si="48"/>
        <v>0</v>
      </c>
      <c r="P1324" s="70">
        <f t="shared" si="48"/>
        <v>0</v>
      </c>
      <c r="Q1324" s="135" t="str">
        <f t="shared" si="46"/>
        <v/>
      </c>
    </row>
    <row r="1325" spans="1:17" x14ac:dyDescent="0.2">
      <c r="A1325" s="363"/>
      <c r="B1325" s="348"/>
      <c r="C1325" s="372"/>
      <c r="D1325" s="350"/>
      <c r="E1325" s="350"/>
      <c r="F1325" s="351"/>
      <c r="G1325" s="350"/>
      <c r="H1325" s="350"/>
      <c r="I1325" s="354"/>
      <c r="J1325" s="353"/>
      <c r="K1325" s="353"/>
      <c r="L1325" s="354"/>
      <c r="M1325" s="353"/>
      <c r="N1325" s="371"/>
      <c r="O1325" s="70">
        <f t="shared" si="48"/>
        <v>0</v>
      </c>
      <c r="P1325" s="70">
        <f t="shared" si="48"/>
        <v>0</v>
      </c>
      <c r="Q1325" s="135" t="str">
        <f t="shared" si="46"/>
        <v/>
      </c>
    </row>
    <row r="1326" spans="1:17" x14ac:dyDescent="0.2">
      <c r="A1326" s="363"/>
      <c r="B1326" s="348"/>
      <c r="C1326" s="372"/>
      <c r="D1326" s="350"/>
      <c r="E1326" s="350"/>
      <c r="F1326" s="351"/>
      <c r="G1326" s="350"/>
      <c r="H1326" s="350"/>
      <c r="I1326" s="354"/>
      <c r="J1326" s="353"/>
      <c r="K1326" s="353"/>
      <c r="L1326" s="354"/>
      <c r="M1326" s="353"/>
      <c r="N1326" s="371"/>
      <c r="O1326" s="70">
        <f t="shared" si="48"/>
        <v>0</v>
      </c>
      <c r="P1326" s="70">
        <f t="shared" si="48"/>
        <v>0</v>
      </c>
      <c r="Q1326" s="135" t="str">
        <f t="shared" si="46"/>
        <v/>
      </c>
    </row>
    <row r="1327" spans="1:17" x14ac:dyDescent="0.2">
      <c r="A1327" s="363"/>
      <c r="B1327" s="348"/>
      <c r="C1327" s="372"/>
      <c r="D1327" s="350"/>
      <c r="E1327" s="350"/>
      <c r="F1327" s="351"/>
      <c r="G1327" s="350"/>
      <c r="H1327" s="350"/>
      <c r="I1327" s="354"/>
      <c r="J1327" s="353"/>
      <c r="K1327" s="353"/>
      <c r="L1327" s="354"/>
      <c r="M1327" s="353"/>
      <c r="N1327" s="371"/>
      <c r="O1327" s="70">
        <f t="shared" si="48"/>
        <v>0</v>
      </c>
      <c r="P1327" s="70">
        <f t="shared" si="48"/>
        <v>0</v>
      </c>
      <c r="Q1327" s="135" t="str">
        <f t="shared" si="46"/>
        <v/>
      </c>
    </row>
    <row r="1328" spans="1:17" x14ac:dyDescent="0.2">
      <c r="A1328" s="363"/>
      <c r="B1328" s="348"/>
      <c r="C1328" s="372"/>
      <c r="D1328" s="350"/>
      <c r="E1328" s="350"/>
      <c r="F1328" s="351"/>
      <c r="G1328" s="350"/>
      <c r="H1328" s="350"/>
      <c r="I1328" s="354"/>
      <c r="J1328" s="353"/>
      <c r="K1328" s="353"/>
      <c r="L1328" s="354"/>
      <c r="M1328" s="353"/>
      <c r="N1328" s="371"/>
      <c r="O1328" s="70">
        <f t="shared" si="48"/>
        <v>0</v>
      </c>
      <c r="P1328" s="70">
        <f t="shared" si="48"/>
        <v>0</v>
      </c>
      <c r="Q1328" s="135" t="str">
        <f t="shared" si="46"/>
        <v/>
      </c>
    </row>
    <row r="1329" spans="1:17" x14ac:dyDescent="0.2">
      <c r="A1329" s="363"/>
      <c r="B1329" s="348"/>
      <c r="C1329" s="372"/>
      <c r="D1329" s="350"/>
      <c r="E1329" s="350"/>
      <c r="F1329" s="351"/>
      <c r="G1329" s="350"/>
      <c r="H1329" s="350"/>
      <c r="I1329" s="354"/>
      <c r="J1329" s="353"/>
      <c r="K1329" s="353"/>
      <c r="L1329" s="354"/>
      <c r="M1329" s="353"/>
      <c r="N1329" s="371"/>
      <c r="O1329" s="70">
        <f t="shared" si="48"/>
        <v>0</v>
      </c>
      <c r="P1329" s="70">
        <f t="shared" si="48"/>
        <v>0</v>
      </c>
      <c r="Q1329" s="135" t="str">
        <f t="shared" si="46"/>
        <v/>
      </c>
    </row>
    <row r="1330" spans="1:17" x14ac:dyDescent="0.2">
      <c r="A1330" s="363"/>
      <c r="B1330" s="348"/>
      <c r="C1330" s="372"/>
      <c r="D1330" s="350"/>
      <c r="E1330" s="350"/>
      <c r="F1330" s="351"/>
      <c r="G1330" s="350"/>
      <c r="H1330" s="350"/>
      <c r="I1330" s="354"/>
      <c r="J1330" s="353"/>
      <c r="K1330" s="353"/>
      <c r="L1330" s="354"/>
      <c r="M1330" s="353"/>
      <c r="N1330" s="371"/>
      <c r="O1330" s="70">
        <f t="shared" si="48"/>
        <v>0</v>
      </c>
      <c r="P1330" s="70">
        <f t="shared" si="48"/>
        <v>0</v>
      </c>
      <c r="Q1330" s="135" t="str">
        <f t="shared" si="46"/>
        <v/>
      </c>
    </row>
    <row r="1331" spans="1:17" x14ac:dyDescent="0.2">
      <c r="A1331" s="363"/>
      <c r="B1331" s="348"/>
      <c r="C1331" s="372"/>
      <c r="D1331" s="350"/>
      <c r="E1331" s="350"/>
      <c r="F1331" s="351"/>
      <c r="G1331" s="350"/>
      <c r="H1331" s="350"/>
      <c r="I1331" s="354"/>
      <c r="J1331" s="353"/>
      <c r="K1331" s="353"/>
      <c r="L1331" s="354"/>
      <c r="M1331" s="353"/>
      <c r="N1331" s="371"/>
      <c r="O1331" s="70">
        <f t="shared" si="48"/>
        <v>0</v>
      </c>
      <c r="P1331" s="70">
        <f t="shared" si="48"/>
        <v>0</v>
      </c>
      <c r="Q1331" s="135" t="str">
        <f t="shared" si="46"/>
        <v/>
      </c>
    </row>
    <row r="1332" spans="1:17" x14ac:dyDescent="0.2">
      <c r="A1332" s="363"/>
      <c r="B1332" s="348"/>
      <c r="C1332" s="372"/>
      <c r="D1332" s="350"/>
      <c r="E1332" s="350"/>
      <c r="F1332" s="351"/>
      <c r="G1332" s="350"/>
      <c r="H1332" s="350"/>
      <c r="I1332" s="354"/>
      <c r="J1332" s="353"/>
      <c r="K1332" s="353"/>
      <c r="L1332" s="354"/>
      <c r="M1332" s="353"/>
      <c r="N1332" s="371"/>
      <c r="O1332" s="70">
        <f t="shared" si="48"/>
        <v>0</v>
      </c>
      <c r="P1332" s="70">
        <f t="shared" si="48"/>
        <v>0</v>
      </c>
      <c r="Q1332" s="135" t="str">
        <f t="shared" si="46"/>
        <v/>
      </c>
    </row>
    <row r="1333" spans="1:17" x14ac:dyDescent="0.2">
      <c r="A1333" s="363"/>
      <c r="B1333" s="348"/>
      <c r="C1333" s="372"/>
      <c r="D1333" s="350"/>
      <c r="E1333" s="350"/>
      <c r="F1333" s="351"/>
      <c r="G1333" s="350"/>
      <c r="H1333" s="350"/>
      <c r="I1333" s="354"/>
      <c r="J1333" s="353"/>
      <c r="K1333" s="353"/>
      <c r="L1333" s="354"/>
      <c r="M1333" s="353"/>
      <c r="N1333" s="371"/>
      <c r="O1333" s="70">
        <f t="shared" si="48"/>
        <v>0</v>
      </c>
      <c r="P1333" s="70">
        <f t="shared" si="48"/>
        <v>0</v>
      </c>
      <c r="Q1333" s="135" t="str">
        <f t="shared" si="46"/>
        <v/>
      </c>
    </row>
    <row r="1334" spans="1:17" x14ac:dyDescent="0.2">
      <c r="A1334" s="363"/>
      <c r="B1334" s="348"/>
      <c r="C1334" s="372"/>
      <c r="D1334" s="350"/>
      <c r="E1334" s="350"/>
      <c r="F1334" s="351"/>
      <c r="G1334" s="350"/>
      <c r="H1334" s="350"/>
      <c r="I1334" s="354"/>
      <c r="J1334" s="353"/>
      <c r="K1334" s="353"/>
      <c r="L1334" s="354"/>
      <c r="M1334" s="353"/>
      <c r="N1334" s="371"/>
      <c r="O1334" s="70">
        <f t="shared" si="48"/>
        <v>0</v>
      </c>
      <c r="P1334" s="70">
        <f t="shared" si="48"/>
        <v>0</v>
      </c>
      <c r="Q1334" s="135" t="str">
        <f t="shared" si="46"/>
        <v/>
      </c>
    </row>
    <row r="1335" spans="1:17" x14ac:dyDescent="0.2">
      <c r="A1335" s="363"/>
      <c r="B1335" s="348"/>
      <c r="C1335" s="372"/>
      <c r="D1335" s="350"/>
      <c r="E1335" s="350"/>
      <c r="F1335" s="351"/>
      <c r="G1335" s="350"/>
      <c r="H1335" s="350"/>
      <c r="I1335" s="354"/>
      <c r="J1335" s="353"/>
      <c r="K1335" s="353"/>
      <c r="L1335" s="354"/>
      <c r="M1335" s="353"/>
      <c r="N1335" s="371"/>
      <c r="O1335" s="70">
        <f t="shared" si="48"/>
        <v>0</v>
      </c>
      <c r="P1335" s="70">
        <f t="shared" si="48"/>
        <v>0</v>
      </c>
      <c r="Q1335" s="135" t="str">
        <f t="shared" si="46"/>
        <v/>
      </c>
    </row>
    <row r="1336" spans="1:17" x14ac:dyDescent="0.2">
      <c r="A1336" s="363"/>
      <c r="B1336" s="348"/>
      <c r="C1336" s="372"/>
      <c r="D1336" s="350"/>
      <c r="E1336" s="350"/>
      <c r="F1336" s="351"/>
      <c r="G1336" s="350"/>
      <c r="H1336" s="350"/>
      <c r="I1336" s="354"/>
      <c r="J1336" s="353"/>
      <c r="K1336" s="353"/>
      <c r="L1336" s="354"/>
      <c r="M1336" s="353"/>
      <c r="N1336" s="371"/>
      <c r="O1336" s="70">
        <f t="shared" si="48"/>
        <v>0</v>
      </c>
      <c r="P1336" s="70">
        <f t="shared" si="48"/>
        <v>0</v>
      </c>
      <c r="Q1336" s="135" t="str">
        <f t="shared" si="46"/>
        <v/>
      </c>
    </row>
    <row r="1337" spans="1:17" x14ac:dyDescent="0.2">
      <c r="A1337" s="363"/>
      <c r="B1337" s="348"/>
      <c r="C1337" s="372"/>
      <c r="D1337" s="350"/>
      <c r="E1337" s="350"/>
      <c r="F1337" s="351"/>
      <c r="G1337" s="350"/>
      <c r="H1337" s="350"/>
      <c r="I1337" s="354"/>
      <c r="J1337" s="353"/>
      <c r="K1337" s="353"/>
      <c r="L1337" s="354"/>
      <c r="M1337" s="353"/>
      <c r="N1337" s="371"/>
      <c r="O1337" s="70">
        <f t="shared" si="48"/>
        <v>0</v>
      </c>
      <c r="P1337" s="70">
        <f t="shared" si="48"/>
        <v>0</v>
      </c>
      <c r="Q1337" s="135" t="str">
        <f t="shared" si="46"/>
        <v/>
      </c>
    </row>
    <row r="1338" spans="1:17" x14ac:dyDescent="0.2">
      <c r="A1338" s="363"/>
      <c r="B1338" s="348"/>
      <c r="C1338" s="372"/>
      <c r="D1338" s="350"/>
      <c r="E1338" s="350"/>
      <c r="F1338" s="351"/>
      <c r="G1338" s="350"/>
      <c r="H1338" s="350"/>
      <c r="I1338" s="354"/>
      <c r="J1338" s="353"/>
      <c r="K1338" s="353"/>
      <c r="L1338" s="354"/>
      <c r="M1338" s="353"/>
      <c r="N1338" s="371"/>
      <c r="O1338" s="70">
        <f t="shared" si="48"/>
        <v>0</v>
      </c>
      <c r="P1338" s="70">
        <f t="shared" si="48"/>
        <v>0</v>
      </c>
      <c r="Q1338" s="135" t="str">
        <f t="shared" si="46"/>
        <v/>
      </c>
    </row>
    <row r="1339" spans="1:17" x14ac:dyDescent="0.2">
      <c r="A1339" s="363"/>
      <c r="B1339" s="348"/>
      <c r="C1339" s="372"/>
      <c r="D1339" s="350"/>
      <c r="E1339" s="350"/>
      <c r="F1339" s="351"/>
      <c r="G1339" s="350"/>
      <c r="H1339" s="350"/>
      <c r="I1339" s="354"/>
      <c r="J1339" s="353"/>
      <c r="K1339" s="353"/>
      <c r="L1339" s="354"/>
      <c r="M1339" s="353"/>
      <c r="N1339" s="371"/>
      <c r="O1339" s="70">
        <f t="shared" si="48"/>
        <v>0</v>
      </c>
      <c r="P1339" s="70">
        <f t="shared" si="48"/>
        <v>0</v>
      </c>
      <c r="Q1339" s="135" t="str">
        <f t="shared" si="46"/>
        <v/>
      </c>
    </row>
    <row r="1340" spans="1:17" x14ac:dyDescent="0.2">
      <c r="A1340" s="363"/>
      <c r="B1340" s="348"/>
      <c r="C1340" s="372"/>
      <c r="D1340" s="350"/>
      <c r="E1340" s="350"/>
      <c r="F1340" s="351"/>
      <c r="G1340" s="350"/>
      <c r="H1340" s="350"/>
      <c r="I1340" s="354"/>
      <c r="J1340" s="353"/>
      <c r="K1340" s="353"/>
      <c r="L1340" s="354"/>
      <c r="M1340" s="353"/>
      <c r="N1340" s="371"/>
      <c r="O1340" s="70">
        <f t="shared" si="48"/>
        <v>0</v>
      </c>
      <c r="P1340" s="70">
        <f t="shared" si="48"/>
        <v>0</v>
      </c>
      <c r="Q1340" s="135" t="str">
        <f t="shared" si="46"/>
        <v/>
      </c>
    </row>
    <row r="1341" spans="1:17" x14ac:dyDescent="0.2">
      <c r="A1341" s="363"/>
      <c r="B1341" s="348"/>
      <c r="C1341" s="372"/>
      <c r="D1341" s="350"/>
      <c r="E1341" s="350"/>
      <c r="F1341" s="351"/>
      <c r="G1341" s="350"/>
      <c r="H1341" s="350"/>
      <c r="I1341" s="354"/>
      <c r="J1341" s="353"/>
      <c r="K1341" s="353"/>
      <c r="L1341" s="354"/>
      <c r="M1341" s="353"/>
      <c r="N1341" s="371"/>
      <c r="O1341" s="70">
        <f t="shared" si="48"/>
        <v>0</v>
      </c>
      <c r="P1341" s="70">
        <f t="shared" si="48"/>
        <v>0</v>
      </c>
      <c r="Q1341" s="135" t="str">
        <f t="shared" si="46"/>
        <v/>
      </c>
    </row>
    <row r="1342" spans="1:17" x14ac:dyDescent="0.2">
      <c r="A1342" s="363"/>
      <c r="B1342" s="348"/>
      <c r="C1342" s="372"/>
      <c r="D1342" s="350"/>
      <c r="E1342" s="350"/>
      <c r="F1342" s="351"/>
      <c r="G1342" s="350"/>
      <c r="H1342" s="350"/>
      <c r="I1342" s="354"/>
      <c r="J1342" s="353"/>
      <c r="K1342" s="353"/>
      <c r="L1342" s="354"/>
      <c r="M1342" s="353"/>
      <c r="N1342" s="371"/>
      <c r="O1342" s="70">
        <f t="shared" si="48"/>
        <v>0</v>
      </c>
      <c r="P1342" s="70">
        <f t="shared" si="48"/>
        <v>0</v>
      </c>
      <c r="Q1342" s="135" t="str">
        <f t="shared" si="46"/>
        <v/>
      </c>
    </row>
    <row r="1343" spans="1:17" x14ac:dyDescent="0.2">
      <c r="A1343" s="363"/>
      <c r="B1343" s="348"/>
      <c r="C1343" s="372"/>
      <c r="D1343" s="350"/>
      <c r="E1343" s="350"/>
      <c r="F1343" s="351"/>
      <c r="G1343" s="350"/>
      <c r="H1343" s="350"/>
      <c r="I1343" s="354"/>
      <c r="J1343" s="353"/>
      <c r="K1343" s="353"/>
      <c r="L1343" s="354"/>
      <c r="M1343" s="353"/>
      <c r="N1343" s="371"/>
      <c r="O1343" s="70">
        <f t="shared" si="48"/>
        <v>0</v>
      </c>
      <c r="P1343" s="70">
        <f t="shared" si="48"/>
        <v>0</v>
      </c>
      <c r="Q1343" s="135" t="str">
        <f t="shared" si="46"/>
        <v/>
      </c>
    </row>
    <row r="1344" spans="1:17" x14ac:dyDescent="0.2">
      <c r="A1344" s="363"/>
      <c r="B1344" s="348"/>
      <c r="C1344" s="372"/>
      <c r="D1344" s="350"/>
      <c r="E1344" s="350"/>
      <c r="F1344" s="351"/>
      <c r="G1344" s="350"/>
      <c r="H1344" s="350"/>
      <c r="I1344" s="354"/>
      <c r="J1344" s="353"/>
      <c r="K1344" s="353"/>
      <c r="L1344" s="354"/>
      <c r="M1344" s="353"/>
      <c r="N1344" s="371"/>
      <c r="O1344" s="70">
        <f t="shared" si="48"/>
        <v>0</v>
      </c>
      <c r="P1344" s="70">
        <f t="shared" si="48"/>
        <v>0</v>
      </c>
      <c r="Q1344" s="135" t="str">
        <f t="shared" si="46"/>
        <v/>
      </c>
    </row>
    <row r="1345" spans="1:17" x14ac:dyDescent="0.2">
      <c r="A1345" s="363"/>
      <c r="B1345" s="348"/>
      <c r="C1345" s="372"/>
      <c r="D1345" s="350"/>
      <c r="E1345" s="350"/>
      <c r="F1345" s="351"/>
      <c r="G1345" s="350"/>
      <c r="H1345" s="350"/>
      <c r="I1345" s="354"/>
      <c r="J1345" s="353"/>
      <c r="K1345" s="353"/>
      <c r="L1345" s="354"/>
      <c r="M1345" s="353"/>
      <c r="N1345" s="371"/>
      <c r="O1345" s="70">
        <f t="shared" si="48"/>
        <v>0</v>
      </c>
      <c r="P1345" s="70">
        <f t="shared" si="48"/>
        <v>0</v>
      </c>
      <c r="Q1345" s="135" t="str">
        <f t="shared" si="46"/>
        <v/>
      </c>
    </row>
    <row r="1346" spans="1:17" x14ac:dyDescent="0.2">
      <c r="A1346" s="363"/>
      <c r="B1346" s="348"/>
      <c r="C1346" s="372"/>
      <c r="D1346" s="350"/>
      <c r="E1346" s="350"/>
      <c r="F1346" s="351"/>
      <c r="G1346" s="350"/>
      <c r="H1346" s="350"/>
      <c r="I1346" s="354"/>
      <c r="J1346" s="353"/>
      <c r="K1346" s="353"/>
      <c r="L1346" s="354"/>
      <c r="M1346" s="353"/>
      <c r="N1346" s="371"/>
      <c r="O1346" s="70">
        <f t="shared" si="48"/>
        <v>0</v>
      </c>
      <c r="P1346" s="70">
        <f t="shared" si="48"/>
        <v>0</v>
      </c>
      <c r="Q1346" s="135" t="str">
        <f t="shared" si="46"/>
        <v/>
      </c>
    </row>
    <row r="1347" spans="1:17" x14ac:dyDescent="0.2">
      <c r="A1347" s="363"/>
      <c r="B1347" s="348"/>
      <c r="C1347" s="372"/>
      <c r="D1347" s="350"/>
      <c r="E1347" s="350"/>
      <c r="F1347" s="351"/>
      <c r="G1347" s="350"/>
      <c r="H1347" s="350"/>
      <c r="I1347" s="354"/>
      <c r="J1347" s="353"/>
      <c r="K1347" s="353"/>
      <c r="L1347" s="354"/>
      <c r="M1347" s="353"/>
      <c r="N1347" s="371"/>
      <c r="O1347" s="70">
        <f t="shared" si="48"/>
        <v>0</v>
      </c>
      <c r="P1347" s="70">
        <f t="shared" si="48"/>
        <v>0</v>
      </c>
      <c r="Q1347" s="135" t="str">
        <f t="shared" si="46"/>
        <v/>
      </c>
    </row>
    <row r="1348" spans="1:17" x14ac:dyDescent="0.2">
      <c r="A1348" s="363"/>
      <c r="B1348" s="348"/>
      <c r="C1348" s="372"/>
      <c r="D1348" s="350"/>
      <c r="E1348" s="350"/>
      <c r="F1348" s="351"/>
      <c r="G1348" s="350"/>
      <c r="H1348" s="350"/>
      <c r="I1348" s="354"/>
      <c r="J1348" s="353"/>
      <c r="K1348" s="353"/>
      <c r="L1348" s="354"/>
      <c r="M1348" s="353"/>
      <c r="N1348" s="371"/>
      <c r="O1348" s="70">
        <f t="shared" si="48"/>
        <v>0</v>
      </c>
      <c r="P1348" s="70">
        <f t="shared" si="48"/>
        <v>0</v>
      </c>
      <c r="Q1348" s="135" t="str">
        <f t="shared" si="46"/>
        <v/>
      </c>
    </row>
    <row r="1349" spans="1:17" x14ac:dyDescent="0.2">
      <c r="A1349" s="363"/>
      <c r="B1349" s="348"/>
      <c r="C1349" s="372"/>
      <c r="D1349" s="350"/>
      <c r="E1349" s="350"/>
      <c r="F1349" s="351"/>
      <c r="G1349" s="350"/>
      <c r="H1349" s="350"/>
      <c r="I1349" s="354"/>
      <c r="J1349" s="353"/>
      <c r="K1349" s="353"/>
      <c r="L1349" s="354"/>
      <c r="M1349" s="353"/>
      <c r="N1349" s="371"/>
      <c r="O1349" s="70">
        <f t="shared" si="48"/>
        <v>0</v>
      </c>
      <c r="P1349" s="70">
        <f t="shared" si="48"/>
        <v>0</v>
      </c>
      <c r="Q1349" s="135" t="str">
        <f t="shared" ref="Q1349:Q1412" si="49">SUBSTITUTE(D1349," ","_")</f>
        <v/>
      </c>
    </row>
    <row r="1350" spans="1:17" x14ac:dyDescent="0.2">
      <c r="A1350" s="363"/>
      <c r="B1350" s="348"/>
      <c r="C1350" s="372"/>
      <c r="D1350" s="350"/>
      <c r="E1350" s="350"/>
      <c r="F1350" s="351"/>
      <c r="G1350" s="350"/>
      <c r="H1350" s="350"/>
      <c r="I1350" s="354"/>
      <c r="J1350" s="353"/>
      <c r="K1350" s="353"/>
      <c r="L1350" s="354"/>
      <c r="M1350" s="353"/>
      <c r="N1350" s="371"/>
      <c r="O1350" s="70">
        <f t="shared" si="48"/>
        <v>0</v>
      </c>
      <c r="P1350" s="70">
        <f t="shared" si="48"/>
        <v>0</v>
      </c>
      <c r="Q1350" s="135" t="str">
        <f t="shared" si="49"/>
        <v/>
      </c>
    </row>
    <row r="1351" spans="1:17" x14ac:dyDescent="0.2">
      <c r="A1351" s="363"/>
      <c r="B1351" s="348"/>
      <c r="C1351" s="372"/>
      <c r="D1351" s="350"/>
      <c r="E1351" s="350"/>
      <c r="F1351" s="351"/>
      <c r="G1351" s="350"/>
      <c r="H1351" s="350"/>
      <c r="I1351" s="354"/>
      <c r="J1351" s="353"/>
      <c r="K1351" s="353"/>
      <c r="L1351" s="354"/>
      <c r="M1351" s="353"/>
      <c r="N1351" s="371"/>
      <c r="O1351" s="70">
        <f t="shared" si="48"/>
        <v>0</v>
      </c>
      <c r="P1351" s="70">
        <f t="shared" si="48"/>
        <v>0</v>
      </c>
      <c r="Q1351" s="135" t="str">
        <f t="shared" si="49"/>
        <v/>
      </c>
    </row>
    <row r="1352" spans="1:17" x14ac:dyDescent="0.2">
      <c r="A1352" s="363"/>
      <c r="B1352" s="348"/>
      <c r="C1352" s="372"/>
      <c r="D1352" s="350"/>
      <c r="E1352" s="350"/>
      <c r="F1352" s="351"/>
      <c r="G1352" s="350"/>
      <c r="H1352" s="350"/>
      <c r="I1352" s="354"/>
      <c r="J1352" s="353"/>
      <c r="K1352" s="353"/>
      <c r="L1352" s="354"/>
      <c r="M1352" s="353"/>
      <c r="N1352" s="371"/>
      <c r="O1352" s="70">
        <f t="shared" si="48"/>
        <v>0</v>
      </c>
      <c r="P1352" s="70">
        <f t="shared" si="48"/>
        <v>0</v>
      </c>
      <c r="Q1352" s="135" t="str">
        <f t="shared" si="49"/>
        <v/>
      </c>
    </row>
    <row r="1353" spans="1:17" x14ac:dyDescent="0.2">
      <c r="A1353" s="363"/>
      <c r="B1353" s="348"/>
      <c r="C1353" s="372"/>
      <c r="D1353" s="350"/>
      <c r="E1353" s="350"/>
      <c r="F1353" s="351"/>
      <c r="G1353" s="350"/>
      <c r="H1353" s="350"/>
      <c r="I1353" s="354"/>
      <c r="J1353" s="353"/>
      <c r="K1353" s="353"/>
      <c r="L1353" s="354"/>
      <c r="M1353" s="353"/>
      <c r="N1353" s="371"/>
      <c r="O1353" s="70">
        <f t="shared" si="48"/>
        <v>0</v>
      </c>
      <c r="P1353" s="70">
        <f t="shared" si="48"/>
        <v>0</v>
      </c>
      <c r="Q1353" s="135" t="str">
        <f t="shared" si="49"/>
        <v/>
      </c>
    </row>
    <row r="1354" spans="1:17" x14ac:dyDescent="0.2">
      <c r="A1354" s="363"/>
      <c r="B1354" s="348"/>
      <c r="C1354" s="372"/>
      <c r="D1354" s="350"/>
      <c r="E1354" s="350"/>
      <c r="F1354" s="351"/>
      <c r="G1354" s="350"/>
      <c r="H1354" s="350"/>
      <c r="I1354" s="354"/>
      <c r="J1354" s="353"/>
      <c r="K1354" s="353"/>
      <c r="L1354" s="354"/>
      <c r="M1354" s="353"/>
      <c r="N1354" s="371"/>
      <c r="O1354" s="70">
        <f t="shared" si="48"/>
        <v>0</v>
      </c>
      <c r="P1354" s="70">
        <f t="shared" si="48"/>
        <v>0</v>
      </c>
      <c r="Q1354" s="135" t="str">
        <f t="shared" si="49"/>
        <v/>
      </c>
    </row>
    <row r="1355" spans="1:17" x14ac:dyDescent="0.2">
      <c r="A1355" s="363"/>
      <c r="B1355" s="348"/>
      <c r="C1355" s="372"/>
      <c r="D1355" s="350"/>
      <c r="E1355" s="350"/>
      <c r="F1355" s="351"/>
      <c r="G1355" s="350"/>
      <c r="H1355" s="350"/>
      <c r="I1355" s="354"/>
      <c r="J1355" s="353"/>
      <c r="K1355" s="353"/>
      <c r="L1355" s="354"/>
      <c r="M1355" s="353"/>
      <c r="N1355" s="371"/>
      <c r="O1355" s="70">
        <f t="shared" si="48"/>
        <v>0</v>
      </c>
      <c r="P1355" s="70">
        <f t="shared" si="48"/>
        <v>0</v>
      </c>
      <c r="Q1355" s="135" t="str">
        <f t="shared" si="49"/>
        <v/>
      </c>
    </row>
    <row r="1356" spans="1:17" x14ac:dyDescent="0.2">
      <c r="A1356" s="363"/>
      <c r="B1356" s="348"/>
      <c r="C1356" s="372"/>
      <c r="D1356" s="350"/>
      <c r="E1356" s="350"/>
      <c r="F1356" s="351"/>
      <c r="G1356" s="350"/>
      <c r="H1356" s="350"/>
      <c r="I1356" s="354"/>
      <c r="J1356" s="353"/>
      <c r="K1356" s="353"/>
      <c r="L1356" s="354"/>
      <c r="M1356" s="353"/>
      <c r="N1356" s="371"/>
      <c r="O1356" s="70">
        <f t="shared" si="48"/>
        <v>0</v>
      </c>
      <c r="P1356" s="70">
        <f t="shared" si="48"/>
        <v>0</v>
      </c>
      <c r="Q1356" s="135" t="str">
        <f t="shared" si="49"/>
        <v/>
      </c>
    </row>
    <row r="1357" spans="1:17" x14ac:dyDescent="0.2">
      <c r="A1357" s="363"/>
      <c r="B1357" s="348"/>
      <c r="C1357" s="372"/>
      <c r="D1357" s="350"/>
      <c r="E1357" s="350"/>
      <c r="F1357" s="351"/>
      <c r="G1357" s="350"/>
      <c r="H1357" s="350"/>
      <c r="I1357" s="354"/>
      <c r="J1357" s="353"/>
      <c r="K1357" s="353"/>
      <c r="L1357" s="354"/>
      <c r="M1357" s="353"/>
      <c r="N1357" s="371"/>
      <c r="O1357" s="70">
        <f t="shared" si="48"/>
        <v>0</v>
      </c>
      <c r="P1357" s="70">
        <f t="shared" si="48"/>
        <v>0</v>
      </c>
      <c r="Q1357" s="135" t="str">
        <f t="shared" si="49"/>
        <v/>
      </c>
    </row>
    <row r="1358" spans="1:17" x14ac:dyDescent="0.2">
      <c r="A1358" s="363"/>
      <c r="B1358" s="348"/>
      <c r="C1358" s="372"/>
      <c r="D1358" s="350"/>
      <c r="E1358" s="350"/>
      <c r="F1358" s="351"/>
      <c r="G1358" s="350"/>
      <c r="H1358" s="350"/>
      <c r="I1358" s="354"/>
      <c r="J1358" s="353"/>
      <c r="K1358" s="353"/>
      <c r="L1358" s="354"/>
      <c r="M1358" s="353"/>
      <c r="N1358" s="371"/>
      <c r="O1358" s="70">
        <f t="shared" si="48"/>
        <v>0</v>
      </c>
      <c r="P1358" s="70">
        <f t="shared" si="48"/>
        <v>0</v>
      </c>
      <c r="Q1358" s="135" t="str">
        <f t="shared" si="49"/>
        <v/>
      </c>
    </row>
    <row r="1359" spans="1:17" x14ac:dyDescent="0.2">
      <c r="A1359" s="363"/>
      <c r="B1359" s="348"/>
      <c r="C1359" s="372"/>
      <c r="D1359" s="350"/>
      <c r="E1359" s="350"/>
      <c r="F1359" s="351"/>
      <c r="G1359" s="350"/>
      <c r="H1359" s="350"/>
      <c r="I1359" s="354"/>
      <c r="J1359" s="353"/>
      <c r="K1359" s="353"/>
      <c r="L1359" s="354"/>
      <c r="M1359" s="353"/>
      <c r="N1359" s="371"/>
      <c r="O1359" s="70">
        <f t="shared" si="48"/>
        <v>0</v>
      </c>
      <c r="P1359" s="70">
        <f t="shared" si="48"/>
        <v>0</v>
      </c>
      <c r="Q1359" s="135" t="str">
        <f t="shared" si="49"/>
        <v/>
      </c>
    </row>
    <row r="1360" spans="1:17" x14ac:dyDescent="0.2">
      <c r="A1360" s="363"/>
      <c r="B1360" s="348"/>
      <c r="C1360" s="372"/>
      <c r="D1360" s="350"/>
      <c r="E1360" s="350"/>
      <c r="F1360" s="351"/>
      <c r="G1360" s="350"/>
      <c r="H1360" s="350"/>
      <c r="I1360" s="354"/>
      <c r="J1360" s="353"/>
      <c r="K1360" s="353"/>
      <c r="L1360" s="354"/>
      <c r="M1360" s="353"/>
      <c r="N1360" s="371"/>
      <c r="O1360" s="70">
        <f t="shared" si="48"/>
        <v>0</v>
      </c>
      <c r="P1360" s="70">
        <f t="shared" si="48"/>
        <v>0</v>
      </c>
      <c r="Q1360" s="135" t="str">
        <f t="shared" si="49"/>
        <v/>
      </c>
    </row>
    <row r="1361" spans="1:17" x14ac:dyDescent="0.2">
      <c r="A1361" s="363"/>
      <c r="B1361" s="348"/>
      <c r="C1361" s="372"/>
      <c r="D1361" s="350"/>
      <c r="E1361" s="350"/>
      <c r="F1361" s="351"/>
      <c r="G1361" s="350"/>
      <c r="H1361" s="350"/>
      <c r="I1361" s="354"/>
      <c r="J1361" s="353"/>
      <c r="K1361" s="353"/>
      <c r="L1361" s="354"/>
      <c r="M1361" s="353"/>
      <c r="N1361" s="371"/>
      <c r="O1361" s="70">
        <f t="shared" si="48"/>
        <v>0</v>
      </c>
      <c r="P1361" s="70">
        <f t="shared" si="48"/>
        <v>0</v>
      </c>
      <c r="Q1361" s="135" t="str">
        <f t="shared" si="49"/>
        <v/>
      </c>
    </row>
    <row r="1362" spans="1:17" x14ac:dyDescent="0.2">
      <c r="A1362" s="363"/>
      <c r="B1362" s="348"/>
      <c r="C1362" s="372"/>
      <c r="D1362" s="350"/>
      <c r="E1362" s="350"/>
      <c r="F1362" s="351"/>
      <c r="G1362" s="350"/>
      <c r="H1362" s="350"/>
      <c r="I1362" s="354"/>
      <c r="J1362" s="353"/>
      <c r="K1362" s="353"/>
      <c r="L1362" s="354"/>
      <c r="M1362" s="353"/>
      <c r="N1362" s="371"/>
      <c r="O1362" s="70">
        <f t="shared" si="48"/>
        <v>0</v>
      </c>
      <c r="P1362" s="70">
        <f t="shared" si="48"/>
        <v>0</v>
      </c>
      <c r="Q1362" s="135" t="str">
        <f t="shared" si="49"/>
        <v/>
      </c>
    </row>
    <row r="1363" spans="1:17" x14ac:dyDescent="0.2">
      <c r="A1363" s="363"/>
      <c r="B1363" s="348"/>
      <c r="C1363" s="372"/>
      <c r="D1363" s="350"/>
      <c r="E1363" s="350"/>
      <c r="F1363" s="351"/>
      <c r="G1363" s="350"/>
      <c r="H1363" s="350"/>
      <c r="I1363" s="354"/>
      <c r="J1363" s="353"/>
      <c r="K1363" s="353"/>
      <c r="L1363" s="354"/>
      <c r="M1363" s="353"/>
      <c r="N1363" s="371"/>
      <c r="O1363" s="70">
        <f t="shared" si="48"/>
        <v>0</v>
      </c>
      <c r="P1363" s="70">
        <f t="shared" si="48"/>
        <v>0</v>
      </c>
      <c r="Q1363" s="135" t="str">
        <f t="shared" si="49"/>
        <v/>
      </c>
    </row>
    <row r="1364" spans="1:17" x14ac:dyDescent="0.2">
      <c r="A1364" s="363"/>
      <c r="B1364" s="348"/>
      <c r="C1364" s="372"/>
      <c r="D1364" s="350"/>
      <c r="E1364" s="350"/>
      <c r="F1364" s="351"/>
      <c r="G1364" s="350"/>
      <c r="H1364" s="350"/>
      <c r="I1364" s="354"/>
      <c r="J1364" s="353"/>
      <c r="K1364" s="353"/>
      <c r="L1364" s="354"/>
      <c r="M1364" s="353"/>
      <c r="N1364" s="371"/>
      <c r="O1364" s="70">
        <f t="shared" si="48"/>
        <v>0</v>
      </c>
      <c r="P1364" s="70">
        <f t="shared" si="48"/>
        <v>0</v>
      </c>
      <c r="Q1364" s="135" t="str">
        <f t="shared" si="49"/>
        <v/>
      </c>
    </row>
    <row r="1365" spans="1:17" x14ac:dyDescent="0.2">
      <c r="A1365" s="363"/>
      <c r="B1365" s="348"/>
      <c r="C1365" s="372"/>
      <c r="D1365" s="350"/>
      <c r="E1365" s="350"/>
      <c r="F1365" s="351"/>
      <c r="G1365" s="350"/>
      <c r="H1365" s="350"/>
      <c r="I1365" s="354"/>
      <c r="J1365" s="353"/>
      <c r="K1365" s="353"/>
      <c r="L1365" s="354"/>
      <c r="M1365" s="353"/>
      <c r="N1365" s="371"/>
      <c r="O1365" s="70">
        <f t="shared" si="48"/>
        <v>0</v>
      </c>
      <c r="P1365" s="70">
        <f t="shared" si="48"/>
        <v>0</v>
      </c>
      <c r="Q1365" s="135" t="str">
        <f t="shared" si="49"/>
        <v/>
      </c>
    </row>
    <row r="1366" spans="1:17" x14ac:dyDescent="0.2">
      <c r="A1366" s="363"/>
      <c r="B1366" s="348"/>
      <c r="C1366" s="372"/>
      <c r="D1366" s="350"/>
      <c r="E1366" s="350"/>
      <c r="F1366" s="351"/>
      <c r="G1366" s="350"/>
      <c r="H1366" s="350"/>
      <c r="I1366" s="354"/>
      <c r="J1366" s="353"/>
      <c r="K1366" s="353"/>
      <c r="L1366" s="354"/>
      <c r="M1366" s="353"/>
      <c r="N1366" s="371"/>
      <c r="O1366" s="70">
        <f t="shared" si="48"/>
        <v>0</v>
      </c>
      <c r="P1366" s="70">
        <f t="shared" si="48"/>
        <v>0</v>
      </c>
      <c r="Q1366" s="135" t="str">
        <f t="shared" si="49"/>
        <v/>
      </c>
    </row>
    <row r="1367" spans="1:17" x14ac:dyDescent="0.2">
      <c r="A1367" s="363"/>
      <c r="B1367" s="348"/>
      <c r="C1367" s="372"/>
      <c r="D1367" s="350"/>
      <c r="E1367" s="350"/>
      <c r="F1367" s="351"/>
      <c r="G1367" s="350"/>
      <c r="H1367" s="350"/>
      <c r="I1367" s="354"/>
      <c r="J1367" s="353"/>
      <c r="K1367" s="353"/>
      <c r="L1367" s="354"/>
      <c r="M1367" s="353"/>
      <c r="N1367" s="371"/>
      <c r="O1367" s="70">
        <f t="shared" si="48"/>
        <v>0</v>
      </c>
      <c r="P1367" s="70">
        <f t="shared" si="48"/>
        <v>0</v>
      </c>
      <c r="Q1367" s="135" t="str">
        <f t="shared" si="49"/>
        <v/>
      </c>
    </row>
    <row r="1368" spans="1:17" x14ac:dyDescent="0.2">
      <c r="A1368" s="363"/>
      <c r="B1368" s="348"/>
      <c r="C1368" s="372"/>
      <c r="D1368" s="350"/>
      <c r="E1368" s="350"/>
      <c r="F1368" s="351"/>
      <c r="G1368" s="350"/>
      <c r="H1368" s="350"/>
      <c r="I1368" s="354"/>
      <c r="J1368" s="353"/>
      <c r="K1368" s="353"/>
      <c r="L1368" s="354"/>
      <c r="M1368" s="353"/>
      <c r="N1368" s="371"/>
      <c r="O1368" s="70">
        <f t="shared" si="48"/>
        <v>0</v>
      </c>
      <c r="P1368" s="70">
        <f t="shared" si="48"/>
        <v>0</v>
      </c>
      <c r="Q1368" s="135" t="str">
        <f t="shared" si="49"/>
        <v/>
      </c>
    </row>
    <row r="1369" spans="1:17" x14ac:dyDescent="0.2">
      <c r="A1369" s="363"/>
      <c r="B1369" s="348"/>
      <c r="C1369" s="372"/>
      <c r="D1369" s="350"/>
      <c r="E1369" s="350"/>
      <c r="F1369" s="351"/>
      <c r="G1369" s="350"/>
      <c r="H1369" s="350"/>
      <c r="I1369" s="354"/>
      <c r="J1369" s="353"/>
      <c r="K1369" s="353"/>
      <c r="L1369" s="354"/>
      <c r="M1369" s="353"/>
      <c r="N1369" s="371"/>
      <c r="O1369" s="70">
        <f t="shared" si="48"/>
        <v>0</v>
      </c>
      <c r="P1369" s="70">
        <f t="shared" si="48"/>
        <v>0</v>
      </c>
      <c r="Q1369" s="135" t="str">
        <f t="shared" si="49"/>
        <v/>
      </c>
    </row>
    <row r="1370" spans="1:17" x14ac:dyDescent="0.2">
      <c r="A1370" s="363"/>
      <c r="B1370" s="348"/>
      <c r="C1370" s="372"/>
      <c r="D1370" s="350"/>
      <c r="E1370" s="350"/>
      <c r="F1370" s="351"/>
      <c r="G1370" s="350"/>
      <c r="H1370" s="350"/>
      <c r="I1370" s="354"/>
      <c r="J1370" s="353"/>
      <c r="K1370" s="353"/>
      <c r="L1370" s="354"/>
      <c r="M1370" s="353"/>
      <c r="N1370" s="371"/>
      <c r="O1370" s="70">
        <f t="shared" si="48"/>
        <v>0</v>
      </c>
      <c r="P1370" s="70">
        <f t="shared" si="48"/>
        <v>0</v>
      </c>
      <c r="Q1370" s="135" t="str">
        <f t="shared" si="49"/>
        <v/>
      </c>
    </row>
    <row r="1371" spans="1:17" x14ac:dyDescent="0.2">
      <c r="A1371" s="363"/>
      <c r="B1371" s="348"/>
      <c r="C1371" s="372"/>
      <c r="D1371" s="350"/>
      <c r="E1371" s="350"/>
      <c r="F1371" s="351"/>
      <c r="G1371" s="350"/>
      <c r="H1371" s="350"/>
      <c r="I1371" s="354"/>
      <c r="J1371" s="353"/>
      <c r="K1371" s="353"/>
      <c r="L1371" s="354"/>
      <c r="M1371" s="353"/>
      <c r="N1371" s="371"/>
      <c r="O1371" s="70">
        <f t="shared" si="48"/>
        <v>0</v>
      </c>
      <c r="P1371" s="70">
        <f t="shared" si="48"/>
        <v>0</v>
      </c>
      <c r="Q1371" s="135" t="str">
        <f t="shared" si="49"/>
        <v/>
      </c>
    </row>
    <row r="1372" spans="1:17" x14ac:dyDescent="0.2">
      <c r="A1372" s="363"/>
      <c r="B1372" s="348"/>
      <c r="C1372" s="372"/>
      <c r="D1372" s="350"/>
      <c r="E1372" s="350"/>
      <c r="F1372" s="351"/>
      <c r="G1372" s="350"/>
      <c r="H1372" s="350"/>
      <c r="I1372" s="354"/>
      <c r="J1372" s="353"/>
      <c r="K1372" s="353"/>
      <c r="L1372" s="354"/>
      <c r="M1372" s="353"/>
      <c r="N1372" s="371"/>
      <c r="O1372" s="70">
        <f t="shared" si="48"/>
        <v>0</v>
      </c>
      <c r="P1372" s="70">
        <f t="shared" si="48"/>
        <v>0</v>
      </c>
      <c r="Q1372" s="135" t="str">
        <f t="shared" si="49"/>
        <v/>
      </c>
    </row>
    <row r="1373" spans="1:17" x14ac:dyDescent="0.2">
      <c r="A1373" s="363"/>
      <c r="B1373" s="348"/>
      <c r="C1373" s="372"/>
      <c r="D1373" s="350"/>
      <c r="E1373" s="350"/>
      <c r="F1373" s="351"/>
      <c r="G1373" s="350"/>
      <c r="H1373" s="350"/>
      <c r="I1373" s="354"/>
      <c r="J1373" s="353"/>
      <c r="K1373" s="353"/>
      <c r="L1373" s="354"/>
      <c r="M1373" s="353"/>
      <c r="N1373" s="371"/>
      <c r="O1373" s="70">
        <f t="shared" si="48"/>
        <v>0</v>
      </c>
      <c r="P1373" s="70">
        <f t="shared" si="48"/>
        <v>0</v>
      </c>
      <c r="Q1373" s="135" t="str">
        <f t="shared" si="49"/>
        <v/>
      </c>
    </row>
    <row r="1374" spans="1:17" x14ac:dyDescent="0.2">
      <c r="A1374" s="363"/>
      <c r="B1374" s="348"/>
      <c r="C1374" s="372"/>
      <c r="D1374" s="350"/>
      <c r="E1374" s="350"/>
      <c r="F1374" s="351"/>
      <c r="G1374" s="350"/>
      <c r="H1374" s="350"/>
      <c r="I1374" s="354"/>
      <c r="J1374" s="353"/>
      <c r="K1374" s="353"/>
      <c r="L1374" s="354"/>
      <c r="M1374" s="353"/>
      <c r="N1374" s="371"/>
      <c r="O1374" s="70">
        <f t="shared" si="48"/>
        <v>0</v>
      </c>
      <c r="P1374" s="70">
        <f t="shared" si="48"/>
        <v>0</v>
      </c>
      <c r="Q1374" s="135" t="str">
        <f t="shared" si="49"/>
        <v/>
      </c>
    </row>
    <row r="1375" spans="1:17" x14ac:dyDescent="0.2">
      <c r="A1375" s="363"/>
      <c r="B1375" s="348"/>
      <c r="C1375" s="372"/>
      <c r="D1375" s="350"/>
      <c r="E1375" s="350"/>
      <c r="F1375" s="351"/>
      <c r="G1375" s="350"/>
      <c r="H1375" s="350"/>
      <c r="I1375" s="354"/>
      <c r="J1375" s="353"/>
      <c r="K1375" s="353"/>
      <c r="L1375" s="354"/>
      <c r="M1375" s="353"/>
      <c r="N1375" s="371"/>
      <c r="O1375" s="70">
        <f t="shared" si="48"/>
        <v>0</v>
      </c>
      <c r="P1375" s="70">
        <f t="shared" si="48"/>
        <v>0</v>
      </c>
      <c r="Q1375" s="135" t="str">
        <f t="shared" si="49"/>
        <v/>
      </c>
    </row>
    <row r="1376" spans="1:17" x14ac:dyDescent="0.2">
      <c r="A1376" s="363"/>
      <c r="B1376" s="348"/>
      <c r="C1376" s="372"/>
      <c r="D1376" s="350"/>
      <c r="E1376" s="350"/>
      <c r="F1376" s="351"/>
      <c r="G1376" s="350"/>
      <c r="H1376" s="350"/>
      <c r="I1376" s="354"/>
      <c r="J1376" s="353"/>
      <c r="K1376" s="353"/>
      <c r="L1376" s="354"/>
      <c r="M1376" s="353"/>
      <c r="N1376" s="371"/>
      <c r="O1376" s="70">
        <f t="shared" si="48"/>
        <v>0</v>
      </c>
      <c r="P1376" s="70">
        <f t="shared" si="48"/>
        <v>0</v>
      </c>
      <c r="Q1376" s="135" t="str">
        <f t="shared" si="49"/>
        <v/>
      </c>
    </row>
    <row r="1377" spans="1:17" x14ac:dyDescent="0.2">
      <c r="A1377" s="363"/>
      <c r="B1377" s="348"/>
      <c r="C1377" s="372"/>
      <c r="D1377" s="350"/>
      <c r="E1377" s="350"/>
      <c r="F1377" s="351"/>
      <c r="G1377" s="350"/>
      <c r="H1377" s="350"/>
      <c r="I1377" s="354"/>
      <c r="J1377" s="353"/>
      <c r="K1377" s="353"/>
      <c r="L1377" s="354"/>
      <c r="M1377" s="353"/>
      <c r="N1377" s="371"/>
      <c r="O1377" s="70">
        <f t="shared" si="48"/>
        <v>0</v>
      </c>
      <c r="P1377" s="70">
        <f t="shared" si="48"/>
        <v>0</v>
      </c>
      <c r="Q1377" s="135" t="str">
        <f t="shared" si="49"/>
        <v/>
      </c>
    </row>
    <row r="1378" spans="1:17" x14ac:dyDescent="0.2">
      <c r="A1378" s="363"/>
      <c r="B1378" s="348"/>
      <c r="C1378" s="372"/>
      <c r="D1378" s="350"/>
      <c r="E1378" s="350"/>
      <c r="F1378" s="351"/>
      <c r="G1378" s="350"/>
      <c r="H1378" s="350"/>
      <c r="I1378" s="354"/>
      <c r="J1378" s="353"/>
      <c r="K1378" s="353"/>
      <c r="L1378" s="354"/>
      <c r="M1378" s="353"/>
      <c r="N1378" s="371"/>
      <c r="O1378" s="70">
        <f t="shared" ref="O1378:P1426" si="50">IF(B1378=0,0,IF(YEAR(B1378)=$P$1,MONTH(B1378)-$O$1+1,(YEAR(B1378)-$P$1)*12-$O$1+1+MONTH(B1378)))</f>
        <v>0</v>
      </c>
      <c r="P1378" s="70">
        <f t="shared" si="50"/>
        <v>0</v>
      </c>
      <c r="Q1378" s="135" t="str">
        <f t="shared" si="49"/>
        <v/>
      </c>
    </row>
    <row r="1379" spans="1:17" x14ac:dyDescent="0.2">
      <c r="A1379" s="363"/>
      <c r="B1379" s="348"/>
      <c r="C1379" s="372"/>
      <c r="D1379" s="350"/>
      <c r="E1379" s="350"/>
      <c r="F1379" s="351"/>
      <c r="G1379" s="350"/>
      <c r="H1379" s="350"/>
      <c r="I1379" s="354"/>
      <c r="J1379" s="353"/>
      <c r="K1379" s="353"/>
      <c r="L1379" s="354"/>
      <c r="M1379" s="353"/>
      <c r="N1379" s="371"/>
      <c r="O1379" s="70">
        <f t="shared" si="50"/>
        <v>0</v>
      </c>
      <c r="P1379" s="70">
        <f t="shared" si="50"/>
        <v>0</v>
      </c>
      <c r="Q1379" s="135" t="str">
        <f t="shared" si="49"/>
        <v/>
      </c>
    </row>
    <row r="1380" spans="1:17" x14ac:dyDescent="0.2">
      <c r="A1380" s="363"/>
      <c r="B1380" s="348"/>
      <c r="C1380" s="372"/>
      <c r="D1380" s="350"/>
      <c r="E1380" s="350"/>
      <c r="F1380" s="351"/>
      <c r="G1380" s="350"/>
      <c r="H1380" s="350"/>
      <c r="I1380" s="354"/>
      <c r="J1380" s="353"/>
      <c r="K1380" s="353"/>
      <c r="L1380" s="354"/>
      <c r="M1380" s="353"/>
      <c r="N1380" s="371"/>
      <c r="O1380" s="70">
        <f t="shared" si="50"/>
        <v>0</v>
      </c>
      <c r="P1380" s="70">
        <f t="shared" si="50"/>
        <v>0</v>
      </c>
      <c r="Q1380" s="135" t="str">
        <f t="shared" si="49"/>
        <v/>
      </c>
    </row>
    <row r="1381" spans="1:17" x14ac:dyDescent="0.2">
      <c r="A1381" s="363"/>
      <c r="B1381" s="348"/>
      <c r="C1381" s="372"/>
      <c r="D1381" s="350"/>
      <c r="E1381" s="350"/>
      <c r="F1381" s="351"/>
      <c r="G1381" s="350"/>
      <c r="H1381" s="350"/>
      <c r="I1381" s="354"/>
      <c r="J1381" s="353"/>
      <c r="K1381" s="353"/>
      <c r="L1381" s="354"/>
      <c r="M1381" s="353"/>
      <c r="N1381" s="371"/>
      <c r="O1381" s="70">
        <f t="shared" si="50"/>
        <v>0</v>
      </c>
      <c r="P1381" s="70">
        <f t="shared" si="50"/>
        <v>0</v>
      </c>
      <c r="Q1381" s="135" t="str">
        <f t="shared" si="49"/>
        <v/>
      </c>
    </row>
    <row r="1382" spans="1:17" x14ac:dyDescent="0.2">
      <c r="A1382" s="363"/>
      <c r="B1382" s="348"/>
      <c r="C1382" s="372"/>
      <c r="D1382" s="350"/>
      <c r="E1382" s="350"/>
      <c r="F1382" s="351"/>
      <c r="G1382" s="350"/>
      <c r="H1382" s="350"/>
      <c r="I1382" s="354"/>
      <c r="J1382" s="353"/>
      <c r="K1382" s="353"/>
      <c r="L1382" s="354"/>
      <c r="M1382" s="353"/>
      <c r="N1382" s="371"/>
      <c r="O1382" s="70">
        <f t="shared" si="50"/>
        <v>0</v>
      </c>
      <c r="P1382" s="70">
        <f t="shared" si="50"/>
        <v>0</v>
      </c>
      <c r="Q1382" s="135" t="str">
        <f t="shared" si="49"/>
        <v/>
      </c>
    </row>
    <row r="1383" spans="1:17" x14ac:dyDescent="0.2">
      <c r="A1383" s="363"/>
      <c r="B1383" s="348"/>
      <c r="C1383" s="372"/>
      <c r="D1383" s="350"/>
      <c r="E1383" s="350"/>
      <c r="F1383" s="351"/>
      <c r="G1383" s="350"/>
      <c r="H1383" s="350"/>
      <c r="I1383" s="354"/>
      <c r="J1383" s="353"/>
      <c r="K1383" s="353"/>
      <c r="L1383" s="354"/>
      <c r="M1383" s="353"/>
      <c r="N1383" s="371"/>
      <c r="O1383" s="70">
        <f t="shared" si="50"/>
        <v>0</v>
      </c>
      <c r="P1383" s="70">
        <f t="shared" si="50"/>
        <v>0</v>
      </c>
      <c r="Q1383" s="135" t="str">
        <f t="shared" si="49"/>
        <v/>
      </c>
    </row>
    <row r="1384" spans="1:17" x14ac:dyDescent="0.2">
      <c r="A1384" s="363"/>
      <c r="B1384" s="348"/>
      <c r="C1384" s="372"/>
      <c r="D1384" s="350"/>
      <c r="E1384" s="350"/>
      <c r="F1384" s="351"/>
      <c r="G1384" s="350"/>
      <c r="H1384" s="350"/>
      <c r="I1384" s="354"/>
      <c r="J1384" s="353"/>
      <c r="K1384" s="353"/>
      <c r="L1384" s="354"/>
      <c r="M1384" s="353"/>
      <c r="N1384" s="371"/>
      <c r="O1384" s="70">
        <f t="shared" si="50"/>
        <v>0</v>
      </c>
      <c r="P1384" s="70">
        <f t="shared" si="50"/>
        <v>0</v>
      </c>
      <c r="Q1384" s="135" t="str">
        <f t="shared" si="49"/>
        <v/>
      </c>
    </row>
    <row r="1385" spans="1:17" x14ac:dyDescent="0.2">
      <c r="A1385" s="363"/>
      <c r="B1385" s="348"/>
      <c r="C1385" s="372"/>
      <c r="D1385" s="350"/>
      <c r="E1385" s="350"/>
      <c r="F1385" s="351"/>
      <c r="G1385" s="350"/>
      <c r="H1385" s="350"/>
      <c r="I1385" s="354"/>
      <c r="J1385" s="353"/>
      <c r="K1385" s="353"/>
      <c r="L1385" s="354"/>
      <c r="M1385" s="353"/>
      <c r="N1385" s="371"/>
      <c r="O1385" s="70">
        <f t="shared" si="50"/>
        <v>0</v>
      </c>
      <c r="P1385" s="70">
        <f t="shared" si="50"/>
        <v>0</v>
      </c>
      <c r="Q1385" s="135" t="str">
        <f t="shared" si="49"/>
        <v/>
      </c>
    </row>
    <row r="1386" spans="1:17" x14ac:dyDescent="0.2">
      <c r="A1386" s="363"/>
      <c r="B1386" s="348"/>
      <c r="C1386" s="372"/>
      <c r="D1386" s="350"/>
      <c r="E1386" s="350"/>
      <c r="F1386" s="351"/>
      <c r="G1386" s="350"/>
      <c r="H1386" s="350"/>
      <c r="I1386" s="354"/>
      <c r="J1386" s="353"/>
      <c r="K1386" s="353"/>
      <c r="L1386" s="354"/>
      <c r="M1386" s="353"/>
      <c r="N1386" s="371"/>
      <c r="O1386" s="70">
        <f t="shared" si="50"/>
        <v>0</v>
      </c>
      <c r="P1386" s="70">
        <f t="shared" si="50"/>
        <v>0</v>
      </c>
      <c r="Q1386" s="135" t="str">
        <f t="shared" si="49"/>
        <v/>
      </c>
    </row>
    <row r="1387" spans="1:17" x14ac:dyDescent="0.2">
      <c r="A1387" s="363"/>
      <c r="B1387" s="348"/>
      <c r="C1387" s="372"/>
      <c r="D1387" s="350"/>
      <c r="E1387" s="350"/>
      <c r="F1387" s="351"/>
      <c r="G1387" s="350"/>
      <c r="H1387" s="350"/>
      <c r="I1387" s="354"/>
      <c r="J1387" s="353"/>
      <c r="K1387" s="353"/>
      <c r="L1387" s="354"/>
      <c r="M1387" s="353"/>
      <c r="N1387" s="371"/>
      <c r="O1387" s="70">
        <f t="shared" si="50"/>
        <v>0</v>
      </c>
      <c r="P1387" s="70">
        <f t="shared" si="50"/>
        <v>0</v>
      </c>
      <c r="Q1387" s="135" t="str">
        <f t="shared" si="49"/>
        <v/>
      </c>
    </row>
    <row r="1388" spans="1:17" x14ac:dyDescent="0.2">
      <c r="A1388" s="363"/>
      <c r="B1388" s="348"/>
      <c r="C1388" s="372"/>
      <c r="D1388" s="350"/>
      <c r="E1388" s="350"/>
      <c r="F1388" s="351"/>
      <c r="G1388" s="350"/>
      <c r="H1388" s="350"/>
      <c r="I1388" s="354"/>
      <c r="J1388" s="353"/>
      <c r="K1388" s="353"/>
      <c r="L1388" s="354"/>
      <c r="M1388" s="353"/>
      <c r="N1388" s="371"/>
      <c r="O1388" s="70">
        <f t="shared" si="50"/>
        <v>0</v>
      </c>
      <c r="P1388" s="70">
        <f t="shared" si="50"/>
        <v>0</v>
      </c>
      <c r="Q1388" s="135" t="str">
        <f t="shared" si="49"/>
        <v/>
      </c>
    </row>
    <row r="1389" spans="1:17" x14ac:dyDescent="0.2">
      <c r="A1389" s="363"/>
      <c r="B1389" s="348"/>
      <c r="C1389" s="372"/>
      <c r="D1389" s="350"/>
      <c r="E1389" s="350"/>
      <c r="F1389" s="351"/>
      <c r="G1389" s="350"/>
      <c r="H1389" s="350"/>
      <c r="I1389" s="354"/>
      <c r="J1389" s="353"/>
      <c r="K1389" s="353"/>
      <c r="L1389" s="354"/>
      <c r="M1389" s="353"/>
      <c r="N1389" s="371"/>
      <c r="O1389" s="70">
        <f t="shared" si="50"/>
        <v>0</v>
      </c>
      <c r="P1389" s="70">
        <f t="shared" si="50"/>
        <v>0</v>
      </c>
      <c r="Q1389" s="135" t="str">
        <f t="shared" si="49"/>
        <v/>
      </c>
    </row>
    <row r="1390" spans="1:17" x14ac:dyDescent="0.2">
      <c r="A1390" s="363"/>
      <c r="B1390" s="348"/>
      <c r="C1390" s="372"/>
      <c r="D1390" s="350"/>
      <c r="E1390" s="350"/>
      <c r="F1390" s="351"/>
      <c r="G1390" s="350"/>
      <c r="H1390" s="350"/>
      <c r="I1390" s="354"/>
      <c r="J1390" s="353"/>
      <c r="K1390" s="353"/>
      <c r="L1390" s="354"/>
      <c r="M1390" s="353"/>
      <c r="N1390" s="371"/>
      <c r="O1390" s="70">
        <f t="shared" si="50"/>
        <v>0</v>
      </c>
      <c r="P1390" s="70">
        <f t="shared" si="50"/>
        <v>0</v>
      </c>
      <c r="Q1390" s="135" t="str">
        <f t="shared" si="49"/>
        <v/>
      </c>
    </row>
    <row r="1391" spans="1:17" x14ac:dyDescent="0.2">
      <c r="A1391" s="363"/>
      <c r="B1391" s="348"/>
      <c r="C1391" s="372"/>
      <c r="D1391" s="350"/>
      <c r="E1391" s="350"/>
      <c r="F1391" s="351"/>
      <c r="G1391" s="350"/>
      <c r="H1391" s="350"/>
      <c r="I1391" s="354"/>
      <c r="J1391" s="353"/>
      <c r="K1391" s="353"/>
      <c r="L1391" s="354"/>
      <c r="M1391" s="353"/>
      <c r="N1391" s="371"/>
      <c r="O1391" s="70">
        <f t="shared" si="50"/>
        <v>0</v>
      </c>
      <c r="P1391" s="70">
        <f t="shared" si="50"/>
        <v>0</v>
      </c>
      <c r="Q1391" s="135" t="str">
        <f t="shared" si="49"/>
        <v/>
      </c>
    </row>
    <row r="1392" spans="1:17" x14ac:dyDescent="0.2">
      <c r="A1392" s="363"/>
      <c r="B1392" s="348"/>
      <c r="C1392" s="372"/>
      <c r="D1392" s="350"/>
      <c r="E1392" s="350"/>
      <c r="F1392" s="351"/>
      <c r="G1392" s="350"/>
      <c r="H1392" s="350"/>
      <c r="I1392" s="354"/>
      <c r="J1392" s="353"/>
      <c r="K1392" s="353"/>
      <c r="L1392" s="354"/>
      <c r="M1392" s="353"/>
      <c r="N1392" s="371"/>
      <c r="O1392" s="70">
        <f t="shared" si="50"/>
        <v>0</v>
      </c>
      <c r="P1392" s="70">
        <f t="shared" si="50"/>
        <v>0</v>
      </c>
      <c r="Q1392" s="135" t="str">
        <f t="shared" si="49"/>
        <v/>
      </c>
    </row>
    <row r="1393" spans="1:17" x14ac:dyDescent="0.2">
      <c r="A1393" s="363"/>
      <c r="B1393" s="348"/>
      <c r="C1393" s="372"/>
      <c r="D1393" s="350"/>
      <c r="E1393" s="350"/>
      <c r="F1393" s="383"/>
      <c r="G1393" s="350"/>
      <c r="H1393" s="350"/>
      <c r="I1393" s="354"/>
      <c r="J1393" s="353"/>
      <c r="K1393" s="353"/>
      <c r="L1393" s="354"/>
      <c r="M1393" s="353"/>
      <c r="N1393" s="371"/>
      <c r="O1393" s="70">
        <f t="shared" si="50"/>
        <v>0</v>
      </c>
      <c r="P1393" s="70">
        <f t="shared" si="50"/>
        <v>0</v>
      </c>
      <c r="Q1393" s="135" t="str">
        <f t="shared" si="49"/>
        <v/>
      </c>
    </row>
    <row r="1394" spans="1:17" x14ac:dyDescent="0.2">
      <c r="A1394" s="363"/>
      <c r="B1394" s="348"/>
      <c r="C1394" s="372"/>
      <c r="D1394" s="350"/>
      <c r="E1394" s="350"/>
      <c r="F1394" s="351"/>
      <c r="G1394" s="350"/>
      <c r="H1394" s="350"/>
      <c r="I1394" s="354"/>
      <c r="J1394" s="353"/>
      <c r="K1394" s="353"/>
      <c r="L1394" s="354"/>
      <c r="M1394" s="353"/>
      <c r="N1394" s="371"/>
      <c r="O1394" s="70">
        <f t="shared" si="50"/>
        <v>0</v>
      </c>
      <c r="P1394" s="70">
        <f t="shared" si="50"/>
        <v>0</v>
      </c>
      <c r="Q1394" s="135" t="str">
        <f t="shared" si="49"/>
        <v/>
      </c>
    </row>
    <row r="1395" spans="1:17" x14ac:dyDescent="0.2">
      <c r="A1395" s="363"/>
      <c r="B1395" s="348"/>
      <c r="C1395" s="372"/>
      <c r="D1395" s="350"/>
      <c r="E1395" s="350"/>
      <c r="F1395" s="383"/>
      <c r="G1395" s="350"/>
      <c r="H1395" s="350"/>
      <c r="I1395" s="354"/>
      <c r="J1395" s="353"/>
      <c r="K1395" s="353"/>
      <c r="L1395" s="354"/>
      <c r="M1395" s="353"/>
      <c r="N1395" s="371"/>
      <c r="O1395" s="70">
        <f t="shared" si="50"/>
        <v>0</v>
      </c>
      <c r="P1395" s="70">
        <f t="shared" si="50"/>
        <v>0</v>
      </c>
      <c r="Q1395" s="135" t="str">
        <f t="shared" si="49"/>
        <v/>
      </c>
    </row>
    <row r="1396" spans="1:17" x14ac:dyDescent="0.2">
      <c r="A1396" s="363"/>
      <c r="B1396" s="348"/>
      <c r="C1396" s="372"/>
      <c r="D1396" s="350"/>
      <c r="E1396" s="350"/>
      <c r="F1396" s="383"/>
      <c r="G1396" s="350"/>
      <c r="H1396" s="350"/>
      <c r="I1396" s="354"/>
      <c r="J1396" s="353"/>
      <c r="K1396" s="353"/>
      <c r="L1396" s="354"/>
      <c r="M1396" s="353"/>
      <c r="N1396" s="371"/>
      <c r="O1396" s="70">
        <f t="shared" si="50"/>
        <v>0</v>
      </c>
      <c r="P1396" s="70">
        <f t="shared" si="50"/>
        <v>0</v>
      </c>
      <c r="Q1396" s="135" t="str">
        <f t="shared" si="49"/>
        <v/>
      </c>
    </row>
    <row r="1397" spans="1:17" x14ac:dyDescent="0.2">
      <c r="A1397" s="363"/>
      <c r="B1397" s="348"/>
      <c r="C1397" s="372"/>
      <c r="D1397" s="350"/>
      <c r="E1397" s="350"/>
      <c r="F1397" s="351"/>
      <c r="G1397" s="350"/>
      <c r="H1397" s="350"/>
      <c r="I1397" s="354"/>
      <c r="J1397" s="353"/>
      <c r="K1397" s="353"/>
      <c r="L1397" s="354"/>
      <c r="M1397" s="353"/>
      <c r="N1397" s="371"/>
      <c r="O1397" s="70">
        <f t="shared" si="50"/>
        <v>0</v>
      </c>
      <c r="P1397" s="70">
        <f t="shared" si="50"/>
        <v>0</v>
      </c>
      <c r="Q1397" s="135" t="str">
        <f t="shared" si="49"/>
        <v/>
      </c>
    </row>
    <row r="1398" spans="1:17" x14ac:dyDescent="0.2">
      <c r="A1398" s="363"/>
      <c r="B1398" s="348"/>
      <c r="C1398" s="372"/>
      <c r="D1398" s="350"/>
      <c r="E1398" s="350"/>
      <c r="F1398" s="351"/>
      <c r="G1398" s="350"/>
      <c r="H1398" s="350"/>
      <c r="I1398" s="354"/>
      <c r="J1398" s="353"/>
      <c r="K1398" s="353"/>
      <c r="L1398" s="354"/>
      <c r="M1398" s="353"/>
      <c r="N1398" s="371"/>
      <c r="O1398" s="70">
        <f t="shared" si="50"/>
        <v>0</v>
      </c>
      <c r="P1398" s="70">
        <f t="shared" si="50"/>
        <v>0</v>
      </c>
      <c r="Q1398" s="135" t="str">
        <f t="shared" si="49"/>
        <v/>
      </c>
    </row>
    <row r="1399" spans="1:17" x14ac:dyDescent="0.2">
      <c r="A1399" s="363"/>
      <c r="B1399" s="348"/>
      <c r="C1399" s="372"/>
      <c r="D1399" s="350"/>
      <c r="E1399" s="350"/>
      <c r="F1399" s="351"/>
      <c r="G1399" s="350"/>
      <c r="H1399" s="350"/>
      <c r="I1399" s="354"/>
      <c r="J1399" s="353"/>
      <c r="K1399" s="353"/>
      <c r="L1399" s="354"/>
      <c r="M1399" s="353"/>
      <c r="N1399" s="371"/>
      <c r="O1399" s="70">
        <f t="shared" si="50"/>
        <v>0</v>
      </c>
      <c r="P1399" s="70">
        <f t="shared" si="50"/>
        <v>0</v>
      </c>
      <c r="Q1399" s="135" t="str">
        <f t="shared" si="49"/>
        <v/>
      </c>
    </row>
    <row r="1400" spans="1:17" x14ac:dyDescent="0.2">
      <c r="A1400" s="363"/>
      <c r="B1400" s="348"/>
      <c r="C1400" s="372"/>
      <c r="D1400" s="350"/>
      <c r="E1400" s="350"/>
      <c r="F1400" s="351"/>
      <c r="G1400" s="350"/>
      <c r="H1400" s="350"/>
      <c r="I1400" s="354"/>
      <c r="J1400" s="353"/>
      <c r="K1400" s="353"/>
      <c r="L1400" s="354"/>
      <c r="M1400" s="353"/>
      <c r="N1400" s="371"/>
      <c r="O1400" s="70">
        <f t="shared" si="50"/>
        <v>0</v>
      </c>
      <c r="P1400" s="70">
        <f t="shared" si="50"/>
        <v>0</v>
      </c>
      <c r="Q1400" s="135" t="str">
        <f t="shared" si="49"/>
        <v/>
      </c>
    </row>
    <row r="1401" spans="1:17" x14ac:dyDescent="0.2">
      <c r="A1401" s="363"/>
      <c r="B1401" s="348"/>
      <c r="C1401" s="372"/>
      <c r="D1401" s="350"/>
      <c r="E1401" s="350"/>
      <c r="F1401" s="351"/>
      <c r="G1401" s="350"/>
      <c r="H1401" s="350"/>
      <c r="I1401" s="354"/>
      <c r="J1401" s="353"/>
      <c r="K1401" s="353"/>
      <c r="L1401" s="354"/>
      <c r="M1401" s="353"/>
      <c r="N1401" s="371"/>
      <c r="O1401" s="70">
        <f t="shared" si="50"/>
        <v>0</v>
      </c>
      <c r="P1401" s="70">
        <f t="shared" si="50"/>
        <v>0</v>
      </c>
      <c r="Q1401" s="135" t="str">
        <f t="shared" si="49"/>
        <v/>
      </c>
    </row>
    <row r="1402" spans="1:17" x14ac:dyDescent="0.2">
      <c r="A1402" s="363"/>
      <c r="B1402" s="348"/>
      <c r="C1402" s="372"/>
      <c r="D1402" s="350"/>
      <c r="E1402" s="350"/>
      <c r="F1402" s="351"/>
      <c r="G1402" s="350"/>
      <c r="H1402" s="350"/>
      <c r="I1402" s="354"/>
      <c r="J1402" s="353"/>
      <c r="K1402" s="353"/>
      <c r="L1402" s="354"/>
      <c r="M1402" s="353"/>
      <c r="N1402" s="371"/>
      <c r="O1402" s="70">
        <f t="shared" si="50"/>
        <v>0</v>
      </c>
      <c r="P1402" s="70">
        <f t="shared" si="50"/>
        <v>0</v>
      </c>
      <c r="Q1402" s="135" t="str">
        <f t="shared" si="49"/>
        <v/>
      </c>
    </row>
    <row r="1403" spans="1:17" x14ac:dyDescent="0.2">
      <c r="A1403" s="363"/>
      <c r="B1403" s="348"/>
      <c r="C1403" s="372"/>
      <c r="D1403" s="350"/>
      <c r="E1403" s="350"/>
      <c r="F1403" s="351"/>
      <c r="G1403" s="350"/>
      <c r="H1403" s="350"/>
      <c r="I1403" s="354"/>
      <c r="J1403" s="353"/>
      <c r="K1403" s="353"/>
      <c r="L1403" s="354"/>
      <c r="M1403" s="353"/>
      <c r="N1403" s="371"/>
      <c r="O1403" s="70">
        <f t="shared" si="50"/>
        <v>0</v>
      </c>
      <c r="P1403" s="70">
        <f t="shared" si="50"/>
        <v>0</v>
      </c>
      <c r="Q1403" s="135" t="str">
        <f t="shared" si="49"/>
        <v/>
      </c>
    </row>
    <row r="1404" spans="1:17" x14ac:dyDescent="0.2">
      <c r="A1404" s="363"/>
      <c r="B1404" s="348"/>
      <c r="C1404" s="372"/>
      <c r="D1404" s="350"/>
      <c r="E1404" s="350"/>
      <c r="F1404" s="351"/>
      <c r="G1404" s="350"/>
      <c r="H1404" s="350"/>
      <c r="I1404" s="354"/>
      <c r="J1404" s="353"/>
      <c r="K1404" s="353"/>
      <c r="L1404" s="354"/>
      <c r="M1404" s="353"/>
      <c r="N1404" s="371"/>
      <c r="O1404" s="70">
        <f t="shared" si="50"/>
        <v>0</v>
      </c>
      <c r="P1404" s="70">
        <f t="shared" si="50"/>
        <v>0</v>
      </c>
      <c r="Q1404" s="135" t="str">
        <f t="shared" si="49"/>
        <v/>
      </c>
    </row>
    <row r="1405" spans="1:17" x14ac:dyDescent="0.2">
      <c r="A1405" s="363"/>
      <c r="B1405" s="348"/>
      <c r="C1405" s="372"/>
      <c r="D1405" s="350"/>
      <c r="E1405" s="350"/>
      <c r="F1405" s="351"/>
      <c r="G1405" s="350"/>
      <c r="H1405" s="350"/>
      <c r="I1405" s="354"/>
      <c r="J1405" s="353"/>
      <c r="K1405" s="353"/>
      <c r="L1405" s="354"/>
      <c r="M1405" s="353"/>
      <c r="N1405" s="371"/>
      <c r="O1405" s="70">
        <f t="shared" si="50"/>
        <v>0</v>
      </c>
      <c r="P1405" s="70">
        <f t="shared" si="50"/>
        <v>0</v>
      </c>
      <c r="Q1405" s="135" t="str">
        <f t="shared" si="49"/>
        <v/>
      </c>
    </row>
    <row r="1406" spans="1:17" x14ac:dyDescent="0.2">
      <c r="A1406" s="363"/>
      <c r="B1406" s="348"/>
      <c r="C1406" s="372"/>
      <c r="D1406" s="350"/>
      <c r="E1406" s="350"/>
      <c r="F1406" s="351"/>
      <c r="G1406" s="350"/>
      <c r="H1406" s="350"/>
      <c r="I1406" s="354"/>
      <c r="J1406" s="353"/>
      <c r="K1406" s="353"/>
      <c r="L1406" s="354"/>
      <c r="M1406" s="353"/>
      <c r="N1406" s="371"/>
      <c r="O1406" s="70">
        <f t="shared" si="50"/>
        <v>0</v>
      </c>
      <c r="P1406" s="70">
        <f t="shared" si="50"/>
        <v>0</v>
      </c>
      <c r="Q1406" s="135" t="str">
        <f t="shared" si="49"/>
        <v/>
      </c>
    </row>
    <row r="1407" spans="1:17" x14ac:dyDescent="0.2">
      <c r="A1407" s="363"/>
      <c r="B1407" s="348"/>
      <c r="C1407" s="372"/>
      <c r="D1407" s="350"/>
      <c r="E1407" s="350"/>
      <c r="F1407" s="351"/>
      <c r="G1407" s="350"/>
      <c r="H1407" s="350"/>
      <c r="I1407" s="354"/>
      <c r="J1407" s="353"/>
      <c r="K1407" s="353"/>
      <c r="L1407" s="354"/>
      <c r="M1407" s="353"/>
      <c r="N1407" s="371"/>
      <c r="O1407" s="70">
        <f t="shared" si="50"/>
        <v>0</v>
      </c>
      <c r="P1407" s="70">
        <f t="shared" si="50"/>
        <v>0</v>
      </c>
      <c r="Q1407" s="135" t="str">
        <f t="shared" si="49"/>
        <v/>
      </c>
    </row>
    <row r="1408" spans="1:17" x14ac:dyDescent="0.2">
      <c r="A1408" s="363"/>
      <c r="B1408" s="348"/>
      <c r="C1408" s="372"/>
      <c r="D1408" s="350"/>
      <c r="E1408" s="350"/>
      <c r="F1408" s="351"/>
      <c r="G1408" s="350"/>
      <c r="H1408" s="350"/>
      <c r="I1408" s="354"/>
      <c r="J1408" s="353"/>
      <c r="K1408" s="353"/>
      <c r="L1408" s="354"/>
      <c r="M1408" s="353"/>
      <c r="N1408" s="371"/>
      <c r="O1408" s="70">
        <f t="shared" si="50"/>
        <v>0</v>
      </c>
      <c r="P1408" s="70">
        <f t="shared" si="50"/>
        <v>0</v>
      </c>
      <c r="Q1408" s="135" t="str">
        <f t="shared" si="49"/>
        <v/>
      </c>
    </row>
    <row r="1409" spans="1:17" x14ac:dyDescent="0.2">
      <c r="A1409" s="363"/>
      <c r="B1409" s="348"/>
      <c r="C1409" s="372"/>
      <c r="D1409" s="350"/>
      <c r="E1409" s="350"/>
      <c r="F1409" s="351"/>
      <c r="G1409" s="350"/>
      <c r="H1409" s="350"/>
      <c r="I1409" s="354"/>
      <c r="J1409" s="353"/>
      <c r="K1409" s="353"/>
      <c r="L1409" s="354"/>
      <c r="M1409" s="353"/>
      <c r="N1409" s="371"/>
      <c r="O1409" s="70">
        <f t="shared" si="50"/>
        <v>0</v>
      </c>
      <c r="P1409" s="70">
        <f t="shared" si="50"/>
        <v>0</v>
      </c>
      <c r="Q1409" s="135" t="str">
        <f t="shared" si="49"/>
        <v/>
      </c>
    </row>
    <row r="1410" spans="1:17" x14ac:dyDescent="0.2">
      <c r="A1410" s="363"/>
      <c r="B1410" s="348"/>
      <c r="C1410" s="372"/>
      <c r="D1410" s="350"/>
      <c r="E1410" s="350"/>
      <c r="F1410" s="351"/>
      <c r="G1410" s="350"/>
      <c r="H1410" s="350"/>
      <c r="I1410" s="354"/>
      <c r="J1410" s="353"/>
      <c r="K1410" s="353"/>
      <c r="L1410" s="354"/>
      <c r="M1410" s="353"/>
      <c r="N1410" s="371"/>
      <c r="O1410" s="70">
        <f t="shared" si="50"/>
        <v>0</v>
      </c>
      <c r="P1410" s="70">
        <f t="shared" si="50"/>
        <v>0</v>
      </c>
      <c r="Q1410" s="135" t="str">
        <f t="shared" si="49"/>
        <v/>
      </c>
    </row>
    <row r="1411" spans="1:17" x14ac:dyDescent="0.2">
      <c r="A1411" s="363"/>
      <c r="B1411" s="348"/>
      <c r="C1411" s="372"/>
      <c r="D1411" s="350"/>
      <c r="E1411" s="350"/>
      <c r="F1411" s="351"/>
      <c r="G1411" s="350"/>
      <c r="H1411" s="350"/>
      <c r="I1411" s="354"/>
      <c r="J1411" s="353"/>
      <c r="K1411" s="353"/>
      <c r="L1411" s="354"/>
      <c r="M1411" s="353"/>
      <c r="N1411" s="371"/>
      <c r="O1411" s="70">
        <f t="shared" si="50"/>
        <v>0</v>
      </c>
      <c r="P1411" s="70">
        <f t="shared" si="50"/>
        <v>0</v>
      </c>
      <c r="Q1411" s="135" t="str">
        <f t="shared" si="49"/>
        <v/>
      </c>
    </row>
    <row r="1412" spans="1:17" x14ac:dyDescent="0.2">
      <c r="A1412" s="363"/>
      <c r="B1412" s="348"/>
      <c r="C1412" s="372"/>
      <c r="D1412" s="350"/>
      <c r="E1412" s="350"/>
      <c r="F1412" s="351"/>
      <c r="G1412" s="350"/>
      <c r="H1412" s="350"/>
      <c r="I1412" s="354"/>
      <c r="J1412" s="353"/>
      <c r="K1412" s="353"/>
      <c r="L1412" s="354"/>
      <c r="M1412" s="353"/>
      <c r="N1412" s="371"/>
      <c r="O1412" s="70">
        <f t="shared" si="50"/>
        <v>0</v>
      </c>
      <c r="P1412" s="70">
        <f t="shared" si="50"/>
        <v>0</v>
      </c>
      <c r="Q1412" s="135" t="str">
        <f t="shared" si="49"/>
        <v/>
      </c>
    </row>
    <row r="1413" spans="1:17" x14ac:dyDescent="0.2">
      <c r="A1413" s="363"/>
      <c r="B1413" s="348"/>
      <c r="C1413" s="372"/>
      <c r="D1413" s="350"/>
      <c r="E1413" s="350"/>
      <c r="F1413" s="351"/>
      <c r="G1413" s="350"/>
      <c r="H1413" s="350"/>
      <c r="I1413" s="354"/>
      <c r="J1413" s="353"/>
      <c r="K1413" s="353"/>
      <c r="L1413" s="354"/>
      <c r="M1413" s="353"/>
      <c r="N1413" s="371"/>
      <c r="O1413" s="70">
        <f t="shared" si="50"/>
        <v>0</v>
      </c>
      <c r="P1413" s="70">
        <f t="shared" si="50"/>
        <v>0</v>
      </c>
      <c r="Q1413" s="135" t="str">
        <f t="shared" ref="Q1413:Q1476" si="51">SUBSTITUTE(D1413," ","_")</f>
        <v/>
      </c>
    </row>
    <row r="1414" spans="1:17" x14ac:dyDescent="0.2">
      <c r="A1414" s="363"/>
      <c r="B1414" s="348"/>
      <c r="C1414" s="372"/>
      <c r="D1414" s="350"/>
      <c r="E1414" s="350"/>
      <c r="F1414" s="351"/>
      <c r="G1414" s="350"/>
      <c r="H1414" s="350"/>
      <c r="I1414" s="354"/>
      <c r="J1414" s="353"/>
      <c r="K1414" s="353"/>
      <c r="L1414" s="354"/>
      <c r="M1414" s="353"/>
      <c r="N1414" s="371"/>
      <c r="O1414" s="70">
        <f t="shared" si="50"/>
        <v>0</v>
      </c>
      <c r="P1414" s="70">
        <f t="shared" si="50"/>
        <v>0</v>
      </c>
      <c r="Q1414" s="135" t="str">
        <f t="shared" si="51"/>
        <v/>
      </c>
    </row>
    <row r="1415" spans="1:17" x14ac:dyDescent="0.2">
      <c r="A1415" s="363"/>
      <c r="B1415" s="348"/>
      <c r="C1415" s="372"/>
      <c r="D1415" s="350"/>
      <c r="E1415" s="350"/>
      <c r="F1415" s="351"/>
      <c r="G1415" s="350"/>
      <c r="H1415" s="350"/>
      <c r="I1415" s="354"/>
      <c r="J1415" s="353"/>
      <c r="K1415" s="353"/>
      <c r="L1415" s="354"/>
      <c r="M1415" s="353"/>
      <c r="N1415" s="371"/>
      <c r="O1415" s="70">
        <f t="shared" si="50"/>
        <v>0</v>
      </c>
      <c r="P1415" s="70">
        <f t="shared" si="50"/>
        <v>0</v>
      </c>
      <c r="Q1415" s="135" t="str">
        <f t="shared" si="51"/>
        <v/>
      </c>
    </row>
    <row r="1416" spans="1:17" x14ac:dyDescent="0.2">
      <c r="A1416" s="363"/>
      <c r="B1416" s="348"/>
      <c r="C1416" s="372"/>
      <c r="D1416" s="350"/>
      <c r="E1416" s="350"/>
      <c r="F1416" s="351"/>
      <c r="G1416" s="350"/>
      <c r="H1416" s="350"/>
      <c r="I1416" s="354"/>
      <c r="J1416" s="353"/>
      <c r="K1416" s="353"/>
      <c r="L1416" s="354"/>
      <c r="M1416" s="353"/>
      <c r="N1416" s="371"/>
      <c r="O1416" s="70">
        <f t="shared" si="50"/>
        <v>0</v>
      </c>
      <c r="P1416" s="70">
        <f t="shared" si="50"/>
        <v>0</v>
      </c>
      <c r="Q1416" s="135" t="str">
        <f t="shared" si="51"/>
        <v/>
      </c>
    </row>
    <row r="1417" spans="1:17" x14ac:dyDescent="0.2">
      <c r="A1417" s="363"/>
      <c r="B1417" s="348"/>
      <c r="C1417" s="372"/>
      <c r="D1417" s="350"/>
      <c r="E1417" s="350"/>
      <c r="F1417" s="351"/>
      <c r="G1417" s="350"/>
      <c r="H1417" s="350"/>
      <c r="I1417" s="354"/>
      <c r="J1417" s="353"/>
      <c r="K1417" s="353"/>
      <c r="L1417" s="354"/>
      <c r="M1417" s="353"/>
      <c r="N1417" s="371"/>
      <c r="O1417" s="70">
        <f t="shared" si="50"/>
        <v>0</v>
      </c>
      <c r="P1417" s="70">
        <f t="shared" si="50"/>
        <v>0</v>
      </c>
      <c r="Q1417" s="135" t="str">
        <f t="shared" si="51"/>
        <v/>
      </c>
    </row>
    <row r="1418" spans="1:17" x14ac:dyDescent="0.2">
      <c r="A1418" s="363"/>
      <c r="B1418" s="348"/>
      <c r="C1418" s="372"/>
      <c r="D1418" s="350"/>
      <c r="E1418" s="350"/>
      <c r="F1418" s="351"/>
      <c r="G1418" s="350"/>
      <c r="H1418" s="350"/>
      <c r="I1418" s="354"/>
      <c r="J1418" s="353"/>
      <c r="K1418" s="353"/>
      <c r="L1418" s="354"/>
      <c r="M1418" s="353"/>
      <c r="N1418" s="371"/>
      <c r="O1418" s="70">
        <f t="shared" si="50"/>
        <v>0</v>
      </c>
      <c r="P1418" s="70">
        <f t="shared" si="50"/>
        <v>0</v>
      </c>
      <c r="Q1418" s="135" t="str">
        <f t="shared" si="51"/>
        <v/>
      </c>
    </row>
    <row r="1419" spans="1:17" x14ac:dyDescent="0.2">
      <c r="A1419" s="363"/>
      <c r="B1419" s="348"/>
      <c r="C1419" s="372"/>
      <c r="D1419" s="350"/>
      <c r="E1419" s="350"/>
      <c r="F1419" s="351"/>
      <c r="G1419" s="350"/>
      <c r="H1419" s="350"/>
      <c r="I1419" s="354"/>
      <c r="J1419" s="353"/>
      <c r="K1419" s="353"/>
      <c r="L1419" s="354"/>
      <c r="M1419" s="353"/>
      <c r="N1419" s="371"/>
      <c r="O1419" s="70">
        <f t="shared" si="50"/>
        <v>0</v>
      </c>
      <c r="P1419" s="70">
        <f t="shared" si="50"/>
        <v>0</v>
      </c>
      <c r="Q1419" s="135" t="str">
        <f t="shared" si="51"/>
        <v/>
      </c>
    </row>
    <row r="1420" spans="1:17" x14ac:dyDescent="0.2">
      <c r="A1420" s="363"/>
      <c r="B1420" s="348"/>
      <c r="C1420" s="372"/>
      <c r="D1420" s="350"/>
      <c r="E1420" s="350"/>
      <c r="F1420" s="351"/>
      <c r="G1420" s="350"/>
      <c r="H1420" s="350"/>
      <c r="I1420" s="354"/>
      <c r="J1420" s="353"/>
      <c r="K1420" s="353"/>
      <c r="L1420" s="354"/>
      <c r="M1420" s="353"/>
      <c r="N1420" s="371"/>
      <c r="O1420" s="70">
        <f t="shared" si="50"/>
        <v>0</v>
      </c>
      <c r="P1420" s="70">
        <f t="shared" si="50"/>
        <v>0</v>
      </c>
      <c r="Q1420" s="135" t="str">
        <f t="shared" si="51"/>
        <v/>
      </c>
    </row>
    <row r="1421" spans="1:17" x14ac:dyDescent="0.2">
      <c r="A1421" s="363"/>
      <c r="B1421" s="348"/>
      <c r="C1421" s="372"/>
      <c r="D1421" s="350"/>
      <c r="E1421" s="350"/>
      <c r="F1421" s="351"/>
      <c r="G1421" s="350"/>
      <c r="H1421" s="350"/>
      <c r="I1421" s="354"/>
      <c r="J1421" s="353"/>
      <c r="K1421" s="353"/>
      <c r="L1421" s="354"/>
      <c r="M1421" s="353"/>
      <c r="N1421" s="371"/>
      <c r="O1421" s="70">
        <f t="shared" si="50"/>
        <v>0</v>
      </c>
      <c r="P1421" s="70">
        <f t="shared" si="50"/>
        <v>0</v>
      </c>
      <c r="Q1421" s="135" t="str">
        <f t="shared" si="51"/>
        <v/>
      </c>
    </row>
    <row r="1422" spans="1:17" x14ac:dyDescent="0.2">
      <c r="A1422" s="363"/>
      <c r="B1422" s="348"/>
      <c r="C1422" s="372"/>
      <c r="D1422" s="350"/>
      <c r="E1422" s="350"/>
      <c r="F1422" s="351"/>
      <c r="G1422" s="350"/>
      <c r="H1422" s="350"/>
      <c r="I1422" s="354"/>
      <c r="J1422" s="353"/>
      <c r="K1422" s="353"/>
      <c r="L1422" s="354"/>
      <c r="M1422" s="353"/>
      <c r="N1422" s="371"/>
      <c r="O1422" s="70">
        <f t="shared" si="50"/>
        <v>0</v>
      </c>
      <c r="P1422" s="70">
        <f t="shared" si="50"/>
        <v>0</v>
      </c>
      <c r="Q1422" s="135" t="str">
        <f t="shared" si="51"/>
        <v/>
      </c>
    </row>
    <row r="1423" spans="1:17" x14ac:dyDescent="0.2">
      <c r="A1423" s="363"/>
      <c r="B1423" s="348"/>
      <c r="C1423" s="372"/>
      <c r="D1423" s="350"/>
      <c r="E1423" s="350"/>
      <c r="F1423" s="351"/>
      <c r="G1423" s="350"/>
      <c r="H1423" s="350"/>
      <c r="I1423" s="354"/>
      <c r="J1423" s="353"/>
      <c r="K1423" s="353"/>
      <c r="L1423" s="354"/>
      <c r="M1423" s="353"/>
      <c r="N1423" s="371"/>
      <c r="O1423" s="70">
        <f t="shared" si="50"/>
        <v>0</v>
      </c>
      <c r="P1423" s="70">
        <f t="shared" si="50"/>
        <v>0</v>
      </c>
      <c r="Q1423" s="135" t="str">
        <f t="shared" si="51"/>
        <v/>
      </c>
    </row>
    <row r="1424" spans="1:17" x14ac:dyDescent="0.2">
      <c r="A1424" s="363"/>
      <c r="B1424" s="348"/>
      <c r="C1424" s="372"/>
      <c r="D1424" s="350"/>
      <c r="E1424" s="350"/>
      <c r="F1424" s="351"/>
      <c r="G1424" s="350"/>
      <c r="H1424" s="350"/>
      <c r="I1424" s="354"/>
      <c r="J1424" s="353"/>
      <c r="K1424" s="353"/>
      <c r="L1424" s="354"/>
      <c r="M1424" s="353"/>
      <c r="N1424" s="371"/>
      <c r="O1424" s="70">
        <f t="shared" si="50"/>
        <v>0</v>
      </c>
      <c r="P1424" s="70">
        <f t="shared" si="50"/>
        <v>0</v>
      </c>
      <c r="Q1424" s="135" t="str">
        <f t="shared" si="51"/>
        <v/>
      </c>
    </row>
    <row r="1425" spans="1:17" x14ac:dyDescent="0.2">
      <c r="A1425" s="363"/>
      <c r="B1425" s="348"/>
      <c r="C1425" s="372"/>
      <c r="D1425" s="350"/>
      <c r="E1425" s="350"/>
      <c r="F1425" s="351"/>
      <c r="G1425" s="350"/>
      <c r="H1425" s="350"/>
      <c r="I1425" s="354"/>
      <c r="J1425" s="353"/>
      <c r="K1425" s="353"/>
      <c r="L1425" s="354"/>
      <c r="M1425" s="353"/>
      <c r="N1425" s="371"/>
      <c r="O1425" s="70">
        <f t="shared" si="50"/>
        <v>0</v>
      </c>
      <c r="P1425" s="70">
        <f t="shared" si="50"/>
        <v>0</v>
      </c>
      <c r="Q1425" s="135" t="str">
        <f t="shared" si="51"/>
        <v/>
      </c>
    </row>
    <row r="1426" spans="1:17" x14ac:dyDescent="0.2">
      <c r="A1426" s="363"/>
      <c r="B1426" s="348"/>
      <c r="C1426" s="372"/>
      <c r="D1426" s="350"/>
      <c r="E1426" s="350"/>
      <c r="F1426" s="351"/>
      <c r="G1426" s="350"/>
      <c r="H1426" s="350"/>
      <c r="I1426" s="354"/>
      <c r="J1426" s="353"/>
      <c r="K1426" s="353"/>
      <c r="L1426" s="354"/>
      <c r="M1426" s="353"/>
      <c r="N1426" s="371"/>
      <c r="O1426" s="70">
        <f t="shared" si="50"/>
        <v>0</v>
      </c>
      <c r="P1426" s="70">
        <f t="shared" si="50"/>
        <v>0</v>
      </c>
      <c r="Q1426" s="135" t="str">
        <f t="shared" si="51"/>
        <v/>
      </c>
    </row>
    <row r="1427" spans="1:17" x14ac:dyDescent="0.2">
      <c r="A1427" s="363"/>
      <c r="B1427" s="348"/>
      <c r="C1427" s="372"/>
      <c r="D1427" s="350"/>
      <c r="E1427" s="350"/>
      <c r="F1427" s="351"/>
      <c r="G1427" s="350"/>
      <c r="H1427" s="350"/>
      <c r="I1427" s="354"/>
      <c r="J1427" s="353"/>
      <c r="K1427" s="353"/>
      <c r="L1427" s="354"/>
      <c r="M1427" s="353"/>
      <c r="N1427" s="371"/>
      <c r="O1427" s="70">
        <f t="shared" ref="O1427:P1490" si="52">IF(B1427=0,0,IF(YEAR(B1427)=$P$1,MONTH(B1427)-$O$1+1,(YEAR(B1427)-$P$1)*12-$O$1+1+MONTH(B1427)))</f>
        <v>0</v>
      </c>
      <c r="P1427" s="70">
        <f t="shared" si="52"/>
        <v>0</v>
      </c>
      <c r="Q1427" s="135" t="str">
        <f t="shared" si="51"/>
        <v/>
      </c>
    </row>
    <row r="1428" spans="1:17" x14ac:dyDescent="0.2">
      <c r="A1428" s="363"/>
      <c r="B1428" s="348"/>
      <c r="C1428" s="372"/>
      <c r="D1428" s="350"/>
      <c r="E1428" s="350"/>
      <c r="F1428" s="351"/>
      <c r="G1428" s="350"/>
      <c r="H1428" s="350"/>
      <c r="I1428" s="354"/>
      <c r="J1428" s="353"/>
      <c r="K1428" s="353"/>
      <c r="L1428" s="354"/>
      <c r="M1428" s="353"/>
      <c r="N1428" s="371"/>
      <c r="O1428" s="70">
        <f t="shared" si="52"/>
        <v>0</v>
      </c>
      <c r="P1428" s="70">
        <f t="shared" si="52"/>
        <v>0</v>
      </c>
      <c r="Q1428" s="135" t="str">
        <f t="shared" si="51"/>
        <v/>
      </c>
    </row>
    <row r="1429" spans="1:17" x14ac:dyDescent="0.2">
      <c r="A1429" s="363"/>
      <c r="B1429" s="348"/>
      <c r="C1429" s="372"/>
      <c r="D1429" s="350"/>
      <c r="E1429" s="350"/>
      <c r="F1429" s="351"/>
      <c r="G1429" s="350"/>
      <c r="H1429" s="350"/>
      <c r="I1429" s="354"/>
      <c r="J1429" s="353"/>
      <c r="K1429" s="353"/>
      <c r="L1429" s="354"/>
      <c r="M1429" s="353"/>
      <c r="N1429" s="371"/>
      <c r="O1429" s="70">
        <f t="shared" si="52"/>
        <v>0</v>
      </c>
      <c r="P1429" s="70">
        <f t="shared" si="52"/>
        <v>0</v>
      </c>
      <c r="Q1429" s="135" t="str">
        <f t="shared" si="51"/>
        <v/>
      </c>
    </row>
    <row r="1430" spans="1:17" x14ac:dyDescent="0.2">
      <c r="A1430" s="363"/>
      <c r="B1430" s="348"/>
      <c r="C1430" s="372"/>
      <c r="D1430" s="350"/>
      <c r="E1430" s="350"/>
      <c r="F1430" s="351"/>
      <c r="G1430" s="350"/>
      <c r="H1430" s="350"/>
      <c r="I1430" s="354"/>
      <c r="J1430" s="353"/>
      <c r="K1430" s="353"/>
      <c r="L1430" s="354"/>
      <c r="M1430" s="353"/>
      <c r="N1430" s="371"/>
      <c r="O1430" s="70">
        <f t="shared" si="52"/>
        <v>0</v>
      </c>
      <c r="P1430" s="70">
        <f t="shared" si="52"/>
        <v>0</v>
      </c>
      <c r="Q1430" s="135" t="str">
        <f t="shared" si="51"/>
        <v/>
      </c>
    </row>
    <row r="1431" spans="1:17" x14ac:dyDescent="0.2">
      <c r="A1431" s="363"/>
      <c r="B1431" s="348"/>
      <c r="C1431" s="372"/>
      <c r="D1431" s="350"/>
      <c r="E1431" s="350"/>
      <c r="F1431" s="351"/>
      <c r="G1431" s="350"/>
      <c r="H1431" s="350"/>
      <c r="I1431" s="354"/>
      <c r="J1431" s="353"/>
      <c r="K1431" s="353"/>
      <c r="L1431" s="354"/>
      <c r="M1431" s="353"/>
      <c r="N1431" s="371"/>
      <c r="O1431" s="70">
        <f t="shared" si="52"/>
        <v>0</v>
      </c>
      <c r="P1431" s="70">
        <f t="shared" si="52"/>
        <v>0</v>
      </c>
      <c r="Q1431" s="135" t="str">
        <f t="shared" si="51"/>
        <v/>
      </c>
    </row>
    <row r="1432" spans="1:17" x14ac:dyDescent="0.2">
      <c r="A1432" s="363"/>
      <c r="B1432" s="348"/>
      <c r="C1432" s="372"/>
      <c r="D1432" s="350"/>
      <c r="E1432" s="350"/>
      <c r="F1432" s="351"/>
      <c r="G1432" s="350"/>
      <c r="H1432" s="350"/>
      <c r="I1432" s="354"/>
      <c r="J1432" s="353"/>
      <c r="K1432" s="353"/>
      <c r="L1432" s="354"/>
      <c r="M1432" s="353"/>
      <c r="N1432" s="371"/>
      <c r="O1432" s="70">
        <f t="shared" si="52"/>
        <v>0</v>
      </c>
      <c r="P1432" s="70">
        <f t="shared" si="52"/>
        <v>0</v>
      </c>
      <c r="Q1432" s="135" t="str">
        <f t="shared" si="51"/>
        <v/>
      </c>
    </row>
    <row r="1433" spans="1:17" x14ac:dyDescent="0.2">
      <c r="A1433" s="363"/>
      <c r="B1433" s="348"/>
      <c r="C1433" s="372"/>
      <c r="D1433" s="350"/>
      <c r="E1433" s="350"/>
      <c r="F1433" s="351"/>
      <c r="G1433" s="350"/>
      <c r="H1433" s="350"/>
      <c r="I1433" s="354"/>
      <c r="J1433" s="353"/>
      <c r="K1433" s="353"/>
      <c r="L1433" s="354"/>
      <c r="M1433" s="353"/>
      <c r="N1433" s="371"/>
      <c r="O1433" s="70">
        <f t="shared" si="52"/>
        <v>0</v>
      </c>
      <c r="P1433" s="70">
        <f t="shared" si="52"/>
        <v>0</v>
      </c>
      <c r="Q1433" s="135" t="str">
        <f t="shared" si="51"/>
        <v/>
      </c>
    </row>
    <row r="1434" spans="1:17" x14ac:dyDescent="0.2">
      <c r="A1434" s="363"/>
      <c r="B1434" s="348"/>
      <c r="C1434" s="372"/>
      <c r="D1434" s="350"/>
      <c r="E1434" s="350"/>
      <c r="F1434" s="351"/>
      <c r="G1434" s="350"/>
      <c r="H1434" s="350"/>
      <c r="I1434" s="354"/>
      <c r="J1434" s="353"/>
      <c r="K1434" s="353"/>
      <c r="L1434" s="354"/>
      <c r="M1434" s="353"/>
      <c r="N1434" s="371"/>
      <c r="O1434" s="70">
        <f t="shared" si="52"/>
        <v>0</v>
      </c>
      <c r="P1434" s="70">
        <f t="shared" si="52"/>
        <v>0</v>
      </c>
      <c r="Q1434" s="135" t="str">
        <f t="shared" si="51"/>
        <v/>
      </c>
    </row>
    <row r="1435" spans="1:17" x14ac:dyDescent="0.2">
      <c r="A1435" s="363"/>
      <c r="B1435" s="348"/>
      <c r="C1435" s="372"/>
      <c r="D1435" s="350"/>
      <c r="E1435" s="350"/>
      <c r="F1435" s="351"/>
      <c r="G1435" s="350"/>
      <c r="H1435" s="350"/>
      <c r="I1435" s="354"/>
      <c r="J1435" s="353"/>
      <c r="K1435" s="353"/>
      <c r="L1435" s="354"/>
      <c r="M1435" s="353"/>
      <c r="N1435" s="371"/>
      <c r="O1435" s="70">
        <f t="shared" si="52"/>
        <v>0</v>
      </c>
      <c r="P1435" s="70">
        <f t="shared" si="52"/>
        <v>0</v>
      </c>
      <c r="Q1435" s="135" t="str">
        <f t="shared" si="51"/>
        <v/>
      </c>
    </row>
    <row r="1436" spans="1:17" x14ac:dyDescent="0.2">
      <c r="A1436" s="363"/>
      <c r="B1436" s="348"/>
      <c r="C1436" s="372"/>
      <c r="D1436" s="350"/>
      <c r="E1436" s="350"/>
      <c r="F1436" s="351"/>
      <c r="G1436" s="350"/>
      <c r="H1436" s="350"/>
      <c r="I1436" s="354"/>
      <c r="J1436" s="353"/>
      <c r="K1436" s="353"/>
      <c r="L1436" s="354"/>
      <c r="M1436" s="353"/>
      <c r="N1436" s="371"/>
      <c r="O1436" s="70">
        <f t="shared" si="52"/>
        <v>0</v>
      </c>
      <c r="P1436" s="70">
        <f t="shared" si="52"/>
        <v>0</v>
      </c>
      <c r="Q1436" s="135" t="str">
        <f t="shared" si="51"/>
        <v/>
      </c>
    </row>
    <row r="1437" spans="1:17" x14ac:dyDescent="0.2">
      <c r="A1437" s="363"/>
      <c r="B1437" s="348"/>
      <c r="C1437" s="372"/>
      <c r="D1437" s="350"/>
      <c r="E1437" s="350"/>
      <c r="F1437" s="351"/>
      <c r="G1437" s="350"/>
      <c r="H1437" s="350"/>
      <c r="I1437" s="354"/>
      <c r="J1437" s="353"/>
      <c r="K1437" s="353"/>
      <c r="L1437" s="354"/>
      <c r="M1437" s="353"/>
      <c r="N1437" s="371"/>
      <c r="O1437" s="70">
        <f t="shared" si="52"/>
        <v>0</v>
      </c>
      <c r="P1437" s="70">
        <f t="shared" si="52"/>
        <v>0</v>
      </c>
      <c r="Q1437" s="135" t="str">
        <f t="shared" si="51"/>
        <v/>
      </c>
    </row>
    <row r="1438" spans="1:17" x14ac:dyDescent="0.2">
      <c r="A1438" s="363"/>
      <c r="B1438" s="348"/>
      <c r="C1438" s="372"/>
      <c r="D1438" s="350"/>
      <c r="E1438" s="350"/>
      <c r="F1438" s="351"/>
      <c r="G1438" s="350"/>
      <c r="H1438" s="350"/>
      <c r="I1438" s="354"/>
      <c r="J1438" s="353"/>
      <c r="K1438" s="353"/>
      <c r="L1438" s="354"/>
      <c r="M1438" s="353"/>
      <c r="N1438" s="371"/>
      <c r="O1438" s="70">
        <f t="shared" si="52"/>
        <v>0</v>
      </c>
      <c r="P1438" s="70">
        <f t="shared" si="52"/>
        <v>0</v>
      </c>
      <c r="Q1438" s="135" t="str">
        <f t="shared" si="51"/>
        <v/>
      </c>
    </row>
    <row r="1439" spans="1:17" x14ac:dyDescent="0.2">
      <c r="A1439" s="363"/>
      <c r="B1439" s="348"/>
      <c r="C1439" s="372"/>
      <c r="D1439" s="350"/>
      <c r="E1439" s="350"/>
      <c r="F1439" s="351"/>
      <c r="G1439" s="350"/>
      <c r="H1439" s="350"/>
      <c r="I1439" s="354"/>
      <c r="J1439" s="353"/>
      <c r="K1439" s="353"/>
      <c r="L1439" s="354"/>
      <c r="M1439" s="353"/>
      <c r="N1439" s="371"/>
      <c r="O1439" s="70">
        <f t="shared" si="52"/>
        <v>0</v>
      </c>
      <c r="P1439" s="70">
        <f t="shared" si="52"/>
        <v>0</v>
      </c>
      <c r="Q1439" s="135" t="str">
        <f t="shared" si="51"/>
        <v/>
      </c>
    </row>
    <row r="1440" spans="1:17" x14ac:dyDescent="0.2">
      <c r="A1440" s="363"/>
      <c r="B1440" s="348"/>
      <c r="C1440" s="372"/>
      <c r="D1440" s="350"/>
      <c r="E1440" s="350"/>
      <c r="F1440" s="351"/>
      <c r="G1440" s="350"/>
      <c r="H1440" s="350"/>
      <c r="I1440" s="354"/>
      <c r="J1440" s="353"/>
      <c r="K1440" s="353"/>
      <c r="L1440" s="354"/>
      <c r="M1440" s="353"/>
      <c r="N1440" s="371"/>
      <c r="O1440" s="70">
        <f t="shared" si="52"/>
        <v>0</v>
      </c>
      <c r="P1440" s="70">
        <f t="shared" si="52"/>
        <v>0</v>
      </c>
      <c r="Q1440" s="135" t="str">
        <f t="shared" si="51"/>
        <v/>
      </c>
    </row>
    <row r="1441" spans="1:17" x14ac:dyDescent="0.2">
      <c r="A1441" s="363"/>
      <c r="B1441" s="348"/>
      <c r="C1441" s="372"/>
      <c r="D1441" s="350"/>
      <c r="E1441" s="350"/>
      <c r="F1441" s="351"/>
      <c r="G1441" s="350"/>
      <c r="H1441" s="350"/>
      <c r="I1441" s="354"/>
      <c r="J1441" s="353"/>
      <c r="K1441" s="353"/>
      <c r="L1441" s="354"/>
      <c r="M1441" s="353"/>
      <c r="N1441" s="371"/>
      <c r="O1441" s="70">
        <f t="shared" si="52"/>
        <v>0</v>
      </c>
      <c r="P1441" s="70">
        <f t="shared" si="52"/>
        <v>0</v>
      </c>
      <c r="Q1441" s="135" t="str">
        <f t="shared" si="51"/>
        <v/>
      </c>
    </row>
    <row r="1442" spans="1:17" x14ac:dyDescent="0.2">
      <c r="A1442" s="363"/>
      <c r="B1442" s="348"/>
      <c r="C1442" s="372"/>
      <c r="D1442" s="350"/>
      <c r="E1442" s="350"/>
      <c r="F1442" s="351"/>
      <c r="G1442" s="350"/>
      <c r="H1442" s="350"/>
      <c r="I1442" s="354"/>
      <c r="J1442" s="353"/>
      <c r="K1442" s="353"/>
      <c r="L1442" s="354"/>
      <c r="M1442" s="353"/>
      <c r="N1442" s="371"/>
      <c r="O1442" s="70">
        <f t="shared" si="52"/>
        <v>0</v>
      </c>
      <c r="P1442" s="70">
        <f t="shared" si="52"/>
        <v>0</v>
      </c>
      <c r="Q1442" s="135" t="str">
        <f t="shared" si="51"/>
        <v/>
      </c>
    </row>
    <row r="1443" spans="1:17" x14ac:dyDescent="0.2">
      <c r="A1443" s="363"/>
      <c r="B1443" s="348"/>
      <c r="C1443" s="372"/>
      <c r="D1443" s="350"/>
      <c r="E1443" s="350"/>
      <c r="F1443" s="351"/>
      <c r="G1443" s="350"/>
      <c r="H1443" s="350"/>
      <c r="I1443" s="354"/>
      <c r="J1443" s="353"/>
      <c r="K1443" s="353"/>
      <c r="L1443" s="354"/>
      <c r="M1443" s="353"/>
      <c r="N1443" s="371"/>
      <c r="O1443" s="70">
        <f t="shared" si="52"/>
        <v>0</v>
      </c>
      <c r="P1443" s="70">
        <f t="shared" si="52"/>
        <v>0</v>
      </c>
      <c r="Q1443" s="135" t="str">
        <f t="shared" si="51"/>
        <v/>
      </c>
    </row>
    <row r="1444" spans="1:17" x14ac:dyDescent="0.2">
      <c r="A1444" s="363"/>
      <c r="B1444" s="348"/>
      <c r="C1444" s="372"/>
      <c r="D1444" s="350"/>
      <c r="E1444" s="350"/>
      <c r="F1444" s="351"/>
      <c r="G1444" s="350"/>
      <c r="H1444" s="350"/>
      <c r="I1444" s="354"/>
      <c r="J1444" s="353"/>
      <c r="K1444" s="353"/>
      <c r="L1444" s="354"/>
      <c r="M1444" s="353"/>
      <c r="N1444" s="371"/>
      <c r="O1444" s="70">
        <f t="shared" si="52"/>
        <v>0</v>
      </c>
      <c r="P1444" s="70">
        <f t="shared" si="52"/>
        <v>0</v>
      </c>
      <c r="Q1444" s="135" t="str">
        <f t="shared" si="51"/>
        <v/>
      </c>
    </row>
    <row r="1445" spans="1:17" x14ac:dyDescent="0.2">
      <c r="A1445" s="363"/>
      <c r="B1445" s="348"/>
      <c r="C1445" s="372"/>
      <c r="D1445" s="350"/>
      <c r="E1445" s="350"/>
      <c r="F1445" s="351"/>
      <c r="G1445" s="350"/>
      <c r="H1445" s="350"/>
      <c r="I1445" s="354"/>
      <c r="J1445" s="353"/>
      <c r="K1445" s="353"/>
      <c r="L1445" s="354"/>
      <c r="M1445" s="353"/>
      <c r="N1445" s="371"/>
      <c r="O1445" s="70">
        <f t="shared" si="52"/>
        <v>0</v>
      </c>
      <c r="P1445" s="70">
        <f t="shared" si="52"/>
        <v>0</v>
      </c>
      <c r="Q1445" s="135" t="str">
        <f t="shared" si="51"/>
        <v/>
      </c>
    </row>
    <row r="1446" spans="1:17" x14ac:dyDescent="0.2">
      <c r="A1446" s="363"/>
      <c r="B1446" s="348"/>
      <c r="C1446" s="372"/>
      <c r="D1446" s="350"/>
      <c r="E1446" s="350"/>
      <c r="F1446" s="351"/>
      <c r="G1446" s="350"/>
      <c r="H1446" s="350"/>
      <c r="I1446" s="354"/>
      <c r="J1446" s="353"/>
      <c r="K1446" s="353"/>
      <c r="L1446" s="354"/>
      <c r="M1446" s="353"/>
      <c r="N1446" s="371"/>
      <c r="O1446" s="70">
        <f t="shared" si="52"/>
        <v>0</v>
      </c>
      <c r="P1446" s="70">
        <f t="shared" si="52"/>
        <v>0</v>
      </c>
      <c r="Q1446" s="135" t="str">
        <f t="shared" si="51"/>
        <v/>
      </c>
    </row>
    <row r="1447" spans="1:17" x14ac:dyDescent="0.2">
      <c r="A1447" s="363"/>
      <c r="B1447" s="348"/>
      <c r="C1447" s="372"/>
      <c r="D1447" s="350"/>
      <c r="E1447" s="350"/>
      <c r="F1447" s="351"/>
      <c r="G1447" s="350"/>
      <c r="H1447" s="350"/>
      <c r="I1447" s="354"/>
      <c r="J1447" s="353"/>
      <c r="K1447" s="353"/>
      <c r="L1447" s="354"/>
      <c r="M1447" s="353"/>
      <c r="N1447" s="371"/>
      <c r="O1447" s="70">
        <f t="shared" si="52"/>
        <v>0</v>
      </c>
      <c r="P1447" s="70">
        <f t="shared" si="52"/>
        <v>0</v>
      </c>
      <c r="Q1447" s="135" t="str">
        <f t="shared" si="51"/>
        <v/>
      </c>
    </row>
    <row r="1448" spans="1:17" x14ac:dyDescent="0.2">
      <c r="A1448" s="363"/>
      <c r="B1448" s="348"/>
      <c r="C1448" s="372"/>
      <c r="D1448" s="350"/>
      <c r="E1448" s="350"/>
      <c r="F1448" s="351"/>
      <c r="G1448" s="350"/>
      <c r="H1448" s="350"/>
      <c r="I1448" s="354"/>
      <c r="J1448" s="353"/>
      <c r="K1448" s="353"/>
      <c r="L1448" s="354"/>
      <c r="M1448" s="353"/>
      <c r="N1448" s="371"/>
      <c r="O1448" s="70">
        <f t="shared" si="52"/>
        <v>0</v>
      </c>
      <c r="P1448" s="70">
        <f t="shared" si="52"/>
        <v>0</v>
      </c>
      <c r="Q1448" s="135" t="str">
        <f t="shared" si="51"/>
        <v/>
      </c>
    </row>
    <row r="1449" spans="1:17" x14ac:dyDescent="0.2">
      <c r="A1449" s="363"/>
      <c r="B1449" s="348"/>
      <c r="C1449" s="372"/>
      <c r="D1449" s="350"/>
      <c r="E1449" s="350"/>
      <c r="F1449" s="351"/>
      <c r="G1449" s="350"/>
      <c r="H1449" s="350"/>
      <c r="I1449" s="354"/>
      <c r="J1449" s="353"/>
      <c r="K1449" s="353"/>
      <c r="L1449" s="354"/>
      <c r="M1449" s="353"/>
      <c r="N1449" s="371"/>
      <c r="O1449" s="70">
        <f t="shared" si="52"/>
        <v>0</v>
      </c>
      <c r="P1449" s="70">
        <f t="shared" si="52"/>
        <v>0</v>
      </c>
      <c r="Q1449" s="135" t="str">
        <f t="shared" si="51"/>
        <v/>
      </c>
    </row>
    <row r="1450" spans="1:17" x14ac:dyDescent="0.2">
      <c r="A1450" s="363"/>
      <c r="B1450" s="348"/>
      <c r="C1450" s="372"/>
      <c r="D1450" s="350"/>
      <c r="E1450" s="350"/>
      <c r="F1450" s="351"/>
      <c r="G1450" s="350"/>
      <c r="H1450" s="350"/>
      <c r="I1450" s="354"/>
      <c r="J1450" s="353"/>
      <c r="K1450" s="353"/>
      <c r="L1450" s="354"/>
      <c r="M1450" s="353"/>
      <c r="N1450" s="371"/>
      <c r="O1450" s="70">
        <f t="shared" si="52"/>
        <v>0</v>
      </c>
      <c r="P1450" s="70">
        <f t="shared" si="52"/>
        <v>0</v>
      </c>
      <c r="Q1450" s="135" t="str">
        <f t="shared" si="51"/>
        <v/>
      </c>
    </row>
    <row r="1451" spans="1:17" x14ac:dyDescent="0.2">
      <c r="A1451" s="363"/>
      <c r="B1451" s="348"/>
      <c r="C1451" s="372"/>
      <c r="D1451" s="350"/>
      <c r="E1451" s="350"/>
      <c r="F1451" s="351"/>
      <c r="G1451" s="350"/>
      <c r="H1451" s="350"/>
      <c r="I1451" s="354"/>
      <c r="J1451" s="353"/>
      <c r="K1451" s="353"/>
      <c r="L1451" s="354"/>
      <c r="M1451" s="353"/>
      <c r="N1451" s="371"/>
      <c r="O1451" s="70">
        <f t="shared" si="52"/>
        <v>0</v>
      </c>
      <c r="P1451" s="70">
        <f t="shared" si="52"/>
        <v>0</v>
      </c>
      <c r="Q1451" s="135" t="str">
        <f t="shared" si="51"/>
        <v/>
      </c>
    </row>
    <row r="1452" spans="1:17" x14ac:dyDescent="0.2">
      <c r="A1452" s="363"/>
      <c r="B1452" s="348"/>
      <c r="C1452" s="372"/>
      <c r="D1452" s="350"/>
      <c r="E1452" s="350"/>
      <c r="F1452" s="351"/>
      <c r="G1452" s="350"/>
      <c r="H1452" s="350"/>
      <c r="I1452" s="354"/>
      <c r="J1452" s="353"/>
      <c r="K1452" s="353"/>
      <c r="L1452" s="354"/>
      <c r="M1452" s="353"/>
      <c r="N1452" s="371"/>
      <c r="O1452" s="70">
        <f t="shared" si="52"/>
        <v>0</v>
      </c>
      <c r="P1452" s="70">
        <f t="shared" si="52"/>
        <v>0</v>
      </c>
      <c r="Q1452" s="135" t="str">
        <f t="shared" si="51"/>
        <v/>
      </c>
    </row>
    <row r="1453" spans="1:17" x14ac:dyDescent="0.2">
      <c r="A1453" s="363"/>
      <c r="B1453" s="348"/>
      <c r="C1453" s="372"/>
      <c r="D1453" s="350"/>
      <c r="E1453" s="350"/>
      <c r="F1453" s="351"/>
      <c r="G1453" s="350"/>
      <c r="H1453" s="350"/>
      <c r="I1453" s="354"/>
      <c r="J1453" s="353"/>
      <c r="K1453" s="353"/>
      <c r="L1453" s="354"/>
      <c r="M1453" s="353"/>
      <c r="N1453" s="371"/>
      <c r="O1453" s="70">
        <f t="shared" si="52"/>
        <v>0</v>
      </c>
      <c r="P1453" s="70">
        <f t="shared" si="52"/>
        <v>0</v>
      </c>
      <c r="Q1453" s="135" t="str">
        <f t="shared" si="51"/>
        <v/>
      </c>
    </row>
    <row r="1454" spans="1:17" x14ac:dyDescent="0.2">
      <c r="A1454" s="363"/>
      <c r="B1454" s="348"/>
      <c r="C1454" s="372"/>
      <c r="D1454" s="350"/>
      <c r="E1454" s="350"/>
      <c r="F1454" s="351"/>
      <c r="G1454" s="350"/>
      <c r="H1454" s="350"/>
      <c r="I1454" s="354"/>
      <c r="J1454" s="353"/>
      <c r="K1454" s="353"/>
      <c r="L1454" s="354"/>
      <c r="M1454" s="353"/>
      <c r="N1454" s="371"/>
      <c r="O1454" s="70">
        <f t="shared" si="52"/>
        <v>0</v>
      </c>
      <c r="P1454" s="70">
        <f t="shared" si="52"/>
        <v>0</v>
      </c>
      <c r="Q1454" s="135" t="str">
        <f t="shared" si="51"/>
        <v/>
      </c>
    </row>
    <row r="1455" spans="1:17" x14ac:dyDescent="0.2">
      <c r="A1455" s="363"/>
      <c r="B1455" s="348"/>
      <c r="C1455" s="372"/>
      <c r="D1455" s="350"/>
      <c r="E1455" s="350"/>
      <c r="F1455" s="351"/>
      <c r="G1455" s="350"/>
      <c r="H1455" s="350"/>
      <c r="I1455" s="354"/>
      <c r="J1455" s="353"/>
      <c r="K1455" s="353"/>
      <c r="L1455" s="354"/>
      <c r="M1455" s="353"/>
      <c r="N1455" s="371"/>
      <c r="O1455" s="70">
        <f t="shared" si="52"/>
        <v>0</v>
      </c>
      <c r="P1455" s="70">
        <f t="shared" si="52"/>
        <v>0</v>
      </c>
      <c r="Q1455" s="135" t="str">
        <f t="shared" si="51"/>
        <v/>
      </c>
    </row>
    <row r="1456" spans="1:17" x14ac:dyDescent="0.2">
      <c r="A1456" s="363"/>
      <c r="B1456" s="348"/>
      <c r="C1456" s="372"/>
      <c r="D1456" s="350"/>
      <c r="E1456" s="350"/>
      <c r="F1456" s="351"/>
      <c r="G1456" s="350"/>
      <c r="H1456" s="350"/>
      <c r="I1456" s="354"/>
      <c r="J1456" s="353"/>
      <c r="K1456" s="353"/>
      <c r="L1456" s="354"/>
      <c r="M1456" s="353"/>
      <c r="N1456" s="371"/>
      <c r="O1456" s="70">
        <f t="shared" si="52"/>
        <v>0</v>
      </c>
      <c r="P1456" s="70">
        <f t="shared" si="52"/>
        <v>0</v>
      </c>
      <c r="Q1456" s="135" t="str">
        <f t="shared" si="51"/>
        <v/>
      </c>
    </row>
    <row r="1457" spans="1:17" x14ac:dyDescent="0.2">
      <c r="A1457" s="363"/>
      <c r="B1457" s="348"/>
      <c r="C1457" s="372"/>
      <c r="D1457" s="350"/>
      <c r="E1457" s="350"/>
      <c r="F1457" s="351"/>
      <c r="G1457" s="350"/>
      <c r="H1457" s="350"/>
      <c r="I1457" s="354"/>
      <c r="J1457" s="353"/>
      <c r="K1457" s="353"/>
      <c r="L1457" s="354"/>
      <c r="M1457" s="353"/>
      <c r="N1457" s="371"/>
      <c r="O1457" s="70">
        <f t="shared" si="52"/>
        <v>0</v>
      </c>
      <c r="P1457" s="70">
        <f t="shared" si="52"/>
        <v>0</v>
      </c>
      <c r="Q1457" s="135" t="str">
        <f t="shared" si="51"/>
        <v/>
      </c>
    </row>
    <row r="1458" spans="1:17" x14ac:dyDescent="0.2">
      <c r="A1458" s="363"/>
      <c r="B1458" s="348"/>
      <c r="C1458" s="372"/>
      <c r="D1458" s="350"/>
      <c r="E1458" s="350"/>
      <c r="F1458" s="351"/>
      <c r="G1458" s="350"/>
      <c r="H1458" s="350"/>
      <c r="I1458" s="354"/>
      <c r="J1458" s="353"/>
      <c r="K1458" s="353"/>
      <c r="L1458" s="354"/>
      <c r="M1458" s="353"/>
      <c r="N1458" s="371"/>
      <c r="O1458" s="70">
        <f t="shared" si="52"/>
        <v>0</v>
      </c>
      <c r="P1458" s="70">
        <f t="shared" si="52"/>
        <v>0</v>
      </c>
      <c r="Q1458" s="135" t="str">
        <f t="shared" si="51"/>
        <v/>
      </c>
    </row>
    <row r="1459" spans="1:17" x14ac:dyDescent="0.2">
      <c r="A1459" s="363"/>
      <c r="B1459" s="348"/>
      <c r="C1459" s="372"/>
      <c r="D1459" s="350"/>
      <c r="E1459" s="350"/>
      <c r="F1459" s="351"/>
      <c r="G1459" s="350"/>
      <c r="H1459" s="350"/>
      <c r="I1459" s="354"/>
      <c r="J1459" s="353"/>
      <c r="K1459" s="353"/>
      <c r="L1459" s="354"/>
      <c r="M1459" s="353"/>
      <c r="N1459" s="371"/>
      <c r="O1459" s="70">
        <f t="shared" si="52"/>
        <v>0</v>
      </c>
      <c r="P1459" s="70">
        <f t="shared" si="52"/>
        <v>0</v>
      </c>
      <c r="Q1459" s="135" t="str">
        <f t="shared" si="51"/>
        <v/>
      </c>
    </row>
    <row r="1460" spans="1:17" x14ac:dyDescent="0.2">
      <c r="A1460" s="363"/>
      <c r="B1460" s="348"/>
      <c r="C1460" s="372"/>
      <c r="D1460" s="350"/>
      <c r="E1460" s="350"/>
      <c r="F1460" s="351"/>
      <c r="G1460" s="350"/>
      <c r="H1460" s="350"/>
      <c r="I1460" s="354"/>
      <c r="J1460" s="353"/>
      <c r="K1460" s="353"/>
      <c r="L1460" s="354"/>
      <c r="M1460" s="353"/>
      <c r="N1460" s="371"/>
      <c r="O1460" s="70">
        <f t="shared" si="52"/>
        <v>0</v>
      </c>
      <c r="P1460" s="70">
        <f t="shared" si="52"/>
        <v>0</v>
      </c>
      <c r="Q1460" s="135" t="str">
        <f t="shared" si="51"/>
        <v/>
      </c>
    </row>
    <row r="1461" spans="1:17" x14ac:dyDescent="0.2">
      <c r="A1461" s="363"/>
      <c r="B1461" s="348"/>
      <c r="C1461" s="372"/>
      <c r="D1461" s="350"/>
      <c r="E1461" s="350"/>
      <c r="F1461" s="351"/>
      <c r="G1461" s="350"/>
      <c r="H1461" s="350"/>
      <c r="I1461" s="354"/>
      <c r="J1461" s="353"/>
      <c r="K1461" s="353"/>
      <c r="L1461" s="354"/>
      <c r="M1461" s="353"/>
      <c r="N1461" s="371"/>
      <c r="O1461" s="70">
        <f t="shared" si="52"/>
        <v>0</v>
      </c>
      <c r="P1461" s="70">
        <f t="shared" si="52"/>
        <v>0</v>
      </c>
      <c r="Q1461" s="135" t="str">
        <f t="shared" si="51"/>
        <v/>
      </c>
    </row>
    <row r="1462" spans="1:17" x14ac:dyDescent="0.2">
      <c r="A1462" s="363"/>
      <c r="B1462" s="348"/>
      <c r="C1462" s="372"/>
      <c r="D1462" s="350"/>
      <c r="E1462" s="350"/>
      <c r="F1462" s="351"/>
      <c r="G1462" s="350"/>
      <c r="H1462" s="350"/>
      <c r="I1462" s="354"/>
      <c r="J1462" s="353"/>
      <c r="K1462" s="353"/>
      <c r="L1462" s="354"/>
      <c r="M1462" s="353"/>
      <c r="N1462" s="371"/>
      <c r="O1462" s="70">
        <f t="shared" si="52"/>
        <v>0</v>
      </c>
      <c r="P1462" s="70">
        <f t="shared" si="52"/>
        <v>0</v>
      </c>
      <c r="Q1462" s="135" t="str">
        <f t="shared" si="51"/>
        <v/>
      </c>
    </row>
    <row r="1463" spans="1:17" x14ac:dyDescent="0.2">
      <c r="A1463" s="363"/>
      <c r="B1463" s="348"/>
      <c r="C1463" s="372"/>
      <c r="D1463" s="350"/>
      <c r="E1463" s="350"/>
      <c r="F1463" s="351"/>
      <c r="G1463" s="350"/>
      <c r="H1463" s="350"/>
      <c r="I1463" s="354"/>
      <c r="J1463" s="353"/>
      <c r="K1463" s="353"/>
      <c r="L1463" s="354"/>
      <c r="M1463" s="353"/>
      <c r="N1463" s="371"/>
      <c r="O1463" s="70">
        <f t="shared" si="52"/>
        <v>0</v>
      </c>
      <c r="P1463" s="70">
        <f t="shared" si="52"/>
        <v>0</v>
      </c>
      <c r="Q1463" s="135" t="str">
        <f t="shared" si="51"/>
        <v/>
      </c>
    </row>
    <row r="1464" spans="1:17" x14ac:dyDescent="0.2">
      <c r="A1464" s="363"/>
      <c r="B1464" s="348"/>
      <c r="C1464" s="372"/>
      <c r="D1464" s="350"/>
      <c r="E1464" s="350"/>
      <c r="F1464" s="351"/>
      <c r="G1464" s="350"/>
      <c r="H1464" s="350"/>
      <c r="I1464" s="354"/>
      <c r="J1464" s="353"/>
      <c r="K1464" s="353"/>
      <c r="L1464" s="354"/>
      <c r="M1464" s="353"/>
      <c r="N1464" s="371"/>
      <c r="O1464" s="70">
        <f t="shared" si="52"/>
        <v>0</v>
      </c>
      <c r="P1464" s="70">
        <f t="shared" si="52"/>
        <v>0</v>
      </c>
      <c r="Q1464" s="135" t="str">
        <f t="shared" si="51"/>
        <v/>
      </c>
    </row>
    <row r="1465" spans="1:17" x14ac:dyDescent="0.2">
      <c r="A1465" s="363"/>
      <c r="B1465" s="348"/>
      <c r="C1465" s="372"/>
      <c r="D1465" s="350"/>
      <c r="E1465" s="350"/>
      <c r="F1465" s="351"/>
      <c r="G1465" s="350"/>
      <c r="H1465" s="350"/>
      <c r="I1465" s="354"/>
      <c r="J1465" s="353"/>
      <c r="K1465" s="353"/>
      <c r="L1465" s="354"/>
      <c r="M1465" s="353"/>
      <c r="N1465" s="371"/>
      <c r="O1465" s="70">
        <f t="shared" si="52"/>
        <v>0</v>
      </c>
      <c r="P1465" s="70">
        <f t="shared" si="52"/>
        <v>0</v>
      </c>
      <c r="Q1465" s="135" t="str">
        <f t="shared" si="51"/>
        <v/>
      </c>
    </row>
    <row r="1466" spans="1:17" x14ac:dyDescent="0.2">
      <c r="A1466" s="363"/>
      <c r="B1466" s="348"/>
      <c r="C1466" s="372"/>
      <c r="D1466" s="350"/>
      <c r="E1466" s="350"/>
      <c r="F1466" s="351"/>
      <c r="G1466" s="350"/>
      <c r="H1466" s="350"/>
      <c r="I1466" s="354"/>
      <c r="J1466" s="353"/>
      <c r="K1466" s="353"/>
      <c r="L1466" s="354"/>
      <c r="M1466" s="353"/>
      <c r="N1466" s="371"/>
      <c r="O1466" s="70">
        <f t="shared" si="52"/>
        <v>0</v>
      </c>
      <c r="P1466" s="70">
        <f t="shared" si="52"/>
        <v>0</v>
      </c>
      <c r="Q1466" s="135" t="str">
        <f t="shared" si="51"/>
        <v/>
      </c>
    </row>
    <row r="1467" spans="1:17" x14ac:dyDescent="0.2">
      <c r="A1467" s="363"/>
      <c r="B1467" s="348"/>
      <c r="C1467" s="372"/>
      <c r="D1467" s="350"/>
      <c r="E1467" s="350"/>
      <c r="F1467" s="351"/>
      <c r="G1467" s="350"/>
      <c r="H1467" s="350"/>
      <c r="I1467" s="354"/>
      <c r="J1467" s="353"/>
      <c r="K1467" s="353"/>
      <c r="L1467" s="354"/>
      <c r="M1467" s="353"/>
      <c r="N1467" s="371"/>
      <c r="O1467" s="70">
        <f t="shared" si="52"/>
        <v>0</v>
      </c>
      <c r="P1467" s="70">
        <f t="shared" si="52"/>
        <v>0</v>
      </c>
      <c r="Q1467" s="135" t="str">
        <f t="shared" si="51"/>
        <v/>
      </c>
    </row>
    <row r="1468" spans="1:17" x14ac:dyDescent="0.2">
      <c r="A1468" s="363"/>
      <c r="B1468" s="348"/>
      <c r="C1468" s="372"/>
      <c r="D1468" s="350"/>
      <c r="E1468" s="350"/>
      <c r="F1468" s="351"/>
      <c r="G1468" s="350"/>
      <c r="H1468" s="350"/>
      <c r="I1468" s="354"/>
      <c r="J1468" s="353"/>
      <c r="K1468" s="353"/>
      <c r="L1468" s="354"/>
      <c r="M1468" s="353"/>
      <c r="N1468" s="371"/>
      <c r="O1468" s="70">
        <f t="shared" si="52"/>
        <v>0</v>
      </c>
      <c r="P1468" s="70">
        <f t="shared" si="52"/>
        <v>0</v>
      </c>
      <c r="Q1468" s="135" t="str">
        <f t="shared" si="51"/>
        <v/>
      </c>
    </row>
    <row r="1469" spans="1:17" x14ac:dyDescent="0.2">
      <c r="A1469" s="363"/>
      <c r="B1469" s="348"/>
      <c r="C1469" s="372"/>
      <c r="D1469" s="350"/>
      <c r="E1469" s="350"/>
      <c r="F1469" s="351"/>
      <c r="G1469" s="350"/>
      <c r="H1469" s="350"/>
      <c r="I1469" s="354"/>
      <c r="J1469" s="353"/>
      <c r="K1469" s="353"/>
      <c r="L1469" s="354"/>
      <c r="M1469" s="353"/>
      <c r="N1469" s="371"/>
      <c r="O1469" s="70">
        <f t="shared" si="52"/>
        <v>0</v>
      </c>
      <c r="P1469" s="70">
        <f t="shared" si="52"/>
        <v>0</v>
      </c>
      <c r="Q1469" s="135" t="str">
        <f t="shared" si="51"/>
        <v/>
      </c>
    </row>
    <row r="1470" spans="1:17" x14ac:dyDescent="0.2">
      <c r="A1470" s="363"/>
      <c r="B1470" s="348"/>
      <c r="C1470" s="372"/>
      <c r="D1470" s="350"/>
      <c r="E1470" s="350"/>
      <c r="F1470" s="351"/>
      <c r="G1470" s="350"/>
      <c r="H1470" s="350"/>
      <c r="I1470" s="354"/>
      <c r="J1470" s="353"/>
      <c r="K1470" s="353"/>
      <c r="L1470" s="354"/>
      <c r="M1470" s="353"/>
      <c r="N1470" s="371"/>
      <c r="O1470" s="70">
        <f t="shared" si="52"/>
        <v>0</v>
      </c>
      <c r="P1470" s="70">
        <f t="shared" si="52"/>
        <v>0</v>
      </c>
      <c r="Q1470" s="135" t="str">
        <f t="shared" si="51"/>
        <v/>
      </c>
    </row>
    <row r="1471" spans="1:17" x14ac:dyDescent="0.2">
      <c r="A1471" s="363"/>
      <c r="B1471" s="348"/>
      <c r="C1471" s="372"/>
      <c r="D1471" s="350"/>
      <c r="E1471" s="350"/>
      <c r="F1471" s="351"/>
      <c r="G1471" s="350"/>
      <c r="H1471" s="350"/>
      <c r="I1471" s="354"/>
      <c r="J1471" s="353"/>
      <c r="K1471" s="353"/>
      <c r="L1471" s="354"/>
      <c r="M1471" s="353"/>
      <c r="N1471" s="371"/>
      <c r="O1471" s="70">
        <f t="shared" si="52"/>
        <v>0</v>
      </c>
      <c r="P1471" s="70">
        <f t="shared" si="52"/>
        <v>0</v>
      </c>
      <c r="Q1471" s="135" t="str">
        <f t="shared" si="51"/>
        <v/>
      </c>
    </row>
    <row r="1472" spans="1:17" x14ac:dyDescent="0.2">
      <c r="A1472" s="363"/>
      <c r="B1472" s="348"/>
      <c r="C1472" s="372"/>
      <c r="D1472" s="350"/>
      <c r="E1472" s="350"/>
      <c r="F1472" s="351"/>
      <c r="G1472" s="350"/>
      <c r="H1472" s="350"/>
      <c r="I1472" s="354"/>
      <c r="J1472" s="353"/>
      <c r="K1472" s="353"/>
      <c r="L1472" s="354"/>
      <c r="M1472" s="353"/>
      <c r="N1472" s="371"/>
      <c r="O1472" s="70">
        <f t="shared" si="52"/>
        <v>0</v>
      </c>
      <c r="P1472" s="70">
        <f t="shared" si="52"/>
        <v>0</v>
      </c>
      <c r="Q1472" s="135" t="str">
        <f t="shared" si="51"/>
        <v/>
      </c>
    </row>
    <row r="1473" spans="1:17" x14ac:dyDescent="0.2">
      <c r="A1473" s="363"/>
      <c r="B1473" s="348"/>
      <c r="C1473" s="372"/>
      <c r="D1473" s="350"/>
      <c r="E1473" s="350"/>
      <c r="F1473" s="351"/>
      <c r="G1473" s="350"/>
      <c r="H1473" s="350"/>
      <c r="I1473" s="354"/>
      <c r="J1473" s="353"/>
      <c r="K1473" s="353"/>
      <c r="L1473" s="354"/>
      <c r="M1473" s="353"/>
      <c r="N1473" s="371"/>
      <c r="O1473" s="70">
        <f t="shared" si="52"/>
        <v>0</v>
      </c>
      <c r="P1473" s="70">
        <f t="shared" si="52"/>
        <v>0</v>
      </c>
      <c r="Q1473" s="135" t="str">
        <f t="shared" si="51"/>
        <v/>
      </c>
    </row>
    <row r="1474" spans="1:17" x14ac:dyDescent="0.2">
      <c r="A1474" s="363"/>
      <c r="B1474" s="348"/>
      <c r="C1474" s="372"/>
      <c r="D1474" s="350"/>
      <c r="E1474" s="350"/>
      <c r="F1474" s="351"/>
      <c r="G1474" s="350"/>
      <c r="H1474" s="350"/>
      <c r="I1474" s="354"/>
      <c r="J1474" s="353"/>
      <c r="K1474" s="353"/>
      <c r="L1474" s="354"/>
      <c r="M1474" s="353"/>
      <c r="N1474" s="371"/>
      <c r="O1474" s="70">
        <f t="shared" si="52"/>
        <v>0</v>
      </c>
      <c r="P1474" s="70">
        <f t="shared" si="52"/>
        <v>0</v>
      </c>
      <c r="Q1474" s="135" t="str">
        <f t="shared" si="51"/>
        <v/>
      </c>
    </row>
    <row r="1475" spans="1:17" x14ac:dyDescent="0.2">
      <c r="A1475" s="363"/>
      <c r="B1475" s="348"/>
      <c r="C1475" s="372"/>
      <c r="D1475" s="350"/>
      <c r="E1475" s="350"/>
      <c r="F1475" s="351"/>
      <c r="G1475" s="350"/>
      <c r="H1475" s="350"/>
      <c r="I1475" s="354"/>
      <c r="J1475" s="353"/>
      <c r="K1475" s="353"/>
      <c r="L1475" s="354"/>
      <c r="M1475" s="353"/>
      <c r="N1475" s="371"/>
      <c r="O1475" s="70">
        <f t="shared" si="52"/>
        <v>0</v>
      </c>
      <c r="P1475" s="70">
        <f t="shared" si="52"/>
        <v>0</v>
      </c>
      <c r="Q1475" s="135" t="str">
        <f t="shared" si="51"/>
        <v/>
      </c>
    </row>
    <row r="1476" spans="1:17" x14ac:dyDescent="0.2">
      <c r="A1476" s="363"/>
      <c r="B1476" s="348"/>
      <c r="C1476" s="372"/>
      <c r="D1476" s="350"/>
      <c r="E1476" s="350"/>
      <c r="F1476" s="351"/>
      <c r="G1476" s="350"/>
      <c r="H1476" s="350"/>
      <c r="I1476" s="354"/>
      <c r="J1476" s="353"/>
      <c r="K1476" s="353"/>
      <c r="L1476" s="354"/>
      <c r="M1476" s="353"/>
      <c r="N1476" s="371"/>
      <c r="O1476" s="70">
        <f t="shared" si="52"/>
        <v>0</v>
      </c>
      <c r="P1476" s="70">
        <f t="shared" si="52"/>
        <v>0</v>
      </c>
      <c r="Q1476" s="135" t="str">
        <f t="shared" si="51"/>
        <v/>
      </c>
    </row>
    <row r="1477" spans="1:17" x14ac:dyDescent="0.2">
      <c r="A1477" s="363"/>
      <c r="B1477" s="348"/>
      <c r="C1477" s="372"/>
      <c r="D1477" s="350"/>
      <c r="E1477" s="350"/>
      <c r="F1477" s="351"/>
      <c r="G1477" s="350"/>
      <c r="H1477" s="350"/>
      <c r="I1477" s="354"/>
      <c r="J1477" s="353"/>
      <c r="K1477" s="353"/>
      <c r="L1477" s="354"/>
      <c r="M1477" s="353"/>
      <c r="N1477" s="371"/>
      <c r="O1477" s="70">
        <f t="shared" si="52"/>
        <v>0</v>
      </c>
      <c r="P1477" s="70">
        <f t="shared" si="52"/>
        <v>0</v>
      </c>
      <c r="Q1477" s="135" t="str">
        <f t="shared" ref="Q1477:Q1540" si="53">SUBSTITUTE(D1477," ","_")</f>
        <v/>
      </c>
    </row>
    <row r="1478" spans="1:17" x14ac:dyDescent="0.2">
      <c r="A1478" s="363"/>
      <c r="B1478" s="348"/>
      <c r="C1478" s="372"/>
      <c r="D1478" s="350"/>
      <c r="E1478" s="350"/>
      <c r="F1478" s="351"/>
      <c r="G1478" s="350"/>
      <c r="H1478" s="350"/>
      <c r="I1478" s="354"/>
      <c r="J1478" s="353"/>
      <c r="K1478" s="353"/>
      <c r="L1478" s="354"/>
      <c r="M1478" s="353"/>
      <c r="N1478" s="371"/>
      <c r="O1478" s="70">
        <f t="shared" si="52"/>
        <v>0</v>
      </c>
      <c r="P1478" s="70">
        <f t="shared" si="52"/>
        <v>0</v>
      </c>
      <c r="Q1478" s="135" t="str">
        <f t="shared" si="53"/>
        <v/>
      </c>
    </row>
    <row r="1479" spans="1:17" x14ac:dyDescent="0.2">
      <c r="A1479" s="363"/>
      <c r="B1479" s="348"/>
      <c r="C1479" s="372"/>
      <c r="D1479" s="350"/>
      <c r="E1479" s="350"/>
      <c r="F1479" s="351"/>
      <c r="G1479" s="350"/>
      <c r="H1479" s="350"/>
      <c r="I1479" s="354"/>
      <c r="J1479" s="353"/>
      <c r="K1479" s="353"/>
      <c r="L1479" s="354"/>
      <c r="M1479" s="353"/>
      <c r="N1479" s="371"/>
      <c r="O1479" s="70">
        <f t="shared" si="52"/>
        <v>0</v>
      </c>
      <c r="P1479" s="70">
        <f t="shared" si="52"/>
        <v>0</v>
      </c>
      <c r="Q1479" s="135" t="str">
        <f t="shared" si="53"/>
        <v/>
      </c>
    </row>
    <row r="1480" spans="1:17" x14ac:dyDescent="0.2">
      <c r="A1480" s="363"/>
      <c r="B1480" s="348"/>
      <c r="C1480" s="372"/>
      <c r="D1480" s="350"/>
      <c r="E1480" s="350"/>
      <c r="F1480" s="351"/>
      <c r="G1480" s="350"/>
      <c r="H1480" s="350"/>
      <c r="I1480" s="354"/>
      <c r="J1480" s="353"/>
      <c r="K1480" s="353"/>
      <c r="L1480" s="354"/>
      <c r="M1480" s="353"/>
      <c r="N1480" s="371"/>
      <c r="O1480" s="70">
        <f t="shared" si="52"/>
        <v>0</v>
      </c>
      <c r="P1480" s="70">
        <f t="shared" si="52"/>
        <v>0</v>
      </c>
      <c r="Q1480" s="135" t="str">
        <f t="shared" si="53"/>
        <v/>
      </c>
    </row>
    <row r="1481" spans="1:17" x14ac:dyDescent="0.2">
      <c r="A1481" s="363"/>
      <c r="B1481" s="348"/>
      <c r="C1481" s="372"/>
      <c r="D1481" s="350"/>
      <c r="E1481" s="350"/>
      <c r="F1481" s="351"/>
      <c r="G1481" s="350"/>
      <c r="H1481" s="350"/>
      <c r="I1481" s="354"/>
      <c r="J1481" s="353"/>
      <c r="K1481" s="353"/>
      <c r="L1481" s="354"/>
      <c r="M1481" s="353"/>
      <c r="N1481" s="371"/>
      <c r="O1481" s="70">
        <f t="shared" si="52"/>
        <v>0</v>
      </c>
      <c r="P1481" s="70">
        <f t="shared" si="52"/>
        <v>0</v>
      </c>
      <c r="Q1481" s="135" t="str">
        <f t="shared" si="53"/>
        <v/>
      </c>
    </row>
    <row r="1482" spans="1:17" x14ac:dyDescent="0.2">
      <c r="A1482" s="363"/>
      <c r="B1482" s="348"/>
      <c r="C1482" s="372"/>
      <c r="D1482" s="350"/>
      <c r="E1482" s="350"/>
      <c r="F1482" s="351"/>
      <c r="G1482" s="350"/>
      <c r="H1482" s="350"/>
      <c r="I1482" s="354"/>
      <c r="J1482" s="353"/>
      <c r="K1482" s="353"/>
      <c r="L1482" s="354"/>
      <c r="M1482" s="353"/>
      <c r="N1482" s="371"/>
      <c r="O1482" s="70">
        <f t="shared" si="52"/>
        <v>0</v>
      </c>
      <c r="P1482" s="70">
        <f t="shared" si="52"/>
        <v>0</v>
      </c>
      <c r="Q1482" s="135" t="str">
        <f t="shared" si="53"/>
        <v/>
      </c>
    </row>
    <row r="1483" spans="1:17" x14ac:dyDescent="0.2">
      <c r="A1483" s="363"/>
      <c r="B1483" s="348"/>
      <c r="C1483" s="372"/>
      <c r="D1483" s="350"/>
      <c r="E1483" s="350"/>
      <c r="F1483" s="351"/>
      <c r="G1483" s="350"/>
      <c r="H1483" s="350"/>
      <c r="I1483" s="354"/>
      <c r="J1483" s="353"/>
      <c r="K1483" s="353"/>
      <c r="L1483" s="354"/>
      <c r="M1483" s="353"/>
      <c r="N1483" s="371"/>
      <c r="O1483" s="70">
        <f t="shared" si="52"/>
        <v>0</v>
      </c>
      <c r="P1483" s="70">
        <f t="shared" si="52"/>
        <v>0</v>
      </c>
      <c r="Q1483" s="135" t="str">
        <f t="shared" si="53"/>
        <v/>
      </c>
    </row>
    <row r="1484" spans="1:17" x14ac:dyDescent="0.2">
      <c r="A1484" s="363"/>
      <c r="B1484" s="348"/>
      <c r="C1484" s="372"/>
      <c r="D1484" s="350"/>
      <c r="E1484" s="350"/>
      <c r="F1484" s="351"/>
      <c r="G1484" s="350"/>
      <c r="H1484" s="350"/>
      <c r="I1484" s="354"/>
      <c r="J1484" s="353"/>
      <c r="K1484" s="353"/>
      <c r="L1484" s="354"/>
      <c r="M1484" s="353"/>
      <c r="N1484" s="371"/>
      <c r="O1484" s="70">
        <f t="shared" si="52"/>
        <v>0</v>
      </c>
      <c r="P1484" s="70">
        <f t="shared" si="52"/>
        <v>0</v>
      </c>
      <c r="Q1484" s="135" t="str">
        <f t="shared" si="53"/>
        <v/>
      </c>
    </row>
    <row r="1485" spans="1:17" x14ac:dyDescent="0.2">
      <c r="A1485" s="363"/>
      <c r="B1485" s="348"/>
      <c r="C1485" s="372"/>
      <c r="D1485" s="350"/>
      <c r="E1485" s="350"/>
      <c r="F1485" s="351"/>
      <c r="G1485" s="350"/>
      <c r="H1485" s="350"/>
      <c r="I1485" s="354"/>
      <c r="J1485" s="353"/>
      <c r="K1485" s="353"/>
      <c r="L1485" s="354"/>
      <c r="M1485" s="353"/>
      <c r="N1485" s="371"/>
      <c r="O1485" s="70">
        <f t="shared" si="52"/>
        <v>0</v>
      </c>
      <c r="P1485" s="70">
        <f t="shared" si="52"/>
        <v>0</v>
      </c>
      <c r="Q1485" s="135" t="str">
        <f t="shared" si="53"/>
        <v/>
      </c>
    </row>
    <row r="1486" spans="1:17" x14ac:dyDescent="0.2">
      <c r="A1486" s="363"/>
      <c r="B1486" s="348"/>
      <c r="C1486" s="372"/>
      <c r="D1486" s="350"/>
      <c r="E1486" s="350"/>
      <c r="F1486" s="351"/>
      <c r="G1486" s="350"/>
      <c r="H1486" s="350"/>
      <c r="I1486" s="354"/>
      <c r="J1486" s="353"/>
      <c r="K1486" s="353"/>
      <c r="L1486" s="354"/>
      <c r="M1486" s="353"/>
      <c r="N1486" s="371"/>
      <c r="O1486" s="70">
        <f t="shared" si="52"/>
        <v>0</v>
      </c>
      <c r="P1486" s="70">
        <f t="shared" si="52"/>
        <v>0</v>
      </c>
      <c r="Q1486" s="135" t="str">
        <f t="shared" si="53"/>
        <v/>
      </c>
    </row>
    <row r="1487" spans="1:17" x14ac:dyDescent="0.2">
      <c r="A1487" s="363"/>
      <c r="B1487" s="348"/>
      <c r="C1487" s="372"/>
      <c r="D1487" s="350"/>
      <c r="E1487" s="350"/>
      <c r="F1487" s="351"/>
      <c r="G1487" s="350"/>
      <c r="H1487" s="350"/>
      <c r="I1487" s="354"/>
      <c r="J1487" s="353"/>
      <c r="K1487" s="353"/>
      <c r="L1487" s="354"/>
      <c r="M1487" s="353"/>
      <c r="N1487" s="371"/>
      <c r="O1487" s="70">
        <f t="shared" si="52"/>
        <v>0</v>
      </c>
      <c r="P1487" s="70">
        <f t="shared" si="52"/>
        <v>0</v>
      </c>
      <c r="Q1487" s="135" t="str">
        <f t="shared" si="53"/>
        <v/>
      </c>
    </row>
    <row r="1488" spans="1:17" x14ac:dyDescent="0.2">
      <c r="A1488" s="363"/>
      <c r="B1488" s="348"/>
      <c r="C1488" s="372"/>
      <c r="D1488" s="350"/>
      <c r="E1488" s="350"/>
      <c r="F1488" s="351"/>
      <c r="G1488" s="350"/>
      <c r="H1488" s="350"/>
      <c r="I1488" s="354"/>
      <c r="J1488" s="353"/>
      <c r="K1488" s="353"/>
      <c r="L1488" s="354"/>
      <c r="M1488" s="353"/>
      <c r="N1488" s="371"/>
      <c r="O1488" s="70">
        <f t="shared" si="52"/>
        <v>0</v>
      </c>
      <c r="P1488" s="70">
        <f t="shared" si="52"/>
        <v>0</v>
      </c>
      <c r="Q1488" s="135" t="str">
        <f t="shared" si="53"/>
        <v/>
      </c>
    </row>
    <row r="1489" spans="1:17" x14ac:dyDescent="0.2">
      <c r="A1489" s="363"/>
      <c r="B1489" s="348"/>
      <c r="C1489" s="372"/>
      <c r="D1489" s="350"/>
      <c r="E1489" s="350"/>
      <c r="F1489" s="351"/>
      <c r="G1489" s="350"/>
      <c r="H1489" s="350"/>
      <c r="I1489" s="354"/>
      <c r="J1489" s="353"/>
      <c r="K1489" s="353"/>
      <c r="L1489" s="354"/>
      <c r="M1489" s="353"/>
      <c r="N1489" s="371"/>
      <c r="O1489" s="70">
        <f t="shared" si="52"/>
        <v>0</v>
      </c>
      <c r="P1489" s="70">
        <f t="shared" si="52"/>
        <v>0</v>
      </c>
      <c r="Q1489" s="135" t="str">
        <f t="shared" si="53"/>
        <v/>
      </c>
    </row>
    <row r="1490" spans="1:17" x14ac:dyDescent="0.2">
      <c r="A1490" s="363"/>
      <c r="B1490" s="348"/>
      <c r="C1490" s="372"/>
      <c r="D1490" s="350"/>
      <c r="E1490" s="350"/>
      <c r="F1490" s="351"/>
      <c r="G1490" s="350"/>
      <c r="H1490" s="350"/>
      <c r="I1490" s="354"/>
      <c r="J1490" s="353"/>
      <c r="K1490" s="353"/>
      <c r="L1490" s="354"/>
      <c r="M1490" s="353"/>
      <c r="N1490" s="371"/>
      <c r="O1490" s="70">
        <f t="shared" si="52"/>
        <v>0</v>
      </c>
      <c r="P1490" s="70">
        <f t="shared" si="52"/>
        <v>0</v>
      </c>
      <c r="Q1490" s="135" t="str">
        <f t="shared" si="53"/>
        <v/>
      </c>
    </row>
    <row r="1491" spans="1:17" x14ac:dyDescent="0.2">
      <c r="A1491" s="363"/>
      <c r="B1491" s="348"/>
      <c r="C1491" s="372"/>
      <c r="D1491" s="350"/>
      <c r="E1491" s="350"/>
      <c r="F1491" s="351"/>
      <c r="G1491" s="350"/>
      <c r="H1491" s="350"/>
      <c r="I1491" s="354"/>
      <c r="J1491" s="353"/>
      <c r="K1491" s="353"/>
      <c r="L1491" s="354"/>
      <c r="M1491" s="353"/>
      <c r="N1491" s="371"/>
      <c r="O1491" s="70">
        <f t="shared" ref="O1491:P1549" si="54">IF(B1491=0,0,IF(YEAR(B1491)=$P$1,MONTH(B1491)-$O$1+1,(YEAR(B1491)-$P$1)*12-$O$1+1+MONTH(B1491)))</f>
        <v>0</v>
      </c>
      <c r="P1491" s="70">
        <f t="shared" si="54"/>
        <v>0</v>
      </c>
      <c r="Q1491" s="135" t="str">
        <f t="shared" si="53"/>
        <v/>
      </c>
    </row>
    <row r="1492" spans="1:17" x14ac:dyDescent="0.2">
      <c r="A1492" s="363"/>
      <c r="B1492" s="348"/>
      <c r="C1492" s="372"/>
      <c r="D1492" s="350"/>
      <c r="E1492" s="350"/>
      <c r="F1492" s="351"/>
      <c r="G1492" s="350"/>
      <c r="H1492" s="350"/>
      <c r="I1492" s="354"/>
      <c r="J1492" s="353"/>
      <c r="K1492" s="353"/>
      <c r="L1492" s="354"/>
      <c r="M1492" s="353"/>
      <c r="N1492" s="371"/>
      <c r="O1492" s="70">
        <f t="shared" si="54"/>
        <v>0</v>
      </c>
      <c r="P1492" s="70">
        <f t="shared" si="54"/>
        <v>0</v>
      </c>
      <c r="Q1492" s="135" t="str">
        <f t="shared" si="53"/>
        <v/>
      </c>
    </row>
    <row r="1493" spans="1:17" x14ac:dyDescent="0.2">
      <c r="A1493" s="363"/>
      <c r="B1493" s="348"/>
      <c r="C1493" s="372"/>
      <c r="D1493" s="350"/>
      <c r="E1493" s="350"/>
      <c r="F1493" s="351"/>
      <c r="G1493" s="350"/>
      <c r="H1493" s="350"/>
      <c r="I1493" s="354"/>
      <c r="J1493" s="353"/>
      <c r="K1493" s="353"/>
      <c r="L1493" s="354"/>
      <c r="M1493" s="353"/>
      <c r="N1493" s="371"/>
      <c r="O1493" s="70">
        <f t="shared" si="54"/>
        <v>0</v>
      </c>
      <c r="P1493" s="70">
        <f t="shared" si="54"/>
        <v>0</v>
      </c>
      <c r="Q1493" s="135" t="str">
        <f t="shared" si="53"/>
        <v/>
      </c>
    </row>
    <row r="1494" spans="1:17" x14ac:dyDescent="0.2">
      <c r="A1494" s="363"/>
      <c r="B1494" s="348"/>
      <c r="C1494" s="372"/>
      <c r="D1494" s="350"/>
      <c r="E1494" s="350"/>
      <c r="F1494" s="351"/>
      <c r="G1494" s="350"/>
      <c r="H1494" s="350"/>
      <c r="I1494" s="354"/>
      <c r="J1494" s="353"/>
      <c r="K1494" s="353"/>
      <c r="L1494" s="354"/>
      <c r="M1494" s="353"/>
      <c r="N1494" s="371"/>
      <c r="O1494" s="70">
        <f t="shared" si="54"/>
        <v>0</v>
      </c>
      <c r="P1494" s="70">
        <f t="shared" si="54"/>
        <v>0</v>
      </c>
      <c r="Q1494" s="135" t="str">
        <f t="shared" si="53"/>
        <v/>
      </c>
    </row>
    <row r="1495" spans="1:17" x14ac:dyDescent="0.2">
      <c r="A1495" s="363"/>
      <c r="B1495" s="348"/>
      <c r="C1495" s="372"/>
      <c r="D1495" s="350"/>
      <c r="E1495" s="350"/>
      <c r="F1495" s="351"/>
      <c r="G1495" s="350"/>
      <c r="H1495" s="350"/>
      <c r="I1495" s="354"/>
      <c r="J1495" s="353"/>
      <c r="K1495" s="353"/>
      <c r="L1495" s="354"/>
      <c r="M1495" s="353"/>
      <c r="N1495" s="371"/>
      <c r="O1495" s="70">
        <f t="shared" si="54"/>
        <v>0</v>
      </c>
      <c r="P1495" s="70">
        <f t="shared" si="54"/>
        <v>0</v>
      </c>
      <c r="Q1495" s="135" t="str">
        <f t="shared" si="53"/>
        <v/>
      </c>
    </row>
    <row r="1496" spans="1:17" x14ac:dyDescent="0.2">
      <c r="A1496" s="363"/>
      <c r="B1496" s="348"/>
      <c r="C1496" s="372"/>
      <c r="D1496" s="350"/>
      <c r="E1496" s="350"/>
      <c r="F1496" s="351"/>
      <c r="G1496" s="350"/>
      <c r="H1496" s="350"/>
      <c r="I1496" s="354"/>
      <c r="J1496" s="353"/>
      <c r="K1496" s="353"/>
      <c r="L1496" s="354"/>
      <c r="M1496" s="353"/>
      <c r="N1496" s="371"/>
      <c r="O1496" s="70">
        <f t="shared" si="54"/>
        <v>0</v>
      </c>
      <c r="P1496" s="70">
        <f t="shared" si="54"/>
        <v>0</v>
      </c>
      <c r="Q1496" s="135" t="str">
        <f t="shared" si="53"/>
        <v/>
      </c>
    </row>
    <row r="1497" spans="1:17" x14ac:dyDescent="0.2">
      <c r="A1497" s="363"/>
      <c r="B1497" s="348"/>
      <c r="C1497" s="372"/>
      <c r="D1497" s="350"/>
      <c r="E1497" s="350"/>
      <c r="F1497" s="351"/>
      <c r="G1497" s="350"/>
      <c r="H1497" s="350"/>
      <c r="I1497" s="354"/>
      <c r="J1497" s="353"/>
      <c r="K1497" s="353"/>
      <c r="L1497" s="354"/>
      <c r="M1497" s="353"/>
      <c r="N1497" s="371"/>
      <c r="O1497" s="70">
        <f t="shared" si="54"/>
        <v>0</v>
      </c>
      <c r="P1497" s="70">
        <f t="shared" si="54"/>
        <v>0</v>
      </c>
      <c r="Q1497" s="135" t="str">
        <f t="shared" si="53"/>
        <v/>
      </c>
    </row>
    <row r="1498" spans="1:17" x14ac:dyDescent="0.2">
      <c r="A1498" s="363"/>
      <c r="B1498" s="348"/>
      <c r="C1498" s="372"/>
      <c r="D1498" s="350"/>
      <c r="E1498" s="350"/>
      <c r="F1498" s="351"/>
      <c r="G1498" s="350"/>
      <c r="H1498" s="350"/>
      <c r="I1498" s="354"/>
      <c r="J1498" s="353"/>
      <c r="K1498" s="353"/>
      <c r="L1498" s="354"/>
      <c r="M1498" s="353"/>
      <c r="N1498" s="371"/>
      <c r="O1498" s="70">
        <f t="shared" si="54"/>
        <v>0</v>
      </c>
      <c r="P1498" s="70">
        <f t="shared" si="54"/>
        <v>0</v>
      </c>
      <c r="Q1498" s="135" t="str">
        <f t="shared" si="53"/>
        <v/>
      </c>
    </row>
    <row r="1499" spans="1:17" x14ac:dyDescent="0.2">
      <c r="A1499" s="363"/>
      <c r="B1499" s="348"/>
      <c r="C1499" s="372"/>
      <c r="D1499" s="350"/>
      <c r="E1499" s="350"/>
      <c r="F1499" s="351"/>
      <c r="G1499" s="350"/>
      <c r="H1499" s="350"/>
      <c r="I1499" s="354"/>
      <c r="J1499" s="353"/>
      <c r="K1499" s="353"/>
      <c r="L1499" s="354"/>
      <c r="M1499" s="353"/>
      <c r="N1499" s="371"/>
      <c r="O1499" s="70">
        <f t="shared" si="54"/>
        <v>0</v>
      </c>
      <c r="P1499" s="70">
        <f t="shared" si="54"/>
        <v>0</v>
      </c>
      <c r="Q1499" s="135" t="str">
        <f t="shared" si="53"/>
        <v/>
      </c>
    </row>
    <row r="1500" spans="1:17" x14ac:dyDescent="0.2">
      <c r="A1500" s="363"/>
      <c r="B1500" s="348"/>
      <c r="C1500" s="372"/>
      <c r="D1500" s="350"/>
      <c r="E1500" s="350"/>
      <c r="F1500" s="351"/>
      <c r="G1500" s="350"/>
      <c r="H1500" s="350"/>
      <c r="I1500" s="354"/>
      <c r="J1500" s="353"/>
      <c r="K1500" s="353"/>
      <c r="L1500" s="354"/>
      <c r="M1500" s="353"/>
      <c r="N1500" s="371"/>
      <c r="O1500" s="70">
        <f t="shared" si="54"/>
        <v>0</v>
      </c>
      <c r="P1500" s="70">
        <f t="shared" si="54"/>
        <v>0</v>
      </c>
      <c r="Q1500" s="135" t="str">
        <f t="shared" si="53"/>
        <v/>
      </c>
    </row>
    <row r="1501" spans="1:17" x14ac:dyDescent="0.2">
      <c r="A1501" s="363"/>
      <c r="B1501" s="348"/>
      <c r="C1501" s="372"/>
      <c r="D1501" s="350"/>
      <c r="E1501" s="350"/>
      <c r="F1501" s="351"/>
      <c r="G1501" s="350"/>
      <c r="H1501" s="350"/>
      <c r="I1501" s="354"/>
      <c r="J1501" s="353"/>
      <c r="K1501" s="353"/>
      <c r="L1501" s="354"/>
      <c r="M1501" s="353"/>
      <c r="N1501" s="371"/>
      <c r="O1501" s="70">
        <f t="shared" si="54"/>
        <v>0</v>
      </c>
      <c r="P1501" s="70">
        <f t="shared" si="54"/>
        <v>0</v>
      </c>
      <c r="Q1501" s="135" t="str">
        <f t="shared" si="53"/>
        <v/>
      </c>
    </row>
    <row r="1502" spans="1:17" x14ac:dyDescent="0.2">
      <c r="A1502" s="363"/>
      <c r="B1502" s="348"/>
      <c r="C1502" s="372"/>
      <c r="D1502" s="350"/>
      <c r="E1502" s="350"/>
      <c r="F1502" s="351"/>
      <c r="G1502" s="350"/>
      <c r="H1502" s="350"/>
      <c r="I1502" s="354"/>
      <c r="J1502" s="353"/>
      <c r="K1502" s="353"/>
      <c r="L1502" s="354"/>
      <c r="M1502" s="353"/>
      <c r="N1502" s="371"/>
      <c r="O1502" s="70">
        <f t="shared" si="54"/>
        <v>0</v>
      </c>
      <c r="P1502" s="70">
        <f t="shared" si="54"/>
        <v>0</v>
      </c>
      <c r="Q1502" s="135" t="str">
        <f t="shared" si="53"/>
        <v/>
      </c>
    </row>
    <row r="1503" spans="1:17" x14ac:dyDescent="0.2">
      <c r="A1503" s="363"/>
      <c r="B1503" s="348"/>
      <c r="C1503" s="372"/>
      <c r="D1503" s="350"/>
      <c r="E1503" s="350"/>
      <c r="F1503" s="351"/>
      <c r="G1503" s="350"/>
      <c r="H1503" s="350"/>
      <c r="I1503" s="354"/>
      <c r="J1503" s="353"/>
      <c r="K1503" s="353"/>
      <c r="L1503" s="354"/>
      <c r="M1503" s="353"/>
      <c r="N1503" s="371"/>
      <c r="O1503" s="70">
        <f t="shared" si="54"/>
        <v>0</v>
      </c>
      <c r="P1503" s="70">
        <f t="shared" si="54"/>
        <v>0</v>
      </c>
      <c r="Q1503" s="135" t="str">
        <f t="shared" si="53"/>
        <v/>
      </c>
    </row>
    <row r="1504" spans="1:17" x14ac:dyDescent="0.2">
      <c r="A1504" s="363"/>
      <c r="B1504" s="348"/>
      <c r="C1504" s="372"/>
      <c r="D1504" s="350"/>
      <c r="E1504" s="350"/>
      <c r="F1504" s="351"/>
      <c r="G1504" s="350"/>
      <c r="H1504" s="350"/>
      <c r="I1504" s="354"/>
      <c r="J1504" s="353"/>
      <c r="K1504" s="353"/>
      <c r="L1504" s="354"/>
      <c r="M1504" s="353"/>
      <c r="N1504" s="371"/>
      <c r="O1504" s="70">
        <f t="shared" si="54"/>
        <v>0</v>
      </c>
      <c r="P1504" s="70">
        <f t="shared" si="54"/>
        <v>0</v>
      </c>
      <c r="Q1504" s="135" t="str">
        <f t="shared" si="53"/>
        <v/>
      </c>
    </row>
    <row r="1505" spans="1:17" x14ac:dyDescent="0.2">
      <c r="A1505" s="363"/>
      <c r="B1505" s="348"/>
      <c r="C1505" s="372"/>
      <c r="D1505" s="350"/>
      <c r="E1505" s="350"/>
      <c r="F1505" s="351"/>
      <c r="G1505" s="350"/>
      <c r="H1505" s="350"/>
      <c r="I1505" s="354"/>
      <c r="J1505" s="353"/>
      <c r="K1505" s="353"/>
      <c r="L1505" s="354"/>
      <c r="M1505" s="353"/>
      <c r="N1505" s="371"/>
      <c r="O1505" s="70">
        <f t="shared" si="54"/>
        <v>0</v>
      </c>
      <c r="P1505" s="70">
        <f t="shared" si="54"/>
        <v>0</v>
      </c>
      <c r="Q1505" s="135" t="str">
        <f t="shared" si="53"/>
        <v/>
      </c>
    </row>
    <row r="1506" spans="1:17" x14ac:dyDescent="0.2">
      <c r="A1506" s="363"/>
      <c r="B1506" s="348"/>
      <c r="C1506" s="372"/>
      <c r="D1506" s="350"/>
      <c r="E1506" s="350"/>
      <c r="F1506" s="351"/>
      <c r="G1506" s="350"/>
      <c r="H1506" s="350"/>
      <c r="I1506" s="354"/>
      <c r="J1506" s="353"/>
      <c r="K1506" s="353"/>
      <c r="L1506" s="354"/>
      <c r="M1506" s="353"/>
      <c r="N1506" s="371"/>
      <c r="O1506" s="70">
        <f t="shared" si="54"/>
        <v>0</v>
      </c>
      <c r="P1506" s="70">
        <f t="shared" si="54"/>
        <v>0</v>
      </c>
      <c r="Q1506" s="135" t="str">
        <f t="shared" si="53"/>
        <v/>
      </c>
    </row>
    <row r="1507" spans="1:17" x14ac:dyDescent="0.2">
      <c r="A1507" s="363"/>
      <c r="B1507" s="348"/>
      <c r="C1507" s="372"/>
      <c r="D1507" s="350"/>
      <c r="E1507" s="350"/>
      <c r="F1507" s="351"/>
      <c r="G1507" s="350"/>
      <c r="H1507" s="350"/>
      <c r="I1507" s="354"/>
      <c r="J1507" s="353"/>
      <c r="K1507" s="353"/>
      <c r="L1507" s="354"/>
      <c r="M1507" s="353"/>
      <c r="N1507" s="371"/>
      <c r="O1507" s="70">
        <f t="shared" si="54"/>
        <v>0</v>
      </c>
      <c r="P1507" s="70">
        <f t="shared" si="54"/>
        <v>0</v>
      </c>
      <c r="Q1507" s="135" t="str">
        <f t="shared" si="53"/>
        <v/>
      </c>
    </row>
    <row r="1508" spans="1:17" x14ac:dyDescent="0.2">
      <c r="A1508" s="363"/>
      <c r="B1508" s="348"/>
      <c r="C1508" s="372"/>
      <c r="D1508" s="350"/>
      <c r="E1508" s="350"/>
      <c r="F1508" s="351"/>
      <c r="G1508" s="350"/>
      <c r="H1508" s="350"/>
      <c r="I1508" s="354"/>
      <c r="J1508" s="353"/>
      <c r="K1508" s="353"/>
      <c r="L1508" s="354"/>
      <c r="M1508" s="353"/>
      <c r="N1508" s="371"/>
      <c r="O1508" s="70">
        <f t="shared" si="54"/>
        <v>0</v>
      </c>
      <c r="P1508" s="70">
        <f t="shared" si="54"/>
        <v>0</v>
      </c>
      <c r="Q1508" s="135" t="str">
        <f t="shared" si="53"/>
        <v/>
      </c>
    </row>
    <row r="1509" spans="1:17" x14ac:dyDescent="0.2">
      <c r="A1509" s="363"/>
      <c r="B1509" s="348"/>
      <c r="C1509" s="372"/>
      <c r="D1509" s="350"/>
      <c r="E1509" s="350"/>
      <c r="F1509" s="351"/>
      <c r="G1509" s="350"/>
      <c r="H1509" s="350"/>
      <c r="I1509" s="354"/>
      <c r="J1509" s="353"/>
      <c r="K1509" s="353"/>
      <c r="L1509" s="354"/>
      <c r="M1509" s="353"/>
      <c r="N1509" s="371"/>
      <c r="O1509" s="70">
        <f t="shared" si="54"/>
        <v>0</v>
      </c>
      <c r="P1509" s="70">
        <f t="shared" si="54"/>
        <v>0</v>
      </c>
      <c r="Q1509" s="135" t="str">
        <f t="shared" si="53"/>
        <v/>
      </c>
    </row>
    <row r="1510" spans="1:17" x14ac:dyDescent="0.2">
      <c r="A1510" s="363"/>
      <c r="B1510" s="348"/>
      <c r="C1510" s="372"/>
      <c r="D1510" s="350"/>
      <c r="E1510" s="350"/>
      <c r="F1510" s="351"/>
      <c r="G1510" s="350"/>
      <c r="H1510" s="350"/>
      <c r="I1510" s="354"/>
      <c r="J1510" s="353"/>
      <c r="K1510" s="353"/>
      <c r="L1510" s="354"/>
      <c r="M1510" s="353"/>
      <c r="N1510" s="371"/>
      <c r="O1510" s="70">
        <f t="shared" si="54"/>
        <v>0</v>
      </c>
      <c r="P1510" s="70">
        <f t="shared" si="54"/>
        <v>0</v>
      </c>
      <c r="Q1510" s="135" t="str">
        <f t="shared" si="53"/>
        <v/>
      </c>
    </row>
    <row r="1511" spans="1:17" x14ac:dyDescent="0.2">
      <c r="A1511" s="363"/>
      <c r="B1511" s="348"/>
      <c r="C1511" s="372"/>
      <c r="D1511" s="350"/>
      <c r="E1511" s="350"/>
      <c r="F1511" s="351"/>
      <c r="G1511" s="350"/>
      <c r="H1511" s="350"/>
      <c r="I1511" s="354"/>
      <c r="J1511" s="353"/>
      <c r="K1511" s="353"/>
      <c r="L1511" s="354"/>
      <c r="M1511" s="353"/>
      <c r="N1511" s="371"/>
      <c r="O1511" s="70">
        <f t="shared" si="54"/>
        <v>0</v>
      </c>
      <c r="P1511" s="70">
        <f t="shared" si="54"/>
        <v>0</v>
      </c>
      <c r="Q1511" s="135" t="str">
        <f t="shared" si="53"/>
        <v/>
      </c>
    </row>
    <row r="1512" spans="1:17" x14ac:dyDescent="0.2">
      <c r="A1512" s="363"/>
      <c r="B1512" s="348"/>
      <c r="C1512" s="372"/>
      <c r="D1512" s="350"/>
      <c r="E1512" s="350"/>
      <c r="F1512" s="351"/>
      <c r="G1512" s="350"/>
      <c r="H1512" s="350"/>
      <c r="I1512" s="354"/>
      <c r="J1512" s="353"/>
      <c r="K1512" s="353"/>
      <c r="L1512" s="354"/>
      <c r="M1512" s="353"/>
      <c r="N1512" s="371"/>
      <c r="O1512" s="70">
        <f t="shared" si="54"/>
        <v>0</v>
      </c>
      <c r="P1512" s="70">
        <f t="shared" si="54"/>
        <v>0</v>
      </c>
      <c r="Q1512" s="135" t="str">
        <f t="shared" si="53"/>
        <v/>
      </c>
    </row>
    <row r="1513" spans="1:17" x14ac:dyDescent="0.2">
      <c r="A1513" s="363"/>
      <c r="B1513" s="348"/>
      <c r="C1513" s="372"/>
      <c r="D1513" s="350"/>
      <c r="E1513" s="350"/>
      <c r="F1513" s="351"/>
      <c r="G1513" s="350"/>
      <c r="H1513" s="350"/>
      <c r="I1513" s="354"/>
      <c r="J1513" s="353"/>
      <c r="K1513" s="353"/>
      <c r="L1513" s="354"/>
      <c r="M1513" s="353"/>
      <c r="N1513" s="371"/>
      <c r="O1513" s="70">
        <f t="shared" si="54"/>
        <v>0</v>
      </c>
      <c r="P1513" s="70">
        <f t="shared" si="54"/>
        <v>0</v>
      </c>
      <c r="Q1513" s="135" t="str">
        <f t="shared" si="53"/>
        <v/>
      </c>
    </row>
    <row r="1514" spans="1:17" x14ac:dyDescent="0.2">
      <c r="A1514" s="363"/>
      <c r="B1514" s="348"/>
      <c r="C1514" s="372"/>
      <c r="D1514" s="350"/>
      <c r="E1514" s="350"/>
      <c r="F1514" s="351"/>
      <c r="G1514" s="350"/>
      <c r="H1514" s="350"/>
      <c r="I1514" s="354"/>
      <c r="J1514" s="353"/>
      <c r="K1514" s="353"/>
      <c r="L1514" s="354"/>
      <c r="M1514" s="353"/>
      <c r="N1514" s="371"/>
      <c r="O1514" s="70">
        <f t="shared" si="54"/>
        <v>0</v>
      </c>
      <c r="P1514" s="70">
        <f t="shared" si="54"/>
        <v>0</v>
      </c>
      <c r="Q1514" s="135" t="str">
        <f t="shared" si="53"/>
        <v/>
      </c>
    </row>
    <row r="1515" spans="1:17" x14ac:dyDescent="0.2">
      <c r="A1515" s="363"/>
      <c r="B1515" s="348"/>
      <c r="C1515" s="372"/>
      <c r="D1515" s="350"/>
      <c r="E1515" s="350"/>
      <c r="F1515" s="351"/>
      <c r="G1515" s="350"/>
      <c r="H1515" s="350"/>
      <c r="I1515" s="354"/>
      <c r="J1515" s="353"/>
      <c r="K1515" s="353"/>
      <c r="L1515" s="354"/>
      <c r="M1515" s="353"/>
      <c r="N1515" s="371"/>
      <c r="O1515" s="70">
        <f t="shared" si="54"/>
        <v>0</v>
      </c>
      <c r="P1515" s="70">
        <f t="shared" si="54"/>
        <v>0</v>
      </c>
      <c r="Q1515" s="135" t="str">
        <f t="shared" si="53"/>
        <v/>
      </c>
    </row>
    <row r="1516" spans="1:17" x14ac:dyDescent="0.2">
      <c r="A1516" s="363"/>
      <c r="B1516" s="348"/>
      <c r="C1516" s="372"/>
      <c r="D1516" s="350"/>
      <c r="E1516" s="350"/>
      <c r="F1516" s="351"/>
      <c r="G1516" s="350"/>
      <c r="H1516" s="350"/>
      <c r="I1516" s="354"/>
      <c r="J1516" s="353"/>
      <c r="K1516" s="353"/>
      <c r="L1516" s="354"/>
      <c r="M1516" s="353"/>
      <c r="N1516" s="371"/>
      <c r="O1516" s="70">
        <f t="shared" si="54"/>
        <v>0</v>
      </c>
      <c r="P1516" s="70">
        <f t="shared" si="54"/>
        <v>0</v>
      </c>
      <c r="Q1516" s="135" t="str">
        <f t="shared" si="53"/>
        <v/>
      </c>
    </row>
    <row r="1517" spans="1:17" x14ac:dyDescent="0.2">
      <c r="A1517" s="363"/>
      <c r="B1517" s="348"/>
      <c r="C1517" s="372"/>
      <c r="D1517" s="350"/>
      <c r="E1517" s="350"/>
      <c r="F1517" s="351"/>
      <c r="G1517" s="350"/>
      <c r="H1517" s="350"/>
      <c r="I1517" s="354"/>
      <c r="J1517" s="353"/>
      <c r="K1517" s="353"/>
      <c r="L1517" s="354"/>
      <c r="M1517" s="353"/>
      <c r="N1517" s="371"/>
      <c r="O1517" s="70">
        <f t="shared" si="54"/>
        <v>0</v>
      </c>
      <c r="P1517" s="70">
        <f t="shared" si="54"/>
        <v>0</v>
      </c>
      <c r="Q1517" s="135" t="str">
        <f t="shared" si="53"/>
        <v/>
      </c>
    </row>
    <row r="1518" spans="1:17" x14ac:dyDescent="0.2">
      <c r="A1518" s="363"/>
      <c r="B1518" s="348"/>
      <c r="C1518" s="372"/>
      <c r="D1518" s="350"/>
      <c r="E1518" s="350"/>
      <c r="F1518" s="351"/>
      <c r="G1518" s="350"/>
      <c r="H1518" s="350"/>
      <c r="I1518" s="354"/>
      <c r="J1518" s="353"/>
      <c r="K1518" s="353"/>
      <c r="L1518" s="354"/>
      <c r="M1518" s="353"/>
      <c r="N1518" s="371"/>
      <c r="O1518" s="70">
        <f t="shared" si="54"/>
        <v>0</v>
      </c>
      <c r="P1518" s="70">
        <f t="shared" si="54"/>
        <v>0</v>
      </c>
      <c r="Q1518" s="135" t="str">
        <f t="shared" si="53"/>
        <v/>
      </c>
    </row>
    <row r="1519" spans="1:17" x14ac:dyDescent="0.2">
      <c r="A1519" s="363"/>
      <c r="B1519" s="348"/>
      <c r="C1519" s="372"/>
      <c r="D1519" s="350"/>
      <c r="E1519" s="350"/>
      <c r="F1519" s="351"/>
      <c r="G1519" s="350"/>
      <c r="H1519" s="350"/>
      <c r="I1519" s="354"/>
      <c r="J1519" s="353"/>
      <c r="K1519" s="353"/>
      <c r="L1519" s="354"/>
      <c r="M1519" s="353"/>
      <c r="N1519" s="371"/>
      <c r="O1519" s="70">
        <f t="shared" si="54"/>
        <v>0</v>
      </c>
      <c r="P1519" s="70">
        <f t="shared" si="54"/>
        <v>0</v>
      </c>
      <c r="Q1519" s="135" t="str">
        <f t="shared" si="53"/>
        <v/>
      </c>
    </row>
    <row r="1520" spans="1:17" x14ac:dyDescent="0.2">
      <c r="A1520" s="363"/>
      <c r="B1520" s="348"/>
      <c r="C1520" s="372"/>
      <c r="D1520" s="350"/>
      <c r="E1520" s="352"/>
      <c r="F1520" s="351"/>
      <c r="G1520" s="350"/>
      <c r="H1520" s="350"/>
      <c r="I1520" s="354"/>
      <c r="J1520" s="353"/>
      <c r="K1520" s="353"/>
      <c r="L1520" s="354"/>
      <c r="M1520" s="353"/>
      <c r="N1520" s="371"/>
      <c r="O1520" s="70">
        <f t="shared" si="54"/>
        <v>0</v>
      </c>
      <c r="P1520" s="70">
        <f t="shared" si="54"/>
        <v>0</v>
      </c>
      <c r="Q1520" s="135" t="str">
        <f t="shared" si="53"/>
        <v/>
      </c>
    </row>
    <row r="1521" spans="1:17" x14ac:dyDescent="0.2">
      <c r="A1521" s="363"/>
      <c r="B1521" s="348"/>
      <c r="C1521" s="372"/>
      <c r="D1521" s="350"/>
      <c r="E1521" s="350"/>
      <c r="F1521" s="351"/>
      <c r="G1521" s="350"/>
      <c r="H1521" s="350"/>
      <c r="I1521" s="354"/>
      <c r="J1521" s="353"/>
      <c r="K1521" s="353"/>
      <c r="L1521" s="354"/>
      <c r="M1521" s="353"/>
      <c r="N1521" s="371"/>
      <c r="O1521" s="70">
        <f t="shared" si="54"/>
        <v>0</v>
      </c>
      <c r="P1521" s="70">
        <f t="shared" si="54"/>
        <v>0</v>
      </c>
      <c r="Q1521" s="135" t="str">
        <f t="shared" si="53"/>
        <v/>
      </c>
    </row>
    <row r="1522" spans="1:17" x14ac:dyDescent="0.2">
      <c r="A1522" s="363"/>
      <c r="B1522" s="348"/>
      <c r="C1522" s="372"/>
      <c r="D1522" s="350"/>
      <c r="E1522" s="350"/>
      <c r="F1522" s="351"/>
      <c r="G1522" s="350"/>
      <c r="H1522" s="350"/>
      <c r="I1522" s="354"/>
      <c r="J1522" s="353"/>
      <c r="K1522" s="353"/>
      <c r="L1522" s="354"/>
      <c r="M1522" s="353"/>
      <c r="N1522" s="371"/>
      <c r="O1522" s="70">
        <f t="shared" si="54"/>
        <v>0</v>
      </c>
      <c r="P1522" s="70">
        <f t="shared" si="54"/>
        <v>0</v>
      </c>
      <c r="Q1522" s="135" t="str">
        <f t="shared" si="53"/>
        <v/>
      </c>
    </row>
    <row r="1523" spans="1:17" x14ac:dyDescent="0.2">
      <c r="A1523" s="363"/>
      <c r="B1523" s="348"/>
      <c r="C1523" s="372"/>
      <c r="D1523" s="350"/>
      <c r="E1523" s="350"/>
      <c r="F1523" s="351"/>
      <c r="G1523" s="350"/>
      <c r="H1523" s="350"/>
      <c r="I1523" s="354"/>
      <c r="J1523" s="353"/>
      <c r="K1523" s="353"/>
      <c r="L1523" s="354"/>
      <c r="M1523" s="353"/>
      <c r="N1523" s="371"/>
      <c r="O1523" s="70">
        <f t="shared" si="54"/>
        <v>0</v>
      </c>
      <c r="P1523" s="70">
        <f t="shared" si="54"/>
        <v>0</v>
      </c>
      <c r="Q1523" s="135" t="str">
        <f t="shared" si="53"/>
        <v/>
      </c>
    </row>
    <row r="1524" spans="1:17" x14ac:dyDescent="0.2">
      <c r="A1524" s="363"/>
      <c r="B1524" s="348"/>
      <c r="C1524" s="372"/>
      <c r="D1524" s="350"/>
      <c r="E1524" s="350"/>
      <c r="F1524" s="351"/>
      <c r="G1524" s="350"/>
      <c r="H1524" s="350"/>
      <c r="I1524" s="354"/>
      <c r="J1524" s="353"/>
      <c r="K1524" s="353"/>
      <c r="L1524" s="354"/>
      <c r="M1524" s="353"/>
      <c r="N1524" s="371"/>
      <c r="O1524" s="70">
        <f t="shared" si="54"/>
        <v>0</v>
      </c>
      <c r="P1524" s="70">
        <f t="shared" si="54"/>
        <v>0</v>
      </c>
      <c r="Q1524" s="135" t="str">
        <f t="shared" si="53"/>
        <v/>
      </c>
    </row>
    <row r="1525" spans="1:17" x14ac:dyDescent="0.2">
      <c r="A1525" s="363"/>
      <c r="B1525" s="348"/>
      <c r="C1525" s="372"/>
      <c r="D1525" s="350"/>
      <c r="E1525" s="350"/>
      <c r="F1525" s="351"/>
      <c r="G1525" s="350"/>
      <c r="H1525" s="350"/>
      <c r="I1525" s="354"/>
      <c r="J1525" s="353"/>
      <c r="K1525" s="353"/>
      <c r="L1525" s="354"/>
      <c r="M1525" s="353"/>
      <c r="N1525" s="371"/>
      <c r="O1525" s="70">
        <f t="shared" si="54"/>
        <v>0</v>
      </c>
      <c r="P1525" s="70">
        <f t="shared" si="54"/>
        <v>0</v>
      </c>
      <c r="Q1525" s="135" t="str">
        <f t="shared" si="53"/>
        <v/>
      </c>
    </row>
    <row r="1526" spans="1:17" x14ac:dyDescent="0.2">
      <c r="A1526" s="363"/>
      <c r="B1526" s="348"/>
      <c r="C1526" s="372"/>
      <c r="D1526" s="350"/>
      <c r="E1526" s="350"/>
      <c r="F1526" s="351"/>
      <c r="G1526" s="350"/>
      <c r="H1526" s="350"/>
      <c r="I1526" s="354"/>
      <c r="J1526" s="353"/>
      <c r="K1526" s="353"/>
      <c r="L1526" s="354"/>
      <c r="M1526" s="353"/>
      <c r="N1526" s="371"/>
      <c r="O1526" s="70">
        <f t="shared" si="54"/>
        <v>0</v>
      </c>
      <c r="P1526" s="70">
        <f t="shared" si="54"/>
        <v>0</v>
      </c>
      <c r="Q1526" s="135" t="str">
        <f t="shared" si="53"/>
        <v/>
      </c>
    </row>
    <row r="1527" spans="1:17" x14ac:dyDescent="0.2">
      <c r="A1527" s="363"/>
      <c r="B1527" s="348"/>
      <c r="C1527" s="372"/>
      <c r="D1527" s="350"/>
      <c r="E1527" s="350"/>
      <c r="F1527" s="351"/>
      <c r="G1527" s="350"/>
      <c r="H1527" s="350"/>
      <c r="I1527" s="354"/>
      <c r="J1527" s="353"/>
      <c r="K1527" s="353"/>
      <c r="L1527" s="354"/>
      <c r="M1527" s="353"/>
      <c r="N1527" s="371"/>
      <c r="O1527" s="70">
        <f t="shared" si="54"/>
        <v>0</v>
      </c>
      <c r="P1527" s="70">
        <f t="shared" si="54"/>
        <v>0</v>
      </c>
      <c r="Q1527" s="135" t="str">
        <f t="shared" si="53"/>
        <v/>
      </c>
    </row>
    <row r="1528" spans="1:17" x14ac:dyDescent="0.2">
      <c r="A1528" s="363"/>
      <c r="B1528" s="348"/>
      <c r="C1528" s="372"/>
      <c r="D1528" s="350"/>
      <c r="E1528" s="350"/>
      <c r="F1528" s="351"/>
      <c r="G1528" s="350"/>
      <c r="H1528" s="350"/>
      <c r="I1528" s="354"/>
      <c r="J1528" s="353"/>
      <c r="K1528" s="353"/>
      <c r="L1528" s="354"/>
      <c r="M1528" s="353"/>
      <c r="N1528" s="371"/>
      <c r="O1528" s="70">
        <f t="shared" si="54"/>
        <v>0</v>
      </c>
      <c r="P1528" s="70">
        <f t="shared" si="54"/>
        <v>0</v>
      </c>
      <c r="Q1528" s="135" t="str">
        <f t="shared" si="53"/>
        <v/>
      </c>
    </row>
    <row r="1529" spans="1:17" x14ac:dyDescent="0.2">
      <c r="A1529" s="363"/>
      <c r="B1529" s="348"/>
      <c r="C1529" s="372"/>
      <c r="D1529" s="350"/>
      <c r="E1529" s="350"/>
      <c r="F1529" s="351"/>
      <c r="G1529" s="350"/>
      <c r="H1529" s="350"/>
      <c r="I1529" s="354"/>
      <c r="J1529" s="353"/>
      <c r="K1529" s="353"/>
      <c r="L1529" s="354"/>
      <c r="M1529" s="353"/>
      <c r="N1529" s="371"/>
      <c r="O1529" s="70">
        <f t="shared" si="54"/>
        <v>0</v>
      </c>
      <c r="P1529" s="70">
        <f t="shared" si="54"/>
        <v>0</v>
      </c>
      <c r="Q1529" s="135" t="str">
        <f t="shared" si="53"/>
        <v/>
      </c>
    </row>
    <row r="1530" spans="1:17" x14ac:dyDescent="0.2">
      <c r="A1530" s="363"/>
      <c r="B1530" s="348"/>
      <c r="C1530" s="372"/>
      <c r="D1530" s="350"/>
      <c r="E1530" s="350"/>
      <c r="F1530" s="351"/>
      <c r="G1530" s="350"/>
      <c r="H1530" s="350"/>
      <c r="I1530" s="354"/>
      <c r="J1530" s="353"/>
      <c r="K1530" s="353"/>
      <c r="L1530" s="354"/>
      <c r="M1530" s="353"/>
      <c r="N1530" s="371"/>
      <c r="O1530" s="70">
        <f t="shared" si="54"/>
        <v>0</v>
      </c>
      <c r="P1530" s="70">
        <f t="shared" si="54"/>
        <v>0</v>
      </c>
      <c r="Q1530" s="135" t="str">
        <f t="shared" si="53"/>
        <v/>
      </c>
    </row>
    <row r="1531" spans="1:17" x14ac:dyDescent="0.2">
      <c r="A1531" s="363"/>
      <c r="B1531" s="348"/>
      <c r="C1531" s="372"/>
      <c r="D1531" s="350"/>
      <c r="E1531" s="350"/>
      <c r="F1531" s="351"/>
      <c r="G1531" s="350"/>
      <c r="H1531" s="350"/>
      <c r="I1531" s="354"/>
      <c r="J1531" s="353"/>
      <c r="K1531" s="353"/>
      <c r="L1531" s="354"/>
      <c r="M1531" s="353"/>
      <c r="N1531" s="371"/>
      <c r="O1531" s="70">
        <f t="shared" si="54"/>
        <v>0</v>
      </c>
      <c r="P1531" s="70">
        <f t="shared" si="54"/>
        <v>0</v>
      </c>
      <c r="Q1531" s="135" t="str">
        <f t="shared" si="53"/>
        <v/>
      </c>
    </row>
    <row r="1532" spans="1:17" x14ac:dyDescent="0.2">
      <c r="A1532" s="363"/>
      <c r="B1532" s="348"/>
      <c r="C1532" s="372"/>
      <c r="D1532" s="350"/>
      <c r="E1532" s="350"/>
      <c r="F1532" s="351"/>
      <c r="G1532" s="350"/>
      <c r="H1532" s="350"/>
      <c r="I1532" s="354"/>
      <c r="J1532" s="353"/>
      <c r="K1532" s="353"/>
      <c r="L1532" s="354"/>
      <c r="M1532" s="353"/>
      <c r="N1532" s="371"/>
      <c r="O1532" s="70">
        <f t="shared" si="54"/>
        <v>0</v>
      </c>
      <c r="P1532" s="70">
        <f t="shared" si="54"/>
        <v>0</v>
      </c>
      <c r="Q1532" s="135" t="str">
        <f t="shared" si="53"/>
        <v/>
      </c>
    </row>
    <row r="1533" spans="1:17" x14ac:dyDescent="0.2">
      <c r="A1533" s="363"/>
      <c r="B1533" s="348"/>
      <c r="C1533" s="372"/>
      <c r="D1533" s="350"/>
      <c r="E1533" s="350"/>
      <c r="F1533" s="351"/>
      <c r="G1533" s="350"/>
      <c r="H1533" s="350"/>
      <c r="I1533" s="354"/>
      <c r="J1533" s="353"/>
      <c r="K1533" s="353"/>
      <c r="L1533" s="354"/>
      <c r="M1533" s="353"/>
      <c r="N1533" s="371"/>
      <c r="O1533" s="70">
        <f t="shared" si="54"/>
        <v>0</v>
      </c>
      <c r="P1533" s="70">
        <f t="shared" si="54"/>
        <v>0</v>
      </c>
      <c r="Q1533" s="135" t="str">
        <f t="shared" si="53"/>
        <v/>
      </c>
    </row>
    <row r="1534" spans="1:17" x14ac:dyDescent="0.2">
      <c r="A1534" s="363"/>
      <c r="B1534" s="348"/>
      <c r="C1534" s="372"/>
      <c r="D1534" s="350"/>
      <c r="E1534" s="350"/>
      <c r="F1534" s="351"/>
      <c r="G1534" s="350"/>
      <c r="H1534" s="350"/>
      <c r="I1534" s="354"/>
      <c r="J1534" s="353"/>
      <c r="K1534" s="353"/>
      <c r="L1534" s="354"/>
      <c r="M1534" s="353"/>
      <c r="N1534" s="371"/>
      <c r="O1534" s="70">
        <f t="shared" si="54"/>
        <v>0</v>
      </c>
      <c r="P1534" s="70">
        <f t="shared" si="54"/>
        <v>0</v>
      </c>
      <c r="Q1534" s="135" t="str">
        <f t="shared" si="53"/>
        <v/>
      </c>
    </row>
    <row r="1535" spans="1:17" x14ac:dyDescent="0.2">
      <c r="A1535" s="363"/>
      <c r="B1535" s="348"/>
      <c r="C1535" s="372"/>
      <c r="D1535" s="350"/>
      <c r="E1535" s="350"/>
      <c r="F1535" s="351"/>
      <c r="G1535" s="350"/>
      <c r="H1535" s="350"/>
      <c r="I1535" s="354"/>
      <c r="J1535" s="353"/>
      <c r="K1535" s="353"/>
      <c r="L1535" s="354"/>
      <c r="M1535" s="353"/>
      <c r="N1535" s="371"/>
      <c r="O1535" s="70">
        <f t="shared" si="54"/>
        <v>0</v>
      </c>
      <c r="P1535" s="70">
        <f t="shared" si="54"/>
        <v>0</v>
      </c>
      <c r="Q1535" s="135" t="str">
        <f t="shared" si="53"/>
        <v/>
      </c>
    </row>
    <row r="1536" spans="1:17" x14ac:dyDescent="0.2">
      <c r="A1536" s="363"/>
      <c r="B1536" s="348"/>
      <c r="C1536" s="372"/>
      <c r="D1536" s="350"/>
      <c r="E1536" s="350"/>
      <c r="F1536" s="351"/>
      <c r="G1536" s="350"/>
      <c r="H1536" s="350"/>
      <c r="I1536" s="354"/>
      <c r="J1536" s="353"/>
      <c r="K1536" s="353"/>
      <c r="L1536" s="354"/>
      <c r="M1536" s="353"/>
      <c r="N1536" s="371"/>
      <c r="O1536" s="70">
        <f t="shared" si="54"/>
        <v>0</v>
      </c>
      <c r="P1536" s="70">
        <f t="shared" si="54"/>
        <v>0</v>
      </c>
      <c r="Q1536" s="135" t="str">
        <f t="shared" si="53"/>
        <v/>
      </c>
    </row>
    <row r="1537" spans="1:17" x14ac:dyDescent="0.2">
      <c r="A1537" s="363"/>
      <c r="B1537" s="348"/>
      <c r="C1537" s="372"/>
      <c r="D1537" s="350"/>
      <c r="E1537" s="350"/>
      <c r="F1537" s="351"/>
      <c r="G1537" s="350"/>
      <c r="H1537" s="350"/>
      <c r="I1537" s="354"/>
      <c r="J1537" s="353"/>
      <c r="K1537" s="353"/>
      <c r="L1537" s="354"/>
      <c r="M1537" s="353"/>
      <c r="N1537" s="371"/>
      <c r="O1537" s="70">
        <f t="shared" si="54"/>
        <v>0</v>
      </c>
      <c r="P1537" s="70">
        <f t="shared" si="54"/>
        <v>0</v>
      </c>
      <c r="Q1537" s="135" t="str">
        <f t="shared" si="53"/>
        <v/>
      </c>
    </row>
    <row r="1538" spans="1:17" x14ac:dyDescent="0.2">
      <c r="A1538" s="363"/>
      <c r="B1538" s="348"/>
      <c r="C1538" s="372"/>
      <c r="D1538" s="350"/>
      <c r="E1538" s="350"/>
      <c r="F1538" s="351"/>
      <c r="G1538" s="350"/>
      <c r="H1538" s="350"/>
      <c r="I1538" s="354"/>
      <c r="J1538" s="353"/>
      <c r="K1538" s="353"/>
      <c r="L1538" s="354"/>
      <c r="M1538" s="353"/>
      <c r="N1538" s="371"/>
      <c r="O1538" s="70">
        <f t="shared" si="54"/>
        <v>0</v>
      </c>
      <c r="P1538" s="70">
        <f t="shared" si="54"/>
        <v>0</v>
      </c>
      <c r="Q1538" s="135" t="str">
        <f t="shared" si="53"/>
        <v/>
      </c>
    </row>
    <row r="1539" spans="1:17" x14ac:dyDescent="0.2">
      <c r="A1539" s="363"/>
      <c r="B1539" s="348"/>
      <c r="C1539" s="372"/>
      <c r="D1539" s="350"/>
      <c r="E1539" s="350"/>
      <c r="F1539" s="351"/>
      <c r="G1539" s="350"/>
      <c r="H1539" s="350"/>
      <c r="I1539" s="354"/>
      <c r="J1539" s="353"/>
      <c r="K1539" s="353"/>
      <c r="L1539" s="354"/>
      <c r="M1539" s="353"/>
      <c r="N1539" s="371"/>
      <c r="O1539" s="70">
        <f t="shared" si="54"/>
        <v>0</v>
      </c>
      <c r="P1539" s="70">
        <f t="shared" si="54"/>
        <v>0</v>
      </c>
      <c r="Q1539" s="135" t="str">
        <f t="shared" si="53"/>
        <v/>
      </c>
    </row>
    <row r="1540" spans="1:17" x14ac:dyDescent="0.2">
      <c r="A1540" s="363"/>
      <c r="B1540" s="348"/>
      <c r="C1540" s="372"/>
      <c r="D1540" s="350"/>
      <c r="E1540" s="350"/>
      <c r="F1540" s="351"/>
      <c r="G1540" s="350"/>
      <c r="H1540" s="350"/>
      <c r="I1540" s="354"/>
      <c r="J1540" s="353"/>
      <c r="K1540" s="353"/>
      <c r="L1540" s="354"/>
      <c r="M1540" s="353"/>
      <c r="N1540" s="371"/>
      <c r="O1540" s="70">
        <f t="shared" si="54"/>
        <v>0</v>
      </c>
      <c r="P1540" s="70">
        <f t="shared" si="54"/>
        <v>0</v>
      </c>
      <c r="Q1540" s="135" t="str">
        <f t="shared" si="53"/>
        <v/>
      </c>
    </row>
    <row r="1541" spans="1:17" x14ac:dyDescent="0.2">
      <c r="A1541" s="363"/>
      <c r="B1541" s="348"/>
      <c r="C1541" s="372"/>
      <c r="D1541" s="350"/>
      <c r="E1541" s="350"/>
      <c r="F1541" s="351"/>
      <c r="G1541" s="350"/>
      <c r="H1541" s="350"/>
      <c r="I1541" s="354"/>
      <c r="J1541" s="353"/>
      <c r="K1541" s="353"/>
      <c r="L1541" s="354"/>
      <c r="M1541" s="353"/>
      <c r="N1541" s="371"/>
      <c r="O1541" s="70">
        <f t="shared" si="54"/>
        <v>0</v>
      </c>
      <c r="P1541" s="70">
        <f t="shared" si="54"/>
        <v>0</v>
      </c>
      <c r="Q1541" s="135" t="str">
        <f t="shared" ref="Q1541:Q1604" si="55">SUBSTITUTE(D1541," ","_")</f>
        <v/>
      </c>
    </row>
    <row r="1542" spans="1:17" x14ac:dyDescent="0.2">
      <c r="A1542" s="363"/>
      <c r="B1542" s="348"/>
      <c r="C1542" s="372"/>
      <c r="D1542" s="350"/>
      <c r="E1542" s="350"/>
      <c r="F1542" s="351"/>
      <c r="G1542" s="350"/>
      <c r="H1542" s="350"/>
      <c r="I1542" s="354"/>
      <c r="J1542" s="353"/>
      <c r="K1542" s="353"/>
      <c r="L1542" s="354"/>
      <c r="M1542" s="353"/>
      <c r="N1542" s="371"/>
      <c r="O1542" s="70">
        <f t="shared" si="54"/>
        <v>0</v>
      </c>
      <c r="P1542" s="70">
        <f t="shared" si="54"/>
        <v>0</v>
      </c>
      <c r="Q1542" s="135" t="str">
        <f t="shared" si="55"/>
        <v/>
      </c>
    </row>
    <row r="1543" spans="1:17" x14ac:dyDescent="0.2">
      <c r="A1543" s="363"/>
      <c r="B1543" s="348"/>
      <c r="C1543" s="372"/>
      <c r="D1543" s="350"/>
      <c r="E1543" s="350"/>
      <c r="F1543" s="351"/>
      <c r="G1543" s="350"/>
      <c r="H1543" s="350"/>
      <c r="I1543" s="354"/>
      <c r="J1543" s="353"/>
      <c r="K1543" s="353"/>
      <c r="L1543" s="354"/>
      <c r="M1543" s="353"/>
      <c r="N1543" s="371"/>
      <c r="O1543" s="70">
        <f t="shared" si="54"/>
        <v>0</v>
      </c>
      <c r="P1543" s="70">
        <f t="shared" si="54"/>
        <v>0</v>
      </c>
      <c r="Q1543" s="135" t="str">
        <f t="shared" si="55"/>
        <v/>
      </c>
    </row>
    <row r="1544" spans="1:17" x14ac:dyDescent="0.2">
      <c r="A1544" s="363"/>
      <c r="B1544" s="348"/>
      <c r="C1544" s="372"/>
      <c r="D1544" s="350"/>
      <c r="E1544" s="350"/>
      <c r="F1544" s="351"/>
      <c r="G1544" s="350"/>
      <c r="H1544" s="350"/>
      <c r="I1544" s="354"/>
      <c r="J1544" s="353"/>
      <c r="K1544" s="353"/>
      <c r="L1544" s="354"/>
      <c r="M1544" s="353"/>
      <c r="N1544" s="371"/>
      <c r="O1544" s="70">
        <f t="shared" si="54"/>
        <v>0</v>
      </c>
      <c r="P1544" s="70">
        <f t="shared" si="54"/>
        <v>0</v>
      </c>
      <c r="Q1544" s="135" t="str">
        <f t="shared" si="55"/>
        <v/>
      </c>
    </row>
    <row r="1545" spans="1:17" x14ac:dyDescent="0.2">
      <c r="A1545" s="363"/>
      <c r="B1545" s="348"/>
      <c r="C1545" s="372"/>
      <c r="D1545" s="350"/>
      <c r="E1545" s="350"/>
      <c r="F1545" s="351"/>
      <c r="G1545" s="350"/>
      <c r="H1545" s="350"/>
      <c r="I1545" s="354"/>
      <c r="J1545" s="353"/>
      <c r="K1545" s="353"/>
      <c r="L1545" s="354"/>
      <c r="M1545" s="353"/>
      <c r="N1545" s="371"/>
      <c r="O1545" s="70">
        <f t="shared" si="54"/>
        <v>0</v>
      </c>
      <c r="P1545" s="70">
        <f t="shared" si="54"/>
        <v>0</v>
      </c>
      <c r="Q1545" s="135" t="str">
        <f t="shared" si="55"/>
        <v/>
      </c>
    </row>
    <row r="1546" spans="1:17" x14ac:dyDescent="0.2">
      <c r="A1546" s="363"/>
      <c r="B1546" s="348"/>
      <c r="C1546" s="372"/>
      <c r="D1546" s="350"/>
      <c r="E1546" s="350"/>
      <c r="F1546" s="351"/>
      <c r="G1546" s="350"/>
      <c r="H1546" s="350"/>
      <c r="I1546" s="354"/>
      <c r="J1546" s="353"/>
      <c r="K1546" s="353"/>
      <c r="L1546" s="354"/>
      <c r="M1546" s="353"/>
      <c r="N1546" s="371"/>
      <c r="O1546" s="70">
        <f t="shared" si="54"/>
        <v>0</v>
      </c>
      <c r="P1546" s="70">
        <f t="shared" si="54"/>
        <v>0</v>
      </c>
      <c r="Q1546" s="135" t="str">
        <f t="shared" si="55"/>
        <v/>
      </c>
    </row>
    <row r="1547" spans="1:17" x14ac:dyDescent="0.2">
      <c r="A1547" s="363"/>
      <c r="B1547" s="348"/>
      <c r="C1547" s="372"/>
      <c r="D1547" s="350"/>
      <c r="E1547" s="350"/>
      <c r="F1547" s="351"/>
      <c r="G1547" s="350"/>
      <c r="H1547" s="350"/>
      <c r="I1547" s="354"/>
      <c r="J1547" s="353"/>
      <c r="K1547" s="353"/>
      <c r="L1547" s="354"/>
      <c r="M1547" s="353"/>
      <c r="N1547" s="371"/>
      <c r="O1547" s="70">
        <f t="shared" si="54"/>
        <v>0</v>
      </c>
      <c r="P1547" s="70">
        <f t="shared" si="54"/>
        <v>0</v>
      </c>
      <c r="Q1547" s="135" t="str">
        <f t="shared" si="55"/>
        <v/>
      </c>
    </row>
    <row r="1548" spans="1:17" x14ac:dyDescent="0.2">
      <c r="A1548" s="363"/>
      <c r="B1548" s="348"/>
      <c r="C1548" s="372"/>
      <c r="D1548" s="350"/>
      <c r="E1548" s="350"/>
      <c r="F1548" s="351"/>
      <c r="G1548" s="350"/>
      <c r="H1548" s="350"/>
      <c r="I1548" s="354"/>
      <c r="J1548" s="353"/>
      <c r="K1548" s="353"/>
      <c r="L1548" s="354"/>
      <c r="M1548" s="353"/>
      <c r="N1548" s="371"/>
      <c r="O1548" s="70">
        <f t="shared" si="54"/>
        <v>0</v>
      </c>
      <c r="P1548" s="70">
        <f t="shared" si="54"/>
        <v>0</v>
      </c>
      <c r="Q1548" s="135" t="str">
        <f t="shared" si="55"/>
        <v/>
      </c>
    </row>
    <row r="1549" spans="1:17" x14ac:dyDescent="0.2">
      <c r="A1549" s="363"/>
      <c r="B1549" s="348"/>
      <c r="C1549" s="372"/>
      <c r="D1549" s="350"/>
      <c r="E1549" s="350"/>
      <c r="F1549" s="351"/>
      <c r="G1549" s="350"/>
      <c r="H1549" s="350"/>
      <c r="I1549" s="354"/>
      <c r="J1549" s="353"/>
      <c r="K1549" s="353"/>
      <c r="L1549" s="354"/>
      <c r="M1549" s="353"/>
      <c r="N1549" s="371"/>
      <c r="O1549" s="70">
        <f t="shared" si="54"/>
        <v>0</v>
      </c>
      <c r="P1549" s="70">
        <f t="shared" si="54"/>
        <v>0</v>
      </c>
      <c r="Q1549" s="135" t="str">
        <f t="shared" si="55"/>
        <v/>
      </c>
    </row>
    <row r="1550" spans="1:17" x14ac:dyDescent="0.2">
      <c r="A1550" s="363"/>
      <c r="B1550" s="348"/>
      <c r="C1550" s="372"/>
      <c r="D1550" s="350"/>
      <c r="E1550" s="350"/>
      <c r="F1550" s="351"/>
      <c r="G1550" s="350"/>
      <c r="H1550" s="350"/>
      <c r="I1550" s="354"/>
      <c r="J1550" s="353"/>
      <c r="K1550" s="353"/>
      <c r="L1550" s="354"/>
      <c r="M1550" s="353"/>
      <c r="N1550" s="371"/>
      <c r="O1550" s="70">
        <f t="shared" ref="O1550:P1613" si="56">IF(B1550=0,0,IF(YEAR(B1550)=$P$1,MONTH(B1550)-$O$1+1,(YEAR(B1550)-$P$1)*12-$O$1+1+MONTH(B1550)))</f>
        <v>0</v>
      </c>
      <c r="P1550" s="70">
        <f t="shared" si="56"/>
        <v>0</v>
      </c>
      <c r="Q1550" s="135" t="str">
        <f t="shared" si="55"/>
        <v/>
      </c>
    </row>
    <row r="1551" spans="1:17" x14ac:dyDescent="0.2">
      <c r="A1551" s="363"/>
      <c r="B1551" s="348"/>
      <c r="C1551" s="372"/>
      <c r="D1551" s="350"/>
      <c r="E1551" s="350"/>
      <c r="F1551" s="351"/>
      <c r="G1551" s="350"/>
      <c r="H1551" s="350"/>
      <c r="I1551" s="354"/>
      <c r="J1551" s="353"/>
      <c r="K1551" s="353"/>
      <c r="L1551" s="354"/>
      <c r="M1551" s="353"/>
      <c r="N1551" s="371"/>
      <c r="O1551" s="70">
        <f t="shared" si="56"/>
        <v>0</v>
      </c>
      <c r="P1551" s="70">
        <f t="shared" si="56"/>
        <v>0</v>
      </c>
      <c r="Q1551" s="135" t="str">
        <f t="shared" si="55"/>
        <v/>
      </c>
    </row>
    <row r="1552" spans="1:17" x14ac:dyDescent="0.2">
      <c r="A1552" s="363"/>
      <c r="B1552" s="348"/>
      <c r="C1552" s="372"/>
      <c r="D1552" s="350"/>
      <c r="E1552" s="350"/>
      <c r="F1552" s="351"/>
      <c r="G1552" s="350"/>
      <c r="H1552" s="350"/>
      <c r="I1552" s="354"/>
      <c r="J1552" s="353"/>
      <c r="K1552" s="353"/>
      <c r="L1552" s="354"/>
      <c r="M1552" s="353"/>
      <c r="N1552" s="371"/>
      <c r="O1552" s="70">
        <f t="shared" si="56"/>
        <v>0</v>
      </c>
      <c r="P1552" s="70">
        <f t="shared" si="56"/>
        <v>0</v>
      </c>
      <c r="Q1552" s="135" t="str">
        <f t="shared" si="55"/>
        <v/>
      </c>
    </row>
    <row r="1553" spans="1:17" x14ac:dyDescent="0.2">
      <c r="A1553" s="363"/>
      <c r="B1553" s="348"/>
      <c r="C1553" s="372"/>
      <c r="D1553" s="350"/>
      <c r="E1553" s="350"/>
      <c r="F1553" s="351"/>
      <c r="G1553" s="350"/>
      <c r="H1553" s="350"/>
      <c r="I1553" s="354"/>
      <c r="J1553" s="353"/>
      <c r="K1553" s="353"/>
      <c r="L1553" s="354"/>
      <c r="M1553" s="353"/>
      <c r="N1553" s="371"/>
      <c r="O1553" s="70">
        <f t="shared" si="56"/>
        <v>0</v>
      </c>
      <c r="P1553" s="70">
        <f t="shared" si="56"/>
        <v>0</v>
      </c>
      <c r="Q1553" s="135" t="str">
        <f t="shared" si="55"/>
        <v/>
      </c>
    </row>
    <row r="1554" spans="1:17" x14ac:dyDescent="0.2">
      <c r="A1554" s="363"/>
      <c r="B1554" s="348"/>
      <c r="C1554" s="372"/>
      <c r="D1554" s="350"/>
      <c r="E1554" s="350"/>
      <c r="F1554" s="351"/>
      <c r="G1554" s="350"/>
      <c r="H1554" s="350"/>
      <c r="I1554" s="354"/>
      <c r="J1554" s="353"/>
      <c r="K1554" s="353"/>
      <c r="L1554" s="354"/>
      <c r="M1554" s="353"/>
      <c r="N1554" s="371"/>
      <c r="O1554" s="70">
        <f t="shared" si="56"/>
        <v>0</v>
      </c>
      <c r="P1554" s="70">
        <f t="shared" si="56"/>
        <v>0</v>
      </c>
      <c r="Q1554" s="135" t="str">
        <f t="shared" si="55"/>
        <v/>
      </c>
    </row>
    <row r="1555" spans="1:17" x14ac:dyDescent="0.2">
      <c r="A1555" s="363"/>
      <c r="B1555" s="348"/>
      <c r="C1555" s="372"/>
      <c r="D1555" s="350"/>
      <c r="E1555" s="350"/>
      <c r="F1555" s="351"/>
      <c r="G1555" s="350"/>
      <c r="H1555" s="350"/>
      <c r="I1555" s="354"/>
      <c r="J1555" s="353"/>
      <c r="K1555" s="353"/>
      <c r="L1555" s="354"/>
      <c r="M1555" s="353"/>
      <c r="N1555" s="371"/>
      <c r="O1555" s="70">
        <f t="shared" si="56"/>
        <v>0</v>
      </c>
      <c r="P1555" s="70">
        <f t="shared" si="56"/>
        <v>0</v>
      </c>
      <c r="Q1555" s="135" t="str">
        <f t="shared" si="55"/>
        <v/>
      </c>
    </row>
    <row r="1556" spans="1:17" x14ac:dyDescent="0.2">
      <c r="A1556" s="363"/>
      <c r="B1556" s="348"/>
      <c r="C1556" s="372"/>
      <c r="D1556" s="350"/>
      <c r="E1556" s="350"/>
      <c r="F1556" s="351"/>
      <c r="G1556" s="350"/>
      <c r="H1556" s="350"/>
      <c r="I1556" s="354"/>
      <c r="J1556" s="353"/>
      <c r="K1556" s="353"/>
      <c r="L1556" s="354"/>
      <c r="M1556" s="353"/>
      <c r="N1556" s="371"/>
      <c r="O1556" s="70">
        <f t="shared" si="56"/>
        <v>0</v>
      </c>
      <c r="P1556" s="70">
        <f t="shared" si="56"/>
        <v>0</v>
      </c>
      <c r="Q1556" s="135" t="str">
        <f t="shared" si="55"/>
        <v/>
      </c>
    </row>
    <row r="1557" spans="1:17" x14ac:dyDescent="0.2">
      <c r="A1557" s="363"/>
      <c r="B1557" s="348"/>
      <c r="C1557" s="372"/>
      <c r="D1557" s="350"/>
      <c r="E1557" s="350"/>
      <c r="F1557" s="351"/>
      <c r="G1557" s="350"/>
      <c r="H1557" s="350"/>
      <c r="I1557" s="354"/>
      <c r="J1557" s="353"/>
      <c r="K1557" s="353"/>
      <c r="L1557" s="354"/>
      <c r="M1557" s="353"/>
      <c r="N1557" s="371"/>
      <c r="O1557" s="70">
        <f t="shared" si="56"/>
        <v>0</v>
      </c>
      <c r="P1557" s="70">
        <f t="shared" si="56"/>
        <v>0</v>
      </c>
      <c r="Q1557" s="135" t="str">
        <f t="shared" si="55"/>
        <v/>
      </c>
    </row>
    <row r="1558" spans="1:17" x14ac:dyDescent="0.2">
      <c r="A1558" s="363"/>
      <c r="B1558" s="348"/>
      <c r="C1558" s="372"/>
      <c r="D1558" s="350"/>
      <c r="E1558" s="350"/>
      <c r="F1558" s="351"/>
      <c r="G1558" s="350"/>
      <c r="H1558" s="350"/>
      <c r="I1558" s="354"/>
      <c r="J1558" s="353"/>
      <c r="K1558" s="353"/>
      <c r="L1558" s="354"/>
      <c r="M1558" s="353"/>
      <c r="N1558" s="371"/>
      <c r="O1558" s="70">
        <f t="shared" si="56"/>
        <v>0</v>
      </c>
      <c r="P1558" s="70">
        <f t="shared" si="56"/>
        <v>0</v>
      </c>
      <c r="Q1558" s="135" t="str">
        <f t="shared" si="55"/>
        <v/>
      </c>
    </row>
    <row r="1559" spans="1:17" x14ac:dyDescent="0.2">
      <c r="A1559" s="363"/>
      <c r="B1559" s="348"/>
      <c r="C1559" s="372"/>
      <c r="D1559" s="350"/>
      <c r="E1559" s="350"/>
      <c r="F1559" s="351"/>
      <c r="G1559" s="350"/>
      <c r="H1559" s="350"/>
      <c r="I1559" s="354"/>
      <c r="J1559" s="353"/>
      <c r="K1559" s="353"/>
      <c r="L1559" s="354"/>
      <c r="M1559" s="353"/>
      <c r="N1559" s="371"/>
      <c r="O1559" s="70">
        <f t="shared" si="56"/>
        <v>0</v>
      </c>
      <c r="P1559" s="70">
        <f t="shared" si="56"/>
        <v>0</v>
      </c>
      <c r="Q1559" s="135" t="str">
        <f t="shared" si="55"/>
        <v/>
      </c>
    </row>
    <row r="1560" spans="1:17" x14ac:dyDescent="0.2">
      <c r="A1560" s="363"/>
      <c r="B1560" s="348"/>
      <c r="C1560" s="372"/>
      <c r="D1560" s="350"/>
      <c r="E1560" s="350"/>
      <c r="F1560" s="351"/>
      <c r="G1560" s="350"/>
      <c r="H1560" s="350"/>
      <c r="I1560" s="354"/>
      <c r="J1560" s="353"/>
      <c r="K1560" s="353"/>
      <c r="L1560" s="354"/>
      <c r="M1560" s="353"/>
      <c r="N1560" s="371"/>
      <c r="O1560" s="70">
        <f t="shared" si="56"/>
        <v>0</v>
      </c>
      <c r="P1560" s="70">
        <f t="shared" si="56"/>
        <v>0</v>
      </c>
      <c r="Q1560" s="135" t="str">
        <f t="shared" si="55"/>
        <v/>
      </c>
    </row>
    <row r="1561" spans="1:17" x14ac:dyDescent="0.2">
      <c r="A1561" s="363"/>
      <c r="B1561" s="348"/>
      <c r="C1561" s="372"/>
      <c r="D1561" s="350"/>
      <c r="E1561" s="350"/>
      <c r="F1561" s="351"/>
      <c r="G1561" s="350"/>
      <c r="H1561" s="350"/>
      <c r="I1561" s="354"/>
      <c r="J1561" s="353"/>
      <c r="K1561" s="353"/>
      <c r="L1561" s="354"/>
      <c r="M1561" s="353"/>
      <c r="N1561" s="371"/>
      <c r="O1561" s="70">
        <f t="shared" si="56"/>
        <v>0</v>
      </c>
      <c r="P1561" s="70">
        <f t="shared" si="56"/>
        <v>0</v>
      </c>
      <c r="Q1561" s="135" t="str">
        <f t="shared" si="55"/>
        <v/>
      </c>
    </row>
    <row r="1562" spans="1:17" x14ac:dyDescent="0.2">
      <c r="A1562" s="363"/>
      <c r="B1562" s="348"/>
      <c r="C1562" s="372"/>
      <c r="D1562" s="350"/>
      <c r="E1562" s="350"/>
      <c r="F1562" s="351"/>
      <c r="G1562" s="350"/>
      <c r="H1562" s="350"/>
      <c r="I1562" s="354"/>
      <c r="J1562" s="353"/>
      <c r="K1562" s="353"/>
      <c r="L1562" s="354"/>
      <c r="M1562" s="353"/>
      <c r="N1562" s="371"/>
      <c r="O1562" s="70">
        <f t="shared" si="56"/>
        <v>0</v>
      </c>
      <c r="P1562" s="70">
        <f t="shared" si="56"/>
        <v>0</v>
      </c>
      <c r="Q1562" s="135" t="str">
        <f t="shared" si="55"/>
        <v/>
      </c>
    </row>
    <row r="1563" spans="1:17" x14ac:dyDescent="0.2">
      <c r="A1563" s="363"/>
      <c r="B1563" s="348"/>
      <c r="C1563" s="372"/>
      <c r="D1563" s="350"/>
      <c r="E1563" s="350"/>
      <c r="F1563" s="351"/>
      <c r="G1563" s="350"/>
      <c r="H1563" s="350"/>
      <c r="I1563" s="354"/>
      <c r="J1563" s="353"/>
      <c r="K1563" s="353"/>
      <c r="L1563" s="354"/>
      <c r="M1563" s="353"/>
      <c r="N1563" s="371"/>
      <c r="O1563" s="70">
        <f t="shared" si="56"/>
        <v>0</v>
      </c>
      <c r="P1563" s="70">
        <f t="shared" si="56"/>
        <v>0</v>
      </c>
      <c r="Q1563" s="135" t="str">
        <f t="shared" si="55"/>
        <v/>
      </c>
    </row>
    <row r="1564" spans="1:17" x14ac:dyDescent="0.2">
      <c r="A1564" s="363"/>
      <c r="B1564" s="348"/>
      <c r="C1564" s="372"/>
      <c r="D1564" s="350"/>
      <c r="E1564" s="350"/>
      <c r="F1564" s="351"/>
      <c r="G1564" s="350"/>
      <c r="H1564" s="350"/>
      <c r="I1564" s="354"/>
      <c r="J1564" s="353"/>
      <c r="K1564" s="353"/>
      <c r="L1564" s="354"/>
      <c r="M1564" s="353"/>
      <c r="N1564" s="371"/>
      <c r="O1564" s="70">
        <f t="shared" si="56"/>
        <v>0</v>
      </c>
      <c r="P1564" s="70">
        <f t="shared" si="56"/>
        <v>0</v>
      </c>
      <c r="Q1564" s="135" t="str">
        <f t="shared" si="55"/>
        <v/>
      </c>
    </row>
    <row r="1565" spans="1:17" x14ac:dyDescent="0.2">
      <c r="A1565" s="363"/>
      <c r="B1565" s="348"/>
      <c r="C1565" s="372"/>
      <c r="D1565" s="350"/>
      <c r="E1565" s="350"/>
      <c r="F1565" s="351"/>
      <c r="G1565" s="350"/>
      <c r="H1565" s="350"/>
      <c r="I1565" s="354"/>
      <c r="J1565" s="353"/>
      <c r="K1565" s="353"/>
      <c r="L1565" s="354"/>
      <c r="M1565" s="353"/>
      <c r="N1565" s="371"/>
      <c r="O1565" s="70">
        <f t="shared" si="56"/>
        <v>0</v>
      </c>
      <c r="P1565" s="70">
        <f t="shared" si="56"/>
        <v>0</v>
      </c>
      <c r="Q1565" s="135" t="str">
        <f t="shared" si="55"/>
        <v/>
      </c>
    </row>
    <row r="1566" spans="1:17" x14ac:dyDescent="0.2">
      <c r="A1566" s="363"/>
      <c r="B1566" s="348"/>
      <c r="C1566" s="372"/>
      <c r="D1566" s="350"/>
      <c r="E1566" s="350"/>
      <c r="F1566" s="351"/>
      <c r="G1566" s="350"/>
      <c r="H1566" s="350"/>
      <c r="I1566" s="354"/>
      <c r="J1566" s="353"/>
      <c r="K1566" s="353"/>
      <c r="L1566" s="354"/>
      <c r="M1566" s="353"/>
      <c r="N1566" s="371"/>
      <c r="O1566" s="70">
        <f t="shared" si="56"/>
        <v>0</v>
      </c>
      <c r="P1566" s="70">
        <f t="shared" si="56"/>
        <v>0</v>
      </c>
      <c r="Q1566" s="135" t="str">
        <f t="shared" si="55"/>
        <v/>
      </c>
    </row>
    <row r="1567" spans="1:17" x14ac:dyDescent="0.2">
      <c r="A1567" s="363"/>
      <c r="B1567" s="348"/>
      <c r="C1567" s="372"/>
      <c r="D1567" s="350"/>
      <c r="E1567" s="350"/>
      <c r="F1567" s="351"/>
      <c r="G1567" s="350"/>
      <c r="H1567" s="350"/>
      <c r="I1567" s="354"/>
      <c r="J1567" s="353"/>
      <c r="K1567" s="353"/>
      <c r="L1567" s="354"/>
      <c r="M1567" s="353"/>
      <c r="N1567" s="371"/>
      <c r="O1567" s="70">
        <f t="shared" si="56"/>
        <v>0</v>
      </c>
      <c r="P1567" s="70">
        <f t="shared" si="56"/>
        <v>0</v>
      </c>
      <c r="Q1567" s="135" t="str">
        <f t="shared" si="55"/>
        <v/>
      </c>
    </row>
    <row r="1568" spans="1:17" x14ac:dyDescent="0.2">
      <c r="A1568" s="363"/>
      <c r="B1568" s="348"/>
      <c r="C1568" s="372"/>
      <c r="D1568" s="350"/>
      <c r="E1568" s="350"/>
      <c r="F1568" s="351"/>
      <c r="G1568" s="350"/>
      <c r="H1568" s="350"/>
      <c r="I1568" s="354"/>
      <c r="J1568" s="353"/>
      <c r="K1568" s="353"/>
      <c r="L1568" s="354"/>
      <c r="M1568" s="353"/>
      <c r="N1568" s="371"/>
      <c r="O1568" s="70">
        <f t="shared" si="56"/>
        <v>0</v>
      </c>
      <c r="P1568" s="70">
        <f t="shared" si="56"/>
        <v>0</v>
      </c>
      <c r="Q1568" s="135" t="str">
        <f t="shared" si="55"/>
        <v/>
      </c>
    </row>
    <row r="1569" spans="1:17" x14ac:dyDescent="0.2">
      <c r="A1569" s="363"/>
      <c r="B1569" s="348"/>
      <c r="C1569" s="372"/>
      <c r="D1569" s="350"/>
      <c r="E1569" s="350"/>
      <c r="F1569" s="351"/>
      <c r="G1569" s="350"/>
      <c r="H1569" s="350"/>
      <c r="I1569" s="354"/>
      <c r="J1569" s="353"/>
      <c r="K1569" s="353"/>
      <c r="L1569" s="354"/>
      <c r="M1569" s="353"/>
      <c r="N1569" s="371"/>
      <c r="O1569" s="70">
        <f t="shared" si="56"/>
        <v>0</v>
      </c>
      <c r="P1569" s="70">
        <f t="shared" si="56"/>
        <v>0</v>
      </c>
      <c r="Q1569" s="135" t="str">
        <f t="shared" si="55"/>
        <v/>
      </c>
    </row>
    <row r="1570" spans="1:17" x14ac:dyDescent="0.2">
      <c r="A1570" s="363"/>
      <c r="B1570" s="348"/>
      <c r="C1570" s="372"/>
      <c r="D1570" s="350"/>
      <c r="E1570" s="350"/>
      <c r="F1570" s="351"/>
      <c r="G1570" s="350"/>
      <c r="H1570" s="350"/>
      <c r="I1570" s="354"/>
      <c r="J1570" s="353"/>
      <c r="K1570" s="353"/>
      <c r="L1570" s="354"/>
      <c r="M1570" s="353"/>
      <c r="N1570" s="371"/>
      <c r="O1570" s="70">
        <f t="shared" si="56"/>
        <v>0</v>
      </c>
      <c r="P1570" s="70">
        <f t="shared" si="56"/>
        <v>0</v>
      </c>
      <c r="Q1570" s="135" t="str">
        <f t="shared" si="55"/>
        <v/>
      </c>
    </row>
    <row r="1571" spans="1:17" x14ac:dyDescent="0.2">
      <c r="A1571" s="363"/>
      <c r="B1571" s="348"/>
      <c r="C1571" s="372"/>
      <c r="D1571" s="350"/>
      <c r="E1571" s="350"/>
      <c r="F1571" s="351"/>
      <c r="G1571" s="350"/>
      <c r="H1571" s="350"/>
      <c r="I1571" s="354"/>
      <c r="J1571" s="353"/>
      <c r="K1571" s="353"/>
      <c r="L1571" s="354"/>
      <c r="M1571" s="353"/>
      <c r="N1571" s="371"/>
      <c r="O1571" s="70">
        <f t="shared" si="56"/>
        <v>0</v>
      </c>
      <c r="P1571" s="70">
        <f t="shared" si="56"/>
        <v>0</v>
      </c>
      <c r="Q1571" s="135" t="str">
        <f t="shared" si="55"/>
        <v/>
      </c>
    </row>
    <row r="1572" spans="1:17" x14ac:dyDescent="0.2">
      <c r="A1572" s="363"/>
      <c r="B1572" s="348"/>
      <c r="C1572" s="372"/>
      <c r="D1572" s="350"/>
      <c r="E1572" s="350"/>
      <c r="F1572" s="351"/>
      <c r="G1572" s="350"/>
      <c r="H1572" s="350"/>
      <c r="I1572" s="354"/>
      <c r="J1572" s="353"/>
      <c r="K1572" s="353"/>
      <c r="L1572" s="354"/>
      <c r="M1572" s="353"/>
      <c r="N1572" s="371"/>
      <c r="O1572" s="70">
        <f t="shared" si="56"/>
        <v>0</v>
      </c>
      <c r="P1572" s="70">
        <f t="shared" si="56"/>
        <v>0</v>
      </c>
      <c r="Q1572" s="135" t="str">
        <f t="shared" si="55"/>
        <v/>
      </c>
    </row>
    <row r="1573" spans="1:17" x14ac:dyDescent="0.2">
      <c r="A1573" s="363"/>
      <c r="B1573" s="348"/>
      <c r="C1573" s="372"/>
      <c r="D1573" s="350"/>
      <c r="E1573" s="350"/>
      <c r="F1573" s="351"/>
      <c r="G1573" s="350"/>
      <c r="H1573" s="350"/>
      <c r="I1573" s="354"/>
      <c r="J1573" s="353"/>
      <c r="K1573" s="353"/>
      <c r="L1573" s="354"/>
      <c r="M1573" s="353"/>
      <c r="N1573" s="371"/>
      <c r="O1573" s="70">
        <f t="shared" si="56"/>
        <v>0</v>
      </c>
      <c r="P1573" s="70">
        <f t="shared" si="56"/>
        <v>0</v>
      </c>
      <c r="Q1573" s="135" t="str">
        <f t="shared" si="55"/>
        <v/>
      </c>
    </row>
    <row r="1574" spans="1:17" x14ac:dyDescent="0.2">
      <c r="A1574" s="363"/>
      <c r="B1574" s="348"/>
      <c r="C1574" s="372"/>
      <c r="D1574" s="350"/>
      <c r="E1574" s="350"/>
      <c r="F1574" s="351"/>
      <c r="G1574" s="350"/>
      <c r="H1574" s="350"/>
      <c r="I1574" s="354"/>
      <c r="J1574" s="353"/>
      <c r="K1574" s="353"/>
      <c r="L1574" s="354"/>
      <c r="M1574" s="353"/>
      <c r="N1574" s="371"/>
      <c r="O1574" s="70">
        <f t="shared" si="56"/>
        <v>0</v>
      </c>
      <c r="P1574" s="70">
        <f t="shared" si="56"/>
        <v>0</v>
      </c>
      <c r="Q1574" s="135" t="str">
        <f t="shared" si="55"/>
        <v/>
      </c>
    </row>
    <row r="1575" spans="1:17" x14ac:dyDescent="0.2">
      <c r="A1575" s="363"/>
      <c r="B1575" s="348"/>
      <c r="C1575" s="372"/>
      <c r="D1575" s="350"/>
      <c r="E1575" s="350"/>
      <c r="F1575" s="351"/>
      <c r="G1575" s="350"/>
      <c r="H1575" s="350"/>
      <c r="I1575" s="354"/>
      <c r="J1575" s="353"/>
      <c r="K1575" s="353"/>
      <c r="L1575" s="354"/>
      <c r="M1575" s="353"/>
      <c r="N1575" s="371"/>
      <c r="O1575" s="70">
        <f t="shared" si="56"/>
        <v>0</v>
      </c>
      <c r="P1575" s="70">
        <f t="shared" si="56"/>
        <v>0</v>
      </c>
      <c r="Q1575" s="135" t="str">
        <f t="shared" si="55"/>
        <v/>
      </c>
    </row>
    <row r="1576" spans="1:17" x14ac:dyDescent="0.2">
      <c r="A1576" s="363"/>
      <c r="B1576" s="348"/>
      <c r="C1576" s="372"/>
      <c r="D1576" s="350"/>
      <c r="E1576" s="350"/>
      <c r="F1576" s="351"/>
      <c r="G1576" s="350"/>
      <c r="H1576" s="350"/>
      <c r="I1576" s="354"/>
      <c r="J1576" s="353"/>
      <c r="K1576" s="353"/>
      <c r="L1576" s="354"/>
      <c r="M1576" s="353"/>
      <c r="N1576" s="371"/>
      <c r="O1576" s="70">
        <f t="shared" si="56"/>
        <v>0</v>
      </c>
      <c r="P1576" s="70">
        <f t="shared" si="56"/>
        <v>0</v>
      </c>
      <c r="Q1576" s="135" t="str">
        <f t="shared" si="55"/>
        <v/>
      </c>
    </row>
    <row r="1577" spans="1:17" x14ac:dyDescent="0.2">
      <c r="A1577" s="363"/>
      <c r="B1577" s="348"/>
      <c r="C1577" s="372"/>
      <c r="D1577" s="350"/>
      <c r="E1577" s="350"/>
      <c r="F1577" s="351"/>
      <c r="G1577" s="350"/>
      <c r="H1577" s="350"/>
      <c r="I1577" s="354"/>
      <c r="J1577" s="353"/>
      <c r="K1577" s="353"/>
      <c r="L1577" s="354"/>
      <c r="M1577" s="353"/>
      <c r="N1577" s="371"/>
      <c r="O1577" s="70">
        <f t="shared" si="56"/>
        <v>0</v>
      </c>
      <c r="P1577" s="70">
        <f t="shared" si="56"/>
        <v>0</v>
      </c>
      <c r="Q1577" s="135" t="str">
        <f t="shared" si="55"/>
        <v/>
      </c>
    </row>
    <row r="1578" spans="1:17" x14ac:dyDescent="0.2">
      <c r="A1578" s="363"/>
      <c r="B1578" s="348"/>
      <c r="C1578" s="372"/>
      <c r="D1578" s="350"/>
      <c r="E1578" s="350"/>
      <c r="F1578" s="351"/>
      <c r="G1578" s="350"/>
      <c r="H1578" s="350"/>
      <c r="I1578" s="354"/>
      <c r="J1578" s="353"/>
      <c r="K1578" s="353"/>
      <c r="L1578" s="354"/>
      <c r="M1578" s="353"/>
      <c r="N1578" s="371"/>
      <c r="O1578" s="70">
        <f t="shared" si="56"/>
        <v>0</v>
      </c>
      <c r="P1578" s="70">
        <f t="shared" si="56"/>
        <v>0</v>
      </c>
      <c r="Q1578" s="135" t="str">
        <f t="shared" si="55"/>
        <v/>
      </c>
    </row>
    <row r="1579" spans="1:17" x14ac:dyDescent="0.2">
      <c r="A1579" s="363"/>
      <c r="B1579" s="348"/>
      <c r="C1579" s="372"/>
      <c r="D1579" s="350"/>
      <c r="E1579" s="350"/>
      <c r="F1579" s="351"/>
      <c r="G1579" s="350"/>
      <c r="H1579" s="350"/>
      <c r="I1579" s="354"/>
      <c r="J1579" s="353"/>
      <c r="K1579" s="353"/>
      <c r="L1579" s="354"/>
      <c r="M1579" s="353"/>
      <c r="N1579" s="371"/>
      <c r="O1579" s="70">
        <f t="shared" si="56"/>
        <v>0</v>
      </c>
      <c r="P1579" s="70">
        <f t="shared" si="56"/>
        <v>0</v>
      </c>
      <c r="Q1579" s="135" t="str">
        <f t="shared" si="55"/>
        <v/>
      </c>
    </row>
    <row r="1580" spans="1:17" x14ac:dyDescent="0.2">
      <c r="A1580" s="363"/>
      <c r="B1580" s="348"/>
      <c r="C1580" s="372"/>
      <c r="D1580" s="350"/>
      <c r="E1580" s="350"/>
      <c r="F1580" s="351"/>
      <c r="G1580" s="350"/>
      <c r="H1580" s="350"/>
      <c r="I1580" s="354"/>
      <c r="J1580" s="353"/>
      <c r="K1580" s="353"/>
      <c r="L1580" s="354"/>
      <c r="M1580" s="353"/>
      <c r="N1580" s="371"/>
      <c r="O1580" s="70">
        <f t="shared" si="56"/>
        <v>0</v>
      </c>
      <c r="P1580" s="70">
        <f t="shared" si="56"/>
        <v>0</v>
      </c>
      <c r="Q1580" s="135" t="str">
        <f t="shared" si="55"/>
        <v/>
      </c>
    </row>
    <row r="1581" spans="1:17" x14ac:dyDescent="0.2">
      <c r="A1581" s="363"/>
      <c r="B1581" s="348"/>
      <c r="C1581" s="372"/>
      <c r="D1581" s="350"/>
      <c r="E1581" s="350"/>
      <c r="F1581" s="351"/>
      <c r="G1581" s="350"/>
      <c r="H1581" s="350"/>
      <c r="I1581" s="354"/>
      <c r="J1581" s="353"/>
      <c r="K1581" s="353"/>
      <c r="L1581" s="354"/>
      <c r="M1581" s="353"/>
      <c r="N1581" s="371"/>
      <c r="O1581" s="70">
        <f t="shared" si="56"/>
        <v>0</v>
      </c>
      <c r="P1581" s="70">
        <f t="shared" si="56"/>
        <v>0</v>
      </c>
      <c r="Q1581" s="135" t="str">
        <f t="shared" si="55"/>
        <v/>
      </c>
    </row>
    <row r="1582" spans="1:17" x14ac:dyDescent="0.2">
      <c r="A1582" s="363"/>
      <c r="B1582" s="348"/>
      <c r="C1582" s="372"/>
      <c r="D1582" s="350"/>
      <c r="E1582" s="350"/>
      <c r="F1582" s="351"/>
      <c r="G1582" s="350"/>
      <c r="H1582" s="350"/>
      <c r="I1582" s="354"/>
      <c r="J1582" s="353"/>
      <c r="K1582" s="353"/>
      <c r="L1582" s="354"/>
      <c r="M1582" s="353"/>
      <c r="N1582" s="371"/>
      <c r="O1582" s="70">
        <f t="shared" si="56"/>
        <v>0</v>
      </c>
      <c r="P1582" s="70">
        <f t="shared" si="56"/>
        <v>0</v>
      </c>
      <c r="Q1582" s="135" t="str">
        <f t="shared" si="55"/>
        <v/>
      </c>
    </row>
    <row r="1583" spans="1:17" x14ac:dyDescent="0.2">
      <c r="A1583" s="363"/>
      <c r="B1583" s="348"/>
      <c r="C1583" s="372"/>
      <c r="D1583" s="350"/>
      <c r="E1583" s="350"/>
      <c r="F1583" s="351"/>
      <c r="G1583" s="350"/>
      <c r="H1583" s="350"/>
      <c r="I1583" s="354"/>
      <c r="J1583" s="353"/>
      <c r="K1583" s="353"/>
      <c r="L1583" s="354"/>
      <c r="M1583" s="353"/>
      <c r="N1583" s="371"/>
      <c r="O1583" s="70">
        <f t="shared" si="56"/>
        <v>0</v>
      </c>
      <c r="P1583" s="70">
        <f t="shared" si="56"/>
        <v>0</v>
      </c>
      <c r="Q1583" s="135" t="str">
        <f t="shared" si="55"/>
        <v/>
      </c>
    </row>
    <row r="1584" spans="1:17" x14ac:dyDescent="0.2">
      <c r="A1584" s="363"/>
      <c r="B1584" s="348"/>
      <c r="C1584" s="372"/>
      <c r="D1584" s="350"/>
      <c r="E1584" s="350"/>
      <c r="F1584" s="351"/>
      <c r="G1584" s="350"/>
      <c r="H1584" s="350"/>
      <c r="I1584" s="354"/>
      <c r="J1584" s="353"/>
      <c r="K1584" s="353"/>
      <c r="L1584" s="354"/>
      <c r="M1584" s="353"/>
      <c r="N1584" s="371"/>
      <c r="O1584" s="70">
        <f t="shared" si="56"/>
        <v>0</v>
      </c>
      <c r="P1584" s="70">
        <f t="shared" si="56"/>
        <v>0</v>
      </c>
      <c r="Q1584" s="135" t="str">
        <f t="shared" si="55"/>
        <v/>
      </c>
    </row>
    <row r="1585" spans="1:17" x14ac:dyDescent="0.2">
      <c r="A1585" s="363"/>
      <c r="B1585" s="348"/>
      <c r="C1585" s="372"/>
      <c r="D1585" s="350"/>
      <c r="E1585" s="350"/>
      <c r="F1585" s="351"/>
      <c r="G1585" s="350"/>
      <c r="H1585" s="350"/>
      <c r="I1585" s="354"/>
      <c r="J1585" s="353"/>
      <c r="K1585" s="353"/>
      <c r="L1585" s="354"/>
      <c r="M1585" s="353"/>
      <c r="N1585" s="371"/>
      <c r="O1585" s="70">
        <f t="shared" si="56"/>
        <v>0</v>
      </c>
      <c r="P1585" s="70">
        <f t="shared" si="56"/>
        <v>0</v>
      </c>
      <c r="Q1585" s="135" t="str">
        <f t="shared" si="55"/>
        <v/>
      </c>
    </row>
    <row r="1586" spans="1:17" x14ac:dyDescent="0.2">
      <c r="A1586" s="363"/>
      <c r="B1586" s="348"/>
      <c r="C1586" s="372"/>
      <c r="D1586" s="350"/>
      <c r="E1586" s="350"/>
      <c r="F1586" s="351"/>
      <c r="G1586" s="350"/>
      <c r="H1586" s="350"/>
      <c r="I1586" s="354"/>
      <c r="J1586" s="353"/>
      <c r="K1586" s="353"/>
      <c r="L1586" s="354"/>
      <c r="M1586" s="353"/>
      <c r="N1586" s="371"/>
      <c r="O1586" s="70">
        <f t="shared" si="56"/>
        <v>0</v>
      </c>
      <c r="P1586" s="70">
        <f t="shared" si="56"/>
        <v>0</v>
      </c>
      <c r="Q1586" s="135" t="str">
        <f t="shared" si="55"/>
        <v/>
      </c>
    </row>
    <row r="1587" spans="1:17" x14ac:dyDescent="0.2">
      <c r="A1587" s="363"/>
      <c r="B1587" s="348"/>
      <c r="C1587" s="372"/>
      <c r="D1587" s="350"/>
      <c r="E1587" s="350"/>
      <c r="F1587" s="351"/>
      <c r="G1587" s="350"/>
      <c r="H1587" s="350"/>
      <c r="I1587" s="354"/>
      <c r="J1587" s="353"/>
      <c r="K1587" s="353"/>
      <c r="L1587" s="354"/>
      <c r="M1587" s="353"/>
      <c r="N1587" s="371"/>
      <c r="O1587" s="70">
        <f t="shared" si="56"/>
        <v>0</v>
      </c>
      <c r="P1587" s="70">
        <f t="shared" si="56"/>
        <v>0</v>
      </c>
      <c r="Q1587" s="135" t="str">
        <f t="shared" si="55"/>
        <v/>
      </c>
    </row>
    <row r="1588" spans="1:17" x14ac:dyDescent="0.2">
      <c r="A1588" s="363"/>
      <c r="B1588" s="348"/>
      <c r="C1588" s="372"/>
      <c r="D1588" s="350"/>
      <c r="E1588" s="350"/>
      <c r="F1588" s="351"/>
      <c r="G1588" s="350"/>
      <c r="H1588" s="350"/>
      <c r="I1588" s="354"/>
      <c r="J1588" s="353"/>
      <c r="K1588" s="353"/>
      <c r="L1588" s="354"/>
      <c r="M1588" s="353"/>
      <c r="N1588" s="371"/>
      <c r="O1588" s="70">
        <f t="shared" si="56"/>
        <v>0</v>
      </c>
      <c r="P1588" s="70">
        <f t="shared" si="56"/>
        <v>0</v>
      </c>
      <c r="Q1588" s="135" t="str">
        <f t="shared" si="55"/>
        <v/>
      </c>
    </row>
    <row r="1589" spans="1:17" x14ac:dyDescent="0.2">
      <c r="A1589" s="363"/>
      <c r="B1589" s="348"/>
      <c r="C1589" s="372"/>
      <c r="D1589" s="350"/>
      <c r="E1589" s="350"/>
      <c r="F1589" s="351"/>
      <c r="G1589" s="350"/>
      <c r="H1589" s="350"/>
      <c r="I1589" s="354"/>
      <c r="J1589" s="353"/>
      <c r="K1589" s="353"/>
      <c r="L1589" s="354"/>
      <c r="M1589" s="353"/>
      <c r="N1589" s="371"/>
      <c r="O1589" s="70">
        <f t="shared" si="56"/>
        <v>0</v>
      </c>
      <c r="P1589" s="70">
        <f t="shared" si="56"/>
        <v>0</v>
      </c>
      <c r="Q1589" s="135" t="str">
        <f t="shared" si="55"/>
        <v/>
      </c>
    </row>
    <row r="1590" spans="1:17" x14ac:dyDescent="0.2">
      <c r="A1590" s="363"/>
      <c r="B1590" s="348"/>
      <c r="C1590" s="372"/>
      <c r="D1590" s="350"/>
      <c r="E1590" s="350"/>
      <c r="F1590" s="351"/>
      <c r="G1590" s="350"/>
      <c r="H1590" s="350"/>
      <c r="I1590" s="354"/>
      <c r="J1590" s="353"/>
      <c r="K1590" s="353"/>
      <c r="L1590" s="354"/>
      <c r="M1590" s="353"/>
      <c r="N1590" s="371"/>
      <c r="O1590" s="70">
        <f t="shared" si="56"/>
        <v>0</v>
      </c>
      <c r="P1590" s="70">
        <f t="shared" si="56"/>
        <v>0</v>
      </c>
      <c r="Q1590" s="135" t="str">
        <f t="shared" si="55"/>
        <v/>
      </c>
    </row>
    <row r="1591" spans="1:17" x14ac:dyDescent="0.2">
      <c r="A1591" s="363"/>
      <c r="B1591" s="348"/>
      <c r="C1591" s="372"/>
      <c r="D1591" s="350"/>
      <c r="E1591" s="350"/>
      <c r="F1591" s="351"/>
      <c r="G1591" s="350"/>
      <c r="H1591" s="350"/>
      <c r="I1591" s="354"/>
      <c r="J1591" s="353"/>
      <c r="K1591" s="353"/>
      <c r="L1591" s="354"/>
      <c r="M1591" s="353"/>
      <c r="N1591" s="371"/>
      <c r="O1591" s="70">
        <f t="shared" si="56"/>
        <v>0</v>
      </c>
      <c r="P1591" s="70">
        <f t="shared" si="56"/>
        <v>0</v>
      </c>
      <c r="Q1591" s="135" t="str">
        <f t="shared" si="55"/>
        <v/>
      </c>
    </row>
    <row r="1592" spans="1:17" x14ac:dyDescent="0.2">
      <c r="A1592" s="363"/>
      <c r="B1592" s="348"/>
      <c r="C1592" s="372"/>
      <c r="D1592" s="350"/>
      <c r="E1592" s="350"/>
      <c r="F1592" s="351"/>
      <c r="G1592" s="350"/>
      <c r="H1592" s="350"/>
      <c r="I1592" s="354"/>
      <c r="J1592" s="353"/>
      <c r="K1592" s="353"/>
      <c r="L1592" s="354"/>
      <c r="M1592" s="353"/>
      <c r="N1592" s="371"/>
      <c r="O1592" s="70">
        <f t="shared" si="56"/>
        <v>0</v>
      </c>
      <c r="P1592" s="70">
        <f t="shared" si="56"/>
        <v>0</v>
      </c>
      <c r="Q1592" s="135" t="str">
        <f t="shared" si="55"/>
        <v/>
      </c>
    </row>
    <row r="1593" spans="1:17" x14ac:dyDescent="0.2">
      <c r="A1593" s="363"/>
      <c r="B1593" s="348"/>
      <c r="C1593" s="372"/>
      <c r="D1593" s="350"/>
      <c r="E1593" s="350"/>
      <c r="F1593" s="351"/>
      <c r="G1593" s="350"/>
      <c r="H1593" s="350"/>
      <c r="I1593" s="354"/>
      <c r="J1593" s="353"/>
      <c r="K1593" s="353"/>
      <c r="L1593" s="354"/>
      <c r="M1593" s="353"/>
      <c r="N1593" s="371"/>
      <c r="O1593" s="70">
        <f t="shared" si="56"/>
        <v>0</v>
      </c>
      <c r="P1593" s="70">
        <f t="shared" si="56"/>
        <v>0</v>
      </c>
      <c r="Q1593" s="135" t="str">
        <f t="shared" si="55"/>
        <v/>
      </c>
    </row>
    <row r="1594" spans="1:17" x14ac:dyDescent="0.2">
      <c r="A1594" s="363"/>
      <c r="B1594" s="348"/>
      <c r="C1594" s="372"/>
      <c r="D1594" s="350"/>
      <c r="E1594" s="350"/>
      <c r="F1594" s="351"/>
      <c r="G1594" s="350"/>
      <c r="H1594" s="350"/>
      <c r="I1594" s="354"/>
      <c r="J1594" s="353"/>
      <c r="K1594" s="353"/>
      <c r="L1594" s="354"/>
      <c r="M1594" s="353"/>
      <c r="N1594" s="371"/>
      <c r="O1594" s="70">
        <f t="shared" si="56"/>
        <v>0</v>
      </c>
      <c r="P1594" s="70">
        <f t="shared" si="56"/>
        <v>0</v>
      </c>
      <c r="Q1594" s="135" t="str">
        <f t="shared" si="55"/>
        <v/>
      </c>
    </row>
    <row r="1595" spans="1:17" x14ac:dyDescent="0.2">
      <c r="A1595" s="363"/>
      <c r="B1595" s="348"/>
      <c r="C1595" s="372"/>
      <c r="D1595" s="350"/>
      <c r="E1595" s="350"/>
      <c r="F1595" s="351"/>
      <c r="G1595" s="350"/>
      <c r="H1595" s="350"/>
      <c r="I1595" s="354"/>
      <c r="J1595" s="353"/>
      <c r="K1595" s="353"/>
      <c r="L1595" s="354"/>
      <c r="M1595" s="353"/>
      <c r="N1595" s="371"/>
      <c r="O1595" s="70">
        <f t="shared" si="56"/>
        <v>0</v>
      </c>
      <c r="P1595" s="70">
        <f t="shared" si="56"/>
        <v>0</v>
      </c>
      <c r="Q1595" s="135" t="str">
        <f t="shared" si="55"/>
        <v/>
      </c>
    </row>
    <row r="1596" spans="1:17" x14ac:dyDescent="0.2">
      <c r="A1596" s="363"/>
      <c r="B1596" s="348"/>
      <c r="C1596" s="372"/>
      <c r="D1596" s="350"/>
      <c r="E1596" s="350"/>
      <c r="F1596" s="351"/>
      <c r="G1596" s="350"/>
      <c r="H1596" s="350"/>
      <c r="I1596" s="354"/>
      <c r="J1596" s="353"/>
      <c r="K1596" s="353"/>
      <c r="L1596" s="354"/>
      <c r="M1596" s="353"/>
      <c r="N1596" s="371"/>
      <c r="O1596" s="70">
        <f t="shared" si="56"/>
        <v>0</v>
      </c>
      <c r="P1596" s="70">
        <f t="shared" si="56"/>
        <v>0</v>
      </c>
      <c r="Q1596" s="135" t="str">
        <f t="shared" si="55"/>
        <v/>
      </c>
    </row>
    <row r="1597" spans="1:17" x14ac:dyDescent="0.2">
      <c r="A1597" s="363"/>
      <c r="B1597" s="348"/>
      <c r="C1597" s="372"/>
      <c r="D1597" s="350"/>
      <c r="E1597" s="350"/>
      <c r="F1597" s="351"/>
      <c r="G1597" s="350"/>
      <c r="H1597" s="350"/>
      <c r="I1597" s="354"/>
      <c r="J1597" s="353"/>
      <c r="K1597" s="353"/>
      <c r="L1597" s="354"/>
      <c r="M1597" s="353"/>
      <c r="N1597" s="371"/>
      <c r="O1597" s="70">
        <f t="shared" si="56"/>
        <v>0</v>
      </c>
      <c r="P1597" s="70">
        <f t="shared" si="56"/>
        <v>0</v>
      </c>
      <c r="Q1597" s="135" t="str">
        <f t="shared" si="55"/>
        <v/>
      </c>
    </row>
    <row r="1598" spans="1:17" x14ac:dyDescent="0.2">
      <c r="A1598" s="363"/>
      <c r="B1598" s="348"/>
      <c r="C1598" s="372"/>
      <c r="D1598" s="350"/>
      <c r="E1598" s="350"/>
      <c r="F1598" s="351"/>
      <c r="G1598" s="350"/>
      <c r="H1598" s="350"/>
      <c r="I1598" s="354"/>
      <c r="J1598" s="353"/>
      <c r="K1598" s="353"/>
      <c r="L1598" s="354"/>
      <c r="M1598" s="353"/>
      <c r="N1598" s="371"/>
      <c r="O1598" s="70">
        <f t="shared" si="56"/>
        <v>0</v>
      </c>
      <c r="P1598" s="70">
        <f t="shared" si="56"/>
        <v>0</v>
      </c>
      <c r="Q1598" s="135" t="str">
        <f t="shared" si="55"/>
        <v/>
      </c>
    </row>
    <row r="1599" spans="1:17" x14ac:dyDescent="0.2">
      <c r="A1599" s="363"/>
      <c r="B1599" s="348"/>
      <c r="C1599" s="372"/>
      <c r="D1599" s="350"/>
      <c r="E1599" s="350"/>
      <c r="F1599" s="351"/>
      <c r="G1599" s="350"/>
      <c r="H1599" s="350"/>
      <c r="I1599" s="354"/>
      <c r="J1599" s="353"/>
      <c r="K1599" s="353"/>
      <c r="L1599" s="354"/>
      <c r="M1599" s="353"/>
      <c r="N1599" s="371"/>
      <c r="O1599" s="70">
        <f t="shared" si="56"/>
        <v>0</v>
      </c>
      <c r="P1599" s="70">
        <f t="shared" si="56"/>
        <v>0</v>
      </c>
      <c r="Q1599" s="135" t="str">
        <f t="shared" si="55"/>
        <v/>
      </c>
    </row>
    <row r="1600" spans="1:17" x14ac:dyDescent="0.2">
      <c r="A1600" s="363"/>
      <c r="B1600" s="348"/>
      <c r="C1600" s="372"/>
      <c r="D1600" s="350"/>
      <c r="E1600" s="350"/>
      <c r="F1600" s="351"/>
      <c r="G1600" s="350"/>
      <c r="H1600" s="350"/>
      <c r="I1600" s="354"/>
      <c r="J1600" s="353"/>
      <c r="K1600" s="353"/>
      <c r="L1600" s="354"/>
      <c r="M1600" s="353"/>
      <c r="N1600" s="371"/>
      <c r="O1600" s="70">
        <f t="shared" si="56"/>
        <v>0</v>
      </c>
      <c r="P1600" s="70">
        <f t="shared" si="56"/>
        <v>0</v>
      </c>
      <c r="Q1600" s="135" t="str">
        <f t="shared" si="55"/>
        <v/>
      </c>
    </row>
    <row r="1601" spans="1:17" x14ac:dyDescent="0.2">
      <c r="A1601" s="363"/>
      <c r="B1601" s="348"/>
      <c r="C1601" s="372"/>
      <c r="D1601" s="350"/>
      <c r="E1601" s="350"/>
      <c r="F1601" s="351"/>
      <c r="G1601" s="350"/>
      <c r="H1601" s="350"/>
      <c r="I1601" s="354"/>
      <c r="J1601" s="353"/>
      <c r="K1601" s="353"/>
      <c r="L1601" s="354"/>
      <c r="M1601" s="353"/>
      <c r="N1601" s="371"/>
      <c r="O1601" s="70">
        <f t="shared" si="56"/>
        <v>0</v>
      </c>
      <c r="P1601" s="70">
        <f t="shared" si="56"/>
        <v>0</v>
      </c>
      <c r="Q1601" s="135" t="str">
        <f t="shared" si="55"/>
        <v/>
      </c>
    </row>
    <row r="1602" spans="1:17" x14ac:dyDescent="0.2">
      <c r="A1602" s="363"/>
      <c r="B1602" s="348"/>
      <c r="C1602" s="372"/>
      <c r="D1602" s="350"/>
      <c r="E1602" s="350"/>
      <c r="F1602" s="351"/>
      <c r="G1602" s="350"/>
      <c r="H1602" s="350"/>
      <c r="I1602" s="354"/>
      <c r="J1602" s="353"/>
      <c r="K1602" s="353"/>
      <c r="L1602" s="354"/>
      <c r="M1602" s="353"/>
      <c r="N1602" s="371"/>
      <c r="O1602" s="70">
        <f t="shared" si="56"/>
        <v>0</v>
      </c>
      <c r="P1602" s="70">
        <f t="shared" si="56"/>
        <v>0</v>
      </c>
      <c r="Q1602" s="135" t="str">
        <f t="shared" si="55"/>
        <v/>
      </c>
    </row>
    <row r="1603" spans="1:17" x14ac:dyDescent="0.2">
      <c r="A1603" s="363"/>
      <c r="B1603" s="348"/>
      <c r="C1603" s="372"/>
      <c r="D1603" s="350"/>
      <c r="E1603" s="350"/>
      <c r="F1603" s="351"/>
      <c r="G1603" s="350"/>
      <c r="H1603" s="350"/>
      <c r="I1603" s="354"/>
      <c r="J1603" s="353"/>
      <c r="K1603" s="353"/>
      <c r="L1603" s="354"/>
      <c r="M1603" s="353"/>
      <c r="N1603" s="371"/>
      <c r="O1603" s="70">
        <f t="shared" si="56"/>
        <v>0</v>
      </c>
      <c r="P1603" s="70">
        <f t="shared" si="56"/>
        <v>0</v>
      </c>
      <c r="Q1603" s="135" t="str">
        <f t="shared" si="55"/>
        <v/>
      </c>
    </row>
    <row r="1604" spans="1:17" x14ac:dyDescent="0.2">
      <c r="A1604" s="363"/>
      <c r="B1604" s="348"/>
      <c r="C1604" s="372"/>
      <c r="D1604" s="350"/>
      <c r="E1604" s="350"/>
      <c r="F1604" s="351"/>
      <c r="G1604" s="350"/>
      <c r="H1604" s="350"/>
      <c r="I1604" s="354"/>
      <c r="J1604" s="353"/>
      <c r="K1604" s="353"/>
      <c r="L1604" s="354"/>
      <c r="M1604" s="353"/>
      <c r="N1604" s="371"/>
      <c r="O1604" s="70">
        <f t="shared" si="56"/>
        <v>0</v>
      </c>
      <c r="P1604" s="70">
        <f t="shared" si="56"/>
        <v>0</v>
      </c>
      <c r="Q1604" s="135" t="str">
        <f t="shared" si="55"/>
        <v/>
      </c>
    </row>
    <row r="1605" spans="1:17" x14ac:dyDescent="0.2">
      <c r="A1605" s="363"/>
      <c r="B1605" s="348"/>
      <c r="C1605" s="372"/>
      <c r="D1605" s="350"/>
      <c r="E1605" s="350"/>
      <c r="F1605" s="351"/>
      <c r="G1605" s="350"/>
      <c r="H1605" s="350"/>
      <c r="I1605" s="354"/>
      <c r="J1605" s="353"/>
      <c r="K1605" s="353"/>
      <c r="L1605" s="354"/>
      <c r="M1605" s="353"/>
      <c r="N1605" s="371"/>
      <c r="O1605" s="70">
        <f t="shared" si="56"/>
        <v>0</v>
      </c>
      <c r="P1605" s="70">
        <f t="shared" si="56"/>
        <v>0</v>
      </c>
      <c r="Q1605" s="135" t="str">
        <f t="shared" ref="Q1605:Q1668" si="57">SUBSTITUTE(D1605," ","_")</f>
        <v/>
      </c>
    </row>
    <row r="1606" spans="1:17" x14ac:dyDescent="0.2">
      <c r="A1606" s="363"/>
      <c r="B1606" s="348"/>
      <c r="C1606" s="372"/>
      <c r="D1606" s="350"/>
      <c r="E1606" s="350"/>
      <c r="F1606" s="351"/>
      <c r="G1606" s="350"/>
      <c r="H1606" s="350"/>
      <c r="I1606" s="354"/>
      <c r="J1606" s="353"/>
      <c r="K1606" s="353"/>
      <c r="L1606" s="354"/>
      <c r="M1606" s="353"/>
      <c r="N1606" s="371"/>
      <c r="O1606" s="70">
        <f t="shared" si="56"/>
        <v>0</v>
      </c>
      <c r="P1606" s="70">
        <f t="shared" si="56"/>
        <v>0</v>
      </c>
      <c r="Q1606" s="135" t="str">
        <f t="shared" si="57"/>
        <v/>
      </c>
    </row>
    <row r="1607" spans="1:17" x14ac:dyDescent="0.2">
      <c r="A1607" s="363"/>
      <c r="B1607" s="348"/>
      <c r="C1607" s="372"/>
      <c r="D1607" s="350"/>
      <c r="E1607" s="350"/>
      <c r="F1607" s="351"/>
      <c r="G1607" s="350"/>
      <c r="H1607" s="350"/>
      <c r="I1607" s="354"/>
      <c r="J1607" s="353"/>
      <c r="K1607" s="353"/>
      <c r="L1607" s="354"/>
      <c r="M1607" s="353"/>
      <c r="N1607" s="371"/>
      <c r="O1607" s="70">
        <f t="shared" si="56"/>
        <v>0</v>
      </c>
      <c r="P1607" s="70">
        <f t="shared" si="56"/>
        <v>0</v>
      </c>
      <c r="Q1607" s="135" t="str">
        <f t="shared" si="57"/>
        <v/>
      </c>
    </row>
    <row r="1608" spans="1:17" x14ac:dyDescent="0.2">
      <c r="A1608" s="363"/>
      <c r="B1608" s="348"/>
      <c r="C1608" s="372"/>
      <c r="D1608" s="350"/>
      <c r="E1608" s="350"/>
      <c r="F1608" s="351"/>
      <c r="G1608" s="350"/>
      <c r="H1608" s="350"/>
      <c r="I1608" s="354"/>
      <c r="J1608" s="353"/>
      <c r="K1608" s="353"/>
      <c r="L1608" s="354"/>
      <c r="M1608" s="353"/>
      <c r="N1608" s="371"/>
      <c r="O1608" s="70">
        <f t="shared" si="56"/>
        <v>0</v>
      </c>
      <c r="P1608" s="70">
        <f t="shared" si="56"/>
        <v>0</v>
      </c>
      <c r="Q1608" s="135" t="str">
        <f t="shared" si="57"/>
        <v/>
      </c>
    </row>
    <row r="1609" spans="1:17" x14ac:dyDescent="0.2">
      <c r="A1609" s="363"/>
      <c r="B1609" s="348"/>
      <c r="C1609" s="372"/>
      <c r="D1609" s="350"/>
      <c r="E1609" s="350"/>
      <c r="F1609" s="351"/>
      <c r="G1609" s="350"/>
      <c r="H1609" s="350"/>
      <c r="I1609" s="354"/>
      <c r="J1609" s="353"/>
      <c r="K1609" s="353"/>
      <c r="L1609" s="354"/>
      <c r="M1609" s="353"/>
      <c r="N1609" s="371"/>
      <c r="O1609" s="70">
        <f t="shared" si="56"/>
        <v>0</v>
      </c>
      <c r="P1609" s="70">
        <f t="shared" si="56"/>
        <v>0</v>
      </c>
      <c r="Q1609" s="135" t="str">
        <f t="shared" si="57"/>
        <v/>
      </c>
    </row>
    <row r="1610" spans="1:17" x14ac:dyDescent="0.2">
      <c r="A1610" s="363"/>
      <c r="B1610" s="348"/>
      <c r="C1610" s="372"/>
      <c r="D1610" s="350"/>
      <c r="E1610" s="350"/>
      <c r="F1610" s="351"/>
      <c r="G1610" s="350"/>
      <c r="H1610" s="350"/>
      <c r="I1610" s="354"/>
      <c r="J1610" s="353"/>
      <c r="K1610" s="353"/>
      <c r="L1610" s="354"/>
      <c r="M1610" s="353"/>
      <c r="N1610" s="371"/>
      <c r="O1610" s="70">
        <f t="shared" si="56"/>
        <v>0</v>
      </c>
      <c r="P1610" s="70">
        <f t="shared" si="56"/>
        <v>0</v>
      </c>
      <c r="Q1610" s="135" t="str">
        <f t="shared" si="57"/>
        <v/>
      </c>
    </row>
    <row r="1611" spans="1:17" x14ac:dyDescent="0.2">
      <c r="A1611" s="363"/>
      <c r="B1611" s="348"/>
      <c r="C1611" s="372"/>
      <c r="D1611" s="350"/>
      <c r="E1611" s="350"/>
      <c r="F1611" s="351"/>
      <c r="G1611" s="350"/>
      <c r="H1611" s="350"/>
      <c r="I1611" s="354"/>
      <c r="J1611" s="353"/>
      <c r="K1611" s="353"/>
      <c r="L1611" s="354"/>
      <c r="M1611" s="353"/>
      <c r="N1611" s="371"/>
      <c r="O1611" s="70">
        <f t="shared" si="56"/>
        <v>0</v>
      </c>
      <c r="P1611" s="70">
        <f t="shared" si="56"/>
        <v>0</v>
      </c>
      <c r="Q1611" s="135" t="str">
        <f t="shared" si="57"/>
        <v/>
      </c>
    </row>
    <row r="1612" spans="1:17" x14ac:dyDescent="0.2">
      <c r="A1612" s="363"/>
      <c r="B1612" s="348"/>
      <c r="C1612" s="372"/>
      <c r="D1612" s="350"/>
      <c r="E1612" s="350"/>
      <c r="F1612" s="351"/>
      <c r="G1612" s="350"/>
      <c r="H1612" s="350"/>
      <c r="I1612" s="354"/>
      <c r="J1612" s="353"/>
      <c r="K1612" s="353"/>
      <c r="L1612" s="354"/>
      <c r="M1612" s="353"/>
      <c r="N1612" s="371"/>
      <c r="O1612" s="70">
        <f t="shared" si="56"/>
        <v>0</v>
      </c>
      <c r="P1612" s="70">
        <f t="shared" si="56"/>
        <v>0</v>
      </c>
      <c r="Q1612" s="135" t="str">
        <f t="shared" si="57"/>
        <v/>
      </c>
    </row>
    <row r="1613" spans="1:17" x14ac:dyDescent="0.2">
      <c r="A1613" s="363"/>
      <c r="B1613" s="348"/>
      <c r="C1613" s="372"/>
      <c r="D1613" s="350"/>
      <c r="E1613" s="350"/>
      <c r="F1613" s="351"/>
      <c r="G1613" s="350"/>
      <c r="H1613" s="350"/>
      <c r="I1613" s="354"/>
      <c r="J1613" s="353"/>
      <c r="K1613" s="353"/>
      <c r="L1613" s="354"/>
      <c r="M1613" s="353"/>
      <c r="N1613" s="371"/>
      <c r="O1613" s="70">
        <f t="shared" si="56"/>
        <v>0</v>
      </c>
      <c r="P1613" s="70">
        <f t="shared" si="56"/>
        <v>0</v>
      </c>
      <c r="Q1613" s="135" t="str">
        <f t="shared" si="57"/>
        <v/>
      </c>
    </row>
    <row r="1614" spans="1:17" x14ac:dyDescent="0.2">
      <c r="A1614" s="363"/>
      <c r="B1614" s="348"/>
      <c r="C1614" s="372"/>
      <c r="D1614" s="350"/>
      <c r="E1614" s="350"/>
      <c r="F1614" s="351"/>
      <c r="G1614" s="350"/>
      <c r="H1614" s="350"/>
      <c r="I1614" s="354"/>
      <c r="J1614" s="353"/>
      <c r="K1614" s="353"/>
      <c r="L1614" s="354"/>
      <c r="M1614" s="353"/>
      <c r="N1614" s="371"/>
      <c r="O1614" s="70">
        <f t="shared" ref="O1614:P1669" si="58">IF(B1614=0,0,IF(YEAR(B1614)=$P$1,MONTH(B1614)-$O$1+1,(YEAR(B1614)-$P$1)*12-$O$1+1+MONTH(B1614)))</f>
        <v>0</v>
      </c>
      <c r="P1614" s="70">
        <f t="shared" si="58"/>
        <v>0</v>
      </c>
      <c r="Q1614" s="135" t="str">
        <f t="shared" si="57"/>
        <v/>
      </c>
    </row>
    <row r="1615" spans="1:17" x14ac:dyDescent="0.2">
      <c r="A1615" s="363"/>
      <c r="B1615" s="348"/>
      <c r="C1615" s="372"/>
      <c r="D1615" s="350"/>
      <c r="E1615" s="350"/>
      <c r="F1615" s="351"/>
      <c r="G1615" s="350"/>
      <c r="H1615" s="350"/>
      <c r="I1615" s="354"/>
      <c r="J1615" s="353"/>
      <c r="K1615" s="353"/>
      <c r="L1615" s="354"/>
      <c r="M1615" s="353"/>
      <c r="N1615" s="371"/>
      <c r="O1615" s="70">
        <f t="shared" si="58"/>
        <v>0</v>
      </c>
      <c r="P1615" s="70">
        <f t="shared" si="58"/>
        <v>0</v>
      </c>
      <c r="Q1615" s="135" t="str">
        <f t="shared" si="57"/>
        <v/>
      </c>
    </row>
    <row r="1616" spans="1:17" x14ac:dyDescent="0.2">
      <c r="A1616" s="363"/>
      <c r="B1616" s="348"/>
      <c r="C1616" s="372"/>
      <c r="D1616" s="350"/>
      <c r="E1616" s="350"/>
      <c r="F1616" s="351"/>
      <c r="G1616" s="350"/>
      <c r="H1616" s="350"/>
      <c r="I1616" s="354"/>
      <c r="J1616" s="353"/>
      <c r="K1616" s="353"/>
      <c r="L1616" s="354"/>
      <c r="M1616" s="353"/>
      <c r="N1616" s="371"/>
      <c r="O1616" s="70">
        <f t="shared" si="58"/>
        <v>0</v>
      </c>
      <c r="P1616" s="70">
        <f t="shared" si="58"/>
        <v>0</v>
      </c>
      <c r="Q1616" s="135" t="str">
        <f t="shared" si="57"/>
        <v/>
      </c>
    </row>
    <row r="1617" spans="1:17" x14ac:dyDescent="0.2">
      <c r="A1617" s="363"/>
      <c r="B1617" s="348"/>
      <c r="C1617" s="372"/>
      <c r="D1617" s="350"/>
      <c r="E1617" s="350"/>
      <c r="F1617" s="351"/>
      <c r="G1617" s="350"/>
      <c r="H1617" s="350"/>
      <c r="I1617" s="354"/>
      <c r="J1617" s="353"/>
      <c r="K1617" s="353"/>
      <c r="L1617" s="354"/>
      <c r="M1617" s="353"/>
      <c r="N1617" s="371"/>
      <c r="O1617" s="70">
        <f t="shared" si="58"/>
        <v>0</v>
      </c>
      <c r="P1617" s="70">
        <f t="shared" si="58"/>
        <v>0</v>
      </c>
      <c r="Q1617" s="135" t="str">
        <f t="shared" si="57"/>
        <v/>
      </c>
    </row>
    <row r="1618" spans="1:17" x14ac:dyDescent="0.2">
      <c r="A1618" s="363"/>
      <c r="B1618" s="348"/>
      <c r="C1618" s="372"/>
      <c r="D1618" s="350"/>
      <c r="E1618" s="350"/>
      <c r="F1618" s="351"/>
      <c r="G1618" s="350"/>
      <c r="H1618" s="350"/>
      <c r="I1618" s="354"/>
      <c r="J1618" s="353"/>
      <c r="K1618" s="353"/>
      <c r="L1618" s="354"/>
      <c r="M1618" s="353"/>
      <c r="N1618" s="371"/>
      <c r="O1618" s="70">
        <f t="shared" si="58"/>
        <v>0</v>
      </c>
      <c r="P1618" s="70">
        <f t="shared" si="58"/>
        <v>0</v>
      </c>
      <c r="Q1618" s="135" t="str">
        <f t="shared" si="57"/>
        <v/>
      </c>
    </row>
    <row r="1619" spans="1:17" x14ac:dyDescent="0.2">
      <c r="A1619" s="363"/>
      <c r="B1619" s="348"/>
      <c r="C1619" s="372"/>
      <c r="D1619" s="350"/>
      <c r="E1619" s="350"/>
      <c r="F1619" s="351"/>
      <c r="G1619" s="350"/>
      <c r="H1619" s="350"/>
      <c r="I1619" s="354"/>
      <c r="J1619" s="353"/>
      <c r="K1619" s="353"/>
      <c r="L1619" s="354"/>
      <c r="M1619" s="353"/>
      <c r="N1619" s="371"/>
      <c r="O1619" s="70">
        <f t="shared" si="58"/>
        <v>0</v>
      </c>
      <c r="P1619" s="70">
        <f t="shared" si="58"/>
        <v>0</v>
      </c>
      <c r="Q1619" s="135" t="str">
        <f t="shared" si="57"/>
        <v/>
      </c>
    </row>
    <row r="1620" spans="1:17" x14ac:dyDescent="0.2">
      <c r="A1620" s="363"/>
      <c r="B1620" s="348"/>
      <c r="C1620" s="372"/>
      <c r="D1620" s="350"/>
      <c r="E1620" s="350"/>
      <c r="F1620" s="351"/>
      <c r="G1620" s="350"/>
      <c r="H1620" s="350"/>
      <c r="I1620" s="354"/>
      <c r="J1620" s="353"/>
      <c r="K1620" s="353"/>
      <c r="L1620" s="354"/>
      <c r="M1620" s="353"/>
      <c r="N1620" s="371"/>
      <c r="O1620" s="70">
        <f t="shared" si="58"/>
        <v>0</v>
      </c>
      <c r="P1620" s="70">
        <f t="shared" si="58"/>
        <v>0</v>
      </c>
      <c r="Q1620" s="135" t="str">
        <f t="shared" si="57"/>
        <v/>
      </c>
    </row>
    <row r="1621" spans="1:17" x14ac:dyDescent="0.2">
      <c r="A1621" s="363"/>
      <c r="B1621" s="348"/>
      <c r="C1621" s="372"/>
      <c r="D1621" s="350"/>
      <c r="E1621" s="350"/>
      <c r="F1621" s="351"/>
      <c r="G1621" s="350"/>
      <c r="H1621" s="350"/>
      <c r="I1621" s="354"/>
      <c r="J1621" s="353"/>
      <c r="K1621" s="353"/>
      <c r="L1621" s="354"/>
      <c r="M1621" s="353"/>
      <c r="N1621" s="371"/>
      <c r="O1621" s="70">
        <f t="shared" si="58"/>
        <v>0</v>
      </c>
      <c r="P1621" s="70">
        <f t="shared" si="58"/>
        <v>0</v>
      </c>
      <c r="Q1621" s="135" t="str">
        <f t="shared" si="57"/>
        <v/>
      </c>
    </row>
    <row r="1622" spans="1:17" x14ac:dyDescent="0.2">
      <c r="A1622" s="363"/>
      <c r="B1622" s="348"/>
      <c r="C1622" s="372"/>
      <c r="D1622" s="350"/>
      <c r="E1622" s="350"/>
      <c r="F1622" s="351"/>
      <c r="G1622" s="350"/>
      <c r="H1622" s="350"/>
      <c r="I1622" s="354"/>
      <c r="J1622" s="353"/>
      <c r="K1622" s="353"/>
      <c r="L1622" s="354"/>
      <c r="M1622" s="353"/>
      <c r="N1622" s="371"/>
      <c r="O1622" s="70">
        <f t="shared" si="58"/>
        <v>0</v>
      </c>
      <c r="P1622" s="70">
        <f t="shared" si="58"/>
        <v>0</v>
      </c>
      <c r="Q1622" s="135" t="str">
        <f t="shared" si="57"/>
        <v/>
      </c>
    </row>
    <row r="1623" spans="1:17" x14ac:dyDescent="0.2">
      <c r="A1623" s="363"/>
      <c r="B1623" s="348"/>
      <c r="C1623" s="372"/>
      <c r="D1623" s="350"/>
      <c r="E1623" s="350"/>
      <c r="F1623" s="351"/>
      <c r="G1623" s="350"/>
      <c r="H1623" s="350"/>
      <c r="I1623" s="354"/>
      <c r="J1623" s="353"/>
      <c r="K1623" s="353"/>
      <c r="L1623" s="354"/>
      <c r="M1623" s="353"/>
      <c r="N1623" s="371"/>
      <c r="O1623" s="70">
        <f t="shared" si="58"/>
        <v>0</v>
      </c>
      <c r="P1623" s="70">
        <f t="shared" si="58"/>
        <v>0</v>
      </c>
      <c r="Q1623" s="135" t="str">
        <f t="shared" si="57"/>
        <v/>
      </c>
    </row>
    <row r="1624" spans="1:17" x14ac:dyDescent="0.2">
      <c r="A1624" s="363"/>
      <c r="B1624" s="348"/>
      <c r="C1624" s="372"/>
      <c r="D1624" s="350"/>
      <c r="E1624" s="350"/>
      <c r="F1624" s="351"/>
      <c r="G1624" s="350"/>
      <c r="H1624" s="350"/>
      <c r="I1624" s="354"/>
      <c r="J1624" s="353"/>
      <c r="K1624" s="353"/>
      <c r="L1624" s="354"/>
      <c r="M1624" s="353"/>
      <c r="N1624" s="371"/>
      <c r="O1624" s="70">
        <f t="shared" si="58"/>
        <v>0</v>
      </c>
      <c r="P1624" s="70">
        <f t="shared" si="58"/>
        <v>0</v>
      </c>
      <c r="Q1624" s="135" t="str">
        <f t="shared" si="57"/>
        <v/>
      </c>
    </row>
    <row r="1625" spans="1:17" x14ac:dyDescent="0.2">
      <c r="A1625" s="363"/>
      <c r="B1625" s="348"/>
      <c r="C1625" s="372"/>
      <c r="D1625" s="350"/>
      <c r="E1625" s="350"/>
      <c r="F1625" s="351"/>
      <c r="G1625" s="350"/>
      <c r="H1625" s="350"/>
      <c r="I1625" s="354"/>
      <c r="J1625" s="353"/>
      <c r="K1625" s="353"/>
      <c r="L1625" s="354"/>
      <c r="M1625" s="353"/>
      <c r="N1625" s="371"/>
      <c r="O1625" s="70">
        <f t="shared" si="58"/>
        <v>0</v>
      </c>
      <c r="P1625" s="70">
        <f t="shared" si="58"/>
        <v>0</v>
      </c>
      <c r="Q1625" s="135" t="str">
        <f t="shared" si="57"/>
        <v/>
      </c>
    </row>
    <row r="1626" spans="1:17" x14ac:dyDescent="0.2">
      <c r="A1626" s="363"/>
      <c r="B1626" s="348"/>
      <c r="C1626" s="372"/>
      <c r="D1626" s="350"/>
      <c r="E1626" s="350"/>
      <c r="F1626" s="351"/>
      <c r="G1626" s="350"/>
      <c r="H1626" s="350"/>
      <c r="I1626" s="354"/>
      <c r="J1626" s="353"/>
      <c r="K1626" s="353"/>
      <c r="L1626" s="354"/>
      <c r="M1626" s="353"/>
      <c r="N1626" s="371"/>
      <c r="O1626" s="70">
        <f t="shared" si="58"/>
        <v>0</v>
      </c>
      <c r="P1626" s="70">
        <f t="shared" si="58"/>
        <v>0</v>
      </c>
      <c r="Q1626" s="135" t="str">
        <f t="shared" si="57"/>
        <v/>
      </c>
    </row>
    <row r="1627" spans="1:17" x14ac:dyDescent="0.2">
      <c r="A1627" s="363"/>
      <c r="B1627" s="348"/>
      <c r="C1627" s="372"/>
      <c r="D1627" s="350"/>
      <c r="E1627" s="350"/>
      <c r="F1627" s="351"/>
      <c r="G1627" s="350"/>
      <c r="H1627" s="350"/>
      <c r="I1627" s="354"/>
      <c r="J1627" s="353"/>
      <c r="K1627" s="353"/>
      <c r="L1627" s="354"/>
      <c r="M1627" s="353"/>
      <c r="N1627" s="371"/>
      <c r="O1627" s="70">
        <f t="shared" si="58"/>
        <v>0</v>
      </c>
      <c r="P1627" s="70">
        <f t="shared" si="58"/>
        <v>0</v>
      </c>
      <c r="Q1627" s="135" t="str">
        <f t="shared" si="57"/>
        <v/>
      </c>
    </row>
    <row r="1628" spans="1:17" x14ac:dyDescent="0.2">
      <c r="A1628" s="363"/>
      <c r="B1628" s="348"/>
      <c r="C1628" s="372"/>
      <c r="D1628" s="350"/>
      <c r="E1628" s="350"/>
      <c r="F1628" s="351"/>
      <c r="G1628" s="350"/>
      <c r="H1628" s="350"/>
      <c r="I1628" s="354"/>
      <c r="J1628" s="353"/>
      <c r="K1628" s="353"/>
      <c r="L1628" s="354"/>
      <c r="M1628" s="353"/>
      <c r="N1628" s="371"/>
      <c r="O1628" s="70">
        <f t="shared" si="58"/>
        <v>0</v>
      </c>
      <c r="P1628" s="70">
        <f t="shared" si="58"/>
        <v>0</v>
      </c>
      <c r="Q1628" s="135" t="str">
        <f t="shared" si="57"/>
        <v/>
      </c>
    </row>
    <row r="1629" spans="1:17" x14ac:dyDescent="0.2">
      <c r="A1629" s="363"/>
      <c r="B1629" s="348"/>
      <c r="C1629" s="372"/>
      <c r="D1629" s="350"/>
      <c r="E1629" s="350"/>
      <c r="F1629" s="351"/>
      <c r="G1629" s="350"/>
      <c r="H1629" s="350"/>
      <c r="I1629" s="354"/>
      <c r="J1629" s="353"/>
      <c r="K1629" s="353"/>
      <c r="L1629" s="354"/>
      <c r="M1629" s="353"/>
      <c r="N1629" s="371"/>
      <c r="O1629" s="70">
        <f t="shared" si="58"/>
        <v>0</v>
      </c>
      <c r="P1629" s="70">
        <f t="shared" si="58"/>
        <v>0</v>
      </c>
      <c r="Q1629" s="135" t="str">
        <f t="shared" si="57"/>
        <v/>
      </c>
    </row>
    <row r="1630" spans="1:17" x14ac:dyDescent="0.2">
      <c r="A1630" s="363"/>
      <c r="B1630" s="348"/>
      <c r="C1630" s="372"/>
      <c r="D1630" s="350"/>
      <c r="E1630" s="350"/>
      <c r="F1630" s="351"/>
      <c r="G1630" s="350"/>
      <c r="H1630" s="350"/>
      <c r="I1630" s="354"/>
      <c r="J1630" s="353"/>
      <c r="K1630" s="353"/>
      <c r="L1630" s="354"/>
      <c r="M1630" s="353"/>
      <c r="N1630" s="371"/>
      <c r="O1630" s="70">
        <f t="shared" si="58"/>
        <v>0</v>
      </c>
      <c r="P1630" s="70">
        <f t="shared" si="58"/>
        <v>0</v>
      </c>
      <c r="Q1630" s="135" t="str">
        <f t="shared" si="57"/>
        <v/>
      </c>
    </row>
    <row r="1631" spans="1:17" x14ac:dyDescent="0.2">
      <c r="A1631" s="363"/>
      <c r="B1631" s="348"/>
      <c r="C1631" s="372"/>
      <c r="D1631" s="350"/>
      <c r="E1631" s="350"/>
      <c r="F1631" s="351"/>
      <c r="G1631" s="350"/>
      <c r="H1631" s="350"/>
      <c r="I1631" s="354"/>
      <c r="J1631" s="353"/>
      <c r="K1631" s="353"/>
      <c r="L1631" s="354"/>
      <c r="M1631" s="353"/>
      <c r="N1631" s="371"/>
      <c r="O1631" s="70">
        <f t="shared" si="58"/>
        <v>0</v>
      </c>
      <c r="P1631" s="70">
        <f t="shared" si="58"/>
        <v>0</v>
      </c>
      <c r="Q1631" s="135" t="str">
        <f t="shared" si="57"/>
        <v/>
      </c>
    </row>
    <row r="1632" spans="1:17" x14ac:dyDescent="0.2">
      <c r="A1632" s="363"/>
      <c r="B1632" s="348"/>
      <c r="C1632" s="372"/>
      <c r="D1632" s="350"/>
      <c r="E1632" s="350"/>
      <c r="F1632" s="351"/>
      <c r="G1632" s="350"/>
      <c r="H1632" s="350"/>
      <c r="I1632" s="354"/>
      <c r="J1632" s="353"/>
      <c r="K1632" s="353"/>
      <c r="L1632" s="354"/>
      <c r="M1632" s="353"/>
      <c r="N1632" s="371"/>
      <c r="O1632" s="70">
        <f t="shared" si="58"/>
        <v>0</v>
      </c>
      <c r="P1632" s="70">
        <f t="shared" si="58"/>
        <v>0</v>
      </c>
      <c r="Q1632" s="135" t="str">
        <f t="shared" si="57"/>
        <v/>
      </c>
    </row>
    <row r="1633" spans="1:17" x14ac:dyDescent="0.2">
      <c r="A1633" s="363"/>
      <c r="B1633" s="348"/>
      <c r="C1633" s="372"/>
      <c r="D1633" s="350"/>
      <c r="E1633" s="350"/>
      <c r="F1633" s="351"/>
      <c r="G1633" s="350"/>
      <c r="H1633" s="350"/>
      <c r="I1633" s="354"/>
      <c r="J1633" s="353"/>
      <c r="K1633" s="353"/>
      <c r="L1633" s="354"/>
      <c r="M1633" s="353"/>
      <c r="N1633" s="371"/>
      <c r="O1633" s="70">
        <f t="shared" si="58"/>
        <v>0</v>
      </c>
      <c r="P1633" s="70">
        <f t="shared" si="58"/>
        <v>0</v>
      </c>
      <c r="Q1633" s="135" t="str">
        <f t="shared" si="57"/>
        <v/>
      </c>
    </row>
    <row r="1634" spans="1:17" x14ac:dyDescent="0.2">
      <c r="A1634" s="363"/>
      <c r="B1634" s="348"/>
      <c r="C1634" s="372"/>
      <c r="D1634" s="350"/>
      <c r="E1634" s="350"/>
      <c r="F1634" s="351"/>
      <c r="G1634" s="350"/>
      <c r="H1634" s="350"/>
      <c r="I1634" s="354"/>
      <c r="J1634" s="353"/>
      <c r="K1634" s="353"/>
      <c r="L1634" s="354"/>
      <c r="M1634" s="353"/>
      <c r="N1634" s="371"/>
      <c r="O1634" s="70">
        <f t="shared" si="58"/>
        <v>0</v>
      </c>
      <c r="P1634" s="70">
        <f t="shared" si="58"/>
        <v>0</v>
      </c>
      <c r="Q1634" s="135" t="str">
        <f t="shared" si="57"/>
        <v/>
      </c>
    </row>
    <row r="1635" spans="1:17" x14ac:dyDescent="0.2">
      <c r="A1635" s="363"/>
      <c r="B1635" s="348"/>
      <c r="C1635" s="372"/>
      <c r="D1635" s="350"/>
      <c r="E1635" s="350"/>
      <c r="F1635" s="351"/>
      <c r="G1635" s="350"/>
      <c r="H1635" s="350"/>
      <c r="I1635" s="354"/>
      <c r="J1635" s="353"/>
      <c r="K1635" s="353"/>
      <c r="L1635" s="354"/>
      <c r="M1635" s="353"/>
      <c r="N1635" s="371"/>
      <c r="O1635" s="70">
        <f t="shared" si="58"/>
        <v>0</v>
      </c>
      <c r="P1635" s="70">
        <f t="shared" si="58"/>
        <v>0</v>
      </c>
      <c r="Q1635" s="135" t="str">
        <f t="shared" si="57"/>
        <v/>
      </c>
    </row>
    <row r="1636" spans="1:17" x14ac:dyDescent="0.2">
      <c r="A1636" s="363"/>
      <c r="B1636" s="348"/>
      <c r="C1636" s="372"/>
      <c r="D1636" s="350"/>
      <c r="E1636" s="350"/>
      <c r="F1636" s="351"/>
      <c r="G1636" s="350"/>
      <c r="H1636" s="350"/>
      <c r="I1636" s="354"/>
      <c r="J1636" s="353"/>
      <c r="K1636" s="353"/>
      <c r="L1636" s="354"/>
      <c r="M1636" s="353"/>
      <c r="N1636" s="371"/>
      <c r="O1636" s="70">
        <f t="shared" si="58"/>
        <v>0</v>
      </c>
      <c r="P1636" s="70">
        <f t="shared" si="58"/>
        <v>0</v>
      </c>
      <c r="Q1636" s="135" t="str">
        <f t="shared" si="57"/>
        <v/>
      </c>
    </row>
    <row r="1637" spans="1:17" x14ac:dyDescent="0.2">
      <c r="A1637" s="363"/>
      <c r="B1637" s="348"/>
      <c r="C1637" s="372"/>
      <c r="D1637" s="350"/>
      <c r="E1637" s="350"/>
      <c r="F1637" s="351"/>
      <c r="G1637" s="350"/>
      <c r="H1637" s="350"/>
      <c r="I1637" s="354"/>
      <c r="J1637" s="353"/>
      <c r="K1637" s="353"/>
      <c r="L1637" s="354"/>
      <c r="M1637" s="353"/>
      <c r="N1637" s="371"/>
      <c r="O1637" s="70">
        <f t="shared" si="58"/>
        <v>0</v>
      </c>
      <c r="P1637" s="70">
        <f t="shared" si="58"/>
        <v>0</v>
      </c>
      <c r="Q1637" s="135" t="str">
        <f t="shared" si="57"/>
        <v/>
      </c>
    </row>
    <row r="1638" spans="1:17" x14ac:dyDescent="0.2">
      <c r="A1638" s="363"/>
      <c r="B1638" s="348"/>
      <c r="C1638" s="372"/>
      <c r="D1638" s="350"/>
      <c r="E1638" s="350"/>
      <c r="F1638" s="351"/>
      <c r="G1638" s="350"/>
      <c r="H1638" s="350"/>
      <c r="I1638" s="354"/>
      <c r="J1638" s="353"/>
      <c r="K1638" s="353"/>
      <c r="L1638" s="354"/>
      <c r="M1638" s="353"/>
      <c r="N1638" s="371"/>
      <c r="O1638" s="70">
        <f t="shared" si="58"/>
        <v>0</v>
      </c>
      <c r="P1638" s="70">
        <f t="shared" si="58"/>
        <v>0</v>
      </c>
      <c r="Q1638" s="135" t="str">
        <f t="shared" si="57"/>
        <v/>
      </c>
    </row>
    <row r="1639" spans="1:17" x14ac:dyDescent="0.2">
      <c r="A1639" s="363"/>
      <c r="B1639" s="348"/>
      <c r="C1639" s="372"/>
      <c r="D1639" s="350"/>
      <c r="E1639" s="350"/>
      <c r="F1639" s="351"/>
      <c r="G1639" s="350"/>
      <c r="H1639" s="350"/>
      <c r="I1639" s="354"/>
      <c r="J1639" s="353"/>
      <c r="K1639" s="353"/>
      <c r="L1639" s="354"/>
      <c r="M1639" s="353"/>
      <c r="N1639" s="371"/>
      <c r="O1639" s="70">
        <f t="shared" si="58"/>
        <v>0</v>
      </c>
      <c r="P1639" s="70">
        <f t="shared" si="58"/>
        <v>0</v>
      </c>
      <c r="Q1639" s="135" t="str">
        <f t="shared" si="57"/>
        <v/>
      </c>
    </row>
    <row r="1640" spans="1:17" x14ac:dyDescent="0.2">
      <c r="A1640" s="363"/>
      <c r="B1640" s="348"/>
      <c r="C1640" s="372"/>
      <c r="D1640" s="350"/>
      <c r="E1640" s="350"/>
      <c r="F1640" s="351"/>
      <c r="G1640" s="350"/>
      <c r="H1640" s="350"/>
      <c r="I1640" s="354"/>
      <c r="J1640" s="353"/>
      <c r="K1640" s="353"/>
      <c r="L1640" s="354"/>
      <c r="M1640" s="353"/>
      <c r="N1640" s="371"/>
      <c r="O1640" s="70">
        <f t="shared" si="58"/>
        <v>0</v>
      </c>
      <c r="P1640" s="70">
        <f t="shared" si="58"/>
        <v>0</v>
      </c>
      <c r="Q1640" s="135" t="str">
        <f t="shared" si="57"/>
        <v/>
      </c>
    </row>
    <row r="1641" spans="1:17" x14ac:dyDescent="0.2">
      <c r="A1641" s="363"/>
      <c r="B1641" s="348"/>
      <c r="C1641" s="372"/>
      <c r="D1641" s="350"/>
      <c r="E1641" s="350"/>
      <c r="F1641" s="351"/>
      <c r="G1641" s="350"/>
      <c r="H1641" s="350"/>
      <c r="I1641" s="354"/>
      <c r="J1641" s="353"/>
      <c r="K1641" s="353"/>
      <c r="L1641" s="354"/>
      <c r="M1641" s="353"/>
      <c r="N1641" s="371"/>
      <c r="O1641" s="70">
        <f t="shared" si="58"/>
        <v>0</v>
      </c>
      <c r="P1641" s="70">
        <f t="shared" si="58"/>
        <v>0</v>
      </c>
      <c r="Q1641" s="135" t="str">
        <f t="shared" si="57"/>
        <v/>
      </c>
    </row>
    <row r="1642" spans="1:17" x14ac:dyDescent="0.2">
      <c r="A1642" s="363"/>
      <c r="B1642" s="348"/>
      <c r="C1642" s="372"/>
      <c r="D1642" s="350"/>
      <c r="E1642" s="350"/>
      <c r="F1642" s="351"/>
      <c r="G1642" s="350"/>
      <c r="H1642" s="350"/>
      <c r="I1642" s="354"/>
      <c r="J1642" s="353"/>
      <c r="K1642" s="353"/>
      <c r="L1642" s="354"/>
      <c r="M1642" s="353"/>
      <c r="N1642" s="371"/>
      <c r="O1642" s="70">
        <f t="shared" si="58"/>
        <v>0</v>
      </c>
      <c r="P1642" s="70">
        <f t="shared" si="58"/>
        <v>0</v>
      </c>
      <c r="Q1642" s="135" t="str">
        <f t="shared" si="57"/>
        <v/>
      </c>
    </row>
    <row r="1643" spans="1:17" x14ac:dyDescent="0.2">
      <c r="A1643" s="363"/>
      <c r="B1643" s="348"/>
      <c r="C1643" s="372"/>
      <c r="D1643" s="350"/>
      <c r="E1643" s="350"/>
      <c r="F1643" s="351"/>
      <c r="G1643" s="350"/>
      <c r="H1643" s="350"/>
      <c r="I1643" s="354"/>
      <c r="J1643" s="353"/>
      <c r="K1643" s="353"/>
      <c r="L1643" s="354"/>
      <c r="M1643" s="353"/>
      <c r="N1643" s="371"/>
      <c r="O1643" s="70">
        <f t="shared" si="58"/>
        <v>0</v>
      </c>
      <c r="P1643" s="70">
        <f t="shared" si="58"/>
        <v>0</v>
      </c>
      <c r="Q1643" s="135" t="str">
        <f t="shared" si="57"/>
        <v/>
      </c>
    </row>
    <row r="1644" spans="1:17" x14ac:dyDescent="0.2">
      <c r="A1644" s="363"/>
      <c r="B1644" s="348"/>
      <c r="C1644" s="372"/>
      <c r="D1644" s="350"/>
      <c r="E1644" s="350"/>
      <c r="F1644" s="351"/>
      <c r="G1644" s="350"/>
      <c r="H1644" s="350"/>
      <c r="I1644" s="354"/>
      <c r="J1644" s="353"/>
      <c r="K1644" s="353"/>
      <c r="L1644" s="354"/>
      <c r="M1644" s="353"/>
      <c r="N1644" s="371"/>
      <c r="O1644" s="70">
        <f t="shared" si="58"/>
        <v>0</v>
      </c>
      <c r="P1644" s="70">
        <f t="shared" si="58"/>
        <v>0</v>
      </c>
      <c r="Q1644" s="135" t="str">
        <f t="shared" si="57"/>
        <v/>
      </c>
    </row>
    <row r="1645" spans="1:17" x14ac:dyDescent="0.2">
      <c r="A1645" s="363"/>
      <c r="B1645" s="348"/>
      <c r="C1645" s="372"/>
      <c r="D1645" s="350"/>
      <c r="E1645" s="350"/>
      <c r="F1645" s="351"/>
      <c r="G1645" s="350"/>
      <c r="H1645" s="350"/>
      <c r="I1645" s="354"/>
      <c r="J1645" s="353"/>
      <c r="K1645" s="353"/>
      <c r="L1645" s="354"/>
      <c r="M1645" s="353"/>
      <c r="N1645" s="371"/>
      <c r="O1645" s="70">
        <f t="shared" si="58"/>
        <v>0</v>
      </c>
      <c r="P1645" s="70">
        <f t="shared" si="58"/>
        <v>0</v>
      </c>
      <c r="Q1645" s="135" t="str">
        <f t="shared" si="57"/>
        <v/>
      </c>
    </row>
    <row r="1646" spans="1:17" x14ac:dyDescent="0.2">
      <c r="A1646" s="363"/>
      <c r="B1646" s="348"/>
      <c r="C1646" s="372"/>
      <c r="D1646" s="350"/>
      <c r="E1646" s="350"/>
      <c r="F1646" s="351"/>
      <c r="G1646" s="350"/>
      <c r="H1646" s="350"/>
      <c r="I1646" s="354"/>
      <c r="J1646" s="353"/>
      <c r="K1646" s="353"/>
      <c r="L1646" s="354"/>
      <c r="M1646" s="353"/>
      <c r="N1646" s="371"/>
      <c r="O1646" s="70">
        <f t="shared" si="58"/>
        <v>0</v>
      </c>
      <c r="P1646" s="70">
        <f t="shared" si="58"/>
        <v>0</v>
      </c>
      <c r="Q1646" s="135" t="str">
        <f t="shared" si="57"/>
        <v/>
      </c>
    </row>
    <row r="1647" spans="1:17" x14ac:dyDescent="0.2">
      <c r="A1647" s="363"/>
      <c r="B1647" s="348"/>
      <c r="C1647" s="372"/>
      <c r="D1647" s="350"/>
      <c r="E1647" s="350"/>
      <c r="F1647" s="351"/>
      <c r="G1647" s="350"/>
      <c r="H1647" s="350"/>
      <c r="I1647" s="354"/>
      <c r="J1647" s="353"/>
      <c r="K1647" s="353"/>
      <c r="L1647" s="354"/>
      <c r="M1647" s="353"/>
      <c r="N1647" s="371"/>
      <c r="O1647" s="70">
        <f t="shared" si="58"/>
        <v>0</v>
      </c>
      <c r="P1647" s="70">
        <f t="shared" si="58"/>
        <v>0</v>
      </c>
      <c r="Q1647" s="135" t="str">
        <f t="shared" si="57"/>
        <v/>
      </c>
    </row>
    <row r="1648" spans="1:17" x14ac:dyDescent="0.2">
      <c r="A1648" s="363"/>
      <c r="B1648" s="348"/>
      <c r="C1648" s="372"/>
      <c r="D1648" s="350"/>
      <c r="E1648" s="350"/>
      <c r="F1648" s="351"/>
      <c r="G1648" s="350"/>
      <c r="H1648" s="350"/>
      <c r="I1648" s="354"/>
      <c r="J1648" s="353"/>
      <c r="K1648" s="353"/>
      <c r="L1648" s="354"/>
      <c r="M1648" s="353"/>
      <c r="N1648" s="371"/>
      <c r="O1648" s="70">
        <f t="shared" si="58"/>
        <v>0</v>
      </c>
      <c r="P1648" s="70">
        <f t="shared" si="58"/>
        <v>0</v>
      </c>
      <c r="Q1648" s="135" t="str">
        <f t="shared" si="57"/>
        <v/>
      </c>
    </row>
    <row r="1649" spans="1:17" x14ac:dyDescent="0.2">
      <c r="A1649" s="363"/>
      <c r="B1649" s="348"/>
      <c r="C1649" s="372"/>
      <c r="D1649" s="350"/>
      <c r="E1649" s="350"/>
      <c r="F1649" s="351"/>
      <c r="G1649" s="350"/>
      <c r="H1649" s="350"/>
      <c r="I1649" s="354"/>
      <c r="J1649" s="353"/>
      <c r="K1649" s="353"/>
      <c r="L1649" s="354"/>
      <c r="M1649" s="353"/>
      <c r="N1649" s="371"/>
      <c r="O1649" s="70">
        <f t="shared" si="58"/>
        <v>0</v>
      </c>
      <c r="P1649" s="70">
        <f t="shared" si="58"/>
        <v>0</v>
      </c>
      <c r="Q1649" s="135" t="str">
        <f t="shared" si="57"/>
        <v/>
      </c>
    </row>
    <row r="1650" spans="1:17" x14ac:dyDescent="0.2">
      <c r="A1650" s="363"/>
      <c r="B1650" s="348"/>
      <c r="C1650" s="372"/>
      <c r="D1650" s="350"/>
      <c r="E1650" s="350"/>
      <c r="F1650" s="351"/>
      <c r="G1650" s="350"/>
      <c r="H1650" s="350"/>
      <c r="I1650" s="354"/>
      <c r="J1650" s="353"/>
      <c r="K1650" s="353"/>
      <c r="L1650" s="354"/>
      <c r="M1650" s="353"/>
      <c r="N1650" s="371"/>
      <c r="O1650" s="70">
        <f t="shared" si="58"/>
        <v>0</v>
      </c>
      <c r="P1650" s="70">
        <f t="shared" si="58"/>
        <v>0</v>
      </c>
      <c r="Q1650" s="135" t="str">
        <f t="shared" si="57"/>
        <v/>
      </c>
    </row>
    <row r="1651" spans="1:17" x14ac:dyDescent="0.2">
      <c r="A1651" s="363"/>
      <c r="B1651" s="348"/>
      <c r="C1651" s="372"/>
      <c r="D1651" s="350"/>
      <c r="E1651" s="350"/>
      <c r="F1651" s="351"/>
      <c r="G1651" s="350"/>
      <c r="H1651" s="350"/>
      <c r="I1651" s="354"/>
      <c r="J1651" s="353"/>
      <c r="K1651" s="353"/>
      <c r="L1651" s="354"/>
      <c r="M1651" s="353"/>
      <c r="N1651" s="371"/>
      <c r="O1651" s="70">
        <f t="shared" si="58"/>
        <v>0</v>
      </c>
      <c r="P1651" s="70">
        <f t="shared" si="58"/>
        <v>0</v>
      </c>
      <c r="Q1651" s="135" t="str">
        <f t="shared" si="57"/>
        <v/>
      </c>
    </row>
    <row r="1652" spans="1:17" x14ac:dyDescent="0.2">
      <c r="A1652" s="363"/>
      <c r="B1652" s="348"/>
      <c r="C1652" s="372"/>
      <c r="D1652" s="350"/>
      <c r="E1652" s="350"/>
      <c r="F1652" s="383"/>
      <c r="G1652" s="350"/>
      <c r="H1652" s="350"/>
      <c r="I1652" s="354"/>
      <c r="J1652" s="353"/>
      <c r="K1652" s="353"/>
      <c r="L1652" s="354"/>
      <c r="M1652" s="353"/>
      <c r="N1652" s="371"/>
      <c r="O1652" s="70">
        <f t="shared" si="58"/>
        <v>0</v>
      </c>
      <c r="P1652" s="70">
        <f t="shared" si="58"/>
        <v>0</v>
      </c>
      <c r="Q1652" s="135" t="str">
        <f t="shared" si="57"/>
        <v/>
      </c>
    </row>
    <row r="1653" spans="1:17" x14ac:dyDescent="0.2">
      <c r="A1653" s="363"/>
      <c r="B1653" s="348"/>
      <c r="C1653" s="372"/>
      <c r="D1653" s="350"/>
      <c r="E1653" s="350"/>
      <c r="F1653" s="351"/>
      <c r="G1653" s="350"/>
      <c r="H1653" s="350"/>
      <c r="I1653" s="354"/>
      <c r="J1653" s="353"/>
      <c r="K1653" s="353"/>
      <c r="L1653" s="354"/>
      <c r="M1653" s="353"/>
      <c r="N1653" s="371"/>
      <c r="O1653" s="70">
        <f t="shared" si="58"/>
        <v>0</v>
      </c>
      <c r="P1653" s="70">
        <f t="shared" si="58"/>
        <v>0</v>
      </c>
      <c r="Q1653" s="135" t="str">
        <f t="shared" si="57"/>
        <v/>
      </c>
    </row>
    <row r="1654" spans="1:17" x14ac:dyDescent="0.2">
      <c r="A1654" s="363"/>
      <c r="B1654" s="348"/>
      <c r="C1654" s="372"/>
      <c r="D1654" s="350"/>
      <c r="E1654" s="350"/>
      <c r="F1654" s="351"/>
      <c r="G1654" s="350"/>
      <c r="H1654" s="350"/>
      <c r="I1654" s="354"/>
      <c r="J1654" s="353"/>
      <c r="K1654" s="353"/>
      <c r="L1654" s="354"/>
      <c r="M1654" s="353"/>
      <c r="N1654" s="371"/>
      <c r="O1654" s="70">
        <f t="shared" si="58"/>
        <v>0</v>
      </c>
      <c r="P1654" s="70">
        <f t="shared" si="58"/>
        <v>0</v>
      </c>
      <c r="Q1654" s="135" t="str">
        <f t="shared" si="57"/>
        <v/>
      </c>
    </row>
    <row r="1655" spans="1:17" x14ac:dyDescent="0.2">
      <c r="A1655" s="363"/>
      <c r="B1655" s="348"/>
      <c r="C1655" s="372"/>
      <c r="D1655" s="350"/>
      <c r="E1655" s="350"/>
      <c r="F1655" s="351"/>
      <c r="G1655" s="350"/>
      <c r="H1655" s="350"/>
      <c r="I1655" s="354"/>
      <c r="J1655" s="353"/>
      <c r="K1655" s="353"/>
      <c r="L1655" s="354"/>
      <c r="M1655" s="353"/>
      <c r="N1655" s="371"/>
      <c r="O1655" s="70">
        <f t="shared" si="58"/>
        <v>0</v>
      </c>
      <c r="P1655" s="70">
        <f t="shared" si="58"/>
        <v>0</v>
      </c>
      <c r="Q1655" s="135" t="str">
        <f t="shared" si="57"/>
        <v/>
      </c>
    </row>
    <row r="1656" spans="1:17" x14ac:dyDescent="0.2">
      <c r="A1656" s="363"/>
      <c r="B1656" s="348"/>
      <c r="C1656" s="372"/>
      <c r="D1656" s="350"/>
      <c r="E1656" s="350"/>
      <c r="F1656" s="351"/>
      <c r="G1656" s="350"/>
      <c r="H1656" s="350"/>
      <c r="I1656" s="354"/>
      <c r="J1656" s="353"/>
      <c r="K1656" s="353"/>
      <c r="L1656" s="354"/>
      <c r="M1656" s="353"/>
      <c r="N1656" s="371"/>
      <c r="O1656" s="70">
        <f t="shared" si="58"/>
        <v>0</v>
      </c>
      <c r="P1656" s="70">
        <f t="shared" si="58"/>
        <v>0</v>
      </c>
      <c r="Q1656" s="135" t="str">
        <f t="shared" si="57"/>
        <v/>
      </c>
    </row>
    <row r="1657" spans="1:17" x14ac:dyDescent="0.2">
      <c r="A1657" s="363"/>
      <c r="B1657" s="348"/>
      <c r="C1657" s="372"/>
      <c r="D1657" s="350"/>
      <c r="E1657" s="350"/>
      <c r="F1657" s="351"/>
      <c r="G1657" s="350"/>
      <c r="H1657" s="350"/>
      <c r="I1657" s="354"/>
      <c r="J1657" s="353"/>
      <c r="K1657" s="353"/>
      <c r="L1657" s="354"/>
      <c r="M1657" s="353"/>
      <c r="N1657" s="371"/>
      <c r="O1657" s="70">
        <f t="shared" si="58"/>
        <v>0</v>
      </c>
      <c r="P1657" s="70">
        <f t="shared" si="58"/>
        <v>0</v>
      </c>
      <c r="Q1657" s="135" t="str">
        <f t="shared" si="57"/>
        <v/>
      </c>
    </row>
    <row r="1658" spans="1:17" x14ac:dyDescent="0.2">
      <c r="A1658" s="363"/>
      <c r="B1658" s="348"/>
      <c r="C1658" s="372"/>
      <c r="D1658" s="350"/>
      <c r="E1658" s="350"/>
      <c r="F1658" s="351"/>
      <c r="G1658" s="350"/>
      <c r="H1658" s="350"/>
      <c r="I1658" s="354"/>
      <c r="J1658" s="353"/>
      <c r="K1658" s="353"/>
      <c r="L1658" s="354"/>
      <c r="M1658" s="353"/>
      <c r="N1658" s="371"/>
      <c r="O1658" s="70">
        <f t="shared" si="58"/>
        <v>0</v>
      </c>
      <c r="P1658" s="70">
        <f t="shared" si="58"/>
        <v>0</v>
      </c>
      <c r="Q1658" s="135" t="str">
        <f t="shared" si="57"/>
        <v/>
      </c>
    </row>
    <row r="1659" spans="1:17" x14ac:dyDescent="0.2">
      <c r="A1659" s="363"/>
      <c r="B1659" s="348"/>
      <c r="C1659" s="372"/>
      <c r="D1659" s="350"/>
      <c r="E1659" s="350"/>
      <c r="F1659" s="351"/>
      <c r="G1659" s="350"/>
      <c r="H1659" s="350"/>
      <c r="I1659" s="354"/>
      <c r="J1659" s="353"/>
      <c r="K1659" s="353"/>
      <c r="L1659" s="354"/>
      <c r="M1659" s="353"/>
      <c r="N1659" s="371"/>
      <c r="O1659" s="70">
        <f t="shared" si="58"/>
        <v>0</v>
      </c>
      <c r="P1659" s="70">
        <f t="shared" si="58"/>
        <v>0</v>
      </c>
      <c r="Q1659" s="135" t="str">
        <f t="shared" si="57"/>
        <v/>
      </c>
    </row>
    <row r="1660" spans="1:17" x14ac:dyDescent="0.2">
      <c r="A1660" s="363"/>
      <c r="B1660" s="348"/>
      <c r="C1660" s="372"/>
      <c r="D1660" s="350"/>
      <c r="E1660" s="350"/>
      <c r="F1660" s="351"/>
      <c r="G1660" s="350"/>
      <c r="H1660" s="350"/>
      <c r="I1660" s="354"/>
      <c r="J1660" s="353"/>
      <c r="K1660" s="353"/>
      <c r="L1660" s="354"/>
      <c r="M1660" s="353"/>
      <c r="N1660" s="371"/>
      <c r="O1660" s="70">
        <f t="shared" si="58"/>
        <v>0</v>
      </c>
      <c r="P1660" s="70">
        <f t="shared" si="58"/>
        <v>0</v>
      </c>
      <c r="Q1660" s="135" t="str">
        <f t="shared" si="57"/>
        <v/>
      </c>
    </row>
    <row r="1661" spans="1:17" x14ac:dyDescent="0.2">
      <c r="A1661" s="363"/>
      <c r="B1661" s="348"/>
      <c r="C1661" s="372"/>
      <c r="D1661" s="350"/>
      <c r="E1661" s="350"/>
      <c r="F1661" s="351"/>
      <c r="G1661" s="350"/>
      <c r="H1661" s="350"/>
      <c r="I1661" s="354"/>
      <c r="J1661" s="353"/>
      <c r="K1661" s="353"/>
      <c r="L1661" s="354"/>
      <c r="M1661" s="353"/>
      <c r="N1661" s="371"/>
      <c r="O1661" s="70">
        <f t="shared" si="58"/>
        <v>0</v>
      </c>
      <c r="P1661" s="70">
        <f t="shared" si="58"/>
        <v>0</v>
      </c>
      <c r="Q1661" s="135" t="str">
        <f t="shared" si="57"/>
        <v/>
      </c>
    </row>
    <row r="1662" spans="1:17" x14ac:dyDescent="0.2">
      <c r="A1662" s="363"/>
      <c r="B1662" s="348"/>
      <c r="C1662" s="372"/>
      <c r="D1662" s="350"/>
      <c r="E1662" s="350"/>
      <c r="F1662" s="351"/>
      <c r="G1662" s="350"/>
      <c r="H1662" s="350"/>
      <c r="I1662" s="354"/>
      <c r="J1662" s="353"/>
      <c r="K1662" s="353"/>
      <c r="L1662" s="354"/>
      <c r="M1662" s="353"/>
      <c r="N1662" s="371"/>
      <c r="O1662" s="70">
        <f t="shared" si="58"/>
        <v>0</v>
      </c>
      <c r="P1662" s="70">
        <f t="shared" si="58"/>
        <v>0</v>
      </c>
      <c r="Q1662" s="135" t="str">
        <f t="shared" si="57"/>
        <v/>
      </c>
    </row>
    <row r="1663" spans="1:17" x14ac:dyDescent="0.2">
      <c r="A1663" s="363"/>
      <c r="B1663" s="348"/>
      <c r="C1663" s="372"/>
      <c r="D1663" s="350"/>
      <c r="E1663" s="350"/>
      <c r="F1663" s="351"/>
      <c r="G1663" s="350"/>
      <c r="H1663" s="350"/>
      <c r="I1663" s="354"/>
      <c r="J1663" s="353"/>
      <c r="K1663" s="353"/>
      <c r="L1663" s="354"/>
      <c r="M1663" s="353"/>
      <c r="N1663" s="371"/>
      <c r="O1663" s="70">
        <f t="shared" si="58"/>
        <v>0</v>
      </c>
      <c r="P1663" s="70">
        <f t="shared" si="58"/>
        <v>0</v>
      </c>
      <c r="Q1663" s="135" t="str">
        <f t="shared" si="57"/>
        <v/>
      </c>
    </row>
    <row r="1664" spans="1:17" x14ac:dyDescent="0.2">
      <c r="A1664" s="363"/>
      <c r="B1664" s="348"/>
      <c r="C1664" s="372"/>
      <c r="D1664" s="350"/>
      <c r="E1664" s="350"/>
      <c r="F1664" s="351"/>
      <c r="G1664" s="350"/>
      <c r="H1664" s="350"/>
      <c r="I1664" s="354"/>
      <c r="J1664" s="353"/>
      <c r="K1664" s="353"/>
      <c r="L1664" s="354"/>
      <c r="M1664" s="353"/>
      <c r="N1664" s="371"/>
      <c r="O1664" s="70">
        <f t="shared" si="58"/>
        <v>0</v>
      </c>
      <c r="P1664" s="70">
        <f t="shared" si="58"/>
        <v>0</v>
      </c>
      <c r="Q1664" s="135" t="str">
        <f t="shared" si="57"/>
        <v/>
      </c>
    </row>
    <row r="1665" spans="1:17" x14ac:dyDescent="0.2">
      <c r="A1665" s="363"/>
      <c r="B1665" s="348"/>
      <c r="C1665" s="372"/>
      <c r="D1665" s="350"/>
      <c r="E1665" s="350"/>
      <c r="F1665" s="351"/>
      <c r="G1665" s="350"/>
      <c r="H1665" s="350"/>
      <c r="I1665" s="354"/>
      <c r="J1665" s="353"/>
      <c r="K1665" s="353"/>
      <c r="L1665" s="354"/>
      <c r="M1665" s="353"/>
      <c r="N1665" s="371"/>
      <c r="O1665" s="70">
        <f t="shared" si="58"/>
        <v>0</v>
      </c>
      <c r="P1665" s="70">
        <f t="shared" si="58"/>
        <v>0</v>
      </c>
      <c r="Q1665" s="135" t="str">
        <f t="shared" si="57"/>
        <v/>
      </c>
    </row>
    <row r="1666" spans="1:17" x14ac:dyDescent="0.2">
      <c r="A1666" s="363"/>
      <c r="B1666" s="348"/>
      <c r="C1666" s="372"/>
      <c r="D1666" s="350"/>
      <c r="E1666" s="350"/>
      <c r="F1666" s="351"/>
      <c r="G1666" s="350"/>
      <c r="H1666" s="350"/>
      <c r="I1666" s="354"/>
      <c r="J1666" s="353"/>
      <c r="K1666" s="353"/>
      <c r="L1666" s="354"/>
      <c r="M1666" s="353"/>
      <c r="N1666" s="371"/>
      <c r="O1666" s="70">
        <f t="shared" si="58"/>
        <v>0</v>
      </c>
      <c r="P1666" s="70">
        <f t="shared" si="58"/>
        <v>0</v>
      </c>
      <c r="Q1666" s="135" t="str">
        <f t="shared" si="57"/>
        <v/>
      </c>
    </row>
    <row r="1667" spans="1:17" x14ac:dyDescent="0.2">
      <c r="A1667" s="363"/>
      <c r="B1667" s="348"/>
      <c r="C1667" s="372"/>
      <c r="D1667" s="350"/>
      <c r="E1667" s="350"/>
      <c r="F1667" s="351"/>
      <c r="G1667" s="350"/>
      <c r="H1667" s="350"/>
      <c r="I1667" s="354"/>
      <c r="J1667" s="353"/>
      <c r="K1667" s="353"/>
      <c r="L1667" s="354"/>
      <c r="M1667" s="353"/>
      <c r="N1667" s="371"/>
      <c r="O1667" s="70">
        <f t="shared" si="58"/>
        <v>0</v>
      </c>
      <c r="P1667" s="70">
        <f t="shared" si="58"/>
        <v>0</v>
      </c>
      <c r="Q1667" s="135" t="str">
        <f t="shared" si="57"/>
        <v/>
      </c>
    </row>
    <row r="1668" spans="1:17" x14ac:dyDescent="0.2">
      <c r="A1668" s="363"/>
      <c r="B1668" s="348"/>
      <c r="C1668" s="372"/>
      <c r="D1668" s="350"/>
      <c r="E1668" s="350"/>
      <c r="F1668" s="351"/>
      <c r="G1668" s="350"/>
      <c r="H1668" s="350"/>
      <c r="I1668" s="354"/>
      <c r="J1668" s="353"/>
      <c r="K1668" s="353"/>
      <c r="L1668" s="354"/>
      <c r="M1668" s="353"/>
      <c r="N1668" s="371"/>
      <c r="O1668" s="70">
        <f t="shared" si="58"/>
        <v>0</v>
      </c>
      <c r="P1668" s="70">
        <f t="shared" si="58"/>
        <v>0</v>
      </c>
      <c r="Q1668" s="135" t="str">
        <f t="shared" si="57"/>
        <v/>
      </c>
    </row>
    <row r="1669" spans="1:17" x14ac:dyDescent="0.2">
      <c r="A1669" s="363"/>
      <c r="B1669" s="348"/>
      <c r="C1669" s="372"/>
      <c r="D1669" s="350"/>
      <c r="E1669" s="350"/>
      <c r="F1669" s="351"/>
      <c r="G1669" s="350"/>
      <c r="H1669" s="350"/>
      <c r="I1669" s="354"/>
      <c r="J1669" s="353"/>
      <c r="K1669" s="353"/>
      <c r="L1669" s="354"/>
      <c r="M1669" s="353"/>
      <c r="N1669" s="371"/>
      <c r="O1669" s="70">
        <f t="shared" si="58"/>
        <v>0</v>
      </c>
      <c r="P1669" s="70">
        <f t="shared" si="58"/>
        <v>0</v>
      </c>
      <c r="Q1669" s="135" t="str">
        <f t="shared" ref="Q1669:Q1732" si="59">SUBSTITUTE(D1669," ","_")</f>
        <v/>
      </c>
    </row>
    <row r="1670" spans="1:17" x14ac:dyDescent="0.2">
      <c r="A1670" s="363"/>
      <c r="B1670" s="348"/>
      <c r="C1670" s="372"/>
      <c r="D1670" s="350"/>
      <c r="E1670" s="350"/>
      <c r="F1670" s="351"/>
      <c r="G1670" s="350"/>
      <c r="H1670" s="350"/>
      <c r="I1670" s="354"/>
      <c r="J1670" s="353"/>
      <c r="K1670" s="353"/>
      <c r="L1670" s="354"/>
      <c r="M1670" s="353"/>
      <c r="N1670" s="371"/>
      <c r="O1670" s="70">
        <f t="shared" ref="O1670:P1733" si="60">IF(B1670=0,0,IF(YEAR(B1670)=$P$1,MONTH(B1670)-$O$1+1,(YEAR(B1670)-$P$1)*12-$O$1+1+MONTH(B1670)))</f>
        <v>0</v>
      </c>
      <c r="P1670" s="70">
        <f t="shared" si="60"/>
        <v>0</v>
      </c>
      <c r="Q1670" s="135" t="str">
        <f t="shared" si="59"/>
        <v/>
      </c>
    </row>
    <row r="1671" spans="1:17" x14ac:dyDescent="0.2">
      <c r="A1671" s="363"/>
      <c r="B1671" s="348"/>
      <c r="C1671" s="372"/>
      <c r="D1671" s="350"/>
      <c r="E1671" s="350"/>
      <c r="F1671" s="351"/>
      <c r="G1671" s="350"/>
      <c r="H1671" s="350"/>
      <c r="I1671" s="354"/>
      <c r="J1671" s="353"/>
      <c r="K1671" s="353"/>
      <c r="L1671" s="354"/>
      <c r="M1671" s="353"/>
      <c r="N1671" s="371"/>
      <c r="O1671" s="70">
        <f t="shared" si="60"/>
        <v>0</v>
      </c>
      <c r="P1671" s="70">
        <f t="shared" si="60"/>
        <v>0</v>
      </c>
      <c r="Q1671" s="135" t="str">
        <f t="shared" si="59"/>
        <v/>
      </c>
    </row>
    <row r="1672" spans="1:17" x14ac:dyDescent="0.2">
      <c r="A1672" s="363"/>
      <c r="B1672" s="348"/>
      <c r="C1672" s="372"/>
      <c r="D1672" s="350"/>
      <c r="E1672" s="350"/>
      <c r="F1672" s="351"/>
      <c r="G1672" s="350"/>
      <c r="H1672" s="350"/>
      <c r="I1672" s="354"/>
      <c r="J1672" s="353"/>
      <c r="K1672" s="353"/>
      <c r="L1672" s="354"/>
      <c r="M1672" s="353"/>
      <c r="N1672" s="371"/>
      <c r="O1672" s="70">
        <f t="shared" si="60"/>
        <v>0</v>
      </c>
      <c r="P1672" s="70">
        <f t="shared" si="60"/>
        <v>0</v>
      </c>
      <c r="Q1672" s="135" t="str">
        <f t="shared" si="59"/>
        <v/>
      </c>
    </row>
    <row r="1673" spans="1:17" x14ac:dyDescent="0.2">
      <c r="A1673" s="363"/>
      <c r="B1673" s="348"/>
      <c r="C1673" s="372"/>
      <c r="D1673" s="350"/>
      <c r="E1673" s="350"/>
      <c r="F1673" s="351"/>
      <c r="G1673" s="350"/>
      <c r="H1673" s="350"/>
      <c r="I1673" s="354"/>
      <c r="J1673" s="353"/>
      <c r="K1673" s="353"/>
      <c r="L1673" s="354"/>
      <c r="M1673" s="353"/>
      <c r="N1673" s="371"/>
      <c r="O1673" s="70">
        <f t="shared" si="60"/>
        <v>0</v>
      </c>
      <c r="P1673" s="70">
        <f t="shared" si="60"/>
        <v>0</v>
      </c>
      <c r="Q1673" s="135" t="str">
        <f t="shared" si="59"/>
        <v/>
      </c>
    </row>
    <row r="1674" spans="1:17" x14ac:dyDescent="0.2">
      <c r="A1674" s="363"/>
      <c r="B1674" s="348"/>
      <c r="C1674" s="372"/>
      <c r="D1674" s="350"/>
      <c r="E1674" s="350"/>
      <c r="F1674" s="351"/>
      <c r="G1674" s="350"/>
      <c r="H1674" s="350"/>
      <c r="I1674" s="354"/>
      <c r="J1674" s="353"/>
      <c r="K1674" s="353"/>
      <c r="L1674" s="354"/>
      <c r="M1674" s="353"/>
      <c r="N1674" s="371"/>
      <c r="O1674" s="70">
        <f t="shared" si="60"/>
        <v>0</v>
      </c>
      <c r="P1674" s="70">
        <f t="shared" si="60"/>
        <v>0</v>
      </c>
      <c r="Q1674" s="135" t="str">
        <f t="shared" si="59"/>
        <v/>
      </c>
    </row>
    <row r="1675" spans="1:17" x14ac:dyDescent="0.2">
      <c r="A1675" s="363"/>
      <c r="B1675" s="348"/>
      <c r="C1675" s="372"/>
      <c r="D1675" s="350"/>
      <c r="E1675" s="350"/>
      <c r="F1675" s="351"/>
      <c r="G1675" s="350"/>
      <c r="H1675" s="350"/>
      <c r="I1675" s="354"/>
      <c r="J1675" s="353"/>
      <c r="K1675" s="353"/>
      <c r="L1675" s="354"/>
      <c r="M1675" s="353"/>
      <c r="N1675" s="371"/>
      <c r="O1675" s="70">
        <f t="shared" si="60"/>
        <v>0</v>
      </c>
      <c r="P1675" s="70">
        <f t="shared" si="60"/>
        <v>0</v>
      </c>
      <c r="Q1675" s="135" t="str">
        <f t="shared" si="59"/>
        <v/>
      </c>
    </row>
    <row r="1676" spans="1:17" x14ac:dyDescent="0.2">
      <c r="A1676" s="363"/>
      <c r="B1676" s="348"/>
      <c r="C1676" s="372"/>
      <c r="D1676" s="350"/>
      <c r="E1676" s="350"/>
      <c r="F1676" s="351"/>
      <c r="G1676" s="350"/>
      <c r="H1676" s="350"/>
      <c r="I1676" s="354"/>
      <c r="J1676" s="353"/>
      <c r="K1676" s="353"/>
      <c r="L1676" s="354"/>
      <c r="M1676" s="353"/>
      <c r="N1676" s="371"/>
      <c r="O1676" s="70">
        <f t="shared" si="60"/>
        <v>0</v>
      </c>
      <c r="P1676" s="70">
        <f t="shared" si="60"/>
        <v>0</v>
      </c>
      <c r="Q1676" s="135" t="str">
        <f t="shared" si="59"/>
        <v/>
      </c>
    </row>
    <row r="1677" spans="1:17" x14ac:dyDescent="0.2">
      <c r="A1677" s="363"/>
      <c r="B1677" s="348"/>
      <c r="C1677" s="372"/>
      <c r="D1677" s="350"/>
      <c r="E1677" s="350"/>
      <c r="F1677" s="351"/>
      <c r="G1677" s="350"/>
      <c r="H1677" s="350"/>
      <c r="I1677" s="354"/>
      <c r="J1677" s="353"/>
      <c r="K1677" s="353"/>
      <c r="L1677" s="354"/>
      <c r="M1677" s="353"/>
      <c r="N1677" s="371"/>
      <c r="O1677" s="70">
        <f t="shared" si="60"/>
        <v>0</v>
      </c>
      <c r="P1677" s="70">
        <f t="shared" si="60"/>
        <v>0</v>
      </c>
      <c r="Q1677" s="135" t="str">
        <f t="shared" si="59"/>
        <v/>
      </c>
    </row>
    <row r="1678" spans="1:17" x14ac:dyDescent="0.2">
      <c r="A1678" s="363"/>
      <c r="B1678" s="348"/>
      <c r="C1678" s="372"/>
      <c r="D1678" s="350"/>
      <c r="E1678" s="350"/>
      <c r="F1678" s="351"/>
      <c r="G1678" s="350"/>
      <c r="H1678" s="350"/>
      <c r="I1678" s="354"/>
      <c r="J1678" s="353"/>
      <c r="K1678" s="353"/>
      <c r="L1678" s="354"/>
      <c r="M1678" s="353"/>
      <c r="N1678" s="371"/>
      <c r="O1678" s="70">
        <f t="shared" si="60"/>
        <v>0</v>
      </c>
      <c r="P1678" s="70">
        <f t="shared" si="60"/>
        <v>0</v>
      </c>
      <c r="Q1678" s="135" t="str">
        <f t="shared" si="59"/>
        <v/>
      </c>
    </row>
    <row r="1679" spans="1:17" x14ac:dyDescent="0.2">
      <c r="A1679" s="363"/>
      <c r="B1679" s="348"/>
      <c r="C1679" s="372"/>
      <c r="D1679" s="350"/>
      <c r="E1679" s="350"/>
      <c r="F1679" s="351"/>
      <c r="G1679" s="350"/>
      <c r="H1679" s="350"/>
      <c r="I1679" s="354"/>
      <c r="J1679" s="353"/>
      <c r="K1679" s="353"/>
      <c r="L1679" s="354"/>
      <c r="M1679" s="353"/>
      <c r="N1679" s="371"/>
      <c r="O1679" s="70">
        <f t="shared" si="60"/>
        <v>0</v>
      </c>
      <c r="P1679" s="70">
        <f t="shared" si="60"/>
        <v>0</v>
      </c>
      <c r="Q1679" s="135" t="str">
        <f t="shared" si="59"/>
        <v/>
      </c>
    </row>
    <row r="1680" spans="1:17" x14ac:dyDescent="0.2">
      <c r="A1680" s="363"/>
      <c r="B1680" s="348"/>
      <c r="C1680" s="372"/>
      <c r="D1680" s="350"/>
      <c r="E1680" s="350"/>
      <c r="F1680" s="351"/>
      <c r="G1680" s="350"/>
      <c r="H1680" s="350"/>
      <c r="I1680" s="354"/>
      <c r="J1680" s="353"/>
      <c r="K1680" s="353"/>
      <c r="L1680" s="354"/>
      <c r="M1680" s="353"/>
      <c r="N1680" s="371"/>
      <c r="O1680" s="70">
        <f t="shared" si="60"/>
        <v>0</v>
      </c>
      <c r="P1680" s="70">
        <f t="shared" si="60"/>
        <v>0</v>
      </c>
      <c r="Q1680" s="135" t="str">
        <f t="shared" si="59"/>
        <v/>
      </c>
    </row>
    <row r="1681" spans="1:17" x14ac:dyDescent="0.2">
      <c r="A1681" s="363"/>
      <c r="B1681" s="348"/>
      <c r="C1681" s="372"/>
      <c r="D1681" s="350"/>
      <c r="E1681" s="350"/>
      <c r="F1681" s="351"/>
      <c r="G1681" s="350"/>
      <c r="H1681" s="350"/>
      <c r="I1681" s="354"/>
      <c r="J1681" s="353"/>
      <c r="K1681" s="353"/>
      <c r="L1681" s="354"/>
      <c r="M1681" s="353"/>
      <c r="N1681" s="371"/>
      <c r="O1681" s="70">
        <f t="shared" si="60"/>
        <v>0</v>
      </c>
      <c r="P1681" s="70">
        <f t="shared" si="60"/>
        <v>0</v>
      </c>
      <c r="Q1681" s="135" t="str">
        <f t="shared" si="59"/>
        <v/>
      </c>
    </row>
    <row r="1682" spans="1:17" x14ac:dyDescent="0.2">
      <c r="A1682" s="363"/>
      <c r="B1682" s="348"/>
      <c r="C1682" s="372"/>
      <c r="D1682" s="350"/>
      <c r="E1682" s="350"/>
      <c r="F1682" s="351"/>
      <c r="G1682" s="350"/>
      <c r="H1682" s="350"/>
      <c r="I1682" s="354"/>
      <c r="J1682" s="353"/>
      <c r="K1682" s="353"/>
      <c r="L1682" s="354"/>
      <c r="M1682" s="353"/>
      <c r="N1682" s="371"/>
      <c r="O1682" s="70">
        <f t="shared" si="60"/>
        <v>0</v>
      </c>
      <c r="P1682" s="70">
        <f t="shared" si="60"/>
        <v>0</v>
      </c>
      <c r="Q1682" s="135" t="str">
        <f t="shared" si="59"/>
        <v/>
      </c>
    </row>
    <row r="1683" spans="1:17" x14ac:dyDescent="0.2">
      <c r="A1683" s="363"/>
      <c r="B1683" s="348"/>
      <c r="C1683" s="372"/>
      <c r="D1683" s="350"/>
      <c r="E1683" s="350"/>
      <c r="F1683" s="351"/>
      <c r="G1683" s="350"/>
      <c r="H1683" s="350"/>
      <c r="I1683" s="354"/>
      <c r="J1683" s="353"/>
      <c r="K1683" s="353"/>
      <c r="L1683" s="354"/>
      <c r="M1683" s="353"/>
      <c r="N1683" s="371"/>
      <c r="O1683" s="70">
        <f t="shared" si="60"/>
        <v>0</v>
      </c>
      <c r="P1683" s="70">
        <f t="shared" si="60"/>
        <v>0</v>
      </c>
      <c r="Q1683" s="135" t="str">
        <f t="shared" si="59"/>
        <v/>
      </c>
    </row>
    <row r="1684" spans="1:17" x14ac:dyDescent="0.2">
      <c r="A1684" s="363"/>
      <c r="B1684" s="348"/>
      <c r="C1684" s="372"/>
      <c r="D1684" s="350"/>
      <c r="E1684" s="350"/>
      <c r="F1684" s="351"/>
      <c r="G1684" s="350"/>
      <c r="H1684" s="350"/>
      <c r="I1684" s="354"/>
      <c r="J1684" s="353"/>
      <c r="K1684" s="353"/>
      <c r="L1684" s="354"/>
      <c r="M1684" s="353"/>
      <c r="N1684" s="371"/>
      <c r="O1684" s="70">
        <f t="shared" si="60"/>
        <v>0</v>
      </c>
      <c r="P1684" s="70">
        <f t="shared" si="60"/>
        <v>0</v>
      </c>
      <c r="Q1684" s="135" t="str">
        <f t="shared" si="59"/>
        <v/>
      </c>
    </row>
    <row r="1685" spans="1:17" x14ac:dyDescent="0.2">
      <c r="A1685" s="363"/>
      <c r="B1685" s="348"/>
      <c r="C1685" s="372"/>
      <c r="D1685" s="350"/>
      <c r="E1685" s="350"/>
      <c r="F1685" s="351"/>
      <c r="G1685" s="350"/>
      <c r="H1685" s="350"/>
      <c r="I1685" s="354"/>
      <c r="J1685" s="353"/>
      <c r="K1685" s="353"/>
      <c r="L1685" s="354"/>
      <c r="M1685" s="353"/>
      <c r="N1685" s="371"/>
      <c r="O1685" s="70">
        <f t="shared" si="60"/>
        <v>0</v>
      </c>
      <c r="P1685" s="70">
        <f t="shared" si="60"/>
        <v>0</v>
      </c>
      <c r="Q1685" s="135" t="str">
        <f t="shared" si="59"/>
        <v/>
      </c>
    </row>
    <row r="1686" spans="1:17" x14ac:dyDescent="0.2">
      <c r="A1686" s="363"/>
      <c r="B1686" s="348"/>
      <c r="C1686" s="372"/>
      <c r="D1686" s="350"/>
      <c r="E1686" s="350"/>
      <c r="F1686" s="351"/>
      <c r="G1686" s="350"/>
      <c r="H1686" s="350"/>
      <c r="I1686" s="354"/>
      <c r="J1686" s="353"/>
      <c r="K1686" s="353"/>
      <c r="L1686" s="354"/>
      <c r="M1686" s="353"/>
      <c r="N1686" s="371"/>
      <c r="O1686" s="70">
        <f t="shared" si="60"/>
        <v>0</v>
      </c>
      <c r="P1686" s="70">
        <f t="shared" si="60"/>
        <v>0</v>
      </c>
      <c r="Q1686" s="135" t="str">
        <f t="shared" si="59"/>
        <v/>
      </c>
    </row>
    <row r="1687" spans="1:17" x14ac:dyDescent="0.2">
      <c r="A1687" s="363"/>
      <c r="B1687" s="348"/>
      <c r="C1687" s="372"/>
      <c r="D1687" s="350"/>
      <c r="E1687" s="350"/>
      <c r="F1687" s="351"/>
      <c r="G1687" s="350"/>
      <c r="H1687" s="350"/>
      <c r="I1687" s="354"/>
      <c r="J1687" s="353"/>
      <c r="K1687" s="353"/>
      <c r="L1687" s="354"/>
      <c r="M1687" s="353"/>
      <c r="N1687" s="371"/>
      <c r="O1687" s="70">
        <f t="shared" si="60"/>
        <v>0</v>
      </c>
      <c r="P1687" s="70">
        <f t="shared" si="60"/>
        <v>0</v>
      </c>
      <c r="Q1687" s="135" t="str">
        <f t="shared" si="59"/>
        <v/>
      </c>
    </row>
    <row r="1688" spans="1:17" x14ac:dyDescent="0.2">
      <c r="A1688" s="363"/>
      <c r="B1688" s="348"/>
      <c r="C1688" s="372"/>
      <c r="D1688" s="350"/>
      <c r="E1688" s="350"/>
      <c r="F1688" s="351"/>
      <c r="G1688" s="350"/>
      <c r="H1688" s="350"/>
      <c r="I1688" s="354"/>
      <c r="J1688" s="353"/>
      <c r="K1688" s="353"/>
      <c r="L1688" s="354"/>
      <c r="M1688" s="353"/>
      <c r="N1688" s="371"/>
      <c r="O1688" s="70">
        <f t="shared" si="60"/>
        <v>0</v>
      </c>
      <c r="P1688" s="70">
        <f t="shared" si="60"/>
        <v>0</v>
      </c>
      <c r="Q1688" s="135" t="str">
        <f t="shared" si="59"/>
        <v/>
      </c>
    </row>
    <row r="1689" spans="1:17" x14ac:dyDescent="0.2">
      <c r="A1689" s="363"/>
      <c r="B1689" s="348"/>
      <c r="C1689" s="372"/>
      <c r="D1689" s="350"/>
      <c r="E1689" s="350"/>
      <c r="F1689" s="351"/>
      <c r="G1689" s="350"/>
      <c r="H1689" s="350"/>
      <c r="I1689" s="354"/>
      <c r="J1689" s="353"/>
      <c r="K1689" s="353"/>
      <c r="L1689" s="354"/>
      <c r="M1689" s="353"/>
      <c r="N1689" s="371"/>
      <c r="O1689" s="70">
        <f t="shared" si="60"/>
        <v>0</v>
      </c>
      <c r="P1689" s="70">
        <f t="shared" si="60"/>
        <v>0</v>
      </c>
      <c r="Q1689" s="135" t="str">
        <f t="shared" si="59"/>
        <v/>
      </c>
    </row>
    <row r="1690" spans="1:17" x14ac:dyDescent="0.2">
      <c r="A1690" s="363"/>
      <c r="B1690" s="348"/>
      <c r="C1690" s="372"/>
      <c r="D1690" s="350"/>
      <c r="E1690" s="350"/>
      <c r="F1690" s="351"/>
      <c r="G1690" s="350"/>
      <c r="H1690" s="350"/>
      <c r="I1690" s="354"/>
      <c r="J1690" s="353"/>
      <c r="K1690" s="353"/>
      <c r="L1690" s="354"/>
      <c r="M1690" s="353"/>
      <c r="N1690" s="371"/>
      <c r="O1690" s="70">
        <f t="shared" si="60"/>
        <v>0</v>
      </c>
      <c r="P1690" s="70">
        <f t="shared" si="60"/>
        <v>0</v>
      </c>
      <c r="Q1690" s="135" t="str">
        <f t="shared" si="59"/>
        <v/>
      </c>
    </row>
    <row r="1691" spans="1:17" x14ac:dyDescent="0.2">
      <c r="A1691" s="363"/>
      <c r="B1691" s="348"/>
      <c r="C1691" s="372"/>
      <c r="D1691" s="350"/>
      <c r="E1691" s="350"/>
      <c r="F1691" s="351"/>
      <c r="G1691" s="350"/>
      <c r="H1691" s="350"/>
      <c r="I1691" s="354"/>
      <c r="J1691" s="353"/>
      <c r="K1691" s="353"/>
      <c r="L1691" s="354"/>
      <c r="M1691" s="353"/>
      <c r="N1691" s="371"/>
      <c r="O1691" s="70">
        <f t="shared" si="60"/>
        <v>0</v>
      </c>
      <c r="P1691" s="70">
        <f t="shared" si="60"/>
        <v>0</v>
      </c>
      <c r="Q1691" s="135" t="str">
        <f t="shared" si="59"/>
        <v/>
      </c>
    </row>
    <row r="1692" spans="1:17" x14ac:dyDescent="0.2">
      <c r="A1692" s="363"/>
      <c r="B1692" s="348"/>
      <c r="C1692" s="372"/>
      <c r="D1692" s="350"/>
      <c r="E1692" s="350"/>
      <c r="F1692" s="351"/>
      <c r="G1692" s="350"/>
      <c r="H1692" s="350"/>
      <c r="I1692" s="354"/>
      <c r="J1692" s="353"/>
      <c r="K1692" s="353"/>
      <c r="L1692" s="354"/>
      <c r="M1692" s="353"/>
      <c r="N1692" s="371"/>
      <c r="O1692" s="70">
        <f t="shared" si="60"/>
        <v>0</v>
      </c>
      <c r="P1692" s="70">
        <f t="shared" si="60"/>
        <v>0</v>
      </c>
      <c r="Q1692" s="135" t="str">
        <f t="shared" si="59"/>
        <v/>
      </c>
    </row>
    <row r="1693" spans="1:17" x14ac:dyDescent="0.2">
      <c r="A1693" s="363"/>
      <c r="B1693" s="348"/>
      <c r="C1693" s="372"/>
      <c r="D1693" s="350"/>
      <c r="E1693" s="350"/>
      <c r="F1693" s="351"/>
      <c r="G1693" s="350"/>
      <c r="H1693" s="350"/>
      <c r="I1693" s="354"/>
      <c r="J1693" s="353"/>
      <c r="K1693" s="353"/>
      <c r="L1693" s="354"/>
      <c r="M1693" s="353"/>
      <c r="N1693" s="371"/>
      <c r="O1693" s="70">
        <f t="shared" si="60"/>
        <v>0</v>
      </c>
      <c r="P1693" s="70">
        <f t="shared" si="60"/>
        <v>0</v>
      </c>
      <c r="Q1693" s="135" t="str">
        <f t="shared" si="59"/>
        <v/>
      </c>
    </row>
    <row r="1694" spans="1:17" x14ac:dyDescent="0.2">
      <c r="A1694" s="363"/>
      <c r="B1694" s="348"/>
      <c r="C1694" s="372"/>
      <c r="D1694" s="350"/>
      <c r="E1694" s="350"/>
      <c r="F1694" s="351"/>
      <c r="G1694" s="350"/>
      <c r="H1694" s="350"/>
      <c r="I1694" s="354"/>
      <c r="J1694" s="353"/>
      <c r="K1694" s="353"/>
      <c r="L1694" s="354"/>
      <c r="M1694" s="353"/>
      <c r="N1694" s="371"/>
      <c r="O1694" s="70">
        <f t="shared" si="60"/>
        <v>0</v>
      </c>
      <c r="P1694" s="70">
        <f t="shared" si="60"/>
        <v>0</v>
      </c>
      <c r="Q1694" s="135" t="str">
        <f t="shared" si="59"/>
        <v/>
      </c>
    </row>
    <row r="1695" spans="1:17" x14ac:dyDescent="0.2">
      <c r="A1695" s="363"/>
      <c r="B1695" s="348"/>
      <c r="C1695" s="372"/>
      <c r="D1695" s="350"/>
      <c r="E1695" s="350"/>
      <c r="F1695" s="351"/>
      <c r="G1695" s="350"/>
      <c r="H1695" s="350"/>
      <c r="I1695" s="354"/>
      <c r="J1695" s="353"/>
      <c r="K1695" s="353"/>
      <c r="L1695" s="354"/>
      <c r="M1695" s="353"/>
      <c r="N1695" s="371"/>
      <c r="O1695" s="70">
        <f t="shared" si="60"/>
        <v>0</v>
      </c>
      <c r="P1695" s="70">
        <f t="shared" si="60"/>
        <v>0</v>
      </c>
      <c r="Q1695" s="135" t="str">
        <f t="shared" si="59"/>
        <v/>
      </c>
    </row>
    <row r="1696" spans="1:17" x14ac:dyDescent="0.2">
      <c r="A1696" s="363"/>
      <c r="B1696" s="348"/>
      <c r="C1696" s="372"/>
      <c r="D1696" s="350"/>
      <c r="E1696" s="350"/>
      <c r="F1696" s="351"/>
      <c r="G1696" s="350"/>
      <c r="H1696" s="350"/>
      <c r="I1696" s="354"/>
      <c r="J1696" s="353"/>
      <c r="K1696" s="353"/>
      <c r="L1696" s="354"/>
      <c r="M1696" s="353"/>
      <c r="N1696" s="371"/>
      <c r="O1696" s="70">
        <f t="shared" si="60"/>
        <v>0</v>
      </c>
      <c r="P1696" s="70">
        <f t="shared" si="60"/>
        <v>0</v>
      </c>
      <c r="Q1696" s="135" t="str">
        <f t="shared" si="59"/>
        <v/>
      </c>
    </row>
    <row r="1697" spans="1:17" x14ac:dyDescent="0.2">
      <c r="A1697" s="363"/>
      <c r="B1697" s="348"/>
      <c r="C1697" s="372"/>
      <c r="D1697" s="350"/>
      <c r="E1697" s="350"/>
      <c r="F1697" s="351"/>
      <c r="G1697" s="350"/>
      <c r="H1697" s="350"/>
      <c r="I1697" s="354"/>
      <c r="J1697" s="353"/>
      <c r="K1697" s="353"/>
      <c r="L1697" s="354"/>
      <c r="M1697" s="353"/>
      <c r="N1697" s="371"/>
      <c r="O1697" s="70">
        <f t="shared" si="60"/>
        <v>0</v>
      </c>
      <c r="P1697" s="70">
        <f t="shared" si="60"/>
        <v>0</v>
      </c>
      <c r="Q1697" s="135" t="str">
        <f t="shared" si="59"/>
        <v/>
      </c>
    </row>
    <row r="1698" spans="1:17" x14ac:dyDescent="0.2">
      <c r="A1698" s="363"/>
      <c r="B1698" s="348"/>
      <c r="C1698" s="372"/>
      <c r="D1698" s="350"/>
      <c r="E1698" s="350"/>
      <c r="F1698" s="351"/>
      <c r="G1698" s="350"/>
      <c r="H1698" s="350"/>
      <c r="I1698" s="354"/>
      <c r="J1698" s="353"/>
      <c r="K1698" s="353"/>
      <c r="L1698" s="354"/>
      <c r="M1698" s="353"/>
      <c r="N1698" s="371"/>
      <c r="O1698" s="70">
        <f t="shared" si="60"/>
        <v>0</v>
      </c>
      <c r="P1698" s="70">
        <f t="shared" si="60"/>
        <v>0</v>
      </c>
      <c r="Q1698" s="135" t="str">
        <f t="shared" si="59"/>
        <v/>
      </c>
    </row>
    <row r="1699" spans="1:17" x14ac:dyDescent="0.2">
      <c r="A1699" s="363"/>
      <c r="B1699" s="348"/>
      <c r="C1699" s="372"/>
      <c r="D1699" s="350"/>
      <c r="E1699" s="350"/>
      <c r="F1699" s="351"/>
      <c r="G1699" s="350"/>
      <c r="H1699" s="350"/>
      <c r="I1699" s="354"/>
      <c r="J1699" s="353"/>
      <c r="K1699" s="353"/>
      <c r="L1699" s="354"/>
      <c r="M1699" s="353"/>
      <c r="N1699" s="371"/>
      <c r="O1699" s="70">
        <f t="shared" si="60"/>
        <v>0</v>
      </c>
      <c r="P1699" s="70">
        <f t="shared" si="60"/>
        <v>0</v>
      </c>
      <c r="Q1699" s="135" t="str">
        <f t="shared" si="59"/>
        <v/>
      </c>
    </row>
    <row r="1700" spans="1:17" x14ac:dyDescent="0.2">
      <c r="A1700" s="363"/>
      <c r="B1700" s="348"/>
      <c r="C1700" s="372"/>
      <c r="D1700" s="350"/>
      <c r="E1700" s="350"/>
      <c r="F1700" s="351"/>
      <c r="G1700" s="350"/>
      <c r="H1700" s="350"/>
      <c r="I1700" s="354"/>
      <c r="J1700" s="353"/>
      <c r="K1700" s="353"/>
      <c r="L1700" s="354"/>
      <c r="M1700" s="353"/>
      <c r="N1700" s="371"/>
      <c r="O1700" s="70">
        <f t="shared" si="60"/>
        <v>0</v>
      </c>
      <c r="P1700" s="70">
        <f t="shared" si="60"/>
        <v>0</v>
      </c>
      <c r="Q1700" s="135" t="str">
        <f t="shared" si="59"/>
        <v/>
      </c>
    </row>
    <row r="1701" spans="1:17" x14ac:dyDescent="0.2">
      <c r="A1701" s="363"/>
      <c r="B1701" s="348"/>
      <c r="C1701" s="372"/>
      <c r="D1701" s="350"/>
      <c r="E1701" s="350"/>
      <c r="F1701" s="351"/>
      <c r="G1701" s="350"/>
      <c r="H1701" s="350"/>
      <c r="I1701" s="354"/>
      <c r="J1701" s="353"/>
      <c r="K1701" s="353"/>
      <c r="L1701" s="354"/>
      <c r="M1701" s="353"/>
      <c r="N1701" s="371"/>
      <c r="O1701" s="70">
        <f t="shared" si="60"/>
        <v>0</v>
      </c>
      <c r="P1701" s="70">
        <f t="shared" si="60"/>
        <v>0</v>
      </c>
      <c r="Q1701" s="135" t="str">
        <f t="shared" si="59"/>
        <v/>
      </c>
    </row>
    <row r="1702" spans="1:17" x14ac:dyDescent="0.2">
      <c r="A1702" s="363"/>
      <c r="B1702" s="348"/>
      <c r="C1702" s="372"/>
      <c r="D1702" s="350"/>
      <c r="E1702" s="350"/>
      <c r="F1702" s="351"/>
      <c r="G1702" s="350"/>
      <c r="H1702" s="350"/>
      <c r="I1702" s="354"/>
      <c r="J1702" s="353"/>
      <c r="K1702" s="353"/>
      <c r="L1702" s="354"/>
      <c r="M1702" s="353"/>
      <c r="N1702" s="371"/>
      <c r="O1702" s="70">
        <f t="shared" si="60"/>
        <v>0</v>
      </c>
      <c r="P1702" s="70">
        <f t="shared" si="60"/>
        <v>0</v>
      </c>
      <c r="Q1702" s="135" t="str">
        <f t="shared" si="59"/>
        <v/>
      </c>
    </row>
    <row r="1703" spans="1:17" x14ac:dyDescent="0.2">
      <c r="A1703" s="363"/>
      <c r="B1703" s="348"/>
      <c r="C1703" s="372"/>
      <c r="D1703" s="350"/>
      <c r="E1703" s="350"/>
      <c r="F1703" s="351"/>
      <c r="G1703" s="350"/>
      <c r="H1703" s="350"/>
      <c r="I1703" s="354"/>
      <c r="J1703" s="353"/>
      <c r="K1703" s="353"/>
      <c r="L1703" s="354"/>
      <c r="M1703" s="353"/>
      <c r="N1703" s="371"/>
      <c r="O1703" s="70">
        <f t="shared" si="60"/>
        <v>0</v>
      </c>
      <c r="P1703" s="70">
        <f t="shared" si="60"/>
        <v>0</v>
      </c>
      <c r="Q1703" s="135" t="str">
        <f t="shared" si="59"/>
        <v/>
      </c>
    </row>
    <row r="1704" spans="1:17" x14ac:dyDescent="0.2">
      <c r="A1704" s="363"/>
      <c r="B1704" s="348"/>
      <c r="C1704" s="372"/>
      <c r="D1704" s="350"/>
      <c r="E1704" s="350"/>
      <c r="F1704" s="351"/>
      <c r="G1704" s="350"/>
      <c r="H1704" s="350"/>
      <c r="I1704" s="354"/>
      <c r="J1704" s="353"/>
      <c r="K1704" s="353"/>
      <c r="L1704" s="354"/>
      <c r="M1704" s="353"/>
      <c r="N1704" s="371"/>
      <c r="O1704" s="70">
        <f t="shared" si="60"/>
        <v>0</v>
      </c>
      <c r="P1704" s="70">
        <f t="shared" si="60"/>
        <v>0</v>
      </c>
      <c r="Q1704" s="135" t="str">
        <f t="shared" si="59"/>
        <v/>
      </c>
    </row>
    <row r="1705" spans="1:17" x14ac:dyDescent="0.2">
      <c r="A1705" s="363"/>
      <c r="B1705" s="348"/>
      <c r="C1705" s="372"/>
      <c r="D1705" s="350"/>
      <c r="E1705" s="350"/>
      <c r="F1705" s="351"/>
      <c r="G1705" s="350"/>
      <c r="H1705" s="350"/>
      <c r="I1705" s="354"/>
      <c r="J1705" s="353"/>
      <c r="K1705" s="353"/>
      <c r="L1705" s="354"/>
      <c r="M1705" s="353"/>
      <c r="N1705" s="371"/>
      <c r="O1705" s="70">
        <f t="shared" si="60"/>
        <v>0</v>
      </c>
      <c r="P1705" s="70">
        <f t="shared" si="60"/>
        <v>0</v>
      </c>
      <c r="Q1705" s="135" t="str">
        <f t="shared" si="59"/>
        <v/>
      </c>
    </row>
    <row r="1706" spans="1:17" x14ac:dyDescent="0.2">
      <c r="A1706" s="363"/>
      <c r="B1706" s="348"/>
      <c r="C1706" s="372"/>
      <c r="D1706" s="350"/>
      <c r="E1706" s="350"/>
      <c r="F1706" s="351"/>
      <c r="G1706" s="350"/>
      <c r="H1706" s="350"/>
      <c r="I1706" s="354"/>
      <c r="J1706" s="353"/>
      <c r="K1706" s="353"/>
      <c r="L1706" s="354"/>
      <c r="M1706" s="353"/>
      <c r="N1706" s="371"/>
      <c r="O1706" s="70">
        <f t="shared" si="60"/>
        <v>0</v>
      </c>
      <c r="P1706" s="70">
        <f t="shared" si="60"/>
        <v>0</v>
      </c>
      <c r="Q1706" s="135" t="str">
        <f t="shared" si="59"/>
        <v/>
      </c>
    </row>
    <row r="1707" spans="1:17" x14ac:dyDescent="0.2">
      <c r="A1707" s="363"/>
      <c r="B1707" s="348"/>
      <c r="C1707" s="372"/>
      <c r="D1707" s="350"/>
      <c r="E1707" s="350"/>
      <c r="F1707" s="351"/>
      <c r="G1707" s="350"/>
      <c r="H1707" s="350"/>
      <c r="I1707" s="354"/>
      <c r="J1707" s="353"/>
      <c r="K1707" s="353"/>
      <c r="L1707" s="354"/>
      <c r="M1707" s="353"/>
      <c r="N1707" s="371"/>
      <c r="O1707" s="70">
        <f t="shared" si="60"/>
        <v>0</v>
      </c>
      <c r="P1707" s="70">
        <f t="shared" si="60"/>
        <v>0</v>
      </c>
      <c r="Q1707" s="135" t="str">
        <f t="shared" si="59"/>
        <v/>
      </c>
    </row>
    <row r="1708" spans="1:17" x14ac:dyDescent="0.2">
      <c r="A1708" s="363"/>
      <c r="B1708" s="348"/>
      <c r="C1708" s="372"/>
      <c r="D1708" s="350"/>
      <c r="E1708" s="350"/>
      <c r="F1708" s="351"/>
      <c r="G1708" s="350"/>
      <c r="H1708" s="350"/>
      <c r="I1708" s="354"/>
      <c r="J1708" s="353"/>
      <c r="K1708" s="353"/>
      <c r="L1708" s="354"/>
      <c r="M1708" s="353"/>
      <c r="N1708" s="371"/>
      <c r="O1708" s="70">
        <f t="shared" si="60"/>
        <v>0</v>
      </c>
      <c r="P1708" s="70">
        <f t="shared" si="60"/>
        <v>0</v>
      </c>
      <c r="Q1708" s="135" t="str">
        <f t="shared" si="59"/>
        <v/>
      </c>
    </row>
    <row r="1709" spans="1:17" x14ac:dyDescent="0.2">
      <c r="A1709" s="363"/>
      <c r="B1709" s="348"/>
      <c r="C1709" s="372"/>
      <c r="D1709" s="350"/>
      <c r="E1709" s="350"/>
      <c r="F1709" s="351"/>
      <c r="G1709" s="350"/>
      <c r="H1709" s="350"/>
      <c r="I1709" s="354"/>
      <c r="J1709" s="353"/>
      <c r="K1709" s="353"/>
      <c r="L1709" s="354"/>
      <c r="M1709" s="353"/>
      <c r="N1709" s="371"/>
      <c r="O1709" s="70">
        <f t="shared" si="60"/>
        <v>0</v>
      </c>
      <c r="P1709" s="70">
        <f t="shared" si="60"/>
        <v>0</v>
      </c>
      <c r="Q1709" s="135" t="str">
        <f t="shared" si="59"/>
        <v/>
      </c>
    </row>
    <row r="1710" spans="1:17" x14ac:dyDescent="0.2">
      <c r="A1710" s="363"/>
      <c r="B1710" s="348"/>
      <c r="C1710" s="372"/>
      <c r="D1710" s="350"/>
      <c r="E1710" s="350"/>
      <c r="F1710" s="351"/>
      <c r="G1710" s="350"/>
      <c r="H1710" s="350"/>
      <c r="I1710" s="354"/>
      <c r="J1710" s="353"/>
      <c r="K1710" s="353"/>
      <c r="L1710" s="354"/>
      <c r="M1710" s="353"/>
      <c r="N1710" s="371"/>
      <c r="O1710" s="70">
        <f t="shared" si="60"/>
        <v>0</v>
      </c>
      <c r="P1710" s="70">
        <f t="shared" si="60"/>
        <v>0</v>
      </c>
      <c r="Q1710" s="135" t="str">
        <f t="shared" si="59"/>
        <v/>
      </c>
    </row>
    <row r="1711" spans="1:17" x14ac:dyDescent="0.2">
      <c r="A1711" s="363"/>
      <c r="B1711" s="348"/>
      <c r="C1711" s="372"/>
      <c r="D1711" s="350"/>
      <c r="E1711" s="350"/>
      <c r="F1711" s="351"/>
      <c r="G1711" s="350"/>
      <c r="H1711" s="350"/>
      <c r="I1711" s="354"/>
      <c r="J1711" s="353"/>
      <c r="K1711" s="353"/>
      <c r="L1711" s="354"/>
      <c r="M1711" s="353"/>
      <c r="N1711" s="371"/>
      <c r="O1711" s="70">
        <f t="shared" si="60"/>
        <v>0</v>
      </c>
      <c r="P1711" s="70">
        <f t="shared" si="60"/>
        <v>0</v>
      </c>
      <c r="Q1711" s="135" t="str">
        <f t="shared" si="59"/>
        <v/>
      </c>
    </row>
    <row r="1712" spans="1:17" x14ac:dyDescent="0.2">
      <c r="A1712" s="363"/>
      <c r="B1712" s="348"/>
      <c r="C1712" s="372"/>
      <c r="D1712" s="350"/>
      <c r="E1712" s="350"/>
      <c r="F1712" s="351"/>
      <c r="G1712" s="350"/>
      <c r="H1712" s="350"/>
      <c r="I1712" s="354"/>
      <c r="J1712" s="353"/>
      <c r="K1712" s="353"/>
      <c r="L1712" s="354"/>
      <c r="M1712" s="353"/>
      <c r="N1712" s="371"/>
      <c r="O1712" s="70">
        <f t="shared" si="60"/>
        <v>0</v>
      </c>
      <c r="P1712" s="70">
        <f t="shared" si="60"/>
        <v>0</v>
      </c>
      <c r="Q1712" s="135" t="str">
        <f t="shared" si="59"/>
        <v/>
      </c>
    </row>
    <row r="1713" spans="1:17" x14ac:dyDescent="0.2">
      <c r="A1713" s="363"/>
      <c r="B1713" s="348"/>
      <c r="C1713" s="372"/>
      <c r="D1713" s="350"/>
      <c r="E1713" s="350"/>
      <c r="F1713" s="351"/>
      <c r="G1713" s="350"/>
      <c r="H1713" s="350"/>
      <c r="I1713" s="354"/>
      <c r="J1713" s="353"/>
      <c r="K1713" s="353"/>
      <c r="L1713" s="354"/>
      <c r="M1713" s="353"/>
      <c r="N1713" s="371"/>
      <c r="O1713" s="70">
        <f t="shared" si="60"/>
        <v>0</v>
      </c>
      <c r="P1713" s="70">
        <f t="shared" si="60"/>
        <v>0</v>
      </c>
      <c r="Q1713" s="135" t="str">
        <f t="shared" si="59"/>
        <v/>
      </c>
    </row>
    <row r="1714" spans="1:17" x14ac:dyDescent="0.2">
      <c r="A1714" s="363"/>
      <c r="B1714" s="348"/>
      <c r="C1714" s="372"/>
      <c r="D1714" s="350"/>
      <c r="E1714" s="350"/>
      <c r="F1714" s="351"/>
      <c r="G1714" s="350"/>
      <c r="H1714" s="350"/>
      <c r="I1714" s="354"/>
      <c r="J1714" s="353"/>
      <c r="K1714" s="353"/>
      <c r="L1714" s="354"/>
      <c r="M1714" s="353"/>
      <c r="N1714" s="371"/>
      <c r="O1714" s="70">
        <f t="shared" si="60"/>
        <v>0</v>
      </c>
      <c r="P1714" s="70">
        <f t="shared" si="60"/>
        <v>0</v>
      </c>
      <c r="Q1714" s="135" t="str">
        <f t="shared" si="59"/>
        <v/>
      </c>
    </row>
    <row r="1715" spans="1:17" x14ac:dyDescent="0.2">
      <c r="A1715" s="363"/>
      <c r="B1715" s="348"/>
      <c r="C1715" s="372"/>
      <c r="D1715" s="350"/>
      <c r="E1715" s="350"/>
      <c r="F1715" s="351"/>
      <c r="G1715" s="350"/>
      <c r="H1715" s="350"/>
      <c r="I1715" s="354"/>
      <c r="J1715" s="353"/>
      <c r="K1715" s="353"/>
      <c r="L1715" s="354"/>
      <c r="M1715" s="353"/>
      <c r="N1715" s="371"/>
      <c r="O1715" s="70">
        <f t="shared" si="60"/>
        <v>0</v>
      </c>
      <c r="P1715" s="70">
        <f t="shared" si="60"/>
        <v>0</v>
      </c>
      <c r="Q1715" s="135" t="str">
        <f t="shared" si="59"/>
        <v/>
      </c>
    </row>
    <row r="1716" spans="1:17" x14ac:dyDescent="0.2">
      <c r="A1716" s="363"/>
      <c r="B1716" s="348"/>
      <c r="C1716" s="372"/>
      <c r="D1716" s="350"/>
      <c r="E1716" s="350"/>
      <c r="F1716" s="351"/>
      <c r="G1716" s="350"/>
      <c r="H1716" s="350"/>
      <c r="I1716" s="354"/>
      <c r="J1716" s="353"/>
      <c r="K1716" s="353"/>
      <c r="L1716" s="354"/>
      <c r="M1716" s="353"/>
      <c r="N1716" s="371"/>
      <c r="O1716" s="70">
        <f t="shared" si="60"/>
        <v>0</v>
      </c>
      <c r="P1716" s="70">
        <f t="shared" si="60"/>
        <v>0</v>
      </c>
      <c r="Q1716" s="135" t="str">
        <f t="shared" si="59"/>
        <v/>
      </c>
    </row>
    <row r="1717" spans="1:17" x14ac:dyDescent="0.2">
      <c r="A1717" s="363"/>
      <c r="B1717" s="348"/>
      <c r="C1717" s="372"/>
      <c r="D1717" s="350"/>
      <c r="E1717" s="350"/>
      <c r="F1717" s="351"/>
      <c r="G1717" s="350"/>
      <c r="H1717" s="350"/>
      <c r="I1717" s="354"/>
      <c r="J1717" s="353"/>
      <c r="K1717" s="353"/>
      <c r="L1717" s="354"/>
      <c r="M1717" s="353"/>
      <c r="N1717" s="371"/>
      <c r="O1717" s="70">
        <f t="shared" si="60"/>
        <v>0</v>
      </c>
      <c r="P1717" s="70">
        <f t="shared" si="60"/>
        <v>0</v>
      </c>
      <c r="Q1717" s="135" t="str">
        <f t="shared" si="59"/>
        <v/>
      </c>
    </row>
    <row r="1718" spans="1:17" x14ac:dyDescent="0.2">
      <c r="A1718" s="363"/>
      <c r="B1718" s="348"/>
      <c r="C1718" s="372"/>
      <c r="D1718" s="350"/>
      <c r="E1718" s="350"/>
      <c r="F1718" s="351"/>
      <c r="G1718" s="350"/>
      <c r="H1718" s="350"/>
      <c r="I1718" s="354"/>
      <c r="J1718" s="353"/>
      <c r="K1718" s="353"/>
      <c r="L1718" s="354"/>
      <c r="M1718" s="353"/>
      <c r="N1718" s="371"/>
      <c r="O1718" s="70">
        <f t="shared" si="60"/>
        <v>0</v>
      </c>
      <c r="P1718" s="70">
        <f t="shared" si="60"/>
        <v>0</v>
      </c>
      <c r="Q1718" s="135" t="str">
        <f t="shared" si="59"/>
        <v/>
      </c>
    </row>
    <row r="1719" spans="1:17" x14ac:dyDescent="0.2">
      <c r="A1719" s="363"/>
      <c r="B1719" s="348"/>
      <c r="C1719" s="372"/>
      <c r="D1719" s="350"/>
      <c r="E1719" s="350"/>
      <c r="F1719" s="351"/>
      <c r="G1719" s="350"/>
      <c r="H1719" s="350"/>
      <c r="I1719" s="354"/>
      <c r="J1719" s="353"/>
      <c r="K1719" s="353"/>
      <c r="L1719" s="354"/>
      <c r="M1719" s="353"/>
      <c r="N1719" s="371"/>
      <c r="O1719" s="70">
        <f t="shared" si="60"/>
        <v>0</v>
      </c>
      <c r="P1719" s="70">
        <f t="shared" si="60"/>
        <v>0</v>
      </c>
      <c r="Q1719" s="135" t="str">
        <f t="shared" si="59"/>
        <v/>
      </c>
    </row>
    <row r="1720" spans="1:17" x14ac:dyDescent="0.2">
      <c r="A1720" s="363"/>
      <c r="B1720" s="348"/>
      <c r="C1720" s="372"/>
      <c r="D1720" s="350"/>
      <c r="E1720" s="350"/>
      <c r="F1720" s="351"/>
      <c r="G1720" s="350"/>
      <c r="H1720" s="350"/>
      <c r="I1720" s="354"/>
      <c r="J1720" s="353"/>
      <c r="K1720" s="353"/>
      <c r="L1720" s="354"/>
      <c r="M1720" s="353"/>
      <c r="N1720" s="371"/>
      <c r="O1720" s="70">
        <f t="shared" si="60"/>
        <v>0</v>
      </c>
      <c r="P1720" s="70">
        <f t="shared" si="60"/>
        <v>0</v>
      </c>
      <c r="Q1720" s="135" t="str">
        <f t="shared" si="59"/>
        <v/>
      </c>
    </row>
    <row r="1721" spans="1:17" x14ac:dyDescent="0.2">
      <c r="A1721" s="363"/>
      <c r="B1721" s="348"/>
      <c r="C1721" s="372"/>
      <c r="D1721" s="350"/>
      <c r="E1721" s="350"/>
      <c r="F1721" s="351"/>
      <c r="G1721" s="350"/>
      <c r="H1721" s="350"/>
      <c r="I1721" s="354"/>
      <c r="J1721" s="353"/>
      <c r="K1721" s="353"/>
      <c r="L1721" s="354"/>
      <c r="M1721" s="353"/>
      <c r="N1721" s="371"/>
      <c r="O1721" s="70">
        <f t="shared" si="60"/>
        <v>0</v>
      </c>
      <c r="P1721" s="70">
        <f t="shared" si="60"/>
        <v>0</v>
      </c>
      <c r="Q1721" s="135" t="str">
        <f t="shared" si="59"/>
        <v/>
      </c>
    </row>
    <row r="1722" spans="1:17" x14ac:dyDescent="0.2">
      <c r="A1722" s="363"/>
      <c r="B1722" s="348"/>
      <c r="C1722" s="372"/>
      <c r="D1722" s="350"/>
      <c r="E1722" s="350"/>
      <c r="F1722" s="351"/>
      <c r="G1722" s="350"/>
      <c r="H1722" s="350"/>
      <c r="I1722" s="354"/>
      <c r="J1722" s="353"/>
      <c r="K1722" s="353"/>
      <c r="L1722" s="354"/>
      <c r="M1722" s="353"/>
      <c r="N1722" s="371"/>
      <c r="O1722" s="70">
        <f t="shared" si="60"/>
        <v>0</v>
      </c>
      <c r="P1722" s="70">
        <f t="shared" si="60"/>
        <v>0</v>
      </c>
      <c r="Q1722" s="135" t="str">
        <f t="shared" si="59"/>
        <v/>
      </c>
    </row>
    <row r="1723" spans="1:17" x14ac:dyDescent="0.2">
      <c r="A1723" s="363"/>
      <c r="B1723" s="348"/>
      <c r="C1723" s="372"/>
      <c r="D1723" s="350"/>
      <c r="E1723" s="350"/>
      <c r="F1723" s="351"/>
      <c r="G1723" s="350"/>
      <c r="H1723" s="350"/>
      <c r="I1723" s="354"/>
      <c r="J1723" s="353"/>
      <c r="K1723" s="353"/>
      <c r="L1723" s="354"/>
      <c r="M1723" s="353"/>
      <c r="N1723" s="371"/>
      <c r="O1723" s="70">
        <f t="shared" si="60"/>
        <v>0</v>
      </c>
      <c r="P1723" s="70">
        <f t="shared" si="60"/>
        <v>0</v>
      </c>
      <c r="Q1723" s="135" t="str">
        <f t="shared" si="59"/>
        <v/>
      </c>
    </row>
    <row r="1724" spans="1:17" x14ac:dyDescent="0.2">
      <c r="A1724" s="363"/>
      <c r="B1724" s="348"/>
      <c r="C1724" s="372"/>
      <c r="D1724" s="350"/>
      <c r="E1724" s="350"/>
      <c r="F1724" s="351"/>
      <c r="G1724" s="350"/>
      <c r="H1724" s="350"/>
      <c r="I1724" s="354"/>
      <c r="J1724" s="353"/>
      <c r="K1724" s="353"/>
      <c r="L1724" s="354"/>
      <c r="M1724" s="353"/>
      <c r="N1724" s="371"/>
      <c r="O1724" s="70">
        <f t="shared" si="60"/>
        <v>0</v>
      </c>
      <c r="P1724" s="70">
        <f t="shared" si="60"/>
        <v>0</v>
      </c>
      <c r="Q1724" s="135" t="str">
        <f t="shared" si="59"/>
        <v/>
      </c>
    </row>
    <row r="1725" spans="1:17" x14ac:dyDescent="0.2">
      <c r="A1725" s="363"/>
      <c r="B1725" s="348"/>
      <c r="C1725" s="372"/>
      <c r="D1725" s="350"/>
      <c r="E1725" s="350"/>
      <c r="F1725" s="351"/>
      <c r="G1725" s="350"/>
      <c r="H1725" s="350"/>
      <c r="I1725" s="354"/>
      <c r="J1725" s="353"/>
      <c r="K1725" s="353"/>
      <c r="L1725" s="354"/>
      <c r="M1725" s="353"/>
      <c r="N1725" s="371"/>
      <c r="O1725" s="70">
        <f t="shared" si="60"/>
        <v>0</v>
      </c>
      <c r="P1725" s="70">
        <f t="shared" si="60"/>
        <v>0</v>
      </c>
      <c r="Q1725" s="135" t="str">
        <f t="shared" si="59"/>
        <v/>
      </c>
    </row>
    <row r="1726" spans="1:17" x14ac:dyDescent="0.2">
      <c r="A1726" s="363"/>
      <c r="B1726" s="348"/>
      <c r="C1726" s="372"/>
      <c r="D1726" s="350"/>
      <c r="E1726" s="350"/>
      <c r="F1726" s="351"/>
      <c r="G1726" s="350"/>
      <c r="H1726" s="350"/>
      <c r="I1726" s="354"/>
      <c r="J1726" s="353"/>
      <c r="K1726" s="353"/>
      <c r="L1726" s="354"/>
      <c r="M1726" s="353"/>
      <c r="N1726" s="371"/>
      <c r="O1726" s="70">
        <f t="shared" si="60"/>
        <v>0</v>
      </c>
      <c r="P1726" s="70">
        <f t="shared" si="60"/>
        <v>0</v>
      </c>
      <c r="Q1726" s="135" t="str">
        <f t="shared" si="59"/>
        <v/>
      </c>
    </row>
    <row r="1727" spans="1:17" x14ac:dyDescent="0.2">
      <c r="A1727" s="363"/>
      <c r="B1727" s="348"/>
      <c r="C1727" s="372"/>
      <c r="D1727" s="350"/>
      <c r="E1727" s="350"/>
      <c r="F1727" s="351"/>
      <c r="G1727" s="350"/>
      <c r="H1727" s="350"/>
      <c r="I1727" s="354"/>
      <c r="J1727" s="353"/>
      <c r="K1727" s="353"/>
      <c r="L1727" s="354"/>
      <c r="M1727" s="353"/>
      <c r="N1727" s="371"/>
      <c r="O1727" s="70">
        <f t="shared" si="60"/>
        <v>0</v>
      </c>
      <c r="P1727" s="70">
        <f t="shared" si="60"/>
        <v>0</v>
      </c>
      <c r="Q1727" s="135" t="str">
        <f t="shared" si="59"/>
        <v/>
      </c>
    </row>
    <row r="1728" spans="1:17" x14ac:dyDescent="0.2">
      <c r="A1728" s="363"/>
      <c r="B1728" s="348"/>
      <c r="C1728" s="372"/>
      <c r="D1728" s="350"/>
      <c r="E1728" s="350"/>
      <c r="F1728" s="351"/>
      <c r="G1728" s="350"/>
      <c r="H1728" s="350"/>
      <c r="I1728" s="354"/>
      <c r="J1728" s="353"/>
      <c r="K1728" s="353"/>
      <c r="L1728" s="354"/>
      <c r="M1728" s="353"/>
      <c r="N1728" s="371"/>
      <c r="O1728" s="70">
        <f t="shared" si="60"/>
        <v>0</v>
      </c>
      <c r="P1728" s="70">
        <f t="shared" si="60"/>
        <v>0</v>
      </c>
      <c r="Q1728" s="135" t="str">
        <f t="shared" si="59"/>
        <v/>
      </c>
    </row>
    <row r="1729" spans="1:17" x14ac:dyDescent="0.2">
      <c r="A1729" s="363"/>
      <c r="B1729" s="348"/>
      <c r="C1729" s="372"/>
      <c r="D1729" s="350"/>
      <c r="E1729" s="350"/>
      <c r="F1729" s="351"/>
      <c r="G1729" s="350"/>
      <c r="H1729" s="350"/>
      <c r="I1729" s="354"/>
      <c r="J1729" s="353"/>
      <c r="K1729" s="353"/>
      <c r="L1729" s="354"/>
      <c r="M1729" s="353"/>
      <c r="N1729" s="371"/>
      <c r="O1729" s="70">
        <f t="shared" si="60"/>
        <v>0</v>
      </c>
      <c r="P1729" s="70">
        <f t="shared" si="60"/>
        <v>0</v>
      </c>
      <c r="Q1729" s="135" t="str">
        <f t="shared" si="59"/>
        <v/>
      </c>
    </row>
    <row r="1730" spans="1:17" x14ac:dyDescent="0.2">
      <c r="A1730" s="363"/>
      <c r="B1730" s="348"/>
      <c r="C1730" s="372"/>
      <c r="D1730" s="350"/>
      <c r="E1730" s="350"/>
      <c r="F1730" s="351"/>
      <c r="G1730" s="350"/>
      <c r="H1730" s="350"/>
      <c r="I1730" s="354"/>
      <c r="J1730" s="353"/>
      <c r="K1730" s="353"/>
      <c r="L1730" s="354"/>
      <c r="M1730" s="353"/>
      <c r="N1730" s="371"/>
      <c r="O1730" s="70">
        <f t="shared" si="60"/>
        <v>0</v>
      </c>
      <c r="P1730" s="70">
        <f t="shared" si="60"/>
        <v>0</v>
      </c>
      <c r="Q1730" s="135" t="str">
        <f t="shared" si="59"/>
        <v/>
      </c>
    </row>
    <row r="1731" spans="1:17" x14ac:dyDescent="0.2">
      <c r="A1731" s="363"/>
      <c r="B1731" s="348"/>
      <c r="C1731" s="372"/>
      <c r="D1731" s="350"/>
      <c r="E1731" s="350"/>
      <c r="F1731" s="351"/>
      <c r="G1731" s="350"/>
      <c r="H1731" s="350"/>
      <c r="I1731" s="354"/>
      <c r="J1731" s="353"/>
      <c r="K1731" s="353"/>
      <c r="L1731" s="354"/>
      <c r="M1731" s="353"/>
      <c r="N1731" s="371"/>
      <c r="O1731" s="70">
        <f t="shared" si="60"/>
        <v>0</v>
      </c>
      <c r="P1731" s="70">
        <f t="shared" si="60"/>
        <v>0</v>
      </c>
      <c r="Q1731" s="135" t="str">
        <f t="shared" si="59"/>
        <v/>
      </c>
    </row>
    <row r="1732" spans="1:17" x14ac:dyDescent="0.2">
      <c r="A1732" s="363"/>
      <c r="B1732" s="348"/>
      <c r="C1732" s="372"/>
      <c r="D1732" s="350"/>
      <c r="E1732" s="350"/>
      <c r="F1732" s="351"/>
      <c r="G1732" s="350"/>
      <c r="H1732" s="350"/>
      <c r="I1732" s="354"/>
      <c r="J1732" s="353"/>
      <c r="K1732" s="353"/>
      <c r="L1732" s="354"/>
      <c r="M1732" s="353"/>
      <c r="N1732" s="371"/>
      <c r="O1732" s="70">
        <f t="shared" si="60"/>
        <v>0</v>
      </c>
      <c r="P1732" s="70">
        <f t="shared" si="60"/>
        <v>0</v>
      </c>
      <c r="Q1732" s="135" t="str">
        <f t="shared" si="59"/>
        <v/>
      </c>
    </row>
    <row r="1733" spans="1:17" x14ac:dyDescent="0.2">
      <c r="A1733" s="363"/>
      <c r="B1733" s="348"/>
      <c r="C1733" s="372"/>
      <c r="D1733" s="350"/>
      <c r="E1733" s="350"/>
      <c r="F1733" s="351"/>
      <c r="G1733" s="350"/>
      <c r="H1733" s="350"/>
      <c r="I1733" s="354"/>
      <c r="J1733" s="353"/>
      <c r="K1733" s="353"/>
      <c r="L1733" s="354"/>
      <c r="M1733" s="353"/>
      <c r="N1733" s="371"/>
      <c r="O1733" s="70">
        <f t="shared" si="60"/>
        <v>0</v>
      </c>
      <c r="P1733" s="70">
        <f t="shared" si="60"/>
        <v>0</v>
      </c>
      <c r="Q1733" s="135" t="str">
        <f t="shared" ref="Q1733:Q1796" si="61">SUBSTITUTE(D1733," ","_")</f>
        <v/>
      </c>
    </row>
    <row r="1734" spans="1:17" x14ac:dyDescent="0.2">
      <c r="A1734" s="363"/>
      <c r="B1734" s="348"/>
      <c r="C1734" s="372"/>
      <c r="D1734" s="350"/>
      <c r="E1734" s="350"/>
      <c r="F1734" s="351"/>
      <c r="G1734" s="350"/>
      <c r="H1734" s="350"/>
      <c r="I1734" s="354"/>
      <c r="J1734" s="353"/>
      <c r="K1734" s="353"/>
      <c r="L1734" s="354"/>
      <c r="M1734" s="353"/>
      <c r="N1734" s="371"/>
      <c r="O1734" s="70">
        <f t="shared" ref="O1734:P1797" si="62">IF(B1734=0,0,IF(YEAR(B1734)=$P$1,MONTH(B1734)-$O$1+1,(YEAR(B1734)-$P$1)*12-$O$1+1+MONTH(B1734)))</f>
        <v>0</v>
      </c>
      <c r="P1734" s="70">
        <f t="shared" si="62"/>
        <v>0</v>
      </c>
      <c r="Q1734" s="135" t="str">
        <f t="shared" si="61"/>
        <v/>
      </c>
    </row>
    <row r="1735" spans="1:17" x14ac:dyDescent="0.2">
      <c r="A1735" s="363"/>
      <c r="B1735" s="348"/>
      <c r="C1735" s="372"/>
      <c r="D1735" s="350"/>
      <c r="E1735" s="350"/>
      <c r="F1735" s="351"/>
      <c r="G1735" s="350"/>
      <c r="H1735" s="350"/>
      <c r="I1735" s="354"/>
      <c r="J1735" s="353"/>
      <c r="K1735" s="353"/>
      <c r="L1735" s="354"/>
      <c r="M1735" s="353"/>
      <c r="N1735" s="371"/>
      <c r="O1735" s="70">
        <f t="shared" si="62"/>
        <v>0</v>
      </c>
      <c r="P1735" s="70">
        <f t="shared" si="62"/>
        <v>0</v>
      </c>
      <c r="Q1735" s="135" t="str">
        <f t="shared" si="61"/>
        <v/>
      </c>
    </row>
    <row r="1736" spans="1:17" x14ac:dyDescent="0.2">
      <c r="A1736" s="363"/>
      <c r="B1736" s="348"/>
      <c r="C1736" s="372"/>
      <c r="D1736" s="350"/>
      <c r="E1736" s="350"/>
      <c r="F1736" s="351"/>
      <c r="G1736" s="350"/>
      <c r="H1736" s="350"/>
      <c r="I1736" s="354"/>
      <c r="J1736" s="353"/>
      <c r="K1736" s="353"/>
      <c r="L1736" s="354"/>
      <c r="M1736" s="353"/>
      <c r="N1736" s="371"/>
      <c r="O1736" s="70">
        <f t="shared" si="62"/>
        <v>0</v>
      </c>
      <c r="P1736" s="70">
        <f t="shared" si="62"/>
        <v>0</v>
      </c>
      <c r="Q1736" s="135" t="str">
        <f t="shared" si="61"/>
        <v/>
      </c>
    </row>
    <row r="1737" spans="1:17" x14ac:dyDescent="0.2">
      <c r="A1737" s="363"/>
      <c r="B1737" s="348"/>
      <c r="C1737" s="372"/>
      <c r="D1737" s="350"/>
      <c r="E1737" s="350"/>
      <c r="F1737" s="351"/>
      <c r="G1737" s="350"/>
      <c r="H1737" s="350"/>
      <c r="I1737" s="354"/>
      <c r="J1737" s="353"/>
      <c r="K1737" s="353"/>
      <c r="L1737" s="354"/>
      <c r="M1737" s="353"/>
      <c r="N1737" s="371"/>
      <c r="O1737" s="70">
        <f t="shared" si="62"/>
        <v>0</v>
      </c>
      <c r="P1737" s="70">
        <f t="shared" si="62"/>
        <v>0</v>
      </c>
      <c r="Q1737" s="135" t="str">
        <f t="shared" si="61"/>
        <v/>
      </c>
    </row>
    <row r="1738" spans="1:17" x14ac:dyDescent="0.2">
      <c r="A1738" s="363"/>
      <c r="B1738" s="348"/>
      <c r="C1738" s="372"/>
      <c r="D1738" s="350"/>
      <c r="E1738" s="350"/>
      <c r="F1738" s="351"/>
      <c r="G1738" s="350"/>
      <c r="H1738" s="350"/>
      <c r="I1738" s="354"/>
      <c r="J1738" s="353"/>
      <c r="K1738" s="353"/>
      <c r="L1738" s="354"/>
      <c r="M1738" s="353"/>
      <c r="N1738" s="371"/>
      <c r="O1738" s="70">
        <f t="shared" si="62"/>
        <v>0</v>
      </c>
      <c r="P1738" s="70">
        <f t="shared" si="62"/>
        <v>0</v>
      </c>
      <c r="Q1738" s="135" t="str">
        <f t="shared" si="61"/>
        <v/>
      </c>
    </row>
    <row r="1739" spans="1:17" x14ac:dyDescent="0.2">
      <c r="A1739" s="363"/>
      <c r="B1739" s="348"/>
      <c r="C1739" s="372"/>
      <c r="D1739" s="350"/>
      <c r="E1739" s="350"/>
      <c r="F1739" s="351"/>
      <c r="G1739" s="350"/>
      <c r="H1739" s="350"/>
      <c r="I1739" s="354"/>
      <c r="J1739" s="353"/>
      <c r="K1739" s="353"/>
      <c r="L1739" s="354"/>
      <c r="M1739" s="353"/>
      <c r="N1739" s="371"/>
      <c r="O1739" s="70">
        <f t="shared" si="62"/>
        <v>0</v>
      </c>
      <c r="P1739" s="70">
        <f t="shared" si="62"/>
        <v>0</v>
      </c>
      <c r="Q1739" s="135" t="str">
        <f t="shared" si="61"/>
        <v/>
      </c>
    </row>
    <row r="1740" spans="1:17" x14ac:dyDescent="0.2">
      <c r="A1740" s="363"/>
      <c r="B1740" s="348"/>
      <c r="C1740" s="372"/>
      <c r="D1740" s="350"/>
      <c r="E1740" s="350"/>
      <c r="F1740" s="351"/>
      <c r="G1740" s="350"/>
      <c r="H1740" s="350"/>
      <c r="I1740" s="354"/>
      <c r="J1740" s="353"/>
      <c r="K1740" s="353"/>
      <c r="L1740" s="354"/>
      <c r="M1740" s="353"/>
      <c r="N1740" s="371"/>
      <c r="O1740" s="70">
        <f t="shared" si="62"/>
        <v>0</v>
      </c>
      <c r="P1740" s="70">
        <f t="shared" si="62"/>
        <v>0</v>
      </c>
      <c r="Q1740" s="135" t="str">
        <f t="shared" si="61"/>
        <v/>
      </c>
    </row>
    <row r="1741" spans="1:17" x14ac:dyDescent="0.2">
      <c r="A1741" s="363"/>
      <c r="B1741" s="348"/>
      <c r="C1741" s="372"/>
      <c r="D1741" s="350"/>
      <c r="E1741" s="350"/>
      <c r="F1741" s="351"/>
      <c r="G1741" s="350"/>
      <c r="H1741" s="350"/>
      <c r="I1741" s="354"/>
      <c r="J1741" s="353"/>
      <c r="K1741" s="353"/>
      <c r="L1741" s="354"/>
      <c r="M1741" s="353"/>
      <c r="N1741" s="371"/>
      <c r="O1741" s="70">
        <f t="shared" si="62"/>
        <v>0</v>
      </c>
      <c r="P1741" s="70">
        <f t="shared" si="62"/>
        <v>0</v>
      </c>
      <c r="Q1741" s="135" t="str">
        <f t="shared" si="61"/>
        <v/>
      </c>
    </row>
    <row r="1742" spans="1:17" x14ac:dyDescent="0.2">
      <c r="A1742" s="363"/>
      <c r="B1742" s="348"/>
      <c r="C1742" s="372"/>
      <c r="D1742" s="350"/>
      <c r="E1742" s="350"/>
      <c r="F1742" s="351"/>
      <c r="G1742" s="350"/>
      <c r="H1742" s="350"/>
      <c r="I1742" s="354"/>
      <c r="J1742" s="353"/>
      <c r="K1742" s="353"/>
      <c r="L1742" s="354"/>
      <c r="M1742" s="353"/>
      <c r="N1742" s="371"/>
      <c r="O1742" s="70">
        <f t="shared" si="62"/>
        <v>0</v>
      </c>
      <c r="P1742" s="70">
        <f t="shared" si="62"/>
        <v>0</v>
      </c>
      <c r="Q1742" s="135" t="str">
        <f t="shared" si="61"/>
        <v/>
      </c>
    </row>
    <row r="1743" spans="1:17" x14ac:dyDescent="0.2">
      <c r="A1743" s="363"/>
      <c r="B1743" s="348"/>
      <c r="C1743" s="372"/>
      <c r="D1743" s="350"/>
      <c r="E1743" s="350"/>
      <c r="F1743" s="351"/>
      <c r="G1743" s="350"/>
      <c r="H1743" s="350"/>
      <c r="I1743" s="354"/>
      <c r="J1743" s="353"/>
      <c r="K1743" s="353"/>
      <c r="L1743" s="354"/>
      <c r="M1743" s="353"/>
      <c r="N1743" s="371"/>
      <c r="O1743" s="70">
        <f t="shared" si="62"/>
        <v>0</v>
      </c>
      <c r="P1743" s="70">
        <f t="shared" si="62"/>
        <v>0</v>
      </c>
      <c r="Q1743" s="135" t="str">
        <f t="shared" si="61"/>
        <v/>
      </c>
    </row>
    <row r="1744" spans="1:17" x14ac:dyDescent="0.2">
      <c r="A1744" s="363"/>
      <c r="B1744" s="348"/>
      <c r="C1744" s="372"/>
      <c r="D1744" s="350"/>
      <c r="E1744" s="350"/>
      <c r="F1744" s="351"/>
      <c r="G1744" s="350"/>
      <c r="H1744" s="350"/>
      <c r="I1744" s="354"/>
      <c r="J1744" s="353"/>
      <c r="K1744" s="353"/>
      <c r="L1744" s="354"/>
      <c r="M1744" s="353"/>
      <c r="N1744" s="371"/>
      <c r="O1744" s="70">
        <f t="shared" si="62"/>
        <v>0</v>
      </c>
      <c r="P1744" s="70">
        <f t="shared" si="62"/>
        <v>0</v>
      </c>
      <c r="Q1744" s="135" t="str">
        <f t="shared" si="61"/>
        <v/>
      </c>
    </row>
    <row r="1745" spans="1:17" x14ac:dyDescent="0.2">
      <c r="A1745" s="363"/>
      <c r="B1745" s="348"/>
      <c r="C1745" s="372"/>
      <c r="D1745" s="350"/>
      <c r="E1745" s="350"/>
      <c r="F1745" s="351"/>
      <c r="G1745" s="350"/>
      <c r="H1745" s="350"/>
      <c r="I1745" s="354"/>
      <c r="J1745" s="353"/>
      <c r="K1745" s="353"/>
      <c r="L1745" s="354"/>
      <c r="M1745" s="353"/>
      <c r="N1745" s="371"/>
      <c r="O1745" s="70">
        <f t="shared" si="62"/>
        <v>0</v>
      </c>
      <c r="P1745" s="70">
        <f t="shared" si="62"/>
        <v>0</v>
      </c>
      <c r="Q1745" s="135" t="str">
        <f t="shared" si="61"/>
        <v/>
      </c>
    </row>
    <row r="1746" spans="1:17" x14ac:dyDescent="0.2">
      <c r="A1746" s="363"/>
      <c r="B1746" s="348"/>
      <c r="C1746" s="372"/>
      <c r="D1746" s="350"/>
      <c r="E1746" s="350"/>
      <c r="F1746" s="351"/>
      <c r="G1746" s="350"/>
      <c r="H1746" s="350"/>
      <c r="I1746" s="354"/>
      <c r="J1746" s="353"/>
      <c r="K1746" s="353"/>
      <c r="L1746" s="354"/>
      <c r="M1746" s="353"/>
      <c r="N1746" s="371"/>
      <c r="O1746" s="70">
        <f t="shared" si="62"/>
        <v>0</v>
      </c>
      <c r="P1746" s="70">
        <f t="shared" si="62"/>
        <v>0</v>
      </c>
      <c r="Q1746" s="135" t="str">
        <f t="shared" si="61"/>
        <v/>
      </c>
    </row>
    <row r="1747" spans="1:17" x14ac:dyDescent="0.2">
      <c r="A1747" s="363"/>
      <c r="B1747" s="348"/>
      <c r="C1747" s="372"/>
      <c r="D1747" s="350"/>
      <c r="E1747" s="350"/>
      <c r="F1747" s="351"/>
      <c r="G1747" s="350"/>
      <c r="H1747" s="350"/>
      <c r="I1747" s="354"/>
      <c r="J1747" s="353"/>
      <c r="K1747" s="353"/>
      <c r="L1747" s="354"/>
      <c r="M1747" s="353"/>
      <c r="N1747" s="371"/>
      <c r="O1747" s="70">
        <f t="shared" si="62"/>
        <v>0</v>
      </c>
      <c r="P1747" s="70">
        <f t="shared" si="62"/>
        <v>0</v>
      </c>
      <c r="Q1747" s="135" t="str">
        <f t="shared" si="61"/>
        <v/>
      </c>
    </row>
    <row r="1748" spans="1:17" x14ac:dyDescent="0.2">
      <c r="A1748" s="363"/>
      <c r="B1748" s="348"/>
      <c r="C1748" s="372"/>
      <c r="D1748" s="350"/>
      <c r="E1748" s="350"/>
      <c r="F1748" s="351"/>
      <c r="G1748" s="350"/>
      <c r="H1748" s="350"/>
      <c r="I1748" s="354"/>
      <c r="J1748" s="353"/>
      <c r="K1748" s="353"/>
      <c r="L1748" s="354"/>
      <c r="M1748" s="353"/>
      <c r="N1748" s="371"/>
      <c r="O1748" s="70">
        <f t="shared" si="62"/>
        <v>0</v>
      </c>
      <c r="P1748" s="70">
        <f t="shared" si="62"/>
        <v>0</v>
      </c>
      <c r="Q1748" s="135" t="str">
        <f t="shared" si="61"/>
        <v/>
      </c>
    </row>
    <row r="1749" spans="1:17" x14ac:dyDescent="0.2">
      <c r="A1749" s="363"/>
      <c r="B1749" s="348"/>
      <c r="C1749" s="372"/>
      <c r="D1749" s="350"/>
      <c r="E1749" s="350"/>
      <c r="F1749" s="351"/>
      <c r="G1749" s="350"/>
      <c r="H1749" s="350"/>
      <c r="I1749" s="354"/>
      <c r="J1749" s="353"/>
      <c r="K1749" s="353"/>
      <c r="L1749" s="354"/>
      <c r="M1749" s="353"/>
      <c r="N1749" s="371"/>
      <c r="O1749" s="70">
        <f t="shared" si="62"/>
        <v>0</v>
      </c>
      <c r="P1749" s="70">
        <f t="shared" si="62"/>
        <v>0</v>
      </c>
      <c r="Q1749" s="135" t="str">
        <f t="shared" si="61"/>
        <v/>
      </c>
    </row>
    <row r="1750" spans="1:17" x14ac:dyDescent="0.2">
      <c r="A1750" s="363"/>
      <c r="B1750" s="348"/>
      <c r="C1750" s="372"/>
      <c r="D1750" s="350"/>
      <c r="E1750" s="350"/>
      <c r="F1750" s="351"/>
      <c r="G1750" s="350"/>
      <c r="H1750" s="350"/>
      <c r="I1750" s="354"/>
      <c r="J1750" s="353"/>
      <c r="K1750" s="353"/>
      <c r="L1750" s="354"/>
      <c r="M1750" s="353"/>
      <c r="N1750" s="371"/>
      <c r="O1750" s="70">
        <f t="shared" si="62"/>
        <v>0</v>
      </c>
      <c r="P1750" s="70">
        <f t="shared" si="62"/>
        <v>0</v>
      </c>
      <c r="Q1750" s="135" t="str">
        <f t="shared" si="61"/>
        <v/>
      </c>
    </row>
    <row r="1751" spans="1:17" x14ac:dyDescent="0.2">
      <c r="A1751" s="363"/>
      <c r="B1751" s="348"/>
      <c r="C1751" s="372"/>
      <c r="D1751" s="350"/>
      <c r="E1751" s="350"/>
      <c r="F1751" s="351"/>
      <c r="G1751" s="350"/>
      <c r="H1751" s="350"/>
      <c r="I1751" s="354"/>
      <c r="J1751" s="353"/>
      <c r="K1751" s="353"/>
      <c r="L1751" s="354"/>
      <c r="M1751" s="353"/>
      <c r="N1751" s="371"/>
      <c r="O1751" s="70">
        <f t="shared" si="62"/>
        <v>0</v>
      </c>
      <c r="P1751" s="70">
        <f t="shared" si="62"/>
        <v>0</v>
      </c>
      <c r="Q1751" s="135" t="str">
        <f t="shared" si="61"/>
        <v/>
      </c>
    </row>
    <row r="1752" spans="1:17" x14ac:dyDescent="0.2">
      <c r="A1752" s="363"/>
      <c r="B1752" s="348"/>
      <c r="C1752" s="372"/>
      <c r="D1752" s="350"/>
      <c r="E1752" s="350"/>
      <c r="F1752" s="351"/>
      <c r="G1752" s="350"/>
      <c r="H1752" s="350"/>
      <c r="I1752" s="354"/>
      <c r="J1752" s="353"/>
      <c r="K1752" s="353"/>
      <c r="L1752" s="354"/>
      <c r="M1752" s="353"/>
      <c r="N1752" s="371"/>
      <c r="O1752" s="70">
        <f t="shared" si="62"/>
        <v>0</v>
      </c>
      <c r="P1752" s="70">
        <f t="shared" si="62"/>
        <v>0</v>
      </c>
      <c r="Q1752" s="135" t="str">
        <f t="shared" si="61"/>
        <v/>
      </c>
    </row>
    <row r="1753" spans="1:17" x14ac:dyDescent="0.2">
      <c r="A1753" s="363"/>
      <c r="B1753" s="348"/>
      <c r="C1753" s="372"/>
      <c r="D1753" s="350"/>
      <c r="E1753" s="352"/>
      <c r="F1753" s="351"/>
      <c r="G1753" s="350"/>
      <c r="H1753" s="350"/>
      <c r="I1753" s="354"/>
      <c r="J1753" s="353"/>
      <c r="K1753" s="353"/>
      <c r="L1753" s="354"/>
      <c r="M1753" s="353"/>
      <c r="N1753" s="371"/>
      <c r="O1753" s="70">
        <f t="shared" si="62"/>
        <v>0</v>
      </c>
      <c r="P1753" s="70">
        <f t="shared" si="62"/>
        <v>0</v>
      </c>
      <c r="Q1753" s="135" t="str">
        <f t="shared" si="61"/>
        <v/>
      </c>
    </row>
    <row r="1754" spans="1:17" x14ac:dyDescent="0.2">
      <c r="A1754" s="363"/>
      <c r="B1754" s="348"/>
      <c r="C1754" s="372"/>
      <c r="D1754" s="350"/>
      <c r="E1754" s="350"/>
      <c r="F1754" s="351"/>
      <c r="G1754" s="350"/>
      <c r="H1754" s="350"/>
      <c r="I1754" s="354"/>
      <c r="J1754" s="353"/>
      <c r="K1754" s="353"/>
      <c r="L1754" s="354"/>
      <c r="M1754" s="353"/>
      <c r="N1754" s="371"/>
      <c r="O1754" s="70">
        <f t="shared" si="62"/>
        <v>0</v>
      </c>
      <c r="P1754" s="70">
        <f t="shared" si="62"/>
        <v>0</v>
      </c>
      <c r="Q1754" s="135" t="str">
        <f t="shared" si="61"/>
        <v/>
      </c>
    </row>
    <row r="1755" spans="1:17" x14ac:dyDescent="0.2">
      <c r="A1755" s="363"/>
      <c r="B1755" s="348"/>
      <c r="C1755" s="372"/>
      <c r="D1755" s="350"/>
      <c r="E1755" s="350"/>
      <c r="F1755" s="351"/>
      <c r="G1755" s="350"/>
      <c r="H1755" s="350"/>
      <c r="I1755" s="354"/>
      <c r="J1755" s="353"/>
      <c r="K1755" s="353"/>
      <c r="L1755" s="354"/>
      <c r="M1755" s="353"/>
      <c r="N1755" s="371"/>
      <c r="O1755" s="70">
        <f t="shared" si="62"/>
        <v>0</v>
      </c>
      <c r="P1755" s="70">
        <f t="shared" si="62"/>
        <v>0</v>
      </c>
      <c r="Q1755" s="135" t="str">
        <f t="shared" si="61"/>
        <v/>
      </c>
    </row>
    <row r="1756" spans="1:17" x14ac:dyDescent="0.2">
      <c r="A1756" s="363"/>
      <c r="B1756" s="348"/>
      <c r="C1756" s="372"/>
      <c r="D1756" s="350"/>
      <c r="E1756" s="350"/>
      <c r="F1756" s="351"/>
      <c r="G1756" s="350"/>
      <c r="H1756" s="350"/>
      <c r="I1756" s="354"/>
      <c r="J1756" s="353"/>
      <c r="K1756" s="353"/>
      <c r="L1756" s="354"/>
      <c r="M1756" s="353"/>
      <c r="N1756" s="371"/>
      <c r="O1756" s="70">
        <f t="shared" si="62"/>
        <v>0</v>
      </c>
      <c r="P1756" s="70">
        <f t="shared" si="62"/>
        <v>0</v>
      </c>
      <c r="Q1756" s="135" t="str">
        <f t="shared" si="61"/>
        <v/>
      </c>
    </row>
    <row r="1757" spans="1:17" x14ac:dyDescent="0.2">
      <c r="A1757" s="363"/>
      <c r="B1757" s="348"/>
      <c r="C1757" s="372"/>
      <c r="D1757" s="350"/>
      <c r="E1757" s="350"/>
      <c r="F1757" s="351"/>
      <c r="G1757" s="350"/>
      <c r="H1757" s="350"/>
      <c r="I1757" s="354"/>
      <c r="J1757" s="353"/>
      <c r="K1757" s="353"/>
      <c r="L1757" s="354"/>
      <c r="M1757" s="353"/>
      <c r="N1757" s="371"/>
      <c r="O1757" s="70">
        <f t="shared" si="62"/>
        <v>0</v>
      </c>
      <c r="P1757" s="70">
        <f t="shared" si="62"/>
        <v>0</v>
      </c>
      <c r="Q1757" s="135" t="str">
        <f t="shared" si="61"/>
        <v/>
      </c>
    </row>
    <row r="1758" spans="1:17" x14ac:dyDescent="0.2">
      <c r="A1758" s="363"/>
      <c r="B1758" s="348"/>
      <c r="C1758" s="372"/>
      <c r="D1758" s="350"/>
      <c r="E1758" s="350"/>
      <c r="F1758" s="351"/>
      <c r="G1758" s="350"/>
      <c r="H1758" s="350"/>
      <c r="I1758" s="354"/>
      <c r="J1758" s="353"/>
      <c r="K1758" s="353"/>
      <c r="L1758" s="354"/>
      <c r="M1758" s="353"/>
      <c r="N1758" s="371"/>
      <c r="O1758" s="70">
        <f t="shared" si="62"/>
        <v>0</v>
      </c>
      <c r="P1758" s="70">
        <f t="shared" si="62"/>
        <v>0</v>
      </c>
      <c r="Q1758" s="135" t="str">
        <f t="shared" si="61"/>
        <v/>
      </c>
    </row>
    <row r="1759" spans="1:17" x14ac:dyDescent="0.2">
      <c r="A1759" s="363"/>
      <c r="B1759" s="348"/>
      <c r="C1759" s="372"/>
      <c r="D1759" s="350"/>
      <c r="E1759" s="350"/>
      <c r="F1759" s="351"/>
      <c r="G1759" s="350"/>
      <c r="H1759" s="350"/>
      <c r="I1759" s="354"/>
      <c r="J1759" s="353"/>
      <c r="K1759" s="353"/>
      <c r="L1759" s="354"/>
      <c r="M1759" s="353"/>
      <c r="N1759" s="371"/>
      <c r="O1759" s="70">
        <f t="shared" si="62"/>
        <v>0</v>
      </c>
      <c r="P1759" s="70">
        <f t="shared" si="62"/>
        <v>0</v>
      </c>
      <c r="Q1759" s="135" t="str">
        <f t="shared" si="61"/>
        <v/>
      </c>
    </row>
    <row r="1760" spans="1:17" x14ac:dyDescent="0.2">
      <c r="A1760" s="363"/>
      <c r="B1760" s="348"/>
      <c r="C1760" s="372"/>
      <c r="D1760" s="350"/>
      <c r="E1760" s="350"/>
      <c r="F1760" s="351"/>
      <c r="G1760" s="350"/>
      <c r="H1760" s="350"/>
      <c r="I1760" s="354"/>
      <c r="J1760" s="353"/>
      <c r="K1760" s="353"/>
      <c r="L1760" s="354"/>
      <c r="M1760" s="353"/>
      <c r="N1760" s="371"/>
      <c r="O1760" s="70">
        <f t="shared" si="62"/>
        <v>0</v>
      </c>
      <c r="P1760" s="70">
        <f t="shared" si="62"/>
        <v>0</v>
      </c>
      <c r="Q1760" s="135" t="str">
        <f t="shared" si="61"/>
        <v/>
      </c>
    </row>
    <row r="1761" spans="1:17" x14ac:dyDescent="0.2">
      <c r="A1761" s="363"/>
      <c r="B1761" s="348"/>
      <c r="C1761" s="372"/>
      <c r="D1761" s="350"/>
      <c r="E1761" s="350"/>
      <c r="F1761" s="351"/>
      <c r="G1761" s="350"/>
      <c r="H1761" s="350"/>
      <c r="I1761" s="354"/>
      <c r="J1761" s="353"/>
      <c r="K1761" s="353"/>
      <c r="L1761" s="354"/>
      <c r="M1761" s="353"/>
      <c r="N1761" s="371"/>
      <c r="O1761" s="70">
        <f t="shared" si="62"/>
        <v>0</v>
      </c>
      <c r="P1761" s="70">
        <f t="shared" si="62"/>
        <v>0</v>
      </c>
      <c r="Q1761" s="135" t="str">
        <f t="shared" si="61"/>
        <v/>
      </c>
    </row>
    <row r="1762" spans="1:17" x14ac:dyDescent="0.2">
      <c r="A1762" s="363"/>
      <c r="B1762" s="348"/>
      <c r="C1762" s="372"/>
      <c r="D1762" s="350"/>
      <c r="E1762" s="350"/>
      <c r="F1762" s="351"/>
      <c r="G1762" s="350"/>
      <c r="H1762" s="350"/>
      <c r="I1762" s="354"/>
      <c r="J1762" s="353"/>
      <c r="K1762" s="353"/>
      <c r="L1762" s="354"/>
      <c r="M1762" s="353"/>
      <c r="N1762" s="371"/>
      <c r="O1762" s="70">
        <f t="shared" si="62"/>
        <v>0</v>
      </c>
      <c r="P1762" s="70">
        <f t="shared" si="62"/>
        <v>0</v>
      </c>
      <c r="Q1762" s="135" t="str">
        <f t="shared" si="61"/>
        <v/>
      </c>
    </row>
    <row r="1763" spans="1:17" x14ac:dyDescent="0.2">
      <c r="A1763" s="363"/>
      <c r="B1763" s="348"/>
      <c r="C1763" s="372"/>
      <c r="D1763" s="350"/>
      <c r="E1763" s="350"/>
      <c r="F1763" s="351"/>
      <c r="G1763" s="350"/>
      <c r="H1763" s="350"/>
      <c r="I1763" s="354"/>
      <c r="J1763" s="353"/>
      <c r="K1763" s="353"/>
      <c r="L1763" s="354"/>
      <c r="M1763" s="353"/>
      <c r="N1763" s="371"/>
      <c r="O1763" s="70">
        <f t="shared" si="62"/>
        <v>0</v>
      </c>
      <c r="P1763" s="70">
        <f t="shared" si="62"/>
        <v>0</v>
      </c>
      <c r="Q1763" s="135" t="str">
        <f t="shared" si="61"/>
        <v/>
      </c>
    </row>
    <row r="1764" spans="1:17" x14ac:dyDescent="0.2">
      <c r="A1764" s="363"/>
      <c r="B1764" s="348"/>
      <c r="C1764" s="372"/>
      <c r="D1764" s="350"/>
      <c r="E1764" s="350"/>
      <c r="F1764" s="351"/>
      <c r="G1764" s="350"/>
      <c r="H1764" s="350"/>
      <c r="I1764" s="354"/>
      <c r="J1764" s="353"/>
      <c r="K1764" s="353"/>
      <c r="L1764" s="354"/>
      <c r="M1764" s="353"/>
      <c r="N1764" s="371"/>
      <c r="O1764" s="70">
        <f t="shared" si="62"/>
        <v>0</v>
      </c>
      <c r="P1764" s="70">
        <f t="shared" si="62"/>
        <v>0</v>
      </c>
      <c r="Q1764" s="135" t="str">
        <f t="shared" si="61"/>
        <v/>
      </c>
    </row>
    <row r="1765" spans="1:17" x14ac:dyDescent="0.2">
      <c r="A1765" s="363"/>
      <c r="B1765" s="348"/>
      <c r="C1765" s="372"/>
      <c r="D1765" s="350"/>
      <c r="E1765" s="350"/>
      <c r="F1765" s="351"/>
      <c r="G1765" s="350"/>
      <c r="H1765" s="350"/>
      <c r="I1765" s="354"/>
      <c r="J1765" s="353"/>
      <c r="K1765" s="353"/>
      <c r="L1765" s="354"/>
      <c r="M1765" s="353"/>
      <c r="N1765" s="371"/>
      <c r="O1765" s="70">
        <f t="shared" si="62"/>
        <v>0</v>
      </c>
      <c r="P1765" s="70">
        <f t="shared" si="62"/>
        <v>0</v>
      </c>
      <c r="Q1765" s="135" t="str">
        <f t="shared" si="61"/>
        <v/>
      </c>
    </row>
    <row r="1766" spans="1:17" x14ac:dyDescent="0.2">
      <c r="A1766" s="363"/>
      <c r="B1766" s="348"/>
      <c r="C1766" s="372"/>
      <c r="D1766" s="350"/>
      <c r="E1766" s="350"/>
      <c r="F1766" s="351"/>
      <c r="G1766" s="350"/>
      <c r="H1766" s="350"/>
      <c r="I1766" s="354"/>
      <c r="J1766" s="353"/>
      <c r="K1766" s="353"/>
      <c r="L1766" s="354"/>
      <c r="M1766" s="353"/>
      <c r="N1766" s="371"/>
      <c r="O1766" s="70">
        <f t="shared" si="62"/>
        <v>0</v>
      </c>
      <c r="P1766" s="70">
        <f t="shared" si="62"/>
        <v>0</v>
      </c>
      <c r="Q1766" s="135" t="str">
        <f t="shared" si="61"/>
        <v/>
      </c>
    </row>
    <row r="1767" spans="1:17" x14ac:dyDescent="0.2">
      <c r="A1767" s="363"/>
      <c r="B1767" s="348"/>
      <c r="C1767" s="372"/>
      <c r="D1767" s="350"/>
      <c r="E1767" s="350"/>
      <c r="F1767" s="351"/>
      <c r="G1767" s="350"/>
      <c r="H1767" s="350"/>
      <c r="I1767" s="354"/>
      <c r="J1767" s="353"/>
      <c r="K1767" s="353"/>
      <c r="L1767" s="354"/>
      <c r="M1767" s="353"/>
      <c r="N1767" s="371"/>
      <c r="O1767" s="70">
        <f t="shared" si="62"/>
        <v>0</v>
      </c>
      <c r="P1767" s="70">
        <f t="shared" si="62"/>
        <v>0</v>
      </c>
      <c r="Q1767" s="135" t="str">
        <f t="shared" si="61"/>
        <v/>
      </c>
    </row>
    <row r="1768" spans="1:17" x14ac:dyDescent="0.2">
      <c r="A1768" s="363"/>
      <c r="B1768" s="348"/>
      <c r="C1768" s="372"/>
      <c r="D1768" s="350"/>
      <c r="E1768" s="350"/>
      <c r="F1768" s="351"/>
      <c r="G1768" s="350"/>
      <c r="H1768" s="350"/>
      <c r="I1768" s="354"/>
      <c r="J1768" s="353"/>
      <c r="K1768" s="353"/>
      <c r="L1768" s="354"/>
      <c r="M1768" s="353"/>
      <c r="N1768" s="371"/>
      <c r="O1768" s="70">
        <f t="shared" si="62"/>
        <v>0</v>
      </c>
      <c r="P1768" s="70">
        <f t="shared" si="62"/>
        <v>0</v>
      </c>
      <c r="Q1768" s="135" t="str">
        <f t="shared" si="61"/>
        <v/>
      </c>
    </row>
    <row r="1769" spans="1:17" x14ac:dyDescent="0.2">
      <c r="A1769" s="363"/>
      <c r="B1769" s="348"/>
      <c r="C1769" s="372"/>
      <c r="D1769" s="350"/>
      <c r="E1769" s="350"/>
      <c r="F1769" s="351"/>
      <c r="G1769" s="350"/>
      <c r="H1769" s="350"/>
      <c r="I1769" s="354"/>
      <c r="J1769" s="353"/>
      <c r="K1769" s="353"/>
      <c r="L1769" s="354"/>
      <c r="M1769" s="353"/>
      <c r="N1769" s="371"/>
      <c r="O1769" s="70">
        <f t="shared" si="62"/>
        <v>0</v>
      </c>
      <c r="P1769" s="70">
        <f t="shared" si="62"/>
        <v>0</v>
      </c>
      <c r="Q1769" s="135" t="str">
        <f t="shared" si="61"/>
        <v/>
      </c>
    </row>
    <row r="1770" spans="1:17" x14ac:dyDescent="0.2">
      <c r="A1770" s="363"/>
      <c r="B1770" s="348"/>
      <c r="C1770" s="372"/>
      <c r="D1770" s="350"/>
      <c r="E1770" s="350"/>
      <c r="F1770" s="351"/>
      <c r="G1770" s="350"/>
      <c r="H1770" s="350"/>
      <c r="I1770" s="354"/>
      <c r="J1770" s="353"/>
      <c r="K1770" s="353"/>
      <c r="L1770" s="354"/>
      <c r="M1770" s="353"/>
      <c r="N1770" s="371"/>
      <c r="O1770" s="70">
        <f t="shared" si="62"/>
        <v>0</v>
      </c>
      <c r="P1770" s="70">
        <f t="shared" si="62"/>
        <v>0</v>
      </c>
      <c r="Q1770" s="135" t="str">
        <f t="shared" si="61"/>
        <v/>
      </c>
    </row>
    <row r="1771" spans="1:17" x14ac:dyDescent="0.2">
      <c r="A1771" s="363"/>
      <c r="B1771" s="348"/>
      <c r="C1771" s="372"/>
      <c r="D1771" s="350"/>
      <c r="E1771" s="350"/>
      <c r="F1771" s="351"/>
      <c r="G1771" s="350"/>
      <c r="H1771" s="350"/>
      <c r="I1771" s="354"/>
      <c r="J1771" s="353"/>
      <c r="K1771" s="353"/>
      <c r="L1771" s="354"/>
      <c r="M1771" s="353"/>
      <c r="N1771" s="371"/>
      <c r="O1771" s="70">
        <f t="shared" si="62"/>
        <v>0</v>
      </c>
      <c r="P1771" s="70">
        <f t="shared" si="62"/>
        <v>0</v>
      </c>
      <c r="Q1771" s="135" t="str">
        <f t="shared" si="61"/>
        <v/>
      </c>
    </row>
    <row r="1772" spans="1:17" x14ac:dyDescent="0.2">
      <c r="A1772" s="363"/>
      <c r="B1772" s="348"/>
      <c r="C1772" s="372"/>
      <c r="D1772" s="350"/>
      <c r="E1772" s="350"/>
      <c r="F1772" s="351"/>
      <c r="G1772" s="350"/>
      <c r="H1772" s="350"/>
      <c r="I1772" s="354"/>
      <c r="J1772" s="353"/>
      <c r="K1772" s="353"/>
      <c r="L1772" s="354"/>
      <c r="M1772" s="353"/>
      <c r="N1772" s="371"/>
      <c r="O1772" s="70">
        <f t="shared" si="62"/>
        <v>0</v>
      </c>
      <c r="P1772" s="70">
        <f t="shared" si="62"/>
        <v>0</v>
      </c>
      <c r="Q1772" s="135" t="str">
        <f t="shared" si="61"/>
        <v/>
      </c>
    </row>
    <row r="1773" spans="1:17" x14ac:dyDescent="0.2">
      <c r="A1773" s="363"/>
      <c r="B1773" s="348"/>
      <c r="C1773" s="372"/>
      <c r="D1773" s="350"/>
      <c r="E1773" s="350"/>
      <c r="F1773" s="351"/>
      <c r="G1773" s="350"/>
      <c r="H1773" s="350"/>
      <c r="I1773" s="354"/>
      <c r="J1773" s="353"/>
      <c r="K1773" s="353"/>
      <c r="L1773" s="354"/>
      <c r="M1773" s="353"/>
      <c r="N1773" s="371"/>
      <c r="O1773" s="70">
        <f t="shared" si="62"/>
        <v>0</v>
      </c>
      <c r="P1773" s="70">
        <f t="shared" si="62"/>
        <v>0</v>
      </c>
      <c r="Q1773" s="135" t="str">
        <f t="shared" si="61"/>
        <v/>
      </c>
    </row>
    <row r="1774" spans="1:17" x14ac:dyDescent="0.2">
      <c r="A1774" s="363"/>
      <c r="B1774" s="348"/>
      <c r="C1774" s="372"/>
      <c r="D1774" s="350"/>
      <c r="E1774" s="350"/>
      <c r="F1774" s="351"/>
      <c r="G1774" s="350"/>
      <c r="H1774" s="350"/>
      <c r="I1774" s="354"/>
      <c r="J1774" s="353"/>
      <c r="K1774" s="353"/>
      <c r="L1774" s="354"/>
      <c r="M1774" s="353"/>
      <c r="N1774" s="371"/>
      <c r="O1774" s="70">
        <f t="shared" si="62"/>
        <v>0</v>
      </c>
      <c r="P1774" s="70">
        <f t="shared" si="62"/>
        <v>0</v>
      </c>
      <c r="Q1774" s="135" t="str">
        <f t="shared" si="61"/>
        <v/>
      </c>
    </row>
    <row r="1775" spans="1:17" x14ac:dyDescent="0.2">
      <c r="A1775" s="363"/>
      <c r="B1775" s="348"/>
      <c r="C1775" s="372"/>
      <c r="D1775" s="350"/>
      <c r="E1775" s="350"/>
      <c r="F1775" s="351"/>
      <c r="G1775" s="350"/>
      <c r="H1775" s="350"/>
      <c r="I1775" s="354"/>
      <c r="J1775" s="353"/>
      <c r="K1775" s="353"/>
      <c r="L1775" s="354"/>
      <c r="M1775" s="353"/>
      <c r="N1775" s="371"/>
      <c r="O1775" s="70">
        <f t="shared" si="62"/>
        <v>0</v>
      </c>
      <c r="P1775" s="70">
        <f t="shared" si="62"/>
        <v>0</v>
      </c>
      <c r="Q1775" s="135" t="str">
        <f t="shared" si="61"/>
        <v/>
      </c>
    </row>
    <row r="1776" spans="1:17" x14ac:dyDescent="0.2">
      <c r="A1776" s="363"/>
      <c r="B1776" s="348"/>
      <c r="C1776" s="372"/>
      <c r="D1776" s="350"/>
      <c r="E1776" s="350"/>
      <c r="F1776" s="351"/>
      <c r="G1776" s="350"/>
      <c r="H1776" s="350"/>
      <c r="I1776" s="354"/>
      <c r="J1776" s="353"/>
      <c r="K1776" s="353"/>
      <c r="L1776" s="354"/>
      <c r="M1776" s="353"/>
      <c r="N1776" s="371"/>
      <c r="O1776" s="70">
        <f t="shared" si="62"/>
        <v>0</v>
      </c>
      <c r="P1776" s="70">
        <f t="shared" si="62"/>
        <v>0</v>
      </c>
      <c r="Q1776" s="135" t="str">
        <f t="shared" si="61"/>
        <v/>
      </c>
    </row>
    <row r="1777" spans="1:17" x14ac:dyDescent="0.2">
      <c r="A1777" s="363"/>
      <c r="B1777" s="348"/>
      <c r="C1777" s="372"/>
      <c r="D1777" s="350"/>
      <c r="E1777" s="350"/>
      <c r="F1777" s="351"/>
      <c r="G1777" s="350"/>
      <c r="H1777" s="350"/>
      <c r="I1777" s="354"/>
      <c r="J1777" s="353"/>
      <c r="K1777" s="353"/>
      <c r="L1777" s="354"/>
      <c r="M1777" s="353"/>
      <c r="N1777" s="371"/>
      <c r="O1777" s="70">
        <f t="shared" si="62"/>
        <v>0</v>
      </c>
      <c r="P1777" s="70">
        <f t="shared" si="62"/>
        <v>0</v>
      </c>
      <c r="Q1777" s="135" t="str">
        <f t="shared" si="61"/>
        <v/>
      </c>
    </row>
    <row r="1778" spans="1:17" x14ac:dyDescent="0.2">
      <c r="A1778" s="363"/>
      <c r="B1778" s="348"/>
      <c r="C1778" s="372"/>
      <c r="D1778" s="350"/>
      <c r="E1778" s="350"/>
      <c r="F1778" s="351"/>
      <c r="G1778" s="350"/>
      <c r="H1778" s="350"/>
      <c r="I1778" s="354"/>
      <c r="J1778" s="353"/>
      <c r="K1778" s="353"/>
      <c r="L1778" s="354"/>
      <c r="M1778" s="353"/>
      <c r="N1778" s="371"/>
      <c r="O1778" s="70">
        <f t="shared" si="62"/>
        <v>0</v>
      </c>
      <c r="P1778" s="70">
        <f t="shared" si="62"/>
        <v>0</v>
      </c>
      <c r="Q1778" s="135" t="str">
        <f t="shared" si="61"/>
        <v/>
      </c>
    </row>
    <row r="1779" spans="1:17" x14ac:dyDescent="0.2">
      <c r="A1779" s="363"/>
      <c r="B1779" s="348"/>
      <c r="C1779" s="372"/>
      <c r="D1779" s="350"/>
      <c r="E1779" s="350"/>
      <c r="F1779" s="351"/>
      <c r="G1779" s="350"/>
      <c r="H1779" s="350"/>
      <c r="I1779" s="354"/>
      <c r="J1779" s="353"/>
      <c r="K1779" s="353"/>
      <c r="L1779" s="354"/>
      <c r="M1779" s="353"/>
      <c r="N1779" s="371"/>
      <c r="O1779" s="70">
        <f t="shared" si="62"/>
        <v>0</v>
      </c>
      <c r="P1779" s="70">
        <f t="shared" si="62"/>
        <v>0</v>
      </c>
      <c r="Q1779" s="135" t="str">
        <f t="shared" si="61"/>
        <v/>
      </c>
    </row>
    <row r="1780" spans="1:17" x14ac:dyDescent="0.2">
      <c r="A1780" s="363"/>
      <c r="B1780" s="348"/>
      <c r="C1780" s="372"/>
      <c r="D1780" s="350"/>
      <c r="E1780" s="350"/>
      <c r="F1780" s="351"/>
      <c r="G1780" s="350"/>
      <c r="H1780" s="350"/>
      <c r="I1780" s="354"/>
      <c r="J1780" s="353"/>
      <c r="K1780" s="353"/>
      <c r="L1780" s="354"/>
      <c r="M1780" s="353"/>
      <c r="N1780" s="371"/>
      <c r="O1780" s="70">
        <f t="shared" si="62"/>
        <v>0</v>
      </c>
      <c r="P1780" s="70">
        <f t="shared" si="62"/>
        <v>0</v>
      </c>
      <c r="Q1780" s="135" t="str">
        <f t="shared" si="61"/>
        <v/>
      </c>
    </row>
    <row r="1781" spans="1:17" x14ac:dyDescent="0.2">
      <c r="A1781" s="363"/>
      <c r="B1781" s="348"/>
      <c r="C1781" s="372"/>
      <c r="D1781" s="350"/>
      <c r="E1781" s="350"/>
      <c r="F1781" s="351"/>
      <c r="G1781" s="350"/>
      <c r="H1781" s="350"/>
      <c r="I1781" s="354"/>
      <c r="J1781" s="353"/>
      <c r="K1781" s="353"/>
      <c r="L1781" s="354"/>
      <c r="M1781" s="353"/>
      <c r="N1781" s="371"/>
      <c r="O1781" s="70">
        <f t="shared" si="62"/>
        <v>0</v>
      </c>
      <c r="P1781" s="70">
        <f t="shared" si="62"/>
        <v>0</v>
      </c>
      <c r="Q1781" s="135" t="str">
        <f t="shared" si="61"/>
        <v/>
      </c>
    </row>
    <row r="1782" spans="1:17" x14ac:dyDescent="0.2">
      <c r="A1782" s="363"/>
      <c r="B1782" s="348"/>
      <c r="C1782" s="372"/>
      <c r="D1782" s="350"/>
      <c r="E1782" s="350"/>
      <c r="F1782" s="351"/>
      <c r="G1782" s="350"/>
      <c r="H1782" s="350"/>
      <c r="I1782" s="354"/>
      <c r="J1782" s="353"/>
      <c r="K1782" s="353"/>
      <c r="L1782" s="354"/>
      <c r="M1782" s="353"/>
      <c r="N1782" s="371"/>
      <c r="O1782" s="70">
        <f t="shared" si="62"/>
        <v>0</v>
      </c>
      <c r="P1782" s="70">
        <f t="shared" si="62"/>
        <v>0</v>
      </c>
      <c r="Q1782" s="135" t="str">
        <f t="shared" si="61"/>
        <v/>
      </c>
    </row>
    <row r="1783" spans="1:17" x14ac:dyDescent="0.2">
      <c r="A1783" s="363"/>
      <c r="B1783" s="348"/>
      <c r="C1783" s="372"/>
      <c r="D1783" s="350"/>
      <c r="E1783" s="350"/>
      <c r="F1783" s="351"/>
      <c r="G1783" s="350"/>
      <c r="H1783" s="350"/>
      <c r="I1783" s="354"/>
      <c r="J1783" s="353"/>
      <c r="K1783" s="353"/>
      <c r="L1783" s="354"/>
      <c r="M1783" s="353"/>
      <c r="N1783" s="371"/>
      <c r="O1783" s="70">
        <f t="shared" si="62"/>
        <v>0</v>
      </c>
      <c r="P1783" s="70">
        <f t="shared" si="62"/>
        <v>0</v>
      </c>
      <c r="Q1783" s="135" t="str">
        <f t="shared" si="61"/>
        <v/>
      </c>
    </row>
    <row r="1784" spans="1:17" x14ac:dyDescent="0.2">
      <c r="A1784" s="363"/>
      <c r="B1784" s="348"/>
      <c r="C1784" s="372"/>
      <c r="D1784" s="350"/>
      <c r="E1784" s="350"/>
      <c r="F1784" s="351"/>
      <c r="G1784" s="350"/>
      <c r="H1784" s="350"/>
      <c r="I1784" s="354"/>
      <c r="J1784" s="353"/>
      <c r="K1784" s="353"/>
      <c r="L1784" s="354"/>
      <c r="M1784" s="353"/>
      <c r="N1784" s="371"/>
      <c r="O1784" s="70">
        <f t="shared" si="62"/>
        <v>0</v>
      </c>
      <c r="P1784" s="70">
        <f t="shared" si="62"/>
        <v>0</v>
      </c>
      <c r="Q1784" s="135" t="str">
        <f t="shared" si="61"/>
        <v/>
      </c>
    </row>
    <row r="1785" spans="1:17" x14ac:dyDescent="0.2">
      <c r="A1785" s="363"/>
      <c r="B1785" s="348"/>
      <c r="C1785" s="372"/>
      <c r="D1785" s="350"/>
      <c r="E1785" s="350"/>
      <c r="F1785" s="351"/>
      <c r="G1785" s="350"/>
      <c r="H1785" s="350"/>
      <c r="I1785" s="354"/>
      <c r="J1785" s="353"/>
      <c r="K1785" s="353"/>
      <c r="L1785" s="354"/>
      <c r="M1785" s="353"/>
      <c r="N1785" s="371"/>
      <c r="O1785" s="70">
        <f t="shared" si="62"/>
        <v>0</v>
      </c>
      <c r="P1785" s="70">
        <f t="shared" si="62"/>
        <v>0</v>
      </c>
      <c r="Q1785" s="135" t="str">
        <f t="shared" si="61"/>
        <v/>
      </c>
    </row>
    <row r="1786" spans="1:17" x14ac:dyDescent="0.2">
      <c r="A1786" s="363"/>
      <c r="B1786" s="348"/>
      <c r="C1786" s="372"/>
      <c r="D1786" s="350"/>
      <c r="E1786" s="350"/>
      <c r="F1786" s="351"/>
      <c r="G1786" s="350"/>
      <c r="H1786" s="350"/>
      <c r="I1786" s="354"/>
      <c r="J1786" s="353"/>
      <c r="K1786" s="353"/>
      <c r="L1786" s="354"/>
      <c r="M1786" s="353"/>
      <c r="N1786" s="371"/>
      <c r="O1786" s="70">
        <f t="shared" si="62"/>
        <v>0</v>
      </c>
      <c r="P1786" s="70">
        <f t="shared" si="62"/>
        <v>0</v>
      </c>
      <c r="Q1786" s="135" t="str">
        <f t="shared" si="61"/>
        <v/>
      </c>
    </row>
    <row r="1787" spans="1:17" x14ac:dyDescent="0.2">
      <c r="A1787" s="363"/>
      <c r="B1787" s="348"/>
      <c r="C1787" s="372"/>
      <c r="D1787" s="350"/>
      <c r="E1787" s="350"/>
      <c r="F1787" s="351"/>
      <c r="G1787" s="350"/>
      <c r="H1787" s="350"/>
      <c r="I1787" s="354"/>
      <c r="J1787" s="353"/>
      <c r="K1787" s="353"/>
      <c r="L1787" s="354"/>
      <c r="M1787" s="353"/>
      <c r="N1787" s="371"/>
      <c r="O1787" s="70">
        <f t="shared" si="62"/>
        <v>0</v>
      </c>
      <c r="P1787" s="70">
        <f t="shared" si="62"/>
        <v>0</v>
      </c>
      <c r="Q1787" s="135" t="str">
        <f t="shared" si="61"/>
        <v/>
      </c>
    </row>
    <row r="1788" spans="1:17" x14ac:dyDescent="0.2">
      <c r="A1788" s="363"/>
      <c r="B1788" s="348"/>
      <c r="C1788" s="372"/>
      <c r="D1788" s="350"/>
      <c r="E1788" s="350"/>
      <c r="F1788" s="351"/>
      <c r="G1788" s="350"/>
      <c r="H1788" s="350"/>
      <c r="I1788" s="354"/>
      <c r="J1788" s="353"/>
      <c r="K1788" s="353"/>
      <c r="L1788" s="354"/>
      <c r="M1788" s="353"/>
      <c r="N1788" s="371"/>
      <c r="O1788" s="70">
        <f t="shared" si="62"/>
        <v>0</v>
      </c>
      <c r="P1788" s="70">
        <f t="shared" si="62"/>
        <v>0</v>
      </c>
      <c r="Q1788" s="135" t="str">
        <f t="shared" si="61"/>
        <v/>
      </c>
    </row>
    <row r="1789" spans="1:17" x14ac:dyDescent="0.2">
      <c r="A1789" s="363"/>
      <c r="B1789" s="348"/>
      <c r="C1789" s="372"/>
      <c r="D1789" s="350"/>
      <c r="E1789" s="350"/>
      <c r="F1789" s="351"/>
      <c r="G1789" s="350"/>
      <c r="H1789" s="350"/>
      <c r="I1789" s="354"/>
      <c r="J1789" s="353"/>
      <c r="K1789" s="353"/>
      <c r="L1789" s="354"/>
      <c r="M1789" s="353"/>
      <c r="N1789" s="371"/>
      <c r="O1789" s="70">
        <f t="shared" si="62"/>
        <v>0</v>
      </c>
      <c r="P1789" s="70">
        <f t="shared" si="62"/>
        <v>0</v>
      </c>
      <c r="Q1789" s="135" t="str">
        <f t="shared" si="61"/>
        <v/>
      </c>
    </row>
    <row r="1790" spans="1:17" x14ac:dyDescent="0.2">
      <c r="A1790" s="363"/>
      <c r="B1790" s="348"/>
      <c r="C1790" s="372"/>
      <c r="D1790" s="350"/>
      <c r="E1790" s="350"/>
      <c r="F1790" s="351"/>
      <c r="G1790" s="350"/>
      <c r="H1790" s="350"/>
      <c r="I1790" s="354"/>
      <c r="J1790" s="353"/>
      <c r="K1790" s="353"/>
      <c r="L1790" s="354"/>
      <c r="M1790" s="353"/>
      <c r="N1790" s="371"/>
      <c r="O1790" s="70">
        <f t="shared" si="62"/>
        <v>0</v>
      </c>
      <c r="P1790" s="70">
        <f t="shared" si="62"/>
        <v>0</v>
      </c>
      <c r="Q1790" s="135" t="str">
        <f t="shared" si="61"/>
        <v/>
      </c>
    </row>
    <row r="1791" spans="1:17" x14ac:dyDescent="0.2">
      <c r="A1791" s="363"/>
      <c r="B1791" s="348"/>
      <c r="C1791" s="372"/>
      <c r="D1791" s="350"/>
      <c r="E1791" s="350"/>
      <c r="F1791" s="351"/>
      <c r="G1791" s="350"/>
      <c r="H1791" s="350"/>
      <c r="I1791" s="354"/>
      <c r="J1791" s="353"/>
      <c r="K1791" s="353"/>
      <c r="L1791" s="354"/>
      <c r="M1791" s="353"/>
      <c r="N1791" s="371"/>
      <c r="O1791" s="70">
        <f t="shared" si="62"/>
        <v>0</v>
      </c>
      <c r="P1791" s="70">
        <f t="shared" si="62"/>
        <v>0</v>
      </c>
      <c r="Q1791" s="135" t="str">
        <f t="shared" si="61"/>
        <v/>
      </c>
    </row>
    <row r="1792" spans="1:17" x14ac:dyDescent="0.2">
      <c r="A1792" s="363"/>
      <c r="B1792" s="348"/>
      <c r="C1792" s="372"/>
      <c r="D1792" s="350"/>
      <c r="E1792" s="350"/>
      <c r="F1792" s="351"/>
      <c r="G1792" s="350"/>
      <c r="H1792" s="350"/>
      <c r="I1792" s="354"/>
      <c r="J1792" s="353"/>
      <c r="K1792" s="353"/>
      <c r="L1792" s="354"/>
      <c r="M1792" s="353"/>
      <c r="N1792" s="371"/>
      <c r="O1792" s="70">
        <f t="shared" si="62"/>
        <v>0</v>
      </c>
      <c r="P1792" s="70">
        <f t="shared" si="62"/>
        <v>0</v>
      </c>
      <c r="Q1792" s="135" t="str">
        <f t="shared" si="61"/>
        <v/>
      </c>
    </row>
    <row r="1793" spans="1:17" x14ac:dyDescent="0.2">
      <c r="A1793" s="363"/>
      <c r="B1793" s="348"/>
      <c r="C1793" s="372"/>
      <c r="D1793" s="350"/>
      <c r="E1793" s="350"/>
      <c r="F1793" s="351"/>
      <c r="G1793" s="350"/>
      <c r="H1793" s="350"/>
      <c r="I1793" s="354"/>
      <c r="J1793" s="353"/>
      <c r="K1793" s="353"/>
      <c r="L1793" s="354"/>
      <c r="M1793" s="353"/>
      <c r="N1793" s="371"/>
      <c r="O1793" s="70">
        <f t="shared" si="62"/>
        <v>0</v>
      </c>
      <c r="P1793" s="70">
        <f t="shared" si="62"/>
        <v>0</v>
      </c>
      <c r="Q1793" s="135" t="str">
        <f t="shared" si="61"/>
        <v/>
      </c>
    </row>
    <row r="1794" spans="1:17" x14ac:dyDescent="0.2">
      <c r="A1794" s="363"/>
      <c r="B1794" s="348"/>
      <c r="C1794" s="372"/>
      <c r="D1794" s="350"/>
      <c r="E1794" s="350"/>
      <c r="F1794" s="351"/>
      <c r="G1794" s="350"/>
      <c r="H1794" s="350"/>
      <c r="I1794" s="354"/>
      <c r="J1794" s="353"/>
      <c r="K1794" s="353"/>
      <c r="L1794" s="354"/>
      <c r="M1794" s="353"/>
      <c r="N1794" s="371"/>
      <c r="O1794" s="70">
        <f t="shared" si="62"/>
        <v>0</v>
      </c>
      <c r="P1794" s="70">
        <f t="shared" si="62"/>
        <v>0</v>
      </c>
      <c r="Q1794" s="135" t="str">
        <f t="shared" si="61"/>
        <v/>
      </c>
    </row>
    <row r="1795" spans="1:17" x14ac:dyDescent="0.2">
      <c r="A1795" s="363"/>
      <c r="B1795" s="348"/>
      <c r="C1795" s="372"/>
      <c r="D1795" s="350"/>
      <c r="E1795" s="350"/>
      <c r="F1795" s="351"/>
      <c r="G1795" s="350"/>
      <c r="H1795" s="350"/>
      <c r="I1795" s="354"/>
      <c r="J1795" s="353"/>
      <c r="K1795" s="353"/>
      <c r="L1795" s="354"/>
      <c r="M1795" s="353"/>
      <c r="N1795" s="371"/>
      <c r="O1795" s="70">
        <f t="shared" si="62"/>
        <v>0</v>
      </c>
      <c r="P1795" s="70">
        <f t="shared" si="62"/>
        <v>0</v>
      </c>
      <c r="Q1795" s="135" t="str">
        <f t="shared" si="61"/>
        <v/>
      </c>
    </row>
    <row r="1796" spans="1:17" x14ac:dyDescent="0.2">
      <c r="A1796" s="363"/>
      <c r="B1796" s="348"/>
      <c r="C1796" s="372"/>
      <c r="D1796" s="350"/>
      <c r="E1796" s="350"/>
      <c r="F1796" s="351"/>
      <c r="G1796" s="350"/>
      <c r="H1796" s="350"/>
      <c r="I1796" s="354"/>
      <c r="J1796" s="353"/>
      <c r="K1796" s="353"/>
      <c r="L1796" s="354"/>
      <c r="M1796" s="353"/>
      <c r="N1796" s="371"/>
      <c r="O1796" s="70">
        <f t="shared" si="62"/>
        <v>0</v>
      </c>
      <c r="P1796" s="70">
        <f t="shared" si="62"/>
        <v>0</v>
      </c>
      <c r="Q1796" s="135" t="str">
        <f t="shared" si="61"/>
        <v/>
      </c>
    </row>
    <row r="1797" spans="1:17" x14ac:dyDescent="0.2">
      <c r="A1797" s="363"/>
      <c r="B1797" s="348"/>
      <c r="C1797" s="372"/>
      <c r="D1797" s="350"/>
      <c r="E1797" s="350"/>
      <c r="F1797" s="351"/>
      <c r="G1797" s="350"/>
      <c r="H1797" s="350"/>
      <c r="I1797" s="354"/>
      <c r="J1797" s="353"/>
      <c r="K1797" s="353"/>
      <c r="L1797" s="354"/>
      <c r="M1797" s="353"/>
      <c r="N1797" s="371"/>
      <c r="O1797" s="70">
        <f t="shared" si="62"/>
        <v>0</v>
      </c>
      <c r="P1797" s="70">
        <f t="shared" si="62"/>
        <v>0</v>
      </c>
      <c r="Q1797" s="135" t="str">
        <f t="shared" ref="Q1797:Q1860" si="63">SUBSTITUTE(D1797," ","_")</f>
        <v/>
      </c>
    </row>
    <row r="1798" spans="1:17" x14ac:dyDescent="0.2">
      <c r="A1798" s="363"/>
      <c r="B1798" s="348"/>
      <c r="C1798" s="372"/>
      <c r="D1798" s="350"/>
      <c r="E1798" s="350"/>
      <c r="F1798" s="351"/>
      <c r="G1798" s="350"/>
      <c r="H1798" s="350"/>
      <c r="I1798" s="354"/>
      <c r="J1798" s="353"/>
      <c r="K1798" s="353"/>
      <c r="L1798" s="354"/>
      <c r="M1798" s="353"/>
      <c r="N1798" s="371"/>
      <c r="O1798" s="70">
        <f t="shared" ref="O1798:P1861" si="64">IF(B1798=0,0,IF(YEAR(B1798)=$P$1,MONTH(B1798)-$O$1+1,(YEAR(B1798)-$P$1)*12-$O$1+1+MONTH(B1798)))</f>
        <v>0</v>
      </c>
      <c r="P1798" s="70">
        <f t="shared" si="64"/>
        <v>0</v>
      </c>
      <c r="Q1798" s="135" t="str">
        <f t="shared" si="63"/>
        <v/>
      </c>
    </row>
    <row r="1799" spans="1:17" x14ac:dyDescent="0.2">
      <c r="A1799" s="363"/>
      <c r="B1799" s="348"/>
      <c r="C1799" s="372"/>
      <c r="D1799" s="350"/>
      <c r="E1799" s="350"/>
      <c r="F1799" s="351"/>
      <c r="G1799" s="350"/>
      <c r="H1799" s="350"/>
      <c r="I1799" s="354"/>
      <c r="J1799" s="353"/>
      <c r="K1799" s="353"/>
      <c r="L1799" s="354"/>
      <c r="M1799" s="353"/>
      <c r="N1799" s="371"/>
      <c r="O1799" s="70">
        <f t="shared" si="64"/>
        <v>0</v>
      </c>
      <c r="P1799" s="70">
        <f t="shared" si="64"/>
        <v>0</v>
      </c>
      <c r="Q1799" s="135" t="str">
        <f t="shared" si="63"/>
        <v/>
      </c>
    </row>
    <row r="1800" spans="1:17" x14ac:dyDescent="0.2">
      <c r="A1800" s="363"/>
      <c r="B1800" s="348"/>
      <c r="C1800" s="372"/>
      <c r="D1800" s="350"/>
      <c r="E1800" s="350"/>
      <c r="F1800" s="351"/>
      <c r="G1800" s="350"/>
      <c r="H1800" s="350"/>
      <c r="I1800" s="354"/>
      <c r="J1800" s="353"/>
      <c r="K1800" s="353"/>
      <c r="L1800" s="354"/>
      <c r="M1800" s="353"/>
      <c r="N1800" s="371"/>
      <c r="O1800" s="70">
        <f t="shared" si="64"/>
        <v>0</v>
      </c>
      <c r="P1800" s="70">
        <f t="shared" si="64"/>
        <v>0</v>
      </c>
      <c r="Q1800" s="135" t="str">
        <f t="shared" si="63"/>
        <v/>
      </c>
    </row>
    <row r="1801" spans="1:17" x14ac:dyDescent="0.2">
      <c r="A1801" s="363"/>
      <c r="B1801" s="348"/>
      <c r="C1801" s="372"/>
      <c r="D1801" s="350"/>
      <c r="E1801" s="350"/>
      <c r="F1801" s="351"/>
      <c r="G1801" s="350"/>
      <c r="H1801" s="350"/>
      <c r="I1801" s="354"/>
      <c r="J1801" s="353"/>
      <c r="K1801" s="353"/>
      <c r="L1801" s="354"/>
      <c r="M1801" s="353"/>
      <c r="N1801" s="371"/>
      <c r="O1801" s="70">
        <f t="shared" si="64"/>
        <v>0</v>
      </c>
      <c r="P1801" s="70">
        <f t="shared" si="64"/>
        <v>0</v>
      </c>
      <c r="Q1801" s="135" t="str">
        <f t="shared" si="63"/>
        <v/>
      </c>
    </row>
    <row r="1802" spans="1:17" x14ac:dyDescent="0.2">
      <c r="A1802" s="363"/>
      <c r="B1802" s="348"/>
      <c r="C1802" s="372"/>
      <c r="D1802" s="350"/>
      <c r="E1802" s="350"/>
      <c r="F1802" s="351"/>
      <c r="G1802" s="350"/>
      <c r="H1802" s="350"/>
      <c r="I1802" s="354"/>
      <c r="J1802" s="353"/>
      <c r="K1802" s="353"/>
      <c r="L1802" s="354"/>
      <c r="M1802" s="353"/>
      <c r="N1802" s="371"/>
      <c r="O1802" s="70">
        <f t="shared" si="64"/>
        <v>0</v>
      </c>
      <c r="P1802" s="70">
        <f t="shared" si="64"/>
        <v>0</v>
      </c>
      <c r="Q1802" s="135" t="str">
        <f t="shared" si="63"/>
        <v/>
      </c>
    </row>
    <row r="1803" spans="1:17" x14ac:dyDescent="0.2">
      <c r="A1803" s="363"/>
      <c r="B1803" s="348"/>
      <c r="C1803" s="372"/>
      <c r="D1803" s="350"/>
      <c r="E1803" s="350"/>
      <c r="F1803" s="351"/>
      <c r="G1803" s="350"/>
      <c r="H1803" s="350"/>
      <c r="I1803" s="354"/>
      <c r="J1803" s="353"/>
      <c r="K1803" s="353"/>
      <c r="L1803" s="354"/>
      <c r="M1803" s="353"/>
      <c r="N1803" s="371"/>
      <c r="O1803" s="70">
        <f t="shared" si="64"/>
        <v>0</v>
      </c>
      <c r="P1803" s="70">
        <f t="shared" si="64"/>
        <v>0</v>
      </c>
      <c r="Q1803" s="135" t="str">
        <f t="shared" si="63"/>
        <v/>
      </c>
    </row>
    <row r="1804" spans="1:17" x14ac:dyDescent="0.2">
      <c r="A1804" s="363"/>
      <c r="B1804" s="348"/>
      <c r="C1804" s="372"/>
      <c r="D1804" s="350"/>
      <c r="E1804" s="350"/>
      <c r="F1804" s="351"/>
      <c r="G1804" s="350"/>
      <c r="H1804" s="350"/>
      <c r="I1804" s="354"/>
      <c r="J1804" s="353"/>
      <c r="K1804" s="353"/>
      <c r="L1804" s="354"/>
      <c r="M1804" s="353"/>
      <c r="N1804" s="371"/>
      <c r="O1804" s="70">
        <f t="shared" si="64"/>
        <v>0</v>
      </c>
      <c r="P1804" s="70">
        <f t="shared" si="64"/>
        <v>0</v>
      </c>
      <c r="Q1804" s="135" t="str">
        <f t="shared" si="63"/>
        <v/>
      </c>
    </row>
    <row r="1805" spans="1:17" x14ac:dyDescent="0.2">
      <c r="A1805" s="363"/>
      <c r="B1805" s="348"/>
      <c r="C1805" s="372"/>
      <c r="D1805" s="350"/>
      <c r="E1805" s="350"/>
      <c r="F1805" s="351"/>
      <c r="G1805" s="350"/>
      <c r="H1805" s="350"/>
      <c r="I1805" s="354"/>
      <c r="J1805" s="353"/>
      <c r="K1805" s="353"/>
      <c r="L1805" s="354"/>
      <c r="M1805" s="353"/>
      <c r="N1805" s="371"/>
      <c r="O1805" s="70">
        <f t="shared" si="64"/>
        <v>0</v>
      </c>
      <c r="P1805" s="70">
        <f t="shared" si="64"/>
        <v>0</v>
      </c>
      <c r="Q1805" s="135" t="str">
        <f t="shared" si="63"/>
        <v/>
      </c>
    </row>
    <row r="1806" spans="1:17" x14ac:dyDescent="0.2">
      <c r="A1806" s="363"/>
      <c r="B1806" s="348"/>
      <c r="C1806" s="372"/>
      <c r="D1806" s="350"/>
      <c r="E1806" s="350"/>
      <c r="F1806" s="351"/>
      <c r="G1806" s="350"/>
      <c r="H1806" s="350"/>
      <c r="I1806" s="354"/>
      <c r="J1806" s="353"/>
      <c r="K1806" s="353"/>
      <c r="L1806" s="354"/>
      <c r="M1806" s="353"/>
      <c r="N1806" s="371"/>
      <c r="O1806" s="70">
        <f t="shared" si="64"/>
        <v>0</v>
      </c>
      <c r="P1806" s="70">
        <f t="shared" si="64"/>
        <v>0</v>
      </c>
      <c r="Q1806" s="135" t="str">
        <f t="shared" si="63"/>
        <v/>
      </c>
    </row>
    <row r="1807" spans="1:17" x14ac:dyDescent="0.2">
      <c r="A1807" s="363"/>
      <c r="B1807" s="348"/>
      <c r="C1807" s="372"/>
      <c r="D1807" s="350"/>
      <c r="E1807" s="350"/>
      <c r="F1807" s="351"/>
      <c r="G1807" s="350"/>
      <c r="H1807" s="350"/>
      <c r="I1807" s="354"/>
      <c r="J1807" s="353"/>
      <c r="K1807" s="353"/>
      <c r="L1807" s="354"/>
      <c r="M1807" s="353"/>
      <c r="N1807" s="371"/>
      <c r="O1807" s="70">
        <f t="shared" si="64"/>
        <v>0</v>
      </c>
      <c r="P1807" s="70">
        <f t="shared" si="64"/>
        <v>0</v>
      </c>
      <c r="Q1807" s="135" t="str">
        <f t="shared" si="63"/>
        <v/>
      </c>
    </row>
    <row r="1808" spans="1:17" x14ac:dyDescent="0.2">
      <c r="A1808" s="363"/>
      <c r="B1808" s="348"/>
      <c r="C1808" s="372"/>
      <c r="D1808" s="350"/>
      <c r="E1808" s="350"/>
      <c r="F1808" s="351"/>
      <c r="G1808" s="350"/>
      <c r="H1808" s="350"/>
      <c r="I1808" s="354"/>
      <c r="J1808" s="353"/>
      <c r="K1808" s="353"/>
      <c r="L1808" s="354"/>
      <c r="M1808" s="353"/>
      <c r="N1808" s="371"/>
      <c r="O1808" s="70">
        <f t="shared" si="64"/>
        <v>0</v>
      </c>
      <c r="P1808" s="70">
        <f t="shared" si="64"/>
        <v>0</v>
      </c>
      <c r="Q1808" s="135" t="str">
        <f t="shared" si="63"/>
        <v/>
      </c>
    </row>
    <row r="1809" spans="1:17" x14ac:dyDescent="0.2">
      <c r="A1809" s="363"/>
      <c r="B1809" s="348"/>
      <c r="C1809" s="372"/>
      <c r="D1809" s="350"/>
      <c r="E1809" s="350"/>
      <c r="F1809" s="351"/>
      <c r="G1809" s="350"/>
      <c r="H1809" s="350"/>
      <c r="I1809" s="354"/>
      <c r="J1809" s="353"/>
      <c r="K1809" s="353"/>
      <c r="L1809" s="354"/>
      <c r="M1809" s="353"/>
      <c r="N1809" s="371"/>
      <c r="O1809" s="70">
        <f t="shared" si="64"/>
        <v>0</v>
      </c>
      <c r="P1809" s="70">
        <f t="shared" si="64"/>
        <v>0</v>
      </c>
      <c r="Q1809" s="135" t="str">
        <f t="shared" si="63"/>
        <v/>
      </c>
    </row>
    <row r="1810" spans="1:17" x14ac:dyDescent="0.2">
      <c r="A1810" s="363"/>
      <c r="B1810" s="348"/>
      <c r="C1810" s="372"/>
      <c r="D1810" s="350"/>
      <c r="E1810" s="350"/>
      <c r="F1810" s="351"/>
      <c r="G1810" s="350"/>
      <c r="H1810" s="350"/>
      <c r="I1810" s="354"/>
      <c r="J1810" s="353"/>
      <c r="K1810" s="353"/>
      <c r="L1810" s="354"/>
      <c r="M1810" s="353"/>
      <c r="N1810" s="371"/>
      <c r="O1810" s="70">
        <f t="shared" si="64"/>
        <v>0</v>
      </c>
      <c r="P1810" s="70">
        <f t="shared" si="64"/>
        <v>0</v>
      </c>
      <c r="Q1810" s="135" t="str">
        <f t="shared" si="63"/>
        <v/>
      </c>
    </row>
    <row r="1811" spans="1:17" x14ac:dyDescent="0.2">
      <c r="A1811" s="363"/>
      <c r="B1811" s="348"/>
      <c r="C1811" s="372"/>
      <c r="D1811" s="350"/>
      <c r="E1811" s="350"/>
      <c r="F1811" s="351"/>
      <c r="G1811" s="350"/>
      <c r="H1811" s="350"/>
      <c r="I1811" s="354"/>
      <c r="J1811" s="353"/>
      <c r="K1811" s="353"/>
      <c r="L1811" s="354"/>
      <c r="M1811" s="353"/>
      <c r="N1811" s="371"/>
      <c r="O1811" s="70">
        <f t="shared" si="64"/>
        <v>0</v>
      </c>
      <c r="P1811" s="70">
        <f t="shared" si="64"/>
        <v>0</v>
      </c>
      <c r="Q1811" s="135" t="str">
        <f t="shared" si="63"/>
        <v/>
      </c>
    </row>
    <row r="1812" spans="1:17" x14ac:dyDescent="0.2">
      <c r="A1812" s="363"/>
      <c r="B1812" s="348"/>
      <c r="C1812" s="372"/>
      <c r="D1812" s="350"/>
      <c r="E1812" s="350"/>
      <c r="F1812" s="351"/>
      <c r="G1812" s="350"/>
      <c r="H1812" s="350"/>
      <c r="I1812" s="354"/>
      <c r="J1812" s="353"/>
      <c r="K1812" s="353"/>
      <c r="L1812" s="354"/>
      <c r="M1812" s="353"/>
      <c r="N1812" s="371"/>
      <c r="O1812" s="70">
        <f t="shared" si="64"/>
        <v>0</v>
      </c>
      <c r="P1812" s="70">
        <f t="shared" si="64"/>
        <v>0</v>
      </c>
      <c r="Q1812" s="135" t="str">
        <f t="shared" si="63"/>
        <v/>
      </c>
    </row>
    <row r="1813" spans="1:17" x14ac:dyDescent="0.2">
      <c r="A1813" s="363"/>
      <c r="B1813" s="348"/>
      <c r="C1813" s="372"/>
      <c r="D1813" s="350"/>
      <c r="E1813" s="350"/>
      <c r="F1813" s="351"/>
      <c r="G1813" s="350"/>
      <c r="H1813" s="350"/>
      <c r="I1813" s="354"/>
      <c r="J1813" s="353"/>
      <c r="K1813" s="353"/>
      <c r="L1813" s="354"/>
      <c r="M1813" s="353"/>
      <c r="N1813" s="371"/>
      <c r="O1813" s="70">
        <f t="shared" si="64"/>
        <v>0</v>
      </c>
      <c r="P1813" s="70">
        <f t="shared" si="64"/>
        <v>0</v>
      </c>
      <c r="Q1813" s="135" t="str">
        <f t="shared" si="63"/>
        <v/>
      </c>
    </row>
    <row r="1814" spans="1:17" x14ac:dyDescent="0.2">
      <c r="A1814" s="363"/>
      <c r="B1814" s="348"/>
      <c r="C1814" s="372"/>
      <c r="D1814" s="350"/>
      <c r="E1814" s="350"/>
      <c r="F1814" s="351"/>
      <c r="G1814" s="350"/>
      <c r="H1814" s="350"/>
      <c r="I1814" s="354"/>
      <c r="J1814" s="353"/>
      <c r="K1814" s="353"/>
      <c r="L1814" s="354"/>
      <c r="M1814" s="353"/>
      <c r="N1814" s="371"/>
      <c r="O1814" s="70">
        <f t="shared" si="64"/>
        <v>0</v>
      </c>
      <c r="P1814" s="70">
        <f t="shared" si="64"/>
        <v>0</v>
      </c>
      <c r="Q1814" s="135" t="str">
        <f t="shared" si="63"/>
        <v/>
      </c>
    </row>
    <row r="1815" spans="1:17" x14ac:dyDescent="0.2">
      <c r="A1815" s="363"/>
      <c r="B1815" s="348"/>
      <c r="C1815" s="372"/>
      <c r="D1815" s="350"/>
      <c r="E1815" s="350"/>
      <c r="F1815" s="351"/>
      <c r="G1815" s="350"/>
      <c r="H1815" s="350"/>
      <c r="I1815" s="354"/>
      <c r="J1815" s="353"/>
      <c r="K1815" s="353"/>
      <c r="L1815" s="354"/>
      <c r="M1815" s="353"/>
      <c r="N1815" s="371"/>
      <c r="O1815" s="70">
        <f t="shared" si="64"/>
        <v>0</v>
      </c>
      <c r="P1815" s="70">
        <f t="shared" si="64"/>
        <v>0</v>
      </c>
      <c r="Q1815" s="135" t="str">
        <f t="shared" si="63"/>
        <v/>
      </c>
    </row>
    <row r="1816" spans="1:17" x14ac:dyDescent="0.2">
      <c r="A1816" s="363"/>
      <c r="B1816" s="348"/>
      <c r="C1816" s="372"/>
      <c r="D1816" s="350"/>
      <c r="E1816" s="350"/>
      <c r="F1816" s="351"/>
      <c r="G1816" s="350"/>
      <c r="H1816" s="350"/>
      <c r="I1816" s="354"/>
      <c r="J1816" s="353"/>
      <c r="K1816" s="353"/>
      <c r="L1816" s="354"/>
      <c r="M1816" s="353"/>
      <c r="N1816" s="371"/>
      <c r="O1816" s="70">
        <f t="shared" si="64"/>
        <v>0</v>
      </c>
      <c r="P1816" s="70">
        <f t="shared" si="64"/>
        <v>0</v>
      </c>
      <c r="Q1816" s="135" t="str">
        <f t="shared" si="63"/>
        <v/>
      </c>
    </row>
    <row r="1817" spans="1:17" x14ac:dyDescent="0.2">
      <c r="A1817" s="363"/>
      <c r="B1817" s="348"/>
      <c r="C1817" s="372"/>
      <c r="D1817" s="350"/>
      <c r="E1817" s="350"/>
      <c r="F1817" s="351"/>
      <c r="G1817" s="350"/>
      <c r="H1817" s="350"/>
      <c r="I1817" s="354"/>
      <c r="J1817" s="353"/>
      <c r="K1817" s="353"/>
      <c r="L1817" s="354"/>
      <c r="M1817" s="353"/>
      <c r="N1817" s="371"/>
      <c r="O1817" s="70">
        <f t="shared" si="64"/>
        <v>0</v>
      </c>
      <c r="P1817" s="70">
        <f t="shared" si="64"/>
        <v>0</v>
      </c>
      <c r="Q1817" s="135" t="str">
        <f t="shared" si="63"/>
        <v/>
      </c>
    </row>
    <row r="1818" spans="1:17" x14ac:dyDescent="0.2">
      <c r="A1818" s="363"/>
      <c r="B1818" s="348"/>
      <c r="C1818" s="372"/>
      <c r="D1818" s="350"/>
      <c r="E1818" s="350"/>
      <c r="F1818" s="351"/>
      <c r="G1818" s="350"/>
      <c r="H1818" s="350"/>
      <c r="I1818" s="354"/>
      <c r="J1818" s="353"/>
      <c r="K1818" s="353"/>
      <c r="L1818" s="354"/>
      <c r="M1818" s="353"/>
      <c r="N1818" s="371"/>
      <c r="O1818" s="70">
        <f t="shared" si="64"/>
        <v>0</v>
      </c>
      <c r="P1818" s="70">
        <f t="shared" si="64"/>
        <v>0</v>
      </c>
      <c r="Q1818" s="135" t="str">
        <f t="shared" si="63"/>
        <v/>
      </c>
    </row>
    <row r="1819" spans="1:17" x14ac:dyDescent="0.2">
      <c r="A1819" s="363"/>
      <c r="B1819" s="348"/>
      <c r="C1819" s="372"/>
      <c r="D1819" s="350"/>
      <c r="E1819" s="350"/>
      <c r="F1819" s="351"/>
      <c r="G1819" s="350"/>
      <c r="H1819" s="350"/>
      <c r="I1819" s="354"/>
      <c r="J1819" s="353"/>
      <c r="K1819" s="353"/>
      <c r="L1819" s="354"/>
      <c r="M1819" s="353"/>
      <c r="N1819" s="371"/>
      <c r="O1819" s="70">
        <f t="shared" si="64"/>
        <v>0</v>
      </c>
      <c r="P1819" s="70">
        <f t="shared" si="64"/>
        <v>0</v>
      </c>
      <c r="Q1819" s="135" t="str">
        <f t="shared" si="63"/>
        <v/>
      </c>
    </row>
    <row r="1820" spans="1:17" x14ac:dyDescent="0.2">
      <c r="A1820" s="363"/>
      <c r="B1820" s="348"/>
      <c r="C1820" s="372"/>
      <c r="D1820" s="350"/>
      <c r="E1820" s="350"/>
      <c r="F1820" s="351"/>
      <c r="G1820" s="350"/>
      <c r="H1820" s="350"/>
      <c r="I1820" s="354"/>
      <c r="J1820" s="353"/>
      <c r="K1820" s="353"/>
      <c r="L1820" s="354"/>
      <c r="M1820" s="353"/>
      <c r="N1820" s="371"/>
      <c r="O1820" s="70">
        <f t="shared" si="64"/>
        <v>0</v>
      </c>
      <c r="P1820" s="70">
        <f t="shared" si="64"/>
        <v>0</v>
      </c>
      <c r="Q1820" s="135" t="str">
        <f t="shared" si="63"/>
        <v/>
      </c>
    </row>
    <row r="1821" spans="1:17" x14ac:dyDescent="0.2">
      <c r="A1821" s="363"/>
      <c r="B1821" s="348"/>
      <c r="C1821" s="372"/>
      <c r="D1821" s="350"/>
      <c r="E1821" s="350"/>
      <c r="F1821" s="351"/>
      <c r="G1821" s="350"/>
      <c r="H1821" s="350"/>
      <c r="I1821" s="354"/>
      <c r="J1821" s="353"/>
      <c r="K1821" s="353"/>
      <c r="L1821" s="354"/>
      <c r="M1821" s="353"/>
      <c r="N1821" s="371"/>
      <c r="O1821" s="70">
        <f t="shared" si="64"/>
        <v>0</v>
      </c>
      <c r="P1821" s="70">
        <f t="shared" si="64"/>
        <v>0</v>
      </c>
      <c r="Q1821" s="135" t="str">
        <f t="shared" si="63"/>
        <v/>
      </c>
    </row>
    <row r="1822" spans="1:17" x14ac:dyDescent="0.2">
      <c r="A1822" s="363"/>
      <c r="B1822" s="348"/>
      <c r="C1822" s="372"/>
      <c r="D1822" s="350"/>
      <c r="E1822" s="350"/>
      <c r="F1822" s="351"/>
      <c r="G1822" s="350"/>
      <c r="H1822" s="350"/>
      <c r="I1822" s="354"/>
      <c r="J1822" s="353"/>
      <c r="K1822" s="353"/>
      <c r="L1822" s="354"/>
      <c r="M1822" s="353"/>
      <c r="N1822" s="371"/>
      <c r="O1822" s="70">
        <f t="shared" si="64"/>
        <v>0</v>
      </c>
      <c r="P1822" s="70">
        <f t="shared" si="64"/>
        <v>0</v>
      </c>
      <c r="Q1822" s="135" t="str">
        <f t="shared" si="63"/>
        <v/>
      </c>
    </row>
    <row r="1823" spans="1:17" x14ac:dyDescent="0.2">
      <c r="A1823" s="363"/>
      <c r="B1823" s="348"/>
      <c r="C1823" s="372"/>
      <c r="D1823" s="350"/>
      <c r="E1823" s="350"/>
      <c r="F1823" s="351"/>
      <c r="G1823" s="350"/>
      <c r="H1823" s="350"/>
      <c r="I1823" s="354"/>
      <c r="J1823" s="353"/>
      <c r="K1823" s="353"/>
      <c r="L1823" s="354"/>
      <c r="M1823" s="353"/>
      <c r="N1823" s="371"/>
      <c r="O1823" s="70">
        <f t="shared" si="64"/>
        <v>0</v>
      </c>
      <c r="P1823" s="70">
        <f t="shared" si="64"/>
        <v>0</v>
      </c>
      <c r="Q1823" s="135" t="str">
        <f t="shared" si="63"/>
        <v/>
      </c>
    </row>
    <row r="1824" spans="1:17" x14ac:dyDescent="0.2">
      <c r="A1824" s="363"/>
      <c r="B1824" s="348"/>
      <c r="C1824" s="372"/>
      <c r="D1824" s="350"/>
      <c r="E1824" s="350"/>
      <c r="F1824" s="351"/>
      <c r="G1824" s="350"/>
      <c r="H1824" s="350"/>
      <c r="I1824" s="354"/>
      <c r="J1824" s="353"/>
      <c r="K1824" s="353"/>
      <c r="L1824" s="354"/>
      <c r="M1824" s="353"/>
      <c r="N1824" s="371"/>
      <c r="O1824" s="70">
        <f t="shared" si="64"/>
        <v>0</v>
      </c>
      <c r="P1824" s="70">
        <f t="shared" si="64"/>
        <v>0</v>
      </c>
      <c r="Q1824" s="135" t="str">
        <f t="shared" si="63"/>
        <v/>
      </c>
    </row>
    <row r="1825" spans="1:17" x14ac:dyDescent="0.2">
      <c r="A1825" s="363"/>
      <c r="B1825" s="348"/>
      <c r="C1825" s="372"/>
      <c r="D1825" s="350"/>
      <c r="E1825" s="350"/>
      <c r="F1825" s="351"/>
      <c r="G1825" s="350"/>
      <c r="H1825" s="350"/>
      <c r="I1825" s="354"/>
      <c r="J1825" s="353"/>
      <c r="K1825" s="353"/>
      <c r="L1825" s="354"/>
      <c r="M1825" s="353"/>
      <c r="N1825" s="371"/>
      <c r="O1825" s="70">
        <f t="shared" si="64"/>
        <v>0</v>
      </c>
      <c r="P1825" s="70">
        <f t="shared" si="64"/>
        <v>0</v>
      </c>
      <c r="Q1825" s="135" t="str">
        <f t="shared" si="63"/>
        <v/>
      </c>
    </row>
    <row r="1826" spans="1:17" x14ac:dyDescent="0.2">
      <c r="A1826" s="363"/>
      <c r="B1826" s="348"/>
      <c r="C1826" s="372"/>
      <c r="D1826" s="350"/>
      <c r="E1826" s="350"/>
      <c r="F1826" s="351"/>
      <c r="G1826" s="350"/>
      <c r="H1826" s="350"/>
      <c r="I1826" s="354"/>
      <c r="J1826" s="353"/>
      <c r="K1826" s="353"/>
      <c r="L1826" s="354"/>
      <c r="M1826" s="353"/>
      <c r="N1826" s="371"/>
      <c r="O1826" s="70">
        <f t="shared" si="64"/>
        <v>0</v>
      </c>
      <c r="P1826" s="70">
        <f t="shared" si="64"/>
        <v>0</v>
      </c>
      <c r="Q1826" s="135" t="str">
        <f t="shared" si="63"/>
        <v/>
      </c>
    </row>
    <row r="1827" spans="1:17" x14ac:dyDescent="0.2">
      <c r="A1827" s="363"/>
      <c r="B1827" s="348"/>
      <c r="C1827" s="372"/>
      <c r="D1827" s="350"/>
      <c r="E1827" s="350"/>
      <c r="F1827" s="351"/>
      <c r="G1827" s="350"/>
      <c r="H1827" s="350"/>
      <c r="I1827" s="354"/>
      <c r="J1827" s="353"/>
      <c r="K1827" s="353"/>
      <c r="L1827" s="354"/>
      <c r="M1827" s="353"/>
      <c r="N1827" s="371"/>
      <c r="O1827" s="70">
        <f t="shared" si="64"/>
        <v>0</v>
      </c>
      <c r="P1827" s="70">
        <f t="shared" si="64"/>
        <v>0</v>
      </c>
      <c r="Q1827" s="135" t="str">
        <f t="shared" si="63"/>
        <v/>
      </c>
    </row>
    <row r="1828" spans="1:17" x14ac:dyDescent="0.2">
      <c r="A1828" s="363"/>
      <c r="B1828" s="348"/>
      <c r="C1828" s="372"/>
      <c r="D1828" s="350"/>
      <c r="E1828" s="350"/>
      <c r="F1828" s="351"/>
      <c r="G1828" s="350"/>
      <c r="H1828" s="350"/>
      <c r="I1828" s="354"/>
      <c r="J1828" s="353"/>
      <c r="K1828" s="353"/>
      <c r="L1828" s="354"/>
      <c r="M1828" s="353"/>
      <c r="N1828" s="371"/>
      <c r="O1828" s="70">
        <f t="shared" si="64"/>
        <v>0</v>
      </c>
      <c r="P1828" s="70">
        <f t="shared" si="64"/>
        <v>0</v>
      </c>
      <c r="Q1828" s="135" t="str">
        <f t="shared" si="63"/>
        <v/>
      </c>
    </row>
    <row r="1829" spans="1:17" x14ac:dyDescent="0.2">
      <c r="A1829" s="363"/>
      <c r="B1829" s="348"/>
      <c r="C1829" s="372"/>
      <c r="D1829" s="350"/>
      <c r="E1829" s="350"/>
      <c r="F1829" s="351"/>
      <c r="G1829" s="350"/>
      <c r="H1829" s="350"/>
      <c r="I1829" s="354"/>
      <c r="J1829" s="353"/>
      <c r="K1829" s="353"/>
      <c r="L1829" s="354"/>
      <c r="M1829" s="353"/>
      <c r="N1829" s="371"/>
      <c r="O1829" s="70">
        <f t="shared" si="64"/>
        <v>0</v>
      </c>
      <c r="P1829" s="70">
        <f t="shared" si="64"/>
        <v>0</v>
      </c>
      <c r="Q1829" s="135" t="str">
        <f t="shared" si="63"/>
        <v/>
      </c>
    </row>
    <row r="1830" spans="1:17" x14ac:dyDescent="0.2">
      <c r="A1830" s="363"/>
      <c r="B1830" s="348"/>
      <c r="C1830" s="372"/>
      <c r="D1830" s="350"/>
      <c r="E1830" s="350"/>
      <c r="F1830" s="351"/>
      <c r="G1830" s="350"/>
      <c r="H1830" s="350"/>
      <c r="I1830" s="354"/>
      <c r="J1830" s="353"/>
      <c r="K1830" s="353"/>
      <c r="L1830" s="354"/>
      <c r="M1830" s="353"/>
      <c r="N1830" s="371"/>
      <c r="O1830" s="70">
        <f t="shared" si="64"/>
        <v>0</v>
      </c>
      <c r="P1830" s="70">
        <f t="shared" si="64"/>
        <v>0</v>
      </c>
      <c r="Q1830" s="135" t="str">
        <f t="shared" si="63"/>
        <v/>
      </c>
    </row>
    <row r="1831" spans="1:17" x14ac:dyDescent="0.2">
      <c r="A1831" s="363"/>
      <c r="B1831" s="348"/>
      <c r="C1831" s="372"/>
      <c r="D1831" s="350"/>
      <c r="E1831" s="350"/>
      <c r="F1831" s="351"/>
      <c r="G1831" s="350"/>
      <c r="H1831" s="350"/>
      <c r="I1831" s="354"/>
      <c r="J1831" s="353"/>
      <c r="K1831" s="353"/>
      <c r="L1831" s="354"/>
      <c r="M1831" s="353"/>
      <c r="N1831" s="371"/>
      <c r="O1831" s="70">
        <f t="shared" si="64"/>
        <v>0</v>
      </c>
      <c r="P1831" s="70">
        <f t="shared" si="64"/>
        <v>0</v>
      </c>
      <c r="Q1831" s="135" t="str">
        <f t="shared" si="63"/>
        <v/>
      </c>
    </row>
    <row r="1832" spans="1:17" x14ac:dyDescent="0.2">
      <c r="A1832" s="363"/>
      <c r="B1832" s="348"/>
      <c r="C1832" s="372"/>
      <c r="D1832" s="350"/>
      <c r="E1832" s="350"/>
      <c r="F1832" s="351"/>
      <c r="G1832" s="350"/>
      <c r="H1832" s="350"/>
      <c r="I1832" s="354"/>
      <c r="J1832" s="353"/>
      <c r="K1832" s="353"/>
      <c r="L1832" s="354"/>
      <c r="M1832" s="353"/>
      <c r="N1832" s="371"/>
      <c r="O1832" s="70">
        <f t="shared" si="64"/>
        <v>0</v>
      </c>
      <c r="P1832" s="70">
        <f t="shared" si="64"/>
        <v>0</v>
      </c>
      <c r="Q1832" s="135" t="str">
        <f t="shared" si="63"/>
        <v/>
      </c>
    </row>
    <row r="1833" spans="1:17" x14ac:dyDescent="0.2">
      <c r="A1833" s="363"/>
      <c r="B1833" s="348"/>
      <c r="C1833" s="372"/>
      <c r="D1833" s="350"/>
      <c r="E1833" s="350"/>
      <c r="F1833" s="351"/>
      <c r="G1833" s="350"/>
      <c r="H1833" s="350"/>
      <c r="I1833" s="354"/>
      <c r="J1833" s="353"/>
      <c r="K1833" s="353"/>
      <c r="L1833" s="354"/>
      <c r="M1833" s="353"/>
      <c r="N1833" s="371"/>
      <c r="O1833" s="70">
        <f t="shared" si="64"/>
        <v>0</v>
      </c>
      <c r="P1833" s="70">
        <f t="shared" si="64"/>
        <v>0</v>
      </c>
      <c r="Q1833" s="135" t="str">
        <f t="shared" si="63"/>
        <v/>
      </c>
    </row>
    <row r="1834" spans="1:17" x14ac:dyDescent="0.2">
      <c r="A1834" s="363"/>
      <c r="B1834" s="348"/>
      <c r="C1834" s="372"/>
      <c r="D1834" s="350"/>
      <c r="E1834" s="350"/>
      <c r="F1834" s="351"/>
      <c r="G1834" s="350"/>
      <c r="H1834" s="350"/>
      <c r="I1834" s="354"/>
      <c r="J1834" s="353"/>
      <c r="K1834" s="353"/>
      <c r="L1834" s="354"/>
      <c r="M1834" s="353"/>
      <c r="N1834" s="371"/>
      <c r="O1834" s="70">
        <f t="shared" si="64"/>
        <v>0</v>
      </c>
      <c r="P1834" s="70">
        <f t="shared" si="64"/>
        <v>0</v>
      </c>
      <c r="Q1834" s="135" t="str">
        <f t="shared" si="63"/>
        <v/>
      </c>
    </row>
    <row r="1835" spans="1:17" x14ac:dyDescent="0.2">
      <c r="A1835" s="363"/>
      <c r="B1835" s="348"/>
      <c r="C1835" s="372"/>
      <c r="D1835" s="350"/>
      <c r="E1835" s="350"/>
      <c r="F1835" s="351"/>
      <c r="G1835" s="350"/>
      <c r="H1835" s="350"/>
      <c r="I1835" s="354"/>
      <c r="J1835" s="353"/>
      <c r="K1835" s="353"/>
      <c r="L1835" s="354"/>
      <c r="M1835" s="353"/>
      <c r="N1835" s="371"/>
      <c r="O1835" s="70">
        <f t="shared" si="64"/>
        <v>0</v>
      </c>
      <c r="P1835" s="70">
        <f t="shared" si="64"/>
        <v>0</v>
      </c>
      <c r="Q1835" s="135" t="str">
        <f t="shared" si="63"/>
        <v/>
      </c>
    </row>
    <row r="1836" spans="1:17" x14ac:dyDescent="0.2">
      <c r="A1836" s="363"/>
      <c r="B1836" s="348"/>
      <c r="C1836" s="372"/>
      <c r="D1836" s="350"/>
      <c r="E1836" s="350"/>
      <c r="F1836" s="351"/>
      <c r="G1836" s="350"/>
      <c r="H1836" s="350"/>
      <c r="I1836" s="354"/>
      <c r="J1836" s="353"/>
      <c r="K1836" s="353"/>
      <c r="L1836" s="354"/>
      <c r="M1836" s="353"/>
      <c r="N1836" s="371"/>
      <c r="O1836" s="70">
        <f t="shared" si="64"/>
        <v>0</v>
      </c>
      <c r="P1836" s="70">
        <f t="shared" si="64"/>
        <v>0</v>
      </c>
      <c r="Q1836" s="135" t="str">
        <f t="shared" si="63"/>
        <v/>
      </c>
    </row>
    <row r="1837" spans="1:17" x14ac:dyDescent="0.2">
      <c r="A1837" s="363"/>
      <c r="B1837" s="348"/>
      <c r="C1837" s="372"/>
      <c r="D1837" s="350"/>
      <c r="E1837" s="350"/>
      <c r="F1837" s="351"/>
      <c r="G1837" s="350"/>
      <c r="H1837" s="350"/>
      <c r="I1837" s="354"/>
      <c r="J1837" s="353"/>
      <c r="K1837" s="353"/>
      <c r="L1837" s="354"/>
      <c r="M1837" s="353"/>
      <c r="N1837" s="371"/>
      <c r="O1837" s="70">
        <f t="shared" si="64"/>
        <v>0</v>
      </c>
      <c r="P1837" s="70">
        <f t="shared" si="64"/>
        <v>0</v>
      </c>
      <c r="Q1837" s="135" t="str">
        <f t="shared" si="63"/>
        <v/>
      </c>
    </row>
    <row r="1838" spans="1:17" x14ac:dyDescent="0.2">
      <c r="A1838" s="363"/>
      <c r="B1838" s="348"/>
      <c r="C1838" s="372"/>
      <c r="D1838" s="350"/>
      <c r="E1838" s="350"/>
      <c r="F1838" s="351"/>
      <c r="G1838" s="350"/>
      <c r="H1838" s="350"/>
      <c r="I1838" s="354"/>
      <c r="J1838" s="353"/>
      <c r="K1838" s="353"/>
      <c r="L1838" s="354"/>
      <c r="M1838" s="353"/>
      <c r="N1838" s="371"/>
      <c r="O1838" s="70">
        <f t="shared" si="64"/>
        <v>0</v>
      </c>
      <c r="P1838" s="70">
        <f t="shared" si="64"/>
        <v>0</v>
      </c>
      <c r="Q1838" s="135" t="str">
        <f t="shared" si="63"/>
        <v/>
      </c>
    </row>
    <row r="1839" spans="1:17" x14ac:dyDescent="0.2">
      <c r="A1839" s="363"/>
      <c r="B1839" s="348"/>
      <c r="C1839" s="372"/>
      <c r="D1839" s="350"/>
      <c r="E1839" s="350"/>
      <c r="F1839" s="351"/>
      <c r="G1839" s="350"/>
      <c r="H1839" s="350"/>
      <c r="I1839" s="354"/>
      <c r="J1839" s="353"/>
      <c r="K1839" s="353"/>
      <c r="L1839" s="354"/>
      <c r="M1839" s="353"/>
      <c r="N1839" s="371"/>
      <c r="O1839" s="70">
        <f t="shared" si="64"/>
        <v>0</v>
      </c>
      <c r="P1839" s="70">
        <f t="shared" si="64"/>
        <v>0</v>
      </c>
      <c r="Q1839" s="135" t="str">
        <f t="shared" si="63"/>
        <v/>
      </c>
    </row>
    <row r="1840" spans="1:17" x14ac:dyDescent="0.2">
      <c r="A1840" s="363"/>
      <c r="B1840" s="348"/>
      <c r="C1840" s="372"/>
      <c r="D1840" s="350"/>
      <c r="E1840" s="350"/>
      <c r="F1840" s="351"/>
      <c r="G1840" s="350"/>
      <c r="H1840" s="350"/>
      <c r="I1840" s="354"/>
      <c r="J1840" s="353"/>
      <c r="K1840" s="353"/>
      <c r="L1840" s="354"/>
      <c r="M1840" s="353"/>
      <c r="N1840" s="371"/>
      <c r="O1840" s="70">
        <f t="shared" si="64"/>
        <v>0</v>
      </c>
      <c r="P1840" s="70">
        <f t="shared" si="64"/>
        <v>0</v>
      </c>
      <c r="Q1840" s="135" t="str">
        <f t="shared" si="63"/>
        <v/>
      </c>
    </row>
    <row r="1841" spans="1:17" x14ac:dyDescent="0.2">
      <c r="A1841" s="363"/>
      <c r="B1841" s="348"/>
      <c r="C1841" s="372"/>
      <c r="D1841" s="350"/>
      <c r="E1841" s="350"/>
      <c r="F1841" s="351"/>
      <c r="G1841" s="350"/>
      <c r="H1841" s="350"/>
      <c r="I1841" s="354"/>
      <c r="J1841" s="353"/>
      <c r="K1841" s="353"/>
      <c r="L1841" s="354"/>
      <c r="M1841" s="353"/>
      <c r="N1841" s="371"/>
      <c r="O1841" s="70">
        <f t="shared" si="64"/>
        <v>0</v>
      </c>
      <c r="P1841" s="70">
        <f t="shared" si="64"/>
        <v>0</v>
      </c>
      <c r="Q1841" s="135" t="str">
        <f t="shared" si="63"/>
        <v/>
      </c>
    </row>
    <row r="1842" spans="1:17" x14ac:dyDescent="0.2">
      <c r="A1842" s="363"/>
      <c r="B1842" s="348"/>
      <c r="C1842" s="372"/>
      <c r="D1842" s="350"/>
      <c r="E1842" s="350"/>
      <c r="F1842" s="351"/>
      <c r="G1842" s="350"/>
      <c r="H1842" s="350"/>
      <c r="I1842" s="354"/>
      <c r="J1842" s="353"/>
      <c r="K1842" s="353"/>
      <c r="L1842" s="354"/>
      <c r="M1842" s="353"/>
      <c r="N1842" s="371"/>
      <c r="O1842" s="70">
        <f t="shared" si="64"/>
        <v>0</v>
      </c>
      <c r="P1842" s="70">
        <f t="shared" si="64"/>
        <v>0</v>
      </c>
      <c r="Q1842" s="135" t="str">
        <f t="shared" si="63"/>
        <v/>
      </c>
    </row>
    <row r="1843" spans="1:17" x14ac:dyDescent="0.2">
      <c r="A1843" s="363"/>
      <c r="B1843" s="348"/>
      <c r="C1843" s="372"/>
      <c r="D1843" s="350"/>
      <c r="E1843" s="350"/>
      <c r="F1843" s="351"/>
      <c r="G1843" s="350"/>
      <c r="H1843" s="350"/>
      <c r="I1843" s="354"/>
      <c r="J1843" s="353"/>
      <c r="K1843" s="353"/>
      <c r="L1843" s="354"/>
      <c r="M1843" s="353"/>
      <c r="N1843" s="371"/>
      <c r="O1843" s="70">
        <f t="shared" si="64"/>
        <v>0</v>
      </c>
      <c r="P1843" s="70">
        <f t="shared" si="64"/>
        <v>0</v>
      </c>
      <c r="Q1843" s="135" t="str">
        <f t="shared" si="63"/>
        <v/>
      </c>
    </row>
    <row r="1844" spans="1:17" x14ac:dyDescent="0.2">
      <c r="A1844" s="363"/>
      <c r="B1844" s="348"/>
      <c r="C1844" s="372"/>
      <c r="D1844" s="350"/>
      <c r="E1844" s="350"/>
      <c r="F1844" s="351"/>
      <c r="G1844" s="350"/>
      <c r="H1844" s="350"/>
      <c r="I1844" s="354"/>
      <c r="J1844" s="353"/>
      <c r="K1844" s="353"/>
      <c r="L1844" s="354"/>
      <c r="M1844" s="353"/>
      <c r="N1844" s="371"/>
      <c r="O1844" s="70">
        <f t="shared" si="64"/>
        <v>0</v>
      </c>
      <c r="P1844" s="70">
        <f t="shared" si="64"/>
        <v>0</v>
      </c>
      <c r="Q1844" s="135" t="str">
        <f t="shared" si="63"/>
        <v/>
      </c>
    </row>
    <row r="1845" spans="1:17" x14ac:dyDescent="0.2">
      <c r="A1845" s="363"/>
      <c r="B1845" s="348"/>
      <c r="C1845" s="372"/>
      <c r="D1845" s="350"/>
      <c r="E1845" s="350"/>
      <c r="F1845" s="351"/>
      <c r="G1845" s="350"/>
      <c r="H1845" s="350"/>
      <c r="I1845" s="354"/>
      <c r="J1845" s="353"/>
      <c r="K1845" s="353"/>
      <c r="L1845" s="354"/>
      <c r="M1845" s="353"/>
      <c r="N1845" s="371"/>
      <c r="O1845" s="70">
        <f t="shared" si="64"/>
        <v>0</v>
      </c>
      <c r="P1845" s="70">
        <f t="shared" si="64"/>
        <v>0</v>
      </c>
      <c r="Q1845" s="135" t="str">
        <f t="shared" si="63"/>
        <v/>
      </c>
    </row>
    <row r="1846" spans="1:17" x14ac:dyDescent="0.2">
      <c r="A1846" s="363"/>
      <c r="B1846" s="348"/>
      <c r="C1846" s="372"/>
      <c r="D1846" s="350"/>
      <c r="E1846" s="350"/>
      <c r="F1846" s="351"/>
      <c r="G1846" s="350"/>
      <c r="H1846" s="350"/>
      <c r="I1846" s="354"/>
      <c r="J1846" s="353"/>
      <c r="K1846" s="353"/>
      <c r="L1846" s="354"/>
      <c r="M1846" s="353"/>
      <c r="N1846" s="371"/>
      <c r="O1846" s="70">
        <f t="shared" si="64"/>
        <v>0</v>
      </c>
      <c r="P1846" s="70">
        <f t="shared" si="64"/>
        <v>0</v>
      </c>
      <c r="Q1846" s="135" t="str">
        <f t="shared" si="63"/>
        <v/>
      </c>
    </row>
    <row r="1847" spans="1:17" x14ac:dyDescent="0.2">
      <c r="A1847" s="363"/>
      <c r="B1847" s="348"/>
      <c r="C1847" s="372"/>
      <c r="D1847" s="350"/>
      <c r="E1847" s="350"/>
      <c r="F1847" s="351"/>
      <c r="G1847" s="350"/>
      <c r="H1847" s="350"/>
      <c r="I1847" s="354"/>
      <c r="J1847" s="353"/>
      <c r="K1847" s="353"/>
      <c r="L1847" s="354"/>
      <c r="M1847" s="353"/>
      <c r="N1847" s="371"/>
      <c r="O1847" s="70">
        <f t="shared" si="64"/>
        <v>0</v>
      </c>
      <c r="P1847" s="70">
        <f t="shared" si="64"/>
        <v>0</v>
      </c>
      <c r="Q1847" s="135" t="str">
        <f t="shared" si="63"/>
        <v/>
      </c>
    </row>
    <row r="1848" spans="1:17" x14ac:dyDescent="0.2">
      <c r="A1848" s="363"/>
      <c r="B1848" s="348"/>
      <c r="C1848" s="372"/>
      <c r="D1848" s="350"/>
      <c r="E1848" s="350"/>
      <c r="F1848" s="351"/>
      <c r="G1848" s="350"/>
      <c r="H1848" s="350"/>
      <c r="I1848" s="354"/>
      <c r="J1848" s="353"/>
      <c r="K1848" s="353"/>
      <c r="L1848" s="354"/>
      <c r="M1848" s="353"/>
      <c r="N1848" s="371"/>
      <c r="O1848" s="70">
        <f t="shared" si="64"/>
        <v>0</v>
      </c>
      <c r="P1848" s="70">
        <f t="shared" si="64"/>
        <v>0</v>
      </c>
      <c r="Q1848" s="135" t="str">
        <f t="shared" si="63"/>
        <v/>
      </c>
    </row>
    <row r="1849" spans="1:17" x14ac:dyDescent="0.2">
      <c r="A1849" s="363"/>
      <c r="B1849" s="348"/>
      <c r="C1849" s="372"/>
      <c r="D1849" s="350"/>
      <c r="E1849" s="350"/>
      <c r="F1849" s="351"/>
      <c r="G1849" s="350"/>
      <c r="H1849" s="350"/>
      <c r="I1849" s="354"/>
      <c r="J1849" s="353"/>
      <c r="K1849" s="353"/>
      <c r="L1849" s="354"/>
      <c r="M1849" s="353"/>
      <c r="N1849" s="371"/>
      <c r="O1849" s="70">
        <f t="shared" si="64"/>
        <v>0</v>
      </c>
      <c r="P1849" s="70">
        <f t="shared" si="64"/>
        <v>0</v>
      </c>
      <c r="Q1849" s="135" t="str">
        <f t="shared" si="63"/>
        <v/>
      </c>
    </row>
    <row r="1850" spans="1:17" x14ac:dyDescent="0.2">
      <c r="A1850" s="363"/>
      <c r="B1850" s="348"/>
      <c r="C1850" s="372"/>
      <c r="D1850" s="350"/>
      <c r="E1850" s="350"/>
      <c r="F1850" s="351"/>
      <c r="G1850" s="350"/>
      <c r="H1850" s="350"/>
      <c r="I1850" s="354"/>
      <c r="J1850" s="353"/>
      <c r="K1850" s="353"/>
      <c r="L1850" s="354"/>
      <c r="M1850" s="353"/>
      <c r="N1850" s="371"/>
      <c r="O1850" s="70">
        <f t="shared" si="64"/>
        <v>0</v>
      </c>
      <c r="P1850" s="70">
        <f t="shared" si="64"/>
        <v>0</v>
      </c>
      <c r="Q1850" s="135" t="str">
        <f t="shared" si="63"/>
        <v/>
      </c>
    </row>
    <row r="1851" spans="1:17" x14ac:dyDescent="0.2">
      <c r="A1851" s="363"/>
      <c r="B1851" s="348"/>
      <c r="C1851" s="372"/>
      <c r="D1851" s="350"/>
      <c r="E1851" s="350"/>
      <c r="F1851" s="351"/>
      <c r="G1851" s="350"/>
      <c r="H1851" s="350"/>
      <c r="I1851" s="354"/>
      <c r="J1851" s="353"/>
      <c r="K1851" s="353"/>
      <c r="L1851" s="354"/>
      <c r="M1851" s="353"/>
      <c r="N1851" s="371"/>
      <c r="O1851" s="70">
        <f t="shared" si="64"/>
        <v>0</v>
      </c>
      <c r="P1851" s="70">
        <f t="shared" si="64"/>
        <v>0</v>
      </c>
      <c r="Q1851" s="135" t="str">
        <f t="shared" si="63"/>
        <v/>
      </c>
    </row>
    <row r="1852" spans="1:17" x14ac:dyDescent="0.2">
      <c r="A1852" s="363"/>
      <c r="B1852" s="348"/>
      <c r="C1852" s="372"/>
      <c r="D1852" s="350"/>
      <c r="E1852" s="350"/>
      <c r="F1852" s="351"/>
      <c r="G1852" s="350"/>
      <c r="H1852" s="350"/>
      <c r="I1852" s="354"/>
      <c r="J1852" s="353"/>
      <c r="K1852" s="353"/>
      <c r="L1852" s="354"/>
      <c r="M1852" s="353"/>
      <c r="N1852" s="371"/>
      <c r="O1852" s="70">
        <f t="shared" si="64"/>
        <v>0</v>
      </c>
      <c r="P1852" s="70">
        <f t="shared" si="64"/>
        <v>0</v>
      </c>
      <c r="Q1852" s="135" t="str">
        <f t="shared" si="63"/>
        <v/>
      </c>
    </row>
    <row r="1853" spans="1:17" x14ac:dyDescent="0.2">
      <c r="A1853" s="363"/>
      <c r="B1853" s="348"/>
      <c r="C1853" s="372"/>
      <c r="D1853" s="350"/>
      <c r="E1853" s="350"/>
      <c r="F1853" s="351"/>
      <c r="G1853" s="350"/>
      <c r="H1853" s="350"/>
      <c r="I1853" s="354"/>
      <c r="J1853" s="353"/>
      <c r="K1853" s="353"/>
      <c r="L1853" s="354"/>
      <c r="M1853" s="353"/>
      <c r="N1853" s="371"/>
      <c r="O1853" s="70">
        <f t="shared" si="64"/>
        <v>0</v>
      </c>
      <c r="P1853" s="70">
        <f t="shared" si="64"/>
        <v>0</v>
      </c>
      <c r="Q1853" s="135" t="str">
        <f t="shared" si="63"/>
        <v/>
      </c>
    </row>
    <row r="1854" spans="1:17" x14ac:dyDescent="0.2">
      <c r="A1854" s="363"/>
      <c r="B1854" s="348"/>
      <c r="C1854" s="372"/>
      <c r="D1854" s="350"/>
      <c r="E1854" s="350"/>
      <c r="F1854" s="351"/>
      <c r="G1854" s="350"/>
      <c r="H1854" s="350"/>
      <c r="I1854" s="354"/>
      <c r="J1854" s="353"/>
      <c r="K1854" s="353"/>
      <c r="L1854" s="354"/>
      <c r="M1854" s="353"/>
      <c r="N1854" s="371"/>
      <c r="O1854" s="70">
        <f t="shared" si="64"/>
        <v>0</v>
      </c>
      <c r="P1854" s="70">
        <f t="shared" si="64"/>
        <v>0</v>
      </c>
      <c r="Q1854" s="135" t="str">
        <f t="shared" si="63"/>
        <v/>
      </c>
    </row>
    <row r="1855" spans="1:17" x14ac:dyDescent="0.2">
      <c r="A1855" s="363"/>
      <c r="B1855" s="348"/>
      <c r="C1855" s="372"/>
      <c r="D1855" s="350"/>
      <c r="E1855" s="350"/>
      <c r="F1855" s="351"/>
      <c r="G1855" s="350"/>
      <c r="H1855" s="350"/>
      <c r="I1855" s="354"/>
      <c r="J1855" s="353"/>
      <c r="K1855" s="353"/>
      <c r="L1855" s="354"/>
      <c r="M1855" s="353"/>
      <c r="N1855" s="371"/>
      <c r="O1855" s="70">
        <f t="shared" si="64"/>
        <v>0</v>
      </c>
      <c r="P1855" s="70">
        <f t="shared" si="64"/>
        <v>0</v>
      </c>
      <c r="Q1855" s="135" t="str">
        <f t="shared" si="63"/>
        <v/>
      </c>
    </row>
    <row r="1856" spans="1:17" x14ac:dyDescent="0.2">
      <c r="A1856" s="363"/>
      <c r="B1856" s="348"/>
      <c r="C1856" s="372"/>
      <c r="D1856" s="350"/>
      <c r="E1856" s="350"/>
      <c r="F1856" s="351"/>
      <c r="G1856" s="350"/>
      <c r="H1856" s="350"/>
      <c r="I1856" s="354"/>
      <c r="J1856" s="353"/>
      <c r="K1856" s="353"/>
      <c r="L1856" s="354"/>
      <c r="M1856" s="353"/>
      <c r="N1856" s="371"/>
      <c r="O1856" s="70">
        <f t="shared" si="64"/>
        <v>0</v>
      </c>
      <c r="P1856" s="70">
        <f t="shared" si="64"/>
        <v>0</v>
      </c>
      <c r="Q1856" s="135" t="str">
        <f t="shared" si="63"/>
        <v/>
      </c>
    </row>
    <row r="1857" spans="1:17" x14ac:dyDescent="0.2">
      <c r="A1857" s="363"/>
      <c r="B1857" s="348"/>
      <c r="C1857" s="372"/>
      <c r="D1857" s="350"/>
      <c r="E1857" s="350"/>
      <c r="F1857" s="351"/>
      <c r="G1857" s="350"/>
      <c r="H1857" s="350"/>
      <c r="I1857" s="354"/>
      <c r="J1857" s="353"/>
      <c r="K1857" s="353"/>
      <c r="L1857" s="354"/>
      <c r="M1857" s="353"/>
      <c r="N1857" s="371"/>
      <c r="O1857" s="70">
        <f t="shared" si="64"/>
        <v>0</v>
      </c>
      <c r="P1857" s="70">
        <f t="shared" si="64"/>
        <v>0</v>
      </c>
      <c r="Q1857" s="135" t="str">
        <f t="shared" si="63"/>
        <v/>
      </c>
    </row>
    <row r="1858" spans="1:17" x14ac:dyDescent="0.2">
      <c r="A1858" s="363"/>
      <c r="B1858" s="348"/>
      <c r="C1858" s="372"/>
      <c r="D1858" s="350"/>
      <c r="E1858" s="350"/>
      <c r="F1858" s="351"/>
      <c r="G1858" s="350"/>
      <c r="H1858" s="350"/>
      <c r="I1858" s="354"/>
      <c r="J1858" s="353"/>
      <c r="K1858" s="353"/>
      <c r="L1858" s="354"/>
      <c r="M1858" s="353"/>
      <c r="N1858" s="371"/>
      <c r="O1858" s="70">
        <f t="shared" si="64"/>
        <v>0</v>
      </c>
      <c r="P1858" s="70">
        <f t="shared" si="64"/>
        <v>0</v>
      </c>
      <c r="Q1858" s="135" t="str">
        <f t="shared" si="63"/>
        <v/>
      </c>
    </row>
    <row r="1859" spans="1:17" x14ac:dyDescent="0.2">
      <c r="A1859" s="363"/>
      <c r="B1859" s="348"/>
      <c r="C1859" s="372"/>
      <c r="D1859" s="350"/>
      <c r="E1859" s="350"/>
      <c r="F1859" s="351"/>
      <c r="G1859" s="350"/>
      <c r="H1859" s="350"/>
      <c r="I1859" s="354"/>
      <c r="J1859" s="353"/>
      <c r="K1859" s="353"/>
      <c r="L1859" s="354"/>
      <c r="M1859" s="353"/>
      <c r="N1859" s="371"/>
      <c r="O1859" s="70">
        <f t="shared" si="64"/>
        <v>0</v>
      </c>
      <c r="P1859" s="70">
        <f t="shared" si="64"/>
        <v>0</v>
      </c>
      <c r="Q1859" s="135" t="str">
        <f t="shared" si="63"/>
        <v/>
      </c>
    </row>
    <row r="1860" spans="1:17" x14ac:dyDescent="0.2">
      <c r="A1860" s="363"/>
      <c r="B1860" s="348"/>
      <c r="C1860" s="372"/>
      <c r="D1860" s="350"/>
      <c r="E1860" s="350"/>
      <c r="F1860" s="351"/>
      <c r="G1860" s="350"/>
      <c r="H1860" s="350"/>
      <c r="I1860" s="354"/>
      <c r="J1860" s="353"/>
      <c r="K1860" s="353"/>
      <c r="L1860" s="354"/>
      <c r="M1860" s="353"/>
      <c r="N1860" s="371"/>
      <c r="O1860" s="70">
        <f t="shared" si="64"/>
        <v>0</v>
      </c>
      <c r="P1860" s="70">
        <f t="shared" si="64"/>
        <v>0</v>
      </c>
      <c r="Q1860" s="135" t="str">
        <f t="shared" si="63"/>
        <v/>
      </c>
    </row>
    <row r="1861" spans="1:17" x14ac:dyDescent="0.2">
      <c r="A1861" s="363"/>
      <c r="B1861" s="348"/>
      <c r="C1861" s="372"/>
      <c r="D1861" s="350"/>
      <c r="E1861" s="350"/>
      <c r="F1861" s="351"/>
      <c r="G1861" s="350"/>
      <c r="H1861" s="350"/>
      <c r="I1861" s="354"/>
      <c r="J1861" s="353"/>
      <c r="K1861" s="353"/>
      <c r="L1861" s="354"/>
      <c r="M1861" s="353"/>
      <c r="N1861" s="371"/>
      <c r="O1861" s="70">
        <f t="shared" si="64"/>
        <v>0</v>
      </c>
      <c r="P1861" s="70">
        <f t="shared" si="64"/>
        <v>0</v>
      </c>
      <c r="Q1861" s="135" t="str">
        <f t="shared" ref="Q1861:Q1924" si="65">SUBSTITUTE(D1861," ","_")</f>
        <v/>
      </c>
    </row>
    <row r="1862" spans="1:17" x14ac:dyDescent="0.2">
      <c r="A1862" s="363"/>
      <c r="B1862" s="348"/>
      <c r="C1862" s="372"/>
      <c r="D1862" s="350"/>
      <c r="E1862" s="350"/>
      <c r="F1862" s="351"/>
      <c r="G1862" s="350"/>
      <c r="H1862" s="350"/>
      <c r="I1862" s="354"/>
      <c r="J1862" s="353"/>
      <c r="K1862" s="353"/>
      <c r="L1862" s="354"/>
      <c r="M1862" s="353"/>
      <c r="N1862" s="371"/>
      <c r="O1862" s="70">
        <f t="shared" ref="O1862:P1925" si="66">IF(B1862=0,0,IF(YEAR(B1862)=$P$1,MONTH(B1862)-$O$1+1,(YEAR(B1862)-$P$1)*12-$O$1+1+MONTH(B1862)))</f>
        <v>0</v>
      </c>
      <c r="P1862" s="70">
        <f t="shared" si="66"/>
        <v>0</v>
      </c>
      <c r="Q1862" s="135" t="str">
        <f t="shared" si="65"/>
        <v/>
      </c>
    </row>
    <row r="1863" spans="1:17" x14ac:dyDescent="0.2">
      <c r="A1863" s="363"/>
      <c r="B1863" s="348"/>
      <c r="C1863" s="372"/>
      <c r="D1863" s="350"/>
      <c r="E1863" s="350"/>
      <c r="F1863" s="351"/>
      <c r="G1863" s="350"/>
      <c r="H1863" s="350"/>
      <c r="I1863" s="354"/>
      <c r="J1863" s="353"/>
      <c r="K1863" s="353"/>
      <c r="L1863" s="354"/>
      <c r="M1863" s="353"/>
      <c r="N1863" s="371"/>
      <c r="O1863" s="70">
        <f t="shared" si="66"/>
        <v>0</v>
      </c>
      <c r="P1863" s="70">
        <f t="shared" si="66"/>
        <v>0</v>
      </c>
      <c r="Q1863" s="135" t="str">
        <f t="shared" si="65"/>
        <v/>
      </c>
    </row>
    <row r="1864" spans="1:17" x14ac:dyDescent="0.2">
      <c r="A1864" s="363"/>
      <c r="B1864" s="348"/>
      <c r="C1864" s="372"/>
      <c r="D1864" s="350"/>
      <c r="E1864" s="350"/>
      <c r="F1864" s="351"/>
      <c r="G1864" s="350"/>
      <c r="H1864" s="350"/>
      <c r="I1864" s="354"/>
      <c r="J1864" s="353"/>
      <c r="K1864" s="353"/>
      <c r="L1864" s="354"/>
      <c r="M1864" s="353"/>
      <c r="N1864" s="371"/>
      <c r="O1864" s="70">
        <f t="shared" si="66"/>
        <v>0</v>
      </c>
      <c r="P1864" s="70">
        <f t="shared" si="66"/>
        <v>0</v>
      </c>
      <c r="Q1864" s="135" t="str">
        <f t="shared" si="65"/>
        <v/>
      </c>
    </row>
    <row r="1865" spans="1:17" x14ac:dyDescent="0.2">
      <c r="A1865" s="363"/>
      <c r="B1865" s="348"/>
      <c r="C1865" s="372"/>
      <c r="D1865" s="350"/>
      <c r="E1865" s="350"/>
      <c r="F1865" s="351"/>
      <c r="G1865" s="350"/>
      <c r="H1865" s="350"/>
      <c r="I1865" s="354"/>
      <c r="J1865" s="353"/>
      <c r="K1865" s="353"/>
      <c r="L1865" s="354"/>
      <c r="M1865" s="353"/>
      <c r="N1865" s="371"/>
      <c r="O1865" s="70">
        <f t="shared" si="66"/>
        <v>0</v>
      </c>
      <c r="P1865" s="70">
        <f t="shared" si="66"/>
        <v>0</v>
      </c>
      <c r="Q1865" s="135" t="str">
        <f t="shared" si="65"/>
        <v/>
      </c>
    </row>
    <row r="1866" spans="1:17" x14ac:dyDescent="0.2">
      <c r="A1866" s="363"/>
      <c r="B1866" s="348"/>
      <c r="C1866" s="372"/>
      <c r="D1866" s="350"/>
      <c r="E1866" s="350"/>
      <c r="F1866" s="351"/>
      <c r="G1866" s="350"/>
      <c r="H1866" s="350"/>
      <c r="I1866" s="354"/>
      <c r="J1866" s="353"/>
      <c r="K1866" s="353"/>
      <c r="L1866" s="354"/>
      <c r="M1866" s="353"/>
      <c r="N1866" s="371"/>
      <c r="O1866" s="70">
        <f t="shared" si="66"/>
        <v>0</v>
      </c>
      <c r="P1866" s="70">
        <f t="shared" si="66"/>
        <v>0</v>
      </c>
      <c r="Q1866" s="135" t="str">
        <f t="shared" si="65"/>
        <v/>
      </c>
    </row>
    <row r="1867" spans="1:17" x14ac:dyDescent="0.2">
      <c r="A1867" s="363"/>
      <c r="B1867" s="348"/>
      <c r="C1867" s="372"/>
      <c r="D1867" s="350"/>
      <c r="E1867" s="350"/>
      <c r="F1867" s="351"/>
      <c r="G1867" s="350"/>
      <c r="H1867" s="350"/>
      <c r="I1867" s="354"/>
      <c r="J1867" s="353"/>
      <c r="K1867" s="353"/>
      <c r="L1867" s="354"/>
      <c r="M1867" s="353"/>
      <c r="N1867" s="371"/>
      <c r="O1867" s="70">
        <f t="shared" si="66"/>
        <v>0</v>
      </c>
      <c r="P1867" s="70">
        <f t="shared" si="66"/>
        <v>0</v>
      </c>
      <c r="Q1867" s="135" t="str">
        <f t="shared" si="65"/>
        <v/>
      </c>
    </row>
    <row r="1868" spans="1:17" x14ac:dyDescent="0.2">
      <c r="A1868" s="363"/>
      <c r="B1868" s="348"/>
      <c r="C1868" s="372"/>
      <c r="D1868" s="350"/>
      <c r="E1868" s="350"/>
      <c r="F1868" s="351"/>
      <c r="G1868" s="350"/>
      <c r="H1868" s="350"/>
      <c r="I1868" s="354"/>
      <c r="J1868" s="353"/>
      <c r="K1868" s="353"/>
      <c r="L1868" s="354"/>
      <c r="M1868" s="353"/>
      <c r="N1868" s="371"/>
      <c r="O1868" s="70">
        <f t="shared" si="66"/>
        <v>0</v>
      </c>
      <c r="P1868" s="70">
        <f t="shared" si="66"/>
        <v>0</v>
      </c>
      <c r="Q1868" s="135" t="str">
        <f t="shared" si="65"/>
        <v/>
      </c>
    </row>
    <row r="1869" spans="1:17" x14ac:dyDescent="0.2">
      <c r="A1869" s="363"/>
      <c r="B1869" s="348"/>
      <c r="C1869" s="372"/>
      <c r="D1869" s="350"/>
      <c r="E1869" s="350"/>
      <c r="F1869" s="351"/>
      <c r="G1869" s="350"/>
      <c r="H1869" s="350"/>
      <c r="I1869" s="354"/>
      <c r="J1869" s="353"/>
      <c r="K1869" s="353"/>
      <c r="L1869" s="354"/>
      <c r="M1869" s="353"/>
      <c r="N1869" s="371"/>
      <c r="O1869" s="70">
        <f t="shared" si="66"/>
        <v>0</v>
      </c>
      <c r="P1869" s="70">
        <f t="shared" si="66"/>
        <v>0</v>
      </c>
      <c r="Q1869" s="135" t="str">
        <f t="shared" si="65"/>
        <v/>
      </c>
    </row>
    <row r="1870" spans="1:17" x14ac:dyDescent="0.2">
      <c r="A1870" s="363"/>
      <c r="B1870" s="348"/>
      <c r="C1870" s="372"/>
      <c r="D1870" s="350"/>
      <c r="E1870" s="350"/>
      <c r="F1870" s="351"/>
      <c r="G1870" s="350"/>
      <c r="H1870" s="350"/>
      <c r="I1870" s="354"/>
      <c r="J1870" s="353"/>
      <c r="K1870" s="353"/>
      <c r="L1870" s="354"/>
      <c r="M1870" s="353"/>
      <c r="N1870" s="371"/>
      <c r="O1870" s="70">
        <f t="shared" si="66"/>
        <v>0</v>
      </c>
      <c r="P1870" s="70">
        <f t="shared" si="66"/>
        <v>0</v>
      </c>
      <c r="Q1870" s="135" t="str">
        <f t="shared" si="65"/>
        <v/>
      </c>
    </row>
    <row r="1871" spans="1:17" x14ac:dyDescent="0.2">
      <c r="A1871" s="363"/>
      <c r="B1871" s="348"/>
      <c r="C1871" s="372"/>
      <c r="D1871" s="350"/>
      <c r="E1871" s="350"/>
      <c r="F1871" s="351"/>
      <c r="G1871" s="350"/>
      <c r="H1871" s="350"/>
      <c r="I1871" s="354"/>
      <c r="J1871" s="353"/>
      <c r="K1871" s="353"/>
      <c r="L1871" s="354"/>
      <c r="M1871" s="353"/>
      <c r="N1871" s="371"/>
      <c r="O1871" s="70">
        <f t="shared" si="66"/>
        <v>0</v>
      </c>
      <c r="P1871" s="70">
        <f t="shared" si="66"/>
        <v>0</v>
      </c>
      <c r="Q1871" s="135" t="str">
        <f t="shared" si="65"/>
        <v/>
      </c>
    </row>
    <row r="1872" spans="1:17" x14ac:dyDescent="0.2">
      <c r="A1872" s="363"/>
      <c r="B1872" s="348"/>
      <c r="C1872" s="372"/>
      <c r="D1872" s="350"/>
      <c r="E1872" s="350"/>
      <c r="F1872" s="351"/>
      <c r="G1872" s="350"/>
      <c r="H1872" s="350"/>
      <c r="I1872" s="354"/>
      <c r="J1872" s="353"/>
      <c r="K1872" s="353"/>
      <c r="L1872" s="354"/>
      <c r="M1872" s="353"/>
      <c r="N1872" s="371"/>
      <c r="O1872" s="70">
        <f t="shared" si="66"/>
        <v>0</v>
      </c>
      <c r="P1872" s="70">
        <f t="shared" si="66"/>
        <v>0</v>
      </c>
      <c r="Q1872" s="135" t="str">
        <f t="shared" si="65"/>
        <v/>
      </c>
    </row>
    <row r="1873" spans="1:17" x14ac:dyDescent="0.2">
      <c r="A1873" s="363"/>
      <c r="B1873" s="348"/>
      <c r="C1873" s="372"/>
      <c r="D1873" s="350"/>
      <c r="E1873" s="350"/>
      <c r="F1873" s="351"/>
      <c r="G1873" s="350"/>
      <c r="H1873" s="350"/>
      <c r="I1873" s="354"/>
      <c r="J1873" s="353"/>
      <c r="K1873" s="353"/>
      <c r="L1873" s="354"/>
      <c r="M1873" s="353"/>
      <c r="N1873" s="371"/>
      <c r="O1873" s="70">
        <f t="shared" si="66"/>
        <v>0</v>
      </c>
      <c r="P1873" s="70">
        <f t="shared" si="66"/>
        <v>0</v>
      </c>
      <c r="Q1873" s="135" t="str">
        <f t="shared" si="65"/>
        <v/>
      </c>
    </row>
    <row r="1874" spans="1:17" x14ac:dyDescent="0.2">
      <c r="A1874" s="363"/>
      <c r="B1874" s="348"/>
      <c r="C1874" s="372"/>
      <c r="D1874" s="350"/>
      <c r="E1874" s="350"/>
      <c r="F1874" s="351"/>
      <c r="G1874" s="350"/>
      <c r="H1874" s="350"/>
      <c r="I1874" s="354"/>
      <c r="J1874" s="353"/>
      <c r="K1874" s="353"/>
      <c r="L1874" s="354"/>
      <c r="M1874" s="353"/>
      <c r="N1874" s="371"/>
      <c r="O1874" s="70">
        <f t="shared" si="66"/>
        <v>0</v>
      </c>
      <c r="P1874" s="70">
        <f t="shared" si="66"/>
        <v>0</v>
      </c>
      <c r="Q1874" s="135" t="str">
        <f t="shared" si="65"/>
        <v/>
      </c>
    </row>
    <row r="1875" spans="1:17" x14ac:dyDescent="0.2">
      <c r="A1875" s="363"/>
      <c r="B1875" s="348"/>
      <c r="C1875" s="372"/>
      <c r="D1875" s="350"/>
      <c r="E1875" s="350"/>
      <c r="F1875" s="351"/>
      <c r="G1875" s="350"/>
      <c r="H1875" s="350"/>
      <c r="I1875" s="354"/>
      <c r="J1875" s="353"/>
      <c r="K1875" s="353"/>
      <c r="L1875" s="354"/>
      <c r="M1875" s="353"/>
      <c r="N1875" s="371"/>
      <c r="O1875" s="70">
        <f t="shared" si="66"/>
        <v>0</v>
      </c>
      <c r="P1875" s="70">
        <f t="shared" si="66"/>
        <v>0</v>
      </c>
      <c r="Q1875" s="135" t="str">
        <f t="shared" si="65"/>
        <v/>
      </c>
    </row>
    <row r="1876" spans="1:17" x14ac:dyDescent="0.2">
      <c r="A1876" s="363"/>
      <c r="B1876" s="348"/>
      <c r="C1876" s="372"/>
      <c r="D1876" s="350"/>
      <c r="E1876" s="350"/>
      <c r="F1876" s="351"/>
      <c r="G1876" s="350"/>
      <c r="H1876" s="350"/>
      <c r="I1876" s="354"/>
      <c r="J1876" s="353"/>
      <c r="K1876" s="353"/>
      <c r="L1876" s="354"/>
      <c r="M1876" s="353"/>
      <c r="N1876" s="371"/>
      <c r="O1876" s="70">
        <f t="shared" si="66"/>
        <v>0</v>
      </c>
      <c r="P1876" s="70">
        <f t="shared" si="66"/>
        <v>0</v>
      </c>
      <c r="Q1876" s="135" t="str">
        <f t="shared" si="65"/>
        <v/>
      </c>
    </row>
    <row r="1877" spans="1:17" x14ac:dyDescent="0.2">
      <c r="A1877" s="363"/>
      <c r="B1877" s="348"/>
      <c r="C1877" s="372"/>
      <c r="D1877" s="350"/>
      <c r="E1877" s="350"/>
      <c r="F1877" s="351"/>
      <c r="G1877" s="350"/>
      <c r="H1877" s="350"/>
      <c r="I1877" s="354"/>
      <c r="J1877" s="353"/>
      <c r="K1877" s="353"/>
      <c r="L1877" s="354"/>
      <c r="M1877" s="353"/>
      <c r="N1877" s="371"/>
      <c r="O1877" s="70">
        <f t="shared" si="66"/>
        <v>0</v>
      </c>
      <c r="P1877" s="70">
        <f t="shared" si="66"/>
        <v>0</v>
      </c>
      <c r="Q1877" s="135" t="str">
        <f t="shared" si="65"/>
        <v/>
      </c>
    </row>
    <row r="1878" spans="1:17" x14ac:dyDescent="0.2">
      <c r="A1878" s="363"/>
      <c r="B1878" s="348"/>
      <c r="C1878" s="372"/>
      <c r="D1878" s="350"/>
      <c r="E1878" s="350"/>
      <c r="F1878" s="351"/>
      <c r="G1878" s="350"/>
      <c r="H1878" s="350"/>
      <c r="I1878" s="354"/>
      <c r="J1878" s="353"/>
      <c r="K1878" s="353"/>
      <c r="L1878" s="354"/>
      <c r="M1878" s="353"/>
      <c r="N1878" s="371"/>
      <c r="O1878" s="70">
        <f t="shared" si="66"/>
        <v>0</v>
      </c>
      <c r="P1878" s="70">
        <f t="shared" si="66"/>
        <v>0</v>
      </c>
      <c r="Q1878" s="135" t="str">
        <f t="shared" si="65"/>
        <v/>
      </c>
    </row>
    <row r="1879" spans="1:17" x14ac:dyDescent="0.2">
      <c r="A1879" s="363"/>
      <c r="B1879" s="348"/>
      <c r="C1879" s="372"/>
      <c r="D1879" s="350"/>
      <c r="E1879" s="350"/>
      <c r="F1879" s="351"/>
      <c r="G1879" s="350"/>
      <c r="H1879" s="350"/>
      <c r="I1879" s="354"/>
      <c r="J1879" s="353"/>
      <c r="K1879" s="353"/>
      <c r="L1879" s="354"/>
      <c r="M1879" s="353"/>
      <c r="N1879" s="371"/>
      <c r="O1879" s="70">
        <f t="shared" si="66"/>
        <v>0</v>
      </c>
      <c r="P1879" s="70">
        <f t="shared" si="66"/>
        <v>0</v>
      </c>
      <c r="Q1879" s="135" t="str">
        <f t="shared" si="65"/>
        <v/>
      </c>
    </row>
    <row r="1880" spans="1:17" x14ac:dyDescent="0.2">
      <c r="A1880" s="363"/>
      <c r="B1880" s="348"/>
      <c r="C1880" s="372"/>
      <c r="D1880" s="350"/>
      <c r="E1880" s="350"/>
      <c r="F1880" s="351"/>
      <c r="G1880" s="350"/>
      <c r="H1880" s="350"/>
      <c r="I1880" s="354"/>
      <c r="J1880" s="353"/>
      <c r="K1880" s="353"/>
      <c r="L1880" s="354"/>
      <c r="M1880" s="353"/>
      <c r="N1880" s="371"/>
      <c r="O1880" s="70">
        <f t="shared" si="66"/>
        <v>0</v>
      </c>
      <c r="P1880" s="70">
        <f t="shared" si="66"/>
        <v>0</v>
      </c>
      <c r="Q1880" s="135" t="str">
        <f t="shared" si="65"/>
        <v/>
      </c>
    </row>
    <row r="1881" spans="1:17" x14ac:dyDescent="0.2">
      <c r="A1881" s="363"/>
      <c r="B1881" s="348"/>
      <c r="C1881" s="372"/>
      <c r="D1881" s="350"/>
      <c r="E1881" s="350"/>
      <c r="F1881" s="351"/>
      <c r="G1881" s="350"/>
      <c r="H1881" s="350"/>
      <c r="I1881" s="354"/>
      <c r="J1881" s="353"/>
      <c r="K1881" s="353"/>
      <c r="L1881" s="354"/>
      <c r="M1881" s="353"/>
      <c r="N1881" s="371"/>
      <c r="O1881" s="70">
        <f t="shared" si="66"/>
        <v>0</v>
      </c>
      <c r="P1881" s="70">
        <f t="shared" si="66"/>
        <v>0</v>
      </c>
      <c r="Q1881" s="135" t="str">
        <f t="shared" si="65"/>
        <v/>
      </c>
    </row>
    <row r="1882" spans="1:17" x14ac:dyDescent="0.2">
      <c r="A1882" s="363"/>
      <c r="B1882" s="348"/>
      <c r="C1882" s="372"/>
      <c r="D1882" s="350"/>
      <c r="E1882" s="350"/>
      <c r="F1882" s="351"/>
      <c r="G1882" s="350"/>
      <c r="H1882" s="350"/>
      <c r="I1882" s="354"/>
      <c r="J1882" s="353"/>
      <c r="K1882" s="353"/>
      <c r="L1882" s="354"/>
      <c r="M1882" s="353"/>
      <c r="N1882" s="371"/>
      <c r="O1882" s="70">
        <f t="shared" si="66"/>
        <v>0</v>
      </c>
      <c r="P1882" s="70">
        <f t="shared" si="66"/>
        <v>0</v>
      </c>
      <c r="Q1882" s="135" t="str">
        <f t="shared" si="65"/>
        <v/>
      </c>
    </row>
    <row r="1883" spans="1:17" x14ac:dyDescent="0.2">
      <c r="A1883" s="363"/>
      <c r="B1883" s="348"/>
      <c r="C1883" s="372"/>
      <c r="D1883" s="350"/>
      <c r="E1883" s="350"/>
      <c r="F1883" s="351"/>
      <c r="G1883" s="350"/>
      <c r="H1883" s="350"/>
      <c r="I1883" s="354"/>
      <c r="J1883" s="353"/>
      <c r="K1883" s="353"/>
      <c r="L1883" s="354"/>
      <c r="M1883" s="353"/>
      <c r="N1883" s="371"/>
      <c r="O1883" s="70">
        <f t="shared" si="66"/>
        <v>0</v>
      </c>
      <c r="P1883" s="70">
        <f t="shared" si="66"/>
        <v>0</v>
      </c>
      <c r="Q1883" s="135" t="str">
        <f t="shared" si="65"/>
        <v/>
      </c>
    </row>
    <row r="1884" spans="1:17" x14ac:dyDescent="0.2">
      <c r="A1884" s="363"/>
      <c r="B1884" s="348"/>
      <c r="C1884" s="372"/>
      <c r="D1884" s="350"/>
      <c r="E1884" s="350"/>
      <c r="F1884" s="351"/>
      <c r="G1884" s="350"/>
      <c r="H1884" s="350"/>
      <c r="I1884" s="354"/>
      <c r="J1884" s="353"/>
      <c r="K1884" s="353"/>
      <c r="L1884" s="354"/>
      <c r="M1884" s="353"/>
      <c r="N1884" s="371"/>
      <c r="O1884" s="70">
        <f t="shared" si="66"/>
        <v>0</v>
      </c>
      <c r="P1884" s="70">
        <f t="shared" si="66"/>
        <v>0</v>
      </c>
      <c r="Q1884" s="135" t="str">
        <f t="shared" si="65"/>
        <v/>
      </c>
    </row>
    <row r="1885" spans="1:17" x14ac:dyDescent="0.2">
      <c r="A1885" s="363"/>
      <c r="B1885" s="348"/>
      <c r="C1885" s="372"/>
      <c r="D1885" s="350"/>
      <c r="E1885" s="350"/>
      <c r="F1885" s="351"/>
      <c r="G1885" s="350"/>
      <c r="H1885" s="350"/>
      <c r="I1885" s="354"/>
      <c r="J1885" s="353"/>
      <c r="K1885" s="353"/>
      <c r="L1885" s="354"/>
      <c r="M1885" s="353"/>
      <c r="N1885" s="371"/>
      <c r="O1885" s="70">
        <f t="shared" si="66"/>
        <v>0</v>
      </c>
      <c r="P1885" s="70">
        <f t="shared" si="66"/>
        <v>0</v>
      </c>
      <c r="Q1885" s="135" t="str">
        <f t="shared" si="65"/>
        <v/>
      </c>
    </row>
    <row r="1886" spans="1:17" x14ac:dyDescent="0.2">
      <c r="A1886" s="363"/>
      <c r="B1886" s="348"/>
      <c r="C1886" s="372"/>
      <c r="D1886" s="350"/>
      <c r="E1886" s="350"/>
      <c r="F1886" s="351"/>
      <c r="G1886" s="350"/>
      <c r="H1886" s="350"/>
      <c r="I1886" s="354"/>
      <c r="J1886" s="353"/>
      <c r="K1886" s="353"/>
      <c r="L1886" s="354"/>
      <c r="M1886" s="353"/>
      <c r="N1886" s="371"/>
      <c r="O1886" s="70">
        <f t="shared" si="66"/>
        <v>0</v>
      </c>
      <c r="P1886" s="70">
        <f t="shared" si="66"/>
        <v>0</v>
      </c>
      <c r="Q1886" s="135" t="str">
        <f t="shared" si="65"/>
        <v/>
      </c>
    </row>
    <row r="1887" spans="1:17" x14ac:dyDescent="0.2">
      <c r="A1887" s="363"/>
      <c r="B1887" s="348"/>
      <c r="C1887" s="372"/>
      <c r="D1887" s="350"/>
      <c r="E1887" s="350"/>
      <c r="F1887" s="351"/>
      <c r="G1887" s="350"/>
      <c r="H1887" s="350"/>
      <c r="I1887" s="354"/>
      <c r="J1887" s="353"/>
      <c r="K1887" s="353"/>
      <c r="L1887" s="354"/>
      <c r="M1887" s="353"/>
      <c r="N1887" s="371"/>
      <c r="O1887" s="70">
        <f t="shared" si="66"/>
        <v>0</v>
      </c>
      <c r="P1887" s="70">
        <f t="shared" si="66"/>
        <v>0</v>
      </c>
      <c r="Q1887" s="135" t="str">
        <f t="shared" si="65"/>
        <v/>
      </c>
    </row>
    <row r="1888" spans="1:17" x14ac:dyDescent="0.2">
      <c r="A1888" s="363"/>
      <c r="B1888" s="348"/>
      <c r="C1888" s="372"/>
      <c r="D1888" s="350"/>
      <c r="E1888" s="350"/>
      <c r="F1888" s="351"/>
      <c r="G1888" s="350"/>
      <c r="H1888" s="350"/>
      <c r="I1888" s="354"/>
      <c r="J1888" s="353"/>
      <c r="K1888" s="353"/>
      <c r="L1888" s="354"/>
      <c r="M1888" s="353"/>
      <c r="N1888" s="371"/>
      <c r="O1888" s="70">
        <f t="shared" si="66"/>
        <v>0</v>
      </c>
      <c r="P1888" s="70">
        <f t="shared" si="66"/>
        <v>0</v>
      </c>
      <c r="Q1888" s="135" t="str">
        <f t="shared" si="65"/>
        <v/>
      </c>
    </row>
    <row r="1889" spans="1:17" x14ac:dyDescent="0.2">
      <c r="A1889" s="363"/>
      <c r="B1889" s="348"/>
      <c r="C1889" s="372"/>
      <c r="D1889" s="350"/>
      <c r="E1889" s="350"/>
      <c r="F1889" s="351"/>
      <c r="G1889" s="350"/>
      <c r="H1889" s="350"/>
      <c r="I1889" s="354"/>
      <c r="J1889" s="353"/>
      <c r="K1889" s="353"/>
      <c r="L1889" s="354"/>
      <c r="M1889" s="353"/>
      <c r="N1889" s="371"/>
      <c r="O1889" s="70">
        <f t="shared" si="66"/>
        <v>0</v>
      </c>
      <c r="P1889" s="70">
        <f t="shared" si="66"/>
        <v>0</v>
      </c>
      <c r="Q1889" s="135" t="str">
        <f t="shared" si="65"/>
        <v/>
      </c>
    </row>
    <row r="1890" spans="1:17" x14ac:dyDescent="0.2">
      <c r="A1890" s="363"/>
      <c r="B1890" s="348"/>
      <c r="C1890" s="372"/>
      <c r="D1890" s="350"/>
      <c r="E1890" s="350"/>
      <c r="F1890" s="351"/>
      <c r="G1890" s="350"/>
      <c r="H1890" s="350"/>
      <c r="I1890" s="354"/>
      <c r="J1890" s="353"/>
      <c r="K1890" s="353"/>
      <c r="L1890" s="354"/>
      <c r="M1890" s="353"/>
      <c r="N1890" s="371"/>
      <c r="O1890" s="70">
        <f t="shared" si="66"/>
        <v>0</v>
      </c>
      <c r="P1890" s="70">
        <f t="shared" si="66"/>
        <v>0</v>
      </c>
      <c r="Q1890" s="135" t="str">
        <f t="shared" si="65"/>
        <v/>
      </c>
    </row>
    <row r="1891" spans="1:17" x14ac:dyDescent="0.2">
      <c r="A1891" s="363"/>
      <c r="B1891" s="348"/>
      <c r="C1891" s="372"/>
      <c r="D1891" s="350"/>
      <c r="E1891" s="350"/>
      <c r="F1891" s="351"/>
      <c r="G1891" s="350"/>
      <c r="H1891" s="350"/>
      <c r="I1891" s="354"/>
      <c r="J1891" s="353"/>
      <c r="K1891" s="353"/>
      <c r="L1891" s="354"/>
      <c r="M1891" s="353"/>
      <c r="N1891" s="371"/>
      <c r="O1891" s="70">
        <f t="shared" si="66"/>
        <v>0</v>
      </c>
      <c r="P1891" s="70">
        <f t="shared" si="66"/>
        <v>0</v>
      </c>
      <c r="Q1891" s="135" t="str">
        <f t="shared" si="65"/>
        <v/>
      </c>
    </row>
    <row r="1892" spans="1:17" x14ac:dyDescent="0.2">
      <c r="A1892" s="363"/>
      <c r="B1892" s="348"/>
      <c r="C1892" s="372"/>
      <c r="D1892" s="350"/>
      <c r="E1892" s="350"/>
      <c r="F1892" s="351"/>
      <c r="G1892" s="350"/>
      <c r="H1892" s="350"/>
      <c r="I1892" s="354"/>
      <c r="J1892" s="353"/>
      <c r="K1892" s="353"/>
      <c r="L1892" s="354"/>
      <c r="M1892" s="353"/>
      <c r="N1892" s="371"/>
      <c r="O1892" s="70">
        <f t="shared" si="66"/>
        <v>0</v>
      </c>
      <c r="P1892" s="70">
        <f t="shared" si="66"/>
        <v>0</v>
      </c>
      <c r="Q1892" s="135" t="str">
        <f t="shared" si="65"/>
        <v/>
      </c>
    </row>
    <row r="1893" spans="1:17" x14ac:dyDescent="0.2">
      <c r="A1893" s="363"/>
      <c r="B1893" s="348"/>
      <c r="C1893" s="372"/>
      <c r="D1893" s="350"/>
      <c r="E1893" s="350"/>
      <c r="F1893" s="351"/>
      <c r="G1893" s="350"/>
      <c r="H1893" s="350"/>
      <c r="I1893" s="354"/>
      <c r="J1893" s="353"/>
      <c r="K1893" s="353"/>
      <c r="L1893" s="354"/>
      <c r="M1893" s="353"/>
      <c r="N1893" s="371"/>
      <c r="O1893" s="70">
        <f t="shared" si="66"/>
        <v>0</v>
      </c>
      <c r="P1893" s="70">
        <f t="shared" si="66"/>
        <v>0</v>
      </c>
      <c r="Q1893" s="135" t="str">
        <f t="shared" si="65"/>
        <v/>
      </c>
    </row>
    <row r="1894" spans="1:17" x14ac:dyDescent="0.2">
      <c r="A1894" s="363"/>
      <c r="B1894" s="348"/>
      <c r="C1894" s="372"/>
      <c r="D1894" s="350"/>
      <c r="E1894" s="350"/>
      <c r="F1894" s="351"/>
      <c r="G1894" s="350"/>
      <c r="H1894" s="350"/>
      <c r="I1894" s="354"/>
      <c r="J1894" s="353"/>
      <c r="K1894" s="353"/>
      <c r="L1894" s="354"/>
      <c r="M1894" s="353"/>
      <c r="N1894" s="371"/>
      <c r="O1894" s="70">
        <f t="shared" si="66"/>
        <v>0</v>
      </c>
      <c r="P1894" s="70">
        <f t="shared" si="66"/>
        <v>0</v>
      </c>
      <c r="Q1894" s="135" t="str">
        <f t="shared" si="65"/>
        <v/>
      </c>
    </row>
    <row r="1895" spans="1:17" x14ac:dyDescent="0.2">
      <c r="A1895" s="363"/>
      <c r="B1895" s="348"/>
      <c r="C1895" s="372"/>
      <c r="D1895" s="350"/>
      <c r="E1895" s="350"/>
      <c r="F1895" s="351"/>
      <c r="G1895" s="350"/>
      <c r="H1895" s="350"/>
      <c r="I1895" s="354"/>
      <c r="J1895" s="353"/>
      <c r="K1895" s="353"/>
      <c r="L1895" s="354"/>
      <c r="M1895" s="353"/>
      <c r="N1895" s="371"/>
      <c r="O1895" s="70">
        <f t="shared" si="66"/>
        <v>0</v>
      </c>
      <c r="P1895" s="70">
        <f t="shared" si="66"/>
        <v>0</v>
      </c>
      <c r="Q1895" s="135" t="str">
        <f t="shared" si="65"/>
        <v/>
      </c>
    </row>
    <row r="1896" spans="1:17" x14ac:dyDescent="0.2">
      <c r="A1896" s="363"/>
      <c r="B1896" s="348"/>
      <c r="C1896" s="372"/>
      <c r="D1896" s="350"/>
      <c r="E1896" s="350"/>
      <c r="F1896" s="351"/>
      <c r="G1896" s="350"/>
      <c r="H1896" s="350"/>
      <c r="I1896" s="354"/>
      <c r="J1896" s="353"/>
      <c r="K1896" s="353"/>
      <c r="L1896" s="354"/>
      <c r="M1896" s="353"/>
      <c r="N1896" s="371"/>
      <c r="O1896" s="70">
        <f t="shared" si="66"/>
        <v>0</v>
      </c>
      <c r="P1896" s="70">
        <f t="shared" si="66"/>
        <v>0</v>
      </c>
      <c r="Q1896" s="135" t="str">
        <f t="shared" si="65"/>
        <v/>
      </c>
    </row>
    <row r="1897" spans="1:17" x14ac:dyDescent="0.2">
      <c r="A1897" s="363"/>
      <c r="B1897" s="348"/>
      <c r="C1897" s="372"/>
      <c r="D1897" s="350"/>
      <c r="E1897" s="350"/>
      <c r="F1897" s="351"/>
      <c r="G1897" s="350"/>
      <c r="H1897" s="350"/>
      <c r="I1897" s="354"/>
      <c r="J1897" s="353"/>
      <c r="K1897" s="353"/>
      <c r="L1897" s="354"/>
      <c r="M1897" s="353"/>
      <c r="N1897" s="371"/>
      <c r="O1897" s="70">
        <f t="shared" si="66"/>
        <v>0</v>
      </c>
      <c r="P1897" s="70">
        <f t="shared" si="66"/>
        <v>0</v>
      </c>
      <c r="Q1897" s="135" t="str">
        <f t="shared" si="65"/>
        <v/>
      </c>
    </row>
    <row r="1898" spans="1:17" x14ac:dyDescent="0.2">
      <c r="A1898" s="363"/>
      <c r="B1898" s="348"/>
      <c r="C1898" s="372"/>
      <c r="D1898" s="350"/>
      <c r="E1898" s="350"/>
      <c r="F1898" s="351"/>
      <c r="G1898" s="350"/>
      <c r="H1898" s="350"/>
      <c r="I1898" s="354"/>
      <c r="J1898" s="353"/>
      <c r="K1898" s="353"/>
      <c r="L1898" s="354"/>
      <c r="M1898" s="353"/>
      <c r="N1898" s="371"/>
      <c r="O1898" s="70">
        <f t="shared" si="66"/>
        <v>0</v>
      </c>
      <c r="P1898" s="70">
        <f t="shared" si="66"/>
        <v>0</v>
      </c>
      <c r="Q1898" s="135" t="str">
        <f t="shared" si="65"/>
        <v/>
      </c>
    </row>
    <row r="1899" spans="1:17" x14ac:dyDescent="0.2">
      <c r="A1899" s="363"/>
      <c r="B1899" s="348"/>
      <c r="C1899" s="372"/>
      <c r="D1899" s="350"/>
      <c r="E1899" s="350"/>
      <c r="F1899" s="351"/>
      <c r="G1899" s="350"/>
      <c r="H1899" s="350"/>
      <c r="I1899" s="354"/>
      <c r="J1899" s="353"/>
      <c r="K1899" s="353"/>
      <c r="L1899" s="354"/>
      <c r="M1899" s="353"/>
      <c r="N1899" s="371"/>
      <c r="O1899" s="70">
        <f t="shared" si="66"/>
        <v>0</v>
      </c>
      <c r="P1899" s="70">
        <f t="shared" si="66"/>
        <v>0</v>
      </c>
      <c r="Q1899" s="135" t="str">
        <f t="shared" si="65"/>
        <v/>
      </c>
    </row>
    <row r="1900" spans="1:17" x14ac:dyDescent="0.2">
      <c r="A1900" s="363"/>
      <c r="B1900" s="348"/>
      <c r="C1900" s="372"/>
      <c r="D1900" s="350"/>
      <c r="E1900" s="350"/>
      <c r="F1900" s="351"/>
      <c r="G1900" s="350"/>
      <c r="H1900" s="350"/>
      <c r="I1900" s="354"/>
      <c r="J1900" s="353"/>
      <c r="K1900" s="353"/>
      <c r="L1900" s="354"/>
      <c r="M1900" s="353"/>
      <c r="N1900" s="371"/>
      <c r="O1900" s="70">
        <f t="shared" si="66"/>
        <v>0</v>
      </c>
      <c r="P1900" s="70">
        <f t="shared" si="66"/>
        <v>0</v>
      </c>
      <c r="Q1900" s="135" t="str">
        <f t="shared" si="65"/>
        <v/>
      </c>
    </row>
    <row r="1901" spans="1:17" x14ac:dyDescent="0.2">
      <c r="A1901" s="363"/>
      <c r="B1901" s="348"/>
      <c r="C1901" s="372"/>
      <c r="D1901" s="350"/>
      <c r="E1901" s="350"/>
      <c r="F1901" s="351"/>
      <c r="G1901" s="350"/>
      <c r="H1901" s="350"/>
      <c r="I1901" s="354"/>
      <c r="J1901" s="353"/>
      <c r="K1901" s="353"/>
      <c r="L1901" s="354"/>
      <c r="M1901" s="353"/>
      <c r="N1901" s="371"/>
      <c r="O1901" s="70">
        <f t="shared" si="66"/>
        <v>0</v>
      </c>
      <c r="P1901" s="70">
        <f t="shared" si="66"/>
        <v>0</v>
      </c>
      <c r="Q1901" s="135" t="str">
        <f t="shared" si="65"/>
        <v/>
      </c>
    </row>
    <row r="1902" spans="1:17" x14ac:dyDescent="0.2">
      <c r="A1902" s="363"/>
      <c r="B1902" s="348"/>
      <c r="C1902" s="372"/>
      <c r="D1902" s="350"/>
      <c r="E1902" s="350"/>
      <c r="F1902" s="351"/>
      <c r="G1902" s="350"/>
      <c r="H1902" s="350"/>
      <c r="I1902" s="354"/>
      <c r="J1902" s="353"/>
      <c r="K1902" s="353"/>
      <c r="L1902" s="354"/>
      <c r="M1902" s="353"/>
      <c r="N1902" s="371"/>
      <c r="O1902" s="70">
        <f t="shared" si="66"/>
        <v>0</v>
      </c>
      <c r="P1902" s="70">
        <f t="shared" si="66"/>
        <v>0</v>
      </c>
      <c r="Q1902" s="135" t="str">
        <f t="shared" si="65"/>
        <v/>
      </c>
    </row>
    <row r="1903" spans="1:17" x14ac:dyDescent="0.2">
      <c r="A1903" s="363"/>
      <c r="B1903" s="348"/>
      <c r="C1903" s="372"/>
      <c r="D1903" s="350"/>
      <c r="E1903" s="350"/>
      <c r="F1903" s="351"/>
      <c r="G1903" s="350"/>
      <c r="H1903" s="350"/>
      <c r="I1903" s="354"/>
      <c r="J1903" s="353"/>
      <c r="K1903" s="353"/>
      <c r="L1903" s="354"/>
      <c r="M1903" s="353"/>
      <c r="N1903" s="371"/>
      <c r="O1903" s="70">
        <f t="shared" si="66"/>
        <v>0</v>
      </c>
      <c r="P1903" s="70">
        <f t="shared" si="66"/>
        <v>0</v>
      </c>
      <c r="Q1903" s="135" t="str">
        <f t="shared" si="65"/>
        <v/>
      </c>
    </row>
    <row r="1904" spans="1:17" x14ac:dyDescent="0.2">
      <c r="A1904" s="363"/>
      <c r="B1904" s="348"/>
      <c r="C1904" s="372"/>
      <c r="D1904" s="350"/>
      <c r="E1904" s="350"/>
      <c r="F1904" s="351"/>
      <c r="G1904" s="350"/>
      <c r="H1904" s="350"/>
      <c r="I1904" s="354"/>
      <c r="J1904" s="353"/>
      <c r="K1904" s="353"/>
      <c r="L1904" s="354"/>
      <c r="M1904" s="353"/>
      <c r="N1904" s="371"/>
      <c r="O1904" s="70">
        <f t="shared" si="66"/>
        <v>0</v>
      </c>
      <c r="P1904" s="70">
        <f t="shared" si="66"/>
        <v>0</v>
      </c>
      <c r="Q1904" s="135" t="str">
        <f t="shared" si="65"/>
        <v/>
      </c>
    </row>
    <row r="1905" spans="1:17" x14ac:dyDescent="0.2">
      <c r="A1905" s="363"/>
      <c r="B1905" s="348"/>
      <c r="C1905" s="372"/>
      <c r="D1905" s="350"/>
      <c r="E1905" s="350"/>
      <c r="F1905" s="351"/>
      <c r="G1905" s="350"/>
      <c r="H1905" s="350"/>
      <c r="I1905" s="354"/>
      <c r="J1905" s="353"/>
      <c r="K1905" s="353"/>
      <c r="L1905" s="354"/>
      <c r="M1905" s="353"/>
      <c r="N1905" s="371"/>
      <c r="O1905" s="70">
        <f t="shared" si="66"/>
        <v>0</v>
      </c>
      <c r="P1905" s="70">
        <f t="shared" si="66"/>
        <v>0</v>
      </c>
      <c r="Q1905" s="135" t="str">
        <f t="shared" si="65"/>
        <v/>
      </c>
    </row>
    <row r="1906" spans="1:17" x14ac:dyDescent="0.2">
      <c r="A1906" s="363"/>
      <c r="B1906" s="348"/>
      <c r="C1906" s="372"/>
      <c r="D1906" s="350"/>
      <c r="E1906" s="350"/>
      <c r="F1906" s="351"/>
      <c r="G1906" s="350"/>
      <c r="H1906" s="350"/>
      <c r="I1906" s="354"/>
      <c r="J1906" s="353"/>
      <c r="K1906" s="353"/>
      <c r="L1906" s="354"/>
      <c r="M1906" s="353"/>
      <c r="N1906" s="371"/>
      <c r="O1906" s="70">
        <f t="shared" si="66"/>
        <v>0</v>
      </c>
      <c r="P1906" s="70">
        <f t="shared" si="66"/>
        <v>0</v>
      </c>
      <c r="Q1906" s="135" t="str">
        <f t="shared" si="65"/>
        <v/>
      </c>
    </row>
    <row r="1907" spans="1:17" x14ac:dyDescent="0.2">
      <c r="A1907" s="363"/>
      <c r="B1907" s="348"/>
      <c r="C1907" s="372"/>
      <c r="D1907" s="350"/>
      <c r="E1907" s="350"/>
      <c r="F1907" s="351"/>
      <c r="G1907" s="350"/>
      <c r="H1907" s="350"/>
      <c r="I1907" s="354"/>
      <c r="J1907" s="353"/>
      <c r="K1907" s="353"/>
      <c r="L1907" s="354"/>
      <c r="M1907" s="353"/>
      <c r="N1907" s="371"/>
      <c r="O1907" s="70">
        <f t="shared" si="66"/>
        <v>0</v>
      </c>
      <c r="P1907" s="70">
        <f t="shared" si="66"/>
        <v>0</v>
      </c>
      <c r="Q1907" s="135" t="str">
        <f t="shared" si="65"/>
        <v/>
      </c>
    </row>
    <row r="1908" spans="1:17" x14ac:dyDescent="0.2">
      <c r="A1908" s="363"/>
      <c r="B1908" s="348"/>
      <c r="C1908" s="372"/>
      <c r="D1908" s="350"/>
      <c r="E1908" s="350"/>
      <c r="F1908" s="351"/>
      <c r="G1908" s="350"/>
      <c r="H1908" s="350"/>
      <c r="I1908" s="354"/>
      <c r="J1908" s="353"/>
      <c r="K1908" s="353"/>
      <c r="L1908" s="354"/>
      <c r="M1908" s="353"/>
      <c r="N1908" s="371"/>
      <c r="O1908" s="70">
        <f t="shared" si="66"/>
        <v>0</v>
      </c>
      <c r="P1908" s="70">
        <f t="shared" si="66"/>
        <v>0</v>
      </c>
      <c r="Q1908" s="135" t="str">
        <f t="shared" si="65"/>
        <v/>
      </c>
    </row>
    <row r="1909" spans="1:17" x14ac:dyDescent="0.2">
      <c r="A1909" s="363"/>
      <c r="B1909" s="348"/>
      <c r="C1909" s="372"/>
      <c r="D1909" s="350"/>
      <c r="E1909" s="350"/>
      <c r="F1909" s="351"/>
      <c r="G1909" s="350"/>
      <c r="H1909" s="350"/>
      <c r="I1909" s="354"/>
      <c r="J1909" s="353"/>
      <c r="K1909" s="353"/>
      <c r="L1909" s="354"/>
      <c r="M1909" s="353"/>
      <c r="N1909" s="371"/>
      <c r="O1909" s="70">
        <f t="shared" si="66"/>
        <v>0</v>
      </c>
      <c r="P1909" s="70">
        <f t="shared" si="66"/>
        <v>0</v>
      </c>
      <c r="Q1909" s="135" t="str">
        <f t="shared" si="65"/>
        <v/>
      </c>
    </row>
    <row r="1910" spans="1:17" x14ac:dyDescent="0.2">
      <c r="A1910" s="363"/>
      <c r="B1910" s="348"/>
      <c r="C1910" s="372"/>
      <c r="D1910" s="350"/>
      <c r="E1910" s="350"/>
      <c r="F1910" s="351"/>
      <c r="G1910" s="350"/>
      <c r="H1910" s="350"/>
      <c r="I1910" s="354"/>
      <c r="J1910" s="353"/>
      <c r="K1910" s="353"/>
      <c r="L1910" s="354"/>
      <c r="M1910" s="353"/>
      <c r="N1910" s="371"/>
      <c r="O1910" s="70">
        <f t="shared" si="66"/>
        <v>0</v>
      </c>
      <c r="P1910" s="70">
        <f t="shared" si="66"/>
        <v>0</v>
      </c>
      <c r="Q1910" s="135" t="str">
        <f t="shared" si="65"/>
        <v/>
      </c>
    </row>
    <row r="1911" spans="1:17" x14ac:dyDescent="0.2">
      <c r="A1911" s="363"/>
      <c r="B1911" s="348"/>
      <c r="C1911" s="372"/>
      <c r="D1911" s="350"/>
      <c r="E1911" s="350"/>
      <c r="F1911" s="351"/>
      <c r="G1911" s="350"/>
      <c r="H1911" s="350"/>
      <c r="I1911" s="354"/>
      <c r="J1911" s="353"/>
      <c r="K1911" s="353"/>
      <c r="L1911" s="354"/>
      <c r="M1911" s="353"/>
      <c r="N1911" s="371"/>
      <c r="O1911" s="70">
        <f t="shared" si="66"/>
        <v>0</v>
      </c>
      <c r="P1911" s="70">
        <f t="shared" si="66"/>
        <v>0</v>
      </c>
      <c r="Q1911" s="135" t="str">
        <f t="shared" si="65"/>
        <v/>
      </c>
    </row>
    <row r="1912" spans="1:17" x14ac:dyDescent="0.2">
      <c r="A1912" s="363"/>
      <c r="B1912" s="348"/>
      <c r="C1912" s="372"/>
      <c r="D1912" s="350"/>
      <c r="E1912" s="350"/>
      <c r="F1912" s="351"/>
      <c r="G1912" s="350"/>
      <c r="H1912" s="350"/>
      <c r="I1912" s="354"/>
      <c r="J1912" s="353"/>
      <c r="K1912" s="353"/>
      <c r="L1912" s="354"/>
      <c r="M1912" s="353"/>
      <c r="N1912" s="371"/>
      <c r="O1912" s="70">
        <f t="shared" si="66"/>
        <v>0</v>
      </c>
      <c r="P1912" s="70">
        <f t="shared" si="66"/>
        <v>0</v>
      </c>
      <c r="Q1912" s="135" t="str">
        <f t="shared" si="65"/>
        <v/>
      </c>
    </row>
    <row r="1913" spans="1:17" x14ac:dyDescent="0.2">
      <c r="A1913" s="363"/>
      <c r="B1913" s="348"/>
      <c r="C1913" s="372"/>
      <c r="D1913" s="350"/>
      <c r="E1913" s="350"/>
      <c r="F1913" s="351"/>
      <c r="G1913" s="350"/>
      <c r="H1913" s="350"/>
      <c r="I1913" s="354"/>
      <c r="J1913" s="353"/>
      <c r="K1913" s="353"/>
      <c r="L1913" s="354"/>
      <c r="M1913" s="353"/>
      <c r="N1913" s="371"/>
      <c r="O1913" s="70">
        <f t="shared" si="66"/>
        <v>0</v>
      </c>
      <c r="P1913" s="70">
        <f t="shared" si="66"/>
        <v>0</v>
      </c>
      <c r="Q1913" s="135" t="str">
        <f t="shared" si="65"/>
        <v/>
      </c>
    </row>
    <row r="1914" spans="1:17" x14ac:dyDescent="0.2">
      <c r="A1914" s="363"/>
      <c r="B1914" s="348"/>
      <c r="C1914" s="372"/>
      <c r="D1914" s="350"/>
      <c r="E1914" s="350"/>
      <c r="F1914" s="351"/>
      <c r="G1914" s="350"/>
      <c r="H1914" s="350"/>
      <c r="I1914" s="354"/>
      <c r="J1914" s="353"/>
      <c r="K1914" s="353"/>
      <c r="L1914" s="354"/>
      <c r="M1914" s="353"/>
      <c r="N1914" s="371"/>
      <c r="O1914" s="70">
        <f t="shared" si="66"/>
        <v>0</v>
      </c>
      <c r="P1914" s="70">
        <f t="shared" si="66"/>
        <v>0</v>
      </c>
      <c r="Q1914" s="135" t="str">
        <f t="shared" si="65"/>
        <v/>
      </c>
    </row>
    <row r="1915" spans="1:17" x14ac:dyDescent="0.2">
      <c r="A1915" s="363"/>
      <c r="B1915" s="348"/>
      <c r="C1915" s="372"/>
      <c r="D1915" s="350"/>
      <c r="E1915" s="350"/>
      <c r="F1915" s="351"/>
      <c r="G1915" s="350"/>
      <c r="H1915" s="350"/>
      <c r="I1915" s="354"/>
      <c r="J1915" s="353"/>
      <c r="K1915" s="353"/>
      <c r="L1915" s="354"/>
      <c r="M1915" s="353"/>
      <c r="N1915" s="371"/>
      <c r="O1915" s="70">
        <f t="shared" si="66"/>
        <v>0</v>
      </c>
      <c r="P1915" s="70">
        <f t="shared" si="66"/>
        <v>0</v>
      </c>
      <c r="Q1915" s="135" t="str">
        <f t="shared" si="65"/>
        <v/>
      </c>
    </row>
    <row r="1916" spans="1:17" x14ac:dyDescent="0.2">
      <c r="A1916" s="363"/>
      <c r="B1916" s="348"/>
      <c r="C1916" s="372"/>
      <c r="D1916" s="350"/>
      <c r="E1916" s="350"/>
      <c r="F1916" s="351"/>
      <c r="G1916" s="350"/>
      <c r="H1916" s="350"/>
      <c r="I1916" s="354"/>
      <c r="J1916" s="353"/>
      <c r="K1916" s="353"/>
      <c r="L1916" s="354"/>
      <c r="M1916" s="353"/>
      <c r="N1916" s="371"/>
      <c r="O1916" s="70">
        <f t="shared" si="66"/>
        <v>0</v>
      </c>
      <c r="P1916" s="70">
        <f t="shared" si="66"/>
        <v>0</v>
      </c>
      <c r="Q1916" s="135" t="str">
        <f t="shared" si="65"/>
        <v/>
      </c>
    </row>
    <row r="1917" spans="1:17" x14ac:dyDescent="0.2">
      <c r="A1917" s="363"/>
      <c r="B1917" s="348"/>
      <c r="C1917" s="372"/>
      <c r="D1917" s="350"/>
      <c r="E1917" s="350"/>
      <c r="F1917" s="351"/>
      <c r="G1917" s="350"/>
      <c r="H1917" s="350"/>
      <c r="I1917" s="354"/>
      <c r="J1917" s="353"/>
      <c r="K1917" s="353"/>
      <c r="L1917" s="354"/>
      <c r="M1917" s="353"/>
      <c r="N1917" s="371"/>
      <c r="O1917" s="70">
        <f t="shared" si="66"/>
        <v>0</v>
      </c>
      <c r="P1917" s="70">
        <f t="shared" si="66"/>
        <v>0</v>
      </c>
      <c r="Q1917" s="135" t="str">
        <f t="shared" si="65"/>
        <v/>
      </c>
    </row>
    <row r="1918" spans="1:17" x14ac:dyDescent="0.2">
      <c r="A1918" s="363"/>
      <c r="B1918" s="348"/>
      <c r="C1918" s="372"/>
      <c r="D1918" s="350"/>
      <c r="E1918" s="350"/>
      <c r="F1918" s="351"/>
      <c r="G1918" s="350"/>
      <c r="H1918" s="350"/>
      <c r="I1918" s="354"/>
      <c r="J1918" s="353"/>
      <c r="K1918" s="353"/>
      <c r="L1918" s="354"/>
      <c r="M1918" s="353"/>
      <c r="N1918" s="371"/>
      <c r="O1918" s="70">
        <f t="shared" si="66"/>
        <v>0</v>
      </c>
      <c r="P1918" s="70">
        <f t="shared" si="66"/>
        <v>0</v>
      </c>
      <c r="Q1918" s="135" t="str">
        <f t="shared" si="65"/>
        <v/>
      </c>
    </row>
    <row r="1919" spans="1:17" x14ac:dyDescent="0.2">
      <c r="A1919" s="363"/>
      <c r="B1919" s="348"/>
      <c r="C1919" s="372"/>
      <c r="D1919" s="350"/>
      <c r="E1919" s="350"/>
      <c r="F1919" s="351"/>
      <c r="G1919" s="350"/>
      <c r="H1919" s="350"/>
      <c r="I1919" s="354"/>
      <c r="J1919" s="353"/>
      <c r="K1919" s="353"/>
      <c r="L1919" s="354"/>
      <c r="M1919" s="353"/>
      <c r="N1919" s="371"/>
      <c r="O1919" s="70">
        <f t="shared" si="66"/>
        <v>0</v>
      </c>
      <c r="P1919" s="70">
        <f t="shared" si="66"/>
        <v>0</v>
      </c>
      <c r="Q1919" s="135" t="str">
        <f t="shared" si="65"/>
        <v/>
      </c>
    </row>
    <row r="1920" spans="1:17" x14ac:dyDescent="0.2">
      <c r="A1920" s="363"/>
      <c r="B1920" s="348"/>
      <c r="C1920" s="372"/>
      <c r="D1920" s="350"/>
      <c r="E1920" s="350"/>
      <c r="F1920" s="351"/>
      <c r="G1920" s="350"/>
      <c r="H1920" s="350"/>
      <c r="I1920" s="354"/>
      <c r="J1920" s="353"/>
      <c r="K1920" s="353"/>
      <c r="L1920" s="354"/>
      <c r="M1920" s="353"/>
      <c r="N1920" s="371"/>
      <c r="O1920" s="70">
        <f t="shared" si="66"/>
        <v>0</v>
      </c>
      <c r="P1920" s="70">
        <f t="shared" si="66"/>
        <v>0</v>
      </c>
      <c r="Q1920" s="135" t="str">
        <f t="shared" si="65"/>
        <v/>
      </c>
    </row>
    <row r="1921" spans="1:17" x14ac:dyDescent="0.2">
      <c r="A1921" s="363"/>
      <c r="B1921" s="348"/>
      <c r="C1921" s="372"/>
      <c r="D1921" s="350"/>
      <c r="E1921" s="350"/>
      <c r="F1921" s="351"/>
      <c r="G1921" s="350"/>
      <c r="H1921" s="350"/>
      <c r="I1921" s="354"/>
      <c r="J1921" s="353"/>
      <c r="K1921" s="353"/>
      <c r="L1921" s="354"/>
      <c r="M1921" s="353"/>
      <c r="N1921" s="371"/>
      <c r="O1921" s="70">
        <f t="shared" si="66"/>
        <v>0</v>
      </c>
      <c r="P1921" s="70">
        <f t="shared" si="66"/>
        <v>0</v>
      </c>
      <c r="Q1921" s="135" t="str">
        <f t="shared" si="65"/>
        <v/>
      </c>
    </row>
    <row r="1922" spans="1:17" x14ac:dyDescent="0.2">
      <c r="A1922" s="363"/>
      <c r="B1922" s="348"/>
      <c r="C1922" s="372"/>
      <c r="D1922" s="350"/>
      <c r="E1922" s="350"/>
      <c r="F1922" s="351"/>
      <c r="G1922" s="350"/>
      <c r="H1922" s="350"/>
      <c r="I1922" s="354"/>
      <c r="J1922" s="353"/>
      <c r="K1922" s="353"/>
      <c r="L1922" s="354"/>
      <c r="M1922" s="353"/>
      <c r="N1922" s="371"/>
      <c r="O1922" s="70">
        <f t="shared" si="66"/>
        <v>0</v>
      </c>
      <c r="P1922" s="70">
        <f t="shared" si="66"/>
        <v>0</v>
      </c>
      <c r="Q1922" s="135" t="str">
        <f t="shared" si="65"/>
        <v/>
      </c>
    </row>
    <row r="1923" spans="1:17" x14ac:dyDescent="0.2">
      <c r="A1923" s="363"/>
      <c r="B1923" s="348"/>
      <c r="C1923" s="372"/>
      <c r="D1923" s="350"/>
      <c r="E1923" s="350"/>
      <c r="F1923" s="351"/>
      <c r="G1923" s="350"/>
      <c r="H1923" s="350"/>
      <c r="I1923" s="354"/>
      <c r="J1923" s="353"/>
      <c r="K1923" s="353"/>
      <c r="L1923" s="354"/>
      <c r="M1923" s="353"/>
      <c r="N1923" s="371"/>
      <c r="O1923" s="70">
        <f t="shared" si="66"/>
        <v>0</v>
      </c>
      <c r="P1923" s="70">
        <f t="shared" si="66"/>
        <v>0</v>
      </c>
      <c r="Q1923" s="135" t="str">
        <f t="shared" si="65"/>
        <v/>
      </c>
    </row>
    <row r="1924" spans="1:17" x14ac:dyDescent="0.2">
      <c r="A1924" s="363"/>
      <c r="B1924" s="348"/>
      <c r="C1924" s="372"/>
      <c r="D1924" s="350"/>
      <c r="E1924" s="350"/>
      <c r="F1924" s="351"/>
      <c r="G1924" s="350"/>
      <c r="H1924" s="350"/>
      <c r="I1924" s="354"/>
      <c r="J1924" s="353"/>
      <c r="K1924" s="353"/>
      <c r="L1924" s="354"/>
      <c r="M1924" s="353"/>
      <c r="N1924" s="371"/>
      <c r="O1924" s="70">
        <f t="shared" si="66"/>
        <v>0</v>
      </c>
      <c r="P1924" s="70">
        <f t="shared" si="66"/>
        <v>0</v>
      </c>
      <c r="Q1924" s="135" t="str">
        <f t="shared" si="65"/>
        <v/>
      </c>
    </row>
    <row r="1925" spans="1:17" x14ac:dyDescent="0.2">
      <c r="A1925" s="363"/>
      <c r="B1925" s="348"/>
      <c r="C1925" s="372"/>
      <c r="D1925" s="350"/>
      <c r="E1925" s="350"/>
      <c r="F1925" s="351"/>
      <c r="G1925" s="350"/>
      <c r="H1925" s="350"/>
      <c r="I1925" s="354"/>
      <c r="J1925" s="353"/>
      <c r="K1925" s="353"/>
      <c r="L1925" s="354"/>
      <c r="M1925" s="353"/>
      <c r="N1925" s="371"/>
      <c r="O1925" s="70">
        <f t="shared" si="66"/>
        <v>0</v>
      </c>
      <c r="P1925" s="70">
        <f t="shared" si="66"/>
        <v>0</v>
      </c>
      <c r="Q1925" s="135" t="str">
        <f t="shared" ref="Q1925:Q1976" si="67">SUBSTITUTE(D1925," ","_")</f>
        <v/>
      </c>
    </row>
    <row r="1926" spans="1:17" x14ac:dyDescent="0.2">
      <c r="A1926" s="363"/>
      <c r="B1926" s="348"/>
      <c r="C1926" s="372"/>
      <c r="D1926" s="350"/>
      <c r="E1926" s="350"/>
      <c r="F1926" s="351"/>
      <c r="G1926" s="350"/>
      <c r="H1926" s="350"/>
      <c r="I1926" s="354"/>
      <c r="J1926" s="353"/>
      <c r="K1926" s="353"/>
      <c r="L1926" s="354"/>
      <c r="M1926" s="353"/>
      <c r="N1926" s="371"/>
      <c r="O1926" s="70">
        <f t="shared" ref="O1926:P1976" si="68">IF(B1926=0,0,IF(YEAR(B1926)=$P$1,MONTH(B1926)-$O$1+1,(YEAR(B1926)-$P$1)*12-$O$1+1+MONTH(B1926)))</f>
        <v>0</v>
      </c>
      <c r="P1926" s="70">
        <f t="shared" si="68"/>
        <v>0</v>
      </c>
      <c r="Q1926" s="135" t="str">
        <f t="shared" si="67"/>
        <v/>
      </c>
    </row>
    <row r="1927" spans="1:17" x14ac:dyDescent="0.2">
      <c r="A1927" s="363"/>
      <c r="B1927" s="348"/>
      <c r="C1927" s="372"/>
      <c r="D1927" s="350"/>
      <c r="E1927" s="350"/>
      <c r="F1927" s="351"/>
      <c r="G1927" s="350"/>
      <c r="H1927" s="350"/>
      <c r="I1927" s="354"/>
      <c r="J1927" s="353"/>
      <c r="K1927" s="353"/>
      <c r="L1927" s="354"/>
      <c r="M1927" s="353"/>
      <c r="N1927" s="371"/>
      <c r="O1927" s="70">
        <f t="shared" si="68"/>
        <v>0</v>
      </c>
      <c r="P1927" s="70">
        <f t="shared" si="68"/>
        <v>0</v>
      </c>
      <c r="Q1927" s="135" t="str">
        <f t="shared" si="67"/>
        <v/>
      </c>
    </row>
    <row r="1928" spans="1:17" x14ac:dyDescent="0.2">
      <c r="A1928" s="363"/>
      <c r="B1928" s="348"/>
      <c r="C1928" s="372"/>
      <c r="D1928" s="350"/>
      <c r="E1928" s="350"/>
      <c r="F1928" s="351"/>
      <c r="G1928" s="350"/>
      <c r="H1928" s="350"/>
      <c r="I1928" s="354"/>
      <c r="J1928" s="353"/>
      <c r="K1928" s="353"/>
      <c r="L1928" s="354"/>
      <c r="M1928" s="353"/>
      <c r="N1928" s="371"/>
      <c r="O1928" s="70">
        <f t="shared" si="68"/>
        <v>0</v>
      </c>
      <c r="P1928" s="70">
        <f t="shared" si="68"/>
        <v>0</v>
      </c>
      <c r="Q1928" s="135" t="str">
        <f t="shared" si="67"/>
        <v/>
      </c>
    </row>
    <row r="1929" spans="1:17" x14ac:dyDescent="0.2">
      <c r="A1929" s="363"/>
      <c r="B1929" s="348"/>
      <c r="C1929" s="372"/>
      <c r="D1929" s="350"/>
      <c r="E1929" s="350"/>
      <c r="F1929" s="351"/>
      <c r="G1929" s="350"/>
      <c r="H1929" s="350"/>
      <c r="I1929" s="354"/>
      <c r="J1929" s="353"/>
      <c r="K1929" s="353"/>
      <c r="L1929" s="354"/>
      <c r="M1929" s="353"/>
      <c r="N1929" s="371"/>
      <c r="O1929" s="70">
        <f t="shared" si="68"/>
        <v>0</v>
      </c>
      <c r="P1929" s="70">
        <f t="shared" si="68"/>
        <v>0</v>
      </c>
      <c r="Q1929" s="135" t="str">
        <f t="shared" si="67"/>
        <v/>
      </c>
    </row>
    <row r="1930" spans="1:17" x14ac:dyDescent="0.2">
      <c r="A1930" s="363"/>
      <c r="B1930" s="348"/>
      <c r="C1930" s="372"/>
      <c r="D1930" s="350"/>
      <c r="E1930" s="350"/>
      <c r="F1930" s="351"/>
      <c r="G1930" s="350"/>
      <c r="H1930" s="350"/>
      <c r="I1930" s="354"/>
      <c r="J1930" s="353"/>
      <c r="K1930" s="353"/>
      <c r="L1930" s="354"/>
      <c r="M1930" s="353"/>
      <c r="N1930" s="371"/>
      <c r="O1930" s="70">
        <f t="shared" si="68"/>
        <v>0</v>
      </c>
      <c r="P1930" s="70">
        <f t="shared" si="68"/>
        <v>0</v>
      </c>
      <c r="Q1930" s="135" t="str">
        <f t="shared" si="67"/>
        <v/>
      </c>
    </row>
    <row r="1931" spans="1:17" x14ac:dyDescent="0.2">
      <c r="A1931" s="363"/>
      <c r="B1931" s="348"/>
      <c r="C1931" s="372"/>
      <c r="D1931" s="350"/>
      <c r="E1931" s="350"/>
      <c r="F1931" s="351"/>
      <c r="G1931" s="350"/>
      <c r="H1931" s="350"/>
      <c r="I1931" s="354"/>
      <c r="J1931" s="353"/>
      <c r="K1931" s="353"/>
      <c r="L1931" s="354"/>
      <c r="M1931" s="353"/>
      <c r="N1931" s="371"/>
      <c r="O1931" s="70">
        <f t="shared" si="68"/>
        <v>0</v>
      </c>
      <c r="P1931" s="70">
        <f t="shared" si="68"/>
        <v>0</v>
      </c>
      <c r="Q1931" s="135" t="str">
        <f t="shared" si="67"/>
        <v/>
      </c>
    </row>
    <row r="1932" spans="1:17" x14ac:dyDescent="0.2">
      <c r="A1932" s="363"/>
      <c r="B1932" s="348"/>
      <c r="C1932" s="372"/>
      <c r="D1932" s="350"/>
      <c r="E1932" s="350"/>
      <c r="F1932" s="351"/>
      <c r="G1932" s="350"/>
      <c r="H1932" s="350"/>
      <c r="I1932" s="354"/>
      <c r="J1932" s="353"/>
      <c r="K1932" s="353"/>
      <c r="L1932" s="354"/>
      <c r="M1932" s="353"/>
      <c r="N1932" s="371"/>
      <c r="O1932" s="70">
        <f t="shared" si="68"/>
        <v>0</v>
      </c>
      <c r="P1932" s="70">
        <f t="shared" si="68"/>
        <v>0</v>
      </c>
      <c r="Q1932" s="135" t="str">
        <f t="shared" si="67"/>
        <v/>
      </c>
    </row>
    <row r="1933" spans="1:17" x14ac:dyDescent="0.2">
      <c r="A1933" s="363"/>
      <c r="B1933" s="348"/>
      <c r="C1933" s="372"/>
      <c r="D1933" s="350"/>
      <c r="E1933" s="350"/>
      <c r="F1933" s="351"/>
      <c r="G1933" s="350"/>
      <c r="H1933" s="350"/>
      <c r="I1933" s="354"/>
      <c r="J1933" s="353"/>
      <c r="K1933" s="353"/>
      <c r="L1933" s="354"/>
      <c r="M1933" s="353"/>
      <c r="N1933" s="371"/>
      <c r="O1933" s="70">
        <f t="shared" si="68"/>
        <v>0</v>
      </c>
      <c r="P1933" s="70">
        <f t="shared" si="68"/>
        <v>0</v>
      </c>
      <c r="Q1933" s="135" t="str">
        <f t="shared" si="67"/>
        <v/>
      </c>
    </row>
    <row r="1934" spans="1:17" x14ac:dyDescent="0.2">
      <c r="A1934" s="363"/>
      <c r="B1934" s="348"/>
      <c r="C1934" s="372"/>
      <c r="D1934" s="350"/>
      <c r="E1934" s="350"/>
      <c r="F1934" s="351"/>
      <c r="G1934" s="350"/>
      <c r="H1934" s="350"/>
      <c r="I1934" s="354"/>
      <c r="J1934" s="353"/>
      <c r="K1934" s="353"/>
      <c r="L1934" s="354"/>
      <c r="M1934" s="353"/>
      <c r="N1934" s="371"/>
      <c r="O1934" s="70">
        <f t="shared" si="68"/>
        <v>0</v>
      </c>
      <c r="P1934" s="70">
        <f t="shared" si="68"/>
        <v>0</v>
      </c>
      <c r="Q1934" s="135" t="str">
        <f t="shared" si="67"/>
        <v/>
      </c>
    </row>
    <row r="1935" spans="1:17" x14ac:dyDescent="0.2">
      <c r="A1935" s="363"/>
      <c r="B1935" s="348"/>
      <c r="C1935" s="372"/>
      <c r="D1935" s="350"/>
      <c r="E1935" s="350"/>
      <c r="F1935" s="351"/>
      <c r="G1935" s="350"/>
      <c r="H1935" s="350"/>
      <c r="I1935" s="354"/>
      <c r="J1935" s="353"/>
      <c r="K1935" s="353"/>
      <c r="L1935" s="354"/>
      <c r="M1935" s="353"/>
      <c r="N1935" s="371"/>
      <c r="O1935" s="70">
        <f t="shared" si="68"/>
        <v>0</v>
      </c>
      <c r="P1935" s="70">
        <f t="shared" si="68"/>
        <v>0</v>
      </c>
      <c r="Q1935" s="135" t="str">
        <f t="shared" si="67"/>
        <v/>
      </c>
    </row>
    <row r="1936" spans="1:17" x14ac:dyDescent="0.2">
      <c r="A1936" s="363"/>
      <c r="B1936" s="348"/>
      <c r="C1936" s="372"/>
      <c r="D1936" s="350"/>
      <c r="E1936" s="350"/>
      <c r="F1936" s="351"/>
      <c r="G1936" s="350"/>
      <c r="H1936" s="350"/>
      <c r="I1936" s="354"/>
      <c r="J1936" s="353"/>
      <c r="K1936" s="353"/>
      <c r="L1936" s="354"/>
      <c r="M1936" s="353"/>
      <c r="N1936" s="371"/>
      <c r="O1936" s="70">
        <f t="shared" si="68"/>
        <v>0</v>
      </c>
      <c r="P1936" s="70">
        <f t="shared" si="68"/>
        <v>0</v>
      </c>
      <c r="Q1936" s="135" t="str">
        <f t="shared" si="67"/>
        <v/>
      </c>
    </row>
    <row r="1937" spans="1:17" x14ac:dyDescent="0.2">
      <c r="A1937" s="363"/>
      <c r="B1937" s="348"/>
      <c r="C1937" s="372"/>
      <c r="D1937" s="350"/>
      <c r="E1937" s="350"/>
      <c r="F1937" s="351"/>
      <c r="G1937" s="350"/>
      <c r="H1937" s="350"/>
      <c r="I1937" s="354"/>
      <c r="J1937" s="353"/>
      <c r="K1937" s="353"/>
      <c r="L1937" s="354"/>
      <c r="M1937" s="353"/>
      <c r="N1937" s="371"/>
      <c r="O1937" s="70">
        <f t="shared" si="68"/>
        <v>0</v>
      </c>
      <c r="P1937" s="70">
        <f t="shared" si="68"/>
        <v>0</v>
      </c>
      <c r="Q1937" s="135" t="str">
        <f t="shared" si="67"/>
        <v/>
      </c>
    </row>
    <row r="1938" spans="1:17" x14ac:dyDescent="0.2">
      <c r="A1938" s="363"/>
      <c r="B1938" s="348"/>
      <c r="C1938" s="372"/>
      <c r="D1938" s="350"/>
      <c r="E1938" s="350"/>
      <c r="F1938" s="351"/>
      <c r="G1938" s="350"/>
      <c r="H1938" s="350"/>
      <c r="I1938" s="354"/>
      <c r="J1938" s="353"/>
      <c r="K1938" s="353"/>
      <c r="L1938" s="354"/>
      <c r="M1938" s="353"/>
      <c r="N1938" s="371"/>
      <c r="O1938" s="70">
        <f t="shared" si="68"/>
        <v>0</v>
      </c>
      <c r="P1938" s="70">
        <f t="shared" si="68"/>
        <v>0</v>
      </c>
      <c r="Q1938" s="135" t="str">
        <f t="shared" si="67"/>
        <v/>
      </c>
    </row>
    <row r="1939" spans="1:17" x14ac:dyDescent="0.2">
      <c r="A1939" s="363"/>
      <c r="B1939" s="348"/>
      <c r="C1939" s="372"/>
      <c r="D1939" s="350"/>
      <c r="E1939" s="350"/>
      <c r="F1939" s="351"/>
      <c r="G1939" s="350"/>
      <c r="H1939" s="350"/>
      <c r="I1939" s="354"/>
      <c r="J1939" s="353"/>
      <c r="K1939" s="353"/>
      <c r="L1939" s="354"/>
      <c r="M1939" s="353"/>
      <c r="N1939" s="371"/>
      <c r="O1939" s="70">
        <f t="shared" si="68"/>
        <v>0</v>
      </c>
      <c r="P1939" s="70">
        <f t="shared" si="68"/>
        <v>0</v>
      </c>
      <c r="Q1939" s="135" t="str">
        <f t="shared" si="67"/>
        <v/>
      </c>
    </row>
    <row r="1940" spans="1:17" x14ac:dyDescent="0.2">
      <c r="A1940" s="363"/>
      <c r="B1940" s="348"/>
      <c r="C1940" s="372"/>
      <c r="D1940" s="350"/>
      <c r="E1940" s="350"/>
      <c r="F1940" s="351"/>
      <c r="G1940" s="350"/>
      <c r="H1940" s="350"/>
      <c r="I1940" s="354"/>
      <c r="J1940" s="353"/>
      <c r="K1940" s="353"/>
      <c r="L1940" s="354"/>
      <c r="M1940" s="353"/>
      <c r="N1940" s="371"/>
      <c r="O1940" s="70">
        <f t="shared" si="68"/>
        <v>0</v>
      </c>
      <c r="P1940" s="70">
        <f t="shared" si="68"/>
        <v>0</v>
      </c>
      <c r="Q1940" s="135" t="str">
        <f t="shared" si="67"/>
        <v/>
      </c>
    </row>
    <row r="1941" spans="1:17" x14ac:dyDescent="0.2">
      <c r="A1941" s="363"/>
      <c r="B1941" s="348"/>
      <c r="C1941" s="372"/>
      <c r="D1941" s="350"/>
      <c r="E1941" s="350"/>
      <c r="F1941" s="351"/>
      <c r="G1941" s="350"/>
      <c r="H1941" s="350"/>
      <c r="I1941" s="354"/>
      <c r="J1941" s="353"/>
      <c r="K1941" s="353"/>
      <c r="L1941" s="354"/>
      <c r="M1941" s="353"/>
      <c r="N1941" s="371"/>
      <c r="O1941" s="70">
        <f t="shared" si="68"/>
        <v>0</v>
      </c>
      <c r="P1941" s="70">
        <f t="shared" si="68"/>
        <v>0</v>
      </c>
      <c r="Q1941" s="135" t="str">
        <f t="shared" si="67"/>
        <v/>
      </c>
    </row>
    <row r="1942" spans="1:17" x14ac:dyDescent="0.2">
      <c r="A1942" s="363"/>
      <c r="B1942" s="348"/>
      <c r="C1942" s="372"/>
      <c r="D1942" s="350"/>
      <c r="E1942" s="350"/>
      <c r="F1942" s="351"/>
      <c r="G1942" s="350"/>
      <c r="H1942" s="350"/>
      <c r="I1942" s="354"/>
      <c r="J1942" s="353"/>
      <c r="K1942" s="353"/>
      <c r="L1942" s="354"/>
      <c r="M1942" s="353"/>
      <c r="N1942" s="371"/>
      <c r="O1942" s="70">
        <f t="shared" si="68"/>
        <v>0</v>
      </c>
      <c r="P1942" s="70">
        <f t="shared" si="68"/>
        <v>0</v>
      </c>
      <c r="Q1942" s="135" t="str">
        <f t="shared" si="67"/>
        <v/>
      </c>
    </row>
    <row r="1943" spans="1:17" x14ac:dyDescent="0.2">
      <c r="A1943" s="363"/>
      <c r="B1943" s="348"/>
      <c r="C1943" s="372"/>
      <c r="D1943" s="350"/>
      <c r="E1943" s="350"/>
      <c r="F1943" s="351"/>
      <c r="G1943" s="350"/>
      <c r="H1943" s="350"/>
      <c r="I1943" s="354"/>
      <c r="J1943" s="353"/>
      <c r="K1943" s="353"/>
      <c r="L1943" s="354"/>
      <c r="M1943" s="353"/>
      <c r="N1943" s="371"/>
      <c r="O1943" s="70">
        <f t="shared" si="68"/>
        <v>0</v>
      </c>
      <c r="P1943" s="70">
        <f t="shared" si="68"/>
        <v>0</v>
      </c>
      <c r="Q1943" s="135" t="str">
        <f t="shared" si="67"/>
        <v/>
      </c>
    </row>
    <row r="1944" spans="1:17" x14ac:dyDescent="0.2">
      <c r="A1944" s="363"/>
      <c r="B1944" s="348"/>
      <c r="C1944" s="372"/>
      <c r="D1944" s="350"/>
      <c r="E1944" s="350"/>
      <c r="F1944" s="351"/>
      <c r="G1944" s="350"/>
      <c r="H1944" s="350"/>
      <c r="I1944" s="354"/>
      <c r="J1944" s="353"/>
      <c r="K1944" s="353"/>
      <c r="L1944" s="354"/>
      <c r="M1944" s="353"/>
      <c r="N1944" s="371"/>
      <c r="O1944" s="70">
        <f t="shared" si="68"/>
        <v>0</v>
      </c>
      <c r="P1944" s="70">
        <f t="shared" si="68"/>
        <v>0</v>
      </c>
      <c r="Q1944" s="135" t="str">
        <f t="shared" si="67"/>
        <v/>
      </c>
    </row>
    <row r="1945" spans="1:17" x14ac:dyDescent="0.2">
      <c r="A1945" s="363"/>
      <c r="B1945" s="348"/>
      <c r="C1945" s="372"/>
      <c r="D1945" s="350"/>
      <c r="E1945" s="350"/>
      <c r="F1945" s="351"/>
      <c r="G1945" s="350"/>
      <c r="H1945" s="350"/>
      <c r="I1945" s="354"/>
      <c r="J1945" s="353"/>
      <c r="K1945" s="353"/>
      <c r="L1945" s="354"/>
      <c r="M1945" s="353"/>
      <c r="N1945" s="371"/>
      <c r="O1945" s="70">
        <f t="shared" si="68"/>
        <v>0</v>
      </c>
      <c r="P1945" s="70">
        <f t="shared" si="68"/>
        <v>0</v>
      </c>
      <c r="Q1945" s="135" t="str">
        <f t="shared" si="67"/>
        <v/>
      </c>
    </row>
    <row r="1946" spans="1:17" x14ac:dyDescent="0.2">
      <c r="A1946" s="363"/>
      <c r="B1946" s="348"/>
      <c r="C1946" s="372"/>
      <c r="D1946" s="350"/>
      <c r="E1946" s="350"/>
      <c r="F1946" s="351"/>
      <c r="G1946" s="350"/>
      <c r="H1946" s="350"/>
      <c r="I1946" s="354"/>
      <c r="J1946" s="353"/>
      <c r="K1946" s="353"/>
      <c r="L1946" s="354"/>
      <c r="M1946" s="353"/>
      <c r="N1946" s="371"/>
      <c r="O1946" s="70">
        <f t="shared" si="68"/>
        <v>0</v>
      </c>
      <c r="P1946" s="70">
        <f t="shared" si="68"/>
        <v>0</v>
      </c>
      <c r="Q1946" s="135" t="str">
        <f t="shared" si="67"/>
        <v/>
      </c>
    </row>
    <row r="1947" spans="1:17" x14ac:dyDescent="0.2">
      <c r="A1947" s="363"/>
      <c r="B1947" s="348"/>
      <c r="C1947" s="372"/>
      <c r="D1947" s="350"/>
      <c r="E1947" s="350"/>
      <c r="F1947" s="351"/>
      <c r="G1947" s="350"/>
      <c r="H1947" s="350"/>
      <c r="I1947" s="354"/>
      <c r="J1947" s="353"/>
      <c r="K1947" s="353"/>
      <c r="L1947" s="354"/>
      <c r="M1947" s="353"/>
      <c r="N1947" s="371"/>
      <c r="O1947" s="70">
        <f t="shared" si="68"/>
        <v>0</v>
      </c>
      <c r="P1947" s="70">
        <f t="shared" si="68"/>
        <v>0</v>
      </c>
      <c r="Q1947" s="135" t="str">
        <f t="shared" si="67"/>
        <v/>
      </c>
    </row>
    <row r="1948" spans="1:17" x14ac:dyDescent="0.2">
      <c r="A1948" s="363"/>
      <c r="B1948" s="348"/>
      <c r="C1948" s="372"/>
      <c r="D1948" s="350"/>
      <c r="E1948" s="350"/>
      <c r="F1948" s="351"/>
      <c r="G1948" s="350"/>
      <c r="H1948" s="350"/>
      <c r="I1948" s="354"/>
      <c r="J1948" s="353"/>
      <c r="K1948" s="353"/>
      <c r="L1948" s="354"/>
      <c r="M1948" s="353"/>
      <c r="N1948" s="371"/>
      <c r="O1948" s="70">
        <f t="shared" si="68"/>
        <v>0</v>
      </c>
      <c r="P1948" s="70">
        <f t="shared" si="68"/>
        <v>0</v>
      </c>
      <c r="Q1948" s="135" t="str">
        <f t="shared" si="67"/>
        <v/>
      </c>
    </row>
    <row r="1949" spans="1:17" x14ac:dyDescent="0.2">
      <c r="A1949" s="363"/>
      <c r="B1949" s="348"/>
      <c r="C1949" s="372"/>
      <c r="D1949" s="350"/>
      <c r="E1949" s="350"/>
      <c r="F1949" s="351"/>
      <c r="G1949" s="350"/>
      <c r="H1949" s="96"/>
      <c r="I1949" s="314"/>
      <c r="J1949" s="314"/>
      <c r="K1949" s="314"/>
      <c r="L1949" s="314"/>
      <c r="M1949" s="353"/>
      <c r="N1949" s="371"/>
      <c r="O1949" s="70">
        <f t="shared" si="68"/>
        <v>0</v>
      </c>
      <c r="P1949" s="70">
        <f t="shared" si="68"/>
        <v>0</v>
      </c>
      <c r="Q1949" s="135" t="str">
        <f t="shared" si="67"/>
        <v/>
      </c>
    </row>
    <row r="1950" spans="1:17" x14ac:dyDescent="0.2">
      <c r="A1950" s="363" t="str">
        <f t="shared" ref="A1950:A1966" si="69">IF(B1950="","",ROW()-ROW($A$3))</f>
        <v/>
      </c>
      <c r="B1950" s="348"/>
      <c r="C1950" s="372"/>
      <c r="D1950" s="350"/>
      <c r="E1950" s="350"/>
      <c r="F1950" s="351"/>
      <c r="G1950" s="350"/>
      <c r="H1950" s="350"/>
      <c r="I1950" s="354"/>
      <c r="J1950" s="353"/>
      <c r="K1950" s="353"/>
      <c r="L1950" s="354"/>
      <c r="M1950" s="353"/>
      <c r="N1950" s="371"/>
      <c r="O1950" s="70">
        <f t="shared" si="68"/>
        <v>0</v>
      </c>
      <c r="P1950" s="70">
        <f t="shared" si="68"/>
        <v>0</v>
      </c>
      <c r="Q1950" s="135" t="str">
        <f t="shared" si="67"/>
        <v/>
      </c>
    </row>
    <row r="1951" spans="1:17" x14ac:dyDescent="0.2">
      <c r="A1951" s="363" t="str">
        <f t="shared" si="69"/>
        <v/>
      </c>
      <c r="B1951" s="348"/>
      <c r="C1951" s="372"/>
      <c r="D1951" s="350"/>
      <c r="E1951" s="350"/>
      <c r="F1951" s="351"/>
      <c r="G1951" s="350"/>
      <c r="H1951" s="350"/>
      <c r="I1951" s="354"/>
      <c r="J1951" s="353"/>
      <c r="K1951" s="353"/>
      <c r="L1951" s="354"/>
      <c r="M1951" s="353"/>
      <c r="N1951" s="371"/>
      <c r="O1951" s="70">
        <f t="shared" si="68"/>
        <v>0</v>
      </c>
      <c r="P1951" s="70">
        <f t="shared" si="68"/>
        <v>0</v>
      </c>
      <c r="Q1951" s="135" t="str">
        <f t="shared" si="67"/>
        <v/>
      </c>
    </row>
    <row r="1952" spans="1:17" x14ac:dyDescent="0.2">
      <c r="A1952" s="363" t="str">
        <f t="shared" si="69"/>
        <v/>
      </c>
      <c r="B1952" s="348"/>
      <c r="C1952" s="372"/>
      <c r="D1952" s="350"/>
      <c r="E1952" s="350"/>
      <c r="F1952" s="351"/>
      <c r="G1952" s="350"/>
      <c r="H1952" s="350"/>
      <c r="I1952" s="354"/>
      <c r="J1952" s="353"/>
      <c r="K1952" s="353"/>
      <c r="L1952" s="354"/>
      <c r="M1952" s="353"/>
      <c r="N1952" s="371"/>
      <c r="O1952" s="70">
        <f t="shared" si="68"/>
        <v>0</v>
      </c>
      <c r="P1952" s="70">
        <f t="shared" si="68"/>
        <v>0</v>
      </c>
      <c r="Q1952" s="135" t="str">
        <f t="shared" si="67"/>
        <v/>
      </c>
    </row>
    <row r="1953" spans="1:17" x14ac:dyDescent="0.2">
      <c r="A1953" s="363" t="str">
        <f t="shared" si="69"/>
        <v/>
      </c>
      <c r="B1953" s="348"/>
      <c r="C1953" s="372"/>
      <c r="D1953" s="350"/>
      <c r="E1953" s="350"/>
      <c r="F1953" s="351"/>
      <c r="G1953" s="350"/>
      <c r="H1953" s="350"/>
      <c r="I1953" s="354"/>
      <c r="J1953" s="353"/>
      <c r="K1953" s="353"/>
      <c r="L1953" s="354"/>
      <c r="M1953" s="353"/>
      <c r="N1953" s="371"/>
      <c r="O1953" s="70">
        <f t="shared" si="68"/>
        <v>0</v>
      </c>
      <c r="P1953" s="70">
        <f t="shared" si="68"/>
        <v>0</v>
      </c>
      <c r="Q1953" s="135" t="str">
        <f t="shared" si="67"/>
        <v/>
      </c>
    </row>
    <row r="1954" spans="1:17" x14ac:dyDescent="0.2">
      <c r="A1954" s="363" t="str">
        <f t="shared" si="69"/>
        <v/>
      </c>
      <c r="B1954" s="348"/>
      <c r="C1954" s="372"/>
      <c r="D1954" s="350"/>
      <c r="E1954" s="350"/>
      <c r="F1954" s="351"/>
      <c r="G1954" s="350"/>
      <c r="H1954" s="350"/>
      <c r="I1954" s="354"/>
      <c r="J1954" s="353"/>
      <c r="K1954" s="353"/>
      <c r="L1954" s="354"/>
      <c r="M1954" s="353"/>
      <c r="N1954" s="371"/>
      <c r="O1954" s="70">
        <f t="shared" si="68"/>
        <v>0</v>
      </c>
      <c r="P1954" s="70">
        <f t="shared" si="68"/>
        <v>0</v>
      </c>
      <c r="Q1954" s="135" t="str">
        <f t="shared" si="67"/>
        <v/>
      </c>
    </row>
    <row r="1955" spans="1:17" x14ac:dyDescent="0.2">
      <c r="A1955" s="363" t="str">
        <f t="shared" si="69"/>
        <v/>
      </c>
      <c r="B1955" s="348"/>
      <c r="C1955" s="372"/>
      <c r="D1955" s="350"/>
      <c r="E1955" s="350"/>
      <c r="F1955" s="351"/>
      <c r="G1955" s="350"/>
      <c r="H1955" s="350"/>
      <c r="I1955" s="354"/>
      <c r="J1955" s="353"/>
      <c r="K1955" s="353"/>
      <c r="L1955" s="354"/>
      <c r="M1955" s="353"/>
      <c r="N1955" s="371"/>
      <c r="O1955" s="70">
        <f t="shared" si="68"/>
        <v>0</v>
      </c>
      <c r="P1955" s="70">
        <f t="shared" si="68"/>
        <v>0</v>
      </c>
      <c r="Q1955" s="135" t="str">
        <f t="shared" si="67"/>
        <v/>
      </c>
    </row>
    <row r="1956" spans="1:17" x14ac:dyDescent="0.2">
      <c r="A1956" s="363" t="str">
        <f t="shared" si="69"/>
        <v/>
      </c>
      <c r="B1956" s="348"/>
      <c r="C1956" s="372"/>
      <c r="D1956" s="350"/>
      <c r="E1956" s="350"/>
      <c r="F1956" s="351"/>
      <c r="G1956" s="350"/>
      <c r="H1956" s="350"/>
      <c r="I1956" s="354"/>
      <c r="J1956" s="353"/>
      <c r="K1956" s="353"/>
      <c r="L1956" s="354"/>
      <c r="M1956" s="353"/>
      <c r="N1956" s="371"/>
      <c r="O1956" s="70">
        <f t="shared" si="68"/>
        <v>0</v>
      </c>
      <c r="P1956" s="70">
        <f t="shared" si="68"/>
        <v>0</v>
      </c>
      <c r="Q1956" s="135" t="str">
        <f t="shared" si="67"/>
        <v/>
      </c>
    </row>
    <row r="1957" spans="1:17" x14ac:dyDescent="0.2">
      <c r="A1957" s="363" t="str">
        <f t="shared" si="69"/>
        <v/>
      </c>
      <c r="B1957" s="348"/>
      <c r="C1957" s="372"/>
      <c r="D1957" s="350"/>
      <c r="E1957" s="350"/>
      <c r="F1957" s="351"/>
      <c r="G1957" s="350"/>
      <c r="H1957" s="350"/>
      <c r="I1957" s="354"/>
      <c r="J1957" s="353"/>
      <c r="K1957" s="353"/>
      <c r="L1957" s="354"/>
      <c r="M1957" s="353"/>
      <c r="N1957" s="371"/>
      <c r="O1957" s="70">
        <f t="shared" si="68"/>
        <v>0</v>
      </c>
      <c r="P1957" s="70">
        <f t="shared" si="68"/>
        <v>0</v>
      </c>
      <c r="Q1957" s="135" t="str">
        <f t="shared" si="67"/>
        <v/>
      </c>
    </row>
    <row r="1958" spans="1:17" x14ac:dyDescent="0.2">
      <c r="A1958" s="363" t="str">
        <f t="shared" si="69"/>
        <v/>
      </c>
      <c r="B1958" s="348"/>
      <c r="C1958" s="372"/>
      <c r="D1958" s="350"/>
      <c r="E1958" s="350"/>
      <c r="F1958" s="351"/>
      <c r="G1958" s="350"/>
      <c r="H1958" s="350"/>
      <c r="I1958" s="354"/>
      <c r="J1958" s="353"/>
      <c r="K1958" s="353"/>
      <c r="L1958" s="354"/>
      <c r="M1958" s="353"/>
      <c r="N1958" s="371"/>
      <c r="O1958" s="70">
        <f t="shared" si="68"/>
        <v>0</v>
      </c>
      <c r="P1958" s="70">
        <f t="shared" si="68"/>
        <v>0</v>
      </c>
      <c r="Q1958" s="135" t="str">
        <f t="shared" si="67"/>
        <v/>
      </c>
    </row>
    <row r="1959" spans="1:17" x14ac:dyDescent="0.2">
      <c r="A1959" s="363" t="str">
        <f t="shared" si="69"/>
        <v/>
      </c>
      <c r="B1959" s="348"/>
      <c r="C1959" s="372"/>
      <c r="D1959" s="350"/>
      <c r="E1959" s="350"/>
      <c r="F1959" s="351"/>
      <c r="G1959" s="350"/>
      <c r="H1959" s="350"/>
      <c r="I1959" s="354"/>
      <c r="J1959" s="353"/>
      <c r="K1959" s="353"/>
      <c r="L1959" s="354"/>
      <c r="M1959" s="353"/>
      <c r="N1959" s="371"/>
      <c r="O1959" s="70">
        <f t="shared" si="68"/>
        <v>0</v>
      </c>
      <c r="P1959" s="70">
        <f t="shared" si="68"/>
        <v>0</v>
      </c>
      <c r="Q1959" s="135" t="str">
        <f t="shared" si="67"/>
        <v/>
      </c>
    </row>
    <row r="1960" spans="1:17" x14ac:dyDescent="0.2">
      <c r="A1960" s="363" t="str">
        <f t="shared" si="69"/>
        <v/>
      </c>
      <c r="B1960" s="348"/>
      <c r="C1960" s="372"/>
      <c r="D1960" s="350"/>
      <c r="E1960" s="350"/>
      <c r="F1960" s="351"/>
      <c r="G1960" s="350"/>
      <c r="H1960" s="350"/>
      <c r="I1960" s="354"/>
      <c r="J1960" s="353"/>
      <c r="K1960" s="353"/>
      <c r="L1960" s="354"/>
      <c r="M1960" s="353"/>
      <c r="N1960" s="371"/>
      <c r="O1960" s="70">
        <f t="shared" si="68"/>
        <v>0</v>
      </c>
      <c r="P1960" s="70">
        <f t="shared" si="68"/>
        <v>0</v>
      </c>
      <c r="Q1960" s="135" t="str">
        <f t="shared" si="67"/>
        <v/>
      </c>
    </row>
    <row r="1961" spans="1:17" x14ac:dyDescent="0.2">
      <c r="A1961" s="363" t="str">
        <f t="shared" si="69"/>
        <v/>
      </c>
      <c r="B1961" s="348"/>
      <c r="C1961" s="372"/>
      <c r="D1961" s="350"/>
      <c r="E1961" s="350"/>
      <c r="F1961" s="351"/>
      <c r="G1961" s="350"/>
      <c r="H1961" s="350"/>
      <c r="I1961" s="354"/>
      <c r="J1961" s="353"/>
      <c r="K1961" s="353"/>
      <c r="L1961" s="354"/>
      <c r="M1961" s="353"/>
      <c r="N1961" s="371"/>
      <c r="O1961" s="70">
        <f t="shared" si="68"/>
        <v>0</v>
      </c>
      <c r="P1961" s="70">
        <f t="shared" si="68"/>
        <v>0</v>
      </c>
      <c r="Q1961" s="135" t="str">
        <f t="shared" si="67"/>
        <v/>
      </c>
    </row>
    <row r="1962" spans="1:17" x14ac:dyDescent="0.2">
      <c r="A1962" s="363" t="str">
        <f t="shared" si="69"/>
        <v/>
      </c>
      <c r="B1962" s="348"/>
      <c r="C1962" s="372"/>
      <c r="D1962" s="350"/>
      <c r="E1962" s="350"/>
      <c r="F1962" s="351"/>
      <c r="G1962" s="350"/>
      <c r="H1962" s="350"/>
      <c r="I1962" s="354"/>
      <c r="J1962" s="353"/>
      <c r="K1962" s="353"/>
      <c r="L1962" s="354"/>
      <c r="M1962" s="353"/>
      <c r="N1962" s="371"/>
      <c r="O1962" s="70">
        <f t="shared" si="68"/>
        <v>0</v>
      </c>
      <c r="P1962" s="70">
        <f t="shared" si="68"/>
        <v>0</v>
      </c>
      <c r="Q1962" s="135" t="str">
        <f t="shared" si="67"/>
        <v/>
      </c>
    </row>
    <row r="1963" spans="1:17" x14ac:dyDescent="0.2">
      <c r="A1963" s="363" t="str">
        <f t="shared" si="69"/>
        <v/>
      </c>
      <c r="B1963" s="348"/>
      <c r="C1963" s="372"/>
      <c r="D1963" s="350"/>
      <c r="E1963" s="350"/>
      <c r="F1963" s="351"/>
      <c r="G1963" s="350"/>
      <c r="H1963" s="350"/>
      <c r="I1963" s="354"/>
      <c r="J1963" s="353"/>
      <c r="K1963" s="353"/>
      <c r="L1963" s="354"/>
      <c r="M1963" s="353"/>
      <c r="N1963" s="371"/>
      <c r="O1963" s="70">
        <f t="shared" si="68"/>
        <v>0</v>
      </c>
      <c r="P1963" s="70">
        <f t="shared" si="68"/>
        <v>0</v>
      </c>
      <c r="Q1963" s="135" t="str">
        <f t="shared" si="67"/>
        <v/>
      </c>
    </row>
    <row r="1964" spans="1:17" x14ac:dyDescent="0.2">
      <c r="A1964" s="363" t="str">
        <f t="shared" si="69"/>
        <v/>
      </c>
      <c r="B1964" s="348"/>
      <c r="C1964" s="372"/>
      <c r="D1964" s="350"/>
      <c r="E1964" s="350"/>
      <c r="F1964" s="351"/>
      <c r="G1964" s="350"/>
      <c r="H1964" s="350"/>
      <c r="I1964" s="354"/>
      <c r="J1964" s="353"/>
      <c r="K1964" s="353"/>
      <c r="L1964" s="354"/>
      <c r="M1964" s="353"/>
      <c r="N1964" s="371"/>
      <c r="O1964" s="70">
        <f t="shared" si="68"/>
        <v>0</v>
      </c>
      <c r="P1964" s="70">
        <f t="shared" si="68"/>
        <v>0</v>
      </c>
      <c r="Q1964" s="135" t="str">
        <f t="shared" si="67"/>
        <v/>
      </c>
    </row>
    <row r="1965" spans="1:17" x14ac:dyDescent="0.2">
      <c r="A1965" s="363" t="str">
        <f t="shared" si="69"/>
        <v/>
      </c>
      <c r="B1965" s="348"/>
      <c r="C1965" s="372"/>
      <c r="D1965" s="350"/>
      <c r="E1965" s="350"/>
      <c r="F1965" s="351"/>
      <c r="G1965" s="350"/>
      <c r="H1965" s="350"/>
      <c r="I1965" s="354"/>
      <c r="J1965" s="353"/>
      <c r="K1965" s="353"/>
      <c r="L1965" s="354"/>
      <c r="M1965" s="353"/>
      <c r="N1965" s="371"/>
      <c r="O1965" s="70">
        <f t="shared" si="68"/>
        <v>0</v>
      </c>
      <c r="P1965" s="70">
        <f t="shared" si="68"/>
        <v>0</v>
      </c>
      <c r="Q1965" s="135" t="str">
        <f t="shared" si="67"/>
        <v/>
      </c>
    </row>
    <row r="1966" spans="1:17" x14ac:dyDescent="0.2">
      <c r="A1966" s="363" t="str">
        <f t="shared" si="69"/>
        <v/>
      </c>
      <c r="B1966" s="348"/>
      <c r="C1966" s="372"/>
      <c r="D1966" s="350"/>
      <c r="E1966" s="350"/>
      <c r="F1966" s="351"/>
      <c r="G1966" s="350"/>
      <c r="H1966" s="350"/>
      <c r="I1966" s="354"/>
      <c r="J1966" s="353"/>
      <c r="K1966" s="353"/>
      <c r="L1966" s="354"/>
      <c r="M1966" s="353"/>
      <c r="N1966" s="371"/>
      <c r="O1966" s="70">
        <f t="shared" si="68"/>
        <v>0</v>
      </c>
      <c r="P1966" s="70">
        <f t="shared" si="68"/>
        <v>0</v>
      </c>
      <c r="Q1966" s="135" t="str">
        <f t="shared" si="67"/>
        <v/>
      </c>
    </row>
    <row r="1967" spans="1:17" x14ac:dyDescent="0.2">
      <c r="A1967" s="363"/>
      <c r="B1967" s="348"/>
      <c r="C1967" s="372"/>
      <c r="D1967" s="350"/>
      <c r="E1967" s="350"/>
      <c r="F1967" s="351"/>
      <c r="G1967" s="350"/>
      <c r="H1967" s="350"/>
      <c r="I1967" s="354"/>
      <c r="J1967" s="353"/>
      <c r="K1967" s="353"/>
      <c r="L1967" s="354"/>
      <c r="M1967" s="353"/>
      <c r="N1967" s="371"/>
      <c r="O1967" s="70">
        <f t="shared" si="68"/>
        <v>0</v>
      </c>
      <c r="P1967" s="70">
        <f t="shared" si="68"/>
        <v>0</v>
      </c>
      <c r="Q1967" s="135" t="str">
        <f t="shared" si="67"/>
        <v/>
      </c>
    </row>
    <row r="1968" spans="1:17" x14ac:dyDescent="0.2">
      <c r="A1968" s="363"/>
      <c r="B1968" s="348"/>
      <c r="C1968" s="372"/>
      <c r="D1968" s="350"/>
      <c r="E1968" s="350"/>
      <c r="F1968" s="351"/>
      <c r="G1968" s="350"/>
      <c r="H1968" s="350"/>
      <c r="I1968" s="354"/>
      <c r="J1968" s="353"/>
      <c r="K1968" s="353"/>
      <c r="L1968" s="354"/>
      <c r="M1968" s="353"/>
      <c r="N1968" s="371"/>
      <c r="O1968" s="70">
        <f t="shared" si="68"/>
        <v>0</v>
      </c>
      <c r="P1968" s="70">
        <f t="shared" si="68"/>
        <v>0</v>
      </c>
      <c r="Q1968" s="135" t="str">
        <f t="shared" si="67"/>
        <v/>
      </c>
    </row>
    <row r="1969" spans="1:17" x14ac:dyDescent="0.2">
      <c r="A1969" s="363"/>
      <c r="B1969" s="348"/>
      <c r="C1969" s="372"/>
      <c r="D1969" s="350"/>
      <c r="E1969" s="350"/>
      <c r="F1969" s="351"/>
      <c r="G1969" s="350"/>
      <c r="H1969" s="350"/>
      <c r="I1969" s="354"/>
      <c r="J1969" s="353"/>
      <c r="K1969" s="353"/>
      <c r="L1969" s="354"/>
      <c r="M1969" s="353"/>
      <c r="N1969" s="371"/>
      <c r="O1969" s="70">
        <f t="shared" si="68"/>
        <v>0</v>
      </c>
      <c r="P1969" s="70">
        <f t="shared" si="68"/>
        <v>0</v>
      </c>
      <c r="Q1969" s="135" t="str">
        <f t="shared" si="67"/>
        <v/>
      </c>
    </row>
    <row r="1970" spans="1:17" x14ac:dyDescent="0.2">
      <c r="A1970" s="363"/>
      <c r="B1970" s="348"/>
      <c r="C1970" s="372"/>
      <c r="D1970" s="350"/>
      <c r="E1970" s="350"/>
      <c r="F1970" s="351"/>
      <c r="G1970" s="350"/>
      <c r="H1970" s="350"/>
      <c r="I1970" s="354"/>
      <c r="J1970" s="353"/>
      <c r="K1970" s="353"/>
      <c r="L1970" s="354"/>
      <c r="M1970" s="353"/>
      <c r="N1970" s="371"/>
      <c r="O1970" s="70">
        <f t="shared" si="68"/>
        <v>0</v>
      </c>
      <c r="P1970" s="70">
        <f t="shared" si="68"/>
        <v>0</v>
      </c>
      <c r="Q1970" s="135" t="str">
        <f t="shared" si="67"/>
        <v/>
      </c>
    </row>
    <row r="1971" spans="1:17" x14ac:dyDescent="0.2">
      <c r="A1971" s="363"/>
      <c r="B1971" s="348"/>
      <c r="C1971" s="372"/>
      <c r="D1971" s="350"/>
      <c r="E1971" s="350"/>
      <c r="F1971" s="351"/>
      <c r="G1971" s="350"/>
      <c r="H1971" s="350"/>
      <c r="I1971" s="354"/>
      <c r="J1971" s="353"/>
      <c r="K1971" s="353"/>
      <c r="L1971" s="354"/>
      <c r="M1971" s="353"/>
      <c r="N1971" s="371"/>
      <c r="O1971" s="70">
        <f t="shared" si="68"/>
        <v>0</v>
      </c>
      <c r="P1971" s="70">
        <f t="shared" si="68"/>
        <v>0</v>
      </c>
      <c r="Q1971" s="135" t="str">
        <f t="shared" si="67"/>
        <v/>
      </c>
    </row>
    <row r="1972" spans="1:17" x14ac:dyDescent="0.2">
      <c r="A1972" s="363"/>
      <c r="B1972" s="348"/>
      <c r="C1972" s="372"/>
      <c r="D1972" s="350"/>
      <c r="E1972" s="350"/>
      <c r="F1972" s="351"/>
      <c r="G1972" s="350"/>
      <c r="H1972" s="350"/>
      <c r="I1972" s="354"/>
      <c r="J1972" s="353"/>
      <c r="K1972" s="353"/>
      <c r="L1972" s="354"/>
      <c r="M1972" s="353"/>
      <c r="N1972" s="371"/>
      <c r="O1972" s="70">
        <f t="shared" si="68"/>
        <v>0</v>
      </c>
      <c r="P1972" s="70">
        <f t="shared" si="68"/>
        <v>0</v>
      </c>
      <c r="Q1972" s="135" t="str">
        <f t="shared" si="67"/>
        <v/>
      </c>
    </row>
    <row r="1973" spans="1:17" x14ac:dyDescent="0.2">
      <c r="A1973" s="363"/>
      <c r="B1973" s="348"/>
      <c r="C1973" s="372"/>
      <c r="D1973" s="350"/>
      <c r="E1973" s="350"/>
      <c r="F1973" s="351"/>
      <c r="G1973" s="350"/>
      <c r="H1973" s="350"/>
      <c r="I1973" s="354"/>
      <c r="J1973" s="353"/>
      <c r="K1973" s="353"/>
      <c r="L1973" s="354"/>
      <c r="M1973" s="353"/>
      <c r="N1973" s="371"/>
      <c r="O1973" s="70">
        <f t="shared" si="68"/>
        <v>0</v>
      </c>
      <c r="P1973" s="70">
        <f t="shared" si="68"/>
        <v>0</v>
      </c>
      <c r="Q1973" s="135" t="str">
        <f t="shared" si="67"/>
        <v/>
      </c>
    </row>
    <row r="1974" spans="1:17" x14ac:dyDescent="0.2">
      <c r="A1974" s="363"/>
      <c r="B1974" s="348"/>
      <c r="C1974" s="372"/>
      <c r="D1974" s="350"/>
      <c r="E1974" s="350"/>
      <c r="F1974" s="351"/>
      <c r="G1974" s="350"/>
      <c r="H1974" s="350"/>
      <c r="I1974" s="354"/>
      <c r="J1974" s="353"/>
      <c r="K1974" s="353"/>
      <c r="L1974" s="354"/>
      <c r="M1974" s="353"/>
      <c r="N1974" s="371"/>
      <c r="O1974" s="70">
        <f t="shared" si="68"/>
        <v>0</v>
      </c>
      <c r="P1974" s="70">
        <f t="shared" si="68"/>
        <v>0</v>
      </c>
      <c r="Q1974" s="135" t="str">
        <f t="shared" si="67"/>
        <v/>
      </c>
    </row>
    <row r="1975" spans="1:17" x14ac:dyDescent="0.2">
      <c r="A1975" s="363"/>
      <c r="B1975" s="348"/>
      <c r="C1975" s="372"/>
      <c r="D1975" s="350"/>
      <c r="E1975" s="350"/>
      <c r="F1975" s="351"/>
      <c r="G1975" s="350"/>
      <c r="H1975" s="350"/>
      <c r="I1975" s="354"/>
      <c r="J1975" s="353"/>
      <c r="K1975" s="353"/>
      <c r="L1975" s="354"/>
      <c r="M1975" s="353"/>
      <c r="N1975" s="371"/>
      <c r="O1975" s="70">
        <f t="shared" si="68"/>
        <v>0</v>
      </c>
      <c r="P1975" s="70">
        <f t="shared" si="68"/>
        <v>0</v>
      </c>
      <c r="Q1975" s="135" t="str">
        <f t="shared" si="67"/>
        <v/>
      </c>
    </row>
    <row r="1976" spans="1:17" x14ac:dyDescent="0.2">
      <c r="A1976" s="363"/>
      <c r="B1976" s="348"/>
      <c r="C1976" s="372"/>
      <c r="D1976" s="350"/>
      <c r="E1976" s="350"/>
      <c r="F1976" s="351"/>
      <c r="G1976" s="350"/>
      <c r="H1976" s="350"/>
      <c r="I1976" s="354"/>
      <c r="J1976" s="353"/>
      <c r="K1976" s="353"/>
      <c r="L1976" s="354"/>
      <c r="M1976" s="353"/>
      <c r="N1976" s="371"/>
      <c r="O1976" s="70">
        <f t="shared" si="68"/>
        <v>0</v>
      </c>
      <c r="P1976" s="70">
        <f t="shared" si="68"/>
        <v>0</v>
      </c>
      <c r="Q1976" s="135" t="str">
        <f t="shared" si="67"/>
        <v/>
      </c>
    </row>
    <row r="1977" spans="1:17" x14ac:dyDescent="0.2">
      <c r="A1977" s="363"/>
      <c r="B1977" s="348"/>
      <c r="C1977" s="372"/>
      <c r="D1977" s="350"/>
      <c r="E1977" s="350"/>
      <c r="F1977" s="351"/>
      <c r="G1977" s="350"/>
      <c r="H1977" s="350"/>
      <c r="I1977" s="354"/>
      <c r="J1977" s="353"/>
      <c r="K1977" s="353"/>
      <c r="L1977" s="354"/>
      <c r="M1977" s="353"/>
      <c r="N1977" s="371"/>
      <c r="O1977" s="317"/>
      <c r="P1977" s="317"/>
      <c r="Q1977" s="318"/>
    </row>
    <row r="1978" spans="1:17" x14ac:dyDescent="0.2">
      <c r="A1978" s="363"/>
      <c r="B1978" s="348"/>
      <c r="C1978" s="372"/>
      <c r="D1978" s="350"/>
      <c r="E1978" s="350"/>
      <c r="F1978" s="351"/>
      <c r="G1978" s="350"/>
      <c r="H1978" s="350"/>
      <c r="I1978" s="354"/>
      <c r="J1978" s="353"/>
      <c r="K1978" s="353"/>
      <c r="L1978" s="354"/>
      <c r="M1978" s="353"/>
      <c r="N1978" s="371"/>
      <c r="O1978" s="317"/>
      <c r="P1978" s="317"/>
      <c r="Q1978" s="318"/>
    </row>
    <row r="1979" spans="1:17" x14ac:dyDescent="0.2">
      <c r="A1979" s="363"/>
      <c r="B1979" s="348"/>
      <c r="C1979" s="372"/>
      <c r="D1979" s="350"/>
      <c r="E1979" s="350"/>
      <c r="F1979" s="351"/>
      <c r="G1979" s="350"/>
      <c r="H1979" s="350"/>
      <c r="I1979" s="354"/>
      <c r="J1979" s="353"/>
      <c r="K1979" s="353"/>
      <c r="L1979" s="354"/>
      <c r="M1979" s="353"/>
      <c r="N1979" s="371"/>
      <c r="O1979" s="317"/>
      <c r="P1979" s="317"/>
      <c r="Q1979" s="318"/>
    </row>
    <row r="1980" spans="1:17" x14ac:dyDescent="0.2">
      <c r="A1980" s="363"/>
      <c r="B1980" s="348"/>
      <c r="C1980" s="372"/>
      <c r="D1980" s="350"/>
      <c r="E1980" s="350"/>
      <c r="F1980" s="351"/>
      <c r="G1980" s="350"/>
      <c r="H1980" s="350"/>
      <c r="I1980" s="354"/>
      <c r="J1980" s="353"/>
      <c r="K1980" s="353"/>
      <c r="L1980" s="354"/>
      <c r="M1980" s="353"/>
      <c r="N1980" s="371"/>
      <c r="O1980" s="317"/>
      <c r="P1980" s="317"/>
      <c r="Q1980" s="318"/>
    </row>
    <row r="1981" spans="1:17" x14ac:dyDescent="0.2">
      <c r="A1981" s="363"/>
      <c r="B1981" s="348"/>
      <c r="C1981" s="372"/>
      <c r="D1981" s="350"/>
      <c r="E1981" s="350"/>
      <c r="F1981" s="351"/>
      <c r="G1981" s="350"/>
      <c r="H1981" s="350"/>
      <c r="I1981" s="354"/>
      <c r="J1981" s="353"/>
      <c r="K1981" s="353"/>
      <c r="L1981" s="354"/>
      <c r="M1981" s="353"/>
      <c r="N1981" s="371"/>
      <c r="O1981" s="317"/>
      <c r="P1981" s="317"/>
      <c r="Q1981" s="318"/>
    </row>
    <row r="1982" spans="1:17" x14ac:dyDescent="0.2">
      <c r="A1982" s="363"/>
      <c r="B1982" s="348"/>
      <c r="C1982" s="372"/>
      <c r="D1982" s="350"/>
      <c r="E1982" s="350"/>
      <c r="F1982" s="351"/>
      <c r="G1982" s="350"/>
      <c r="H1982" s="350"/>
      <c r="I1982" s="354"/>
      <c r="J1982" s="353"/>
      <c r="K1982" s="353"/>
      <c r="L1982" s="354"/>
      <c r="M1982" s="353"/>
      <c r="N1982" s="371"/>
      <c r="O1982" s="317"/>
      <c r="P1982" s="317"/>
      <c r="Q1982" s="318"/>
    </row>
    <row r="1983" spans="1:17" x14ac:dyDescent="0.2">
      <c r="A1983" s="363"/>
      <c r="B1983" s="348"/>
      <c r="C1983" s="372"/>
      <c r="D1983" s="350"/>
      <c r="E1983" s="350"/>
      <c r="F1983" s="351"/>
      <c r="G1983" s="350"/>
      <c r="H1983" s="350"/>
      <c r="I1983" s="354"/>
      <c r="J1983" s="353"/>
      <c r="K1983" s="353"/>
      <c r="L1983" s="354"/>
      <c r="M1983" s="353"/>
      <c r="N1983" s="371"/>
      <c r="O1983" s="317"/>
      <c r="P1983" s="317"/>
      <c r="Q1983" s="318"/>
    </row>
    <row r="1984" spans="1:17" x14ac:dyDescent="0.2">
      <c r="A1984" s="363"/>
      <c r="B1984" s="348"/>
      <c r="C1984" s="372"/>
      <c r="D1984" s="350"/>
      <c r="E1984" s="350"/>
      <c r="F1984" s="351"/>
      <c r="G1984" s="350"/>
      <c r="H1984" s="350"/>
      <c r="I1984" s="354"/>
      <c r="J1984" s="353"/>
      <c r="K1984" s="353"/>
      <c r="L1984" s="354"/>
      <c r="M1984" s="353"/>
      <c r="N1984" s="371"/>
      <c r="O1984" s="317"/>
      <c r="P1984" s="317"/>
      <c r="Q1984" s="318"/>
    </row>
    <row r="1985" spans="1:17" x14ac:dyDescent="0.2">
      <c r="A1985" s="363"/>
      <c r="B1985" s="348"/>
      <c r="C1985" s="372"/>
      <c r="D1985" s="350"/>
      <c r="E1985" s="350"/>
      <c r="F1985" s="351"/>
      <c r="G1985" s="350"/>
      <c r="H1985" s="350"/>
      <c r="I1985" s="354"/>
      <c r="J1985" s="353"/>
      <c r="K1985" s="353"/>
      <c r="L1985" s="354"/>
      <c r="M1985" s="353"/>
      <c r="N1985" s="371"/>
      <c r="O1985" s="317"/>
      <c r="P1985" s="317"/>
      <c r="Q1985" s="318"/>
    </row>
    <row r="1986" spans="1:17" x14ac:dyDescent="0.2">
      <c r="A1986" s="363"/>
      <c r="B1986" s="348"/>
      <c r="C1986" s="372"/>
      <c r="D1986" s="350"/>
      <c r="E1986" s="350"/>
      <c r="F1986" s="351"/>
      <c r="G1986" s="350"/>
      <c r="H1986" s="350"/>
      <c r="I1986" s="354"/>
      <c r="J1986" s="353"/>
      <c r="K1986" s="353"/>
      <c r="L1986" s="354"/>
      <c r="M1986" s="353"/>
      <c r="N1986" s="371"/>
      <c r="O1986" s="317"/>
      <c r="P1986" s="317"/>
      <c r="Q1986" s="318"/>
    </row>
    <row r="1987" spans="1:17" x14ac:dyDescent="0.2">
      <c r="A1987" s="363"/>
      <c r="B1987" s="348"/>
      <c r="C1987" s="372"/>
      <c r="D1987" s="350"/>
      <c r="E1987" s="350"/>
      <c r="F1987" s="351"/>
      <c r="G1987" s="350"/>
      <c r="H1987" s="350"/>
      <c r="I1987" s="354"/>
      <c r="J1987" s="353"/>
      <c r="K1987" s="353"/>
      <c r="L1987" s="354"/>
      <c r="M1987" s="353"/>
      <c r="N1987" s="371"/>
      <c r="O1987" s="317"/>
      <c r="P1987" s="317"/>
      <c r="Q1987" s="318"/>
    </row>
    <row r="1988" spans="1:17" x14ac:dyDescent="0.2">
      <c r="A1988" s="363"/>
      <c r="B1988" s="348"/>
      <c r="C1988" s="372"/>
      <c r="D1988" s="350"/>
      <c r="E1988" s="350"/>
      <c r="F1988" s="351"/>
      <c r="G1988" s="350"/>
      <c r="H1988" s="350"/>
      <c r="I1988" s="354"/>
      <c r="J1988" s="353"/>
      <c r="K1988" s="353"/>
      <c r="L1988" s="354"/>
      <c r="M1988" s="353"/>
      <c r="N1988" s="371"/>
      <c r="O1988" s="317"/>
      <c r="P1988" s="317"/>
      <c r="Q1988" s="318"/>
    </row>
    <row r="1989" spans="1:17" x14ac:dyDescent="0.2">
      <c r="A1989" s="363"/>
      <c r="B1989" s="348"/>
      <c r="C1989" s="372"/>
      <c r="D1989" s="350"/>
      <c r="E1989" s="350"/>
      <c r="F1989" s="351"/>
      <c r="G1989" s="350"/>
      <c r="H1989" s="350"/>
      <c r="I1989" s="354"/>
      <c r="J1989" s="353"/>
      <c r="K1989" s="353"/>
      <c r="L1989" s="354"/>
      <c r="M1989" s="353"/>
      <c r="N1989" s="371"/>
      <c r="O1989" s="317"/>
      <c r="P1989" s="317"/>
      <c r="Q1989" s="318"/>
    </row>
    <row r="1990" spans="1:17" x14ac:dyDescent="0.2">
      <c r="A1990" s="363"/>
      <c r="B1990" s="348"/>
      <c r="C1990" s="372"/>
      <c r="D1990" s="350"/>
      <c r="E1990" s="350"/>
      <c r="F1990" s="351"/>
      <c r="G1990" s="350"/>
      <c r="H1990" s="350"/>
      <c r="I1990" s="354"/>
      <c r="J1990" s="353"/>
      <c r="K1990" s="353"/>
      <c r="L1990" s="354"/>
      <c r="M1990" s="353"/>
      <c r="N1990" s="371"/>
      <c r="O1990" s="317"/>
      <c r="P1990" s="317"/>
      <c r="Q1990" s="318"/>
    </row>
    <row r="1991" spans="1:17" x14ac:dyDescent="0.2">
      <c r="A1991" s="363"/>
      <c r="B1991" s="348"/>
      <c r="C1991" s="372"/>
      <c r="D1991" s="350"/>
      <c r="E1991" s="350"/>
      <c r="F1991" s="351"/>
      <c r="G1991" s="350"/>
      <c r="H1991" s="350"/>
      <c r="I1991" s="354"/>
      <c r="J1991" s="353"/>
      <c r="K1991" s="353"/>
      <c r="L1991" s="354"/>
      <c r="M1991" s="353"/>
      <c r="N1991" s="371"/>
      <c r="O1991" s="317"/>
      <c r="P1991" s="317"/>
      <c r="Q1991" s="318"/>
    </row>
    <row r="1992" spans="1:17" x14ac:dyDescent="0.2">
      <c r="A1992" s="363"/>
      <c r="B1992" s="348"/>
      <c r="C1992" s="372"/>
      <c r="D1992" s="350"/>
      <c r="E1992" s="350"/>
      <c r="F1992" s="351"/>
      <c r="G1992" s="350"/>
      <c r="H1992" s="350"/>
      <c r="I1992" s="354"/>
      <c r="J1992" s="353"/>
      <c r="K1992" s="353"/>
      <c r="L1992" s="354"/>
      <c r="M1992" s="353"/>
      <c r="N1992" s="371"/>
      <c r="O1992" s="317"/>
      <c r="P1992" s="317"/>
      <c r="Q1992" s="318"/>
    </row>
    <row r="1993" spans="1:17" x14ac:dyDescent="0.2">
      <c r="A1993" s="363"/>
      <c r="B1993" s="348"/>
      <c r="C1993" s="372"/>
      <c r="D1993" s="350"/>
      <c r="E1993" s="350"/>
      <c r="F1993" s="351"/>
      <c r="G1993" s="350"/>
      <c r="H1993" s="350"/>
      <c r="I1993" s="354"/>
      <c r="J1993" s="353"/>
      <c r="K1993" s="353"/>
      <c r="L1993" s="354"/>
      <c r="M1993" s="353"/>
      <c r="N1993" s="371"/>
      <c r="O1993" s="317"/>
      <c r="P1993" s="317"/>
      <c r="Q1993" s="318"/>
    </row>
    <row r="1994" spans="1:17" x14ac:dyDescent="0.2">
      <c r="A1994" s="363"/>
      <c r="B1994" s="348"/>
      <c r="C1994" s="372"/>
      <c r="D1994" s="350"/>
      <c r="E1994" s="350"/>
      <c r="F1994" s="351"/>
      <c r="G1994" s="350"/>
      <c r="H1994" s="350"/>
      <c r="I1994" s="354"/>
      <c r="J1994" s="353"/>
      <c r="K1994" s="353"/>
      <c r="L1994" s="354"/>
      <c r="M1994" s="353"/>
      <c r="N1994" s="371"/>
      <c r="O1994" s="317"/>
      <c r="P1994" s="317"/>
      <c r="Q1994" s="318"/>
    </row>
    <row r="1995" spans="1:17" x14ac:dyDescent="0.2">
      <c r="A1995" s="363"/>
      <c r="B1995" s="348"/>
      <c r="C1995" s="372"/>
      <c r="D1995" s="350"/>
      <c r="E1995" s="350"/>
      <c r="F1995" s="351"/>
      <c r="G1995" s="350"/>
      <c r="H1995" s="350"/>
      <c r="I1995" s="354"/>
      <c r="J1995" s="353"/>
      <c r="K1995" s="353"/>
      <c r="L1995" s="354"/>
      <c r="M1995" s="353"/>
      <c r="N1995" s="371"/>
      <c r="O1995" s="317"/>
      <c r="P1995" s="317"/>
      <c r="Q1995" s="318"/>
    </row>
    <row r="1996" spans="1:17" x14ac:dyDescent="0.2">
      <c r="A1996" s="363"/>
      <c r="B1996" s="348"/>
      <c r="C1996" s="372"/>
      <c r="D1996" s="350"/>
      <c r="E1996" s="350"/>
      <c r="F1996" s="351"/>
      <c r="G1996" s="350"/>
      <c r="H1996" s="350"/>
      <c r="I1996" s="354"/>
      <c r="J1996" s="353"/>
      <c r="K1996" s="353"/>
      <c r="L1996" s="354"/>
      <c r="M1996" s="353"/>
      <c r="N1996" s="371"/>
      <c r="O1996" s="317"/>
      <c r="P1996" s="317"/>
      <c r="Q1996" s="318"/>
    </row>
    <row r="1997" spans="1:17" x14ac:dyDescent="0.2">
      <c r="A1997" s="363"/>
      <c r="B1997" s="348"/>
      <c r="C1997" s="372"/>
      <c r="D1997" s="350"/>
      <c r="E1997" s="350"/>
      <c r="F1997" s="351"/>
      <c r="G1997" s="350"/>
      <c r="H1997" s="350"/>
      <c r="I1997" s="354"/>
      <c r="J1997" s="353"/>
      <c r="K1997" s="353"/>
      <c r="L1997" s="354"/>
      <c r="M1997" s="353"/>
      <c r="N1997" s="371"/>
      <c r="O1997" s="317"/>
      <c r="P1997" s="317"/>
      <c r="Q1997" s="318"/>
    </row>
    <row r="1998" spans="1:17" x14ac:dyDescent="0.2">
      <c r="A1998" s="363"/>
      <c r="B1998" s="348"/>
      <c r="C1998" s="372"/>
      <c r="D1998" s="350"/>
      <c r="E1998" s="350"/>
      <c r="F1998" s="351"/>
      <c r="G1998" s="350"/>
      <c r="H1998" s="350"/>
      <c r="I1998" s="354"/>
      <c r="J1998" s="353"/>
      <c r="K1998" s="353"/>
      <c r="L1998" s="354"/>
      <c r="M1998" s="353"/>
      <c r="N1998" s="371"/>
      <c r="O1998" s="317"/>
      <c r="P1998" s="317"/>
      <c r="Q1998" s="318"/>
    </row>
    <row r="1999" spans="1:17" x14ac:dyDescent="0.2">
      <c r="A1999" s="363"/>
      <c r="B1999" s="348"/>
      <c r="C1999" s="372"/>
      <c r="D1999" s="350"/>
      <c r="E1999" s="350"/>
      <c r="F1999" s="351"/>
      <c r="G1999" s="350"/>
      <c r="H1999" s="350"/>
      <c r="I1999" s="354"/>
      <c r="J1999" s="353"/>
      <c r="K1999" s="353"/>
      <c r="L1999" s="354"/>
      <c r="M1999" s="353"/>
      <c r="N1999" s="371"/>
      <c r="O1999" s="317"/>
      <c r="P1999" s="317"/>
      <c r="Q1999" s="318"/>
    </row>
    <row r="2000" spans="1:17" x14ac:dyDescent="0.2">
      <c r="A2000" s="363"/>
      <c r="B2000" s="348"/>
      <c r="C2000" s="372"/>
      <c r="D2000" s="350"/>
      <c r="E2000" s="350"/>
      <c r="F2000" s="351"/>
      <c r="G2000" s="350"/>
      <c r="H2000" s="350"/>
      <c r="I2000" s="354"/>
      <c r="J2000" s="353"/>
      <c r="K2000" s="353"/>
      <c r="L2000" s="354"/>
      <c r="M2000" s="353"/>
      <c r="N2000" s="371"/>
      <c r="O2000" s="317"/>
      <c r="P2000" s="317"/>
      <c r="Q2000" s="318"/>
    </row>
    <row r="2001" spans="1:17" x14ac:dyDescent="0.2">
      <c r="A2001" s="363"/>
      <c r="B2001" s="348"/>
      <c r="C2001" s="372"/>
      <c r="D2001" s="350"/>
      <c r="E2001" s="350"/>
      <c r="F2001" s="351"/>
      <c r="G2001" s="350"/>
      <c r="H2001" s="350"/>
      <c r="I2001" s="354"/>
      <c r="J2001" s="353"/>
      <c r="K2001" s="353"/>
      <c r="L2001" s="354"/>
      <c r="M2001" s="353"/>
      <c r="N2001" s="371"/>
      <c r="O2001" s="317"/>
      <c r="P2001" s="317"/>
      <c r="Q2001" s="318"/>
    </row>
    <row r="2002" spans="1:17" x14ac:dyDescent="0.2">
      <c r="A2002" s="363"/>
      <c r="B2002" s="348"/>
      <c r="C2002" s="372"/>
      <c r="D2002" s="350"/>
      <c r="E2002" s="350"/>
      <c r="F2002" s="351"/>
      <c r="G2002" s="350"/>
      <c r="H2002" s="350"/>
      <c r="I2002" s="354"/>
      <c r="J2002" s="353"/>
      <c r="K2002" s="353"/>
      <c r="L2002" s="354"/>
      <c r="M2002" s="353"/>
      <c r="N2002" s="371"/>
      <c r="O2002" s="317"/>
      <c r="P2002" s="317"/>
      <c r="Q2002" s="318"/>
    </row>
    <row r="2003" spans="1:17" x14ac:dyDescent="0.2">
      <c r="A2003" s="363"/>
      <c r="B2003" s="348"/>
      <c r="C2003" s="372"/>
      <c r="D2003" s="350"/>
      <c r="E2003" s="350"/>
      <c r="F2003" s="351"/>
      <c r="G2003" s="350"/>
      <c r="H2003" s="350"/>
      <c r="I2003" s="354"/>
      <c r="J2003" s="353"/>
      <c r="K2003" s="353"/>
      <c r="L2003" s="354"/>
      <c r="M2003" s="353"/>
      <c r="N2003" s="371"/>
      <c r="O2003" s="317"/>
      <c r="P2003" s="317"/>
      <c r="Q2003" s="318"/>
    </row>
    <row r="2004" spans="1:17" x14ac:dyDescent="0.2">
      <c r="A2004" s="363"/>
      <c r="B2004" s="348"/>
      <c r="C2004" s="372"/>
      <c r="D2004" s="350"/>
      <c r="E2004" s="350"/>
      <c r="F2004" s="351"/>
      <c r="G2004" s="350"/>
      <c r="H2004" s="350"/>
      <c r="I2004" s="354"/>
      <c r="J2004" s="353"/>
      <c r="K2004" s="353"/>
      <c r="L2004" s="354"/>
      <c r="M2004" s="353"/>
      <c r="N2004" s="371"/>
      <c r="O2004" s="317"/>
      <c r="P2004" s="317"/>
      <c r="Q2004" s="318"/>
    </row>
    <row r="2005" spans="1:17" x14ac:dyDescent="0.2">
      <c r="A2005" s="363"/>
      <c r="B2005" s="348"/>
      <c r="C2005" s="372"/>
      <c r="D2005" s="350"/>
      <c r="E2005" s="350"/>
      <c r="F2005" s="351"/>
      <c r="G2005" s="350"/>
      <c r="H2005" s="350"/>
      <c r="I2005" s="354"/>
      <c r="J2005" s="353"/>
      <c r="K2005" s="353"/>
      <c r="L2005" s="354"/>
      <c r="M2005" s="353"/>
      <c r="N2005" s="371"/>
      <c r="O2005" s="317"/>
      <c r="P2005" s="317"/>
      <c r="Q2005" s="318"/>
    </row>
    <row r="2006" spans="1:17" x14ac:dyDescent="0.2">
      <c r="A2006" s="363"/>
      <c r="B2006" s="348"/>
      <c r="C2006" s="372"/>
      <c r="D2006" s="350"/>
      <c r="E2006" s="350"/>
      <c r="F2006" s="351"/>
      <c r="G2006" s="350"/>
      <c r="H2006" s="350"/>
      <c r="I2006" s="354"/>
      <c r="J2006" s="353"/>
      <c r="K2006" s="353"/>
      <c r="L2006" s="354"/>
      <c r="M2006" s="353"/>
      <c r="N2006" s="371"/>
      <c r="O2006" s="317"/>
      <c r="P2006" s="317"/>
      <c r="Q2006" s="318"/>
    </row>
    <row r="2007" spans="1:17" x14ac:dyDescent="0.2">
      <c r="A2007" s="363"/>
      <c r="B2007" s="348"/>
      <c r="C2007" s="372"/>
      <c r="D2007" s="350"/>
      <c r="E2007" s="350"/>
      <c r="F2007" s="351"/>
      <c r="G2007" s="350"/>
      <c r="H2007" s="350"/>
      <c r="I2007" s="354"/>
      <c r="J2007" s="353"/>
      <c r="K2007" s="353"/>
      <c r="L2007" s="354"/>
      <c r="M2007" s="353"/>
      <c r="N2007" s="371"/>
      <c r="O2007" s="317"/>
      <c r="P2007" s="317"/>
      <c r="Q2007" s="318"/>
    </row>
    <row r="2008" spans="1:17" x14ac:dyDescent="0.2">
      <c r="A2008" s="363"/>
      <c r="B2008" s="348"/>
      <c r="C2008" s="372"/>
      <c r="D2008" s="350"/>
      <c r="E2008" s="350"/>
      <c r="F2008" s="351"/>
      <c r="G2008" s="350"/>
      <c r="H2008" s="350"/>
      <c r="I2008" s="354"/>
      <c r="J2008" s="353"/>
      <c r="K2008" s="353"/>
      <c r="L2008" s="354"/>
      <c r="M2008" s="353"/>
      <c r="N2008" s="371"/>
      <c r="O2008" s="317"/>
      <c r="P2008" s="317"/>
      <c r="Q2008" s="318"/>
    </row>
    <row r="2009" spans="1:17" x14ac:dyDescent="0.2">
      <c r="A2009" s="363"/>
      <c r="B2009" s="348"/>
      <c r="C2009" s="372"/>
      <c r="D2009" s="350"/>
      <c r="E2009" s="350"/>
      <c r="F2009" s="351"/>
      <c r="G2009" s="350"/>
      <c r="H2009" s="350"/>
      <c r="I2009" s="354"/>
      <c r="J2009" s="353"/>
      <c r="K2009" s="353"/>
      <c r="L2009" s="354"/>
      <c r="M2009" s="353"/>
      <c r="N2009" s="371"/>
      <c r="O2009" s="317"/>
      <c r="P2009" s="317"/>
      <c r="Q2009" s="318"/>
    </row>
    <row r="2010" spans="1:17" x14ac:dyDescent="0.2">
      <c r="A2010" s="363"/>
      <c r="B2010" s="348"/>
      <c r="C2010" s="372"/>
      <c r="D2010" s="350"/>
      <c r="E2010" s="350"/>
      <c r="F2010" s="351"/>
      <c r="G2010" s="350"/>
      <c r="H2010" s="350"/>
      <c r="I2010" s="354"/>
      <c r="J2010" s="353"/>
      <c r="K2010" s="353"/>
      <c r="L2010" s="354"/>
      <c r="M2010" s="353"/>
      <c r="N2010" s="371"/>
      <c r="O2010" s="317"/>
      <c r="P2010" s="317"/>
      <c r="Q2010" s="318"/>
    </row>
    <row r="2011" spans="1:17" x14ac:dyDescent="0.2">
      <c r="A2011" s="363"/>
      <c r="B2011" s="348"/>
      <c r="C2011" s="372"/>
      <c r="D2011" s="350"/>
      <c r="E2011" s="350"/>
      <c r="F2011" s="351"/>
      <c r="G2011" s="350"/>
      <c r="H2011" s="350"/>
      <c r="I2011" s="354"/>
      <c r="J2011" s="353"/>
      <c r="K2011" s="353"/>
      <c r="L2011" s="354"/>
      <c r="M2011" s="353"/>
      <c r="N2011" s="371"/>
      <c r="O2011" s="317"/>
      <c r="P2011" s="317"/>
      <c r="Q2011" s="318"/>
    </row>
    <row r="2012" spans="1:17" x14ac:dyDescent="0.2">
      <c r="A2012" s="363"/>
      <c r="B2012" s="348"/>
      <c r="C2012" s="372"/>
      <c r="D2012" s="350"/>
      <c r="E2012" s="350"/>
      <c r="F2012" s="351"/>
      <c r="G2012" s="350"/>
      <c r="H2012" s="350"/>
      <c r="I2012" s="354"/>
      <c r="J2012" s="353"/>
      <c r="K2012" s="353"/>
      <c r="L2012" s="354"/>
      <c r="M2012" s="353"/>
      <c r="N2012" s="371"/>
      <c r="O2012" s="317"/>
      <c r="P2012" s="317"/>
      <c r="Q2012" s="318"/>
    </row>
    <row r="2013" spans="1:17" x14ac:dyDescent="0.2">
      <c r="A2013" s="363"/>
      <c r="B2013" s="348"/>
      <c r="C2013" s="372"/>
      <c r="D2013" s="350"/>
      <c r="E2013" s="350"/>
      <c r="F2013" s="351"/>
      <c r="G2013" s="350"/>
      <c r="H2013" s="350"/>
      <c r="I2013" s="354"/>
      <c r="J2013" s="353"/>
      <c r="K2013" s="353"/>
      <c r="L2013" s="354"/>
      <c r="M2013" s="353"/>
      <c r="N2013" s="371"/>
      <c r="O2013" s="317"/>
      <c r="P2013" s="317"/>
      <c r="Q2013" s="318"/>
    </row>
    <row r="2014" spans="1:17" x14ac:dyDescent="0.2">
      <c r="A2014" s="363"/>
      <c r="B2014" s="348"/>
      <c r="C2014" s="372"/>
      <c r="D2014" s="350"/>
      <c r="E2014" s="350"/>
      <c r="F2014" s="351"/>
      <c r="G2014" s="350"/>
      <c r="H2014" s="350"/>
      <c r="I2014" s="354"/>
      <c r="J2014" s="353"/>
      <c r="K2014" s="353"/>
      <c r="L2014" s="354"/>
      <c r="M2014" s="353"/>
      <c r="N2014" s="371"/>
      <c r="O2014" s="317"/>
      <c r="P2014" s="317"/>
      <c r="Q2014" s="318"/>
    </row>
    <row r="2015" spans="1:17" x14ac:dyDescent="0.2">
      <c r="A2015" s="363"/>
      <c r="B2015" s="348"/>
      <c r="C2015" s="372"/>
      <c r="D2015" s="350"/>
      <c r="E2015" s="350"/>
      <c r="F2015" s="351"/>
      <c r="G2015" s="350"/>
      <c r="H2015" s="350"/>
      <c r="I2015" s="354"/>
      <c r="J2015" s="353"/>
      <c r="K2015" s="353"/>
      <c r="L2015" s="354"/>
      <c r="M2015" s="353"/>
      <c r="N2015" s="371"/>
      <c r="O2015" s="317"/>
      <c r="P2015" s="317"/>
      <c r="Q2015" s="318"/>
    </row>
    <row r="2016" spans="1:17" x14ac:dyDescent="0.2">
      <c r="A2016" s="363"/>
      <c r="B2016" s="348"/>
      <c r="C2016" s="372"/>
      <c r="D2016" s="350"/>
      <c r="E2016" s="350"/>
      <c r="F2016" s="351"/>
      <c r="G2016" s="350"/>
      <c r="H2016" s="350"/>
      <c r="I2016" s="354"/>
      <c r="J2016" s="353"/>
      <c r="K2016" s="353"/>
      <c r="L2016" s="354"/>
      <c r="M2016" s="353"/>
      <c r="N2016" s="371"/>
      <c r="O2016" s="317"/>
      <c r="P2016" s="317"/>
      <c r="Q2016" s="318"/>
    </row>
    <row r="2017" spans="1:17" x14ac:dyDescent="0.2">
      <c r="A2017" s="363"/>
      <c r="B2017" s="348"/>
      <c r="C2017" s="372"/>
      <c r="D2017" s="350"/>
      <c r="E2017" s="350"/>
      <c r="F2017" s="351"/>
      <c r="G2017" s="350"/>
      <c r="H2017" s="350"/>
      <c r="I2017" s="354"/>
      <c r="J2017" s="353"/>
      <c r="K2017" s="353"/>
      <c r="L2017" s="354"/>
      <c r="M2017" s="353"/>
      <c r="N2017" s="371"/>
      <c r="O2017" s="317"/>
      <c r="P2017" s="317"/>
      <c r="Q2017" s="318"/>
    </row>
    <row r="2018" spans="1:17" x14ac:dyDescent="0.2">
      <c r="A2018" s="363"/>
      <c r="B2018" s="348"/>
      <c r="C2018" s="372"/>
      <c r="D2018" s="350"/>
      <c r="E2018" s="350"/>
      <c r="F2018" s="351"/>
      <c r="G2018" s="350"/>
      <c r="H2018" s="350"/>
      <c r="I2018" s="354"/>
      <c r="J2018" s="353"/>
      <c r="K2018" s="353"/>
      <c r="L2018" s="354"/>
      <c r="M2018" s="353"/>
      <c r="N2018" s="371"/>
      <c r="O2018" s="317"/>
      <c r="P2018" s="317"/>
      <c r="Q2018" s="318"/>
    </row>
    <row r="2019" spans="1:17" x14ac:dyDescent="0.2">
      <c r="A2019" s="363"/>
      <c r="B2019" s="348"/>
      <c r="C2019" s="372"/>
      <c r="D2019" s="350"/>
      <c r="E2019" s="350"/>
      <c r="F2019" s="351"/>
      <c r="G2019" s="350"/>
      <c r="H2019" s="350"/>
      <c r="I2019" s="354"/>
      <c r="J2019" s="353"/>
      <c r="K2019" s="353"/>
      <c r="L2019" s="354"/>
      <c r="M2019" s="353"/>
      <c r="N2019" s="371"/>
      <c r="O2019" s="317"/>
      <c r="P2019" s="317"/>
      <c r="Q2019" s="318"/>
    </row>
    <row r="2020" spans="1:17" x14ac:dyDescent="0.2">
      <c r="A2020" s="363"/>
      <c r="B2020" s="348"/>
      <c r="C2020" s="372"/>
      <c r="D2020" s="350"/>
      <c r="E2020" s="350"/>
      <c r="F2020" s="351"/>
      <c r="G2020" s="350"/>
      <c r="H2020" s="350"/>
      <c r="I2020" s="354"/>
      <c r="J2020" s="353"/>
      <c r="K2020" s="353"/>
      <c r="L2020" s="354"/>
      <c r="M2020" s="353"/>
      <c r="N2020" s="371"/>
      <c r="O2020" s="317"/>
      <c r="P2020" s="317"/>
      <c r="Q2020" s="318"/>
    </row>
    <row r="2021" spans="1:17" x14ac:dyDescent="0.2">
      <c r="A2021" s="363"/>
      <c r="B2021" s="348"/>
      <c r="C2021" s="372"/>
      <c r="D2021" s="350"/>
      <c r="E2021" s="350"/>
      <c r="F2021" s="351"/>
      <c r="G2021" s="350"/>
      <c r="H2021" s="350"/>
      <c r="I2021" s="354"/>
      <c r="J2021" s="353"/>
      <c r="K2021" s="353"/>
      <c r="L2021" s="354"/>
      <c r="M2021" s="353"/>
      <c r="N2021" s="371"/>
      <c r="O2021" s="317"/>
      <c r="P2021" s="317"/>
      <c r="Q2021" s="318"/>
    </row>
    <row r="2022" spans="1:17" x14ac:dyDescent="0.2">
      <c r="A2022" s="363"/>
      <c r="B2022" s="348"/>
      <c r="C2022" s="372"/>
      <c r="D2022" s="350"/>
      <c r="E2022" s="350"/>
      <c r="F2022" s="351"/>
      <c r="G2022" s="350"/>
      <c r="H2022" s="350"/>
      <c r="I2022" s="354"/>
      <c r="J2022" s="353"/>
      <c r="K2022" s="353"/>
      <c r="L2022" s="354"/>
      <c r="M2022" s="353"/>
      <c r="N2022" s="371"/>
      <c r="O2022" s="317"/>
      <c r="P2022" s="317"/>
      <c r="Q2022" s="318"/>
    </row>
    <row r="2023" spans="1:17" x14ac:dyDescent="0.2">
      <c r="A2023" s="363"/>
      <c r="B2023" s="348"/>
      <c r="C2023" s="372"/>
      <c r="D2023" s="350"/>
      <c r="E2023" s="350"/>
      <c r="F2023" s="351"/>
      <c r="G2023" s="350"/>
      <c r="H2023" s="350"/>
      <c r="I2023" s="354"/>
      <c r="J2023" s="353"/>
      <c r="K2023" s="353"/>
      <c r="L2023" s="354"/>
      <c r="M2023" s="353"/>
      <c r="N2023" s="371"/>
      <c r="O2023" s="317"/>
      <c r="P2023" s="317"/>
      <c r="Q2023" s="318"/>
    </row>
    <row r="2024" spans="1:17" x14ac:dyDescent="0.2">
      <c r="A2024" s="363"/>
      <c r="B2024" s="348"/>
      <c r="C2024" s="372"/>
      <c r="D2024" s="350"/>
      <c r="E2024" s="350"/>
      <c r="F2024" s="351"/>
      <c r="G2024" s="350"/>
      <c r="H2024" s="350"/>
      <c r="I2024" s="354"/>
      <c r="J2024" s="353"/>
      <c r="K2024" s="353"/>
      <c r="L2024" s="354"/>
      <c r="M2024" s="353"/>
      <c r="N2024" s="371"/>
      <c r="O2024" s="317"/>
      <c r="P2024" s="317"/>
      <c r="Q2024" s="318"/>
    </row>
    <row r="2025" spans="1:17" x14ac:dyDescent="0.2">
      <c r="A2025" s="363"/>
      <c r="B2025" s="348"/>
      <c r="C2025" s="372"/>
      <c r="D2025" s="350"/>
      <c r="E2025" s="350"/>
      <c r="F2025" s="351"/>
      <c r="G2025" s="350"/>
      <c r="H2025" s="350"/>
      <c r="I2025" s="354"/>
      <c r="J2025" s="353"/>
      <c r="K2025" s="353"/>
      <c r="L2025" s="354"/>
      <c r="M2025" s="353"/>
      <c r="N2025" s="371"/>
      <c r="O2025" s="317"/>
      <c r="P2025" s="317"/>
      <c r="Q2025" s="318"/>
    </row>
    <row r="2026" spans="1:17" x14ac:dyDescent="0.2">
      <c r="A2026" s="363"/>
      <c r="B2026" s="348"/>
      <c r="C2026" s="372"/>
      <c r="D2026" s="350"/>
      <c r="E2026" s="350"/>
      <c r="F2026" s="351"/>
      <c r="G2026" s="350"/>
      <c r="H2026" s="350"/>
      <c r="I2026" s="354"/>
      <c r="J2026" s="353"/>
      <c r="K2026" s="353"/>
      <c r="L2026" s="354"/>
      <c r="M2026" s="353"/>
      <c r="N2026" s="371"/>
      <c r="O2026" s="317"/>
      <c r="P2026" s="317"/>
      <c r="Q2026" s="318"/>
    </row>
    <row r="2027" spans="1:17" x14ac:dyDescent="0.2">
      <c r="A2027" s="363"/>
      <c r="B2027" s="348"/>
      <c r="C2027" s="372"/>
      <c r="D2027" s="350"/>
      <c r="E2027" s="350"/>
      <c r="F2027" s="351"/>
      <c r="G2027" s="350"/>
      <c r="H2027" s="350"/>
      <c r="I2027" s="354"/>
      <c r="J2027" s="353"/>
      <c r="K2027" s="353"/>
      <c r="L2027" s="354"/>
      <c r="M2027" s="353"/>
      <c r="N2027" s="371"/>
      <c r="O2027" s="317"/>
      <c r="P2027" s="317"/>
      <c r="Q2027" s="318"/>
    </row>
    <row r="2028" spans="1:17" x14ac:dyDescent="0.2">
      <c r="A2028" s="363"/>
      <c r="B2028" s="348"/>
      <c r="C2028" s="372"/>
      <c r="D2028" s="350"/>
      <c r="E2028" s="350"/>
      <c r="F2028" s="351"/>
      <c r="G2028" s="350"/>
      <c r="H2028" s="350"/>
      <c r="I2028" s="354"/>
      <c r="J2028" s="353"/>
      <c r="K2028" s="353"/>
      <c r="L2028" s="354"/>
      <c r="M2028" s="353"/>
      <c r="N2028" s="371"/>
      <c r="O2028" s="317"/>
      <c r="P2028" s="317"/>
      <c r="Q2028" s="318"/>
    </row>
    <row r="2029" spans="1:17" x14ac:dyDescent="0.2">
      <c r="A2029" s="363"/>
      <c r="B2029" s="348"/>
      <c r="C2029" s="372"/>
      <c r="D2029" s="350"/>
      <c r="E2029" s="350"/>
      <c r="F2029" s="351"/>
      <c r="G2029" s="350"/>
      <c r="H2029" s="350"/>
      <c r="I2029" s="354"/>
      <c r="J2029" s="353"/>
      <c r="K2029" s="353"/>
      <c r="L2029" s="354"/>
      <c r="M2029" s="353"/>
      <c r="N2029" s="371"/>
      <c r="O2029" s="317"/>
      <c r="P2029" s="317"/>
      <c r="Q2029" s="318"/>
    </row>
    <row r="2030" spans="1:17" x14ac:dyDescent="0.2">
      <c r="A2030" s="363"/>
      <c r="B2030" s="348"/>
      <c r="C2030" s="372"/>
      <c r="D2030" s="350"/>
      <c r="E2030" s="350"/>
      <c r="F2030" s="351"/>
      <c r="G2030" s="350"/>
      <c r="H2030" s="350"/>
      <c r="I2030" s="354"/>
      <c r="J2030" s="353"/>
      <c r="K2030" s="353"/>
      <c r="L2030" s="354"/>
      <c r="M2030" s="353"/>
      <c r="N2030" s="371"/>
      <c r="O2030" s="317"/>
      <c r="P2030" s="317"/>
      <c r="Q2030" s="318"/>
    </row>
    <row r="2031" spans="1:17" x14ac:dyDescent="0.2">
      <c r="A2031" s="363"/>
      <c r="B2031" s="348"/>
      <c r="C2031" s="372"/>
      <c r="D2031" s="350"/>
      <c r="E2031" s="350"/>
      <c r="F2031" s="351"/>
      <c r="G2031" s="350"/>
      <c r="H2031" s="350"/>
      <c r="I2031" s="354"/>
      <c r="J2031" s="353"/>
      <c r="K2031" s="353"/>
      <c r="L2031" s="354"/>
      <c r="M2031" s="353"/>
      <c r="N2031" s="371"/>
      <c r="O2031" s="317"/>
      <c r="P2031" s="317"/>
      <c r="Q2031" s="318"/>
    </row>
    <row r="2032" spans="1:17" x14ac:dyDescent="0.2">
      <c r="A2032" s="363"/>
      <c r="B2032" s="348"/>
      <c r="C2032" s="372"/>
      <c r="D2032" s="350"/>
      <c r="E2032" s="350"/>
      <c r="F2032" s="351"/>
      <c r="G2032" s="350"/>
      <c r="H2032" s="350"/>
      <c r="I2032" s="354"/>
      <c r="J2032" s="353"/>
      <c r="K2032" s="353"/>
      <c r="L2032" s="354"/>
      <c r="M2032" s="353"/>
      <c r="N2032" s="371"/>
      <c r="O2032" s="317"/>
      <c r="P2032" s="317"/>
      <c r="Q2032" s="318"/>
    </row>
    <row r="2033" spans="1:17" x14ac:dyDescent="0.2">
      <c r="A2033" s="363"/>
      <c r="B2033" s="348"/>
      <c r="C2033" s="372"/>
      <c r="D2033" s="350"/>
      <c r="E2033" s="350"/>
      <c r="F2033" s="351"/>
      <c r="G2033" s="350"/>
      <c r="H2033" s="350"/>
      <c r="I2033" s="354"/>
      <c r="J2033" s="353"/>
      <c r="K2033" s="353"/>
      <c r="L2033" s="354"/>
      <c r="M2033" s="353"/>
      <c r="N2033" s="371"/>
      <c r="O2033" s="317"/>
      <c r="P2033" s="317"/>
      <c r="Q2033" s="318"/>
    </row>
    <row r="2034" spans="1:17" x14ac:dyDescent="0.2">
      <c r="A2034" s="363"/>
      <c r="B2034" s="348"/>
      <c r="C2034" s="372"/>
      <c r="D2034" s="350"/>
      <c r="E2034" s="350"/>
      <c r="F2034" s="351"/>
      <c r="G2034" s="350"/>
      <c r="H2034" s="350"/>
      <c r="I2034" s="354"/>
      <c r="J2034" s="353"/>
      <c r="K2034" s="353"/>
      <c r="L2034" s="354"/>
      <c r="M2034" s="353"/>
      <c r="N2034" s="371"/>
      <c r="O2034" s="317"/>
      <c r="P2034" s="317"/>
      <c r="Q2034" s="318"/>
    </row>
    <row r="2035" spans="1:17" x14ac:dyDescent="0.2">
      <c r="A2035" s="363"/>
      <c r="B2035" s="348"/>
      <c r="C2035" s="372"/>
      <c r="D2035" s="350"/>
      <c r="E2035" s="350"/>
      <c r="F2035" s="351"/>
      <c r="G2035" s="350"/>
      <c r="H2035" s="350"/>
      <c r="I2035" s="354"/>
      <c r="J2035" s="353"/>
      <c r="K2035" s="353"/>
      <c r="L2035" s="354"/>
      <c r="M2035" s="353"/>
      <c r="N2035" s="371"/>
      <c r="O2035" s="317"/>
      <c r="P2035" s="317"/>
      <c r="Q2035" s="318"/>
    </row>
    <row r="2036" spans="1:17" x14ac:dyDescent="0.2">
      <c r="A2036" s="363"/>
      <c r="B2036" s="348"/>
      <c r="C2036" s="372"/>
      <c r="D2036" s="350"/>
      <c r="E2036" s="350"/>
      <c r="F2036" s="351"/>
      <c r="G2036" s="350"/>
      <c r="H2036" s="350"/>
      <c r="I2036" s="354"/>
      <c r="J2036" s="353"/>
      <c r="K2036" s="353"/>
      <c r="L2036" s="354"/>
      <c r="M2036" s="353"/>
      <c r="N2036" s="371"/>
      <c r="O2036" s="317"/>
      <c r="P2036" s="317"/>
      <c r="Q2036" s="318"/>
    </row>
    <row r="2037" spans="1:17" x14ac:dyDescent="0.2">
      <c r="A2037" s="363"/>
      <c r="B2037" s="348"/>
      <c r="C2037" s="372"/>
      <c r="D2037" s="350"/>
      <c r="E2037" s="350"/>
      <c r="F2037" s="351"/>
      <c r="G2037" s="350"/>
      <c r="H2037" s="350"/>
      <c r="I2037" s="354"/>
      <c r="J2037" s="353"/>
      <c r="K2037" s="353"/>
      <c r="L2037" s="354"/>
      <c r="M2037" s="353"/>
      <c r="N2037" s="371"/>
      <c r="O2037" s="317"/>
      <c r="P2037" s="317"/>
      <c r="Q2037" s="318"/>
    </row>
    <row r="2038" spans="1:17" x14ac:dyDescent="0.2">
      <c r="A2038" s="363"/>
      <c r="B2038" s="348"/>
      <c r="C2038" s="372"/>
      <c r="D2038" s="350"/>
      <c r="E2038" s="350"/>
      <c r="F2038" s="351"/>
      <c r="G2038" s="350"/>
      <c r="H2038" s="350"/>
      <c r="I2038" s="354"/>
      <c r="J2038" s="353"/>
      <c r="K2038" s="353"/>
      <c r="L2038" s="354"/>
      <c r="M2038" s="353"/>
      <c r="N2038" s="371"/>
      <c r="O2038" s="317"/>
      <c r="P2038" s="317"/>
      <c r="Q2038" s="318"/>
    </row>
    <row r="2039" spans="1:17" x14ac:dyDescent="0.2">
      <c r="A2039" s="363"/>
      <c r="B2039" s="348"/>
      <c r="C2039" s="372"/>
      <c r="D2039" s="350"/>
      <c r="E2039" s="350"/>
      <c r="F2039" s="351"/>
      <c r="G2039" s="350"/>
      <c r="H2039" s="350"/>
      <c r="I2039" s="354"/>
      <c r="J2039" s="353"/>
      <c r="K2039" s="353"/>
      <c r="L2039" s="354"/>
      <c r="M2039" s="353"/>
      <c r="N2039" s="371"/>
      <c r="O2039" s="317"/>
      <c r="P2039" s="317"/>
      <c r="Q2039" s="318"/>
    </row>
    <row r="2040" spans="1:17" x14ac:dyDescent="0.2">
      <c r="A2040" s="363"/>
      <c r="B2040" s="348"/>
      <c r="C2040" s="372"/>
      <c r="D2040" s="350"/>
      <c r="E2040" s="350"/>
      <c r="F2040" s="351"/>
      <c r="G2040" s="350"/>
      <c r="H2040" s="350"/>
      <c r="I2040" s="354"/>
      <c r="J2040" s="353"/>
      <c r="K2040" s="353"/>
      <c r="L2040" s="354"/>
      <c r="M2040" s="353"/>
      <c r="N2040" s="371"/>
      <c r="O2040" s="317"/>
      <c r="P2040" s="317"/>
      <c r="Q2040" s="318"/>
    </row>
    <row r="2041" spans="1:17" x14ac:dyDescent="0.2">
      <c r="A2041" s="363"/>
      <c r="B2041" s="348"/>
      <c r="C2041" s="372"/>
      <c r="D2041" s="350"/>
      <c r="E2041" s="350"/>
      <c r="F2041" s="351"/>
      <c r="G2041" s="350"/>
      <c r="H2041" s="350"/>
      <c r="I2041" s="354"/>
      <c r="J2041" s="353"/>
      <c r="K2041" s="353"/>
      <c r="L2041" s="354"/>
      <c r="M2041" s="353"/>
      <c r="N2041" s="371"/>
      <c r="O2041" s="317"/>
      <c r="P2041" s="317"/>
      <c r="Q2041" s="318"/>
    </row>
    <row r="2042" spans="1:17" x14ac:dyDescent="0.2">
      <c r="A2042" s="363"/>
      <c r="B2042" s="348"/>
      <c r="C2042" s="372"/>
      <c r="D2042" s="350"/>
      <c r="E2042" s="350"/>
      <c r="F2042" s="351"/>
      <c r="G2042" s="350"/>
      <c r="H2042" s="350"/>
      <c r="I2042" s="354"/>
      <c r="J2042" s="353"/>
      <c r="K2042" s="353"/>
      <c r="L2042" s="354"/>
      <c r="M2042" s="353"/>
      <c r="N2042" s="371"/>
      <c r="O2042" s="317"/>
      <c r="P2042" s="317"/>
      <c r="Q2042" s="318"/>
    </row>
    <row r="2043" spans="1:17" x14ac:dyDescent="0.2">
      <c r="A2043" s="363"/>
      <c r="B2043" s="348"/>
      <c r="C2043" s="372"/>
      <c r="D2043" s="350"/>
      <c r="E2043" s="350"/>
      <c r="F2043" s="351"/>
      <c r="G2043" s="350"/>
      <c r="H2043" s="350"/>
      <c r="I2043" s="354"/>
      <c r="J2043" s="353"/>
      <c r="K2043" s="353"/>
      <c r="L2043" s="354"/>
      <c r="M2043" s="353"/>
      <c r="N2043" s="371"/>
      <c r="O2043" s="317"/>
      <c r="P2043" s="317"/>
      <c r="Q2043" s="318"/>
    </row>
    <row r="2044" spans="1:17" x14ac:dyDescent="0.2">
      <c r="A2044" s="363"/>
      <c r="B2044" s="348"/>
      <c r="C2044" s="372"/>
      <c r="D2044" s="350"/>
      <c r="E2044" s="350"/>
      <c r="F2044" s="351"/>
      <c r="G2044" s="350"/>
      <c r="H2044" s="350"/>
      <c r="I2044" s="354"/>
      <c r="J2044" s="353"/>
      <c r="K2044" s="353"/>
      <c r="L2044" s="354"/>
      <c r="M2044" s="353"/>
      <c r="N2044" s="371"/>
      <c r="O2044" s="317"/>
      <c r="P2044" s="317"/>
      <c r="Q2044" s="318"/>
    </row>
    <row r="2045" spans="1:17" x14ac:dyDescent="0.2">
      <c r="A2045" s="363"/>
      <c r="B2045" s="348"/>
      <c r="C2045" s="372"/>
      <c r="D2045" s="350"/>
      <c r="E2045" s="350"/>
      <c r="F2045" s="351"/>
      <c r="G2045" s="350"/>
      <c r="H2045" s="350"/>
      <c r="I2045" s="354"/>
      <c r="J2045" s="353"/>
      <c r="K2045" s="353"/>
      <c r="L2045" s="354"/>
      <c r="M2045" s="353"/>
      <c r="N2045" s="371"/>
      <c r="O2045" s="317"/>
      <c r="P2045" s="317"/>
      <c r="Q2045" s="318"/>
    </row>
    <row r="2046" spans="1:17" x14ac:dyDescent="0.2">
      <c r="A2046" s="363"/>
      <c r="B2046" s="348"/>
      <c r="C2046" s="372"/>
      <c r="D2046" s="350"/>
      <c r="E2046" s="350"/>
      <c r="F2046" s="351"/>
      <c r="G2046" s="350"/>
      <c r="H2046" s="350"/>
      <c r="I2046" s="354"/>
      <c r="J2046" s="353"/>
      <c r="K2046" s="353"/>
      <c r="L2046" s="354"/>
      <c r="M2046" s="353"/>
      <c r="N2046" s="371"/>
      <c r="O2046" s="317"/>
      <c r="P2046" s="317"/>
      <c r="Q2046" s="318"/>
    </row>
    <row r="2047" spans="1:17" x14ac:dyDescent="0.2">
      <c r="A2047" s="363"/>
      <c r="B2047" s="348"/>
      <c r="C2047" s="372"/>
      <c r="D2047" s="350"/>
      <c r="E2047" s="350"/>
      <c r="F2047" s="351"/>
      <c r="G2047" s="350"/>
      <c r="H2047" s="350"/>
      <c r="I2047" s="354"/>
      <c r="J2047" s="353"/>
      <c r="K2047" s="353"/>
      <c r="L2047" s="354"/>
      <c r="M2047" s="353"/>
      <c r="N2047" s="371"/>
      <c r="O2047" s="317"/>
      <c r="P2047" s="317"/>
      <c r="Q2047" s="318"/>
    </row>
    <row r="2048" spans="1:17" x14ac:dyDescent="0.2">
      <c r="A2048" s="363"/>
      <c r="B2048" s="348"/>
      <c r="C2048" s="372"/>
      <c r="D2048" s="350"/>
      <c r="E2048" s="350"/>
      <c r="F2048" s="351"/>
      <c r="G2048" s="350"/>
      <c r="H2048" s="350"/>
      <c r="I2048" s="354"/>
      <c r="J2048" s="353"/>
      <c r="K2048" s="353"/>
      <c r="L2048" s="354"/>
      <c r="M2048" s="353"/>
      <c r="N2048" s="371"/>
      <c r="O2048" s="317"/>
      <c r="P2048" s="317"/>
      <c r="Q2048" s="318"/>
    </row>
    <row r="2049" spans="1:17" x14ac:dyDescent="0.2">
      <c r="A2049" s="363"/>
      <c r="B2049" s="348"/>
      <c r="C2049" s="372"/>
      <c r="D2049" s="350"/>
      <c r="E2049" s="350"/>
      <c r="F2049" s="351"/>
      <c r="G2049" s="350"/>
      <c r="H2049" s="350"/>
      <c r="I2049" s="354"/>
      <c r="J2049" s="353"/>
      <c r="K2049" s="353"/>
      <c r="L2049" s="354"/>
      <c r="M2049" s="353"/>
      <c r="N2049" s="371"/>
      <c r="O2049" s="317"/>
      <c r="P2049" s="317"/>
      <c r="Q2049" s="318"/>
    </row>
    <row r="2050" spans="1:17" x14ac:dyDescent="0.2">
      <c r="A2050" s="363"/>
      <c r="B2050" s="348"/>
      <c r="C2050" s="372"/>
      <c r="D2050" s="350"/>
      <c r="E2050" s="350"/>
      <c r="F2050" s="351"/>
      <c r="G2050" s="350"/>
      <c r="H2050" s="350"/>
      <c r="I2050" s="354"/>
      <c r="J2050" s="353"/>
      <c r="K2050" s="353"/>
      <c r="L2050" s="354"/>
      <c r="M2050" s="353"/>
      <c r="N2050" s="371"/>
      <c r="O2050" s="317"/>
      <c r="P2050" s="317"/>
      <c r="Q2050" s="318"/>
    </row>
    <row r="2051" spans="1:17" x14ac:dyDescent="0.2">
      <c r="A2051" s="363"/>
      <c r="B2051" s="348"/>
      <c r="C2051" s="372"/>
      <c r="D2051" s="350"/>
      <c r="E2051" s="350"/>
      <c r="F2051" s="351"/>
      <c r="G2051" s="350"/>
      <c r="H2051" s="350"/>
      <c r="I2051" s="354"/>
      <c r="J2051" s="353"/>
      <c r="K2051" s="353"/>
      <c r="L2051" s="354"/>
      <c r="M2051" s="353"/>
      <c r="N2051" s="371"/>
      <c r="O2051" s="317"/>
      <c r="P2051" s="317"/>
      <c r="Q2051" s="318"/>
    </row>
    <row r="2052" spans="1:17" x14ac:dyDescent="0.2">
      <c r="A2052" s="363"/>
      <c r="B2052" s="348"/>
      <c r="C2052" s="372"/>
      <c r="D2052" s="350"/>
      <c r="E2052" s="350"/>
      <c r="F2052" s="351"/>
      <c r="G2052" s="350"/>
      <c r="H2052" s="350"/>
      <c r="I2052" s="354"/>
      <c r="J2052" s="353"/>
      <c r="K2052" s="353"/>
      <c r="L2052" s="354"/>
      <c r="M2052" s="353"/>
      <c r="N2052" s="371"/>
      <c r="O2052" s="317"/>
      <c r="P2052" s="317"/>
      <c r="Q2052" s="318"/>
    </row>
    <row r="2053" spans="1:17" x14ac:dyDescent="0.2">
      <c r="A2053" s="363"/>
      <c r="B2053" s="348"/>
      <c r="C2053" s="372"/>
      <c r="D2053" s="350"/>
      <c r="E2053" s="350"/>
      <c r="F2053" s="351"/>
      <c r="G2053" s="350"/>
      <c r="H2053" s="350"/>
      <c r="I2053" s="354"/>
      <c r="J2053" s="353"/>
      <c r="K2053" s="353"/>
      <c r="L2053" s="354"/>
      <c r="M2053" s="353"/>
      <c r="N2053" s="371"/>
      <c r="O2053" s="317"/>
      <c r="P2053" s="317"/>
      <c r="Q2053" s="318"/>
    </row>
    <row r="2054" spans="1:17" x14ac:dyDescent="0.2">
      <c r="A2054" s="363"/>
      <c r="B2054" s="348"/>
      <c r="C2054" s="372"/>
      <c r="D2054" s="350"/>
      <c r="E2054" s="350"/>
      <c r="F2054" s="351"/>
      <c r="G2054" s="350"/>
      <c r="H2054" s="350"/>
      <c r="I2054" s="354"/>
      <c r="J2054" s="353"/>
      <c r="K2054" s="353"/>
      <c r="L2054" s="354"/>
      <c r="M2054" s="353"/>
      <c r="N2054" s="371"/>
      <c r="O2054" s="317"/>
      <c r="P2054" s="317"/>
      <c r="Q2054" s="318"/>
    </row>
    <row r="2055" spans="1:17" x14ac:dyDescent="0.2">
      <c r="A2055" s="363"/>
      <c r="B2055" s="348"/>
      <c r="C2055" s="372"/>
      <c r="D2055" s="350"/>
      <c r="E2055" s="350"/>
      <c r="F2055" s="351"/>
      <c r="G2055" s="350"/>
      <c r="H2055" s="350"/>
      <c r="I2055" s="354"/>
      <c r="J2055" s="353"/>
      <c r="K2055" s="353"/>
      <c r="L2055" s="354"/>
      <c r="M2055" s="353"/>
      <c r="N2055" s="371"/>
      <c r="O2055" s="317"/>
      <c r="P2055" s="317"/>
      <c r="Q2055" s="318"/>
    </row>
    <row r="2056" spans="1:17" x14ac:dyDescent="0.2">
      <c r="A2056" s="363"/>
      <c r="B2056" s="348"/>
      <c r="C2056" s="372"/>
      <c r="D2056" s="350"/>
      <c r="E2056" s="350"/>
      <c r="F2056" s="351"/>
      <c r="G2056" s="350"/>
      <c r="H2056" s="350"/>
      <c r="I2056" s="354"/>
      <c r="J2056" s="353"/>
      <c r="K2056" s="353"/>
      <c r="L2056" s="354"/>
      <c r="M2056" s="353"/>
      <c r="N2056" s="371"/>
      <c r="O2056" s="317"/>
      <c r="P2056" s="317"/>
      <c r="Q2056" s="318"/>
    </row>
    <row r="2057" spans="1:17" x14ac:dyDescent="0.2">
      <c r="A2057" s="363"/>
      <c r="B2057" s="348"/>
      <c r="C2057" s="372"/>
      <c r="D2057" s="350"/>
      <c r="E2057" s="350"/>
      <c r="F2057" s="351"/>
      <c r="G2057" s="350"/>
      <c r="H2057" s="350"/>
      <c r="I2057" s="354"/>
      <c r="J2057" s="353"/>
      <c r="K2057" s="353"/>
      <c r="L2057" s="354"/>
      <c r="M2057" s="353"/>
      <c r="N2057" s="371"/>
      <c r="O2057" s="317"/>
      <c r="P2057" s="317"/>
      <c r="Q2057" s="318"/>
    </row>
    <row r="2058" spans="1:17" x14ac:dyDescent="0.2">
      <c r="A2058" s="363"/>
      <c r="B2058" s="348"/>
      <c r="C2058" s="372"/>
      <c r="D2058" s="350"/>
      <c r="E2058" s="350"/>
      <c r="F2058" s="351"/>
      <c r="G2058" s="350"/>
      <c r="H2058" s="350"/>
      <c r="I2058" s="354"/>
      <c r="J2058" s="353"/>
      <c r="K2058" s="353"/>
      <c r="L2058" s="354"/>
      <c r="M2058" s="353"/>
      <c r="N2058" s="371"/>
      <c r="O2058" s="317"/>
      <c r="P2058" s="317"/>
      <c r="Q2058" s="318"/>
    </row>
    <row r="2059" spans="1:17" x14ac:dyDescent="0.2">
      <c r="A2059" s="363"/>
      <c r="B2059" s="348"/>
      <c r="C2059" s="372"/>
      <c r="D2059" s="350"/>
      <c r="E2059" s="350"/>
      <c r="F2059" s="351"/>
      <c r="G2059" s="350"/>
      <c r="H2059" s="350"/>
      <c r="I2059" s="354"/>
      <c r="J2059" s="353"/>
      <c r="K2059" s="353"/>
      <c r="L2059" s="354"/>
      <c r="M2059" s="353"/>
      <c r="N2059" s="371"/>
      <c r="O2059" s="317"/>
      <c r="P2059" s="317"/>
      <c r="Q2059" s="318"/>
    </row>
    <row r="2060" spans="1:17" x14ac:dyDescent="0.2">
      <c r="A2060" s="363"/>
      <c r="B2060" s="348"/>
      <c r="C2060" s="372"/>
      <c r="D2060" s="350"/>
      <c r="E2060" s="350"/>
      <c r="F2060" s="351"/>
      <c r="G2060" s="350"/>
      <c r="H2060" s="350"/>
      <c r="I2060" s="354"/>
      <c r="J2060" s="353"/>
      <c r="K2060" s="353"/>
      <c r="L2060" s="354"/>
      <c r="M2060" s="353"/>
      <c r="N2060" s="371"/>
      <c r="O2060" s="317"/>
      <c r="P2060" s="317"/>
      <c r="Q2060" s="318"/>
    </row>
    <row r="2061" spans="1:17" x14ac:dyDescent="0.2">
      <c r="A2061" s="363"/>
      <c r="B2061" s="348"/>
      <c r="C2061" s="372"/>
      <c r="D2061" s="350"/>
      <c r="E2061" s="350"/>
      <c r="F2061" s="351"/>
      <c r="G2061" s="350"/>
      <c r="H2061" s="350"/>
      <c r="I2061" s="354"/>
      <c r="J2061" s="353"/>
      <c r="K2061" s="353"/>
      <c r="L2061" s="354"/>
      <c r="M2061" s="353"/>
      <c r="N2061" s="371"/>
      <c r="O2061" s="317"/>
      <c r="P2061" s="317"/>
      <c r="Q2061" s="318"/>
    </row>
    <row r="2062" spans="1:17" x14ac:dyDescent="0.2">
      <c r="A2062" s="363"/>
      <c r="B2062" s="348"/>
      <c r="C2062" s="372"/>
      <c r="D2062" s="350"/>
      <c r="E2062" s="350"/>
      <c r="F2062" s="351"/>
      <c r="G2062" s="350"/>
      <c r="H2062" s="350"/>
      <c r="I2062" s="354"/>
      <c r="J2062" s="353"/>
      <c r="K2062" s="353"/>
      <c r="L2062" s="354"/>
      <c r="M2062" s="353"/>
      <c r="N2062" s="371"/>
      <c r="O2062" s="317"/>
      <c r="P2062" s="317"/>
      <c r="Q2062" s="318"/>
    </row>
    <row r="2063" spans="1:17" x14ac:dyDescent="0.2">
      <c r="A2063" s="363"/>
      <c r="B2063" s="348"/>
      <c r="C2063" s="372"/>
      <c r="D2063" s="350"/>
      <c r="E2063" s="350"/>
      <c r="F2063" s="351"/>
      <c r="G2063" s="350"/>
      <c r="H2063" s="350"/>
      <c r="I2063" s="354"/>
      <c r="J2063" s="353"/>
      <c r="K2063" s="353"/>
      <c r="L2063" s="354"/>
      <c r="M2063" s="353"/>
      <c r="N2063" s="371"/>
      <c r="O2063" s="317"/>
      <c r="P2063" s="317"/>
      <c r="Q2063" s="318"/>
    </row>
    <row r="2064" spans="1:17" x14ac:dyDescent="0.2">
      <c r="A2064" s="363"/>
      <c r="B2064" s="348"/>
      <c r="C2064" s="372"/>
      <c r="D2064" s="350"/>
      <c r="E2064" s="350"/>
      <c r="F2064" s="351"/>
      <c r="G2064" s="350"/>
      <c r="H2064" s="350"/>
      <c r="I2064" s="354"/>
      <c r="J2064" s="353"/>
      <c r="K2064" s="353"/>
      <c r="L2064" s="354"/>
      <c r="M2064" s="353"/>
      <c r="N2064" s="371"/>
      <c r="O2064" s="317"/>
      <c r="P2064" s="317"/>
      <c r="Q2064" s="318"/>
    </row>
    <row r="2065" spans="1:17" x14ac:dyDescent="0.2">
      <c r="A2065" s="363"/>
      <c r="B2065" s="348"/>
      <c r="C2065" s="372"/>
      <c r="D2065" s="350"/>
      <c r="E2065" s="350"/>
      <c r="F2065" s="351"/>
      <c r="G2065" s="350"/>
      <c r="H2065" s="350"/>
      <c r="I2065" s="354"/>
      <c r="J2065" s="353"/>
      <c r="K2065" s="353"/>
      <c r="L2065" s="354"/>
      <c r="M2065" s="353"/>
      <c r="N2065" s="371"/>
      <c r="O2065" s="317"/>
      <c r="P2065" s="317"/>
      <c r="Q2065" s="318"/>
    </row>
    <row r="2066" spans="1:17" x14ac:dyDescent="0.2">
      <c r="A2066" s="363"/>
      <c r="B2066" s="348"/>
      <c r="C2066" s="372"/>
      <c r="D2066" s="350"/>
      <c r="E2066" s="350"/>
      <c r="F2066" s="351"/>
      <c r="G2066" s="350"/>
      <c r="H2066" s="350"/>
      <c r="I2066" s="354"/>
      <c r="J2066" s="353"/>
      <c r="K2066" s="353"/>
      <c r="L2066" s="354"/>
      <c r="M2066" s="353"/>
      <c r="N2066" s="371"/>
      <c r="O2066" s="317"/>
      <c r="P2066" s="317"/>
      <c r="Q2066" s="318"/>
    </row>
    <row r="2067" spans="1:17" x14ac:dyDescent="0.2">
      <c r="A2067" s="363"/>
      <c r="B2067" s="348"/>
      <c r="C2067" s="372"/>
      <c r="D2067" s="350"/>
      <c r="E2067" s="350"/>
      <c r="F2067" s="351"/>
      <c r="G2067" s="350"/>
      <c r="H2067" s="350"/>
      <c r="I2067" s="354"/>
      <c r="J2067" s="353"/>
      <c r="K2067" s="353"/>
      <c r="L2067" s="354"/>
      <c r="M2067" s="353"/>
      <c r="N2067" s="371"/>
      <c r="O2067" s="317"/>
      <c r="P2067" s="317"/>
      <c r="Q2067" s="318"/>
    </row>
    <row r="2068" spans="1:17" x14ac:dyDescent="0.2">
      <c r="A2068" s="363"/>
      <c r="B2068" s="348"/>
      <c r="C2068" s="372"/>
      <c r="D2068" s="350"/>
      <c r="E2068" s="350"/>
      <c r="F2068" s="351"/>
      <c r="G2068" s="350"/>
      <c r="H2068" s="350"/>
      <c r="I2068" s="354"/>
      <c r="J2068" s="353"/>
      <c r="K2068" s="353"/>
      <c r="L2068" s="354"/>
      <c r="M2068" s="353"/>
      <c r="N2068" s="371"/>
      <c r="O2068" s="317"/>
      <c r="P2068" s="317"/>
      <c r="Q2068" s="318"/>
    </row>
    <row r="2069" spans="1:17" x14ac:dyDescent="0.2">
      <c r="A2069" s="363"/>
      <c r="B2069" s="348"/>
      <c r="C2069" s="372"/>
      <c r="D2069" s="350"/>
      <c r="E2069" s="350"/>
      <c r="F2069" s="351"/>
      <c r="G2069" s="350"/>
      <c r="H2069" s="350"/>
      <c r="I2069" s="354"/>
      <c r="J2069" s="353"/>
      <c r="K2069" s="353"/>
      <c r="L2069" s="354"/>
      <c r="M2069" s="353"/>
      <c r="N2069" s="371"/>
      <c r="O2069" s="317"/>
      <c r="P2069" s="317"/>
      <c r="Q2069" s="318"/>
    </row>
    <row r="2070" spans="1:17" x14ac:dyDescent="0.2">
      <c r="A2070" s="363"/>
      <c r="B2070" s="348"/>
      <c r="C2070" s="372"/>
      <c r="D2070" s="350"/>
      <c r="E2070" s="350"/>
      <c r="F2070" s="351"/>
      <c r="G2070" s="350"/>
      <c r="H2070" s="350"/>
      <c r="I2070" s="354"/>
      <c r="J2070" s="353"/>
      <c r="K2070" s="353"/>
      <c r="L2070" s="354"/>
      <c r="M2070" s="353"/>
      <c r="N2070" s="371"/>
      <c r="O2070" s="317"/>
      <c r="P2070" s="317"/>
      <c r="Q2070" s="318"/>
    </row>
    <row r="2071" spans="1:17" x14ac:dyDescent="0.2">
      <c r="A2071" s="363"/>
      <c r="B2071" s="348"/>
      <c r="C2071" s="372"/>
      <c r="D2071" s="350"/>
      <c r="E2071" s="350"/>
      <c r="F2071" s="351"/>
      <c r="G2071" s="350"/>
      <c r="H2071" s="350"/>
      <c r="I2071" s="354"/>
      <c r="J2071" s="353"/>
      <c r="K2071" s="353"/>
      <c r="L2071" s="354"/>
      <c r="M2071" s="353"/>
      <c r="N2071" s="371"/>
      <c r="O2071" s="317"/>
      <c r="P2071" s="317"/>
      <c r="Q2071" s="318"/>
    </row>
    <row r="2072" spans="1:17" x14ac:dyDescent="0.2">
      <c r="A2072" s="363"/>
      <c r="B2072" s="348"/>
      <c r="C2072" s="372"/>
      <c r="D2072" s="350"/>
      <c r="E2072" s="350"/>
      <c r="F2072" s="351"/>
      <c r="G2072" s="350"/>
      <c r="H2072" s="350"/>
      <c r="I2072" s="354"/>
      <c r="J2072" s="353"/>
      <c r="K2072" s="353"/>
      <c r="L2072" s="354"/>
      <c r="M2072" s="353"/>
      <c r="N2072" s="371"/>
      <c r="O2072" s="317"/>
      <c r="P2072" s="317"/>
      <c r="Q2072" s="318"/>
    </row>
    <row r="2073" spans="1:17" x14ac:dyDescent="0.2">
      <c r="A2073" s="363"/>
      <c r="B2073" s="348"/>
      <c r="C2073" s="372"/>
      <c r="D2073" s="350"/>
      <c r="E2073" s="350"/>
      <c r="F2073" s="351"/>
      <c r="G2073" s="350"/>
      <c r="H2073" s="350"/>
      <c r="I2073" s="354"/>
      <c r="J2073" s="353"/>
      <c r="K2073" s="353"/>
      <c r="L2073" s="354"/>
      <c r="M2073" s="353"/>
      <c r="N2073" s="371"/>
      <c r="O2073" s="317"/>
      <c r="P2073" s="317"/>
      <c r="Q2073" s="318"/>
    </row>
    <row r="2074" spans="1:17" x14ac:dyDescent="0.2">
      <c r="A2074" s="363"/>
      <c r="B2074" s="348"/>
      <c r="C2074" s="372"/>
      <c r="D2074" s="350"/>
      <c r="E2074" s="350"/>
      <c r="F2074" s="351"/>
      <c r="G2074" s="350"/>
      <c r="H2074" s="350"/>
      <c r="I2074" s="354"/>
      <c r="J2074" s="353"/>
      <c r="K2074" s="353"/>
      <c r="L2074" s="354"/>
      <c r="M2074" s="353"/>
      <c r="N2074" s="371"/>
      <c r="O2074" s="317"/>
      <c r="P2074" s="317"/>
      <c r="Q2074" s="318"/>
    </row>
    <row r="2075" spans="1:17" x14ac:dyDescent="0.2">
      <c r="A2075" s="363"/>
      <c r="B2075" s="348"/>
      <c r="C2075" s="372"/>
      <c r="D2075" s="350"/>
      <c r="E2075" s="350"/>
      <c r="F2075" s="351"/>
      <c r="G2075" s="350"/>
      <c r="H2075" s="350"/>
      <c r="I2075" s="354"/>
      <c r="J2075" s="353"/>
      <c r="K2075" s="353"/>
      <c r="L2075" s="354"/>
      <c r="M2075" s="353"/>
      <c r="N2075" s="371"/>
      <c r="O2075" s="317"/>
      <c r="P2075" s="317"/>
      <c r="Q2075" s="318"/>
    </row>
    <row r="2076" spans="1:17" x14ac:dyDescent="0.2">
      <c r="A2076" s="363"/>
      <c r="B2076" s="348"/>
      <c r="C2076" s="372"/>
      <c r="D2076" s="350"/>
      <c r="E2076" s="350"/>
      <c r="F2076" s="351"/>
      <c r="G2076" s="350"/>
      <c r="H2076" s="350"/>
      <c r="I2076" s="354"/>
      <c r="J2076" s="353"/>
      <c r="K2076" s="353"/>
      <c r="L2076" s="354"/>
      <c r="M2076" s="353"/>
      <c r="N2076" s="371"/>
      <c r="O2076" s="317"/>
      <c r="P2076" s="317"/>
      <c r="Q2076" s="318"/>
    </row>
    <row r="2077" spans="1:17" x14ac:dyDescent="0.2">
      <c r="A2077" s="363"/>
      <c r="B2077" s="348"/>
      <c r="C2077" s="372"/>
      <c r="D2077" s="350"/>
      <c r="E2077" s="350"/>
      <c r="F2077" s="351"/>
      <c r="G2077" s="350"/>
      <c r="H2077" s="350"/>
      <c r="I2077" s="354"/>
      <c r="J2077" s="353"/>
      <c r="K2077" s="353"/>
      <c r="L2077" s="354"/>
      <c r="M2077" s="353"/>
      <c r="N2077" s="371"/>
      <c r="O2077" s="317"/>
      <c r="P2077" s="317"/>
      <c r="Q2077" s="318"/>
    </row>
    <row r="2078" spans="1:17" x14ac:dyDescent="0.2">
      <c r="A2078" s="363"/>
      <c r="B2078" s="348"/>
      <c r="C2078" s="372"/>
      <c r="D2078" s="350"/>
      <c r="E2078" s="350"/>
      <c r="F2078" s="351"/>
      <c r="G2078" s="350"/>
      <c r="H2078" s="350"/>
      <c r="I2078" s="354"/>
      <c r="J2078" s="353"/>
      <c r="K2078" s="353"/>
      <c r="L2078" s="354"/>
      <c r="M2078" s="353"/>
      <c r="N2078" s="371"/>
      <c r="O2078" s="317"/>
      <c r="P2078" s="317"/>
      <c r="Q2078" s="318"/>
    </row>
    <row r="2079" spans="1:17" x14ac:dyDescent="0.2">
      <c r="A2079" s="363"/>
      <c r="B2079" s="348"/>
      <c r="C2079" s="372"/>
      <c r="D2079" s="350"/>
      <c r="E2079" s="350"/>
      <c r="F2079" s="351"/>
      <c r="G2079" s="350"/>
      <c r="H2079" s="350"/>
      <c r="I2079" s="354"/>
      <c r="J2079" s="353"/>
      <c r="K2079" s="353"/>
      <c r="L2079" s="354"/>
      <c r="M2079" s="353"/>
      <c r="N2079" s="371"/>
      <c r="O2079" s="317"/>
      <c r="P2079" s="317"/>
      <c r="Q2079" s="318"/>
    </row>
    <row r="2080" spans="1:17" x14ac:dyDescent="0.2">
      <c r="A2080" s="363"/>
      <c r="B2080" s="348"/>
      <c r="C2080" s="372"/>
      <c r="D2080" s="350"/>
      <c r="E2080" s="350"/>
      <c r="F2080" s="351"/>
      <c r="G2080" s="350"/>
      <c r="H2080" s="350"/>
      <c r="I2080" s="354"/>
      <c r="J2080" s="353"/>
      <c r="K2080" s="353"/>
      <c r="L2080" s="354"/>
      <c r="M2080" s="353"/>
      <c r="N2080" s="371"/>
      <c r="O2080" s="317"/>
      <c r="P2080" s="317"/>
      <c r="Q2080" s="318"/>
    </row>
    <row r="2081" spans="1:17" x14ac:dyDescent="0.2">
      <c r="A2081" s="363"/>
      <c r="B2081" s="348"/>
      <c r="C2081" s="372"/>
      <c r="D2081" s="350"/>
      <c r="E2081" s="350"/>
      <c r="F2081" s="351"/>
      <c r="G2081" s="350"/>
      <c r="H2081" s="350"/>
      <c r="I2081" s="354"/>
      <c r="J2081" s="353"/>
      <c r="K2081" s="353"/>
      <c r="L2081" s="354"/>
      <c r="M2081" s="353"/>
      <c r="N2081" s="371"/>
      <c r="O2081" s="317"/>
      <c r="P2081" s="317"/>
      <c r="Q2081" s="318"/>
    </row>
    <row r="2082" spans="1:17" x14ac:dyDescent="0.2">
      <c r="A2082" s="363"/>
      <c r="B2082" s="348"/>
      <c r="C2082" s="372"/>
      <c r="D2082" s="350"/>
      <c r="E2082" s="350"/>
      <c r="F2082" s="351"/>
      <c r="G2082" s="350"/>
      <c r="H2082" s="350"/>
      <c r="I2082" s="354"/>
      <c r="J2082" s="353"/>
      <c r="K2082" s="353"/>
      <c r="L2082" s="354"/>
      <c r="M2082" s="353"/>
      <c r="N2082" s="371"/>
      <c r="O2082" s="317"/>
      <c r="P2082" s="317"/>
      <c r="Q2082" s="318"/>
    </row>
    <row r="2083" spans="1:17" x14ac:dyDescent="0.2">
      <c r="A2083" s="363"/>
      <c r="B2083" s="348"/>
      <c r="C2083" s="372"/>
      <c r="D2083" s="350"/>
      <c r="E2083" s="350"/>
      <c r="F2083" s="351"/>
      <c r="G2083" s="350"/>
      <c r="H2083" s="350"/>
      <c r="I2083" s="354"/>
      <c r="J2083" s="353"/>
      <c r="K2083" s="353"/>
      <c r="L2083" s="354"/>
      <c r="M2083" s="353"/>
      <c r="N2083" s="371"/>
      <c r="O2083" s="317"/>
      <c r="P2083" s="317"/>
      <c r="Q2083" s="318"/>
    </row>
    <row r="2084" spans="1:17" x14ac:dyDescent="0.2">
      <c r="A2084" s="363"/>
      <c r="B2084" s="348"/>
      <c r="C2084" s="372"/>
      <c r="D2084" s="350"/>
      <c r="E2084" s="350"/>
      <c r="F2084" s="351"/>
      <c r="G2084" s="350"/>
      <c r="H2084" s="350"/>
      <c r="I2084" s="354"/>
      <c r="J2084" s="353"/>
      <c r="K2084" s="353"/>
      <c r="L2084" s="354"/>
      <c r="M2084" s="353"/>
      <c r="N2084" s="371"/>
      <c r="O2084" s="317"/>
      <c r="P2084" s="317"/>
      <c r="Q2084" s="318"/>
    </row>
    <row r="2085" spans="1:17" x14ac:dyDescent="0.2">
      <c r="A2085" s="363"/>
      <c r="B2085" s="348"/>
      <c r="C2085" s="372"/>
      <c r="D2085" s="350"/>
      <c r="E2085" s="350"/>
      <c r="F2085" s="351"/>
      <c r="G2085" s="350"/>
      <c r="H2085" s="350"/>
      <c r="I2085" s="354"/>
      <c r="J2085" s="353"/>
      <c r="K2085" s="353"/>
      <c r="L2085" s="354"/>
      <c r="M2085" s="353"/>
      <c r="N2085" s="371"/>
      <c r="O2085" s="317"/>
      <c r="P2085" s="317"/>
      <c r="Q2085" s="318"/>
    </row>
    <row r="2086" spans="1:17" x14ac:dyDescent="0.2">
      <c r="A2086" s="363"/>
      <c r="B2086" s="348"/>
      <c r="C2086" s="372"/>
      <c r="D2086" s="350"/>
      <c r="E2086" s="350"/>
      <c r="F2086" s="351"/>
      <c r="G2086" s="350"/>
      <c r="H2086" s="350"/>
      <c r="I2086" s="354"/>
      <c r="J2086" s="353"/>
      <c r="K2086" s="353"/>
      <c r="L2086" s="354"/>
      <c r="M2086" s="353"/>
      <c r="N2086" s="371"/>
      <c r="O2086" s="317"/>
      <c r="P2086" s="317"/>
      <c r="Q2086" s="318"/>
    </row>
    <row r="2087" spans="1:17" x14ac:dyDescent="0.2">
      <c r="A2087" s="363"/>
      <c r="B2087" s="348"/>
      <c r="C2087" s="372"/>
      <c r="D2087" s="350"/>
      <c r="E2087" s="350"/>
      <c r="F2087" s="351"/>
      <c r="G2087" s="350"/>
      <c r="H2087" s="350"/>
      <c r="I2087" s="354"/>
      <c r="J2087" s="353"/>
      <c r="K2087" s="353"/>
      <c r="L2087" s="354"/>
      <c r="M2087" s="353"/>
      <c r="N2087" s="371"/>
      <c r="O2087" s="317"/>
      <c r="P2087" s="317"/>
      <c r="Q2087" s="318"/>
    </row>
    <row r="2088" spans="1:17" x14ac:dyDescent="0.2">
      <c r="A2088" s="363"/>
      <c r="B2088" s="348"/>
      <c r="C2088" s="372"/>
      <c r="D2088" s="350"/>
      <c r="E2088" s="350"/>
      <c r="F2088" s="351"/>
      <c r="G2088" s="350"/>
      <c r="H2088" s="350"/>
      <c r="I2088" s="354"/>
      <c r="J2088" s="353"/>
      <c r="K2088" s="353"/>
      <c r="L2088" s="354"/>
      <c r="M2088" s="353"/>
      <c r="N2088" s="371"/>
      <c r="O2088" s="317"/>
      <c r="P2088" s="317"/>
      <c r="Q2088" s="318"/>
    </row>
    <row r="2089" spans="1:17" x14ac:dyDescent="0.2">
      <c r="A2089" s="363"/>
      <c r="B2089" s="348"/>
      <c r="C2089" s="372"/>
      <c r="D2089" s="350"/>
      <c r="E2089" s="350"/>
      <c r="F2089" s="351"/>
      <c r="G2089" s="350"/>
      <c r="H2089" s="350"/>
      <c r="I2089" s="354"/>
      <c r="J2089" s="353"/>
      <c r="K2089" s="353"/>
      <c r="L2089" s="354"/>
      <c r="M2089" s="353"/>
      <c r="N2089" s="371"/>
      <c r="O2089" s="317"/>
      <c r="P2089" s="317"/>
      <c r="Q2089" s="318"/>
    </row>
    <row r="2090" spans="1:17" x14ac:dyDescent="0.2">
      <c r="A2090" s="363"/>
      <c r="B2090" s="348"/>
      <c r="C2090" s="372"/>
      <c r="D2090" s="350"/>
      <c r="E2090" s="350"/>
      <c r="F2090" s="351"/>
      <c r="G2090" s="350"/>
      <c r="H2090" s="350"/>
      <c r="I2090" s="354"/>
      <c r="J2090" s="353"/>
      <c r="K2090" s="353"/>
      <c r="L2090" s="354"/>
      <c r="M2090" s="353"/>
      <c r="N2090" s="371"/>
      <c r="O2090" s="317"/>
      <c r="P2090" s="317"/>
      <c r="Q2090" s="318"/>
    </row>
    <row r="2091" spans="1:17" x14ac:dyDescent="0.2">
      <c r="A2091" s="363"/>
      <c r="B2091" s="348"/>
      <c r="C2091" s="372"/>
      <c r="D2091" s="350"/>
      <c r="E2091" s="350"/>
      <c r="F2091" s="351"/>
      <c r="G2091" s="350"/>
      <c r="H2091" s="350"/>
      <c r="I2091" s="354"/>
      <c r="J2091" s="353"/>
      <c r="K2091" s="353"/>
      <c r="L2091" s="354"/>
      <c r="M2091" s="353"/>
      <c r="N2091" s="371"/>
      <c r="O2091" s="317"/>
      <c r="P2091" s="317"/>
      <c r="Q2091" s="318"/>
    </row>
    <row r="2092" spans="1:17" x14ac:dyDescent="0.2">
      <c r="A2092" s="363"/>
      <c r="B2092" s="348"/>
      <c r="C2092" s="372"/>
      <c r="D2092" s="350"/>
      <c r="E2092" s="350"/>
      <c r="F2092" s="351"/>
      <c r="G2092" s="350"/>
      <c r="H2092" s="350"/>
      <c r="I2092" s="354"/>
      <c r="J2092" s="353"/>
      <c r="K2092" s="353"/>
      <c r="L2092" s="354"/>
      <c r="M2092" s="353"/>
      <c r="N2092" s="371"/>
      <c r="O2092" s="317"/>
      <c r="P2092" s="317"/>
      <c r="Q2092" s="318"/>
    </row>
    <row r="2093" spans="1:17" x14ac:dyDescent="0.2">
      <c r="A2093" s="363"/>
      <c r="B2093" s="348"/>
      <c r="C2093" s="372"/>
      <c r="D2093" s="350"/>
      <c r="E2093" s="350"/>
      <c r="F2093" s="351"/>
      <c r="G2093" s="350"/>
      <c r="H2093" s="350"/>
      <c r="I2093" s="354"/>
      <c r="J2093" s="353"/>
      <c r="K2093" s="353"/>
      <c r="L2093" s="354"/>
      <c r="M2093" s="353"/>
      <c r="N2093" s="371"/>
      <c r="O2093" s="317"/>
      <c r="P2093" s="317"/>
      <c r="Q2093" s="318"/>
    </row>
    <row r="2094" spans="1:17" x14ac:dyDescent="0.2">
      <c r="A2094" s="363"/>
      <c r="B2094" s="348"/>
      <c r="C2094" s="372"/>
      <c r="D2094" s="350"/>
      <c r="E2094" s="350"/>
      <c r="F2094" s="351"/>
      <c r="G2094" s="350"/>
      <c r="H2094" s="350"/>
      <c r="I2094" s="354"/>
      <c r="J2094" s="353"/>
      <c r="K2094" s="353"/>
      <c r="L2094" s="354"/>
      <c r="M2094" s="353"/>
      <c r="N2094" s="371"/>
      <c r="O2094" s="317"/>
      <c r="P2094" s="317"/>
      <c r="Q2094" s="318"/>
    </row>
    <row r="2095" spans="1:17" x14ac:dyDescent="0.2">
      <c r="A2095" s="363"/>
      <c r="B2095" s="348"/>
      <c r="C2095" s="372"/>
      <c r="D2095" s="350"/>
      <c r="E2095" s="350"/>
      <c r="F2095" s="351"/>
      <c r="G2095" s="350"/>
      <c r="H2095" s="350"/>
      <c r="I2095" s="354"/>
      <c r="J2095" s="353"/>
      <c r="K2095" s="353"/>
      <c r="L2095" s="354"/>
      <c r="M2095" s="353"/>
      <c r="N2095" s="371"/>
      <c r="O2095" s="317"/>
      <c r="P2095" s="317"/>
      <c r="Q2095" s="318"/>
    </row>
    <row r="2096" spans="1:17" x14ac:dyDescent="0.2">
      <c r="A2096" s="363"/>
      <c r="B2096" s="348"/>
      <c r="C2096" s="372"/>
      <c r="D2096" s="350"/>
      <c r="E2096" s="350"/>
      <c r="F2096" s="351"/>
      <c r="G2096" s="350"/>
      <c r="H2096" s="350"/>
      <c r="I2096" s="354"/>
      <c r="J2096" s="353"/>
      <c r="K2096" s="353"/>
      <c r="L2096" s="354"/>
      <c r="M2096" s="353"/>
      <c r="N2096" s="371"/>
      <c r="O2096" s="317"/>
      <c r="P2096" s="317"/>
      <c r="Q2096" s="318"/>
    </row>
    <row r="2097" spans="1:17" x14ac:dyDescent="0.2">
      <c r="A2097" s="363"/>
      <c r="B2097" s="348"/>
      <c r="C2097" s="372"/>
      <c r="D2097" s="350"/>
      <c r="E2097" s="350"/>
      <c r="F2097" s="351"/>
      <c r="G2097" s="350"/>
      <c r="H2097" s="350"/>
      <c r="I2097" s="354"/>
      <c r="J2097" s="353"/>
      <c r="K2097" s="353"/>
      <c r="L2097" s="354"/>
      <c r="M2097" s="353"/>
      <c r="N2097" s="371"/>
      <c r="O2097" s="317"/>
      <c r="P2097" s="317"/>
      <c r="Q2097" s="318"/>
    </row>
    <row r="2098" spans="1:17" x14ac:dyDescent="0.2">
      <c r="A2098" s="363"/>
      <c r="B2098" s="348"/>
      <c r="C2098" s="372"/>
      <c r="D2098" s="350"/>
      <c r="E2098" s="350"/>
      <c r="F2098" s="351"/>
      <c r="G2098" s="350"/>
      <c r="H2098" s="350"/>
      <c r="I2098" s="354"/>
      <c r="J2098" s="353"/>
      <c r="K2098" s="353"/>
      <c r="L2098" s="354"/>
      <c r="M2098" s="353"/>
      <c r="N2098" s="371"/>
      <c r="O2098" s="317"/>
      <c r="P2098" s="317"/>
      <c r="Q2098" s="318"/>
    </row>
    <row r="2099" spans="1:17" x14ac:dyDescent="0.2">
      <c r="A2099" s="363"/>
      <c r="B2099" s="348"/>
      <c r="C2099" s="372"/>
      <c r="D2099" s="350"/>
      <c r="E2099" s="350"/>
      <c r="F2099" s="351"/>
      <c r="G2099" s="350"/>
      <c r="H2099" s="350"/>
      <c r="I2099" s="354"/>
      <c r="J2099" s="353"/>
      <c r="K2099" s="353"/>
      <c r="L2099" s="354"/>
      <c r="M2099" s="353"/>
      <c r="N2099" s="371"/>
      <c r="O2099" s="317"/>
      <c r="P2099" s="317"/>
      <c r="Q2099" s="318"/>
    </row>
    <row r="2100" spans="1:17" x14ac:dyDescent="0.2">
      <c r="A2100" s="363"/>
      <c r="B2100" s="348"/>
      <c r="C2100" s="372"/>
      <c r="D2100" s="350"/>
      <c r="E2100" s="350"/>
      <c r="F2100" s="351"/>
      <c r="G2100" s="350"/>
      <c r="H2100" s="350"/>
      <c r="I2100" s="354"/>
      <c r="J2100" s="353"/>
      <c r="K2100" s="353"/>
      <c r="L2100" s="354"/>
      <c r="M2100" s="353"/>
      <c r="N2100" s="371"/>
      <c r="O2100" s="317"/>
      <c r="P2100" s="317"/>
      <c r="Q2100" s="318"/>
    </row>
    <row r="2101" spans="1:17" x14ac:dyDescent="0.2">
      <c r="A2101" s="363"/>
      <c r="B2101" s="348"/>
      <c r="C2101" s="372"/>
      <c r="D2101" s="350"/>
      <c r="E2101" s="350"/>
      <c r="F2101" s="351"/>
      <c r="G2101" s="350"/>
      <c r="H2101" s="350"/>
      <c r="I2101" s="354"/>
      <c r="J2101" s="353"/>
      <c r="K2101" s="353"/>
      <c r="L2101" s="354"/>
      <c r="M2101" s="353"/>
      <c r="N2101" s="371"/>
      <c r="O2101" s="317"/>
      <c r="P2101" s="317"/>
      <c r="Q2101" s="318"/>
    </row>
    <row r="2102" spans="1:17" x14ac:dyDescent="0.2">
      <c r="A2102" s="363"/>
      <c r="B2102" s="348"/>
      <c r="C2102" s="372"/>
      <c r="D2102" s="350"/>
      <c r="E2102" s="350"/>
      <c r="F2102" s="351"/>
      <c r="G2102" s="350"/>
      <c r="H2102" s="350"/>
      <c r="I2102" s="354"/>
      <c r="J2102" s="353"/>
      <c r="K2102" s="353"/>
      <c r="L2102" s="354"/>
      <c r="M2102" s="353"/>
      <c r="N2102" s="371"/>
      <c r="O2102" s="317"/>
      <c r="P2102" s="317"/>
      <c r="Q2102" s="318"/>
    </row>
    <row r="2103" spans="1:17" x14ac:dyDescent="0.2">
      <c r="A2103" s="363"/>
      <c r="B2103" s="348"/>
      <c r="C2103" s="372"/>
      <c r="D2103" s="350"/>
      <c r="E2103" s="350"/>
      <c r="F2103" s="351"/>
      <c r="G2103" s="350"/>
      <c r="H2103" s="350"/>
      <c r="I2103" s="354"/>
      <c r="J2103" s="353"/>
      <c r="K2103" s="353"/>
      <c r="L2103" s="354"/>
      <c r="M2103" s="353"/>
      <c r="N2103" s="371"/>
      <c r="O2103" s="317"/>
      <c r="P2103" s="317"/>
      <c r="Q2103" s="318"/>
    </row>
    <row r="2104" spans="1:17" x14ac:dyDescent="0.2">
      <c r="A2104" s="363"/>
      <c r="B2104" s="348"/>
      <c r="C2104" s="372"/>
      <c r="D2104" s="350"/>
      <c r="E2104" s="350"/>
      <c r="F2104" s="351"/>
      <c r="G2104" s="350"/>
      <c r="H2104" s="350"/>
      <c r="I2104" s="354"/>
      <c r="J2104" s="353"/>
      <c r="K2104" s="353"/>
      <c r="L2104" s="354"/>
      <c r="M2104" s="353"/>
      <c r="N2104" s="371"/>
      <c r="O2104" s="317"/>
      <c r="P2104" s="317"/>
      <c r="Q2104" s="318"/>
    </row>
    <row r="2105" spans="1:17" x14ac:dyDescent="0.2">
      <c r="A2105" s="363"/>
      <c r="B2105" s="348"/>
      <c r="C2105" s="372"/>
      <c r="D2105" s="350"/>
      <c r="E2105" s="350"/>
      <c r="F2105" s="351"/>
      <c r="G2105" s="350"/>
      <c r="H2105" s="350"/>
      <c r="I2105" s="354"/>
      <c r="J2105" s="353"/>
      <c r="K2105" s="353"/>
      <c r="L2105" s="354"/>
      <c r="M2105" s="353"/>
      <c r="N2105" s="371"/>
      <c r="O2105" s="317"/>
      <c r="P2105" s="317"/>
      <c r="Q2105" s="318"/>
    </row>
    <row r="2106" spans="1:17" x14ac:dyDescent="0.2">
      <c r="A2106" s="363"/>
      <c r="B2106" s="348"/>
      <c r="C2106" s="372"/>
      <c r="D2106" s="350"/>
      <c r="E2106" s="350"/>
      <c r="F2106" s="351"/>
      <c r="G2106" s="350"/>
      <c r="H2106" s="350"/>
      <c r="I2106" s="354"/>
      <c r="J2106" s="353"/>
      <c r="K2106" s="353"/>
      <c r="L2106" s="354"/>
      <c r="M2106" s="353"/>
      <c r="N2106" s="371"/>
      <c r="O2106" s="317"/>
      <c r="P2106" s="317"/>
      <c r="Q2106" s="318"/>
    </row>
    <row r="2107" spans="1:17" x14ac:dyDescent="0.2">
      <c r="A2107" s="363"/>
      <c r="B2107" s="348"/>
      <c r="C2107" s="372"/>
      <c r="D2107" s="350"/>
      <c r="E2107" s="350"/>
      <c r="F2107" s="351"/>
      <c r="G2107" s="350"/>
      <c r="H2107" s="350"/>
      <c r="I2107" s="354"/>
      <c r="J2107" s="353"/>
      <c r="K2107" s="353"/>
      <c r="L2107" s="354"/>
      <c r="M2107" s="353"/>
      <c r="N2107" s="371"/>
      <c r="O2107" s="317"/>
      <c r="P2107" s="317"/>
      <c r="Q2107" s="318"/>
    </row>
    <row r="2108" spans="1:17" x14ac:dyDescent="0.2">
      <c r="A2108" s="363"/>
      <c r="B2108" s="348"/>
      <c r="C2108" s="372"/>
      <c r="D2108" s="350"/>
      <c r="E2108" s="350"/>
      <c r="F2108" s="351"/>
      <c r="G2108" s="350"/>
      <c r="H2108" s="350"/>
      <c r="I2108" s="354"/>
      <c r="J2108" s="353"/>
      <c r="K2108" s="353"/>
      <c r="L2108" s="354"/>
      <c r="M2108" s="353"/>
      <c r="N2108" s="371"/>
      <c r="O2108" s="317"/>
      <c r="P2108" s="317"/>
      <c r="Q2108" s="318"/>
    </row>
    <row r="2109" spans="1:17" x14ac:dyDescent="0.2">
      <c r="A2109" s="363"/>
      <c r="B2109" s="348"/>
      <c r="C2109" s="372"/>
      <c r="D2109" s="350"/>
      <c r="E2109" s="350"/>
      <c r="F2109" s="351"/>
      <c r="G2109" s="350"/>
      <c r="H2109" s="350"/>
      <c r="I2109" s="354"/>
      <c r="J2109" s="353"/>
      <c r="K2109" s="353"/>
      <c r="L2109" s="354"/>
      <c r="M2109" s="353"/>
      <c r="N2109" s="371"/>
      <c r="O2109" s="317"/>
      <c r="P2109" s="317"/>
      <c r="Q2109" s="318"/>
    </row>
    <row r="2110" spans="1:17" x14ac:dyDescent="0.2">
      <c r="A2110" s="363"/>
      <c r="B2110" s="348"/>
      <c r="C2110" s="372"/>
      <c r="D2110" s="350"/>
      <c r="E2110" s="350"/>
      <c r="F2110" s="351"/>
      <c r="G2110" s="350"/>
      <c r="H2110" s="350"/>
      <c r="I2110" s="354"/>
      <c r="J2110" s="353"/>
      <c r="K2110" s="353"/>
      <c r="L2110" s="354"/>
      <c r="M2110" s="353"/>
      <c r="N2110" s="371"/>
      <c r="O2110" s="317"/>
      <c r="P2110" s="317"/>
      <c r="Q2110" s="318"/>
    </row>
    <row r="2111" spans="1:17" x14ac:dyDescent="0.2">
      <c r="A2111" s="363"/>
      <c r="B2111" s="348"/>
      <c r="C2111" s="372"/>
      <c r="D2111" s="350"/>
      <c r="E2111" s="350"/>
      <c r="F2111" s="351"/>
      <c r="G2111" s="350"/>
      <c r="H2111" s="350"/>
      <c r="I2111" s="354"/>
      <c r="J2111" s="353"/>
      <c r="K2111" s="353"/>
      <c r="L2111" s="354"/>
      <c r="M2111" s="353"/>
      <c r="N2111" s="371"/>
      <c r="O2111" s="317"/>
      <c r="P2111" s="317"/>
      <c r="Q2111" s="318"/>
    </row>
    <row r="2112" spans="1:17" x14ac:dyDescent="0.2">
      <c r="A2112" s="363"/>
      <c r="B2112" s="348"/>
      <c r="C2112" s="372"/>
      <c r="D2112" s="350"/>
      <c r="E2112" s="350"/>
      <c r="F2112" s="351"/>
      <c r="G2112" s="350"/>
      <c r="H2112" s="350"/>
      <c r="I2112" s="354"/>
      <c r="J2112" s="353"/>
      <c r="K2112" s="353"/>
      <c r="L2112" s="354"/>
      <c r="M2112" s="353"/>
      <c r="N2112" s="371"/>
      <c r="O2112" s="317"/>
      <c r="P2112" s="317"/>
      <c r="Q2112" s="318"/>
    </row>
    <row r="2113" spans="1:17" x14ac:dyDescent="0.2">
      <c r="A2113" s="363"/>
      <c r="B2113" s="348"/>
      <c r="C2113" s="372"/>
      <c r="D2113" s="350"/>
      <c r="E2113" s="350"/>
      <c r="F2113" s="351"/>
      <c r="G2113" s="350"/>
      <c r="H2113" s="350"/>
      <c r="I2113" s="354"/>
      <c r="J2113" s="353"/>
      <c r="K2113" s="353"/>
      <c r="L2113" s="354"/>
      <c r="M2113" s="353"/>
      <c r="N2113" s="371"/>
      <c r="O2113" s="317"/>
      <c r="P2113" s="317"/>
      <c r="Q2113" s="318"/>
    </row>
    <row r="2114" spans="1:17" x14ac:dyDescent="0.2">
      <c r="A2114" s="363"/>
      <c r="B2114" s="348"/>
      <c r="C2114" s="372"/>
      <c r="D2114" s="350"/>
      <c r="E2114" s="350"/>
      <c r="F2114" s="351"/>
      <c r="G2114" s="350"/>
      <c r="H2114" s="350"/>
      <c r="I2114" s="354"/>
      <c r="J2114" s="353"/>
      <c r="K2114" s="353"/>
      <c r="L2114" s="354"/>
      <c r="M2114" s="353"/>
      <c r="N2114" s="371"/>
      <c r="O2114" s="317"/>
      <c r="P2114" s="317"/>
      <c r="Q2114" s="318"/>
    </row>
    <row r="2115" spans="1:17" x14ac:dyDescent="0.2">
      <c r="A2115" s="363"/>
      <c r="B2115" s="348"/>
      <c r="C2115" s="372"/>
      <c r="D2115" s="350"/>
      <c r="E2115" s="350"/>
      <c r="F2115" s="351"/>
      <c r="G2115" s="350"/>
      <c r="H2115" s="350"/>
      <c r="I2115" s="354"/>
      <c r="J2115" s="353"/>
      <c r="K2115" s="353"/>
      <c r="L2115" s="354"/>
      <c r="M2115" s="353"/>
      <c r="N2115" s="371"/>
      <c r="O2115" s="317"/>
      <c r="P2115" s="317"/>
      <c r="Q2115" s="318"/>
    </row>
    <row r="2116" spans="1:17" x14ac:dyDescent="0.2">
      <c r="A2116" s="363"/>
      <c r="B2116" s="348"/>
      <c r="C2116" s="372"/>
      <c r="D2116" s="350"/>
      <c r="E2116" s="350"/>
      <c r="F2116" s="351"/>
      <c r="G2116" s="350"/>
      <c r="H2116" s="350"/>
      <c r="I2116" s="354"/>
      <c r="J2116" s="353"/>
      <c r="K2116" s="353"/>
      <c r="L2116" s="354"/>
      <c r="M2116" s="353"/>
      <c r="N2116" s="371"/>
      <c r="O2116" s="317"/>
      <c r="P2116" s="317"/>
      <c r="Q2116" s="318"/>
    </row>
    <row r="2117" spans="1:17" x14ac:dyDescent="0.2">
      <c r="A2117" s="363"/>
      <c r="B2117" s="348"/>
      <c r="C2117" s="372"/>
      <c r="D2117" s="350"/>
      <c r="E2117" s="350"/>
      <c r="F2117" s="351"/>
      <c r="G2117" s="350"/>
      <c r="H2117" s="350"/>
      <c r="I2117" s="354"/>
      <c r="J2117" s="353"/>
      <c r="K2117" s="353"/>
      <c r="L2117" s="354"/>
      <c r="M2117" s="353"/>
      <c r="N2117" s="371"/>
      <c r="O2117" s="317"/>
      <c r="P2117" s="317"/>
      <c r="Q2117" s="318"/>
    </row>
    <row r="2118" spans="1:17" x14ac:dyDescent="0.2">
      <c r="A2118" s="363"/>
      <c r="B2118" s="348"/>
      <c r="C2118" s="372"/>
      <c r="D2118" s="350"/>
      <c r="E2118" s="350"/>
      <c r="F2118" s="351"/>
      <c r="G2118" s="350"/>
      <c r="H2118" s="350"/>
      <c r="I2118" s="354"/>
      <c r="J2118" s="353"/>
      <c r="K2118" s="353"/>
      <c r="L2118" s="354"/>
      <c r="M2118" s="353"/>
      <c r="N2118" s="371"/>
      <c r="O2118" s="317"/>
      <c r="P2118" s="317"/>
      <c r="Q2118" s="318"/>
    </row>
    <row r="2119" spans="1:17" x14ac:dyDescent="0.2">
      <c r="A2119" s="363"/>
      <c r="B2119" s="348"/>
      <c r="C2119" s="372"/>
      <c r="D2119" s="350"/>
      <c r="E2119" s="350"/>
      <c r="F2119" s="351"/>
      <c r="G2119" s="350"/>
      <c r="H2119" s="350"/>
      <c r="I2119" s="354"/>
      <c r="J2119" s="353"/>
      <c r="K2119" s="353"/>
      <c r="L2119" s="354"/>
      <c r="M2119" s="353"/>
      <c r="N2119" s="371"/>
      <c r="O2119" s="317"/>
      <c r="P2119" s="317"/>
      <c r="Q2119" s="318"/>
    </row>
    <row r="2120" spans="1:17" x14ac:dyDescent="0.2">
      <c r="A2120" s="363"/>
      <c r="B2120" s="348"/>
      <c r="C2120" s="372"/>
      <c r="D2120" s="350"/>
      <c r="E2120" s="350"/>
      <c r="F2120" s="351"/>
      <c r="G2120" s="350"/>
      <c r="H2120" s="350"/>
      <c r="I2120" s="354"/>
      <c r="J2120" s="353"/>
      <c r="K2120" s="353"/>
      <c r="L2120" s="354"/>
      <c r="M2120" s="353"/>
      <c r="N2120" s="371"/>
      <c r="O2120" s="317"/>
      <c r="P2120" s="317"/>
      <c r="Q2120" s="318"/>
    </row>
    <row r="2121" spans="1:17" x14ac:dyDescent="0.2">
      <c r="A2121" s="363"/>
      <c r="B2121" s="348"/>
      <c r="C2121" s="372"/>
      <c r="D2121" s="350"/>
      <c r="E2121" s="350"/>
      <c r="F2121" s="351"/>
      <c r="G2121" s="350"/>
      <c r="H2121" s="350"/>
      <c r="I2121" s="354"/>
      <c r="J2121" s="353"/>
      <c r="K2121" s="353"/>
      <c r="L2121" s="354"/>
      <c r="M2121" s="353"/>
      <c r="N2121" s="371"/>
      <c r="O2121" s="317"/>
      <c r="P2121" s="317"/>
      <c r="Q2121" s="318"/>
    </row>
    <row r="2122" spans="1:17" x14ac:dyDescent="0.2">
      <c r="A2122" s="363"/>
      <c r="B2122" s="348"/>
      <c r="C2122" s="372"/>
      <c r="D2122" s="350"/>
      <c r="E2122" s="350"/>
      <c r="F2122" s="351"/>
      <c r="G2122" s="350"/>
      <c r="H2122" s="350"/>
      <c r="I2122" s="354"/>
      <c r="J2122" s="353"/>
      <c r="K2122" s="353"/>
      <c r="L2122" s="354"/>
      <c r="M2122" s="353"/>
      <c r="N2122" s="371"/>
      <c r="O2122" s="317"/>
      <c r="P2122" s="317"/>
      <c r="Q2122" s="318"/>
    </row>
    <row r="2123" spans="1:17" x14ac:dyDescent="0.2">
      <c r="A2123" s="363"/>
      <c r="B2123" s="348"/>
      <c r="C2123" s="372"/>
      <c r="D2123" s="350"/>
      <c r="E2123" s="350"/>
      <c r="F2123" s="351"/>
      <c r="G2123" s="350"/>
      <c r="H2123" s="350"/>
      <c r="I2123" s="354"/>
      <c r="J2123" s="353"/>
      <c r="K2123" s="353"/>
      <c r="L2123" s="354"/>
      <c r="M2123" s="353"/>
      <c r="N2123" s="371"/>
      <c r="O2123" s="317"/>
      <c r="P2123" s="317"/>
      <c r="Q2123" s="318"/>
    </row>
    <row r="2124" spans="1:17" x14ac:dyDescent="0.2">
      <c r="A2124" s="363"/>
      <c r="B2124" s="348"/>
      <c r="C2124" s="372"/>
      <c r="D2124" s="350"/>
      <c r="E2124" s="350"/>
      <c r="F2124" s="351"/>
      <c r="G2124" s="350"/>
      <c r="H2124" s="350"/>
      <c r="I2124" s="354"/>
      <c r="J2124" s="353"/>
      <c r="K2124" s="353"/>
      <c r="L2124" s="354"/>
      <c r="M2124" s="353"/>
      <c r="N2124" s="371"/>
      <c r="O2124" s="317"/>
      <c r="P2124" s="317"/>
      <c r="Q2124" s="318"/>
    </row>
    <row r="2125" spans="1:17" x14ac:dyDescent="0.2">
      <c r="A2125" s="363"/>
      <c r="B2125" s="348"/>
      <c r="C2125" s="372"/>
      <c r="D2125" s="350"/>
      <c r="E2125" s="350"/>
      <c r="F2125" s="351"/>
      <c r="G2125" s="350"/>
      <c r="H2125" s="350"/>
      <c r="I2125" s="354"/>
      <c r="J2125" s="353"/>
      <c r="K2125" s="353"/>
      <c r="L2125" s="354"/>
      <c r="M2125" s="353"/>
      <c r="N2125" s="371"/>
      <c r="O2125" s="317"/>
      <c r="P2125" s="317"/>
      <c r="Q2125" s="318"/>
    </row>
    <row r="2126" spans="1:17" x14ac:dyDescent="0.2">
      <c r="A2126" s="363"/>
      <c r="B2126" s="348"/>
      <c r="C2126" s="372"/>
      <c r="D2126" s="350"/>
      <c r="E2126" s="350"/>
      <c r="F2126" s="351"/>
      <c r="G2126" s="350"/>
      <c r="H2126" s="350"/>
      <c r="I2126" s="354"/>
      <c r="J2126" s="353"/>
      <c r="K2126" s="353"/>
      <c r="L2126" s="354"/>
      <c r="M2126" s="353"/>
      <c r="N2126" s="371"/>
      <c r="O2126" s="317"/>
      <c r="P2126" s="317"/>
      <c r="Q2126" s="318"/>
    </row>
    <row r="2127" spans="1:17" x14ac:dyDescent="0.2">
      <c r="A2127" s="363"/>
      <c r="B2127" s="348"/>
      <c r="C2127" s="372"/>
      <c r="D2127" s="350"/>
      <c r="E2127" s="350"/>
      <c r="F2127" s="351"/>
      <c r="G2127" s="350"/>
      <c r="H2127" s="350"/>
      <c r="I2127" s="354"/>
      <c r="J2127" s="353"/>
      <c r="K2127" s="353"/>
      <c r="L2127" s="354"/>
      <c r="M2127" s="353"/>
      <c r="N2127" s="371"/>
      <c r="O2127" s="317"/>
      <c r="P2127" s="317"/>
      <c r="Q2127" s="318"/>
    </row>
    <row r="2128" spans="1:17" x14ac:dyDescent="0.2">
      <c r="A2128" s="363"/>
      <c r="B2128" s="348"/>
      <c r="C2128" s="372"/>
      <c r="D2128" s="350"/>
      <c r="E2128" s="350"/>
      <c r="F2128" s="351"/>
      <c r="G2128" s="350"/>
      <c r="H2128" s="350"/>
      <c r="I2128" s="354"/>
      <c r="J2128" s="353"/>
      <c r="K2128" s="353"/>
      <c r="L2128" s="354"/>
      <c r="M2128" s="353"/>
      <c r="N2128" s="371"/>
      <c r="O2128" s="317"/>
      <c r="P2128" s="317"/>
      <c r="Q2128" s="318"/>
    </row>
    <row r="2129" spans="1:17" x14ac:dyDescent="0.2">
      <c r="A2129" s="363"/>
      <c r="B2129" s="348"/>
      <c r="C2129" s="372"/>
      <c r="D2129" s="350"/>
      <c r="E2129" s="350"/>
      <c r="F2129" s="351"/>
      <c r="G2129" s="350"/>
      <c r="H2129" s="350"/>
      <c r="I2129" s="354"/>
      <c r="J2129" s="353"/>
      <c r="K2129" s="353"/>
      <c r="L2129" s="354"/>
      <c r="M2129" s="353"/>
      <c r="N2129" s="371"/>
      <c r="O2129" s="317"/>
      <c r="P2129" s="317"/>
      <c r="Q2129" s="318"/>
    </row>
    <row r="2130" spans="1:17" x14ac:dyDescent="0.2">
      <c r="A2130" s="363"/>
      <c r="B2130" s="348"/>
      <c r="C2130" s="372"/>
      <c r="D2130" s="350"/>
      <c r="E2130" s="350"/>
      <c r="F2130" s="351"/>
      <c r="G2130" s="350"/>
      <c r="H2130" s="350"/>
      <c r="I2130" s="354"/>
      <c r="J2130" s="353"/>
      <c r="K2130" s="353"/>
      <c r="L2130" s="354"/>
      <c r="M2130" s="353"/>
      <c r="N2130" s="371"/>
      <c r="O2130" s="317"/>
      <c r="P2130" s="317"/>
      <c r="Q2130" s="318"/>
    </row>
    <row r="2131" spans="1:17" x14ac:dyDescent="0.2">
      <c r="A2131" s="363"/>
      <c r="B2131" s="348"/>
      <c r="C2131" s="372"/>
      <c r="D2131" s="350"/>
      <c r="E2131" s="350"/>
      <c r="F2131" s="351"/>
      <c r="G2131" s="350"/>
      <c r="H2131" s="350"/>
      <c r="I2131" s="354"/>
      <c r="J2131" s="353"/>
      <c r="K2131" s="353"/>
      <c r="L2131" s="354"/>
      <c r="M2131" s="353"/>
      <c r="N2131" s="371"/>
      <c r="O2131" s="317"/>
      <c r="P2131" s="317"/>
      <c r="Q2131" s="318"/>
    </row>
    <row r="2132" spans="1:17" x14ac:dyDescent="0.2">
      <c r="A2132" s="363"/>
      <c r="B2132" s="348"/>
      <c r="C2132" s="372"/>
      <c r="D2132" s="350"/>
      <c r="E2132" s="350"/>
      <c r="F2132" s="351"/>
      <c r="G2132" s="350"/>
      <c r="H2132" s="350"/>
      <c r="I2132" s="354"/>
      <c r="J2132" s="353"/>
      <c r="K2132" s="353"/>
      <c r="L2132" s="354"/>
      <c r="M2132" s="353"/>
      <c r="N2132" s="371"/>
      <c r="O2132" s="317"/>
      <c r="P2132" s="317"/>
      <c r="Q2132" s="318"/>
    </row>
    <row r="2133" spans="1:17" x14ac:dyDescent="0.2">
      <c r="A2133" s="363"/>
      <c r="B2133" s="348"/>
      <c r="C2133" s="372"/>
      <c r="D2133" s="350"/>
      <c r="E2133" s="350"/>
      <c r="F2133" s="351"/>
      <c r="G2133" s="350"/>
      <c r="H2133" s="350"/>
      <c r="I2133" s="354"/>
      <c r="J2133" s="353"/>
      <c r="K2133" s="353"/>
      <c r="L2133" s="354"/>
      <c r="M2133" s="353"/>
      <c r="N2133" s="371"/>
      <c r="O2133" s="317"/>
      <c r="P2133" s="317"/>
      <c r="Q2133" s="318"/>
    </row>
    <row r="2134" spans="1:17" x14ac:dyDescent="0.2">
      <c r="A2134" s="363"/>
      <c r="B2134" s="348"/>
      <c r="C2134" s="372"/>
      <c r="D2134" s="350"/>
      <c r="E2134" s="350"/>
      <c r="F2134" s="351"/>
      <c r="G2134" s="350"/>
      <c r="H2134" s="350"/>
      <c r="I2134" s="354"/>
      <c r="J2134" s="353"/>
      <c r="K2134" s="353"/>
      <c r="L2134" s="354"/>
      <c r="M2134" s="353"/>
      <c r="N2134" s="371"/>
      <c r="O2134" s="317"/>
      <c r="P2134" s="317"/>
      <c r="Q2134" s="318"/>
    </row>
    <row r="2135" spans="1:17" x14ac:dyDescent="0.2">
      <c r="A2135" s="363"/>
      <c r="B2135" s="348"/>
      <c r="C2135" s="372"/>
      <c r="D2135" s="350"/>
      <c r="E2135" s="350"/>
      <c r="F2135" s="351"/>
      <c r="G2135" s="350"/>
      <c r="H2135" s="350"/>
      <c r="I2135" s="354"/>
      <c r="J2135" s="353"/>
      <c r="K2135" s="353"/>
      <c r="L2135" s="354"/>
      <c r="M2135" s="353"/>
      <c r="N2135" s="371"/>
      <c r="O2135" s="317"/>
      <c r="P2135" s="317"/>
      <c r="Q2135" s="318"/>
    </row>
    <row r="2136" spans="1:17" x14ac:dyDescent="0.2">
      <c r="A2136" s="363"/>
      <c r="B2136" s="348"/>
      <c r="C2136" s="372"/>
      <c r="D2136" s="350"/>
      <c r="E2136" s="350"/>
      <c r="F2136" s="351"/>
      <c r="G2136" s="350"/>
      <c r="H2136" s="350"/>
      <c r="I2136" s="354"/>
      <c r="J2136" s="353"/>
      <c r="K2136" s="353"/>
      <c r="L2136" s="354"/>
      <c r="M2136" s="353"/>
      <c r="N2136" s="371"/>
      <c r="O2136" s="317"/>
      <c r="P2136" s="317"/>
      <c r="Q2136" s="318"/>
    </row>
    <row r="2137" spans="1:17" x14ac:dyDescent="0.2">
      <c r="A2137" s="363"/>
      <c r="B2137" s="348"/>
      <c r="C2137" s="372"/>
      <c r="D2137" s="350"/>
      <c r="E2137" s="350"/>
      <c r="F2137" s="351"/>
      <c r="G2137" s="350"/>
      <c r="H2137" s="350"/>
      <c r="I2137" s="354"/>
      <c r="J2137" s="353"/>
      <c r="K2137" s="353"/>
      <c r="L2137" s="354"/>
      <c r="M2137" s="353"/>
      <c r="N2137" s="371"/>
      <c r="O2137" s="317"/>
      <c r="P2137" s="317"/>
      <c r="Q2137" s="318"/>
    </row>
    <row r="2138" spans="1:17" x14ac:dyDescent="0.2">
      <c r="A2138" s="363"/>
      <c r="B2138" s="348"/>
      <c r="C2138" s="372"/>
      <c r="D2138" s="350"/>
      <c r="E2138" s="350"/>
      <c r="F2138" s="351"/>
      <c r="G2138" s="350"/>
      <c r="H2138" s="350"/>
      <c r="I2138" s="354"/>
      <c r="J2138" s="353"/>
      <c r="K2138" s="353"/>
      <c r="L2138" s="354"/>
      <c r="M2138" s="353"/>
      <c r="N2138" s="371"/>
      <c r="O2138" s="317"/>
      <c r="P2138" s="317"/>
      <c r="Q2138" s="318"/>
    </row>
    <row r="2139" spans="1:17" x14ac:dyDescent="0.2">
      <c r="A2139" s="363"/>
      <c r="B2139" s="348"/>
      <c r="C2139" s="372"/>
      <c r="D2139" s="350"/>
      <c r="E2139" s="350"/>
      <c r="F2139" s="351"/>
      <c r="G2139" s="350"/>
      <c r="H2139" s="350"/>
      <c r="I2139" s="354"/>
      <c r="J2139" s="353"/>
      <c r="K2139" s="353"/>
      <c r="L2139" s="354"/>
      <c r="M2139" s="353"/>
      <c r="N2139" s="371"/>
      <c r="O2139" s="317"/>
      <c r="P2139" s="317"/>
      <c r="Q2139" s="318"/>
    </row>
    <row r="2140" spans="1:17" x14ac:dyDescent="0.2">
      <c r="A2140" s="363"/>
      <c r="B2140" s="348"/>
      <c r="C2140" s="372"/>
      <c r="D2140" s="350"/>
      <c r="E2140" s="350"/>
      <c r="F2140" s="351"/>
      <c r="G2140" s="350"/>
      <c r="H2140" s="350"/>
      <c r="I2140" s="354"/>
      <c r="J2140" s="353"/>
      <c r="K2140" s="353"/>
      <c r="L2140" s="354"/>
      <c r="M2140" s="353"/>
      <c r="N2140" s="371"/>
      <c r="O2140" s="317"/>
      <c r="P2140" s="317"/>
      <c r="Q2140" s="318"/>
    </row>
    <row r="2141" spans="1:17" x14ac:dyDescent="0.2">
      <c r="A2141" s="363"/>
      <c r="B2141" s="348"/>
      <c r="C2141" s="372"/>
      <c r="D2141" s="350"/>
      <c r="E2141" s="350"/>
      <c r="F2141" s="351"/>
      <c r="G2141" s="350"/>
      <c r="H2141" s="350"/>
      <c r="I2141" s="354"/>
      <c r="J2141" s="353"/>
      <c r="K2141" s="353"/>
      <c r="L2141" s="354"/>
      <c r="M2141" s="353"/>
      <c r="N2141" s="371"/>
      <c r="O2141" s="317"/>
      <c r="P2141" s="317"/>
      <c r="Q2141" s="318"/>
    </row>
    <row r="2142" spans="1:17" x14ac:dyDescent="0.2">
      <c r="A2142" s="363"/>
      <c r="B2142" s="348"/>
      <c r="C2142" s="372"/>
      <c r="D2142" s="350"/>
      <c r="E2142" s="350"/>
      <c r="F2142" s="351"/>
      <c r="G2142" s="350"/>
      <c r="H2142" s="350"/>
      <c r="I2142" s="354"/>
      <c r="J2142" s="353"/>
      <c r="K2142" s="353"/>
      <c r="L2142" s="354"/>
      <c r="M2142" s="353"/>
      <c r="N2142" s="371"/>
      <c r="O2142" s="317"/>
      <c r="P2142" s="317"/>
      <c r="Q2142" s="318"/>
    </row>
    <row r="2143" spans="1:17" x14ac:dyDescent="0.2">
      <c r="A2143" s="363"/>
      <c r="B2143" s="348"/>
      <c r="C2143" s="372"/>
      <c r="D2143" s="350"/>
      <c r="E2143" s="350"/>
      <c r="F2143" s="351"/>
      <c r="G2143" s="350"/>
      <c r="H2143" s="350"/>
      <c r="I2143" s="354"/>
      <c r="J2143" s="353"/>
      <c r="K2143" s="353"/>
      <c r="L2143" s="354"/>
      <c r="M2143" s="353"/>
      <c r="N2143" s="371"/>
      <c r="O2143" s="317"/>
      <c r="P2143" s="317"/>
      <c r="Q2143" s="318"/>
    </row>
    <row r="2144" spans="1:17" x14ac:dyDescent="0.2">
      <c r="A2144" s="363"/>
      <c r="B2144" s="348"/>
      <c r="C2144" s="372"/>
      <c r="D2144" s="350"/>
      <c r="E2144" s="350"/>
      <c r="F2144" s="351"/>
      <c r="G2144" s="350"/>
      <c r="H2144" s="350"/>
      <c r="I2144" s="354"/>
      <c r="J2144" s="353"/>
      <c r="K2144" s="353"/>
      <c r="L2144" s="354"/>
      <c r="M2144" s="353"/>
      <c r="N2144" s="371"/>
      <c r="O2144" s="317"/>
      <c r="P2144" s="317"/>
      <c r="Q2144" s="318"/>
    </row>
    <row r="2145" spans="1:17" x14ac:dyDescent="0.2">
      <c r="A2145" s="363"/>
      <c r="B2145" s="348"/>
      <c r="C2145" s="372"/>
      <c r="D2145" s="350"/>
      <c r="E2145" s="350"/>
      <c r="F2145" s="351"/>
      <c r="G2145" s="350"/>
      <c r="H2145" s="350"/>
      <c r="I2145" s="354"/>
      <c r="J2145" s="353"/>
      <c r="K2145" s="353"/>
      <c r="L2145" s="354"/>
      <c r="M2145" s="353"/>
      <c r="N2145" s="371"/>
      <c r="O2145" s="317"/>
      <c r="P2145" s="317"/>
      <c r="Q2145" s="318"/>
    </row>
    <row r="2146" spans="1:17" x14ac:dyDescent="0.2">
      <c r="A2146" s="363"/>
      <c r="B2146" s="348"/>
      <c r="C2146" s="372"/>
      <c r="D2146" s="350"/>
      <c r="E2146" s="350"/>
      <c r="F2146" s="351"/>
      <c r="G2146" s="350"/>
      <c r="H2146" s="350"/>
      <c r="I2146" s="354"/>
      <c r="J2146" s="353"/>
      <c r="K2146" s="353"/>
      <c r="L2146" s="354"/>
      <c r="M2146" s="353"/>
      <c r="N2146" s="371"/>
      <c r="O2146" s="317"/>
      <c r="P2146" s="317"/>
      <c r="Q2146" s="318"/>
    </row>
    <row r="2147" spans="1:17" x14ac:dyDescent="0.2">
      <c r="A2147" s="363"/>
      <c r="B2147" s="348"/>
      <c r="C2147" s="372"/>
      <c r="D2147" s="350"/>
      <c r="E2147" s="350"/>
      <c r="F2147" s="351"/>
      <c r="G2147" s="350"/>
      <c r="H2147" s="350"/>
      <c r="I2147" s="354"/>
      <c r="J2147" s="353"/>
      <c r="K2147" s="353"/>
      <c r="L2147" s="354"/>
      <c r="M2147" s="353"/>
      <c r="N2147" s="371"/>
      <c r="O2147" s="317"/>
      <c r="P2147" s="317"/>
      <c r="Q2147" s="318"/>
    </row>
    <row r="2148" spans="1:17" x14ac:dyDescent="0.2">
      <c r="A2148" s="363"/>
      <c r="B2148" s="348"/>
      <c r="C2148" s="372"/>
      <c r="D2148" s="350"/>
      <c r="E2148" s="350"/>
      <c r="F2148" s="351"/>
      <c r="G2148" s="350"/>
      <c r="H2148" s="350"/>
      <c r="I2148" s="354"/>
      <c r="J2148" s="353"/>
      <c r="K2148" s="353"/>
      <c r="L2148" s="354"/>
      <c r="M2148" s="353"/>
      <c r="N2148" s="371"/>
      <c r="O2148" s="317"/>
      <c r="P2148" s="317"/>
      <c r="Q2148" s="318"/>
    </row>
    <row r="2149" spans="1:17" x14ac:dyDescent="0.2">
      <c r="A2149" s="363"/>
      <c r="B2149" s="348"/>
      <c r="C2149" s="372"/>
      <c r="D2149" s="350"/>
      <c r="E2149" s="350"/>
      <c r="F2149" s="351"/>
      <c r="G2149" s="350"/>
      <c r="H2149" s="350"/>
      <c r="I2149" s="354"/>
      <c r="J2149" s="353"/>
      <c r="K2149" s="353"/>
      <c r="L2149" s="354"/>
      <c r="M2149" s="353"/>
      <c r="N2149" s="371"/>
      <c r="O2149" s="317"/>
      <c r="P2149" s="317"/>
      <c r="Q2149" s="318"/>
    </row>
    <row r="2150" spans="1:17" x14ac:dyDescent="0.2">
      <c r="A2150" s="363"/>
      <c r="B2150" s="348"/>
      <c r="C2150" s="372"/>
      <c r="D2150" s="350"/>
      <c r="E2150" s="350"/>
      <c r="F2150" s="351"/>
      <c r="G2150" s="350"/>
      <c r="H2150" s="350"/>
      <c r="I2150" s="354"/>
      <c r="J2150" s="353"/>
      <c r="K2150" s="353"/>
      <c r="L2150" s="354"/>
      <c r="M2150" s="353"/>
      <c r="N2150" s="371"/>
      <c r="O2150" s="317"/>
      <c r="P2150" s="317"/>
      <c r="Q2150" s="318"/>
    </row>
    <row r="2151" spans="1:17" x14ac:dyDescent="0.2">
      <c r="A2151" s="363"/>
      <c r="B2151" s="348"/>
      <c r="C2151" s="372"/>
      <c r="D2151" s="350"/>
      <c r="E2151" s="350"/>
      <c r="F2151" s="351"/>
      <c r="G2151" s="350"/>
      <c r="H2151" s="350"/>
      <c r="I2151" s="354"/>
      <c r="J2151" s="353"/>
      <c r="K2151" s="353"/>
      <c r="L2151" s="354"/>
      <c r="M2151" s="353"/>
      <c r="N2151" s="371"/>
      <c r="O2151" s="317"/>
      <c r="P2151" s="317"/>
      <c r="Q2151" s="318"/>
    </row>
    <row r="2152" spans="1:17" x14ac:dyDescent="0.2">
      <c r="A2152" s="363"/>
      <c r="B2152" s="348"/>
      <c r="C2152" s="372"/>
      <c r="D2152" s="350"/>
      <c r="E2152" s="350"/>
      <c r="F2152" s="351"/>
      <c r="G2152" s="350"/>
      <c r="H2152" s="350"/>
      <c r="I2152" s="354"/>
      <c r="J2152" s="353"/>
      <c r="K2152" s="353"/>
      <c r="L2152" s="354"/>
      <c r="M2152" s="353"/>
      <c r="N2152" s="371"/>
      <c r="O2152" s="317"/>
      <c r="P2152" s="317"/>
      <c r="Q2152" s="318"/>
    </row>
    <row r="2153" spans="1:17" x14ac:dyDescent="0.2">
      <c r="A2153" s="363"/>
      <c r="B2153" s="348"/>
      <c r="C2153" s="372"/>
      <c r="D2153" s="350"/>
      <c r="E2153" s="350"/>
      <c r="F2153" s="351"/>
      <c r="G2153" s="350"/>
      <c r="H2153" s="350"/>
      <c r="I2153" s="354"/>
      <c r="J2153" s="353"/>
      <c r="K2153" s="353"/>
      <c r="L2153" s="354"/>
      <c r="M2153" s="353"/>
      <c r="N2153" s="371"/>
      <c r="O2153" s="317"/>
      <c r="P2153" s="317"/>
      <c r="Q2153" s="318"/>
    </row>
    <row r="2154" spans="1:17" x14ac:dyDescent="0.2">
      <c r="A2154" s="363"/>
      <c r="B2154" s="348"/>
      <c r="C2154" s="372"/>
      <c r="D2154" s="350"/>
      <c r="E2154" s="350"/>
      <c r="F2154" s="351"/>
      <c r="G2154" s="350"/>
      <c r="H2154" s="350"/>
      <c r="I2154" s="354"/>
      <c r="J2154" s="353"/>
      <c r="K2154" s="353"/>
      <c r="L2154" s="354"/>
      <c r="M2154" s="353"/>
      <c r="N2154" s="371"/>
      <c r="O2154" s="317"/>
      <c r="P2154" s="317"/>
      <c r="Q2154" s="318"/>
    </row>
    <row r="2155" spans="1:17" x14ac:dyDescent="0.2">
      <c r="A2155" s="363"/>
      <c r="B2155" s="348"/>
      <c r="C2155" s="372"/>
      <c r="D2155" s="350"/>
      <c r="E2155" s="350"/>
      <c r="F2155" s="351"/>
      <c r="G2155" s="350"/>
      <c r="H2155" s="350"/>
      <c r="I2155" s="354"/>
      <c r="J2155" s="353"/>
      <c r="K2155" s="353"/>
      <c r="L2155" s="354"/>
      <c r="M2155" s="353"/>
      <c r="N2155" s="371"/>
      <c r="O2155" s="317"/>
      <c r="P2155" s="317"/>
      <c r="Q2155" s="318"/>
    </row>
    <row r="2156" spans="1:17" x14ac:dyDescent="0.2">
      <c r="A2156" s="363"/>
      <c r="B2156" s="348"/>
      <c r="C2156" s="372"/>
      <c r="D2156" s="350"/>
      <c r="E2156" s="350"/>
      <c r="F2156" s="351"/>
      <c r="G2156" s="350"/>
      <c r="H2156" s="350"/>
      <c r="I2156" s="354"/>
      <c r="J2156" s="353"/>
      <c r="K2156" s="353"/>
      <c r="L2156" s="354"/>
      <c r="M2156" s="353"/>
      <c r="N2156" s="371"/>
      <c r="O2156" s="317"/>
      <c r="P2156" s="317"/>
      <c r="Q2156" s="318"/>
    </row>
    <row r="2157" spans="1:17" x14ac:dyDescent="0.2">
      <c r="A2157" s="363"/>
      <c r="B2157" s="348"/>
      <c r="C2157" s="372"/>
      <c r="D2157" s="350"/>
      <c r="E2157" s="350"/>
      <c r="F2157" s="351"/>
      <c r="G2157" s="350"/>
      <c r="H2157" s="350"/>
      <c r="I2157" s="354"/>
      <c r="J2157" s="353"/>
      <c r="K2157" s="353"/>
      <c r="L2157" s="354"/>
      <c r="M2157" s="353"/>
      <c r="N2157" s="371"/>
      <c r="O2157" s="317"/>
      <c r="P2157" s="317"/>
      <c r="Q2157" s="318"/>
    </row>
    <row r="2158" spans="1:17" x14ac:dyDescent="0.2">
      <c r="A2158" s="363"/>
      <c r="B2158" s="348"/>
      <c r="C2158" s="372"/>
      <c r="D2158" s="350"/>
      <c r="E2158" s="350"/>
      <c r="F2158" s="351"/>
      <c r="G2158" s="350"/>
      <c r="H2158" s="350"/>
      <c r="I2158" s="354"/>
      <c r="J2158" s="353"/>
      <c r="K2158" s="353"/>
      <c r="L2158" s="354"/>
      <c r="M2158" s="353"/>
      <c r="N2158" s="371"/>
      <c r="O2158" s="317"/>
      <c r="P2158" s="317"/>
      <c r="Q2158" s="318"/>
    </row>
    <row r="2159" spans="1:17" x14ac:dyDescent="0.2">
      <c r="A2159" s="363"/>
      <c r="B2159" s="348"/>
      <c r="C2159" s="372"/>
      <c r="D2159" s="350"/>
      <c r="E2159" s="350"/>
      <c r="F2159" s="351"/>
      <c r="G2159" s="350"/>
      <c r="H2159" s="350"/>
      <c r="I2159" s="354"/>
      <c r="J2159" s="353"/>
      <c r="K2159" s="353"/>
      <c r="L2159" s="354"/>
      <c r="M2159" s="353"/>
      <c r="N2159" s="371"/>
      <c r="O2159" s="317"/>
      <c r="P2159" s="317"/>
      <c r="Q2159" s="318"/>
    </row>
    <row r="2160" spans="1:17" x14ac:dyDescent="0.2">
      <c r="A2160" s="363"/>
      <c r="B2160" s="348"/>
      <c r="C2160" s="372"/>
      <c r="D2160" s="350"/>
      <c r="E2160" s="350"/>
      <c r="F2160" s="351"/>
      <c r="G2160" s="350"/>
      <c r="H2160" s="350"/>
      <c r="I2160" s="354"/>
      <c r="J2160" s="353"/>
      <c r="K2160" s="353"/>
      <c r="L2160" s="354"/>
      <c r="M2160" s="353"/>
      <c r="N2160" s="371"/>
      <c r="O2160" s="317"/>
      <c r="P2160" s="317"/>
      <c r="Q2160" s="318"/>
    </row>
    <row r="2161" spans="1:17" x14ac:dyDescent="0.2">
      <c r="A2161" s="363"/>
      <c r="B2161" s="348"/>
      <c r="C2161" s="372"/>
      <c r="D2161" s="350"/>
      <c r="E2161" s="350"/>
      <c r="F2161" s="351"/>
      <c r="G2161" s="350"/>
      <c r="H2161" s="350"/>
      <c r="I2161" s="354"/>
      <c r="J2161" s="353"/>
      <c r="K2161" s="353"/>
      <c r="L2161" s="354"/>
      <c r="M2161" s="353"/>
      <c r="N2161" s="371"/>
      <c r="O2161" s="317"/>
      <c r="P2161" s="317"/>
      <c r="Q2161" s="318"/>
    </row>
    <row r="2162" spans="1:17" x14ac:dyDescent="0.2">
      <c r="A2162" s="363"/>
      <c r="B2162" s="348"/>
      <c r="C2162" s="372"/>
      <c r="D2162" s="350"/>
      <c r="E2162" s="350"/>
      <c r="F2162" s="351"/>
      <c r="G2162" s="350"/>
      <c r="H2162" s="350"/>
      <c r="I2162" s="354"/>
      <c r="J2162" s="353"/>
      <c r="K2162" s="353"/>
      <c r="L2162" s="354"/>
      <c r="M2162" s="353"/>
      <c r="N2162" s="371"/>
      <c r="O2162" s="317"/>
      <c r="P2162" s="317"/>
      <c r="Q2162" s="318"/>
    </row>
    <row r="2163" spans="1:17" x14ac:dyDescent="0.2">
      <c r="A2163" s="363"/>
      <c r="B2163" s="348"/>
      <c r="C2163" s="372"/>
      <c r="D2163" s="350"/>
      <c r="E2163" s="350"/>
      <c r="F2163" s="351"/>
      <c r="G2163" s="350"/>
      <c r="H2163" s="350"/>
      <c r="I2163" s="354"/>
      <c r="J2163" s="353"/>
      <c r="K2163" s="353"/>
      <c r="L2163" s="354"/>
      <c r="M2163" s="353"/>
      <c r="N2163" s="371"/>
      <c r="O2163" s="317"/>
      <c r="P2163" s="317"/>
      <c r="Q2163" s="318"/>
    </row>
    <row r="2164" spans="1:17" x14ac:dyDescent="0.2">
      <c r="A2164" s="363"/>
      <c r="B2164" s="348"/>
      <c r="C2164" s="372"/>
      <c r="D2164" s="350"/>
      <c r="E2164" s="350"/>
      <c r="F2164" s="351"/>
      <c r="G2164" s="350"/>
      <c r="H2164" s="350"/>
      <c r="I2164" s="354"/>
      <c r="J2164" s="353"/>
      <c r="K2164" s="353"/>
      <c r="L2164" s="354"/>
      <c r="M2164" s="353"/>
      <c r="N2164" s="371"/>
      <c r="O2164" s="317"/>
      <c r="P2164" s="317"/>
      <c r="Q2164" s="318"/>
    </row>
    <row r="2165" spans="1:17" x14ac:dyDescent="0.2">
      <c r="A2165" s="363"/>
      <c r="B2165" s="348"/>
      <c r="C2165" s="372"/>
      <c r="D2165" s="350"/>
      <c r="E2165" s="350"/>
      <c r="F2165" s="351"/>
      <c r="G2165" s="350"/>
      <c r="H2165" s="350"/>
      <c r="I2165" s="354"/>
      <c r="J2165" s="353"/>
      <c r="K2165" s="353"/>
      <c r="L2165" s="354"/>
      <c r="M2165" s="353"/>
      <c r="N2165" s="371"/>
      <c r="O2165" s="317"/>
      <c r="P2165" s="317"/>
      <c r="Q2165" s="318"/>
    </row>
    <row r="2166" spans="1:17" x14ac:dyDescent="0.2">
      <c r="A2166" s="363"/>
      <c r="B2166" s="348"/>
      <c r="C2166" s="372"/>
      <c r="D2166" s="350"/>
      <c r="E2166" s="350"/>
      <c r="F2166" s="351"/>
      <c r="G2166" s="350"/>
      <c r="H2166" s="350"/>
      <c r="I2166" s="354"/>
      <c r="J2166" s="353"/>
      <c r="K2166" s="353"/>
      <c r="L2166" s="354"/>
      <c r="M2166" s="353"/>
      <c r="N2166" s="371"/>
      <c r="O2166" s="317"/>
      <c r="P2166" s="317"/>
      <c r="Q2166" s="318"/>
    </row>
    <row r="2167" spans="1:17" x14ac:dyDescent="0.2">
      <c r="A2167" s="363"/>
      <c r="B2167" s="348"/>
      <c r="C2167" s="372"/>
      <c r="D2167" s="350"/>
      <c r="E2167" s="350"/>
      <c r="F2167" s="351"/>
      <c r="G2167" s="350"/>
      <c r="H2167" s="350"/>
      <c r="I2167" s="354"/>
      <c r="J2167" s="353"/>
      <c r="K2167" s="353"/>
      <c r="L2167" s="354"/>
      <c r="M2167" s="353"/>
      <c r="N2167" s="371"/>
      <c r="O2167" s="317"/>
      <c r="P2167" s="317"/>
      <c r="Q2167" s="318"/>
    </row>
    <row r="2168" spans="1:17" x14ac:dyDescent="0.2">
      <c r="A2168" s="363"/>
      <c r="B2168" s="348"/>
      <c r="C2168" s="372"/>
      <c r="D2168" s="350"/>
      <c r="E2168" s="350"/>
      <c r="F2168" s="351"/>
      <c r="G2168" s="350"/>
      <c r="H2168" s="350"/>
      <c r="I2168" s="354"/>
      <c r="J2168" s="353"/>
      <c r="K2168" s="353"/>
      <c r="L2168" s="354"/>
      <c r="M2168" s="353"/>
      <c r="N2168" s="371"/>
      <c r="O2168" s="317"/>
      <c r="P2168" s="317"/>
      <c r="Q2168" s="318"/>
    </row>
    <row r="2169" spans="1:17" x14ac:dyDescent="0.2">
      <c r="A2169" s="363"/>
      <c r="B2169" s="348"/>
      <c r="C2169" s="372"/>
      <c r="D2169" s="350"/>
      <c r="E2169" s="350"/>
      <c r="F2169" s="351"/>
      <c r="G2169" s="350"/>
      <c r="H2169" s="350"/>
      <c r="I2169" s="354"/>
      <c r="J2169" s="353"/>
      <c r="K2169" s="353"/>
      <c r="L2169" s="354"/>
      <c r="M2169" s="353"/>
      <c r="N2169" s="371"/>
      <c r="O2169" s="317"/>
      <c r="P2169" s="317"/>
      <c r="Q2169" s="318"/>
    </row>
    <row r="2170" spans="1:17" x14ac:dyDescent="0.2">
      <c r="A2170" s="363"/>
      <c r="B2170" s="348"/>
      <c r="C2170" s="372"/>
      <c r="D2170" s="350"/>
      <c r="E2170" s="350"/>
      <c r="F2170" s="351"/>
      <c r="G2170" s="350"/>
      <c r="H2170" s="350"/>
      <c r="I2170" s="354"/>
      <c r="J2170" s="353"/>
      <c r="K2170" s="353"/>
      <c r="L2170" s="354"/>
      <c r="M2170" s="353"/>
      <c r="N2170" s="371"/>
      <c r="O2170" s="317"/>
      <c r="P2170" s="317"/>
      <c r="Q2170" s="318"/>
    </row>
    <row r="2171" spans="1:17" x14ac:dyDescent="0.2">
      <c r="A2171" s="363"/>
      <c r="B2171" s="348"/>
      <c r="C2171" s="372"/>
      <c r="D2171" s="350"/>
      <c r="E2171" s="350"/>
      <c r="F2171" s="351"/>
      <c r="G2171" s="350"/>
      <c r="H2171" s="350"/>
      <c r="I2171" s="354"/>
      <c r="J2171" s="353"/>
      <c r="K2171" s="353"/>
      <c r="L2171" s="354"/>
      <c r="M2171" s="353"/>
      <c r="N2171" s="371"/>
      <c r="O2171" s="317"/>
      <c r="P2171" s="317"/>
      <c r="Q2171" s="318"/>
    </row>
    <row r="2172" spans="1:17" x14ac:dyDescent="0.2">
      <c r="A2172" s="363"/>
      <c r="B2172" s="348"/>
      <c r="C2172" s="372"/>
      <c r="D2172" s="350"/>
      <c r="E2172" s="350"/>
      <c r="F2172" s="351"/>
      <c r="G2172" s="350"/>
      <c r="H2172" s="350"/>
      <c r="I2172" s="354"/>
      <c r="J2172" s="353"/>
      <c r="K2172" s="353"/>
      <c r="L2172" s="354"/>
      <c r="M2172" s="353"/>
      <c r="N2172" s="371"/>
      <c r="O2172" s="317"/>
      <c r="P2172" s="317"/>
      <c r="Q2172" s="318"/>
    </row>
    <row r="2173" spans="1:17" x14ac:dyDescent="0.2">
      <c r="A2173" s="363"/>
      <c r="B2173" s="348"/>
      <c r="C2173" s="372"/>
      <c r="D2173" s="350"/>
      <c r="E2173" s="350"/>
      <c r="F2173" s="351"/>
      <c r="G2173" s="350"/>
      <c r="H2173" s="350"/>
      <c r="I2173" s="354"/>
      <c r="J2173" s="353"/>
      <c r="K2173" s="353"/>
      <c r="L2173" s="354"/>
      <c r="M2173" s="353"/>
      <c r="N2173" s="371"/>
      <c r="O2173" s="317"/>
      <c r="P2173" s="317"/>
      <c r="Q2173" s="318"/>
    </row>
    <row r="2174" spans="1:17" x14ac:dyDescent="0.2">
      <c r="A2174" s="363"/>
      <c r="B2174" s="348"/>
      <c r="C2174" s="372"/>
      <c r="D2174" s="350"/>
      <c r="E2174" s="350"/>
      <c r="F2174" s="351"/>
      <c r="G2174" s="350"/>
      <c r="H2174" s="350"/>
      <c r="I2174" s="354"/>
      <c r="J2174" s="353"/>
      <c r="K2174" s="353"/>
      <c r="L2174" s="354"/>
      <c r="M2174" s="353"/>
      <c r="N2174" s="371"/>
      <c r="O2174" s="317"/>
      <c r="P2174" s="317"/>
      <c r="Q2174" s="318"/>
    </row>
    <row r="2175" spans="1:17" x14ac:dyDescent="0.2">
      <c r="A2175" s="363"/>
      <c r="B2175" s="348"/>
      <c r="C2175" s="372"/>
      <c r="D2175" s="350"/>
      <c r="E2175" s="350"/>
      <c r="F2175" s="351"/>
      <c r="G2175" s="350"/>
      <c r="H2175" s="350"/>
      <c r="I2175" s="354"/>
      <c r="J2175" s="353"/>
      <c r="K2175" s="353"/>
      <c r="L2175" s="354"/>
      <c r="M2175" s="353"/>
      <c r="N2175" s="371"/>
      <c r="O2175" s="317"/>
      <c r="P2175" s="317"/>
      <c r="Q2175" s="318"/>
    </row>
    <row r="2176" spans="1:17" x14ac:dyDescent="0.2">
      <c r="A2176" s="363"/>
      <c r="B2176" s="348"/>
      <c r="C2176" s="372"/>
      <c r="D2176" s="350"/>
      <c r="E2176" s="350"/>
      <c r="F2176" s="351"/>
      <c r="G2176" s="350"/>
      <c r="H2176" s="350"/>
      <c r="I2176" s="354"/>
      <c r="J2176" s="353"/>
      <c r="K2176" s="353"/>
      <c r="L2176" s="354"/>
      <c r="M2176" s="353"/>
      <c r="N2176" s="371"/>
      <c r="O2176" s="317"/>
      <c r="P2176" s="317"/>
      <c r="Q2176" s="318"/>
    </row>
    <row r="2177" spans="1:17" x14ac:dyDescent="0.2">
      <c r="A2177" s="363"/>
      <c r="B2177" s="348"/>
      <c r="C2177" s="372"/>
      <c r="D2177" s="350"/>
      <c r="E2177" s="350"/>
      <c r="F2177" s="351"/>
      <c r="G2177" s="350"/>
      <c r="H2177" s="350"/>
      <c r="I2177" s="354"/>
      <c r="J2177" s="353"/>
      <c r="K2177" s="353"/>
      <c r="L2177" s="354"/>
      <c r="M2177" s="353"/>
      <c r="N2177" s="371"/>
      <c r="O2177" s="317"/>
      <c r="P2177" s="317"/>
      <c r="Q2177" s="318"/>
    </row>
    <row r="2178" spans="1:17" x14ac:dyDescent="0.2">
      <c r="A2178" s="363"/>
      <c r="B2178" s="348"/>
      <c r="C2178" s="372"/>
      <c r="D2178" s="350"/>
      <c r="E2178" s="350"/>
      <c r="F2178" s="351"/>
      <c r="G2178" s="350"/>
      <c r="H2178" s="350"/>
      <c r="I2178" s="354"/>
      <c r="J2178" s="353"/>
      <c r="K2178" s="353"/>
      <c r="L2178" s="354"/>
      <c r="M2178" s="353"/>
      <c r="N2178" s="371"/>
      <c r="O2178" s="317"/>
      <c r="P2178" s="317"/>
      <c r="Q2178" s="318"/>
    </row>
    <row r="2179" spans="1:17" x14ac:dyDescent="0.2">
      <c r="A2179" s="363"/>
      <c r="B2179" s="348"/>
      <c r="C2179" s="372"/>
      <c r="D2179" s="350"/>
      <c r="E2179" s="350"/>
      <c r="F2179" s="351"/>
      <c r="G2179" s="350"/>
      <c r="H2179" s="350"/>
      <c r="I2179" s="354"/>
      <c r="J2179" s="353"/>
      <c r="K2179" s="353"/>
      <c r="L2179" s="354"/>
      <c r="M2179" s="353"/>
      <c r="N2179" s="371"/>
      <c r="O2179" s="317"/>
      <c r="P2179" s="317"/>
      <c r="Q2179" s="318"/>
    </row>
    <row r="2180" spans="1:17" x14ac:dyDescent="0.2">
      <c r="A2180" s="363"/>
      <c r="B2180" s="348"/>
      <c r="C2180" s="372"/>
      <c r="D2180" s="350"/>
      <c r="E2180" s="350"/>
      <c r="F2180" s="351"/>
      <c r="G2180" s="350"/>
      <c r="H2180" s="350"/>
      <c r="I2180" s="354"/>
      <c r="J2180" s="353"/>
      <c r="K2180" s="353"/>
      <c r="L2180" s="354"/>
      <c r="M2180" s="353"/>
      <c r="N2180" s="371"/>
      <c r="O2180" s="317"/>
      <c r="P2180" s="317"/>
      <c r="Q2180" s="318"/>
    </row>
    <row r="2181" spans="1:17" x14ac:dyDescent="0.2">
      <c r="A2181" s="363"/>
      <c r="B2181" s="348"/>
      <c r="C2181" s="372"/>
      <c r="D2181" s="350"/>
      <c r="E2181" s="350"/>
      <c r="F2181" s="351"/>
      <c r="G2181" s="350"/>
      <c r="H2181" s="350"/>
      <c r="I2181" s="354"/>
      <c r="J2181" s="353"/>
      <c r="K2181" s="353"/>
      <c r="L2181" s="354"/>
      <c r="M2181" s="353"/>
      <c r="N2181" s="371"/>
      <c r="O2181" s="317"/>
      <c r="P2181" s="317"/>
      <c r="Q2181" s="318"/>
    </row>
    <row r="2182" spans="1:17" x14ac:dyDescent="0.2">
      <c r="A2182" s="363"/>
      <c r="B2182" s="348"/>
      <c r="C2182" s="372"/>
      <c r="D2182" s="350"/>
      <c r="E2182" s="350"/>
      <c r="F2182" s="351"/>
      <c r="G2182" s="350"/>
      <c r="H2182" s="350"/>
      <c r="I2182" s="354"/>
      <c r="J2182" s="353"/>
      <c r="K2182" s="353"/>
      <c r="L2182" s="354"/>
      <c r="M2182" s="353"/>
      <c r="N2182" s="371"/>
      <c r="O2182" s="317"/>
      <c r="P2182" s="317"/>
      <c r="Q2182" s="318"/>
    </row>
    <row r="2183" spans="1:17" x14ac:dyDescent="0.2">
      <c r="A2183" s="363"/>
      <c r="B2183" s="348"/>
      <c r="C2183" s="372"/>
      <c r="D2183" s="350"/>
      <c r="E2183" s="350"/>
      <c r="F2183" s="351"/>
      <c r="G2183" s="350"/>
      <c r="H2183" s="350"/>
      <c r="I2183" s="354"/>
      <c r="J2183" s="353"/>
      <c r="K2183" s="353"/>
      <c r="L2183" s="354"/>
      <c r="M2183" s="353"/>
      <c r="N2183" s="371"/>
      <c r="O2183" s="317"/>
      <c r="P2183" s="317"/>
      <c r="Q2183" s="318"/>
    </row>
    <row r="2184" spans="1:17" x14ac:dyDescent="0.2">
      <c r="A2184" s="363"/>
      <c r="B2184" s="348"/>
      <c r="C2184" s="372"/>
      <c r="D2184" s="350"/>
      <c r="E2184" s="350"/>
      <c r="F2184" s="351"/>
      <c r="G2184" s="350"/>
      <c r="H2184" s="350"/>
      <c r="I2184" s="354"/>
      <c r="J2184" s="353"/>
      <c r="K2184" s="353"/>
      <c r="L2184" s="354"/>
      <c r="M2184" s="353"/>
      <c r="N2184" s="371"/>
      <c r="O2184" s="317"/>
      <c r="P2184" s="317"/>
      <c r="Q2184" s="318"/>
    </row>
    <row r="2185" spans="1:17" x14ac:dyDescent="0.2">
      <c r="A2185" s="363"/>
      <c r="B2185" s="348"/>
      <c r="C2185" s="372"/>
      <c r="D2185" s="350"/>
      <c r="E2185" s="350"/>
      <c r="F2185" s="351"/>
      <c r="G2185" s="350"/>
      <c r="H2185" s="350"/>
      <c r="I2185" s="354"/>
      <c r="J2185" s="353"/>
      <c r="K2185" s="353"/>
      <c r="L2185" s="354"/>
      <c r="M2185" s="353"/>
      <c r="N2185" s="371"/>
      <c r="O2185" s="317"/>
      <c r="P2185" s="317"/>
      <c r="Q2185" s="318"/>
    </row>
    <row r="2186" spans="1:17" x14ac:dyDescent="0.2">
      <c r="A2186" s="363"/>
      <c r="B2186" s="348"/>
      <c r="C2186" s="372"/>
      <c r="D2186" s="350"/>
      <c r="E2186" s="350"/>
      <c r="F2186" s="351"/>
      <c r="G2186" s="350"/>
      <c r="H2186" s="350"/>
      <c r="I2186" s="354"/>
      <c r="J2186" s="353"/>
      <c r="K2186" s="353"/>
      <c r="L2186" s="354"/>
      <c r="M2186" s="353"/>
      <c r="N2186" s="371"/>
      <c r="O2186" s="317"/>
      <c r="P2186" s="317"/>
      <c r="Q2186" s="318"/>
    </row>
    <row r="2187" spans="1:17" x14ac:dyDescent="0.2">
      <c r="A2187" s="363"/>
      <c r="B2187" s="348"/>
      <c r="C2187" s="372"/>
      <c r="D2187" s="350"/>
      <c r="E2187" s="350"/>
      <c r="F2187" s="351"/>
      <c r="G2187" s="350"/>
      <c r="H2187" s="350"/>
      <c r="I2187" s="354"/>
      <c r="J2187" s="353"/>
      <c r="K2187" s="353"/>
      <c r="L2187" s="354"/>
      <c r="M2187" s="353"/>
      <c r="N2187" s="371"/>
      <c r="O2187" s="317"/>
      <c r="P2187" s="317"/>
      <c r="Q2187" s="318"/>
    </row>
    <row r="2188" spans="1:17" x14ac:dyDescent="0.2">
      <c r="A2188" s="363"/>
      <c r="B2188" s="348"/>
      <c r="C2188" s="372"/>
      <c r="D2188" s="350"/>
      <c r="E2188" s="350"/>
      <c r="F2188" s="351"/>
      <c r="G2188" s="350"/>
      <c r="H2188" s="350"/>
      <c r="I2188" s="354"/>
      <c r="J2188" s="353"/>
      <c r="K2188" s="353"/>
      <c r="L2188" s="354"/>
      <c r="M2188" s="353"/>
      <c r="N2188" s="371"/>
      <c r="O2188" s="317"/>
      <c r="P2188" s="317"/>
      <c r="Q2188" s="318"/>
    </row>
    <row r="2189" spans="1:17" x14ac:dyDescent="0.2">
      <c r="A2189" s="363"/>
      <c r="B2189" s="348"/>
      <c r="C2189" s="372"/>
      <c r="D2189" s="350"/>
      <c r="E2189" s="350"/>
      <c r="F2189" s="351"/>
      <c r="G2189" s="350"/>
      <c r="H2189" s="350"/>
      <c r="I2189" s="354"/>
      <c r="J2189" s="353"/>
      <c r="K2189" s="353"/>
      <c r="L2189" s="354"/>
      <c r="M2189" s="353"/>
      <c r="N2189" s="371"/>
      <c r="O2189" s="317"/>
      <c r="P2189" s="317"/>
      <c r="Q2189" s="318"/>
    </row>
    <row r="2190" spans="1:17" x14ac:dyDescent="0.2">
      <c r="A2190" s="363"/>
      <c r="B2190" s="348"/>
      <c r="C2190" s="372"/>
      <c r="D2190" s="350"/>
      <c r="E2190" s="350"/>
      <c r="F2190" s="351"/>
      <c r="G2190" s="350"/>
      <c r="H2190" s="350"/>
      <c r="I2190" s="354"/>
      <c r="J2190" s="353"/>
      <c r="K2190" s="353"/>
      <c r="L2190" s="354"/>
      <c r="M2190" s="353"/>
      <c r="N2190" s="371"/>
      <c r="O2190" s="317"/>
      <c r="P2190" s="317"/>
      <c r="Q2190" s="318"/>
    </row>
    <row r="2191" spans="1:17" x14ac:dyDescent="0.2">
      <c r="A2191" s="363"/>
      <c r="B2191" s="348"/>
      <c r="C2191" s="372"/>
      <c r="D2191" s="350"/>
      <c r="E2191" s="350"/>
      <c r="F2191" s="351"/>
      <c r="G2191" s="350"/>
      <c r="H2191" s="350"/>
      <c r="I2191" s="354"/>
      <c r="J2191" s="353"/>
      <c r="K2191" s="353"/>
      <c r="L2191" s="354"/>
      <c r="M2191" s="353"/>
      <c r="N2191" s="371"/>
      <c r="O2191" s="317"/>
      <c r="P2191" s="317"/>
      <c r="Q2191" s="318"/>
    </row>
    <row r="2192" spans="1:17" x14ac:dyDescent="0.2">
      <c r="A2192" s="363"/>
      <c r="B2192" s="348"/>
      <c r="C2192" s="372"/>
      <c r="D2192" s="350"/>
      <c r="E2192" s="350"/>
      <c r="F2192" s="351"/>
      <c r="G2192" s="350"/>
      <c r="H2192" s="350"/>
      <c r="I2192" s="354"/>
      <c r="J2192" s="353"/>
      <c r="K2192" s="353"/>
      <c r="L2192" s="354"/>
      <c r="M2192" s="353"/>
      <c r="N2192" s="371"/>
      <c r="O2192" s="317"/>
      <c r="P2192" s="317"/>
      <c r="Q2192" s="318"/>
    </row>
    <row r="2193" spans="1:17" x14ac:dyDescent="0.2">
      <c r="A2193" s="363"/>
      <c r="B2193" s="348"/>
      <c r="C2193" s="372"/>
      <c r="D2193" s="350"/>
      <c r="E2193" s="350"/>
      <c r="F2193" s="351"/>
      <c r="G2193" s="350"/>
      <c r="H2193" s="350"/>
      <c r="I2193" s="354"/>
      <c r="J2193" s="353"/>
      <c r="K2193" s="353"/>
      <c r="L2193" s="354"/>
      <c r="M2193" s="353"/>
      <c r="N2193" s="371"/>
      <c r="O2193" s="317"/>
      <c r="P2193" s="317"/>
      <c r="Q2193" s="318"/>
    </row>
    <row r="2194" spans="1:17" x14ac:dyDescent="0.2">
      <c r="A2194" s="363"/>
      <c r="B2194" s="348"/>
      <c r="C2194" s="372"/>
      <c r="D2194" s="350"/>
      <c r="E2194" s="350"/>
      <c r="F2194" s="351"/>
      <c r="G2194" s="350"/>
      <c r="H2194" s="350"/>
      <c r="I2194" s="354"/>
      <c r="J2194" s="353"/>
      <c r="K2194" s="353"/>
      <c r="L2194" s="354"/>
      <c r="M2194" s="353"/>
      <c r="N2194" s="371"/>
      <c r="O2194" s="317"/>
      <c r="P2194" s="317"/>
      <c r="Q2194" s="318"/>
    </row>
    <row r="2195" spans="1:17" x14ac:dyDescent="0.2">
      <c r="A2195" s="363"/>
      <c r="B2195" s="348"/>
      <c r="C2195" s="372"/>
      <c r="D2195" s="350"/>
      <c r="E2195" s="350"/>
      <c r="F2195" s="351"/>
      <c r="G2195" s="350"/>
      <c r="H2195" s="350"/>
      <c r="I2195" s="354"/>
      <c r="J2195" s="353"/>
      <c r="K2195" s="353"/>
      <c r="L2195" s="354"/>
      <c r="M2195" s="353"/>
      <c r="N2195" s="371"/>
      <c r="O2195" s="317"/>
      <c r="P2195" s="317"/>
      <c r="Q2195" s="318"/>
    </row>
    <row r="2196" spans="1:17" x14ac:dyDescent="0.2">
      <c r="A2196" s="363"/>
      <c r="B2196" s="348"/>
      <c r="C2196" s="372"/>
      <c r="D2196" s="350"/>
      <c r="E2196" s="350"/>
      <c r="F2196" s="351"/>
      <c r="G2196" s="350"/>
      <c r="H2196" s="350"/>
      <c r="I2196" s="354"/>
      <c r="J2196" s="353"/>
      <c r="K2196" s="353"/>
      <c r="L2196" s="354"/>
      <c r="M2196" s="353"/>
      <c r="N2196" s="371"/>
      <c r="O2196" s="317"/>
      <c r="P2196" s="317"/>
      <c r="Q2196" s="318"/>
    </row>
    <row r="2197" spans="1:17" x14ac:dyDescent="0.2">
      <c r="A2197" s="363"/>
      <c r="B2197" s="348"/>
      <c r="C2197" s="372"/>
      <c r="D2197" s="350"/>
      <c r="E2197" s="350"/>
      <c r="F2197" s="351"/>
      <c r="G2197" s="350"/>
      <c r="H2197" s="350"/>
      <c r="I2197" s="354"/>
      <c r="J2197" s="353"/>
      <c r="K2197" s="353"/>
      <c r="L2197" s="354"/>
      <c r="M2197" s="353"/>
      <c r="N2197" s="371"/>
      <c r="O2197" s="317"/>
      <c r="P2197" s="317"/>
      <c r="Q2197" s="318"/>
    </row>
    <row r="2198" spans="1:17" x14ac:dyDescent="0.2">
      <c r="A2198" s="363"/>
      <c r="B2198" s="348"/>
      <c r="C2198" s="372"/>
      <c r="D2198" s="350"/>
      <c r="E2198" s="350"/>
      <c r="F2198" s="351"/>
      <c r="G2198" s="350"/>
      <c r="H2198" s="350"/>
      <c r="I2198" s="354"/>
      <c r="J2198" s="353"/>
      <c r="K2198" s="353"/>
      <c r="L2198" s="354"/>
      <c r="M2198" s="353"/>
      <c r="N2198" s="371"/>
      <c r="O2198" s="317"/>
      <c r="P2198" s="317"/>
      <c r="Q2198" s="318"/>
    </row>
    <row r="2199" spans="1:17" x14ac:dyDescent="0.2">
      <c r="A2199" s="363"/>
      <c r="B2199" s="348"/>
      <c r="C2199" s="372"/>
      <c r="D2199" s="350"/>
      <c r="E2199" s="350"/>
      <c r="F2199" s="351"/>
      <c r="G2199" s="350"/>
      <c r="H2199" s="350"/>
      <c r="I2199" s="354"/>
      <c r="J2199" s="353"/>
      <c r="K2199" s="353"/>
      <c r="L2199" s="354"/>
      <c r="M2199" s="353"/>
      <c r="N2199" s="371"/>
      <c r="O2199" s="317"/>
      <c r="P2199" s="317"/>
      <c r="Q2199" s="318"/>
    </row>
    <row r="2200" spans="1:17" x14ac:dyDescent="0.2">
      <c r="A2200" s="363"/>
      <c r="B2200" s="348"/>
      <c r="C2200" s="372"/>
      <c r="D2200" s="350"/>
      <c r="E2200" s="350"/>
      <c r="F2200" s="351"/>
      <c r="G2200" s="350"/>
      <c r="H2200" s="350"/>
      <c r="I2200" s="354"/>
      <c r="J2200" s="353"/>
      <c r="K2200" s="353"/>
      <c r="L2200" s="354"/>
      <c r="M2200" s="353"/>
      <c r="N2200" s="371"/>
      <c r="O2200" s="317"/>
      <c r="P2200" s="317"/>
      <c r="Q2200" s="318"/>
    </row>
    <row r="2201" spans="1:17" x14ac:dyDescent="0.2">
      <c r="A2201" s="363"/>
      <c r="B2201" s="348"/>
      <c r="C2201" s="372"/>
      <c r="D2201" s="350"/>
      <c r="E2201" s="350"/>
      <c r="F2201" s="351"/>
      <c r="G2201" s="350"/>
      <c r="H2201" s="350"/>
      <c r="I2201" s="354"/>
      <c r="J2201" s="353"/>
      <c r="K2201" s="353"/>
      <c r="L2201" s="354"/>
      <c r="M2201" s="353"/>
      <c r="N2201" s="371"/>
      <c r="O2201" s="317"/>
      <c r="P2201" s="317"/>
      <c r="Q2201" s="318"/>
    </row>
    <row r="2202" spans="1:17" x14ac:dyDescent="0.2">
      <c r="A2202" s="363"/>
      <c r="B2202" s="348"/>
      <c r="C2202" s="372"/>
      <c r="D2202" s="350"/>
      <c r="E2202" s="350"/>
      <c r="F2202" s="351"/>
      <c r="G2202" s="350"/>
      <c r="H2202" s="350"/>
      <c r="I2202" s="354"/>
      <c r="J2202" s="353"/>
      <c r="K2202" s="353"/>
      <c r="L2202" s="354"/>
      <c r="M2202" s="353"/>
      <c r="N2202" s="371"/>
      <c r="O2202" s="317"/>
      <c r="P2202" s="317"/>
      <c r="Q2202" s="318"/>
    </row>
    <row r="2203" spans="1:17" x14ac:dyDescent="0.2">
      <c r="A2203" s="363"/>
      <c r="B2203" s="348"/>
      <c r="C2203" s="372"/>
      <c r="D2203" s="350"/>
      <c r="E2203" s="350"/>
      <c r="F2203" s="351"/>
      <c r="G2203" s="350"/>
      <c r="H2203" s="350"/>
      <c r="I2203" s="354"/>
      <c r="J2203" s="353"/>
      <c r="K2203" s="353"/>
      <c r="L2203" s="354"/>
      <c r="M2203" s="353"/>
      <c r="N2203" s="371"/>
      <c r="O2203" s="317"/>
      <c r="P2203" s="317"/>
      <c r="Q2203" s="318"/>
    </row>
    <row r="2204" spans="1:17" x14ac:dyDescent="0.2">
      <c r="A2204" s="363"/>
      <c r="B2204" s="348"/>
      <c r="C2204" s="372"/>
      <c r="D2204" s="350"/>
      <c r="E2204" s="350"/>
      <c r="F2204" s="351"/>
      <c r="G2204" s="350"/>
      <c r="H2204" s="350"/>
      <c r="I2204" s="354"/>
      <c r="J2204" s="353"/>
      <c r="K2204" s="353"/>
      <c r="L2204" s="354"/>
      <c r="M2204" s="353"/>
      <c r="N2204" s="371"/>
      <c r="O2204" s="317"/>
      <c r="P2204" s="317"/>
      <c r="Q2204" s="318"/>
    </row>
    <row r="2205" spans="1:17" x14ac:dyDescent="0.2">
      <c r="A2205" s="363"/>
      <c r="B2205" s="348"/>
      <c r="C2205" s="372"/>
      <c r="D2205" s="350"/>
      <c r="E2205" s="350"/>
      <c r="F2205" s="351"/>
      <c r="G2205" s="350"/>
      <c r="H2205" s="350"/>
      <c r="I2205" s="354"/>
      <c r="J2205" s="353"/>
      <c r="K2205" s="353"/>
      <c r="L2205" s="354"/>
      <c r="M2205" s="353"/>
      <c r="N2205" s="371"/>
      <c r="O2205" s="317"/>
      <c r="P2205" s="317"/>
      <c r="Q2205" s="318"/>
    </row>
    <row r="2206" spans="1:17" x14ac:dyDescent="0.2">
      <c r="A2206" s="363"/>
      <c r="B2206" s="348"/>
      <c r="C2206" s="372"/>
      <c r="D2206" s="350"/>
      <c r="E2206" s="350"/>
      <c r="F2206" s="351"/>
      <c r="G2206" s="350"/>
      <c r="H2206" s="350"/>
      <c r="I2206" s="354"/>
      <c r="J2206" s="353"/>
      <c r="K2206" s="353"/>
      <c r="L2206" s="354"/>
      <c r="M2206" s="353"/>
      <c r="N2206" s="371"/>
      <c r="O2206" s="317"/>
      <c r="P2206" s="317"/>
      <c r="Q2206" s="318"/>
    </row>
    <row r="2207" spans="1:17" x14ac:dyDescent="0.2">
      <c r="A2207" s="363"/>
      <c r="B2207" s="348"/>
      <c r="C2207" s="372"/>
      <c r="D2207" s="350"/>
      <c r="E2207" s="350"/>
      <c r="F2207" s="351"/>
      <c r="G2207" s="350"/>
      <c r="H2207" s="350"/>
      <c r="I2207" s="354"/>
      <c r="J2207" s="353"/>
      <c r="K2207" s="353"/>
      <c r="L2207" s="354"/>
      <c r="M2207" s="353"/>
      <c r="N2207" s="371"/>
      <c r="O2207" s="317"/>
      <c r="P2207" s="317"/>
      <c r="Q2207" s="318"/>
    </row>
    <row r="2208" spans="1:17" x14ac:dyDescent="0.2">
      <c r="A2208" s="363"/>
      <c r="B2208" s="348"/>
      <c r="C2208" s="372"/>
      <c r="D2208" s="350"/>
      <c r="E2208" s="350"/>
      <c r="F2208" s="351"/>
      <c r="G2208" s="350"/>
      <c r="H2208" s="350"/>
      <c r="I2208" s="354"/>
      <c r="J2208" s="353"/>
      <c r="K2208" s="353"/>
      <c r="L2208" s="354"/>
      <c r="M2208" s="353"/>
      <c r="N2208" s="371"/>
      <c r="O2208" s="317"/>
      <c r="P2208" s="317"/>
      <c r="Q2208" s="318"/>
    </row>
    <row r="2209" spans="1:17" x14ac:dyDescent="0.2">
      <c r="A2209" s="363"/>
      <c r="B2209" s="348"/>
      <c r="C2209" s="372"/>
      <c r="D2209" s="350"/>
      <c r="E2209" s="350"/>
      <c r="F2209" s="351"/>
      <c r="G2209" s="350"/>
      <c r="H2209" s="350"/>
      <c r="I2209" s="354"/>
      <c r="J2209" s="353"/>
      <c r="K2209" s="353"/>
      <c r="L2209" s="354"/>
      <c r="M2209" s="353"/>
      <c r="N2209" s="371"/>
      <c r="O2209" s="317"/>
      <c r="P2209" s="317"/>
      <c r="Q2209" s="318"/>
    </row>
    <row r="2210" spans="1:17" x14ac:dyDescent="0.2">
      <c r="A2210" s="363"/>
      <c r="B2210" s="348"/>
      <c r="C2210" s="372"/>
      <c r="D2210" s="350"/>
      <c r="E2210" s="350"/>
      <c r="F2210" s="351"/>
      <c r="G2210" s="350"/>
      <c r="H2210" s="350"/>
      <c r="I2210" s="354"/>
      <c r="J2210" s="353"/>
      <c r="K2210" s="353"/>
      <c r="L2210" s="354"/>
      <c r="M2210" s="353"/>
      <c r="N2210" s="371"/>
      <c r="O2210" s="317"/>
      <c r="P2210" s="317"/>
      <c r="Q2210" s="318"/>
    </row>
    <row r="2211" spans="1:17" x14ac:dyDescent="0.2">
      <c r="A2211" s="363"/>
      <c r="B2211" s="348"/>
      <c r="C2211" s="372"/>
      <c r="D2211" s="350"/>
      <c r="E2211" s="350"/>
      <c r="F2211" s="351"/>
      <c r="G2211" s="350"/>
      <c r="H2211" s="350"/>
      <c r="I2211" s="354"/>
      <c r="J2211" s="353"/>
      <c r="K2211" s="353"/>
      <c r="L2211" s="354"/>
      <c r="M2211" s="353"/>
      <c r="N2211" s="371"/>
      <c r="O2211" s="317"/>
      <c r="P2211" s="317"/>
      <c r="Q2211" s="318"/>
    </row>
    <row r="2212" spans="1:17" x14ac:dyDescent="0.2">
      <c r="A2212" s="363"/>
      <c r="B2212" s="348"/>
      <c r="C2212" s="372"/>
      <c r="D2212" s="350"/>
      <c r="E2212" s="350"/>
      <c r="F2212" s="351"/>
      <c r="G2212" s="350"/>
      <c r="H2212" s="350"/>
      <c r="I2212" s="354"/>
      <c r="J2212" s="353"/>
      <c r="K2212" s="353"/>
      <c r="L2212" s="354"/>
      <c r="M2212" s="353"/>
      <c r="N2212" s="371"/>
      <c r="O2212" s="317"/>
      <c r="P2212" s="317"/>
      <c r="Q2212" s="318"/>
    </row>
    <row r="2213" spans="1:17" x14ac:dyDescent="0.2">
      <c r="A2213" s="363"/>
      <c r="B2213" s="348"/>
      <c r="C2213" s="372"/>
      <c r="D2213" s="350"/>
      <c r="E2213" s="350"/>
      <c r="F2213" s="351"/>
      <c r="G2213" s="350"/>
      <c r="H2213" s="350"/>
      <c r="I2213" s="354"/>
      <c r="J2213" s="353"/>
      <c r="K2213" s="353"/>
      <c r="L2213" s="354"/>
      <c r="M2213" s="353"/>
      <c r="N2213" s="371"/>
      <c r="O2213" s="317"/>
      <c r="P2213" s="317"/>
      <c r="Q2213" s="318"/>
    </row>
    <row r="2214" spans="1:17" x14ac:dyDescent="0.2">
      <c r="A2214" s="363"/>
      <c r="B2214" s="348"/>
      <c r="C2214" s="372"/>
      <c r="D2214" s="350"/>
      <c r="E2214" s="350"/>
      <c r="F2214" s="351"/>
      <c r="G2214" s="350"/>
      <c r="H2214" s="350"/>
      <c r="I2214" s="354"/>
      <c r="J2214" s="353"/>
      <c r="K2214" s="353"/>
      <c r="L2214" s="354"/>
      <c r="M2214" s="353"/>
      <c r="N2214" s="371"/>
      <c r="O2214" s="317"/>
      <c r="P2214" s="317"/>
      <c r="Q2214" s="318"/>
    </row>
    <row r="2215" spans="1:17" x14ac:dyDescent="0.2">
      <c r="A2215" s="363"/>
      <c r="B2215" s="348"/>
      <c r="C2215" s="372"/>
      <c r="D2215" s="350"/>
      <c r="E2215" s="350"/>
      <c r="F2215" s="351"/>
      <c r="G2215" s="350"/>
      <c r="H2215" s="350"/>
      <c r="I2215" s="354"/>
      <c r="J2215" s="353"/>
      <c r="K2215" s="353"/>
      <c r="L2215" s="354"/>
      <c r="M2215" s="353"/>
      <c r="N2215" s="371"/>
      <c r="O2215" s="317"/>
      <c r="P2215" s="317"/>
      <c r="Q2215" s="318"/>
    </row>
    <row r="2216" spans="1:17" x14ac:dyDescent="0.2">
      <c r="A2216" s="363"/>
      <c r="B2216" s="348"/>
      <c r="C2216" s="372"/>
      <c r="D2216" s="350"/>
      <c r="E2216" s="350"/>
      <c r="F2216" s="351"/>
      <c r="G2216" s="350"/>
      <c r="H2216" s="350"/>
      <c r="I2216" s="354"/>
      <c r="J2216" s="353"/>
      <c r="K2216" s="353"/>
      <c r="L2216" s="354"/>
      <c r="M2216" s="353"/>
      <c r="N2216" s="371"/>
      <c r="O2216" s="317"/>
      <c r="P2216" s="317"/>
      <c r="Q2216" s="318"/>
    </row>
    <row r="2217" spans="1:17" x14ac:dyDescent="0.2">
      <c r="A2217" s="363"/>
      <c r="B2217" s="348"/>
      <c r="C2217" s="372"/>
      <c r="D2217" s="350"/>
      <c r="E2217" s="350"/>
      <c r="F2217" s="351"/>
      <c r="G2217" s="350"/>
      <c r="H2217" s="350"/>
      <c r="I2217" s="354"/>
      <c r="J2217" s="353"/>
      <c r="K2217" s="353"/>
      <c r="L2217" s="354"/>
      <c r="M2217" s="353"/>
      <c r="N2217" s="371"/>
      <c r="O2217" s="317"/>
      <c r="P2217" s="317"/>
      <c r="Q2217" s="318"/>
    </row>
    <row r="2218" spans="1:17" x14ac:dyDescent="0.2">
      <c r="A2218" s="363"/>
      <c r="B2218" s="348"/>
      <c r="C2218" s="372"/>
      <c r="D2218" s="350"/>
      <c r="E2218" s="350"/>
      <c r="F2218" s="351"/>
      <c r="G2218" s="350"/>
      <c r="H2218" s="350"/>
      <c r="I2218" s="354"/>
      <c r="J2218" s="353"/>
      <c r="K2218" s="353"/>
      <c r="L2218" s="354"/>
      <c r="M2218" s="353"/>
      <c r="N2218" s="371"/>
      <c r="O2218" s="317"/>
      <c r="P2218" s="317"/>
      <c r="Q2218" s="318"/>
    </row>
    <row r="2219" spans="1:17" x14ac:dyDescent="0.2">
      <c r="A2219" s="363"/>
      <c r="B2219" s="348"/>
      <c r="C2219" s="372"/>
      <c r="D2219" s="350"/>
      <c r="E2219" s="350"/>
      <c r="F2219" s="351"/>
      <c r="G2219" s="350"/>
      <c r="H2219" s="350"/>
      <c r="I2219" s="354"/>
      <c r="J2219" s="353"/>
      <c r="K2219" s="353"/>
      <c r="L2219" s="354"/>
      <c r="M2219" s="353"/>
      <c r="N2219" s="371"/>
      <c r="O2219" s="317"/>
      <c r="P2219" s="317"/>
      <c r="Q2219" s="318"/>
    </row>
    <row r="2220" spans="1:17" x14ac:dyDescent="0.2">
      <c r="A2220" s="363"/>
      <c r="B2220" s="348"/>
      <c r="C2220" s="372"/>
      <c r="D2220" s="350"/>
      <c r="E2220" s="350"/>
      <c r="F2220" s="351"/>
      <c r="G2220" s="350"/>
      <c r="H2220" s="350"/>
      <c r="I2220" s="354"/>
      <c r="J2220" s="353"/>
      <c r="K2220" s="353"/>
      <c r="L2220" s="354"/>
      <c r="M2220" s="353"/>
      <c r="N2220" s="371"/>
      <c r="O2220" s="317"/>
      <c r="P2220" s="317"/>
      <c r="Q2220" s="318"/>
    </row>
    <row r="2221" spans="1:17" x14ac:dyDescent="0.2">
      <c r="A2221" s="363"/>
      <c r="B2221" s="348"/>
      <c r="C2221" s="372"/>
      <c r="D2221" s="350"/>
      <c r="E2221" s="350"/>
      <c r="F2221" s="351"/>
      <c r="G2221" s="350"/>
      <c r="H2221" s="350"/>
      <c r="I2221" s="354"/>
      <c r="J2221" s="353"/>
      <c r="K2221" s="353"/>
      <c r="L2221" s="354"/>
      <c r="M2221" s="353"/>
      <c r="N2221" s="371"/>
      <c r="O2221" s="317"/>
      <c r="P2221" s="317"/>
      <c r="Q2221" s="318"/>
    </row>
    <row r="2222" spans="1:17" x14ac:dyDescent="0.2">
      <c r="A2222" s="363"/>
      <c r="B2222" s="348"/>
      <c r="C2222" s="372"/>
      <c r="D2222" s="350"/>
      <c r="E2222" s="350"/>
      <c r="F2222" s="351"/>
      <c r="G2222" s="350"/>
      <c r="H2222" s="350"/>
      <c r="I2222" s="354"/>
      <c r="J2222" s="353"/>
      <c r="K2222" s="353"/>
      <c r="L2222" s="354"/>
      <c r="M2222" s="353"/>
      <c r="N2222" s="371"/>
      <c r="O2222" s="317"/>
      <c r="P2222" s="317"/>
      <c r="Q2222" s="318"/>
    </row>
    <row r="2223" spans="1:17" x14ac:dyDescent="0.2">
      <c r="A2223" s="363"/>
      <c r="B2223" s="348"/>
      <c r="C2223" s="372"/>
      <c r="D2223" s="350"/>
      <c r="E2223" s="350"/>
      <c r="F2223" s="351"/>
      <c r="G2223" s="350"/>
      <c r="H2223" s="350"/>
      <c r="I2223" s="354"/>
      <c r="J2223" s="353"/>
      <c r="K2223" s="353"/>
      <c r="L2223" s="354"/>
      <c r="M2223" s="353"/>
      <c r="N2223" s="371"/>
      <c r="O2223" s="317"/>
      <c r="P2223" s="317"/>
      <c r="Q2223" s="318"/>
    </row>
    <row r="2224" spans="1:17" x14ac:dyDescent="0.2">
      <c r="A2224" s="363"/>
      <c r="B2224" s="348"/>
      <c r="C2224" s="372"/>
      <c r="D2224" s="350"/>
      <c r="E2224" s="350"/>
      <c r="F2224" s="351"/>
      <c r="G2224" s="350"/>
      <c r="H2224" s="350"/>
      <c r="I2224" s="354"/>
      <c r="J2224" s="353"/>
      <c r="K2224" s="353"/>
      <c r="L2224" s="354"/>
      <c r="M2224" s="353"/>
      <c r="N2224" s="371"/>
      <c r="O2224" s="317"/>
      <c r="P2224" s="317"/>
      <c r="Q2224" s="318"/>
    </row>
    <row r="2225" spans="1:17" x14ac:dyDescent="0.2">
      <c r="A2225" s="363"/>
      <c r="B2225" s="348"/>
      <c r="C2225" s="372"/>
      <c r="D2225" s="350"/>
      <c r="E2225" s="350"/>
      <c r="F2225" s="351"/>
      <c r="G2225" s="350"/>
      <c r="H2225" s="350"/>
      <c r="I2225" s="354"/>
      <c r="J2225" s="353"/>
      <c r="K2225" s="353"/>
      <c r="L2225" s="354"/>
      <c r="M2225" s="353"/>
      <c r="N2225" s="371"/>
      <c r="O2225" s="317"/>
      <c r="P2225" s="317"/>
      <c r="Q2225" s="318"/>
    </row>
    <row r="2226" spans="1:17" x14ac:dyDescent="0.2">
      <c r="A2226" s="363"/>
      <c r="B2226" s="348"/>
      <c r="C2226" s="372"/>
      <c r="D2226" s="350"/>
      <c r="E2226" s="350"/>
      <c r="F2226" s="351"/>
      <c r="G2226" s="350"/>
      <c r="H2226" s="350"/>
      <c r="I2226" s="354"/>
      <c r="J2226" s="353"/>
      <c r="K2226" s="353"/>
      <c r="L2226" s="354"/>
      <c r="M2226" s="353"/>
      <c r="N2226" s="371"/>
      <c r="O2226" s="317"/>
      <c r="P2226" s="317"/>
      <c r="Q2226" s="318"/>
    </row>
    <row r="2227" spans="1:17" x14ac:dyDescent="0.2">
      <c r="A2227" s="363"/>
      <c r="B2227" s="348"/>
      <c r="C2227" s="372"/>
      <c r="D2227" s="350"/>
      <c r="E2227" s="350"/>
      <c r="F2227" s="351"/>
      <c r="G2227" s="350"/>
      <c r="H2227" s="350"/>
      <c r="I2227" s="354"/>
      <c r="J2227" s="353"/>
      <c r="K2227" s="353"/>
      <c r="L2227" s="354"/>
      <c r="M2227" s="353"/>
      <c r="N2227" s="371"/>
      <c r="O2227" s="317"/>
      <c r="P2227" s="317"/>
      <c r="Q2227" s="318"/>
    </row>
    <row r="2228" spans="1:17" x14ac:dyDescent="0.2">
      <c r="A2228" s="363"/>
      <c r="B2228" s="348"/>
      <c r="C2228" s="372"/>
      <c r="D2228" s="350"/>
      <c r="E2228" s="350"/>
      <c r="F2228" s="351"/>
      <c r="G2228" s="350"/>
      <c r="H2228" s="350"/>
      <c r="I2228" s="354"/>
      <c r="J2228" s="353"/>
      <c r="K2228" s="353"/>
      <c r="L2228" s="354"/>
      <c r="M2228" s="353"/>
      <c r="N2228" s="371"/>
      <c r="O2228" s="317"/>
      <c r="P2228" s="317"/>
      <c r="Q2228" s="318"/>
    </row>
    <row r="2229" spans="1:17" x14ac:dyDescent="0.2">
      <c r="A2229" s="363"/>
      <c r="B2229" s="348"/>
      <c r="C2229" s="372"/>
      <c r="D2229" s="350"/>
      <c r="E2229" s="350"/>
      <c r="F2229" s="351"/>
      <c r="G2229" s="350"/>
      <c r="H2229" s="350"/>
      <c r="I2229" s="354"/>
      <c r="J2229" s="353"/>
      <c r="K2229" s="353"/>
      <c r="L2229" s="354"/>
      <c r="M2229" s="353"/>
      <c r="N2229" s="371"/>
      <c r="O2229" s="317"/>
      <c r="P2229" s="317"/>
      <c r="Q2229" s="318"/>
    </row>
    <row r="2230" spans="1:17" x14ac:dyDescent="0.2">
      <c r="A2230" s="363"/>
      <c r="B2230" s="348"/>
      <c r="C2230" s="372"/>
      <c r="D2230" s="350"/>
      <c r="E2230" s="350"/>
      <c r="F2230" s="351"/>
      <c r="G2230" s="350"/>
      <c r="H2230" s="350"/>
      <c r="I2230" s="354"/>
      <c r="J2230" s="353"/>
      <c r="K2230" s="353"/>
      <c r="L2230" s="354"/>
      <c r="M2230" s="353"/>
      <c r="N2230" s="371"/>
      <c r="O2230" s="317"/>
      <c r="P2230" s="317"/>
      <c r="Q2230" s="318"/>
    </row>
    <row r="2231" spans="1:17" x14ac:dyDescent="0.2">
      <c r="A2231" s="363"/>
      <c r="B2231" s="348"/>
      <c r="C2231" s="372"/>
      <c r="D2231" s="350"/>
      <c r="E2231" s="350"/>
      <c r="F2231" s="351"/>
      <c r="G2231" s="350"/>
      <c r="H2231" s="350"/>
      <c r="I2231" s="354"/>
      <c r="J2231" s="353"/>
      <c r="K2231" s="353"/>
      <c r="L2231" s="354"/>
      <c r="M2231" s="353"/>
      <c r="N2231" s="371"/>
      <c r="O2231" s="317"/>
      <c r="P2231" s="317"/>
      <c r="Q2231" s="318"/>
    </row>
    <row r="2232" spans="1:17" x14ac:dyDescent="0.2">
      <c r="A2232" s="363"/>
      <c r="B2232" s="348"/>
      <c r="C2232" s="372"/>
      <c r="D2232" s="350"/>
      <c r="E2232" s="350"/>
      <c r="F2232" s="351"/>
      <c r="G2232" s="350"/>
      <c r="H2232" s="350"/>
      <c r="I2232" s="354"/>
      <c r="J2232" s="353"/>
      <c r="K2232" s="353"/>
      <c r="L2232" s="354"/>
      <c r="M2232" s="353"/>
      <c r="N2232" s="371"/>
      <c r="O2232" s="317"/>
      <c r="P2232" s="317"/>
      <c r="Q2232" s="318"/>
    </row>
    <row r="2233" spans="1:17" x14ac:dyDescent="0.2">
      <c r="A2233" s="363"/>
      <c r="B2233" s="348"/>
      <c r="C2233" s="372"/>
      <c r="D2233" s="350"/>
      <c r="E2233" s="350"/>
      <c r="F2233" s="351"/>
      <c r="G2233" s="350"/>
      <c r="H2233" s="350"/>
      <c r="I2233" s="354"/>
      <c r="J2233" s="353"/>
      <c r="K2233" s="353"/>
      <c r="L2233" s="354"/>
      <c r="M2233" s="353"/>
      <c r="N2233" s="371"/>
      <c r="O2233" s="317"/>
      <c r="P2233" s="317"/>
      <c r="Q2233" s="318"/>
    </row>
    <row r="2234" spans="1:17" x14ac:dyDescent="0.2">
      <c r="A2234" s="363"/>
      <c r="B2234" s="348"/>
      <c r="C2234" s="372"/>
      <c r="D2234" s="350"/>
      <c r="E2234" s="350"/>
      <c r="F2234" s="351"/>
      <c r="G2234" s="350"/>
      <c r="H2234" s="350"/>
      <c r="I2234" s="354"/>
      <c r="J2234" s="353"/>
      <c r="K2234" s="353"/>
      <c r="L2234" s="354"/>
      <c r="M2234" s="353"/>
      <c r="N2234" s="371"/>
      <c r="O2234" s="317"/>
      <c r="P2234" s="317"/>
      <c r="Q2234" s="318"/>
    </row>
    <row r="2235" spans="1:17" x14ac:dyDescent="0.2">
      <c r="A2235" s="363"/>
      <c r="B2235" s="348"/>
      <c r="C2235" s="372"/>
      <c r="D2235" s="350"/>
      <c r="E2235" s="350"/>
      <c r="F2235" s="351"/>
      <c r="G2235" s="350"/>
      <c r="H2235" s="350"/>
      <c r="I2235" s="354"/>
      <c r="J2235" s="353"/>
      <c r="K2235" s="353"/>
      <c r="L2235" s="354"/>
      <c r="M2235" s="353"/>
      <c r="N2235" s="371"/>
      <c r="O2235" s="317"/>
      <c r="P2235" s="317"/>
      <c r="Q2235" s="318"/>
    </row>
    <row r="2236" spans="1:17" x14ac:dyDescent="0.2">
      <c r="A2236" s="363"/>
      <c r="B2236" s="348"/>
      <c r="C2236" s="372"/>
      <c r="D2236" s="350"/>
      <c r="E2236" s="350"/>
      <c r="F2236" s="351"/>
      <c r="G2236" s="350"/>
      <c r="H2236" s="350"/>
      <c r="I2236" s="354"/>
      <c r="J2236" s="353"/>
      <c r="K2236" s="353"/>
      <c r="L2236" s="354"/>
      <c r="M2236" s="353"/>
      <c r="N2236" s="371"/>
      <c r="O2236" s="317"/>
      <c r="P2236" s="317"/>
      <c r="Q2236" s="318"/>
    </row>
    <row r="2237" spans="1:17" x14ac:dyDescent="0.2">
      <c r="A2237" s="363"/>
      <c r="B2237" s="348"/>
      <c r="C2237" s="372"/>
      <c r="D2237" s="350"/>
      <c r="E2237" s="350"/>
      <c r="F2237" s="351"/>
      <c r="G2237" s="350"/>
      <c r="H2237" s="350"/>
      <c r="I2237" s="354"/>
      <c r="J2237" s="353"/>
      <c r="K2237" s="353"/>
      <c r="L2237" s="354"/>
      <c r="M2237" s="353"/>
      <c r="N2237" s="371"/>
      <c r="O2237" s="317"/>
      <c r="P2237" s="317"/>
      <c r="Q2237" s="318"/>
    </row>
    <row r="2238" spans="1:17" x14ac:dyDescent="0.2">
      <c r="A2238" s="363"/>
      <c r="B2238" s="348"/>
      <c r="C2238" s="372"/>
      <c r="D2238" s="350"/>
      <c r="E2238" s="350"/>
      <c r="F2238" s="351"/>
      <c r="G2238" s="350"/>
      <c r="H2238" s="350"/>
      <c r="I2238" s="354"/>
      <c r="J2238" s="353"/>
      <c r="K2238" s="353"/>
      <c r="L2238" s="354"/>
      <c r="M2238" s="353"/>
      <c r="N2238" s="371"/>
      <c r="O2238" s="317"/>
      <c r="P2238" s="317"/>
      <c r="Q2238" s="318"/>
    </row>
    <row r="2239" spans="1:17" x14ac:dyDescent="0.2">
      <c r="A2239" s="363"/>
      <c r="B2239" s="348"/>
      <c r="C2239" s="372"/>
      <c r="D2239" s="350"/>
      <c r="E2239" s="350"/>
      <c r="F2239" s="351"/>
      <c r="G2239" s="350"/>
      <c r="H2239" s="350"/>
      <c r="I2239" s="354"/>
      <c r="J2239" s="353"/>
      <c r="K2239" s="353"/>
      <c r="L2239" s="354"/>
      <c r="M2239" s="353"/>
      <c r="N2239" s="371"/>
      <c r="O2239" s="317"/>
      <c r="P2239" s="317"/>
      <c r="Q2239" s="318"/>
    </row>
    <row r="2240" spans="1:17" x14ac:dyDescent="0.2">
      <c r="A2240" s="363"/>
      <c r="B2240" s="348"/>
      <c r="C2240" s="372"/>
      <c r="D2240" s="350"/>
      <c r="E2240" s="350"/>
      <c r="F2240" s="351"/>
      <c r="G2240" s="350"/>
      <c r="H2240" s="350"/>
      <c r="I2240" s="354"/>
      <c r="J2240" s="353"/>
      <c r="K2240" s="353"/>
      <c r="L2240" s="354"/>
      <c r="M2240" s="353"/>
      <c r="N2240" s="371"/>
      <c r="O2240" s="317"/>
      <c r="P2240" s="317"/>
      <c r="Q2240" s="318"/>
    </row>
    <row r="2241" spans="1:17" x14ac:dyDescent="0.2">
      <c r="A2241" s="363"/>
      <c r="B2241" s="348"/>
      <c r="C2241" s="372"/>
      <c r="D2241" s="350"/>
      <c r="E2241" s="350"/>
      <c r="F2241" s="351"/>
      <c r="G2241" s="350"/>
      <c r="H2241" s="350"/>
      <c r="I2241" s="354"/>
      <c r="J2241" s="353"/>
      <c r="K2241" s="353"/>
      <c r="L2241" s="354"/>
      <c r="M2241" s="353"/>
      <c r="N2241" s="371"/>
      <c r="O2241" s="317"/>
      <c r="P2241" s="317"/>
      <c r="Q2241" s="318"/>
    </row>
    <row r="2242" spans="1:17" x14ac:dyDescent="0.2">
      <c r="A2242" s="363"/>
      <c r="B2242" s="348"/>
      <c r="C2242" s="372"/>
      <c r="D2242" s="350"/>
      <c r="E2242" s="350"/>
      <c r="F2242" s="351"/>
      <c r="G2242" s="350"/>
      <c r="H2242" s="350"/>
      <c r="I2242" s="354"/>
      <c r="J2242" s="353"/>
      <c r="K2242" s="353"/>
      <c r="L2242" s="354"/>
      <c r="M2242" s="353"/>
      <c r="N2242" s="371"/>
      <c r="O2242" s="317"/>
      <c r="P2242" s="317"/>
      <c r="Q2242" s="318"/>
    </row>
    <row r="2243" spans="1:17" x14ac:dyDescent="0.2">
      <c r="A2243" s="363"/>
      <c r="B2243" s="348"/>
      <c r="C2243" s="372"/>
      <c r="D2243" s="350"/>
      <c r="E2243" s="350"/>
      <c r="F2243" s="351"/>
      <c r="G2243" s="350"/>
      <c r="H2243" s="350"/>
      <c r="I2243" s="354"/>
      <c r="J2243" s="353"/>
      <c r="K2243" s="353"/>
      <c r="L2243" s="354"/>
      <c r="M2243" s="353"/>
      <c r="N2243" s="371"/>
      <c r="O2243" s="317"/>
      <c r="P2243" s="317"/>
      <c r="Q2243" s="318"/>
    </row>
    <row r="2244" spans="1:17" x14ac:dyDescent="0.2">
      <c r="A2244" s="363"/>
      <c r="B2244" s="348"/>
      <c r="C2244" s="372"/>
      <c r="D2244" s="350"/>
      <c r="E2244" s="350"/>
      <c r="F2244" s="351"/>
      <c r="G2244" s="350"/>
      <c r="H2244" s="350"/>
      <c r="I2244" s="354"/>
      <c r="J2244" s="353"/>
      <c r="K2244" s="353"/>
      <c r="L2244" s="354"/>
      <c r="M2244" s="353"/>
      <c r="N2244" s="371"/>
      <c r="O2244" s="317"/>
      <c r="P2244" s="317"/>
      <c r="Q2244" s="318"/>
    </row>
    <row r="2245" spans="1:17" x14ac:dyDescent="0.2">
      <c r="A2245" s="363"/>
      <c r="B2245" s="348"/>
      <c r="C2245" s="372"/>
      <c r="D2245" s="350"/>
      <c r="E2245" s="350"/>
      <c r="F2245" s="351"/>
      <c r="G2245" s="350"/>
      <c r="H2245" s="350"/>
      <c r="I2245" s="354"/>
      <c r="J2245" s="353"/>
      <c r="K2245" s="353"/>
      <c r="L2245" s="354"/>
      <c r="M2245" s="353"/>
      <c r="N2245" s="371"/>
      <c r="O2245" s="317"/>
      <c r="P2245" s="317"/>
      <c r="Q2245" s="318"/>
    </row>
    <row r="2246" spans="1:17" x14ac:dyDescent="0.2">
      <c r="A2246" s="363"/>
      <c r="B2246" s="348"/>
      <c r="C2246" s="372"/>
      <c r="D2246" s="350"/>
      <c r="E2246" s="350"/>
      <c r="F2246" s="351"/>
      <c r="G2246" s="350"/>
      <c r="H2246" s="350"/>
      <c r="I2246" s="354"/>
      <c r="J2246" s="353"/>
      <c r="K2246" s="353"/>
      <c r="L2246" s="354"/>
      <c r="M2246" s="353"/>
      <c r="N2246" s="371"/>
      <c r="O2246" s="317"/>
      <c r="P2246" s="317"/>
      <c r="Q2246" s="318"/>
    </row>
    <row r="2247" spans="1:17" x14ac:dyDescent="0.2">
      <c r="A2247" s="363"/>
      <c r="B2247" s="348"/>
      <c r="C2247" s="372"/>
      <c r="D2247" s="350"/>
      <c r="E2247" s="350"/>
      <c r="F2247" s="351"/>
      <c r="G2247" s="350"/>
      <c r="H2247" s="350"/>
      <c r="I2247" s="354"/>
      <c r="J2247" s="353"/>
      <c r="K2247" s="353"/>
      <c r="L2247" s="354"/>
      <c r="M2247" s="353"/>
      <c r="N2247" s="371"/>
      <c r="O2247" s="317"/>
      <c r="P2247" s="317"/>
      <c r="Q2247" s="318"/>
    </row>
    <row r="2248" spans="1:17" x14ac:dyDescent="0.2">
      <c r="A2248" s="363"/>
      <c r="B2248" s="348"/>
      <c r="C2248" s="372"/>
      <c r="D2248" s="350"/>
      <c r="E2248" s="350"/>
      <c r="F2248" s="351"/>
      <c r="G2248" s="350"/>
      <c r="H2248" s="350"/>
      <c r="I2248" s="354"/>
      <c r="J2248" s="353"/>
      <c r="K2248" s="353"/>
      <c r="L2248" s="354"/>
      <c r="M2248" s="353"/>
      <c r="N2248" s="371"/>
      <c r="O2248" s="317"/>
      <c r="P2248" s="317"/>
      <c r="Q2248" s="318"/>
    </row>
    <row r="2249" spans="1:17" x14ac:dyDescent="0.2">
      <c r="A2249" s="363"/>
      <c r="B2249" s="348"/>
      <c r="C2249" s="372"/>
      <c r="D2249" s="350"/>
      <c r="E2249" s="350"/>
      <c r="F2249" s="351"/>
      <c r="G2249" s="350"/>
      <c r="H2249" s="350"/>
      <c r="I2249" s="354"/>
      <c r="J2249" s="353"/>
      <c r="K2249" s="353"/>
      <c r="L2249" s="354"/>
      <c r="M2249" s="353"/>
      <c r="N2249" s="371"/>
      <c r="O2249" s="317"/>
      <c r="P2249" s="317"/>
      <c r="Q2249" s="318"/>
    </row>
    <row r="2250" spans="1:17" x14ac:dyDescent="0.2">
      <c r="A2250" s="363"/>
      <c r="B2250" s="348"/>
      <c r="C2250" s="372"/>
      <c r="D2250" s="350"/>
      <c r="E2250" s="350"/>
      <c r="F2250" s="351"/>
      <c r="G2250" s="350"/>
      <c r="H2250" s="350"/>
      <c r="I2250" s="354"/>
      <c r="J2250" s="353"/>
      <c r="K2250" s="353"/>
      <c r="L2250" s="354"/>
      <c r="M2250" s="353"/>
      <c r="N2250" s="371"/>
      <c r="O2250" s="317"/>
      <c r="P2250" s="317"/>
      <c r="Q2250" s="318"/>
    </row>
    <row r="2251" spans="1:17" x14ac:dyDescent="0.2">
      <c r="A2251" s="363"/>
      <c r="B2251" s="348"/>
      <c r="C2251" s="372"/>
      <c r="D2251" s="350"/>
      <c r="E2251" s="350"/>
      <c r="F2251" s="351"/>
      <c r="G2251" s="350"/>
      <c r="H2251" s="350"/>
      <c r="I2251" s="354"/>
      <c r="J2251" s="353"/>
      <c r="K2251" s="353"/>
      <c r="L2251" s="354"/>
      <c r="M2251" s="353"/>
      <c r="N2251" s="371"/>
      <c r="O2251" s="317"/>
      <c r="P2251" s="317"/>
      <c r="Q2251" s="318"/>
    </row>
    <row r="2252" spans="1:17" x14ac:dyDescent="0.2">
      <c r="A2252" s="363"/>
      <c r="B2252" s="348"/>
      <c r="C2252" s="372"/>
      <c r="D2252" s="350"/>
      <c r="E2252" s="350"/>
      <c r="F2252" s="351"/>
      <c r="G2252" s="350"/>
      <c r="H2252" s="350"/>
      <c r="I2252" s="354"/>
      <c r="J2252" s="353"/>
      <c r="K2252" s="353"/>
      <c r="L2252" s="354"/>
      <c r="M2252" s="353"/>
      <c r="N2252" s="371"/>
      <c r="O2252" s="317"/>
      <c r="P2252" s="317"/>
      <c r="Q2252" s="318"/>
    </row>
    <row r="2253" spans="1:17" x14ac:dyDescent="0.2">
      <c r="A2253" s="363"/>
      <c r="B2253" s="348"/>
      <c r="C2253" s="372"/>
      <c r="D2253" s="350"/>
      <c r="E2253" s="350"/>
      <c r="F2253" s="351"/>
      <c r="G2253" s="350"/>
      <c r="H2253" s="350"/>
      <c r="I2253" s="354"/>
      <c r="J2253" s="353"/>
      <c r="K2253" s="353"/>
      <c r="L2253" s="354"/>
      <c r="M2253" s="353"/>
      <c r="N2253" s="371"/>
      <c r="O2253" s="317"/>
      <c r="P2253" s="317"/>
      <c r="Q2253" s="318"/>
    </row>
    <row r="2254" spans="1:17" x14ac:dyDescent="0.2">
      <c r="A2254" s="363"/>
      <c r="B2254" s="348"/>
      <c r="C2254" s="372"/>
      <c r="D2254" s="350"/>
      <c r="E2254" s="350"/>
      <c r="F2254" s="351"/>
      <c r="G2254" s="350"/>
      <c r="H2254" s="350"/>
      <c r="I2254" s="354"/>
      <c r="J2254" s="353"/>
      <c r="K2254" s="353"/>
      <c r="L2254" s="354"/>
      <c r="M2254" s="353"/>
      <c r="N2254" s="371"/>
      <c r="O2254" s="317"/>
      <c r="P2254" s="317"/>
      <c r="Q2254" s="318"/>
    </row>
    <row r="2255" spans="1:17" x14ac:dyDescent="0.2">
      <c r="A2255" s="363"/>
      <c r="B2255" s="348"/>
      <c r="C2255" s="372"/>
      <c r="D2255" s="350"/>
      <c r="E2255" s="350"/>
      <c r="F2255" s="351"/>
      <c r="G2255" s="350"/>
      <c r="H2255" s="350"/>
      <c r="I2255" s="354"/>
      <c r="J2255" s="353"/>
      <c r="K2255" s="353"/>
      <c r="L2255" s="354"/>
      <c r="M2255" s="353"/>
      <c r="N2255" s="371"/>
      <c r="O2255" s="317"/>
      <c r="P2255" s="317"/>
      <c r="Q2255" s="318"/>
    </row>
    <row r="2256" spans="1:17" x14ac:dyDescent="0.2">
      <c r="A2256" s="363"/>
      <c r="B2256" s="348"/>
      <c r="C2256" s="372"/>
      <c r="D2256" s="350"/>
      <c r="E2256" s="350"/>
      <c r="F2256" s="351"/>
      <c r="G2256" s="350"/>
      <c r="H2256" s="350"/>
      <c r="I2256" s="354"/>
      <c r="J2256" s="353"/>
      <c r="K2256" s="353"/>
      <c r="L2256" s="354"/>
      <c r="M2256" s="353"/>
      <c r="N2256" s="371"/>
      <c r="O2256" s="317"/>
      <c r="P2256" s="317"/>
      <c r="Q2256" s="318"/>
    </row>
    <row r="2257" spans="1:17" x14ac:dyDescent="0.2">
      <c r="A2257" s="363"/>
      <c r="B2257" s="348"/>
      <c r="C2257" s="372"/>
      <c r="D2257" s="350"/>
      <c r="E2257" s="350"/>
      <c r="F2257" s="351"/>
      <c r="G2257" s="350"/>
      <c r="H2257" s="350"/>
      <c r="I2257" s="354"/>
      <c r="J2257" s="353"/>
      <c r="K2257" s="353"/>
      <c r="L2257" s="354"/>
      <c r="M2257" s="353"/>
      <c r="N2257" s="371"/>
      <c r="O2257" s="317"/>
      <c r="P2257" s="317"/>
      <c r="Q2257" s="318"/>
    </row>
    <row r="2258" spans="1:17" x14ac:dyDescent="0.2">
      <c r="A2258" s="363"/>
      <c r="B2258" s="348"/>
      <c r="C2258" s="372"/>
      <c r="D2258" s="350"/>
      <c r="E2258" s="350"/>
      <c r="F2258" s="351"/>
      <c r="G2258" s="350"/>
      <c r="H2258" s="350"/>
      <c r="I2258" s="354"/>
      <c r="J2258" s="353"/>
      <c r="K2258" s="353"/>
      <c r="L2258" s="354"/>
      <c r="M2258" s="353"/>
      <c r="N2258" s="371"/>
      <c r="O2258" s="317"/>
      <c r="P2258" s="317"/>
      <c r="Q2258" s="318"/>
    </row>
    <row r="2259" spans="1:17" x14ac:dyDescent="0.2">
      <c r="A2259" s="363"/>
      <c r="B2259" s="348"/>
      <c r="C2259" s="372"/>
      <c r="D2259" s="350"/>
      <c r="E2259" s="350"/>
      <c r="F2259" s="351"/>
      <c r="G2259" s="350"/>
      <c r="H2259" s="350"/>
      <c r="I2259" s="354"/>
      <c r="J2259" s="353"/>
      <c r="K2259" s="353"/>
      <c r="L2259" s="354"/>
      <c r="M2259" s="353"/>
      <c r="N2259" s="371"/>
      <c r="O2259" s="317"/>
      <c r="P2259" s="317"/>
      <c r="Q2259" s="318"/>
    </row>
    <row r="2260" spans="1:17" x14ac:dyDescent="0.2">
      <c r="A2260" s="363"/>
      <c r="B2260" s="348"/>
      <c r="C2260" s="372"/>
      <c r="D2260" s="350"/>
      <c r="E2260" s="350"/>
      <c r="F2260" s="351"/>
      <c r="G2260" s="350"/>
      <c r="H2260" s="350"/>
      <c r="I2260" s="354"/>
      <c r="J2260" s="353"/>
      <c r="K2260" s="353"/>
      <c r="L2260" s="354"/>
      <c r="M2260" s="353"/>
      <c r="N2260" s="371"/>
      <c r="O2260" s="317"/>
      <c r="P2260" s="317"/>
      <c r="Q2260" s="318"/>
    </row>
    <row r="2261" spans="1:17" x14ac:dyDescent="0.2">
      <c r="A2261" s="363"/>
      <c r="B2261" s="348"/>
      <c r="C2261" s="372"/>
      <c r="D2261" s="350"/>
      <c r="E2261" s="350"/>
      <c r="F2261" s="351"/>
      <c r="G2261" s="350"/>
      <c r="H2261" s="350"/>
      <c r="I2261" s="354"/>
      <c r="J2261" s="353"/>
      <c r="K2261" s="353"/>
      <c r="L2261" s="354"/>
      <c r="M2261" s="353"/>
      <c r="N2261" s="371"/>
      <c r="O2261" s="317"/>
      <c r="P2261" s="317"/>
      <c r="Q2261" s="318"/>
    </row>
    <row r="2262" spans="1:17" x14ac:dyDescent="0.2">
      <c r="A2262" s="363"/>
      <c r="B2262" s="348"/>
      <c r="C2262" s="372"/>
      <c r="D2262" s="350"/>
      <c r="E2262" s="350"/>
      <c r="F2262" s="351"/>
      <c r="G2262" s="350"/>
      <c r="H2262" s="350"/>
      <c r="I2262" s="354"/>
      <c r="J2262" s="353"/>
      <c r="K2262" s="353"/>
      <c r="L2262" s="354"/>
      <c r="M2262" s="353"/>
      <c r="N2262" s="371"/>
      <c r="O2262" s="317"/>
      <c r="P2262" s="317"/>
      <c r="Q2262" s="318"/>
    </row>
    <row r="2263" spans="1:17" x14ac:dyDescent="0.2">
      <c r="A2263" s="363"/>
      <c r="B2263" s="348"/>
      <c r="C2263" s="372"/>
      <c r="D2263" s="350"/>
      <c r="E2263" s="350"/>
      <c r="F2263" s="351"/>
      <c r="G2263" s="350"/>
      <c r="H2263" s="350"/>
      <c r="I2263" s="354"/>
      <c r="J2263" s="353"/>
      <c r="K2263" s="353"/>
      <c r="L2263" s="354"/>
      <c r="M2263" s="353"/>
      <c r="N2263" s="371"/>
      <c r="O2263" s="317"/>
      <c r="P2263" s="317"/>
      <c r="Q2263" s="318"/>
    </row>
    <row r="2264" spans="1:17" x14ac:dyDescent="0.2">
      <c r="A2264" s="363"/>
      <c r="B2264" s="348"/>
      <c r="C2264" s="372"/>
      <c r="D2264" s="350"/>
      <c r="E2264" s="350"/>
      <c r="F2264" s="351"/>
      <c r="G2264" s="350"/>
      <c r="H2264" s="350"/>
      <c r="I2264" s="354"/>
      <c r="J2264" s="353"/>
      <c r="K2264" s="353"/>
      <c r="L2264" s="354"/>
      <c r="M2264" s="353"/>
      <c r="N2264" s="371"/>
      <c r="O2264" s="317"/>
      <c r="P2264" s="317"/>
      <c r="Q2264" s="318"/>
    </row>
    <row r="2265" spans="1:17" x14ac:dyDescent="0.2">
      <c r="A2265" s="363"/>
      <c r="B2265" s="348"/>
      <c r="C2265" s="372"/>
      <c r="D2265" s="350"/>
      <c r="E2265" s="350"/>
      <c r="F2265" s="351"/>
      <c r="G2265" s="350"/>
      <c r="H2265" s="350"/>
      <c r="I2265" s="354"/>
      <c r="J2265" s="353"/>
      <c r="K2265" s="353"/>
      <c r="L2265" s="354"/>
      <c r="M2265" s="353"/>
      <c r="N2265" s="371"/>
      <c r="O2265" s="317"/>
      <c r="P2265" s="317"/>
      <c r="Q2265" s="318"/>
    </row>
    <row r="2266" spans="1:17" x14ac:dyDescent="0.2">
      <c r="A2266" s="363"/>
      <c r="B2266" s="348"/>
      <c r="C2266" s="372"/>
      <c r="D2266" s="350"/>
      <c r="E2266" s="350"/>
      <c r="F2266" s="351"/>
      <c r="G2266" s="350"/>
      <c r="H2266" s="350"/>
      <c r="I2266" s="354"/>
      <c r="J2266" s="353"/>
      <c r="K2266" s="353"/>
      <c r="L2266" s="354"/>
      <c r="M2266" s="353"/>
      <c r="N2266" s="371"/>
      <c r="O2266" s="317"/>
      <c r="P2266" s="317"/>
      <c r="Q2266" s="318"/>
    </row>
    <row r="2267" spans="1:17" x14ac:dyDescent="0.2">
      <c r="A2267" s="363"/>
      <c r="B2267" s="348"/>
      <c r="C2267" s="372"/>
      <c r="D2267" s="350"/>
      <c r="E2267" s="350"/>
      <c r="F2267" s="351"/>
      <c r="G2267" s="350"/>
      <c r="H2267" s="350"/>
      <c r="I2267" s="354"/>
      <c r="J2267" s="353"/>
      <c r="K2267" s="353"/>
      <c r="L2267" s="354"/>
      <c r="M2267" s="353"/>
      <c r="N2267" s="371"/>
      <c r="O2267" s="317"/>
      <c r="P2267" s="317"/>
      <c r="Q2267" s="318"/>
    </row>
    <row r="2268" spans="1:17" x14ac:dyDescent="0.2">
      <c r="A2268" s="363"/>
      <c r="B2268" s="348"/>
      <c r="C2268" s="372"/>
      <c r="D2268" s="350"/>
      <c r="E2268" s="350"/>
      <c r="F2268" s="351"/>
      <c r="G2268" s="350"/>
      <c r="H2268" s="350"/>
      <c r="I2268" s="354"/>
      <c r="J2268" s="353"/>
      <c r="K2268" s="353"/>
      <c r="L2268" s="354"/>
      <c r="M2268" s="353"/>
      <c r="N2268" s="371"/>
      <c r="O2268" s="317"/>
      <c r="P2268" s="317"/>
      <c r="Q2268" s="318"/>
    </row>
    <row r="2269" spans="1:17" x14ac:dyDescent="0.2">
      <c r="A2269" s="363"/>
      <c r="B2269" s="348"/>
      <c r="C2269" s="372"/>
      <c r="D2269" s="350"/>
      <c r="E2269" s="350"/>
      <c r="F2269" s="351"/>
      <c r="G2269" s="350"/>
      <c r="H2269" s="350"/>
      <c r="I2269" s="354"/>
      <c r="J2269" s="353"/>
      <c r="K2269" s="353"/>
      <c r="L2269" s="354"/>
      <c r="M2269" s="353"/>
      <c r="N2269" s="371"/>
      <c r="O2269" s="317"/>
      <c r="P2269" s="317"/>
      <c r="Q2269" s="318"/>
    </row>
    <row r="2270" spans="1:17" x14ac:dyDescent="0.2">
      <c r="A2270" s="363"/>
      <c r="B2270" s="348"/>
      <c r="C2270" s="372"/>
      <c r="D2270" s="350"/>
      <c r="E2270" s="350"/>
      <c r="F2270" s="351"/>
      <c r="G2270" s="350"/>
      <c r="H2270" s="350"/>
      <c r="I2270" s="354"/>
      <c r="J2270" s="353"/>
      <c r="K2270" s="353"/>
      <c r="L2270" s="354"/>
      <c r="M2270" s="353"/>
      <c r="N2270" s="371"/>
      <c r="O2270" s="317"/>
      <c r="P2270" s="317"/>
      <c r="Q2270" s="318"/>
    </row>
    <row r="2271" spans="1:17" x14ac:dyDescent="0.2">
      <c r="A2271" s="363"/>
      <c r="B2271" s="348"/>
      <c r="C2271" s="372"/>
      <c r="D2271" s="350"/>
      <c r="E2271" s="350"/>
      <c r="F2271" s="351"/>
      <c r="G2271" s="350"/>
      <c r="H2271" s="350"/>
      <c r="I2271" s="354"/>
      <c r="J2271" s="353"/>
      <c r="K2271" s="353"/>
      <c r="L2271" s="354"/>
      <c r="M2271" s="353"/>
      <c r="N2271" s="371"/>
      <c r="O2271" s="317"/>
      <c r="P2271" s="317"/>
      <c r="Q2271" s="318"/>
    </row>
    <row r="2272" spans="1:17" x14ac:dyDescent="0.2">
      <c r="A2272" s="363"/>
      <c r="B2272" s="348"/>
      <c r="C2272" s="372"/>
      <c r="D2272" s="350"/>
      <c r="E2272" s="350"/>
      <c r="F2272" s="351"/>
      <c r="G2272" s="350"/>
      <c r="H2272" s="350"/>
      <c r="I2272" s="354"/>
      <c r="J2272" s="353"/>
      <c r="K2272" s="353"/>
      <c r="L2272" s="354"/>
      <c r="M2272" s="353"/>
      <c r="N2272" s="371"/>
      <c r="O2272" s="317"/>
      <c r="P2272" s="317"/>
      <c r="Q2272" s="318"/>
    </row>
    <row r="2273" spans="1:17" x14ac:dyDescent="0.2">
      <c r="A2273" s="363"/>
      <c r="B2273" s="348"/>
      <c r="C2273" s="372"/>
      <c r="D2273" s="350"/>
      <c r="E2273" s="350"/>
      <c r="F2273" s="351"/>
      <c r="G2273" s="350"/>
      <c r="H2273" s="350"/>
      <c r="I2273" s="354"/>
      <c r="J2273" s="353"/>
      <c r="K2273" s="353"/>
      <c r="L2273" s="354"/>
      <c r="M2273" s="353"/>
      <c r="N2273" s="371"/>
      <c r="O2273" s="317"/>
      <c r="P2273" s="317"/>
      <c r="Q2273" s="318"/>
    </row>
    <row r="2274" spans="1:17" x14ac:dyDescent="0.2">
      <c r="A2274" s="363"/>
      <c r="B2274" s="348"/>
      <c r="C2274" s="372"/>
      <c r="D2274" s="350"/>
      <c r="E2274" s="350"/>
      <c r="F2274" s="351"/>
      <c r="G2274" s="350"/>
      <c r="H2274" s="350"/>
      <c r="I2274" s="354"/>
      <c r="J2274" s="353"/>
      <c r="K2274" s="353"/>
      <c r="L2274" s="354"/>
      <c r="M2274" s="353"/>
      <c r="N2274" s="371"/>
      <c r="O2274" s="317"/>
      <c r="P2274" s="317"/>
      <c r="Q2274" s="318"/>
    </row>
    <row r="2275" spans="1:17" x14ac:dyDescent="0.2">
      <c r="A2275" s="363"/>
      <c r="B2275" s="348"/>
      <c r="C2275" s="372"/>
      <c r="D2275" s="350"/>
      <c r="E2275" s="350"/>
      <c r="F2275" s="351"/>
      <c r="G2275" s="350"/>
      <c r="H2275" s="350"/>
      <c r="I2275" s="354"/>
      <c r="J2275" s="353"/>
      <c r="K2275" s="353"/>
      <c r="L2275" s="354"/>
      <c r="M2275" s="353"/>
      <c r="N2275" s="371"/>
      <c r="O2275" s="317"/>
      <c r="P2275" s="317"/>
      <c r="Q2275" s="318"/>
    </row>
    <row r="2276" spans="1:17" x14ac:dyDescent="0.2">
      <c r="A2276" s="363"/>
      <c r="B2276" s="348"/>
      <c r="C2276" s="372"/>
      <c r="D2276" s="350"/>
      <c r="E2276" s="350"/>
      <c r="F2276" s="351"/>
      <c r="G2276" s="350"/>
      <c r="H2276" s="350"/>
      <c r="I2276" s="354"/>
      <c r="J2276" s="353"/>
      <c r="K2276" s="353"/>
      <c r="L2276" s="354"/>
      <c r="M2276" s="353"/>
      <c r="N2276" s="371"/>
      <c r="O2276" s="317"/>
      <c r="P2276" s="317"/>
      <c r="Q2276" s="318"/>
    </row>
    <row r="2277" spans="1:17" x14ac:dyDescent="0.2">
      <c r="A2277" s="363"/>
      <c r="B2277" s="348"/>
      <c r="C2277" s="372"/>
      <c r="D2277" s="350"/>
      <c r="E2277" s="350"/>
      <c r="F2277" s="351"/>
      <c r="G2277" s="350"/>
      <c r="H2277" s="350"/>
      <c r="I2277" s="354"/>
      <c r="J2277" s="353"/>
      <c r="K2277" s="353"/>
      <c r="L2277" s="354"/>
      <c r="M2277" s="353"/>
      <c r="N2277" s="371"/>
      <c r="O2277" s="317"/>
      <c r="P2277" s="317"/>
      <c r="Q2277" s="318"/>
    </row>
    <row r="2278" spans="1:17" x14ac:dyDescent="0.2">
      <c r="A2278" s="363"/>
      <c r="B2278" s="348"/>
      <c r="C2278" s="372"/>
      <c r="D2278" s="350"/>
      <c r="E2278" s="350"/>
      <c r="F2278" s="351"/>
      <c r="G2278" s="350"/>
      <c r="H2278" s="350"/>
      <c r="I2278" s="354"/>
      <c r="J2278" s="353"/>
      <c r="K2278" s="353"/>
      <c r="L2278" s="354"/>
      <c r="M2278" s="353"/>
      <c r="N2278" s="371"/>
      <c r="O2278" s="317"/>
      <c r="P2278" s="317"/>
      <c r="Q2278" s="318"/>
    </row>
    <row r="2279" spans="1:17" x14ac:dyDescent="0.2">
      <c r="A2279" s="363"/>
      <c r="B2279" s="348"/>
      <c r="C2279" s="372"/>
      <c r="D2279" s="350"/>
      <c r="E2279" s="350"/>
      <c r="F2279" s="351"/>
      <c r="G2279" s="350"/>
      <c r="H2279" s="350"/>
      <c r="I2279" s="354"/>
      <c r="J2279" s="353"/>
      <c r="K2279" s="353"/>
      <c r="L2279" s="354"/>
      <c r="M2279" s="353"/>
      <c r="N2279" s="371"/>
      <c r="O2279" s="317"/>
      <c r="P2279" s="317"/>
      <c r="Q2279" s="318"/>
    </row>
    <row r="2280" spans="1:17" x14ac:dyDescent="0.2">
      <c r="A2280" s="363"/>
      <c r="B2280" s="348"/>
      <c r="C2280" s="372"/>
      <c r="D2280" s="350"/>
      <c r="E2280" s="350"/>
      <c r="F2280" s="351"/>
      <c r="G2280" s="350"/>
      <c r="H2280" s="350"/>
      <c r="I2280" s="354"/>
      <c r="J2280" s="353"/>
      <c r="K2280" s="353"/>
      <c r="L2280" s="354"/>
      <c r="M2280" s="353"/>
      <c r="N2280" s="371"/>
      <c r="O2280" s="317"/>
      <c r="P2280" s="317"/>
      <c r="Q2280" s="318"/>
    </row>
    <row r="2281" spans="1:17" x14ac:dyDescent="0.2">
      <c r="A2281" s="363"/>
      <c r="B2281" s="348"/>
      <c r="C2281" s="372"/>
      <c r="D2281" s="350"/>
      <c r="E2281" s="350"/>
      <c r="F2281" s="351"/>
      <c r="G2281" s="350"/>
      <c r="H2281" s="350"/>
      <c r="I2281" s="354"/>
      <c r="J2281" s="353"/>
      <c r="K2281" s="353"/>
      <c r="L2281" s="354"/>
      <c r="M2281" s="353"/>
      <c r="N2281" s="371"/>
      <c r="O2281" s="317"/>
      <c r="P2281" s="317"/>
      <c r="Q2281" s="318"/>
    </row>
    <row r="2282" spans="1:17" x14ac:dyDescent="0.2">
      <c r="A2282" s="363"/>
      <c r="B2282" s="348"/>
      <c r="C2282" s="372"/>
      <c r="D2282" s="350"/>
      <c r="E2282" s="350"/>
      <c r="F2282" s="351"/>
      <c r="G2282" s="350"/>
      <c r="H2282" s="350"/>
      <c r="I2282" s="354"/>
      <c r="J2282" s="353"/>
      <c r="K2282" s="353"/>
      <c r="L2282" s="354"/>
      <c r="M2282" s="353"/>
      <c r="N2282" s="371"/>
      <c r="O2282" s="317"/>
      <c r="P2282" s="317"/>
      <c r="Q2282" s="318"/>
    </row>
    <row r="2283" spans="1:17" x14ac:dyDescent="0.2">
      <c r="A2283" s="363"/>
      <c r="B2283" s="348"/>
      <c r="C2283" s="372"/>
      <c r="D2283" s="350"/>
      <c r="E2283" s="350"/>
      <c r="F2283" s="351"/>
      <c r="G2283" s="350"/>
      <c r="H2283" s="350"/>
      <c r="I2283" s="354"/>
      <c r="J2283" s="353"/>
      <c r="K2283" s="353"/>
      <c r="L2283" s="354"/>
      <c r="M2283" s="353"/>
      <c r="N2283" s="371"/>
      <c r="O2283" s="317"/>
      <c r="P2283" s="317"/>
      <c r="Q2283" s="318"/>
    </row>
    <row r="2284" spans="1:17" x14ac:dyDescent="0.2">
      <c r="A2284" s="363"/>
      <c r="B2284" s="348"/>
      <c r="C2284" s="372"/>
      <c r="D2284" s="350"/>
      <c r="E2284" s="350"/>
      <c r="F2284" s="351"/>
      <c r="G2284" s="350"/>
      <c r="H2284" s="350"/>
      <c r="I2284" s="354"/>
      <c r="J2284" s="353"/>
      <c r="K2284" s="353"/>
      <c r="L2284" s="354"/>
      <c r="M2284" s="353"/>
      <c r="N2284" s="371"/>
      <c r="O2284" s="317"/>
      <c r="P2284" s="317"/>
      <c r="Q2284" s="318"/>
    </row>
    <row r="2285" spans="1:17" x14ac:dyDescent="0.2">
      <c r="A2285" s="363"/>
      <c r="B2285" s="348"/>
      <c r="C2285" s="372"/>
      <c r="D2285" s="350"/>
      <c r="E2285" s="350"/>
      <c r="F2285" s="351"/>
      <c r="G2285" s="350"/>
      <c r="H2285" s="350"/>
      <c r="I2285" s="354"/>
      <c r="J2285" s="353"/>
      <c r="K2285" s="353"/>
      <c r="L2285" s="354"/>
      <c r="M2285" s="353"/>
      <c r="N2285" s="371"/>
      <c r="O2285" s="317"/>
      <c r="P2285" s="317"/>
      <c r="Q2285" s="318"/>
    </row>
    <row r="2286" spans="1:17" x14ac:dyDescent="0.2">
      <c r="A2286" s="363"/>
      <c r="B2286" s="348"/>
      <c r="C2286" s="372"/>
      <c r="D2286" s="350"/>
      <c r="E2286" s="350"/>
      <c r="F2286" s="351"/>
      <c r="G2286" s="350"/>
      <c r="H2286" s="350"/>
      <c r="I2286" s="354"/>
      <c r="J2286" s="353"/>
      <c r="K2286" s="353"/>
      <c r="L2286" s="354"/>
      <c r="M2286" s="353"/>
      <c r="N2286" s="371"/>
      <c r="O2286" s="317"/>
      <c r="P2286" s="317"/>
      <c r="Q2286" s="318"/>
    </row>
    <row r="2287" spans="1:17" x14ac:dyDescent="0.2">
      <c r="A2287" s="363"/>
      <c r="B2287" s="348"/>
      <c r="C2287" s="372"/>
      <c r="D2287" s="350"/>
      <c r="E2287" s="350"/>
      <c r="F2287" s="351"/>
      <c r="G2287" s="350"/>
      <c r="H2287" s="350"/>
      <c r="I2287" s="354"/>
      <c r="J2287" s="353"/>
      <c r="K2287" s="353"/>
      <c r="L2287" s="354"/>
      <c r="M2287" s="353"/>
      <c r="N2287" s="371"/>
      <c r="O2287" s="317"/>
      <c r="P2287" s="317"/>
      <c r="Q2287" s="318"/>
    </row>
    <row r="2288" spans="1:17" x14ac:dyDescent="0.2">
      <c r="A2288" s="363"/>
      <c r="B2288" s="348"/>
      <c r="C2288" s="372"/>
      <c r="D2288" s="350"/>
      <c r="E2288" s="350"/>
      <c r="F2288" s="351"/>
      <c r="G2288" s="350"/>
      <c r="H2288" s="350"/>
      <c r="I2288" s="354"/>
      <c r="J2288" s="353"/>
      <c r="K2288" s="353"/>
      <c r="L2288" s="354"/>
      <c r="M2288" s="353"/>
      <c r="N2288" s="371"/>
      <c r="O2288" s="317"/>
      <c r="P2288" s="317"/>
      <c r="Q2288" s="318"/>
    </row>
    <row r="2289" spans="1:17" x14ac:dyDescent="0.2">
      <c r="A2289" s="363"/>
      <c r="B2289" s="348"/>
      <c r="C2289" s="372"/>
      <c r="D2289" s="350"/>
      <c r="E2289" s="350"/>
      <c r="F2289" s="351"/>
      <c r="G2289" s="350"/>
      <c r="H2289" s="350"/>
      <c r="I2289" s="354"/>
      <c r="J2289" s="353"/>
      <c r="K2289" s="353"/>
      <c r="L2289" s="354"/>
      <c r="M2289" s="353"/>
      <c r="N2289" s="371"/>
      <c r="O2289" s="317"/>
      <c r="P2289" s="317"/>
      <c r="Q2289" s="318"/>
    </row>
    <row r="2290" spans="1:17" x14ac:dyDescent="0.2">
      <c r="A2290" s="363"/>
      <c r="B2290" s="348"/>
      <c r="C2290" s="372"/>
      <c r="D2290" s="350"/>
      <c r="E2290" s="350"/>
      <c r="F2290" s="351"/>
      <c r="G2290" s="350"/>
      <c r="H2290" s="350"/>
      <c r="I2290" s="354"/>
      <c r="J2290" s="353"/>
      <c r="K2290" s="353"/>
      <c r="L2290" s="354"/>
      <c r="M2290" s="353"/>
      <c r="N2290" s="371"/>
      <c r="O2290" s="317"/>
      <c r="P2290" s="317"/>
      <c r="Q2290" s="318"/>
    </row>
    <row r="2291" spans="1:17" x14ac:dyDescent="0.2">
      <c r="A2291" s="363"/>
      <c r="B2291" s="348"/>
      <c r="C2291" s="372"/>
      <c r="D2291" s="350"/>
      <c r="E2291" s="350"/>
      <c r="F2291" s="351"/>
      <c r="G2291" s="350"/>
      <c r="H2291" s="350"/>
      <c r="I2291" s="354"/>
      <c r="J2291" s="353"/>
      <c r="K2291" s="353"/>
      <c r="L2291" s="354"/>
      <c r="M2291" s="353"/>
      <c r="N2291" s="371"/>
      <c r="O2291" s="317"/>
      <c r="P2291" s="317"/>
      <c r="Q2291" s="318"/>
    </row>
    <row r="2292" spans="1:17" x14ac:dyDescent="0.2">
      <c r="A2292" s="363"/>
      <c r="B2292" s="348"/>
      <c r="C2292" s="372"/>
      <c r="D2292" s="350"/>
      <c r="E2292" s="350"/>
      <c r="F2292" s="351"/>
      <c r="G2292" s="350"/>
      <c r="H2292" s="350"/>
      <c r="I2292" s="354"/>
      <c r="J2292" s="353"/>
      <c r="K2292" s="353"/>
      <c r="L2292" s="354"/>
      <c r="M2292" s="353"/>
      <c r="N2292" s="371"/>
      <c r="O2292" s="317"/>
      <c r="P2292" s="317"/>
      <c r="Q2292" s="318"/>
    </row>
    <row r="2293" spans="1:17" x14ac:dyDescent="0.2">
      <c r="A2293" s="363"/>
      <c r="B2293" s="348"/>
      <c r="C2293" s="372"/>
      <c r="D2293" s="350"/>
      <c r="E2293" s="350"/>
      <c r="F2293" s="351"/>
      <c r="G2293" s="350"/>
      <c r="H2293" s="350"/>
      <c r="I2293" s="354"/>
      <c r="J2293" s="353"/>
      <c r="K2293" s="353"/>
      <c r="L2293" s="354"/>
      <c r="M2293" s="353"/>
      <c r="N2293" s="371"/>
      <c r="O2293" s="317"/>
      <c r="P2293" s="317"/>
      <c r="Q2293" s="318"/>
    </row>
    <row r="2294" spans="1:17" x14ac:dyDescent="0.2">
      <c r="A2294" s="363"/>
      <c r="B2294" s="348"/>
      <c r="C2294" s="372"/>
      <c r="D2294" s="350"/>
      <c r="E2294" s="350"/>
      <c r="F2294" s="351"/>
      <c r="G2294" s="350"/>
      <c r="H2294" s="350"/>
      <c r="I2294" s="354"/>
      <c r="J2294" s="353"/>
      <c r="K2294" s="353"/>
      <c r="L2294" s="354"/>
      <c r="M2294" s="353"/>
      <c r="N2294" s="371"/>
      <c r="O2294" s="317"/>
      <c r="P2294" s="317"/>
      <c r="Q2294" s="318"/>
    </row>
    <row r="2295" spans="1:17" x14ac:dyDescent="0.2">
      <c r="A2295" s="363"/>
      <c r="B2295" s="348"/>
      <c r="C2295" s="372"/>
      <c r="D2295" s="350"/>
      <c r="E2295" s="350"/>
      <c r="F2295" s="351"/>
      <c r="G2295" s="350"/>
      <c r="H2295" s="350"/>
      <c r="I2295" s="354"/>
      <c r="J2295" s="353"/>
      <c r="K2295" s="353"/>
      <c r="L2295" s="354"/>
      <c r="M2295" s="353"/>
      <c r="N2295" s="371"/>
      <c r="O2295" s="317"/>
      <c r="P2295" s="317"/>
      <c r="Q2295" s="318"/>
    </row>
    <row r="2296" spans="1:17" x14ac:dyDescent="0.2">
      <c r="A2296" s="363"/>
      <c r="B2296" s="348"/>
      <c r="C2296" s="372"/>
      <c r="D2296" s="350"/>
      <c r="E2296" s="350"/>
      <c r="F2296" s="351"/>
      <c r="G2296" s="350"/>
      <c r="H2296" s="350"/>
      <c r="I2296" s="354"/>
      <c r="J2296" s="353"/>
      <c r="K2296" s="353"/>
      <c r="L2296" s="354"/>
      <c r="M2296" s="353"/>
      <c r="N2296" s="371"/>
      <c r="O2296" s="317"/>
      <c r="P2296" s="317"/>
      <c r="Q2296" s="318"/>
    </row>
    <row r="2297" spans="1:17" x14ac:dyDescent="0.2">
      <c r="A2297" s="363"/>
      <c r="B2297" s="348"/>
      <c r="C2297" s="372"/>
      <c r="D2297" s="350"/>
      <c r="E2297" s="350"/>
      <c r="F2297" s="351"/>
      <c r="G2297" s="350"/>
      <c r="H2297" s="350"/>
      <c r="I2297" s="354"/>
      <c r="J2297" s="353"/>
      <c r="K2297" s="353"/>
      <c r="L2297" s="354"/>
      <c r="M2297" s="353"/>
      <c r="N2297" s="371"/>
      <c r="O2297" s="317"/>
      <c r="P2297" s="317"/>
      <c r="Q2297" s="318"/>
    </row>
    <row r="2298" spans="1:17" x14ac:dyDescent="0.2">
      <c r="A2298" s="363"/>
      <c r="B2298" s="348"/>
      <c r="C2298" s="372"/>
      <c r="D2298" s="350"/>
      <c r="E2298" s="350"/>
      <c r="F2298" s="351"/>
      <c r="G2298" s="350"/>
      <c r="H2298" s="350"/>
      <c r="I2298" s="354"/>
      <c r="J2298" s="353"/>
      <c r="K2298" s="353"/>
      <c r="L2298" s="354"/>
      <c r="M2298" s="353"/>
      <c r="N2298" s="371"/>
      <c r="O2298" s="317"/>
      <c r="P2298" s="317"/>
      <c r="Q2298" s="318"/>
    </row>
    <row r="2299" spans="1:17" x14ac:dyDescent="0.2">
      <c r="A2299" s="363"/>
      <c r="B2299" s="348"/>
      <c r="C2299" s="372"/>
      <c r="D2299" s="350"/>
      <c r="E2299" s="350"/>
      <c r="F2299" s="351"/>
      <c r="G2299" s="350"/>
      <c r="H2299" s="350"/>
      <c r="I2299" s="354"/>
      <c r="J2299" s="353"/>
      <c r="K2299" s="353"/>
      <c r="L2299" s="354"/>
      <c r="M2299" s="353"/>
      <c r="N2299" s="371"/>
      <c r="O2299" s="317"/>
      <c r="P2299" s="317"/>
      <c r="Q2299" s="318"/>
    </row>
    <row r="2300" spans="1:17" x14ac:dyDescent="0.2">
      <c r="A2300" s="363"/>
      <c r="B2300" s="348"/>
      <c r="C2300" s="372"/>
      <c r="D2300" s="350"/>
      <c r="E2300" s="350"/>
      <c r="F2300" s="351"/>
      <c r="G2300" s="350"/>
      <c r="H2300" s="350"/>
      <c r="I2300" s="354"/>
      <c r="J2300" s="353"/>
      <c r="K2300" s="353"/>
      <c r="L2300" s="354"/>
      <c r="M2300" s="353"/>
      <c r="N2300" s="371"/>
      <c r="O2300" s="317"/>
      <c r="P2300" s="317"/>
      <c r="Q2300" s="318"/>
    </row>
    <row r="2301" spans="1:17" x14ac:dyDescent="0.2">
      <c r="A2301" s="363"/>
      <c r="B2301" s="348"/>
      <c r="C2301" s="372"/>
      <c r="D2301" s="350"/>
      <c r="E2301" s="350"/>
      <c r="F2301" s="351"/>
      <c r="G2301" s="350"/>
      <c r="H2301" s="350"/>
      <c r="I2301" s="354"/>
      <c r="J2301" s="353"/>
      <c r="K2301" s="353"/>
      <c r="L2301" s="354"/>
      <c r="M2301" s="353"/>
      <c r="N2301" s="371"/>
      <c r="O2301" s="317"/>
      <c r="P2301" s="317"/>
      <c r="Q2301" s="318"/>
    </row>
    <row r="2302" spans="1:17" x14ac:dyDescent="0.2">
      <c r="A2302" s="363"/>
      <c r="B2302" s="348"/>
      <c r="C2302" s="372"/>
      <c r="D2302" s="350"/>
      <c r="E2302" s="350"/>
      <c r="F2302" s="351"/>
      <c r="G2302" s="350"/>
      <c r="H2302" s="350"/>
      <c r="I2302" s="354"/>
      <c r="J2302" s="353"/>
      <c r="K2302" s="353"/>
      <c r="L2302" s="354"/>
      <c r="M2302" s="353"/>
      <c r="N2302" s="371"/>
      <c r="O2302" s="317"/>
      <c r="P2302" s="317"/>
      <c r="Q2302" s="318"/>
    </row>
    <row r="2303" spans="1:17" x14ac:dyDescent="0.2">
      <c r="A2303" s="363"/>
      <c r="B2303" s="348"/>
      <c r="C2303" s="372"/>
      <c r="D2303" s="350"/>
      <c r="E2303" s="350"/>
      <c r="F2303" s="351"/>
      <c r="G2303" s="350"/>
      <c r="H2303" s="350"/>
      <c r="I2303" s="354"/>
      <c r="J2303" s="353"/>
      <c r="K2303" s="353"/>
      <c r="L2303" s="354"/>
      <c r="M2303" s="353"/>
      <c r="N2303" s="371"/>
      <c r="O2303" s="317"/>
      <c r="P2303" s="317"/>
      <c r="Q2303" s="318"/>
    </row>
    <row r="2304" spans="1:17" x14ac:dyDescent="0.2">
      <c r="A2304" s="363"/>
      <c r="B2304" s="348"/>
      <c r="C2304" s="372"/>
      <c r="D2304" s="350"/>
      <c r="E2304" s="350"/>
      <c r="F2304" s="351"/>
      <c r="G2304" s="350"/>
      <c r="H2304" s="350"/>
      <c r="I2304" s="354"/>
      <c r="J2304" s="353"/>
      <c r="K2304" s="353"/>
      <c r="L2304" s="354"/>
      <c r="M2304" s="353"/>
      <c r="N2304" s="371"/>
      <c r="O2304" s="317"/>
      <c r="P2304" s="317"/>
      <c r="Q2304" s="318"/>
    </row>
    <row r="2305" spans="1:17" x14ac:dyDescent="0.2">
      <c r="A2305" s="363"/>
      <c r="B2305" s="348"/>
      <c r="C2305" s="372"/>
      <c r="D2305" s="350"/>
      <c r="E2305" s="350"/>
      <c r="F2305" s="351"/>
      <c r="G2305" s="350"/>
      <c r="H2305" s="350"/>
      <c r="I2305" s="354"/>
      <c r="J2305" s="353"/>
      <c r="K2305" s="353"/>
      <c r="L2305" s="354"/>
      <c r="M2305" s="353"/>
      <c r="N2305" s="371"/>
      <c r="O2305" s="317"/>
      <c r="P2305" s="317"/>
      <c r="Q2305" s="318"/>
    </row>
    <row r="2306" spans="1:17" x14ac:dyDescent="0.2">
      <c r="A2306" s="363"/>
      <c r="B2306" s="348"/>
      <c r="C2306" s="372"/>
      <c r="D2306" s="350"/>
      <c r="E2306" s="350"/>
      <c r="F2306" s="351"/>
      <c r="G2306" s="350"/>
      <c r="H2306" s="350"/>
      <c r="I2306" s="354"/>
      <c r="J2306" s="353"/>
      <c r="K2306" s="353"/>
      <c r="L2306" s="354"/>
      <c r="M2306" s="353"/>
      <c r="N2306" s="371"/>
      <c r="O2306" s="317"/>
      <c r="P2306" s="317"/>
      <c r="Q2306" s="318"/>
    </row>
    <row r="2307" spans="1:17" x14ac:dyDescent="0.2">
      <c r="A2307" s="363"/>
      <c r="B2307" s="348"/>
      <c r="C2307" s="372"/>
      <c r="D2307" s="350"/>
      <c r="E2307" s="350"/>
      <c r="F2307" s="351"/>
      <c r="G2307" s="350"/>
      <c r="H2307" s="350"/>
      <c r="I2307" s="354"/>
      <c r="J2307" s="353"/>
      <c r="K2307" s="353"/>
      <c r="L2307" s="354"/>
      <c r="M2307" s="353"/>
      <c r="N2307" s="371"/>
      <c r="O2307" s="317"/>
      <c r="P2307" s="317"/>
      <c r="Q2307" s="318"/>
    </row>
    <row r="2308" spans="1:17" x14ac:dyDescent="0.2">
      <c r="A2308" s="363"/>
      <c r="B2308" s="348"/>
      <c r="C2308" s="372"/>
      <c r="D2308" s="350"/>
      <c r="E2308" s="350"/>
      <c r="F2308" s="351"/>
      <c r="G2308" s="350"/>
      <c r="H2308" s="350"/>
      <c r="I2308" s="354"/>
      <c r="J2308" s="353"/>
      <c r="K2308" s="353"/>
      <c r="L2308" s="354"/>
      <c r="M2308" s="353"/>
      <c r="N2308" s="371"/>
      <c r="O2308" s="317"/>
      <c r="P2308" s="317"/>
      <c r="Q2308" s="318"/>
    </row>
    <row r="2309" spans="1:17" x14ac:dyDescent="0.2">
      <c r="A2309" s="363"/>
      <c r="B2309" s="348"/>
      <c r="C2309" s="372"/>
      <c r="D2309" s="350"/>
      <c r="E2309" s="350"/>
      <c r="F2309" s="351"/>
      <c r="G2309" s="350"/>
      <c r="H2309" s="350"/>
      <c r="I2309" s="354"/>
      <c r="J2309" s="353"/>
      <c r="K2309" s="353"/>
      <c r="L2309" s="354"/>
      <c r="M2309" s="353"/>
      <c r="N2309" s="371"/>
      <c r="O2309" s="317"/>
      <c r="P2309" s="317"/>
      <c r="Q2309" s="318"/>
    </row>
    <row r="2310" spans="1:17" x14ac:dyDescent="0.2">
      <c r="A2310" s="363"/>
      <c r="B2310" s="348"/>
      <c r="C2310" s="372"/>
      <c r="D2310" s="350"/>
      <c r="E2310" s="350"/>
      <c r="F2310" s="351"/>
      <c r="G2310" s="350"/>
      <c r="H2310" s="350"/>
      <c r="I2310" s="354"/>
      <c r="J2310" s="353"/>
      <c r="K2310" s="353"/>
      <c r="L2310" s="354"/>
      <c r="M2310" s="353"/>
      <c r="N2310" s="371"/>
      <c r="O2310" s="317"/>
      <c r="P2310" s="317"/>
      <c r="Q2310" s="318"/>
    </row>
    <row r="2311" spans="1:17" x14ac:dyDescent="0.2">
      <c r="A2311" s="363"/>
      <c r="B2311" s="348"/>
      <c r="C2311" s="372"/>
      <c r="D2311" s="350"/>
      <c r="E2311" s="350"/>
      <c r="F2311" s="351"/>
      <c r="G2311" s="350"/>
      <c r="H2311" s="350"/>
      <c r="I2311" s="354"/>
      <c r="J2311" s="353"/>
      <c r="K2311" s="353"/>
      <c r="L2311" s="354"/>
      <c r="M2311" s="353"/>
      <c r="N2311" s="371"/>
      <c r="O2311" s="317"/>
      <c r="P2311" s="317"/>
      <c r="Q2311" s="318"/>
    </row>
    <row r="2312" spans="1:17" x14ac:dyDescent="0.2">
      <c r="A2312" s="363"/>
      <c r="B2312" s="348"/>
      <c r="C2312" s="372"/>
      <c r="D2312" s="350"/>
      <c r="E2312" s="350"/>
      <c r="F2312" s="351"/>
      <c r="G2312" s="350"/>
      <c r="H2312" s="350"/>
      <c r="I2312" s="354"/>
      <c r="J2312" s="353"/>
      <c r="K2312" s="353"/>
      <c r="L2312" s="354"/>
      <c r="M2312" s="353"/>
      <c r="N2312" s="371"/>
      <c r="O2312" s="317"/>
      <c r="P2312" s="317"/>
      <c r="Q2312" s="318"/>
    </row>
    <row r="2313" spans="1:17" x14ac:dyDescent="0.2">
      <c r="A2313" s="363"/>
      <c r="B2313" s="348"/>
      <c r="C2313" s="372"/>
      <c r="D2313" s="350"/>
      <c r="E2313" s="350"/>
      <c r="F2313" s="351"/>
      <c r="G2313" s="350"/>
      <c r="H2313" s="350"/>
      <c r="I2313" s="354"/>
      <c r="J2313" s="353"/>
      <c r="K2313" s="353"/>
      <c r="L2313" s="354"/>
      <c r="M2313" s="353"/>
      <c r="N2313" s="371"/>
      <c r="O2313" s="317"/>
      <c r="P2313" s="317"/>
      <c r="Q2313" s="318"/>
    </row>
    <row r="2314" spans="1:17" x14ac:dyDescent="0.2">
      <c r="A2314" s="363"/>
      <c r="B2314" s="348"/>
      <c r="C2314" s="372"/>
      <c r="D2314" s="350"/>
      <c r="E2314" s="350"/>
      <c r="F2314" s="351"/>
      <c r="G2314" s="350"/>
      <c r="H2314" s="350"/>
      <c r="I2314" s="354"/>
      <c r="J2314" s="353"/>
      <c r="K2314" s="353"/>
      <c r="L2314" s="354"/>
      <c r="M2314" s="353"/>
      <c r="N2314" s="371"/>
      <c r="O2314" s="317"/>
      <c r="P2314" s="317"/>
      <c r="Q2314" s="318"/>
    </row>
    <row r="2315" spans="1:17" x14ac:dyDescent="0.2">
      <c r="A2315" s="363"/>
      <c r="B2315" s="348"/>
      <c r="C2315" s="372"/>
      <c r="D2315" s="350"/>
      <c r="E2315" s="350"/>
      <c r="F2315" s="351"/>
      <c r="G2315" s="350"/>
      <c r="H2315" s="350"/>
      <c r="I2315" s="354"/>
      <c r="J2315" s="353"/>
      <c r="K2315" s="353"/>
      <c r="L2315" s="354"/>
      <c r="M2315" s="353"/>
      <c r="N2315" s="371"/>
      <c r="O2315" s="317"/>
      <c r="P2315" s="317"/>
      <c r="Q2315" s="318"/>
    </row>
    <row r="2316" spans="1:17" x14ac:dyDescent="0.2">
      <c r="A2316" s="363"/>
      <c r="B2316" s="348"/>
      <c r="C2316" s="372"/>
      <c r="D2316" s="350"/>
      <c r="E2316" s="350"/>
      <c r="F2316" s="351"/>
      <c r="G2316" s="350"/>
      <c r="H2316" s="350"/>
      <c r="I2316" s="354"/>
      <c r="J2316" s="353"/>
      <c r="K2316" s="353"/>
      <c r="L2316" s="354"/>
      <c r="M2316" s="353"/>
      <c r="N2316" s="371"/>
      <c r="O2316" s="317"/>
      <c r="P2316" s="317"/>
      <c r="Q2316" s="318"/>
    </row>
    <row r="2317" spans="1:17" x14ac:dyDescent="0.2">
      <c r="A2317" s="363"/>
      <c r="B2317" s="348"/>
      <c r="C2317" s="372"/>
      <c r="D2317" s="350"/>
      <c r="E2317" s="350"/>
      <c r="F2317" s="351"/>
      <c r="G2317" s="350"/>
      <c r="H2317" s="350"/>
      <c r="I2317" s="354"/>
      <c r="J2317" s="353"/>
      <c r="K2317" s="353"/>
      <c r="L2317" s="354"/>
      <c r="M2317" s="353"/>
      <c r="N2317" s="371"/>
      <c r="O2317" s="317"/>
      <c r="P2317" s="317"/>
      <c r="Q2317" s="318"/>
    </row>
    <row r="2318" spans="1:17" x14ac:dyDescent="0.2">
      <c r="A2318" s="363"/>
      <c r="B2318" s="348"/>
      <c r="C2318" s="372"/>
      <c r="D2318" s="350"/>
      <c r="E2318" s="350"/>
      <c r="F2318" s="351"/>
      <c r="G2318" s="350"/>
      <c r="H2318" s="350"/>
      <c r="I2318" s="354"/>
      <c r="J2318" s="353"/>
      <c r="K2318" s="353"/>
      <c r="L2318" s="354"/>
      <c r="M2318" s="353"/>
      <c r="N2318" s="371"/>
      <c r="O2318" s="317"/>
      <c r="P2318" s="317"/>
      <c r="Q2318" s="318"/>
    </row>
    <row r="2319" spans="1:17" x14ac:dyDescent="0.2">
      <c r="A2319" s="363"/>
      <c r="B2319" s="348"/>
      <c r="C2319" s="372"/>
      <c r="D2319" s="350"/>
      <c r="E2319" s="350"/>
      <c r="F2319" s="351"/>
      <c r="G2319" s="350"/>
      <c r="H2319" s="350"/>
      <c r="I2319" s="354"/>
      <c r="J2319" s="353"/>
      <c r="K2319" s="353"/>
      <c r="L2319" s="354"/>
      <c r="M2319" s="353"/>
      <c r="N2319" s="371"/>
      <c r="O2319" s="317"/>
      <c r="P2319" s="317"/>
      <c r="Q2319" s="318"/>
    </row>
    <row r="2320" spans="1:17" x14ac:dyDescent="0.2">
      <c r="A2320" s="363"/>
      <c r="B2320" s="348"/>
      <c r="C2320" s="372"/>
      <c r="D2320" s="350"/>
      <c r="E2320" s="350"/>
      <c r="F2320" s="351"/>
      <c r="G2320" s="350"/>
      <c r="H2320" s="350"/>
      <c r="I2320" s="354"/>
      <c r="J2320" s="353"/>
      <c r="K2320" s="353"/>
      <c r="L2320" s="354"/>
      <c r="M2320" s="353"/>
      <c r="N2320" s="371"/>
      <c r="O2320" s="317"/>
      <c r="P2320" s="317"/>
      <c r="Q2320" s="318"/>
    </row>
    <row r="2321" spans="1:17" x14ac:dyDescent="0.2">
      <c r="A2321" s="363"/>
      <c r="B2321" s="348"/>
      <c r="C2321" s="372"/>
      <c r="D2321" s="350"/>
      <c r="E2321" s="350"/>
      <c r="F2321" s="351"/>
      <c r="G2321" s="350"/>
      <c r="H2321" s="350"/>
      <c r="I2321" s="354"/>
      <c r="J2321" s="353"/>
      <c r="K2321" s="353"/>
      <c r="L2321" s="354"/>
      <c r="M2321" s="353"/>
      <c r="N2321" s="371"/>
      <c r="O2321" s="317"/>
      <c r="P2321" s="317"/>
      <c r="Q2321" s="318"/>
    </row>
    <row r="2322" spans="1:17" x14ac:dyDescent="0.2">
      <c r="A2322" s="363"/>
      <c r="B2322" s="348"/>
      <c r="C2322" s="372"/>
      <c r="D2322" s="350"/>
      <c r="E2322" s="350"/>
      <c r="F2322" s="351"/>
      <c r="G2322" s="350"/>
      <c r="H2322" s="350"/>
      <c r="I2322" s="354"/>
      <c r="J2322" s="353"/>
      <c r="K2322" s="353"/>
      <c r="L2322" s="354"/>
      <c r="M2322" s="353"/>
      <c r="N2322" s="371"/>
      <c r="O2322" s="317"/>
      <c r="P2322" s="317"/>
      <c r="Q2322" s="318"/>
    </row>
    <row r="2323" spans="1:17" x14ac:dyDescent="0.2">
      <c r="A2323" s="363"/>
      <c r="B2323" s="348"/>
      <c r="C2323" s="372"/>
      <c r="D2323" s="350"/>
      <c r="E2323" s="350"/>
      <c r="F2323" s="351"/>
      <c r="G2323" s="350"/>
      <c r="H2323" s="350"/>
      <c r="I2323" s="354"/>
      <c r="J2323" s="353"/>
      <c r="K2323" s="353"/>
      <c r="L2323" s="354"/>
      <c r="M2323" s="353"/>
      <c r="N2323" s="371"/>
      <c r="O2323" s="317"/>
      <c r="P2323" s="317"/>
      <c r="Q2323" s="318"/>
    </row>
    <row r="2324" spans="1:17" x14ac:dyDescent="0.2">
      <c r="A2324" s="363"/>
      <c r="B2324" s="348"/>
      <c r="C2324" s="372"/>
      <c r="D2324" s="350"/>
      <c r="E2324" s="350"/>
      <c r="F2324" s="351"/>
      <c r="G2324" s="350"/>
      <c r="H2324" s="350"/>
      <c r="I2324" s="354"/>
      <c r="J2324" s="353"/>
      <c r="K2324" s="353"/>
      <c r="L2324" s="354"/>
      <c r="M2324" s="353"/>
      <c r="N2324" s="371"/>
      <c r="O2324" s="317"/>
      <c r="P2324" s="317"/>
      <c r="Q2324" s="318"/>
    </row>
    <row r="2325" spans="1:17" x14ac:dyDescent="0.2">
      <c r="A2325" s="363"/>
      <c r="B2325" s="348"/>
      <c r="C2325" s="372"/>
      <c r="D2325" s="350"/>
      <c r="E2325" s="350"/>
      <c r="F2325" s="351"/>
      <c r="G2325" s="350"/>
      <c r="H2325" s="350"/>
      <c r="I2325" s="354"/>
      <c r="J2325" s="353"/>
      <c r="K2325" s="353"/>
      <c r="L2325" s="354"/>
      <c r="M2325" s="353"/>
      <c r="N2325" s="371"/>
      <c r="O2325" s="317"/>
      <c r="P2325" s="317"/>
      <c r="Q2325" s="318"/>
    </row>
    <row r="2326" spans="1:17" x14ac:dyDescent="0.2">
      <c r="A2326" s="363"/>
      <c r="B2326" s="348"/>
      <c r="C2326" s="372"/>
      <c r="D2326" s="350"/>
      <c r="E2326" s="350"/>
      <c r="F2326" s="351"/>
      <c r="G2326" s="350"/>
      <c r="H2326" s="350"/>
      <c r="I2326" s="354"/>
      <c r="J2326" s="353"/>
      <c r="K2326" s="353"/>
      <c r="L2326" s="354"/>
      <c r="M2326" s="353"/>
      <c r="N2326" s="371"/>
      <c r="O2326" s="317"/>
      <c r="P2326" s="317"/>
      <c r="Q2326" s="318"/>
    </row>
    <row r="2327" spans="1:17" x14ac:dyDescent="0.2">
      <c r="A2327" s="363"/>
      <c r="B2327" s="348"/>
      <c r="C2327" s="372"/>
      <c r="D2327" s="350"/>
      <c r="E2327" s="350"/>
      <c r="F2327" s="351"/>
      <c r="G2327" s="350"/>
      <c r="H2327" s="350"/>
      <c r="I2327" s="354"/>
      <c r="J2327" s="353"/>
      <c r="K2327" s="353"/>
      <c r="L2327" s="354"/>
      <c r="M2327" s="353"/>
      <c r="N2327" s="371"/>
      <c r="O2327" s="317"/>
      <c r="P2327" s="317"/>
      <c r="Q2327" s="318"/>
    </row>
    <row r="2328" spans="1:17" x14ac:dyDescent="0.2">
      <c r="A2328" s="363"/>
      <c r="B2328" s="348"/>
      <c r="C2328" s="372"/>
      <c r="D2328" s="350"/>
      <c r="E2328" s="350"/>
      <c r="F2328" s="351"/>
      <c r="G2328" s="350"/>
      <c r="H2328" s="350"/>
      <c r="I2328" s="354"/>
      <c r="J2328" s="353"/>
      <c r="K2328" s="353"/>
      <c r="L2328" s="354"/>
      <c r="M2328" s="353"/>
      <c r="N2328" s="371"/>
      <c r="O2328" s="317"/>
      <c r="P2328" s="317"/>
      <c r="Q2328" s="318"/>
    </row>
    <row r="2329" spans="1:17" x14ac:dyDescent="0.2">
      <c r="A2329" s="363"/>
      <c r="B2329" s="348"/>
      <c r="C2329" s="372"/>
      <c r="D2329" s="350"/>
      <c r="E2329" s="350"/>
      <c r="F2329" s="351"/>
      <c r="G2329" s="350"/>
      <c r="H2329" s="350"/>
      <c r="I2329" s="354"/>
      <c r="J2329" s="353"/>
      <c r="K2329" s="353"/>
      <c r="L2329" s="354"/>
      <c r="M2329" s="353"/>
      <c r="N2329" s="371"/>
      <c r="O2329" s="317"/>
      <c r="P2329" s="317"/>
      <c r="Q2329" s="318"/>
    </row>
    <row r="2330" spans="1:17" x14ac:dyDescent="0.2">
      <c r="A2330" s="363"/>
      <c r="B2330" s="348"/>
      <c r="C2330" s="372"/>
      <c r="D2330" s="350"/>
      <c r="E2330" s="350"/>
      <c r="F2330" s="351"/>
      <c r="G2330" s="350"/>
      <c r="H2330" s="350"/>
      <c r="I2330" s="354"/>
      <c r="J2330" s="353"/>
      <c r="K2330" s="353"/>
      <c r="L2330" s="354"/>
      <c r="M2330" s="353"/>
      <c r="N2330" s="371"/>
      <c r="O2330" s="317"/>
      <c r="P2330" s="317"/>
      <c r="Q2330" s="318"/>
    </row>
    <row r="2331" spans="1:17" x14ac:dyDescent="0.2">
      <c r="A2331" s="363"/>
      <c r="B2331" s="348"/>
      <c r="C2331" s="372"/>
      <c r="D2331" s="350"/>
      <c r="E2331" s="350"/>
      <c r="F2331" s="351"/>
      <c r="G2331" s="350"/>
      <c r="H2331" s="350"/>
      <c r="I2331" s="354"/>
      <c r="J2331" s="353"/>
      <c r="K2331" s="353"/>
      <c r="L2331" s="354"/>
      <c r="M2331" s="353"/>
      <c r="N2331" s="371"/>
      <c r="O2331" s="317"/>
      <c r="P2331" s="317"/>
      <c r="Q2331" s="318"/>
    </row>
    <row r="2332" spans="1:17" x14ac:dyDescent="0.2">
      <c r="A2332" s="363"/>
      <c r="B2332" s="348"/>
      <c r="C2332" s="372"/>
      <c r="D2332" s="350"/>
      <c r="E2332" s="350"/>
      <c r="F2332" s="351"/>
      <c r="G2332" s="350"/>
      <c r="H2332" s="350"/>
      <c r="I2332" s="354"/>
      <c r="J2332" s="353"/>
      <c r="K2332" s="353"/>
      <c r="L2332" s="354"/>
      <c r="M2332" s="353"/>
      <c r="N2332" s="371"/>
      <c r="O2332" s="317"/>
      <c r="P2332" s="317"/>
      <c r="Q2332" s="318"/>
    </row>
    <row r="2333" spans="1:17" x14ac:dyDescent="0.2">
      <c r="A2333" s="363"/>
      <c r="B2333" s="348"/>
      <c r="C2333" s="372"/>
      <c r="D2333" s="350"/>
      <c r="E2333" s="350"/>
      <c r="F2333" s="351"/>
      <c r="G2333" s="350"/>
      <c r="H2333" s="350"/>
      <c r="I2333" s="354"/>
      <c r="J2333" s="353"/>
      <c r="K2333" s="353"/>
      <c r="L2333" s="354"/>
      <c r="M2333" s="353"/>
      <c r="N2333" s="371"/>
      <c r="O2333" s="317"/>
      <c r="P2333" s="317"/>
      <c r="Q2333" s="318"/>
    </row>
    <row r="2334" spans="1:17" x14ac:dyDescent="0.2">
      <c r="A2334" s="363"/>
      <c r="B2334" s="348"/>
      <c r="C2334" s="372"/>
      <c r="D2334" s="350"/>
      <c r="E2334" s="350"/>
      <c r="F2334" s="351"/>
      <c r="G2334" s="350"/>
      <c r="H2334" s="350"/>
      <c r="I2334" s="354"/>
      <c r="J2334" s="353"/>
      <c r="K2334" s="353"/>
      <c r="L2334" s="354"/>
      <c r="M2334" s="353"/>
      <c r="N2334" s="371"/>
      <c r="O2334" s="317"/>
      <c r="P2334" s="317"/>
      <c r="Q2334" s="318"/>
    </row>
    <row r="2335" spans="1:17" x14ac:dyDescent="0.2">
      <c r="A2335" s="363"/>
      <c r="B2335" s="348"/>
      <c r="C2335" s="372"/>
      <c r="D2335" s="350"/>
      <c r="E2335" s="350"/>
      <c r="F2335" s="351"/>
      <c r="G2335" s="350"/>
      <c r="H2335" s="350"/>
      <c r="I2335" s="354"/>
      <c r="J2335" s="353"/>
      <c r="K2335" s="353"/>
      <c r="L2335" s="354"/>
      <c r="M2335" s="353"/>
      <c r="N2335" s="371"/>
      <c r="O2335" s="317"/>
      <c r="P2335" s="317"/>
      <c r="Q2335" s="318"/>
    </row>
    <row r="2336" spans="1:17" x14ac:dyDescent="0.2">
      <c r="A2336" s="363"/>
      <c r="B2336" s="348"/>
      <c r="C2336" s="372"/>
      <c r="D2336" s="350"/>
      <c r="E2336" s="350"/>
      <c r="F2336" s="351"/>
      <c r="G2336" s="350"/>
      <c r="H2336" s="350"/>
      <c r="I2336" s="354"/>
      <c r="J2336" s="353"/>
      <c r="K2336" s="353"/>
      <c r="L2336" s="354"/>
      <c r="M2336" s="353"/>
      <c r="N2336" s="371"/>
      <c r="O2336" s="317"/>
      <c r="P2336" s="317"/>
      <c r="Q2336" s="318"/>
    </row>
    <row r="2337" spans="1:17" x14ac:dyDescent="0.2">
      <c r="A2337" s="363"/>
      <c r="B2337" s="348"/>
      <c r="C2337" s="372"/>
      <c r="D2337" s="350"/>
      <c r="E2337" s="350"/>
      <c r="F2337" s="351"/>
      <c r="G2337" s="350"/>
      <c r="H2337" s="350"/>
      <c r="I2337" s="354"/>
      <c r="J2337" s="353"/>
      <c r="K2337" s="353"/>
      <c r="L2337" s="354"/>
      <c r="M2337" s="353"/>
      <c r="N2337" s="371"/>
      <c r="O2337" s="317"/>
      <c r="P2337" s="317"/>
      <c r="Q2337" s="318"/>
    </row>
    <row r="2338" spans="1:17" x14ac:dyDescent="0.2">
      <c r="A2338" s="363"/>
      <c r="B2338" s="348"/>
      <c r="C2338" s="372"/>
      <c r="D2338" s="350"/>
      <c r="E2338" s="350"/>
      <c r="F2338" s="351"/>
      <c r="G2338" s="350"/>
      <c r="H2338" s="350"/>
      <c r="I2338" s="354"/>
      <c r="J2338" s="353"/>
      <c r="K2338" s="353"/>
      <c r="L2338" s="354"/>
      <c r="M2338" s="353"/>
      <c r="N2338" s="371"/>
      <c r="O2338" s="317"/>
      <c r="P2338" s="317"/>
      <c r="Q2338" s="318"/>
    </row>
    <row r="2339" spans="1:17" x14ac:dyDescent="0.2">
      <c r="A2339" s="363"/>
      <c r="B2339" s="348"/>
      <c r="C2339" s="372"/>
      <c r="D2339" s="350"/>
      <c r="E2339" s="350"/>
      <c r="F2339" s="351"/>
      <c r="G2339" s="350"/>
      <c r="H2339" s="350"/>
      <c r="I2339" s="354"/>
      <c r="J2339" s="353"/>
      <c r="K2339" s="353"/>
      <c r="L2339" s="354"/>
      <c r="M2339" s="353"/>
      <c r="N2339" s="371"/>
      <c r="O2339" s="317"/>
      <c r="P2339" s="317"/>
      <c r="Q2339" s="318"/>
    </row>
    <row r="2340" spans="1:17" x14ac:dyDescent="0.2">
      <c r="A2340" s="363"/>
      <c r="B2340" s="348"/>
      <c r="C2340" s="372"/>
      <c r="D2340" s="350"/>
      <c r="E2340" s="350"/>
      <c r="F2340" s="351"/>
      <c r="G2340" s="350"/>
      <c r="H2340" s="350"/>
      <c r="I2340" s="354"/>
      <c r="J2340" s="353"/>
      <c r="K2340" s="353"/>
      <c r="L2340" s="354"/>
      <c r="M2340" s="353"/>
      <c r="N2340" s="371"/>
      <c r="O2340" s="317"/>
      <c r="P2340" s="317"/>
      <c r="Q2340" s="318"/>
    </row>
    <row r="2341" spans="1:17" x14ac:dyDescent="0.2">
      <c r="A2341" s="363"/>
      <c r="B2341" s="348"/>
      <c r="C2341" s="372"/>
      <c r="D2341" s="350"/>
      <c r="E2341" s="350"/>
      <c r="F2341" s="351"/>
      <c r="G2341" s="350"/>
      <c r="H2341" s="350"/>
      <c r="I2341" s="354"/>
      <c r="J2341" s="353"/>
      <c r="K2341" s="353"/>
      <c r="L2341" s="354"/>
      <c r="M2341" s="353"/>
      <c r="N2341" s="371"/>
      <c r="O2341" s="317"/>
      <c r="P2341" s="317"/>
      <c r="Q2341" s="318"/>
    </row>
    <row r="2342" spans="1:17" x14ac:dyDescent="0.2">
      <c r="A2342" s="363"/>
      <c r="B2342" s="348"/>
      <c r="C2342" s="372"/>
      <c r="D2342" s="350"/>
      <c r="E2342" s="350"/>
      <c r="F2342" s="351"/>
      <c r="G2342" s="350"/>
      <c r="H2342" s="350"/>
      <c r="I2342" s="354"/>
      <c r="J2342" s="353"/>
      <c r="K2342" s="353"/>
      <c r="L2342" s="354"/>
      <c r="M2342" s="353"/>
      <c r="N2342" s="371"/>
      <c r="O2342" s="317"/>
      <c r="P2342" s="317"/>
      <c r="Q2342" s="318"/>
    </row>
    <row r="2343" spans="1:17" x14ac:dyDescent="0.2">
      <c r="A2343" s="363"/>
      <c r="B2343" s="348"/>
      <c r="C2343" s="372"/>
      <c r="D2343" s="350"/>
      <c r="E2343" s="350"/>
      <c r="F2343" s="351"/>
      <c r="G2343" s="350"/>
      <c r="H2343" s="350"/>
      <c r="I2343" s="354"/>
      <c r="J2343" s="353"/>
      <c r="K2343" s="353"/>
      <c r="L2343" s="354"/>
      <c r="M2343" s="353"/>
      <c r="N2343" s="371"/>
      <c r="O2343" s="317"/>
      <c r="P2343" s="317"/>
      <c r="Q2343" s="318"/>
    </row>
    <row r="2344" spans="1:17" x14ac:dyDescent="0.2">
      <c r="A2344" s="363"/>
      <c r="B2344" s="348"/>
      <c r="C2344" s="372"/>
      <c r="D2344" s="350"/>
      <c r="E2344" s="350"/>
      <c r="F2344" s="351"/>
      <c r="G2344" s="350"/>
      <c r="H2344" s="350"/>
      <c r="I2344" s="354"/>
      <c r="J2344" s="353"/>
      <c r="K2344" s="353"/>
      <c r="L2344" s="354"/>
      <c r="M2344" s="353"/>
      <c r="N2344" s="371"/>
      <c r="O2344" s="317"/>
      <c r="P2344" s="317"/>
      <c r="Q2344" s="318"/>
    </row>
    <row r="2345" spans="1:17" x14ac:dyDescent="0.2">
      <c r="A2345" s="363"/>
      <c r="B2345" s="348"/>
      <c r="C2345" s="372"/>
      <c r="D2345" s="350"/>
      <c r="E2345" s="350"/>
      <c r="F2345" s="351"/>
      <c r="G2345" s="350"/>
      <c r="H2345" s="350"/>
      <c r="I2345" s="354"/>
      <c r="J2345" s="353"/>
      <c r="K2345" s="353"/>
      <c r="L2345" s="354"/>
      <c r="M2345" s="353"/>
      <c r="N2345" s="371"/>
      <c r="O2345" s="317"/>
      <c r="P2345" s="317"/>
      <c r="Q2345" s="318"/>
    </row>
    <row r="2346" spans="1:17" x14ac:dyDescent="0.2">
      <c r="A2346" s="363"/>
      <c r="B2346" s="348"/>
      <c r="C2346" s="372"/>
      <c r="D2346" s="350"/>
      <c r="E2346" s="350"/>
      <c r="F2346" s="351"/>
      <c r="G2346" s="350"/>
      <c r="H2346" s="350"/>
      <c r="I2346" s="354"/>
      <c r="J2346" s="353"/>
      <c r="K2346" s="353"/>
      <c r="L2346" s="354"/>
      <c r="M2346" s="353"/>
      <c r="N2346" s="371"/>
      <c r="O2346" s="317"/>
      <c r="P2346" s="317"/>
      <c r="Q2346" s="318"/>
    </row>
    <row r="2347" spans="1:17" x14ac:dyDescent="0.2">
      <c r="A2347" s="363"/>
      <c r="B2347" s="348"/>
      <c r="C2347" s="372"/>
      <c r="D2347" s="350"/>
      <c r="E2347" s="350"/>
      <c r="F2347" s="351"/>
      <c r="G2347" s="350"/>
      <c r="H2347" s="350"/>
      <c r="I2347" s="354"/>
      <c r="J2347" s="353"/>
      <c r="K2347" s="353"/>
      <c r="L2347" s="354"/>
      <c r="M2347" s="353"/>
      <c r="N2347" s="371"/>
      <c r="O2347" s="317"/>
      <c r="P2347" s="317"/>
      <c r="Q2347" s="318"/>
    </row>
    <row r="2348" spans="1:17" x14ac:dyDescent="0.2">
      <c r="A2348" s="363"/>
      <c r="B2348" s="348"/>
      <c r="C2348" s="372"/>
      <c r="D2348" s="350"/>
      <c r="E2348" s="350"/>
      <c r="F2348" s="351"/>
      <c r="G2348" s="350"/>
      <c r="H2348" s="350"/>
      <c r="I2348" s="354"/>
      <c r="J2348" s="353"/>
      <c r="K2348" s="353"/>
      <c r="L2348" s="354"/>
      <c r="M2348" s="353"/>
      <c r="N2348" s="371"/>
      <c r="O2348" s="317"/>
      <c r="P2348" s="317"/>
      <c r="Q2348" s="318"/>
    </row>
    <row r="2349" spans="1:17" x14ac:dyDescent="0.2">
      <c r="A2349" s="363"/>
      <c r="B2349" s="348"/>
      <c r="C2349" s="372"/>
      <c r="D2349" s="350"/>
      <c r="E2349" s="350"/>
      <c r="F2349" s="351"/>
      <c r="G2349" s="350"/>
      <c r="H2349" s="350"/>
      <c r="I2349" s="354"/>
      <c r="J2349" s="353"/>
      <c r="K2349" s="353"/>
      <c r="L2349" s="354"/>
      <c r="M2349" s="353"/>
      <c r="N2349" s="371"/>
      <c r="O2349" s="317"/>
      <c r="P2349" s="317"/>
      <c r="Q2349" s="318"/>
    </row>
    <row r="2350" spans="1:17" x14ac:dyDescent="0.2">
      <c r="A2350" s="363"/>
      <c r="B2350" s="348"/>
      <c r="C2350" s="372"/>
      <c r="D2350" s="350"/>
      <c r="E2350" s="350"/>
      <c r="F2350" s="351"/>
      <c r="G2350" s="350"/>
      <c r="H2350" s="350"/>
      <c r="I2350" s="354"/>
      <c r="J2350" s="353"/>
      <c r="K2350" s="353"/>
      <c r="L2350" s="354"/>
      <c r="M2350" s="353"/>
      <c r="N2350" s="371"/>
      <c r="O2350" s="317"/>
      <c r="P2350" s="317"/>
      <c r="Q2350" s="318"/>
    </row>
    <row r="2351" spans="1:17" x14ac:dyDescent="0.2">
      <c r="A2351" s="363"/>
      <c r="B2351" s="348"/>
      <c r="C2351" s="372"/>
      <c r="D2351" s="350"/>
      <c r="E2351" s="350"/>
      <c r="F2351" s="351"/>
      <c r="G2351" s="350"/>
      <c r="H2351" s="350"/>
      <c r="I2351" s="354"/>
      <c r="J2351" s="353"/>
      <c r="K2351" s="353"/>
      <c r="L2351" s="354"/>
      <c r="M2351" s="353"/>
      <c r="N2351" s="371"/>
      <c r="O2351" s="317"/>
      <c r="P2351" s="317"/>
      <c r="Q2351" s="318"/>
    </row>
    <row r="2352" spans="1:17" x14ac:dyDescent="0.2">
      <c r="A2352" s="363"/>
      <c r="B2352" s="348"/>
      <c r="C2352" s="372"/>
      <c r="D2352" s="350"/>
      <c r="E2352" s="350"/>
      <c r="F2352" s="351"/>
      <c r="G2352" s="350"/>
      <c r="H2352" s="350"/>
      <c r="I2352" s="354"/>
      <c r="J2352" s="353"/>
      <c r="K2352" s="353"/>
      <c r="L2352" s="354"/>
      <c r="M2352" s="353"/>
      <c r="N2352" s="371"/>
      <c r="O2352" s="317"/>
      <c r="P2352" s="317"/>
      <c r="Q2352" s="318"/>
    </row>
    <row r="2353" spans="1:17" x14ac:dyDescent="0.2">
      <c r="A2353" s="363"/>
      <c r="B2353" s="348"/>
      <c r="C2353" s="372"/>
      <c r="D2353" s="350"/>
      <c r="E2353" s="350"/>
      <c r="F2353" s="351"/>
      <c r="G2353" s="350"/>
      <c r="H2353" s="350"/>
      <c r="I2353" s="354"/>
      <c r="J2353" s="353"/>
      <c r="K2353" s="353"/>
      <c r="L2353" s="354"/>
      <c r="M2353" s="353"/>
      <c r="N2353" s="371"/>
      <c r="O2353" s="317"/>
      <c r="P2353" s="317"/>
      <c r="Q2353" s="318"/>
    </row>
    <row r="2354" spans="1:17" x14ac:dyDescent="0.2">
      <c r="A2354" s="363"/>
      <c r="B2354" s="348"/>
      <c r="C2354" s="372"/>
      <c r="D2354" s="350"/>
      <c r="E2354" s="350"/>
      <c r="F2354" s="351"/>
      <c r="G2354" s="350"/>
      <c r="H2354" s="350"/>
      <c r="I2354" s="354"/>
      <c r="J2354" s="353"/>
      <c r="K2354" s="353"/>
      <c r="L2354" s="354"/>
      <c r="M2354" s="353"/>
      <c r="N2354" s="371"/>
      <c r="O2354" s="317"/>
      <c r="P2354" s="317"/>
      <c r="Q2354" s="318"/>
    </row>
    <row r="2355" spans="1:17" x14ac:dyDescent="0.2">
      <c r="A2355" s="363"/>
      <c r="B2355" s="348"/>
      <c r="C2355" s="372"/>
      <c r="D2355" s="350"/>
      <c r="E2355" s="350"/>
      <c r="F2355" s="351"/>
      <c r="G2355" s="350"/>
      <c r="H2355" s="350"/>
      <c r="I2355" s="354"/>
      <c r="J2355" s="353"/>
      <c r="K2355" s="353"/>
      <c r="L2355" s="354"/>
      <c r="M2355" s="353"/>
      <c r="N2355" s="371"/>
      <c r="O2355" s="317"/>
      <c r="P2355" s="317"/>
      <c r="Q2355" s="318"/>
    </row>
    <row r="2356" spans="1:17" x14ac:dyDescent="0.2">
      <c r="A2356" s="363"/>
      <c r="B2356" s="348"/>
      <c r="C2356" s="372"/>
      <c r="D2356" s="350"/>
      <c r="E2356" s="350"/>
      <c r="F2356" s="351"/>
      <c r="G2356" s="350"/>
      <c r="H2356" s="350"/>
      <c r="I2356" s="354"/>
      <c r="J2356" s="353"/>
      <c r="K2356" s="353"/>
      <c r="L2356" s="354"/>
      <c r="M2356" s="353"/>
      <c r="N2356" s="371"/>
      <c r="O2356" s="317"/>
      <c r="P2356" s="317"/>
      <c r="Q2356" s="318"/>
    </row>
    <row r="2357" spans="1:17" x14ac:dyDescent="0.2">
      <c r="A2357" s="363"/>
      <c r="B2357" s="348"/>
      <c r="C2357" s="372"/>
      <c r="D2357" s="350"/>
      <c r="E2357" s="350"/>
      <c r="F2357" s="351"/>
      <c r="G2357" s="350"/>
      <c r="H2357" s="350"/>
      <c r="I2357" s="354"/>
      <c r="J2357" s="353"/>
      <c r="K2357" s="353"/>
      <c r="L2357" s="354"/>
      <c r="M2357" s="353"/>
      <c r="N2357" s="371"/>
      <c r="O2357" s="317"/>
      <c r="P2357" s="317"/>
      <c r="Q2357" s="318"/>
    </row>
    <row r="2358" spans="1:17" x14ac:dyDescent="0.2">
      <c r="A2358" s="363"/>
      <c r="B2358" s="348"/>
      <c r="C2358" s="372"/>
      <c r="D2358" s="350"/>
      <c r="E2358" s="350"/>
      <c r="F2358" s="351"/>
      <c r="G2358" s="350"/>
      <c r="H2358" s="350"/>
      <c r="I2358" s="354"/>
      <c r="J2358" s="353"/>
      <c r="K2358" s="353"/>
      <c r="L2358" s="354"/>
      <c r="M2358" s="353"/>
      <c r="N2358" s="371"/>
      <c r="O2358" s="317"/>
      <c r="P2358" s="317"/>
      <c r="Q2358" s="318"/>
    </row>
    <row r="2359" spans="1:17" x14ac:dyDescent="0.2">
      <c r="A2359" s="363"/>
      <c r="B2359" s="348"/>
      <c r="C2359" s="372"/>
      <c r="D2359" s="350"/>
      <c r="E2359" s="350"/>
      <c r="F2359" s="351"/>
      <c r="G2359" s="350"/>
      <c r="H2359" s="350"/>
      <c r="I2359" s="354"/>
      <c r="J2359" s="353"/>
      <c r="K2359" s="353"/>
      <c r="L2359" s="354"/>
      <c r="M2359" s="353"/>
      <c r="N2359" s="371"/>
      <c r="O2359" s="317"/>
      <c r="P2359" s="317"/>
      <c r="Q2359" s="318"/>
    </row>
    <row r="2360" spans="1:17" x14ac:dyDescent="0.2">
      <c r="A2360" s="363"/>
      <c r="B2360" s="348"/>
      <c r="C2360" s="372"/>
      <c r="D2360" s="350"/>
      <c r="E2360" s="350"/>
      <c r="F2360" s="351"/>
      <c r="G2360" s="350"/>
      <c r="H2360" s="350"/>
      <c r="I2360" s="354"/>
      <c r="J2360" s="353"/>
      <c r="K2360" s="353"/>
      <c r="L2360" s="354"/>
      <c r="M2360" s="353"/>
      <c r="N2360" s="371"/>
      <c r="O2360" s="317"/>
      <c r="P2360" s="317"/>
      <c r="Q2360" s="318"/>
    </row>
    <row r="2361" spans="1:17" x14ac:dyDescent="0.2">
      <c r="A2361" s="363"/>
      <c r="B2361" s="348"/>
      <c r="C2361" s="372"/>
      <c r="D2361" s="350"/>
      <c r="E2361" s="350"/>
      <c r="F2361" s="351"/>
      <c r="G2361" s="350"/>
      <c r="H2361" s="350"/>
      <c r="I2361" s="354"/>
      <c r="J2361" s="353"/>
      <c r="K2361" s="353"/>
      <c r="L2361" s="354"/>
      <c r="M2361" s="353"/>
      <c r="N2361" s="371"/>
      <c r="O2361" s="317"/>
      <c r="P2361" s="317"/>
      <c r="Q2361" s="318"/>
    </row>
    <row r="2362" spans="1:17" x14ac:dyDescent="0.2">
      <c r="A2362" s="363"/>
      <c r="B2362" s="348"/>
      <c r="C2362" s="372"/>
      <c r="D2362" s="350"/>
      <c r="E2362" s="350"/>
      <c r="F2362" s="351"/>
      <c r="G2362" s="350"/>
      <c r="H2362" s="350"/>
      <c r="I2362" s="354"/>
      <c r="J2362" s="353"/>
      <c r="K2362" s="353"/>
      <c r="L2362" s="354"/>
      <c r="M2362" s="353"/>
      <c r="N2362" s="371"/>
      <c r="O2362" s="317"/>
      <c r="P2362" s="317"/>
      <c r="Q2362" s="318"/>
    </row>
    <row r="2363" spans="1:17" x14ac:dyDescent="0.2">
      <c r="A2363" s="363"/>
      <c r="B2363" s="348"/>
      <c r="C2363" s="372"/>
      <c r="D2363" s="350"/>
      <c r="E2363" s="350"/>
      <c r="F2363" s="351"/>
      <c r="G2363" s="350"/>
      <c r="H2363" s="350"/>
      <c r="I2363" s="354"/>
      <c r="J2363" s="353"/>
      <c r="K2363" s="353"/>
      <c r="L2363" s="354"/>
      <c r="M2363" s="353"/>
      <c r="N2363" s="371"/>
      <c r="O2363" s="317"/>
      <c r="P2363" s="317"/>
      <c r="Q2363" s="318"/>
    </row>
    <row r="2364" spans="1:17" x14ac:dyDescent="0.2">
      <c r="A2364" s="363"/>
      <c r="B2364" s="348"/>
      <c r="C2364" s="372"/>
      <c r="D2364" s="350"/>
      <c r="E2364" s="350"/>
      <c r="F2364" s="351"/>
      <c r="G2364" s="350"/>
      <c r="H2364" s="350"/>
      <c r="I2364" s="354"/>
      <c r="J2364" s="353"/>
      <c r="K2364" s="353"/>
      <c r="L2364" s="354"/>
      <c r="M2364" s="353"/>
      <c r="N2364" s="371"/>
      <c r="O2364" s="317"/>
      <c r="P2364" s="317"/>
      <c r="Q2364" s="318"/>
    </row>
    <row r="2365" spans="1:17" x14ac:dyDescent="0.2">
      <c r="A2365" s="363"/>
      <c r="B2365" s="348"/>
      <c r="C2365" s="372"/>
      <c r="D2365" s="350"/>
      <c r="E2365" s="350"/>
      <c r="F2365" s="351"/>
      <c r="G2365" s="350"/>
      <c r="H2365" s="350"/>
      <c r="I2365" s="354"/>
      <c r="J2365" s="353"/>
      <c r="K2365" s="353"/>
      <c r="L2365" s="354"/>
      <c r="M2365" s="353"/>
      <c r="N2365" s="371"/>
      <c r="O2365" s="317"/>
      <c r="P2365" s="317"/>
      <c r="Q2365" s="318"/>
    </row>
    <row r="2366" spans="1:17" x14ac:dyDescent="0.2">
      <c r="A2366" s="363"/>
      <c r="B2366" s="348"/>
      <c r="C2366" s="372"/>
      <c r="D2366" s="350"/>
      <c r="E2366" s="350"/>
      <c r="F2366" s="351"/>
      <c r="G2366" s="350"/>
      <c r="H2366" s="350"/>
      <c r="I2366" s="354"/>
      <c r="J2366" s="353"/>
      <c r="K2366" s="353"/>
      <c r="L2366" s="354"/>
      <c r="M2366" s="353"/>
      <c r="N2366" s="371"/>
      <c r="O2366" s="317"/>
      <c r="P2366" s="317"/>
      <c r="Q2366" s="318"/>
    </row>
    <row r="2367" spans="1:17" x14ac:dyDescent="0.2">
      <c r="A2367" s="363"/>
      <c r="B2367" s="348"/>
      <c r="C2367" s="372"/>
      <c r="D2367" s="350"/>
      <c r="E2367" s="350"/>
      <c r="F2367" s="351"/>
      <c r="G2367" s="350"/>
      <c r="H2367" s="350"/>
      <c r="I2367" s="354"/>
      <c r="J2367" s="353"/>
      <c r="K2367" s="353"/>
      <c r="L2367" s="354"/>
      <c r="M2367" s="353"/>
      <c r="N2367" s="371"/>
      <c r="O2367" s="317"/>
      <c r="P2367" s="317"/>
      <c r="Q2367" s="318"/>
    </row>
    <row r="2368" spans="1:17" x14ac:dyDescent="0.2">
      <c r="A2368" s="363"/>
      <c r="B2368" s="348"/>
      <c r="C2368" s="372"/>
      <c r="D2368" s="350"/>
      <c r="E2368" s="350"/>
      <c r="F2368" s="351"/>
      <c r="G2368" s="350"/>
      <c r="H2368" s="350"/>
      <c r="I2368" s="354"/>
      <c r="J2368" s="353"/>
      <c r="K2368" s="353"/>
      <c r="L2368" s="354"/>
      <c r="M2368" s="353"/>
      <c r="N2368" s="371"/>
      <c r="O2368" s="317"/>
      <c r="P2368" s="317"/>
      <c r="Q2368" s="318"/>
    </row>
    <row r="2369" spans="1:17" x14ac:dyDescent="0.2">
      <c r="A2369" s="363"/>
      <c r="B2369" s="348"/>
      <c r="C2369" s="372"/>
      <c r="D2369" s="350"/>
      <c r="E2369" s="350"/>
      <c r="F2369" s="351"/>
      <c r="G2369" s="350"/>
      <c r="H2369" s="350"/>
      <c r="I2369" s="354"/>
      <c r="J2369" s="353"/>
      <c r="K2369" s="353"/>
      <c r="L2369" s="354"/>
      <c r="M2369" s="353"/>
      <c r="N2369" s="371"/>
      <c r="O2369" s="317"/>
      <c r="P2369" s="317"/>
      <c r="Q2369" s="318"/>
    </row>
    <row r="2370" spans="1:17" x14ac:dyDescent="0.2">
      <c r="A2370" s="363"/>
      <c r="B2370" s="348"/>
      <c r="C2370" s="372"/>
      <c r="D2370" s="350"/>
      <c r="E2370" s="350"/>
      <c r="F2370" s="351"/>
      <c r="G2370" s="350"/>
      <c r="H2370" s="350"/>
      <c r="I2370" s="354"/>
      <c r="J2370" s="353"/>
      <c r="K2370" s="353"/>
      <c r="L2370" s="354"/>
      <c r="M2370" s="353"/>
      <c r="N2370" s="371"/>
      <c r="O2370" s="317"/>
      <c r="P2370" s="317"/>
      <c r="Q2370" s="318"/>
    </row>
    <row r="2371" spans="1:17" x14ac:dyDescent="0.2">
      <c r="A2371" s="363"/>
      <c r="B2371" s="348"/>
      <c r="C2371" s="372"/>
      <c r="D2371" s="350"/>
      <c r="E2371" s="350"/>
      <c r="F2371" s="351"/>
      <c r="G2371" s="350"/>
      <c r="H2371" s="350"/>
      <c r="I2371" s="354"/>
      <c r="J2371" s="353"/>
      <c r="K2371" s="353"/>
      <c r="L2371" s="354"/>
      <c r="M2371" s="353"/>
      <c r="N2371" s="371"/>
      <c r="O2371" s="317"/>
      <c r="P2371" s="317"/>
      <c r="Q2371" s="318"/>
    </row>
    <row r="2372" spans="1:17" x14ac:dyDescent="0.2">
      <c r="A2372" s="363"/>
      <c r="B2372" s="348"/>
      <c r="C2372" s="372"/>
      <c r="D2372" s="350"/>
      <c r="E2372" s="350"/>
      <c r="F2372" s="351"/>
      <c r="G2372" s="350"/>
      <c r="H2372" s="350"/>
      <c r="I2372" s="354"/>
      <c r="J2372" s="353"/>
      <c r="K2372" s="353"/>
      <c r="L2372" s="354"/>
      <c r="M2372" s="353"/>
      <c r="N2372" s="371"/>
      <c r="O2372" s="317"/>
      <c r="P2372" s="317"/>
      <c r="Q2372" s="318"/>
    </row>
    <row r="2373" spans="1:17" x14ac:dyDescent="0.2">
      <c r="A2373" s="363"/>
      <c r="B2373" s="348"/>
      <c r="C2373" s="372"/>
      <c r="D2373" s="350"/>
      <c r="E2373" s="350"/>
      <c r="F2373" s="351"/>
      <c r="G2373" s="350"/>
      <c r="H2373" s="350"/>
      <c r="I2373" s="354"/>
      <c r="J2373" s="353"/>
      <c r="K2373" s="353"/>
      <c r="L2373" s="354"/>
      <c r="M2373" s="353"/>
      <c r="N2373" s="371"/>
      <c r="O2373" s="317"/>
      <c r="P2373" s="317"/>
      <c r="Q2373" s="318"/>
    </row>
    <row r="2374" spans="1:17" x14ac:dyDescent="0.2">
      <c r="A2374" s="363"/>
      <c r="B2374" s="348"/>
      <c r="C2374" s="372"/>
      <c r="D2374" s="350"/>
      <c r="E2374" s="350"/>
      <c r="F2374" s="351"/>
      <c r="G2374" s="350"/>
      <c r="H2374" s="350"/>
      <c r="I2374" s="354"/>
      <c r="J2374" s="353"/>
      <c r="K2374" s="353"/>
      <c r="L2374" s="354"/>
      <c r="M2374" s="353"/>
      <c r="N2374" s="371"/>
      <c r="O2374" s="317"/>
      <c r="P2374" s="317"/>
      <c r="Q2374" s="318"/>
    </row>
    <row r="2375" spans="1:17" x14ac:dyDescent="0.2">
      <c r="A2375" s="363"/>
      <c r="B2375" s="348"/>
      <c r="C2375" s="372"/>
      <c r="D2375" s="350"/>
      <c r="E2375" s="350"/>
      <c r="F2375" s="351"/>
      <c r="G2375" s="350"/>
      <c r="H2375" s="350"/>
      <c r="I2375" s="354"/>
      <c r="J2375" s="353"/>
      <c r="K2375" s="353"/>
      <c r="L2375" s="354"/>
      <c r="M2375" s="353"/>
      <c r="N2375" s="371"/>
      <c r="O2375" s="317"/>
      <c r="P2375" s="317"/>
      <c r="Q2375" s="318"/>
    </row>
    <row r="2376" spans="1:17" x14ac:dyDescent="0.2">
      <c r="A2376" s="363"/>
      <c r="B2376" s="348"/>
      <c r="C2376" s="372"/>
      <c r="D2376" s="350"/>
      <c r="E2376" s="350"/>
      <c r="F2376" s="351"/>
      <c r="G2376" s="350"/>
      <c r="H2376" s="350"/>
      <c r="I2376" s="354"/>
      <c r="J2376" s="353"/>
      <c r="K2376" s="353"/>
      <c r="L2376" s="354"/>
      <c r="M2376" s="353"/>
      <c r="N2376" s="371"/>
      <c r="O2376" s="317"/>
      <c r="P2376" s="317"/>
      <c r="Q2376" s="318"/>
    </row>
    <row r="2377" spans="1:17" x14ac:dyDescent="0.2">
      <c r="A2377" s="363"/>
      <c r="B2377" s="348"/>
      <c r="C2377" s="372"/>
      <c r="D2377" s="350"/>
      <c r="E2377" s="350"/>
      <c r="F2377" s="351"/>
      <c r="G2377" s="350"/>
      <c r="H2377" s="350"/>
      <c r="I2377" s="354"/>
      <c r="J2377" s="353"/>
      <c r="K2377" s="353"/>
      <c r="L2377" s="354"/>
      <c r="M2377" s="353"/>
      <c r="N2377" s="371"/>
      <c r="O2377" s="317"/>
      <c r="P2377" s="317"/>
      <c r="Q2377" s="318"/>
    </row>
    <row r="2378" spans="1:17" x14ac:dyDescent="0.2">
      <c r="A2378" s="363"/>
      <c r="B2378" s="348"/>
      <c r="C2378" s="372"/>
      <c r="D2378" s="350"/>
      <c r="E2378" s="350"/>
      <c r="F2378" s="351"/>
      <c r="G2378" s="350"/>
      <c r="H2378" s="350"/>
      <c r="I2378" s="354"/>
      <c r="J2378" s="353"/>
      <c r="K2378" s="353"/>
      <c r="L2378" s="354"/>
      <c r="M2378" s="353"/>
      <c r="N2378" s="371"/>
      <c r="O2378" s="317"/>
      <c r="P2378" s="317"/>
      <c r="Q2378" s="318"/>
    </row>
    <row r="2379" spans="1:17" x14ac:dyDescent="0.2">
      <c r="A2379" s="363"/>
      <c r="B2379" s="348"/>
      <c r="C2379" s="372"/>
      <c r="D2379" s="350"/>
      <c r="E2379" s="350"/>
      <c r="F2379" s="351"/>
      <c r="G2379" s="350"/>
      <c r="H2379" s="350"/>
      <c r="I2379" s="354"/>
      <c r="J2379" s="353"/>
      <c r="K2379" s="353"/>
      <c r="L2379" s="354"/>
      <c r="M2379" s="353"/>
      <c r="N2379" s="371"/>
      <c r="O2379" s="317"/>
      <c r="P2379" s="317"/>
      <c r="Q2379" s="318"/>
    </row>
    <row r="2380" spans="1:17" x14ac:dyDescent="0.2">
      <c r="A2380" s="363"/>
      <c r="B2380" s="348"/>
      <c r="C2380" s="372"/>
      <c r="D2380" s="350"/>
      <c r="E2380" s="350"/>
      <c r="F2380" s="351"/>
      <c r="G2380" s="350"/>
      <c r="H2380" s="350"/>
      <c r="I2380" s="354"/>
      <c r="J2380" s="353"/>
      <c r="K2380" s="353"/>
      <c r="L2380" s="354"/>
      <c r="M2380" s="353"/>
      <c r="N2380" s="371"/>
      <c r="O2380" s="317"/>
      <c r="P2380" s="317"/>
      <c r="Q2380" s="318"/>
    </row>
    <row r="2381" spans="1:17" x14ac:dyDescent="0.2">
      <c r="A2381" s="363"/>
      <c r="B2381" s="348"/>
      <c r="C2381" s="372"/>
      <c r="D2381" s="350"/>
      <c r="E2381" s="350"/>
      <c r="F2381" s="351"/>
      <c r="G2381" s="350"/>
      <c r="H2381" s="350"/>
      <c r="I2381" s="354"/>
      <c r="J2381" s="353"/>
      <c r="K2381" s="353"/>
      <c r="L2381" s="354"/>
      <c r="M2381" s="353"/>
      <c r="N2381" s="371"/>
      <c r="O2381" s="317"/>
      <c r="P2381" s="317"/>
      <c r="Q2381" s="318"/>
    </row>
    <row r="2382" spans="1:17" x14ac:dyDescent="0.2">
      <c r="A2382" s="363"/>
      <c r="B2382" s="348"/>
      <c r="C2382" s="372"/>
      <c r="D2382" s="350"/>
      <c r="E2382" s="350"/>
      <c r="F2382" s="351"/>
      <c r="G2382" s="350"/>
      <c r="H2382" s="350"/>
      <c r="I2382" s="354"/>
      <c r="J2382" s="353"/>
      <c r="K2382" s="353"/>
      <c r="L2382" s="354"/>
      <c r="M2382" s="353"/>
      <c r="N2382" s="371"/>
      <c r="O2382" s="317"/>
      <c r="P2382" s="317"/>
      <c r="Q2382" s="318"/>
    </row>
    <row r="2383" spans="1:17" x14ac:dyDescent="0.2">
      <c r="A2383" s="363"/>
      <c r="B2383" s="348"/>
      <c r="C2383" s="372"/>
      <c r="D2383" s="350"/>
      <c r="E2383" s="350"/>
      <c r="F2383" s="351"/>
      <c r="G2383" s="350"/>
      <c r="H2383" s="350"/>
      <c r="I2383" s="354"/>
      <c r="J2383" s="353"/>
      <c r="K2383" s="353"/>
      <c r="L2383" s="354"/>
      <c r="M2383" s="353"/>
      <c r="N2383" s="371"/>
      <c r="O2383" s="317"/>
      <c r="P2383" s="317"/>
      <c r="Q2383" s="318"/>
    </row>
    <row r="2384" spans="1:17" x14ac:dyDescent="0.2">
      <c r="A2384" s="363"/>
      <c r="B2384" s="348"/>
      <c r="C2384" s="372"/>
      <c r="D2384" s="350"/>
      <c r="E2384" s="350"/>
      <c r="F2384" s="351"/>
      <c r="G2384" s="350"/>
      <c r="H2384" s="350"/>
      <c r="I2384" s="354"/>
      <c r="J2384" s="353"/>
      <c r="K2384" s="353"/>
      <c r="L2384" s="354"/>
      <c r="M2384" s="353"/>
      <c r="N2384" s="371"/>
      <c r="O2384" s="317"/>
      <c r="P2384" s="317"/>
      <c r="Q2384" s="318"/>
    </row>
    <row r="2385" spans="1:17" x14ac:dyDescent="0.2">
      <c r="A2385" s="363"/>
      <c r="B2385" s="348"/>
      <c r="C2385" s="372"/>
      <c r="D2385" s="350"/>
      <c r="E2385" s="350"/>
      <c r="F2385" s="351"/>
      <c r="G2385" s="350"/>
      <c r="H2385" s="350"/>
      <c r="I2385" s="354"/>
      <c r="J2385" s="353"/>
      <c r="K2385" s="353"/>
      <c r="L2385" s="354"/>
      <c r="M2385" s="353"/>
      <c r="N2385" s="371"/>
      <c r="O2385" s="317"/>
      <c r="P2385" s="317"/>
      <c r="Q2385" s="318"/>
    </row>
    <row r="2386" spans="1:17" x14ac:dyDescent="0.2">
      <c r="A2386" s="363"/>
      <c r="B2386" s="348"/>
      <c r="C2386" s="372"/>
      <c r="D2386" s="350"/>
      <c r="E2386" s="350"/>
      <c r="F2386" s="351"/>
      <c r="G2386" s="350"/>
      <c r="H2386" s="350"/>
      <c r="I2386" s="354"/>
      <c r="J2386" s="353"/>
      <c r="K2386" s="353"/>
      <c r="L2386" s="354"/>
      <c r="M2386" s="353"/>
      <c r="N2386" s="371"/>
      <c r="O2386" s="317"/>
      <c r="P2386" s="317"/>
      <c r="Q2386" s="318"/>
    </row>
    <row r="2387" spans="1:17" x14ac:dyDescent="0.2">
      <c r="A2387" s="363"/>
      <c r="B2387" s="348"/>
      <c r="C2387" s="372"/>
      <c r="D2387" s="350"/>
      <c r="E2387" s="350"/>
      <c r="F2387" s="351"/>
      <c r="G2387" s="350"/>
      <c r="H2387" s="350"/>
      <c r="I2387" s="354"/>
      <c r="J2387" s="353"/>
      <c r="K2387" s="353"/>
      <c r="L2387" s="354"/>
      <c r="M2387" s="353"/>
      <c r="N2387" s="371"/>
      <c r="O2387" s="317"/>
      <c r="P2387" s="317"/>
      <c r="Q2387" s="318"/>
    </row>
    <row r="2388" spans="1:17" x14ac:dyDescent="0.2">
      <c r="A2388" s="363"/>
      <c r="B2388" s="348"/>
      <c r="C2388" s="372"/>
      <c r="D2388" s="350"/>
      <c r="E2388" s="350"/>
      <c r="F2388" s="351"/>
      <c r="G2388" s="350"/>
      <c r="H2388" s="350"/>
      <c r="I2388" s="354"/>
      <c r="J2388" s="353"/>
      <c r="K2388" s="353"/>
      <c r="L2388" s="354"/>
      <c r="M2388" s="353"/>
      <c r="N2388" s="371"/>
      <c r="O2388" s="317"/>
      <c r="P2388" s="317"/>
      <c r="Q2388" s="318"/>
    </row>
    <row r="2389" spans="1:17" x14ac:dyDescent="0.2">
      <c r="A2389" s="363"/>
      <c r="B2389" s="348"/>
      <c r="C2389" s="372"/>
      <c r="D2389" s="350"/>
      <c r="E2389" s="350"/>
      <c r="F2389" s="351"/>
      <c r="G2389" s="350"/>
      <c r="H2389" s="350"/>
      <c r="I2389" s="354"/>
      <c r="J2389" s="353"/>
      <c r="K2389" s="353"/>
      <c r="L2389" s="354"/>
      <c r="M2389" s="353"/>
      <c r="N2389" s="371"/>
      <c r="O2389" s="317"/>
      <c r="P2389" s="317"/>
      <c r="Q2389" s="318"/>
    </row>
    <row r="2390" spans="1:17" x14ac:dyDescent="0.2">
      <c r="A2390" s="363"/>
      <c r="B2390" s="348"/>
      <c r="C2390" s="372"/>
      <c r="D2390" s="350"/>
      <c r="E2390" s="350"/>
      <c r="F2390" s="351"/>
      <c r="G2390" s="350"/>
      <c r="H2390" s="350"/>
      <c r="I2390" s="354"/>
      <c r="J2390" s="353"/>
      <c r="K2390" s="353"/>
      <c r="L2390" s="354"/>
      <c r="M2390" s="353"/>
      <c r="N2390" s="371"/>
      <c r="O2390" s="317"/>
      <c r="P2390" s="317"/>
      <c r="Q2390" s="318"/>
    </row>
    <row r="2391" spans="1:17" x14ac:dyDescent="0.2">
      <c r="A2391" s="363"/>
      <c r="B2391" s="348"/>
      <c r="C2391" s="372"/>
      <c r="D2391" s="350"/>
      <c r="E2391" s="350"/>
      <c r="F2391" s="351"/>
      <c r="G2391" s="350"/>
      <c r="H2391" s="350"/>
      <c r="I2391" s="354"/>
      <c r="J2391" s="353"/>
      <c r="K2391" s="353"/>
      <c r="L2391" s="354"/>
      <c r="M2391" s="353"/>
      <c r="N2391" s="371"/>
      <c r="O2391" s="317"/>
      <c r="P2391" s="317"/>
      <c r="Q2391" s="318"/>
    </row>
    <row r="2392" spans="1:17" x14ac:dyDescent="0.2">
      <c r="A2392" s="363"/>
      <c r="B2392" s="348"/>
      <c r="C2392" s="372"/>
      <c r="D2392" s="350"/>
      <c r="E2392" s="350"/>
      <c r="F2392" s="351"/>
      <c r="G2392" s="350"/>
      <c r="H2392" s="350"/>
      <c r="I2392" s="354"/>
      <c r="J2392" s="353"/>
      <c r="K2392" s="353"/>
      <c r="L2392" s="354"/>
      <c r="M2392" s="353"/>
      <c r="N2392" s="371"/>
      <c r="O2392" s="317"/>
      <c r="P2392" s="317"/>
      <c r="Q2392" s="318"/>
    </row>
    <row r="2393" spans="1:17" x14ac:dyDescent="0.2">
      <c r="A2393" s="363"/>
      <c r="B2393" s="348"/>
      <c r="C2393" s="372"/>
      <c r="D2393" s="350"/>
      <c r="E2393" s="350"/>
      <c r="F2393" s="351"/>
      <c r="G2393" s="350"/>
      <c r="H2393" s="350"/>
      <c r="I2393" s="354"/>
      <c r="J2393" s="353"/>
      <c r="K2393" s="353"/>
      <c r="L2393" s="354"/>
      <c r="M2393" s="353"/>
      <c r="N2393" s="371"/>
      <c r="O2393" s="317"/>
      <c r="P2393" s="317"/>
      <c r="Q2393" s="318"/>
    </row>
    <row r="2394" spans="1:17" x14ac:dyDescent="0.2">
      <c r="A2394" s="363"/>
      <c r="B2394" s="348"/>
      <c r="C2394" s="372"/>
      <c r="D2394" s="350"/>
      <c r="E2394" s="350"/>
      <c r="F2394" s="351"/>
      <c r="G2394" s="350"/>
      <c r="H2394" s="350"/>
      <c r="I2394" s="354"/>
      <c r="J2394" s="353"/>
      <c r="K2394" s="353"/>
      <c r="L2394" s="354"/>
      <c r="M2394" s="353"/>
      <c r="N2394" s="371"/>
      <c r="O2394" s="317"/>
      <c r="P2394" s="317"/>
      <c r="Q2394" s="318"/>
    </row>
    <row r="2395" spans="1:17" x14ac:dyDescent="0.2">
      <c r="A2395" s="363"/>
      <c r="B2395" s="348"/>
      <c r="C2395" s="372"/>
      <c r="D2395" s="350"/>
      <c r="E2395" s="350"/>
      <c r="F2395" s="351"/>
      <c r="G2395" s="350"/>
      <c r="H2395" s="350"/>
      <c r="I2395" s="354"/>
      <c r="J2395" s="353"/>
      <c r="K2395" s="353"/>
      <c r="L2395" s="354"/>
      <c r="M2395" s="353"/>
      <c r="N2395" s="371"/>
      <c r="O2395" s="317"/>
      <c r="P2395" s="317"/>
      <c r="Q2395" s="318"/>
    </row>
    <row r="2396" spans="1:17" x14ac:dyDescent="0.2">
      <c r="A2396" s="363"/>
      <c r="B2396" s="348"/>
      <c r="C2396" s="372"/>
      <c r="D2396" s="350"/>
      <c r="E2396" s="350"/>
      <c r="F2396" s="351"/>
      <c r="G2396" s="350"/>
      <c r="H2396" s="350"/>
      <c r="I2396" s="354"/>
      <c r="J2396" s="353"/>
      <c r="K2396" s="353"/>
      <c r="L2396" s="354"/>
      <c r="M2396" s="353"/>
      <c r="N2396" s="371"/>
      <c r="O2396" s="317"/>
      <c r="P2396" s="317"/>
      <c r="Q2396" s="318"/>
    </row>
    <row r="2397" spans="1:17" x14ac:dyDescent="0.2">
      <c r="A2397" s="363"/>
      <c r="B2397" s="348"/>
      <c r="C2397" s="372"/>
      <c r="D2397" s="350"/>
      <c r="E2397" s="350"/>
      <c r="F2397" s="351"/>
      <c r="G2397" s="350"/>
      <c r="H2397" s="350"/>
      <c r="I2397" s="354"/>
      <c r="J2397" s="353"/>
      <c r="K2397" s="353"/>
      <c r="L2397" s="354"/>
      <c r="M2397" s="353"/>
      <c r="N2397" s="371"/>
      <c r="O2397" s="317"/>
      <c r="P2397" s="317"/>
      <c r="Q2397" s="318"/>
    </row>
    <row r="2398" spans="1:17" x14ac:dyDescent="0.2">
      <c r="A2398" s="363"/>
      <c r="B2398" s="348"/>
      <c r="C2398" s="372"/>
      <c r="D2398" s="350"/>
      <c r="E2398" s="350"/>
      <c r="F2398" s="351"/>
      <c r="G2398" s="350"/>
      <c r="H2398" s="350"/>
      <c r="I2398" s="354"/>
      <c r="J2398" s="353"/>
      <c r="K2398" s="353"/>
      <c r="L2398" s="354"/>
      <c r="M2398" s="353"/>
      <c r="N2398" s="371"/>
      <c r="O2398" s="317"/>
      <c r="P2398" s="317"/>
      <c r="Q2398" s="318"/>
    </row>
    <row r="2399" spans="1:17" x14ac:dyDescent="0.2">
      <c r="A2399" s="363"/>
      <c r="B2399" s="348"/>
      <c r="C2399" s="372"/>
      <c r="D2399" s="350"/>
      <c r="E2399" s="350"/>
      <c r="F2399" s="351"/>
      <c r="G2399" s="350"/>
      <c r="H2399" s="350"/>
      <c r="I2399" s="354"/>
      <c r="J2399" s="353"/>
      <c r="K2399" s="353"/>
      <c r="L2399" s="354"/>
      <c r="M2399" s="353"/>
      <c r="N2399" s="371"/>
      <c r="O2399" s="317"/>
      <c r="P2399" s="317"/>
      <c r="Q2399" s="318"/>
    </row>
    <row r="2400" spans="1:17" x14ac:dyDescent="0.2">
      <c r="A2400" s="363"/>
      <c r="B2400" s="348"/>
      <c r="C2400" s="372"/>
      <c r="D2400" s="350"/>
      <c r="E2400" s="350"/>
      <c r="F2400" s="351"/>
      <c r="G2400" s="350"/>
      <c r="H2400" s="350"/>
      <c r="I2400" s="354"/>
      <c r="J2400" s="353"/>
      <c r="K2400" s="353"/>
      <c r="L2400" s="354"/>
      <c r="M2400" s="353"/>
      <c r="N2400" s="371"/>
      <c r="O2400" s="317"/>
      <c r="P2400" s="317"/>
      <c r="Q2400" s="318"/>
    </row>
    <row r="2401" spans="1:17" x14ac:dyDescent="0.2">
      <c r="A2401" s="363"/>
      <c r="B2401" s="348"/>
      <c r="C2401" s="372"/>
      <c r="D2401" s="350"/>
      <c r="E2401" s="350"/>
      <c r="F2401" s="351"/>
      <c r="G2401" s="350"/>
      <c r="H2401" s="350"/>
      <c r="I2401" s="354"/>
      <c r="J2401" s="353"/>
      <c r="K2401" s="353"/>
      <c r="L2401" s="354"/>
      <c r="M2401" s="353"/>
      <c r="N2401" s="371"/>
      <c r="O2401" s="317"/>
      <c r="P2401" s="317"/>
      <c r="Q2401" s="318"/>
    </row>
    <row r="2402" spans="1:17" x14ac:dyDescent="0.2">
      <c r="A2402" s="363"/>
      <c r="B2402" s="348"/>
      <c r="C2402" s="372"/>
      <c r="D2402" s="350"/>
      <c r="E2402" s="350"/>
      <c r="F2402" s="351"/>
      <c r="G2402" s="350"/>
      <c r="H2402" s="350"/>
      <c r="I2402" s="354"/>
      <c r="J2402" s="353"/>
      <c r="K2402" s="353"/>
      <c r="L2402" s="354"/>
      <c r="M2402" s="353"/>
      <c r="N2402" s="371"/>
      <c r="O2402" s="317"/>
      <c r="P2402" s="317"/>
      <c r="Q2402" s="318"/>
    </row>
    <row r="2403" spans="1:17" x14ac:dyDescent="0.2">
      <c r="A2403" s="363"/>
      <c r="B2403" s="348"/>
      <c r="C2403" s="372"/>
      <c r="D2403" s="350"/>
      <c r="E2403" s="350"/>
      <c r="F2403" s="351"/>
      <c r="G2403" s="350"/>
      <c r="H2403" s="350"/>
      <c r="I2403" s="354"/>
      <c r="J2403" s="353"/>
      <c r="K2403" s="353"/>
      <c r="L2403" s="354"/>
      <c r="M2403" s="353"/>
      <c r="N2403" s="371"/>
      <c r="O2403" s="317"/>
      <c r="P2403" s="317"/>
      <c r="Q2403" s="318"/>
    </row>
    <row r="2404" spans="1:17" x14ac:dyDescent="0.2">
      <c r="A2404" s="363"/>
      <c r="B2404" s="348"/>
      <c r="C2404" s="372"/>
      <c r="D2404" s="350"/>
      <c r="E2404" s="350"/>
      <c r="F2404" s="351"/>
      <c r="G2404" s="350"/>
      <c r="H2404" s="350"/>
      <c r="I2404" s="354"/>
      <c r="J2404" s="353"/>
      <c r="K2404" s="353"/>
      <c r="L2404" s="354"/>
      <c r="M2404" s="353"/>
      <c r="N2404" s="371"/>
      <c r="O2404" s="317"/>
      <c r="P2404" s="317"/>
      <c r="Q2404" s="318"/>
    </row>
    <row r="2405" spans="1:17" x14ac:dyDescent="0.2">
      <c r="A2405" s="363"/>
      <c r="B2405" s="348"/>
      <c r="C2405" s="372"/>
      <c r="D2405" s="350"/>
      <c r="E2405" s="350"/>
      <c r="F2405" s="351"/>
      <c r="G2405" s="350"/>
      <c r="H2405" s="350"/>
      <c r="I2405" s="354"/>
      <c r="J2405" s="353"/>
      <c r="K2405" s="353"/>
      <c r="L2405" s="354"/>
      <c r="M2405" s="353"/>
      <c r="N2405" s="371"/>
      <c r="O2405" s="317"/>
      <c r="P2405" s="317"/>
      <c r="Q2405" s="318"/>
    </row>
    <row r="2406" spans="1:17" x14ac:dyDescent="0.2">
      <c r="A2406" s="363"/>
      <c r="B2406" s="348"/>
      <c r="C2406" s="372"/>
      <c r="D2406" s="350"/>
      <c r="E2406" s="350"/>
      <c r="F2406" s="351"/>
      <c r="G2406" s="350"/>
      <c r="H2406" s="350"/>
      <c r="I2406" s="354"/>
      <c r="J2406" s="353"/>
      <c r="K2406" s="353"/>
      <c r="L2406" s="354"/>
      <c r="M2406" s="353"/>
      <c r="N2406" s="371"/>
      <c r="O2406" s="317"/>
      <c r="P2406" s="317"/>
      <c r="Q2406" s="318"/>
    </row>
    <row r="2407" spans="1:17" x14ac:dyDescent="0.2">
      <c r="A2407" s="363"/>
      <c r="B2407" s="348"/>
      <c r="C2407" s="372"/>
      <c r="D2407" s="350"/>
      <c r="E2407" s="350"/>
      <c r="F2407" s="351"/>
      <c r="G2407" s="350"/>
      <c r="H2407" s="350"/>
      <c r="I2407" s="354"/>
      <c r="J2407" s="353"/>
      <c r="K2407" s="353"/>
      <c r="L2407" s="354"/>
      <c r="M2407" s="353"/>
      <c r="N2407" s="371"/>
      <c r="O2407" s="317"/>
      <c r="P2407" s="317"/>
      <c r="Q2407" s="318"/>
    </row>
    <row r="2408" spans="1:17" x14ac:dyDescent="0.2">
      <c r="A2408" s="363"/>
      <c r="B2408" s="348"/>
      <c r="C2408" s="372"/>
      <c r="D2408" s="350"/>
      <c r="E2408" s="350"/>
      <c r="F2408" s="351"/>
      <c r="G2408" s="350"/>
      <c r="H2408" s="350"/>
      <c r="I2408" s="354"/>
      <c r="J2408" s="353"/>
      <c r="K2408" s="353"/>
      <c r="L2408" s="354"/>
      <c r="M2408" s="353"/>
      <c r="N2408" s="371"/>
      <c r="O2408" s="317"/>
      <c r="P2408" s="317"/>
      <c r="Q2408" s="318"/>
    </row>
    <row r="2409" spans="1:17" x14ac:dyDescent="0.2">
      <c r="A2409" s="363"/>
      <c r="B2409" s="348"/>
      <c r="C2409" s="372"/>
      <c r="D2409" s="350"/>
      <c r="E2409" s="350"/>
      <c r="F2409" s="351"/>
      <c r="G2409" s="350"/>
      <c r="H2409" s="350"/>
      <c r="I2409" s="354"/>
      <c r="J2409" s="353"/>
      <c r="K2409" s="353"/>
      <c r="L2409" s="354"/>
      <c r="M2409" s="353"/>
      <c r="N2409" s="371"/>
      <c r="O2409" s="317"/>
      <c r="P2409" s="317"/>
      <c r="Q2409" s="318"/>
    </row>
    <row r="2410" spans="1:17" x14ac:dyDescent="0.2">
      <c r="A2410" s="363"/>
      <c r="B2410" s="348"/>
      <c r="C2410" s="372"/>
      <c r="D2410" s="350"/>
      <c r="E2410" s="350"/>
      <c r="F2410" s="351"/>
      <c r="G2410" s="350"/>
      <c r="H2410" s="350"/>
      <c r="I2410" s="354"/>
      <c r="J2410" s="353"/>
      <c r="K2410" s="353"/>
      <c r="L2410" s="354"/>
      <c r="M2410" s="353"/>
      <c r="N2410" s="371"/>
      <c r="O2410" s="317"/>
      <c r="P2410" s="317"/>
      <c r="Q2410" s="318"/>
    </row>
    <row r="2411" spans="1:17" x14ac:dyDescent="0.2">
      <c r="A2411" s="363"/>
      <c r="B2411" s="348"/>
      <c r="C2411" s="372"/>
      <c r="D2411" s="350"/>
      <c r="E2411" s="350"/>
      <c r="F2411" s="351"/>
      <c r="G2411" s="350"/>
      <c r="H2411" s="350"/>
      <c r="I2411" s="354"/>
      <c r="J2411" s="353"/>
      <c r="K2411" s="353"/>
      <c r="L2411" s="354"/>
      <c r="M2411" s="353"/>
      <c r="N2411" s="371"/>
      <c r="O2411" s="317"/>
      <c r="P2411" s="317"/>
      <c r="Q2411" s="318"/>
    </row>
    <row r="2412" spans="1:17" x14ac:dyDescent="0.2">
      <c r="A2412" s="363"/>
      <c r="B2412" s="348"/>
      <c r="C2412" s="372"/>
      <c r="D2412" s="350"/>
      <c r="E2412" s="350"/>
      <c r="F2412" s="351"/>
      <c r="G2412" s="350"/>
      <c r="H2412" s="350"/>
      <c r="I2412" s="354"/>
      <c r="J2412" s="353"/>
      <c r="K2412" s="353"/>
      <c r="L2412" s="354"/>
      <c r="M2412" s="353"/>
      <c r="N2412" s="371"/>
      <c r="O2412" s="317"/>
      <c r="P2412" s="317"/>
      <c r="Q2412" s="318"/>
    </row>
    <row r="2413" spans="1:17" x14ac:dyDescent="0.2">
      <c r="A2413" s="363"/>
      <c r="B2413" s="348"/>
      <c r="C2413" s="372"/>
      <c r="D2413" s="350"/>
      <c r="E2413" s="350"/>
      <c r="F2413" s="351"/>
      <c r="G2413" s="350"/>
      <c r="H2413" s="350"/>
      <c r="I2413" s="354"/>
      <c r="J2413" s="353"/>
      <c r="K2413" s="353"/>
      <c r="L2413" s="354"/>
      <c r="M2413" s="353"/>
      <c r="N2413" s="371"/>
      <c r="O2413" s="317"/>
      <c r="P2413" s="317"/>
      <c r="Q2413" s="318"/>
    </row>
    <row r="2414" spans="1:17" x14ac:dyDescent="0.2">
      <c r="A2414" s="363"/>
      <c r="B2414" s="348"/>
      <c r="C2414" s="372"/>
      <c r="D2414" s="350"/>
      <c r="E2414" s="350"/>
      <c r="F2414" s="351"/>
      <c r="G2414" s="350"/>
      <c r="H2414" s="350"/>
      <c r="I2414" s="354"/>
      <c r="J2414" s="353"/>
      <c r="K2414" s="353"/>
      <c r="L2414" s="354"/>
      <c r="M2414" s="353"/>
      <c r="N2414" s="371"/>
      <c r="O2414" s="317"/>
      <c r="P2414" s="317"/>
      <c r="Q2414" s="318"/>
    </row>
    <row r="2415" spans="1:17" x14ac:dyDescent="0.2">
      <c r="A2415" s="363"/>
      <c r="B2415" s="348"/>
      <c r="C2415" s="372"/>
      <c r="D2415" s="350"/>
      <c r="E2415" s="350"/>
      <c r="F2415" s="351"/>
      <c r="G2415" s="350"/>
      <c r="H2415" s="350"/>
      <c r="I2415" s="354"/>
      <c r="J2415" s="353"/>
      <c r="K2415" s="353"/>
      <c r="L2415" s="354"/>
      <c r="M2415" s="353"/>
      <c r="N2415" s="371"/>
      <c r="O2415" s="317"/>
      <c r="P2415" s="317"/>
      <c r="Q2415" s="318"/>
    </row>
    <row r="2416" spans="1:17" x14ac:dyDescent="0.2">
      <c r="A2416" s="363"/>
      <c r="B2416" s="348"/>
      <c r="C2416" s="372"/>
      <c r="D2416" s="350"/>
      <c r="E2416" s="350"/>
      <c r="F2416" s="351"/>
      <c r="G2416" s="350"/>
      <c r="H2416" s="350"/>
      <c r="I2416" s="354"/>
      <c r="J2416" s="353"/>
      <c r="K2416" s="353"/>
      <c r="L2416" s="354"/>
      <c r="M2416" s="353"/>
      <c r="N2416" s="371"/>
      <c r="O2416" s="317"/>
      <c r="P2416" s="317"/>
      <c r="Q2416" s="318"/>
    </row>
    <row r="2417" spans="1:17" x14ac:dyDescent="0.2">
      <c r="A2417" s="363"/>
      <c r="B2417" s="348"/>
      <c r="C2417" s="372"/>
      <c r="D2417" s="350"/>
      <c r="E2417" s="350"/>
      <c r="F2417" s="351"/>
      <c r="G2417" s="350"/>
      <c r="H2417" s="350"/>
      <c r="I2417" s="354"/>
      <c r="J2417" s="353"/>
      <c r="K2417" s="353"/>
      <c r="L2417" s="354"/>
      <c r="M2417" s="353"/>
      <c r="N2417" s="371"/>
      <c r="O2417" s="317"/>
      <c r="P2417" s="317"/>
      <c r="Q2417" s="318"/>
    </row>
    <row r="2418" spans="1:17" x14ac:dyDescent="0.2">
      <c r="A2418" s="363"/>
      <c r="B2418" s="348"/>
      <c r="C2418" s="372"/>
      <c r="D2418" s="350"/>
      <c r="E2418" s="350"/>
      <c r="F2418" s="351"/>
      <c r="G2418" s="350"/>
      <c r="H2418" s="350"/>
      <c r="I2418" s="354"/>
      <c r="J2418" s="353"/>
      <c r="K2418" s="353"/>
      <c r="L2418" s="354"/>
      <c r="M2418" s="353"/>
      <c r="N2418" s="371"/>
      <c r="O2418" s="317"/>
      <c r="P2418" s="317"/>
      <c r="Q2418" s="318"/>
    </row>
    <row r="2419" spans="1:17" x14ac:dyDescent="0.2">
      <c r="A2419" s="363"/>
      <c r="B2419" s="348"/>
      <c r="C2419" s="372"/>
      <c r="D2419" s="350"/>
      <c r="E2419" s="350"/>
      <c r="F2419" s="351"/>
      <c r="G2419" s="350"/>
      <c r="H2419" s="350"/>
      <c r="I2419" s="354"/>
      <c r="J2419" s="353"/>
      <c r="K2419" s="353"/>
      <c r="L2419" s="354"/>
      <c r="M2419" s="353"/>
      <c r="N2419" s="371"/>
      <c r="O2419" s="317"/>
      <c r="P2419" s="317"/>
      <c r="Q2419" s="318"/>
    </row>
    <row r="2420" spans="1:17" x14ac:dyDescent="0.2">
      <c r="A2420" s="363"/>
      <c r="B2420" s="348"/>
      <c r="C2420" s="372"/>
      <c r="D2420" s="350"/>
      <c r="E2420" s="350"/>
      <c r="F2420" s="351"/>
      <c r="G2420" s="350"/>
      <c r="H2420" s="350"/>
      <c r="I2420" s="354"/>
      <c r="J2420" s="353"/>
      <c r="K2420" s="353"/>
      <c r="L2420" s="354"/>
      <c r="M2420" s="353"/>
      <c r="N2420" s="371"/>
      <c r="O2420" s="317"/>
      <c r="P2420" s="317"/>
      <c r="Q2420" s="318"/>
    </row>
    <row r="2421" spans="1:17" x14ac:dyDescent="0.2">
      <c r="A2421" s="363"/>
      <c r="B2421" s="348"/>
      <c r="C2421" s="372"/>
      <c r="D2421" s="350"/>
      <c r="E2421" s="350"/>
      <c r="F2421" s="351"/>
      <c r="G2421" s="350"/>
      <c r="H2421" s="350"/>
      <c r="I2421" s="354"/>
      <c r="J2421" s="353"/>
      <c r="K2421" s="353"/>
      <c r="L2421" s="354"/>
      <c r="M2421" s="353"/>
      <c r="N2421" s="371"/>
      <c r="O2421" s="317"/>
      <c r="P2421" s="317"/>
      <c r="Q2421" s="318"/>
    </row>
    <row r="2422" spans="1:17" x14ac:dyDescent="0.2">
      <c r="A2422" s="363"/>
      <c r="B2422" s="348"/>
      <c r="C2422" s="372"/>
      <c r="D2422" s="350"/>
      <c r="E2422" s="350"/>
      <c r="F2422" s="351"/>
      <c r="G2422" s="350"/>
      <c r="H2422" s="350"/>
      <c r="I2422" s="354"/>
      <c r="J2422" s="353"/>
      <c r="K2422" s="353"/>
      <c r="L2422" s="354"/>
      <c r="M2422" s="353"/>
      <c r="N2422" s="371"/>
      <c r="O2422" s="317"/>
      <c r="P2422" s="317"/>
      <c r="Q2422" s="318"/>
    </row>
    <row r="2423" spans="1:17" x14ac:dyDescent="0.2">
      <c r="A2423" s="363"/>
      <c r="B2423" s="348"/>
      <c r="C2423" s="372"/>
      <c r="D2423" s="350"/>
      <c r="E2423" s="350"/>
      <c r="F2423" s="351"/>
      <c r="G2423" s="350"/>
      <c r="H2423" s="350"/>
      <c r="I2423" s="354"/>
      <c r="J2423" s="353"/>
      <c r="K2423" s="353"/>
      <c r="L2423" s="354"/>
      <c r="M2423" s="353"/>
      <c r="N2423" s="371"/>
      <c r="O2423" s="317"/>
      <c r="P2423" s="317"/>
      <c r="Q2423" s="318"/>
    </row>
    <row r="2424" spans="1:17" x14ac:dyDescent="0.2">
      <c r="A2424" s="363"/>
      <c r="B2424" s="348"/>
      <c r="C2424" s="372"/>
      <c r="D2424" s="350"/>
      <c r="E2424" s="350"/>
      <c r="F2424" s="351"/>
      <c r="G2424" s="350"/>
      <c r="H2424" s="350"/>
      <c r="I2424" s="354"/>
      <c r="J2424" s="353"/>
      <c r="K2424" s="353"/>
      <c r="L2424" s="354"/>
      <c r="M2424" s="353"/>
      <c r="N2424" s="371"/>
      <c r="O2424" s="317"/>
      <c r="P2424" s="317"/>
      <c r="Q2424" s="318"/>
    </row>
    <row r="2425" spans="1:17" x14ac:dyDescent="0.2">
      <c r="A2425" s="363"/>
      <c r="B2425" s="348"/>
      <c r="C2425" s="372"/>
      <c r="D2425" s="350"/>
      <c r="E2425" s="350"/>
      <c r="F2425" s="351"/>
      <c r="G2425" s="350"/>
      <c r="H2425" s="350"/>
      <c r="I2425" s="354"/>
      <c r="J2425" s="353"/>
      <c r="K2425" s="353"/>
      <c r="L2425" s="354"/>
      <c r="M2425" s="353"/>
      <c r="N2425" s="371"/>
      <c r="O2425" s="317"/>
      <c r="P2425" s="317"/>
      <c r="Q2425" s="318"/>
    </row>
    <row r="2426" spans="1:17" x14ac:dyDescent="0.2">
      <c r="A2426" s="363"/>
      <c r="B2426" s="348"/>
      <c r="C2426" s="372"/>
      <c r="D2426" s="350"/>
      <c r="E2426" s="350"/>
      <c r="F2426" s="351"/>
      <c r="G2426" s="350"/>
      <c r="H2426" s="350"/>
      <c r="I2426" s="354"/>
      <c r="J2426" s="353"/>
      <c r="K2426" s="353"/>
      <c r="L2426" s="354"/>
      <c r="M2426" s="353"/>
      <c r="N2426" s="371"/>
      <c r="O2426" s="317"/>
      <c r="P2426" s="317"/>
      <c r="Q2426" s="318"/>
    </row>
    <row r="2427" spans="1:17" x14ac:dyDescent="0.2">
      <c r="A2427" s="363"/>
      <c r="B2427" s="348"/>
      <c r="C2427" s="372"/>
      <c r="D2427" s="350"/>
      <c r="E2427" s="350"/>
      <c r="F2427" s="351"/>
      <c r="G2427" s="350"/>
      <c r="H2427" s="350"/>
      <c r="I2427" s="354"/>
      <c r="J2427" s="353"/>
      <c r="K2427" s="353"/>
      <c r="L2427" s="354"/>
      <c r="M2427" s="353"/>
      <c r="N2427" s="371"/>
      <c r="O2427" s="317"/>
      <c r="P2427" s="317"/>
      <c r="Q2427" s="318"/>
    </row>
    <row r="2428" spans="1:17" x14ac:dyDescent="0.2">
      <c r="A2428" s="363"/>
      <c r="B2428" s="348"/>
      <c r="C2428" s="372"/>
      <c r="D2428" s="350"/>
      <c r="E2428" s="350"/>
      <c r="F2428" s="351"/>
      <c r="G2428" s="350"/>
      <c r="H2428" s="350"/>
      <c r="I2428" s="354"/>
      <c r="J2428" s="353"/>
      <c r="K2428" s="353"/>
      <c r="L2428" s="354"/>
      <c r="M2428" s="353"/>
      <c r="N2428" s="371"/>
      <c r="O2428" s="317"/>
      <c r="P2428" s="317"/>
      <c r="Q2428" s="318"/>
    </row>
    <row r="2429" spans="1:17" x14ac:dyDescent="0.2">
      <c r="A2429" s="363"/>
      <c r="B2429" s="348"/>
      <c r="C2429" s="372"/>
      <c r="D2429" s="350"/>
      <c r="E2429" s="350"/>
      <c r="F2429" s="351"/>
      <c r="G2429" s="350"/>
      <c r="H2429" s="350"/>
      <c r="I2429" s="354"/>
      <c r="J2429" s="353"/>
      <c r="K2429" s="353"/>
      <c r="L2429" s="354"/>
      <c r="M2429" s="353"/>
      <c r="N2429" s="371"/>
      <c r="O2429" s="317"/>
      <c r="P2429" s="317"/>
      <c r="Q2429" s="318"/>
    </row>
    <row r="2430" spans="1:17" x14ac:dyDescent="0.2">
      <c r="A2430" s="363"/>
      <c r="B2430" s="348"/>
      <c r="C2430" s="372"/>
      <c r="D2430" s="350"/>
      <c r="E2430" s="350"/>
      <c r="F2430" s="351"/>
      <c r="G2430" s="350"/>
      <c r="H2430" s="350"/>
      <c r="I2430" s="354"/>
      <c r="J2430" s="353"/>
      <c r="K2430" s="353"/>
      <c r="L2430" s="354"/>
      <c r="M2430" s="353"/>
      <c r="N2430" s="371"/>
      <c r="O2430" s="317"/>
      <c r="P2430" s="317"/>
      <c r="Q2430" s="318"/>
    </row>
    <row r="2431" spans="1:17" x14ac:dyDescent="0.2">
      <c r="A2431" s="363"/>
      <c r="B2431" s="348"/>
      <c r="C2431" s="372"/>
      <c r="D2431" s="350"/>
      <c r="E2431" s="350"/>
      <c r="F2431" s="351"/>
      <c r="G2431" s="350"/>
      <c r="H2431" s="350"/>
      <c r="I2431" s="354"/>
      <c r="J2431" s="353"/>
      <c r="K2431" s="353"/>
      <c r="L2431" s="354"/>
      <c r="M2431" s="353"/>
      <c r="N2431" s="371"/>
      <c r="O2431" s="317"/>
      <c r="P2431" s="317"/>
      <c r="Q2431" s="318"/>
    </row>
    <row r="2432" spans="1:17" x14ac:dyDescent="0.2">
      <c r="A2432" s="363"/>
      <c r="B2432" s="348"/>
      <c r="C2432" s="372"/>
      <c r="D2432" s="350"/>
      <c r="E2432" s="350"/>
      <c r="F2432" s="351"/>
      <c r="G2432" s="350"/>
      <c r="H2432" s="350"/>
      <c r="I2432" s="354"/>
      <c r="J2432" s="353"/>
      <c r="K2432" s="353"/>
      <c r="L2432" s="354"/>
      <c r="M2432" s="353"/>
      <c r="N2432" s="371"/>
      <c r="O2432" s="317"/>
      <c r="P2432" s="317"/>
      <c r="Q2432" s="318"/>
    </row>
    <row r="2433" spans="1:17" x14ac:dyDescent="0.2">
      <c r="A2433" s="363"/>
      <c r="B2433" s="348"/>
      <c r="C2433" s="372"/>
      <c r="D2433" s="350"/>
      <c r="E2433" s="350"/>
      <c r="F2433" s="351"/>
      <c r="G2433" s="350"/>
      <c r="H2433" s="350"/>
      <c r="I2433" s="354"/>
      <c r="J2433" s="353"/>
      <c r="K2433" s="353"/>
      <c r="L2433" s="354"/>
      <c r="M2433" s="353"/>
      <c r="N2433" s="371"/>
      <c r="O2433" s="317"/>
      <c r="P2433" s="317"/>
      <c r="Q2433" s="318"/>
    </row>
    <row r="2434" spans="1:17" x14ac:dyDescent="0.2">
      <c r="A2434" s="363"/>
      <c r="B2434" s="348"/>
      <c r="C2434" s="372"/>
      <c r="D2434" s="350"/>
      <c r="E2434" s="350"/>
      <c r="F2434" s="351"/>
      <c r="G2434" s="350"/>
      <c r="H2434" s="350"/>
      <c r="I2434" s="354"/>
      <c r="J2434" s="353"/>
      <c r="K2434" s="353"/>
      <c r="L2434" s="354"/>
      <c r="M2434" s="353"/>
      <c r="N2434" s="371"/>
      <c r="O2434" s="317"/>
      <c r="P2434" s="317"/>
      <c r="Q2434" s="318"/>
    </row>
    <row r="2435" spans="1:17" x14ac:dyDescent="0.2">
      <c r="A2435" s="363"/>
      <c r="B2435" s="348"/>
      <c r="C2435" s="372"/>
      <c r="D2435" s="350"/>
      <c r="E2435" s="350"/>
      <c r="F2435" s="351"/>
      <c r="G2435" s="350"/>
      <c r="H2435" s="350"/>
      <c r="I2435" s="354"/>
      <c r="J2435" s="353"/>
      <c r="K2435" s="353"/>
      <c r="L2435" s="354"/>
      <c r="M2435" s="353"/>
      <c r="N2435" s="371"/>
      <c r="O2435" s="317"/>
      <c r="P2435" s="317"/>
      <c r="Q2435" s="318"/>
    </row>
    <row r="2436" spans="1:17" x14ac:dyDescent="0.2">
      <c r="A2436" s="363"/>
      <c r="B2436" s="348"/>
      <c r="C2436" s="372"/>
      <c r="D2436" s="350"/>
      <c r="E2436" s="350"/>
      <c r="F2436" s="351"/>
      <c r="G2436" s="350"/>
      <c r="H2436" s="350"/>
      <c r="I2436" s="354"/>
      <c r="J2436" s="353"/>
      <c r="K2436" s="353"/>
      <c r="L2436" s="354"/>
      <c r="M2436" s="353"/>
      <c r="N2436" s="371"/>
      <c r="O2436" s="317"/>
      <c r="P2436" s="317"/>
      <c r="Q2436" s="318"/>
    </row>
    <row r="2437" spans="1:17" x14ac:dyDescent="0.2">
      <c r="A2437" s="363"/>
      <c r="B2437" s="348"/>
      <c r="C2437" s="372"/>
      <c r="D2437" s="350"/>
      <c r="E2437" s="350"/>
      <c r="F2437" s="351"/>
      <c r="G2437" s="350"/>
      <c r="H2437" s="350"/>
      <c r="I2437" s="354"/>
      <c r="J2437" s="353"/>
      <c r="K2437" s="353"/>
      <c r="L2437" s="354"/>
      <c r="M2437" s="353"/>
      <c r="N2437" s="371"/>
      <c r="O2437" s="317"/>
      <c r="P2437" s="317"/>
      <c r="Q2437" s="318"/>
    </row>
    <row r="2438" spans="1:17" x14ac:dyDescent="0.2">
      <c r="A2438" s="363"/>
      <c r="B2438" s="348"/>
      <c r="C2438" s="372"/>
      <c r="D2438" s="350"/>
      <c r="E2438" s="350"/>
      <c r="F2438" s="351"/>
      <c r="G2438" s="350"/>
      <c r="H2438" s="350"/>
      <c r="I2438" s="354"/>
      <c r="J2438" s="353"/>
      <c r="K2438" s="353"/>
      <c r="L2438" s="354"/>
      <c r="M2438" s="353"/>
      <c r="N2438" s="371"/>
      <c r="O2438" s="317"/>
      <c r="P2438" s="317"/>
      <c r="Q2438" s="318"/>
    </row>
    <row r="2439" spans="1:17" x14ac:dyDescent="0.2">
      <c r="A2439" s="363"/>
      <c r="B2439" s="348"/>
      <c r="C2439" s="372"/>
      <c r="D2439" s="350"/>
      <c r="E2439" s="350"/>
      <c r="F2439" s="351"/>
      <c r="G2439" s="350"/>
      <c r="H2439" s="350"/>
      <c r="I2439" s="354"/>
      <c r="J2439" s="353"/>
      <c r="K2439" s="353"/>
      <c r="L2439" s="354"/>
      <c r="M2439" s="353"/>
      <c r="N2439" s="371"/>
      <c r="O2439" s="317"/>
      <c r="P2439" s="317"/>
      <c r="Q2439" s="318"/>
    </row>
    <row r="2440" spans="1:17" x14ac:dyDescent="0.2">
      <c r="A2440" s="363"/>
      <c r="B2440" s="348"/>
      <c r="C2440" s="372"/>
      <c r="D2440" s="350"/>
      <c r="E2440" s="350"/>
      <c r="F2440" s="351"/>
      <c r="G2440" s="350"/>
      <c r="H2440" s="350"/>
      <c r="I2440" s="354"/>
      <c r="J2440" s="353"/>
      <c r="K2440" s="353"/>
      <c r="L2440" s="354"/>
      <c r="M2440" s="353"/>
      <c r="N2440" s="371"/>
      <c r="O2440" s="317"/>
      <c r="P2440" s="317"/>
      <c r="Q2440" s="318"/>
    </row>
    <row r="2441" spans="1:17" x14ac:dyDescent="0.2">
      <c r="A2441" s="363"/>
      <c r="B2441" s="348"/>
      <c r="C2441" s="372"/>
      <c r="D2441" s="350"/>
      <c r="E2441" s="350"/>
      <c r="F2441" s="351"/>
      <c r="G2441" s="350"/>
      <c r="H2441" s="350"/>
      <c r="I2441" s="354"/>
      <c r="J2441" s="353"/>
      <c r="K2441" s="353"/>
      <c r="L2441" s="354"/>
      <c r="M2441" s="353"/>
      <c r="N2441" s="371"/>
      <c r="O2441" s="317"/>
      <c r="P2441" s="317"/>
      <c r="Q2441" s="318"/>
    </row>
    <row r="2442" spans="1:17" x14ac:dyDescent="0.2">
      <c r="A2442" s="363"/>
      <c r="B2442" s="348"/>
      <c r="C2442" s="372"/>
      <c r="D2442" s="350"/>
      <c r="E2442" s="350"/>
      <c r="F2442" s="351"/>
      <c r="G2442" s="350"/>
      <c r="H2442" s="350"/>
      <c r="I2442" s="354"/>
      <c r="J2442" s="353"/>
      <c r="K2442" s="353"/>
      <c r="L2442" s="354"/>
      <c r="M2442" s="353"/>
      <c r="N2442" s="371"/>
      <c r="O2442" s="317"/>
      <c r="P2442" s="317"/>
      <c r="Q2442" s="318"/>
    </row>
    <row r="2443" spans="1:17" x14ac:dyDescent="0.2">
      <c r="A2443" s="363"/>
      <c r="B2443" s="348"/>
      <c r="C2443" s="372"/>
      <c r="D2443" s="350"/>
      <c r="E2443" s="350"/>
      <c r="F2443" s="351"/>
      <c r="G2443" s="350"/>
      <c r="H2443" s="350"/>
      <c r="I2443" s="354"/>
      <c r="J2443" s="353"/>
      <c r="K2443" s="353"/>
      <c r="L2443" s="354"/>
      <c r="M2443" s="353"/>
      <c r="N2443" s="371"/>
      <c r="O2443" s="317"/>
      <c r="P2443" s="317"/>
      <c r="Q2443" s="318"/>
    </row>
    <row r="2444" spans="1:17" x14ac:dyDescent="0.2">
      <c r="A2444" s="363"/>
      <c r="B2444" s="348"/>
      <c r="C2444" s="372"/>
      <c r="D2444" s="350"/>
      <c r="E2444" s="350"/>
      <c r="F2444" s="351"/>
      <c r="G2444" s="350"/>
      <c r="H2444" s="350"/>
      <c r="I2444" s="354"/>
      <c r="J2444" s="353"/>
      <c r="K2444" s="353"/>
      <c r="L2444" s="354"/>
      <c r="M2444" s="353"/>
      <c r="N2444" s="371"/>
      <c r="O2444" s="317"/>
      <c r="P2444" s="317"/>
      <c r="Q2444" s="318"/>
    </row>
    <row r="2445" spans="1:17" x14ac:dyDescent="0.2">
      <c r="A2445" s="363"/>
      <c r="B2445" s="348"/>
      <c r="C2445" s="372"/>
      <c r="D2445" s="350"/>
      <c r="E2445" s="350"/>
      <c r="F2445" s="351"/>
      <c r="G2445" s="350"/>
      <c r="H2445" s="350"/>
      <c r="I2445" s="354"/>
      <c r="J2445" s="353"/>
      <c r="K2445" s="353"/>
      <c r="L2445" s="354"/>
      <c r="M2445" s="353"/>
      <c r="N2445" s="371"/>
      <c r="O2445" s="317"/>
      <c r="P2445" s="317"/>
      <c r="Q2445" s="318"/>
    </row>
    <row r="2446" spans="1:17" x14ac:dyDescent="0.2">
      <c r="A2446" s="363"/>
      <c r="B2446" s="348"/>
      <c r="C2446" s="372"/>
      <c r="D2446" s="350"/>
      <c r="E2446" s="350"/>
      <c r="F2446" s="351"/>
      <c r="G2446" s="350"/>
      <c r="H2446" s="350"/>
      <c r="I2446" s="354"/>
      <c r="J2446" s="353"/>
      <c r="K2446" s="353"/>
      <c r="L2446" s="354"/>
      <c r="M2446" s="353"/>
      <c r="N2446" s="371"/>
      <c r="O2446" s="317"/>
      <c r="P2446" s="317"/>
      <c r="Q2446" s="318"/>
    </row>
    <row r="2447" spans="1:17" x14ac:dyDescent="0.2">
      <c r="A2447" s="363"/>
      <c r="B2447" s="348"/>
      <c r="C2447" s="372"/>
      <c r="D2447" s="350"/>
      <c r="E2447" s="350"/>
      <c r="F2447" s="351"/>
      <c r="G2447" s="350"/>
      <c r="H2447" s="350"/>
      <c r="I2447" s="354"/>
      <c r="J2447" s="353"/>
      <c r="K2447" s="353"/>
      <c r="L2447" s="354"/>
      <c r="M2447" s="353"/>
      <c r="N2447" s="371"/>
      <c r="O2447" s="317"/>
      <c r="P2447" s="317"/>
      <c r="Q2447" s="318"/>
    </row>
    <row r="2448" spans="1:17" x14ac:dyDescent="0.2">
      <c r="A2448" s="363"/>
      <c r="B2448" s="348"/>
      <c r="C2448" s="372"/>
      <c r="D2448" s="350"/>
      <c r="E2448" s="350"/>
      <c r="F2448" s="351"/>
      <c r="G2448" s="350"/>
      <c r="H2448" s="350"/>
      <c r="I2448" s="354"/>
      <c r="J2448" s="353"/>
      <c r="K2448" s="353"/>
      <c r="L2448" s="354"/>
      <c r="M2448" s="353"/>
      <c r="N2448" s="371"/>
      <c r="O2448" s="317"/>
      <c r="P2448" s="317"/>
      <c r="Q2448" s="318"/>
    </row>
    <row r="2449" spans="1:17" x14ac:dyDescent="0.2">
      <c r="A2449" s="363"/>
      <c r="B2449" s="348"/>
      <c r="C2449" s="372"/>
      <c r="D2449" s="350"/>
      <c r="E2449" s="350"/>
      <c r="F2449" s="351"/>
      <c r="G2449" s="350"/>
      <c r="H2449" s="350"/>
      <c r="I2449" s="354"/>
      <c r="J2449" s="353"/>
      <c r="K2449" s="353"/>
      <c r="L2449" s="354"/>
      <c r="M2449" s="353"/>
      <c r="N2449" s="371"/>
      <c r="O2449" s="317"/>
      <c r="P2449" s="317"/>
      <c r="Q2449" s="318"/>
    </row>
    <row r="2450" spans="1:17" x14ac:dyDescent="0.2">
      <c r="A2450" s="363"/>
      <c r="B2450" s="348"/>
      <c r="C2450" s="372"/>
      <c r="D2450" s="350"/>
      <c r="E2450" s="350"/>
      <c r="F2450" s="351"/>
      <c r="G2450" s="350"/>
      <c r="H2450" s="350"/>
      <c r="I2450" s="354"/>
      <c r="J2450" s="353"/>
      <c r="K2450" s="353"/>
      <c r="L2450" s="354"/>
      <c r="M2450" s="353"/>
      <c r="N2450" s="371"/>
      <c r="O2450" s="317"/>
      <c r="P2450" s="317"/>
      <c r="Q2450" s="318"/>
    </row>
    <row r="2451" spans="1:17" x14ac:dyDescent="0.2">
      <c r="A2451" s="363"/>
      <c r="B2451" s="348"/>
      <c r="C2451" s="372"/>
      <c r="D2451" s="350"/>
      <c r="E2451" s="350"/>
      <c r="F2451" s="351"/>
      <c r="G2451" s="350"/>
      <c r="H2451" s="350"/>
      <c r="I2451" s="354"/>
      <c r="J2451" s="353"/>
      <c r="K2451" s="353"/>
      <c r="L2451" s="354"/>
      <c r="M2451" s="353"/>
      <c r="N2451" s="371"/>
      <c r="O2451" s="317"/>
      <c r="P2451" s="317"/>
      <c r="Q2451" s="318"/>
    </row>
    <row r="2452" spans="1:17" x14ac:dyDescent="0.2">
      <c r="A2452" s="363"/>
      <c r="B2452" s="348"/>
      <c r="C2452" s="372"/>
      <c r="D2452" s="350"/>
      <c r="E2452" s="350"/>
      <c r="F2452" s="351"/>
      <c r="G2452" s="350"/>
      <c r="H2452" s="350"/>
      <c r="I2452" s="354"/>
      <c r="J2452" s="353"/>
      <c r="K2452" s="353"/>
      <c r="L2452" s="354"/>
      <c r="M2452" s="353"/>
      <c r="N2452" s="371"/>
      <c r="O2452" s="317"/>
      <c r="P2452" s="317"/>
      <c r="Q2452" s="318"/>
    </row>
    <row r="2453" spans="1:17" x14ac:dyDescent="0.2">
      <c r="A2453" s="363"/>
      <c r="B2453" s="348"/>
      <c r="C2453" s="372"/>
      <c r="D2453" s="350"/>
      <c r="E2453" s="350"/>
      <c r="F2453" s="351"/>
      <c r="G2453" s="350"/>
      <c r="H2453" s="350"/>
      <c r="I2453" s="354"/>
      <c r="J2453" s="353"/>
      <c r="K2453" s="353"/>
      <c r="L2453" s="354"/>
      <c r="M2453" s="353"/>
      <c r="N2453" s="371"/>
      <c r="O2453" s="317"/>
      <c r="P2453" s="317"/>
      <c r="Q2453" s="318"/>
    </row>
    <row r="2454" spans="1:17" x14ac:dyDescent="0.2">
      <c r="A2454" s="363"/>
      <c r="B2454" s="348"/>
      <c r="C2454" s="372"/>
      <c r="D2454" s="350"/>
      <c r="E2454" s="350"/>
      <c r="F2454" s="351"/>
      <c r="G2454" s="350"/>
      <c r="H2454" s="350"/>
      <c r="I2454" s="354"/>
      <c r="J2454" s="353"/>
      <c r="K2454" s="353"/>
      <c r="L2454" s="354"/>
      <c r="M2454" s="353"/>
      <c r="N2454" s="371"/>
      <c r="O2454" s="317"/>
      <c r="P2454" s="317"/>
      <c r="Q2454" s="318"/>
    </row>
    <row r="2455" spans="1:17" x14ac:dyDescent="0.2">
      <c r="A2455" s="363"/>
      <c r="B2455" s="348"/>
      <c r="C2455" s="372"/>
      <c r="D2455" s="350"/>
      <c r="E2455" s="350"/>
      <c r="F2455" s="351"/>
      <c r="G2455" s="350"/>
      <c r="H2455" s="350"/>
      <c r="I2455" s="354"/>
      <c r="J2455" s="353"/>
      <c r="K2455" s="353"/>
      <c r="L2455" s="354"/>
      <c r="M2455" s="353"/>
      <c r="N2455" s="371"/>
      <c r="O2455" s="317"/>
      <c r="P2455" s="317"/>
      <c r="Q2455" s="318"/>
    </row>
    <row r="2456" spans="1:17" x14ac:dyDescent="0.2">
      <c r="A2456" s="363"/>
      <c r="B2456" s="348"/>
      <c r="C2456" s="372"/>
      <c r="D2456" s="350"/>
      <c r="E2456" s="350"/>
      <c r="F2456" s="351"/>
      <c r="G2456" s="350"/>
      <c r="H2456" s="350"/>
      <c r="I2456" s="354"/>
      <c r="J2456" s="353"/>
      <c r="K2456" s="353"/>
      <c r="L2456" s="354"/>
      <c r="M2456" s="353"/>
      <c r="N2456" s="371"/>
      <c r="O2456" s="317"/>
      <c r="P2456" s="317"/>
      <c r="Q2456" s="318"/>
    </row>
    <row r="2457" spans="1:17" x14ac:dyDescent="0.2">
      <c r="A2457" s="363"/>
      <c r="B2457" s="348"/>
      <c r="C2457" s="372"/>
      <c r="D2457" s="350"/>
      <c r="E2457" s="350"/>
      <c r="F2457" s="351"/>
      <c r="G2457" s="350"/>
      <c r="H2457" s="350"/>
      <c r="I2457" s="354"/>
      <c r="J2457" s="353"/>
      <c r="K2457" s="353"/>
      <c r="L2457" s="354"/>
      <c r="M2457" s="353"/>
      <c r="N2457" s="371"/>
      <c r="O2457" s="317"/>
      <c r="P2457" s="317"/>
      <c r="Q2457" s="318"/>
    </row>
    <row r="2458" spans="1:17" x14ac:dyDescent="0.2">
      <c r="A2458" s="363" t="str">
        <f t="shared" ref="A2458:A2521" si="70">IF(B2458="","",ROW()-ROW($A$3))</f>
        <v/>
      </c>
      <c r="B2458" s="348"/>
      <c r="C2458" s="372"/>
      <c r="D2458" s="350"/>
      <c r="E2458" s="350"/>
      <c r="F2458" s="351"/>
      <c r="G2458" s="350"/>
      <c r="H2458" s="350"/>
      <c r="I2458" s="354"/>
      <c r="J2458" s="353"/>
      <c r="K2458" s="353"/>
      <c r="L2458" s="354"/>
      <c r="M2458" s="353"/>
      <c r="N2458" s="371"/>
      <c r="O2458" s="70">
        <f t="shared" ref="O2458:P2476" si="71">IF(B2458=0,0,IF(YEAR(B2458)=$P$1,MONTH(B2458)-$O$1+1,(YEAR(B2458)-$P$1)*12-$O$1+1+MONTH(B2458)))</f>
        <v>0</v>
      </c>
      <c r="P2458" s="70">
        <f t="shared" si="71"/>
        <v>0</v>
      </c>
      <c r="Q2458" s="92" t="str">
        <f t="shared" ref="Q2458:Q2521" si="72">SUBSTITUTE(D2458," ","_")</f>
        <v/>
      </c>
    </row>
    <row r="2459" spans="1:17" x14ac:dyDescent="0.2">
      <c r="A2459" s="363" t="str">
        <f t="shared" si="70"/>
        <v/>
      </c>
      <c r="B2459" s="348"/>
      <c r="C2459" s="372"/>
      <c r="D2459" s="350"/>
      <c r="E2459" s="350"/>
      <c r="F2459" s="351"/>
      <c r="G2459" s="350"/>
      <c r="H2459" s="350"/>
      <c r="I2459" s="354"/>
      <c r="J2459" s="353"/>
      <c r="K2459" s="353"/>
      <c r="L2459" s="354"/>
      <c r="M2459" s="353"/>
      <c r="N2459" s="371"/>
      <c r="O2459" s="70">
        <f t="shared" si="71"/>
        <v>0</v>
      </c>
      <c r="P2459" s="70">
        <f t="shared" si="71"/>
        <v>0</v>
      </c>
      <c r="Q2459" s="92" t="str">
        <f t="shared" si="72"/>
        <v/>
      </c>
    </row>
    <row r="2460" spans="1:17" x14ac:dyDescent="0.2">
      <c r="A2460" s="363" t="str">
        <f t="shared" si="70"/>
        <v/>
      </c>
      <c r="B2460" s="348"/>
      <c r="C2460" s="372"/>
      <c r="D2460" s="350"/>
      <c r="E2460" s="350"/>
      <c r="F2460" s="351"/>
      <c r="G2460" s="350"/>
      <c r="H2460" s="350"/>
      <c r="I2460" s="354"/>
      <c r="J2460" s="353"/>
      <c r="K2460" s="353"/>
      <c r="L2460" s="354"/>
      <c r="M2460" s="353"/>
      <c r="N2460" s="371"/>
      <c r="O2460" s="70">
        <f t="shared" si="71"/>
        <v>0</v>
      </c>
      <c r="P2460" s="70">
        <f t="shared" si="71"/>
        <v>0</v>
      </c>
      <c r="Q2460" s="135" t="str">
        <f t="shared" si="72"/>
        <v/>
      </c>
    </row>
    <row r="2461" spans="1:17" x14ac:dyDescent="0.2">
      <c r="A2461" s="363" t="str">
        <f t="shared" si="70"/>
        <v/>
      </c>
      <c r="B2461" s="348"/>
      <c r="C2461" s="372"/>
      <c r="D2461" s="350"/>
      <c r="E2461" s="350"/>
      <c r="F2461" s="351"/>
      <c r="G2461" s="350"/>
      <c r="H2461" s="350"/>
      <c r="I2461" s="354"/>
      <c r="J2461" s="353"/>
      <c r="K2461" s="353"/>
      <c r="L2461" s="354"/>
      <c r="M2461" s="353"/>
      <c r="N2461" s="371"/>
      <c r="O2461" s="317">
        <f t="shared" si="71"/>
        <v>0</v>
      </c>
      <c r="P2461" s="317">
        <f t="shared" si="71"/>
        <v>0</v>
      </c>
      <c r="Q2461" s="318" t="str">
        <f t="shared" si="72"/>
        <v/>
      </c>
    </row>
    <row r="2462" spans="1:17" x14ac:dyDescent="0.2">
      <c r="A2462" s="363" t="str">
        <f t="shared" si="70"/>
        <v/>
      </c>
      <c r="B2462" s="348"/>
      <c r="C2462" s="372"/>
      <c r="D2462" s="350"/>
      <c r="E2462" s="350"/>
      <c r="F2462" s="351"/>
      <c r="G2462" s="350"/>
      <c r="H2462" s="350"/>
      <c r="I2462" s="354"/>
      <c r="J2462" s="353"/>
      <c r="K2462" s="353"/>
      <c r="L2462" s="354"/>
      <c r="M2462" s="353"/>
      <c r="N2462" s="371"/>
      <c r="O2462" s="70">
        <f t="shared" si="71"/>
        <v>0</v>
      </c>
      <c r="P2462" s="70">
        <f t="shared" si="71"/>
        <v>0</v>
      </c>
      <c r="Q2462" s="92" t="str">
        <f t="shared" si="72"/>
        <v/>
      </c>
    </row>
    <row r="2463" spans="1:17" x14ac:dyDescent="0.2">
      <c r="A2463" s="363" t="str">
        <f t="shared" si="70"/>
        <v/>
      </c>
      <c r="B2463" s="348"/>
      <c r="C2463" s="372"/>
      <c r="D2463" s="350"/>
      <c r="E2463" s="350"/>
      <c r="F2463" s="351"/>
      <c r="G2463" s="350"/>
      <c r="H2463" s="350"/>
      <c r="I2463" s="354"/>
      <c r="J2463" s="353"/>
      <c r="K2463" s="353"/>
      <c r="L2463" s="354"/>
      <c r="M2463" s="353"/>
      <c r="N2463" s="371"/>
      <c r="O2463" s="70">
        <f t="shared" si="71"/>
        <v>0</v>
      </c>
      <c r="P2463" s="70">
        <f t="shared" si="71"/>
        <v>0</v>
      </c>
      <c r="Q2463" s="92" t="str">
        <f t="shared" si="72"/>
        <v/>
      </c>
    </row>
    <row r="2464" spans="1:17" x14ac:dyDescent="0.2">
      <c r="A2464" s="363" t="str">
        <f t="shared" si="70"/>
        <v/>
      </c>
      <c r="B2464" s="348"/>
      <c r="C2464" s="372"/>
      <c r="D2464" s="350"/>
      <c r="E2464" s="350"/>
      <c r="F2464" s="351"/>
      <c r="G2464" s="350"/>
      <c r="H2464" s="350"/>
      <c r="I2464" s="354"/>
      <c r="J2464" s="353"/>
      <c r="K2464" s="353"/>
      <c r="L2464" s="354"/>
      <c r="M2464" s="353"/>
      <c r="N2464" s="371"/>
      <c r="O2464" s="70">
        <f t="shared" si="71"/>
        <v>0</v>
      </c>
      <c r="P2464" s="70">
        <f t="shared" si="71"/>
        <v>0</v>
      </c>
      <c r="Q2464" s="135" t="str">
        <f t="shared" si="72"/>
        <v/>
      </c>
    </row>
    <row r="2465" spans="1:17" x14ac:dyDescent="0.2">
      <c r="A2465" s="363" t="str">
        <f t="shared" si="70"/>
        <v/>
      </c>
      <c r="B2465" s="348"/>
      <c r="C2465" s="372"/>
      <c r="D2465" s="350"/>
      <c r="E2465" s="350"/>
      <c r="F2465" s="351"/>
      <c r="G2465" s="350"/>
      <c r="H2465" s="350"/>
      <c r="I2465" s="354"/>
      <c r="J2465" s="353"/>
      <c r="K2465" s="353"/>
      <c r="L2465" s="354"/>
      <c r="M2465" s="353"/>
      <c r="N2465" s="371"/>
      <c r="O2465" s="317">
        <f t="shared" si="71"/>
        <v>0</v>
      </c>
      <c r="P2465" s="317">
        <f t="shared" si="71"/>
        <v>0</v>
      </c>
      <c r="Q2465" s="318" t="str">
        <f t="shared" si="72"/>
        <v/>
      </c>
    </row>
    <row r="2466" spans="1:17" x14ac:dyDescent="0.2">
      <c r="A2466" s="363" t="str">
        <f t="shared" si="70"/>
        <v/>
      </c>
      <c r="B2466" s="348"/>
      <c r="C2466" s="372"/>
      <c r="D2466" s="350"/>
      <c r="E2466" s="350"/>
      <c r="F2466" s="351"/>
      <c r="G2466" s="350"/>
      <c r="H2466" s="350"/>
      <c r="I2466" s="354"/>
      <c r="J2466" s="353"/>
      <c r="K2466" s="353"/>
      <c r="L2466" s="354"/>
      <c r="M2466" s="353"/>
      <c r="N2466" s="371"/>
      <c r="O2466" s="70">
        <f t="shared" si="71"/>
        <v>0</v>
      </c>
      <c r="P2466" s="70">
        <f t="shared" si="71"/>
        <v>0</v>
      </c>
      <c r="Q2466" s="92" t="str">
        <f t="shared" si="72"/>
        <v/>
      </c>
    </row>
    <row r="2467" spans="1:17" s="325" customFormat="1" x14ac:dyDescent="0.2">
      <c r="A2467" s="363" t="str">
        <f t="shared" si="70"/>
        <v/>
      </c>
      <c r="B2467" s="359"/>
      <c r="C2467" s="360"/>
      <c r="D2467" s="352"/>
      <c r="E2467" s="352"/>
      <c r="F2467" s="361"/>
      <c r="G2467" s="352"/>
      <c r="H2467" s="352"/>
      <c r="I2467" s="354"/>
      <c r="J2467" s="354"/>
      <c r="K2467" s="354"/>
      <c r="L2467" s="354"/>
      <c r="M2467" s="354"/>
      <c r="N2467" s="362"/>
      <c r="O2467" s="70">
        <f t="shared" si="71"/>
        <v>0</v>
      </c>
      <c r="P2467" s="70">
        <f t="shared" si="71"/>
        <v>0</v>
      </c>
      <c r="Q2467" s="92" t="str">
        <f t="shared" si="72"/>
        <v/>
      </c>
    </row>
    <row r="2468" spans="1:17" x14ac:dyDescent="0.2">
      <c r="A2468" s="363" t="str">
        <f t="shared" si="70"/>
        <v/>
      </c>
      <c r="B2468" s="348"/>
      <c r="C2468" s="372"/>
      <c r="D2468" s="350"/>
      <c r="E2468" s="350"/>
      <c r="F2468" s="351"/>
      <c r="G2468" s="350"/>
      <c r="H2468" s="350"/>
      <c r="I2468" s="354"/>
      <c r="J2468" s="353"/>
      <c r="K2468" s="353"/>
      <c r="L2468" s="354"/>
      <c r="M2468" s="353"/>
      <c r="N2468" s="371"/>
      <c r="O2468" s="70">
        <f t="shared" si="71"/>
        <v>0</v>
      </c>
      <c r="P2468" s="70">
        <f t="shared" si="71"/>
        <v>0</v>
      </c>
      <c r="Q2468" s="135" t="str">
        <f t="shared" si="72"/>
        <v/>
      </c>
    </row>
    <row r="2469" spans="1:17" x14ac:dyDescent="0.2">
      <c r="A2469" s="363" t="str">
        <f t="shared" si="70"/>
        <v/>
      </c>
      <c r="B2469" s="348"/>
      <c r="C2469" s="372"/>
      <c r="D2469" s="350"/>
      <c r="E2469" s="350"/>
      <c r="F2469" s="351"/>
      <c r="G2469" s="350"/>
      <c r="H2469" s="350"/>
      <c r="I2469" s="354"/>
      <c r="J2469" s="353"/>
      <c r="K2469" s="353"/>
      <c r="L2469" s="354"/>
      <c r="M2469" s="353"/>
      <c r="N2469" s="371"/>
      <c r="O2469" s="317">
        <f t="shared" si="71"/>
        <v>0</v>
      </c>
      <c r="P2469" s="317">
        <f t="shared" si="71"/>
        <v>0</v>
      </c>
      <c r="Q2469" s="318" t="str">
        <f t="shared" si="72"/>
        <v/>
      </c>
    </row>
    <row r="2470" spans="1:17" x14ac:dyDescent="0.2">
      <c r="A2470" s="363" t="str">
        <f t="shared" si="70"/>
        <v/>
      </c>
      <c r="B2470" s="348"/>
      <c r="C2470" s="372"/>
      <c r="D2470" s="350"/>
      <c r="E2470" s="350"/>
      <c r="F2470" s="351"/>
      <c r="G2470" s="350"/>
      <c r="H2470" s="350"/>
      <c r="I2470" s="354"/>
      <c r="J2470" s="353"/>
      <c r="K2470" s="353"/>
      <c r="L2470" s="354"/>
      <c r="M2470" s="353"/>
      <c r="N2470" s="371"/>
      <c r="O2470" s="70">
        <f t="shared" si="71"/>
        <v>0</v>
      </c>
      <c r="P2470" s="70">
        <f t="shared" si="71"/>
        <v>0</v>
      </c>
      <c r="Q2470" s="92" t="str">
        <f t="shared" si="72"/>
        <v/>
      </c>
    </row>
    <row r="2471" spans="1:17" x14ac:dyDescent="0.2">
      <c r="A2471" s="363" t="str">
        <f t="shared" si="70"/>
        <v/>
      </c>
      <c r="B2471" s="348"/>
      <c r="C2471" s="372"/>
      <c r="D2471" s="350"/>
      <c r="E2471" s="350"/>
      <c r="F2471" s="351"/>
      <c r="G2471" s="350"/>
      <c r="H2471" s="350"/>
      <c r="I2471" s="354"/>
      <c r="J2471" s="353"/>
      <c r="K2471" s="353"/>
      <c r="L2471" s="354"/>
      <c r="M2471" s="353"/>
      <c r="N2471" s="371"/>
      <c r="O2471" s="70">
        <f t="shared" si="71"/>
        <v>0</v>
      </c>
      <c r="P2471" s="70">
        <f t="shared" si="71"/>
        <v>0</v>
      </c>
      <c r="Q2471" s="92" t="str">
        <f t="shared" si="72"/>
        <v/>
      </c>
    </row>
    <row r="2472" spans="1:17" x14ac:dyDescent="0.2">
      <c r="A2472" s="363" t="str">
        <f t="shared" si="70"/>
        <v/>
      </c>
      <c r="B2472" s="348"/>
      <c r="C2472" s="372"/>
      <c r="D2472" s="350"/>
      <c r="E2472" s="350"/>
      <c r="F2472" s="351"/>
      <c r="G2472" s="350"/>
      <c r="H2472" s="350"/>
      <c r="I2472" s="354"/>
      <c r="J2472" s="353"/>
      <c r="K2472" s="353"/>
      <c r="L2472" s="354"/>
      <c r="M2472" s="353"/>
      <c r="N2472" s="371"/>
      <c r="O2472" s="70">
        <f t="shared" si="71"/>
        <v>0</v>
      </c>
      <c r="P2472" s="70">
        <f t="shared" si="71"/>
        <v>0</v>
      </c>
      <c r="Q2472" s="135" t="str">
        <f t="shared" si="72"/>
        <v/>
      </c>
    </row>
    <row r="2473" spans="1:17" x14ac:dyDescent="0.2">
      <c r="A2473" s="363" t="str">
        <f t="shared" si="70"/>
        <v/>
      </c>
      <c r="B2473" s="348"/>
      <c r="C2473" s="372"/>
      <c r="D2473" s="350"/>
      <c r="E2473" s="350"/>
      <c r="F2473" s="351"/>
      <c r="G2473" s="350"/>
      <c r="H2473" s="350"/>
      <c r="I2473" s="354"/>
      <c r="J2473" s="353"/>
      <c r="K2473" s="353"/>
      <c r="L2473" s="354"/>
      <c r="M2473" s="353"/>
      <c r="N2473" s="371"/>
      <c r="O2473" s="317">
        <f t="shared" si="71"/>
        <v>0</v>
      </c>
      <c r="P2473" s="317">
        <f t="shared" si="71"/>
        <v>0</v>
      </c>
      <c r="Q2473" s="318" t="str">
        <f t="shared" si="72"/>
        <v/>
      </c>
    </row>
    <row r="2474" spans="1:17" x14ac:dyDescent="0.2">
      <c r="A2474" s="363" t="str">
        <f t="shared" si="70"/>
        <v/>
      </c>
      <c r="B2474" s="348"/>
      <c r="C2474" s="372"/>
      <c r="D2474" s="350"/>
      <c r="E2474" s="350"/>
      <c r="F2474" s="351"/>
      <c r="G2474" s="350"/>
      <c r="H2474" s="350"/>
      <c r="I2474" s="354"/>
      <c r="J2474" s="353"/>
      <c r="K2474" s="353"/>
      <c r="L2474" s="354"/>
      <c r="M2474" s="353"/>
      <c r="N2474" s="371"/>
      <c r="O2474" s="70">
        <f t="shared" si="71"/>
        <v>0</v>
      </c>
      <c r="P2474" s="70">
        <f t="shared" si="71"/>
        <v>0</v>
      </c>
      <c r="Q2474" s="92" t="str">
        <f t="shared" si="72"/>
        <v/>
      </c>
    </row>
    <row r="2475" spans="1:17" x14ac:dyDescent="0.2">
      <c r="A2475" s="363" t="str">
        <f t="shared" si="70"/>
        <v/>
      </c>
      <c r="B2475" s="348"/>
      <c r="C2475" s="372"/>
      <c r="D2475" s="350"/>
      <c r="E2475" s="350"/>
      <c r="F2475" s="351"/>
      <c r="G2475" s="350"/>
      <c r="H2475" s="350"/>
      <c r="I2475" s="354"/>
      <c r="J2475" s="353"/>
      <c r="K2475" s="353"/>
      <c r="L2475" s="354"/>
      <c r="M2475" s="353"/>
      <c r="N2475" s="371"/>
      <c r="O2475" s="70">
        <f t="shared" si="71"/>
        <v>0</v>
      </c>
      <c r="P2475" s="70">
        <f t="shared" si="71"/>
        <v>0</v>
      </c>
      <c r="Q2475" s="92" t="str">
        <f t="shared" si="72"/>
        <v/>
      </c>
    </row>
    <row r="2476" spans="1:17" x14ac:dyDescent="0.2">
      <c r="A2476" s="363" t="str">
        <f t="shared" si="70"/>
        <v/>
      </c>
      <c r="B2476" s="348"/>
      <c r="C2476" s="372"/>
      <c r="D2476" s="350"/>
      <c r="E2476" s="350"/>
      <c r="F2476" s="351"/>
      <c r="G2476" s="350"/>
      <c r="H2476" s="350"/>
      <c r="I2476" s="354"/>
      <c r="J2476" s="353"/>
      <c r="K2476" s="353"/>
      <c r="L2476" s="354"/>
      <c r="M2476" s="353"/>
      <c r="N2476" s="371"/>
      <c r="O2476" s="70">
        <f t="shared" si="71"/>
        <v>0</v>
      </c>
      <c r="P2476" s="70">
        <f t="shared" si="71"/>
        <v>0</v>
      </c>
      <c r="Q2476" s="135" t="str">
        <f t="shared" si="72"/>
        <v/>
      </c>
    </row>
    <row r="2477" spans="1:17" x14ac:dyDescent="0.2">
      <c r="A2477" s="363" t="str">
        <f t="shared" si="70"/>
        <v/>
      </c>
      <c r="B2477" s="348"/>
      <c r="C2477" s="372"/>
      <c r="D2477" s="350"/>
      <c r="E2477" s="350"/>
      <c r="F2477" s="351"/>
      <c r="G2477" s="350"/>
      <c r="H2477" s="350"/>
      <c r="I2477" s="354"/>
      <c r="J2477" s="353"/>
      <c r="K2477" s="353"/>
      <c r="L2477" s="354"/>
      <c r="M2477" s="353"/>
      <c r="N2477" s="371"/>
      <c r="O2477" s="317">
        <f t="shared" ref="O2477:P2540" si="73">IF(B2477=0,0,IF(YEAR(B2477)=$P$1,MONTH(B2477)-$O$1+1,(YEAR(B2477)-$P$1)*12-$O$1+1+MONTH(B2477)))</f>
        <v>0</v>
      </c>
      <c r="P2477" s="317">
        <f t="shared" si="73"/>
        <v>0</v>
      </c>
      <c r="Q2477" s="318" t="str">
        <f t="shared" si="72"/>
        <v/>
      </c>
    </row>
    <row r="2478" spans="1:17" x14ac:dyDescent="0.2">
      <c r="A2478" s="363" t="str">
        <f t="shared" si="70"/>
        <v/>
      </c>
      <c r="B2478" s="348"/>
      <c r="C2478" s="372"/>
      <c r="D2478" s="350"/>
      <c r="E2478" s="350"/>
      <c r="F2478" s="351"/>
      <c r="G2478" s="350"/>
      <c r="H2478" s="350"/>
      <c r="I2478" s="354"/>
      <c r="J2478" s="353"/>
      <c r="K2478" s="353"/>
      <c r="L2478" s="354"/>
      <c r="M2478" s="353"/>
      <c r="N2478" s="371"/>
      <c r="O2478" s="70">
        <f t="shared" si="73"/>
        <v>0</v>
      </c>
      <c r="P2478" s="70">
        <f t="shared" si="73"/>
        <v>0</v>
      </c>
      <c r="Q2478" s="92" t="str">
        <f t="shared" si="72"/>
        <v/>
      </c>
    </row>
    <row r="2479" spans="1:17" x14ac:dyDescent="0.2">
      <c r="A2479" s="363" t="str">
        <f t="shared" si="70"/>
        <v/>
      </c>
      <c r="B2479" s="348"/>
      <c r="C2479" s="372"/>
      <c r="D2479" s="350"/>
      <c r="E2479" s="350"/>
      <c r="F2479" s="351"/>
      <c r="G2479" s="350"/>
      <c r="H2479" s="350"/>
      <c r="I2479" s="354"/>
      <c r="J2479" s="353"/>
      <c r="K2479" s="353"/>
      <c r="L2479" s="354"/>
      <c r="M2479" s="353"/>
      <c r="N2479" s="371"/>
      <c r="O2479" s="70">
        <f t="shared" si="73"/>
        <v>0</v>
      </c>
      <c r="P2479" s="70">
        <f t="shared" si="73"/>
        <v>0</v>
      </c>
      <c r="Q2479" s="92" t="str">
        <f t="shared" si="72"/>
        <v/>
      </c>
    </row>
    <row r="2480" spans="1:17" x14ac:dyDescent="0.2">
      <c r="A2480" s="363" t="str">
        <f t="shared" si="70"/>
        <v/>
      </c>
      <c r="B2480" s="348"/>
      <c r="C2480" s="372"/>
      <c r="D2480" s="350"/>
      <c r="E2480" s="350"/>
      <c r="F2480" s="351"/>
      <c r="G2480" s="350"/>
      <c r="H2480" s="350"/>
      <c r="I2480" s="354"/>
      <c r="J2480" s="353"/>
      <c r="K2480" s="353"/>
      <c r="L2480" s="354"/>
      <c r="M2480" s="353"/>
      <c r="N2480" s="371"/>
      <c r="O2480" s="70">
        <f t="shared" si="73"/>
        <v>0</v>
      </c>
      <c r="P2480" s="70">
        <f t="shared" si="73"/>
        <v>0</v>
      </c>
      <c r="Q2480" s="135" t="str">
        <f t="shared" si="72"/>
        <v/>
      </c>
    </row>
    <row r="2481" spans="1:17" x14ac:dyDescent="0.2">
      <c r="A2481" s="363" t="str">
        <f t="shared" si="70"/>
        <v/>
      </c>
      <c r="B2481" s="348"/>
      <c r="C2481" s="372"/>
      <c r="D2481" s="350"/>
      <c r="E2481" s="350"/>
      <c r="F2481" s="351"/>
      <c r="G2481" s="350"/>
      <c r="H2481" s="350"/>
      <c r="I2481" s="354"/>
      <c r="J2481" s="353"/>
      <c r="K2481" s="353"/>
      <c r="L2481" s="354"/>
      <c r="M2481" s="353"/>
      <c r="N2481" s="371"/>
      <c r="O2481" s="317">
        <f t="shared" si="73"/>
        <v>0</v>
      </c>
      <c r="P2481" s="317">
        <f t="shared" si="73"/>
        <v>0</v>
      </c>
      <c r="Q2481" s="318" t="str">
        <f t="shared" si="72"/>
        <v/>
      </c>
    </row>
    <row r="2482" spans="1:17" x14ac:dyDescent="0.2">
      <c r="A2482" s="363" t="str">
        <f t="shared" si="70"/>
        <v/>
      </c>
      <c r="B2482" s="348"/>
      <c r="C2482" s="372"/>
      <c r="D2482" s="350"/>
      <c r="E2482" s="350"/>
      <c r="F2482" s="351"/>
      <c r="G2482" s="350"/>
      <c r="H2482" s="350"/>
      <c r="I2482" s="354"/>
      <c r="J2482" s="353"/>
      <c r="K2482" s="353"/>
      <c r="L2482" s="354"/>
      <c r="M2482" s="353"/>
      <c r="N2482" s="371"/>
      <c r="O2482" s="70">
        <f t="shared" si="73"/>
        <v>0</v>
      </c>
      <c r="P2482" s="70">
        <f t="shared" si="73"/>
        <v>0</v>
      </c>
      <c r="Q2482" s="92" t="str">
        <f t="shared" si="72"/>
        <v/>
      </c>
    </row>
    <row r="2483" spans="1:17" x14ac:dyDescent="0.2">
      <c r="A2483" s="363" t="str">
        <f t="shared" si="70"/>
        <v/>
      </c>
      <c r="B2483" s="348"/>
      <c r="C2483" s="372"/>
      <c r="D2483" s="350"/>
      <c r="E2483" s="350"/>
      <c r="F2483" s="351"/>
      <c r="G2483" s="350"/>
      <c r="H2483" s="350"/>
      <c r="I2483" s="354"/>
      <c r="J2483" s="353"/>
      <c r="K2483" s="353"/>
      <c r="L2483" s="354"/>
      <c r="M2483" s="353"/>
      <c r="N2483" s="371"/>
      <c r="O2483" s="70">
        <f t="shared" si="73"/>
        <v>0</v>
      </c>
      <c r="P2483" s="70">
        <f t="shared" si="73"/>
        <v>0</v>
      </c>
      <c r="Q2483" s="92" t="str">
        <f t="shared" si="72"/>
        <v/>
      </c>
    </row>
    <row r="2484" spans="1:17" x14ac:dyDescent="0.2">
      <c r="A2484" s="363" t="str">
        <f t="shared" si="70"/>
        <v/>
      </c>
      <c r="B2484" s="348"/>
      <c r="C2484" s="372"/>
      <c r="D2484" s="350"/>
      <c r="E2484" s="350"/>
      <c r="F2484" s="351"/>
      <c r="G2484" s="350"/>
      <c r="H2484" s="350"/>
      <c r="I2484" s="354"/>
      <c r="J2484" s="353"/>
      <c r="K2484" s="353"/>
      <c r="L2484" s="354"/>
      <c r="M2484" s="353"/>
      <c r="N2484" s="371"/>
      <c r="O2484" s="70">
        <f t="shared" si="73"/>
        <v>0</v>
      </c>
      <c r="P2484" s="70">
        <f t="shared" si="73"/>
        <v>0</v>
      </c>
      <c r="Q2484" s="135" t="str">
        <f t="shared" si="72"/>
        <v/>
      </c>
    </row>
    <row r="2485" spans="1:17" x14ac:dyDescent="0.2">
      <c r="A2485" s="363" t="str">
        <f t="shared" si="70"/>
        <v/>
      </c>
      <c r="B2485" s="348"/>
      <c r="C2485" s="372"/>
      <c r="D2485" s="350"/>
      <c r="E2485" s="350"/>
      <c r="F2485" s="351"/>
      <c r="G2485" s="350"/>
      <c r="H2485" s="350"/>
      <c r="I2485" s="354"/>
      <c r="J2485" s="353"/>
      <c r="K2485" s="353"/>
      <c r="L2485" s="354"/>
      <c r="M2485" s="353"/>
      <c r="N2485" s="371"/>
      <c r="O2485" s="317">
        <f t="shared" si="73"/>
        <v>0</v>
      </c>
      <c r="P2485" s="317">
        <f t="shared" si="73"/>
        <v>0</v>
      </c>
      <c r="Q2485" s="318" t="str">
        <f t="shared" si="72"/>
        <v/>
      </c>
    </row>
    <row r="2486" spans="1:17" x14ac:dyDescent="0.2">
      <c r="A2486" s="363" t="str">
        <f t="shared" si="70"/>
        <v/>
      </c>
      <c r="B2486" s="348"/>
      <c r="C2486" s="372"/>
      <c r="D2486" s="350"/>
      <c r="E2486" s="350"/>
      <c r="F2486" s="351"/>
      <c r="G2486" s="350"/>
      <c r="H2486" s="350"/>
      <c r="I2486" s="354"/>
      <c r="J2486" s="353"/>
      <c r="K2486" s="353"/>
      <c r="L2486" s="354"/>
      <c r="M2486" s="353"/>
      <c r="N2486" s="371"/>
      <c r="O2486" s="70">
        <f t="shared" si="73"/>
        <v>0</v>
      </c>
      <c r="P2486" s="70">
        <f t="shared" si="73"/>
        <v>0</v>
      </c>
      <c r="Q2486" s="92" t="str">
        <f t="shared" si="72"/>
        <v/>
      </c>
    </row>
    <row r="2487" spans="1:17" x14ac:dyDescent="0.2">
      <c r="A2487" s="363" t="str">
        <f t="shared" si="70"/>
        <v/>
      </c>
      <c r="B2487" s="348"/>
      <c r="C2487" s="372"/>
      <c r="D2487" s="350"/>
      <c r="E2487" s="350"/>
      <c r="F2487" s="351"/>
      <c r="G2487" s="350"/>
      <c r="H2487" s="350"/>
      <c r="I2487" s="354"/>
      <c r="J2487" s="353"/>
      <c r="K2487" s="353"/>
      <c r="L2487" s="354"/>
      <c r="M2487" s="353"/>
      <c r="N2487" s="371"/>
      <c r="O2487" s="70">
        <f t="shared" si="73"/>
        <v>0</v>
      </c>
      <c r="P2487" s="70">
        <f t="shared" si="73"/>
        <v>0</v>
      </c>
      <c r="Q2487" s="92" t="str">
        <f t="shared" si="72"/>
        <v/>
      </c>
    </row>
    <row r="2488" spans="1:17" x14ac:dyDescent="0.2">
      <c r="A2488" s="363" t="str">
        <f t="shared" si="70"/>
        <v/>
      </c>
      <c r="B2488" s="348"/>
      <c r="C2488" s="372"/>
      <c r="D2488" s="350"/>
      <c r="E2488" s="350"/>
      <c r="F2488" s="351"/>
      <c r="G2488" s="350"/>
      <c r="H2488" s="350"/>
      <c r="I2488" s="354"/>
      <c r="J2488" s="353"/>
      <c r="K2488" s="353"/>
      <c r="L2488" s="354"/>
      <c r="M2488" s="353"/>
      <c r="N2488" s="371"/>
      <c r="O2488" s="70">
        <f t="shared" si="73"/>
        <v>0</v>
      </c>
      <c r="P2488" s="70">
        <f t="shared" si="73"/>
        <v>0</v>
      </c>
      <c r="Q2488" s="135" t="str">
        <f t="shared" si="72"/>
        <v/>
      </c>
    </row>
    <row r="2489" spans="1:17" x14ac:dyDescent="0.2">
      <c r="A2489" s="363" t="str">
        <f t="shared" si="70"/>
        <v/>
      </c>
      <c r="B2489" s="348"/>
      <c r="C2489" s="372"/>
      <c r="D2489" s="350"/>
      <c r="E2489" s="350"/>
      <c r="F2489" s="351"/>
      <c r="G2489" s="350"/>
      <c r="H2489" s="350"/>
      <c r="I2489" s="354"/>
      <c r="J2489" s="353"/>
      <c r="K2489" s="353"/>
      <c r="L2489" s="354"/>
      <c r="M2489" s="353"/>
      <c r="N2489" s="371"/>
      <c r="O2489" s="317">
        <f t="shared" si="73"/>
        <v>0</v>
      </c>
      <c r="P2489" s="317">
        <f t="shared" si="73"/>
        <v>0</v>
      </c>
      <c r="Q2489" s="318" t="str">
        <f t="shared" si="72"/>
        <v/>
      </c>
    </row>
    <row r="2490" spans="1:17" x14ac:dyDescent="0.2">
      <c r="A2490" s="363" t="str">
        <f t="shared" si="70"/>
        <v/>
      </c>
      <c r="B2490" s="348"/>
      <c r="C2490" s="372"/>
      <c r="D2490" s="350"/>
      <c r="E2490" s="350"/>
      <c r="F2490" s="351"/>
      <c r="G2490" s="350"/>
      <c r="H2490" s="350"/>
      <c r="I2490" s="354"/>
      <c r="J2490" s="353"/>
      <c r="K2490" s="353"/>
      <c r="L2490" s="354"/>
      <c r="M2490" s="353"/>
      <c r="N2490" s="371"/>
      <c r="O2490" s="70">
        <f t="shared" si="73"/>
        <v>0</v>
      </c>
      <c r="P2490" s="70">
        <f t="shared" si="73"/>
        <v>0</v>
      </c>
      <c r="Q2490" s="92" t="str">
        <f t="shared" si="72"/>
        <v/>
      </c>
    </row>
    <row r="2491" spans="1:17" x14ac:dyDescent="0.2">
      <c r="A2491" s="363" t="str">
        <f t="shared" si="70"/>
        <v/>
      </c>
      <c r="B2491" s="348"/>
      <c r="C2491" s="372"/>
      <c r="D2491" s="350"/>
      <c r="E2491" s="350"/>
      <c r="F2491" s="351"/>
      <c r="G2491" s="350"/>
      <c r="H2491" s="350"/>
      <c r="I2491" s="354"/>
      <c r="J2491" s="353"/>
      <c r="K2491" s="353"/>
      <c r="L2491" s="354"/>
      <c r="M2491" s="353"/>
      <c r="N2491" s="371"/>
      <c r="O2491" s="70">
        <f t="shared" si="73"/>
        <v>0</v>
      </c>
      <c r="P2491" s="70">
        <f t="shared" si="73"/>
        <v>0</v>
      </c>
      <c r="Q2491" s="92" t="str">
        <f t="shared" si="72"/>
        <v/>
      </c>
    </row>
    <row r="2492" spans="1:17" x14ac:dyDescent="0.2">
      <c r="A2492" s="363" t="str">
        <f t="shared" si="70"/>
        <v/>
      </c>
      <c r="B2492" s="348"/>
      <c r="C2492" s="372"/>
      <c r="D2492" s="350"/>
      <c r="E2492" s="350"/>
      <c r="F2492" s="351"/>
      <c r="G2492" s="350"/>
      <c r="H2492" s="350"/>
      <c r="I2492" s="354"/>
      <c r="J2492" s="353"/>
      <c r="K2492" s="353"/>
      <c r="L2492" s="354"/>
      <c r="M2492" s="353"/>
      <c r="N2492" s="371"/>
      <c r="O2492" s="70">
        <f t="shared" si="73"/>
        <v>0</v>
      </c>
      <c r="P2492" s="70">
        <f t="shared" si="73"/>
        <v>0</v>
      </c>
      <c r="Q2492" s="135" t="str">
        <f t="shared" si="72"/>
        <v/>
      </c>
    </row>
    <row r="2493" spans="1:17" x14ac:dyDescent="0.2">
      <c r="A2493" s="363" t="str">
        <f t="shared" si="70"/>
        <v/>
      </c>
      <c r="B2493" s="348"/>
      <c r="C2493" s="372"/>
      <c r="D2493" s="350"/>
      <c r="E2493" s="350"/>
      <c r="F2493" s="351"/>
      <c r="G2493" s="350"/>
      <c r="H2493" s="350"/>
      <c r="I2493" s="354"/>
      <c r="J2493" s="353"/>
      <c r="K2493" s="353"/>
      <c r="L2493" s="354"/>
      <c r="M2493" s="353"/>
      <c r="N2493" s="371"/>
      <c r="O2493" s="317">
        <f t="shared" si="73"/>
        <v>0</v>
      </c>
      <c r="P2493" s="317">
        <f t="shared" si="73"/>
        <v>0</v>
      </c>
      <c r="Q2493" s="318" t="str">
        <f t="shared" si="72"/>
        <v/>
      </c>
    </row>
    <row r="2494" spans="1:17" x14ac:dyDescent="0.2">
      <c r="A2494" s="363" t="str">
        <f t="shared" si="70"/>
        <v/>
      </c>
      <c r="B2494" s="348"/>
      <c r="C2494" s="372"/>
      <c r="D2494" s="350"/>
      <c r="E2494" s="350"/>
      <c r="F2494" s="351"/>
      <c r="G2494" s="350"/>
      <c r="H2494" s="350"/>
      <c r="I2494" s="354"/>
      <c r="J2494" s="353"/>
      <c r="K2494" s="353"/>
      <c r="L2494" s="354"/>
      <c r="M2494" s="353"/>
      <c r="N2494" s="371"/>
      <c r="O2494" s="70">
        <f t="shared" si="73"/>
        <v>0</v>
      </c>
      <c r="P2494" s="70">
        <f t="shared" si="73"/>
        <v>0</v>
      </c>
      <c r="Q2494" s="92" t="str">
        <f t="shared" si="72"/>
        <v/>
      </c>
    </row>
    <row r="2495" spans="1:17" x14ac:dyDescent="0.2">
      <c r="A2495" s="363" t="str">
        <f t="shared" si="70"/>
        <v/>
      </c>
      <c r="B2495" s="348"/>
      <c r="C2495" s="372"/>
      <c r="D2495" s="350"/>
      <c r="E2495" s="350"/>
      <c r="F2495" s="351"/>
      <c r="G2495" s="350"/>
      <c r="H2495" s="350"/>
      <c r="I2495" s="354"/>
      <c r="J2495" s="353"/>
      <c r="K2495" s="353"/>
      <c r="L2495" s="354"/>
      <c r="M2495" s="353"/>
      <c r="N2495" s="371"/>
      <c r="O2495" s="70">
        <f t="shared" si="73"/>
        <v>0</v>
      </c>
      <c r="P2495" s="70">
        <f t="shared" si="73"/>
        <v>0</v>
      </c>
      <c r="Q2495" s="92" t="str">
        <f t="shared" si="72"/>
        <v/>
      </c>
    </row>
    <row r="2496" spans="1:17" x14ac:dyDescent="0.2">
      <c r="A2496" s="363" t="str">
        <f t="shared" si="70"/>
        <v/>
      </c>
      <c r="B2496" s="348"/>
      <c r="C2496" s="372"/>
      <c r="D2496" s="350"/>
      <c r="E2496" s="350"/>
      <c r="F2496" s="351"/>
      <c r="G2496" s="350"/>
      <c r="H2496" s="350"/>
      <c r="I2496" s="354"/>
      <c r="J2496" s="353"/>
      <c r="K2496" s="353"/>
      <c r="L2496" s="354"/>
      <c r="M2496" s="353"/>
      <c r="N2496" s="371"/>
      <c r="O2496" s="70">
        <f t="shared" si="73"/>
        <v>0</v>
      </c>
      <c r="P2496" s="70">
        <f t="shared" si="73"/>
        <v>0</v>
      </c>
      <c r="Q2496" s="135" t="str">
        <f t="shared" si="72"/>
        <v/>
      </c>
    </row>
    <row r="2497" spans="1:17" x14ac:dyDescent="0.2">
      <c r="A2497" s="363" t="str">
        <f t="shared" si="70"/>
        <v/>
      </c>
      <c r="B2497" s="348"/>
      <c r="C2497" s="372"/>
      <c r="D2497" s="350"/>
      <c r="E2497" s="350"/>
      <c r="F2497" s="351"/>
      <c r="G2497" s="350"/>
      <c r="H2497" s="350"/>
      <c r="I2497" s="354"/>
      <c r="J2497" s="353"/>
      <c r="K2497" s="353"/>
      <c r="L2497" s="354"/>
      <c r="M2497" s="353"/>
      <c r="N2497" s="371"/>
      <c r="O2497" s="317">
        <f t="shared" si="73"/>
        <v>0</v>
      </c>
      <c r="P2497" s="317">
        <f t="shared" si="73"/>
        <v>0</v>
      </c>
      <c r="Q2497" s="318" t="str">
        <f t="shared" si="72"/>
        <v/>
      </c>
    </row>
    <row r="2498" spans="1:17" x14ac:dyDescent="0.2">
      <c r="A2498" s="363" t="str">
        <f t="shared" si="70"/>
        <v/>
      </c>
      <c r="B2498" s="348"/>
      <c r="C2498" s="372"/>
      <c r="D2498" s="350"/>
      <c r="E2498" s="350"/>
      <c r="F2498" s="351"/>
      <c r="G2498" s="350"/>
      <c r="H2498" s="350"/>
      <c r="I2498" s="354"/>
      <c r="J2498" s="353"/>
      <c r="K2498" s="353"/>
      <c r="L2498" s="354"/>
      <c r="M2498" s="353"/>
      <c r="N2498" s="371"/>
      <c r="O2498" s="70">
        <f t="shared" si="73"/>
        <v>0</v>
      </c>
      <c r="P2498" s="70">
        <f t="shared" si="73"/>
        <v>0</v>
      </c>
      <c r="Q2498" s="92" t="str">
        <f t="shared" si="72"/>
        <v/>
      </c>
    </row>
    <row r="2499" spans="1:17" x14ac:dyDescent="0.2">
      <c r="A2499" s="363" t="str">
        <f t="shared" si="70"/>
        <v/>
      </c>
      <c r="B2499" s="348"/>
      <c r="C2499" s="372"/>
      <c r="D2499" s="350"/>
      <c r="E2499" s="350"/>
      <c r="F2499" s="351"/>
      <c r="G2499" s="350"/>
      <c r="H2499" s="350"/>
      <c r="I2499" s="354"/>
      <c r="J2499" s="353"/>
      <c r="K2499" s="353"/>
      <c r="L2499" s="354"/>
      <c r="M2499" s="353"/>
      <c r="N2499" s="371"/>
      <c r="O2499" s="70">
        <f t="shared" si="73"/>
        <v>0</v>
      </c>
      <c r="P2499" s="70">
        <f t="shared" si="73"/>
        <v>0</v>
      </c>
      <c r="Q2499" s="92" t="str">
        <f t="shared" si="72"/>
        <v/>
      </c>
    </row>
    <row r="2500" spans="1:17" x14ac:dyDescent="0.2">
      <c r="A2500" s="363" t="str">
        <f t="shared" si="70"/>
        <v/>
      </c>
      <c r="B2500" s="348"/>
      <c r="C2500" s="372"/>
      <c r="D2500" s="350"/>
      <c r="E2500" s="350"/>
      <c r="F2500" s="351"/>
      <c r="G2500" s="350"/>
      <c r="H2500" s="350"/>
      <c r="I2500" s="354"/>
      <c r="J2500" s="353"/>
      <c r="K2500" s="353"/>
      <c r="L2500" s="354"/>
      <c r="M2500" s="353"/>
      <c r="N2500" s="371"/>
      <c r="O2500" s="70">
        <f t="shared" si="73"/>
        <v>0</v>
      </c>
      <c r="P2500" s="70">
        <f t="shared" si="73"/>
        <v>0</v>
      </c>
      <c r="Q2500" s="135" t="str">
        <f t="shared" si="72"/>
        <v/>
      </c>
    </row>
    <row r="2501" spans="1:17" x14ac:dyDescent="0.2">
      <c r="A2501" s="363" t="str">
        <f t="shared" si="70"/>
        <v/>
      </c>
      <c r="B2501" s="348"/>
      <c r="C2501" s="372"/>
      <c r="D2501" s="350"/>
      <c r="E2501" s="350"/>
      <c r="F2501" s="351"/>
      <c r="G2501" s="350"/>
      <c r="H2501" s="350"/>
      <c r="I2501" s="354"/>
      <c r="J2501" s="353"/>
      <c r="K2501" s="353"/>
      <c r="L2501" s="354"/>
      <c r="M2501" s="353"/>
      <c r="N2501" s="371"/>
      <c r="O2501" s="317">
        <f t="shared" si="73"/>
        <v>0</v>
      </c>
      <c r="P2501" s="317">
        <f t="shared" si="73"/>
        <v>0</v>
      </c>
      <c r="Q2501" s="318" t="str">
        <f t="shared" si="72"/>
        <v/>
      </c>
    </row>
    <row r="2502" spans="1:17" x14ac:dyDescent="0.2">
      <c r="A2502" s="363" t="str">
        <f t="shared" si="70"/>
        <v/>
      </c>
      <c r="B2502" s="348"/>
      <c r="C2502" s="372"/>
      <c r="D2502" s="350"/>
      <c r="E2502" s="350"/>
      <c r="F2502" s="351"/>
      <c r="G2502" s="350"/>
      <c r="H2502" s="350"/>
      <c r="I2502" s="354"/>
      <c r="J2502" s="353"/>
      <c r="K2502" s="353"/>
      <c r="L2502" s="354"/>
      <c r="M2502" s="353"/>
      <c r="N2502" s="371"/>
      <c r="O2502" s="70">
        <f t="shared" si="73"/>
        <v>0</v>
      </c>
      <c r="P2502" s="70">
        <f t="shared" si="73"/>
        <v>0</v>
      </c>
      <c r="Q2502" s="92" t="str">
        <f t="shared" si="72"/>
        <v/>
      </c>
    </row>
    <row r="2503" spans="1:17" x14ac:dyDescent="0.2">
      <c r="A2503" s="363" t="str">
        <f t="shared" si="70"/>
        <v/>
      </c>
      <c r="B2503" s="348"/>
      <c r="C2503" s="372"/>
      <c r="D2503" s="350"/>
      <c r="E2503" s="350"/>
      <c r="F2503" s="351"/>
      <c r="G2503" s="350"/>
      <c r="H2503" s="350"/>
      <c r="I2503" s="354"/>
      <c r="J2503" s="353"/>
      <c r="K2503" s="353"/>
      <c r="L2503" s="354"/>
      <c r="M2503" s="353"/>
      <c r="N2503" s="371"/>
      <c r="O2503" s="70">
        <f t="shared" si="73"/>
        <v>0</v>
      </c>
      <c r="P2503" s="70">
        <f t="shared" si="73"/>
        <v>0</v>
      </c>
      <c r="Q2503" s="92" t="str">
        <f t="shared" si="72"/>
        <v/>
      </c>
    </row>
    <row r="2504" spans="1:17" x14ac:dyDescent="0.2">
      <c r="A2504" s="363" t="str">
        <f t="shared" si="70"/>
        <v/>
      </c>
      <c r="B2504" s="348"/>
      <c r="C2504" s="372"/>
      <c r="D2504" s="350"/>
      <c r="E2504" s="350"/>
      <c r="F2504" s="351"/>
      <c r="G2504" s="350"/>
      <c r="H2504" s="350"/>
      <c r="I2504" s="354"/>
      <c r="J2504" s="353"/>
      <c r="K2504" s="353"/>
      <c r="L2504" s="354"/>
      <c r="M2504" s="353"/>
      <c r="N2504" s="371"/>
      <c r="O2504" s="70">
        <f t="shared" si="73"/>
        <v>0</v>
      </c>
      <c r="P2504" s="70">
        <f t="shared" si="73"/>
        <v>0</v>
      </c>
      <c r="Q2504" s="135" t="str">
        <f t="shared" si="72"/>
        <v/>
      </c>
    </row>
    <row r="2505" spans="1:17" x14ac:dyDescent="0.2">
      <c r="A2505" s="363" t="str">
        <f t="shared" si="70"/>
        <v/>
      </c>
      <c r="B2505" s="348"/>
      <c r="C2505" s="372"/>
      <c r="D2505" s="350"/>
      <c r="E2505" s="350"/>
      <c r="F2505" s="351"/>
      <c r="G2505" s="350"/>
      <c r="H2505" s="350"/>
      <c r="I2505" s="354"/>
      <c r="J2505" s="353"/>
      <c r="K2505" s="353"/>
      <c r="L2505" s="354"/>
      <c r="M2505" s="353"/>
      <c r="N2505" s="371"/>
      <c r="O2505" s="317">
        <f t="shared" si="73"/>
        <v>0</v>
      </c>
      <c r="P2505" s="317">
        <f t="shared" si="73"/>
        <v>0</v>
      </c>
      <c r="Q2505" s="318" t="str">
        <f t="shared" si="72"/>
        <v/>
      </c>
    </row>
    <row r="2506" spans="1:17" x14ac:dyDescent="0.2">
      <c r="A2506" s="363" t="str">
        <f t="shared" si="70"/>
        <v/>
      </c>
      <c r="B2506" s="348"/>
      <c r="C2506" s="372"/>
      <c r="D2506" s="350"/>
      <c r="E2506" s="350"/>
      <c r="F2506" s="351"/>
      <c r="G2506" s="350"/>
      <c r="H2506" s="350"/>
      <c r="I2506" s="354"/>
      <c r="J2506" s="353"/>
      <c r="K2506" s="353"/>
      <c r="L2506" s="354"/>
      <c r="M2506" s="353"/>
      <c r="N2506" s="371"/>
      <c r="O2506" s="70">
        <f t="shared" si="73"/>
        <v>0</v>
      </c>
      <c r="P2506" s="70">
        <f t="shared" si="73"/>
        <v>0</v>
      </c>
      <c r="Q2506" s="92" t="str">
        <f t="shared" si="72"/>
        <v/>
      </c>
    </row>
    <row r="2507" spans="1:17" x14ac:dyDescent="0.2">
      <c r="A2507" s="363" t="str">
        <f t="shared" si="70"/>
        <v/>
      </c>
      <c r="B2507" s="348"/>
      <c r="C2507" s="372"/>
      <c r="D2507" s="350"/>
      <c r="E2507" s="350"/>
      <c r="F2507" s="351"/>
      <c r="G2507" s="350"/>
      <c r="H2507" s="350"/>
      <c r="I2507" s="354"/>
      <c r="J2507" s="353"/>
      <c r="K2507" s="353"/>
      <c r="L2507" s="354"/>
      <c r="M2507" s="353"/>
      <c r="N2507" s="371"/>
      <c r="O2507" s="70">
        <f t="shared" si="73"/>
        <v>0</v>
      </c>
      <c r="P2507" s="70">
        <f t="shared" si="73"/>
        <v>0</v>
      </c>
      <c r="Q2507" s="92" t="str">
        <f t="shared" si="72"/>
        <v/>
      </c>
    </row>
    <row r="2508" spans="1:17" x14ac:dyDescent="0.2">
      <c r="A2508" s="363" t="str">
        <f t="shared" si="70"/>
        <v/>
      </c>
      <c r="B2508" s="348"/>
      <c r="C2508" s="372"/>
      <c r="D2508" s="350"/>
      <c r="E2508" s="350"/>
      <c r="F2508" s="351"/>
      <c r="G2508" s="350"/>
      <c r="H2508" s="350"/>
      <c r="I2508" s="354"/>
      <c r="J2508" s="353"/>
      <c r="K2508" s="353"/>
      <c r="L2508" s="354"/>
      <c r="M2508" s="353"/>
      <c r="N2508" s="371"/>
      <c r="O2508" s="70">
        <f t="shared" si="73"/>
        <v>0</v>
      </c>
      <c r="P2508" s="70">
        <f t="shared" si="73"/>
        <v>0</v>
      </c>
      <c r="Q2508" s="135" t="str">
        <f t="shared" si="72"/>
        <v/>
      </c>
    </row>
    <row r="2509" spans="1:17" x14ac:dyDescent="0.2">
      <c r="A2509" s="363" t="str">
        <f t="shared" si="70"/>
        <v/>
      </c>
      <c r="B2509" s="348"/>
      <c r="C2509" s="372"/>
      <c r="D2509" s="350"/>
      <c r="E2509" s="350"/>
      <c r="F2509" s="351"/>
      <c r="G2509" s="350"/>
      <c r="H2509" s="350"/>
      <c r="I2509" s="354"/>
      <c r="J2509" s="353"/>
      <c r="K2509" s="353"/>
      <c r="L2509" s="354"/>
      <c r="M2509" s="353"/>
      <c r="N2509" s="371"/>
      <c r="O2509" s="317">
        <f t="shared" si="73"/>
        <v>0</v>
      </c>
      <c r="P2509" s="317">
        <f t="shared" si="73"/>
        <v>0</v>
      </c>
      <c r="Q2509" s="318" t="str">
        <f t="shared" si="72"/>
        <v/>
      </c>
    </row>
    <row r="2510" spans="1:17" x14ac:dyDescent="0.2">
      <c r="A2510" s="363" t="str">
        <f t="shared" si="70"/>
        <v/>
      </c>
      <c r="B2510" s="348"/>
      <c r="C2510" s="372"/>
      <c r="D2510" s="350"/>
      <c r="E2510" s="350"/>
      <c r="F2510" s="351"/>
      <c r="G2510" s="350"/>
      <c r="H2510" s="350"/>
      <c r="I2510" s="354"/>
      <c r="J2510" s="353"/>
      <c r="K2510" s="353"/>
      <c r="L2510" s="354"/>
      <c r="M2510" s="353"/>
      <c r="N2510" s="371"/>
      <c r="O2510" s="70">
        <f t="shared" si="73"/>
        <v>0</v>
      </c>
      <c r="P2510" s="70">
        <f t="shared" si="73"/>
        <v>0</v>
      </c>
      <c r="Q2510" s="92" t="str">
        <f t="shared" si="72"/>
        <v/>
      </c>
    </row>
    <row r="2511" spans="1:17" x14ac:dyDescent="0.2">
      <c r="A2511" s="363" t="str">
        <f t="shared" si="70"/>
        <v/>
      </c>
      <c r="B2511" s="348"/>
      <c r="C2511" s="372"/>
      <c r="D2511" s="350"/>
      <c r="E2511" s="350"/>
      <c r="F2511" s="351"/>
      <c r="G2511" s="350"/>
      <c r="H2511" s="350"/>
      <c r="I2511" s="354"/>
      <c r="J2511" s="353"/>
      <c r="K2511" s="353"/>
      <c r="L2511" s="354"/>
      <c r="M2511" s="353"/>
      <c r="N2511" s="371"/>
      <c r="O2511" s="70">
        <f t="shared" si="73"/>
        <v>0</v>
      </c>
      <c r="P2511" s="70">
        <f t="shared" si="73"/>
        <v>0</v>
      </c>
      <c r="Q2511" s="92" t="str">
        <f t="shared" si="72"/>
        <v/>
      </c>
    </row>
    <row r="2512" spans="1:17" x14ac:dyDescent="0.2">
      <c r="A2512" s="363" t="str">
        <f t="shared" si="70"/>
        <v/>
      </c>
      <c r="B2512" s="348"/>
      <c r="C2512" s="372"/>
      <c r="D2512" s="350"/>
      <c r="E2512" s="350"/>
      <c r="F2512" s="351"/>
      <c r="G2512" s="350"/>
      <c r="H2512" s="350"/>
      <c r="I2512" s="354"/>
      <c r="J2512" s="353"/>
      <c r="K2512" s="353"/>
      <c r="L2512" s="354"/>
      <c r="M2512" s="353"/>
      <c r="N2512" s="371"/>
      <c r="O2512" s="70">
        <f t="shared" si="73"/>
        <v>0</v>
      </c>
      <c r="P2512" s="70">
        <f t="shared" si="73"/>
        <v>0</v>
      </c>
      <c r="Q2512" s="135" t="str">
        <f t="shared" si="72"/>
        <v/>
      </c>
    </row>
    <row r="2513" spans="1:17" x14ac:dyDescent="0.2">
      <c r="A2513" s="363" t="str">
        <f t="shared" si="70"/>
        <v/>
      </c>
      <c r="B2513" s="348"/>
      <c r="C2513" s="372"/>
      <c r="D2513" s="350"/>
      <c r="E2513" s="350"/>
      <c r="F2513" s="351"/>
      <c r="G2513" s="350"/>
      <c r="H2513" s="350"/>
      <c r="I2513" s="354"/>
      <c r="J2513" s="353"/>
      <c r="K2513" s="353"/>
      <c r="L2513" s="354"/>
      <c r="M2513" s="353"/>
      <c r="N2513" s="371"/>
      <c r="O2513" s="317">
        <f t="shared" si="73"/>
        <v>0</v>
      </c>
      <c r="P2513" s="317">
        <f t="shared" si="73"/>
        <v>0</v>
      </c>
      <c r="Q2513" s="318" t="str">
        <f t="shared" si="72"/>
        <v/>
      </c>
    </row>
    <row r="2514" spans="1:17" x14ac:dyDescent="0.2">
      <c r="A2514" s="363" t="str">
        <f t="shared" si="70"/>
        <v/>
      </c>
      <c r="B2514" s="348"/>
      <c r="C2514" s="372"/>
      <c r="D2514" s="350"/>
      <c r="E2514" s="350"/>
      <c r="F2514" s="351"/>
      <c r="G2514" s="350"/>
      <c r="H2514" s="350"/>
      <c r="I2514" s="354"/>
      <c r="J2514" s="353"/>
      <c r="K2514" s="353"/>
      <c r="L2514" s="354"/>
      <c r="M2514" s="353"/>
      <c r="N2514" s="371"/>
      <c r="O2514" s="70">
        <f t="shared" si="73"/>
        <v>0</v>
      </c>
      <c r="P2514" s="70">
        <f t="shared" si="73"/>
        <v>0</v>
      </c>
      <c r="Q2514" s="92" t="str">
        <f t="shared" si="72"/>
        <v/>
      </c>
    </row>
    <row r="2515" spans="1:17" x14ac:dyDescent="0.2">
      <c r="A2515" s="363" t="str">
        <f t="shared" si="70"/>
        <v/>
      </c>
      <c r="B2515" s="348"/>
      <c r="C2515" s="372"/>
      <c r="D2515" s="350"/>
      <c r="E2515" s="350"/>
      <c r="F2515" s="351"/>
      <c r="G2515" s="350"/>
      <c r="H2515" s="350"/>
      <c r="I2515" s="354"/>
      <c r="J2515" s="353"/>
      <c r="K2515" s="353"/>
      <c r="L2515" s="354"/>
      <c r="M2515" s="353"/>
      <c r="N2515" s="371"/>
      <c r="O2515" s="70">
        <f t="shared" si="73"/>
        <v>0</v>
      </c>
      <c r="P2515" s="70">
        <f t="shared" si="73"/>
        <v>0</v>
      </c>
      <c r="Q2515" s="92" t="str">
        <f t="shared" si="72"/>
        <v/>
      </c>
    </row>
    <row r="2516" spans="1:17" x14ac:dyDescent="0.2">
      <c r="A2516" s="363" t="str">
        <f t="shared" si="70"/>
        <v/>
      </c>
      <c r="B2516" s="348"/>
      <c r="C2516" s="372"/>
      <c r="D2516" s="350"/>
      <c r="E2516" s="350"/>
      <c r="F2516" s="351"/>
      <c r="G2516" s="350"/>
      <c r="H2516" s="350"/>
      <c r="I2516" s="354"/>
      <c r="J2516" s="353"/>
      <c r="K2516" s="353"/>
      <c r="L2516" s="354"/>
      <c r="M2516" s="353"/>
      <c r="N2516" s="371"/>
      <c r="O2516" s="70">
        <f t="shared" si="73"/>
        <v>0</v>
      </c>
      <c r="P2516" s="70">
        <f t="shared" si="73"/>
        <v>0</v>
      </c>
      <c r="Q2516" s="135" t="str">
        <f t="shared" si="72"/>
        <v/>
      </c>
    </row>
    <row r="2517" spans="1:17" x14ac:dyDescent="0.2">
      <c r="A2517" s="363" t="str">
        <f t="shared" si="70"/>
        <v/>
      </c>
      <c r="B2517" s="348"/>
      <c r="C2517" s="372"/>
      <c r="D2517" s="350"/>
      <c r="E2517" s="350"/>
      <c r="F2517" s="351"/>
      <c r="G2517" s="350"/>
      <c r="H2517" s="350"/>
      <c r="I2517" s="354"/>
      <c r="J2517" s="353"/>
      <c r="K2517" s="353"/>
      <c r="L2517" s="354"/>
      <c r="M2517" s="353"/>
      <c r="N2517" s="371"/>
      <c r="O2517" s="317">
        <f t="shared" si="73"/>
        <v>0</v>
      </c>
      <c r="P2517" s="317">
        <f t="shared" si="73"/>
        <v>0</v>
      </c>
      <c r="Q2517" s="318" t="str">
        <f t="shared" si="72"/>
        <v/>
      </c>
    </row>
    <row r="2518" spans="1:17" x14ac:dyDescent="0.2">
      <c r="A2518" s="363" t="str">
        <f t="shared" si="70"/>
        <v/>
      </c>
      <c r="B2518" s="348"/>
      <c r="C2518" s="372"/>
      <c r="D2518" s="350"/>
      <c r="E2518" s="350"/>
      <c r="F2518" s="351"/>
      <c r="G2518" s="350"/>
      <c r="H2518" s="350"/>
      <c r="I2518" s="354"/>
      <c r="J2518" s="353"/>
      <c r="K2518" s="353"/>
      <c r="L2518" s="354"/>
      <c r="M2518" s="353"/>
      <c r="N2518" s="371"/>
      <c r="O2518" s="70">
        <f t="shared" si="73"/>
        <v>0</v>
      </c>
      <c r="P2518" s="70">
        <f t="shared" si="73"/>
        <v>0</v>
      </c>
      <c r="Q2518" s="92" t="str">
        <f t="shared" si="72"/>
        <v/>
      </c>
    </row>
    <row r="2519" spans="1:17" x14ac:dyDescent="0.2">
      <c r="A2519" s="363" t="str">
        <f t="shared" si="70"/>
        <v/>
      </c>
      <c r="B2519" s="348"/>
      <c r="C2519" s="372"/>
      <c r="D2519" s="350"/>
      <c r="E2519" s="350"/>
      <c r="F2519" s="351"/>
      <c r="G2519" s="350"/>
      <c r="H2519" s="350"/>
      <c r="I2519" s="354"/>
      <c r="J2519" s="353"/>
      <c r="K2519" s="353"/>
      <c r="L2519" s="354"/>
      <c r="M2519" s="353"/>
      <c r="N2519" s="371"/>
      <c r="O2519" s="70">
        <f t="shared" si="73"/>
        <v>0</v>
      </c>
      <c r="P2519" s="70">
        <f t="shared" si="73"/>
        <v>0</v>
      </c>
      <c r="Q2519" s="92" t="str">
        <f t="shared" si="72"/>
        <v/>
      </c>
    </row>
    <row r="2520" spans="1:17" x14ac:dyDescent="0.2">
      <c r="A2520" s="363" t="str">
        <f t="shared" si="70"/>
        <v/>
      </c>
      <c r="B2520" s="348"/>
      <c r="C2520" s="372"/>
      <c r="D2520" s="350"/>
      <c r="E2520" s="350"/>
      <c r="F2520" s="351"/>
      <c r="G2520" s="350"/>
      <c r="H2520" s="350"/>
      <c r="I2520" s="354"/>
      <c r="J2520" s="353"/>
      <c r="K2520" s="353"/>
      <c r="L2520" s="354"/>
      <c r="M2520" s="353"/>
      <c r="N2520" s="371"/>
      <c r="O2520" s="70">
        <f t="shared" si="73"/>
        <v>0</v>
      </c>
      <c r="P2520" s="70">
        <f t="shared" si="73"/>
        <v>0</v>
      </c>
      <c r="Q2520" s="135" t="str">
        <f t="shared" si="72"/>
        <v/>
      </c>
    </row>
    <row r="2521" spans="1:17" x14ac:dyDescent="0.2">
      <c r="A2521" s="363" t="str">
        <f t="shared" si="70"/>
        <v/>
      </c>
      <c r="B2521" s="348"/>
      <c r="C2521" s="372"/>
      <c r="D2521" s="350"/>
      <c r="E2521" s="350"/>
      <c r="F2521" s="351"/>
      <c r="G2521" s="350"/>
      <c r="H2521" s="350"/>
      <c r="I2521" s="354"/>
      <c r="J2521" s="353"/>
      <c r="K2521" s="353"/>
      <c r="L2521" s="354"/>
      <c r="M2521" s="353"/>
      <c r="N2521" s="371"/>
      <c r="O2521" s="317">
        <f t="shared" si="73"/>
        <v>0</v>
      </c>
      <c r="P2521" s="317">
        <f t="shared" si="73"/>
        <v>0</v>
      </c>
      <c r="Q2521" s="318" t="str">
        <f t="shared" si="72"/>
        <v/>
      </c>
    </row>
    <row r="2522" spans="1:17" x14ac:dyDescent="0.2">
      <c r="A2522" s="363" t="str">
        <f t="shared" ref="A2522:A2585" si="74">IF(B2522="","",ROW()-ROW($A$3))</f>
        <v/>
      </c>
      <c r="B2522" s="348"/>
      <c r="C2522" s="372"/>
      <c r="D2522" s="350"/>
      <c r="E2522" s="350"/>
      <c r="F2522" s="351"/>
      <c r="G2522" s="350"/>
      <c r="H2522" s="350"/>
      <c r="I2522" s="354"/>
      <c r="J2522" s="353"/>
      <c r="K2522" s="353"/>
      <c r="L2522" s="354"/>
      <c r="M2522" s="353"/>
      <c r="N2522" s="371"/>
      <c r="O2522" s="70">
        <f t="shared" si="73"/>
        <v>0</v>
      </c>
      <c r="P2522" s="70">
        <f t="shared" si="73"/>
        <v>0</v>
      </c>
      <c r="Q2522" s="92" t="str">
        <f t="shared" ref="Q2522:Q2585" si="75">SUBSTITUTE(D2522," ","_")</f>
        <v/>
      </c>
    </row>
    <row r="2523" spans="1:17" x14ac:dyDescent="0.2">
      <c r="A2523" s="363" t="str">
        <f t="shared" si="74"/>
        <v/>
      </c>
      <c r="B2523" s="348"/>
      <c r="C2523" s="372"/>
      <c r="D2523" s="350"/>
      <c r="E2523" s="350"/>
      <c r="F2523" s="351"/>
      <c r="G2523" s="350"/>
      <c r="H2523" s="350"/>
      <c r="I2523" s="354"/>
      <c r="J2523" s="353"/>
      <c r="K2523" s="353"/>
      <c r="L2523" s="354"/>
      <c r="M2523" s="353"/>
      <c r="N2523" s="371"/>
      <c r="O2523" s="70">
        <f t="shared" si="73"/>
        <v>0</v>
      </c>
      <c r="P2523" s="70">
        <f t="shared" si="73"/>
        <v>0</v>
      </c>
      <c r="Q2523" s="92" t="str">
        <f t="shared" si="75"/>
        <v/>
      </c>
    </row>
    <row r="2524" spans="1:17" x14ac:dyDescent="0.2">
      <c r="A2524" s="363" t="str">
        <f t="shared" si="74"/>
        <v/>
      </c>
      <c r="B2524" s="348"/>
      <c r="C2524" s="372"/>
      <c r="D2524" s="350"/>
      <c r="E2524" s="350"/>
      <c r="F2524" s="351"/>
      <c r="G2524" s="350"/>
      <c r="H2524" s="350"/>
      <c r="I2524" s="354"/>
      <c r="J2524" s="353"/>
      <c r="K2524" s="353"/>
      <c r="L2524" s="354"/>
      <c r="M2524" s="353"/>
      <c r="N2524" s="371"/>
      <c r="O2524" s="70">
        <f t="shared" si="73"/>
        <v>0</v>
      </c>
      <c r="P2524" s="70">
        <f t="shared" si="73"/>
        <v>0</v>
      </c>
      <c r="Q2524" s="135" t="str">
        <f t="shared" si="75"/>
        <v/>
      </c>
    </row>
    <row r="2525" spans="1:17" x14ac:dyDescent="0.2">
      <c r="A2525" s="363" t="str">
        <f t="shared" si="74"/>
        <v/>
      </c>
      <c r="B2525" s="348"/>
      <c r="C2525" s="372"/>
      <c r="D2525" s="350"/>
      <c r="E2525" s="350"/>
      <c r="F2525" s="351"/>
      <c r="G2525" s="350"/>
      <c r="H2525" s="350"/>
      <c r="I2525" s="354"/>
      <c r="J2525" s="353"/>
      <c r="K2525" s="353"/>
      <c r="L2525" s="354"/>
      <c r="M2525" s="353"/>
      <c r="N2525" s="371"/>
      <c r="O2525" s="317">
        <f t="shared" si="73"/>
        <v>0</v>
      </c>
      <c r="P2525" s="317">
        <f t="shared" si="73"/>
        <v>0</v>
      </c>
      <c r="Q2525" s="318" t="str">
        <f t="shared" si="75"/>
        <v/>
      </c>
    </row>
    <row r="2526" spans="1:17" x14ac:dyDescent="0.2">
      <c r="A2526" s="363" t="str">
        <f t="shared" si="74"/>
        <v/>
      </c>
      <c r="B2526" s="348"/>
      <c r="C2526" s="372"/>
      <c r="D2526" s="350"/>
      <c r="E2526" s="350"/>
      <c r="F2526" s="351"/>
      <c r="G2526" s="350"/>
      <c r="H2526" s="350"/>
      <c r="I2526" s="354"/>
      <c r="J2526" s="353"/>
      <c r="K2526" s="353"/>
      <c r="L2526" s="354"/>
      <c r="M2526" s="353"/>
      <c r="N2526" s="371"/>
      <c r="O2526" s="70">
        <f t="shared" si="73"/>
        <v>0</v>
      </c>
      <c r="P2526" s="70">
        <f t="shared" si="73"/>
        <v>0</v>
      </c>
      <c r="Q2526" s="92" t="str">
        <f t="shared" si="75"/>
        <v/>
      </c>
    </row>
    <row r="2527" spans="1:17" x14ac:dyDescent="0.2">
      <c r="A2527" s="363" t="str">
        <f t="shared" si="74"/>
        <v/>
      </c>
      <c r="B2527" s="348"/>
      <c r="C2527" s="372"/>
      <c r="D2527" s="350"/>
      <c r="E2527" s="350"/>
      <c r="F2527" s="351"/>
      <c r="G2527" s="350"/>
      <c r="H2527" s="350"/>
      <c r="I2527" s="354"/>
      <c r="J2527" s="353"/>
      <c r="K2527" s="353"/>
      <c r="L2527" s="354"/>
      <c r="M2527" s="353"/>
      <c r="N2527" s="371"/>
      <c r="O2527" s="70">
        <f t="shared" si="73"/>
        <v>0</v>
      </c>
      <c r="P2527" s="70">
        <f t="shared" si="73"/>
        <v>0</v>
      </c>
      <c r="Q2527" s="92" t="str">
        <f t="shared" si="75"/>
        <v/>
      </c>
    </row>
    <row r="2528" spans="1:17" x14ac:dyDescent="0.2">
      <c r="A2528" s="363" t="str">
        <f t="shared" si="74"/>
        <v/>
      </c>
      <c r="B2528" s="348"/>
      <c r="C2528" s="372"/>
      <c r="D2528" s="350"/>
      <c r="E2528" s="350"/>
      <c r="F2528" s="351"/>
      <c r="G2528" s="350"/>
      <c r="H2528" s="350"/>
      <c r="I2528" s="354"/>
      <c r="J2528" s="353"/>
      <c r="K2528" s="353"/>
      <c r="L2528" s="354"/>
      <c r="M2528" s="353"/>
      <c r="N2528" s="371"/>
      <c r="O2528" s="70">
        <f t="shared" si="73"/>
        <v>0</v>
      </c>
      <c r="P2528" s="70">
        <f t="shared" si="73"/>
        <v>0</v>
      </c>
      <c r="Q2528" s="135" t="str">
        <f t="shared" si="75"/>
        <v/>
      </c>
    </row>
    <row r="2529" spans="1:17" x14ac:dyDescent="0.2">
      <c r="A2529" s="363" t="str">
        <f t="shared" si="74"/>
        <v/>
      </c>
      <c r="B2529" s="348"/>
      <c r="C2529" s="372"/>
      <c r="D2529" s="350"/>
      <c r="E2529" s="350"/>
      <c r="F2529" s="351"/>
      <c r="G2529" s="350"/>
      <c r="H2529" s="350"/>
      <c r="I2529" s="354"/>
      <c r="J2529" s="353"/>
      <c r="K2529" s="353"/>
      <c r="L2529" s="354"/>
      <c r="M2529" s="353"/>
      <c r="N2529" s="371"/>
      <c r="O2529" s="317">
        <f t="shared" si="73"/>
        <v>0</v>
      </c>
      <c r="P2529" s="317">
        <f t="shared" si="73"/>
        <v>0</v>
      </c>
      <c r="Q2529" s="318" t="str">
        <f t="shared" si="75"/>
        <v/>
      </c>
    </row>
    <row r="2530" spans="1:17" x14ac:dyDescent="0.2">
      <c r="A2530" s="363" t="str">
        <f t="shared" si="74"/>
        <v/>
      </c>
      <c r="B2530" s="348"/>
      <c r="C2530" s="372"/>
      <c r="D2530" s="350"/>
      <c r="E2530" s="350"/>
      <c r="F2530" s="351"/>
      <c r="G2530" s="350"/>
      <c r="H2530" s="350"/>
      <c r="I2530" s="354"/>
      <c r="J2530" s="353"/>
      <c r="K2530" s="353"/>
      <c r="L2530" s="354"/>
      <c r="M2530" s="353"/>
      <c r="N2530" s="371"/>
      <c r="O2530" s="70">
        <f t="shared" si="73"/>
        <v>0</v>
      </c>
      <c r="P2530" s="70">
        <f t="shared" si="73"/>
        <v>0</v>
      </c>
      <c r="Q2530" s="92" t="str">
        <f t="shared" si="75"/>
        <v/>
      </c>
    </row>
    <row r="2531" spans="1:17" x14ac:dyDescent="0.2">
      <c r="A2531" s="363" t="str">
        <f t="shared" si="74"/>
        <v/>
      </c>
      <c r="B2531" s="348"/>
      <c r="C2531" s="372"/>
      <c r="D2531" s="350"/>
      <c r="E2531" s="350"/>
      <c r="F2531" s="351"/>
      <c r="G2531" s="350"/>
      <c r="H2531" s="350"/>
      <c r="I2531" s="354"/>
      <c r="J2531" s="353"/>
      <c r="K2531" s="353"/>
      <c r="L2531" s="354"/>
      <c r="M2531" s="353"/>
      <c r="N2531" s="371"/>
      <c r="O2531" s="70">
        <f t="shared" si="73"/>
        <v>0</v>
      </c>
      <c r="P2531" s="70">
        <f t="shared" si="73"/>
        <v>0</v>
      </c>
      <c r="Q2531" s="92" t="str">
        <f t="shared" si="75"/>
        <v/>
      </c>
    </row>
    <row r="2532" spans="1:17" x14ac:dyDescent="0.2">
      <c r="A2532" s="363" t="str">
        <f t="shared" si="74"/>
        <v/>
      </c>
      <c r="B2532" s="348"/>
      <c r="C2532" s="372"/>
      <c r="D2532" s="350"/>
      <c r="E2532" s="350"/>
      <c r="F2532" s="351"/>
      <c r="G2532" s="350"/>
      <c r="H2532" s="350"/>
      <c r="I2532" s="354"/>
      <c r="J2532" s="353"/>
      <c r="K2532" s="353"/>
      <c r="L2532" s="354"/>
      <c r="M2532" s="353"/>
      <c r="N2532" s="371"/>
      <c r="O2532" s="70">
        <f t="shared" si="73"/>
        <v>0</v>
      </c>
      <c r="P2532" s="70">
        <f t="shared" si="73"/>
        <v>0</v>
      </c>
      <c r="Q2532" s="135" t="str">
        <f t="shared" si="75"/>
        <v/>
      </c>
    </row>
    <row r="2533" spans="1:17" x14ac:dyDescent="0.2">
      <c r="A2533" s="363" t="str">
        <f t="shared" si="74"/>
        <v/>
      </c>
      <c r="B2533" s="348"/>
      <c r="C2533" s="372"/>
      <c r="D2533" s="350"/>
      <c r="E2533" s="350"/>
      <c r="F2533" s="351"/>
      <c r="G2533" s="350"/>
      <c r="H2533" s="350"/>
      <c r="I2533" s="354"/>
      <c r="J2533" s="353"/>
      <c r="K2533" s="353"/>
      <c r="L2533" s="354"/>
      <c r="M2533" s="353"/>
      <c r="N2533" s="371"/>
      <c r="O2533" s="317">
        <f t="shared" si="73"/>
        <v>0</v>
      </c>
      <c r="P2533" s="317">
        <f t="shared" si="73"/>
        <v>0</v>
      </c>
      <c r="Q2533" s="318" t="str">
        <f t="shared" si="75"/>
        <v/>
      </c>
    </row>
    <row r="2534" spans="1:17" x14ac:dyDescent="0.2">
      <c r="A2534" s="363" t="str">
        <f t="shared" si="74"/>
        <v/>
      </c>
      <c r="B2534" s="348"/>
      <c r="C2534" s="372"/>
      <c r="D2534" s="350"/>
      <c r="E2534" s="350"/>
      <c r="F2534" s="351"/>
      <c r="G2534" s="350"/>
      <c r="H2534" s="350"/>
      <c r="I2534" s="354"/>
      <c r="J2534" s="353"/>
      <c r="K2534" s="353"/>
      <c r="L2534" s="354"/>
      <c r="M2534" s="353"/>
      <c r="N2534" s="371"/>
      <c r="O2534" s="70">
        <f t="shared" si="73"/>
        <v>0</v>
      </c>
      <c r="P2534" s="70">
        <f t="shared" si="73"/>
        <v>0</v>
      </c>
      <c r="Q2534" s="92" t="str">
        <f t="shared" si="75"/>
        <v/>
      </c>
    </row>
    <row r="2535" spans="1:17" x14ac:dyDescent="0.2">
      <c r="A2535" s="363" t="str">
        <f t="shared" si="74"/>
        <v/>
      </c>
      <c r="B2535" s="348"/>
      <c r="C2535" s="372"/>
      <c r="D2535" s="350"/>
      <c r="E2535" s="350"/>
      <c r="F2535" s="351"/>
      <c r="G2535" s="350"/>
      <c r="H2535" s="350"/>
      <c r="I2535" s="354"/>
      <c r="J2535" s="353"/>
      <c r="K2535" s="353"/>
      <c r="L2535" s="354"/>
      <c r="M2535" s="353"/>
      <c r="N2535" s="371"/>
      <c r="O2535" s="70">
        <f t="shared" si="73"/>
        <v>0</v>
      </c>
      <c r="P2535" s="70">
        <f t="shared" si="73"/>
        <v>0</v>
      </c>
      <c r="Q2535" s="92" t="str">
        <f t="shared" si="75"/>
        <v/>
      </c>
    </row>
    <row r="2536" spans="1:17" x14ac:dyDescent="0.2">
      <c r="A2536" s="363" t="str">
        <f t="shared" si="74"/>
        <v/>
      </c>
      <c r="B2536" s="348"/>
      <c r="C2536" s="372"/>
      <c r="D2536" s="350"/>
      <c r="E2536" s="350"/>
      <c r="F2536" s="351"/>
      <c r="G2536" s="350"/>
      <c r="H2536" s="350"/>
      <c r="I2536" s="354"/>
      <c r="J2536" s="353"/>
      <c r="K2536" s="353"/>
      <c r="L2536" s="354"/>
      <c r="M2536" s="353"/>
      <c r="N2536" s="371"/>
      <c r="O2536" s="70">
        <f t="shared" si="73"/>
        <v>0</v>
      </c>
      <c r="P2536" s="70">
        <f t="shared" si="73"/>
        <v>0</v>
      </c>
      <c r="Q2536" s="135" t="str">
        <f t="shared" si="75"/>
        <v/>
      </c>
    </row>
    <row r="2537" spans="1:17" x14ac:dyDescent="0.2">
      <c r="A2537" s="363" t="str">
        <f t="shared" si="74"/>
        <v/>
      </c>
      <c r="B2537" s="348"/>
      <c r="C2537" s="372"/>
      <c r="D2537" s="350"/>
      <c r="E2537" s="350"/>
      <c r="F2537" s="351"/>
      <c r="G2537" s="350"/>
      <c r="H2537" s="350"/>
      <c r="I2537" s="354"/>
      <c r="J2537" s="353"/>
      <c r="K2537" s="353"/>
      <c r="L2537" s="354"/>
      <c r="M2537" s="353"/>
      <c r="N2537" s="371"/>
      <c r="O2537" s="317">
        <f t="shared" si="73"/>
        <v>0</v>
      </c>
      <c r="P2537" s="317">
        <f t="shared" si="73"/>
        <v>0</v>
      </c>
      <c r="Q2537" s="318" t="str">
        <f t="shared" si="75"/>
        <v/>
      </c>
    </row>
    <row r="2538" spans="1:17" x14ac:dyDescent="0.2">
      <c r="A2538" s="363" t="str">
        <f t="shared" si="74"/>
        <v/>
      </c>
      <c r="B2538" s="348"/>
      <c r="C2538" s="372"/>
      <c r="D2538" s="350"/>
      <c r="E2538" s="350"/>
      <c r="F2538" s="351"/>
      <c r="G2538" s="350"/>
      <c r="H2538" s="350"/>
      <c r="I2538" s="354"/>
      <c r="J2538" s="353"/>
      <c r="K2538" s="353"/>
      <c r="L2538" s="354"/>
      <c r="M2538" s="353"/>
      <c r="N2538" s="371"/>
      <c r="O2538" s="70">
        <f t="shared" si="73"/>
        <v>0</v>
      </c>
      <c r="P2538" s="70">
        <f t="shared" si="73"/>
        <v>0</v>
      </c>
      <c r="Q2538" s="92" t="str">
        <f t="shared" si="75"/>
        <v/>
      </c>
    </row>
    <row r="2539" spans="1:17" x14ac:dyDescent="0.2">
      <c r="A2539" s="363" t="str">
        <f t="shared" si="74"/>
        <v/>
      </c>
      <c r="B2539" s="348"/>
      <c r="C2539" s="372"/>
      <c r="D2539" s="350"/>
      <c r="E2539" s="350"/>
      <c r="F2539" s="351"/>
      <c r="G2539" s="350"/>
      <c r="H2539" s="350"/>
      <c r="I2539" s="354"/>
      <c r="J2539" s="353"/>
      <c r="K2539" s="353"/>
      <c r="L2539" s="354"/>
      <c r="M2539" s="353"/>
      <c r="N2539" s="371"/>
      <c r="O2539" s="70">
        <f t="shared" si="73"/>
        <v>0</v>
      </c>
      <c r="P2539" s="70">
        <f t="shared" si="73"/>
        <v>0</v>
      </c>
      <c r="Q2539" s="92" t="str">
        <f t="shared" si="75"/>
        <v/>
      </c>
    </row>
    <row r="2540" spans="1:17" x14ac:dyDescent="0.2">
      <c r="A2540" s="363" t="str">
        <f t="shared" si="74"/>
        <v/>
      </c>
      <c r="B2540" s="348"/>
      <c r="C2540" s="372"/>
      <c r="D2540" s="350"/>
      <c r="E2540" s="350"/>
      <c r="F2540" s="351"/>
      <c r="G2540" s="350"/>
      <c r="H2540" s="350"/>
      <c r="I2540" s="354"/>
      <c r="J2540" s="353"/>
      <c r="K2540" s="353"/>
      <c r="L2540" s="354"/>
      <c r="M2540" s="353"/>
      <c r="N2540" s="371"/>
      <c r="O2540" s="70">
        <f t="shared" si="73"/>
        <v>0</v>
      </c>
      <c r="P2540" s="70">
        <f t="shared" si="73"/>
        <v>0</v>
      </c>
      <c r="Q2540" s="135" t="str">
        <f t="shared" si="75"/>
        <v/>
      </c>
    </row>
    <row r="2541" spans="1:17" x14ac:dyDescent="0.2">
      <c r="A2541" s="363" t="str">
        <f t="shared" si="74"/>
        <v/>
      </c>
      <c r="B2541" s="348"/>
      <c r="C2541" s="372"/>
      <c r="D2541" s="350"/>
      <c r="E2541" s="350"/>
      <c r="F2541" s="351"/>
      <c r="G2541" s="350"/>
      <c r="H2541" s="350"/>
      <c r="I2541" s="354"/>
      <c r="J2541" s="353"/>
      <c r="K2541" s="353"/>
      <c r="L2541" s="354"/>
      <c r="M2541" s="353"/>
      <c r="N2541" s="371"/>
      <c r="O2541" s="317">
        <f t="shared" ref="O2541:P2604" si="76">IF(B2541=0,0,IF(YEAR(B2541)=$P$1,MONTH(B2541)-$O$1+1,(YEAR(B2541)-$P$1)*12-$O$1+1+MONTH(B2541)))</f>
        <v>0</v>
      </c>
      <c r="P2541" s="317">
        <f t="shared" si="76"/>
        <v>0</v>
      </c>
      <c r="Q2541" s="318" t="str">
        <f t="shared" si="75"/>
        <v/>
      </c>
    </row>
    <row r="2542" spans="1:17" x14ac:dyDescent="0.2">
      <c r="A2542" s="363" t="str">
        <f t="shared" si="74"/>
        <v/>
      </c>
      <c r="B2542" s="348"/>
      <c r="C2542" s="372"/>
      <c r="D2542" s="350"/>
      <c r="E2542" s="350"/>
      <c r="F2542" s="351"/>
      <c r="G2542" s="350"/>
      <c r="H2542" s="350"/>
      <c r="I2542" s="354"/>
      <c r="J2542" s="353"/>
      <c r="K2542" s="353"/>
      <c r="L2542" s="354"/>
      <c r="M2542" s="353"/>
      <c r="N2542" s="371"/>
      <c r="O2542" s="70">
        <f t="shared" si="76"/>
        <v>0</v>
      </c>
      <c r="P2542" s="70">
        <f t="shared" si="76"/>
        <v>0</v>
      </c>
      <c r="Q2542" s="92" t="str">
        <f t="shared" si="75"/>
        <v/>
      </c>
    </row>
    <row r="2543" spans="1:17" x14ac:dyDescent="0.2">
      <c r="A2543" s="363" t="str">
        <f t="shared" si="74"/>
        <v/>
      </c>
      <c r="B2543" s="348"/>
      <c r="C2543" s="372"/>
      <c r="D2543" s="350"/>
      <c r="E2543" s="350"/>
      <c r="F2543" s="351"/>
      <c r="G2543" s="350"/>
      <c r="H2543" s="350"/>
      <c r="I2543" s="354"/>
      <c r="J2543" s="353"/>
      <c r="K2543" s="353"/>
      <c r="L2543" s="354"/>
      <c r="M2543" s="353"/>
      <c r="N2543" s="371"/>
      <c r="O2543" s="70">
        <f t="shared" si="76"/>
        <v>0</v>
      </c>
      <c r="P2543" s="70">
        <f t="shared" si="76"/>
        <v>0</v>
      </c>
      <c r="Q2543" s="92" t="str">
        <f t="shared" si="75"/>
        <v/>
      </c>
    </row>
    <row r="2544" spans="1:17" x14ac:dyDescent="0.2">
      <c r="A2544" s="363" t="str">
        <f t="shared" si="74"/>
        <v/>
      </c>
      <c r="B2544" s="348"/>
      <c r="C2544" s="372"/>
      <c r="D2544" s="350"/>
      <c r="E2544" s="350"/>
      <c r="F2544" s="351"/>
      <c r="G2544" s="350"/>
      <c r="H2544" s="350"/>
      <c r="I2544" s="354"/>
      <c r="J2544" s="353"/>
      <c r="K2544" s="353"/>
      <c r="L2544" s="354"/>
      <c r="M2544" s="353"/>
      <c r="N2544" s="371"/>
      <c r="O2544" s="70">
        <f t="shared" si="76"/>
        <v>0</v>
      </c>
      <c r="P2544" s="70">
        <f t="shared" si="76"/>
        <v>0</v>
      </c>
      <c r="Q2544" s="135" t="str">
        <f t="shared" si="75"/>
        <v/>
      </c>
    </row>
    <row r="2545" spans="1:17" x14ac:dyDescent="0.2">
      <c r="A2545" s="363" t="str">
        <f t="shared" si="74"/>
        <v/>
      </c>
      <c r="B2545" s="348"/>
      <c r="C2545" s="372"/>
      <c r="D2545" s="350"/>
      <c r="E2545" s="350"/>
      <c r="F2545" s="351"/>
      <c r="G2545" s="350"/>
      <c r="H2545" s="350"/>
      <c r="I2545" s="354"/>
      <c r="J2545" s="353"/>
      <c r="K2545" s="353"/>
      <c r="L2545" s="354"/>
      <c r="M2545" s="353"/>
      <c r="N2545" s="371"/>
      <c r="O2545" s="317">
        <f t="shared" si="76"/>
        <v>0</v>
      </c>
      <c r="P2545" s="317">
        <f t="shared" si="76"/>
        <v>0</v>
      </c>
      <c r="Q2545" s="318" t="str">
        <f t="shared" si="75"/>
        <v/>
      </c>
    </row>
    <row r="2546" spans="1:17" x14ac:dyDescent="0.2">
      <c r="A2546" s="363" t="str">
        <f t="shared" si="74"/>
        <v/>
      </c>
      <c r="B2546" s="348"/>
      <c r="C2546" s="372"/>
      <c r="D2546" s="350"/>
      <c r="E2546" s="350"/>
      <c r="F2546" s="351"/>
      <c r="G2546" s="350"/>
      <c r="H2546" s="350"/>
      <c r="I2546" s="354"/>
      <c r="J2546" s="353"/>
      <c r="K2546" s="353"/>
      <c r="L2546" s="354"/>
      <c r="M2546" s="353"/>
      <c r="N2546" s="371"/>
      <c r="O2546" s="70">
        <f t="shared" si="76"/>
        <v>0</v>
      </c>
      <c r="P2546" s="70">
        <f t="shared" si="76"/>
        <v>0</v>
      </c>
      <c r="Q2546" s="92" t="str">
        <f t="shared" si="75"/>
        <v/>
      </c>
    </row>
    <row r="2547" spans="1:17" x14ac:dyDescent="0.2">
      <c r="A2547" s="363" t="str">
        <f t="shared" si="74"/>
        <v/>
      </c>
      <c r="B2547" s="348"/>
      <c r="C2547" s="372"/>
      <c r="D2547" s="350"/>
      <c r="E2547" s="350"/>
      <c r="F2547" s="351"/>
      <c r="G2547" s="350"/>
      <c r="H2547" s="350"/>
      <c r="I2547" s="354"/>
      <c r="J2547" s="353"/>
      <c r="K2547" s="353"/>
      <c r="L2547" s="354"/>
      <c r="M2547" s="353"/>
      <c r="N2547" s="371"/>
      <c r="O2547" s="70">
        <f t="shared" si="76"/>
        <v>0</v>
      </c>
      <c r="P2547" s="70">
        <f t="shared" si="76"/>
        <v>0</v>
      </c>
      <c r="Q2547" s="92" t="str">
        <f t="shared" si="75"/>
        <v/>
      </c>
    </row>
    <row r="2548" spans="1:17" x14ac:dyDescent="0.2">
      <c r="A2548" s="363" t="str">
        <f t="shared" si="74"/>
        <v/>
      </c>
      <c r="B2548" s="348"/>
      <c r="C2548" s="372"/>
      <c r="D2548" s="350"/>
      <c r="E2548" s="350"/>
      <c r="F2548" s="351"/>
      <c r="G2548" s="350"/>
      <c r="H2548" s="350"/>
      <c r="I2548" s="354"/>
      <c r="J2548" s="353"/>
      <c r="K2548" s="353"/>
      <c r="L2548" s="354"/>
      <c r="M2548" s="353"/>
      <c r="N2548" s="371"/>
      <c r="O2548" s="70">
        <f t="shared" si="76"/>
        <v>0</v>
      </c>
      <c r="P2548" s="70">
        <f t="shared" si="76"/>
        <v>0</v>
      </c>
      <c r="Q2548" s="135" t="str">
        <f t="shared" si="75"/>
        <v/>
      </c>
    </row>
    <row r="2549" spans="1:17" x14ac:dyDescent="0.2">
      <c r="A2549" s="363" t="str">
        <f t="shared" si="74"/>
        <v/>
      </c>
      <c r="B2549" s="348"/>
      <c r="C2549" s="372"/>
      <c r="D2549" s="350"/>
      <c r="E2549" s="350"/>
      <c r="F2549" s="351"/>
      <c r="G2549" s="350"/>
      <c r="H2549" s="350"/>
      <c r="I2549" s="354"/>
      <c r="J2549" s="353"/>
      <c r="K2549" s="353"/>
      <c r="L2549" s="354"/>
      <c r="M2549" s="353"/>
      <c r="N2549" s="371"/>
      <c r="O2549" s="317">
        <f t="shared" si="76"/>
        <v>0</v>
      </c>
      <c r="P2549" s="317">
        <f t="shared" si="76"/>
        <v>0</v>
      </c>
      <c r="Q2549" s="318" t="str">
        <f t="shared" si="75"/>
        <v/>
      </c>
    </row>
    <row r="2550" spans="1:17" x14ac:dyDescent="0.2">
      <c r="A2550" s="363" t="str">
        <f t="shared" si="74"/>
        <v/>
      </c>
      <c r="B2550" s="348"/>
      <c r="C2550" s="372"/>
      <c r="D2550" s="350"/>
      <c r="E2550" s="350"/>
      <c r="F2550" s="351"/>
      <c r="G2550" s="350"/>
      <c r="H2550" s="350"/>
      <c r="I2550" s="354"/>
      <c r="J2550" s="353"/>
      <c r="K2550" s="353"/>
      <c r="L2550" s="354"/>
      <c r="M2550" s="353"/>
      <c r="N2550" s="371"/>
      <c r="O2550" s="70">
        <f t="shared" si="76"/>
        <v>0</v>
      </c>
      <c r="P2550" s="70">
        <f t="shared" si="76"/>
        <v>0</v>
      </c>
      <c r="Q2550" s="92" t="str">
        <f t="shared" si="75"/>
        <v/>
      </c>
    </row>
    <row r="2551" spans="1:17" x14ac:dyDescent="0.2">
      <c r="A2551" s="363" t="str">
        <f t="shared" si="74"/>
        <v/>
      </c>
      <c r="B2551" s="348"/>
      <c r="C2551" s="372"/>
      <c r="D2551" s="350"/>
      <c r="E2551" s="350"/>
      <c r="F2551" s="351"/>
      <c r="G2551" s="350"/>
      <c r="H2551" s="350"/>
      <c r="I2551" s="354"/>
      <c r="J2551" s="353"/>
      <c r="K2551" s="353"/>
      <c r="L2551" s="354"/>
      <c r="M2551" s="353"/>
      <c r="N2551" s="371"/>
      <c r="O2551" s="70">
        <f t="shared" si="76"/>
        <v>0</v>
      </c>
      <c r="P2551" s="70">
        <f t="shared" si="76"/>
        <v>0</v>
      </c>
      <c r="Q2551" s="92" t="str">
        <f t="shared" si="75"/>
        <v/>
      </c>
    </row>
    <row r="2552" spans="1:17" x14ac:dyDescent="0.2">
      <c r="A2552" s="363" t="str">
        <f t="shared" si="74"/>
        <v/>
      </c>
      <c r="B2552" s="348"/>
      <c r="C2552" s="372"/>
      <c r="D2552" s="350"/>
      <c r="E2552" s="350"/>
      <c r="F2552" s="351"/>
      <c r="G2552" s="350"/>
      <c r="H2552" s="350"/>
      <c r="I2552" s="354"/>
      <c r="J2552" s="353"/>
      <c r="K2552" s="353"/>
      <c r="L2552" s="354"/>
      <c r="M2552" s="353"/>
      <c r="N2552" s="371"/>
      <c r="O2552" s="70">
        <f t="shared" si="76"/>
        <v>0</v>
      </c>
      <c r="P2552" s="70">
        <f t="shared" si="76"/>
        <v>0</v>
      </c>
      <c r="Q2552" s="135" t="str">
        <f t="shared" si="75"/>
        <v/>
      </c>
    </row>
    <row r="2553" spans="1:17" x14ac:dyDescent="0.2">
      <c r="A2553" s="363" t="str">
        <f t="shared" si="74"/>
        <v/>
      </c>
      <c r="B2553" s="348"/>
      <c r="C2553" s="372"/>
      <c r="D2553" s="350"/>
      <c r="E2553" s="350"/>
      <c r="F2553" s="351"/>
      <c r="G2553" s="350"/>
      <c r="H2553" s="350"/>
      <c r="I2553" s="354"/>
      <c r="J2553" s="353"/>
      <c r="K2553" s="353"/>
      <c r="L2553" s="354"/>
      <c r="M2553" s="353"/>
      <c r="N2553" s="371"/>
      <c r="O2553" s="317">
        <f t="shared" si="76"/>
        <v>0</v>
      </c>
      <c r="P2553" s="317">
        <f t="shared" si="76"/>
        <v>0</v>
      </c>
      <c r="Q2553" s="318" t="str">
        <f t="shared" si="75"/>
        <v/>
      </c>
    </row>
    <row r="2554" spans="1:17" x14ac:dyDescent="0.2">
      <c r="A2554" s="363" t="str">
        <f t="shared" si="74"/>
        <v/>
      </c>
      <c r="B2554" s="348"/>
      <c r="C2554" s="372"/>
      <c r="D2554" s="350"/>
      <c r="E2554" s="350"/>
      <c r="F2554" s="351"/>
      <c r="G2554" s="350"/>
      <c r="H2554" s="350"/>
      <c r="I2554" s="354"/>
      <c r="J2554" s="353"/>
      <c r="K2554" s="353"/>
      <c r="L2554" s="354"/>
      <c r="M2554" s="353"/>
      <c r="N2554" s="371"/>
      <c r="O2554" s="70">
        <f t="shared" si="76"/>
        <v>0</v>
      </c>
      <c r="P2554" s="70">
        <f t="shared" si="76"/>
        <v>0</v>
      </c>
      <c r="Q2554" s="92" t="str">
        <f t="shared" si="75"/>
        <v/>
      </c>
    </row>
    <row r="2555" spans="1:17" x14ac:dyDescent="0.2">
      <c r="A2555" s="363" t="str">
        <f t="shared" si="74"/>
        <v/>
      </c>
      <c r="B2555" s="348"/>
      <c r="C2555" s="372"/>
      <c r="D2555" s="350"/>
      <c r="E2555" s="350"/>
      <c r="F2555" s="351"/>
      <c r="G2555" s="350"/>
      <c r="H2555" s="350"/>
      <c r="I2555" s="354"/>
      <c r="J2555" s="353"/>
      <c r="K2555" s="353"/>
      <c r="L2555" s="354"/>
      <c r="M2555" s="353"/>
      <c r="N2555" s="371"/>
      <c r="O2555" s="70">
        <f t="shared" si="76"/>
        <v>0</v>
      </c>
      <c r="P2555" s="70">
        <f t="shared" si="76"/>
        <v>0</v>
      </c>
      <c r="Q2555" s="92" t="str">
        <f t="shared" si="75"/>
        <v/>
      </c>
    </row>
    <row r="2556" spans="1:17" x14ac:dyDescent="0.2">
      <c r="A2556" s="363" t="str">
        <f t="shared" si="74"/>
        <v/>
      </c>
      <c r="B2556" s="348"/>
      <c r="C2556" s="372"/>
      <c r="D2556" s="350"/>
      <c r="E2556" s="350"/>
      <c r="F2556" s="351"/>
      <c r="G2556" s="350"/>
      <c r="H2556" s="350"/>
      <c r="I2556" s="354"/>
      <c r="J2556" s="353"/>
      <c r="K2556" s="353"/>
      <c r="L2556" s="354"/>
      <c r="M2556" s="353"/>
      <c r="N2556" s="371"/>
      <c r="O2556" s="70">
        <f t="shared" si="76"/>
        <v>0</v>
      </c>
      <c r="P2556" s="70">
        <f t="shared" si="76"/>
        <v>0</v>
      </c>
      <c r="Q2556" s="135" t="str">
        <f t="shared" si="75"/>
        <v/>
      </c>
    </row>
    <row r="2557" spans="1:17" x14ac:dyDescent="0.2">
      <c r="A2557" s="363" t="str">
        <f t="shared" si="74"/>
        <v/>
      </c>
      <c r="B2557" s="348"/>
      <c r="C2557" s="372"/>
      <c r="D2557" s="350"/>
      <c r="E2557" s="350"/>
      <c r="F2557" s="351"/>
      <c r="G2557" s="350"/>
      <c r="H2557" s="350"/>
      <c r="I2557" s="354"/>
      <c r="J2557" s="353"/>
      <c r="K2557" s="353"/>
      <c r="L2557" s="354"/>
      <c r="M2557" s="353"/>
      <c r="N2557" s="371"/>
      <c r="O2557" s="317">
        <f t="shared" si="76"/>
        <v>0</v>
      </c>
      <c r="P2557" s="317">
        <f t="shared" si="76"/>
        <v>0</v>
      </c>
      <c r="Q2557" s="318" t="str">
        <f t="shared" si="75"/>
        <v/>
      </c>
    </row>
    <row r="2558" spans="1:17" x14ac:dyDescent="0.2">
      <c r="A2558" s="363" t="str">
        <f t="shared" si="74"/>
        <v/>
      </c>
      <c r="B2558" s="348"/>
      <c r="C2558" s="372"/>
      <c r="D2558" s="350"/>
      <c r="E2558" s="350"/>
      <c r="F2558" s="351"/>
      <c r="G2558" s="350"/>
      <c r="H2558" s="350"/>
      <c r="I2558" s="354"/>
      <c r="J2558" s="353"/>
      <c r="K2558" s="353"/>
      <c r="L2558" s="354"/>
      <c r="M2558" s="353"/>
      <c r="N2558" s="371"/>
      <c r="O2558" s="70">
        <f t="shared" si="76"/>
        <v>0</v>
      </c>
      <c r="P2558" s="70">
        <f t="shared" si="76"/>
        <v>0</v>
      </c>
      <c r="Q2558" s="92" t="str">
        <f t="shared" si="75"/>
        <v/>
      </c>
    </row>
    <row r="2559" spans="1:17" x14ac:dyDescent="0.2">
      <c r="A2559" s="363" t="str">
        <f t="shared" si="74"/>
        <v/>
      </c>
      <c r="B2559" s="348"/>
      <c r="C2559" s="372"/>
      <c r="D2559" s="350"/>
      <c r="E2559" s="350"/>
      <c r="F2559" s="351"/>
      <c r="G2559" s="350"/>
      <c r="H2559" s="350"/>
      <c r="I2559" s="354"/>
      <c r="J2559" s="353"/>
      <c r="K2559" s="353"/>
      <c r="L2559" s="354"/>
      <c r="M2559" s="353"/>
      <c r="N2559" s="371"/>
      <c r="O2559" s="70">
        <f t="shared" si="76"/>
        <v>0</v>
      </c>
      <c r="P2559" s="70">
        <f t="shared" si="76"/>
        <v>0</v>
      </c>
      <c r="Q2559" s="92" t="str">
        <f t="shared" si="75"/>
        <v/>
      </c>
    </row>
    <row r="2560" spans="1:17" x14ac:dyDescent="0.2">
      <c r="A2560" s="363" t="str">
        <f t="shared" si="74"/>
        <v/>
      </c>
      <c r="B2560" s="348"/>
      <c r="C2560" s="372"/>
      <c r="D2560" s="350"/>
      <c r="E2560" s="350"/>
      <c r="F2560" s="351"/>
      <c r="G2560" s="350"/>
      <c r="H2560" s="350"/>
      <c r="I2560" s="354"/>
      <c r="J2560" s="353"/>
      <c r="K2560" s="353"/>
      <c r="L2560" s="354"/>
      <c r="M2560" s="353"/>
      <c r="N2560" s="371"/>
      <c r="O2560" s="70">
        <f t="shared" si="76"/>
        <v>0</v>
      </c>
      <c r="P2560" s="70">
        <f t="shared" si="76"/>
        <v>0</v>
      </c>
      <c r="Q2560" s="135" t="str">
        <f t="shared" si="75"/>
        <v/>
      </c>
    </row>
    <row r="2561" spans="1:17" x14ac:dyDescent="0.2">
      <c r="A2561" s="363" t="str">
        <f t="shared" si="74"/>
        <v/>
      </c>
      <c r="B2561" s="348"/>
      <c r="C2561" s="372"/>
      <c r="D2561" s="350"/>
      <c r="E2561" s="350"/>
      <c r="F2561" s="351"/>
      <c r="G2561" s="350"/>
      <c r="H2561" s="350"/>
      <c r="I2561" s="354"/>
      <c r="J2561" s="353"/>
      <c r="K2561" s="353"/>
      <c r="L2561" s="354"/>
      <c r="M2561" s="353"/>
      <c r="N2561" s="371"/>
      <c r="O2561" s="317">
        <f t="shared" si="76"/>
        <v>0</v>
      </c>
      <c r="P2561" s="317">
        <f t="shared" si="76"/>
        <v>0</v>
      </c>
      <c r="Q2561" s="318" t="str">
        <f t="shared" si="75"/>
        <v/>
      </c>
    </row>
    <row r="2562" spans="1:17" x14ac:dyDescent="0.2">
      <c r="A2562" s="363" t="str">
        <f t="shared" si="74"/>
        <v/>
      </c>
      <c r="B2562" s="348"/>
      <c r="C2562" s="372"/>
      <c r="D2562" s="350"/>
      <c r="E2562" s="350"/>
      <c r="F2562" s="351"/>
      <c r="G2562" s="350"/>
      <c r="H2562" s="350"/>
      <c r="I2562" s="354"/>
      <c r="J2562" s="353"/>
      <c r="K2562" s="353"/>
      <c r="L2562" s="354"/>
      <c r="M2562" s="353"/>
      <c r="N2562" s="371"/>
      <c r="O2562" s="70">
        <f t="shared" si="76"/>
        <v>0</v>
      </c>
      <c r="P2562" s="70">
        <f t="shared" si="76"/>
        <v>0</v>
      </c>
      <c r="Q2562" s="92" t="str">
        <f t="shared" si="75"/>
        <v/>
      </c>
    </row>
    <row r="2563" spans="1:17" x14ac:dyDescent="0.2">
      <c r="A2563" s="363" t="str">
        <f t="shared" si="74"/>
        <v/>
      </c>
      <c r="B2563" s="348"/>
      <c r="C2563" s="372"/>
      <c r="D2563" s="350"/>
      <c r="E2563" s="350"/>
      <c r="F2563" s="351"/>
      <c r="G2563" s="350"/>
      <c r="H2563" s="350"/>
      <c r="I2563" s="354"/>
      <c r="J2563" s="353"/>
      <c r="K2563" s="353"/>
      <c r="L2563" s="354"/>
      <c r="M2563" s="353"/>
      <c r="N2563" s="371"/>
      <c r="O2563" s="70">
        <f t="shared" si="76"/>
        <v>0</v>
      </c>
      <c r="P2563" s="70">
        <f t="shared" si="76"/>
        <v>0</v>
      </c>
      <c r="Q2563" s="92" t="str">
        <f t="shared" si="75"/>
        <v/>
      </c>
    </row>
    <row r="2564" spans="1:17" x14ac:dyDescent="0.2">
      <c r="A2564" s="363" t="str">
        <f t="shared" si="74"/>
        <v/>
      </c>
      <c r="B2564" s="348"/>
      <c r="C2564" s="372"/>
      <c r="D2564" s="350"/>
      <c r="E2564" s="350"/>
      <c r="F2564" s="351"/>
      <c r="G2564" s="350"/>
      <c r="H2564" s="350"/>
      <c r="I2564" s="354"/>
      <c r="J2564" s="353"/>
      <c r="K2564" s="353"/>
      <c r="L2564" s="354"/>
      <c r="M2564" s="353"/>
      <c r="N2564" s="371"/>
      <c r="O2564" s="70">
        <f t="shared" si="76"/>
        <v>0</v>
      </c>
      <c r="P2564" s="70">
        <f t="shared" si="76"/>
        <v>0</v>
      </c>
      <c r="Q2564" s="135" t="str">
        <f t="shared" si="75"/>
        <v/>
      </c>
    </row>
    <row r="2565" spans="1:17" x14ac:dyDescent="0.2">
      <c r="A2565" s="363" t="str">
        <f t="shared" si="74"/>
        <v/>
      </c>
      <c r="B2565" s="348"/>
      <c r="C2565" s="372"/>
      <c r="D2565" s="350"/>
      <c r="E2565" s="350"/>
      <c r="F2565" s="351"/>
      <c r="G2565" s="350"/>
      <c r="H2565" s="350"/>
      <c r="I2565" s="354"/>
      <c r="J2565" s="353"/>
      <c r="K2565" s="353"/>
      <c r="L2565" s="354"/>
      <c r="M2565" s="353"/>
      <c r="N2565" s="371"/>
      <c r="O2565" s="317">
        <f t="shared" si="76"/>
        <v>0</v>
      </c>
      <c r="P2565" s="317">
        <f t="shared" si="76"/>
        <v>0</v>
      </c>
      <c r="Q2565" s="318" t="str">
        <f t="shared" si="75"/>
        <v/>
      </c>
    </row>
    <row r="2566" spans="1:17" x14ac:dyDescent="0.2">
      <c r="A2566" s="363" t="str">
        <f t="shared" si="74"/>
        <v/>
      </c>
      <c r="B2566" s="348"/>
      <c r="C2566" s="372"/>
      <c r="D2566" s="350"/>
      <c r="E2566" s="350"/>
      <c r="F2566" s="351"/>
      <c r="G2566" s="350"/>
      <c r="H2566" s="350"/>
      <c r="I2566" s="354"/>
      <c r="J2566" s="353"/>
      <c r="K2566" s="353"/>
      <c r="L2566" s="354"/>
      <c r="M2566" s="353"/>
      <c r="N2566" s="371"/>
      <c r="O2566" s="70">
        <f t="shared" si="76"/>
        <v>0</v>
      </c>
      <c r="P2566" s="70">
        <f t="shared" si="76"/>
        <v>0</v>
      </c>
      <c r="Q2566" s="92" t="str">
        <f t="shared" si="75"/>
        <v/>
      </c>
    </row>
    <row r="2567" spans="1:17" x14ac:dyDescent="0.2">
      <c r="A2567" s="363" t="str">
        <f t="shared" si="74"/>
        <v/>
      </c>
      <c r="B2567" s="348"/>
      <c r="C2567" s="372"/>
      <c r="D2567" s="350"/>
      <c r="E2567" s="350"/>
      <c r="F2567" s="351"/>
      <c r="G2567" s="350"/>
      <c r="H2567" s="350"/>
      <c r="I2567" s="354"/>
      <c r="J2567" s="353"/>
      <c r="K2567" s="353"/>
      <c r="L2567" s="354"/>
      <c r="M2567" s="353"/>
      <c r="N2567" s="371"/>
      <c r="O2567" s="70">
        <f t="shared" si="76"/>
        <v>0</v>
      </c>
      <c r="P2567" s="70">
        <f t="shared" si="76"/>
        <v>0</v>
      </c>
      <c r="Q2567" s="92" t="str">
        <f t="shared" si="75"/>
        <v/>
      </c>
    </row>
    <row r="2568" spans="1:17" x14ac:dyDescent="0.2">
      <c r="A2568" s="363" t="str">
        <f t="shared" si="74"/>
        <v/>
      </c>
      <c r="B2568" s="348"/>
      <c r="C2568" s="372"/>
      <c r="D2568" s="350"/>
      <c r="E2568" s="350"/>
      <c r="F2568" s="351"/>
      <c r="G2568" s="350"/>
      <c r="H2568" s="350"/>
      <c r="I2568" s="354"/>
      <c r="J2568" s="353"/>
      <c r="K2568" s="353"/>
      <c r="L2568" s="354"/>
      <c r="M2568" s="353"/>
      <c r="N2568" s="371"/>
      <c r="O2568" s="70">
        <f t="shared" si="76"/>
        <v>0</v>
      </c>
      <c r="P2568" s="70">
        <f t="shared" si="76"/>
        <v>0</v>
      </c>
      <c r="Q2568" s="135" t="str">
        <f t="shared" si="75"/>
        <v/>
      </c>
    </row>
    <row r="2569" spans="1:17" x14ac:dyDescent="0.2">
      <c r="A2569" s="363" t="str">
        <f t="shared" si="74"/>
        <v/>
      </c>
      <c r="B2569" s="348"/>
      <c r="C2569" s="372"/>
      <c r="D2569" s="350"/>
      <c r="E2569" s="350"/>
      <c r="F2569" s="351"/>
      <c r="G2569" s="350"/>
      <c r="H2569" s="350"/>
      <c r="I2569" s="354"/>
      <c r="J2569" s="353"/>
      <c r="K2569" s="353"/>
      <c r="L2569" s="354"/>
      <c r="M2569" s="353"/>
      <c r="N2569" s="371"/>
      <c r="O2569" s="317">
        <f t="shared" si="76"/>
        <v>0</v>
      </c>
      <c r="P2569" s="317">
        <f t="shared" si="76"/>
        <v>0</v>
      </c>
      <c r="Q2569" s="318" t="str">
        <f t="shared" si="75"/>
        <v/>
      </c>
    </row>
    <row r="2570" spans="1:17" x14ac:dyDescent="0.2">
      <c r="A2570" s="363" t="str">
        <f t="shared" si="74"/>
        <v/>
      </c>
      <c r="B2570" s="348"/>
      <c r="C2570" s="372"/>
      <c r="D2570" s="350"/>
      <c r="E2570" s="350"/>
      <c r="F2570" s="351"/>
      <c r="G2570" s="350"/>
      <c r="H2570" s="350"/>
      <c r="I2570" s="354"/>
      <c r="J2570" s="353"/>
      <c r="K2570" s="353"/>
      <c r="L2570" s="354"/>
      <c r="M2570" s="353"/>
      <c r="N2570" s="371"/>
      <c r="O2570" s="70">
        <f t="shared" si="76"/>
        <v>0</v>
      </c>
      <c r="P2570" s="70">
        <f t="shared" si="76"/>
        <v>0</v>
      </c>
      <c r="Q2570" s="92" t="str">
        <f t="shared" si="75"/>
        <v/>
      </c>
    </row>
    <row r="2571" spans="1:17" x14ac:dyDescent="0.2">
      <c r="A2571" s="363" t="str">
        <f t="shared" si="74"/>
        <v/>
      </c>
      <c r="B2571" s="348"/>
      <c r="C2571" s="372"/>
      <c r="D2571" s="350"/>
      <c r="E2571" s="350"/>
      <c r="F2571" s="351"/>
      <c r="G2571" s="350"/>
      <c r="H2571" s="350"/>
      <c r="I2571" s="354"/>
      <c r="J2571" s="353"/>
      <c r="K2571" s="353"/>
      <c r="L2571" s="354"/>
      <c r="M2571" s="353"/>
      <c r="N2571" s="371"/>
      <c r="O2571" s="70">
        <f t="shared" si="76"/>
        <v>0</v>
      </c>
      <c r="P2571" s="70">
        <f t="shared" si="76"/>
        <v>0</v>
      </c>
      <c r="Q2571" s="92" t="str">
        <f t="shared" si="75"/>
        <v/>
      </c>
    </row>
    <row r="2572" spans="1:17" x14ac:dyDescent="0.2">
      <c r="A2572" s="363" t="str">
        <f t="shared" si="74"/>
        <v/>
      </c>
      <c r="B2572" s="348"/>
      <c r="C2572" s="372"/>
      <c r="D2572" s="350"/>
      <c r="E2572" s="350"/>
      <c r="F2572" s="351"/>
      <c r="G2572" s="350"/>
      <c r="H2572" s="350"/>
      <c r="I2572" s="354"/>
      <c r="J2572" s="353"/>
      <c r="K2572" s="353"/>
      <c r="L2572" s="354"/>
      <c r="M2572" s="353"/>
      <c r="N2572" s="371"/>
      <c r="O2572" s="70">
        <f t="shared" si="76"/>
        <v>0</v>
      </c>
      <c r="P2572" s="70">
        <f t="shared" si="76"/>
        <v>0</v>
      </c>
      <c r="Q2572" s="135" t="str">
        <f t="shared" si="75"/>
        <v/>
      </c>
    </row>
    <row r="2573" spans="1:17" x14ac:dyDescent="0.2">
      <c r="A2573" s="363" t="str">
        <f t="shared" si="74"/>
        <v/>
      </c>
      <c r="B2573" s="348"/>
      <c r="C2573" s="372"/>
      <c r="D2573" s="350"/>
      <c r="E2573" s="350"/>
      <c r="F2573" s="351"/>
      <c r="G2573" s="350"/>
      <c r="H2573" s="350"/>
      <c r="I2573" s="354"/>
      <c r="J2573" s="353"/>
      <c r="K2573" s="353"/>
      <c r="L2573" s="354"/>
      <c r="M2573" s="353"/>
      <c r="N2573" s="371"/>
      <c r="O2573" s="317">
        <f t="shared" si="76"/>
        <v>0</v>
      </c>
      <c r="P2573" s="317">
        <f t="shared" si="76"/>
        <v>0</v>
      </c>
      <c r="Q2573" s="318" t="str">
        <f t="shared" si="75"/>
        <v/>
      </c>
    </row>
    <row r="2574" spans="1:17" x14ac:dyDescent="0.2">
      <c r="A2574" s="363" t="str">
        <f t="shared" si="74"/>
        <v/>
      </c>
      <c r="B2574" s="348"/>
      <c r="C2574" s="372"/>
      <c r="D2574" s="350"/>
      <c r="E2574" s="350"/>
      <c r="F2574" s="351"/>
      <c r="G2574" s="350"/>
      <c r="H2574" s="350"/>
      <c r="I2574" s="354"/>
      <c r="J2574" s="353"/>
      <c r="K2574" s="353"/>
      <c r="L2574" s="354"/>
      <c r="M2574" s="353"/>
      <c r="N2574" s="371"/>
      <c r="O2574" s="70">
        <f t="shared" si="76"/>
        <v>0</v>
      </c>
      <c r="P2574" s="70">
        <f t="shared" si="76"/>
        <v>0</v>
      </c>
      <c r="Q2574" s="92" t="str">
        <f t="shared" si="75"/>
        <v/>
      </c>
    </row>
    <row r="2575" spans="1:17" x14ac:dyDescent="0.2">
      <c r="A2575" s="363" t="str">
        <f t="shared" si="74"/>
        <v/>
      </c>
      <c r="B2575" s="348"/>
      <c r="C2575" s="372"/>
      <c r="D2575" s="350"/>
      <c r="E2575" s="350"/>
      <c r="F2575" s="351"/>
      <c r="G2575" s="350"/>
      <c r="H2575" s="350"/>
      <c r="I2575" s="354"/>
      <c r="J2575" s="353"/>
      <c r="K2575" s="353"/>
      <c r="L2575" s="354"/>
      <c r="M2575" s="353"/>
      <c r="N2575" s="371"/>
      <c r="O2575" s="70">
        <f t="shared" si="76"/>
        <v>0</v>
      </c>
      <c r="P2575" s="70">
        <f t="shared" si="76"/>
        <v>0</v>
      </c>
      <c r="Q2575" s="92" t="str">
        <f t="shared" si="75"/>
        <v/>
      </c>
    </row>
    <row r="2576" spans="1:17" x14ac:dyDescent="0.2">
      <c r="A2576" s="363" t="str">
        <f t="shared" si="74"/>
        <v/>
      </c>
      <c r="B2576" s="348"/>
      <c r="C2576" s="372"/>
      <c r="D2576" s="350"/>
      <c r="E2576" s="350"/>
      <c r="F2576" s="351"/>
      <c r="G2576" s="350"/>
      <c r="H2576" s="350"/>
      <c r="I2576" s="354"/>
      <c r="J2576" s="353"/>
      <c r="K2576" s="353"/>
      <c r="L2576" s="354"/>
      <c r="M2576" s="353"/>
      <c r="N2576" s="371"/>
      <c r="O2576" s="70">
        <f t="shared" si="76"/>
        <v>0</v>
      </c>
      <c r="P2576" s="70">
        <f t="shared" si="76"/>
        <v>0</v>
      </c>
      <c r="Q2576" s="135" t="str">
        <f t="shared" si="75"/>
        <v/>
      </c>
    </row>
    <row r="2577" spans="1:17" x14ac:dyDescent="0.2">
      <c r="A2577" s="363" t="str">
        <f t="shared" si="74"/>
        <v/>
      </c>
      <c r="B2577" s="348"/>
      <c r="C2577" s="372"/>
      <c r="D2577" s="350"/>
      <c r="E2577" s="350"/>
      <c r="F2577" s="351"/>
      <c r="G2577" s="350"/>
      <c r="H2577" s="350"/>
      <c r="I2577" s="354"/>
      <c r="J2577" s="353"/>
      <c r="K2577" s="353"/>
      <c r="L2577" s="354"/>
      <c r="M2577" s="353"/>
      <c r="N2577" s="371"/>
      <c r="O2577" s="317">
        <f t="shared" si="76"/>
        <v>0</v>
      </c>
      <c r="P2577" s="317">
        <f t="shared" si="76"/>
        <v>0</v>
      </c>
      <c r="Q2577" s="318" t="str">
        <f t="shared" si="75"/>
        <v/>
      </c>
    </row>
    <row r="2578" spans="1:17" x14ac:dyDescent="0.2">
      <c r="A2578" s="363" t="str">
        <f t="shared" si="74"/>
        <v/>
      </c>
      <c r="B2578" s="348"/>
      <c r="C2578" s="372"/>
      <c r="D2578" s="350"/>
      <c r="E2578" s="350"/>
      <c r="F2578" s="351"/>
      <c r="G2578" s="350"/>
      <c r="H2578" s="350"/>
      <c r="I2578" s="354"/>
      <c r="J2578" s="353"/>
      <c r="K2578" s="353"/>
      <c r="L2578" s="354"/>
      <c r="M2578" s="353"/>
      <c r="N2578" s="371"/>
      <c r="O2578" s="70">
        <f t="shared" si="76"/>
        <v>0</v>
      </c>
      <c r="P2578" s="70">
        <f t="shared" si="76"/>
        <v>0</v>
      </c>
      <c r="Q2578" s="92" t="str">
        <f t="shared" si="75"/>
        <v/>
      </c>
    </row>
    <row r="2579" spans="1:17" x14ac:dyDescent="0.2">
      <c r="A2579" s="363" t="str">
        <f t="shared" si="74"/>
        <v/>
      </c>
      <c r="B2579" s="348"/>
      <c r="C2579" s="372"/>
      <c r="D2579" s="350"/>
      <c r="E2579" s="350"/>
      <c r="F2579" s="351"/>
      <c r="G2579" s="350"/>
      <c r="H2579" s="350"/>
      <c r="I2579" s="354"/>
      <c r="J2579" s="353"/>
      <c r="K2579" s="353"/>
      <c r="L2579" s="354"/>
      <c r="M2579" s="353"/>
      <c r="N2579" s="371"/>
      <c r="O2579" s="70">
        <f t="shared" si="76"/>
        <v>0</v>
      </c>
      <c r="P2579" s="70">
        <f t="shared" si="76"/>
        <v>0</v>
      </c>
      <c r="Q2579" s="92" t="str">
        <f t="shared" si="75"/>
        <v/>
      </c>
    </row>
    <row r="2580" spans="1:17" x14ac:dyDescent="0.2">
      <c r="A2580" s="363" t="str">
        <f t="shared" si="74"/>
        <v/>
      </c>
      <c r="B2580" s="348"/>
      <c r="C2580" s="372"/>
      <c r="D2580" s="350"/>
      <c r="E2580" s="350"/>
      <c r="F2580" s="351"/>
      <c r="G2580" s="350"/>
      <c r="H2580" s="350"/>
      <c r="I2580" s="354"/>
      <c r="J2580" s="353"/>
      <c r="K2580" s="353"/>
      <c r="L2580" s="354"/>
      <c r="M2580" s="353"/>
      <c r="N2580" s="371"/>
      <c r="O2580" s="70">
        <f t="shared" si="76"/>
        <v>0</v>
      </c>
      <c r="P2580" s="70">
        <f t="shared" si="76"/>
        <v>0</v>
      </c>
      <c r="Q2580" s="135" t="str">
        <f t="shared" si="75"/>
        <v/>
      </c>
    </row>
    <row r="2581" spans="1:17" x14ac:dyDescent="0.2">
      <c r="A2581" s="363" t="str">
        <f t="shared" si="74"/>
        <v/>
      </c>
      <c r="B2581" s="348"/>
      <c r="C2581" s="372"/>
      <c r="D2581" s="350"/>
      <c r="E2581" s="350"/>
      <c r="F2581" s="351"/>
      <c r="G2581" s="350"/>
      <c r="H2581" s="350"/>
      <c r="I2581" s="354"/>
      <c r="J2581" s="353"/>
      <c r="K2581" s="353"/>
      <c r="L2581" s="354"/>
      <c r="M2581" s="353"/>
      <c r="N2581" s="371"/>
      <c r="O2581" s="317">
        <f t="shared" si="76"/>
        <v>0</v>
      </c>
      <c r="P2581" s="317">
        <f t="shared" si="76"/>
        <v>0</v>
      </c>
      <c r="Q2581" s="318" t="str">
        <f t="shared" si="75"/>
        <v/>
      </c>
    </row>
    <row r="2582" spans="1:17" x14ac:dyDescent="0.2">
      <c r="A2582" s="363" t="str">
        <f t="shared" si="74"/>
        <v/>
      </c>
      <c r="B2582" s="348"/>
      <c r="C2582" s="372"/>
      <c r="D2582" s="350"/>
      <c r="E2582" s="350"/>
      <c r="F2582" s="351"/>
      <c r="G2582" s="350"/>
      <c r="H2582" s="350"/>
      <c r="I2582" s="354"/>
      <c r="J2582" s="353"/>
      <c r="K2582" s="353"/>
      <c r="L2582" s="354"/>
      <c r="M2582" s="353"/>
      <c r="N2582" s="371"/>
      <c r="O2582" s="70">
        <f t="shared" si="76"/>
        <v>0</v>
      </c>
      <c r="P2582" s="70">
        <f t="shared" si="76"/>
        <v>0</v>
      </c>
      <c r="Q2582" s="92" t="str">
        <f t="shared" si="75"/>
        <v/>
      </c>
    </row>
    <row r="2583" spans="1:17" x14ac:dyDescent="0.2">
      <c r="A2583" s="363" t="str">
        <f t="shared" si="74"/>
        <v/>
      </c>
      <c r="B2583" s="348"/>
      <c r="C2583" s="372"/>
      <c r="D2583" s="350"/>
      <c r="E2583" s="350"/>
      <c r="F2583" s="351"/>
      <c r="G2583" s="350"/>
      <c r="H2583" s="350"/>
      <c r="I2583" s="354"/>
      <c r="J2583" s="353"/>
      <c r="K2583" s="353"/>
      <c r="L2583" s="354"/>
      <c r="M2583" s="353"/>
      <c r="N2583" s="371"/>
      <c r="O2583" s="70">
        <f t="shared" si="76"/>
        <v>0</v>
      </c>
      <c r="P2583" s="70">
        <f t="shared" si="76"/>
        <v>0</v>
      </c>
      <c r="Q2583" s="92" t="str">
        <f t="shared" si="75"/>
        <v/>
      </c>
    </row>
    <row r="2584" spans="1:17" x14ac:dyDescent="0.2">
      <c r="A2584" s="363" t="str">
        <f t="shared" si="74"/>
        <v/>
      </c>
      <c r="B2584" s="348"/>
      <c r="C2584" s="372"/>
      <c r="D2584" s="350"/>
      <c r="E2584" s="350"/>
      <c r="F2584" s="351"/>
      <c r="G2584" s="350"/>
      <c r="H2584" s="350"/>
      <c r="I2584" s="354"/>
      <c r="J2584" s="353"/>
      <c r="K2584" s="353"/>
      <c r="L2584" s="354"/>
      <c r="M2584" s="353"/>
      <c r="N2584" s="371"/>
      <c r="O2584" s="70">
        <f t="shared" si="76"/>
        <v>0</v>
      </c>
      <c r="P2584" s="70">
        <f t="shared" si="76"/>
        <v>0</v>
      </c>
      <c r="Q2584" s="135" t="str">
        <f t="shared" si="75"/>
        <v/>
      </c>
    </row>
    <row r="2585" spans="1:17" x14ac:dyDescent="0.2">
      <c r="A2585" s="363" t="str">
        <f t="shared" si="74"/>
        <v/>
      </c>
      <c r="B2585" s="348"/>
      <c r="C2585" s="372"/>
      <c r="D2585" s="350"/>
      <c r="E2585" s="350"/>
      <c r="F2585" s="351"/>
      <c r="G2585" s="350"/>
      <c r="H2585" s="350"/>
      <c r="I2585" s="354"/>
      <c r="J2585" s="353"/>
      <c r="K2585" s="353"/>
      <c r="L2585" s="354"/>
      <c r="M2585" s="353"/>
      <c r="N2585" s="371"/>
      <c r="O2585" s="317">
        <f t="shared" si="76"/>
        <v>0</v>
      </c>
      <c r="P2585" s="317">
        <f t="shared" si="76"/>
        <v>0</v>
      </c>
      <c r="Q2585" s="318" t="str">
        <f t="shared" si="75"/>
        <v/>
      </c>
    </row>
    <row r="2586" spans="1:17" x14ac:dyDescent="0.2">
      <c r="A2586" s="363" t="str">
        <f t="shared" ref="A2586:A2649" si="77">IF(B2586="","",ROW()-ROW($A$3))</f>
        <v/>
      </c>
      <c r="B2586" s="348"/>
      <c r="C2586" s="372"/>
      <c r="D2586" s="350"/>
      <c r="E2586" s="350"/>
      <c r="F2586" s="351"/>
      <c r="G2586" s="350"/>
      <c r="H2586" s="350"/>
      <c r="I2586" s="354"/>
      <c r="J2586" s="353"/>
      <c r="K2586" s="353"/>
      <c r="L2586" s="354"/>
      <c r="M2586" s="353"/>
      <c r="N2586" s="371"/>
      <c r="O2586" s="70">
        <f t="shared" si="76"/>
        <v>0</v>
      </c>
      <c r="P2586" s="70">
        <f t="shared" si="76"/>
        <v>0</v>
      </c>
      <c r="Q2586" s="92" t="str">
        <f t="shared" ref="Q2586:Q2649" si="78">SUBSTITUTE(D2586," ","_")</f>
        <v/>
      </c>
    </row>
    <row r="2587" spans="1:17" x14ac:dyDescent="0.2">
      <c r="A2587" s="363" t="str">
        <f t="shared" si="77"/>
        <v/>
      </c>
      <c r="B2587" s="348"/>
      <c r="C2587" s="372"/>
      <c r="D2587" s="350"/>
      <c r="E2587" s="350"/>
      <c r="F2587" s="351"/>
      <c r="G2587" s="350"/>
      <c r="H2587" s="350"/>
      <c r="I2587" s="354"/>
      <c r="J2587" s="353"/>
      <c r="K2587" s="353"/>
      <c r="L2587" s="354"/>
      <c r="M2587" s="353"/>
      <c r="N2587" s="371"/>
      <c r="O2587" s="70">
        <f t="shared" si="76"/>
        <v>0</v>
      </c>
      <c r="P2587" s="70">
        <f t="shared" si="76"/>
        <v>0</v>
      </c>
      <c r="Q2587" s="92" t="str">
        <f t="shared" si="78"/>
        <v/>
      </c>
    </row>
    <row r="2588" spans="1:17" x14ac:dyDescent="0.2">
      <c r="A2588" s="363" t="str">
        <f t="shared" si="77"/>
        <v/>
      </c>
      <c r="B2588" s="348"/>
      <c r="C2588" s="372"/>
      <c r="D2588" s="350"/>
      <c r="E2588" s="350"/>
      <c r="F2588" s="351"/>
      <c r="G2588" s="350"/>
      <c r="H2588" s="350"/>
      <c r="I2588" s="354"/>
      <c r="J2588" s="353"/>
      <c r="K2588" s="353"/>
      <c r="L2588" s="354"/>
      <c r="M2588" s="353"/>
      <c r="N2588" s="371"/>
      <c r="O2588" s="70">
        <f t="shared" si="76"/>
        <v>0</v>
      </c>
      <c r="P2588" s="70">
        <f t="shared" si="76"/>
        <v>0</v>
      </c>
      <c r="Q2588" s="135" t="str">
        <f t="shared" si="78"/>
        <v/>
      </c>
    </row>
    <row r="2589" spans="1:17" x14ac:dyDescent="0.2">
      <c r="A2589" s="363" t="str">
        <f t="shared" si="77"/>
        <v/>
      </c>
      <c r="B2589" s="348"/>
      <c r="C2589" s="372"/>
      <c r="D2589" s="350"/>
      <c r="E2589" s="350"/>
      <c r="F2589" s="351"/>
      <c r="G2589" s="350"/>
      <c r="H2589" s="350"/>
      <c r="I2589" s="354"/>
      <c r="J2589" s="353"/>
      <c r="K2589" s="353"/>
      <c r="L2589" s="354"/>
      <c r="M2589" s="353"/>
      <c r="N2589" s="371"/>
      <c r="O2589" s="317">
        <f t="shared" si="76"/>
        <v>0</v>
      </c>
      <c r="P2589" s="317">
        <f t="shared" si="76"/>
        <v>0</v>
      </c>
      <c r="Q2589" s="318" t="str">
        <f t="shared" si="78"/>
        <v/>
      </c>
    </row>
    <row r="2590" spans="1:17" x14ac:dyDescent="0.2">
      <c r="A2590" s="363" t="str">
        <f t="shared" si="77"/>
        <v/>
      </c>
      <c r="B2590" s="348"/>
      <c r="C2590" s="372"/>
      <c r="D2590" s="350"/>
      <c r="E2590" s="350"/>
      <c r="F2590" s="351"/>
      <c r="G2590" s="350"/>
      <c r="H2590" s="350"/>
      <c r="I2590" s="354"/>
      <c r="J2590" s="353"/>
      <c r="K2590" s="353"/>
      <c r="L2590" s="354"/>
      <c r="M2590" s="353"/>
      <c r="N2590" s="371"/>
      <c r="O2590" s="70">
        <f t="shared" si="76"/>
        <v>0</v>
      </c>
      <c r="P2590" s="70">
        <f t="shared" si="76"/>
        <v>0</v>
      </c>
      <c r="Q2590" s="92" t="str">
        <f t="shared" si="78"/>
        <v/>
      </c>
    </row>
    <row r="2591" spans="1:17" x14ac:dyDescent="0.2">
      <c r="A2591" s="363" t="str">
        <f t="shared" si="77"/>
        <v/>
      </c>
      <c r="B2591" s="348"/>
      <c r="C2591" s="372"/>
      <c r="D2591" s="350"/>
      <c r="E2591" s="350"/>
      <c r="F2591" s="351"/>
      <c r="G2591" s="350"/>
      <c r="H2591" s="350"/>
      <c r="I2591" s="354"/>
      <c r="J2591" s="353"/>
      <c r="K2591" s="353"/>
      <c r="L2591" s="354"/>
      <c r="M2591" s="353"/>
      <c r="N2591" s="371"/>
      <c r="O2591" s="70">
        <f t="shared" si="76"/>
        <v>0</v>
      </c>
      <c r="P2591" s="70">
        <f t="shared" si="76"/>
        <v>0</v>
      </c>
      <c r="Q2591" s="92" t="str">
        <f t="shared" si="78"/>
        <v/>
      </c>
    </row>
    <row r="2592" spans="1:17" x14ac:dyDescent="0.2">
      <c r="A2592" s="363" t="str">
        <f t="shared" si="77"/>
        <v/>
      </c>
      <c r="B2592" s="348"/>
      <c r="C2592" s="372"/>
      <c r="D2592" s="350"/>
      <c r="E2592" s="350"/>
      <c r="F2592" s="351"/>
      <c r="G2592" s="350"/>
      <c r="H2592" s="350"/>
      <c r="I2592" s="354"/>
      <c r="J2592" s="353"/>
      <c r="K2592" s="353"/>
      <c r="L2592" s="354"/>
      <c r="M2592" s="353"/>
      <c r="N2592" s="371"/>
      <c r="O2592" s="70">
        <f t="shared" si="76"/>
        <v>0</v>
      </c>
      <c r="P2592" s="70">
        <f t="shared" si="76"/>
        <v>0</v>
      </c>
      <c r="Q2592" s="135" t="str">
        <f t="shared" si="78"/>
        <v/>
      </c>
    </row>
    <row r="2593" spans="1:17" x14ac:dyDescent="0.2">
      <c r="A2593" s="363" t="str">
        <f t="shared" si="77"/>
        <v/>
      </c>
      <c r="B2593" s="348"/>
      <c r="C2593" s="372"/>
      <c r="D2593" s="350"/>
      <c r="E2593" s="350"/>
      <c r="F2593" s="351"/>
      <c r="G2593" s="350"/>
      <c r="H2593" s="350"/>
      <c r="I2593" s="354"/>
      <c r="J2593" s="353"/>
      <c r="K2593" s="353"/>
      <c r="L2593" s="354"/>
      <c r="M2593" s="353"/>
      <c r="N2593" s="371"/>
      <c r="O2593" s="317">
        <f t="shared" si="76"/>
        <v>0</v>
      </c>
      <c r="P2593" s="317">
        <f t="shared" si="76"/>
        <v>0</v>
      </c>
      <c r="Q2593" s="318" t="str">
        <f t="shared" si="78"/>
        <v/>
      </c>
    </row>
    <row r="2594" spans="1:17" x14ac:dyDescent="0.2">
      <c r="A2594" s="363" t="str">
        <f t="shared" si="77"/>
        <v/>
      </c>
      <c r="B2594" s="348"/>
      <c r="C2594" s="372"/>
      <c r="D2594" s="350"/>
      <c r="E2594" s="350"/>
      <c r="F2594" s="351"/>
      <c r="G2594" s="350"/>
      <c r="H2594" s="350"/>
      <c r="I2594" s="354"/>
      <c r="J2594" s="353"/>
      <c r="K2594" s="353"/>
      <c r="L2594" s="354"/>
      <c r="M2594" s="353"/>
      <c r="N2594" s="371"/>
      <c r="O2594" s="70">
        <f t="shared" si="76"/>
        <v>0</v>
      </c>
      <c r="P2594" s="70">
        <f t="shared" si="76"/>
        <v>0</v>
      </c>
      <c r="Q2594" s="92" t="str">
        <f t="shared" si="78"/>
        <v/>
      </c>
    </row>
    <row r="2595" spans="1:17" x14ac:dyDescent="0.2">
      <c r="A2595" s="363" t="str">
        <f t="shared" si="77"/>
        <v/>
      </c>
      <c r="B2595" s="348"/>
      <c r="C2595" s="372"/>
      <c r="D2595" s="350"/>
      <c r="E2595" s="350"/>
      <c r="F2595" s="351"/>
      <c r="G2595" s="350"/>
      <c r="H2595" s="350"/>
      <c r="I2595" s="354"/>
      <c r="J2595" s="353"/>
      <c r="K2595" s="353"/>
      <c r="L2595" s="354"/>
      <c r="M2595" s="353"/>
      <c r="N2595" s="371"/>
      <c r="O2595" s="70">
        <f t="shared" si="76"/>
        <v>0</v>
      </c>
      <c r="P2595" s="70">
        <f t="shared" si="76"/>
        <v>0</v>
      </c>
      <c r="Q2595" s="92" t="str">
        <f t="shared" si="78"/>
        <v/>
      </c>
    </row>
    <row r="2596" spans="1:17" x14ac:dyDescent="0.2">
      <c r="A2596" s="363" t="str">
        <f t="shared" si="77"/>
        <v/>
      </c>
      <c r="B2596" s="348"/>
      <c r="C2596" s="372"/>
      <c r="D2596" s="350"/>
      <c r="E2596" s="350"/>
      <c r="F2596" s="351"/>
      <c r="G2596" s="350"/>
      <c r="H2596" s="350"/>
      <c r="I2596" s="354"/>
      <c r="J2596" s="353"/>
      <c r="K2596" s="353"/>
      <c r="L2596" s="354"/>
      <c r="M2596" s="353"/>
      <c r="N2596" s="371"/>
      <c r="O2596" s="70">
        <f t="shared" si="76"/>
        <v>0</v>
      </c>
      <c r="P2596" s="70">
        <f t="shared" si="76"/>
        <v>0</v>
      </c>
      <c r="Q2596" s="135" t="str">
        <f t="shared" si="78"/>
        <v/>
      </c>
    </row>
    <row r="2597" spans="1:17" x14ac:dyDescent="0.2">
      <c r="A2597" s="363" t="str">
        <f t="shared" si="77"/>
        <v/>
      </c>
      <c r="B2597" s="348"/>
      <c r="C2597" s="372"/>
      <c r="D2597" s="350"/>
      <c r="E2597" s="350"/>
      <c r="F2597" s="351"/>
      <c r="G2597" s="350"/>
      <c r="H2597" s="350"/>
      <c r="I2597" s="354"/>
      <c r="J2597" s="353"/>
      <c r="K2597" s="353"/>
      <c r="L2597" s="354"/>
      <c r="M2597" s="353"/>
      <c r="N2597" s="371"/>
      <c r="O2597" s="317">
        <f t="shared" si="76"/>
        <v>0</v>
      </c>
      <c r="P2597" s="317">
        <f t="shared" si="76"/>
        <v>0</v>
      </c>
      <c r="Q2597" s="318" t="str">
        <f t="shared" si="78"/>
        <v/>
      </c>
    </row>
    <row r="2598" spans="1:17" x14ac:dyDescent="0.2">
      <c r="A2598" s="363" t="str">
        <f t="shared" si="77"/>
        <v/>
      </c>
      <c r="B2598" s="348"/>
      <c r="C2598" s="372"/>
      <c r="D2598" s="350"/>
      <c r="E2598" s="350"/>
      <c r="F2598" s="351"/>
      <c r="G2598" s="350"/>
      <c r="H2598" s="350"/>
      <c r="I2598" s="354"/>
      <c r="J2598" s="353"/>
      <c r="K2598" s="353"/>
      <c r="L2598" s="354"/>
      <c r="M2598" s="353"/>
      <c r="N2598" s="371"/>
      <c r="O2598" s="70">
        <f t="shared" si="76"/>
        <v>0</v>
      </c>
      <c r="P2598" s="70">
        <f t="shared" si="76"/>
        <v>0</v>
      </c>
      <c r="Q2598" s="92" t="str">
        <f t="shared" si="78"/>
        <v/>
      </c>
    </row>
    <row r="2599" spans="1:17" x14ac:dyDescent="0.2">
      <c r="A2599" s="363" t="str">
        <f t="shared" si="77"/>
        <v/>
      </c>
      <c r="B2599" s="348"/>
      <c r="C2599" s="372"/>
      <c r="D2599" s="350"/>
      <c r="E2599" s="350"/>
      <c r="F2599" s="351"/>
      <c r="G2599" s="350"/>
      <c r="H2599" s="350"/>
      <c r="I2599" s="354"/>
      <c r="J2599" s="353"/>
      <c r="K2599" s="353"/>
      <c r="L2599" s="354"/>
      <c r="M2599" s="353"/>
      <c r="N2599" s="371"/>
      <c r="O2599" s="70">
        <f t="shared" si="76"/>
        <v>0</v>
      </c>
      <c r="P2599" s="70">
        <f t="shared" si="76"/>
        <v>0</v>
      </c>
      <c r="Q2599" s="92" t="str">
        <f t="shared" si="78"/>
        <v/>
      </c>
    </row>
    <row r="2600" spans="1:17" x14ac:dyDescent="0.2">
      <c r="A2600" s="363" t="str">
        <f t="shared" si="77"/>
        <v/>
      </c>
      <c r="B2600" s="348"/>
      <c r="C2600" s="372"/>
      <c r="D2600" s="350"/>
      <c r="E2600" s="350"/>
      <c r="F2600" s="351"/>
      <c r="G2600" s="350"/>
      <c r="H2600" s="350"/>
      <c r="I2600" s="354"/>
      <c r="J2600" s="353"/>
      <c r="K2600" s="353"/>
      <c r="L2600" s="354"/>
      <c r="M2600" s="353"/>
      <c r="N2600" s="371"/>
      <c r="O2600" s="70">
        <f t="shared" si="76"/>
        <v>0</v>
      </c>
      <c r="P2600" s="70">
        <f t="shared" si="76"/>
        <v>0</v>
      </c>
      <c r="Q2600" s="135" t="str">
        <f t="shared" si="78"/>
        <v/>
      </c>
    </row>
    <row r="2601" spans="1:17" x14ac:dyDescent="0.2">
      <c r="A2601" s="363" t="str">
        <f t="shared" si="77"/>
        <v/>
      </c>
      <c r="B2601" s="348"/>
      <c r="C2601" s="372"/>
      <c r="D2601" s="350"/>
      <c r="E2601" s="350"/>
      <c r="F2601" s="351"/>
      <c r="G2601" s="350"/>
      <c r="H2601" s="350"/>
      <c r="I2601" s="354"/>
      <c r="J2601" s="353"/>
      <c r="K2601" s="353"/>
      <c r="L2601" s="354"/>
      <c r="M2601" s="353"/>
      <c r="N2601" s="371"/>
      <c r="O2601" s="317">
        <f t="shared" si="76"/>
        <v>0</v>
      </c>
      <c r="P2601" s="317">
        <f t="shared" si="76"/>
        <v>0</v>
      </c>
      <c r="Q2601" s="318" t="str">
        <f t="shared" si="78"/>
        <v/>
      </c>
    </row>
    <row r="2602" spans="1:17" x14ac:dyDescent="0.2">
      <c r="A2602" s="363" t="str">
        <f t="shared" si="77"/>
        <v/>
      </c>
      <c r="B2602" s="348"/>
      <c r="C2602" s="372"/>
      <c r="D2602" s="350"/>
      <c r="E2602" s="350"/>
      <c r="F2602" s="351"/>
      <c r="G2602" s="350"/>
      <c r="H2602" s="350"/>
      <c r="I2602" s="354"/>
      <c r="J2602" s="353"/>
      <c r="K2602" s="353"/>
      <c r="L2602" s="354"/>
      <c r="M2602" s="353"/>
      <c r="N2602" s="371"/>
      <c r="O2602" s="70">
        <f t="shared" si="76"/>
        <v>0</v>
      </c>
      <c r="P2602" s="70">
        <f t="shared" si="76"/>
        <v>0</v>
      </c>
      <c r="Q2602" s="92" t="str">
        <f t="shared" si="78"/>
        <v/>
      </c>
    </row>
    <row r="2603" spans="1:17" x14ac:dyDescent="0.2">
      <c r="A2603" s="363" t="str">
        <f t="shared" si="77"/>
        <v/>
      </c>
      <c r="B2603" s="348"/>
      <c r="C2603" s="372"/>
      <c r="D2603" s="350"/>
      <c r="E2603" s="350"/>
      <c r="F2603" s="351"/>
      <c r="G2603" s="350"/>
      <c r="H2603" s="350"/>
      <c r="I2603" s="354"/>
      <c r="J2603" s="353"/>
      <c r="K2603" s="353"/>
      <c r="L2603" s="354"/>
      <c r="M2603" s="353"/>
      <c r="N2603" s="371"/>
      <c r="O2603" s="70">
        <f t="shared" si="76"/>
        <v>0</v>
      </c>
      <c r="P2603" s="70">
        <f t="shared" si="76"/>
        <v>0</v>
      </c>
      <c r="Q2603" s="92" t="str">
        <f t="shared" si="78"/>
        <v/>
      </c>
    </row>
    <row r="2604" spans="1:17" x14ac:dyDescent="0.2">
      <c r="A2604" s="363" t="str">
        <f t="shared" si="77"/>
        <v/>
      </c>
      <c r="B2604" s="348"/>
      <c r="C2604" s="372"/>
      <c r="D2604" s="350"/>
      <c r="E2604" s="350"/>
      <c r="F2604" s="351"/>
      <c r="G2604" s="350"/>
      <c r="H2604" s="350"/>
      <c r="I2604" s="354"/>
      <c r="J2604" s="353"/>
      <c r="K2604" s="353"/>
      <c r="L2604" s="354"/>
      <c r="M2604" s="353"/>
      <c r="N2604" s="371"/>
      <c r="O2604" s="70">
        <f t="shared" si="76"/>
        <v>0</v>
      </c>
      <c r="P2604" s="70">
        <f t="shared" si="76"/>
        <v>0</v>
      </c>
      <c r="Q2604" s="135" t="str">
        <f t="shared" si="78"/>
        <v/>
      </c>
    </row>
    <row r="2605" spans="1:17" x14ac:dyDescent="0.2">
      <c r="A2605" s="363" t="str">
        <f t="shared" si="77"/>
        <v/>
      </c>
      <c r="B2605" s="348"/>
      <c r="C2605" s="372"/>
      <c r="D2605" s="350"/>
      <c r="E2605" s="350"/>
      <c r="F2605" s="351"/>
      <c r="G2605" s="350"/>
      <c r="H2605" s="350"/>
      <c r="I2605" s="354"/>
      <c r="J2605" s="353"/>
      <c r="K2605" s="353"/>
      <c r="L2605" s="354"/>
      <c r="M2605" s="353"/>
      <c r="N2605" s="371"/>
      <c r="O2605" s="317">
        <f t="shared" ref="O2605:P2668" si="79">IF(B2605=0,0,IF(YEAR(B2605)=$P$1,MONTH(B2605)-$O$1+1,(YEAR(B2605)-$P$1)*12-$O$1+1+MONTH(B2605)))</f>
        <v>0</v>
      </c>
      <c r="P2605" s="317">
        <f t="shared" si="79"/>
        <v>0</v>
      </c>
      <c r="Q2605" s="318" t="str">
        <f t="shared" si="78"/>
        <v/>
      </c>
    </row>
    <row r="2606" spans="1:17" x14ac:dyDescent="0.2">
      <c r="A2606" s="363" t="str">
        <f t="shared" si="77"/>
        <v/>
      </c>
      <c r="B2606" s="348"/>
      <c r="C2606" s="372"/>
      <c r="D2606" s="350"/>
      <c r="E2606" s="350"/>
      <c r="F2606" s="351"/>
      <c r="G2606" s="350"/>
      <c r="H2606" s="350"/>
      <c r="I2606" s="354"/>
      <c r="J2606" s="353"/>
      <c r="K2606" s="353"/>
      <c r="L2606" s="354"/>
      <c r="M2606" s="353"/>
      <c r="N2606" s="371"/>
      <c r="O2606" s="70">
        <f t="shared" si="79"/>
        <v>0</v>
      </c>
      <c r="P2606" s="70">
        <f t="shared" si="79"/>
        <v>0</v>
      </c>
      <c r="Q2606" s="92" t="str">
        <f t="shared" si="78"/>
        <v/>
      </c>
    </row>
    <row r="2607" spans="1:17" s="325" customFormat="1" x14ac:dyDescent="0.2">
      <c r="A2607" s="363" t="str">
        <f t="shared" si="77"/>
        <v/>
      </c>
      <c r="B2607" s="381"/>
      <c r="C2607" s="382"/>
      <c r="D2607" s="380"/>
      <c r="E2607" s="380"/>
      <c r="F2607" s="383"/>
      <c r="G2607" s="380"/>
      <c r="H2607" s="380"/>
      <c r="I2607" s="384"/>
      <c r="J2607" s="384"/>
      <c r="K2607" s="384"/>
      <c r="L2607" s="384"/>
      <c r="M2607" s="384"/>
      <c r="N2607" s="385"/>
      <c r="O2607" s="70">
        <f t="shared" si="79"/>
        <v>0</v>
      </c>
      <c r="P2607" s="70">
        <f t="shared" si="79"/>
        <v>0</v>
      </c>
      <c r="Q2607" s="92" t="str">
        <f t="shared" si="78"/>
        <v/>
      </c>
    </row>
    <row r="2608" spans="1:17" x14ac:dyDescent="0.2">
      <c r="A2608" s="363" t="str">
        <f t="shared" si="77"/>
        <v/>
      </c>
      <c r="B2608" s="348"/>
      <c r="C2608" s="372"/>
      <c r="D2608" s="350"/>
      <c r="E2608" s="350"/>
      <c r="F2608" s="351"/>
      <c r="G2608" s="350"/>
      <c r="H2608" s="350"/>
      <c r="I2608" s="354"/>
      <c r="J2608" s="353"/>
      <c r="K2608" s="353"/>
      <c r="L2608" s="354"/>
      <c r="M2608" s="353"/>
      <c r="N2608" s="371"/>
      <c r="O2608" s="70">
        <f t="shared" si="79"/>
        <v>0</v>
      </c>
      <c r="P2608" s="70">
        <f t="shared" si="79"/>
        <v>0</v>
      </c>
      <c r="Q2608" s="135" t="str">
        <f t="shared" si="78"/>
        <v/>
      </c>
    </row>
    <row r="2609" spans="1:17" x14ac:dyDescent="0.2">
      <c r="A2609" s="363" t="str">
        <f t="shared" si="77"/>
        <v/>
      </c>
      <c r="B2609" s="348"/>
      <c r="C2609" s="372"/>
      <c r="D2609" s="350"/>
      <c r="E2609" s="350"/>
      <c r="F2609" s="351"/>
      <c r="G2609" s="350"/>
      <c r="H2609" s="350"/>
      <c r="I2609" s="354"/>
      <c r="J2609" s="353"/>
      <c r="K2609" s="353"/>
      <c r="L2609" s="354"/>
      <c r="M2609" s="353"/>
      <c r="N2609" s="371"/>
      <c r="O2609" s="317">
        <f t="shared" si="79"/>
        <v>0</v>
      </c>
      <c r="P2609" s="317">
        <f t="shared" si="79"/>
        <v>0</v>
      </c>
      <c r="Q2609" s="318" t="str">
        <f t="shared" si="78"/>
        <v/>
      </c>
    </row>
    <row r="2610" spans="1:17" x14ac:dyDescent="0.2">
      <c r="A2610" s="363" t="str">
        <f t="shared" si="77"/>
        <v/>
      </c>
      <c r="B2610" s="348"/>
      <c r="C2610" s="372"/>
      <c r="D2610" s="350"/>
      <c r="E2610" s="350"/>
      <c r="F2610" s="351"/>
      <c r="G2610" s="350"/>
      <c r="H2610" s="350"/>
      <c r="I2610" s="354"/>
      <c r="J2610" s="353"/>
      <c r="K2610" s="353"/>
      <c r="L2610" s="354"/>
      <c r="M2610" s="353"/>
      <c r="N2610" s="371"/>
      <c r="O2610" s="70">
        <f t="shared" si="79"/>
        <v>0</v>
      </c>
      <c r="P2610" s="70">
        <f t="shared" si="79"/>
        <v>0</v>
      </c>
      <c r="Q2610" s="92" t="str">
        <f t="shared" si="78"/>
        <v/>
      </c>
    </row>
    <row r="2611" spans="1:17" x14ac:dyDescent="0.2">
      <c r="A2611" s="363" t="str">
        <f t="shared" si="77"/>
        <v/>
      </c>
      <c r="B2611" s="348"/>
      <c r="C2611" s="372"/>
      <c r="D2611" s="350"/>
      <c r="E2611" s="350"/>
      <c r="F2611" s="351"/>
      <c r="G2611" s="350"/>
      <c r="H2611" s="350"/>
      <c r="I2611" s="354"/>
      <c r="J2611" s="353"/>
      <c r="K2611" s="353"/>
      <c r="L2611" s="354"/>
      <c r="M2611" s="353"/>
      <c r="N2611" s="371"/>
      <c r="O2611" s="70">
        <f t="shared" si="79"/>
        <v>0</v>
      </c>
      <c r="P2611" s="70">
        <f t="shared" si="79"/>
        <v>0</v>
      </c>
      <c r="Q2611" s="92" t="str">
        <f t="shared" si="78"/>
        <v/>
      </c>
    </row>
    <row r="2612" spans="1:17" x14ac:dyDescent="0.2">
      <c r="A2612" s="363" t="str">
        <f t="shared" si="77"/>
        <v/>
      </c>
      <c r="B2612" s="348"/>
      <c r="C2612" s="372"/>
      <c r="D2612" s="350"/>
      <c r="E2612" s="350"/>
      <c r="F2612" s="351"/>
      <c r="G2612" s="350"/>
      <c r="H2612" s="350"/>
      <c r="I2612" s="354"/>
      <c r="J2612" s="353"/>
      <c r="K2612" s="353"/>
      <c r="L2612" s="354"/>
      <c r="M2612" s="353"/>
      <c r="N2612" s="371"/>
      <c r="O2612" s="70">
        <f t="shared" si="79"/>
        <v>0</v>
      </c>
      <c r="P2612" s="70">
        <f t="shared" si="79"/>
        <v>0</v>
      </c>
      <c r="Q2612" s="135" t="str">
        <f t="shared" si="78"/>
        <v/>
      </c>
    </row>
    <row r="2613" spans="1:17" x14ac:dyDescent="0.2">
      <c r="A2613" s="363" t="str">
        <f t="shared" si="77"/>
        <v/>
      </c>
      <c r="B2613" s="348"/>
      <c r="C2613" s="372"/>
      <c r="D2613" s="350"/>
      <c r="E2613" s="350"/>
      <c r="F2613" s="351"/>
      <c r="G2613" s="350"/>
      <c r="H2613" s="350"/>
      <c r="I2613" s="354"/>
      <c r="J2613" s="353"/>
      <c r="K2613" s="353"/>
      <c r="L2613" s="354"/>
      <c r="M2613" s="353"/>
      <c r="N2613" s="371"/>
      <c r="O2613" s="317">
        <f t="shared" si="79"/>
        <v>0</v>
      </c>
      <c r="P2613" s="317">
        <f t="shared" si="79"/>
        <v>0</v>
      </c>
      <c r="Q2613" s="318" t="str">
        <f t="shared" si="78"/>
        <v/>
      </c>
    </row>
    <row r="2614" spans="1:17" x14ac:dyDescent="0.2">
      <c r="A2614" s="363" t="str">
        <f t="shared" si="77"/>
        <v/>
      </c>
      <c r="B2614" s="348"/>
      <c r="C2614" s="372"/>
      <c r="D2614" s="350"/>
      <c r="E2614" s="350"/>
      <c r="F2614" s="351"/>
      <c r="G2614" s="350"/>
      <c r="H2614" s="350"/>
      <c r="I2614" s="354"/>
      <c r="J2614" s="353"/>
      <c r="K2614" s="353"/>
      <c r="L2614" s="354"/>
      <c r="M2614" s="353"/>
      <c r="N2614" s="371"/>
      <c r="O2614" s="70">
        <f t="shared" si="79"/>
        <v>0</v>
      </c>
      <c r="P2614" s="70">
        <f t="shared" si="79"/>
        <v>0</v>
      </c>
      <c r="Q2614" s="92" t="str">
        <f t="shared" si="78"/>
        <v/>
      </c>
    </row>
    <row r="2615" spans="1:17" x14ac:dyDescent="0.2">
      <c r="A2615" s="363" t="str">
        <f t="shared" si="77"/>
        <v/>
      </c>
      <c r="B2615" s="348"/>
      <c r="C2615" s="372"/>
      <c r="D2615" s="350"/>
      <c r="E2615" s="350"/>
      <c r="F2615" s="351"/>
      <c r="G2615" s="350"/>
      <c r="H2615" s="350"/>
      <c r="I2615" s="354"/>
      <c r="J2615" s="353"/>
      <c r="K2615" s="353"/>
      <c r="L2615" s="354"/>
      <c r="M2615" s="353"/>
      <c r="N2615" s="371"/>
      <c r="O2615" s="70">
        <f t="shared" si="79"/>
        <v>0</v>
      </c>
      <c r="P2615" s="70">
        <f t="shared" si="79"/>
        <v>0</v>
      </c>
      <c r="Q2615" s="92" t="str">
        <f t="shared" si="78"/>
        <v/>
      </c>
    </row>
    <row r="2616" spans="1:17" x14ac:dyDescent="0.2">
      <c r="A2616" s="363" t="str">
        <f t="shared" si="77"/>
        <v/>
      </c>
      <c r="B2616" s="348"/>
      <c r="C2616" s="372"/>
      <c r="D2616" s="350"/>
      <c r="E2616" s="350"/>
      <c r="F2616" s="351"/>
      <c r="G2616" s="350"/>
      <c r="H2616" s="350"/>
      <c r="I2616" s="354"/>
      <c r="J2616" s="353"/>
      <c r="K2616" s="353"/>
      <c r="L2616" s="354"/>
      <c r="M2616" s="353"/>
      <c r="N2616" s="371"/>
      <c r="O2616" s="70">
        <f t="shared" si="79"/>
        <v>0</v>
      </c>
      <c r="P2616" s="70">
        <f t="shared" si="79"/>
        <v>0</v>
      </c>
      <c r="Q2616" s="135" t="str">
        <f t="shared" si="78"/>
        <v/>
      </c>
    </row>
    <row r="2617" spans="1:17" x14ac:dyDescent="0.2">
      <c r="A2617" s="363" t="str">
        <f t="shared" si="77"/>
        <v/>
      </c>
      <c r="B2617" s="348"/>
      <c r="C2617" s="372"/>
      <c r="D2617" s="350"/>
      <c r="E2617" s="350"/>
      <c r="F2617" s="351"/>
      <c r="G2617" s="350"/>
      <c r="H2617" s="350"/>
      <c r="I2617" s="354"/>
      <c r="J2617" s="353"/>
      <c r="K2617" s="353"/>
      <c r="L2617" s="354"/>
      <c r="M2617" s="353"/>
      <c r="N2617" s="371"/>
      <c r="O2617" s="317">
        <f t="shared" si="79"/>
        <v>0</v>
      </c>
      <c r="P2617" s="317">
        <f t="shared" si="79"/>
        <v>0</v>
      </c>
      <c r="Q2617" s="318" t="str">
        <f t="shared" si="78"/>
        <v/>
      </c>
    </row>
    <row r="2618" spans="1:17" x14ac:dyDescent="0.2">
      <c r="A2618" s="363" t="str">
        <f t="shared" si="77"/>
        <v/>
      </c>
      <c r="B2618" s="348"/>
      <c r="C2618" s="372"/>
      <c r="D2618" s="350"/>
      <c r="E2618" s="350"/>
      <c r="F2618" s="351"/>
      <c r="G2618" s="350"/>
      <c r="H2618" s="350"/>
      <c r="I2618" s="354"/>
      <c r="J2618" s="353"/>
      <c r="K2618" s="353"/>
      <c r="L2618" s="354"/>
      <c r="M2618" s="353"/>
      <c r="N2618" s="371"/>
      <c r="O2618" s="70">
        <f t="shared" si="79"/>
        <v>0</v>
      </c>
      <c r="P2618" s="70">
        <f t="shared" si="79"/>
        <v>0</v>
      </c>
      <c r="Q2618" s="92" t="str">
        <f t="shared" si="78"/>
        <v/>
      </c>
    </row>
    <row r="2619" spans="1:17" x14ac:dyDescent="0.2">
      <c r="A2619" s="363" t="str">
        <f t="shared" si="77"/>
        <v/>
      </c>
      <c r="B2619" s="348"/>
      <c r="C2619" s="372"/>
      <c r="D2619" s="350"/>
      <c r="E2619" s="350"/>
      <c r="F2619" s="351"/>
      <c r="G2619" s="350"/>
      <c r="H2619" s="350"/>
      <c r="I2619" s="354"/>
      <c r="J2619" s="353"/>
      <c r="K2619" s="353"/>
      <c r="L2619" s="354"/>
      <c r="M2619" s="353"/>
      <c r="N2619" s="371"/>
      <c r="O2619" s="70">
        <f t="shared" si="79"/>
        <v>0</v>
      </c>
      <c r="P2619" s="70">
        <f t="shared" si="79"/>
        <v>0</v>
      </c>
      <c r="Q2619" s="92" t="str">
        <f t="shared" si="78"/>
        <v/>
      </c>
    </row>
    <row r="2620" spans="1:17" x14ac:dyDescent="0.2">
      <c r="A2620" s="363" t="str">
        <f t="shared" si="77"/>
        <v/>
      </c>
      <c r="B2620" s="348"/>
      <c r="C2620" s="372"/>
      <c r="D2620" s="350"/>
      <c r="E2620" s="350"/>
      <c r="F2620" s="351"/>
      <c r="G2620" s="350"/>
      <c r="H2620" s="350"/>
      <c r="I2620" s="354"/>
      <c r="J2620" s="353"/>
      <c r="K2620" s="353"/>
      <c r="L2620" s="354"/>
      <c r="M2620" s="353"/>
      <c r="N2620" s="371"/>
      <c r="O2620" s="70">
        <f t="shared" si="79"/>
        <v>0</v>
      </c>
      <c r="P2620" s="70">
        <f t="shared" si="79"/>
        <v>0</v>
      </c>
      <c r="Q2620" s="135" t="str">
        <f t="shared" si="78"/>
        <v/>
      </c>
    </row>
    <row r="2621" spans="1:17" x14ac:dyDescent="0.2">
      <c r="A2621" s="363" t="str">
        <f t="shared" si="77"/>
        <v/>
      </c>
      <c r="B2621" s="348"/>
      <c r="C2621" s="372"/>
      <c r="D2621" s="350"/>
      <c r="E2621" s="350"/>
      <c r="F2621" s="351"/>
      <c r="G2621" s="350"/>
      <c r="H2621" s="350"/>
      <c r="I2621" s="354"/>
      <c r="J2621" s="353"/>
      <c r="K2621" s="353"/>
      <c r="L2621" s="354"/>
      <c r="M2621" s="353"/>
      <c r="N2621" s="371"/>
      <c r="O2621" s="317">
        <f t="shared" si="79"/>
        <v>0</v>
      </c>
      <c r="P2621" s="317">
        <f t="shared" si="79"/>
        <v>0</v>
      </c>
      <c r="Q2621" s="318" t="str">
        <f t="shared" si="78"/>
        <v/>
      </c>
    </row>
    <row r="2622" spans="1:17" x14ac:dyDescent="0.2">
      <c r="A2622" s="363" t="str">
        <f t="shared" si="77"/>
        <v/>
      </c>
      <c r="B2622" s="348"/>
      <c r="C2622" s="372"/>
      <c r="D2622" s="350"/>
      <c r="E2622" s="350"/>
      <c r="F2622" s="351"/>
      <c r="G2622" s="350"/>
      <c r="H2622" s="350"/>
      <c r="I2622" s="354"/>
      <c r="J2622" s="353"/>
      <c r="K2622" s="353"/>
      <c r="L2622" s="354"/>
      <c r="M2622" s="353"/>
      <c r="N2622" s="371"/>
      <c r="O2622" s="70">
        <f t="shared" si="79"/>
        <v>0</v>
      </c>
      <c r="P2622" s="70">
        <f t="shared" si="79"/>
        <v>0</v>
      </c>
      <c r="Q2622" s="92" t="str">
        <f t="shared" si="78"/>
        <v/>
      </c>
    </row>
    <row r="2623" spans="1:17" x14ac:dyDescent="0.2">
      <c r="A2623" s="363" t="str">
        <f t="shared" si="77"/>
        <v/>
      </c>
      <c r="B2623" s="348"/>
      <c r="C2623" s="372"/>
      <c r="D2623" s="350"/>
      <c r="E2623" s="350"/>
      <c r="F2623" s="351"/>
      <c r="G2623" s="350"/>
      <c r="H2623" s="350"/>
      <c r="I2623" s="354"/>
      <c r="J2623" s="353"/>
      <c r="K2623" s="353"/>
      <c r="L2623" s="354"/>
      <c r="M2623" s="353"/>
      <c r="N2623" s="371"/>
      <c r="O2623" s="70">
        <f t="shared" si="79"/>
        <v>0</v>
      </c>
      <c r="P2623" s="70">
        <f t="shared" si="79"/>
        <v>0</v>
      </c>
      <c r="Q2623" s="92" t="str">
        <f t="shared" si="78"/>
        <v/>
      </c>
    </row>
    <row r="2624" spans="1:17" x14ac:dyDescent="0.2">
      <c r="A2624" s="363" t="str">
        <f t="shared" si="77"/>
        <v/>
      </c>
      <c r="B2624" s="348"/>
      <c r="C2624" s="372"/>
      <c r="D2624" s="350"/>
      <c r="E2624" s="350"/>
      <c r="F2624" s="351"/>
      <c r="G2624" s="350"/>
      <c r="H2624" s="350"/>
      <c r="I2624" s="354"/>
      <c r="J2624" s="353"/>
      <c r="K2624" s="353"/>
      <c r="L2624" s="354"/>
      <c r="M2624" s="353"/>
      <c r="N2624" s="371"/>
      <c r="O2624" s="70">
        <f t="shared" si="79"/>
        <v>0</v>
      </c>
      <c r="P2624" s="70">
        <f t="shared" si="79"/>
        <v>0</v>
      </c>
      <c r="Q2624" s="135" t="str">
        <f t="shared" si="78"/>
        <v/>
      </c>
    </row>
    <row r="2625" spans="1:17" s="319" customFormat="1" x14ac:dyDescent="0.2">
      <c r="A2625" s="363" t="str">
        <f t="shared" si="77"/>
        <v/>
      </c>
      <c r="B2625" s="381"/>
      <c r="C2625" s="382"/>
      <c r="D2625" s="380"/>
      <c r="E2625" s="380"/>
      <c r="F2625" s="383"/>
      <c r="G2625" s="380"/>
      <c r="H2625" s="380"/>
      <c r="I2625" s="384"/>
      <c r="J2625" s="384"/>
      <c r="K2625" s="384"/>
      <c r="L2625" s="384"/>
      <c r="M2625" s="384"/>
      <c r="N2625" s="385"/>
      <c r="O2625" s="317">
        <f t="shared" si="79"/>
        <v>0</v>
      </c>
      <c r="P2625" s="317">
        <f t="shared" si="79"/>
        <v>0</v>
      </c>
      <c r="Q2625" s="318" t="str">
        <f t="shared" si="78"/>
        <v/>
      </c>
    </row>
    <row r="2626" spans="1:17" x14ac:dyDescent="0.2">
      <c r="A2626" s="363" t="str">
        <f t="shared" si="77"/>
        <v/>
      </c>
      <c r="B2626" s="348"/>
      <c r="C2626" s="372"/>
      <c r="D2626" s="350"/>
      <c r="E2626" s="350"/>
      <c r="F2626" s="351"/>
      <c r="G2626" s="350"/>
      <c r="H2626" s="350"/>
      <c r="I2626" s="354"/>
      <c r="J2626" s="353"/>
      <c r="K2626" s="353"/>
      <c r="L2626" s="354"/>
      <c r="M2626" s="353"/>
      <c r="N2626" s="371"/>
      <c r="O2626" s="70">
        <f t="shared" si="79"/>
        <v>0</v>
      </c>
      <c r="P2626" s="70">
        <f t="shared" si="79"/>
        <v>0</v>
      </c>
      <c r="Q2626" s="92" t="str">
        <f t="shared" si="78"/>
        <v/>
      </c>
    </row>
    <row r="2627" spans="1:17" s="319" customFormat="1" x14ac:dyDescent="0.2">
      <c r="A2627" s="363" t="str">
        <f t="shared" si="77"/>
        <v/>
      </c>
      <c r="B2627" s="381"/>
      <c r="C2627" s="382"/>
      <c r="D2627" s="380"/>
      <c r="E2627" s="380"/>
      <c r="F2627" s="383"/>
      <c r="G2627" s="380"/>
      <c r="H2627" s="380"/>
      <c r="I2627" s="384"/>
      <c r="J2627" s="384"/>
      <c r="K2627" s="384"/>
      <c r="L2627" s="384"/>
      <c r="M2627" s="384"/>
      <c r="N2627" s="385"/>
      <c r="O2627" s="70">
        <f t="shared" si="79"/>
        <v>0</v>
      </c>
      <c r="P2627" s="70">
        <f t="shared" si="79"/>
        <v>0</v>
      </c>
      <c r="Q2627" s="92" t="str">
        <f t="shared" si="78"/>
        <v/>
      </c>
    </row>
    <row r="2628" spans="1:17" x14ac:dyDescent="0.2">
      <c r="A2628" s="363" t="str">
        <f t="shared" si="77"/>
        <v/>
      </c>
      <c r="B2628" s="348"/>
      <c r="C2628" s="372"/>
      <c r="D2628" s="350"/>
      <c r="E2628" s="350"/>
      <c r="F2628" s="351"/>
      <c r="G2628" s="350"/>
      <c r="H2628" s="350"/>
      <c r="I2628" s="354"/>
      <c r="J2628" s="353"/>
      <c r="K2628" s="353"/>
      <c r="L2628" s="354"/>
      <c r="M2628" s="353"/>
      <c r="N2628" s="371"/>
      <c r="O2628" s="70">
        <f t="shared" si="79"/>
        <v>0</v>
      </c>
      <c r="P2628" s="70">
        <f t="shared" si="79"/>
        <v>0</v>
      </c>
      <c r="Q2628" s="135" t="str">
        <f t="shared" si="78"/>
        <v/>
      </c>
    </row>
    <row r="2629" spans="1:17" x14ac:dyDescent="0.2">
      <c r="A2629" s="363" t="str">
        <f t="shared" si="77"/>
        <v/>
      </c>
      <c r="B2629" s="348"/>
      <c r="C2629" s="372"/>
      <c r="D2629" s="350"/>
      <c r="E2629" s="350"/>
      <c r="F2629" s="351"/>
      <c r="G2629" s="350"/>
      <c r="H2629" s="350"/>
      <c r="I2629" s="354"/>
      <c r="J2629" s="353"/>
      <c r="K2629" s="353"/>
      <c r="L2629" s="354"/>
      <c r="M2629" s="353"/>
      <c r="N2629" s="371"/>
      <c r="O2629" s="317">
        <f t="shared" si="79"/>
        <v>0</v>
      </c>
      <c r="P2629" s="317">
        <f t="shared" si="79"/>
        <v>0</v>
      </c>
      <c r="Q2629" s="318" t="str">
        <f t="shared" si="78"/>
        <v/>
      </c>
    </row>
    <row r="2630" spans="1:17" x14ac:dyDescent="0.2">
      <c r="A2630" s="363" t="str">
        <f t="shared" si="77"/>
        <v/>
      </c>
      <c r="B2630" s="348"/>
      <c r="C2630" s="372"/>
      <c r="D2630" s="350"/>
      <c r="E2630" s="350"/>
      <c r="F2630" s="351"/>
      <c r="G2630" s="350"/>
      <c r="H2630" s="350"/>
      <c r="I2630" s="354"/>
      <c r="J2630" s="353"/>
      <c r="K2630" s="353"/>
      <c r="L2630" s="354"/>
      <c r="M2630" s="353"/>
      <c r="N2630" s="371"/>
      <c r="O2630" s="70">
        <f t="shared" si="79"/>
        <v>0</v>
      </c>
      <c r="P2630" s="70">
        <f t="shared" si="79"/>
        <v>0</v>
      </c>
      <c r="Q2630" s="92" t="str">
        <f t="shared" si="78"/>
        <v/>
      </c>
    </row>
    <row r="2631" spans="1:17" x14ac:dyDescent="0.2">
      <c r="A2631" s="363" t="str">
        <f t="shared" si="77"/>
        <v/>
      </c>
      <c r="B2631" s="348"/>
      <c r="C2631" s="372"/>
      <c r="D2631" s="350"/>
      <c r="E2631" s="350"/>
      <c r="F2631" s="351"/>
      <c r="G2631" s="350"/>
      <c r="H2631" s="350"/>
      <c r="I2631" s="354"/>
      <c r="J2631" s="353"/>
      <c r="K2631" s="353"/>
      <c r="L2631" s="354"/>
      <c r="M2631" s="353"/>
      <c r="N2631" s="371"/>
      <c r="O2631" s="70">
        <f t="shared" si="79"/>
        <v>0</v>
      </c>
      <c r="P2631" s="70">
        <f t="shared" si="79"/>
        <v>0</v>
      </c>
      <c r="Q2631" s="92" t="str">
        <f t="shared" si="78"/>
        <v/>
      </c>
    </row>
    <row r="2632" spans="1:17" x14ac:dyDescent="0.2">
      <c r="A2632" s="363" t="str">
        <f t="shared" si="77"/>
        <v/>
      </c>
      <c r="B2632" s="348"/>
      <c r="C2632" s="372"/>
      <c r="D2632" s="350"/>
      <c r="E2632" s="350"/>
      <c r="F2632" s="351"/>
      <c r="G2632" s="350"/>
      <c r="H2632" s="350"/>
      <c r="I2632" s="354"/>
      <c r="J2632" s="353"/>
      <c r="K2632" s="353"/>
      <c r="L2632" s="354"/>
      <c r="M2632" s="353"/>
      <c r="N2632" s="371"/>
      <c r="O2632" s="70">
        <f t="shared" si="79"/>
        <v>0</v>
      </c>
      <c r="P2632" s="70">
        <f t="shared" si="79"/>
        <v>0</v>
      </c>
      <c r="Q2632" s="135" t="str">
        <f t="shared" si="78"/>
        <v/>
      </c>
    </row>
    <row r="2633" spans="1:17" x14ac:dyDescent="0.2">
      <c r="A2633" s="363" t="str">
        <f t="shared" si="77"/>
        <v/>
      </c>
      <c r="B2633" s="348"/>
      <c r="C2633" s="372"/>
      <c r="D2633" s="350"/>
      <c r="E2633" s="350"/>
      <c r="F2633" s="351"/>
      <c r="G2633" s="350"/>
      <c r="H2633" s="350"/>
      <c r="I2633" s="354"/>
      <c r="J2633" s="353"/>
      <c r="K2633" s="353"/>
      <c r="L2633" s="354"/>
      <c r="M2633" s="353"/>
      <c r="N2633" s="371"/>
      <c r="O2633" s="317">
        <f t="shared" si="79"/>
        <v>0</v>
      </c>
      <c r="P2633" s="317">
        <f t="shared" si="79"/>
        <v>0</v>
      </c>
      <c r="Q2633" s="318" t="str">
        <f t="shared" si="78"/>
        <v/>
      </c>
    </row>
    <row r="2634" spans="1:17" x14ac:dyDescent="0.2">
      <c r="A2634" s="363" t="str">
        <f t="shared" si="77"/>
        <v/>
      </c>
      <c r="B2634" s="348"/>
      <c r="C2634" s="372"/>
      <c r="D2634" s="350"/>
      <c r="E2634" s="350"/>
      <c r="F2634" s="351"/>
      <c r="G2634" s="350"/>
      <c r="H2634" s="350"/>
      <c r="I2634" s="354"/>
      <c r="J2634" s="353"/>
      <c r="K2634" s="353"/>
      <c r="L2634" s="354"/>
      <c r="M2634" s="353"/>
      <c r="N2634" s="371"/>
      <c r="O2634" s="70">
        <f t="shared" si="79"/>
        <v>0</v>
      </c>
      <c r="P2634" s="70">
        <f t="shared" si="79"/>
        <v>0</v>
      </c>
      <c r="Q2634" s="92" t="str">
        <f t="shared" si="78"/>
        <v/>
      </c>
    </row>
    <row r="2635" spans="1:17" x14ac:dyDescent="0.2">
      <c r="A2635" s="363" t="str">
        <f t="shared" si="77"/>
        <v/>
      </c>
      <c r="B2635" s="348"/>
      <c r="C2635" s="372"/>
      <c r="D2635" s="350"/>
      <c r="E2635" s="350"/>
      <c r="F2635" s="351"/>
      <c r="G2635" s="350"/>
      <c r="H2635" s="350"/>
      <c r="I2635" s="354"/>
      <c r="J2635" s="353"/>
      <c r="K2635" s="353"/>
      <c r="L2635" s="354"/>
      <c r="M2635" s="353"/>
      <c r="N2635" s="371"/>
      <c r="O2635" s="70">
        <f t="shared" si="79"/>
        <v>0</v>
      </c>
      <c r="P2635" s="70">
        <f t="shared" si="79"/>
        <v>0</v>
      </c>
      <c r="Q2635" s="92" t="str">
        <f t="shared" si="78"/>
        <v/>
      </c>
    </row>
    <row r="2636" spans="1:17" x14ac:dyDescent="0.2">
      <c r="A2636" s="363" t="str">
        <f t="shared" si="77"/>
        <v/>
      </c>
      <c r="B2636" s="348"/>
      <c r="C2636" s="372"/>
      <c r="D2636" s="350"/>
      <c r="E2636" s="350"/>
      <c r="F2636" s="351"/>
      <c r="G2636" s="350"/>
      <c r="H2636" s="350"/>
      <c r="I2636" s="354"/>
      <c r="J2636" s="353"/>
      <c r="K2636" s="353"/>
      <c r="L2636" s="354"/>
      <c r="M2636" s="353"/>
      <c r="N2636" s="371"/>
      <c r="O2636" s="70">
        <f t="shared" si="79"/>
        <v>0</v>
      </c>
      <c r="P2636" s="70">
        <f t="shared" si="79"/>
        <v>0</v>
      </c>
      <c r="Q2636" s="135" t="str">
        <f t="shared" si="78"/>
        <v/>
      </c>
    </row>
    <row r="2637" spans="1:17" x14ac:dyDescent="0.2">
      <c r="A2637" s="363" t="str">
        <f t="shared" si="77"/>
        <v/>
      </c>
      <c r="B2637" s="348"/>
      <c r="C2637" s="372"/>
      <c r="D2637" s="350"/>
      <c r="E2637" s="350"/>
      <c r="F2637" s="351"/>
      <c r="G2637" s="350"/>
      <c r="H2637" s="350"/>
      <c r="I2637" s="354"/>
      <c r="J2637" s="353"/>
      <c r="K2637" s="353"/>
      <c r="L2637" s="354"/>
      <c r="M2637" s="353"/>
      <c r="N2637" s="371"/>
      <c r="O2637" s="317">
        <f t="shared" si="79"/>
        <v>0</v>
      </c>
      <c r="P2637" s="317">
        <f t="shared" si="79"/>
        <v>0</v>
      </c>
      <c r="Q2637" s="318" t="str">
        <f t="shared" si="78"/>
        <v/>
      </c>
    </row>
    <row r="2638" spans="1:17" x14ac:dyDescent="0.2">
      <c r="A2638" s="363" t="str">
        <f t="shared" si="77"/>
        <v/>
      </c>
      <c r="B2638" s="348"/>
      <c r="C2638" s="372"/>
      <c r="D2638" s="350"/>
      <c r="E2638" s="350"/>
      <c r="F2638" s="351"/>
      <c r="G2638" s="350"/>
      <c r="H2638" s="350"/>
      <c r="I2638" s="354"/>
      <c r="J2638" s="353"/>
      <c r="K2638" s="353"/>
      <c r="L2638" s="354"/>
      <c r="M2638" s="353"/>
      <c r="N2638" s="371"/>
      <c r="O2638" s="70">
        <f t="shared" si="79"/>
        <v>0</v>
      </c>
      <c r="P2638" s="70">
        <f t="shared" si="79"/>
        <v>0</v>
      </c>
      <c r="Q2638" s="92" t="str">
        <f t="shared" si="78"/>
        <v/>
      </c>
    </row>
    <row r="2639" spans="1:17" x14ac:dyDescent="0.2">
      <c r="A2639" s="363" t="str">
        <f t="shared" si="77"/>
        <v/>
      </c>
      <c r="B2639" s="348"/>
      <c r="C2639" s="372"/>
      <c r="D2639" s="350"/>
      <c r="E2639" s="350"/>
      <c r="F2639" s="351"/>
      <c r="G2639" s="350"/>
      <c r="H2639" s="350"/>
      <c r="I2639" s="354"/>
      <c r="J2639" s="353"/>
      <c r="K2639" s="353"/>
      <c r="L2639" s="354"/>
      <c r="M2639" s="353"/>
      <c r="N2639" s="371"/>
      <c r="O2639" s="70">
        <f t="shared" si="79"/>
        <v>0</v>
      </c>
      <c r="P2639" s="70">
        <f t="shared" si="79"/>
        <v>0</v>
      </c>
      <c r="Q2639" s="92" t="str">
        <f t="shared" si="78"/>
        <v/>
      </c>
    </row>
    <row r="2640" spans="1:17" x14ac:dyDescent="0.2">
      <c r="A2640" s="363" t="str">
        <f t="shared" si="77"/>
        <v/>
      </c>
      <c r="B2640" s="348"/>
      <c r="C2640" s="372"/>
      <c r="D2640" s="350"/>
      <c r="E2640" s="350"/>
      <c r="F2640" s="351"/>
      <c r="G2640" s="350"/>
      <c r="H2640" s="350"/>
      <c r="I2640" s="354"/>
      <c r="J2640" s="353"/>
      <c r="K2640" s="353"/>
      <c r="L2640" s="354"/>
      <c r="M2640" s="353"/>
      <c r="N2640" s="371"/>
      <c r="O2640" s="70">
        <f t="shared" si="79"/>
        <v>0</v>
      </c>
      <c r="P2640" s="70">
        <f t="shared" si="79"/>
        <v>0</v>
      </c>
      <c r="Q2640" s="135" t="str">
        <f t="shared" si="78"/>
        <v/>
      </c>
    </row>
    <row r="2641" spans="1:17" x14ac:dyDescent="0.2">
      <c r="A2641" s="363" t="str">
        <f t="shared" si="77"/>
        <v/>
      </c>
      <c r="B2641" s="348"/>
      <c r="C2641" s="372"/>
      <c r="D2641" s="350"/>
      <c r="E2641" s="350"/>
      <c r="F2641" s="351"/>
      <c r="G2641" s="350"/>
      <c r="H2641" s="350"/>
      <c r="I2641" s="354"/>
      <c r="J2641" s="353"/>
      <c r="K2641" s="353"/>
      <c r="L2641" s="354"/>
      <c r="M2641" s="353"/>
      <c r="N2641" s="371"/>
      <c r="O2641" s="317">
        <f t="shared" si="79"/>
        <v>0</v>
      </c>
      <c r="P2641" s="317">
        <f t="shared" si="79"/>
        <v>0</v>
      </c>
      <c r="Q2641" s="318" t="str">
        <f t="shared" si="78"/>
        <v/>
      </c>
    </row>
    <row r="2642" spans="1:17" x14ac:dyDescent="0.2">
      <c r="A2642" s="363" t="str">
        <f t="shared" si="77"/>
        <v/>
      </c>
      <c r="B2642" s="348"/>
      <c r="C2642" s="372"/>
      <c r="D2642" s="350"/>
      <c r="E2642" s="350"/>
      <c r="F2642" s="351"/>
      <c r="G2642" s="350"/>
      <c r="H2642" s="350"/>
      <c r="I2642" s="354"/>
      <c r="J2642" s="353"/>
      <c r="K2642" s="353"/>
      <c r="L2642" s="354"/>
      <c r="M2642" s="353"/>
      <c r="N2642" s="371"/>
      <c r="O2642" s="70">
        <f t="shared" si="79"/>
        <v>0</v>
      </c>
      <c r="P2642" s="70">
        <f t="shared" si="79"/>
        <v>0</v>
      </c>
      <c r="Q2642" s="92" t="str">
        <f t="shared" si="78"/>
        <v/>
      </c>
    </row>
    <row r="2643" spans="1:17" x14ac:dyDescent="0.2">
      <c r="A2643" s="363" t="str">
        <f t="shared" si="77"/>
        <v/>
      </c>
      <c r="B2643" s="348"/>
      <c r="C2643" s="372"/>
      <c r="D2643" s="350"/>
      <c r="E2643" s="350"/>
      <c r="F2643" s="351"/>
      <c r="G2643" s="350"/>
      <c r="H2643" s="350"/>
      <c r="I2643" s="354"/>
      <c r="J2643" s="353"/>
      <c r="K2643" s="353"/>
      <c r="L2643" s="354"/>
      <c r="M2643" s="353"/>
      <c r="N2643" s="371"/>
      <c r="O2643" s="70">
        <f t="shared" si="79"/>
        <v>0</v>
      </c>
      <c r="P2643" s="70">
        <f t="shared" si="79"/>
        <v>0</v>
      </c>
      <c r="Q2643" s="92" t="str">
        <f t="shared" si="78"/>
        <v/>
      </c>
    </row>
    <row r="2644" spans="1:17" x14ac:dyDescent="0.2">
      <c r="A2644" s="363" t="str">
        <f t="shared" si="77"/>
        <v/>
      </c>
      <c r="B2644" s="348"/>
      <c r="C2644" s="372"/>
      <c r="D2644" s="350"/>
      <c r="E2644" s="350"/>
      <c r="F2644" s="351"/>
      <c r="G2644" s="350"/>
      <c r="H2644" s="350"/>
      <c r="I2644" s="354"/>
      <c r="J2644" s="353"/>
      <c r="K2644" s="353"/>
      <c r="L2644" s="354"/>
      <c r="M2644" s="353"/>
      <c r="N2644" s="371"/>
      <c r="O2644" s="70">
        <f t="shared" si="79"/>
        <v>0</v>
      </c>
      <c r="P2644" s="70">
        <f t="shared" si="79"/>
        <v>0</v>
      </c>
      <c r="Q2644" s="135" t="str">
        <f t="shared" si="78"/>
        <v/>
      </c>
    </row>
    <row r="2645" spans="1:17" x14ac:dyDescent="0.2">
      <c r="A2645" s="363" t="str">
        <f t="shared" si="77"/>
        <v/>
      </c>
      <c r="B2645" s="348"/>
      <c r="C2645" s="372"/>
      <c r="D2645" s="350"/>
      <c r="E2645" s="350"/>
      <c r="F2645" s="351"/>
      <c r="G2645" s="350"/>
      <c r="H2645" s="350"/>
      <c r="I2645" s="354"/>
      <c r="J2645" s="353"/>
      <c r="K2645" s="353"/>
      <c r="L2645" s="354"/>
      <c r="M2645" s="353"/>
      <c r="N2645" s="371"/>
      <c r="O2645" s="317">
        <f t="shared" si="79"/>
        <v>0</v>
      </c>
      <c r="P2645" s="317">
        <f t="shared" si="79"/>
        <v>0</v>
      </c>
      <c r="Q2645" s="318" t="str">
        <f t="shared" si="78"/>
        <v/>
      </c>
    </row>
    <row r="2646" spans="1:17" x14ac:dyDescent="0.2">
      <c r="A2646" s="363" t="str">
        <f t="shared" si="77"/>
        <v/>
      </c>
      <c r="B2646" s="348"/>
      <c r="C2646" s="372"/>
      <c r="D2646" s="350"/>
      <c r="E2646" s="350"/>
      <c r="F2646" s="351"/>
      <c r="G2646" s="350"/>
      <c r="H2646" s="350"/>
      <c r="I2646" s="354"/>
      <c r="J2646" s="353"/>
      <c r="K2646" s="353"/>
      <c r="L2646" s="354"/>
      <c r="M2646" s="353"/>
      <c r="N2646" s="371"/>
      <c r="O2646" s="70">
        <f t="shared" si="79"/>
        <v>0</v>
      </c>
      <c r="P2646" s="70">
        <f t="shared" si="79"/>
        <v>0</v>
      </c>
      <c r="Q2646" s="92" t="str">
        <f t="shared" si="78"/>
        <v/>
      </c>
    </row>
    <row r="2647" spans="1:17" x14ac:dyDescent="0.2">
      <c r="A2647" s="363" t="str">
        <f t="shared" si="77"/>
        <v/>
      </c>
      <c r="B2647" s="348"/>
      <c r="C2647" s="372"/>
      <c r="D2647" s="350"/>
      <c r="E2647" s="350"/>
      <c r="F2647" s="351"/>
      <c r="G2647" s="350"/>
      <c r="H2647" s="350"/>
      <c r="I2647" s="354"/>
      <c r="J2647" s="353"/>
      <c r="K2647" s="353"/>
      <c r="L2647" s="354"/>
      <c r="M2647" s="353"/>
      <c r="N2647" s="371"/>
      <c r="O2647" s="70">
        <f t="shared" si="79"/>
        <v>0</v>
      </c>
      <c r="P2647" s="70">
        <f t="shared" si="79"/>
        <v>0</v>
      </c>
      <c r="Q2647" s="92" t="str">
        <f t="shared" si="78"/>
        <v/>
      </c>
    </row>
    <row r="2648" spans="1:17" x14ac:dyDescent="0.2">
      <c r="A2648" s="363" t="str">
        <f t="shared" si="77"/>
        <v/>
      </c>
      <c r="B2648" s="348"/>
      <c r="C2648" s="372"/>
      <c r="D2648" s="350"/>
      <c r="E2648" s="350"/>
      <c r="F2648" s="351"/>
      <c r="G2648" s="350"/>
      <c r="H2648" s="350"/>
      <c r="I2648" s="354"/>
      <c r="J2648" s="353"/>
      <c r="K2648" s="353"/>
      <c r="L2648" s="354"/>
      <c r="M2648" s="353"/>
      <c r="N2648" s="371"/>
      <c r="O2648" s="70">
        <f t="shared" si="79"/>
        <v>0</v>
      </c>
      <c r="P2648" s="70">
        <f t="shared" si="79"/>
        <v>0</v>
      </c>
      <c r="Q2648" s="135" t="str">
        <f t="shared" si="78"/>
        <v/>
      </c>
    </row>
    <row r="2649" spans="1:17" x14ac:dyDescent="0.2">
      <c r="A2649" s="363" t="str">
        <f t="shared" si="77"/>
        <v/>
      </c>
      <c r="B2649" s="348"/>
      <c r="C2649" s="372"/>
      <c r="D2649" s="350"/>
      <c r="E2649" s="350"/>
      <c r="F2649" s="351"/>
      <c r="G2649" s="350"/>
      <c r="H2649" s="350"/>
      <c r="I2649" s="354"/>
      <c r="J2649" s="353"/>
      <c r="K2649" s="353"/>
      <c r="L2649" s="354"/>
      <c r="M2649" s="353"/>
      <c r="N2649" s="371"/>
      <c r="O2649" s="317">
        <f t="shared" si="79"/>
        <v>0</v>
      </c>
      <c r="P2649" s="317">
        <f t="shared" si="79"/>
        <v>0</v>
      </c>
      <c r="Q2649" s="318" t="str">
        <f t="shared" si="78"/>
        <v/>
      </c>
    </row>
    <row r="2650" spans="1:17" x14ac:dyDescent="0.2">
      <c r="A2650" s="363" t="str">
        <f t="shared" ref="A2650:A2713" si="80">IF(B2650="","",ROW()-ROW($A$3))</f>
        <v/>
      </c>
      <c r="B2650" s="348"/>
      <c r="C2650" s="372"/>
      <c r="D2650" s="350"/>
      <c r="E2650" s="350"/>
      <c r="F2650" s="351"/>
      <c r="G2650" s="350"/>
      <c r="H2650" s="350"/>
      <c r="I2650" s="354"/>
      <c r="J2650" s="353"/>
      <c r="K2650" s="353"/>
      <c r="L2650" s="354"/>
      <c r="M2650" s="353"/>
      <c r="N2650" s="371"/>
      <c r="O2650" s="70">
        <f t="shared" si="79"/>
        <v>0</v>
      </c>
      <c r="P2650" s="70">
        <f t="shared" si="79"/>
        <v>0</v>
      </c>
      <c r="Q2650" s="92" t="str">
        <f t="shared" ref="Q2650:Q2713" si="81">SUBSTITUTE(D2650," ","_")</f>
        <v/>
      </c>
    </row>
    <row r="2651" spans="1:17" s="326" customFormat="1" x14ac:dyDescent="0.2">
      <c r="A2651" s="363" t="str">
        <f t="shared" si="80"/>
        <v/>
      </c>
      <c r="B2651" s="359"/>
      <c r="C2651" s="360"/>
      <c r="D2651" s="352"/>
      <c r="E2651" s="352"/>
      <c r="F2651" s="361"/>
      <c r="G2651" s="352"/>
      <c r="H2651" s="352"/>
      <c r="I2651" s="354"/>
      <c r="J2651" s="354"/>
      <c r="K2651" s="354"/>
      <c r="L2651" s="354"/>
      <c r="M2651" s="354"/>
      <c r="N2651" s="362"/>
      <c r="O2651" s="70">
        <f t="shared" si="79"/>
        <v>0</v>
      </c>
      <c r="P2651" s="70">
        <f t="shared" si="79"/>
        <v>0</v>
      </c>
      <c r="Q2651" s="92" t="str">
        <f t="shared" si="81"/>
        <v/>
      </c>
    </row>
    <row r="2652" spans="1:17" s="326" customFormat="1" x14ac:dyDescent="0.2">
      <c r="A2652" s="363" t="str">
        <f t="shared" si="80"/>
        <v/>
      </c>
      <c r="B2652" s="381"/>
      <c r="C2652" s="382"/>
      <c r="D2652" s="380"/>
      <c r="E2652" s="380"/>
      <c r="F2652" s="383"/>
      <c r="G2652" s="380"/>
      <c r="H2652" s="380"/>
      <c r="I2652" s="384"/>
      <c r="J2652" s="384"/>
      <c r="K2652" s="384"/>
      <c r="L2652" s="384"/>
      <c r="M2652" s="390"/>
      <c r="N2652" s="385"/>
      <c r="O2652" s="70">
        <f t="shared" si="79"/>
        <v>0</v>
      </c>
      <c r="P2652" s="70">
        <f t="shared" si="79"/>
        <v>0</v>
      </c>
      <c r="Q2652" s="135" t="str">
        <f t="shared" si="81"/>
        <v/>
      </c>
    </row>
    <row r="2653" spans="1:17" x14ac:dyDescent="0.2">
      <c r="A2653" s="363" t="str">
        <f t="shared" si="80"/>
        <v/>
      </c>
      <c r="B2653" s="348"/>
      <c r="C2653" s="372"/>
      <c r="D2653" s="350"/>
      <c r="E2653" s="350"/>
      <c r="F2653" s="351"/>
      <c r="G2653" s="350"/>
      <c r="H2653" s="350"/>
      <c r="I2653" s="354"/>
      <c r="J2653" s="353"/>
      <c r="K2653" s="353"/>
      <c r="L2653" s="354"/>
      <c r="M2653" s="353"/>
      <c r="N2653" s="371"/>
      <c r="O2653" s="317">
        <f t="shared" si="79"/>
        <v>0</v>
      </c>
      <c r="P2653" s="317">
        <f t="shared" si="79"/>
        <v>0</v>
      </c>
      <c r="Q2653" s="318" t="str">
        <f t="shared" si="81"/>
        <v/>
      </c>
    </row>
    <row r="2654" spans="1:17" x14ac:dyDescent="0.2">
      <c r="A2654" s="363" t="str">
        <f t="shared" si="80"/>
        <v/>
      </c>
      <c r="B2654" s="348"/>
      <c r="C2654" s="372"/>
      <c r="D2654" s="350"/>
      <c r="E2654" s="350"/>
      <c r="F2654" s="351"/>
      <c r="G2654" s="350"/>
      <c r="H2654" s="350"/>
      <c r="I2654" s="354"/>
      <c r="J2654" s="353"/>
      <c r="K2654" s="353"/>
      <c r="L2654" s="354"/>
      <c r="M2654" s="353"/>
      <c r="N2654" s="371"/>
      <c r="O2654" s="70">
        <f t="shared" si="79"/>
        <v>0</v>
      </c>
      <c r="P2654" s="70">
        <f t="shared" si="79"/>
        <v>0</v>
      </c>
      <c r="Q2654" s="92" t="str">
        <f t="shared" si="81"/>
        <v/>
      </c>
    </row>
    <row r="2655" spans="1:17" s="319" customFormat="1" x14ac:dyDescent="0.2">
      <c r="A2655" s="363" t="str">
        <f t="shared" si="80"/>
        <v/>
      </c>
      <c r="B2655" s="387"/>
      <c r="C2655" s="388"/>
      <c r="D2655" s="368"/>
      <c r="E2655" s="368"/>
      <c r="F2655" s="373"/>
      <c r="G2655" s="352"/>
      <c r="H2655" s="368"/>
      <c r="I2655" s="354"/>
      <c r="J2655" s="354"/>
      <c r="K2655" s="370"/>
      <c r="L2655" s="370"/>
      <c r="M2655" s="370"/>
      <c r="N2655" s="389"/>
      <c r="O2655" s="70">
        <f t="shared" si="79"/>
        <v>0</v>
      </c>
      <c r="P2655" s="70">
        <f t="shared" si="79"/>
        <v>0</v>
      </c>
      <c r="Q2655" s="92" t="str">
        <f t="shared" si="81"/>
        <v/>
      </c>
    </row>
    <row r="2656" spans="1:17" x14ac:dyDescent="0.2">
      <c r="A2656" s="363" t="str">
        <f t="shared" si="80"/>
        <v/>
      </c>
      <c r="B2656" s="348"/>
      <c r="C2656" s="372"/>
      <c r="D2656" s="350"/>
      <c r="E2656" s="350"/>
      <c r="F2656" s="351"/>
      <c r="G2656" s="350"/>
      <c r="H2656" s="350"/>
      <c r="I2656" s="354"/>
      <c r="J2656" s="353"/>
      <c r="K2656" s="353"/>
      <c r="L2656" s="354"/>
      <c r="M2656" s="353"/>
      <c r="N2656" s="371"/>
      <c r="O2656" s="70">
        <f t="shared" si="79"/>
        <v>0</v>
      </c>
      <c r="P2656" s="70">
        <f t="shared" si="79"/>
        <v>0</v>
      </c>
      <c r="Q2656" s="135" t="str">
        <f t="shared" si="81"/>
        <v/>
      </c>
    </row>
    <row r="2657" spans="1:17" x14ac:dyDescent="0.2">
      <c r="A2657" s="363" t="str">
        <f t="shared" si="80"/>
        <v/>
      </c>
      <c r="B2657" s="348"/>
      <c r="C2657" s="372"/>
      <c r="D2657" s="350"/>
      <c r="E2657" s="350"/>
      <c r="F2657" s="351"/>
      <c r="G2657" s="350"/>
      <c r="H2657" s="350"/>
      <c r="I2657" s="354"/>
      <c r="J2657" s="353"/>
      <c r="K2657" s="353"/>
      <c r="L2657" s="354"/>
      <c r="M2657" s="353"/>
      <c r="N2657" s="371"/>
      <c r="O2657" s="317">
        <f t="shared" si="79"/>
        <v>0</v>
      </c>
      <c r="P2657" s="317">
        <f t="shared" si="79"/>
        <v>0</v>
      </c>
      <c r="Q2657" s="318" t="str">
        <f t="shared" si="81"/>
        <v/>
      </c>
    </row>
    <row r="2658" spans="1:17" x14ac:dyDescent="0.2">
      <c r="A2658" s="363" t="str">
        <f t="shared" si="80"/>
        <v/>
      </c>
      <c r="B2658" s="348"/>
      <c r="C2658" s="372"/>
      <c r="D2658" s="350"/>
      <c r="E2658" s="350"/>
      <c r="F2658" s="351"/>
      <c r="G2658" s="350"/>
      <c r="H2658" s="350"/>
      <c r="I2658" s="354"/>
      <c r="J2658" s="353"/>
      <c r="K2658" s="353"/>
      <c r="L2658" s="354"/>
      <c r="M2658" s="353"/>
      <c r="N2658" s="371"/>
      <c r="O2658" s="70">
        <f t="shared" si="79"/>
        <v>0</v>
      </c>
      <c r="P2658" s="70">
        <f t="shared" si="79"/>
        <v>0</v>
      </c>
      <c r="Q2658" s="92" t="str">
        <f t="shared" si="81"/>
        <v/>
      </c>
    </row>
    <row r="2659" spans="1:17" x14ac:dyDescent="0.2">
      <c r="A2659" s="363" t="str">
        <f t="shared" si="80"/>
        <v/>
      </c>
      <c r="B2659" s="348"/>
      <c r="C2659" s="372"/>
      <c r="D2659" s="350"/>
      <c r="E2659" s="350"/>
      <c r="F2659" s="351"/>
      <c r="G2659" s="350"/>
      <c r="H2659" s="350"/>
      <c r="I2659" s="354"/>
      <c r="J2659" s="353"/>
      <c r="K2659" s="353"/>
      <c r="L2659" s="354"/>
      <c r="M2659" s="353"/>
      <c r="N2659" s="371"/>
      <c r="O2659" s="70">
        <f t="shared" si="79"/>
        <v>0</v>
      </c>
      <c r="P2659" s="70">
        <f t="shared" si="79"/>
        <v>0</v>
      </c>
      <c r="Q2659" s="92" t="str">
        <f t="shared" si="81"/>
        <v/>
      </c>
    </row>
    <row r="2660" spans="1:17" x14ac:dyDescent="0.2">
      <c r="A2660" s="363" t="str">
        <f t="shared" si="80"/>
        <v/>
      </c>
      <c r="B2660" s="348"/>
      <c r="C2660" s="372"/>
      <c r="D2660" s="350"/>
      <c r="E2660" s="350"/>
      <c r="F2660" s="351"/>
      <c r="G2660" s="350"/>
      <c r="H2660" s="350"/>
      <c r="I2660" s="354"/>
      <c r="J2660" s="353"/>
      <c r="K2660" s="353"/>
      <c r="L2660" s="354"/>
      <c r="M2660" s="353"/>
      <c r="N2660" s="371"/>
      <c r="O2660" s="70">
        <f t="shared" si="79"/>
        <v>0</v>
      </c>
      <c r="P2660" s="70">
        <f t="shared" si="79"/>
        <v>0</v>
      </c>
      <c r="Q2660" s="135" t="str">
        <f t="shared" si="81"/>
        <v/>
      </c>
    </row>
    <row r="2661" spans="1:17" x14ac:dyDescent="0.2">
      <c r="A2661" s="363" t="str">
        <f t="shared" si="80"/>
        <v/>
      </c>
      <c r="B2661" s="348"/>
      <c r="C2661" s="372"/>
      <c r="D2661" s="350"/>
      <c r="E2661" s="350"/>
      <c r="F2661" s="351"/>
      <c r="G2661" s="350"/>
      <c r="H2661" s="350"/>
      <c r="I2661" s="354"/>
      <c r="J2661" s="353"/>
      <c r="K2661" s="353"/>
      <c r="L2661" s="354"/>
      <c r="M2661" s="353"/>
      <c r="N2661" s="371"/>
      <c r="O2661" s="317">
        <f t="shared" si="79"/>
        <v>0</v>
      </c>
      <c r="P2661" s="317">
        <f t="shared" si="79"/>
        <v>0</v>
      </c>
      <c r="Q2661" s="318" t="str">
        <f t="shared" si="81"/>
        <v/>
      </c>
    </row>
    <row r="2662" spans="1:17" x14ac:dyDescent="0.2">
      <c r="A2662" s="363" t="str">
        <f t="shared" si="80"/>
        <v/>
      </c>
      <c r="B2662" s="348"/>
      <c r="C2662" s="372"/>
      <c r="D2662" s="350"/>
      <c r="E2662" s="350"/>
      <c r="F2662" s="351"/>
      <c r="G2662" s="350"/>
      <c r="H2662" s="350"/>
      <c r="I2662" s="354"/>
      <c r="J2662" s="353"/>
      <c r="K2662" s="353"/>
      <c r="L2662" s="354"/>
      <c r="M2662" s="353"/>
      <c r="N2662" s="371"/>
      <c r="O2662" s="70">
        <f t="shared" si="79"/>
        <v>0</v>
      </c>
      <c r="P2662" s="70">
        <f t="shared" si="79"/>
        <v>0</v>
      </c>
      <c r="Q2662" s="92" t="str">
        <f t="shared" si="81"/>
        <v/>
      </c>
    </row>
    <row r="2663" spans="1:17" x14ac:dyDescent="0.2">
      <c r="A2663" s="363" t="str">
        <f t="shared" si="80"/>
        <v/>
      </c>
      <c r="B2663" s="348"/>
      <c r="C2663" s="372"/>
      <c r="D2663" s="350"/>
      <c r="E2663" s="350"/>
      <c r="F2663" s="351"/>
      <c r="G2663" s="350"/>
      <c r="H2663" s="350"/>
      <c r="I2663" s="354"/>
      <c r="J2663" s="353"/>
      <c r="K2663" s="353"/>
      <c r="L2663" s="354"/>
      <c r="M2663" s="353"/>
      <c r="N2663" s="371"/>
      <c r="O2663" s="70">
        <f t="shared" si="79"/>
        <v>0</v>
      </c>
      <c r="P2663" s="70">
        <f t="shared" si="79"/>
        <v>0</v>
      </c>
      <c r="Q2663" s="92" t="str">
        <f t="shared" si="81"/>
        <v/>
      </c>
    </row>
    <row r="2664" spans="1:17" x14ac:dyDescent="0.2">
      <c r="A2664" s="363" t="str">
        <f t="shared" si="80"/>
        <v/>
      </c>
      <c r="B2664" s="348"/>
      <c r="C2664" s="372"/>
      <c r="D2664" s="350"/>
      <c r="E2664" s="350"/>
      <c r="F2664" s="351"/>
      <c r="G2664" s="350"/>
      <c r="H2664" s="350"/>
      <c r="I2664" s="354"/>
      <c r="J2664" s="353"/>
      <c r="K2664" s="353"/>
      <c r="L2664" s="354"/>
      <c r="M2664" s="353"/>
      <c r="N2664" s="371"/>
      <c r="O2664" s="70">
        <f t="shared" si="79"/>
        <v>0</v>
      </c>
      <c r="P2664" s="70">
        <f t="shared" si="79"/>
        <v>0</v>
      </c>
      <c r="Q2664" s="135" t="str">
        <f t="shared" si="81"/>
        <v/>
      </c>
    </row>
    <row r="2665" spans="1:17" x14ac:dyDescent="0.2">
      <c r="A2665" s="363" t="str">
        <f t="shared" si="80"/>
        <v/>
      </c>
      <c r="B2665" s="348"/>
      <c r="C2665" s="372"/>
      <c r="D2665" s="350"/>
      <c r="E2665" s="350"/>
      <c r="F2665" s="351"/>
      <c r="G2665" s="350"/>
      <c r="H2665" s="350"/>
      <c r="I2665" s="354"/>
      <c r="J2665" s="353"/>
      <c r="K2665" s="353"/>
      <c r="L2665" s="354"/>
      <c r="M2665" s="353"/>
      <c r="N2665" s="371"/>
      <c r="O2665" s="317">
        <f t="shared" si="79"/>
        <v>0</v>
      </c>
      <c r="P2665" s="317">
        <f t="shared" si="79"/>
        <v>0</v>
      </c>
      <c r="Q2665" s="318" t="str">
        <f t="shared" si="81"/>
        <v/>
      </c>
    </row>
    <row r="2666" spans="1:17" x14ac:dyDescent="0.2">
      <c r="A2666" s="363" t="str">
        <f t="shared" si="80"/>
        <v/>
      </c>
      <c r="B2666" s="348"/>
      <c r="C2666" s="372"/>
      <c r="D2666" s="350"/>
      <c r="E2666" s="350"/>
      <c r="F2666" s="351"/>
      <c r="G2666" s="350"/>
      <c r="H2666" s="350"/>
      <c r="I2666" s="354"/>
      <c r="J2666" s="353"/>
      <c r="K2666" s="353"/>
      <c r="L2666" s="354"/>
      <c r="M2666" s="353"/>
      <c r="N2666" s="371"/>
      <c r="O2666" s="70">
        <f t="shared" si="79"/>
        <v>0</v>
      </c>
      <c r="P2666" s="70">
        <f t="shared" si="79"/>
        <v>0</v>
      </c>
      <c r="Q2666" s="92" t="str">
        <f t="shared" si="81"/>
        <v/>
      </c>
    </row>
    <row r="2667" spans="1:17" x14ac:dyDescent="0.2">
      <c r="A2667" s="363" t="str">
        <f t="shared" si="80"/>
        <v/>
      </c>
      <c r="B2667" s="348"/>
      <c r="C2667" s="372"/>
      <c r="D2667" s="350"/>
      <c r="E2667" s="350"/>
      <c r="F2667" s="351"/>
      <c r="G2667" s="350"/>
      <c r="H2667" s="350"/>
      <c r="I2667" s="354"/>
      <c r="J2667" s="353"/>
      <c r="K2667" s="353"/>
      <c r="L2667" s="354"/>
      <c r="M2667" s="353"/>
      <c r="N2667" s="371"/>
      <c r="O2667" s="70">
        <f t="shared" si="79"/>
        <v>0</v>
      </c>
      <c r="P2667" s="70">
        <f t="shared" si="79"/>
        <v>0</v>
      </c>
      <c r="Q2667" s="92" t="str">
        <f t="shared" si="81"/>
        <v/>
      </c>
    </row>
    <row r="2668" spans="1:17" x14ac:dyDescent="0.2">
      <c r="A2668" s="363" t="str">
        <f t="shared" si="80"/>
        <v/>
      </c>
      <c r="B2668" s="348"/>
      <c r="C2668" s="372"/>
      <c r="D2668" s="350"/>
      <c r="E2668" s="350"/>
      <c r="F2668" s="351"/>
      <c r="G2668" s="350"/>
      <c r="H2668" s="350"/>
      <c r="I2668" s="354"/>
      <c r="J2668" s="353"/>
      <c r="K2668" s="353"/>
      <c r="L2668" s="354"/>
      <c r="M2668" s="353"/>
      <c r="N2668" s="371"/>
      <c r="O2668" s="70">
        <f t="shared" si="79"/>
        <v>0</v>
      </c>
      <c r="P2668" s="70">
        <f t="shared" si="79"/>
        <v>0</v>
      </c>
      <c r="Q2668" s="135" t="str">
        <f t="shared" si="81"/>
        <v/>
      </c>
    </row>
    <row r="2669" spans="1:17" x14ac:dyDescent="0.2">
      <c r="A2669" s="363" t="str">
        <f t="shared" si="80"/>
        <v/>
      </c>
      <c r="B2669" s="348"/>
      <c r="C2669" s="372"/>
      <c r="D2669" s="350"/>
      <c r="E2669" s="350"/>
      <c r="F2669" s="351"/>
      <c r="G2669" s="350"/>
      <c r="H2669" s="350"/>
      <c r="I2669" s="354"/>
      <c r="J2669" s="353"/>
      <c r="K2669" s="353"/>
      <c r="L2669" s="354"/>
      <c r="M2669" s="353"/>
      <c r="N2669" s="371"/>
      <c r="O2669" s="317">
        <f t="shared" ref="O2669:P2732" si="82">IF(B2669=0,0,IF(YEAR(B2669)=$P$1,MONTH(B2669)-$O$1+1,(YEAR(B2669)-$P$1)*12-$O$1+1+MONTH(B2669)))</f>
        <v>0</v>
      </c>
      <c r="P2669" s="317">
        <f t="shared" si="82"/>
        <v>0</v>
      </c>
      <c r="Q2669" s="318" t="str">
        <f t="shared" si="81"/>
        <v/>
      </c>
    </row>
    <row r="2670" spans="1:17" s="326" customFormat="1" x14ac:dyDescent="0.2">
      <c r="A2670" s="363" t="str">
        <f t="shared" si="80"/>
        <v/>
      </c>
      <c r="B2670" s="359"/>
      <c r="C2670" s="360"/>
      <c r="D2670" s="352"/>
      <c r="E2670" s="352"/>
      <c r="F2670" s="361"/>
      <c r="G2670" s="352"/>
      <c r="H2670" s="352"/>
      <c r="I2670" s="354"/>
      <c r="J2670" s="354"/>
      <c r="K2670" s="354"/>
      <c r="L2670" s="354"/>
      <c r="M2670" s="354"/>
      <c r="N2670" s="362"/>
      <c r="O2670" s="70">
        <f t="shared" si="82"/>
        <v>0</v>
      </c>
      <c r="P2670" s="70">
        <f t="shared" si="82"/>
        <v>0</v>
      </c>
      <c r="Q2670" s="92" t="str">
        <f t="shared" si="81"/>
        <v/>
      </c>
    </row>
    <row r="2671" spans="1:17" x14ac:dyDescent="0.2">
      <c r="A2671" s="363" t="str">
        <f t="shared" si="80"/>
        <v/>
      </c>
      <c r="B2671" s="348"/>
      <c r="C2671" s="372"/>
      <c r="D2671" s="350"/>
      <c r="E2671" s="350"/>
      <c r="F2671" s="351"/>
      <c r="G2671" s="350"/>
      <c r="H2671" s="350"/>
      <c r="I2671" s="354"/>
      <c r="J2671" s="353"/>
      <c r="K2671" s="353"/>
      <c r="L2671" s="354"/>
      <c r="M2671" s="353"/>
      <c r="N2671" s="371"/>
      <c r="O2671" s="70">
        <f t="shared" si="82"/>
        <v>0</v>
      </c>
      <c r="P2671" s="70">
        <f t="shared" si="82"/>
        <v>0</v>
      </c>
      <c r="Q2671" s="92" t="str">
        <f t="shared" si="81"/>
        <v/>
      </c>
    </row>
    <row r="2672" spans="1:17" x14ac:dyDescent="0.2">
      <c r="A2672" s="363" t="str">
        <f t="shared" si="80"/>
        <v/>
      </c>
      <c r="B2672" s="348"/>
      <c r="C2672" s="372"/>
      <c r="D2672" s="350"/>
      <c r="E2672" s="350"/>
      <c r="F2672" s="351"/>
      <c r="G2672" s="350"/>
      <c r="H2672" s="350"/>
      <c r="I2672" s="354"/>
      <c r="J2672" s="353"/>
      <c r="K2672" s="353"/>
      <c r="L2672" s="354"/>
      <c r="M2672" s="353"/>
      <c r="N2672" s="371"/>
      <c r="O2672" s="70">
        <f t="shared" si="82"/>
        <v>0</v>
      </c>
      <c r="P2672" s="70">
        <f t="shared" si="82"/>
        <v>0</v>
      </c>
      <c r="Q2672" s="135" t="str">
        <f t="shared" si="81"/>
        <v/>
      </c>
    </row>
    <row r="2673" spans="1:17" x14ac:dyDescent="0.2">
      <c r="A2673" s="363" t="str">
        <f t="shared" si="80"/>
        <v/>
      </c>
      <c r="B2673" s="348"/>
      <c r="C2673" s="372"/>
      <c r="D2673" s="350"/>
      <c r="E2673" s="350"/>
      <c r="F2673" s="351"/>
      <c r="G2673" s="350"/>
      <c r="H2673" s="350"/>
      <c r="I2673" s="354"/>
      <c r="J2673" s="353"/>
      <c r="K2673" s="353"/>
      <c r="L2673" s="354"/>
      <c r="M2673" s="353"/>
      <c r="N2673" s="371"/>
      <c r="O2673" s="317">
        <f t="shared" si="82"/>
        <v>0</v>
      </c>
      <c r="P2673" s="317">
        <f t="shared" si="82"/>
        <v>0</v>
      </c>
      <c r="Q2673" s="318" t="str">
        <f t="shared" si="81"/>
        <v/>
      </c>
    </row>
    <row r="2674" spans="1:17" x14ac:dyDescent="0.2">
      <c r="A2674" s="363" t="str">
        <f t="shared" si="80"/>
        <v/>
      </c>
      <c r="B2674" s="348"/>
      <c r="C2674" s="372"/>
      <c r="D2674" s="350"/>
      <c r="E2674" s="350"/>
      <c r="F2674" s="351"/>
      <c r="G2674" s="350"/>
      <c r="H2674" s="350"/>
      <c r="I2674" s="354"/>
      <c r="J2674" s="353"/>
      <c r="K2674" s="353"/>
      <c r="L2674" s="354"/>
      <c r="M2674" s="353"/>
      <c r="N2674" s="371"/>
      <c r="O2674" s="70">
        <f t="shared" si="82"/>
        <v>0</v>
      </c>
      <c r="P2674" s="70">
        <f t="shared" si="82"/>
        <v>0</v>
      </c>
      <c r="Q2674" s="92" t="str">
        <f t="shared" si="81"/>
        <v/>
      </c>
    </row>
    <row r="2675" spans="1:17" x14ac:dyDescent="0.2">
      <c r="A2675" s="363" t="str">
        <f t="shared" si="80"/>
        <v/>
      </c>
      <c r="B2675" s="348"/>
      <c r="C2675" s="372"/>
      <c r="D2675" s="350"/>
      <c r="E2675" s="350"/>
      <c r="F2675" s="351"/>
      <c r="G2675" s="350"/>
      <c r="H2675" s="350"/>
      <c r="I2675" s="354"/>
      <c r="J2675" s="353"/>
      <c r="K2675" s="353"/>
      <c r="L2675" s="354"/>
      <c r="M2675" s="353"/>
      <c r="N2675" s="371"/>
      <c r="O2675" s="70">
        <f t="shared" si="82"/>
        <v>0</v>
      </c>
      <c r="P2675" s="70">
        <f t="shared" si="82"/>
        <v>0</v>
      </c>
      <c r="Q2675" s="92" t="str">
        <f t="shared" si="81"/>
        <v/>
      </c>
    </row>
    <row r="2676" spans="1:17" x14ac:dyDescent="0.2">
      <c r="A2676" s="363" t="str">
        <f t="shared" si="80"/>
        <v/>
      </c>
      <c r="B2676" s="348"/>
      <c r="C2676" s="372"/>
      <c r="D2676" s="350"/>
      <c r="E2676" s="350"/>
      <c r="F2676" s="351"/>
      <c r="G2676" s="350"/>
      <c r="H2676" s="350"/>
      <c r="I2676" s="354"/>
      <c r="J2676" s="353"/>
      <c r="K2676" s="353"/>
      <c r="L2676" s="354"/>
      <c r="M2676" s="353"/>
      <c r="N2676" s="371"/>
      <c r="O2676" s="70">
        <f t="shared" si="82"/>
        <v>0</v>
      </c>
      <c r="P2676" s="70">
        <f t="shared" si="82"/>
        <v>0</v>
      </c>
      <c r="Q2676" s="135" t="str">
        <f t="shared" si="81"/>
        <v/>
      </c>
    </row>
    <row r="2677" spans="1:17" x14ac:dyDescent="0.2">
      <c r="A2677" s="363" t="str">
        <f t="shared" si="80"/>
        <v/>
      </c>
      <c r="B2677" s="348"/>
      <c r="C2677" s="372"/>
      <c r="D2677" s="350"/>
      <c r="E2677" s="350"/>
      <c r="F2677" s="351"/>
      <c r="G2677" s="350"/>
      <c r="H2677" s="350"/>
      <c r="I2677" s="354"/>
      <c r="J2677" s="353"/>
      <c r="K2677" s="353"/>
      <c r="L2677" s="354"/>
      <c r="M2677" s="353"/>
      <c r="N2677" s="371"/>
      <c r="O2677" s="317">
        <f t="shared" si="82"/>
        <v>0</v>
      </c>
      <c r="P2677" s="317">
        <f t="shared" si="82"/>
        <v>0</v>
      </c>
      <c r="Q2677" s="318" t="str">
        <f t="shared" si="81"/>
        <v/>
      </c>
    </row>
    <row r="2678" spans="1:17" x14ac:dyDescent="0.2">
      <c r="A2678" s="363" t="str">
        <f t="shared" si="80"/>
        <v/>
      </c>
      <c r="B2678" s="348"/>
      <c r="C2678" s="372"/>
      <c r="D2678" s="350"/>
      <c r="E2678" s="350"/>
      <c r="F2678" s="351"/>
      <c r="G2678" s="350"/>
      <c r="H2678" s="350"/>
      <c r="I2678" s="354"/>
      <c r="J2678" s="353"/>
      <c r="K2678" s="353"/>
      <c r="L2678" s="354"/>
      <c r="M2678" s="353"/>
      <c r="N2678" s="371"/>
      <c r="O2678" s="70">
        <f t="shared" si="82"/>
        <v>0</v>
      </c>
      <c r="P2678" s="70">
        <f t="shared" si="82"/>
        <v>0</v>
      </c>
      <c r="Q2678" s="92" t="str">
        <f t="shared" si="81"/>
        <v/>
      </c>
    </row>
    <row r="2679" spans="1:17" x14ac:dyDescent="0.2">
      <c r="A2679" s="363" t="str">
        <f t="shared" si="80"/>
        <v/>
      </c>
      <c r="B2679" s="348"/>
      <c r="C2679" s="372"/>
      <c r="D2679" s="350"/>
      <c r="E2679" s="350"/>
      <c r="F2679" s="351"/>
      <c r="G2679" s="350"/>
      <c r="H2679" s="350"/>
      <c r="I2679" s="354"/>
      <c r="J2679" s="353"/>
      <c r="K2679" s="353"/>
      <c r="L2679" s="354"/>
      <c r="M2679" s="353"/>
      <c r="N2679" s="371"/>
      <c r="O2679" s="70">
        <f t="shared" si="82"/>
        <v>0</v>
      </c>
      <c r="P2679" s="70">
        <f t="shared" si="82"/>
        <v>0</v>
      </c>
      <c r="Q2679" s="92" t="str">
        <f t="shared" si="81"/>
        <v/>
      </c>
    </row>
    <row r="2680" spans="1:17" x14ac:dyDescent="0.2">
      <c r="A2680" s="363" t="str">
        <f t="shared" si="80"/>
        <v/>
      </c>
      <c r="B2680" s="348"/>
      <c r="C2680" s="372"/>
      <c r="D2680" s="350"/>
      <c r="E2680" s="350"/>
      <c r="F2680" s="367"/>
      <c r="G2680" s="350"/>
      <c r="H2680" s="350"/>
      <c r="I2680" s="354"/>
      <c r="J2680" s="354"/>
      <c r="K2680" s="354"/>
      <c r="L2680" s="354"/>
      <c r="M2680" s="354"/>
      <c r="N2680" s="362"/>
      <c r="O2680" s="70">
        <f t="shared" si="82"/>
        <v>0</v>
      </c>
      <c r="P2680" s="70">
        <f t="shared" si="82"/>
        <v>0</v>
      </c>
      <c r="Q2680" s="135" t="str">
        <f t="shared" si="81"/>
        <v/>
      </c>
    </row>
    <row r="2681" spans="1:17" x14ac:dyDescent="0.2">
      <c r="A2681" s="363" t="str">
        <f t="shared" si="80"/>
        <v/>
      </c>
      <c r="B2681" s="348"/>
      <c r="C2681" s="372"/>
      <c r="D2681" s="350"/>
      <c r="E2681" s="350"/>
      <c r="F2681" s="351"/>
      <c r="G2681" s="350"/>
      <c r="H2681" s="350"/>
      <c r="I2681" s="354"/>
      <c r="J2681" s="353"/>
      <c r="K2681" s="353"/>
      <c r="L2681" s="354"/>
      <c r="M2681" s="353"/>
      <c r="N2681" s="371"/>
      <c r="O2681" s="317">
        <f t="shared" si="82"/>
        <v>0</v>
      </c>
      <c r="P2681" s="317">
        <f t="shared" si="82"/>
        <v>0</v>
      </c>
      <c r="Q2681" s="318" t="str">
        <f t="shared" si="81"/>
        <v/>
      </c>
    </row>
    <row r="2682" spans="1:17" x14ac:dyDescent="0.2">
      <c r="A2682" s="363" t="str">
        <f t="shared" si="80"/>
        <v/>
      </c>
      <c r="B2682" s="348"/>
      <c r="C2682" s="372"/>
      <c r="D2682" s="350"/>
      <c r="E2682" s="350"/>
      <c r="F2682" s="351"/>
      <c r="G2682" s="350"/>
      <c r="H2682" s="350"/>
      <c r="I2682" s="354"/>
      <c r="J2682" s="353"/>
      <c r="K2682" s="353"/>
      <c r="L2682" s="354"/>
      <c r="M2682" s="353"/>
      <c r="N2682" s="371"/>
      <c r="O2682" s="70">
        <f t="shared" si="82"/>
        <v>0</v>
      </c>
      <c r="P2682" s="70">
        <f t="shared" si="82"/>
        <v>0</v>
      </c>
      <c r="Q2682" s="92" t="str">
        <f t="shared" si="81"/>
        <v/>
      </c>
    </row>
    <row r="2683" spans="1:17" x14ac:dyDescent="0.2">
      <c r="A2683" s="363" t="str">
        <f t="shared" si="80"/>
        <v/>
      </c>
      <c r="B2683" s="348"/>
      <c r="C2683" s="372"/>
      <c r="D2683" s="350"/>
      <c r="E2683" s="350"/>
      <c r="F2683" s="351"/>
      <c r="G2683" s="350"/>
      <c r="H2683" s="350"/>
      <c r="I2683" s="354"/>
      <c r="J2683" s="353"/>
      <c r="K2683" s="353"/>
      <c r="L2683" s="354"/>
      <c r="M2683" s="353"/>
      <c r="N2683" s="371"/>
      <c r="O2683" s="70">
        <f t="shared" si="82"/>
        <v>0</v>
      </c>
      <c r="P2683" s="70">
        <f t="shared" si="82"/>
        <v>0</v>
      </c>
      <c r="Q2683" s="92" t="str">
        <f t="shared" si="81"/>
        <v/>
      </c>
    </row>
    <row r="2684" spans="1:17" x14ac:dyDescent="0.2">
      <c r="A2684" s="363" t="str">
        <f t="shared" si="80"/>
        <v/>
      </c>
      <c r="B2684" s="348"/>
      <c r="C2684" s="372"/>
      <c r="D2684" s="350"/>
      <c r="E2684" s="350"/>
      <c r="F2684" s="351"/>
      <c r="G2684" s="350"/>
      <c r="H2684" s="350"/>
      <c r="I2684" s="354"/>
      <c r="J2684" s="353"/>
      <c r="K2684" s="353"/>
      <c r="L2684" s="354"/>
      <c r="M2684" s="353"/>
      <c r="N2684" s="371"/>
      <c r="O2684" s="70">
        <f t="shared" si="82"/>
        <v>0</v>
      </c>
      <c r="P2684" s="70">
        <f t="shared" si="82"/>
        <v>0</v>
      </c>
      <c r="Q2684" s="135" t="str">
        <f t="shared" si="81"/>
        <v/>
      </c>
    </row>
    <row r="2685" spans="1:17" x14ac:dyDescent="0.2">
      <c r="A2685" s="363" t="str">
        <f t="shared" si="80"/>
        <v/>
      </c>
      <c r="B2685" s="348"/>
      <c r="C2685" s="372"/>
      <c r="D2685" s="350"/>
      <c r="E2685" s="350"/>
      <c r="F2685" s="351"/>
      <c r="G2685" s="350"/>
      <c r="H2685" s="350"/>
      <c r="I2685" s="354"/>
      <c r="J2685" s="353"/>
      <c r="K2685" s="353"/>
      <c r="L2685" s="354"/>
      <c r="M2685" s="353"/>
      <c r="N2685" s="371"/>
      <c r="O2685" s="317">
        <f t="shared" si="82"/>
        <v>0</v>
      </c>
      <c r="P2685" s="317">
        <f t="shared" si="82"/>
        <v>0</v>
      </c>
      <c r="Q2685" s="318" t="str">
        <f t="shared" si="81"/>
        <v/>
      </c>
    </row>
    <row r="2686" spans="1:17" x14ac:dyDescent="0.2">
      <c r="A2686" s="363" t="str">
        <f t="shared" si="80"/>
        <v/>
      </c>
      <c r="B2686" s="348"/>
      <c r="C2686" s="372"/>
      <c r="D2686" s="350"/>
      <c r="E2686" s="350"/>
      <c r="F2686" s="351"/>
      <c r="G2686" s="350"/>
      <c r="H2686" s="350"/>
      <c r="I2686" s="354"/>
      <c r="J2686" s="353"/>
      <c r="K2686" s="353"/>
      <c r="L2686" s="354"/>
      <c r="M2686" s="353"/>
      <c r="N2686" s="371"/>
      <c r="O2686" s="70">
        <f t="shared" si="82"/>
        <v>0</v>
      </c>
      <c r="P2686" s="70">
        <f t="shared" si="82"/>
        <v>0</v>
      </c>
      <c r="Q2686" s="92" t="str">
        <f t="shared" si="81"/>
        <v/>
      </c>
    </row>
    <row r="2687" spans="1:17" x14ac:dyDescent="0.2">
      <c r="A2687" s="363" t="str">
        <f t="shared" si="80"/>
        <v/>
      </c>
      <c r="B2687" s="348"/>
      <c r="C2687" s="372"/>
      <c r="D2687" s="350"/>
      <c r="E2687" s="350"/>
      <c r="F2687" s="351"/>
      <c r="G2687" s="350"/>
      <c r="H2687" s="350"/>
      <c r="I2687" s="354"/>
      <c r="J2687" s="353"/>
      <c r="K2687" s="353"/>
      <c r="L2687" s="354"/>
      <c r="M2687" s="353"/>
      <c r="N2687" s="371"/>
      <c r="O2687" s="70">
        <f t="shared" si="82"/>
        <v>0</v>
      </c>
      <c r="P2687" s="70">
        <f t="shared" si="82"/>
        <v>0</v>
      </c>
      <c r="Q2687" s="92" t="str">
        <f t="shared" si="81"/>
        <v/>
      </c>
    </row>
    <row r="2688" spans="1:17" x14ac:dyDescent="0.2">
      <c r="A2688" s="363" t="str">
        <f t="shared" si="80"/>
        <v/>
      </c>
      <c r="B2688" s="348"/>
      <c r="C2688" s="372"/>
      <c r="D2688" s="350"/>
      <c r="E2688" s="350"/>
      <c r="F2688" s="351"/>
      <c r="G2688" s="350"/>
      <c r="H2688" s="350"/>
      <c r="I2688" s="354"/>
      <c r="J2688" s="353"/>
      <c r="K2688" s="353"/>
      <c r="L2688" s="354"/>
      <c r="M2688" s="353"/>
      <c r="N2688" s="371"/>
      <c r="O2688" s="70">
        <f t="shared" si="82"/>
        <v>0</v>
      </c>
      <c r="P2688" s="70">
        <f t="shared" si="82"/>
        <v>0</v>
      </c>
      <c r="Q2688" s="135" t="str">
        <f t="shared" si="81"/>
        <v/>
      </c>
    </row>
    <row r="2689" spans="1:17" x14ac:dyDescent="0.2">
      <c r="A2689" s="363" t="str">
        <f t="shared" si="80"/>
        <v/>
      </c>
      <c r="B2689" s="348"/>
      <c r="C2689" s="372"/>
      <c r="D2689" s="350"/>
      <c r="E2689" s="350"/>
      <c r="F2689" s="351"/>
      <c r="G2689" s="350"/>
      <c r="H2689" s="350"/>
      <c r="I2689" s="354"/>
      <c r="J2689" s="353"/>
      <c r="K2689" s="353"/>
      <c r="L2689" s="354"/>
      <c r="M2689" s="353"/>
      <c r="N2689" s="371"/>
      <c r="O2689" s="317">
        <f t="shared" si="82"/>
        <v>0</v>
      </c>
      <c r="P2689" s="317">
        <f t="shared" si="82"/>
        <v>0</v>
      </c>
      <c r="Q2689" s="318" t="str">
        <f t="shared" si="81"/>
        <v/>
      </c>
    </row>
    <row r="2690" spans="1:17" x14ac:dyDescent="0.2">
      <c r="A2690" s="363" t="str">
        <f t="shared" si="80"/>
        <v/>
      </c>
      <c r="B2690" s="348"/>
      <c r="C2690" s="372"/>
      <c r="D2690" s="350"/>
      <c r="E2690" s="350"/>
      <c r="F2690" s="351"/>
      <c r="G2690" s="350"/>
      <c r="H2690" s="350"/>
      <c r="I2690" s="354"/>
      <c r="J2690" s="353"/>
      <c r="K2690" s="353"/>
      <c r="L2690" s="354"/>
      <c r="M2690" s="353"/>
      <c r="N2690" s="371"/>
      <c r="O2690" s="70">
        <f t="shared" si="82"/>
        <v>0</v>
      </c>
      <c r="P2690" s="70">
        <f t="shared" si="82"/>
        <v>0</v>
      </c>
      <c r="Q2690" s="92" t="str">
        <f t="shared" si="81"/>
        <v/>
      </c>
    </row>
    <row r="2691" spans="1:17" x14ac:dyDescent="0.2">
      <c r="A2691" s="363" t="str">
        <f t="shared" si="80"/>
        <v/>
      </c>
      <c r="B2691" s="348"/>
      <c r="C2691" s="372"/>
      <c r="D2691" s="350"/>
      <c r="E2691" s="350"/>
      <c r="F2691" s="351"/>
      <c r="G2691" s="350"/>
      <c r="H2691" s="350"/>
      <c r="I2691" s="354"/>
      <c r="J2691" s="353"/>
      <c r="K2691" s="353"/>
      <c r="L2691" s="354"/>
      <c r="M2691" s="353"/>
      <c r="N2691" s="371"/>
      <c r="O2691" s="70">
        <f t="shared" si="82"/>
        <v>0</v>
      </c>
      <c r="P2691" s="70">
        <f t="shared" si="82"/>
        <v>0</v>
      </c>
      <c r="Q2691" s="92" t="str">
        <f t="shared" si="81"/>
        <v/>
      </c>
    </row>
    <row r="2692" spans="1:17" x14ac:dyDescent="0.2">
      <c r="A2692" s="363" t="str">
        <f t="shared" si="80"/>
        <v/>
      </c>
      <c r="B2692" s="348"/>
      <c r="C2692" s="372"/>
      <c r="D2692" s="350"/>
      <c r="E2692" s="350"/>
      <c r="F2692" s="351"/>
      <c r="G2692" s="350"/>
      <c r="H2692" s="350"/>
      <c r="I2692" s="354"/>
      <c r="J2692" s="353"/>
      <c r="K2692" s="353"/>
      <c r="L2692" s="354"/>
      <c r="M2692" s="353"/>
      <c r="N2692" s="371"/>
      <c r="O2692" s="70">
        <f t="shared" si="82"/>
        <v>0</v>
      </c>
      <c r="P2692" s="70">
        <f t="shared" si="82"/>
        <v>0</v>
      </c>
      <c r="Q2692" s="135" t="str">
        <f t="shared" si="81"/>
        <v/>
      </c>
    </row>
    <row r="2693" spans="1:17" x14ac:dyDescent="0.2">
      <c r="A2693" s="363" t="str">
        <f t="shared" si="80"/>
        <v/>
      </c>
      <c r="B2693" s="348"/>
      <c r="C2693" s="372"/>
      <c r="D2693" s="350"/>
      <c r="E2693" s="350"/>
      <c r="F2693" s="351"/>
      <c r="G2693" s="350"/>
      <c r="H2693" s="350"/>
      <c r="I2693" s="354"/>
      <c r="J2693" s="353"/>
      <c r="K2693" s="353"/>
      <c r="L2693" s="354"/>
      <c r="M2693" s="353"/>
      <c r="N2693" s="371"/>
      <c r="O2693" s="317">
        <f t="shared" si="82"/>
        <v>0</v>
      </c>
      <c r="P2693" s="317">
        <f t="shared" si="82"/>
        <v>0</v>
      </c>
      <c r="Q2693" s="318" t="str">
        <f t="shared" si="81"/>
        <v/>
      </c>
    </row>
    <row r="2694" spans="1:17" x14ac:dyDescent="0.2">
      <c r="A2694" s="363" t="str">
        <f t="shared" si="80"/>
        <v/>
      </c>
      <c r="B2694" s="348"/>
      <c r="C2694" s="372"/>
      <c r="D2694" s="350"/>
      <c r="E2694" s="350"/>
      <c r="F2694" s="351"/>
      <c r="G2694" s="350"/>
      <c r="H2694" s="350"/>
      <c r="I2694" s="354"/>
      <c r="J2694" s="353"/>
      <c r="K2694" s="353"/>
      <c r="L2694" s="354"/>
      <c r="M2694" s="353"/>
      <c r="N2694" s="371"/>
      <c r="O2694" s="70">
        <f t="shared" si="82"/>
        <v>0</v>
      </c>
      <c r="P2694" s="70">
        <f t="shared" si="82"/>
        <v>0</v>
      </c>
      <c r="Q2694" s="92" t="str">
        <f t="shared" si="81"/>
        <v/>
      </c>
    </row>
    <row r="2695" spans="1:17" x14ac:dyDescent="0.2">
      <c r="A2695" s="363" t="str">
        <f t="shared" si="80"/>
        <v/>
      </c>
      <c r="B2695" s="348"/>
      <c r="C2695" s="372"/>
      <c r="D2695" s="350"/>
      <c r="E2695" s="350"/>
      <c r="F2695" s="351"/>
      <c r="G2695" s="350"/>
      <c r="H2695" s="350"/>
      <c r="I2695" s="354"/>
      <c r="J2695" s="353"/>
      <c r="K2695" s="353"/>
      <c r="L2695" s="354"/>
      <c r="M2695" s="353"/>
      <c r="N2695" s="371"/>
      <c r="O2695" s="70">
        <f t="shared" si="82"/>
        <v>0</v>
      </c>
      <c r="P2695" s="70">
        <f t="shared" si="82"/>
        <v>0</v>
      </c>
      <c r="Q2695" s="92" t="str">
        <f t="shared" si="81"/>
        <v/>
      </c>
    </row>
    <row r="2696" spans="1:17" x14ac:dyDescent="0.2">
      <c r="A2696" s="363" t="str">
        <f t="shared" si="80"/>
        <v/>
      </c>
      <c r="B2696" s="348"/>
      <c r="C2696" s="372"/>
      <c r="D2696" s="350"/>
      <c r="E2696" s="350"/>
      <c r="F2696" s="351"/>
      <c r="G2696" s="350"/>
      <c r="H2696" s="350"/>
      <c r="I2696" s="354"/>
      <c r="J2696" s="353"/>
      <c r="K2696" s="353"/>
      <c r="L2696" s="354"/>
      <c r="M2696" s="353"/>
      <c r="N2696" s="371"/>
      <c r="O2696" s="70">
        <f t="shared" si="82"/>
        <v>0</v>
      </c>
      <c r="P2696" s="70">
        <f t="shared" si="82"/>
        <v>0</v>
      </c>
      <c r="Q2696" s="135" t="str">
        <f t="shared" si="81"/>
        <v/>
      </c>
    </row>
    <row r="2697" spans="1:17" x14ac:dyDescent="0.2">
      <c r="A2697" s="363" t="str">
        <f t="shared" si="80"/>
        <v/>
      </c>
      <c r="B2697" s="348"/>
      <c r="C2697" s="372"/>
      <c r="D2697" s="350"/>
      <c r="E2697" s="350"/>
      <c r="F2697" s="351"/>
      <c r="G2697" s="350"/>
      <c r="H2697" s="350"/>
      <c r="I2697" s="354"/>
      <c r="J2697" s="353"/>
      <c r="K2697" s="353"/>
      <c r="L2697" s="354"/>
      <c r="M2697" s="353"/>
      <c r="N2697" s="371"/>
      <c r="O2697" s="317">
        <f t="shared" si="82"/>
        <v>0</v>
      </c>
      <c r="P2697" s="317">
        <f t="shared" si="82"/>
        <v>0</v>
      </c>
      <c r="Q2697" s="318" t="str">
        <f t="shared" si="81"/>
        <v/>
      </c>
    </row>
    <row r="2698" spans="1:17" x14ac:dyDescent="0.2">
      <c r="A2698" s="363" t="str">
        <f t="shared" si="80"/>
        <v/>
      </c>
      <c r="B2698" s="348"/>
      <c r="C2698" s="372"/>
      <c r="D2698" s="350"/>
      <c r="E2698" s="350"/>
      <c r="F2698" s="351"/>
      <c r="G2698" s="350"/>
      <c r="H2698" s="350"/>
      <c r="I2698" s="354"/>
      <c r="J2698" s="353"/>
      <c r="K2698" s="353"/>
      <c r="L2698" s="354"/>
      <c r="M2698" s="353"/>
      <c r="N2698" s="371"/>
      <c r="O2698" s="70">
        <f t="shared" si="82"/>
        <v>0</v>
      </c>
      <c r="P2698" s="70">
        <f t="shared" si="82"/>
        <v>0</v>
      </c>
      <c r="Q2698" s="92" t="str">
        <f t="shared" si="81"/>
        <v/>
      </c>
    </row>
    <row r="2699" spans="1:17" x14ac:dyDescent="0.2">
      <c r="A2699" s="363" t="str">
        <f t="shared" si="80"/>
        <v/>
      </c>
      <c r="B2699" s="348"/>
      <c r="C2699" s="372"/>
      <c r="D2699" s="350"/>
      <c r="E2699" s="350"/>
      <c r="F2699" s="351"/>
      <c r="G2699" s="350"/>
      <c r="H2699" s="350"/>
      <c r="I2699" s="354"/>
      <c r="J2699" s="353"/>
      <c r="K2699" s="353"/>
      <c r="L2699" s="354"/>
      <c r="M2699" s="353"/>
      <c r="N2699" s="371"/>
      <c r="O2699" s="70">
        <f t="shared" si="82"/>
        <v>0</v>
      </c>
      <c r="P2699" s="70">
        <f t="shared" si="82"/>
        <v>0</v>
      </c>
      <c r="Q2699" s="92" t="str">
        <f t="shared" si="81"/>
        <v/>
      </c>
    </row>
    <row r="2700" spans="1:17" x14ac:dyDescent="0.2">
      <c r="A2700" s="363" t="str">
        <f t="shared" si="80"/>
        <v/>
      </c>
      <c r="B2700" s="348"/>
      <c r="C2700" s="372"/>
      <c r="D2700" s="350"/>
      <c r="E2700" s="350"/>
      <c r="F2700" s="351"/>
      <c r="G2700" s="350"/>
      <c r="H2700" s="350"/>
      <c r="I2700" s="354"/>
      <c r="J2700" s="353"/>
      <c r="K2700" s="353"/>
      <c r="L2700" s="354"/>
      <c r="M2700" s="353"/>
      <c r="N2700" s="371"/>
      <c r="O2700" s="70">
        <f t="shared" si="82"/>
        <v>0</v>
      </c>
      <c r="P2700" s="70">
        <f t="shared" si="82"/>
        <v>0</v>
      </c>
      <c r="Q2700" s="135" t="str">
        <f t="shared" si="81"/>
        <v/>
      </c>
    </row>
    <row r="2701" spans="1:17" s="319" customFormat="1" x14ac:dyDescent="0.2">
      <c r="A2701" s="363" t="str">
        <f t="shared" si="80"/>
        <v/>
      </c>
      <c r="B2701" s="387"/>
      <c r="C2701" s="388"/>
      <c r="D2701" s="368"/>
      <c r="E2701" s="368"/>
      <c r="F2701" s="373"/>
      <c r="G2701" s="352"/>
      <c r="H2701" s="368"/>
      <c r="I2701" s="354"/>
      <c r="J2701" s="354"/>
      <c r="K2701" s="370"/>
      <c r="L2701" s="370"/>
      <c r="M2701" s="370"/>
      <c r="N2701" s="389"/>
      <c r="O2701" s="317">
        <f t="shared" si="82"/>
        <v>0</v>
      </c>
      <c r="P2701" s="317">
        <f t="shared" si="82"/>
        <v>0</v>
      </c>
      <c r="Q2701" s="318" t="str">
        <f t="shared" si="81"/>
        <v/>
      </c>
    </row>
    <row r="2702" spans="1:17" x14ac:dyDescent="0.2">
      <c r="A2702" s="363" t="str">
        <f t="shared" si="80"/>
        <v/>
      </c>
      <c r="B2702" s="348"/>
      <c r="C2702" s="372"/>
      <c r="D2702" s="350"/>
      <c r="E2702" s="350"/>
      <c r="F2702" s="351"/>
      <c r="G2702" s="350"/>
      <c r="H2702" s="350"/>
      <c r="I2702" s="354"/>
      <c r="J2702" s="353"/>
      <c r="K2702" s="353"/>
      <c r="L2702" s="354"/>
      <c r="M2702" s="353"/>
      <c r="N2702" s="371"/>
      <c r="O2702" s="70">
        <f t="shared" si="82"/>
        <v>0</v>
      </c>
      <c r="P2702" s="70">
        <f t="shared" si="82"/>
        <v>0</v>
      </c>
      <c r="Q2702" s="92" t="str">
        <f t="shared" si="81"/>
        <v/>
      </c>
    </row>
    <row r="2703" spans="1:17" x14ac:dyDescent="0.2">
      <c r="A2703" s="363" t="str">
        <f t="shared" si="80"/>
        <v/>
      </c>
      <c r="B2703" s="348"/>
      <c r="C2703" s="372"/>
      <c r="D2703" s="350"/>
      <c r="E2703" s="350"/>
      <c r="F2703" s="351"/>
      <c r="G2703" s="350"/>
      <c r="H2703" s="350"/>
      <c r="I2703" s="354"/>
      <c r="J2703" s="353"/>
      <c r="K2703" s="353"/>
      <c r="L2703" s="354"/>
      <c r="M2703" s="353"/>
      <c r="N2703" s="371"/>
      <c r="O2703" s="70">
        <f t="shared" si="82"/>
        <v>0</v>
      </c>
      <c r="P2703" s="70">
        <f t="shared" si="82"/>
        <v>0</v>
      </c>
      <c r="Q2703" s="92" t="str">
        <f t="shared" si="81"/>
        <v/>
      </c>
    </row>
    <row r="2704" spans="1:17" x14ac:dyDescent="0.2">
      <c r="A2704" s="363" t="str">
        <f t="shared" si="80"/>
        <v/>
      </c>
      <c r="B2704" s="348"/>
      <c r="C2704" s="372"/>
      <c r="D2704" s="350"/>
      <c r="E2704" s="350"/>
      <c r="F2704" s="351"/>
      <c r="G2704" s="350"/>
      <c r="H2704" s="350"/>
      <c r="I2704" s="354"/>
      <c r="J2704" s="353"/>
      <c r="K2704" s="353"/>
      <c r="L2704" s="354"/>
      <c r="M2704" s="353"/>
      <c r="N2704" s="371"/>
      <c r="O2704" s="70">
        <f t="shared" si="82"/>
        <v>0</v>
      </c>
      <c r="P2704" s="70">
        <f t="shared" si="82"/>
        <v>0</v>
      </c>
      <c r="Q2704" s="135" t="str">
        <f t="shared" si="81"/>
        <v/>
      </c>
    </row>
    <row r="2705" spans="1:17" x14ac:dyDescent="0.2">
      <c r="A2705" s="363" t="str">
        <f t="shared" si="80"/>
        <v/>
      </c>
      <c r="B2705" s="348"/>
      <c r="C2705" s="372"/>
      <c r="D2705" s="350"/>
      <c r="E2705" s="350"/>
      <c r="F2705" s="351"/>
      <c r="G2705" s="350"/>
      <c r="H2705" s="350"/>
      <c r="I2705" s="354"/>
      <c r="J2705" s="353"/>
      <c r="K2705" s="353"/>
      <c r="L2705" s="354"/>
      <c r="M2705" s="353"/>
      <c r="N2705" s="371"/>
      <c r="O2705" s="317">
        <f t="shared" si="82"/>
        <v>0</v>
      </c>
      <c r="P2705" s="317">
        <f t="shared" si="82"/>
        <v>0</v>
      </c>
      <c r="Q2705" s="318" t="str">
        <f t="shared" si="81"/>
        <v/>
      </c>
    </row>
    <row r="2706" spans="1:17" x14ac:dyDescent="0.2">
      <c r="A2706" s="363" t="str">
        <f t="shared" si="80"/>
        <v/>
      </c>
      <c r="B2706" s="348"/>
      <c r="C2706" s="372"/>
      <c r="D2706" s="350"/>
      <c r="E2706" s="350"/>
      <c r="F2706" s="351"/>
      <c r="G2706" s="350"/>
      <c r="H2706" s="350"/>
      <c r="I2706" s="354"/>
      <c r="J2706" s="353"/>
      <c r="K2706" s="353"/>
      <c r="L2706" s="354"/>
      <c r="M2706" s="353"/>
      <c r="N2706" s="371"/>
      <c r="O2706" s="70">
        <f t="shared" si="82"/>
        <v>0</v>
      </c>
      <c r="P2706" s="70">
        <f t="shared" si="82"/>
        <v>0</v>
      </c>
      <c r="Q2706" s="92" t="str">
        <f t="shared" si="81"/>
        <v/>
      </c>
    </row>
    <row r="2707" spans="1:17" x14ac:dyDescent="0.2">
      <c r="A2707" s="363" t="str">
        <f t="shared" si="80"/>
        <v/>
      </c>
      <c r="B2707" s="348"/>
      <c r="C2707" s="372"/>
      <c r="D2707" s="350"/>
      <c r="E2707" s="350"/>
      <c r="F2707" s="351"/>
      <c r="G2707" s="350"/>
      <c r="H2707" s="350"/>
      <c r="I2707" s="354"/>
      <c r="J2707" s="353"/>
      <c r="K2707" s="353"/>
      <c r="L2707" s="354"/>
      <c r="M2707" s="353"/>
      <c r="N2707" s="371"/>
      <c r="O2707" s="70">
        <f t="shared" si="82"/>
        <v>0</v>
      </c>
      <c r="P2707" s="70">
        <f t="shared" si="82"/>
        <v>0</v>
      </c>
      <c r="Q2707" s="92" t="str">
        <f t="shared" si="81"/>
        <v/>
      </c>
    </row>
    <row r="2708" spans="1:17" x14ac:dyDescent="0.2">
      <c r="A2708" s="363" t="str">
        <f t="shared" si="80"/>
        <v/>
      </c>
      <c r="B2708" s="348"/>
      <c r="C2708" s="372"/>
      <c r="D2708" s="350"/>
      <c r="E2708" s="350"/>
      <c r="F2708" s="351"/>
      <c r="G2708" s="350"/>
      <c r="H2708" s="350"/>
      <c r="I2708" s="354"/>
      <c r="J2708" s="353"/>
      <c r="K2708" s="353"/>
      <c r="L2708" s="354"/>
      <c r="M2708" s="353"/>
      <c r="N2708" s="371"/>
      <c r="O2708" s="70">
        <f t="shared" si="82"/>
        <v>0</v>
      </c>
      <c r="P2708" s="70">
        <f t="shared" si="82"/>
        <v>0</v>
      </c>
      <c r="Q2708" s="135" t="str">
        <f t="shared" si="81"/>
        <v/>
      </c>
    </row>
    <row r="2709" spans="1:17" x14ac:dyDescent="0.2">
      <c r="A2709" s="363" t="str">
        <f t="shared" si="80"/>
        <v/>
      </c>
      <c r="B2709" s="348"/>
      <c r="C2709" s="372"/>
      <c r="D2709" s="350"/>
      <c r="E2709" s="350"/>
      <c r="F2709" s="351"/>
      <c r="G2709" s="350"/>
      <c r="H2709" s="350"/>
      <c r="I2709" s="354"/>
      <c r="J2709" s="353"/>
      <c r="K2709" s="353"/>
      <c r="L2709" s="354"/>
      <c r="M2709" s="353"/>
      <c r="N2709" s="371"/>
      <c r="O2709" s="317">
        <f t="shared" si="82"/>
        <v>0</v>
      </c>
      <c r="P2709" s="317">
        <f t="shared" si="82"/>
        <v>0</v>
      </c>
      <c r="Q2709" s="318" t="str">
        <f t="shared" si="81"/>
        <v/>
      </c>
    </row>
    <row r="2710" spans="1:17" x14ac:dyDescent="0.2">
      <c r="A2710" s="363" t="str">
        <f t="shared" si="80"/>
        <v/>
      </c>
      <c r="B2710" s="348"/>
      <c r="C2710" s="372"/>
      <c r="D2710" s="350"/>
      <c r="E2710" s="350"/>
      <c r="F2710" s="351"/>
      <c r="G2710" s="350"/>
      <c r="H2710" s="350"/>
      <c r="I2710" s="354"/>
      <c r="J2710" s="353"/>
      <c r="K2710" s="353"/>
      <c r="L2710" s="354"/>
      <c r="M2710" s="353"/>
      <c r="N2710" s="371"/>
      <c r="O2710" s="70">
        <f t="shared" si="82"/>
        <v>0</v>
      </c>
      <c r="P2710" s="70">
        <f t="shared" si="82"/>
        <v>0</v>
      </c>
      <c r="Q2710" s="92" t="str">
        <f t="shared" si="81"/>
        <v/>
      </c>
    </row>
    <row r="2711" spans="1:17" x14ac:dyDescent="0.2">
      <c r="A2711" s="363" t="str">
        <f t="shared" si="80"/>
        <v/>
      </c>
      <c r="B2711" s="348"/>
      <c r="C2711" s="372"/>
      <c r="D2711" s="350"/>
      <c r="E2711" s="350"/>
      <c r="F2711" s="351"/>
      <c r="G2711" s="350"/>
      <c r="H2711" s="350"/>
      <c r="I2711" s="354"/>
      <c r="J2711" s="353"/>
      <c r="K2711" s="353"/>
      <c r="L2711" s="354"/>
      <c r="M2711" s="353"/>
      <c r="N2711" s="371"/>
      <c r="O2711" s="70">
        <f t="shared" si="82"/>
        <v>0</v>
      </c>
      <c r="P2711" s="70">
        <f t="shared" si="82"/>
        <v>0</v>
      </c>
      <c r="Q2711" s="92" t="str">
        <f t="shared" si="81"/>
        <v/>
      </c>
    </row>
    <row r="2712" spans="1:17" x14ac:dyDescent="0.2">
      <c r="A2712" s="363" t="str">
        <f t="shared" si="80"/>
        <v/>
      </c>
      <c r="B2712" s="348"/>
      <c r="C2712" s="372"/>
      <c r="D2712" s="350"/>
      <c r="E2712" s="350"/>
      <c r="F2712" s="351"/>
      <c r="G2712" s="350"/>
      <c r="H2712" s="350"/>
      <c r="I2712" s="354"/>
      <c r="J2712" s="353"/>
      <c r="K2712" s="353"/>
      <c r="L2712" s="354"/>
      <c r="M2712" s="353"/>
      <c r="N2712" s="371"/>
      <c r="O2712" s="70">
        <f t="shared" si="82"/>
        <v>0</v>
      </c>
      <c r="P2712" s="70">
        <f t="shared" si="82"/>
        <v>0</v>
      </c>
      <c r="Q2712" s="135" t="str">
        <f t="shared" si="81"/>
        <v/>
      </c>
    </row>
    <row r="2713" spans="1:17" x14ac:dyDescent="0.2">
      <c r="A2713" s="363" t="str">
        <f t="shared" si="80"/>
        <v/>
      </c>
      <c r="B2713" s="348"/>
      <c r="C2713" s="372"/>
      <c r="D2713" s="350"/>
      <c r="E2713" s="350"/>
      <c r="F2713" s="351"/>
      <c r="G2713" s="350"/>
      <c r="H2713" s="350"/>
      <c r="I2713" s="354"/>
      <c r="J2713" s="353"/>
      <c r="K2713" s="353"/>
      <c r="L2713" s="354"/>
      <c r="M2713" s="353"/>
      <c r="N2713" s="371"/>
      <c r="O2713" s="317">
        <f t="shared" si="82"/>
        <v>0</v>
      </c>
      <c r="P2713" s="317">
        <f t="shared" si="82"/>
        <v>0</v>
      </c>
      <c r="Q2713" s="318" t="str">
        <f t="shared" si="81"/>
        <v/>
      </c>
    </row>
    <row r="2714" spans="1:17" x14ac:dyDescent="0.2">
      <c r="A2714" s="363" t="str">
        <f t="shared" ref="A2714:A2777" si="83">IF(B2714="","",ROW()-ROW($A$3))</f>
        <v/>
      </c>
      <c r="B2714" s="348"/>
      <c r="C2714" s="372"/>
      <c r="D2714" s="350"/>
      <c r="E2714" s="350"/>
      <c r="F2714" s="351"/>
      <c r="G2714" s="350"/>
      <c r="H2714" s="350"/>
      <c r="I2714" s="354"/>
      <c r="J2714" s="353"/>
      <c r="K2714" s="353"/>
      <c r="L2714" s="354"/>
      <c r="M2714" s="353"/>
      <c r="N2714" s="371"/>
      <c r="O2714" s="70">
        <f t="shared" si="82"/>
        <v>0</v>
      </c>
      <c r="P2714" s="70">
        <f t="shared" si="82"/>
        <v>0</v>
      </c>
      <c r="Q2714" s="92" t="str">
        <f t="shared" ref="Q2714:Q2777" si="84">SUBSTITUTE(D2714," ","_")</f>
        <v/>
      </c>
    </row>
    <row r="2715" spans="1:17" x14ac:dyDescent="0.2">
      <c r="A2715" s="363" t="str">
        <f t="shared" si="83"/>
        <v/>
      </c>
      <c r="B2715" s="348"/>
      <c r="C2715" s="372"/>
      <c r="D2715" s="350"/>
      <c r="E2715" s="350"/>
      <c r="F2715" s="351"/>
      <c r="G2715" s="350"/>
      <c r="H2715" s="350"/>
      <c r="I2715" s="354"/>
      <c r="J2715" s="353"/>
      <c r="K2715" s="353"/>
      <c r="L2715" s="354"/>
      <c r="M2715" s="353"/>
      <c r="N2715" s="371"/>
      <c r="O2715" s="70">
        <f t="shared" si="82"/>
        <v>0</v>
      </c>
      <c r="P2715" s="70">
        <f t="shared" si="82"/>
        <v>0</v>
      </c>
      <c r="Q2715" s="92" t="str">
        <f t="shared" si="84"/>
        <v/>
      </c>
    </row>
    <row r="2716" spans="1:17" x14ac:dyDescent="0.2">
      <c r="A2716" s="363" t="str">
        <f t="shared" si="83"/>
        <v/>
      </c>
      <c r="B2716" s="348"/>
      <c r="C2716" s="372"/>
      <c r="D2716" s="350"/>
      <c r="E2716" s="350"/>
      <c r="F2716" s="351"/>
      <c r="G2716" s="350"/>
      <c r="H2716" s="350"/>
      <c r="I2716" s="354"/>
      <c r="J2716" s="353"/>
      <c r="K2716" s="353"/>
      <c r="L2716" s="354"/>
      <c r="M2716" s="353"/>
      <c r="N2716" s="371"/>
      <c r="O2716" s="70">
        <f t="shared" si="82"/>
        <v>0</v>
      </c>
      <c r="P2716" s="70">
        <f t="shared" si="82"/>
        <v>0</v>
      </c>
      <c r="Q2716" s="135" t="str">
        <f t="shared" si="84"/>
        <v/>
      </c>
    </row>
    <row r="2717" spans="1:17" x14ac:dyDescent="0.2">
      <c r="A2717" s="363" t="str">
        <f t="shared" si="83"/>
        <v/>
      </c>
      <c r="B2717" s="348"/>
      <c r="C2717" s="372"/>
      <c r="D2717" s="350"/>
      <c r="E2717" s="350"/>
      <c r="F2717" s="351"/>
      <c r="G2717" s="350"/>
      <c r="H2717" s="350"/>
      <c r="I2717" s="354"/>
      <c r="J2717" s="353"/>
      <c r="K2717" s="353"/>
      <c r="L2717" s="354"/>
      <c r="M2717" s="353"/>
      <c r="N2717" s="371"/>
      <c r="O2717" s="317">
        <f t="shared" si="82"/>
        <v>0</v>
      </c>
      <c r="P2717" s="317">
        <f t="shared" si="82"/>
        <v>0</v>
      </c>
      <c r="Q2717" s="318" t="str">
        <f t="shared" si="84"/>
        <v/>
      </c>
    </row>
    <row r="2718" spans="1:17" x14ac:dyDescent="0.2">
      <c r="A2718" s="363" t="str">
        <f t="shared" si="83"/>
        <v/>
      </c>
      <c r="B2718" s="348"/>
      <c r="C2718" s="372"/>
      <c r="D2718" s="350"/>
      <c r="E2718" s="350"/>
      <c r="F2718" s="351"/>
      <c r="G2718" s="350"/>
      <c r="H2718" s="350"/>
      <c r="I2718" s="354"/>
      <c r="J2718" s="353"/>
      <c r="K2718" s="353"/>
      <c r="L2718" s="354"/>
      <c r="M2718" s="353"/>
      <c r="N2718" s="371"/>
      <c r="O2718" s="70">
        <f t="shared" si="82"/>
        <v>0</v>
      </c>
      <c r="P2718" s="70">
        <f t="shared" si="82"/>
        <v>0</v>
      </c>
      <c r="Q2718" s="92" t="str">
        <f t="shared" si="84"/>
        <v/>
      </c>
    </row>
    <row r="2719" spans="1:17" x14ac:dyDescent="0.2">
      <c r="A2719" s="363" t="str">
        <f t="shared" si="83"/>
        <v/>
      </c>
      <c r="B2719" s="348"/>
      <c r="C2719" s="372"/>
      <c r="D2719" s="350"/>
      <c r="E2719" s="350"/>
      <c r="F2719" s="351"/>
      <c r="G2719" s="350"/>
      <c r="H2719" s="350"/>
      <c r="I2719" s="354"/>
      <c r="J2719" s="353"/>
      <c r="K2719" s="353"/>
      <c r="L2719" s="354"/>
      <c r="M2719" s="353"/>
      <c r="N2719" s="371"/>
      <c r="O2719" s="70">
        <f t="shared" si="82"/>
        <v>0</v>
      </c>
      <c r="P2719" s="70">
        <f t="shared" si="82"/>
        <v>0</v>
      </c>
      <c r="Q2719" s="92" t="str">
        <f t="shared" si="84"/>
        <v/>
      </c>
    </row>
    <row r="2720" spans="1:17" x14ac:dyDescent="0.2">
      <c r="A2720" s="363" t="str">
        <f t="shared" si="83"/>
        <v/>
      </c>
      <c r="B2720" s="348"/>
      <c r="C2720" s="372"/>
      <c r="D2720" s="350"/>
      <c r="E2720" s="350"/>
      <c r="F2720" s="351"/>
      <c r="G2720" s="350"/>
      <c r="H2720" s="350"/>
      <c r="I2720" s="354"/>
      <c r="J2720" s="353"/>
      <c r="K2720" s="353"/>
      <c r="L2720" s="354"/>
      <c r="M2720" s="353"/>
      <c r="N2720" s="371"/>
      <c r="O2720" s="70">
        <f t="shared" si="82"/>
        <v>0</v>
      </c>
      <c r="P2720" s="70">
        <f t="shared" si="82"/>
        <v>0</v>
      </c>
      <c r="Q2720" s="135" t="str">
        <f t="shared" si="84"/>
        <v/>
      </c>
    </row>
    <row r="2721" spans="1:17" x14ac:dyDescent="0.2">
      <c r="A2721" s="363" t="str">
        <f t="shared" si="83"/>
        <v/>
      </c>
      <c r="B2721" s="348"/>
      <c r="C2721" s="372"/>
      <c r="D2721" s="350"/>
      <c r="E2721" s="350"/>
      <c r="F2721" s="351"/>
      <c r="G2721" s="350"/>
      <c r="H2721" s="350"/>
      <c r="I2721" s="354"/>
      <c r="J2721" s="353"/>
      <c r="K2721" s="353"/>
      <c r="L2721" s="354"/>
      <c r="M2721" s="353"/>
      <c r="N2721" s="371"/>
      <c r="O2721" s="317">
        <f t="shared" si="82"/>
        <v>0</v>
      </c>
      <c r="P2721" s="317">
        <f t="shared" si="82"/>
        <v>0</v>
      </c>
      <c r="Q2721" s="318" t="str">
        <f t="shared" si="84"/>
        <v/>
      </c>
    </row>
    <row r="2722" spans="1:17" x14ac:dyDescent="0.2">
      <c r="A2722" s="363" t="str">
        <f t="shared" si="83"/>
        <v/>
      </c>
      <c r="B2722" s="348"/>
      <c r="C2722" s="372"/>
      <c r="D2722" s="350"/>
      <c r="E2722" s="350"/>
      <c r="F2722" s="351"/>
      <c r="G2722" s="350"/>
      <c r="H2722" s="350"/>
      <c r="I2722" s="354"/>
      <c r="J2722" s="353"/>
      <c r="K2722" s="353"/>
      <c r="L2722" s="354"/>
      <c r="M2722" s="353"/>
      <c r="N2722" s="371"/>
      <c r="O2722" s="70">
        <f t="shared" si="82"/>
        <v>0</v>
      </c>
      <c r="P2722" s="70">
        <f t="shared" si="82"/>
        <v>0</v>
      </c>
      <c r="Q2722" s="92" t="str">
        <f t="shared" si="84"/>
        <v/>
      </c>
    </row>
    <row r="2723" spans="1:17" x14ac:dyDescent="0.2">
      <c r="A2723" s="363" t="str">
        <f t="shared" si="83"/>
        <v/>
      </c>
      <c r="B2723" s="348"/>
      <c r="C2723" s="372"/>
      <c r="D2723" s="350"/>
      <c r="E2723" s="350"/>
      <c r="F2723" s="351"/>
      <c r="G2723" s="350"/>
      <c r="H2723" s="350"/>
      <c r="I2723" s="354"/>
      <c r="J2723" s="353"/>
      <c r="K2723" s="353"/>
      <c r="L2723" s="354"/>
      <c r="M2723" s="353"/>
      <c r="N2723" s="371"/>
      <c r="O2723" s="70">
        <f t="shared" si="82"/>
        <v>0</v>
      </c>
      <c r="P2723" s="70">
        <f t="shared" si="82"/>
        <v>0</v>
      </c>
      <c r="Q2723" s="92" t="str">
        <f t="shared" si="84"/>
        <v/>
      </c>
    </row>
    <row r="2724" spans="1:17" x14ac:dyDescent="0.2">
      <c r="A2724" s="363" t="str">
        <f t="shared" si="83"/>
        <v/>
      </c>
      <c r="B2724" s="348"/>
      <c r="C2724" s="372"/>
      <c r="D2724" s="350"/>
      <c r="E2724" s="350"/>
      <c r="F2724" s="351"/>
      <c r="G2724" s="350"/>
      <c r="H2724" s="350"/>
      <c r="I2724" s="354"/>
      <c r="J2724" s="353"/>
      <c r="K2724" s="353"/>
      <c r="L2724" s="354"/>
      <c r="M2724" s="353"/>
      <c r="N2724" s="371"/>
      <c r="O2724" s="70">
        <f t="shared" si="82"/>
        <v>0</v>
      </c>
      <c r="P2724" s="70">
        <f t="shared" si="82"/>
        <v>0</v>
      </c>
      <c r="Q2724" s="135" t="str">
        <f t="shared" si="84"/>
        <v/>
      </c>
    </row>
    <row r="2725" spans="1:17" x14ac:dyDescent="0.2">
      <c r="A2725" s="363" t="str">
        <f t="shared" si="83"/>
        <v/>
      </c>
      <c r="B2725" s="348"/>
      <c r="C2725" s="372"/>
      <c r="D2725" s="350"/>
      <c r="E2725" s="350"/>
      <c r="F2725" s="351"/>
      <c r="G2725" s="350"/>
      <c r="H2725" s="350"/>
      <c r="I2725" s="354"/>
      <c r="J2725" s="353"/>
      <c r="K2725" s="353"/>
      <c r="L2725" s="354"/>
      <c r="M2725" s="353"/>
      <c r="N2725" s="371"/>
      <c r="O2725" s="317">
        <f t="shared" si="82"/>
        <v>0</v>
      </c>
      <c r="P2725" s="317">
        <f t="shared" si="82"/>
        <v>0</v>
      </c>
      <c r="Q2725" s="318" t="str">
        <f t="shared" si="84"/>
        <v/>
      </c>
    </row>
    <row r="2726" spans="1:17" x14ac:dyDescent="0.2">
      <c r="A2726" s="363" t="str">
        <f t="shared" si="83"/>
        <v/>
      </c>
      <c r="B2726" s="348"/>
      <c r="C2726" s="372"/>
      <c r="D2726" s="350"/>
      <c r="E2726" s="350"/>
      <c r="F2726" s="351"/>
      <c r="G2726" s="350"/>
      <c r="H2726" s="350"/>
      <c r="I2726" s="354"/>
      <c r="J2726" s="353"/>
      <c r="K2726" s="353"/>
      <c r="L2726" s="354"/>
      <c r="M2726" s="353"/>
      <c r="N2726" s="371"/>
      <c r="O2726" s="70">
        <f t="shared" si="82"/>
        <v>0</v>
      </c>
      <c r="P2726" s="70">
        <f t="shared" si="82"/>
        <v>0</v>
      </c>
      <c r="Q2726" s="92" t="str">
        <f t="shared" si="84"/>
        <v/>
      </c>
    </row>
    <row r="2727" spans="1:17" x14ac:dyDescent="0.2">
      <c r="A2727" s="363" t="str">
        <f t="shared" si="83"/>
        <v/>
      </c>
      <c r="B2727" s="348"/>
      <c r="C2727" s="372"/>
      <c r="D2727" s="350"/>
      <c r="E2727" s="350"/>
      <c r="F2727" s="351"/>
      <c r="G2727" s="350"/>
      <c r="H2727" s="350"/>
      <c r="I2727" s="354"/>
      <c r="J2727" s="353"/>
      <c r="K2727" s="353"/>
      <c r="L2727" s="354"/>
      <c r="M2727" s="353"/>
      <c r="N2727" s="371"/>
      <c r="O2727" s="70">
        <f t="shared" si="82"/>
        <v>0</v>
      </c>
      <c r="P2727" s="70">
        <f t="shared" si="82"/>
        <v>0</v>
      </c>
      <c r="Q2727" s="92" t="str">
        <f t="shared" si="84"/>
        <v/>
      </c>
    </row>
    <row r="2728" spans="1:17" x14ac:dyDescent="0.2">
      <c r="A2728" s="363" t="str">
        <f t="shared" si="83"/>
        <v/>
      </c>
      <c r="B2728" s="348"/>
      <c r="C2728" s="372"/>
      <c r="D2728" s="350"/>
      <c r="E2728" s="350"/>
      <c r="F2728" s="351"/>
      <c r="G2728" s="350"/>
      <c r="H2728" s="350"/>
      <c r="I2728" s="354"/>
      <c r="J2728" s="353"/>
      <c r="K2728" s="353"/>
      <c r="L2728" s="354"/>
      <c r="M2728" s="353"/>
      <c r="N2728" s="371"/>
      <c r="O2728" s="70">
        <f t="shared" si="82"/>
        <v>0</v>
      </c>
      <c r="P2728" s="70">
        <f t="shared" si="82"/>
        <v>0</v>
      </c>
      <c r="Q2728" s="135" t="str">
        <f t="shared" si="84"/>
        <v/>
      </c>
    </row>
    <row r="2729" spans="1:17" x14ac:dyDescent="0.2">
      <c r="A2729" s="363" t="str">
        <f t="shared" si="83"/>
        <v/>
      </c>
      <c r="B2729" s="348"/>
      <c r="C2729" s="372"/>
      <c r="D2729" s="350"/>
      <c r="E2729" s="350"/>
      <c r="F2729" s="351"/>
      <c r="G2729" s="350"/>
      <c r="H2729" s="350"/>
      <c r="I2729" s="354"/>
      <c r="J2729" s="353"/>
      <c r="K2729" s="353"/>
      <c r="L2729" s="354"/>
      <c r="M2729" s="353"/>
      <c r="N2729" s="371"/>
      <c r="O2729" s="317">
        <f t="shared" si="82"/>
        <v>0</v>
      </c>
      <c r="P2729" s="317">
        <f t="shared" si="82"/>
        <v>0</v>
      </c>
      <c r="Q2729" s="318" t="str">
        <f t="shared" si="84"/>
        <v/>
      </c>
    </row>
    <row r="2730" spans="1:17" x14ac:dyDescent="0.2">
      <c r="A2730" s="363" t="str">
        <f t="shared" si="83"/>
        <v/>
      </c>
      <c r="B2730" s="348"/>
      <c r="C2730" s="372"/>
      <c r="D2730" s="350"/>
      <c r="E2730" s="350"/>
      <c r="F2730" s="351"/>
      <c r="G2730" s="350"/>
      <c r="H2730" s="350"/>
      <c r="I2730" s="354"/>
      <c r="J2730" s="353"/>
      <c r="K2730" s="353"/>
      <c r="L2730" s="354"/>
      <c r="M2730" s="353"/>
      <c r="N2730" s="371"/>
      <c r="O2730" s="70">
        <f t="shared" si="82"/>
        <v>0</v>
      </c>
      <c r="P2730" s="70">
        <f t="shared" si="82"/>
        <v>0</v>
      </c>
      <c r="Q2730" s="92" t="str">
        <f t="shared" si="84"/>
        <v/>
      </c>
    </row>
    <row r="2731" spans="1:17" x14ac:dyDescent="0.2">
      <c r="A2731" s="363" t="str">
        <f t="shared" si="83"/>
        <v/>
      </c>
      <c r="B2731" s="348"/>
      <c r="C2731" s="372"/>
      <c r="D2731" s="350"/>
      <c r="E2731" s="350"/>
      <c r="F2731" s="351"/>
      <c r="G2731" s="350"/>
      <c r="H2731" s="350"/>
      <c r="I2731" s="354"/>
      <c r="J2731" s="353"/>
      <c r="K2731" s="353"/>
      <c r="L2731" s="354"/>
      <c r="M2731" s="353"/>
      <c r="N2731" s="371"/>
      <c r="O2731" s="70">
        <f t="shared" si="82"/>
        <v>0</v>
      </c>
      <c r="P2731" s="70">
        <f t="shared" si="82"/>
        <v>0</v>
      </c>
      <c r="Q2731" s="92" t="str">
        <f t="shared" si="84"/>
        <v/>
      </c>
    </row>
    <row r="2732" spans="1:17" x14ac:dyDescent="0.2">
      <c r="A2732" s="363" t="str">
        <f t="shared" si="83"/>
        <v/>
      </c>
      <c r="B2732" s="348"/>
      <c r="C2732" s="372"/>
      <c r="D2732" s="350"/>
      <c r="E2732" s="350"/>
      <c r="F2732" s="351"/>
      <c r="G2732" s="350"/>
      <c r="H2732" s="350"/>
      <c r="I2732" s="354"/>
      <c r="J2732" s="353"/>
      <c r="K2732" s="353"/>
      <c r="L2732" s="354"/>
      <c r="M2732" s="353"/>
      <c r="N2732" s="371"/>
      <c r="O2732" s="70">
        <f t="shared" si="82"/>
        <v>0</v>
      </c>
      <c r="P2732" s="70">
        <f t="shared" si="82"/>
        <v>0</v>
      </c>
      <c r="Q2732" s="135" t="str">
        <f t="shared" si="84"/>
        <v/>
      </c>
    </row>
    <row r="2733" spans="1:17" x14ac:dyDescent="0.2">
      <c r="A2733" s="363" t="str">
        <f t="shared" si="83"/>
        <v/>
      </c>
      <c r="B2733" s="348"/>
      <c r="C2733" s="372"/>
      <c r="D2733" s="350"/>
      <c r="E2733" s="350"/>
      <c r="F2733" s="351"/>
      <c r="G2733" s="350"/>
      <c r="H2733" s="350"/>
      <c r="I2733" s="354"/>
      <c r="J2733" s="353"/>
      <c r="K2733" s="353"/>
      <c r="L2733" s="354"/>
      <c r="M2733" s="353"/>
      <c r="N2733" s="371"/>
      <c r="O2733" s="317">
        <f t="shared" ref="O2733:P2796" si="85">IF(B2733=0,0,IF(YEAR(B2733)=$P$1,MONTH(B2733)-$O$1+1,(YEAR(B2733)-$P$1)*12-$O$1+1+MONTH(B2733)))</f>
        <v>0</v>
      </c>
      <c r="P2733" s="317">
        <f t="shared" si="85"/>
        <v>0</v>
      </c>
      <c r="Q2733" s="318" t="str">
        <f t="shared" si="84"/>
        <v/>
      </c>
    </row>
    <row r="2734" spans="1:17" x14ac:dyDescent="0.2">
      <c r="A2734" s="363" t="str">
        <f t="shared" si="83"/>
        <v/>
      </c>
      <c r="B2734" s="348"/>
      <c r="C2734" s="372"/>
      <c r="D2734" s="350"/>
      <c r="E2734" s="350"/>
      <c r="F2734" s="351"/>
      <c r="G2734" s="350"/>
      <c r="H2734" s="350"/>
      <c r="I2734" s="354"/>
      <c r="J2734" s="353"/>
      <c r="K2734" s="353"/>
      <c r="L2734" s="354"/>
      <c r="M2734" s="353"/>
      <c r="N2734" s="371"/>
      <c r="O2734" s="70">
        <f t="shared" si="85"/>
        <v>0</v>
      </c>
      <c r="P2734" s="70">
        <f t="shared" si="85"/>
        <v>0</v>
      </c>
      <c r="Q2734" s="92" t="str">
        <f t="shared" si="84"/>
        <v/>
      </c>
    </row>
    <row r="2735" spans="1:17" x14ac:dyDescent="0.2">
      <c r="A2735" s="363" t="str">
        <f t="shared" si="83"/>
        <v/>
      </c>
      <c r="B2735" s="348"/>
      <c r="C2735" s="372"/>
      <c r="D2735" s="350"/>
      <c r="E2735" s="350"/>
      <c r="F2735" s="351"/>
      <c r="G2735" s="350"/>
      <c r="H2735" s="350"/>
      <c r="I2735" s="354"/>
      <c r="J2735" s="353"/>
      <c r="K2735" s="353"/>
      <c r="L2735" s="354"/>
      <c r="M2735" s="353"/>
      <c r="N2735" s="371"/>
      <c r="O2735" s="70">
        <f t="shared" si="85"/>
        <v>0</v>
      </c>
      <c r="P2735" s="70">
        <f t="shared" si="85"/>
        <v>0</v>
      </c>
      <c r="Q2735" s="92" t="str">
        <f t="shared" si="84"/>
        <v/>
      </c>
    </row>
    <row r="2736" spans="1:17" x14ac:dyDescent="0.2">
      <c r="A2736" s="363" t="str">
        <f t="shared" si="83"/>
        <v/>
      </c>
      <c r="B2736" s="348"/>
      <c r="C2736" s="372"/>
      <c r="D2736" s="350"/>
      <c r="E2736" s="350"/>
      <c r="F2736" s="351"/>
      <c r="G2736" s="350"/>
      <c r="H2736" s="350"/>
      <c r="I2736" s="354"/>
      <c r="J2736" s="353"/>
      <c r="K2736" s="353"/>
      <c r="L2736" s="354"/>
      <c r="M2736" s="353"/>
      <c r="N2736" s="371"/>
      <c r="O2736" s="70">
        <f t="shared" si="85"/>
        <v>0</v>
      </c>
      <c r="P2736" s="70">
        <f t="shared" si="85"/>
        <v>0</v>
      </c>
      <c r="Q2736" s="135" t="str">
        <f t="shared" si="84"/>
        <v/>
      </c>
    </row>
    <row r="2737" spans="1:17" x14ac:dyDescent="0.2">
      <c r="A2737" s="363" t="str">
        <f t="shared" si="83"/>
        <v/>
      </c>
      <c r="B2737" s="348"/>
      <c r="C2737" s="372"/>
      <c r="D2737" s="350"/>
      <c r="E2737" s="350"/>
      <c r="F2737" s="351"/>
      <c r="G2737" s="350"/>
      <c r="H2737" s="350"/>
      <c r="I2737" s="354"/>
      <c r="J2737" s="353"/>
      <c r="K2737" s="353"/>
      <c r="L2737" s="354"/>
      <c r="M2737" s="353"/>
      <c r="N2737" s="371"/>
      <c r="O2737" s="317">
        <f t="shared" si="85"/>
        <v>0</v>
      </c>
      <c r="P2737" s="317">
        <f t="shared" si="85"/>
        <v>0</v>
      </c>
      <c r="Q2737" s="318" t="str">
        <f t="shared" si="84"/>
        <v/>
      </c>
    </row>
    <row r="2738" spans="1:17" x14ac:dyDescent="0.2">
      <c r="A2738" s="363" t="str">
        <f t="shared" si="83"/>
        <v/>
      </c>
      <c r="B2738" s="348"/>
      <c r="C2738" s="372"/>
      <c r="D2738" s="350"/>
      <c r="E2738" s="350"/>
      <c r="F2738" s="351"/>
      <c r="G2738" s="350"/>
      <c r="H2738" s="350"/>
      <c r="I2738" s="354"/>
      <c r="J2738" s="353"/>
      <c r="K2738" s="353"/>
      <c r="L2738" s="354"/>
      <c r="M2738" s="353"/>
      <c r="N2738" s="371"/>
      <c r="O2738" s="70">
        <f t="shared" si="85"/>
        <v>0</v>
      </c>
      <c r="P2738" s="70">
        <f t="shared" si="85"/>
        <v>0</v>
      </c>
      <c r="Q2738" s="92" t="str">
        <f t="shared" si="84"/>
        <v/>
      </c>
    </row>
    <row r="2739" spans="1:17" x14ac:dyDescent="0.2">
      <c r="A2739" s="363" t="str">
        <f t="shared" si="83"/>
        <v/>
      </c>
      <c r="B2739" s="348"/>
      <c r="C2739" s="372"/>
      <c r="D2739" s="350"/>
      <c r="E2739" s="350"/>
      <c r="F2739" s="351"/>
      <c r="G2739" s="350"/>
      <c r="H2739" s="350"/>
      <c r="I2739" s="354"/>
      <c r="J2739" s="353"/>
      <c r="K2739" s="353"/>
      <c r="L2739" s="354"/>
      <c r="M2739" s="353"/>
      <c r="N2739" s="371"/>
      <c r="O2739" s="70">
        <f t="shared" si="85"/>
        <v>0</v>
      </c>
      <c r="P2739" s="70">
        <f t="shared" si="85"/>
        <v>0</v>
      </c>
      <c r="Q2739" s="92" t="str">
        <f t="shared" si="84"/>
        <v/>
      </c>
    </row>
    <row r="2740" spans="1:17" x14ac:dyDescent="0.2">
      <c r="A2740" s="363" t="str">
        <f t="shared" si="83"/>
        <v/>
      </c>
      <c r="B2740" s="348"/>
      <c r="C2740" s="372"/>
      <c r="D2740" s="350"/>
      <c r="E2740" s="350"/>
      <c r="F2740" s="351"/>
      <c r="G2740" s="350"/>
      <c r="H2740" s="350"/>
      <c r="I2740" s="354"/>
      <c r="J2740" s="353"/>
      <c r="K2740" s="353"/>
      <c r="L2740" s="354"/>
      <c r="M2740" s="353"/>
      <c r="N2740" s="371"/>
      <c r="O2740" s="70">
        <f t="shared" si="85"/>
        <v>0</v>
      </c>
      <c r="P2740" s="70">
        <f t="shared" si="85"/>
        <v>0</v>
      </c>
      <c r="Q2740" s="135" t="str">
        <f t="shared" si="84"/>
        <v/>
      </c>
    </row>
    <row r="2741" spans="1:17" x14ac:dyDescent="0.2">
      <c r="A2741" s="363" t="str">
        <f t="shared" si="83"/>
        <v/>
      </c>
      <c r="B2741" s="348"/>
      <c r="C2741" s="372"/>
      <c r="D2741" s="350"/>
      <c r="E2741" s="350"/>
      <c r="F2741" s="351"/>
      <c r="G2741" s="350"/>
      <c r="H2741" s="350"/>
      <c r="I2741" s="354"/>
      <c r="J2741" s="353"/>
      <c r="K2741" s="353"/>
      <c r="L2741" s="354"/>
      <c r="M2741" s="353"/>
      <c r="N2741" s="371"/>
      <c r="O2741" s="317">
        <f t="shared" si="85"/>
        <v>0</v>
      </c>
      <c r="P2741" s="317">
        <f t="shared" si="85"/>
        <v>0</v>
      </c>
      <c r="Q2741" s="318" t="str">
        <f t="shared" si="84"/>
        <v/>
      </c>
    </row>
    <row r="2742" spans="1:17" x14ac:dyDescent="0.2">
      <c r="A2742" s="363" t="str">
        <f t="shared" si="83"/>
        <v/>
      </c>
      <c r="B2742" s="348"/>
      <c r="C2742" s="372"/>
      <c r="D2742" s="350"/>
      <c r="E2742" s="350"/>
      <c r="F2742" s="351"/>
      <c r="G2742" s="350"/>
      <c r="H2742" s="350"/>
      <c r="I2742" s="354"/>
      <c r="J2742" s="353"/>
      <c r="K2742" s="353"/>
      <c r="L2742" s="354"/>
      <c r="M2742" s="353"/>
      <c r="N2742" s="371"/>
      <c r="O2742" s="70">
        <f t="shared" si="85"/>
        <v>0</v>
      </c>
      <c r="P2742" s="70">
        <f t="shared" si="85"/>
        <v>0</v>
      </c>
      <c r="Q2742" s="92" t="str">
        <f t="shared" si="84"/>
        <v/>
      </c>
    </row>
    <row r="2743" spans="1:17" x14ac:dyDescent="0.2">
      <c r="A2743" s="363" t="str">
        <f t="shared" si="83"/>
        <v/>
      </c>
      <c r="B2743" s="348"/>
      <c r="C2743" s="372"/>
      <c r="D2743" s="350"/>
      <c r="E2743" s="350"/>
      <c r="F2743" s="351"/>
      <c r="G2743" s="350"/>
      <c r="H2743" s="350"/>
      <c r="I2743" s="354"/>
      <c r="J2743" s="353"/>
      <c r="K2743" s="353"/>
      <c r="L2743" s="354"/>
      <c r="M2743" s="353"/>
      <c r="N2743" s="371"/>
      <c r="O2743" s="70">
        <f t="shared" si="85"/>
        <v>0</v>
      </c>
      <c r="P2743" s="70">
        <f t="shared" si="85"/>
        <v>0</v>
      </c>
      <c r="Q2743" s="92" t="str">
        <f t="shared" si="84"/>
        <v/>
      </c>
    </row>
    <row r="2744" spans="1:17" x14ac:dyDescent="0.2">
      <c r="A2744" s="363" t="str">
        <f t="shared" si="83"/>
        <v/>
      </c>
      <c r="B2744" s="348"/>
      <c r="C2744" s="372"/>
      <c r="D2744" s="350"/>
      <c r="E2744" s="350"/>
      <c r="F2744" s="351"/>
      <c r="G2744" s="350"/>
      <c r="H2744" s="350"/>
      <c r="I2744" s="354"/>
      <c r="J2744" s="353"/>
      <c r="K2744" s="353"/>
      <c r="L2744" s="354"/>
      <c r="M2744" s="353"/>
      <c r="N2744" s="371"/>
      <c r="O2744" s="70">
        <f t="shared" si="85"/>
        <v>0</v>
      </c>
      <c r="P2744" s="70">
        <f t="shared" si="85"/>
        <v>0</v>
      </c>
      <c r="Q2744" s="135" t="str">
        <f t="shared" si="84"/>
        <v/>
      </c>
    </row>
    <row r="2745" spans="1:17" x14ac:dyDescent="0.2">
      <c r="A2745" s="363" t="str">
        <f t="shared" si="83"/>
        <v/>
      </c>
      <c r="B2745" s="348"/>
      <c r="C2745" s="372"/>
      <c r="D2745" s="350"/>
      <c r="E2745" s="350"/>
      <c r="F2745" s="351"/>
      <c r="G2745" s="350"/>
      <c r="H2745" s="350"/>
      <c r="I2745" s="354"/>
      <c r="J2745" s="353"/>
      <c r="K2745" s="353"/>
      <c r="L2745" s="354"/>
      <c r="M2745" s="353"/>
      <c r="N2745" s="371"/>
      <c r="O2745" s="317">
        <f t="shared" si="85"/>
        <v>0</v>
      </c>
      <c r="P2745" s="317">
        <f t="shared" si="85"/>
        <v>0</v>
      </c>
      <c r="Q2745" s="318" t="str">
        <f t="shared" si="84"/>
        <v/>
      </c>
    </row>
    <row r="2746" spans="1:17" x14ac:dyDescent="0.2">
      <c r="A2746" s="363" t="str">
        <f t="shared" si="83"/>
        <v/>
      </c>
      <c r="B2746" s="348"/>
      <c r="C2746" s="372"/>
      <c r="D2746" s="350"/>
      <c r="E2746" s="350"/>
      <c r="F2746" s="351"/>
      <c r="G2746" s="350"/>
      <c r="H2746" s="350"/>
      <c r="I2746" s="354"/>
      <c r="J2746" s="353"/>
      <c r="K2746" s="353"/>
      <c r="L2746" s="354"/>
      <c r="M2746" s="353"/>
      <c r="N2746" s="371"/>
      <c r="O2746" s="70">
        <f t="shared" si="85"/>
        <v>0</v>
      </c>
      <c r="P2746" s="70">
        <f t="shared" si="85"/>
        <v>0</v>
      </c>
      <c r="Q2746" s="92" t="str">
        <f t="shared" si="84"/>
        <v/>
      </c>
    </row>
    <row r="2747" spans="1:17" x14ac:dyDescent="0.2">
      <c r="A2747" s="363" t="str">
        <f t="shared" si="83"/>
        <v/>
      </c>
      <c r="B2747" s="348"/>
      <c r="C2747" s="372"/>
      <c r="D2747" s="350"/>
      <c r="E2747" s="350"/>
      <c r="F2747" s="351"/>
      <c r="G2747" s="350"/>
      <c r="H2747" s="350"/>
      <c r="I2747" s="354"/>
      <c r="J2747" s="353"/>
      <c r="K2747" s="353"/>
      <c r="L2747" s="354"/>
      <c r="M2747" s="353"/>
      <c r="N2747" s="371"/>
      <c r="O2747" s="70">
        <f t="shared" si="85"/>
        <v>0</v>
      </c>
      <c r="P2747" s="70">
        <f t="shared" si="85"/>
        <v>0</v>
      </c>
      <c r="Q2747" s="92" t="str">
        <f t="shared" si="84"/>
        <v/>
      </c>
    </row>
    <row r="2748" spans="1:17" x14ac:dyDescent="0.2">
      <c r="A2748" s="363" t="str">
        <f t="shared" si="83"/>
        <v/>
      </c>
      <c r="B2748" s="348"/>
      <c r="C2748" s="372"/>
      <c r="D2748" s="350"/>
      <c r="E2748" s="350"/>
      <c r="F2748" s="351"/>
      <c r="G2748" s="350"/>
      <c r="H2748" s="350"/>
      <c r="I2748" s="354"/>
      <c r="J2748" s="353"/>
      <c r="K2748" s="353"/>
      <c r="L2748" s="354"/>
      <c r="M2748" s="353"/>
      <c r="N2748" s="371"/>
      <c r="O2748" s="70">
        <f t="shared" si="85"/>
        <v>0</v>
      </c>
      <c r="P2748" s="70">
        <f t="shared" si="85"/>
        <v>0</v>
      </c>
      <c r="Q2748" s="135" t="str">
        <f t="shared" si="84"/>
        <v/>
      </c>
    </row>
    <row r="2749" spans="1:17" x14ac:dyDescent="0.2">
      <c r="A2749" s="363" t="str">
        <f t="shared" si="83"/>
        <v/>
      </c>
      <c r="B2749" s="348"/>
      <c r="C2749" s="372"/>
      <c r="D2749" s="350"/>
      <c r="E2749" s="350"/>
      <c r="F2749" s="351"/>
      <c r="G2749" s="350"/>
      <c r="H2749" s="350"/>
      <c r="I2749" s="354"/>
      <c r="J2749" s="353"/>
      <c r="K2749" s="353"/>
      <c r="L2749" s="354"/>
      <c r="M2749" s="353"/>
      <c r="N2749" s="371"/>
      <c r="O2749" s="317">
        <f t="shared" si="85"/>
        <v>0</v>
      </c>
      <c r="P2749" s="317">
        <f t="shared" si="85"/>
        <v>0</v>
      </c>
      <c r="Q2749" s="318" t="str">
        <f t="shared" si="84"/>
        <v/>
      </c>
    </row>
    <row r="2750" spans="1:17" x14ac:dyDescent="0.2">
      <c r="A2750" s="363" t="str">
        <f t="shared" si="83"/>
        <v/>
      </c>
      <c r="B2750" s="348"/>
      <c r="C2750" s="372"/>
      <c r="D2750" s="350"/>
      <c r="E2750" s="350"/>
      <c r="F2750" s="351"/>
      <c r="G2750" s="350"/>
      <c r="H2750" s="350"/>
      <c r="I2750" s="354"/>
      <c r="J2750" s="353"/>
      <c r="K2750" s="353"/>
      <c r="L2750" s="354"/>
      <c r="M2750" s="353"/>
      <c r="N2750" s="371"/>
      <c r="O2750" s="70">
        <f t="shared" si="85"/>
        <v>0</v>
      </c>
      <c r="P2750" s="70">
        <f t="shared" si="85"/>
        <v>0</v>
      </c>
      <c r="Q2750" s="92" t="str">
        <f t="shared" si="84"/>
        <v/>
      </c>
    </row>
    <row r="2751" spans="1:17" x14ac:dyDescent="0.2">
      <c r="A2751" s="363" t="str">
        <f t="shared" si="83"/>
        <v/>
      </c>
      <c r="B2751" s="348"/>
      <c r="C2751" s="372"/>
      <c r="D2751" s="350"/>
      <c r="E2751" s="350"/>
      <c r="F2751" s="351"/>
      <c r="G2751" s="350"/>
      <c r="H2751" s="350"/>
      <c r="I2751" s="354"/>
      <c r="J2751" s="353"/>
      <c r="K2751" s="353"/>
      <c r="L2751" s="354"/>
      <c r="M2751" s="353"/>
      <c r="N2751" s="371"/>
      <c r="O2751" s="70">
        <f t="shared" si="85"/>
        <v>0</v>
      </c>
      <c r="P2751" s="70">
        <f t="shared" si="85"/>
        <v>0</v>
      </c>
      <c r="Q2751" s="92" t="str">
        <f t="shared" si="84"/>
        <v/>
      </c>
    </row>
    <row r="2752" spans="1:17" x14ac:dyDescent="0.2">
      <c r="A2752" s="363" t="str">
        <f t="shared" si="83"/>
        <v/>
      </c>
      <c r="B2752" s="348"/>
      <c r="C2752" s="372"/>
      <c r="D2752" s="350"/>
      <c r="E2752" s="350"/>
      <c r="F2752" s="351"/>
      <c r="G2752" s="350"/>
      <c r="H2752" s="350"/>
      <c r="I2752" s="354"/>
      <c r="J2752" s="353"/>
      <c r="K2752" s="353"/>
      <c r="L2752" s="354"/>
      <c r="M2752" s="353"/>
      <c r="N2752" s="371"/>
      <c r="O2752" s="70">
        <f t="shared" si="85"/>
        <v>0</v>
      </c>
      <c r="P2752" s="70">
        <f t="shared" si="85"/>
        <v>0</v>
      </c>
      <c r="Q2752" s="135" t="str">
        <f t="shared" si="84"/>
        <v/>
      </c>
    </row>
    <row r="2753" spans="1:17" x14ac:dyDescent="0.2">
      <c r="A2753" s="363" t="str">
        <f t="shared" si="83"/>
        <v/>
      </c>
      <c r="B2753" s="348"/>
      <c r="C2753" s="372"/>
      <c r="D2753" s="350"/>
      <c r="E2753" s="350"/>
      <c r="F2753" s="351"/>
      <c r="G2753" s="350"/>
      <c r="H2753" s="350"/>
      <c r="I2753" s="354"/>
      <c r="J2753" s="353"/>
      <c r="K2753" s="353"/>
      <c r="L2753" s="354"/>
      <c r="M2753" s="353"/>
      <c r="N2753" s="371"/>
      <c r="O2753" s="317">
        <f t="shared" si="85"/>
        <v>0</v>
      </c>
      <c r="P2753" s="317">
        <f t="shared" si="85"/>
        <v>0</v>
      </c>
      <c r="Q2753" s="318" t="str">
        <f t="shared" si="84"/>
        <v/>
      </c>
    </row>
    <row r="2754" spans="1:17" x14ac:dyDescent="0.2">
      <c r="A2754" s="363" t="str">
        <f t="shared" si="83"/>
        <v/>
      </c>
      <c r="B2754" s="348"/>
      <c r="C2754" s="372"/>
      <c r="D2754" s="350"/>
      <c r="E2754" s="350"/>
      <c r="F2754" s="351"/>
      <c r="G2754" s="350"/>
      <c r="H2754" s="350"/>
      <c r="I2754" s="354"/>
      <c r="J2754" s="353"/>
      <c r="K2754" s="353"/>
      <c r="L2754" s="354"/>
      <c r="M2754" s="353"/>
      <c r="N2754" s="371"/>
      <c r="O2754" s="70">
        <f t="shared" si="85"/>
        <v>0</v>
      </c>
      <c r="P2754" s="70">
        <f t="shared" si="85"/>
        <v>0</v>
      </c>
      <c r="Q2754" s="92" t="str">
        <f t="shared" si="84"/>
        <v/>
      </c>
    </row>
    <row r="2755" spans="1:17" x14ac:dyDescent="0.2">
      <c r="A2755" s="363" t="str">
        <f t="shared" si="83"/>
        <v/>
      </c>
      <c r="B2755" s="348"/>
      <c r="C2755" s="372"/>
      <c r="D2755" s="350"/>
      <c r="E2755" s="350"/>
      <c r="F2755" s="351"/>
      <c r="G2755" s="350"/>
      <c r="H2755" s="350"/>
      <c r="I2755" s="354"/>
      <c r="J2755" s="353"/>
      <c r="K2755" s="353"/>
      <c r="L2755" s="354"/>
      <c r="M2755" s="353"/>
      <c r="N2755" s="371"/>
      <c r="O2755" s="70">
        <f t="shared" si="85"/>
        <v>0</v>
      </c>
      <c r="P2755" s="70">
        <f t="shared" si="85"/>
        <v>0</v>
      </c>
      <c r="Q2755" s="92" t="str">
        <f t="shared" si="84"/>
        <v/>
      </c>
    </row>
    <row r="2756" spans="1:17" x14ac:dyDescent="0.2">
      <c r="A2756" s="363" t="str">
        <f t="shared" si="83"/>
        <v/>
      </c>
      <c r="B2756" s="348"/>
      <c r="C2756" s="372"/>
      <c r="D2756" s="350"/>
      <c r="E2756" s="350"/>
      <c r="F2756" s="351"/>
      <c r="G2756" s="350"/>
      <c r="H2756" s="350"/>
      <c r="I2756" s="354"/>
      <c r="J2756" s="353"/>
      <c r="K2756" s="353"/>
      <c r="L2756" s="354"/>
      <c r="M2756" s="353"/>
      <c r="N2756" s="371"/>
      <c r="O2756" s="70">
        <f t="shared" si="85"/>
        <v>0</v>
      </c>
      <c r="P2756" s="70">
        <f t="shared" si="85"/>
        <v>0</v>
      </c>
      <c r="Q2756" s="135" t="str">
        <f t="shared" si="84"/>
        <v/>
      </c>
    </row>
    <row r="2757" spans="1:17" x14ac:dyDescent="0.2">
      <c r="A2757" s="363" t="str">
        <f t="shared" si="83"/>
        <v/>
      </c>
      <c r="B2757" s="348"/>
      <c r="C2757" s="372"/>
      <c r="D2757" s="350"/>
      <c r="E2757" s="350"/>
      <c r="F2757" s="351"/>
      <c r="G2757" s="350"/>
      <c r="H2757" s="350"/>
      <c r="I2757" s="354"/>
      <c r="J2757" s="353"/>
      <c r="K2757" s="353"/>
      <c r="L2757" s="354"/>
      <c r="M2757" s="353"/>
      <c r="N2757" s="371"/>
      <c r="O2757" s="317">
        <f t="shared" si="85"/>
        <v>0</v>
      </c>
      <c r="P2757" s="317">
        <f t="shared" si="85"/>
        <v>0</v>
      </c>
      <c r="Q2757" s="318" t="str">
        <f t="shared" si="84"/>
        <v/>
      </c>
    </row>
    <row r="2758" spans="1:17" x14ac:dyDescent="0.2">
      <c r="A2758" s="363" t="str">
        <f t="shared" si="83"/>
        <v/>
      </c>
      <c r="B2758" s="348"/>
      <c r="C2758" s="372"/>
      <c r="D2758" s="350"/>
      <c r="E2758" s="350"/>
      <c r="F2758" s="351"/>
      <c r="G2758" s="350"/>
      <c r="H2758" s="350"/>
      <c r="I2758" s="354"/>
      <c r="J2758" s="353"/>
      <c r="K2758" s="353"/>
      <c r="L2758" s="354"/>
      <c r="M2758" s="353"/>
      <c r="N2758" s="371"/>
      <c r="O2758" s="70">
        <f t="shared" si="85"/>
        <v>0</v>
      </c>
      <c r="P2758" s="70">
        <f t="shared" si="85"/>
        <v>0</v>
      </c>
      <c r="Q2758" s="92" t="str">
        <f t="shared" si="84"/>
        <v/>
      </c>
    </row>
    <row r="2759" spans="1:17" x14ac:dyDescent="0.2">
      <c r="A2759" s="363" t="str">
        <f t="shared" si="83"/>
        <v/>
      </c>
      <c r="B2759" s="348"/>
      <c r="C2759" s="372"/>
      <c r="D2759" s="350"/>
      <c r="E2759" s="350"/>
      <c r="F2759" s="351"/>
      <c r="G2759" s="350"/>
      <c r="H2759" s="350"/>
      <c r="I2759" s="354"/>
      <c r="J2759" s="353"/>
      <c r="K2759" s="353"/>
      <c r="L2759" s="354"/>
      <c r="M2759" s="353"/>
      <c r="N2759" s="371"/>
      <c r="O2759" s="70">
        <f t="shared" si="85"/>
        <v>0</v>
      </c>
      <c r="P2759" s="70">
        <f t="shared" si="85"/>
        <v>0</v>
      </c>
      <c r="Q2759" s="92" t="str">
        <f t="shared" si="84"/>
        <v/>
      </c>
    </row>
    <row r="2760" spans="1:17" x14ac:dyDescent="0.2">
      <c r="A2760" s="363" t="str">
        <f t="shared" si="83"/>
        <v/>
      </c>
      <c r="B2760" s="348"/>
      <c r="C2760" s="372"/>
      <c r="D2760" s="350"/>
      <c r="E2760" s="350"/>
      <c r="F2760" s="351"/>
      <c r="G2760" s="350"/>
      <c r="H2760" s="350"/>
      <c r="I2760" s="354"/>
      <c r="J2760" s="353"/>
      <c r="K2760" s="353"/>
      <c r="L2760" s="354"/>
      <c r="M2760" s="353"/>
      <c r="N2760" s="371"/>
      <c r="O2760" s="70">
        <f t="shared" si="85"/>
        <v>0</v>
      </c>
      <c r="P2760" s="70">
        <f t="shared" si="85"/>
        <v>0</v>
      </c>
      <c r="Q2760" s="135" t="str">
        <f t="shared" si="84"/>
        <v/>
      </c>
    </row>
    <row r="2761" spans="1:17" x14ac:dyDescent="0.2">
      <c r="A2761" s="363" t="str">
        <f t="shared" si="83"/>
        <v/>
      </c>
      <c r="B2761" s="348"/>
      <c r="C2761" s="372"/>
      <c r="D2761" s="350"/>
      <c r="E2761" s="350"/>
      <c r="F2761" s="351"/>
      <c r="G2761" s="350"/>
      <c r="H2761" s="350"/>
      <c r="I2761" s="354"/>
      <c r="J2761" s="353"/>
      <c r="K2761" s="353"/>
      <c r="L2761" s="354"/>
      <c r="M2761" s="353"/>
      <c r="N2761" s="371"/>
      <c r="O2761" s="317">
        <f t="shared" si="85"/>
        <v>0</v>
      </c>
      <c r="P2761" s="317">
        <f t="shared" si="85"/>
        <v>0</v>
      </c>
      <c r="Q2761" s="318" t="str">
        <f t="shared" si="84"/>
        <v/>
      </c>
    </row>
    <row r="2762" spans="1:17" x14ac:dyDescent="0.2">
      <c r="A2762" s="363" t="str">
        <f t="shared" si="83"/>
        <v/>
      </c>
      <c r="B2762" s="348"/>
      <c r="C2762" s="372"/>
      <c r="D2762" s="350"/>
      <c r="E2762" s="350"/>
      <c r="F2762" s="351"/>
      <c r="G2762" s="350"/>
      <c r="H2762" s="350"/>
      <c r="I2762" s="354"/>
      <c r="J2762" s="353"/>
      <c r="K2762" s="353"/>
      <c r="L2762" s="354"/>
      <c r="M2762" s="353"/>
      <c r="N2762" s="371"/>
      <c r="O2762" s="70">
        <f t="shared" si="85"/>
        <v>0</v>
      </c>
      <c r="P2762" s="70">
        <f t="shared" si="85"/>
        <v>0</v>
      </c>
      <c r="Q2762" s="92" t="str">
        <f t="shared" si="84"/>
        <v/>
      </c>
    </row>
    <row r="2763" spans="1:17" x14ac:dyDescent="0.2">
      <c r="A2763" s="363" t="str">
        <f t="shared" si="83"/>
        <v/>
      </c>
      <c r="B2763" s="348"/>
      <c r="C2763" s="372"/>
      <c r="D2763" s="350"/>
      <c r="E2763" s="350"/>
      <c r="F2763" s="351"/>
      <c r="G2763" s="350"/>
      <c r="H2763" s="350"/>
      <c r="I2763" s="354"/>
      <c r="J2763" s="353"/>
      <c r="K2763" s="353"/>
      <c r="L2763" s="354"/>
      <c r="M2763" s="353"/>
      <c r="N2763" s="371"/>
      <c r="O2763" s="70">
        <f t="shared" si="85"/>
        <v>0</v>
      </c>
      <c r="P2763" s="70">
        <f t="shared" si="85"/>
        <v>0</v>
      </c>
      <c r="Q2763" s="92" t="str">
        <f t="shared" si="84"/>
        <v/>
      </c>
    </row>
    <row r="2764" spans="1:17" x14ac:dyDescent="0.2">
      <c r="A2764" s="363" t="str">
        <f t="shared" si="83"/>
        <v/>
      </c>
      <c r="B2764" s="348"/>
      <c r="C2764" s="372"/>
      <c r="D2764" s="350"/>
      <c r="E2764" s="350"/>
      <c r="F2764" s="351"/>
      <c r="G2764" s="350"/>
      <c r="H2764" s="350"/>
      <c r="I2764" s="354"/>
      <c r="J2764" s="353"/>
      <c r="K2764" s="353"/>
      <c r="L2764" s="354"/>
      <c r="M2764" s="353"/>
      <c r="N2764" s="371"/>
      <c r="O2764" s="70">
        <f t="shared" si="85"/>
        <v>0</v>
      </c>
      <c r="P2764" s="70">
        <f t="shared" si="85"/>
        <v>0</v>
      </c>
      <c r="Q2764" s="135" t="str">
        <f t="shared" si="84"/>
        <v/>
      </c>
    </row>
    <row r="2765" spans="1:17" x14ac:dyDescent="0.2">
      <c r="A2765" s="363" t="str">
        <f t="shared" si="83"/>
        <v/>
      </c>
      <c r="B2765" s="348"/>
      <c r="C2765" s="372"/>
      <c r="D2765" s="350"/>
      <c r="E2765" s="350"/>
      <c r="F2765" s="351"/>
      <c r="G2765" s="350"/>
      <c r="H2765" s="350"/>
      <c r="I2765" s="354"/>
      <c r="J2765" s="353"/>
      <c r="K2765" s="353"/>
      <c r="L2765" s="354"/>
      <c r="M2765" s="353"/>
      <c r="N2765" s="371"/>
      <c r="O2765" s="317">
        <f t="shared" si="85"/>
        <v>0</v>
      </c>
      <c r="P2765" s="317">
        <f t="shared" si="85"/>
        <v>0</v>
      </c>
      <c r="Q2765" s="318" t="str">
        <f t="shared" si="84"/>
        <v/>
      </c>
    </row>
    <row r="2766" spans="1:17" x14ac:dyDescent="0.2">
      <c r="A2766" s="363" t="str">
        <f t="shared" si="83"/>
        <v/>
      </c>
      <c r="B2766" s="348"/>
      <c r="C2766" s="372"/>
      <c r="D2766" s="350"/>
      <c r="E2766" s="350"/>
      <c r="F2766" s="351"/>
      <c r="G2766" s="350"/>
      <c r="H2766" s="350"/>
      <c r="I2766" s="354"/>
      <c r="J2766" s="353"/>
      <c r="K2766" s="353"/>
      <c r="L2766" s="354"/>
      <c r="M2766" s="353"/>
      <c r="N2766" s="371"/>
      <c r="O2766" s="70">
        <f t="shared" si="85"/>
        <v>0</v>
      </c>
      <c r="P2766" s="70">
        <f t="shared" si="85"/>
        <v>0</v>
      </c>
      <c r="Q2766" s="92" t="str">
        <f t="shared" si="84"/>
        <v/>
      </c>
    </row>
    <row r="2767" spans="1:17" x14ac:dyDescent="0.2">
      <c r="A2767" s="363" t="str">
        <f t="shared" si="83"/>
        <v/>
      </c>
      <c r="B2767" s="348"/>
      <c r="C2767" s="372"/>
      <c r="D2767" s="350"/>
      <c r="E2767" s="350"/>
      <c r="F2767" s="351"/>
      <c r="G2767" s="350"/>
      <c r="H2767" s="350"/>
      <c r="I2767" s="354"/>
      <c r="J2767" s="353"/>
      <c r="K2767" s="353"/>
      <c r="L2767" s="354"/>
      <c r="M2767" s="353"/>
      <c r="N2767" s="371"/>
      <c r="O2767" s="70">
        <f t="shared" si="85"/>
        <v>0</v>
      </c>
      <c r="P2767" s="70">
        <f t="shared" si="85"/>
        <v>0</v>
      </c>
      <c r="Q2767" s="92" t="str">
        <f t="shared" si="84"/>
        <v/>
      </c>
    </row>
    <row r="2768" spans="1:17" x14ac:dyDescent="0.2">
      <c r="A2768" s="363" t="str">
        <f t="shared" si="83"/>
        <v/>
      </c>
      <c r="B2768" s="348"/>
      <c r="C2768" s="372"/>
      <c r="D2768" s="350"/>
      <c r="E2768" s="350"/>
      <c r="F2768" s="351"/>
      <c r="G2768" s="350"/>
      <c r="H2768" s="350"/>
      <c r="I2768" s="354"/>
      <c r="J2768" s="353"/>
      <c r="K2768" s="353"/>
      <c r="L2768" s="354"/>
      <c r="M2768" s="353"/>
      <c r="N2768" s="371"/>
      <c r="O2768" s="70">
        <f t="shared" si="85"/>
        <v>0</v>
      </c>
      <c r="P2768" s="70">
        <f t="shared" si="85"/>
        <v>0</v>
      </c>
      <c r="Q2768" s="135" t="str">
        <f t="shared" si="84"/>
        <v/>
      </c>
    </row>
    <row r="2769" spans="1:17" x14ac:dyDescent="0.2">
      <c r="A2769" s="363" t="str">
        <f t="shared" si="83"/>
        <v/>
      </c>
      <c r="B2769" s="348"/>
      <c r="C2769" s="372"/>
      <c r="D2769" s="350"/>
      <c r="E2769" s="350"/>
      <c r="F2769" s="351"/>
      <c r="G2769" s="350"/>
      <c r="H2769" s="350"/>
      <c r="I2769" s="354"/>
      <c r="J2769" s="353"/>
      <c r="K2769" s="353"/>
      <c r="L2769" s="354"/>
      <c r="M2769" s="353"/>
      <c r="N2769" s="371"/>
      <c r="O2769" s="317">
        <f t="shared" si="85"/>
        <v>0</v>
      </c>
      <c r="P2769" s="317">
        <f t="shared" si="85"/>
        <v>0</v>
      </c>
      <c r="Q2769" s="318" t="str">
        <f t="shared" si="84"/>
        <v/>
      </c>
    </row>
    <row r="2770" spans="1:17" x14ac:dyDescent="0.2">
      <c r="A2770" s="363" t="str">
        <f t="shared" si="83"/>
        <v/>
      </c>
      <c r="B2770" s="348"/>
      <c r="C2770" s="372"/>
      <c r="D2770" s="350"/>
      <c r="E2770" s="350"/>
      <c r="F2770" s="351"/>
      <c r="G2770" s="350"/>
      <c r="H2770" s="350"/>
      <c r="I2770" s="354"/>
      <c r="J2770" s="353"/>
      <c r="K2770" s="353"/>
      <c r="L2770" s="354"/>
      <c r="M2770" s="353"/>
      <c r="N2770" s="371"/>
      <c r="O2770" s="70">
        <f t="shared" si="85"/>
        <v>0</v>
      </c>
      <c r="P2770" s="70">
        <f t="shared" si="85"/>
        <v>0</v>
      </c>
      <c r="Q2770" s="92" t="str">
        <f t="shared" si="84"/>
        <v/>
      </c>
    </row>
    <row r="2771" spans="1:17" x14ac:dyDescent="0.2">
      <c r="A2771" s="363" t="str">
        <f t="shared" si="83"/>
        <v/>
      </c>
      <c r="B2771" s="348"/>
      <c r="C2771" s="372"/>
      <c r="D2771" s="350"/>
      <c r="E2771" s="350"/>
      <c r="F2771" s="351"/>
      <c r="G2771" s="350"/>
      <c r="H2771" s="350"/>
      <c r="I2771" s="354"/>
      <c r="J2771" s="353"/>
      <c r="K2771" s="353"/>
      <c r="L2771" s="354"/>
      <c r="M2771" s="353"/>
      <c r="N2771" s="371"/>
      <c r="O2771" s="70">
        <f t="shared" si="85"/>
        <v>0</v>
      </c>
      <c r="P2771" s="70">
        <f t="shared" si="85"/>
        <v>0</v>
      </c>
      <c r="Q2771" s="92" t="str">
        <f t="shared" si="84"/>
        <v/>
      </c>
    </row>
    <row r="2772" spans="1:17" x14ac:dyDescent="0.2">
      <c r="A2772" s="363" t="str">
        <f t="shared" si="83"/>
        <v/>
      </c>
      <c r="B2772" s="348"/>
      <c r="C2772" s="372"/>
      <c r="D2772" s="350"/>
      <c r="E2772" s="350"/>
      <c r="F2772" s="351"/>
      <c r="G2772" s="350"/>
      <c r="H2772" s="350"/>
      <c r="I2772" s="354"/>
      <c r="J2772" s="353"/>
      <c r="K2772" s="353"/>
      <c r="L2772" s="354"/>
      <c r="M2772" s="353"/>
      <c r="N2772" s="371"/>
      <c r="O2772" s="70">
        <f t="shared" si="85"/>
        <v>0</v>
      </c>
      <c r="P2772" s="70">
        <f t="shared" si="85"/>
        <v>0</v>
      </c>
      <c r="Q2772" s="135" t="str">
        <f t="shared" si="84"/>
        <v/>
      </c>
    </row>
    <row r="2773" spans="1:17" x14ac:dyDescent="0.2">
      <c r="A2773" s="363" t="str">
        <f t="shared" si="83"/>
        <v/>
      </c>
      <c r="B2773" s="348"/>
      <c r="C2773" s="372"/>
      <c r="D2773" s="350"/>
      <c r="E2773" s="350"/>
      <c r="F2773" s="351"/>
      <c r="G2773" s="350"/>
      <c r="H2773" s="350"/>
      <c r="I2773" s="354"/>
      <c r="J2773" s="353"/>
      <c r="K2773" s="353"/>
      <c r="L2773" s="354"/>
      <c r="M2773" s="353"/>
      <c r="N2773" s="371"/>
      <c r="O2773" s="317">
        <f t="shared" si="85"/>
        <v>0</v>
      </c>
      <c r="P2773" s="317">
        <f t="shared" si="85"/>
        <v>0</v>
      </c>
      <c r="Q2773" s="318" t="str">
        <f t="shared" si="84"/>
        <v/>
      </c>
    </row>
    <row r="2774" spans="1:17" x14ac:dyDescent="0.2">
      <c r="A2774" s="363" t="str">
        <f t="shared" si="83"/>
        <v/>
      </c>
      <c r="B2774" s="348"/>
      <c r="C2774" s="372"/>
      <c r="D2774" s="350"/>
      <c r="E2774" s="350"/>
      <c r="F2774" s="351"/>
      <c r="G2774" s="350"/>
      <c r="H2774" s="350"/>
      <c r="I2774" s="354"/>
      <c r="J2774" s="353"/>
      <c r="K2774" s="353"/>
      <c r="L2774" s="354"/>
      <c r="M2774" s="353"/>
      <c r="N2774" s="371"/>
      <c r="O2774" s="70">
        <f t="shared" si="85"/>
        <v>0</v>
      </c>
      <c r="P2774" s="70">
        <f t="shared" si="85"/>
        <v>0</v>
      </c>
      <c r="Q2774" s="92" t="str">
        <f t="shared" si="84"/>
        <v/>
      </c>
    </row>
    <row r="2775" spans="1:17" x14ac:dyDescent="0.2">
      <c r="A2775" s="363" t="str">
        <f t="shared" si="83"/>
        <v/>
      </c>
      <c r="B2775" s="348"/>
      <c r="C2775" s="372"/>
      <c r="D2775" s="350"/>
      <c r="E2775" s="350"/>
      <c r="F2775" s="351"/>
      <c r="G2775" s="350"/>
      <c r="H2775" s="350"/>
      <c r="I2775" s="354"/>
      <c r="J2775" s="353"/>
      <c r="K2775" s="353"/>
      <c r="L2775" s="354"/>
      <c r="M2775" s="353"/>
      <c r="N2775" s="371"/>
      <c r="O2775" s="70">
        <f t="shared" si="85"/>
        <v>0</v>
      </c>
      <c r="P2775" s="70">
        <f t="shared" si="85"/>
        <v>0</v>
      </c>
      <c r="Q2775" s="92" t="str">
        <f t="shared" si="84"/>
        <v/>
      </c>
    </row>
    <row r="2776" spans="1:17" x14ac:dyDescent="0.2">
      <c r="A2776" s="363" t="str">
        <f t="shared" si="83"/>
        <v/>
      </c>
      <c r="B2776" s="348"/>
      <c r="C2776" s="372"/>
      <c r="D2776" s="350"/>
      <c r="E2776" s="350"/>
      <c r="F2776" s="351"/>
      <c r="G2776" s="350"/>
      <c r="H2776" s="350"/>
      <c r="I2776" s="354"/>
      <c r="J2776" s="353"/>
      <c r="K2776" s="353"/>
      <c r="L2776" s="354"/>
      <c r="M2776" s="353"/>
      <c r="N2776" s="371"/>
      <c r="O2776" s="70">
        <f t="shared" si="85"/>
        <v>0</v>
      </c>
      <c r="P2776" s="70">
        <f t="shared" si="85"/>
        <v>0</v>
      </c>
      <c r="Q2776" s="135" t="str">
        <f t="shared" si="84"/>
        <v/>
      </c>
    </row>
    <row r="2777" spans="1:17" x14ac:dyDescent="0.2">
      <c r="A2777" s="363" t="str">
        <f t="shared" si="83"/>
        <v/>
      </c>
      <c r="B2777" s="348"/>
      <c r="C2777" s="372"/>
      <c r="D2777" s="350"/>
      <c r="E2777" s="350"/>
      <c r="F2777" s="351"/>
      <c r="G2777" s="350"/>
      <c r="H2777" s="350"/>
      <c r="I2777" s="354"/>
      <c r="J2777" s="353"/>
      <c r="K2777" s="353"/>
      <c r="L2777" s="354"/>
      <c r="M2777" s="353"/>
      <c r="N2777" s="371"/>
      <c r="O2777" s="317">
        <f t="shared" si="85"/>
        <v>0</v>
      </c>
      <c r="P2777" s="317">
        <f t="shared" si="85"/>
        <v>0</v>
      </c>
      <c r="Q2777" s="318" t="str">
        <f t="shared" si="84"/>
        <v/>
      </c>
    </row>
    <row r="2778" spans="1:17" x14ac:dyDescent="0.2">
      <c r="A2778" s="363" t="str">
        <f t="shared" ref="A2778:A2841" si="86">IF(B2778="","",ROW()-ROW($A$3))</f>
        <v/>
      </c>
      <c r="B2778" s="348"/>
      <c r="C2778" s="372"/>
      <c r="D2778" s="350"/>
      <c r="E2778" s="350"/>
      <c r="F2778" s="351"/>
      <c r="G2778" s="350"/>
      <c r="H2778" s="350"/>
      <c r="I2778" s="354"/>
      <c r="J2778" s="353"/>
      <c r="K2778" s="353"/>
      <c r="L2778" s="354"/>
      <c r="M2778" s="353"/>
      <c r="N2778" s="371"/>
      <c r="O2778" s="70">
        <f t="shared" si="85"/>
        <v>0</v>
      </c>
      <c r="P2778" s="70">
        <f t="shared" si="85"/>
        <v>0</v>
      </c>
      <c r="Q2778" s="92" t="str">
        <f t="shared" ref="Q2778:Q2841" si="87">SUBSTITUTE(D2778," ","_")</f>
        <v/>
      </c>
    </row>
    <row r="2779" spans="1:17" x14ac:dyDescent="0.2">
      <c r="A2779" s="363" t="str">
        <f t="shared" si="86"/>
        <v/>
      </c>
      <c r="B2779" s="348"/>
      <c r="C2779" s="372"/>
      <c r="D2779" s="350"/>
      <c r="E2779" s="350"/>
      <c r="F2779" s="351"/>
      <c r="G2779" s="350"/>
      <c r="H2779" s="350"/>
      <c r="I2779" s="354"/>
      <c r="J2779" s="353"/>
      <c r="K2779" s="353"/>
      <c r="L2779" s="354"/>
      <c r="M2779" s="353"/>
      <c r="N2779" s="371"/>
      <c r="O2779" s="70">
        <f t="shared" si="85"/>
        <v>0</v>
      </c>
      <c r="P2779" s="70">
        <f t="shared" si="85"/>
        <v>0</v>
      </c>
      <c r="Q2779" s="92" t="str">
        <f t="shared" si="87"/>
        <v/>
      </c>
    </row>
    <row r="2780" spans="1:17" x14ac:dyDescent="0.2">
      <c r="A2780" s="363" t="str">
        <f t="shared" si="86"/>
        <v/>
      </c>
      <c r="B2780" s="348"/>
      <c r="C2780" s="372"/>
      <c r="D2780" s="350"/>
      <c r="E2780" s="350"/>
      <c r="F2780" s="351"/>
      <c r="G2780" s="350"/>
      <c r="H2780" s="350"/>
      <c r="I2780" s="354"/>
      <c r="J2780" s="353"/>
      <c r="K2780" s="353"/>
      <c r="L2780" s="354"/>
      <c r="M2780" s="353"/>
      <c r="N2780" s="371"/>
      <c r="O2780" s="70">
        <f t="shared" si="85"/>
        <v>0</v>
      </c>
      <c r="P2780" s="70">
        <f t="shared" si="85"/>
        <v>0</v>
      </c>
      <c r="Q2780" s="135" t="str">
        <f t="shared" si="87"/>
        <v/>
      </c>
    </row>
    <row r="2781" spans="1:17" x14ac:dyDescent="0.2">
      <c r="A2781" s="363" t="str">
        <f t="shared" si="86"/>
        <v/>
      </c>
      <c r="B2781" s="348"/>
      <c r="C2781" s="372"/>
      <c r="D2781" s="350"/>
      <c r="E2781" s="350"/>
      <c r="F2781" s="351"/>
      <c r="G2781" s="350"/>
      <c r="H2781" s="350"/>
      <c r="I2781" s="354"/>
      <c r="J2781" s="353"/>
      <c r="K2781" s="353"/>
      <c r="L2781" s="354"/>
      <c r="M2781" s="353"/>
      <c r="N2781" s="371"/>
      <c r="O2781" s="317">
        <f t="shared" si="85"/>
        <v>0</v>
      </c>
      <c r="P2781" s="317">
        <f t="shared" si="85"/>
        <v>0</v>
      </c>
      <c r="Q2781" s="318" t="str">
        <f t="shared" si="87"/>
        <v/>
      </c>
    </row>
    <row r="2782" spans="1:17" x14ac:dyDescent="0.2">
      <c r="A2782" s="363" t="str">
        <f t="shared" si="86"/>
        <v/>
      </c>
      <c r="B2782" s="348"/>
      <c r="C2782" s="372"/>
      <c r="D2782" s="350"/>
      <c r="E2782" s="350"/>
      <c r="F2782" s="351"/>
      <c r="G2782" s="350"/>
      <c r="H2782" s="350"/>
      <c r="I2782" s="354"/>
      <c r="J2782" s="353"/>
      <c r="K2782" s="353"/>
      <c r="L2782" s="354"/>
      <c r="M2782" s="353"/>
      <c r="N2782" s="371"/>
      <c r="O2782" s="70">
        <f t="shared" si="85"/>
        <v>0</v>
      </c>
      <c r="P2782" s="70">
        <f t="shared" si="85"/>
        <v>0</v>
      </c>
      <c r="Q2782" s="92" t="str">
        <f t="shared" si="87"/>
        <v/>
      </c>
    </row>
    <row r="2783" spans="1:17" x14ac:dyDescent="0.2">
      <c r="A2783" s="363" t="str">
        <f t="shared" si="86"/>
        <v/>
      </c>
      <c r="B2783" s="348"/>
      <c r="C2783" s="372"/>
      <c r="D2783" s="350"/>
      <c r="E2783" s="350"/>
      <c r="F2783" s="351"/>
      <c r="G2783" s="350"/>
      <c r="H2783" s="350"/>
      <c r="I2783" s="354"/>
      <c r="J2783" s="353"/>
      <c r="K2783" s="353"/>
      <c r="L2783" s="354"/>
      <c r="M2783" s="353"/>
      <c r="N2783" s="371"/>
      <c r="O2783" s="70">
        <f t="shared" si="85"/>
        <v>0</v>
      </c>
      <c r="P2783" s="70">
        <f t="shared" si="85"/>
        <v>0</v>
      </c>
      <c r="Q2783" s="92" t="str">
        <f t="shared" si="87"/>
        <v/>
      </c>
    </row>
    <row r="2784" spans="1:17" x14ac:dyDescent="0.2">
      <c r="A2784" s="363" t="str">
        <f t="shared" si="86"/>
        <v/>
      </c>
      <c r="B2784" s="348"/>
      <c r="C2784" s="372"/>
      <c r="D2784" s="350"/>
      <c r="E2784" s="350"/>
      <c r="F2784" s="351"/>
      <c r="G2784" s="350"/>
      <c r="H2784" s="350"/>
      <c r="I2784" s="354"/>
      <c r="J2784" s="353"/>
      <c r="K2784" s="353"/>
      <c r="L2784" s="354"/>
      <c r="M2784" s="353"/>
      <c r="N2784" s="371"/>
      <c r="O2784" s="70">
        <f t="shared" si="85"/>
        <v>0</v>
      </c>
      <c r="P2784" s="70">
        <f t="shared" si="85"/>
        <v>0</v>
      </c>
      <c r="Q2784" s="135" t="str">
        <f t="shared" si="87"/>
        <v/>
      </c>
    </row>
    <row r="2785" spans="1:17" x14ac:dyDescent="0.2">
      <c r="A2785" s="363" t="str">
        <f t="shared" si="86"/>
        <v/>
      </c>
      <c r="B2785" s="348"/>
      <c r="C2785" s="372"/>
      <c r="D2785" s="350"/>
      <c r="E2785" s="350"/>
      <c r="F2785" s="351"/>
      <c r="G2785" s="350"/>
      <c r="H2785" s="350"/>
      <c r="I2785" s="354"/>
      <c r="J2785" s="353"/>
      <c r="K2785" s="353"/>
      <c r="L2785" s="354"/>
      <c r="M2785" s="353"/>
      <c r="N2785" s="371"/>
      <c r="O2785" s="317">
        <f t="shared" si="85"/>
        <v>0</v>
      </c>
      <c r="P2785" s="317">
        <f t="shared" si="85"/>
        <v>0</v>
      </c>
      <c r="Q2785" s="318" t="str">
        <f t="shared" si="87"/>
        <v/>
      </c>
    </row>
    <row r="2786" spans="1:17" x14ac:dyDescent="0.2">
      <c r="A2786" s="363" t="str">
        <f t="shared" si="86"/>
        <v/>
      </c>
      <c r="B2786" s="348"/>
      <c r="C2786" s="372"/>
      <c r="D2786" s="350"/>
      <c r="E2786" s="350"/>
      <c r="F2786" s="351"/>
      <c r="G2786" s="350"/>
      <c r="H2786" s="350"/>
      <c r="I2786" s="354"/>
      <c r="J2786" s="353"/>
      <c r="K2786" s="353"/>
      <c r="L2786" s="354"/>
      <c r="M2786" s="353"/>
      <c r="N2786" s="371"/>
      <c r="O2786" s="70">
        <f t="shared" si="85"/>
        <v>0</v>
      </c>
      <c r="P2786" s="70">
        <f t="shared" si="85"/>
        <v>0</v>
      </c>
      <c r="Q2786" s="92" t="str">
        <f t="shared" si="87"/>
        <v/>
      </c>
    </row>
    <row r="2787" spans="1:17" x14ac:dyDescent="0.2">
      <c r="A2787" s="363" t="str">
        <f t="shared" si="86"/>
        <v/>
      </c>
      <c r="B2787" s="348"/>
      <c r="C2787" s="372"/>
      <c r="D2787" s="350"/>
      <c r="E2787" s="350"/>
      <c r="F2787" s="351"/>
      <c r="G2787" s="350"/>
      <c r="H2787" s="350"/>
      <c r="I2787" s="354"/>
      <c r="J2787" s="353"/>
      <c r="K2787" s="353"/>
      <c r="L2787" s="354"/>
      <c r="M2787" s="353"/>
      <c r="N2787" s="371"/>
      <c r="O2787" s="70">
        <f t="shared" si="85"/>
        <v>0</v>
      </c>
      <c r="P2787" s="70">
        <f t="shared" si="85"/>
        <v>0</v>
      </c>
      <c r="Q2787" s="92" t="str">
        <f t="shared" si="87"/>
        <v/>
      </c>
    </row>
    <row r="2788" spans="1:17" x14ac:dyDescent="0.2">
      <c r="A2788" s="363" t="str">
        <f t="shared" si="86"/>
        <v/>
      </c>
      <c r="B2788" s="348"/>
      <c r="C2788" s="372"/>
      <c r="D2788" s="350"/>
      <c r="E2788" s="350"/>
      <c r="F2788" s="351"/>
      <c r="G2788" s="350"/>
      <c r="H2788" s="350"/>
      <c r="I2788" s="354"/>
      <c r="J2788" s="353"/>
      <c r="K2788" s="353"/>
      <c r="L2788" s="354"/>
      <c r="M2788" s="353"/>
      <c r="N2788" s="371"/>
      <c r="O2788" s="70">
        <f t="shared" si="85"/>
        <v>0</v>
      </c>
      <c r="P2788" s="70">
        <f t="shared" si="85"/>
        <v>0</v>
      </c>
      <c r="Q2788" s="135" t="str">
        <f t="shared" si="87"/>
        <v/>
      </c>
    </row>
    <row r="2789" spans="1:17" x14ac:dyDescent="0.2">
      <c r="A2789" s="363" t="str">
        <f t="shared" si="86"/>
        <v/>
      </c>
      <c r="B2789" s="348"/>
      <c r="C2789" s="372"/>
      <c r="D2789" s="350"/>
      <c r="E2789" s="350"/>
      <c r="F2789" s="351"/>
      <c r="G2789" s="350"/>
      <c r="H2789" s="350"/>
      <c r="I2789" s="354"/>
      <c r="J2789" s="353"/>
      <c r="K2789" s="353"/>
      <c r="L2789" s="354"/>
      <c r="M2789" s="353"/>
      <c r="N2789" s="371"/>
      <c r="O2789" s="317">
        <f t="shared" si="85"/>
        <v>0</v>
      </c>
      <c r="P2789" s="317">
        <f t="shared" si="85"/>
        <v>0</v>
      </c>
      <c r="Q2789" s="318" t="str">
        <f t="shared" si="87"/>
        <v/>
      </c>
    </row>
    <row r="2790" spans="1:17" x14ac:dyDescent="0.2">
      <c r="A2790" s="363" t="str">
        <f t="shared" si="86"/>
        <v/>
      </c>
      <c r="B2790" s="348"/>
      <c r="C2790" s="372"/>
      <c r="D2790" s="350"/>
      <c r="E2790" s="350"/>
      <c r="F2790" s="351"/>
      <c r="G2790" s="350"/>
      <c r="H2790" s="350"/>
      <c r="I2790" s="354"/>
      <c r="J2790" s="353"/>
      <c r="K2790" s="353"/>
      <c r="L2790" s="354"/>
      <c r="M2790" s="353"/>
      <c r="N2790" s="371"/>
      <c r="O2790" s="70">
        <f t="shared" si="85"/>
        <v>0</v>
      </c>
      <c r="P2790" s="70">
        <f t="shared" si="85"/>
        <v>0</v>
      </c>
      <c r="Q2790" s="92" t="str">
        <f t="shared" si="87"/>
        <v/>
      </c>
    </row>
    <row r="2791" spans="1:17" x14ac:dyDescent="0.2">
      <c r="A2791" s="363" t="str">
        <f t="shared" si="86"/>
        <v/>
      </c>
      <c r="B2791" s="348"/>
      <c r="C2791" s="372"/>
      <c r="D2791" s="350"/>
      <c r="E2791" s="350"/>
      <c r="F2791" s="351"/>
      <c r="G2791" s="350"/>
      <c r="H2791" s="350"/>
      <c r="I2791" s="354"/>
      <c r="J2791" s="353"/>
      <c r="K2791" s="353"/>
      <c r="L2791" s="354"/>
      <c r="M2791" s="353"/>
      <c r="N2791" s="371"/>
      <c r="O2791" s="70">
        <f t="shared" si="85"/>
        <v>0</v>
      </c>
      <c r="P2791" s="70">
        <f t="shared" si="85"/>
        <v>0</v>
      </c>
      <c r="Q2791" s="92" t="str">
        <f t="shared" si="87"/>
        <v/>
      </c>
    </row>
    <row r="2792" spans="1:17" x14ac:dyDescent="0.2">
      <c r="A2792" s="363" t="str">
        <f t="shared" si="86"/>
        <v/>
      </c>
      <c r="B2792" s="348"/>
      <c r="C2792" s="372"/>
      <c r="D2792" s="350"/>
      <c r="E2792" s="350"/>
      <c r="F2792" s="351"/>
      <c r="G2792" s="350"/>
      <c r="H2792" s="350"/>
      <c r="I2792" s="354"/>
      <c r="J2792" s="353"/>
      <c r="K2792" s="353"/>
      <c r="L2792" s="354"/>
      <c r="M2792" s="353"/>
      <c r="N2792" s="371"/>
      <c r="O2792" s="70">
        <f t="shared" si="85"/>
        <v>0</v>
      </c>
      <c r="P2792" s="70">
        <f t="shared" si="85"/>
        <v>0</v>
      </c>
      <c r="Q2792" s="135" t="str">
        <f t="shared" si="87"/>
        <v/>
      </c>
    </row>
    <row r="2793" spans="1:17" x14ac:dyDescent="0.2">
      <c r="A2793" s="363" t="str">
        <f t="shared" si="86"/>
        <v/>
      </c>
      <c r="B2793" s="348"/>
      <c r="C2793" s="372"/>
      <c r="D2793" s="350"/>
      <c r="E2793" s="350"/>
      <c r="F2793" s="351"/>
      <c r="G2793" s="350"/>
      <c r="H2793" s="350"/>
      <c r="I2793" s="354"/>
      <c r="J2793" s="353"/>
      <c r="K2793" s="353"/>
      <c r="L2793" s="354"/>
      <c r="M2793" s="353"/>
      <c r="N2793" s="371"/>
      <c r="O2793" s="317">
        <f t="shared" si="85"/>
        <v>0</v>
      </c>
      <c r="P2793" s="317">
        <f t="shared" si="85"/>
        <v>0</v>
      </c>
      <c r="Q2793" s="318" t="str">
        <f t="shared" si="87"/>
        <v/>
      </c>
    </row>
    <row r="2794" spans="1:17" x14ac:dyDescent="0.2">
      <c r="A2794" s="363" t="str">
        <f t="shared" si="86"/>
        <v/>
      </c>
      <c r="B2794" s="348"/>
      <c r="C2794" s="372"/>
      <c r="D2794" s="350"/>
      <c r="E2794" s="350"/>
      <c r="F2794" s="351"/>
      <c r="G2794" s="350"/>
      <c r="H2794" s="350"/>
      <c r="I2794" s="354"/>
      <c r="J2794" s="353"/>
      <c r="K2794" s="353"/>
      <c r="L2794" s="354"/>
      <c r="M2794" s="353"/>
      <c r="N2794" s="371"/>
      <c r="O2794" s="70">
        <f t="shared" si="85"/>
        <v>0</v>
      </c>
      <c r="P2794" s="70">
        <f t="shared" si="85"/>
        <v>0</v>
      </c>
      <c r="Q2794" s="92" t="str">
        <f t="shared" si="87"/>
        <v/>
      </c>
    </row>
    <row r="2795" spans="1:17" x14ac:dyDescent="0.2">
      <c r="A2795" s="363" t="str">
        <f t="shared" si="86"/>
        <v/>
      </c>
      <c r="B2795" s="348"/>
      <c r="C2795" s="372"/>
      <c r="D2795" s="350"/>
      <c r="E2795" s="350"/>
      <c r="F2795" s="351"/>
      <c r="G2795" s="350"/>
      <c r="H2795" s="350"/>
      <c r="I2795" s="354"/>
      <c r="J2795" s="353"/>
      <c r="K2795" s="353"/>
      <c r="L2795" s="354"/>
      <c r="M2795" s="353"/>
      <c r="N2795" s="371"/>
      <c r="O2795" s="70">
        <f t="shared" si="85"/>
        <v>0</v>
      </c>
      <c r="P2795" s="70">
        <f t="shared" si="85"/>
        <v>0</v>
      </c>
      <c r="Q2795" s="92" t="str">
        <f t="shared" si="87"/>
        <v/>
      </c>
    </row>
    <row r="2796" spans="1:17" x14ac:dyDescent="0.2">
      <c r="A2796" s="363" t="str">
        <f t="shared" si="86"/>
        <v/>
      </c>
      <c r="B2796" s="348"/>
      <c r="C2796" s="372"/>
      <c r="D2796" s="350"/>
      <c r="E2796" s="350"/>
      <c r="F2796" s="351"/>
      <c r="G2796" s="350"/>
      <c r="H2796" s="350"/>
      <c r="I2796" s="354"/>
      <c r="J2796" s="353"/>
      <c r="K2796" s="353"/>
      <c r="L2796" s="354"/>
      <c r="M2796" s="353"/>
      <c r="N2796" s="371"/>
      <c r="O2796" s="70">
        <f t="shared" si="85"/>
        <v>0</v>
      </c>
      <c r="P2796" s="70">
        <f t="shared" si="85"/>
        <v>0</v>
      </c>
      <c r="Q2796" s="135" t="str">
        <f t="shared" si="87"/>
        <v/>
      </c>
    </row>
    <row r="2797" spans="1:17" x14ac:dyDescent="0.2">
      <c r="A2797" s="363" t="str">
        <f t="shared" si="86"/>
        <v/>
      </c>
      <c r="B2797" s="348"/>
      <c r="C2797" s="372"/>
      <c r="D2797" s="350"/>
      <c r="E2797" s="350"/>
      <c r="F2797" s="351"/>
      <c r="G2797" s="350"/>
      <c r="H2797" s="350"/>
      <c r="I2797" s="354"/>
      <c r="J2797" s="353"/>
      <c r="K2797" s="353"/>
      <c r="L2797" s="354"/>
      <c r="M2797" s="353"/>
      <c r="N2797" s="371"/>
      <c r="O2797" s="317">
        <f t="shared" ref="O2797:P2860" si="88">IF(B2797=0,0,IF(YEAR(B2797)=$P$1,MONTH(B2797)-$O$1+1,(YEAR(B2797)-$P$1)*12-$O$1+1+MONTH(B2797)))</f>
        <v>0</v>
      </c>
      <c r="P2797" s="317">
        <f t="shared" si="88"/>
        <v>0</v>
      </c>
      <c r="Q2797" s="318" t="str">
        <f t="shared" si="87"/>
        <v/>
      </c>
    </row>
    <row r="2798" spans="1:17" x14ac:dyDescent="0.2">
      <c r="A2798" s="363" t="str">
        <f t="shared" si="86"/>
        <v/>
      </c>
      <c r="B2798" s="348"/>
      <c r="C2798" s="372"/>
      <c r="D2798" s="350"/>
      <c r="E2798" s="350"/>
      <c r="F2798" s="351"/>
      <c r="G2798" s="350"/>
      <c r="H2798" s="350"/>
      <c r="I2798" s="354"/>
      <c r="J2798" s="353"/>
      <c r="K2798" s="353"/>
      <c r="L2798" s="354"/>
      <c r="M2798" s="353"/>
      <c r="N2798" s="371"/>
      <c r="O2798" s="70">
        <f t="shared" si="88"/>
        <v>0</v>
      </c>
      <c r="P2798" s="70">
        <f t="shared" si="88"/>
        <v>0</v>
      </c>
      <c r="Q2798" s="92" t="str">
        <f t="shared" si="87"/>
        <v/>
      </c>
    </row>
    <row r="2799" spans="1:17" x14ac:dyDescent="0.2">
      <c r="A2799" s="363" t="str">
        <f t="shared" si="86"/>
        <v/>
      </c>
      <c r="B2799" s="348"/>
      <c r="C2799" s="372"/>
      <c r="D2799" s="350"/>
      <c r="E2799" s="350"/>
      <c r="F2799" s="351"/>
      <c r="G2799" s="350"/>
      <c r="H2799" s="350"/>
      <c r="I2799" s="354"/>
      <c r="J2799" s="353"/>
      <c r="K2799" s="353"/>
      <c r="L2799" s="354"/>
      <c r="M2799" s="353"/>
      <c r="N2799" s="371"/>
      <c r="O2799" s="70">
        <f t="shared" si="88"/>
        <v>0</v>
      </c>
      <c r="P2799" s="70">
        <f t="shared" si="88"/>
        <v>0</v>
      </c>
      <c r="Q2799" s="92" t="str">
        <f t="shared" si="87"/>
        <v/>
      </c>
    </row>
    <row r="2800" spans="1:17" x14ac:dyDescent="0.2">
      <c r="A2800" s="363" t="str">
        <f t="shared" si="86"/>
        <v/>
      </c>
      <c r="B2800" s="348"/>
      <c r="C2800" s="372"/>
      <c r="D2800" s="350"/>
      <c r="E2800" s="350"/>
      <c r="F2800" s="351"/>
      <c r="G2800" s="350"/>
      <c r="H2800" s="350"/>
      <c r="I2800" s="354"/>
      <c r="J2800" s="353"/>
      <c r="K2800" s="353"/>
      <c r="L2800" s="354"/>
      <c r="M2800" s="353"/>
      <c r="N2800" s="371"/>
      <c r="O2800" s="70">
        <f t="shared" si="88"/>
        <v>0</v>
      </c>
      <c r="P2800" s="70">
        <f t="shared" si="88"/>
        <v>0</v>
      </c>
      <c r="Q2800" s="135" t="str">
        <f t="shared" si="87"/>
        <v/>
      </c>
    </row>
    <row r="2801" spans="1:17" x14ac:dyDescent="0.2">
      <c r="A2801" s="363" t="str">
        <f t="shared" si="86"/>
        <v/>
      </c>
      <c r="B2801" s="348"/>
      <c r="C2801" s="372"/>
      <c r="D2801" s="350"/>
      <c r="E2801" s="350"/>
      <c r="F2801" s="351"/>
      <c r="G2801" s="350"/>
      <c r="H2801" s="350"/>
      <c r="I2801" s="354"/>
      <c r="J2801" s="353"/>
      <c r="K2801" s="353"/>
      <c r="L2801" s="354"/>
      <c r="M2801" s="353"/>
      <c r="N2801" s="371"/>
      <c r="O2801" s="317">
        <f t="shared" si="88"/>
        <v>0</v>
      </c>
      <c r="P2801" s="317">
        <f t="shared" si="88"/>
        <v>0</v>
      </c>
      <c r="Q2801" s="318" t="str">
        <f t="shared" si="87"/>
        <v/>
      </c>
    </row>
    <row r="2802" spans="1:17" x14ac:dyDescent="0.2">
      <c r="A2802" s="363" t="str">
        <f t="shared" si="86"/>
        <v/>
      </c>
      <c r="B2802" s="348"/>
      <c r="C2802" s="372"/>
      <c r="D2802" s="350"/>
      <c r="E2802" s="350"/>
      <c r="F2802" s="351"/>
      <c r="G2802" s="350"/>
      <c r="H2802" s="350"/>
      <c r="I2802" s="354"/>
      <c r="J2802" s="353"/>
      <c r="K2802" s="353"/>
      <c r="L2802" s="354"/>
      <c r="M2802" s="353"/>
      <c r="N2802" s="371"/>
      <c r="O2802" s="70">
        <f t="shared" si="88"/>
        <v>0</v>
      </c>
      <c r="P2802" s="70">
        <f t="shared" si="88"/>
        <v>0</v>
      </c>
      <c r="Q2802" s="92" t="str">
        <f t="shared" si="87"/>
        <v/>
      </c>
    </row>
    <row r="2803" spans="1:17" x14ac:dyDescent="0.2">
      <c r="A2803" s="363" t="str">
        <f t="shared" si="86"/>
        <v/>
      </c>
      <c r="B2803" s="348"/>
      <c r="C2803" s="372"/>
      <c r="D2803" s="350"/>
      <c r="E2803" s="350"/>
      <c r="F2803" s="351"/>
      <c r="G2803" s="350"/>
      <c r="H2803" s="350"/>
      <c r="I2803" s="354"/>
      <c r="J2803" s="353"/>
      <c r="K2803" s="353"/>
      <c r="L2803" s="354"/>
      <c r="M2803" s="353"/>
      <c r="N2803" s="371"/>
      <c r="O2803" s="70">
        <f t="shared" si="88"/>
        <v>0</v>
      </c>
      <c r="P2803" s="70">
        <f t="shared" si="88"/>
        <v>0</v>
      </c>
      <c r="Q2803" s="92" t="str">
        <f t="shared" si="87"/>
        <v/>
      </c>
    </row>
    <row r="2804" spans="1:17" x14ac:dyDescent="0.2">
      <c r="A2804" s="363" t="str">
        <f t="shared" si="86"/>
        <v/>
      </c>
      <c r="B2804" s="348"/>
      <c r="C2804" s="372"/>
      <c r="D2804" s="350"/>
      <c r="E2804" s="350"/>
      <c r="F2804" s="351"/>
      <c r="G2804" s="350"/>
      <c r="H2804" s="350"/>
      <c r="I2804" s="354"/>
      <c r="J2804" s="353"/>
      <c r="K2804" s="353"/>
      <c r="L2804" s="354"/>
      <c r="M2804" s="353"/>
      <c r="N2804" s="371"/>
      <c r="O2804" s="70">
        <f t="shared" si="88"/>
        <v>0</v>
      </c>
      <c r="P2804" s="70">
        <f t="shared" si="88"/>
        <v>0</v>
      </c>
      <c r="Q2804" s="135" t="str">
        <f t="shared" si="87"/>
        <v/>
      </c>
    </row>
    <row r="2805" spans="1:17" x14ac:dyDescent="0.2">
      <c r="A2805" s="363" t="str">
        <f t="shared" si="86"/>
        <v/>
      </c>
      <c r="B2805" s="348"/>
      <c r="C2805" s="372"/>
      <c r="D2805" s="350"/>
      <c r="E2805" s="350"/>
      <c r="F2805" s="351"/>
      <c r="G2805" s="350"/>
      <c r="H2805" s="350"/>
      <c r="I2805" s="354"/>
      <c r="J2805" s="353"/>
      <c r="K2805" s="353"/>
      <c r="L2805" s="354"/>
      <c r="M2805" s="353"/>
      <c r="N2805" s="371"/>
      <c r="O2805" s="317">
        <f t="shared" si="88"/>
        <v>0</v>
      </c>
      <c r="P2805" s="317">
        <f t="shared" si="88"/>
        <v>0</v>
      </c>
      <c r="Q2805" s="318" t="str">
        <f t="shared" si="87"/>
        <v/>
      </c>
    </row>
    <row r="2806" spans="1:17" x14ac:dyDescent="0.2">
      <c r="A2806" s="363" t="str">
        <f t="shared" si="86"/>
        <v/>
      </c>
      <c r="B2806" s="348"/>
      <c r="C2806" s="372"/>
      <c r="D2806" s="350"/>
      <c r="E2806" s="350"/>
      <c r="F2806" s="351"/>
      <c r="G2806" s="350"/>
      <c r="H2806" s="350"/>
      <c r="I2806" s="354"/>
      <c r="J2806" s="353"/>
      <c r="K2806" s="353"/>
      <c r="L2806" s="354"/>
      <c r="M2806" s="353"/>
      <c r="N2806" s="371"/>
      <c r="O2806" s="70">
        <f t="shared" si="88"/>
        <v>0</v>
      </c>
      <c r="P2806" s="70">
        <f t="shared" si="88"/>
        <v>0</v>
      </c>
      <c r="Q2806" s="92" t="str">
        <f t="shared" si="87"/>
        <v/>
      </c>
    </row>
    <row r="2807" spans="1:17" x14ac:dyDescent="0.2">
      <c r="A2807" s="363" t="str">
        <f t="shared" si="86"/>
        <v/>
      </c>
      <c r="B2807" s="348"/>
      <c r="C2807" s="372"/>
      <c r="D2807" s="350"/>
      <c r="E2807" s="350"/>
      <c r="F2807" s="351"/>
      <c r="G2807" s="350"/>
      <c r="H2807" s="350"/>
      <c r="I2807" s="354"/>
      <c r="J2807" s="353"/>
      <c r="K2807" s="353"/>
      <c r="L2807" s="354"/>
      <c r="M2807" s="353"/>
      <c r="N2807" s="371"/>
      <c r="O2807" s="70">
        <f t="shared" si="88"/>
        <v>0</v>
      </c>
      <c r="P2807" s="70">
        <f t="shared" si="88"/>
        <v>0</v>
      </c>
      <c r="Q2807" s="92" t="str">
        <f t="shared" si="87"/>
        <v/>
      </c>
    </row>
    <row r="2808" spans="1:17" x14ac:dyDescent="0.2">
      <c r="A2808" s="363" t="str">
        <f t="shared" si="86"/>
        <v/>
      </c>
      <c r="B2808" s="348"/>
      <c r="C2808" s="372"/>
      <c r="D2808" s="350"/>
      <c r="E2808" s="350"/>
      <c r="F2808" s="351"/>
      <c r="G2808" s="350"/>
      <c r="H2808" s="350"/>
      <c r="I2808" s="354"/>
      <c r="J2808" s="353"/>
      <c r="K2808" s="353"/>
      <c r="L2808" s="354"/>
      <c r="M2808" s="353"/>
      <c r="N2808" s="371"/>
      <c r="O2808" s="70">
        <f t="shared" si="88"/>
        <v>0</v>
      </c>
      <c r="P2808" s="70">
        <f t="shared" si="88"/>
        <v>0</v>
      </c>
      <c r="Q2808" s="135" t="str">
        <f t="shared" si="87"/>
        <v/>
      </c>
    </row>
    <row r="2809" spans="1:17" x14ac:dyDescent="0.2">
      <c r="A2809" s="363" t="str">
        <f t="shared" si="86"/>
        <v/>
      </c>
      <c r="B2809" s="348"/>
      <c r="C2809" s="372"/>
      <c r="D2809" s="350"/>
      <c r="E2809" s="350"/>
      <c r="F2809" s="351"/>
      <c r="G2809" s="350"/>
      <c r="H2809" s="350"/>
      <c r="I2809" s="354"/>
      <c r="J2809" s="353"/>
      <c r="K2809" s="353"/>
      <c r="L2809" s="354"/>
      <c r="M2809" s="353"/>
      <c r="N2809" s="371"/>
      <c r="O2809" s="317">
        <f t="shared" si="88"/>
        <v>0</v>
      </c>
      <c r="P2809" s="317">
        <f t="shared" si="88"/>
        <v>0</v>
      </c>
      <c r="Q2809" s="318" t="str">
        <f t="shared" si="87"/>
        <v/>
      </c>
    </row>
    <row r="2810" spans="1:17" x14ac:dyDescent="0.2">
      <c r="A2810" s="363" t="str">
        <f t="shared" si="86"/>
        <v/>
      </c>
      <c r="B2810" s="348"/>
      <c r="C2810" s="372"/>
      <c r="D2810" s="350"/>
      <c r="E2810" s="350"/>
      <c r="F2810" s="351"/>
      <c r="G2810" s="350"/>
      <c r="H2810" s="350"/>
      <c r="I2810" s="354"/>
      <c r="J2810" s="353"/>
      <c r="K2810" s="353"/>
      <c r="L2810" s="354"/>
      <c r="M2810" s="353"/>
      <c r="N2810" s="371"/>
      <c r="O2810" s="70">
        <f t="shared" si="88"/>
        <v>0</v>
      </c>
      <c r="P2810" s="70">
        <f t="shared" si="88"/>
        <v>0</v>
      </c>
      <c r="Q2810" s="92" t="str">
        <f t="shared" si="87"/>
        <v/>
      </c>
    </row>
    <row r="2811" spans="1:17" x14ac:dyDescent="0.2">
      <c r="A2811" s="363" t="str">
        <f t="shared" si="86"/>
        <v/>
      </c>
      <c r="B2811" s="348"/>
      <c r="C2811" s="372"/>
      <c r="D2811" s="350"/>
      <c r="E2811" s="350"/>
      <c r="F2811" s="351"/>
      <c r="G2811" s="350"/>
      <c r="H2811" s="350"/>
      <c r="I2811" s="354"/>
      <c r="J2811" s="353"/>
      <c r="K2811" s="353"/>
      <c r="L2811" s="354"/>
      <c r="M2811" s="353"/>
      <c r="N2811" s="371"/>
      <c r="O2811" s="70">
        <f t="shared" si="88"/>
        <v>0</v>
      </c>
      <c r="P2811" s="70">
        <f t="shared" si="88"/>
        <v>0</v>
      </c>
      <c r="Q2811" s="92" t="str">
        <f t="shared" si="87"/>
        <v/>
      </c>
    </row>
    <row r="2812" spans="1:17" x14ac:dyDescent="0.2">
      <c r="A2812" s="363" t="str">
        <f t="shared" si="86"/>
        <v/>
      </c>
      <c r="B2812" s="348"/>
      <c r="C2812" s="372"/>
      <c r="D2812" s="350"/>
      <c r="E2812" s="350"/>
      <c r="F2812" s="351"/>
      <c r="G2812" s="350"/>
      <c r="H2812" s="350"/>
      <c r="I2812" s="354"/>
      <c r="J2812" s="353"/>
      <c r="K2812" s="353"/>
      <c r="L2812" s="354"/>
      <c r="M2812" s="353"/>
      <c r="N2812" s="371"/>
      <c r="O2812" s="70">
        <f t="shared" si="88"/>
        <v>0</v>
      </c>
      <c r="P2812" s="70">
        <f t="shared" si="88"/>
        <v>0</v>
      </c>
      <c r="Q2812" s="135" t="str">
        <f t="shared" si="87"/>
        <v/>
      </c>
    </row>
    <row r="2813" spans="1:17" x14ac:dyDescent="0.2">
      <c r="A2813" s="363" t="str">
        <f t="shared" si="86"/>
        <v/>
      </c>
      <c r="B2813" s="348"/>
      <c r="C2813" s="372"/>
      <c r="D2813" s="350"/>
      <c r="E2813" s="350"/>
      <c r="F2813" s="351"/>
      <c r="G2813" s="350"/>
      <c r="H2813" s="350"/>
      <c r="I2813" s="354"/>
      <c r="J2813" s="353"/>
      <c r="K2813" s="353"/>
      <c r="L2813" s="354"/>
      <c r="M2813" s="353"/>
      <c r="N2813" s="371"/>
      <c r="O2813" s="317">
        <f t="shared" si="88"/>
        <v>0</v>
      </c>
      <c r="P2813" s="317">
        <f t="shared" si="88"/>
        <v>0</v>
      </c>
      <c r="Q2813" s="318" t="str">
        <f t="shared" si="87"/>
        <v/>
      </c>
    </row>
    <row r="2814" spans="1:17" x14ac:dyDescent="0.2">
      <c r="A2814" s="363" t="str">
        <f t="shared" si="86"/>
        <v/>
      </c>
      <c r="B2814" s="348"/>
      <c r="C2814" s="372"/>
      <c r="D2814" s="350"/>
      <c r="E2814" s="350"/>
      <c r="F2814" s="351"/>
      <c r="G2814" s="350"/>
      <c r="H2814" s="350"/>
      <c r="I2814" s="354"/>
      <c r="J2814" s="353"/>
      <c r="K2814" s="353"/>
      <c r="L2814" s="354"/>
      <c r="M2814" s="353"/>
      <c r="N2814" s="371"/>
      <c r="O2814" s="70">
        <f t="shared" si="88"/>
        <v>0</v>
      </c>
      <c r="P2814" s="70">
        <f t="shared" si="88"/>
        <v>0</v>
      </c>
      <c r="Q2814" s="92" t="str">
        <f t="shared" si="87"/>
        <v/>
      </c>
    </row>
    <row r="2815" spans="1:17" x14ac:dyDescent="0.2">
      <c r="A2815" s="363" t="str">
        <f t="shared" si="86"/>
        <v/>
      </c>
      <c r="B2815" s="348"/>
      <c r="C2815" s="372"/>
      <c r="D2815" s="350"/>
      <c r="E2815" s="350"/>
      <c r="F2815" s="351"/>
      <c r="G2815" s="350"/>
      <c r="H2815" s="350"/>
      <c r="I2815" s="354"/>
      <c r="J2815" s="353"/>
      <c r="K2815" s="353"/>
      <c r="L2815" s="354"/>
      <c r="M2815" s="353"/>
      <c r="N2815" s="371"/>
      <c r="O2815" s="70">
        <f t="shared" si="88"/>
        <v>0</v>
      </c>
      <c r="P2815" s="70">
        <f t="shared" si="88"/>
        <v>0</v>
      </c>
      <c r="Q2815" s="92" t="str">
        <f t="shared" si="87"/>
        <v/>
      </c>
    </row>
    <row r="2816" spans="1:17" x14ac:dyDescent="0.2">
      <c r="A2816" s="363" t="str">
        <f t="shared" si="86"/>
        <v/>
      </c>
      <c r="B2816" s="348"/>
      <c r="C2816" s="372"/>
      <c r="D2816" s="350"/>
      <c r="E2816" s="350"/>
      <c r="F2816" s="351"/>
      <c r="G2816" s="350"/>
      <c r="H2816" s="350"/>
      <c r="I2816" s="354"/>
      <c r="J2816" s="353"/>
      <c r="K2816" s="353"/>
      <c r="L2816" s="354"/>
      <c r="M2816" s="353"/>
      <c r="N2816" s="371"/>
      <c r="O2816" s="70">
        <f t="shared" si="88"/>
        <v>0</v>
      </c>
      <c r="P2816" s="70">
        <f t="shared" si="88"/>
        <v>0</v>
      </c>
      <c r="Q2816" s="135" t="str">
        <f t="shared" si="87"/>
        <v/>
      </c>
    </row>
    <row r="2817" spans="1:17" x14ac:dyDescent="0.2">
      <c r="A2817" s="363" t="str">
        <f t="shared" si="86"/>
        <v/>
      </c>
      <c r="B2817" s="348"/>
      <c r="C2817" s="372"/>
      <c r="D2817" s="350"/>
      <c r="E2817" s="350"/>
      <c r="F2817" s="351"/>
      <c r="G2817" s="350"/>
      <c r="H2817" s="350"/>
      <c r="I2817" s="354"/>
      <c r="J2817" s="353"/>
      <c r="K2817" s="353"/>
      <c r="L2817" s="354"/>
      <c r="M2817" s="353"/>
      <c r="N2817" s="371"/>
      <c r="O2817" s="317">
        <f t="shared" si="88"/>
        <v>0</v>
      </c>
      <c r="P2817" s="317">
        <f t="shared" si="88"/>
        <v>0</v>
      </c>
      <c r="Q2817" s="318" t="str">
        <f t="shared" si="87"/>
        <v/>
      </c>
    </row>
    <row r="2818" spans="1:17" x14ac:dyDescent="0.2">
      <c r="A2818" s="363" t="str">
        <f t="shared" si="86"/>
        <v/>
      </c>
      <c r="B2818" s="348"/>
      <c r="C2818" s="372"/>
      <c r="D2818" s="350"/>
      <c r="E2818" s="350"/>
      <c r="F2818" s="351"/>
      <c r="G2818" s="350"/>
      <c r="H2818" s="350"/>
      <c r="I2818" s="354"/>
      <c r="J2818" s="353"/>
      <c r="K2818" s="353"/>
      <c r="L2818" s="354"/>
      <c r="M2818" s="353"/>
      <c r="N2818" s="371"/>
      <c r="O2818" s="70">
        <f t="shared" si="88"/>
        <v>0</v>
      </c>
      <c r="P2818" s="70">
        <f t="shared" si="88"/>
        <v>0</v>
      </c>
      <c r="Q2818" s="92" t="str">
        <f t="shared" si="87"/>
        <v/>
      </c>
    </row>
    <row r="2819" spans="1:17" x14ac:dyDescent="0.2">
      <c r="A2819" s="363" t="str">
        <f t="shared" si="86"/>
        <v/>
      </c>
      <c r="B2819" s="348"/>
      <c r="C2819" s="372"/>
      <c r="D2819" s="350"/>
      <c r="E2819" s="350"/>
      <c r="F2819" s="351"/>
      <c r="G2819" s="350"/>
      <c r="H2819" s="350"/>
      <c r="I2819" s="354"/>
      <c r="J2819" s="353"/>
      <c r="K2819" s="353"/>
      <c r="L2819" s="354"/>
      <c r="M2819" s="353"/>
      <c r="N2819" s="371"/>
      <c r="O2819" s="70">
        <f t="shared" si="88"/>
        <v>0</v>
      </c>
      <c r="P2819" s="70">
        <f t="shared" si="88"/>
        <v>0</v>
      </c>
      <c r="Q2819" s="92" t="str">
        <f t="shared" si="87"/>
        <v/>
      </c>
    </row>
    <row r="2820" spans="1:17" x14ac:dyDescent="0.2">
      <c r="A2820" s="363" t="str">
        <f t="shared" si="86"/>
        <v/>
      </c>
      <c r="B2820" s="348"/>
      <c r="C2820" s="372"/>
      <c r="D2820" s="350"/>
      <c r="E2820" s="350"/>
      <c r="F2820" s="351"/>
      <c r="G2820" s="350"/>
      <c r="H2820" s="350"/>
      <c r="I2820" s="354"/>
      <c r="J2820" s="353"/>
      <c r="K2820" s="353"/>
      <c r="L2820" s="354"/>
      <c r="M2820" s="353"/>
      <c r="N2820" s="371"/>
      <c r="O2820" s="70">
        <f t="shared" si="88"/>
        <v>0</v>
      </c>
      <c r="P2820" s="70">
        <f t="shared" si="88"/>
        <v>0</v>
      </c>
      <c r="Q2820" s="135" t="str">
        <f t="shared" si="87"/>
        <v/>
      </c>
    </row>
    <row r="2821" spans="1:17" x14ac:dyDescent="0.2">
      <c r="A2821" s="363" t="str">
        <f t="shared" si="86"/>
        <v/>
      </c>
      <c r="B2821" s="348"/>
      <c r="C2821" s="372"/>
      <c r="D2821" s="350"/>
      <c r="E2821" s="350"/>
      <c r="F2821" s="351"/>
      <c r="G2821" s="350"/>
      <c r="H2821" s="350"/>
      <c r="I2821" s="354"/>
      <c r="J2821" s="353"/>
      <c r="K2821" s="353"/>
      <c r="L2821" s="354"/>
      <c r="M2821" s="353"/>
      <c r="N2821" s="371"/>
      <c r="O2821" s="317">
        <f t="shared" si="88"/>
        <v>0</v>
      </c>
      <c r="P2821" s="317">
        <f t="shared" si="88"/>
        <v>0</v>
      </c>
      <c r="Q2821" s="318" t="str">
        <f t="shared" si="87"/>
        <v/>
      </c>
    </row>
    <row r="2822" spans="1:17" x14ac:dyDescent="0.2">
      <c r="A2822" s="363" t="str">
        <f t="shared" si="86"/>
        <v/>
      </c>
      <c r="B2822" s="348"/>
      <c r="C2822" s="372"/>
      <c r="D2822" s="350"/>
      <c r="E2822" s="350"/>
      <c r="F2822" s="351"/>
      <c r="G2822" s="350"/>
      <c r="H2822" s="350"/>
      <c r="I2822" s="354"/>
      <c r="J2822" s="353"/>
      <c r="K2822" s="353"/>
      <c r="L2822" s="354"/>
      <c r="M2822" s="353"/>
      <c r="N2822" s="371"/>
      <c r="O2822" s="70">
        <f t="shared" si="88"/>
        <v>0</v>
      </c>
      <c r="P2822" s="70">
        <f t="shared" si="88"/>
        <v>0</v>
      </c>
      <c r="Q2822" s="92" t="str">
        <f t="shared" si="87"/>
        <v/>
      </c>
    </row>
    <row r="2823" spans="1:17" x14ac:dyDescent="0.2">
      <c r="A2823" s="363" t="str">
        <f t="shared" si="86"/>
        <v/>
      </c>
      <c r="B2823" s="348"/>
      <c r="C2823" s="372"/>
      <c r="D2823" s="350"/>
      <c r="E2823" s="350"/>
      <c r="F2823" s="351"/>
      <c r="G2823" s="350"/>
      <c r="H2823" s="350"/>
      <c r="I2823" s="354"/>
      <c r="J2823" s="353"/>
      <c r="K2823" s="353"/>
      <c r="L2823" s="354"/>
      <c r="M2823" s="353"/>
      <c r="N2823" s="371"/>
      <c r="O2823" s="70">
        <f t="shared" si="88"/>
        <v>0</v>
      </c>
      <c r="P2823" s="70">
        <f t="shared" si="88"/>
        <v>0</v>
      </c>
      <c r="Q2823" s="92" t="str">
        <f t="shared" si="87"/>
        <v/>
      </c>
    </row>
    <row r="2824" spans="1:17" x14ac:dyDescent="0.2">
      <c r="A2824" s="363" t="str">
        <f t="shared" si="86"/>
        <v/>
      </c>
      <c r="B2824" s="348"/>
      <c r="C2824" s="372"/>
      <c r="D2824" s="350"/>
      <c r="E2824" s="350"/>
      <c r="F2824" s="351"/>
      <c r="G2824" s="350"/>
      <c r="H2824" s="350"/>
      <c r="I2824" s="354"/>
      <c r="J2824" s="353"/>
      <c r="K2824" s="353"/>
      <c r="L2824" s="354"/>
      <c r="M2824" s="353"/>
      <c r="N2824" s="371"/>
      <c r="O2824" s="70">
        <f t="shared" si="88"/>
        <v>0</v>
      </c>
      <c r="P2824" s="70">
        <f t="shared" si="88"/>
        <v>0</v>
      </c>
      <c r="Q2824" s="135" t="str">
        <f t="shared" si="87"/>
        <v/>
      </c>
    </row>
    <row r="2825" spans="1:17" x14ac:dyDescent="0.2">
      <c r="A2825" s="363" t="str">
        <f t="shared" si="86"/>
        <v/>
      </c>
      <c r="B2825" s="348"/>
      <c r="C2825" s="372"/>
      <c r="D2825" s="350"/>
      <c r="E2825" s="350"/>
      <c r="F2825" s="351"/>
      <c r="G2825" s="350"/>
      <c r="H2825" s="350"/>
      <c r="I2825" s="354"/>
      <c r="J2825" s="353"/>
      <c r="K2825" s="353"/>
      <c r="L2825" s="354"/>
      <c r="M2825" s="353"/>
      <c r="N2825" s="371"/>
      <c r="O2825" s="317">
        <f t="shared" si="88"/>
        <v>0</v>
      </c>
      <c r="P2825" s="317">
        <f t="shared" si="88"/>
        <v>0</v>
      </c>
      <c r="Q2825" s="318" t="str">
        <f t="shared" si="87"/>
        <v/>
      </c>
    </row>
    <row r="2826" spans="1:17" x14ac:dyDescent="0.2">
      <c r="A2826" s="363" t="str">
        <f t="shared" si="86"/>
        <v/>
      </c>
      <c r="B2826" s="348"/>
      <c r="C2826" s="372"/>
      <c r="D2826" s="350"/>
      <c r="E2826" s="350"/>
      <c r="F2826" s="351"/>
      <c r="G2826" s="350"/>
      <c r="H2826" s="350"/>
      <c r="I2826" s="354"/>
      <c r="J2826" s="353"/>
      <c r="K2826" s="353"/>
      <c r="L2826" s="354"/>
      <c r="M2826" s="353"/>
      <c r="N2826" s="371"/>
      <c r="O2826" s="70">
        <f t="shared" si="88"/>
        <v>0</v>
      </c>
      <c r="P2826" s="70">
        <f t="shared" si="88"/>
        <v>0</v>
      </c>
      <c r="Q2826" s="92" t="str">
        <f t="shared" si="87"/>
        <v/>
      </c>
    </row>
    <row r="2827" spans="1:17" x14ac:dyDescent="0.2">
      <c r="A2827" s="363" t="str">
        <f t="shared" si="86"/>
        <v/>
      </c>
      <c r="B2827" s="348"/>
      <c r="C2827" s="372"/>
      <c r="D2827" s="350"/>
      <c r="E2827" s="350"/>
      <c r="F2827" s="351"/>
      <c r="G2827" s="350"/>
      <c r="H2827" s="350"/>
      <c r="I2827" s="354"/>
      <c r="J2827" s="353"/>
      <c r="K2827" s="353"/>
      <c r="L2827" s="354"/>
      <c r="M2827" s="353"/>
      <c r="N2827" s="371"/>
      <c r="O2827" s="70">
        <f t="shared" si="88"/>
        <v>0</v>
      </c>
      <c r="P2827" s="70">
        <f t="shared" si="88"/>
        <v>0</v>
      </c>
      <c r="Q2827" s="92" t="str">
        <f t="shared" si="87"/>
        <v/>
      </c>
    </row>
    <row r="2828" spans="1:17" x14ac:dyDescent="0.2">
      <c r="A2828" s="363" t="str">
        <f t="shared" si="86"/>
        <v/>
      </c>
      <c r="B2828" s="348"/>
      <c r="C2828" s="372"/>
      <c r="D2828" s="350"/>
      <c r="E2828" s="350"/>
      <c r="F2828" s="351"/>
      <c r="G2828" s="350"/>
      <c r="H2828" s="350"/>
      <c r="I2828" s="354"/>
      <c r="J2828" s="353"/>
      <c r="K2828" s="353"/>
      <c r="L2828" s="354"/>
      <c r="M2828" s="353"/>
      <c r="N2828" s="371"/>
      <c r="O2828" s="70">
        <f t="shared" si="88"/>
        <v>0</v>
      </c>
      <c r="P2828" s="70">
        <f t="shared" si="88"/>
        <v>0</v>
      </c>
      <c r="Q2828" s="135" t="str">
        <f t="shared" si="87"/>
        <v/>
      </c>
    </row>
    <row r="2829" spans="1:17" x14ac:dyDescent="0.2">
      <c r="A2829" s="363" t="str">
        <f t="shared" si="86"/>
        <v/>
      </c>
      <c r="B2829" s="348"/>
      <c r="C2829" s="372"/>
      <c r="D2829" s="350"/>
      <c r="E2829" s="350"/>
      <c r="F2829" s="351"/>
      <c r="G2829" s="350"/>
      <c r="H2829" s="350"/>
      <c r="I2829" s="354"/>
      <c r="J2829" s="353"/>
      <c r="K2829" s="353"/>
      <c r="L2829" s="354"/>
      <c r="M2829" s="353"/>
      <c r="N2829" s="371"/>
      <c r="O2829" s="317">
        <f t="shared" si="88"/>
        <v>0</v>
      </c>
      <c r="P2829" s="317">
        <f t="shared" si="88"/>
        <v>0</v>
      </c>
      <c r="Q2829" s="318" t="str">
        <f t="shared" si="87"/>
        <v/>
      </c>
    </row>
    <row r="2830" spans="1:17" x14ac:dyDescent="0.2">
      <c r="A2830" s="363" t="str">
        <f t="shared" si="86"/>
        <v/>
      </c>
      <c r="B2830" s="348"/>
      <c r="C2830" s="372"/>
      <c r="D2830" s="350"/>
      <c r="E2830" s="350"/>
      <c r="F2830" s="351"/>
      <c r="G2830" s="350"/>
      <c r="H2830" s="350"/>
      <c r="I2830" s="354"/>
      <c r="J2830" s="353"/>
      <c r="K2830" s="353"/>
      <c r="L2830" s="354"/>
      <c r="M2830" s="353"/>
      <c r="N2830" s="371"/>
      <c r="O2830" s="70">
        <f t="shared" si="88"/>
        <v>0</v>
      </c>
      <c r="P2830" s="70">
        <f t="shared" si="88"/>
        <v>0</v>
      </c>
      <c r="Q2830" s="92" t="str">
        <f t="shared" si="87"/>
        <v/>
      </c>
    </row>
    <row r="2831" spans="1:17" x14ac:dyDescent="0.2">
      <c r="A2831" s="363" t="str">
        <f t="shared" si="86"/>
        <v/>
      </c>
      <c r="B2831" s="348"/>
      <c r="C2831" s="372"/>
      <c r="D2831" s="350"/>
      <c r="E2831" s="350"/>
      <c r="F2831" s="351"/>
      <c r="G2831" s="350"/>
      <c r="H2831" s="350"/>
      <c r="I2831" s="354"/>
      <c r="J2831" s="353"/>
      <c r="K2831" s="353"/>
      <c r="L2831" s="354"/>
      <c r="M2831" s="353"/>
      <c r="N2831" s="371"/>
      <c r="O2831" s="70">
        <f t="shared" si="88"/>
        <v>0</v>
      </c>
      <c r="P2831" s="70">
        <f t="shared" si="88"/>
        <v>0</v>
      </c>
      <c r="Q2831" s="92" t="str">
        <f t="shared" si="87"/>
        <v/>
      </c>
    </row>
    <row r="2832" spans="1:17" x14ac:dyDescent="0.2">
      <c r="A2832" s="363" t="str">
        <f t="shared" si="86"/>
        <v/>
      </c>
      <c r="B2832" s="348"/>
      <c r="C2832" s="372"/>
      <c r="D2832" s="350"/>
      <c r="E2832" s="350"/>
      <c r="F2832" s="351"/>
      <c r="G2832" s="350"/>
      <c r="H2832" s="350"/>
      <c r="I2832" s="354"/>
      <c r="J2832" s="353"/>
      <c r="K2832" s="353"/>
      <c r="L2832" s="354"/>
      <c r="M2832" s="353"/>
      <c r="N2832" s="371"/>
      <c r="O2832" s="70">
        <f t="shared" si="88"/>
        <v>0</v>
      </c>
      <c r="P2832" s="70">
        <f t="shared" si="88"/>
        <v>0</v>
      </c>
      <c r="Q2832" s="135" t="str">
        <f t="shared" si="87"/>
        <v/>
      </c>
    </row>
    <row r="2833" spans="1:17" x14ac:dyDescent="0.2">
      <c r="A2833" s="363" t="str">
        <f t="shared" si="86"/>
        <v/>
      </c>
      <c r="B2833" s="348"/>
      <c r="C2833" s="372"/>
      <c r="D2833" s="350"/>
      <c r="E2833" s="350"/>
      <c r="F2833" s="351"/>
      <c r="G2833" s="350"/>
      <c r="H2833" s="350"/>
      <c r="I2833" s="354"/>
      <c r="J2833" s="353"/>
      <c r="K2833" s="353"/>
      <c r="L2833" s="354"/>
      <c r="M2833" s="353"/>
      <c r="N2833" s="371"/>
      <c r="O2833" s="317">
        <f t="shared" si="88"/>
        <v>0</v>
      </c>
      <c r="P2833" s="317">
        <f t="shared" si="88"/>
        <v>0</v>
      </c>
      <c r="Q2833" s="318" t="str">
        <f t="shared" si="87"/>
        <v/>
      </c>
    </row>
    <row r="2834" spans="1:17" x14ac:dyDescent="0.2">
      <c r="A2834" s="363" t="str">
        <f t="shared" si="86"/>
        <v/>
      </c>
      <c r="B2834" s="348"/>
      <c r="C2834" s="372"/>
      <c r="D2834" s="350"/>
      <c r="E2834" s="350"/>
      <c r="F2834" s="351"/>
      <c r="G2834" s="350"/>
      <c r="H2834" s="350"/>
      <c r="I2834" s="354"/>
      <c r="J2834" s="353"/>
      <c r="K2834" s="353"/>
      <c r="L2834" s="354"/>
      <c r="M2834" s="353"/>
      <c r="N2834" s="371"/>
      <c r="O2834" s="70">
        <f t="shared" si="88"/>
        <v>0</v>
      </c>
      <c r="P2834" s="70">
        <f t="shared" si="88"/>
        <v>0</v>
      </c>
      <c r="Q2834" s="92" t="str">
        <f t="shared" si="87"/>
        <v/>
      </c>
    </row>
    <row r="2835" spans="1:17" x14ac:dyDescent="0.2">
      <c r="A2835" s="363" t="str">
        <f t="shared" si="86"/>
        <v/>
      </c>
      <c r="B2835" s="348"/>
      <c r="C2835" s="372"/>
      <c r="D2835" s="350"/>
      <c r="E2835" s="350"/>
      <c r="F2835" s="351"/>
      <c r="G2835" s="350"/>
      <c r="H2835" s="350"/>
      <c r="I2835" s="354"/>
      <c r="J2835" s="353"/>
      <c r="K2835" s="353"/>
      <c r="L2835" s="354"/>
      <c r="M2835" s="353"/>
      <c r="N2835" s="371"/>
      <c r="O2835" s="70">
        <f t="shared" si="88"/>
        <v>0</v>
      </c>
      <c r="P2835" s="70">
        <f t="shared" si="88"/>
        <v>0</v>
      </c>
      <c r="Q2835" s="92" t="str">
        <f t="shared" si="87"/>
        <v/>
      </c>
    </row>
    <row r="2836" spans="1:17" x14ac:dyDescent="0.2">
      <c r="A2836" s="363" t="str">
        <f t="shared" si="86"/>
        <v/>
      </c>
      <c r="B2836" s="348"/>
      <c r="C2836" s="372"/>
      <c r="D2836" s="350"/>
      <c r="E2836" s="350"/>
      <c r="F2836" s="351"/>
      <c r="G2836" s="350"/>
      <c r="H2836" s="350"/>
      <c r="I2836" s="354"/>
      <c r="J2836" s="353"/>
      <c r="K2836" s="353"/>
      <c r="L2836" s="354"/>
      <c r="M2836" s="353"/>
      <c r="N2836" s="371"/>
      <c r="O2836" s="70">
        <f t="shared" si="88"/>
        <v>0</v>
      </c>
      <c r="P2836" s="70">
        <f t="shared" si="88"/>
        <v>0</v>
      </c>
      <c r="Q2836" s="135" t="str">
        <f t="shared" si="87"/>
        <v/>
      </c>
    </row>
    <row r="2837" spans="1:17" x14ac:dyDescent="0.2">
      <c r="A2837" s="363" t="str">
        <f t="shared" si="86"/>
        <v/>
      </c>
      <c r="B2837" s="348"/>
      <c r="C2837" s="372"/>
      <c r="D2837" s="350"/>
      <c r="E2837" s="350"/>
      <c r="F2837" s="351"/>
      <c r="G2837" s="350"/>
      <c r="H2837" s="350"/>
      <c r="I2837" s="354"/>
      <c r="J2837" s="353"/>
      <c r="K2837" s="353"/>
      <c r="L2837" s="354"/>
      <c r="M2837" s="353"/>
      <c r="N2837" s="371"/>
      <c r="O2837" s="317">
        <f t="shared" si="88"/>
        <v>0</v>
      </c>
      <c r="P2837" s="317">
        <f t="shared" si="88"/>
        <v>0</v>
      </c>
      <c r="Q2837" s="318" t="str">
        <f t="shared" si="87"/>
        <v/>
      </c>
    </row>
    <row r="2838" spans="1:17" x14ac:dyDescent="0.2">
      <c r="A2838" s="363" t="str">
        <f t="shared" si="86"/>
        <v/>
      </c>
      <c r="B2838" s="348"/>
      <c r="C2838" s="372"/>
      <c r="D2838" s="350"/>
      <c r="E2838" s="350"/>
      <c r="F2838" s="351"/>
      <c r="G2838" s="350"/>
      <c r="H2838" s="350"/>
      <c r="I2838" s="354"/>
      <c r="J2838" s="353"/>
      <c r="K2838" s="353"/>
      <c r="L2838" s="354"/>
      <c r="M2838" s="353"/>
      <c r="N2838" s="371"/>
      <c r="O2838" s="70">
        <f t="shared" si="88"/>
        <v>0</v>
      </c>
      <c r="P2838" s="70">
        <f t="shared" si="88"/>
        <v>0</v>
      </c>
      <c r="Q2838" s="92" t="str">
        <f t="shared" si="87"/>
        <v/>
      </c>
    </row>
    <row r="2839" spans="1:17" x14ac:dyDescent="0.2">
      <c r="A2839" s="363" t="str">
        <f t="shared" si="86"/>
        <v/>
      </c>
      <c r="B2839" s="348"/>
      <c r="C2839" s="372"/>
      <c r="D2839" s="350"/>
      <c r="E2839" s="350"/>
      <c r="F2839" s="351"/>
      <c r="G2839" s="350"/>
      <c r="H2839" s="350"/>
      <c r="I2839" s="354"/>
      <c r="J2839" s="353"/>
      <c r="K2839" s="353"/>
      <c r="L2839" s="354"/>
      <c r="M2839" s="353"/>
      <c r="N2839" s="371"/>
      <c r="O2839" s="70">
        <f t="shared" si="88"/>
        <v>0</v>
      </c>
      <c r="P2839" s="70">
        <f t="shared" si="88"/>
        <v>0</v>
      </c>
      <c r="Q2839" s="92" t="str">
        <f t="shared" si="87"/>
        <v/>
      </c>
    </row>
    <row r="2840" spans="1:17" x14ac:dyDescent="0.2">
      <c r="A2840" s="363" t="str">
        <f t="shared" si="86"/>
        <v/>
      </c>
      <c r="B2840" s="348"/>
      <c r="C2840" s="372"/>
      <c r="D2840" s="350"/>
      <c r="E2840" s="350"/>
      <c r="F2840" s="351"/>
      <c r="G2840" s="350"/>
      <c r="H2840" s="350"/>
      <c r="I2840" s="354"/>
      <c r="J2840" s="353"/>
      <c r="K2840" s="353"/>
      <c r="L2840" s="354"/>
      <c r="M2840" s="353"/>
      <c r="N2840" s="371"/>
      <c r="O2840" s="70">
        <f t="shared" si="88"/>
        <v>0</v>
      </c>
      <c r="P2840" s="70">
        <f t="shared" si="88"/>
        <v>0</v>
      </c>
      <c r="Q2840" s="135" t="str">
        <f t="shared" si="87"/>
        <v/>
      </c>
    </row>
    <row r="2841" spans="1:17" x14ac:dyDescent="0.2">
      <c r="A2841" s="363" t="str">
        <f t="shared" si="86"/>
        <v/>
      </c>
      <c r="B2841" s="348"/>
      <c r="C2841" s="372"/>
      <c r="D2841" s="350"/>
      <c r="E2841" s="350"/>
      <c r="F2841" s="351"/>
      <c r="G2841" s="350"/>
      <c r="H2841" s="350"/>
      <c r="I2841" s="354"/>
      <c r="J2841" s="353"/>
      <c r="K2841" s="353"/>
      <c r="L2841" s="354"/>
      <c r="M2841" s="353"/>
      <c r="N2841" s="371"/>
      <c r="O2841" s="317">
        <f t="shared" si="88"/>
        <v>0</v>
      </c>
      <c r="P2841" s="317">
        <f t="shared" si="88"/>
        <v>0</v>
      </c>
      <c r="Q2841" s="318" t="str">
        <f t="shared" si="87"/>
        <v/>
      </c>
    </row>
    <row r="2842" spans="1:17" x14ac:dyDescent="0.2">
      <c r="A2842" s="363" t="str">
        <f t="shared" ref="A2842:A2905" si="89">IF(B2842="","",ROW()-ROW($A$3))</f>
        <v/>
      </c>
      <c r="B2842" s="348"/>
      <c r="C2842" s="372"/>
      <c r="D2842" s="350"/>
      <c r="E2842" s="350"/>
      <c r="F2842" s="351"/>
      <c r="G2842" s="350"/>
      <c r="H2842" s="350"/>
      <c r="I2842" s="354"/>
      <c r="J2842" s="353"/>
      <c r="K2842" s="353"/>
      <c r="L2842" s="354"/>
      <c r="M2842" s="353"/>
      <c r="N2842" s="371"/>
      <c r="O2842" s="70">
        <f t="shared" si="88"/>
        <v>0</v>
      </c>
      <c r="P2842" s="70">
        <f t="shared" si="88"/>
        <v>0</v>
      </c>
      <c r="Q2842" s="92" t="str">
        <f t="shared" ref="Q2842:Q2905" si="90">SUBSTITUTE(D2842," ","_")</f>
        <v/>
      </c>
    </row>
    <row r="2843" spans="1:17" x14ac:dyDescent="0.2">
      <c r="A2843" s="363" t="str">
        <f t="shared" si="89"/>
        <v/>
      </c>
      <c r="B2843" s="348"/>
      <c r="C2843" s="372"/>
      <c r="D2843" s="350"/>
      <c r="E2843" s="350"/>
      <c r="F2843" s="351"/>
      <c r="G2843" s="350"/>
      <c r="H2843" s="350"/>
      <c r="I2843" s="354"/>
      <c r="J2843" s="353"/>
      <c r="K2843" s="353"/>
      <c r="L2843" s="354"/>
      <c r="M2843" s="353"/>
      <c r="N2843" s="371"/>
      <c r="O2843" s="70">
        <f t="shared" si="88"/>
        <v>0</v>
      </c>
      <c r="P2843" s="70">
        <f t="shared" si="88"/>
        <v>0</v>
      </c>
      <c r="Q2843" s="92" t="str">
        <f t="shared" si="90"/>
        <v/>
      </c>
    </row>
    <row r="2844" spans="1:17" x14ac:dyDescent="0.2">
      <c r="A2844" s="363" t="str">
        <f t="shared" si="89"/>
        <v/>
      </c>
      <c r="B2844" s="348"/>
      <c r="C2844" s="372"/>
      <c r="D2844" s="350"/>
      <c r="E2844" s="350"/>
      <c r="F2844" s="351"/>
      <c r="G2844" s="350"/>
      <c r="H2844" s="350"/>
      <c r="I2844" s="354"/>
      <c r="J2844" s="353"/>
      <c r="K2844" s="353"/>
      <c r="L2844" s="354"/>
      <c r="M2844" s="353"/>
      <c r="N2844" s="371"/>
      <c r="O2844" s="70">
        <f t="shared" si="88"/>
        <v>0</v>
      </c>
      <c r="P2844" s="70">
        <f t="shared" si="88"/>
        <v>0</v>
      </c>
      <c r="Q2844" s="135" t="str">
        <f t="shared" si="90"/>
        <v/>
      </c>
    </row>
    <row r="2845" spans="1:17" x14ac:dyDescent="0.2">
      <c r="A2845" s="363" t="str">
        <f t="shared" si="89"/>
        <v/>
      </c>
      <c r="B2845" s="348"/>
      <c r="C2845" s="372"/>
      <c r="D2845" s="350"/>
      <c r="E2845" s="350"/>
      <c r="F2845" s="351"/>
      <c r="G2845" s="350"/>
      <c r="H2845" s="350"/>
      <c r="I2845" s="354"/>
      <c r="J2845" s="353"/>
      <c r="K2845" s="353"/>
      <c r="L2845" s="354"/>
      <c r="M2845" s="353"/>
      <c r="N2845" s="371"/>
      <c r="O2845" s="317">
        <f t="shared" si="88"/>
        <v>0</v>
      </c>
      <c r="P2845" s="317">
        <f t="shared" si="88"/>
        <v>0</v>
      </c>
      <c r="Q2845" s="318" t="str">
        <f t="shared" si="90"/>
        <v/>
      </c>
    </row>
    <row r="2846" spans="1:17" x14ac:dyDescent="0.2">
      <c r="A2846" s="363" t="str">
        <f t="shared" si="89"/>
        <v/>
      </c>
      <c r="B2846" s="348"/>
      <c r="C2846" s="372"/>
      <c r="D2846" s="350"/>
      <c r="E2846" s="350"/>
      <c r="F2846" s="351"/>
      <c r="G2846" s="350"/>
      <c r="H2846" s="350"/>
      <c r="I2846" s="354"/>
      <c r="J2846" s="353"/>
      <c r="K2846" s="353"/>
      <c r="L2846" s="354"/>
      <c r="M2846" s="353"/>
      <c r="N2846" s="371"/>
      <c r="O2846" s="70">
        <f t="shared" si="88"/>
        <v>0</v>
      </c>
      <c r="P2846" s="70">
        <f t="shared" si="88"/>
        <v>0</v>
      </c>
      <c r="Q2846" s="92" t="str">
        <f t="shared" si="90"/>
        <v/>
      </c>
    </row>
    <row r="2847" spans="1:17" x14ac:dyDescent="0.2">
      <c r="A2847" s="363" t="str">
        <f t="shared" si="89"/>
        <v/>
      </c>
      <c r="B2847" s="348"/>
      <c r="C2847" s="372"/>
      <c r="D2847" s="350"/>
      <c r="E2847" s="350"/>
      <c r="F2847" s="351"/>
      <c r="G2847" s="350"/>
      <c r="H2847" s="350"/>
      <c r="I2847" s="354"/>
      <c r="J2847" s="353"/>
      <c r="K2847" s="353"/>
      <c r="L2847" s="354"/>
      <c r="M2847" s="353"/>
      <c r="N2847" s="371"/>
      <c r="O2847" s="70">
        <f t="shared" si="88"/>
        <v>0</v>
      </c>
      <c r="P2847" s="70">
        <f t="shared" si="88"/>
        <v>0</v>
      </c>
      <c r="Q2847" s="92" t="str">
        <f t="shared" si="90"/>
        <v/>
      </c>
    </row>
    <row r="2848" spans="1:17" x14ac:dyDescent="0.2">
      <c r="A2848" s="363" t="str">
        <f t="shared" si="89"/>
        <v/>
      </c>
      <c r="B2848" s="348"/>
      <c r="C2848" s="372"/>
      <c r="D2848" s="350"/>
      <c r="E2848" s="350"/>
      <c r="F2848" s="351"/>
      <c r="G2848" s="350"/>
      <c r="H2848" s="350"/>
      <c r="I2848" s="354"/>
      <c r="J2848" s="353"/>
      <c r="K2848" s="353"/>
      <c r="L2848" s="354"/>
      <c r="M2848" s="353"/>
      <c r="N2848" s="371"/>
      <c r="O2848" s="70">
        <f t="shared" si="88"/>
        <v>0</v>
      </c>
      <c r="P2848" s="70">
        <f t="shared" si="88"/>
        <v>0</v>
      </c>
      <c r="Q2848" s="135" t="str">
        <f t="shared" si="90"/>
        <v/>
      </c>
    </row>
    <row r="2849" spans="1:17" x14ac:dyDescent="0.2">
      <c r="A2849" s="363" t="str">
        <f t="shared" si="89"/>
        <v/>
      </c>
      <c r="B2849" s="348"/>
      <c r="C2849" s="372"/>
      <c r="D2849" s="350"/>
      <c r="E2849" s="350"/>
      <c r="F2849" s="351"/>
      <c r="G2849" s="350"/>
      <c r="H2849" s="350"/>
      <c r="I2849" s="354"/>
      <c r="J2849" s="353"/>
      <c r="K2849" s="353"/>
      <c r="L2849" s="354"/>
      <c r="M2849" s="353"/>
      <c r="N2849" s="371"/>
      <c r="O2849" s="317">
        <f t="shared" si="88"/>
        <v>0</v>
      </c>
      <c r="P2849" s="317">
        <f t="shared" si="88"/>
        <v>0</v>
      </c>
      <c r="Q2849" s="318" t="str">
        <f t="shared" si="90"/>
        <v/>
      </c>
    </row>
    <row r="2850" spans="1:17" x14ac:dyDescent="0.2">
      <c r="A2850" s="363" t="str">
        <f t="shared" si="89"/>
        <v/>
      </c>
      <c r="B2850" s="348"/>
      <c r="C2850" s="372"/>
      <c r="D2850" s="350"/>
      <c r="E2850" s="350"/>
      <c r="F2850" s="351"/>
      <c r="G2850" s="350"/>
      <c r="H2850" s="350"/>
      <c r="I2850" s="354"/>
      <c r="J2850" s="353"/>
      <c r="K2850" s="353"/>
      <c r="L2850" s="354"/>
      <c r="M2850" s="353"/>
      <c r="N2850" s="371"/>
      <c r="O2850" s="70">
        <f t="shared" si="88"/>
        <v>0</v>
      </c>
      <c r="P2850" s="70">
        <f t="shared" si="88"/>
        <v>0</v>
      </c>
      <c r="Q2850" s="92" t="str">
        <f t="shared" si="90"/>
        <v/>
      </c>
    </row>
    <row r="2851" spans="1:17" x14ac:dyDescent="0.2">
      <c r="A2851" s="363" t="str">
        <f t="shared" si="89"/>
        <v/>
      </c>
      <c r="B2851" s="348"/>
      <c r="C2851" s="372"/>
      <c r="D2851" s="350"/>
      <c r="E2851" s="350"/>
      <c r="F2851" s="351"/>
      <c r="G2851" s="350"/>
      <c r="H2851" s="350"/>
      <c r="I2851" s="354"/>
      <c r="J2851" s="353"/>
      <c r="K2851" s="353"/>
      <c r="L2851" s="354"/>
      <c r="M2851" s="353"/>
      <c r="N2851" s="371"/>
      <c r="O2851" s="70">
        <f t="shared" si="88"/>
        <v>0</v>
      </c>
      <c r="P2851" s="70">
        <f t="shared" si="88"/>
        <v>0</v>
      </c>
      <c r="Q2851" s="92" t="str">
        <f t="shared" si="90"/>
        <v/>
      </c>
    </row>
    <row r="2852" spans="1:17" x14ac:dyDescent="0.2">
      <c r="A2852" s="363" t="str">
        <f t="shared" si="89"/>
        <v/>
      </c>
      <c r="B2852" s="348"/>
      <c r="C2852" s="372"/>
      <c r="D2852" s="350"/>
      <c r="E2852" s="350"/>
      <c r="F2852" s="351"/>
      <c r="G2852" s="350"/>
      <c r="H2852" s="350"/>
      <c r="I2852" s="354"/>
      <c r="J2852" s="353"/>
      <c r="K2852" s="353"/>
      <c r="L2852" s="354"/>
      <c r="M2852" s="353"/>
      <c r="N2852" s="371"/>
      <c r="O2852" s="70">
        <f t="shared" si="88"/>
        <v>0</v>
      </c>
      <c r="P2852" s="70">
        <f t="shared" si="88"/>
        <v>0</v>
      </c>
      <c r="Q2852" s="135" t="str">
        <f t="shared" si="90"/>
        <v/>
      </c>
    </row>
    <row r="2853" spans="1:17" x14ac:dyDescent="0.2">
      <c r="A2853" s="363" t="str">
        <f t="shared" si="89"/>
        <v/>
      </c>
      <c r="B2853" s="348"/>
      <c r="C2853" s="372"/>
      <c r="D2853" s="350"/>
      <c r="E2853" s="350"/>
      <c r="F2853" s="351"/>
      <c r="G2853" s="350"/>
      <c r="H2853" s="350"/>
      <c r="I2853" s="354"/>
      <c r="J2853" s="353"/>
      <c r="K2853" s="353"/>
      <c r="L2853" s="354"/>
      <c r="M2853" s="353"/>
      <c r="N2853" s="371"/>
      <c r="O2853" s="317">
        <f t="shared" si="88"/>
        <v>0</v>
      </c>
      <c r="P2853" s="317">
        <f t="shared" si="88"/>
        <v>0</v>
      </c>
      <c r="Q2853" s="318" t="str">
        <f t="shared" si="90"/>
        <v/>
      </c>
    </row>
    <row r="2854" spans="1:17" x14ac:dyDescent="0.2">
      <c r="A2854" s="363" t="str">
        <f t="shared" si="89"/>
        <v/>
      </c>
      <c r="B2854" s="348"/>
      <c r="C2854" s="372"/>
      <c r="D2854" s="350"/>
      <c r="E2854" s="350"/>
      <c r="F2854" s="351"/>
      <c r="G2854" s="350"/>
      <c r="H2854" s="350"/>
      <c r="I2854" s="354"/>
      <c r="J2854" s="353"/>
      <c r="K2854" s="353"/>
      <c r="L2854" s="354"/>
      <c r="M2854" s="353"/>
      <c r="N2854" s="371"/>
      <c r="O2854" s="70">
        <f t="shared" si="88"/>
        <v>0</v>
      </c>
      <c r="P2854" s="70">
        <f t="shared" si="88"/>
        <v>0</v>
      </c>
      <c r="Q2854" s="92" t="str">
        <f t="shared" si="90"/>
        <v/>
      </c>
    </row>
    <row r="2855" spans="1:17" x14ac:dyDescent="0.2">
      <c r="A2855" s="363" t="str">
        <f t="shared" si="89"/>
        <v/>
      </c>
      <c r="B2855" s="348"/>
      <c r="C2855" s="372"/>
      <c r="D2855" s="350"/>
      <c r="E2855" s="350"/>
      <c r="F2855" s="351"/>
      <c r="G2855" s="350"/>
      <c r="H2855" s="350"/>
      <c r="I2855" s="354"/>
      <c r="J2855" s="353"/>
      <c r="K2855" s="353"/>
      <c r="L2855" s="354"/>
      <c r="M2855" s="353"/>
      <c r="N2855" s="371"/>
      <c r="O2855" s="70">
        <f t="shared" si="88"/>
        <v>0</v>
      </c>
      <c r="P2855" s="70">
        <f t="shared" si="88"/>
        <v>0</v>
      </c>
      <c r="Q2855" s="92" t="str">
        <f t="shared" si="90"/>
        <v/>
      </c>
    </row>
    <row r="2856" spans="1:17" x14ac:dyDescent="0.2">
      <c r="A2856" s="363" t="str">
        <f t="shared" si="89"/>
        <v/>
      </c>
      <c r="B2856" s="348"/>
      <c r="C2856" s="372"/>
      <c r="D2856" s="350"/>
      <c r="E2856" s="350"/>
      <c r="F2856" s="351"/>
      <c r="G2856" s="350"/>
      <c r="H2856" s="350"/>
      <c r="I2856" s="354"/>
      <c r="J2856" s="353"/>
      <c r="K2856" s="353"/>
      <c r="L2856" s="354"/>
      <c r="M2856" s="353"/>
      <c r="N2856" s="371"/>
      <c r="O2856" s="70">
        <f t="shared" si="88"/>
        <v>0</v>
      </c>
      <c r="P2856" s="70">
        <f t="shared" si="88"/>
        <v>0</v>
      </c>
      <c r="Q2856" s="135" t="str">
        <f t="shared" si="90"/>
        <v/>
      </c>
    </row>
    <row r="2857" spans="1:17" x14ac:dyDescent="0.2">
      <c r="A2857" s="363" t="str">
        <f t="shared" si="89"/>
        <v/>
      </c>
      <c r="B2857" s="348"/>
      <c r="C2857" s="372"/>
      <c r="D2857" s="350"/>
      <c r="E2857" s="350"/>
      <c r="F2857" s="351"/>
      <c r="G2857" s="350"/>
      <c r="H2857" s="350"/>
      <c r="I2857" s="354"/>
      <c r="J2857" s="353"/>
      <c r="K2857" s="353"/>
      <c r="L2857" s="354"/>
      <c r="M2857" s="353"/>
      <c r="N2857" s="371"/>
      <c r="O2857" s="317">
        <f t="shared" si="88"/>
        <v>0</v>
      </c>
      <c r="P2857" s="317">
        <f t="shared" si="88"/>
        <v>0</v>
      </c>
      <c r="Q2857" s="318" t="str">
        <f t="shared" si="90"/>
        <v/>
      </c>
    </row>
    <row r="2858" spans="1:17" x14ac:dyDescent="0.2">
      <c r="A2858" s="363" t="str">
        <f t="shared" si="89"/>
        <v/>
      </c>
      <c r="B2858" s="348"/>
      <c r="C2858" s="372"/>
      <c r="D2858" s="350"/>
      <c r="E2858" s="350"/>
      <c r="F2858" s="351"/>
      <c r="G2858" s="350"/>
      <c r="H2858" s="350"/>
      <c r="I2858" s="354"/>
      <c r="J2858" s="353"/>
      <c r="K2858" s="353"/>
      <c r="L2858" s="354"/>
      <c r="M2858" s="353"/>
      <c r="N2858" s="371"/>
      <c r="O2858" s="70">
        <f t="shared" si="88"/>
        <v>0</v>
      </c>
      <c r="P2858" s="70">
        <f t="shared" si="88"/>
        <v>0</v>
      </c>
      <c r="Q2858" s="92" t="str">
        <f t="shared" si="90"/>
        <v/>
      </c>
    </row>
    <row r="2859" spans="1:17" x14ac:dyDescent="0.2">
      <c r="A2859" s="363" t="str">
        <f t="shared" si="89"/>
        <v/>
      </c>
      <c r="B2859" s="348"/>
      <c r="C2859" s="372"/>
      <c r="D2859" s="350"/>
      <c r="E2859" s="350"/>
      <c r="F2859" s="351"/>
      <c r="G2859" s="350"/>
      <c r="H2859" s="350"/>
      <c r="I2859" s="354"/>
      <c r="J2859" s="353"/>
      <c r="K2859" s="353"/>
      <c r="L2859" s="354"/>
      <c r="M2859" s="353"/>
      <c r="N2859" s="371"/>
      <c r="O2859" s="70">
        <f t="shared" si="88"/>
        <v>0</v>
      </c>
      <c r="P2859" s="70">
        <f t="shared" si="88"/>
        <v>0</v>
      </c>
      <c r="Q2859" s="92" t="str">
        <f t="shared" si="90"/>
        <v/>
      </c>
    </row>
    <row r="2860" spans="1:17" x14ac:dyDescent="0.2">
      <c r="A2860" s="363" t="str">
        <f t="shared" si="89"/>
        <v/>
      </c>
      <c r="B2860" s="348"/>
      <c r="C2860" s="372"/>
      <c r="D2860" s="350"/>
      <c r="E2860" s="350"/>
      <c r="F2860" s="351"/>
      <c r="G2860" s="350"/>
      <c r="H2860" s="350"/>
      <c r="I2860" s="354"/>
      <c r="J2860" s="353"/>
      <c r="K2860" s="353"/>
      <c r="L2860" s="354"/>
      <c r="M2860" s="353"/>
      <c r="N2860" s="371"/>
      <c r="O2860" s="70">
        <f t="shared" si="88"/>
        <v>0</v>
      </c>
      <c r="P2860" s="70">
        <f t="shared" si="88"/>
        <v>0</v>
      </c>
      <c r="Q2860" s="135" t="str">
        <f t="shared" si="90"/>
        <v/>
      </c>
    </row>
    <row r="2861" spans="1:17" x14ac:dyDescent="0.2">
      <c r="A2861" s="363" t="str">
        <f t="shared" si="89"/>
        <v/>
      </c>
      <c r="B2861" s="348"/>
      <c r="C2861" s="372"/>
      <c r="D2861" s="350"/>
      <c r="E2861" s="350"/>
      <c r="F2861" s="351"/>
      <c r="G2861" s="350"/>
      <c r="H2861" s="350"/>
      <c r="I2861" s="354"/>
      <c r="J2861" s="353"/>
      <c r="K2861" s="353"/>
      <c r="L2861" s="354"/>
      <c r="M2861" s="353"/>
      <c r="N2861" s="371"/>
      <c r="O2861" s="317">
        <f t="shared" ref="O2861:P3212" si="91">IF(B2861=0,0,IF(YEAR(B2861)=$P$1,MONTH(B2861)-$O$1+1,(YEAR(B2861)-$P$1)*12-$O$1+1+MONTH(B2861)))</f>
        <v>0</v>
      </c>
      <c r="P2861" s="317">
        <f t="shared" si="91"/>
        <v>0</v>
      </c>
      <c r="Q2861" s="318" t="str">
        <f t="shared" si="90"/>
        <v/>
      </c>
    </row>
    <row r="2862" spans="1:17" x14ac:dyDescent="0.2">
      <c r="A2862" s="363" t="str">
        <f t="shared" si="89"/>
        <v/>
      </c>
      <c r="B2862" s="348"/>
      <c r="C2862" s="372"/>
      <c r="D2862" s="350"/>
      <c r="E2862" s="350"/>
      <c r="F2862" s="351"/>
      <c r="G2862" s="350"/>
      <c r="H2862" s="350"/>
      <c r="I2862" s="354"/>
      <c r="J2862" s="353"/>
      <c r="K2862" s="353"/>
      <c r="L2862" s="354"/>
      <c r="M2862" s="353"/>
      <c r="N2862" s="371"/>
      <c r="O2862" s="70">
        <f t="shared" si="91"/>
        <v>0</v>
      </c>
      <c r="P2862" s="70">
        <f t="shared" si="91"/>
        <v>0</v>
      </c>
      <c r="Q2862" s="92" t="str">
        <f t="shared" si="90"/>
        <v/>
      </c>
    </row>
    <row r="2863" spans="1:17" x14ac:dyDescent="0.2">
      <c r="A2863" s="363" t="str">
        <f t="shared" si="89"/>
        <v/>
      </c>
      <c r="B2863" s="348"/>
      <c r="C2863" s="372"/>
      <c r="D2863" s="350"/>
      <c r="E2863" s="350"/>
      <c r="F2863" s="351"/>
      <c r="G2863" s="350"/>
      <c r="H2863" s="350"/>
      <c r="I2863" s="354"/>
      <c r="J2863" s="353"/>
      <c r="K2863" s="353"/>
      <c r="L2863" s="354"/>
      <c r="M2863" s="353"/>
      <c r="N2863" s="371"/>
      <c r="O2863" s="70">
        <f t="shared" si="91"/>
        <v>0</v>
      </c>
      <c r="P2863" s="70">
        <f t="shared" si="91"/>
        <v>0</v>
      </c>
      <c r="Q2863" s="92" t="str">
        <f t="shared" si="90"/>
        <v/>
      </c>
    </row>
    <row r="2864" spans="1:17" x14ac:dyDescent="0.2">
      <c r="A2864" s="363" t="str">
        <f t="shared" si="89"/>
        <v/>
      </c>
      <c r="B2864" s="348"/>
      <c r="C2864" s="372"/>
      <c r="D2864" s="350"/>
      <c r="E2864" s="350"/>
      <c r="F2864" s="351"/>
      <c r="G2864" s="350"/>
      <c r="H2864" s="350"/>
      <c r="I2864" s="354"/>
      <c r="J2864" s="353"/>
      <c r="K2864" s="353"/>
      <c r="L2864" s="354"/>
      <c r="M2864" s="353"/>
      <c r="N2864" s="371"/>
      <c r="O2864" s="70">
        <f t="shared" si="91"/>
        <v>0</v>
      </c>
      <c r="P2864" s="70">
        <f t="shared" si="91"/>
        <v>0</v>
      </c>
      <c r="Q2864" s="135" t="str">
        <f t="shared" si="90"/>
        <v/>
      </c>
    </row>
    <row r="2865" spans="1:17" x14ac:dyDescent="0.2">
      <c r="A2865" s="363" t="str">
        <f t="shared" si="89"/>
        <v/>
      </c>
      <c r="B2865" s="348"/>
      <c r="C2865" s="372"/>
      <c r="D2865" s="350"/>
      <c r="E2865" s="350"/>
      <c r="F2865" s="351"/>
      <c r="G2865" s="350"/>
      <c r="H2865" s="350"/>
      <c r="I2865" s="354"/>
      <c r="J2865" s="353"/>
      <c r="K2865" s="353"/>
      <c r="L2865" s="354"/>
      <c r="M2865" s="353"/>
      <c r="N2865" s="371"/>
      <c r="O2865" s="317">
        <f t="shared" si="91"/>
        <v>0</v>
      </c>
      <c r="P2865" s="317">
        <f t="shared" si="91"/>
        <v>0</v>
      </c>
      <c r="Q2865" s="318" t="str">
        <f t="shared" si="90"/>
        <v/>
      </c>
    </row>
    <row r="2866" spans="1:17" x14ac:dyDescent="0.2">
      <c r="A2866" s="363" t="str">
        <f t="shared" si="89"/>
        <v/>
      </c>
      <c r="B2866" s="348"/>
      <c r="C2866" s="372"/>
      <c r="D2866" s="350"/>
      <c r="E2866" s="350"/>
      <c r="F2866" s="351"/>
      <c r="G2866" s="350"/>
      <c r="H2866" s="350"/>
      <c r="I2866" s="354"/>
      <c r="J2866" s="353"/>
      <c r="K2866" s="353"/>
      <c r="L2866" s="354"/>
      <c r="M2866" s="353"/>
      <c r="N2866" s="371"/>
      <c r="O2866" s="70">
        <f t="shared" si="91"/>
        <v>0</v>
      </c>
      <c r="P2866" s="70">
        <f t="shared" si="91"/>
        <v>0</v>
      </c>
      <c r="Q2866" s="92" t="str">
        <f t="shared" si="90"/>
        <v/>
      </c>
    </row>
    <row r="2867" spans="1:17" x14ac:dyDescent="0.2">
      <c r="A2867" s="363" t="str">
        <f t="shared" si="89"/>
        <v/>
      </c>
      <c r="B2867" s="348"/>
      <c r="C2867" s="372"/>
      <c r="D2867" s="350"/>
      <c r="E2867" s="350"/>
      <c r="F2867" s="351"/>
      <c r="G2867" s="350"/>
      <c r="H2867" s="350"/>
      <c r="I2867" s="354"/>
      <c r="J2867" s="353"/>
      <c r="K2867" s="353"/>
      <c r="L2867" s="354"/>
      <c r="M2867" s="353"/>
      <c r="N2867" s="371"/>
      <c r="O2867" s="70">
        <f t="shared" si="91"/>
        <v>0</v>
      </c>
      <c r="P2867" s="70">
        <f t="shared" si="91"/>
        <v>0</v>
      </c>
      <c r="Q2867" s="92" t="str">
        <f t="shared" si="90"/>
        <v/>
      </c>
    </row>
    <row r="2868" spans="1:17" x14ac:dyDescent="0.2">
      <c r="A2868" s="363" t="str">
        <f t="shared" si="89"/>
        <v/>
      </c>
      <c r="B2868" s="348"/>
      <c r="C2868" s="372"/>
      <c r="D2868" s="350"/>
      <c r="E2868" s="350"/>
      <c r="F2868" s="351"/>
      <c r="G2868" s="350"/>
      <c r="H2868" s="350"/>
      <c r="I2868" s="354"/>
      <c r="J2868" s="353"/>
      <c r="K2868" s="353"/>
      <c r="L2868" s="354"/>
      <c r="M2868" s="353"/>
      <c r="N2868" s="371"/>
      <c r="O2868" s="70">
        <f t="shared" si="91"/>
        <v>0</v>
      </c>
      <c r="P2868" s="70">
        <f t="shared" si="91"/>
        <v>0</v>
      </c>
      <c r="Q2868" s="135" t="str">
        <f t="shared" si="90"/>
        <v/>
      </c>
    </row>
    <row r="2869" spans="1:17" x14ac:dyDescent="0.2">
      <c r="A2869" s="363" t="str">
        <f t="shared" si="89"/>
        <v/>
      </c>
      <c r="B2869" s="348"/>
      <c r="C2869" s="372"/>
      <c r="D2869" s="350"/>
      <c r="E2869" s="350"/>
      <c r="F2869" s="351"/>
      <c r="G2869" s="350"/>
      <c r="H2869" s="350"/>
      <c r="I2869" s="354"/>
      <c r="J2869" s="353"/>
      <c r="K2869" s="353"/>
      <c r="L2869" s="354"/>
      <c r="M2869" s="353"/>
      <c r="N2869" s="371"/>
      <c r="O2869" s="317">
        <f t="shared" si="91"/>
        <v>0</v>
      </c>
      <c r="P2869" s="317">
        <f t="shared" si="91"/>
        <v>0</v>
      </c>
      <c r="Q2869" s="318" t="str">
        <f t="shared" si="90"/>
        <v/>
      </c>
    </row>
    <row r="2870" spans="1:17" x14ac:dyDescent="0.2">
      <c r="A2870" s="363" t="str">
        <f t="shared" si="89"/>
        <v/>
      </c>
      <c r="B2870" s="348"/>
      <c r="C2870" s="372"/>
      <c r="D2870" s="350"/>
      <c r="E2870" s="350"/>
      <c r="F2870" s="351"/>
      <c r="G2870" s="350"/>
      <c r="H2870" s="350"/>
      <c r="I2870" s="354"/>
      <c r="J2870" s="353"/>
      <c r="K2870" s="353"/>
      <c r="L2870" s="354"/>
      <c r="M2870" s="353"/>
      <c r="N2870" s="371"/>
      <c r="O2870" s="70">
        <f t="shared" si="91"/>
        <v>0</v>
      </c>
      <c r="P2870" s="70">
        <f t="shared" si="91"/>
        <v>0</v>
      </c>
      <c r="Q2870" s="92" t="str">
        <f t="shared" si="90"/>
        <v/>
      </c>
    </row>
    <row r="2871" spans="1:17" x14ac:dyDescent="0.2">
      <c r="A2871" s="363" t="str">
        <f t="shared" si="89"/>
        <v/>
      </c>
      <c r="B2871" s="348"/>
      <c r="C2871" s="372"/>
      <c r="D2871" s="350"/>
      <c r="E2871" s="350"/>
      <c r="F2871" s="351"/>
      <c r="G2871" s="350"/>
      <c r="H2871" s="350"/>
      <c r="I2871" s="354"/>
      <c r="J2871" s="353"/>
      <c r="K2871" s="353"/>
      <c r="L2871" s="354"/>
      <c r="M2871" s="353"/>
      <c r="N2871" s="371"/>
      <c r="O2871" s="70">
        <f t="shared" si="91"/>
        <v>0</v>
      </c>
      <c r="P2871" s="70">
        <f t="shared" si="91"/>
        <v>0</v>
      </c>
      <c r="Q2871" s="92" t="str">
        <f t="shared" si="90"/>
        <v/>
      </c>
    </row>
    <row r="2872" spans="1:17" x14ac:dyDescent="0.2">
      <c r="A2872" s="363" t="str">
        <f t="shared" si="89"/>
        <v/>
      </c>
      <c r="B2872" s="348"/>
      <c r="C2872" s="372"/>
      <c r="D2872" s="350"/>
      <c r="E2872" s="350"/>
      <c r="F2872" s="351"/>
      <c r="G2872" s="350"/>
      <c r="H2872" s="350"/>
      <c r="I2872" s="354"/>
      <c r="J2872" s="353"/>
      <c r="K2872" s="353"/>
      <c r="L2872" s="354"/>
      <c r="M2872" s="353"/>
      <c r="N2872" s="371"/>
      <c r="O2872" s="70">
        <f t="shared" si="91"/>
        <v>0</v>
      </c>
      <c r="P2872" s="70">
        <f t="shared" si="91"/>
        <v>0</v>
      </c>
      <c r="Q2872" s="135" t="str">
        <f t="shared" si="90"/>
        <v/>
      </c>
    </row>
    <row r="2873" spans="1:17" x14ac:dyDescent="0.2">
      <c r="A2873" s="363" t="str">
        <f t="shared" si="89"/>
        <v/>
      </c>
      <c r="B2873" s="348"/>
      <c r="C2873" s="372"/>
      <c r="D2873" s="350"/>
      <c r="E2873" s="350"/>
      <c r="F2873" s="351"/>
      <c r="G2873" s="350"/>
      <c r="H2873" s="350"/>
      <c r="I2873" s="354"/>
      <c r="J2873" s="353"/>
      <c r="K2873" s="353"/>
      <c r="L2873" s="354"/>
      <c r="M2873" s="353"/>
      <c r="N2873" s="371"/>
      <c r="O2873" s="317">
        <f t="shared" si="91"/>
        <v>0</v>
      </c>
      <c r="P2873" s="317">
        <f t="shared" si="91"/>
        <v>0</v>
      </c>
      <c r="Q2873" s="318" t="str">
        <f t="shared" si="90"/>
        <v/>
      </c>
    </row>
    <row r="2874" spans="1:17" x14ac:dyDescent="0.2">
      <c r="A2874" s="363" t="str">
        <f t="shared" si="89"/>
        <v/>
      </c>
      <c r="B2874" s="348"/>
      <c r="C2874" s="372"/>
      <c r="D2874" s="350"/>
      <c r="E2874" s="350"/>
      <c r="F2874" s="351"/>
      <c r="G2874" s="350"/>
      <c r="H2874" s="350"/>
      <c r="I2874" s="354"/>
      <c r="J2874" s="353"/>
      <c r="K2874" s="353"/>
      <c r="L2874" s="354"/>
      <c r="M2874" s="353"/>
      <c r="N2874" s="371"/>
      <c r="O2874" s="70">
        <f t="shared" si="91"/>
        <v>0</v>
      </c>
      <c r="P2874" s="70">
        <f t="shared" si="91"/>
        <v>0</v>
      </c>
      <c r="Q2874" s="92" t="str">
        <f t="shared" si="90"/>
        <v/>
      </c>
    </row>
    <row r="2875" spans="1:17" x14ac:dyDescent="0.2">
      <c r="A2875" s="363" t="str">
        <f t="shared" si="89"/>
        <v/>
      </c>
      <c r="B2875" s="348"/>
      <c r="C2875" s="372"/>
      <c r="D2875" s="350"/>
      <c r="E2875" s="350"/>
      <c r="F2875" s="351"/>
      <c r="G2875" s="350"/>
      <c r="H2875" s="350"/>
      <c r="I2875" s="354"/>
      <c r="J2875" s="353"/>
      <c r="K2875" s="353"/>
      <c r="L2875" s="354"/>
      <c r="M2875" s="353"/>
      <c r="N2875" s="371"/>
      <c r="O2875" s="70">
        <f t="shared" si="91"/>
        <v>0</v>
      </c>
      <c r="P2875" s="70">
        <f t="shared" si="91"/>
        <v>0</v>
      </c>
      <c r="Q2875" s="92" t="str">
        <f t="shared" si="90"/>
        <v/>
      </c>
    </row>
    <row r="2876" spans="1:17" x14ac:dyDescent="0.2">
      <c r="A2876" s="363" t="str">
        <f t="shared" si="89"/>
        <v/>
      </c>
      <c r="B2876" s="348"/>
      <c r="C2876" s="372"/>
      <c r="D2876" s="350"/>
      <c r="E2876" s="350"/>
      <c r="F2876" s="351"/>
      <c r="G2876" s="350"/>
      <c r="H2876" s="350"/>
      <c r="I2876" s="354"/>
      <c r="J2876" s="353"/>
      <c r="K2876" s="353"/>
      <c r="L2876" s="354"/>
      <c r="M2876" s="353"/>
      <c r="N2876" s="371"/>
      <c r="O2876" s="70">
        <f t="shared" si="91"/>
        <v>0</v>
      </c>
      <c r="P2876" s="70">
        <f t="shared" si="91"/>
        <v>0</v>
      </c>
      <c r="Q2876" s="135" t="str">
        <f t="shared" si="90"/>
        <v/>
      </c>
    </row>
    <row r="2877" spans="1:17" x14ac:dyDescent="0.2">
      <c r="A2877" s="363" t="str">
        <f t="shared" si="89"/>
        <v/>
      </c>
      <c r="B2877" s="348"/>
      <c r="C2877" s="372"/>
      <c r="D2877" s="350"/>
      <c r="E2877" s="350"/>
      <c r="F2877" s="351"/>
      <c r="G2877" s="350"/>
      <c r="H2877" s="350"/>
      <c r="I2877" s="354"/>
      <c r="J2877" s="353"/>
      <c r="K2877" s="353"/>
      <c r="L2877" s="354"/>
      <c r="M2877" s="353"/>
      <c r="N2877" s="371"/>
      <c r="O2877" s="317">
        <f t="shared" si="91"/>
        <v>0</v>
      </c>
      <c r="P2877" s="317">
        <f t="shared" si="91"/>
        <v>0</v>
      </c>
      <c r="Q2877" s="318" t="str">
        <f t="shared" si="90"/>
        <v/>
      </c>
    </row>
    <row r="2878" spans="1:17" x14ac:dyDescent="0.2">
      <c r="A2878" s="363" t="str">
        <f t="shared" si="89"/>
        <v/>
      </c>
      <c r="B2878" s="348"/>
      <c r="C2878" s="372"/>
      <c r="D2878" s="350"/>
      <c r="E2878" s="350"/>
      <c r="F2878" s="351"/>
      <c r="G2878" s="350"/>
      <c r="H2878" s="350"/>
      <c r="I2878" s="354"/>
      <c r="J2878" s="353"/>
      <c r="K2878" s="353"/>
      <c r="L2878" s="354"/>
      <c r="M2878" s="353"/>
      <c r="N2878" s="371"/>
      <c r="O2878" s="70">
        <f t="shared" si="91"/>
        <v>0</v>
      </c>
      <c r="P2878" s="70">
        <f t="shared" si="91"/>
        <v>0</v>
      </c>
      <c r="Q2878" s="92" t="str">
        <f t="shared" si="90"/>
        <v/>
      </c>
    </row>
    <row r="2879" spans="1:17" x14ac:dyDescent="0.2">
      <c r="A2879" s="363" t="str">
        <f t="shared" si="89"/>
        <v/>
      </c>
      <c r="B2879" s="348"/>
      <c r="C2879" s="372"/>
      <c r="D2879" s="350"/>
      <c r="E2879" s="350"/>
      <c r="F2879" s="351"/>
      <c r="G2879" s="350"/>
      <c r="H2879" s="350"/>
      <c r="I2879" s="354"/>
      <c r="J2879" s="353"/>
      <c r="K2879" s="353"/>
      <c r="L2879" s="354"/>
      <c r="M2879" s="353"/>
      <c r="N2879" s="371"/>
      <c r="O2879" s="70">
        <f t="shared" si="91"/>
        <v>0</v>
      </c>
      <c r="P2879" s="70">
        <f t="shared" si="91"/>
        <v>0</v>
      </c>
      <c r="Q2879" s="92" t="str">
        <f t="shared" si="90"/>
        <v/>
      </c>
    </row>
    <row r="2880" spans="1:17" x14ac:dyDescent="0.2">
      <c r="A2880" s="363" t="str">
        <f t="shared" si="89"/>
        <v/>
      </c>
      <c r="B2880" s="348"/>
      <c r="C2880" s="372"/>
      <c r="D2880" s="350"/>
      <c r="E2880" s="350"/>
      <c r="F2880" s="351"/>
      <c r="G2880" s="350"/>
      <c r="H2880" s="350"/>
      <c r="I2880" s="354"/>
      <c r="J2880" s="353"/>
      <c r="K2880" s="353"/>
      <c r="L2880" s="354"/>
      <c r="M2880" s="353"/>
      <c r="N2880" s="371"/>
      <c r="O2880" s="70">
        <f t="shared" si="91"/>
        <v>0</v>
      </c>
      <c r="P2880" s="70">
        <f t="shared" si="91"/>
        <v>0</v>
      </c>
      <c r="Q2880" s="135" t="str">
        <f t="shared" si="90"/>
        <v/>
      </c>
    </row>
    <row r="2881" spans="1:17" x14ac:dyDescent="0.2">
      <c r="A2881" s="363" t="str">
        <f t="shared" si="89"/>
        <v/>
      </c>
      <c r="B2881" s="348"/>
      <c r="C2881" s="372"/>
      <c r="D2881" s="350"/>
      <c r="E2881" s="350"/>
      <c r="F2881" s="351"/>
      <c r="G2881" s="350"/>
      <c r="H2881" s="350"/>
      <c r="I2881" s="354"/>
      <c r="J2881" s="353"/>
      <c r="K2881" s="353"/>
      <c r="L2881" s="354"/>
      <c r="M2881" s="353"/>
      <c r="N2881" s="371"/>
      <c r="O2881" s="317">
        <f t="shared" si="91"/>
        <v>0</v>
      </c>
      <c r="P2881" s="317">
        <f t="shared" si="91"/>
        <v>0</v>
      </c>
      <c r="Q2881" s="318" t="str">
        <f t="shared" si="90"/>
        <v/>
      </c>
    </row>
    <row r="2882" spans="1:17" x14ac:dyDescent="0.2">
      <c r="A2882" s="363" t="str">
        <f t="shared" si="89"/>
        <v/>
      </c>
      <c r="B2882" s="348"/>
      <c r="C2882" s="372"/>
      <c r="D2882" s="350"/>
      <c r="E2882" s="350"/>
      <c r="F2882" s="351"/>
      <c r="G2882" s="350"/>
      <c r="H2882" s="350"/>
      <c r="I2882" s="354"/>
      <c r="J2882" s="353"/>
      <c r="K2882" s="353"/>
      <c r="L2882" s="354"/>
      <c r="M2882" s="353"/>
      <c r="N2882" s="371"/>
      <c r="O2882" s="70">
        <f t="shared" si="91"/>
        <v>0</v>
      </c>
      <c r="P2882" s="70">
        <f t="shared" si="91"/>
        <v>0</v>
      </c>
      <c r="Q2882" s="92" t="str">
        <f t="shared" si="90"/>
        <v/>
      </c>
    </row>
    <row r="2883" spans="1:17" x14ac:dyDescent="0.2">
      <c r="A2883" s="363" t="str">
        <f t="shared" si="89"/>
        <v/>
      </c>
      <c r="B2883" s="348"/>
      <c r="C2883" s="372"/>
      <c r="D2883" s="350"/>
      <c r="E2883" s="350"/>
      <c r="F2883" s="351"/>
      <c r="G2883" s="350"/>
      <c r="H2883" s="350"/>
      <c r="I2883" s="354"/>
      <c r="J2883" s="353"/>
      <c r="K2883" s="353"/>
      <c r="L2883" s="354"/>
      <c r="M2883" s="353"/>
      <c r="N2883" s="371"/>
      <c r="O2883" s="70">
        <f t="shared" si="91"/>
        <v>0</v>
      </c>
      <c r="P2883" s="70">
        <f t="shared" si="91"/>
        <v>0</v>
      </c>
      <c r="Q2883" s="92" t="str">
        <f t="shared" si="90"/>
        <v/>
      </c>
    </row>
    <row r="2884" spans="1:17" x14ac:dyDescent="0.2">
      <c r="A2884" s="363" t="str">
        <f t="shared" si="89"/>
        <v/>
      </c>
      <c r="B2884" s="348"/>
      <c r="C2884" s="372"/>
      <c r="D2884" s="350"/>
      <c r="E2884" s="350"/>
      <c r="F2884" s="351"/>
      <c r="G2884" s="350"/>
      <c r="H2884" s="350"/>
      <c r="I2884" s="354"/>
      <c r="J2884" s="353"/>
      <c r="K2884" s="353"/>
      <c r="L2884" s="354"/>
      <c r="M2884" s="353"/>
      <c r="N2884" s="371"/>
      <c r="O2884" s="70">
        <f t="shared" si="91"/>
        <v>0</v>
      </c>
      <c r="P2884" s="70">
        <f t="shared" si="91"/>
        <v>0</v>
      </c>
      <c r="Q2884" s="135" t="str">
        <f t="shared" si="90"/>
        <v/>
      </c>
    </row>
    <row r="2885" spans="1:17" x14ac:dyDescent="0.2">
      <c r="A2885" s="363" t="str">
        <f t="shared" si="89"/>
        <v/>
      </c>
      <c r="B2885" s="348"/>
      <c r="C2885" s="372"/>
      <c r="D2885" s="350"/>
      <c r="E2885" s="350"/>
      <c r="F2885" s="351"/>
      <c r="G2885" s="350"/>
      <c r="H2885" s="350"/>
      <c r="I2885" s="354"/>
      <c r="J2885" s="353"/>
      <c r="K2885" s="353"/>
      <c r="L2885" s="354"/>
      <c r="M2885" s="353"/>
      <c r="N2885" s="371"/>
      <c r="O2885" s="317">
        <f t="shared" si="91"/>
        <v>0</v>
      </c>
      <c r="P2885" s="317">
        <f t="shared" si="91"/>
        <v>0</v>
      </c>
      <c r="Q2885" s="318" t="str">
        <f t="shared" si="90"/>
        <v/>
      </c>
    </row>
    <row r="2886" spans="1:17" x14ac:dyDescent="0.2">
      <c r="A2886" s="363" t="str">
        <f t="shared" si="89"/>
        <v/>
      </c>
      <c r="B2886" s="348"/>
      <c r="C2886" s="372"/>
      <c r="D2886" s="350"/>
      <c r="E2886" s="350"/>
      <c r="F2886" s="351"/>
      <c r="G2886" s="350"/>
      <c r="H2886" s="350"/>
      <c r="I2886" s="354"/>
      <c r="J2886" s="353"/>
      <c r="K2886" s="353"/>
      <c r="L2886" s="354"/>
      <c r="M2886" s="353"/>
      <c r="N2886" s="371"/>
      <c r="O2886" s="70">
        <f t="shared" si="91"/>
        <v>0</v>
      </c>
      <c r="P2886" s="70">
        <f t="shared" si="91"/>
        <v>0</v>
      </c>
      <c r="Q2886" s="92" t="str">
        <f t="shared" si="90"/>
        <v/>
      </c>
    </row>
    <row r="2887" spans="1:17" x14ac:dyDescent="0.2">
      <c r="A2887" s="363" t="str">
        <f t="shared" si="89"/>
        <v/>
      </c>
      <c r="B2887" s="348"/>
      <c r="C2887" s="372"/>
      <c r="D2887" s="350"/>
      <c r="E2887" s="350"/>
      <c r="F2887" s="351"/>
      <c r="G2887" s="350"/>
      <c r="H2887" s="350"/>
      <c r="I2887" s="354"/>
      <c r="J2887" s="353"/>
      <c r="K2887" s="353"/>
      <c r="L2887" s="354"/>
      <c r="M2887" s="353"/>
      <c r="N2887" s="371"/>
      <c r="O2887" s="70">
        <f t="shared" si="91"/>
        <v>0</v>
      </c>
      <c r="P2887" s="70">
        <f t="shared" si="91"/>
        <v>0</v>
      </c>
      <c r="Q2887" s="92" t="str">
        <f t="shared" si="90"/>
        <v/>
      </c>
    </row>
    <row r="2888" spans="1:17" x14ac:dyDescent="0.2">
      <c r="A2888" s="363" t="str">
        <f t="shared" si="89"/>
        <v/>
      </c>
      <c r="B2888" s="348"/>
      <c r="C2888" s="372"/>
      <c r="D2888" s="350"/>
      <c r="E2888" s="350"/>
      <c r="F2888" s="351"/>
      <c r="G2888" s="350"/>
      <c r="H2888" s="350"/>
      <c r="I2888" s="354"/>
      <c r="J2888" s="353"/>
      <c r="K2888" s="353"/>
      <c r="L2888" s="354"/>
      <c r="M2888" s="353"/>
      <c r="N2888" s="371"/>
      <c r="O2888" s="70">
        <f t="shared" si="91"/>
        <v>0</v>
      </c>
      <c r="P2888" s="70">
        <f t="shared" si="91"/>
        <v>0</v>
      </c>
      <c r="Q2888" s="135" t="str">
        <f t="shared" si="90"/>
        <v/>
      </c>
    </row>
    <row r="2889" spans="1:17" x14ac:dyDescent="0.2">
      <c r="A2889" s="363" t="str">
        <f t="shared" si="89"/>
        <v/>
      </c>
      <c r="B2889" s="348"/>
      <c r="C2889" s="372"/>
      <c r="D2889" s="350"/>
      <c r="E2889" s="350"/>
      <c r="F2889" s="351"/>
      <c r="G2889" s="350"/>
      <c r="H2889" s="350"/>
      <c r="I2889" s="354"/>
      <c r="J2889" s="353"/>
      <c r="K2889" s="353"/>
      <c r="L2889" s="354"/>
      <c r="M2889" s="353"/>
      <c r="N2889" s="371"/>
      <c r="O2889" s="317">
        <f t="shared" si="91"/>
        <v>0</v>
      </c>
      <c r="P2889" s="317">
        <f t="shared" si="91"/>
        <v>0</v>
      </c>
      <c r="Q2889" s="318" t="str">
        <f t="shared" si="90"/>
        <v/>
      </c>
    </row>
    <row r="2890" spans="1:17" x14ac:dyDescent="0.2">
      <c r="A2890" s="363" t="str">
        <f t="shared" si="89"/>
        <v/>
      </c>
      <c r="B2890" s="348"/>
      <c r="C2890" s="372"/>
      <c r="D2890" s="350"/>
      <c r="E2890" s="350"/>
      <c r="F2890" s="351"/>
      <c r="G2890" s="350"/>
      <c r="H2890" s="350"/>
      <c r="I2890" s="354"/>
      <c r="J2890" s="353"/>
      <c r="K2890" s="353"/>
      <c r="L2890" s="354"/>
      <c r="M2890" s="353"/>
      <c r="N2890" s="371"/>
      <c r="O2890" s="70">
        <f t="shared" si="91"/>
        <v>0</v>
      </c>
      <c r="P2890" s="70">
        <f t="shared" si="91"/>
        <v>0</v>
      </c>
      <c r="Q2890" s="92" t="str">
        <f t="shared" si="90"/>
        <v/>
      </c>
    </row>
    <row r="2891" spans="1:17" x14ac:dyDescent="0.2">
      <c r="A2891" s="363" t="str">
        <f t="shared" si="89"/>
        <v/>
      </c>
      <c r="B2891" s="348"/>
      <c r="C2891" s="372"/>
      <c r="D2891" s="350"/>
      <c r="E2891" s="350"/>
      <c r="F2891" s="351"/>
      <c r="G2891" s="350"/>
      <c r="H2891" s="350"/>
      <c r="I2891" s="354"/>
      <c r="J2891" s="353"/>
      <c r="K2891" s="353"/>
      <c r="L2891" s="354"/>
      <c r="M2891" s="353"/>
      <c r="N2891" s="371"/>
      <c r="O2891" s="70">
        <f t="shared" si="91"/>
        <v>0</v>
      </c>
      <c r="P2891" s="70">
        <f t="shared" si="91"/>
        <v>0</v>
      </c>
      <c r="Q2891" s="92" t="str">
        <f t="shared" si="90"/>
        <v/>
      </c>
    </row>
    <row r="2892" spans="1:17" x14ac:dyDescent="0.2">
      <c r="A2892" s="363" t="str">
        <f t="shared" si="89"/>
        <v/>
      </c>
      <c r="B2892" s="348"/>
      <c r="C2892" s="372"/>
      <c r="D2892" s="350"/>
      <c r="E2892" s="350"/>
      <c r="F2892" s="351"/>
      <c r="G2892" s="350"/>
      <c r="H2892" s="350"/>
      <c r="I2892" s="354"/>
      <c r="J2892" s="353"/>
      <c r="K2892" s="353"/>
      <c r="L2892" s="354"/>
      <c r="M2892" s="353"/>
      <c r="N2892" s="371"/>
      <c r="O2892" s="70">
        <f t="shared" si="91"/>
        <v>0</v>
      </c>
      <c r="P2892" s="70">
        <f t="shared" si="91"/>
        <v>0</v>
      </c>
      <c r="Q2892" s="135" t="str">
        <f t="shared" si="90"/>
        <v/>
      </c>
    </row>
    <row r="2893" spans="1:17" x14ac:dyDescent="0.2">
      <c r="A2893" s="363" t="str">
        <f t="shared" si="89"/>
        <v/>
      </c>
      <c r="B2893" s="348"/>
      <c r="C2893" s="372"/>
      <c r="D2893" s="350"/>
      <c r="E2893" s="350"/>
      <c r="F2893" s="351"/>
      <c r="G2893" s="350"/>
      <c r="H2893" s="350"/>
      <c r="I2893" s="354"/>
      <c r="J2893" s="353"/>
      <c r="K2893" s="353"/>
      <c r="L2893" s="354"/>
      <c r="M2893" s="353"/>
      <c r="N2893" s="371"/>
      <c r="O2893" s="317">
        <f t="shared" si="91"/>
        <v>0</v>
      </c>
      <c r="P2893" s="317">
        <f t="shared" si="91"/>
        <v>0</v>
      </c>
      <c r="Q2893" s="318" t="str">
        <f t="shared" si="90"/>
        <v/>
      </c>
    </row>
    <row r="2894" spans="1:17" x14ac:dyDescent="0.2">
      <c r="A2894" s="363" t="str">
        <f t="shared" si="89"/>
        <v/>
      </c>
      <c r="B2894" s="348"/>
      <c r="C2894" s="372"/>
      <c r="D2894" s="350"/>
      <c r="E2894" s="350"/>
      <c r="F2894" s="351"/>
      <c r="G2894" s="350"/>
      <c r="H2894" s="350"/>
      <c r="I2894" s="354"/>
      <c r="J2894" s="353"/>
      <c r="K2894" s="353"/>
      <c r="L2894" s="354"/>
      <c r="M2894" s="353"/>
      <c r="N2894" s="371"/>
      <c r="O2894" s="70">
        <f t="shared" si="91"/>
        <v>0</v>
      </c>
      <c r="P2894" s="70">
        <f t="shared" si="91"/>
        <v>0</v>
      </c>
      <c r="Q2894" s="92" t="str">
        <f t="shared" si="90"/>
        <v/>
      </c>
    </row>
    <row r="2895" spans="1:17" x14ac:dyDescent="0.2">
      <c r="A2895" s="363" t="str">
        <f t="shared" si="89"/>
        <v/>
      </c>
      <c r="B2895" s="348"/>
      <c r="C2895" s="372"/>
      <c r="D2895" s="350"/>
      <c r="E2895" s="350"/>
      <c r="F2895" s="351"/>
      <c r="G2895" s="350"/>
      <c r="H2895" s="350"/>
      <c r="I2895" s="354"/>
      <c r="J2895" s="353"/>
      <c r="K2895" s="353"/>
      <c r="L2895" s="354"/>
      <c r="M2895" s="353"/>
      <c r="N2895" s="371"/>
      <c r="O2895" s="70">
        <f t="shared" si="91"/>
        <v>0</v>
      </c>
      <c r="P2895" s="70">
        <f t="shared" si="91"/>
        <v>0</v>
      </c>
      <c r="Q2895" s="92" t="str">
        <f t="shared" si="90"/>
        <v/>
      </c>
    </row>
    <row r="2896" spans="1:17" x14ac:dyDescent="0.2">
      <c r="A2896" s="363" t="str">
        <f t="shared" si="89"/>
        <v/>
      </c>
      <c r="B2896" s="348"/>
      <c r="C2896" s="372"/>
      <c r="D2896" s="350"/>
      <c r="E2896" s="350"/>
      <c r="F2896" s="351"/>
      <c r="G2896" s="350"/>
      <c r="H2896" s="350"/>
      <c r="I2896" s="354"/>
      <c r="J2896" s="353"/>
      <c r="K2896" s="353"/>
      <c r="L2896" s="354"/>
      <c r="M2896" s="353"/>
      <c r="N2896" s="371"/>
      <c r="O2896" s="70">
        <f t="shared" si="91"/>
        <v>0</v>
      </c>
      <c r="P2896" s="70">
        <f t="shared" si="91"/>
        <v>0</v>
      </c>
      <c r="Q2896" s="135" t="str">
        <f t="shared" si="90"/>
        <v/>
      </c>
    </row>
    <row r="2897" spans="1:17" x14ac:dyDescent="0.2">
      <c r="A2897" s="363" t="str">
        <f t="shared" si="89"/>
        <v/>
      </c>
      <c r="B2897" s="348"/>
      <c r="C2897" s="372"/>
      <c r="D2897" s="350"/>
      <c r="E2897" s="350"/>
      <c r="F2897" s="351"/>
      <c r="G2897" s="350"/>
      <c r="H2897" s="350"/>
      <c r="I2897" s="354"/>
      <c r="J2897" s="353"/>
      <c r="K2897" s="353"/>
      <c r="L2897" s="354"/>
      <c r="M2897" s="353"/>
      <c r="N2897" s="371"/>
      <c r="O2897" s="317">
        <f t="shared" si="91"/>
        <v>0</v>
      </c>
      <c r="P2897" s="317">
        <f t="shared" si="91"/>
        <v>0</v>
      </c>
      <c r="Q2897" s="318" t="str">
        <f t="shared" si="90"/>
        <v/>
      </c>
    </row>
    <row r="2898" spans="1:17" x14ac:dyDescent="0.2">
      <c r="A2898" s="363" t="str">
        <f t="shared" si="89"/>
        <v/>
      </c>
      <c r="B2898" s="348"/>
      <c r="C2898" s="372"/>
      <c r="D2898" s="350"/>
      <c r="E2898" s="350"/>
      <c r="F2898" s="351"/>
      <c r="G2898" s="350"/>
      <c r="H2898" s="350"/>
      <c r="I2898" s="354"/>
      <c r="J2898" s="353"/>
      <c r="K2898" s="353"/>
      <c r="L2898" s="354"/>
      <c r="M2898" s="353"/>
      <c r="N2898" s="371"/>
      <c r="O2898" s="70">
        <f t="shared" si="91"/>
        <v>0</v>
      </c>
      <c r="P2898" s="70">
        <f t="shared" si="91"/>
        <v>0</v>
      </c>
      <c r="Q2898" s="92" t="str">
        <f t="shared" si="90"/>
        <v/>
      </c>
    </row>
    <row r="2899" spans="1:17" x14ac:dyDescent="0.2">
      <c r="A2899" s="363" t="str">
        <f t="shared" si="89"/>
        <v/>
      </c>
      <c r="B2899" s="348"/>
      <c r="C2899" s="372"/>
      <c r="D2899" s="350"/>
      <c r="E2899" s="350"/>
      <c r="F2899" s="351"/>
      <c r="G2899" s="350"/>
      <c r="H2899" s="350"/>
      <c r="I2899" s="354"/>
      <c r="J2899" s="353"/>
      <c r="K2899" s="353"/>
      <c r="L2899" s="354"/>
      <c r="M2899" s="353"/>
      <c r="N2899" s="371"/>
      <c r="O2899" s="70">
        <f t="shared" si="91"/>
        <v>0</v>
      </c>
      <c r="P2899" s="70">
        <f t="shared" si="91"/>
        <v>0</v>
      </c>
      <c r="Q2899" s="92" t="str">
        <f t="shared" si="90"/>
        <v/>
      </c>
    </row>
    <row r="2900" spans="1:17" x14ac:dyDescent="0.2">
      <c r="A2900" s="363" t="str">
        <f t="shared" si="89"/>
        <v/>
      </c>
      <c r="B2900" s="348"/>
      <c r="C2900" s="372"/>
      <c r="D2900" s="350"/>
      <c r="E2900" s="350"/>
      <c r="F2900" s="351"/>
      <c r="G2900" s="350"/>
      <c r="H2900" s="350"/>
      <c r="I2900" s="354"/>
      <c r="J2900" s="353"/>
      <c r="K2900" s="353"/>
      <c r="L2900" s="354"/>
      <c r="M2900" s="353"/>
      <c r="N2900" s="371"/>
      <c r="O2900" s="70">
        <f t="shared" si="91"/>
        <v>0</v>
      </c>
      <c r="P2900" s="70">
        <f t="shared" si="91"/>
        <v>0</v>
      </c>
      <c r="Q2900" s="135" t="str">
        <f t="shared" si="90"/>
        <v/>
      </c>
    </row>
    <row r="2901" spans="1:17" x14ac:dyDescent="0.2">
      <c r="A2901" s="363" t="str">
        <f t="shared" si="89"/>
        <v/>
      </c>
      <c r="B2901" s="348"/>
      <c r="C2901" s="372"/>
      <c r="D2901" s="350"/>
      <c r="E2901" s="350"/>
      <c r="F2901" s="351"/>
      <c r="G2901" s="350"/>
      <c r="H2901" s="350"/>
      <c r="I2901" s="354"/>
      <c r="J2901" s="353"/>
      <c r="K2901" s="353"/>
      <c r="L2901" s="354"/>
      <c r="M2901" s="353"/>
      <c r="N2901" s="371"/>
      <c r="O2901" s="317">
        <f t="shared" si="91"/>
        <v>0</v>
      </c>
      <c r="P2901" s="317">
        <f t="shared" si="91"/>
        <v>0</v>
      </c>
      <c r="Q2901" s="318" t="str">
        <f t="shared" si="90"/>
        <v/>
      </c>
    </row>
    <row r="2902" spans="1:17" x14ac:dyDescent="0.2">
      <c r="A2902" s="363" t="str">
        <f t="shared" si="89"/>
        <v/>
      </c>
      <c r="B2902" s="348"/>
      <c r="C2902" s="372"/>
      <c r="D2902" s="350"/>
      <c r="E2902" s="350"/>
      <c r="F2902" s="351"/>
      <c r="G2902" s="350"/>
      <c r="H2902" s="350"/>
      <c r="I2902" s="354"/>
      <c r="J2902" s="353"/>
      <c r="K2902" s="353"/>
      <c r="L2902" s="354"/>
      <c r="M2902" s="353"/>
      <c r="N2902" s="371"/>
      <c r="O2902" s="70">
        <f t="shared" si="91"/>
        <v>0</v>
      </c>
      <c r="P2902" s="70">
        <f t="shared" si="91"/>
        <v>0</v>
      </c>
      <c r="Q2902" s="92" t="str">
        <f t="shared" si="90"/>
        <v/>
      </c>
    </row>
    <row r="2903" spans="1:17" x14ac:dyDescent="0.2">
      <c r="A2903" s="363" t="str">
        <f t="shared" si="89"/>
        <v/>
      </c>
      <c r="B2903" s="348"/>
      <c r="C2903" s="372"/>
      <c r="D2903" s="350"/>
      <c r="E2903" s="350"/>
      <c r="F2903" s="351"/>
      <c r="G2903" s="350"/>
      <c r="H2903" s="350"/>
      <c r="I2903" s="354"/>
      <c r="J2903" s="353"/>
      <c r="K2903" s="353"/>
      <c r="L2903" s="354"/>
      <c r="M2903" s="353"/>
      <c r="N2903" s="371"/>
      <c r="O2903" s="70">
        <f t="shared" si="91"/>
        <v>0</v>
      </c>
      <c r="P2903" s="70">
        <f t="shared" si="91"/>
        <v>0</v>
      </c>
      <c r="Q2903" s="92" t="str">
        <f t="shared" si="90"/>
        <v/>
      </c>
    </row>
    <row r="2904" spans="1:17" x14ac:dyDescent="0.2">
      <c r="A2904" s="363" t="str">
        <f t="shared" si="89"/>
        <v/>
      </c>
      <c r="B2904" s="348"/>
      <c r="C2904" s="372"/>
      <c r="D2904" s="350"/>
      <c r="E2904" s="350"/>
      <c r="F2904" s="351"/>
      <c r="G2904" s="350"/>
      <c r="H2904" s="350"/>
      <c r="I2904" s="354"/>
      <c r="J2904" s="353"/>
      <c r="K2904" s="353"/>
      <c r="L2904" s="354"/>
      <c r="M2904" s="353"/>
      <c r="N2904" s="371"/>
      <c r="O2904" s="70">
        <f t="shared" si="91"/>
        <v>0</v>
      </c>
      <c r="P2904" s="70">
        <f t="shared" si="91"/>
        <v>0</v>
      </c>
      <c r="Q2904" s="135" t="str">
        <f t="shared" si="90"/>
        <v/>
      </c>
    </row>
    <row r="2905" spans="1:17" x14ac:dyDescent="0.2">
      <c r="A2905" s="363" t="str">
        <f t="shared" si="89"/>
        <v/>
      </c>
      <c r="B2905" s="348"/>
      <c r="C2905" s="372"/>
      <c r="D2905" s="350"/>
      <c r="E2905" s="350"/>
      <c r="F2905" s="351"/>
      <c r="G2905" s="350"/>
      <c r="H2905" s="350"/>
      <c r="I2905" s="354"/>
      <c r="J2905" s="353"/>
      <c r="K2905" s="353"/>
      <c r="L2905" s="354"/>
      <c r="M2905" s="353"/>
      <c r="N2905" s="371"/>
      <c r="O2905" s="317">
        <f t="shared" si="91"/>
        <v>0</v>
      </c>
      <c r="P2905" s="317">
        <f t="shared" si="91"/>
        <v>0</v>
      </c>
      <c r="Q2905" s="318" t="str">
        <f t="shared" si="90"/>
        <v/>
      </c>
    </row>
    <row r="2906" spans="1:17" x14ac:dyDescent="0.2">
      <c r="A2906" s="363" t="str">
        <f t="shared" ref="A2906:A3008" si="92">IF(B2906="","",ROW()-ROW($A$3))</f>
        <v/>
      </c>
      <c r="B2906" s="348"/>
      <c r="C2906" s="372"/>
      <c r="D2906" s="350"/>
      <c r="E2906" s="350"/>
      <c r="F2906" s="351"/>
      <c r="G2906" s="350"/>
      <c r="H2906" s="350"/>
      <c r="I2906" s="354"/>
      <c r="J2906" s="353"/>
      <c r="K2906" s="353"/>
      <c r="L2906" s="354"/>
      <c r="M2906" s="353"/>
      <c r="N2906" s="371"/>
      <c r="O2906" s="70">
        <f t="shared" si="91"/>
        <v>0</v>
      </c>
      <c r="P2906" s="70">
        <f t="shared" si="91"/>
        <v>0</v>
      </c>
      <c r="Q2906" s="92" t="str">
        <f t="shared" ref="Q2906:Q3257" si="93">SUBSTITUTE(D2906," ","_")</f>
        <v/>
      </c>
    </row>
    <row r="2907" spans="1:17" x14ac:dyDescent="0.2">
      <c r="A2907" s="363" t="str">
        <f t="shared" si="92"/>
        <v/>
      </c>
      <c r="B2907" s="348"/>
      <c r="C2907" s="372"/>
      <c r="D2907" s="350"/>
      <c r="E2907" s="350"/>
      <c r="F2907" s="351"/>
      <c r="G2907" s="350"/>
      <c r="H2907" s="350"/>
      <c r="I2907" s="354"/>
      <c r="J2907" s="353"/>
      <c r="K2907" s="353"/>
      <c r="L2907" s="354"/>
      <c r="M2907" s="353"/>
      <c r="N2907" s="371"/>
      <c r="O2907" s="70">
        <f t="shared" si="91"/>
        <v>0</v>
      </c>
      <c r="P2907" s="70">
        <f t="shared" si="91"/>
        <v>0</v>
      </c>
      <c r="Q2907" s="92" t="str">
        <f t="shared" si="93"/>
        <v/>
      </c>
    </row>
    <row r="2908" spans="1:17" x14ac:dyDescent="0.2">
      <c r="A2908" s="363" t="str">
        <f t="shared" si="92"/>
        <v/>
      </c>
      <c r="B2908" s="348"/>
      <c r="C2908" s="372"/>
      <c r="D2908" s="350"/>
      <c r="E2908" s="350"/>
      <c r="F2908" s="351"/>
      <c r="G2908" s="350"/>
      <c r="H2908" s="350"/>
      <c r="I2908" s="354"/>
      <c r="J2908" s="353"/>
      <c r="K2908" s="353"/>
      <c r="L2908" s="354"/>
      <c r="M2908" s="353"/>
      <c r="N2908" s="371"/>
      <c r="O2908" s="70">
        <f t="shared" si="91"/>
        <v>0</v>
      </c>
      <c r="P2908" s="70">
        <f t="shared" si="91"/>
        <v>0</v>
      </c>
      <c r="Q2908" s="135" t="str">
        <f t="shared" si="93"/>
        <v/>
      </c>
    </row>
    <row r="2909" spans="1:17" x14ac:dyDescent="0.2">
      <c r="A2909" s="363" t="str">
        <f t="shared" si="92"/>
        <v/>
      </c>
      <c r="B2909" s="348"/>
      <c r="C2909" s="372"/>
      <c r="D2909" s="350"/>
      <c r="E2909" s="350"/>
      <c r="F2909" s="351"/>
      <c r="G2909" s="350"/>
      <c r="H2909" s="350"/>
      <c r="I2909" s="354"/>
      <c r="J2909" s="353"/>
      <c r="K2909" s="353"/>
      <c r="L2909" s="354"/>
      <c r="M2909" s="353"/>
      <c r="N2909" s="371"/>
      <c r="O2909" s="317">
        <f t="shared" si="91"/>
        <v>0</v>
      </c>
      <c r="P2909" s="317">
        <f t="shared" si="91"/>
        <v>0</v>
      </c>
      <c r="Q2909" s="318" t="str">
        <f t="shared" si="93"/>
        <v/>
      </c>
    </row>
    <row r="2910" spans="1:17" x14ac:dyDescent="0.2">
      <c r="A2910" s="363"/>
      <c r="B2910" s="348"/>
      <c r="C2910" s="372"/>
      <c r="D2910" s="350"/>
      <c r="E2910" s="350"/>
      <c r="F2910" s="351"/>
      <c r="G2910" s="350"/>
      <c r="H2910" s="350"/>
      <c r="I2910" s="354"/>
      <c r="J2910" s="353"/>
      <c r="K2910" s="353"/>
      <c r="L2910" s="354"/>
      <c r="M2910" s="353"/>
      <c r="N2910" s="371"/>
      <c r="O2910" s="317"/>
      <c r="P2910" s="317"/>
      <c r="Q2910" s="318"/>
    </row>
    <row r="2911" spans="1:17" x14ac:dyDescent="0.2">
      <c r="A2911" s="363"/>
      <c r="B2911" s="348"/>
      <c r="C2911" s="372"/>
      <c r="D2911" s="350"/>
      <c r="E2911" s="350"/>
      <c r="F2911" s="351"/>
      <c r="G2911" s="350"/>
      <c r="H2911" s="350"/>
      <c r="I2911" s="354"/>
      <c r="J2911" s="353"/>
      <c r="K2911" s="353"/>
      <c r="L2911" s="354"/>
      <c r="M2911" s="353"/>
      <c r="N2911" s="371"/>
      <c r="O2911" s="317"/>
      <c r="P2911" s="317"/>
      <c r="Q2911" s="318"/>
    </row>
    <row r="2912" spans="1:17" x14ac:dyDescent="0.2">
      <c r="A2912" s="363"/>
      <c r="B2912" s="348"/>
      <c r="C2912" s="372"/>
      <c r="D2912" s="350"/>
      <c r="E2912" s="350"/>
      <c r="F2912" s="351"/>
      <c r="G2912" s="350"/>
      <c r="H2912" s="350"/>
      <c r="I2912" s="354"/>
      <c r="J2912" s="353"/>
      <c r="K2912" s="353"/>
      <c r="L2912" s="354"/>
      <c r="M2912" s="353"/>
      <c r="N2912" s="371"/>
      <c r="O2912" s="317"/>
      <c r="P2912" s="317"/>
      <c r="Q2912" s="318"/>
    </row>
    <row r="2913" spans="1:17" x14ac:dyDescent="0.2">
      <c r="A2913" s="363"/>
      <c r="B2913" s="348"/>
      <c r="C2913" s="372"/>
      <c r="D2913" s="350"/>
      <c r="E2913" s="350"/>
      <c r="F2913" s="351"/>
      <c r="G2913" s="350"/>
      <c r="H2913" s="350"/>
      <c r="I2913" s="354"/>
      <c r="J2913" s="353"/>
      <c r="K2913" s="353"/>
      <c r="L2913" s="354"/>
      <c r="M2913" s="353"/>
      <c r="N2913" s="371"/>
      <c r="O2913" s="317"/>
      <c r="P2913" s="317"/>
      <c r="Q2913" s="318"/>
    </row>
    <row r="2914" spans="1:17" x14ac:dyDescent="0.2">
      <c r="A2914" s="363"/>
      <c r="B2914" s="348"/>
      <c r="C2914" s="372"/>
      <c r="D2914" s="350"/>
      <c r="E2914" s="350"/>
      <c r="F2914" s="351"/>
      <c r="G2914" s="350"/>
      <c r="H2914" s="350"/>
      <c r="I2914" s="354"/>
      <c r="J2914" s="353"/>
      <c r="K2914" s="353"/>
      <c r="L2914" s="354"/>
      <c r="M2914" s="353"/>
      <c r="N2914" s="371"/>
      <c r="O2914" s="317"/>
      <c r="P2914" s="317"/>
      <c r="Q2914" s="318"/>
    </row>
    <row r="2915" spans="1:17" x14ac:dyDescent="0.2">
      <c r="A2915" s="363"/>
      <c r="B2915" s="348"/>
      <c r="C2915" s="372"/>
      <c r="D2915" s="350"/>
      <c r="E2915" s="350"/>
      <c r="F2915" s="351"/>
      <c r="G2915" s="350"/>
      <c r="H2915" s="350"/>
      <c r="I2915" s="354"/>
      <c r="J2915" s="353"/>
      <c r="K2915" s="353"/>
      <c r="L2915" s="354"/>
      <c r="M2915" s="353"/>
      <c r="N2915" s="371"/>
      <c r="O2915" s="317"/>
      <c r="P2915" s="317"/>
      <c r="Q2915" s="318"/>
    </row>
    <row r="2916" spans="1:17" x14ac:dyDescent="0.2">
      <c r="A2916" s="363"/>
      <c r="B2916" s="348"/>
      <c r="C2916" s="372"/>
      <c r="D2916" s="350"/>
      <c r="E2916" s="350"/>
      <c r="F2916" s="351"/>
      <c r="G2916" s="350"/>
      <c r="H2916" s="350"/>
      <c r="I2916" s="354"/>
      <c r="J2916" s="353"/>
      <c r="K2916" s="353"/>
      <c r="L2916" s="354"/>
      <c r="M2916" s="353"/>
      <c r="N2916" s="371"/>
      <c r="O2916" s="317"/>
      <c r="P2916" s="317"/>
      <c r="Q2916" s="318"/>
    </row>
    <row r="2917" spans="1:17" x14ac:dyDescent="0.2">
      <c r="A2917" s="363"/>
      <c r="B2917" s="348"/>
      <c r="C2917" s="372"/>
      <c r="D2917" s="350"/>
      <c r="E2917" s="350"/>
      <c r="F2917" s="351"/>
      <c r="G2917" s="350"/>
      <c r="H2917" s="350"/>
      <c r="I2917" s="354"/>
      <c r="J2917" s="353"/>
      <c r="K2917" s="353"/>
      <c r="L2917" s="354"/>
      <c r="M2917" s="353"/>
      <c r="N2917" s="371"/>
      <c r="O2917" s="317"/>
      <c r="P2917" s="317"/>
      <c r="Q2917" s="318"/>
    </row>
    <row r="2918" spans="1:17" x14ac:dyDescent="0.2">
      <c r="A2918" s="363"/>
      <c r="B2918" s="348"/>
      <c r="C2918" s="372"/>
      <c r="D2918" s="350"/>
      <c r="E2918" s="350"/>
      <c r="F2918" s="351"/>
      <c r="G2918" s="350"/>
      <c r="H2918" s="350"/>
      <c r="I2918" s="354"/>
      <c r="J2918" s="353"/>
      <c r="K2918" s="353"/>
      <c r="L2918" s="354"/>
      <c r="M2918" s="353"/>
      <c r="N2918" s="371"/>
      <c r="O2918" s="317"/>
      <c r="P2918" s="317"/>
      <c r="Q2918" s="318"/>
    </row>
    <row r="2919" spans="1:17" x14ac:dyDescent="0.2">
      <c r="A2919" s="363"/>
      <c r="B2919" s="348"/>
      <c r="C2919" s="372"/>
      <c r="D2919" s="350"/>
      <c r="E2919" s="350"/>
      <c r="F2919" s="351"/>
      <c r="G2919" s="350"/>
      <c r="H2919" s="350"/>
      <c r="I2919" s="354"/>
      <c r="J2919" s="353"/>
      <c r="K2919" s="353"/>
      <c r="L2919" s="354"/>
      <c r="M2919" s="353"/>
      <c r="N2919" s="371"/>
      <c r="O2919" s="317"/>
      <c r="P2919" s="317"/>
      <c r="Q2919" s="318"/>
    </row>
    <row r="2920" spans="1:17" x14ac:dyDescent="0.2">
      <c r="A2920" s="363"/>
      <c r="B2920" s="348"/>
      <c r="C2920" s="372"/>
      <c r="D2920" s="350"/>
      <c r="E2920" s="350"/>
      <c r="F2920" s="351"/>
      <c r="G2920" s="350"/>
      <c r="H2920" s="350"/>
      <c r="I2920" s="354"/>
      <c r="J2920" s="353"/>
      <c r="K2920" s="353"/>
      <c r="L2920" s="354"/>
      <c r="M2920" s="353"/>
      <c r="N2920" s="371"/>
      <c r="O2920" s="317"/>
      <c r="P2920" s="317"/>
      <c r="Q2920" s="318"/>
    </row>
    <row r="2921" spans="1:17" x14ac:dyDescent="0.2">
      <c r="A2921" s="363"/>
      <c r="B2921" s="348"/>
      <c r="C2921" s="372"/>
      <c r="D2921" s="350"/>
      <c r="E2921" s="350"/>
      <c r="F2921" s="351"/>
      <c r="G2921" s="350"/>
      <c r="H2921" s="350"/>
      <c r="I2921" s="354"/>
      <c r="J2921" s="353"/>
      <c r="K2921" s="353"/>
      <c r="L2921" s="354"/>
      <c r="M2921" s="353"/>
      <c r="N2921" s="371"/>
      <c r="O2921" s="317"/>
      <c r="P2921" s="317"/>
      <c r="Q2921" s="318"/>
    </row>
    <row r="2922" spans="1:17" x14ac:dyDescent="0.2">
      <c r="A2922" s="363"/>
      <c r="B2922" s="348"/>
      <c r="C2922" s="372"/>
      <c r="D2922" s="350"/>
      <c r="E2922" s="350"/>
      <c r="F2922" s="351"/>
      <c r="G2922" s="350"/>
      <c r="H2922" s="350"/>
      <c r="I2922" s="354"/>
      <c r="J2922" s="353"/>
      <c r="K2922" s="353"/>
      <c r="L2922" s="354"/>
      <c r="M2922" s="353"/>
      <c r="N2922" s="371"/>
      <c r="O2922" s="317"/>
      <c r="P2922" s="317"/>
      <c r="Q2922" s="318"/>
    </row>
    <row r="2923" spans="1:17" x14ac:dyDescent="0.2">
      <c r="A2923" s="363"/>
      <c r="B2923" s="348"/>
      <c r="C2923" s="372"/>
      <c r="D2923" s="350"/>
      <c r="E2923" s="350"/>
      <c r="F2923" s="351"/>
      <c r="G2923" s="350"/>
      <c r="H2923" s="350"/>
      <c r="I2923" s="354"/>
      <c r="J2923" s="353"/>
      <c r="K2923" s="353"/>
      <c r="L2923" s="354"/>
      <c r="M2923" s="353"/>
      <c r="N2923" s="371"/>
      <c r="O2923" s="317"/>
      <c r="P2923" s="317"/>
      <c r="Q2923" s="318"/>
    </row>
    <row r="2924" spans="1:17" x14ac:dyDescent="0.2">
      <c r="A2924" s="363"/>
      <c r="B2924" s="348"/>
      <c r="C2924" s="372"/>
      <c r="D2924" s="350"/>
      <c r="E2924" s="350"/>
      <c r="F2924" s="351"/>
      <c r="G2924" s="350"/>
      <c r="H2924" s="350"/>
      <c r="I2924" s="354"/>
      <c r="J2924" s="353"/>
      <c r="K2924" s="353"/>
      <c r="L2924" s="354"/>
      <c r="M2924" s="353"/>
      <c r="N2924" s="371"/>
      <c r="O2924" s="317"/>
      <c r="P2924" s="317"/>
      <c r="Q2924" s="318"/>
    </row>
    <row r="2925" spans="1:17" x14ac:dyDescent="0.2">
      <c r="A2925" s="363"/>
      <c r="B2925" s="348"/>
      <c r="C2925" s="372"/>
      <c r="D2925" s="350"/>
      <c r="E2925" s="350"/>
      <c r="F2925" s="351"/>
      <c r="G2925" s="350"/>
      <c r="H2925" s="350"/>
      <c r="I2925" s="354"/>
      <c r="J2925" s="353"/>
      <c r="K2925" s="353"/>
      <c r="L2925" s="354"/>
      <c r="M2925" s="353"/>
      <c r="N2925" s="371"/>
      <c r="O2925" s="317"/>
      <c r="P2925" s="317"/>
      <c r="Q2925" s="318"/>
    </row>
    <row r="2926" spans="1:17" x14ac:dyDescent="0.2">
      <c r="A2926" s="363"/>
      <c r="B2926" s="348"/>
      <c r="C2926" s="372"/>
      <c r="D2926" s="350"/>
      <c r="E2926" s="350"/>
      <c r="F2926" s="351"/>
      <c r="G2926" s="350"/>
      <c r="H2926" s="350"/>
      <c r="I2926" s="354"/>
      <c r="J2926" s="353"/>
      <c r="K2926" s="353"/>
      <c r="L2926" s="354"/>
      <c r="M2926" s="353"/>
      <c r="N2926" s="371"/>
      <c r="O2926" s="317"/>
      <c r="P2926" s="317"/>
      <c r="Q2926" s="318"/>
    </row>
    <row r="2927" spans="1:17" x14ac:dyDescent="0.2">
      <c r="A2927" s="363"/>
      <c r="B2927" s="348"/>
      <c r="C2927" s="372"/>
      <c r="D2927" s="350"/>
      <c r="E2927" s="350"/>
      <c r="F2927" s="351"/>
      <c r="G2927" s="350"/>
      <c r="H2927" s="350"/>
      <c r="I2927" s="354"/>
      <c r="J2927" s="353"/>
      <c r="K2927" s="353"/>
      <c r="L2927" s="354"/>
      <c r="M2927" s="353"/>
      <c r="N2927" s="371"/>
      <c r="O2927" s="317"/>
      <c r="P2927" s="317"/>
      <c r="Q2927" s="318"/>
    </row>
    <row r="2928" spans="1:17" x14ac:dyDescent="0.2">
      <c r="A2928" s="363"/>
      <c r="B2928" s="348"/>
      <c r="C2928" s="372"/>
      <c r="D2928" s="350"/>
      <c r="E2928" s="350"/>
      <c r="F2928" s="351"/>
      <c r="G2928" s="350"/>
      <c r="H2928" s="350"/>
      <c r="I2928" s="354"/>
      <c r="J2928" s="353"/>
      <c r="K2928" s="353"/>
      <c r="L2928" s="354"/>
      <c r="M2928" s="353"/>
      <c r="N2928" s="371"/>
      <c r="O2928" s="317"/>
      <c r="P2928" s="317"/>
      <c r="Q2928" s="318"/>
    </row>
    <row r="2929" spans="1:17" x14ac:dyDescent="0.2">
      <c r="A2929" s="363"/>
      <c r="B2929" s="348"/>
      <c r="C2929" s="372"/>
      <c r="D2929" s="350"/>
      <c r="E2929" s="350"/>
      <c r="F2929" s="351"/>
      <c r="G2929" s="350"/>
      <c r="H2929" s="350"/>
      <c r="I2929" s="354"/>
      <c r="J2929" s="353"/>
      <c r="K2929" s="353"/>
      <c r="L2929" s="354"/>
      <c r="M2929" s="353"/>
      <c r="N2929" s="371"/>
      <c r="O2929" s="317"/>
      <c r="P2929" s="317"/>
      <c r="Q2929" s="318"/>
    </row>
    <row r="2930" spans="1:17" x14ac:dyDescent="0.2">
      <c r="A2930" s="363"/>
      <c r="B2930" s="348"/>
      <c r="C2930" s="372"/>
      <c r="D2930" s="350"/>
      <c r="E2930" s="350"/>
      <c r="F2930" s="351"/>
      <c r="G2930" s="350"/>
      <c r="H2930" s="350"/>
      <c r="I2930" s="354"/>
      <c r="J2930" s="353"/>
      <c r="K2930" s="353"/>
      <c r="L2930" s="354"/>
      <c r="M2930" s="353"/>
      <c r="N2930" s="371"/>
      <c r="O2930" s="317"/>
      <c r="P2930" s="317"/>
      <c r="Q2930" s="318"/>
    </row>
    <row r="2931" spans="1:17" x14ac:dyDescent="0.2">
      <c r="A2931" s="363"/>
      <c r="B2931" s="348"/>
      <c r="C2931" s="372"/>
      <c r="D2931" s="350"/>
      <c r="E2931" s="350"/>
      <c r="F2931" s="351"/>
      <c r="G2931" s="350"/>
      <c r="H2931" s="350"/>
      <c r="I2931" s="354"/>
      <c r="J2931" s="353"/>
      <c r="K2931" s="353"/>
      <c r="L2931" s="354"/>
      <c r="M2931" s="353"/>
      <c r="N2931" s="371"/>
      <c r="O2931" s="317"/>
      <c r="P2931" s="317"/>
      <c r="Q2931" s="318"/>
    </row>
    <row r="2932" spans="1:17" x14ac:dyDescent="0.2">
      <c r="A2932" s="363"/>
      <c r="B2932" s="348"/>
      <c r="C2932" s="372"/>
      <c r="D2932" s="350"/>
      <c r="E2932" s="350"/>
      <c r="F2932" s="351"/>
      <c r="G2932" s="350"/>
      <c r="H2932" s="350"/>
      <c r="I2932" s="354"/>
      <c r="J2932" s="353"/>
      <c r="K2932" s="353"/>
      <c r="L2932" s="354"/>
      <c r="M2932" s="353"/>
      <c r="N2932" s="371"/>
      <c r="O2932" s="317"/>
      <c r="P2932" s="317"/>
      <c r="Q2932" s="318"/>
    </row>
    <row r="2933" spans="1:17" x14ac:dyDescent="0.2">
      <c r="A2933" s="363"/>
      <c r="B2933" s="348"/>
      <c r="C2933" s="372"/>
      <c r="D2933" s="350"/>
      <c r="E2933" s="350"/>
      <c r="F2933" s="351"/>
      <c r="G2933" s="350"/>
      <c r="H2933" s="350"/>
      <c r="I2933" s="354"/>
      <c r="J2933" s="353"/>
      <c r="K2933" s="353"/>
      <c r="L2933" s="354"/>
      <c r="M2933" s="353"/>
      <c r="N2933" s="371"/>
      <c r="O2933" s="317"/>
      <c r="P2933" s="317"/>
      <c r="Q2933" s="318"/>
    </row>
    <row r="2934" spans="1:17" x14ac:dyDescent="0.2">
      <c r="A2934" s="363"/>
      <c r="B2934" s="348"/>
      <c r="C2934" s="372"/>
      <c r="D2934" s="350"/>
      <c r="E2934" s="350"/>
      <c r="F2934" s="351"/>
      <c r="G2934" s="350"/>
      <c r="H2934" s="350"/>
      <c r="I2934" s="354"/>
      <c r="J2934" s="353"/>
      <c r="K2934" s="353"/>
      <c r="L2934" s="354"/>
      <c r="M2934" s="353"/>
      <c r="N2934" s="371"/>
      <c r="O2934" s="317"/>
      <c r="P2934" s="317"/>
      <c r="Q2934" s="318"/>
    </row>
    <row r="2935" spans="1:17" x14ac:dyDescent="0.2">
      <c r="A2935" s="363"/>
      <c r="B2935" s="348"/>
      <c r="C2935" s="372"/>
      <c r="D2935" s="350"/>
      <c r="E2935" s="350"/>
      <c r="F2935" s="351"/>
      <c r="G2935" s="350"/>
      <c r="H2935" s="350"/>
      <c r="I2935" s="354"/>
      <c r="J2935" s="353"/>
      <c r="K2935" s="353"/>
      <c r="L2935" s="354"/>
      <c r="M2935" s="353"/>
      <c r="N2935" s="371"/>
      <c r="O2935" s="317"/>
      <c r="P2935" s="317"/>
      <c r="Q2935" s="318"/>
    </row>
    <row r="2936" spans="1:17" x14ac:dyDescent="0.2">
      <c r="A2936" s="363"/>
      <c r="B2936" s="348"/>
      <c r="C2936" s="372"/>
      <c r="D2936" s="350"/>
      <c r="E2936" s="350"/>
      <c r="F2936" s="351"/>
      <c r="G2936" s="350"/>
      <c r="H2936" s="350"/>
      <c r="I2936" s="354"/>
      <c r="J2936" s="353"/>
      <c r="K2936" s="353"/>
      <c r="L2936" s="354"/>
      <c r="M2936" s="353"/>
      <c r="N2936" s="371"/>
      <c r="O2936" s="317"/>
      <c r="P2936" s="317"/>
      <c r="Q2936" s="318"/>
    </row>
    <row r="2937" spans="1:17" x14ac:dyDescent="0.2">
      <c r="A2937" s="363"/>
      <c r="B2937" s="348"/>
      <c r="C2937" s="372"/>
      <c r="D2937" s="350"/>
      <c r="E2937" s="350"/>
      <c r="F2937" s="351"/>
      <c r="G2937" s="350"/>
      <c r="H2937" s="350"/>
      <c r="I2937" s="354"/>
      <c r="J2937" s="353"/>
      <c r="K2937" s="353"/>
      <c r="L2937" s="354"/>
      <c r="M2937" s="353"/>
      <c r="N2937" s="371"/>
      <c r="O2937" s="317"/>
      <c r="P2937" s="317"/>
      <c r="Q2937" s="318"/>
    </row>
    <row r="2938" spans="1:17" x14ac:dyDescent="0.2">
      <c r="A2938" s="363"/>
      <c r="B2938" s="348"/>
      <c r="C2938" s="372"/>
      <c r="D2938" s="350"/>
      <c r="E2938" s="350"/>
      <c r="F2938" s="351"/>
      <c r="G2938" s="350"/>
      <c r="H2938" s="350"/>
      <c r="I2938" s="354"/>
      <c r="J2938" s="353"/>
      <c r="K2938" s="353"/>
      <c r="L2938" s="354"/>
      <c r="M2938" s="353"/>
      <c r="N2938" s="371"/>
      <c r="O2938" s="317"/>
      <c r="P2938" s="317"/>
      <c r="Q2938" s="318"/>
    </row>
    <row r="2939" spans="1:17" x14ac:dyDescent="0.2">
      <c r="A2939" s="363"/>
      <c r="B2939" s="348"/>
      <c r="C2939" s="372"/>
      <c r="D2939" s="350"/>
      <c r="E2939" s="350"/>
      <c r="F2939" s="351"/>
      <c r="G2939" s="350"/>
      <c r="H2939" s="350"/>
      <c r="I2939" s="354"/>
      <c r="J2939" s="353"/>
      <c r="K2939" s="353"/>
      <c r="L2939" s="354"/>
      <c r="M2939" s="353"/>
      <c r="N2939" s="371"/>
      <c r="O2939" s="317"/>
      <c r="P2939" s="317"/>
      <c r="Q2939" s="318"/>
    </row>
    <row r="2940" spans="1:17" x14ac:dyDescent="0.2">
      <c r="A2940" s="363"/>
      <c r="B2940" s="348"/>
      <c r="C2940" s="372"/>
      <c r="D2940" s="350"/>
      <c r="E2940" s="350"/>
      <c r="F2940" s="351"/>
      <c r="G2940" s="350"/>
      <c r="H2940" s="350"/>
      <c r="I2940" s="354"/>
      <c r="J2940" s="353"/>
      <c r="K2940" s="353"/>
      <c r="L2940" s="354"/>
      <c r="M2940" s="353"/>
      <c r="N2940" s="371"/>
      <c r="O2940" s="317"/>
      <c r="P2940" s="317"/>
      <c r="Q2940" s="318"/>
    </row>
    <row r="2941" spans="1:17" x14ac:dyDescent="0.2">
      <c r="A2941" s="363"/>
      <c r="B2941" s="348"/>
      <c r="C2941" s="372"/>
      <c r="D2941" s="350"/>
      <c r="E2941" s="350"/>
      <c r="F2941" s="351"/>
      <c r="G2941" s="350"/>
      <c r="H2941" s="350"/>
      <c r="I2941" s="354"/>
      <c r="J2941" s="353"/>
      <c r="K2941" s="353"/>
      <c r="L2941" s="354"/>
      <c r="M2941" s="353"/>
      <c r="N2941" s="371"/>
      <c r="O2941" s="317"/>
      <c r="P2941" s="317"/>
      <c r="Q2941" s="318"/>
    </row>
    <row r="2942" spans="1:17" x14ac:dyDescent="0.2">
      <c r="A2942" s="363"/>
      <c r="B2942" s="348"/>
      <c r="C2942" s="372"/>
      <c r="D2942" s="350"/>
      <c r="E2942" s="350"/>
      <c r="F2942" s="351"/>
      <c r="G2942" s="350"/>
      <c r="H2942" s="350"/>
      <c r="I2942" s="354"/>
      <c r="J2942" s="353"/>
      <c r="K2942" s="353"/>
      <c r="L2942" s="354"/>
      <c r="M2942" s="353"/>
      <c r="N2942" s="371"/>
      <c r="O2942" s="317"/>
      <c r="P2942" s="317"/>
      <c r="Q2942" s="318"/>
    </row>
    <row r="2943" spans="1:17" x14ac:dyDescent="0.2">
      <c r="A2943" s="363"/>
      <c r="B2943" s="348"/>
      <c r="C2943" s="372"/>
      <c r="D2943" s="350"/>
      <c r="E2943" s="350"/>
      <c r="F2943" s="351"/>
      <c r="G2943" s="350"/>
      <c r="H2943" s="350"/>
      <c r="I2943" s="354"/>
      <c r="J2943" s="353"/>
      <c r="K2943" s="353"/>
      <c r="L2943" s="354"/>
      <c r="M2943" s="353"/>
      <c r="N2943" s="371"/>
      <c r="O2943" s="317"/>
      <c r="P2943" s="317"/>
      <c r="Q2943" s="318"/>
    </row>
    <row r="2944" spans="1:17" x14ac:dyDescent="0.2">
      <c r="A2944" s="363"/>
      <c r="B2944" s="348"/>
      <c r="C2944" s="372"/>
      <c r="D2944" s="350"/>
      <c r="E2944" s="350"/>
      <c r="F2944" s="351"/>
      <c r="G2944" s="350"/>
      <c r="H2944" s="350"/>
      <c r="I2944" s="354"/>
      <c r="J2944" s="353"/>
      <c r="K2944" s="353"/>
      <c r="L2944" s="354"/>
      <c r="M2944" s="353"/>
      <c r="N2944" s="371"/>
      <c r="O2944" s="317"/>
      <c r="P2944" s="317"/>
      <c r="Q2944" s="318"/>
    </row>
    <row r="2945" spans="1:17" x14ac:dyDescent="0.2">
      <c r="A2945" s="363"/>
      <c r="B2945" s="348"/>
      <c r="C2945" s="372"/>
      <c r="D2945" s="350"/>
      <c r="E2945" s="350"/>
      <c r="F2945" s="351"/>
      <c r="G2945" s="350"/>
      <c r="H2945" s="350"/>
      <c r="I2945" s="354"/>
      <c r="J2945" s="353"/>
      <c r="K2945" s="353"/>
      <c r="L2945" s="354"/>
      <c r="M2945" s="353"/>
      <c r="N2945" s="371"/>
      <c r="O2945" s="317"/>
      <c r="P2945" s="317"/>
      <c r="Q2945" s="318"/>
    </row>
    <row r="2946" spans="1:17" x14ac:dyDescent="0.2">
      <c r="A2946" s="363"/>
      <c r="B2946" s="348"/>
      <c r="C2946" s="372"/>
      <c r="D2946" s="350"/>
      <c r="E2946" s="350"/>
      <c r="F2946" s="351"/>
      <c r="G2946" s="350"/>
      <c r="H2946" s="350"/>
      <c r="I2946" s="354"/>
      <c r="J2946" s="353"/>
      <c r="K2946" s="353"/>
      <c r="L2946" s="354"/>
      <c r="M2946" s="353"/>
      <c r="N2946" s="371"/>
      <c r="O2946" s="317"/>
      <c r="P2946" s="317"/>
      <c r="Q2946" s="318"/>
    </row>
    <row r="2947" spans="1:17" x14ac:dyDescent="0.2">
      <c r="A2947" s="363"/>
      <c r="B2947" s="348"/>
      <c r="C2947" s="372"/>
      <c r="D2947" s="350"/>
      <c r="E2947" s="350"/>
      <c r="F2947" s="351"/>
      <c r="G2947" s="350"/>
      <c r="H2947" s="350"/>
      <c r="I2947" s="354"/>
      <c r="J2947" s="353"/>
      <c r="K2947" s="353"/>
      <c r="L2947" s="354"/>
      <c r="M2947" s="353"/>
      <c r="N2947" s="371"/>
      <c r="O2947" s="317"/>
      <c r="P2947" s="317"/>
      <c r="Q2947" s="318"/>
    </row>
    <row r="2948" spans="1:17" x14ac:dyDescent="0.2">
      <c r="A2948" s="363"/>
      <c r="B2948" s="348"/>
      <c r="C2948" s="372"/>
      <c r="D2948" s="350"/>
      <c r="E2948" s="350"/>
      <c r="F2948" s="351"/>
      <c r="G2948" s="350"/>
      <c r="H2948" s="350"/>
      <c r="I2948" s="354"/>
      <c r="J2948" s="353"/>
      <c r="K2948" s="353"/>
      <c r="L2948" s="354"/>
      <c r="M2948" s="353"/>
      <c r="N2948" s="371"/>
      <c r="O2948" s="317"/>
      <c r="P2948" s="317"/>
      <c r="Q2948" s="318"/>
    </row>
    <row r="2949" spans="1:17" x14ac:dyDescent="0.2">
      <c r="A2949" s="363"/>
      <c r="B2949" s="348"/>
      <c r="C2949" s="372"/>
      <c r="D2949" s="350"/>
      <c r="E2949" s="350"/>
      <c r="F2949" s="351"/>
      <c r="G2949" s="350"/>
      <c r="H2949" s="350"/>
      <c r="I2949" s="354"/>
      <c r="J2949" s="353"/>
      <c r="K2949" s="353"/>
      <c r="L2949" s="354"/>
      <c r="M2949" s="353"/>
      <c r="N2949" s="371"/>
      <c r="O2949" s="317"/>
      <c r="P2949" s="317"/>
      <c r="Q2949" s="318"/>
    </row>
    <row r="2950" spans="1:17" x14ac:dyDescent="0.2">
      <c r="A2950" s="363"/>
      <c r="B2950" s="348"/>
      <c r="C2950" s="372"/>
      <c r="D2950" s="350"/>
      <c r="E2950" s="350"/>
      <c r="F2950" s="351"/>
      <c r="G2950" s="350"/>
      <c r="H2950" s="350"/>
      <c r="I2950" s="354"/>
      <c r="J2950" s="353"/>
      <c r="K2950" s="353"/>
      <c r="L2950" s="354"/>
      <c r="M2950" s="353"/>
      <c r="N2950" s="371"/>
      <c r="O2950" s="317"/>
      <c r="P2950" s="317"/>
      <c r="Q2950" s="318"/>
    </row>
    <row r="2951" spans="1:17" x14ac:dyDescent="0.2">
      <c r="A2951" s="363"/>
      <c r="B2951" s="348"/>
      <c r="C2951" s="372"/>
      <c r="D2951" s="350"/>
      <c r="E2951" s="350"/>
      <c r="F2951" s="351"/>
      <c r="G2951" s="350"/>
      <c r="H2951" s="350"/>
      <c r="I2951" s="354"/>
      <c r="J2951" s="353"/>
      <c r="K2951" s="353"/>
      <c r="L2951" s="354"/>
      <c r="M2951" s="353"/>
      <c r="N2951" s="371"/>
      <c r="O2951" s="317"/>
      <c r="P2951" s="317"/>
      <c r="Q2951" s="318"/>
    </row>
    <row r="2952" spans="1:17" x14ac:dyDescent="0.2">
      <c r="A2952" s="363"/>
      <c r="B2952" s="348"/>
      <c r="C2952" s="372"/>
      <c r="D2952" s="350"/>
      <c r="E2952" s="350"/>
      <c r="F2952" s="351"/>
      <c r="G2952" s="350"/>
      <c r="H2952" s="350"/>
      <c r="I2952" s="354"/>
      <c r="J2952" s="353"/>
      <c r="K2952" s="353"/>
      <c r="L2952" s="354"/>
      <c r="M2952" s="353"/>
      <c r="N2952" s="371"/>
      <c r="O2952" s="317"/>
      <c r="P2952" s="317"/>
      <c r="Q2952" s="318"/>
    </row>
    <row r="2953" spans="1:17" x14ac:dyDescent="0.2">
      <c r="A2953" s="363"/>
      <c r="B2953" s="348"/>
      <c r="C2953" s="372"/>
      <c r="D2953" s="350"/>
      <c r="E2953" s="350"/>
      <c r="F2953" s="351"/>
      <c r="G2953" s="350"/>
      <c r="H2953" s="350"/>
      <c r="I2953" s="354"/>
      <c r="J2953" s="353"/>
      <c r="K2953" s="353"/>
      <c r="L2953" s="354"/>
      <c r="M2953" s="353"/>
      <c r="N2953" s="371"/>
      <c r="O2953" s="317"/>
      <c r="P2953" s="317"/>
      <c r="Q2953" s="318"/>
    </row>
    <row r="2954" spans="1:17" x14ac:dyDescent="0.2">
      <c r="A2954" s="363"/>
      <c r="B2954" s="348"/>
      <c r="C2954" s="372"/>
      <c r="D2954" s="350"/>
      <c r="E2954" s="350"/>
      <c r="F2954" s="351"/>
      <c r="G2954" s="350"/>
      <c r="H2954" s="350"/>
      <c r="I2954" s="354"/>
      <c r="J2954" s="353"/>
      <c r="K2954" s="353"/>
      <c r="L2954" s="354"/>
      <c r="M2954" s="353"/>
      <c r="N2954" s="371"/>
      <c r="O2954" s="317"/>
      <c r="P2954" s="317"/>
      <c r="Q2954" s="318"/>
    </row>
    <row r="2955" spans="1:17" x14ac:dyDescent="0.2">
      <c r="A2955" s="363"/>
      <c r="B2955" s="348"/>
      <c r="C2955" s="372"/>
      <c r="D2955" s="350"/>
      <c r="E2955" s="350"/>
      <c r="F2955" s="351"/>
      <c r="G2955" s="350"/>
      <c r="H2955" s="350"/>
      <c r="I2955" s="354"/>
      <c r="J2955" s="353"/>
      <c r="K2955" s="353"/>
      <c r="L2955" s="354"/>
      <c r="M2955" s="353"/>
      <c r="N2955" s="371"/>
      <c r="O2955" s="317"/>
      <c r="P2955" s="317"/>
      <c r="Q2955" s="318"/>
    </row>
    <row r="2956" spans="1:17" x14ac:dyDescent="0.2">
      <c r="A2956" s="363"/>
      <c r="B2956" s="348"/>
      <c r="C2956" s="372"/>
      <c r="D2956" s="350"/>
      <c r="E2956" s="350"/>
      <c r="F2956" s="351"/>
      <c r="G2956" s="350"/>
      <c r="H2956" s="350"/>
      <c r="I2956" s="354"/>
      <c r="J2956" s="353"/>
      <c r="K2956" s="353"/>
      <c r="L2956" s="354"/>
      <c r="M2956" s="353"/>
      <c r="N2956" s="371"/>
      <c r="O2956" s="317"/>
      <c r="P2956" s="317"/>
      <c r="Q2956" s="318"/>
    </row>
    <row r="2957" spans="1:17" x14ac:dyDescent="0.2">
      <c r="A2957" s="363"/>
      <c r="B2957" s="348"/>
      <c r="C2957" s="372"/>
      <c r="D2957" s="350"/>
      <c r="E2957" s="350"/>
      <c r="F2957" s="351"/>
      <c r="G2957" s="350"/>
      <c r="H2957" s="350"/>
      <c r="I2957" s="354"/>
      <c r="J2957" s="353"/>
      <c r="K2957" s="353"/>
      <c r="L2957" s="354"/>
      <c r="M2957" s="353"/>
      <c r="N2957" s="371"/>
      <c r="O2957" s="317"/>
      <c r="P2957" s="317"/>
      <c r="Q2957" s="318"/>
    </row>
    <row r="2958" spans="1:17" x14ac:dyDescent="0.2">
      <c r="A2958" s="363"/>
      <c r="B2958" s="348"/>
      <c r="C2958" s="372"/>
      <c r="D2958" s="350"/>
      <c r="E2958" s="350"/>
      <c r="F2958" s="351"/>
      <c r="G2958" s="350"/>
      <c r="H2958" s="350"/>
      <c r="I2958" s="354"/>
      <c r="J2958" s="353"/>
      <c r="K2958" s="353"/>
      <c r="L2958" s="354"/>
      <c r="M2958" s="353"/>
      <c r="N2958" s="371"/>
      <c r="O2958" s="317"/>
      <c r="P2958" s="317"/>
      <c r="Q2958" s="318"/>
    </row>
    <row r="2959" spans="1:17" x14ac:dyDescent="0.2">
      <c r="A2959" s="363"/>
      <c r="B2959" s="348"/>
      <c r="C2959" s="372"/>
      <c r="D2959" s="350"/>
      <c r="E2959" s="350"/>
      <c r="F2959" s="351"/>
      <c r="G2959" s="350"/>
      <c r="H2959" s="350"/>
      <c r="I2959" s="354"/>
      <c r="J2959" s="353"/>
      <c r="K2959" s="353"/>
      <c r="L2959" s="354"/>
      <c r="M2959" s="353"/>
      <c r="N2959" s="371"/>
      <c r="O2959" s="317"/>
      <c r="P2959" s="317"/>
      <c r="Q2959" s="318"/>
    </row>
    <row r="2960" spans="1:17" x14ac:dyDescent="0.2">
      <c r="A2960" s="363"/>
      <c r="B2960" s="348"/>
      <c r="C2960" s="372"/>
      <c r="D2960" s="350"/>
      <c r="E2960" s="350"/>
      <c r="F2960" s="351"/>
      <c r="G2960" s="350"/>
      <c r="H2960" s="350"/>
      <c r="I2960" s="354"/>
      <c r="J2960" s="353"/>
      <c r="K2960" s="353"/>
      <c r="L2960" s="354"/>
      <c r="M2960" s="353"/>
      <c r="N2960" s="371"/>
      <c r="O2960" s="317"/>
      <c r="P2960" s="317"/>
      <c r="Q2960" s="318"/>
    </row>
    <row r="2961" spans="1:17" x14ac:dyDescent="0.2">
      <c r="A2961" s="363"/>
      <c r="B2961" s="348"/>
      <c r="C2961" s="372"/>
      <c r="D2961" s="350"/>
      <c r="E2961" s="350"/>
      <c r="F2961" s="351"/>
      <c r="G2961" s="350"/>
      <c r="H2961" s="350"/>
      <c r="I2961" s="354"/>
      <c r="J2961" s="353"/>
      <c r="K2961" s="353"/>
      <c r="L2961" s="354"/>
      <c r="M2961" s="353"/>
      <c r="N2961" s="371"/>
      <c r="O2961" s="317"/>
      <c r="P2961" s="317"/>
      <c r="Q2961" s="318"/>
    </row>
    <row r="2962" spans="1:17" x14ac:dyDescent="0.2">
      <c r="A2962" s="363"/>
      <c r="B2962" s="348"/>
      <c r="C2962" s="372"/>
      <c r="D2962" s="350"/>
      <c r="E2962" s="350"/>
      <c r="F2962" s="351"/>
      <c r="G2962" s="350"/>
      <c r="H2962" s="350"/>
      <c r="I2962" s="354"/>
      <c r="J2962" s="353"/>
      <c r="K2962" s="353"/>
      <c r="L2962" s="354"/>
      <c r="M2962" s="353"/>
      <c r="N2962" s="371"/>
      <c r="O2962" s="317"/>
      <c r="P2962" s="317"/>
      <c r="Q2962" s="318"/>
    </row>
    <row r="2963" spans="1:17" x14ac:dyDescent="0.2">
      <c r="A2963" s="363"/>
      <c r="B2963" s="348"/>
      <c r="C2963" s="372"/>
      <c r="D2963" s="350"/>
      <c r="E2963" s="350"/>
      <c r="F2963" s="351"/>
      <c r="G2963" s="350"/>
      <c r="H2963" s="350"/>
      <c r="I2963" s="354"/>
      <c r="J2963" s="353"/>
      <c r="K2963" s="353"/>
      <c r="L2963" s="354"/>
      <c r="M2963" s="353"/>
      <c r="N2963" s="371"/>
      <c r="O2963" s="317"/>
      <c r="P2963" s="317"/>
      <c r="Q2963" s="318"/>
    </row>
    <row r="2964" spans="1:17" x14ac:dyDescent="0.2">
      <c r="A2964" s="363"/>
      <c r="B2964" s="348"/>
      <c r="C2964" s="372"/>
      <c r="D2964" s="350"/>
      <c r="E2964" s="350"/>
      <c r="F2964" s="351"/>
      <c r="G2964" s="350"/>
      <c r="H2964" s="350"/>
      <c r="I2964" s="354"/>
      <c r="J2964" s="353"/>
      <c r="K2964" s="353"/>
      <c r="L2964" s="354"/>
      <c r="M2964" s="353"/>
      <c r="N2964" s="371"/>
      <c r="O2964" s="317"/>
      <c r="P2964" s="317"/>
      <c r="Q2964" s="318"/>
    </row>
    <row r="2965" spans="1:17" x14ac:dyDescent="0.2">
      <c r="A2965" s="363"/>
      <c r="B2965" s="348"/>
      <c r="C2965" s="372"/>
      <c r="D2965" s="350"/>
      <c r="E2965" s="350"/>
      <c r="F2965" s="351"/>
      <c r="G2965" s="350"/>
      <c r="H2965" s="350"/>
      <c r="I2965" s="354"/>
      <c r="J2965" s="353"/>
      <c r="K2965" s="353"/>
      <c r="L2965" s="354"/>
      <c r="M2965" s="353"/>
      <c r="N2965" s="371"/>
      <c r="O2965" s="317"/>
      <c r="P2965" s="317"/>
      <c r="Q2965" s="318"/>
    </row>
    <row r="2966" spans="1:17" x14ac:dyDescent="0.2">
      <c r="A2966" s="363"/>
      <c r="B2966" s="348"/>
      <c r="C2966" s="372"/>
      <c r="D2966" s="350"/>
      <c r="E2966" s="350"/>
      <c r="F2966" s="351"/>
      <c r="G2966" s="350"/>
      <c r="H2966" s="350"/>
      <c r="I2966" s="354"/>
      <c r="J2966" s="353"/>
      <c r="K2966" s="353"/>
      <c r="L2966" s="354"/>
      <c r="M2966" s="353"/>
      <c r="N2966" s="371"/>
      <c r="O2966" s="317"/>
      <c r="P2966" s="317"/>
      <c r="Q2966" s="318"/>
    </row>
    <row r="2967" spans="1:17" x14ac:dyDescent="0.2">
      <c r="A2967" s="363"/>
      <c r="B2967" s="348"/>
      <c r="C2967" s="372"/>
      <c r="D2967" s="350"/>
      <c r="E2967" s="350"/>
      <c r="F2967" s="351"/>
      <c r="G2967" s="350"/>
      <c r="H2967" s="350"/>
      <c r="I2967" s="354"/>
      <c r="J2967" s="353"/>
      <c r="K2967" s="353"/>
      <c r="L2967" s="354"/>
      <c r="M2967" s="353"/>
      <c r="N2967" s="371"/>
      <c r="O2967" s="317"/>
      <c r="P2967" s="317"/>
      <c r="Q2967" s="318"/>
    </row>
    <row r="2968" spans="1:17" x14ac:dyDescent="0.2">
      <c r="A2968" s="363"/>
      <c r="B2968" s="348"/>
      <c r="C2968" s="372"/>
      <c r="D2968" s="350"/>
      <c r="E2968" s="350"/>
      <c r="F2968" s="351"/>
      <c r="G2968" s="350"/>
      <c r="H2968" s="350"/>
      <c r="I2968" s="354"/>
      <c r="J2968" s="353"/>
      <c r="K2968" s="353"/>
      <c r="L2968" s="354"/>
      <c r="M2968" s="353"/>
      <c r="N2968" s="371"/>
      <c r="O2968" s="317"/>
      <c r="P2968" s="317"/>
      <c r="Q2968" s="318"/>
    </row>
    <row r="2969" spans="1:17" x14ac:dyDescent="0.2">
      <c r="A2969" s="363"/>
      <c r="B2969" s="348"/>
      <c r="C2969" s="372"/>
      <c r="D2969" s="350"/>
      <c r="E2969" s="350"/>
      <c r="F2969" s="351"/>
      <c r="G2969" s="350"/>
      <c r="H2969" s="350"/>
      <c r="I2969" s="354"/>
      <c r="J2969" s="353"/>
      <c r="K2969" s="353"/>
      <c r="L2969" s="354"/>
      <c r="M2969" s="353"/>
      <c r="N2969" s="371"/>
      <c r="O2969" s="317"/>
      <c r="P2969" s="317"/>
      <c r="Q2969" s="318"/>
    </row>
    <row r="2970" spans="1:17" x14ac:dyDescent="0.2">
      <c r="A2970" s="363"/>
      <c r="B2970" s="348"/>
      <c r="C2970" s="372"/>
      <c r="D2970" s="350"/>
      <c r="E2970" s="350"/>
      <c r="F2970" s="351"/>
      <c r="G2970" s="350"/>
      <c r="H2970" s="350"/>
      <c r="I2970" s="354"/>
      <c r="J2970" s="353"/>
      <c r="K2970" s="353"/>
      <c r="L2970" s="354"/>
      <c r="M2970" s="353"/>
      <c r="N2970" s="371"/>
      <c r="O2970" s="317"/>
      <c r="P2970" s="317"/>
      <c r="Q2970" s="318"/>
    </row>
    <row r="2971" spans="1:17" x14ac:dyDescent="0.2">
      <c r="A2971" s="363"/>
      <c r="B2971" s="348"/>
      <c r="C2971" s="372"/>
      <c r="D2971" s="350"/>
      <c r="E2971" s="350"/>
      <c r="F2971" s="351"/>
      <c r="G2971" s="350"/>
      <c r="H2971" s="350"/>
      <c r="I2971" s="354"/>
      <c r="J2971" s="353"/>
      <c r="K2971" s="353"/>
      <c r="L2971" s="354"/>
      <c r="M2971" s="353"/>
      <c r="N2971" s="371"/>
      <c r="O2971" s="317"/>
      <c r="P2971" s="317"/>
      <c r="Q2971" s="318"/>
    </row>
    <row r="2972" spans="1:17" x14ac:dyDescent="0.2">
      <c r="A2972" s="363"/>
      <c r="B2972" s="348"/>
      <c r="C2972" s="372"/>
      <c r="D2972" s="350"/>
      <c r="E2972" s="350"/>
      <c r="F2972" s="351"/>
      <c r="G2972" s="350"/>
      <c r="H2972" s="350"/>
      <c r="I2972" s="354"/>
      <c r="J2972" s="353"/>
      <c r="K2972" s="353"/>
      <c r="L2972" s="354"/>
      <c r="M2972" s="353"/>
      <c r="N2972" s="371"/>
      <c r="O2972" s="317"/>
      <c r="P2972" s="317"/>
      <c r="Q2972" s="318"/>
    </row>
    <row r="2973" spans="1:17" x14ac:dyDescent="0.2">
      <c r="A2973" s="363"/>
      <c r="B2973" s="348"/>
      <c r="C2973" s="372"/>
      <c r="D2973" s="350"/>
      <c r="E2973" s="350"/>
      <c r="F2973" s="351"/>
      <c r="G2973" s="350"/>
      <c r="H2973" s="350"/>
      <c r="I2973" s="354"/>
      <c r="J2973" s="353"/>
      <c r="K2973" s="353"/>
      <c r="L2973" s="354"/>
      <c r="M2973" s="353"/>
      <c r="N2973" s="371"/>
      <c r="O2973" s="317"/>
      <c r="P2973" s="317"/>
      <c r="Q2973" s="318"/>
    </row>
    <row r="2974" spans="1:17" x14ac:dyDescent="0.2">
      <c r="A2974" s="363"/>
      <c r="B2974" s="348"/>
      <c r="C2974" s="372"/>
      <c r="D2974" s="350"/>
      <c r="E2974" s="350"/>
      <c r="F2974" s="351"/>
      <c r="G2974" s="350"/>
      <c r="H2974" s="350"/>
      <c r="I2974" s="354"/>
      <c r="J2974" s="353"/>
      <c r="K2974" s="353"/>
      <c r="L2974" s="354"/>
      <c r="M2974" s="353"/>
      <c r="N2974" s="371"/>
      <c r="O2974" s="317"/>
      <c r="P2974" s="317"/>
      <c r="Q2974" s="318"/>
    </row>
    <row r="2975" spans="1:17" x14ac:dyDescent="0.2">
      <c r="A2975" s="363"/>
      <c r="B2975" s="348"/>
      <c r="C2975" s="372"/>
      <c r="D2975" s="350"/>
      <c r="E2975" s="350"/>
      <c r="F2975" s="351"/>
      <c r="G2975" s="350"/>
      <c r="H2975" s="350"/>
      <c r="I2975" s="354"/>
      <c r="J2975" s="353"/>
      <c r="K2975" s="353"/>
      <c r="L2975" s="354"/>
      <c r="M2975" s="353"/>
      <c r="N2975" s="371"/>
      <c r="O2975" s="317"/>
      <c r="P2975" s="317"/>
      <c r="Q2975" s="318"/>
    </row>
    <row r="2976" spans="1:17" x14ac:dyDescent="0.2">
      <c r="A2976" s="363"/>
      <c r="B2976" s="348"/>
      <c r="C2976" s="372"/>
      <c r="D2976" s="350"/>
      <c r="E2976" s="350"/>
      <c r="F2976" s="351"/>
      <c r="G2976" s="350"/>
      <c r="H2976" s="350"/>
      <c r="I2976" s="354"/>
      <c r="J2976" s="353"/>
      <c r="K2976" s="353"/>
      <c r="L2976" s="354"/>
      <c r="M2976" s="353"/>
      <c r="N2976" s="371"/>
      <c r="O2976" s="317"/>
      <c r="P2976" s="317"/>
      <c r="Q2976" s="318"/>
    </row>
    <row r="2977" spans="1:17" x14ac:dyDescent="0.2">
      <c r="A2977" s="363"/>
      <c r="B2977" s="348"/>
      <c r="C2977" s="372"/>
      <c r="D2977" s="350"/>
      <c r="E2977" s="350"/>
      <c r="F2977" s="351"/>
      <c r="G2977" s="350"/>
      <c r="H2977" s="350"/>
      <c r="I2977" s="354"/>
      <c r="J2977" s="353"/>
      <c r="K2977" s="353"/>
      <c r="L2977" s="354"/>
      <c r="M2977" s="353"/>
      <c r="N2977" s="371"/>
      <c r="O2977" s="317"/>
      <c r="P2977" s="317"/>
      <c r="Q2977" s="318"/>
    </row>
    <row r="2978" spans="1:17" x14ac:dyDescent="0.2">
      <c r="A2978" s="363"/>
      <c r="B2978" s="348"/>
      <c r="C2978" s="372"/>
      <c r="D2978" s="350"/>
      <c r="E2978" s="350"/>
      <c r="F2978" s="351"/>
      <c r="G2978" s="350"/>
      <c r="H2978" s="350"/>
      <c r="I2978" s="354"/>
      <c r="J2978" s="353"/>
      <c r="K2978" s="353"/>
      <c r="L2978" s="354"/>
      <c r="M2978" s="353"/>
      <c r="N2978" s="371"/>
      <c r="O2978" s="317"/>
      <c r="P2978" s="317"/>
      <c r="Q2978" s="318"/>
    </row>
    <row r="2979" spans="1:17" x14ac:dyDescent="0.2">
      <c r="A2979" s="363"/>
      <c r="B2979" s="348"/>
      <c r="C2979" s="372"/>
      <c r="D2979" s="350"/>
      <c r="E2979" s="350"/>
      <c r="F2979" s="351"/>
      <c r="G2979" s="350"/>
      <c r="H2979" s="350"/>
      <c r="I2979" s="354"/>
      <c r="J2979" s="353"/>
      <c r="K2979" s="353"/>
      <c r="L2979" s="354"/>
      <c r="M2979" s="353"/>
      <c r="N2979" s="371"/>
      <c r="O2979" s="317"/>
      <c r="P2979" s="317"/>
      <c r="Q2979" s="318"/>
    </row>
    <row r="2980" spans="1:17" x14ac:dyDescent="0.2">
      <c r="A2980" s="363"/>
      <c r="B2980" s="348"/>
      <c r="C2980" s="372"/>
      <c r="D2980" s="350"/>
      <c r="E2980" s="350"/>
      <c r="F2980" s="351"/>
      <c r="G2980" s="350"/>
      <c r="H2980" s="350"/>
      <c r="I2980" s="354"/>
      <c r="J2980" s="353"/>
      <c r="K2980" s="353"/>
      <c r="L2980" s="354"/>
      <c r="M2980" s="353"/>
      <c r="N2980" s="371"/>
      <c r="O2980" s="317"/>
      <c r="P2980" s="317"/>
      <c r="Q2980" s="318"/>
    </row>
    <row r="2981" spans="1:17" x14ac:dyDescent="0.2">
      <c r="A2981" s="363"/>
      <c r="B2981" s="348"/>
      <c r="C2981" s="372"/>
      <c r="D2981" s="350"/>
      <c r="E2981" s="350"/>
      <c r="F2981" s="351"/>
      <c r="G2981" s="350"/>
      <c r="H2981" s="350"/>
      <c r="I2981" s="354"/>
      <c r="J2981" s="353"/>
      <c r="K2981" s="353"/>
      <c r="L2981" s="354"/>
      <c r="M2981" s="353"/>
      <c r="N2981" s="371"/>
      <c r="O2981" s="317"/>
      <c r="P2981" s="317"/>
      <c r="Q2981" s="318"/>
    </row>
    <row r="2982" spans="1:17" x14ac:dyDescent="0.2">
      <c r="A2982" s="363"/>
      <c r="B2982" s="348"/>
      <c r="C2982" s="372"/>
      <c r="D2982" s="350"/>
      <c r="E2982" s="350"/>
      <c r="F2982" s="351"/>
      <c r="G2982" s="350"/>
      <c r="H2982" s="350"/>
      <c r="I2982" s="354"/>
      <c r="J2982" s="353"/>
      <c r="K2982" s="353"/>
      <c r="L2982" s="354"/>
      <c r="M2982" s="353"/>
      <c r="N2982" s="371"/>
      <c r="O2982" s="317"/>
      <c r="P2982" s="317"/>
      <c r="Q2982" s="318"/>
    </row>
    <row r="2983" spans="1:17" x14ac:dyDescent="0.2">
      <c r="A2983" s="363"/>
      <c r="B2983" s="348"/>
      <c r="C2983" s="372"/>
      <c r="D2983" s="350"/>
      <c r="E2983" s="350"/>
      <c r="F2983" s="351"/>
      <c r="G2983" s="350"/>
      <c r="H2983" s="350"/>
      <c r="I2983" s="354"/>
      <c r="J2983" s="353"/>
      <c r="K2983" s="353"/>
      <c r="L2983" s="354"/>
      <c r="M2983" s="353"/>
      <c r="N2983" s="371"/>
      <c r="O2983" s="317"/>
      <c r="P2983" s="317"/>
      <c r="Q2983" s="318"/>
    </row>
    <row r="2984" spans="1:17" x14ac:dyDescent="0.2">
      <c r="A2984" s="363"/>
      <c r="B2984" s="348"/>
      <c r="C2984" s="372"/>
      <c r="D2984" s="350"/>
      <c r="E2984" s="350"/>
      <c r="F2984" s="351"/>
      <c r="G2984" s="350"/>
      <c r="H2984" s="350"/>
      <c r="I2984" s="354"/>
      <c r="J2984" s="353"/>
      <c r="K2984" s="353"/>
      <c r="L2984" s="354"/>
      <c r="M2984" s="353"/>
      <c r="N2984" s="371"/>
      <c r="O2984" s="317"/>
      <c r="P2984" s="317"/>
      <c r="Q2984" s="318"/>
    </row>
    <row r="2985" spans="1:17" x14ac:dyDescent="0.2">
      <c r="A2985" s="363"/>
      <c r="B2985" s="348"/>
      <c r="C2985" s="372"/>
      <c r="D2985" s="350"/>
      <c r="E2985" s="350"/>
      <c r="F2985" s="351"/>
      <c r="G2985" s="350"/>
      <c r="H2985" s="350"/>
      <c r="I2985" s="354"/>
      <c r="J2985" s="353"/>
      <c r="K2985" s="353"/>
      <c r="L2985" s="354"/>
      <c r="M2985" s="353"/>
      <c r="N2985" s="371"/>
      <c r="O2985" s="317"/>
      <c r="P2985" s="317"/>
      <c r="Q2985" s="318"/>
    </row>
    <row r="2986" spans="1:17" x14ac:dyDescent="0.2">
      <c r="A2986" s="363"/>
      <c r="B2986" s="348"/>
      <c r="C2986" s="372"/>
      <c r="D2986" s="350"/>
      <c r="E2986" s="350"/>
      <c r="F2986" s="351"/>
      <c r="G2986" s="350"/>
      <c r="H2986" s="350"/>
      <c r="I2986" s="354"/>
      <c r="J2986" s="353"/>
      <c r="K2986" s="353"/>
      <c r="L2986" s="354"/>
      <c r="M2986" s="353"/>
      <c r="N2986" s="371"/>
      <c r="O2986" s="317"/>
      <c r="P2986" s="317"/>
      <c r="Q2986" s="318"/>
    </row>
    <row r="2987" spans="1:17" x14ac:dyDescent="0.2">
      <c r="A2987" s="363"/>
      <c r="B2987" s="348"/>
      <c r="C2987" s="372"/>
      <c r="D2987" s="350"/>
      <c r="E2987" s="350"/>
      <c r="F2987" s="351"/>
      <c r="G2987" s="350"/>
      <c r="H2987" s="350"/>
      <c r="I2987" s="354"/>
      <c r="J2987" s="353"/>
      <c r="K2987" s="353"/>
      <c r="L2987" s="354"/>
      <c r="M2987" s="353"/>
      <c r="N2987" s="371"/>
      <c r="O2987" s="317"/>
      <c r="P2987" s="317"/>
      <c r="Q2987" s="318"/>
    </row>
    <row r="2988" spans="1:17" x14ac:dyDescent="0.2">
      <c r="A2988" s="363"/>
      <c r="B2988" s="348"/>
      <c r="C2988" s="372"/>
      <c r="D2988" s="350"/>
      <c r="E2988" s="350"/>
      <c r="F2988" s="351"/>
      <c r="G2988" s="350"/>
      <c r="H2988" s="350"/>
      <c r="I2988" s="354"/>
      <c r="J2988" s="353"/>
      <c r="K2988" s="353"/>
      <c r="L2988" s="354"/>
      <c r="M2988" s="353"/>
      <c r="N2988" s="371"/>
      <c r="O2988" s="317"/>
      <c r="P2988" s="317"/>
      <c r="Q2988" s="318"/>
    </row>
    <row r="2989" spans="1:17" x14ac:dyDescent="0.2">
      <c r="A2989" s="363"/>
      <c r="B2989" s="348"/>
      <c r="C2989" s="372"/>
      <c r="D2989" s="350"/>
      <c r="E2989" s="350"/>
      <c r="F2989" s="351"/>
      <c r="G2989" s="350"/>
      <c r="H2989" s="350"/>
      <c r="I2989" s="354"/>
      <c r="J2989" s="353"/>
      <c r="K2989" s="353"/>
      <c r="L2989" s="354"/>
      <c r="M2989" s="353"/>
      <c r="N2989" s="371"/>
      <c r="O2989" s="317"/>
      <c r="P2989" s="317"/>
      <c r="Q2989" s="318"/>
    </row>
    <row r="2990" spans="1:17" x14ac:dyDescent="0.2">
      <c r="A2990" s="363"/>
      <c r="B2990" s="348"/>
      <c r="C2990" s="372"/>
      <c r="D2990" s="350"/>
      <c r="E2990" s="350"/>
      <c r="F2990" s="351"/>
      <c r="G2990" s="350"/>
      <c r="H2990" s="350"/>
      <c r="I2990" s="354"/>
      <c r="J2990" s="353"/>
      <c r="K2990" s="353"/>
      <c r="L2990" s="354"/>
      <c r="M2990" s="353"/>
      <c r="N2990" s="371"/>
      <c r="O2990" s="317"/>
      <c r="P2990" s="317"/>
      <c r="Q2990" s="318"/>
    </row>
    <row r="2991" spans="1:17" x14ac:dyDescent="0.2">
      <c r="A2991" s="363"/>
      <c r="B2991" s="348"/>
      <c r="C2991" s="372"/>
      <c r="D2991" s="350"/>
      <c r="E2991" s="350"/>
      <c r="F2991" s="351"/>
      <c r="G2991" s="350"/>
      <c r="H2991" s="350"/>
      <c r="I2991" s="354"/>
      <c r="J2991" s="353"/>
      <c r="K2991" s="353"/>
      <c r="L2991" s="354"/>
      <c r="M2991" s="353"/>
      <c r="N2991" s="371"/>
      <c r="O2991" s="317"/>
      <c r="P2991" s="317"/>
      <c r="Q2991" s="318"/>
    </row>
    <row r="2992" spans="1:17" x14ac:dyDescent="0.2">
      <c r="A2992" s="363"/>
      <c r="B2992" s="348"/>
      <c r="C2992" s="372"/>
      <c r="D2992" s="350"/>
      <c r="E2992" s="350"/>
      <c r="F2992" s="351"/>
      <c r="G2992" s="350"/>
      <c r="H2992" s="350"/>
      <c r="I2992" s="354"/>
      <c r="J2992" s="353"/>
      <c r="K2992" s="353"/>
      <c r="L2992" s="354"/>
      <c r="M2992" s="353"/>
      <c r="N2992" s="371"/>
      <c r="O2992" s="317"/>
      <c r="P2992" s="317"/>
      <c r="Q2992" s="318"/>
    </row>
    <row r="2993" spans="1:17" x14ac:dyDescent="0.2">
      <c r="A2993" s="363"/>
      <c r="B2993" s="348"/>
      <c r="C2993" s="372"/>
      <c r="D2993" s="350"/>
      <c r="E2993" s="350"/>
      <c r="F2993" s="351"/>
      <c r="G2993" s="350"/>
      <c r="H2993" s="350"/>
      <c r="I2993" s="354"/>
      <c r="J2993" s="353"/>
      <c r="K2993" s="353"/>
      <c r="L2993" s="354"/>
      <c r="M2993" s="353"/>
      <c r="N2993" s="371"/>
      <c r="O2993" s="317"/>
      <c r="P2993" s="317"/>
      <c r="Q2993" s="318"/>
    </row>
    <row r="2994" spans="1:17" x14ac:dyDescent="0.2">
      <c r="A2994" s="363"/>
      <c r="B2994" s="348"/>
      <c r="C2994" s="372"/>
      <c r="D2994" s="350"/>
      <c r="E2994" s="350"/>
      <c r="F2994" s="351"/>
      <c r="G2994" s="350"/>
      <c r="H2994" s="350"/>
      <c r="I2994" s="354"/>
      <c r="J2994" s="353"/>
      <c r="K2994" s="353"/>
      <c r="L2994" s="354"/>
      <c r="M2994" s="353"/>
      <c r="N2994" s="371"/>
      <c r="O2994" s="317"/>
      <c r="P2994" s="317"/>
      <c r="Q2994" s="318"/>
    </row>
    <row r="2995" spans="1:17" x14ac:dyDescent="0.2">
      <c r="A2995" s="363"/>
      <c r="B2995" s="348"/>
      <c r="C2995" s="372"/>
      <c r="D2995" s="350"/>
      <c r="E2995" s="350"/>
      <c r="F2995" s="351"/>
      <c r="G2995" s="350"/>
      <c r="H2995" s="350"/>
      <c r="I2995" s="354"/>
      <c r="J2995" s="353"/>
      <c r="K2995" s="353"/>
      <c r="L2995" s="354"/>
      <c r="M2995" s="353"/>
      <c r="N2995" s="371"/>
      <c r="O2995" s="317"/>
      <c r="P2995" s="317"/>
      <c r="Q2995" s="318"/>
    </row>
    <row r="2996" spans="1:17" x14ac:dyDescent="0.2">
      <c r="A2996" s="363"/>
      <c r="B2996" s="348"/>
      <c r="C2996" s="372"/>
      <c r="D2996" s="350"/>
      <c r="E2996" s="350"/>
      <c r="F2996" s="351"/>
      <c r="G2996" s="350"/>
      <c r="H2996" s="350"/>
      <c r="I2996" s="354"/>
      <c r="J2996" s="353"/>
      <c r="K2996" s="353"/>
      <c r="L2996" s="354"/>
      <c r="M2996" s="353"/>
      <c r="N2996" s="371"/>
      <c r="O2996" s="317"/>
      <c r="P2996" s="317"/>
      <c r="Q2996" s="318"/>
    </row>
    <row r="2997" spans="1:17" x14ac:dyDescent="0.2">
      <c r="A2997" s="363"/>
      <c r="B2997" s="348"/>
      <c r="C2997" s="372"/>
      <c r="D2997" s="350"/>
      <c r="E2997" s="350"/>
      <c r="F2997" s="351"/>
      <c r="G2997" s="350"/>
      <c r="H2997" s="350"/>
      <c r="I2997" s="354"/>
      <c r="J2997" s="353"/>
      <c r="K2997" s="353"/>
      <c r="L2997" s="354"/>
      <c r="M2997" s="353"/>
      <c r="N2997" s="371"/>
      <c r="O2997" s="317"/>
      <c r="P2997" s="317"/>
      <c r="Q2997" s="318"/>
    </row>
    <row r="2998" spans="1:17" x14ac:dyDescent="0.2">
      <c r="A2998" s="363"/>
      <c r="B2998" s="348"/>
      <c r="C2998" s="372"/>
      <c r="D2998" s="350"/>
      <c r="E2998" s="350"/>
      <c r="F2998" s="351"/>
      <c r="G2998" s="350"/>
      <c r="H2998" s="350"/>
      <c r="I2998" s="354"/>
      <c r="J2998" s="353"/>
      <c r="K2998" s="353"/>
      <c r="L2998" s="354"/>
      <c r="M2998" s="353"/>
      <c r="N2998" s="371"/>
      <c r="O2998" s="317"/>
      <c r="P2998" s="317"/>
      <c r="Q2998" s="318"/>
    </row>
    <row r="2999" spans="1:17" x14ac:dyDescent="0.2">
      <c r="A2999" s="363"/>
      <c r="B2999" s="348"/>
      <c r="C2999" s="372"/>
      <c r="D2999" s="350"/>
      <c r="E2999" s="350"/>
      <c r="F2999" s="351"/>
      <c r="G2999" s="350"/>
      <c r="H2999" s="350"/>
      <c r="I2999" s="354"/>
      <c r="J2999" s="353"/>
      <c r="K2999" s="353"/>
      <c r="L2999" s="354"/>
      <c r="M2999" s="353"/>
      <c r="N2999" s="371"/>
      <c r="O2999" s="317"/>
      <c r="P2999" s="317"/>
      <c r="Q2999" s="318"/>
    </row>
    <row r="3000" spans="1:17" x14ac:dyDescent="0.2">
      <c r="A3000" s="363" t="str">
        <f t="shared" si="92"/>
        <v/>
      </c>
      <c r="B3000" s="348"/>
      <c r="C3000" s="372"/>
      <c r="D3000" s="350"/>
      <c r="E3000" s="350"/>
      <c r="F3000" s="351"/>
      <c r="G3000" s="350"/>
      <c r="H3000" s="350"/>
      <c r="I3000" s="354"/>
      <c r="J3000" s="353"/>
      <c r="K3000" s="353"/>
      <c r="L3000" s="354"/>
      <c r="M3000" s="353"/>
      <c r="N3000" s="371"/>
      <c r="O3000" s="70">
        <f t="shared" si="91"/>
        <v>0</v>
      </c>
      <c r="P3000" s="70">
        <f t="shared" si="91"/>
        <v>0</v>
      </c>
      <c r="Q3000" s="92" t="str">
        <f t="shared" si="93"/>
        <v/>
      </c>
    </row>
    <row r="3001" spans="1:17" x14ac:dyDescent="0.2">
      <c r="A3001" s="363" t="str">
        <f t="shared" si="92"/>
        <v/>
      </c>
      <c r="B3001" s="348"/>
      <c r="C3001" s="372"/>
      <c r="D3001" s="350"/>
      <c r="E3001" s="350"/>
      <c r="F3001" s="351"/>
      <c r="G3001" s="350"/>
      <c r="H3001" s="350"/>
      <c r="I3001" s="354"/>
      <c r="J3001" s="353"/>
      <c r="K3001" s="353"/>
      <c r="L3001" s="354"/>
      <c r="M3001" s="353"/>
      <c r="N3001" s="371"/>
      <c r="O3001" s="70">
        <f t="shared" si="91"/>
        <v>0</v>
      </c>
      <c r="P3001" s="70">
        <f t="shared" si="91"/>
        <v>0</v>
      </c>
      <c r="Q3001" s="92" t="str">
        <f t="shared" si="93"/>
        <v/>
      </c>
    </row>
    <row r="3002" spans="1:17" x14ac:dyDescent="0.2">
      <c r="A3002" s="363" t="str">
        <f t="shared" si="92"/>
        <v/>
      </c>
      <c r="B3002" s="348"/>
      <c r="C3002" s="372"/>
      <c r="D3002" s="350"/>
      <c r="E3002" s="350"/>
      <c r="F3002" s="351"/>
      <c r="G3002" s="350"/>
      <c r="H3002" s="350"/>
      <c r="I3002" s="354"/>
      <c r="J3002" s="353"/>
      <c r="K3002" s="353"/>
      <c r="L3002" s="354"/>
      <c r="M3002" s="353"/>
      <c r="N3002" s="371"/>
      <c r="O3002" s="70">
        <f t="shared" si="91"/>
        <v>0</v>
      </c>
      <c r="P3002" s="70">
        <f t="shared" si="91"/>
        <v>0</v>
      </c>
      <c r="Q3002" s="135" t="str">
        <f t="shared" si="93"/>
        <v/>
      </c>
    </row>
    <row r="3003" spans="1:17" x14ac:dyDescent="0.2">
      <c r="A3003" s="363" t="str">
        <f t="shared" si="92"/>
        <v/>
      </c>
      <c r="B3003" s="348"/>
      <c r="C3003" s="372"/>
      <c r="D3003" s="350"/>
      <c r="E3003" s="350"/>
      <c r="F3003" s="351"/>
      <c r="G3003" s="350"/>
      <c r="H3003" s="350"/>
      <c r="I3003" s="354"/>
      <c r="J3003" s="353"/>
      <c r="K3003" s="353"/>
      <c r="L3003" s="354"/>
      <c r="M3003" s="353"/>
      <c r="N3003" s="371"/>
      <c r="O3003" s="317">
        <f t="shared" si="91"/>
        <v>0</v>
      </c>
      <c r="P3003" s="317">
        <f t="shared" si="91"/>
        <v>0</v>
      </c>
      <c r="Q3003" s="318" t="str">
        <f t="shared" si="93"/>
        <v/>
      </c>
    </row>
    <row r="3004" spans="1:17" x14ac:dyDescent="0.2">
      <c r="A3004" s="363" t="str">
        <f t="shared" si="92"/>
        <v/>
      </c>
      <c r="B3004" s="348"/>
      <c r="C3004" s="372"/>
      <c r="D3004" s="350"/>
      <c r="E3004" s="350"/>
      <c r="F3004" s="351"/>
      <c r="G3004" s="350"/>
      <c r="H3004" s="350"/>
      <c r="I3004" s="354"/>
      <c r="J3004" s="353"/>
      <c r="K3004" s="353"/>
      <c r="L3004" s="354"/>
      <c r="M3004" s="353"/>
      <c r="N3004" s="371"/>
      <c r="O3004" s="70">
        <f t="shared" si="91"/>
        <v>0</v>
      </c>
      <c r="P3004" s="70">
        <f t="shared" si="91"/>
        <v>0</v>
      </c>
      <c r="Q3004" s="92" t="str">
        <f t="shared" si="93"/>
        <v/>
      </c>
    </row>
    <row r="3005" spans="1:17" x14ac:dyDescent="0.2">
      <c r="A3005" s="363" t="str">
        <f t="shared" si="92"/>
        <v/>
      </c>
      <c r="B3005" s="348"/>
      <c r="C3005" s="372"/>
      <c r="D3005" s="350"/>
      <c r="E3005" s="350"/>
      <c r="F3005" s="351"/>
      <c r="G3005" s="350"/>
      <c r="H3005" s="350"/>
      <c r="I3005" s="354"/>
      <c r="J3005" s="353"/>
      <c r="K3005" s="353"/>
      <c r="L3005" s="354"/>
      <c r="M3005" s="353"/>
      <c r="N3005" s="371"/>
      <c r="O3005" s="70">
        <f t="shared" si="91"/>
        <v>0</v>
      </c>
      <c r="P3005" s="70">
        <f t="shared" si="91"/>
        <v>0</v>
      </c>
      <c r="Q3005" s="92" t="str">
        <f t="shared" si="93"/>
        <v/>
      </c>
    </row>
    <row r="3006" spans="1:17" x14ac:dyDescent="0.2">
      <c r="A3006" s="363" t="str">
        <f t="shared" si="92"/>
        <v/>
      </c>
      <c r="B3006" s="348"/>
      <c r="C3006" s="372"/>
      <c r="D3006" s="350"/>
      <c r="E3006" s="350"/>
      <c r="F3006" s="351"/>
      <c r="G3006" s="350"/>
      <c r="H3006" s="350"/>
      <c r="I3006" s="354"/>
      <c r="J3006" s="353"/>
      <c r="K3006" s="353"/>
      <c r="L3006" s="354"/>
      <c r="M3006" s="353"/>
      <c r="N3006" s="371"/>
      <c r="O3006" s="70">
        <f t="shared" si="91"/>
        <v>0</v>
      </c>
      <c r="P3006" s="70">
        <f t="shared" si="91"/>
        <v>0</v>
      </c>
      <c r="Q3006" s="135" t="str">
        <f t="shared" si="93"/>
        <v/>
      </c>
    </row>
    <row r="3007" spans="1:17" x14ac:dyDescent="0.2">
      <c r="A3007" s="363" t="str">
        <f t="shared" si="92"/>
        <v/>
      </c>
      <c r="B3007" s="348"/>
      <c r="C3007" s="372"/>
      <c r="D3007" s="350"/>
      <c r="E3007" s="350"/>
      <c r="F3007" s="351"/>
      <c r="G3007" s="350"/>
      <c r="H3007" s="350"/>
      <c r="I3007" s="354"/>
      <c r="J3007" s="353"/>
      <c r="K3007" s="353"/>
      <c r="L3007" s="354"/>
      <c r="M3007" s="353"/>
      <c r="N3007" s="371"/>
      <c r="O3007" s="317">
        <f t="shared" si="91"/>
        <v>0</v>
      </c>
      <c r="P3007" s="317">
        <f t="shared" si="91"/>
        <v>0</v>
      </c>
      <c r="Q3007" s="318" t="str">
        <f t="shared" si="93"/>
        <v/>
      </c>
    </row>
    <row r="3008" spans="1:17" x14ac:dyDescent="0.2">
      <c r="A3008" s="363" t="str">
        <f t="shared" si="92"/>
        <v/>
      </c>
      <c r="B3008" s="348"/>
      <c r="C3008" s="372"/>
      <c r="D3008" s="350"/>
      <c r="E3008" s="350"/>
      <c r="F3008" s="351"/>
      <c r="G3008" s="350"/>
      <c r="H3008" s="350"/>
      <c r="I3008" s="354"/>
      <c r="J3008" s="353"/>
      <c r="K3008" s="353"/>
      <c r="L3008" s="354"/>
      <c r="M3008" s="353"/>
      <c r="N3008" s="371"/>
      <c r="O3008" s="70">
        <f t="shared" si="91"/>
        <v>0</v>
      </c>
      <c r="P3008" s="70">
        <f t="shared" si="91"/>
        <v>0</v>
      </c>
      <c r="Q3008" s="92" t="str">
        <f t="shared" si="93"/>
        <v/>
      </c>
    </row>
    <row r="3009" spans="1:17" x14ac:dyDescent="0.2">
      <c r="A3009" s="363"/>
      <c r="B3009" s="348"/>
      <c r="C3009" s="372"/>
      <c r="D3009" s="350"/>
      <c r="E3009" s="350"/>
      <c r="F3009" s="351"/>
      <c r="G3009" s="350"/>
      <c r="H3009" s="350"/>
      <c r="I3009" s="354"/>
      <c r="J3009" s="353"/>
      <c r="K3009" s="353"/>
      <c r="L3009" s="354"/>
      <c r="M3009" s="353"/>
      <c r="N3009" s="371"/>
      <c r="O3009" s="70"/>
      <c r="P3009" s="70"/>
      <c r="Q3009" s="92"/>
    </row>
    <row r="3010" spans="1:17" x14ac:dyDescent="0.2">
      <c r="A3010" s="363"/>
      <c r="B3010" s="348"/>
      <c r="C3010" s="372"/>
      <c r="D3010" s="350"/>
      <c r="E3010" s="350"/>
      <c r="F3010" s="351"/>
      <c r="G3010" s="350"/>
      <c r="H3010" s="350"/>
      <c r="I3010" s="354"/>
      <c r="J3010" s="353"/>
      <c r="K3010" s="353"/>
      <c r="L3010" s="354"/>
      <c r="M3010" s="353"/>
      <c r="N3010" s="371"/>
      <c r="O3010" s="70"/>
      <c r="P3010" s="70"/>
      <c r="Q3010" s="92"/>
    </row>
    <row r="3011" spans="1:17" x14ac:dyDescent="0.2">
      <c r="A3011" s="363"/>
      <c r="B3011" s="348"/>
      <c r="C3011" s="372"/>
      <c r="D3011" s="350"/>
      <c r="E3011" s="350"/>
      <c r="F3011" s="351"/>
      <c r="G3011" s="350"/>
      <c r="H3011" s="350"/>
      <c r="I3011" s="354"/>
      <c r="J3011" s="353"/>
      <c r="K3011" s="353"/>
      <c r="L3011" s="354"/>
      <c r="M3011" s="353"/>
      <c r="N3011" s="371"/>
      <c r="O3011" s="70"/>
      <c r="P3011" s="70"/>
      <c r="Q3011" s="92"/>
    </row>
    <row r="3012" spans="1:17" x14ac:dyDescent="0.2">
      <c r="A3012" s="363"/>
      <c r="B3012" s="348"/>
      <c r="C3012" s="372"/>
      <c r="D3012" s="350"/>
      <c r="E3012" s="350"/>
      <c r="F3012" s="351"/>
      <c r="G3012" s="350"/>
      <c r="H3012" s="350"/>
      <c r="I3012" s="354"/>
      <c r="J3012" s="353"/>
      <c r="K3012" s="353"/>
      <c r="L3012" s="354"/>
      <c r="M3012" s="353"/>
      <c r="N3012" s="371"/>
      <c r="O3012" s="70"/>
      <c r="P3012" s="70"/>
      <c r="Q3012" s="92"/>
    </row>
    <row r="3013" spans="1:17" x14ac:dyDescent="0.2">
      <c r="A3013" s="363"/>
      <c r="B3013" s="348"/>
      <c r="C3013" s="372"/>
      <c r="D3013" s="350"/>
      <c r="E3013" s="350"/>
      <c r="F3013" s="351"/>
      <c r="G3013" s="350"/>
      <c r="H3013" s="350"/>
      <c r="I3013" s="354"/>
      <c r="J3013" s="353"/>
      <c r="K3013" s="353"/>
      <c r="L3013" s="354"/>
      <c r="M3013" s="353"/>
      <c r="N3013" s="371"/>
      <c r="O3013" s="70"/>
      <c r="P3013" s="70"/>
      <c r="Q3013" s="92"/>
    </row>
    <row r="3014" spans="1:17" x14ac:dyDescent="0.2">
      <c r="A3014" s="363"/>
      <c r="B3014" s="348"/>
      <c r="C3014" s="372"/>
      <c r="D3014" s="350"/>
      <c r="E3014" s="350"/>
      <c r="F3014" s="351"/>
      <c r="G3014" s="350"/>
      <c r="H3014" s="350"/>
      <c r="I3014" s="354"/>
      <c r="J3014" s="353"/>
      <c r="K3014" s="353"/>
      <c r="L3014" s="354"/>
      <c r="M3014" s="353"/>
      <c r="N3014" s="371"/>
      <c r="O3014" s="70"/>
      <c r="P3014" s="70"/>
      <c r="Q3014" s="92"/>
    </row>
    <row r="3015" spans="1:17" x14ac:dyDescent="0.2">
      <c r="A3015" s="363"/>
      <c r="B3015" s="348"/>
      <c r="C3015" s="372"/>
      <c r="D3015" s="350"/>
      <c r="E3015" s="350"/>
      <c r="F3015" s="351"/>
      <c r="G3015" s="350"/>
      <c r="H3015" s="350"/>
      <c r="I3015" s="354"/>
      <c r="J3015" s="353"/>
      <c r="K3015" s="353"/>
      <c r="L3015" s="354"/>
      <c r="M3015" s="353"/>
      <c r="N3015" s="371"/>
      <c r="O3015" s="70"/>
      <c r="P3015" s="70"/>
      <c r="Q3015" s="92"/>
    </row>
    <row r="3016" spans="1:17" x14ac:dyDescent="0.2">
      <c r="A3016" s="363"/>
      <c r="B3016" s="348"/>
      <c r="C3016" s="372"/>
      <c r="D3016" s="350"/>
      <c r="E3016" s="350"/>
      <c r="F3016" s="351"/>
      <c r="G3016" s="350"/>
      <c r="H3016" s="350"/>
      <c r="I3016" s="354"/>
      <c r="J3016" s="353"/>
      <c r="K3016" s="353"/>
      <c r="L3016" s="354"/>
      <c r="M3016" s="353"/>
      <c r="N3016" s="371"/>
      <c r="O3016" s="70"/>
      <c r="P3016" s="70"/>
      <c r="Q3016" s="92"/>
    </row>
    <row r="3017" spans="1:17" x14ac:dyDescent="0.2">
      <c r="A3017" s="363"/>
      <c r="B3017" s="348"/>
      <c r="C3017" s="372"/>
      <c r="D3017" s="350"/>
      <c r="E3017" s="350"/>
      <c r="F3017" s="351"/>
      <c r="G3017" s="350"/>
      <c r="H3017" s="350"/>
      <c r="I3017" s="354"/>
      <c r="J3017" s="353"/>
      <c r="K3017" s="353"/>
      <c r="L3017" s="354"/>
      <c r="M3017" s="353"/>
      <c r="N3017" s="371"/>
      <c r="O3017" s="70"/>
      <c r="P3017" s="70"/>
      <c r="Q3017" s="92"/>
    </row>
    <row r="3018" spans="1:17" x14ac:dyDescent="0.2">
      <c r="A3018" s="363"/>
      <c r="B3018" s="348"/>
      <c r="C3018" s="372"/>
      <c r="D3018" s="350"/>
      <c r="E3018" s="350"/>
      <c r="F3018" s="351"/>
      <c r="G3018" s="350"/>
      <c r="H3018" s="350"/>
      <c r="I3018" s="354"/>
      <c r="J3018" s="353"/>
      <c r="K3018" s="353"/>
      <c r="L3018" s="354"/>
      <c r="M3018" s="353"/>
      <c r="N3018" s="371"/>
      <c r="O3018" s="70"/>
      <c r="P3018" s="70"/>
      <c r="Q3018" s="92"/>
    </row>
    <row r="3019" spans="1:17" x14ac:dyDescent="0.2">
      <c r="A3019" s="363"/>
      <c r="B3019" s="348"/>
      <c r="C3019" s="372"/>
      <c r="D3019" s="350"/>
      <c r="E3019" s="350"/>
      <c r="F3019" s="351"/>
      <c r="G3019" s="350"/>
      <c r="H3019" s="350"/>
      <c r="I3019" s="354"/>
      <c r="J3019" s="353"/>
      <c r="K3019" s="353"/>
      <c r="L3019" s="354"/>
      <c r="M3019" s="353"/>
      <c r="N3019" s="371"/>
      <c r="O3019" s="70"/>
      <c r="P3019" s="70"/>
      <c r="Q3019" s="92"/>
    </row>
    <row r="3020" spans="1:17" x14ac:dyDescent="0.2">
      <c r="A3020" s="363"/>
      <c r="B3020" s="348"/>
      <c r="C3020" s="372"/>
      <c r="D3020" s="350"/>
      <c r="E3020" s="350"/>
      <c r="F3020" s="351"/>
      <c r="G3020" s="350"/>
      <c r="H3020" s="350"/>
      <c r="I3020" s="354"/>
      <c r="J3020" s="353"/>
      <c r="K3020" s="353"/>
      <c r="L3020" s="354"/>
      <c r="M3020" s="353"/>
      <c r="N3020" s="371"/>
      <c r="O3020" s="70"/>
      <c r="P3020" s="70"/>
      <c r="Q3020" s="92"/>
    </row>
    <row r="3021" spans="1:17" x14ac:dyDescent="0.2">
      <c r="A3021" s="363"/>
      <c r="B3021" s="348"/>
      <c r="C3021" s="372"/>
      <c r="D3021" s="350"/>
      <c r="E3021" s="350"/>
      <c r="F3021" s="351"/>
      <c r="G3021" s="350"/>
      <c r="H3021" s="350"/>
      <c r="I3021" s="354"/>
      <c r="J3021" s="353"/>
      <c r="K3021" s="353"/>
      <c r="L3021" s="354"/>
      <c r="M3021" s="353"/>
      <c r="N3021" s="371"/>
      <c r="O3021" s="70"/>
      <c r="P3021" s="70"/>
      <c r="Q3021" s="92"/>
    </row>
    <row r="3022" spans="1:17" x14ac:dyDescent="0.2">
      <c r="A3022" s="363"/>
      <c r="B3022" s="348"/>
      <c r="C3022" s="372"/>
      <c r="D3022" s="350"/>
      <c r="E3022" s="350"/>
      <c r="F3022" s="351"/>
      <c r="G3022" s="350"/>
      <c r="H3022" s="350"/>
      <c r="I3022" s="354"/>
      <c r="J3022" s="353"/>
      <c r="K3022" s="353"/>
      <c r="L3022" s="354"/>
      <c r="M3022" s="353"/>
      <c r="N3022" s="371"/>
      <c r="O3022" s="70"/>
      <c r="P3022" s="70"/>
      <c r="Q3022" s="92"/>
    </row>
    <row r="3023" spans="1:17" x14ac:dyDescent="0.2">
      <c r="A3023" s="363"/>
      <c r="B3023" s="348"/>
      <c r="C3023" s="372"/>
      <c r="D3023" s="350"/>
      <c r="E3023" s="350"/>
      <c r="F3023" s="351"/>
      <c r="G3023" s="350"/>
      <c r="H3023" s="350"/>
      <c r="I3023" s="354"/>
      <c r="J3023" s="353"/>
      <c r="K3023" s="353"/>
      <c r="L3023" s="354"/>
      <c r="M3023" s="353"/>
      <c r="N3023" s="371"/>
      <c r="O3023" s="70"/>
      <c r="P3023" s="70"/>
      <c r="Q3023" s="92"/>
    </row>
    <row r="3024" spans="1:17" x14ac:dyDescent="0.2">
      <c r="A3024" s="363"/>
      <c r="B3024" s="348"/>
      <c r="C3024" s="372"/>
      <c r="D3024" s="350"/>
      <c r="E3024" s="350"/>
      <c r="F3024" s="351"/>
      <c r="G3024" s="350"/>
      <c r="H3024" s="350"/>
      <c r="I3024" s="354"/>
      <c r="J3024" s="353"/>
      <c r="K3024" s="353"/>
      <c r="L3024" s="354"/>
      <c r="M3024" s="353"/>
      <c r="N3024" s="371"/>
      <c r="O3024" s="70"/>
      <c r="P3024" s="70"/>
      <c r="Q3024" s="92"/>
    </row>
    <row r="3025" spans="1:17" x14ac:dyDescent="0.2">
      <c r="A3025" s="363"/>
      <c r="B3025" s="348"/>
      <c r="C3025" s="372"/>
      <c r="D3025" s="350"/>
      <c r="E3025" s="350"/>
      <c r="F3025" s="351"/>
      <c r="G3025" s="350"/>
      <c r="H3025" s="350"/>
      <c r="I3025" s="354"/>
      <c r="J3025" s="353"/>
      <c r="K3025" s="353"/>
      <c r="L3025" s="354"/>
      <c r="M3025" s="353"/>
      <c r="N3025" s="371"/>
      <c r="O3025" s="70"/>
      <c r="P3025" s="70"/>
      <c r="Q3025" s="92"/>
    </row>
    <row r="3026" spans="1:17" x14ac:dyDescent="0.2">
      <c r="A3026" s="363"/>
      <c r="B3026" s="348"/>
      <c r="C3026" s="372"/>
      <c r="D3026" s="350"/>
      <c r="E3026" s="350"/>
      <c r="F3026" s="351"/>
      <c r="G3026" s="350"/>
      <c r="H3026" s="350"/>
      <c r="I3026" s="354"/>
      <c r="J3026" s="353"/>
      <c r="K3026" s="353"/>
      <c r="L3026" s="354"/>
      <c r="M3026" s="353"/>
      <c r="N3026" s="371"/>
      <c r="O3026" s="70"/>
      <c r="P3026" s="70"/>
      <c r="Q3026" s="92"/>
    </row>
    <row r="3027" spans="1:17" x14ac:dyDescent="0.2">
      <c r="A3027" s="363"/>
      <c r="B3027" s="348"/>
      <c r="C3027" s="372"/>
      <c r="D3027" s="350"/>
      <c r="E3027" s="350"/>
      <c r="F3027" s="351"/>
      <c r="G3027" s="350"/>
      <c r="H3027" s="350"/>
      <c r="I3027" s="354"/>
      <c r="J3027" s="353"/>
      <c r="K3027" s="353"/>
      <c r="L3027" s="354"/>
      <c r="M3027" s="353"/>
      <c r="N3027" s="371"/>
      <c r="O3027" s="70"/>
      <c r="P3027" s="70"/>
      <c r="Q3027" s="92"/>
    </row>
    <row r="3028" spans="1:17" x14ac:dyDescent="0.2">
      <c r="A3028" s="363"/>
      <c r="B3028" s="348"/>
      <c r="C3028" s="372"/>
      <c r="D3028" s="350"/>
      <c r="E3028" s="350"/>
      <c r="F3028" s="351"/>
      <c r="G3028" s="350"/>
      <c r="H3028" s="350"/>
      <c r="I3028" s="354"/>
      <c r="J3028" s="353"/>
      <c r="K3028" s="353"/>
      <c r="L3028" s="354"/>
      <c r="M3028" s="353"/>
      <c r="N3028" s="371"/>
      <c r="O3028" s="70"/>
      <c r="P3028" s="70"/>
      <c r="Q3028" s="92"/>
    </row>
    <row r="3029" spans="1:17" x14ac:dyDescent="0.2">
      <c r="A3029" s="363"/>
      <c r="B3029" s="348"/>
      <c r="C3029" s="372"/>
      <c r="D3029" s="350"/>
      <c r="E3029" s="350"/>
      <c r="F3029" s="351"/>
      <c r="G3029" s="350"/>
      <c r="H3029" s="350"/>
      <c r="I3029" s="354"/>
      <c r="J3029" s="353"/>
      <c r="K3029" s="353"/>
      <c r="L3029" s="354"/>
      <c r="M3029" s="353"/>
      <c r="N3029" s="371"/>
      <c r="O3029" s="70"/>
      <c r="P3029" s="70"/>
      <c r="Q3029" s="92"/>
    </row>
    <row r="3030" spans="1:17" x14ac:dyDescent="0.2">
      <c r="A3030" s="363"/>
      <c r="B3030" s="348"/>
      <c r="C3030" s="372"/>
      <c r="D3030" s="350"/>
      <c r="E3030" s="350"/>
      <c r="F3030" s="351"/>
      <c r="G3030" s="350"/>
      <c r="H3030" s="350"/>
      <c r="I3030" s="354"/>
      <c r="J3030" s="353"/>
      <c r="K3030" s="353"/>
      <c r="L3030" s="354"/>
      <c r="M3030" s="353"/>
      <c r="N3030" s="371"/>
      <c r="O3030" s="70"/>
      <c r="P3030" s="70"/>
      <c r="Q3030" s="92"/>
    </row>
    <row r="3031" spans="1:17" x14ac:dyDescent="0.2">
      <c r="A3031" s="363"/>
      <c r="B3031" s="348"/>
      <c r="C3031" s="372"/>
      <c r="D3031" s="350"/>
      <c r="E3031" s="350"/>
      <c r="F3031" s="351"/>
      <c r="G3031" s="350"/>
      <c r="H3031" s="350"/>
      <c r="I3031" s="354"/>
      <c r="J3031" s="353"/>
      <c r="K3031" s="353"/>
      <c r="L3031" s="354"/>
      <c r="M3031" s="353"/>
      <c r="N3031" s="371"/>
      <c r="O3031" s="70"/>
      <c r="P3031" s="70"/>
      <c r="Q3031" s="92"/>
    </row>
    <row r="3032" spans="1:17" x14ac:dyDescent="0.2">
      <c r="A3032" s="363"/>
      <c r="B3032" s="348"/>
      <c r="C3032" s="372"/>
      <c r="D3032" s="350"/>
      <c r="E3032" s="350"/>
      <c r="F3032" s="351"/>
      <c r="G3032" s="350"/>
      <c r="H3032" s="350"/>
      <c r="I3032" s="354"/>
      <c r="J3032" s="353"/>
      <c r="K3032" s="353"/>
      <c r="L3032" s="354"/>
      <c r="M3032" s="353"/>
      <c r="N3032" s="371"/>
      <c r="O3032" s="70"/>
      <c r="P3032" s="70"/>
      <c r="Q3032" s="92"/>
    </row>
    <row r="3033" spans="1:17" x14ac:dyDescent="0.2">
      <c r="A3033" s="363"/>
      <c r="B3033" s="348"/>
      <c r="C3033" s="372"/>
      <c r="D3033" s="350"/>
      <c r="E3033" s="350"/>
      <c r="F3033" s="351"/>
      <c r="G3033" s="350"/>
      <c r="H3033" s="350"/>
      <c r="I3033" s="354"/>
      <c r="J3033" s="353"/>
      <c r="K3033" s="353"/>
      <c r="L3033" s="354"/>
      <c r="M3033" s="353"/>
      <c r="N3033" s="371"/>
      <c r="O3033" s="70"/>
      <c r="P3033" s="70"/>
      <c r="Q3033" s="92"/>
    </row>
    <row r="3034" spans="1:17" x14ac:dyDescent="0.2">
      <c r="A3034" s="363"/>
      <c r="B3034" s="348"/>
      <c r="C3034" s="372"/>
      <c r="D3034" s="350"/>
      <c r="E3034" s="350"/>
      <c r="F3034" s="351"/>
      <c r="G3034" s="350"/>
      <c r="H3034" s="350"/>
      <c r="I3034" s="354"/>
      <c r="J3034" s="353"/>
      <c r="K3034" s="353"/>
      <c r="L3034" s="354"/>
      <c r="M3034" s="353"/>
      <c r="N3034" s="371"/>
      <c r="O3034" s="70"/>
      <c r="P3034" s="70"/>
      <c r="Q3034" s="92"/>
    </row>
    <row r="3035" spans="1:17" x14ac:dyDescent="0.2">
      <c r="A3035" s="363"/>
      <c r="B3035" s="348"/>
      <c r="C3035" s="372"/>
      <c r="D3035" s="350"/>
      <c r="E3035" s="350"/>
      <c r="F3035" s="351"/>
      <c r="G3035" s="350"/>
      <c r="H3035" s="350"/>
      <c r="I3035" s="354"/>
      <c r="J3035" s="353"/>
      <c r="K3035" s="353"/>
      <c r="L3035" s="354"/>
      <c r="M3035" s="353"/>
      <c r="N3035" s="371"/>
      <c r="O3035" s="70"/>
      <c r="P3035" s="70"/>
      <c r="Q3035" s="92"/>
    </row>
    <row r="3036" spans="1:17" x14ac:dyDescent="0.2">
      <c r="A3036" s="363"/>
      <c r="B3036" s="348"/>
      <c r="C3036" s="372"/>
      <c r="D3036" s="350"/>
      <c r="E3036" s="350"/>
      <c r="F3036" s="351"/>
      <c r="G3036" s="350"/>
      <c r="H3036" s="350"/>
      <c r="I3036" s="354"/>
      <c r="J3036" s="353"/>
      <c r="K3036" s="353"/>
      <c r="L3036" s="354"/>
      <c r="M3036" s="353"/>
      <c r="N3036" s="371"/>
      <c r="O3036" s="70"/>
      <c r="P3036" s="70"/>
      <c r="Q3036" s="92"/>
    </row>
    <row r="3037" spans="1:17" x14ac:dyDescent="0.2">
      <c r="A3037" s="363"/>
      <c r="B3037" s="348"/>
      <c r="C3037" s="372"/>
      <c r="D3037" s="350"/>
      <c r="E3037" s="350"/>
      <c r="F3037" s="351"/>
      <c r="G3037" s="350"/>
      <c r="H3037" s="350"/>
      <c r="I3037" s="354"/>
      <c r="J3037" s="353"/>
      <c r="K3037" s="353"/>
      <c r="L3037" s="354"/>
      <c r="M3037" s="353"/>
      <c r="N3037" s="371"/>
      <c r="O3037" s="70"/>
      <c r="P3037" s="70"/>
      <c r="Q3037" s="92"/>
    </row>
    <row r="3038" spans="1:17" x14ac:dyDescent="0.2">
      <c r="A3038" s="363"/>
      <c r="B3038" s="348"/>
      <c r="C3038" s="372"/>
      <c r="D3038" s="350"/>
      <c r="E3038" s="350"/>
      <c r="F3038" s="351"/>
      <c r="G3038" s="350"/>
      <c r="H3038" s="350"/>
      <c r="I3038" s="354"/>
      <c r="J3038" s="353"/>
      <c r="K3038" s="353"/>
      <c r="L3038" s="354"/>
      <c r="M3038" s="353"/>
      <c r="N3038" s="371"/>
      <c r="O3038" s="70"/>
      <c r="P3038" s="70"/>
      <c r="Q3038" s="92"/>
    </row>
    <row r="3039" spans="1:17" x14ac:dyDescent="0.2">
      <c r="A3039" s="363"/>
      <c r="B3039" s="348"/>
      <c r="C3039" s="372"/>
      <c r="D3039" s="350"/>
      <c r="E3039" s="350"/>
      <c r="F3039" s="351"/>
      <c r="G3039" s="350"/>
      <c r="H3039" s="350"/>
      <c r="I3039" s="354"/>
      <c r="J3039" s="353"/>
      <c r="K3039" s="353"/>
      <c r="L3039" s="354"/>
      <c r="M3039" s="353"/>
      <c r="N3039" s="371"/>
      <c r="O3039" s="70"/>
      <c r="P3039" s="70"/>
      <c r="Q3039" s="92"/>
    </row>
    <row r="3040" spans="1:17" x14ac:dyDescent="0.2">
      <c r="A3040" s="363"/>
      <c r="B3040" s="348"/>
      <c r="C3040" s="372"/>
      <c r="D3040" s="350"/>
      <c r="E3040" s="350"/>
      <c r="F3040" s="351"/>
      <c r="G3040" s="350"/>
      <c r="H3040" s="350"/>
      <c r="I3040" s="354"/>
      <c r="J3040" s="353"/>
      <c r="K3040" s="353"/>
      <c r="L3040" s="354"/>
      <c r="M3040" s="353"/>
      <c r="N3040" s="371"/>
      <c r="O3040" s="70"/>
      <c r="P3040" s="70"/>
      <c r="Q3040" s="92"/>
    </row>
    <row r="3041" spans="1:17" x14ac:dyDescent="0.2">
      <c r="A3041" s="363"/>
      <c r="B3041" s="348"/>
      <c r="C3041" s="372"/>
      <c r="D3041" s="350"/>
      <c r="E3041" s="350"/>
      <c r="F3041" s="351"/>
      <c r="G3041" s="350"/>
      <c r="H3041" s="350"/>
      <c r="I3041" s="354"/>
      <c r="J3041" s="353"/>
      <c r="K3041" s="353"/>
      <c r="L3041" s="354"/>
      <c r="M3041" s="353"/>
      <c r="N3041" s="371"/>
      <c r="O3041" s="70"/>
      <c r="P3041" s="70"/>
      <c r="Q3041" s="92"/>
    </row>
    <row r="3042" spans="1:17" x14ac:dyDescent="0.2">
      <c r="A3042" s="363"/>
      <c r="B3042" s="348"/>
      <c r="C3042" s="372"/>
      <c r="D3042" s="350"/>
      <c r="E3042" s="350"/>
      <c r="F3042" s="351"/>
      <c r="G3042" s="350"/>
      <c r="H3042" s="350"/>
      <c r="I3042" s="354"/>
      <c r="J3042" s="353"/>
      <c r="K3042" s="353"/>
      <c r="L3042" s="354"/>
      <c r="M3042" s="353"/>
      <c r="N3042" s="371"/>
      <c r="O3042" s="70"/>
      <c r="P3042" s="70"/>
      <c r="Q3042" s="92"/>
    </row>
    <row r="3043" spans="1:17" x14ac:dyDescent="0.2">
      <c r="A3043" s="363"/>
      <c r="B3043" s="348"/>
      <c r="C3043" s="372"/>
      <c r="D3043" s="350"/>
      <c r="E3043" s="350"/>
      <c r="F3043" s="351"/>
      <c r="G3043" s="350"/>
      <c r="H3043" s="350"/>
      <c r="I3043" s="354"/>
      <c r="J3043" s="353"/>
      <c r="K3043" s="353"/>
      <c r="L3043" s="354"/>
      <c r="M3043" s="353"/>
      <c r="N3043" s="371"/>
      <c r="O3043" s="70"/>
      <c r="P3043" s="70"/>
      <c r="Q3043" s="92"/>
    </row>
    <row r="3044" spans="1:17" x14ac:dyDescent="0.2">
      <c r="A3044" s="363"/>
      <c r="B3044" s="348"/>
      <c r="C3044" s="372"/>
      <c r="D3044" s="350"/>
      <c r="E3044" s="350"/>
      <c r="F3044" s="351"/>
      <c r="G3044" s="350"/>
      <c r="H3044" s="350"/>
      <c r="I3044" s="354"/>
      <c r="J3044" s="353"/>
      <c r="K3044" s="353"/>
      <c r="L3044" s="354"/>
      <c r="M3044" s="353"/>
      <c r="N3044" s="371"/>
      <c r="O3044" s="70"/>
      <c r="P3044" s="70"/>
      <c r="Q3044" s="92"/>
    </row>
    <row r="3045" spans="1:17" x14ac:dyDescent="0.2">
      <c r="A3045" s="363"/>
      <c r="B3045" s="348"/>
      <c r="C3045" s="372"/>
      <c r="D3045" s="350"/>
      <c r="E3045" s="350"/>
      <c r="F3045" s="351"/>
      <c r="G3045" s="350"/>
      <c r="H3045" s="350"/>
      <c r="I3045" s="354"/>
      <c r="J3045" s="353"/>
      <c r="K3045" s="353"/>
      <c r="L3045" s="354"/>
      <c r="M3045" s="353"/>
      <c r="N3045" s="371"/>
      <c r="O3045" s="70"/>
      <c r="P3045" s="70"/>
      <c r="Q3045" s="92"/>
    </row>
    <row r="3046" spans="1:17" x14ac:dyDescent="0.2">
      <c r="A3046" s="363"/>
      <c r="B3046" s="348"/>
      <c r="C3046" s="372"/>
      <c r="D3046" s="350"/>
      <c r="E3046" s="350"/>
      <c r="F3046" s="351"/>
      <c r="G3046" s="350"/>
      <c r="H3046" s="350"/>
      <c r="I3046" s="354"/>
      <c r="J3046" s="353"/>
      <c r="K3046" s="353"/>
      <c r="L3046" s="354"/>
      <c r="M3046" s="353"/>
      <c r="N3046" s="371"/>
      <c r="O3046" s="70"/>
      <c r="P3046" s="70"/>
      <c r="Q3046" s="92"/>
    </row>
    <row r="3047" spans="1:17" x14ac:dyDescent="0.2">
      <c r="A3047" s="363"/>
      <c r="B3047" s="348"/>
      <c r="C3047" s="372"/>
      <c r="D3047" s="350"/>
      <c r="E3047" s="350"/>
      <c r="F3047" s="351"/>
      <c r="G3047" s="350"/>
      <c r="H3047" s="350"/>
      <c r="I3047" s="354"/>
      <c r="J3047" s="353"/>
      <c r="K3047" s="353"/>
      <c r="L3047" s="354"/>
      <c r="M3047" s="353"/>
      <c r="N3047" s="371"/>
      <c r="O3047" s="70"/>
      <c r="P3047" s="70"/>
      <c r="Q3047" s="92"/>
    </row>
    <row r="3048" spans="1:17" x14ac:dyDescent="0.2">
      <c r="A3048" s="363"/>
      <c r="B3048" s="348"/>
      <c r="C3048" s="372"/>
      <c r="D3048" s="350"/>
      <c r="E3048" s="350"/>
      <c r="F3048" s="351"/>
      <c r="G3048" s="350"/>
      <c r="H3048" s="350"/>
      <c r="I3048" s="354"/>
      <c r="J3048" s="353"/>
      <c r="K3048" s="353"/>
      <c r="L3048" s="354"/>
      <c r="M3048" s="353"/>
      <c r="N3048" s="371"/>
      <c r="O3048" s="70"/>
      <c r="P3048" s="70"/>
      <c r="Q3048" s="92"/>
    </row>
    <row r="3049" spans="1:17" x14ac:dyDescent="0.2">
      <c r="A3049" s="363"/>
      <c r="B3049" s="348"/>
      <c r="C3049" s="372"/>
      <c r="D3049" s="350"/>
      <c r="E3049" s="350"/>
      <c r="F3049" s="351"/>
      <c r="G3049" s="350"/>
      <c r="H3049" s="350"/>
      <c r="I3049" s="354"/>
      <c r="J3049" s="353"/>
      <c r="K3049" s="353"/>
      <c r="L3049" s="354"/>
      <c r="M3049" s="353"/>
      <c r="N3049" s="371"/>
      <c r="O3049" s="70"/>
      <c r="P3049" s="70"/>
      <c r="Q3049" s="92"/>
    </row>
    <row r="3050" spans="1:17" x14ac:dyDescent="0.2">
      <c r="A3050" s="363"/>
      <c r="B3050" s="348"/>
      <c r="C3050" s="372"/>
      <c r="D3050" s="350"/>
      <c r="E3050" s="350"/>
      <c r="F3050" s="351"/>
      <c r="G3050" s="350"/>
      <c r="H3050" s="350"/>
      <c r="I3050" s="354"/>
      <c r="J3050" s="353"/>
      <c r="K3050" s="353"/>
      <c r="L3050" s="354"/>
      <c r="M3050" s="353"/>
      <c r="N3050" s="371"/>
      <c r="O3050" s="70"/>
      <c r="P3050" s="70"/>
      <c r="Q3050" s="92"/>
    </row>
    <row r="3051" spans="1:17" x14ac:dyDescent="0.2">
      <c r="A3051" s="363"/>
      <c r="B3051" s="348"/>
      <c r="C3051" s="372"/>
      <c r="D3051" s="350"/>
      <c r="E3051" s="350"/>
      <c r="F3051" s="351"/>
      <c r="G3051" s="350"/>
      <c r="H3051" s="350"/>
      <c r="I3051" s="354"/>
      <c r="J3051" s="353"/>
      <c r="K3051" s="353"/>
      <c r="L3051" s="354"/>
      <c r="M3051" s="353"/>
      <c r="N3051" s="371"/>
      <c r="O3051" s="70"/>
      <c r="P3051" s="70"/>
      <c r="Q3051" s="92"/>
    </row>
    <row r="3052" spans="1:17" x14ac:dyDescent="0.2">
      <c r="A3052" s="363"/>
      <c r="B3052" s="348"/>
      <c r="C3052" s="372"/>
      <c r="D3052" s="350"/>
      <c r="E3052" s="350"/>
      <c r="F3052" s="351"/>
      <c r="G3052" s="350"/>
      <c r="H3052" s="350"/>
      <c r="I3052" s="354"/>
      <c r="J3052" s="353"/>
      <c r="K3052" s="353"/>
      <c r="L3052" s="354"/>
      <c r="M3052" s="353"/>
      <c r="N3052" s="371"/>
      <c r="O3052" s="70"/>
      <c r="P3052" s="70"/>
      <c r="Q3052" s="92"/>
    </row>
    <row r="3053" spans="1:17" x14ac:dyDescent="0.2">
      <c r="A3053" s="363"/>
      <c r="B3053" s="348"/>
      <c r="C3053" s="372"/>
      <c r="D3053" s="350"/>
      <c r="E3053" s="350"/>
      <c r="F3053" s="351"/>
      <c r="G3053" s="350"/>
      <c r="H3053" s="350"/>
      <c r="I3053" s="354"/>
      <c r="J3053" s="353"/>
      <c r="K3053" s="353"/>
      <c r="L3053" s="354"/>
      <c r="M3053" s="353"/>
      <c r="N3053" s="371"/>
      <c r="O3053" s="70"/>
      <c r="P3053" s="70"/>
      <c r="Q3053" s="92"/>
    </row>
    <row r="3054" spans="1:17" x14ac:dyDescent="0.2">
      <c r="A3054" s="363"/>
      <c r="B3054" s="348"/>
      <c r="C3054" s="372"/>
      <c r="D3054" s="350"/>
      <c r="E3054" s="350"/>
      <c r="F3054" s="351"/>
      <c r="G3054" s="350"/>
      <c r="H3054" s="350"/>
      <c r="I3054" s="354"/>
      <c r="J3054" s="353"/>
      <c r="K3054" s="353"/>
      <c r="L3054" s="354"/>
      <c r="M3054" s="353"/>
      <c r="N3054" s="371"/>
      <c r="O3054" s="70"/>
      <c r="P3054" s="70"/>
      <c r="Q3054" s="92"/>
    </row>
    <row r="3055" spans="1:17" x14ac:dyDescent="0.2">
      <c r="A3055" s="363"/>
      <c r="B3055" s="348"/>
      <c r="C3055" s="372"/>
      <c r="D3055" s="350"/>
      <c r="E3055" s="350"/>
      <c r="F3055" s="351"/>
      <c r="G3055" s="350"/>
      <c r="H3055" s="350"/>
      <c r="I3055" s="354"/>
      <c r="J3055" s="353"/>
      <c r="K3055" s="353"/>
      <c r="L3055" s="354"/>
      <c r="M3055" s="353"/>
      <c r="N3055" s="371"/>
      <c r="O3055" s="70"/>
      <c r="P3055" s="70"/>
      <c r="Q3055" s="92"/>
    </row>
    <row r="3056" spans="1:17" x14ac:dyDescent="0.2">
      <c r="A3056" s="363"/>
      <c r="B3056" s="348"/>
      <c r="C3056" s="372"/>
      <c r="D3056" s="350"/>
      <c r="E3056" s="350"/>
      <c r="F3056" s="351"/>
      <c r="G3056" s="350"/>
      <c r="H3056" s="350"/>
      <c r="I3056" s="354"/>
      <c r="J3056" s="353"/>
      <c r="K3056" s="353"/>
      <c r="L3056" s="354"/>
      <c r="M3056" s="353"/>
      <c r="N3056" s="371"/>
      <c r="O3056" s="70"/>
      <c r="P3056" s="70"/>
      <c r="Q3056" s="92"/>
    </row>
    <row r="3057" spans="1:17" x14ac:dyDescent="0.2">
      <c r="A3057" s="363"/>
      <c r="B3057" s="348"/>
      <c r="C3057" s="372"/>
      <c r="D3057" s="350"/>
      <c r="E3057" s="350"/>
      <c r="F3057" s="351"/>
      <c r="G3057" s="350"/>
      <c r="H3057" s="350"/>
      <c r="I3057" s="354"/>
      <c r="J3057" s="353"/>
      <c r="K3057" s="353"/>
      <c r="L3057" s="354"/>
      <c r="M3057" s="353"/>
      <c r="N3057" s="371"/>
      <c r="O3057" s="70"/>
      <c r="P3057" s="70"/>
      <c r="Q3057" s="92"/>
    </row>
    <row r="3058" spans="1:17" x14ac:dyDescent="0.2">
      <c r="A3058" s="363"/>
      <c r="B3058" s="348"/>
      <c r="C3058" s="372"/>
      <c r="D3058" s="350"/>
      <c r="E3058" s="350"/>
      <c r="F3058" s="351"/>
      <c r="G3058" s="350"/>
      <c r="H3058" s="350"/>
      <c r="I3058" s="354"/>
      <c r="J3058" s="353"/>
      <c r="K3058" s="353"/>
      <c r="L3058" s="354"/>
      <c r="M3058" s="353"/>
      <c r="N3058" s="371"/>
      <c r="O3058" s="70"/>
      <c r="P3058" s="70"/>
      <c r="Q3058" s="92"/>
    </row>
    <row r="3059" spans="1:17" x14ac:dyDescent="0.2">
      <c r="A3059" s="363"/>
      <c r="B3059" s="348"/>
      <c r="C3059" s="372"/>
      <c r="D3059" s="350"/>
      <c r="E3059" s="350"/>
      <c r="F3059" s="351"/>
      <c r="G3059" s="350"/>
      <c r="H3059" s="350"/>
      <c r="I3059" s="354"/>
      <c r="J3059" s="353"/>
      <c r="K3059" s="353"/>
      <c r="L3059" s="354"/>
      <c r="M3059" s="353"/>
      <c r="N3059" s="371"/>
      <c r="O3059" s="70"/>
      <c r="P3059" s="70"/>
      <c r="Q3059" s="92"/>
    </row>
    <row r="3060" spans="1:17" x14ac:dyDescent="0.2">
      <c r="A3060" s="363"/>
      <c r="B3060" s="348"/>
      <c r="C3060" s="372"/>
      <c r="D3060" s="350"/>
      <c r="E3060" s="350"/>
      <c r="F3060" s="351"/>
      <c r="G3060" s="350"/>
      <c r="H3060" s="350"/>
      <c r="I3060" s="354"/>
      <c r="J3060" s="353"/>
      <c r="K3060" s="353"/>
      <c r="L3060" s="354"/>
      <c r="M3060" s="353"/>
      <c r="N3060" s="371"/>
      <c r="O3060" s="70"/>
      <c r="P3060" s="70"/>
      <c r="Q3060" s="92"/>
    </row>
    <row r="3061" spans="1:17" x14ac:dyDescent="0.2">
      <c r="A3061" s="363"/>
      <c r="B3061" s="348"/>
      <c r="C3061" s="372"/>
      <c r="D3061" s="350"/>
      <c r="E3061" s="350"/>
      <c r="F3061" s="351"/>
      <c r="G3061" s="350"/>
      <c r="H3061" s="350"/>
      <c r="I3061" s="354"/>
      <c r="J3061" s="353"/>
      <c r="K3061" s="353"/>
      <c r="L3061" s="354"/>
      <c r="M3061" s="353"/>
      <c r="N3061" s="371"/>
      <c r="O3061" s="70"/>
      <c r="P3061" s="70"/>
      <c r="Q3061" s="92"/>
    </row>
    <row r="3062" spans="1:17" x14ac:dyDescent="0.2">
      <c r="A3062" s="363"/>
      <c r="B3062" s="348"/>
      <c r="C3062" s="372"/>
      <c r="D3062" s="350"/>
      <c r="E3062" s="350"/>
      <c r="F3062" s="351"/>
      <c r="G3062" s="350"/>
      <c r="H3062" s="350"/>
      <c r="I3062" s="354"/>
      <c r="J3062" s="353"/>
      <c r="K3062" s="353"/>
      <c r="L3062" s="354"/>
      <c r="M3062" s="353"/>
      <c r="N3062" s="371"/>
      <c r="O3062" s="70"/>
      <c r="P3062" s="70"/>
      <c r="Q3062" s="92"/>
    </row>
    <row r="3063" spans="1:17" x14ac:dyDescent="0.2">
      <c r="A3063" s="363"/>
      <c r="B3063" s="348"/>
      <c r="C3063" s="372"/>
      <c r="D3063" s="350"/>
      <c r="E3063" s="350"/>
      <c r="F3063" s="351"/>
      <c r="G3063" s="350"/>
      <c r="H3063" s="350"/>
      <c r="I3063" s="354"/>
      <c r="J3063" s="353"/>
      <c r="K3063" s="353"/>
      <c r="L3063" s="354"/>
      <c r="M3063" s="353"/>
      <c r="N3063" s="371"/>
      <c r="O3063" s="70"/>
      <c r="P3063" s="70"/>
      <c r="Q3063" s="92"/>
    </row>
    <row r="3064" spans="1:17" x14ac:dyDescent="0.2">
      <c r="A3064" s="363"/>
      <c r="B3064" s="348"/>
      <c r="C3064" s="372"/>
      <c r="D3064" s="350"/>
      <c r="E3064" s="350"/>
      <c r="F3064" s="351"/>
      <c r="G3064" s="350"/>
      <c r="H3064" s="350"/>
      <c r="I3064" s="354"/>
      <c r="J3064" s="353"/>
      <c r="K3064" s="353"/>
      <c r="L3064" s="354"/>
      <c r="M3064" s="353"/>
      <c r="N3064" s="371"/>
      <c r="O3064" s="70"/>
      <c r="P3064" s="70"/>
      <c r="Q3064" s="92"/>
    </row>
    <row r="3065" spans="1:17" x14ac:dyDescent="0.2">
      <c r="A3065" s="363"/>
      <c r="B3065" s="348"/>
      <c r="C3065" s="372"/>
      <c r="D3065" s="350"/>
      <c r="E3065" s="350"/>
      <c r="F3065" s="351"/>
      <c r="G3065" s="350"/>
      <c r="H3065" s="350"/>
      <c r="I3065" s="354"/>
      <c r="J3065" s="353"/>
      <c r="K3065" s="353"/>
      <c r="L3065" s="354"/>
      <c r="M3065" s="353"/>
      <c r="N3065" s="371"/>
      <c r="O3065" s="70"/>
      <c r="P3065" s="70"/>
      <c r="Q3065" s="92"/>
    </row>
    <row r="3066" spans="1:17" x14ac:dyDescent="0.2">
      <c r="A3066" s="363"/>
      <c r="B3066" s="348"/>
      <c r="C3066" s="372"/>
      <c r="D3066" s="350"/>
      <c r="E3066" s="350"/>
      <c r="F3066" s="351"/>
      <c r="G3066" s="350"/>
      <c r="H3066" s="350"/>
      <c r="I3066" s="354"/>
      <c r="J3066" s="353"/>
      <c r="K3066" s="353"/>
      <c r="L3066" s="354"/>
      <c r="M3066" s="353"/>
      <c r="N3066" s="371"/>
      <c r="O3066" s="70"/>
      <c r="P3066" s="70"/>
      <c r="Q3066" s="92"/>
    </row>
    <row r="3067" spans="1:17" x14ac:dyDescent="0.2">
      <c r="A3067" s="363"/>
      <c r="B3067" s="348"/>
      <c r="C3067" s="372"/>
      <c r="D3067" s="350"/>
      <c r="E3067" s="350"/>
      <c r="F3067" s="351"/>
      <c r="G3067" s="350"/>
      <c r="H3067" s="350"/>
      <c r="I3067" s="354"/>
      <c r="J3067" s="353"/>
      <c r="K3067" s="353"/>
      <c r="L3067" s="354"/>
      <c r="M3067" s="353"/>
      <c r="N3067" s="371"/>
      <c r="O3067" s="70"/>
      <c r="P3067" s="70"/>
      <c r="Q3067" s="92"/>
    </row>
    <row r="3068" spans="1:17" x14ac:dyDescent="0.2">
      <c r="A3068" s="363"/>
      <c r="B3068" s="348"/>
      <c r="C3068" s="372"/>
      <c r="D3068" s="350"/>
      <c r="E3068" s="350"/>
      <c r="F3068" s="351"/>
      <c r="G3068" s="350"/>
      <c r="H3068" s="350"/>
      <c r="I3068" s="354"/>
      <c r="J3068" s="353"/>
      <c r="K3068" s="353"/>
      <c r="L3068" s="354"/>
      <c r="M3068" s="353"/>
      <c r="N3068" s="371"/>
      <c r="O3068" s="70"/>
      <c r="P3068" s="70"/>
      <c r="Q3068" s="92"/>
    </row>
    <row r="3069" spans="1:17" x14ac:dyDescent="0.2">
      <c r="A3069" s="363"/>
      <c r="B3069" s="348"/>
      <c r="C3069" s="372"/>
      <c r="D3069" s="350"/>
      <c r="E3069" s="350"/>
      <c r="F3069" s="351"/>
      <c r="G3069" s="350"/>
      <c r="H3069" s="350"/>
      <c r="I3069" s="354"/>
      <c r="J3069" s="353"/>
      <c r="K3069" s="353"/>
      <c r="L3069" s="354"/>
      <c r="M3069" s="353"/>
      <c r="N3069" s="371"/>
      <c r="O3069" s="70"/>
      <c r="P3069" s="70"/>
      <c r="Q3069" s="92"/>
    </row>
    <row r="3070" spans="1:17" x14ac:dyDescent="0.2">
      <c r="A3070" s="363"/>
      <c r="B3070" s="348"/>
      <c r="C3070" s="372"/>
      <c r="D3070" s="350"/>
      <c r="E3070" s="350"/>
      <c r="F3070" s="351"/>
      <c r="G3070" s="350"/>
      <c r="H3070" s="350"/>
      <c r="I3070" s="354"/>
      <c r="J3070" s="353"/>
      <c r="K3070" s="353"/>
      <c r="L3070" s="354"/>
      <c r="M3070" s="353"/>
      <c r="N3070" s="371"/>
      <c r="O3070" s="70"/>
      <c r="P3070" s="70"/>
      <c r="Q3070" s="92"/>
    </row>
    <row r="3071" spans="1:17" x14ac:dyDescent="0.2">
      <c r="A3071" s="363"/>
      <c r="B3071" s="348"/>
      <c r="C3071" s="372"/>
      <c r="D3071" s="350"/>
      <c r="E3071" s="350"/>
      <c r="F3071" s="351"/>
      <c r="G3071" s="350"/>
      <c r="H3071" s="350"/>
      <c r="I3071" s="354"/>
      <c r="J3071" s="353"/>
      <c r="K3071" s="353"/>
      <c r="L3071" s="354"/>
      <c r="M3071" s="353"/>
      <c r="N3071" s="371"/>
      <c r="O3071" s="70"/>
      <c r="P3071" s="70"/>
      <c r="Q3071" s="92"/>
    </row>
    <row r="3072" spans="1:17" x14ac:dyDescent="0.2">
      <c r="A3072" s="363"/>
      <c r="B3072" s="348"/>
      <c r="C3072" s="372"/>
      <c r="D3072" s="350"/>
      <c r="E3072" s="350"/>
      <c r="F3072" s="351"/>
      <c r="G3072" s="350"/>
      <c r="H3072" s="350"/>
      <c r="I3072" s="354"/>
      <c r="J3072" s="353"/>
      <c r="K3072" s="353"/>
      <c r="L3072" s="354"/>
      <c r="M3072" s="353"/>
      <c r="N3072" s="371"/>
      <c r="O3072" s="70"/>
      <c r="P3072" s="70"/>
      <c r="Q3072" s="92"/>
    </row>
    <row r="3073" spans="1:17" x14ac:dyDescent="0.2">
      <c r="A3073" s="363"/>
      <c r="B3073" s="348"/>
      <c r="C3073" s="372"/>
      <c r="D3073" s="350"/>
      <c r="E3073" s="350"/>
      <c r="F3073" s="351"/>
      <c r="G3073" s="350"/>
      <c r="H3073" s="350"/>
      <c r="I3073" s="354"/>
      <c r="J3073" s="353"/>
      <c r="K3073" s="353"/>
      <c r="L3073" s="354"/>
      <c r="M3073" s="353"/>
      <c r="N3073" s="371"/>
      <c r="O3073" s="70"/>
      <c r="P3073" s="70"/>
      <c r="Q3073" s="92"/>
    </row>
    <row r="3074" spans="1:17" x14ac:dyDescent="0.2">
      <c r="A3074" s="363"/>
      <c r="B3074" s="348"/>
      <c r="C3074" s="372"/>
      <c r="D3074" s="350"/>
      <c r="E3074" s="350"/>
      <c r="F3074" s="351"/>
      <c r="G3074" s="350"/>
      <c r="H3074" s="350"/>
      <c r="I3074" s="354"/>
      <c r="J3074" s="353"/>
      <c r="K3074" s="353"/>
      <c r="L3074" s="354"/>
      <c r="M3074" s="353"/>
      <c r="N3074" s="371"/>
      <c r="O3074" s="70"/>
      <c r="P3074" s="70"/>
      <c r="Q3074" s="92"/>
    </row>
    <row r="3075" spans="1:17" x14ac:dyDescent="0.2">
      <c r="A3075" s="363"/>
      <c r="B3075" s="348"/>
      <c r="C3075" s="372"/>
      <c r="D3075" s="350"/>
      <c r="E3075" s="350"/>
      <c r="F3075" s="351"/>
      <c r="G3075" s="350"/>
      <c r="H3075" s="350"/>
      <c r="I3075" s="354"/>
      <c r="J3075" s="353"/>
      <c r="K3075" s="353"/>
      <c r="L3075" s="354"/>
      <c r="M3075" s="353"/>
      <c r="N3075" s="371"/>
      <c r="O3075" s="70"/>
      <c r="P3075" s="70"/>
      <c r="Q3075" s="92"/>
    </row>
    <row r="3076" spans="1:17" x14ac:dyDescent="0.2">
      <c r="A3076" s="363"/>
      <c r="B3076" s="348"/>
      <c r="C3076" s="372"/>
      <c r="D3076" s="350"/>
      <c r="E3076" s="350"/>
      <c r="F3076" s="351"/>
      <c r="G3076" s="350"/>
      <c r="H3076" s="350"/>
      <c r="I3076" s="354"/>
      <c r="J3076" s="353"/>
      <c r="K3076" s="353"/>
      <c r="L3076" s="354"/>
      <c r="M3076" s="353"/>
      <c r="N3076" s="371"/>
      <c r="O3076" s="70"/>
      <c r="P3076" s="70"/>
      <c r="Q3076" s="92"/>
    </row>
    <row r="3077" spans="1:17" x14ac:dyDescent="0.2">
      <c r="A3077" s="363"/>
      <c r="B3077" s="348"/>
      <c r="C3077" s="372"/>
      <c r="D3077" s="350"/>
      <c r="E3077" s="350"/>
      <c r="F3077" s="351"/>
      <c r="G3077" s="350"/>
      <c r="H3077" s="350"/>
      <c r="I3077" s="354"/>
      <c r="J3077" s="353"/>
      <c r="K3077" s="353"/>
      <c r="L3077" s="354"/>
      <c r="M3077" s="353"/>
      <c r="N3077" s="371"/>
      <c r="O3077" s="70"/>
      <c r="P3077" s="70"/>
      <c r="Q3077" s="92"/>
    </row>
    <row r="3078" spans="1:17" x14ac:dyDescent="0.2">
      <c r="A3078" s="363"/>
      <c r="B3078" s="348"/>
      <c r="C3078" s="372"/>
      <c r="D3078" s="350"/>
      <c r="E3078" s="350"/>
      <c r="F3078" s="351"/>
      <c r="G3078" s="350"/>
      <c r="H3078" s="350"/>
      <c r="I3078" s="354"/>
      <c r="J3078" s="353"/>
      <c r="K3078" s="353"/>
      <c r="L3078" s="354"/>
      <c r="M3078" s="353"/>
      <c r="N3078" s="371"/>
      <c r="O3078" s="70"/>
      <c r="P3078" s="70"/>
      <c r="Q3078" s="92"/>
    </row>
    <row r="3079" spans="1:17" x14ac:dyDescent="0.2">
      <c r="A3079" s="363"/>
      <c r="B3079" s="348"/>
      <c r="C3079" s="372"/>
      <c r="D3079" s="350"/>
      <c r="E3079" s="350"/>
      <c r="F3079" s="351"/>
      <c r="G3079" s="350"/>
      <c r="H3079" s="350"/>
      <c r="I3079" s="354"/>
      <c r="J3079" s="353"/>
      <c r="K3079" s="353"/>
      <c r="L3079" s="354"/>
      <c r="M3079" s="353"/>
      <c r="N3079" s="371"/>
      <c r="O3079" s="70"/>
      <c r="P3079" s="70"/>
      <c r="Q3079" s="92"/>
    </row>
    <row r="3080" spans="1:17" x14ac:dyDescent="0.2">
      <c r="A3080" s="363"/>
      <c r="B3080" s="348"/>
      <c r="C3080" s="372"/>
      <c r="D3080" s="350"/>
      <c r="E3080" s="350"/>
      <c r="F3080" s="351"/>
      <c r="G3080" s="350"/>
      <c r="H3080" s="350"/>
      <c r="I3080" s="354"/>
      <c r="J3080" s="353"/>
      <c r="K3080" s="353"/>
      <c r="L3080" s="354"/>
      <c r="M3080" s="353"/>
      <c r="N3080" s="371"/>
      <c r="O3080" s="70"/>
      <c r="P3080" s="70"/>
      <c r="Q3080" s="92"/>
    </row>
    <row r="3081" spans="1:17" x14ac:dyDescent="0.2">
      <c r="A3081" s="363"/>
      <c r="B3081" s="348"/>
      <c r="C3081" s="372"/>
      <c r="D3081" s="350"/>
      <c r="E3081" s="350"/>
      <c r="F3081" s="351"/>
      <c r="G3081" s="350"/>
      <c r="H3081" s="350"/>
      <c r="I3081" s="354"/>
      <c r="J3081" s="353"/>
      <c r="K3081" s="353"/>
      <c r="L3081" s="354"/>
      <c r="M3081" s="353"/>
      <c r="N3081" s="371"/>
      <c r="O3081" s="70"/>
      <c r="P3081" s="70"/>
      <c r="Q3081" s="92"/>
    </row>
    <row r="3082" spans="1:17" x14ac:dyDescent="0.2">
      <c r="A3082" s="363"/>
      <c r="B3082" s="348"/>
      <c r="C3082" s="372"/>
      <c r="D3082" s="350"/>
      <c r="E3082" s="350"/>
      <c r="F3082" s="351"/>
      <c r="G3082" s="350"/>
      <c r="H3082" s="350"/>
      <c r="I3082" s="354"/>
      <c r="J3082" s="353"/>
      <c r="K3082" s="353"/>
      <c r="L3082" s="354"/>
      <c r="M3082" s="353"/>
      <c r="N3082" s="371"/>
      <c r="O3082" s="70"/>
      <c r="P3082" s="70"/>
      <c r="Q3082" s="92"/>
    </row>
    <row r="3083" spans="1:17" x14ac:dyDescent="0.2">
      <c r="A3083" s="363"/>
      <c r="B3083" s="348"/>
      <c r="C3083" s="372"/>
      <c r="D3083" s="350"/>
      <c r="E3083" s="350"/>
      <c r="F3083" s="351"/>
      <c r="G3083" s="350"/>
      <c r="H3083" s="350"/>
      <c r="I3083" s="354"/>
      <c r="J3083" s="353"/>
      <c r="K3083" s="353"/>
      <c r="L3083" s="354"/>
      <c r="M3083" s="353"/>
      <c r="N3083" s="371"/>
      <c r="O3083" s="70"/>
      <c r="P3083" s="70"/>
      <c r="Q3083" s="92"/>
    </row>
    <row r="3084" spans="1:17" x14ac:dyDescent="0.2">
      <c r="A3084" s="363"/>
      <c r="B3084" s="348"/>
      <c r="C3084" s="372"/>
      <c r="D3084" s="350"/>
      <c r="E3084" s="350"/>
      <c r="F3084" s="351"/>
      <c r="G3084" s="350"/>
      <c r="H3084" s="350"/>
      <c r="I3084" s="354"/>
      <c r="J3084" s="353"/>
      <c r="K3084" s="353"/>
      <c r="L3084" s="354"/>
      <c r="M3084" s="353"/>
      <c r="N3084" s="371"/>
      <c r="O3084" s="70"/>
      <c r="P3084" s="70"/>
      <c r="Q3084" s="92"/>
    </row>
    <row r="3085" spans="1:17" x14ac:dyDescent="0.2">
      <c r="A3085" s="363"/>
      <c r="B3085" s="348"/>
      <c r="C3085" s="372"/>
      <c r="D3085" s="350"/>
      <c r="E3085" s="350"/>
      <c r="F3085" s="351"/>
      <c r="G3085" s="350"/>
      <c r="H3085" s="350"/>
      <c r="I3085" s="354"/>
      <c r="J3085" s="353"/>
      <c r="K3085" s="353"/>
      <c r="L3085" s="354"/>
      <c r="M3085" s="353"/>
      <c r="N3085" s="371"/>
      <c r="O3085" s="70"/>
      <c r="P3085" s="70"/>
      <c r="Q3085" s="92"/>
    </row>
    <row r="3086" spans="1:17" x14ac:dyDescent="0.2">
      <c r="A3086" s="363"/>
      <c r="B3086" s="348"/>
      <c r="C3086" s="372"/>
      <c r="D3086" s="350"/>
      <c r="E3086" s="350"/>
      <c r="F3086" s="351"/>
      <c r="G3086" s="350"/>
      <c r="H3086" s="350"/>
      <c r="I3086" s="354"/>
      <c r="J3086" s="353"/>
      <c r="K3086" s="353"/>
      <c r="L3086" s="354"/>
      <c r="M3086" s="353"/>
      <c r="N3086" s="371"/>
      <c r="O3086" s="70"/>
      <c r="P3086" s="70"/>
      <c r="Q3086" s="92"/>
    </row>
    <row r="3087" spans="1:17" x14ac:dyDescent="0.2">
      <c r="A3087" s="363"/>
      <c r="B3087" s="348"/>
      <c r="C3087" s="372"/>
      <c r="D3087" s="350"/>
      <c r="E3087" s="350"/>
      <c r="F3087" s="351"/>
      <c r="G3087" s="350"/>
      <c r="H3087" s="350"/>
      <c r="I3087" s="354"/>
      <c r="J3087" s="353"/>
      <c r="K3087" s="353"/>
      <c r="L3087" s="354"/>
      <c r="M3087" s="353"/>
      <c r="N3087" s="371"/>
      <c r="O3087" s="70"/>
      <c r="P3087" s="70"/>
      <c r="Q3087" s="92"/>
    </row>
    <row r="3088" spans="1:17" x14ac:dyDescent="0.2">
      <c r="A3088" s="363"/>
      <c r="B3088" s="348"/>
      <c r="C3088" s="372"/>
      <c r="D3088" s="350"/>
      <c r="E3088" s="350"/>
      <c r="F3088" s="351"/>
      <c r="G3088" s="350"/>
      <c r="H3088" s="350"/>
      <c r="I3088" s="354"/>
      <c r="J3088" s="353"/>
      <c r="K3088" s="353"/>
      <c r="L3088" s="354"/>
      <c r="M3088" s="353"/>
      <c r="N3088" s="371"/>
      <c r="O3088" s="70"/>
      <c r="P3088" s="70"/>
      <c r="Q3088" s="92"/>
    </row>
    <row r="3089" spans="1:17" x14ac:dyDescent="0.2">
      <c r="A3089" s="363"/>
      <c r="B3089" s="348"/>
      <c r="C3089" s="372"/>
      <c r="D3089" s="350"/>
      <c r="E3089" s="350"/>
      <c r="F3089" s="351"/>
      <c r="G3089" s="350"/>
      <c r="H3089" s="350"/>
      <c r="I3089" s="354"/>
      <c r="J3089" s="353"/>
      <c r="K3089" s="353"/>
      <c r="L3089" s="354"/>
      <c r="M3089" s="353"/>
      <c r="N3089" s="371"/>
      <c r="O3089" s="70"/>
      <c r="P3089" s="70"/>
      <c r="Q3089" s="92"/>
    </row>
    <row r="3090" spans="1:17" x14ac:dyDescent="0.2">
      <c r="A3090" s="363"/>
      <c r="B3090" s="348"/>
      <c r="C3090" s="372"/>
      <c r="D3090" s="350"/>
      <c r="E3090" s="350"/>
      <c r="F3090" s="351"/>
      <c r="G3090" s="350"/>
      <c r="H3090" s="350"/>
      <c r="I3090" s="354"/>
      <c r="J3090" s="353"/>
      <c r="K3090" s="353"/>
      <c r="L3090" s="354"/>
      <c r="M3090" s="353"/>
      <c r="N3090" s="371"/>
      <c r="O3090" s="70"/>
      <c r="P3090" s="70"/>
      <c r="Q3090" s="92"/>
    </row>
    <row r="3091" spans="1:17" x14ac:dyDescent="0.2">
      <c r="A3091" s="363"/>
      <c r="B3091" s="348"/>
      <c r="C3091" s="372"/>
      <c r="D3091" s="350"/>
      <c r="E3091" s="350"/>
      <c r="F3091" s="351"/>
      <c r="G3091" s="350"/>
      <c r="H3091" s="350"/>
      <c r="I3091" s="354"/>
      <c r="J3091" s="353"/>
      <c r="K3091" s="353"/>
      <c r="L3091" s="354"/>
      <c r="M3091" s="353"/>
      <c r="N3091" s="371"/>
      <c r="O3091" s="70"/>
      <c r="P3091" s="70"/>
      <c r="Q3091" s="92"/>
    </row>
    <row r="3092" spans="1:17" x14ac:dyDescent="0.2">
      <c r="A3092" s="363"/>
      <c r="B3092" s="348"/>
      <c r="C3092" s="372"/>
      <c r="D3092" s="350"/>
      <c r="E3092" s="350"/>
      <c r="F3092" s="351"/>
      <c r="G3092" s="350"/>
      <c r="H3092" s="350"/>
      <c r="I3092" s="354"/>
      <c r="J3092" s="353"/>
      <c r="K3092" s="353"/>
      <c r="L3092" s="354"/>
      <c r="M3092" s="353"/>
      <c r="N3092" s="371"/>
      <c r="O3092" s="70"/>
      <c r="P3092" s="70"/>
      <c r="Q3092" s="92"/>
    </row>
    <row r="3093" spans="1:17" x14ac:dyDescent="0.2">
      <c r="A3093" s="363"/>
      <c r="B3093" s="348"/>
      <c r="C3093" s="372"/>
      <c r="D3093" s="350"/>
      <c r="E3093" s="350"/>
      <c r="F3093" s="351"/>
      <c r="G3093" s="350"/>
      <c r="H3093" s="350"/>
      <c r="I3093" s="354"/>
      <c r="J3093" s="353"/>
      <c r="K3093" s="353"/>
      <c r="L3093" s="354"/>
      <c r="M3093" s="353"/>
      <c r="N3093" s="371"/>
      <c r="O3093" s="70"/>
      <c r="P3093" s="70"/>
      <c r="Q3093" s="92"/>
    </row>
    <row r="3094" spans="1:17" x14ac:dyDescent="0.2">
      <c r="A3094" s="363"/>
      <c r="B3094" s="348"/>
      <c r="C3094" s="372"/>
      <c r="D3094" s="350"/>
      <c r="E3094" s="350"/>
      <c r="F3094" s="351"/>
      <c r="G3094" s="350"/>
      <c r="H3094" s="350"/>
      <c r="I3094" s="354"/>
      <c r="J3094" s="353"/>
      <c r="K3094" s="353"/>
      <c r="L3094" s="354"/>
      <c r="M3094" s="353"/>
      <c r="N3094" s="371"/>
      <c r="O3094" s="70"/>
      <c r="P3094" s="70"/>
      <c r="Q3094" s="92"/>
    </row>
    <row r="3095" spans="1:17" x14ac:dyDescent="0.2">
      <c r="A3095" s="363"/>
      <c r="B3095" s="348"/>
      <c r="C3095" s="372"/>
      <c r="D3095" s="350"/>
      <c r="E3095" s="350"/>
      <c r="F3095" s="351"/>
      <c r="G3095" s="350"/>
      <c r="H3095" s="350"/>
      <c r="I3095" s="354"/>
      <c r="J3095" s="353"/>
      <c r="K3095" s="353"/>
      <c r="L3095" s="354"/>
      <c r="M3095" s="353"/>
      <c r="N3095" s="371"/>
      <c r="O3095" s="70"/>
      <c r="P3095" s="70"/>
      <c r="Q3095" s="92"/>
    </row>
    <row r="3096" spans="1:17" x14ac:dyDescent="0.2">
      <c r="A3096" s="363"/>
      <c r="B3096" s="348"/>
      <c r="C3096" s="372"/>
      <c r="D3096" s="350"/>
      <c r="E3096" s="350"/>
      <c r="F3096" s="351"/>
      <c r="G3096" s="350"/>
      <c r="H3096" s="350"/>
      <c r="I3096" s="354"/>
      <c r="J3096" s="353"/>
      <c r="K3096" s="353"/>
      <c r="L3096" s="354"/>
      <c r="M3096" s="353"/>
      <c r="N3096" s="371"/>
      <c r="O3096" s="70"/>
      <c r="P3096" s="70"/>
      <c r="Q3096" s="92"/>
    </row>
    <row r="3097" spans="1:17" x14ac:dyDescent="0.2">
      <c r="A3097" s="363"/>
      <c r="B3097" s="348"/>
      <c r="C3097" s="372"/>
      <c r="D3097" s="350"/>
      <c r="E3097" s="350"/>
      <c r="F3097" s="351"/>
      <c r="G3097" s="350"/>
      <c r="H3097" s="350"/>
      <c r="I3097" s="354"/>
      <c r="J3097" s="353"/>
      <c r="K3097" s="353"/>
      <c r="L3097" s="354"/>
      <c r="M3097" s="353"/>
      <c r="N3097" s="371"/>
      <c r="O3097" s="70"/>
      <c r="P3097" s="70"/>
      <c r="Q3097" s="92"/>
    </row>
    <row r="3098" spans="1:17" x14ac:dyDescent="0.2">
      <c r="A3098" s="363"/>
      <c r="B3098" s="348"/>
      <c r="C3098" s="372"/>
      <c r="D3098" s="350"/>
      <c r="E3098" s="350"/>
      <c r="F3098" s="351"/>
      <c r="G3098" s="350"/>
      <c r="H3098" s="350"/>
      <c r="I3098" s="354"/>
      <c r="J3098" s="353"/>
      <c r="K3098" s="353"/>
      <c r="L3098" s="354"/>
      <c r="M3098" s="353"/>
      <c r="N3098" s="371"/>
      <c r="O3098" s="70"/>
      <c r="P3098" s="70"/>
      <c r="Q3098" s="92"/>
    </row>
    <row r="3099" spans="1:17" x14ac:dyDescent="0.2">
      <c r="A3099" s="363"/>
      <c r="B3099" s="348"/>
      <c r="C3099" s="372"/>
      <c r="D3099" s="350"/>
      <c r="E3099" s="350"/>
      <c r="F3099" s="351"/>
      <c r="G3099" s="350"/>
      <c r="H3099" s="350"/>
      <c r="I3099" s="354"/>
      <c r="J3099" s="353"/>
      <c r="K3099" s="353"/>
      <c r="L3099" s="354"/>
      <c r="M3099" s="353"/>
      <c r="N3099" s="371"/>
      <c r="O3099" s="70"/>
      <c r="P3099" s="70"/>
      <c r="Q3099" s="92"/>
    </row>
    <row r="3100" spans="1:17" x14ac:dyDescent="0.2">
      <c r="A3100" s="363"/>
      <c r="B3100" s="348"/>
      <c r="C3100" s="372"/>
      <c r="D3100" s="350"/>
      <c r="E3100" s="350"/>
      <c r="F3100" s="351"/>
      <c r="G3100" s="350"/>
      <c r="H3100" s="350"/>
      <c r="I3100" s="354"/>
      <c r="J3100" s="353"/>
      <c r="K3100" s="353"/>
      <c r="L3100" s="354"/>
      <c r="M3100" s="353"/>
      <c r="N3100" s="371"/>
      <c r="O3100" s="70"/>
      <c r="P3100" s="70"/>
      <c r="Q3100" s="92"/>
    </row>
    <row r="3101" spans="1:17" x14ac:dyDescent="0.2">
      <c r="A3101" s="363"/>
      <c r="B3101" s="348"/>
      <c r="C3101" s="372"/>
      <c r="D3101" s="350"/>
      <c r="E3101" s="350"/>
      <c r="F3101" s="351"/>
      <c r="G3101" s="350"/>
      <c r="H3101" s="350"/>
      <c r="I3101" s="354"/>
      <c r="J3101" s="353"/>
      <c r="K3101" s="353"/>
      <c r="L3101" s="354"/>
      <c r="M3101" s="353"/>
      <c r="N3101" s="371"/>
      <c r="O3101" s="70"/>
      <c r="P3101" s="70"/>
      <c r="Q3101" s="92"/>
    </row>
    <row r="3102" spans="1:17" x14ac:dyDescent="0.2">
      <c r="A3102" s="363"/>
      <c r="B3102" s="348"/>
      <c r="C3102" s="372"/>
      <c r="D3102" s="350"/>
      <c r="E3102" s="350"/>
      <c r="F3102" s="351"/>
      <c r="G3102" s="350"/>
      <c r="H3102" s="350"/>
      <c r="I3102" s="354"/>
      <c r="J3102" s="353"/>
      <c r="K3102" s="353"/>
      <c r="L3102" s="354"/>
      <c r="M3102" s="353"/>
      <c r="N3102" s="371"/>
      <c r="O3102" s="70"/>
      <c r="P3102" s="70"/>
      <c r="Q3102" s="92"/>
    </row>
    <row r="3103" spans="1:17" x14ac:dyDescent="0.2">
      <c r="A3103" s="363"/>
      <c r="B3103" s="348"/>
      <c r="C3103" s="372"/>
      <c r="D3103" s="350"/>
      <c r="E3103" s="350"/>
      <c r="F3103" s="351"/>
      <c r="G3103" s="350"/>
      <c r="H3103" s="350"/>
      <c r="I3103" s="354"/>
      <c r="J3103" s="353"/>
      <c r="K3103" s="353"/>
      <c r="L3103" s="354"/>
      <c r="M3103" s="353"/>
      <c r="N3103" s="371"/>
      <c r="O3103" s="70"/>
      <c r="P3103" s="70"/>
      <c r="Q3103" s="92"/>
    </row>
    <row r="3104" spans="1:17" x14ac:dyDescent="0.2">
      <c r="A3104" s="363"/>
      <c r="B3104" s="348"/>
      <c r="C3104" s="372"/>
      <c r="D3104" s="350"/>
      <c r="E3104" s="350"/>
      <c r="F3104" s="351"/>
      <c r="G3104" s="350"/>
      <c r="H3104" s="350"/>
      <c r="I3104" s="354"/>
      <c r="J3104" s="353"/>
      <c r="K3104" s="353"/>
      <c r="L3104" s="354"/>
      <c r="M3104" s="353"/>
      <c r="N3104" s="371"/>
      <c r="O3104" s="70"/>
      <c r="P3104" s="70"/>
      <c r="Q3104" s="92"/>
    </row>
    <row r="3105" spans="1:17" x14ac:dyDescent="0.2">
      <c r="A3105" s="363"/>
      <c r="B3105" s="348"/>
      <c r="C3105" s="372"/>
      <c r="D3105" s="350"/>
      <c r="E3105" s="350"/>
      <c r="F3105" s="351"/>
      <c r="G3105" s="350"/>
      <c r="H3105" s="350"/>
      <c r="I3105" s="354"/>
      <c r="J3105" s="353"/>
      <c r="K3105" s="353"/>
      <c r="L3105" s="354"/>
      <c r="M3105" s="353"/>
      <c r="N3105" s="371"/>
      <c r="O3105" s="70"/>
      <c r="P3105" s="70"/>
      <c r="Q3105" s="92"/>
    </row>
    <row r="3106" spans="1:17" x14ac:dyDescent="0.2">
      <c r="A3106" s="363"/>
      <c r="B3106" s="348"/>
      <c r="C3106" s="372"/>
      <c r="D3106" s="350"/>
      <c r="E3106" s="350"/>
      <c r="F3106" s="351"/>
      <c r="G3106" s="350"/>
      <c r="H3106" s="350"/>
      <c r="I3106" s="354"/>
      <c r="J3106" s="353"/>
      <c r="K3106" s="353"/>
      <c r="L3106" s="354"/>
      <c r="M3106" s="353"/>
      <c r="N3106" s="371"/>
      <c r="O3106" s="70"/>
      <c r="P3106" s="70"/>
      <c r="Q3106" s="92"/>
    </row>
    <row r="3107" spans="1:17" x14ac:dyDescent="0.2">
      <c r="A3107" s="363"/>
      <c r="B3107" s="348"/>
      <c r="C3107" s="372"/>
      <c r="D3107" s="350"/>
      <c r="E3107" s="350"/>
      <c r="F3107" s="351"/>
      <c r="G3107" s="350"/>
      <c r="H3107" s="350"/>
      <c r="I3107" s="354"/>
      <c r="J3107" s="353"/>
      <c r="K3107" s="353"/>
      <c r="L3107" s="354"/>
      <c r="M3107" s="353"/>
      <c r="N3107" s="371"/>
      <c r="O3107" s="70"/>
      <c r="P3107" s="70"/>
      <c r="Q3107" s="92"/>
    </row>
    <row r="3108" spans="1:17" x14ac:dyDescent="0.2">
      <c r="A3108" s="363"/>
      <c r="B3108" s="348"/>
      <c r="C3108" s="372"/>
      <c r="D3108" s="350"/>
      <c r="E3108" s="350"/>
      <c r="F3108" s="351"/>
      <c r="G3108" s="350"/>
      <c r="H3108" s="350"/>
      <c r="I3108" s="354"/>
      <c r="J3108" s="353"/>
      <c r="K3108" s="353"/>
      <c r="L3108" s="354"/>
      <c r="M3108" s="353"/>
      <c r="N3108" s="371"/>
      <c r="O3108" s="70"/>
      <c r="P3108" s="70"/>
      <c r="Q3108" s="92"/>
    </row>
    <row r="3109" spans="1:17" x14ac:dyDescent="0.2">
      <c r="A3109" s="363"/>
      <c r="B3109" s="348"/>
      <c r="C3109" s="372"/>
      <c r="D3109" s="350"/>
      <c r="E3109" s="350"/>
      <c r="F3109" s="351"/>
      <c r="G3109" s="350"/>
      <c r="H3109" s="350"/>
      <c r="I3109" s="354"/>
      <c r="J3109" s="353"/>
      <c r="K3109" s="353"/>
      <c r="L3109" s="354"/>
      <c r="M3109" s="353"/>
      <c r="N3109" s="371"/>
      <c r="O3109" s="70"/>
      <c r="P3109" s="70"/>
      <c r="Q3109" s="92"/>
    </row>
    <row r="3110" spans="1:17" x14ac:dyDescent="0.2">
      <c r="A3110" s="363"/>
      <c r="B3110" s="348"/>
      <c r="C3110" s="372"/>
      <c r="D3110" s="350"/>
      <c r="E3110" s="350"/>
      <c r="F3110" s="351"/>
      <c r="G3110" s="350"/>
      <c r="H3110" s="350"/>
      <c r="I3110" s="354"/>
      <c r="J3110" s="353"/>
      <c r="K3110" s="353"/>
      <c r="L3110" s="354"/>
      <c r="M3110" s="353"/>
      <c r="N3110" s="371"/>
      <c r="O3110" s="70"/>
      <c r="P3110" s="70"/>
      <c r="Q3110" s="92"/>
    </row>
    <row r="3111" spans="1:17" x14ac:dyDescent="0.2">
      <c r="A3111" s="363"/>
      <c r="B3111" s="348"/>
      <c r="C3111" s="372"/>
      <c r="D3111" s="350"/>
      <c r="E3111" s="350"/>
      <c r="F3111" s="351"/>
      <c r="G3111" s="350"/>
      <c r="H3111" s="350"/>
      <c r="I3111" s="354"/>
      <c r="J3111" s="353"/>
      <c r="K3111" s="353"/>
      <c r="L3111" s="354"/>
      <c r="M3111" s="353"/>
      <c r="N3111" s="371"/>
      <c r="O3111" s="70"/>
      <c r="P3111" s="70"/>
      <c r="Q3111" s="92"/>
    </row>
    <row r="3112" spans="1:17" x14ac:dyDescent="0.2">
      <c r="A3112" s="363"/>
      <c r="B3112" s="348"/>
      <c r="C3112" s="372"/>
      <c r="D3112" s="350"/>
      <c r="E3112" s="350"/>
      <c r="F3112" s="351"/>
      <c r="G3112" s="350"/>
      <c r="H3112" s="350"/>
      <c r="I3112" s="354"/>
      <c r="J3112" s="353"/>
      <c r="K3112" s="353"/>
      <c r="L3112" s="354"/>
      <c r="M3112" s="353"/>
      <c r="N3112" s="371"/>
      <c r="O3112" s="70"/>
      <c r="P3112" s="70"/>
      <c r="Q3112" s="92"/>
    </row>
    <row r="3113" spans="1:17" x14ac:dyDescent="0.2">
      <c r="A3113" s="363"/>
      <c r="B3113" s="348"/>
      <c r="C3113" s="372"/>
      <c r="D3113" s="350"/>
      <c r="E3113" s="350"/>
      <c r="F3113" s="351"/>
      <c r="G3113" s="350"/>
      <c r="H3113" s="350"/>
      <c r="I3113" s="354"/>
      <c r="J3113" s="353"/>
      <c r="K3113" s="353"/>
      <c r="L3113" s="354"/>
      <c r="M3113" s="353"/>
      <c r="N3113" s="371"/>
      <c r="O3113" s="70"/>
      <c r="P3113" s="70"/>
      <c r="Q3113" s="92"/>
    </row>
    <row r="3114" spans="1:17" x14ac:dyDescent="0.2">
      <c r="A3114" s="363"/>
      <c r="B3114" s="348"/>
      <c r="C3114" s="372"/>
      <c r="D3114" s="350"/>
      <c r="E3114" s="350"/>
      <c r="F3114" s="351"/>
      <c r="G3114" s="350"/>
      <c r="H3114" s="350"/>
      <c r="I3114" s="354"/>
      <c r="J3114" s="353"/>
      <c r="K3114" s="353"/>
      <c r="L3114" s="354"/>
      <c r="M3114" s="353"/>
      <c r="N3114" s="371"/>
      <c r="O3114" s="70"/>
      <c r="P3114" s="70"/>
      <c r="Q3114" s="92"/>
    </row>
    <row r="3115" spans="1:17" x14ac:dyDescent="0.2">
      <c r="A3115" s="363"/>
      <c r="B3115" s="348"/>
      <c r="C3115" s="372"/>
      <c r="D3115" s="350"/>
      <c r="E3115" s="350"/>
      <c r="F3115" s="351"/>
      <c r="G3115" s="350"/>
      <c r="H3115" s="350"/>
      <c r="I3115" s="354"/>
      <c r="J3115" s="353"/>
      <c r="K3115" s="353"/>
      <c r="L3115" s="354"/>
      <c r="M3115" s="353"/>
      <c r="N3115" s="371"/>
      <c r="O3115" s="70"/>
      <c r="P3115" s="70"/>
      <c r="Q3115" s="92"/>
    </row>
    <row r="3116" spans="1:17" x14ac:dyDescent="0.2">
      <c r="A3116" s="363"/>
      <c r="B3116" s="348"/>
      <c r="C3116" s="372"/>
      <c r="D3116" s="350"/>
      <c r="E3116" s="350"/>
      <c r="F3116" s="351"/>
      <c r="G3116" s="350"/>
      <c r="H3116" s="350"/>
      <c r="I3116" s="354"/>
      <c r="J3116" s="353"/>
      <c r="K3116" s="353"/>
      <c r="L3116" s="354"/>
      <c r="M3116" s="353"/>
      <c r="N3116" s="371"/>
      <c r="O3116" s="70"/>
      <c r="P3116" s="70"/>
      <c r="Q3116" s="92"/>
    </row>
    <row r="3117" spans="1:17" x14ac:dyDescent="0.2">
      <c r="A3117" s="363"/>
      <c r="B3117" s="348"/>
      <c r="C3117" s="372"/>
      <c r="D3117" s="350"/>
      <c r="E3117" s="350"/>
      <c r="F3117" s="351"/>
      <c r="G3117" s="350"/>
      <c r="H3117" s="350"/>
      <c r="I3117" s="354"/>
      <c r="J3117" s="353"/>
      <c r="K3117" s="353"/>
      <c r="L3117" s="354"/>
      <c r="M3117" s="353"/>
      <c r="N3117" s="371"/>
      <c r="O3117" s="70"/>
      <c r="P3117" s="70"/>
      <c r="Q3117" s="92"/>
    </row>
    <row r="3118" spans="1:17" x14ac:dyDescent="0.2">
      <c r="A3118" s="363"/>
      <c r="B3118" s="348"/>
      <c r="C3118" s="372"/>
      <c r="D3118" s="350"/>
      <c r="E3118" s="350"/>
      <c r="F3118" s="351"/>
      <c r="G3118" s="350"/>
      <c r="H3118" s="350"/>
      <c r="I3118" s="354"/>
      <c r="J3118" s="353"/>
      <c r="K3118" s="353"/>
      <c r="L3118" s="354"/>
      <c r="M3118" s="353"/>
      <c r="N3118" s="371"/>
      <c r="O3118" s="70"/>
      <c r="P3118" s="70"/>
      <c r="Q3118" s="92"/>
    </row>
    <row r="3119" spans="1:17" x14ac:dyDescent="0.2">
      <c r="A3119" s="363"/>
      <c r="B3119" s="348"/>
      <c r="C3119" s="372"/>
      <c r="D3119" s="350"/>
      <c r="E3119" s="350"/>
      <c r="F3119" s="351"/>
      <c r="G3119" s="350"/>
      <c r="H3119" s="350"/>
      <c r="I3119" s="354"/>
      <c r="J3119" s="353"/>
      <c r="K3119" s="353"/>
      <c r="L3119" s="354"/>
      <c r="M3119" s="353"/>
      <c r="N3119" s="371"/>
      <c r="O3119" s="70"/>
      <c r="P3119" s="70"/>
      <c r="Q3119" s="92"/>
    </row>
    <row r="3120" spans="1:17" x14ac:dyDescent="0.2">
      <c r="A3120" s="363"/>
      <c r="B3120" s="348"/>
      <c r="C3120" s="372"/>
      <c r="D3120" s="350"/>
      <c r="E3120" s="350"/>
      <c r="F3120" s="351"/>
      <c r="G3120" s="350"/>
      <c r="H3120" s="350"/>
      <c r="I3120" s="354"/>
      <c r="J3120" s="353"/>
      <c r="K3120" s="353"/>
      <c r="L3120" s="354"/>
      <c r="M3120" s="353"/>
      <c r="N3120" s="371"/>
      <c r="O3120" s="70"/>
      <c r="P3120" s="70"/>
      <c r="Q3120" s="92"/>
    </row>
    <row r="3121" spans="1:17" x14ac:dyDescent="0.2">
      <c r="A3121" s="363"/>
      <c r="B3121" s="348"/>
      <c r="C3121" s="372"/>
      <c r="D3121" s="350"/>
      <c r="E3121" s="350"/>
      <c r="F3121" s="351"/>
      <c r="G3121" s="350"/>
      <c r="H3121" s="350"/>
      <c r="I3121" s="354"/>
      <c r="J3121" s="353"/>
      <c r="K3121" s="353"/>
      <c r="L3121" s="354"/>
      <c r="M3121" s="353"/>
      <c r="N3121" s="371"/>
      <c r="O3121" s="70"/>
      <c r="P3121" s="70"/>
      <c r="Q3121" s="92"/>
    </row>
    <row r="3122" spans="1:17" x14ac:dyDescent="0.2">
      <c r="A3122" s="363"/>
      <c r="B3122" s="348"/>
      <c r="C3122" s="372"/>
      <c r="D3122" s="350"/>
      <c r="E3122" s="350"/>
      <c r="F3122" s="351"/>
      <c r="G3122" s="350"/>
      <c r="H3122" s="350"/>
      <c r="I3122" s="354"/>
      <c r="J3122" s="353"/>
      <c r="K3122" s="353"/>
      <c r="L3122" s="354"/>
      <c r="M3122" s="353"/>
      <c r="N3122" s="371"/>
      <c r="O3122" s="70"/>
      <c r="P3122" s="70"/>
      <c r="Q3122" s="92"/>
    </row>
    <row r="3123" spans="1:17" x14ac:dyDescent="0.2">
      <c r="A3123" s="363"/>
      <c r="B3123" s="348"/>
      <c r="C3123" s="372"/>
      <c r="D3123" s="350"/>
      <c r="E3123" s="350"/>
      <c r="F3123" s="351"/>
      <c r="G3123" s="350"/>
      <c r="H3123" s="350"/>
      <c r="I3123" s="354"/>
      <c r="J3123" s="353"/>
      <c r="K3123" s="353"/>
      <c r="L3123" s="354"/>
      <c r="M3123" s="353"/>
      <c r="N3123" s="371"/>
      <c r="O3123" s="70"/>
      <c r="P3123" s="70"/>
      <c r="Q3123" s="92"/>
    </row>
    <row r="3124" spans="1:17" x14ac:dyDescent="0.2">
      <c r="A3124" s="363"/>
      <c r="B3124" s="348"/>
      <c r="C3124" s="372"/>
      <c r="D3124" s="350"/>
      <c r="E3124" s="350"/>
      <c r="F3124" s="351"/>
      <c r="G3124" s="350"/>
      <c r="H3124" s="350"/>
      <c r="I3124" s="354"/>
      <c r="J3124" s="353"/>
      <c r="K3124" s="353"/>
      <c r="L3124" s="354"/>
      <c r="M3124" s="353"/>
      <c r="N3124" s="371"/>
      <c r="O3124" s="70"/>
      <c r="P3124" s="70"/>
      <c r="Q3124" s="92"/>
    </row>
    <row r="3125" spans="1:17" x14ac:dyDescent="0.2">
      <c r="A3125" s="363"/>
      <c r="B3125" s="348"/>
      <c r="C3125" s="372"/>
      <c r="D3125" s="350"/>
      <c r="E3125" s="350"/>
      <c r="F3125" s="351"/>
      <c r="G3125" s="350"/>
      <c r="H3125" s="350"/>
      <c r="I3125" s="354"/>
      <c r="J3125" s="353"/>
      <c r="K3125" s="353"/>
      <c r="L3125" s="354"/>
      <c r="M3125" s="353"/>
      <c r="N3125" s="371"/>
      <c r="O3125" s="70"/>
      <c r="P3125" s="70"/>
      <c r="Q3125" s="92"/>
    </row>
    <row r="3126" spans="1:17" x14ac:dyDescent="0.2">
      <c r="A3126" s="363"/>
      <c r="B3126" s="348"/>
      <c r="C3126" s="372"/>
      <c r="D3126" s="350"/>
      <c r="E3126" s="350"/>
      <c r="F3126" s="351"/>
      <c r="G3126" s="350"/>
      <c r="H3126" s="350"/>
      <c r="I3126" s="354"/>
      <c r="J3126" s="353"/>
      <c r="K3126" s="353"/>
      <c r="L3126" s="354"/>
      <c r="M3126" s="353"/>
      <c r="N3126" s="371"/>
      <c r="O3126" s="70"/>
      <c r="P3126" s="70"/>
      <c r="Q3126" s="92"/>
    </row>
    <row r="3127" spans="1:17" x14ac:dyDescent="0.2">
      <c r="A3127" s="363"/>
      <c r="B3127" s="348"/>
      <c r="C3127" s="372"/>
      <c r="D3127" s="350"/>
      <c r="E3127" s="350"/>
      <c r="F3127" s="351"/>
      <c r="G3127" s="350"/>
      <c r="H3127" s="350"/>
      <c r="I3127" s="354"/>
      <c r="J3127" s="353"/>
      <c r="K3127" s="353"/>
      <c r="L3127" s="354"/>
      <c r="M3127" s="353"/>
      <c r="N3127" s="371"/>
      <c r="O3127" s="70"/>
      <c r="P3127" s="70"/>
      <c r="Q3127" s="92"/>
    </row>
    <row r="3128" spans="1:17" x14ac:dyDescent="0.2">
      <c r="A3128" s="363"/>
      <c r="B3128" s="348"/>
      <c r="C3128" s="372"/>
      <c r="D3128" s="350"/>
      <c r="E3128" s="350"/>
      <c r="F3128" s="351"/>
      <c r="G3128" s="350"/>
      <c r="H3128" s="350"/>
      <c r="I3128" s="354"/>
      <c r="J3128" s="353"/>
      <c r="K3128" s="353"/>
      <c r="L3128" s="354"/>
      <c r="M3128" s="353"/>
      <c r="N3128" s="371"/>
      <c r="O3128" s="70"/>
      <c r="P3128" s="70"/>
      <c r="Q3128" s="92"/>
    </row>
    <row r="3129" spans="1:17" x14ac:dyDescent="0.2">
      <c r="A3129" s="363"/>
      <c r="B3129" s="348"/>
      <c r="C3129" s="372"/>
      <c r="D3129" s="350"/>
      <c r="E3129" s="350"/>
      <c r="F3129" s="351"/>
      <c r="G3129" s="350"/>
      <c r="H3129" s="350"/>
      <c r="I3129" s="354"/>
      <c r="J3129" s="353"/>
      <c r="K3129" s="353"/>
      <c r="L3129" s="354"/>
      <c r="M3129" s="353"/>
      <c r="N3129" s="371"/>
      <c r="O3129" s="70"/>
      <c r="P3129" s="70"/>
      <c r="Q3129" s="92"/>
    </row>
    <row r="3130" spans="1:17" x14ac:dyDescent="0.2">
      <c r="A3130" s="363"/>
      <c r="B3130" s="348"/>
      <c r="C3130" s="372"/>
      <c r="D3130" s="350"/>
      <c r="E3130" s="350"/>
      <c r="F3130" s="351"/>
      <c r="G3130" s="350"/>
      <c r="H3130" s="350"/>
      <c r="I3130" s="354"/>
      <c r="J3130" s="353"/>
      <c r="K3130" s="353"/>
      <c r="L3130" s="354"/>
      <c r="M3130" s="353"/>
      <c r="N3130" s="371"/>
      <c r="O3130" s="70"/>
      <c r="P3130" s="70"/>
      <c r="Q3130" s="92"/>
    </row>
    <row r="3131" spans="1:17" x14ac:dyDescent="0.2">
      <c r="A3131" s="363"/>
      <c r="B3131" s="348"/>
      <c r="C3131" s="372"/>
      <c r="D3131" s="350"/>
      <c r="E3131" s="350"/>
      <c r="F3131" s="351"/>
      <c r="G3131" s="350"/>
      <c r="H3131" s="350"/>
      <c r="I3131" s="354"/>
      <c r="J3131" s="353"/>
      <c r="K3131" s="353"/>
      <c r="L3131" s="354"/>
      <c r="M3131" s="353"/>
      <c r="N3131" s="371"/>
      <c r="O3131" s="70"/>
      <c r="P3131" s="70"/>
      <c r="Q3131" s="92"/>
    </row>
    <row r="3132" spans="1:17" x14ac:dyDescent="0.2">
      <c r="A3132" s="363"/>
      <c r="B3132" s="348"/>
      <c r="C3132" s="372"/>
      <c r="D3132" s="350"/>
      <c r="E3132" s="350"/>
      <c r="F3132" s="351"/>
      <c r="G3132" s="350"/>
      <c r="H3132" s="350"/>
      <c r="I3132" s="354"/>
      <c r="J3132" s="353"/>
      <c r="K3132" s="353"/>
      <c r="L3132" s="354"/>
      <c r="M3132" s="353"/>
      <c r="N3132" s="371"/>
      <c r="O3132" s="70"/>
      <c r="P3132" s="70"/>
      <c r="Q3132" s="92"/>
    </row>
    <row r="3133" spans="1:17" x14ac:dyDescent="0.2">
      <c r="A3133" s="363"/>
      <c r="B3133" s="348"/>
      <c r="C3133" s="372"/>
      <c r="D3133" s="350"/>
      <c r="E3133" s="350"/>
      <c r="F3133" s="351"/>
      <c r="G3133" s="350"/>
      <c r="H3133" s="350"/>
      <c r="I3133" s="354"/>
      <c r="J3133" s="353"/>
      <c r="K3133" s="353"/>
      <c r="L3133" s="354"/>
      <c r="M3133" s="353"/>
      <c r="N3133" s="371"/>
      <c r="O3133" s="70"/>
      <c r="P3133" s="70"/>
      <c r="Q3133" s="92"/>
    </row>
    <row r="3134" spans="1:17" x14ac:dyDescent="0.2">
      <c r="A3134" s="363"/>
      <c r="B3134" s="348"/>
      <c r="C3134" s="372"/>
      <c r="D3134" s="350"/>
      <c r="E3134" s="350"/>
      <c r="F3134" s="351"/>
      <c r="G3134" s="350"/>
      <c r="H3134" s="350"/>
      <c r="I3134" s="354"/>
      <c r="J3134" s="353"/>
      <c r="K3134" s="353"/>
      <c r="L3134" s="354"/>
      <c r="M3134" s="353"/>
      <c r="N3134" s="371"/>
      <c r="O3134" s="70"/>
      <c r="P3134" s="70"/>
      <c r="Q3134" s="92"/>
    </row>
    <row r="3135" spans="1:17" x14ac:dyDescent="0.2">
      <c r="A3135" s="363"/>
      <c r="B3135" s="348"/>
      <c r="C3135" s="372"/>
      <c r="D3135" s="350"/>
      <c r="E3135" s="350"/>
      <c r="F3135" s="351"/>
      <c r="G3135" s="350"/>
      <c r="H3135" s="350"/>
      <c r="I3135" s="354"/>
      <c r="J3135" s="353"/>
      <c r="K3135" s="353"/>
      <c r="L3135" s="354"/>
      <c r="M3135" s="353"/>
      <c r="N3135" s="371"/>
      <c r="O3135" s="70"/>
      <c r="P3135" s="70"/>
      <c r="Q3135" s="92"/>
    </row>
    <row r="3136" spans="1:17" x14ac:dyDescent="0.2">
      <c r="A3136" s="363"/>
      <c r="B3136" s="348"/>
      <c r="C3136" s="372"/>
      <c r="D3136" s="350"/>
      <c r="E3136" s="350"/>
      <c r="F3136" s="351"/>
      <c r="G3136" s="350"/>
      <c r="H3136" s="350"/>
      <c r="I3136" s="354"/>
      <c r="J3136" s="353"/>
      <c r="K3136" s="353"/>
      <c r="L3136" s="354"/>
      <c r="M3136" s="353"/>
      <c r="N3136" s="371"/>
      <c r="O3136" s="70"/>
      <c r="P3136" s="70"/>
      <c r="Q3136" s="92"/>
    </row>
    <row r="3137" spans="1:17" x14ac:dyDescent="0.2">
      <c r="A3137" s="363"/>
      <c r="B3137" s="348"/>
      <c r="C3137" s="372"/>
      <c r="D3137" s="350"/>
      <c r="E3137" s="350"/>
      <c r="F3137" s="351"/>
      <c r="G3137" s="350"/>
      <c r="H3137" s="350"/>
      <c r="I3137" s="354"/>
      <c r="J3137" s="353"/>
      <c r="K3137" s="353"/>
      <c r="L3137" s="354"/>
      <c r="M3137" s="353"/>
      <c r="N3137" s="371"/>
      <c r="O3137" s="70"/>
      <c r="P3137" s="70"/>
      <c r="Q3137" s="92"/>
    </row>
    <row r="3138" spans="1:17" x14ac:dyDescent="0.2">
      <c r="A3138" s="363"/>
      <c r="B3138" s="348"/>
      <c r="C3138" s="372"/>
      <c r="D3138" s="350"/>
      <c r="E3138" s="350"/>
      <c r="F3138" s="351"/>
      <c r="G3138" s="350"/>
      <c r="H3138" s="350"/>
      <c r="I3138" s="354"/>
      <c r="J3138" s="353"/>
      <c r="K3138" s="353"/>
      <c r="L3138" s="354"/>
      <c r="M3138" s="353"/>
      <c r="N3138" s="371"/>
      <c r="O3138" s="70"/>
      <c r="P3138" s="70"/>
      <c r="Q3138" s="92"/>
    </row>
    <row r="3139" spans="1:17" x14ac:dyDescent="0.2">
      <c r="A3139" s="363"/>
      <c r="B3139" s="348"/>
      <c r="C3139" s="372"/>
      <c r="D3139" s="350"/>
      <c r="E3139" s="350"/>
      <c r="F3139" s="351"/>
      <c r="G3139" s="350"/>
      <c r="H3139" s="350"/>
      <c r="I3139" s="354"/>
      <c r="J3139" s="353"/>
      <c r="K3139" s="353"/>
      <c r="L3139" s="354"/>
      <c r="M3139" s="353"/>
      <c r="N3139" s="371"/>
      <c r="O3139" s="70"/>
      <c r="P3139" s="70"/>
      <c r="Q3139" s="92"/>
    </row>
    <row r="3140" spans="1:17" x14ac:dyDescent="0.2">
      <c r="A3140" s="363"/>
      <c r="B3140" s="348"/>
      <c r="C3140" s="372"/>
      <c r="D3140" s="350"/>
      <c r="E3140" s="350"/>
      <c r="F3140" s="351"/>
      <c r="G3140" s="350"/>
      <c r="H3140" s="350"/>
      <c r="I3140" s="354"/>
      <c r="J3140" s="353"/>
      <c r="K3140" s="353"/>
      <c r="L3140" s="354"/>
      <c r="M3140" s="353"/>
      <c r="N3140" s="371"/>
      <c r="O3140" s="70"/>
      <c r="P3140" s="70"/>
      <c r="Q3140" s="92"/>
    </row>
    <row r="3141" spans="1:17" x14ac:dyDescent="0.2">
      <c r="A3141" s="363"/>
      <c r="B3141" s="348"/>
      <c r="C3141" s="372"/>
      <c r="D3141" s="350"/>
      <c r="E3141" s="350"/>
      <c r="F3141" s="351"/>
      <c r="G3141" s="350"/>
      <c r="H3141" s="350"/>
      <c r="I3141" s="354"/>
      <c r="J3141" s="353"/>
      <c r="K3141" s="353"/>
      <c r="L3141" s="354"/>
      <c r="M3141" s="353"/>
      <c r="N3141" s="371"/>
      <c r="O3141" s="70"/>
      <c r="P3141" s="70"/>
      <c r="Q3141" s="92"/>
    </row>
    <row r="3142" spans="1:17" x14ac:dyDescent="0.2">
      <c r="A3142" s="363"/>
      <c r="B3142" s="348"/>
      <c r="C3142" s="372"/>
      <c r="D3142" s="350"/>
      <c r="E3142" s="350"/>
      <c r="F3142" s="351"/>
      <c r="G3142" s="350"/>
      <c r="H3142" s="350"/>
      <c r="I3142" s="354"/>
      <c r="J3142" s="353"/>
      <c r="K3142" s="353"/>
      <c r="L3142" s="354"/>
      <c r="M3142" s="353"/>
      <c r="N3142" s="371"/>
      <c r="O3142" s="70"/>
      <c r="P3142" s="70"/>
      <c r="Q3142" s="92"/>
    </row>
    <row r="3143" spans="1:17" x14ac:dyDescent="0.2">
      <c r="A3143" s="363"/>
      <c r="B3143" s="348"/>
      <c r="C3143" s="372"/>
      <c r="D3143" s="350"/>
      <c r="E3143" s="350"/>
      <c r="F3143" s="351"/>
      <c r="G3143" s="350"/>
      <c r="H3143" s="350"/>
      <c r="I3143" s="354"/>
      <c r="J3143" s="353"/>
      <c r="K3143" s="353"/>
      <c r="L3143" s="354"/>
      <c r="M3143" s="353"/>
      <c r="N3143" s="371"/>
      <c r="O3143" s="70"/>
      <c r="P3143" s="70"/>
      <c r="Q3143" s="92"/>
    </row>
    <row r="3144" spans="1:17" x14ac:dyDescent="0.2">
      <c r="A3144" s="363"/>
      <c r="B3144" s="348"/>
      <c r="C3144" s="372"/>
      <c r="D3144" s="350"/>
      <c r="E3144" s="350"/>
      <c r="F3144" s="351"/>
      <c r="G3144" s="350"/>
      <c r="H3144" s="350"/>
      <c r="I3144" s="354"/>
      <c r="J3144" s="353"/>
      <c r="K3144" s="353"/>
      <c r="L3144" s="354"/>
      <c r="M3144" s="353"/>
      <c r="N3144" s="371"/>
      <c r="O3144" s="70"/>
      <c r="P3144" s="70"/>
      <c r="Q3144" s="92"/>
    </row>
    <row r="3145" spans="1:17" x14ac:dyDescent="0.2">
      <c r="A3145" s="363"/>
      <c r="B3145" s="348"/>
      <c r="C3145" s="372"/>
      <c r="D3145" s="350"/>
      <c r="E3145" s="350"/>
      <c r="F3145" s="351"/>
      <c r="G3145" s="350"/>
      <c r="H3145" s="350"/>
      <c r="I3145" s="354"/>
      <c r="J3145" s="353"/>
      <c r="K3145" s="353"/>
      <c r="L3145" s="354"/>
      <c r="M3145" s="353"/>
      <c r="N3145" s="371"/>
      <c r="O3145" s="70"/>
      <c r="P3145" s="70"/>
      <c r="Q3145" s="92"/>
    </row>
    <row r="3146" spans="1:17" x14ac:dyDescent="0.2">
      <c r="A3146" s="363"/>
      <c r="B3146" s="348"/>
      <c r="C3146" s="372"/>
      <c r="D3146" s="350"/>
      <c r="E3146" s="350"/>
      <c r="F3146" s="351"/>
      <c r="G3146" s="350"/>
      <c r="H3146" s="350"/>
      <c r="I3146" s="354"/>
      <c r="J3146" s="353"/>
      <c r="K3146" s="353"/>
      <c r="L3146" s="354"/>
      <c r="M3146" s="353"/>
      <c r="N3146" s="371"/>
      <c r="O3146" s="70"/>
      <c r="P3146" s="70"/>
      <c r="Q3146" s="92"/>
    </row>
    <row r="3147" spans="1:17" x14ac:dyDescent="0.2">
      <c r="A3147" s="363"/>
      <c r="B3147" s="348"/>
      <c r="C3147" s="372"/>
      <c r="D3147" s="350"/>
      <c r="E3147" s="350"/>
      <c r="F3147" s="351"/>
      <c r="G3147" s="350"/>
      <c r="H3147" s="350"/>
      <c r="I3147" s="354"/>
      <c r="J3147" s="353"/>
      <c r="K3147" s="353"/>
      <c r="L3147" s="354"/>
      <c r="M3147" s="353"/>
      <c r="N3147" s="371"/>
      <c r="O3147" s="70"/>
      <c r="P3147" s="70"/>
      <c r="Q3147" s="92"/>
    </row>
    <row r="3148" spans="1:17" x14ac:dyDescent="0.2">
      <c r="A3148" s="363"/>
      <c r="B3148" s="348"/>
      <c r="C3148" s="372"/>
      <c r="D3148" s="350"/>
      <c r="E3148" s="350"/>
      <c r="F3148" s="351"/>
      <c r="G3148" s="350"/>
      <c r="H3148" s="350"/>
      <c r="I3148" s="354"/>
      <c r="J3148" s="353"/>
      <c r="K3148" s="353"/>
      <c r="L3148" s="354"/>
      <c r="M3148" s="353"/>
      <c r="N3148" s="371"/>
      <c r="O3148" s="70"/>
      <c r="P3148" s="70"/>
      <c r="Q3148" s="92"/>
    </row>
    <row r="3149" spans="1:17" x14ac:dyDescent="0.2">
      <c r="A3149" s="363"/>
      <c r="B3149" s="348"/>
      <c r="C3149" s="372"/>
      <c r="D3149" s="350"/>
      <c r="E3149" s="350"/>
      <c r="F3149" s="351"/>
      <c r="G3149" s="350"/>
      <c r="H3149" s="350"/>
      <c r="I3149" s="354"/>
      <c r="J3149" s="353"/>
      <c r="K3149" s="353"/>
      <c r="L3149" s="354"/>
      <c r="M3149" s="353"/>
      <c r="N3149" s="371"/>
      <c r="O3149" s="70"/>
      <c r="P3149" s="70"/>
      <c r="Q3149" s="92"/>
    </row>
    <row r="3150" spans="1:17" x14ac:dyDescent="0.2">
      <c r="A3150" s="363"/>
      <c r="B3150" s="348"/>
      <c r="C3150" s="372"/>
      <c r="D3150" s="350"/>
      <c r="E3150" s="350"/>
      <c r="F3150" s="351"/>
      <c r="G3150" s="350"/>
      <c r="H3150" s="350"/>
      <c r="I3150" s="354"/>
      <c r="J3150" s="353"/>
      <c r="K3150" s="353"/>
      <c r="L3150" s="354"/>
      <c r="M3150" s="353"/>
      <c r="N3150" s="371"/>
      <c r="O3150" s="70"/>
      <c r="P3150" s="70"/>
      <c r="Q3150" s="92"/>
    </row>
    <row r="3151" spans="1:17" x14ac:dyDescent="0.2">
      <c r="A3151" s="363"/>
      <c r="B3151" s="348"/>
      <c r="C3151" s="372"/>
      <c r="D3151" s="350"/>
      <c r="E3151" s="350"/>
      <c r="F3151" s="351"/>
      <c r="G3151" s="350"/>
      <c r="H3151" s="350"/>
      <c r="I3151" s="354"/>
      <c r="J3151" s="353"/>
      <c r="K3151" s="353"/>
      <c r="L3151" s="354"/>
      <c r="M3151" s="353"/>
      <c r="N3151" s="371"/>
      <c r="O3151" s="70"/>
      <c r="P3151" s="70"/>
      <c r="Q3151" s="92"/>
    </row>
    <row r="3152" spans="1:17" x14ac:dyDescent="0.2">
      <c r="A3152" s="363"/>
      <c r="B3152" s="348"/>
      <c r="C3152" s="372"/>
      <c r="D3152" s="350"/>
      <c r="E3152" s="350"/>
      <c r="F3152" s="351"/>
      <c r="G3152" s="350"/>
      <c r="H3152" s="350"/>
      <c r="I3152" s="354"/>
      <c r="J3152" s="353"/>
      <c r="K3152" s="353"/>
      <c r="L3152" s="354"/>
      <c r="M3152" s="353"/>
      <c r="N3152" s="371"/>
      <c r="O3152" s="70"/>
      <c r="P3152" s="70"/>
      <c r="Q3152" s="92"/>
    </row>
    <row r="3153" spans="1:17" x14ac:dyDescent="0.2">
      <c r="A3153" s="363"/>
      <c r="B3153" s="348"/>
      <c r="C3153" s="372"/>
      <c r="D3153" s="350"/>
      <c r="E3153" s="350"/>
      <c r="F3153" s="351"/>
      <c r="G3153" s="350"/>
      <c r="H3153" s="350"/>
      <c r="I3153" s="354"/>
      <c r="J3153" s="353"/>
      <c r="K3153" s="353"/>
      <c r="L3153" s="354"/>
      <c r="M3153" s="353"/>
      <c r="N3153" s="371"/>
      <c r="O3153" s="70"/>
      <c r="P3153" s="70"/>
      <c r="Q3153" s="92"/>
    </row>
    <row r="3154" spans="1:17" x14ac:dyDescent="0.2">
      <c r="A3154" s="363"/>
      <c r="B3154" s="348"/>
      <c r="C3154" s="372"/>
      <c r="D3154" s="350"/>
      <c r="E3154" s="350"/>
      <c r="F3154" s="351"/>
      <c r="G3154" s="350"/>
      <c r="H3154" s="350"/>
      <c r="I3154" s="354"/>
      <c r="J3154" s="353"/>
      <c r="K3154" s="353"/>
      <c r="L3154" s="354"/>
      <c r="M3154" s="353"/>
      <c r="N3154" s="371"/>
      <c r="O3154" s="70"/>
      <c r="P3154" s="70"/>
      <c r="Q3154" s="92"/>
    </row>
    <row r="3155" spans="1:17" x14ac:dyDescent="0.2">
      <c r="A3155" s="363"/>
      <c r="B3155" s="348"/>
      <c r="C3155" s="372"/>
      <c r="D3155" s="350"/>
      <c r="E3155" s="350"/>
      <c r="F3155" s="351"/>
      <c r="G3155" s="350"/>
      <c r="H3155" s="350"/>
      <c r="I3155" s="354"/>
      <c r="J3155" s="353"/>
      <c r="K3155" s="353"/>
      <c r="L3155" s="354"/>
      <c r="M3155" s="353"/>
      <c r="N3155" s="371"/>
      <c r="O3155" s="70"/>
      <c r="P3155" s="70"/>
      <c r="Q3155" s="92"/>
    </row>
    <row r="3156" spans="1:17" x14ac:dyDescent="0.2">
      <c r="A3156" s="363"/>
      <c r="B3156" s="348"/>
      <c r="C3156" s="372"/>
      <c r="D3156" s="350"/>
      <c r="E3156" s="350"/>
      <c r="F3156" s="351"/>
      <c r="G3156" s="350"/>
      <c r="H3156" s="350"/>
      <c r="I3156" s="354"/>
      <c r="J3156" s="353"/>
      <c r="K3156" s="353"/>
      <c r="L3156" s="354"/>
      <c r="M3156" s="353"/>
      <c r="N3156" s="371"/>
      <c r="O3156" s="70"/>
      <c r="P3156" s="70"/>
      <c r="Q3156" s="92"/>
    </row>
    <row r="3157" spans="1:17" x14ac:dyDescent="0.2">
      <c r="A3157" s="363"/>
      <c r="B3157" s="348"/>
      <c r="C3157" s="372"/>
      <c r="D3157" s="350"/>
      <c r="E3157" s="350"/>
      <c r="F3157" s="351"/>
      <c r="G3157" s="350"/>
      <c r="H3157" s="350"/>
      <c r="I3157" s="354"/>
      <c r="J3157" s="353"/>
      <c r="K3157" s="353"/>
      <c r="L3157" s="354"/>
      <c r="M3157" s="353"/>
      <c r="N3157" s="371"/>
      <c r="O3157" s="70"/>
      <c r="P3157" s="70"/>
      <c r="Q3157" s="92"/>
    </row>
    <row r="3158" spans="1:17" x14ac:dyDescent="0.2">
      <c r="A3158" s="363"/>
      <c r="B3158" s="348"/>
      <c r="C3158" s="372"/>
      <c r="D3158" s="350"/>
      <c r="E3158" s="350"/>
      <c r="F3158" s="351"/>
      <c r="G3158" s="350"/>
      <c r="H3158" s="350"/>
      <c r="I3158" s="354"/>
      <c r="J3158" s="353"/>
      <c r="K3158" s="353"/>
      <c r="L3158" s="354"/>
      <c r="M3158" s="353"/>
      <c r="N3158" s="371"/>
      <c r="O3158" s="70"/>
      <c r="P3158" s="70"/>
      <c r="Q3158" s="92"/>
    </row>
    <row r="3159" spans="1:17" x14ac:dyDescent="0.2">
      <c r="A3159" s="363"/>
      <c r="B3159" s="348"/>
      <c r="C3159" s="372"/>
      <c r="D3159" s="350"/>
      <c r="E3159" s="350"/>
      <c r="F3159" s="351"/>
      <c r="G3159" s="350"/>
      <c r="H3159" s="350"/>
      <c r="I3159" s="354"/>
      <c r="J3159" s="353"/>
      <c r="K3159" s="353"/>
      <c r="L3159" s="354"/>
      <c r="M3159" s="353"/>
      <c r="N3159" s="371"/>
      <c r="O3159" s="70"/>
      <c r="P3159" s="70"/>
      <c r="Q3159" s="92"/>
    </row>
    <row r="3160" spans="1:17" x14ac:dyDescent="0.2">
      <c r="A3160" s="363"/>
      <c r="B3160" s="348"/>
      <c r="C3160" s="372"/>
      <c r="D3160" s="350"/>
      <c r="E3160" s="350"/>
      <c r="F3160" s="351"/>
      <c r="G3160" s="350"/>
      <c r="H3160" s="350"/>
      <c r="I3160" s="354"/>
      <c r="J3160" s="353"/>
      <c r="K3160" s="353"/>
      <c r="L3160" s="354"/>
      <c r="M3160" s="353"/>
      <c r="N3160" s="371"/>
      <c r="O3160" s="70"/>
      <c r="P3160" s="70"/>
      <c r="Q3160" s="92"/>
    </row>
    <row r="3161" spans="1:17" x14ac:dyDescent="0.2">
      <c r="A3161" s="363"/>
      <c r="B3161" s="348"/>
      <c r="C3161" s="372"/>
      <c r="D3161" s="350"/>
      <c r="E3161" s="350"/>
      <c r="F3161" s="351"/>
      <c r="G3161" s="350"/>
      <c r="H3161" s="350"/>
      <c r="I3161" s="354"/>
      <c r="J3161" s="353"/>
      <c r="K3161" s="353"/>
      <c r="L3161" s="354"/>
      <c r="M3161" s="353"/>
      <c r="N3161" s="371"/>
      <c r="O3161" s="70"/>
      <c r="P3161" s="70"/>
      <c r="Q3161" s="92"/>
    </row>
    <row r="3162" spans="1:17" x14ac:dyDescent="0.2">
      <c r="A3162" s="363"/>
      <c r="B3162" s="348"/>
      <c r="C3162" s="372"/>
      <c r="D3162" s="350"/>
      <c r="E3162" s="350"/>
      <c r="F3162" s="351"/>
      <c r="G3162" s="350"/>
      <c r="H3162" s="350"/>
      <c r="I3162" s="354"/>
      <c r="J3162" s="353"/>
      <c r="K3162" s="353"/>
      <c r="L3162" s="354"/>
      <c r="M3162" s="353"/>
      <c r="N3162" s="371"/>
      <c r="O3162" s="70"/>
      <c r="P3162" s="70"/>
      <c r="Q3162" s="92"/>
    </row>
    <row r="3163" spans="1:17" x14ac:dyDescent="0.2">
      <c r="A3163" s="363"/>
      <c r="B3163" s="348"/>
      <c r="C3163" s="372"/>
      <c r="D3163" s="350"/>
      <c r="E3163" s="350"/>
      <c r="F3163" s="351"/>
      <c r="G3163" s="350"/>
      <c r="H3163" s="350"/>
      <c r="I3163" s="354"/>
      <c r="J3163" s="353"/>
      <c r="K3163" s="353"/>
      <c r="L3163" s="354"/>
      <c r="M3163" s="353"/>
      <c r="N3163" s="371"/>
      <c r="O3163" s="70"/>
      <c r="P3163" s="70"/>
      <c r="Q3163" s="92"/>
    </row>
    <row r="3164" spans="1:17" x14ac:dyDescent="0.2">
      <c r="A3164" s="363"/>
      <c r="B3164" s="348"/>
      <c r="C3164" s="372"/>
      <c r="D3164" s="350"/>
      <c r="E3164" s="350"/>
      <c r="F3164" s="351"/>
      <c r="G3164" s="350"/>
      <c r="H3164" s="350"/>
      <c r="I3164" s="354"/>
      <c r="J3164" s="353"/>
      <c r="K3164" s="353"/>
      <c r="L3164" s="354"/>
      <c r="M3164" s="353"/>
      <c r="N3164" s="371"/>
      <c r="O3164" s="70"/>
      <c r="P3164" s="70"/>
      <c r="Q3164" s="92"/>
    </row>
    <row r="3165" spans="1:17" x14ac:dyDescent="0.2">
      <c r="A3165" s="363"/>
      <c r="B3165" s="348"/>
      <c r="C3165" s="372"/>
      <c r="D3165" s="350"/>
      <c r="E3165" s="350"/>
      <c r="F3165" s="351"/>
      <c r="G3165" s="350"/>
      <c r="H3165" s="350"/>
      <c r="I3165" s="354"/>
      <c r="J3165" s="353"/>
      <c r="K3165" s="353"/>
      <c r="L3165" s="354"/>
      <c r="M3165" s="353"/>
      <c r="N3165" s="371"/>
      <c r="O3165" s="70"/>
      <c r="P3165" s="70"/>
      <c r="Q3165" s="92"/>
    </row>
    <row r="3166" spans="1:17" x14ac:dyDescent="0.2">
      <c r="A3166" s="363"/>
      <c r="B3166" s="348"/>
      <c r="C3166" s="372"/>
      <c r="D3166" s="350"/>
      <c r="E3166" s="350"/>
      <c r="F3166" s="351"/>
      <c r="G3166" s="350"/>
      <c r="H3166" s="350"/>
      <c r="I3166" s="354"/>
      <c r="J3166" s="353"/>
      <c r="K3166" s="353"/>
      <c r="L3166" s="354"/>
      <c r="M3166" s="353"/>
      <c r="N3166" s="371"/>
      <c r="O3166" s="70"/>
      <c r="P3166" s="70"/>
      <c r="Q3166" s="92"/>
    </row>
    <row r="3167" spans="1:17" x14ac:dyDescent="0.2">
      <c r="A3167" s="363"/>
      <c r="B3167" s="348"/>
      <c r="C3167" s="372"/>
      <c r="D3167" s="350"/>
      <c r="E3167" s="350"/>
      <c r="F3167" s="351"/>
      <c r="G3167" s="350"/>
      <c r="H3167" s="350"/>
      <c r="I3167" s="354"/>
      <c r="J3167" s="353"/>
      <c r="K3167" s="353"/>
      <c r="L3167" s="354"/>
      <c r="M3167" s="353"/>
      <c r="N3167" s="371"/>
      <c r="O3167" s="70"/>
      <c r="P3167" s="70"/>
      <c r="Q3167" s="92"/>
    </row>
    <row r="3168" spans="1:17" x14ac:dyDescent="0.2">
      <c r="A3168" s="363"/>
      <c r="B3168" s="348"/>
      <c r="C3168" s="372"/>
      <c r="D3168" s="350"/>
      <c r="E3168" s="350"/>
      <c r="F3168" s="351"/>
      <c r="G3168" s="350"/>
      <c r="H3168" s="350"/>
      <c r="I3168" s="354"/>
      <c r="J3168" s="353"/>
      <c r="K3168" s="353"/>
      <c r="L3168" s="354"/>
      <c r="M3168" s="353"/>
      <c r="N3168" s="371"/>
      <c r="O3168" s="70"/>
      <c r="P3168" s="70"/>
      <c r="Q3168" s="92"/>
    </row>
    <row r="3169" spans="1:17" x14ac:dyDescent="0.2">
      <c r="A3169" s="363"/>
      <c r="B3169" s="348"/>
      <c r="C3169" s="372"/>
      <c r="D3169" s="350"/>
      <c r="E3169" s="350"/>
      <c r="F3169" s="351"/>
      <c r="G3169" s="350"/>
      <c r="H3169" s="350"/>
      <c r="I3169" s="354"/>
      <c r="J3169" s="353"/>
      <c r="K3169" s="353"/>
      <c r="L3169" s="354"/>
      <c r="M3169" s="353"/>
      <c r="N3169" s="371"/>
      <c r="O3169" s="70"/>
      <c r="P3169" s="70"/>
      <c r="Q3169" s="92"/>
    </row>
    <row r="3170" spans="1:17" x14ac:dyDescent="0.2">
      <c r="A3170" s="363"/>
      <c r="B3170" s="348"/>
      <c r="C3170" s="372"/>
      <c r="D3170" s="350"/>
      <c r="E3170" s="350"/>
      <c r="F3170" s="351"/>
      <c r="G3170" s="350"/>
      <c r="H3170" s="350"/>
      <c r="I3170" s="354"/>
      <c r="J3170" s="353"/>
      <c r="K3170" s="353"/>
      <c r="L3170" s="354"/>
      <c r="M3170" s="353"/>
      <c r="N3170" s="371"/>
      <c r="O3170" s="70"/>
      <c r="P3170" s="70"/>
      <c r="Q3170" s="92"/>
    </row>
    <row r="3171" spans="1:17" x14ac:dyDescent="0.2">
      <c r="A3171" s="363"/>
      <c r="B3171" s="348"/>
      <c r="C3171" s="372"/>
      <c r="D3171" s="350"/>
      <c r="E3171" s="350"/>
      <c r="F3171" s="351"/>
      <c r="G3171" s="350"/>
      <c r="H3171" s="350"/>
      <c r="I3171" s="354"/>
      <c r="J3171" s="353"/>
      <c r="K3171" s="353"/>
      <c r="L3171" s="354"/>
      <c r="M3171" s="353"/>
      <c r="N3171" s="371"/>
      <c r="O3171" s="70"/>
      <c r="P3171" s="70"/>
      <c r="Q3171" s="92"/>
    </row>
    <row r="3172" spans="1:17" x14ac:dyDescent="0.2">
      <c r="A3172" s="363"/>
      <c r="B3172" s="348"/>
      <c r="C3172" s="372"/>
      <c r="D3172" s="350"/>
      <c r="E3172" s="350"/>
      <c r="F3172" s="351"/>
      <c r="G3172" s="350"/>
      <c r="H3172" s="350"/>
      <c r="I3172" s="354"/>
      <c r="J3172" s="353"/>
      <c r="K3172" s="353"/>
      <c r="L3172" s="354"/>
      <c r="M3172" s="353"/>
      <c r="N3172" s="371"/>
      <c r="O3172" s="70"/>
      <c r="P3172" s="70"/>
      <c r="Q3172" s="92"/>
    </row>
    <row r="3173" spans="1:17" x14ac:dyDescent="0.2">
      <c r="A3173" s="363"/>
      <c r="B3173" s="348"/>
      <c r="C3173" s="372"/>
      <c r="D3173" s="350"/>
      <c r="E3173" s="350"/>
      <c r="F3173" s="351"/>
      <c r="G3173" s="350"/>
      <c r="H3173" s="350"/>
      <c r="I3173" s="354"/>
      <c r="J3173" s="353"/>
      <c r="K3173" s="353"/>
      <c r="L3173" s="354"/>
      <c r="M3173" s="353"/>
      <c r="N3173" s="371"/>
      <c r="O3173" s="70"/>
      <c r="P3173" s="70"/>
      <c r="Q3173" s="92"/>
    </row>
    <row r="3174" spans="1:17" x14ac:dyDescent="0.2">
      <c r="A3174" s="363"/>
      <c r="B3174" s="348"/>
      <c r="C3174" s="372"/>
      <c r="D3174" s="350"/>
      <c r="E3174" s="350"/>
      <c r="F3174" s="351"/>
      <c r="G3174" s="350"/>
      <c r="H3174" s="350"/>
      <c r="I3174" s="354"/>
      <c r="J3174" s="353"/>
      <c r="K3174" s="353"/>
      <c r="L3174" s="354"/>
      <c r="M3174" s="353"/>
      <c r="N3174" s="371"/>
      <c r="O3174" s="70"/>
      <c r="P3174" s="70"/>
      <c r="Q3174" s="92"/>
    </row>
    <row r="3175" spans="1:17" x14ac:dyDescent="0.2">
      <c r="A3175" s="363"/>
      <c r="B3175" s="348"/>
      <c r="C3175" s="372"/>
      <c r="D3175" s="350"/>
      <c r="E3175" s="350"/>
      <c r="F3175" s="351"/>
      <c r="G3175" s="350"/>
      <c r="H3175" s="350"/>
      <c r="I3175" s="354"/>
      <c r="J3175" s="353"/>
      <c r="K3175" s="353"/>
      <c r="L3175" s="354"/>
      <c r="M3175" s="353"/>
      <c r="N3175" s="371"/>
      <c r="O3175" s="70"/>
      <c r="P3175" s="70"/>
      <c r="Q3175" s="92"/>
    </row>
    <row r="3176" spans="1:17" x14ac:dyDescent="0.2">
      <c r="A3176" s="363"/>
      <c r="B3176" s="348"/>
      <c r="C3176" s="372"/>
      <c r="D3176" s="350"/>
      <c r="E3176" s="350"/>
      <c r="F3176" s="351"/>
      <c r="G3176" s="350"/>
      <c r="H3176" s="350"/>
      <c r="I3176" s="354"/>
      <c r="J3176" s="353"/>
      <c r="K3176" s="353"/>
      <c r="L3176" s="354"/>
      <c r="M3176" s="353"/>
      <c r="N3176" s="371"/>
      <c r="O3176" s="70"/>
      <c r="P3176" s="70"/>
      <c r="Q3176" s="92"/>
    </row>
    <row r="3177" spans="1:17" x14ac:dyDescent="0.2">
      <c r="A3177" s="363"/>
      <c r="B3177" s="348"/>
      <c r="C3177" s="372"/>
      <c r="D3177" s="350"/>
      <c r="E3177" s="350"/>
      <c r="F3177" s="351"/>
      <c r="G3177" s="350"/>
      <c r="H3177" s="350"/>
      <c r="I3177" s="354"/>
      <c r="J3177" s="353"/>
      <c r="K3177" s="353"/>
      <c r="L3177" s="354"/>
      <c r="M3177" s="353"/>
      <c r="N3177" s="371"/>
      <c r="O3177" s="70"/>
      <c r="P3177" s="70"/>
      <c r="Q3177" s="92"/>
    </row>
    <row r="3178" spans="1:17" x14ac:dyDescent="0.2">
      <c r="A3178" s="363"/>
      <c r="B3178" s="348"/>
      <c r="C3178" s="372"/>
      <c r="D3178" s="350"/>
      <c r="E3178" s="350"/>
      <c r="F3178" s="351"/>
      <c r="G3178" s="350"/>
      <c r="H3178" s="350"/>
      <c r="I3178" s="354"/>
      <c r="J3178" s="353"/>
      <c r="K3178" s="353"/>
      <c r="L3178" s="354"/>
      <c r="M3178" s="353"/>
      <c r="N3178" s="371"/>
      <c r="O3178" s="70"/>
      <c r="P3178" s="70"/>
      <c r="Q3178" s="92"/>
    </row>
    <row r="3179" spans="1:17" x14ac:dyDescent="0.2">
      <c r="A3179" s="363"/>
      <c r="B3179" s="348"/>
      <c r="C3179" s="372"/>
      <c r="D3179" s="350"/>
      <c r="E3179" s="350"/>
      <c r="F3179" s="351"/>
      <c r="G3179" s="350"/>
      <c r="H3179" s="350"/>
      <c r="I3179" s="354"/>
      <c r="J3179" s="353"/>
      <c r="K3179" s="353"/>
      <c r="L3179" s="354"/>
      <c r="M3179" s="353"/>
      <c r="N3179" s="371"/>
      <c r="O3179" s="70"/>
      <c r="P3179" s="70"/>
      <c r="Q3179" s="92"/>
    </row>
    <row r="3180" spans="1:17" x14ac:dyDescent="0.2">
      <c r="A3180" s="363"/>
      <c r="B3180" s="348"/>
      <c r="C3180" s="372"/>
      <c r="D3180" s="350"/>
      <c r="E3180" s="350"/>
      <c r="F3180" s="351"/>
      <c r="G3180" s="350"/>
      <c r="H3180" s="350"/>
      <c r="I3180" s="354"/>
      <c r="J3180" s="353"/>
      <c r="K3180" s="353"/>
      <c r="L3180" s="354"/>
      <c r="M3180" s="353"/>
      <c r="N3180" s="371"/>
      <c r="O3180" s="70"/>
      <c r="P3180" s="70"/>
      <c r="Q3180" s="92"/>
    </row>
    <row r="3181" spans="1:17" x14ac:dyDescent="0.2">
      <c r="A3181" s="363"/>
      <c r="B3181" s="348"/>
      <c r="C3181" s="372"/>
      <c r="D3181" s="350"/>
      <c r="E3181" s="350"/>
      <c r="F3181" s="351"/>
      <c r="G3181" s="350"/>
      <c r="H3181" s="350"/>
      <c r="I3181" s="354"/>
      <c r="J3181" s="353"/>
      <c r="K3181" s="353"/>
      <c r="L3181" s="354"/>
      <c r="M3181" s="353"/>
      <c r="N3181" s="371"/>
      <c r="O3181" s="70"/>
      <c r="P3181" s="70"/>
      <c r="Q3181" s="92"/>
    </row>
    <row r="3182" spans="1:17" x14ac:dyDescent="0.2">
      <c r="A3182" s="363"/>
      <c r="B3182" s="348"/>
      <c r="C3182" s="372"/>
      <c r="D3182" s="350"/>
      <c r="E3182" s="350"/>
      <c r="F3182" s="351"/>
      <c r="G3182" s="350"/>
      <c r="H3182" s="350"/>
      <c r="I3182" s="354"/>
      <c r="J3182" s="353"/>
      <c r="K3182" s="353"/>
      <c r="L3182" s="354"/>
      <c r="M3182" s="353"/>
      <c r="N3182" s="371"/>
      <c r="O3182" s="70"/>
      <c r="P3182" s="70"/>
      <c r="Q3182" s="92"/>
    </row>
    <row r="3183" spans="1:17" x14ac:dyDescent="0.2">
      <c r="A3183" s="363"/>
      <c r="B3183" s="348"/>
      <c r="C3183" s="372"/>
      <c r="D3183" s="350"/>
      <c r="E3183" s="350"/>
      <c r="F3183" s="351"/>
      <c r="G3183" s="350"/>
      <c r="H3183" s="350"/>
      <c r="I3183" s="354"/>
      <c r="J3183" s="353"/>
      <c r="K3183" s="353"/>
      <c r="L3183" s="354"/>
      <c r="M3183" s="353"/>
      <c r="N3183" s="371"/>
      <c r="O3183" s="70"/>
      <c r="P3183" s="70"/>
      <c r="Q3183" s="92"/>
    </row>
    <row r="3184" spans="1:17" x14ac:dyDescent="0.2">
      <c r="A3184" s="363"/>
      <c r="B3184" s="348"/>
      <c r="C3184" s="372"/>
      <c r="D3184" s="350"/>
      <c r="E3184" s="350"/>
      <c r="F3184" s="351"/>
      <c r="G3184" s="350"/>
      <c r="H3184" s="350"/>
      <c r="I3184" s="354"/>
      <c r="J3184" s="353"/>
      <c r="K3184" s="353"/>
      <c r="L3184" s="354"/>
      <c r="M3184" s="353"/>
      <c r="N3184" s="371"/>
      <c r="O3184" s="70"/>
      <c r="P3184" s="70"/>
      <c r="Q3184" s="92"/>
    </row>
    <row r="3185" spans="1:17" x14ac:dyDescent="0.2">
      <c r="A3185" s="363"/>
      <c r="B3185" s="348"/>
      <c r="C3185" s="372"/>
      <c r="D3185" s="350"/>
      <c r="E3185" s="350"/>
      <c r="F3185" s="351"/>
      <c r="G3185" s="350"/>
      <c r="H3185" s="350"/>
      <c r="I3185" s="354"/>
      <c r="J3185" s="353"/>
      <c r="K3185" s="353"/>
      <c r="L3185" s="354"/>
      <c r="M3185" s="353"/>
      <c r="N3185" s="371"/>
      <c r="O3185" s="70"/>
      <c r="P3185" s="70"/>
      <c r="Q3185" s="92"/>
    </row>
    <row r="3186" spans="1:17" x14ac:dyDescent="0.2">
      <c r="A3186" s="363"/>
      <c r="B3186" s="348"/>
      <c r="C3186" s="372"/>
      <c r="D3186" s="350"/>
      <c r="E3186" s="350"/>
      <c r="F3186" s="351"/>
      <c r="G3186" s="350"/>
      <c r="H3186" s="350"/>
      <c r="I3186" s="354"/>
      <c r="J3186" s="353"/>
      <c r="K3186" s="353"/>
      <c r="L3186" s="354"/>
      <c r="M3186" s="353"/>
      <c r="N3186" s="371"/>
      <c r="O3186" s="70"/>
      <c r="P3186" s="70"/>
      <c r="Q3186" s="92"/>
    </row>
    <row r="3187" spans="1:17" x14ac:dyDescent="0.2">
      <c r="A3187" s="363"/>
      <c r="B3187" s="348"/>
      <c r="C3187" s="372"/>
      <c r="D3187" s="350"/>
      <c r="E3187" s="350"/>
      <c r="F3187" s="351"/>
      <c r="G3187" s="350"/>
      <c r="H3187" s="350"/>
      <c r="I3187" s="354"/>
      <c r="J3187" s="353"/>
      <c r="K3187" s="353"/>
      <c r="L3187" s="354"/>
      <c r="M3187" s="353"/>
      <c r="N3187" s="371"/>
      <c r="O3187" s="70"/>
      <c r="P3187" s="70"/>
      <c r="Q3187" s="92"/>
    </row>
    <row r="3188" spans="1:17" x14ac:dyDescent="0.2">
      <c r="A3188" s="363"/>
      <c r="B3188" s="348"/>
      <c r="C3188" s="372"/>
      <c r="D3188" s="350"/>
      <c r="E3188" s="350"/>
      <c r="F3188" s="351"/>
      <c r="G3188" s="350"/>
      <c r="H3188" s="350"/>
      <c r="I3188" s="354"/>
      <c r="J3188" s="353"/>
      <c r="K3188" s="353"/>
      <c r="L3188" s="354"/>
      <c r="M3188" s="353"/>
      <c r="N3188" s="371"/>
      <c r="O3188" s="70"/>
      <c r="P3188" s="70"/>
      <c r="Q3188" s="92"/>
    </row>
    <row r="3189" spans="1:17" x14ac:dyDescent="0.2">
      <c r="A3189" s="363"/>
      <c r="B3189" s="348"/>
      <c r="C3189" s="372"/>
      <c r="D3189" s="350"/>
      <c r="E3189" s="350"/>
      <c r="F3189" s="351"/>
      <c r="G3189" s="350"/>
      <c r="H3189" s="350"/>
      <c r="I3189" s="354"/>
      <c r="J3189" s="353"/>
      <c r="K3189" s="353"/>
      <c r="L3189" s="354"/>
      <c r="M3189" s="353"/>
      <c r="N3189" s="371"/>
      <c r="O3189" s="70"/>
      <c r="P3189" s="70"/>
      <c r="Q3189" s="92"/>
    </row>
    <row r="3190" spans="1:17" x14ac:dyDescent="0.2">
      <c r="A3190" s="363"/>
      <c r="B3190" s="348"/>
      <c r="C3190" s="372"/>
      <c r="D3190" s="350"/>
      <c r="E3190" s="350"/>
      <c r="F3190" s="351"/>
      <c r="G3190" s="350"/>
      <c r="H3190" s="350"/>
      <c r="I3190" s="354"/>
      <c r="J3190" s="353"/>
      <c r="K3190" s="353"/>
      <c r="L3190" s="354"/>
      <c r="M3190" s="353"/>
      <c r="N3190" s="371"/>
      <c r="O3190" s="70"/>
      <c r="P3190" s="70"/>
      <c r="Q3190" s="92"/>
    </row>
    <row r="3191" spans="1:17" x14ac:dyDescent="0.2">
      <c r="A3191" s="363"/>
      <c r="B3191" s="348"/>
      <c r="C3191" s="372"/>
      <c r="D3191" s="350"/>
      <c r="E3191" s="350"/>
      <c r="F3191" s="351"/>
      <c r="G3191" s="350"/>
      <c r="H3191" s="350"/>
      <c r="I3191" s="354"/>
      <c r="J3191" s="353"/>
      <c r="K3191" s="353"/>
      <c r="L3191" s="354"/>
      <c r="M3191" s="353"/>
      <c r="N3191" s="371"/>
      <c r="O3191" s="70"/>
      <c r="P3191" s="70"/>
      <c r="Q3191" s="92"/>
    </row>
    <row r="3192" spans="1:17" x14ac:dyDescent="0.2">
      <c r="A3192" s="363"/>
      <c r="B3192" s="348"/>
      <c r="C3192" s="372"/>
      <c r="D3192" s="350"/>
      <c r="E3192" s="350"/>
      <c r="F3192" s="351"/>
      <c r="G3192" s="350"/>
      <c r="H3192" s="350"/>
      <c r="I3192" s="354"/>
      <c r="J3192" s="353"/>
      <c r="K3192" s="353"/>
      <c r="L3192" s="354"/>
      <c r="M3192" s="353"/>
      <c r="N3192" s="371"/>
      <c r="O3192" s="70"/>
      <c r="P3192" s="70"/>
      <c r="Q3192" s="92"/>
    </row>
    <row r="3193" spans="1:17" x14ac:dyDescent="0.2">
      <c r="A3193" s="363"/>
      <c r="B3193" s="348"/>
      <c r="C3193" s="372"/>
      <c r="D3193" s="350"/>
      <c r="E3193" s="350"/>
      <c r="F3193" s="351"/>
      <c r="G3193" s="350"/>
      <c r="H3193" s="350"/>
      <c r="I3193" s="354"/>
      <c r="J3193" s="353"/>
      <c r="K3193" s="353"/>
      <c r="L3193" s="354"/>
      <c r="M3193" s="353"/>
      <c r="N3193" s="371"/>
      <c r="O3193" s="70"/>
      <c r="P3193" s="70"/>
      <c r="Q3193" s="92"/>
    </row>
    <row r="3194" spans="1:17" x14ac:dyDescent="0.2">
      <c r="A3194" s="363"/>
      <c r="B3194" s="348"/>
      <c r="C3194" s="372"/>
      <c r="D3194" s="350"/>
      <c r="E3194" s="350"/>
      <c r="F3194" s="351"/>
      <c r="G3194" s="350"/>
      <c r="H3194" s="350"/>
      <c r="I3194" s="354"/>
      <c r="J3194" s="353"/>
      <c r="K3194" s="353"/>
      <c r="L3194" s="354"/>
      <c r="M3194" s="353"/>
      <c r="N3194" s="371"/>
      <c r="O3194" s="70"/>
      <c r="P3194" s="70"/>
      <c r="Q3194" s="92"/>
    </row>
    <row r="3195" spans="1:17" x14ac:dyDescent="0.2">
      <c r="A3195" s="363"/>
      <c r="B3195" s="348"/>
      <c r="C3195" s="372"/>
      <c r="D3195" s="350"/>
      <c r="E3195" s="350"/>
      <c r="F3195" s="351"/>
      <c r="G3195" s="350"/>
      <c r="H3195" s="350"/>
      <c r="I3195" s="354"/>
      <c r="J3195" s="353"/>
      <c r="K3195" s="353"/>
      <c r="L3195" s="354"/>
      <c r="M3195" s="353"/>
      <c r="N3195" s="371"/>
      <c r="O3195" s="70"/>
      <c r="P3195" s="70"/>
      <c r="Q3195" s="92"/>
    </row>
    <row r="3196" spans="1:17" x14ac:dyDescent="0.2">
      <c r="A3196" s="363"/>
      <c r="B3196" s="348"/>
      <c r="C3196" s="372"/>
      <c r="D3196" s="350"/>
      <c r="E3196" s="350"/>
      <c r="F3196" s="351"/>
      <c r="G3196" s="350"/>
      <c r="H3196" s="350"/>
      <c r="I3196" s="354"/>
      <c r="J3196" s="353"/>
      <c r="K3196" s="353"/>
      <c r="L3196" s="354"/>
      <c r="M3196" s="353"/>
      <c r="N3196" s="371"/>
      <c r="O3196" s="70"/>
      <c r="P3196" s="70"/>
      <c r="Q3196" s="92"/>
    </row>
    <row r="3197" spans="1:17" x14ac:dyDescent="0.2">
      <c r="A3197" s="363"/>
      <c r="B3197" s="348"/>
      <c r="C3197" s="372"/>
      <c r="D3197" s="350"/>
      <c r="E3197" s="350"/>
      <c r="F3197" s="351"/>
      <c r="G3197" s="350"/>
      <c r="H3197" s="350"/>
      <c r="I3197" s="354"/>
      <c r="J3197" s="353"/>
      <c r="K3197" s="353"/>
      <c r="L3197" s="354"/>
      <c r="M3197" s="353"/>
      <c r="N3197" s="371"/>
      <c r="O3197" s="70"/>
      <c r="P3197" s="70"/>
      <c r="Q3197" s="92"/>
    </row>
    <row r="3198" spans="1:17" x14ac:dyDescent="0.2">
      <c r="A3198" s="363"/>
      <c r="B3198" s="348"/>
      <c r="C3198" s="372"/>
      <c r="D3198" s="350"/>
      <c r="E3198" s="350"/>
      <c r="F3198" s="351"/>
      <c r="G3198" s="350"/>
      <c r="H3198" s="350"/>
      <c r="I3198" s="354"/>
      <c r="J3198" s="353"/>
      <c r="K3198" s="353"/>
      <c r="L3198" s="354"/>
      <c r="M3198" s="353"/>
      <c r="N3198" s="371"/>
      <c r="O3198" s="70"/>
      <c r="P3198" s="70"/>
      <c r="Q3198" s="92"/>
    </row>
    <row r="3199" spans="1:17" x14ac:dyDescent="0.2">
      <c r="A3199" s="363"/>
      <c r="B3199" s="348"/>
      <c r="C3199" s="372"/>
      <c r="D3199" s="350"/>
      <c r="E3199" s="350"/>
      <c r="F3199" s="351"/>
      <c r="G3199" s="350"/>
      <c r="H3199" s="350"/>
      <c r="I3199" s="354"/>
      <c r="J3199" s="353"/>
      <c r="K3199" s="353"/>
      <c r="L3199" s="354"/>
      <c r="M3199" s="353"/>
      <c r="N3199" s="371"/>
      <c r="O3199" s="70"/>
      <c r="P3199" s="70"/>
      <c r="Q3199" s="92"/>
    </row>
    <row r="3200" spans="1:17" x14ac:dyDescent="0.2">
      <c r="A3200" s="363"/>
      <c r="B3200" s="348"/>
      <c r="C3200" s="372"/>
      <c r="D3200" s="350"/>
      <c r="E3200" s="350"/>
      <c r="F3200" s="351"/>
      <c r="G3200" s="350"/>
      <c r="H3200" s="350"/>
      <c r="I3200" s="354"/>
      <c r="J3200" s="353"/>
      <c r="K3200" s="353"/>
      <c r="L3200" s="354"/>
      <c r="M3200" s="353"/>
      <c r="N3200" s="371"/>
      <c r="O3200" s="70"/>
      <c r="P3200" s="70"/>
      <c r="Q3200" s="92"/>
    </row>
    <row r="3201" spans="1:17" x14ac:dyDescent="0.2">
      <c r="A3201" s="363"/>
      <c r="B3201" s="348"/>
      <c r="C3201" s="372"/>
      <c r="D3201" s="350"/>
      <c r="E3201" s="350"/>
      <c r="F3201" s="351"/>
      <c r="G3201" s="350"/>
      <c r="H3201" s="350"/>
      <c r="I3201" s="354"/>
      <c r="J3201" s="353"/>
      <c r="K3201" s="353"/>
      <c r="L3201" s="354"/>
      <c r="M3201" s="353"/>
      <c r="N3201" s="371"/>
      <c r="O3201" s="70"/>
      <c r="P3201" s="70"/>
      <c r="Q3201" s="92"/>
    </row>
    <row r="3202" spans="1:17" x14ac:dyDescent="0.2">
      <c r="A3202" s="363"/>
      <c r="B3202" s="348"/>
      <c r="C3202" s="372"/>
      <c r="D3202" s="350"/>
      <c r="E3202" s="350"/>
      <c r="F3202" s="351"/>
      <c r="G3202" s="350"/>
      <c r="H3202" s="350"/>
      <c r="I3202" s="354"/>
      <c r="J3202" s="353"/>
      <c r="K3202" s="353"/>
      <c r="L3202" s="354"/>
      <c r="M3202" s="353"/>
      <c r="N3202" s="371"/>
      <c r="O3202" s="70"/>
      <c r="P3202" s="70"/>
      <c r="Q3202" s="92"/>
    </row>
    <row r="3203" spans="1:17" x14ac:dyDescent="0.2">
      <c r="A3203" s="363"/>
      <c r="B3203" s="348"/>
      <c r="C3203" s="372"/>
      <c r="D3203" s="350"/>
      <c r="E3203" s="350"/>
      <c r="F3203" s="351"/>
      <c r="G3203" s="350"/>
      <c r="H3203" s="350"/>
      <c r="I3203" s="354"/>
      <c r="J3203" s="353"/>
      <c r="K3203" s="353"/>
      <c r="L3203" s="354"/>
      <c r="M3203" s="353"/>
      <c r="N3203" s="371"/>
      <c r="O3203" s="70"/>
      <c r="P3203" s="70"/>
      <c r="Q3203" s="92"/>
    </row>
    <row r="3204" spans="1:17" x14ac:dyDescent="0.2">
      <c r="A3204" s="363"/>
      <c r="B3204" s="348"/>
      <c r="C3204" s="372"/>
      <c r="D3204" s="350"/>
      <c r="E3204" s="350"/>
      <c r="F3204" s="351"/>
      <c r="G3204" s="350"/>
      <c r="H3204" s="350"/>
      <c r="I3204" s="354"/>
      <c r="J3204" s="353"/>
      <c r="K3204" s="353"/>
      <c r="L3204" s="354"/>
      <c r="M3204" s="353"/>
      <c r="N3204" s="371"/>
      <c r="O3204" s="70"/>
      <c r="P3204" s="70"/>
      <c r="Q3204" s="92"/>
    </row>
    <row r="3205" spans="1:17" x14ac:dyDescent="0.2">
      <c r="A3205" s="363"/>
      <c r="B3205" s="348"/>
      <c r="C3205" s="372"/>
      <c r="D3205" s="350"/>
      <c r="E3205" s="350"/>
      <c r="F3205" s="351"/>
      <c r="G3205" s="350"/>
      <c r="H3205" s="350"/>
      <c r="I3205" s="354"/>
      <c r="J3205" s="353"/>
      <c r="K3205" s="353"/>
      <c r="L3205" s="354"/>
      <c r="M3205" s="353"/>
      <c r="N3205" s="371"/>
      <c r="O3205" s="70"/>
      <c r="P3205" s="70"/>
      <c r="Q3205" s="92"/>
    </row>
    <row r="3206" spans="1:17" x14ac:dyDescent="0.2">
      <c r="A3206" s="363"/>
      <c r="B3206" s="348"/>
      <c r="C3206" s="372"/>
      <c r="D3206" s="350"/>
      <c r="E3206" s="350"/>
      <c r="F3206" s="351"/>
      <c r="G3206" s="350"/>
      <c r="H3206" s="350"/>
      <c r="I3206" s="354"/>
      <c r="J3206" s="353"/>
      <c r="K3206" s="353"/>
      <c r="L3206" s="354"/>
      <c r="M3206" s="353"/>
      <c r="N3206" s="371"/>
      <c r="O3206" s="70"/>
      <c r="P3206" s="70"/>
      <c r="Q3206" s="92"/>
    </row>
    <row r="3207" spans="1:17" x14ac:dyDescent="0.2">
      <c r="A3207" s="363" t="str">
        <f t="shared" ref="A3207:A4242" si="94">IF(B3207="","",ROW()-ROW($A$3))</f>
        <v/>
      </c>
      <c r="B3207" s="348"/>
      <c r="C3207" s="372"/>
      <c r="D3207" s="350"/>
      <c r="E3207" s="350"/>
      <c r="F3207" s="351"/>
      <c r="G3207" s="350"/>
      <c r="H3207" s="350"/>
      <c r="I3207" s="354"/>
      <c r="J3207" s="353"/>
      <c r="K3207" s="353"/>
      <c r="L3207" s="354"/>
      <c r="M3207" s="353"/>
      <c r="N3207" s="371"/>
      <c r="O3207" s="70">
        <f t="shared" si="91"/>
        <v>0</v>
      </c>
      <c r="P3207" s="70">
        <f t="shared" si="91"/>
        <v>0</v>
      </c>
      <c r="Q3207" s="92" t="str">
        <f t="shared" si="93"/>
        <v/>
      </c>
    </row>
    <row r="3208" spans="1:17" x14ac:dyDescent="0.2">
      <c r="A3208" s="363" t="str">
        <f t="shared" si="94"/>
        <v/>
      </c>
      <c r="B3208" s="348"/>
      <c r="C3208" s="372"/>
      <c r="D3208" s="350"/>
      <c r="E3208" s="350"/>
      <c r="F3208" s="351"/>
      <c r="G3208" s="350"/>
      <c r="H3208" s="350"/>
      <c r="I3208" s="354"/>
      <c r="J3208" s="353"/>
      <c r="K3208" s="353"/>
      <c r="L3208" s="354"/>
      <c r="M3208" s="353"/>
      <c r="N3208" s="371"/>
      <c r="O3208" s="70">
        <f t="shared" si="91"/>
        <v>0</v>
      </c>
      <c r="P3208" s="70">
        <f t="shared" si="91"/>
        <v>0</v>
      </c>
      <c r="Q3208" s="135" t="str">
        <f t="shared" si="93"/>
        <v/>
      </c>
    </row>
    <row r="3209" spans="1:17" x14ac:dyDescent="0.2">
      <c r="A3209" s="363" t="str">
        <f t="shared" si="94"/>
        <v/>
      </c>
      <c r="B3209" s="348"/>
      <c r="C3209" s="372"/>
      <c r="D3209" s="350"/>
      <c r="E3209" s="350"/>
      <c r="F3209" s="351"/>
      <c r="G3209" s="350"/>
      <c r="H3209" s="350"/>
      <c r="I3209" s="354"/>
      <c r="J3209" s="353"/>
      <c r="K3209" s="353"/>
      <c r="L3209" s="354"/>
      <c r="M3209" s="353"/>
      <c r="N3209" s="371"/>
      <c r="O3209" s="317">
        <f t="shared" si="91"/>
        <v>0</v>
      </c>
      <c r="P3209" s="317">
        <f t="shared" si="91"/>
        <v>0</v>
      </c>
      <c r="Q3209" s="318" t="str">
        <f t="shared" si="93"/>
        <v/>
      </c>
    </row>
    <row r="3210" spans="1:17" x14ac:dyDescent="0.2">
      <c r="A3210" s="363" t="str">
        <f t="shared" si="94"/>
        <v/>
      </c>
      <c r="B3210" s="348"/>
      <c r="C3210" s="372"/>
      <c r="D3210" s="350"/>
      <c r="E3210" s="350"/>
      <c r="F3210" s="351"/>
      <c r="G3210" s="350"/>
      <c r="H3210" s="350"/>
      <c r="I3210" s="354"/>
      <c r="J3210" s="353"/>
      <c r="K3210" s="353"/>
      <c r="L3210" s="354"/>
      <c r="M3210" s="353"/>
      <c r="N3210" s="371"/>
      <c r="O3210" s="70">
        <f t="shared" si="91"/>
        <v>0</v>
      </c>
      <c r="P3210" s="70">
        <f t="shared" si="91"/>
        <v>0</v>
      </c>
      <c r="Q3210" s="92" t="str">
        <f t="shared" si="93"/>
        <v/>
      </c>
    </row>
    <row r="3211" spans="1:17" x14ac:dyDescent="0.2">
      <c r="A3211" s="363" t="str">
        <f t="shared" si="94"/>
        <v/>
      </c>
      <c r="B3211" s="348"/>
      <c r="C3211" s="372"/>
      <c r="D3211" s="350"/>
      <c r="E3211" s="350"/>
      <c r="F3211" s="351"/>
      <c r="G3211" s="350"/>
      <c r="H3211" s="350"/>
      <c r="I3211" s="354"/>
      <c r="J3211" s="353"/>
      <c r="K3211" s="353"/>
      <c r="L3211" s="354"/>
      <c r="M3211" s="353"/>
      <c r="N3211" s="371"/>
      <c r="O3211" s="70">
        <f t="shared" si="91"/>
        <v>0</v>
      </c>
      <c r="P3211" s="70">
        <f t="shared" si="91"/>
        <v>0</v>
      </c>
      <c r="Q3211" s="92" t="str">
        <f t="shared" si="93"/>
        <v/>
      </c>
    </row>
    <row r="3212" spans="1:17" x14ac:dyDescent="0.2">
      <c r="A3212" s="363" t="str">
        <f t="shared" si="94"/>
        <v/>
      </c>
      <c r="B3212" s="348"/>
      <c r="C3212" s="372"/>
      <c r="D3212" s="350"/>
      <c r="E3212" s="350"/>
      <c r="F3212" s="351"/>
      <c r="G3212" s="350"/>
      <c r="H3212" s="350"/>
      <c r="I3212" s="354"/>
      <c r="J3212" s="353"/>
      <c r="K3212" s="353"/>
      <c r="L3212" s="354"/>
      <c r="M3212" s="353"/>
      <c r="N3212" s="371"/>
      <c r="O3212" s="70">
        <f t="shared" si="91"/>
        <v>0</v>
      </c>
      <c r="P3212" s="70">
        <f t="shared" si="91"/>
        <v>0</v>
      </c>
      <c r="Q3212" s="135" t="str">
        <f t="shared" si="93"/>
        <v/>
      </c>
    </row>
    <row r="3213" spans="1:17" x14ac:dyDescent="0.2">
      <c r="A3213" s="363" t="str">
        <f t="shared" si="94"/>
        <v/>
      </c>
      <c r="B3213" s="348"/>
      <c r="C3213" s="372"/>
      <c r="D3213" s="350"/>
      <c r="E3213" s="350"/>
      <c r="F3213" s="351"/>
      <c r="G3213" s="350"/>
      <c r="H3213" s="350"/>
      <c r="I3213" s="354"/>
      <c r="J3213" s="353"/>
      <c r="K3213" s="353"/>
      <c r="L3213" s="354"/>
      <c r="M3213" s="353"/>
      <c r="N3213" s="371"/>
      <c r="O3213" s="317">
        <f t="shared" ref="O3213:P4240" si="95">IF(B3213=0,0,IF(YEAR(B3213)=$P$1,MONTH(B3213)-$O$1+1,(YEAR(B3213)-$P$1)*12-$O$1+1+MONTH(B3213)))</f>
        <v>0</v>
      </c>
      <c r="P3213" s="317">
        <f t="shared" si="95"/>
        <v>0</v>
      </c>
      <c r="Q3213" s="318" t="str">
        <f t="shared" si="93"/>
        <v/>
      </c>
    </row>
    <row r="3214" spans="1:17" x14ac:dyDescent="0.2">
      <c r="A3214" s="363" t="str">
        <f t="shared" si="94"/>
        <v/>
      </c>
      <c r="B3214" s="348"/>
      <c r="C3214" s="372"/>
      <c r="D3214" s="350"/>
      <c r="E3214" s="350"/>
      <c r="F3214" s="351"/>
      <c r="G3214" s="350"/>
      <c r="H3214" s="350"/>
      <c r="I3214" s="354"/>
      <c r="J3214" s="353"/>
      <c r="K3214" s="353"/>
      <c r="L3214" s="354"/>
      <c r="M3214" s="353"/>
      <c r="N3214" s="371"/>
      <c r="O3214" s="70">
        <f t="shared" si="95"/>
        <v>0</v>
      </c>
      <c r="P3214" s="70">
        <f t="shared" si="95"/>
        <v>0</v>
      </c>
      <c r="Q3214" s="92" t="str">
        <f t="shared" si="93"/>
        <v/>
      </c>
    </row>
    <row r="3215" spans="1:17" x14ac:dyDescent="0.2">
      <c r="A3215" s="363" t="str">
        <f t="shared" si="94"/>
        <v/>
      </c>
      <c r="B3215" s="348"/>
      <c r="C3215" s="372"/>
      <c r="D3215" s="350"/>
      <c r="E3215" s="350"/>
      <c r="F3215" s="351"/>
      <c r="G3215" s="350"/>
      <c r="H3215" s="350"/>
      <c r="I3215" s="354"/>
      <c r="J3215" s="353"/>
      <c r="K3215" s="353"/>
      <c r="L3215" s="354"/>
      <c r="M3215" s="353"/>
      <c r="N3215" s="371"/>
      <c r="O3215" s="70">
        <f t="shared" si="95"/>
        <v>0</v>
      </c>
      <c r="P3215" s="70">
        <f t="shared" si="95"/>
        <v>0</v>
      </c>
      <c r="Q3215" s="92" t="str">
        <f t="shared" si="93"/>
        <v/>
      </c>
    </row>
    <row r="3216" spans="1:17" x14ac:dyDescent="0.2">
      <c r="A3216" s="363" t="str">
        <f t="shared" si="94"/>
        <v/>
      </c>
      <c r="B3216" s="348"/>
      <c r="C3216" s="372"/>
      <c r="D3216" s="350"/>
      <c r="E3216" s="350"/>
      <c r="F3216" s="351"/>
      <c r="G3216" s="350"/>
      <c r="H3216" s="350"/>
      <c r="I3216" s="354"/>
      <c r="J3216" s="353"/>
      <c r="K3216" s="353"/>
      <c r="L3216" s="354"/>
      <c r="M3216" s="353"/>
      <c r="N3216" s="371"/>
      <c r="O3216" s="70">
        <f t="shared" si="95"/>
        <v>0</v>
      </c>
      <c r="P3216" s="70">
        <f t="shared" si="95"/>
        <v>0</v>
      </c>
      <c r="Q3216" s="135" t="str">
        <f t="shared" si="93"/>
        <v/>
      </c>
    </row>
    <row r="3217" spans="1:17" x14ac:dyDescent="0.2">
      <c r="A3217" s="363" t="str">
        <f t="shared" si="94"/>
        <v/>
      </c>
      <c r="B3217" s="348"/>
      <c r="C3217" s="372"/>
      <c r="D3217" s="350"/>
      <c r="E3217" s="350"/>
      <c r="F3217" s="351"/>
      <c r="G3217" s="350"/>
      <c r="H3217" s="350"/>
      <c r="I3217" s="354"/>
      <c r="J3217" s="353"/>
      <c r="K3217" s="353"/>
      <c r="L3217" s="354"/>
      <c r="M3217" s="353"/>
      <c r="N3217" s="371"/>
      <c r="O3217" s="317">
        <f t="shared" si="95"/>
        <v>0</v>
      </c>
      <c r="P3217" s="317">
        <f t="shared" si="95"/>
        <v>0</v>
      </c>
      <c r="Q3217" s="318" t="str">
        <f t="shared" si="93"/>
        <v/>
      </c>
    </row>
    <row r="3218" spans="1:17" x14ac:dyDescent="0.2">
      <c r="A3218" s="363" t="str">
        <f t="shared" si="94"/>
        <v/>
      </c>
      <c r="B3218" s="348"/>
      <c r="C3218" s="372"/>
      <c r="D3218" s="350"/>
      <c r="E3218" s="350"/>
      <c r="F3218" s="351"/>
      <c r="G3218" s="350"/>
      <c r="H3218" s="350"/>
      <c r="I3218" s="354"/>
      <c r="J3218" s="353"/>
      <c r="K3218" s="353"/>
      <c r="L3218" s="354"/>
      <c r="M3218" s="353"/>
      <c r="N3218" s="371"/>
      <c r="O3218" s="70">
        <f t="shared" si="95"/>
        <v>0</v>
      </c>
      <c r="P3218" s="70">
        <f t="shared" si="95"/>
        <v>0</v>
      </c>
      <c r="Q3218" s="92" t="str">
        <f t="shared" si="93"/>
        <v/>
      </c>
    </row>
    <row r="3219" spans="1:17" x14ac:dyDescent="0.2">
      <c r="A3219" s="363" t="str">
        <f t="shared" si="94"/>
        <v/>
      </c>
      <c r="B3219" s="348"/>
      <c r="C3219" s="372"/>
      <c r="D3219" s="350"/>
      <c r="E3219" s="350"/>
      <c r="F3219" s="351"/>
      <c r="G3219" s="350"/>
      <c r="H3219" s="350"/>
      <c r="I3219" s="354"/>
      <c r="J3219" s="353"/>
      <c r="K3219" s="353"/>
      <c r="L3219" s="354"/>
      <c r="M3219" s="353"/>
      <c r="N3219" s="371"/>
      <c r="O3219" s="70">
        <f t="shared" si="95"/>
        <v>0</v>
      </c>
      <c r="P3219" s="70">
        <f t="shared" si="95"/>
        <v>0</v>
      </c>
      <c r="Q3219" s="92" t="str">
        <f t="shared" si="93"/>
        <v/>
      </c>
    </row>
    <row r="3220" spans="1:17" x14ac:dyDescent="0.2">
      <c r="A3220" s="363" t="str">
        <f t="shared" si="94"/>
        <v/>
      </c>
      <c r="B3220" s="348"/>
      <c r="C3220" s="372"/>
      <c r="D3220" s="350"/>
      <c r="E3220" s="350"/>
      <c r="F3220" s="351"/>
      <c r="G3220" s="350"/>
      <c r="H3220" s="350"/>
      <c r="I3220" s="354"/>
      <c r="J3220" s="353"/>
      <c r="K3220" s="353"/>
      <c r="L3220" s="354"/>
      <c r="M3220" s="353"/>
      <c r="N3220" s="371"/>
      <c r="O3220" s="70">
        <f t="shared" si="95"/>
        <v>0</v>
      </c>
      <c r="P3220" s="70">
        <f t="shared" si="95"/>
        <v>0</v>
      </c>
      <c r="Q3220" s="135" t="str">
        <f t="shared" si="93"/>
        <v/>
      </c>
    </row>
    <row r="3221" spans="1:17" x14ac:dyDescent="0.2">
      <c r="A3221" s="363" t="str">
        <f t="shared" si="94"/>
        <v/>
      </c>
      <c r="B3221" s="348"/>
      <c r="C3221" s="372"/>
      <c r="D3221" s="350"/>
      <c r="E3221" s="350"/>
      <c r="F3221" s="351"/>
      <c r="G3221" s="350"/>
      <c r="H3221" s="350"/>
      <c r="I3221" s="354"/>
      <c r="J3221" s="353"/>
      <c r="K3221" s="353"/>
      <c r="L3221" s="354"/>
      <c r="M3221" s="353"/>
      <c r="N3221" s="371"/>
      <c r="O3221" s="317">
        <f t="shared" si="95"/>
        <v>0</v>
      </c>
      <c r="P3221" s="317">
        <f t="shared" si="95"/>
        <v>0</v>
      </c>
      <c r="Q3221" s="318" t="str">
        <f t="shared" si="93"/>
        <v/>
      </c>
    </row>
    <row r="3222" spans="1:17" x14ac:dyDescent="0.2">
      <c r="A3222" s="363" t="str">
        <f t="shared" si="94"/>
        <v/>
      </c>
      <c r="B3222" s="348"/>
      <c r="C3222" s="372"/>
      <c r="D3222" s="350"/>
      <c r="E3222" s="350"/>
      <c r="F3222" s="351"/>
      <c r="G3222" s="350"/>
      <c r="H3222" s="350"/>
      <c r="I3222" s="354"/>
      <c r="J3222" s="353"/>
      <c r="K3222" s="353"/>
      <c r="L3222" s="354"/>
      <c r="M3222" s="353"/>
      <c r="N3222" s="371"/>
      <c r="O3222" s="70">
        <f t="shared" si="95"/>
        <v>0</v>
      </c>
      <c r="P3222" s="70">
        <f t="shared" si="95"/>
        <v>0</v>
      </c>
      <c r="Q3222" s="92" t="str">
        <f t="shared" si="93"/>
        <v/>
      </c>
    </row>
    <row r="3223" spans="1:17" x14ac:dyDescent="0.2">
      <c r="A3223" s="363" t="str">
        <f t="shared" si="94"/>
        <v/>
      </c>
      <c r="B3223" s="348"/>
      <c r="C3223" s="372"/>
      <c r="D3223" s="350"/>
      <c r="E3223" s="350"/>
      <c r="F3223" s="351"/>
      <c r="G3223" s="350"/>
      <c r="H3223" s="350"/>
      <c r="I3223" s="354"/>
      <c r="J3223" s="353"/>
      <c r="K3223" s="353"/>
      <c r="L3223" s="354"/>
      <c r="M3223" s="353"/>
      <c r="N3223" s="371"/>
      <c r="O3223" s="70">
        <f t="shared" si="95"/>
        <v>0</v>
      </c>
      <c r="P3223" s="70">
        <f t="shared" si="95"/>
        <v>0</v>
      </c>
      <c r="Q3223" s="92" t="str">
        <f t="shared" si="93"/>
        <v/>
      </c>
    </row>
    <row r="3224" spans="1:17" x14ac:dyDescent="0.2">
      <c r="A3224" s="363" t="str">
        <f t="shared" si="94"/>
        <v/>
      </c>
      <c r="B3224" s="348"/>
      <c r="C3224" s="372"/>
      <c r="D3224" s="350"/>
      <c r="E3224" s="350"/>
      <c r="F3224" s="351"/>
      <c r="G3224" s="350"/>
      <c r="H3224" s="350"/>
      <c r="I3224" s="354"/>
      <c r="J3224" s="353"/>
      <c r="K3224" s="353"/>
      <c r="L3224" s="354"/>
      <c r="M3224" s="353"/>
      <c r="N3224" s="371"/>
      <c r="O3224" s="70">
        <f t="shared" si="95"/>
        <v>0</v>
      </c>
      <c r="P3224" s="70">
        <f t="shared" si="95"/>
        <v>0</v>
      </c>
      <c r="Q3224" s="135" t="str">
        <f t="shared" si="93"/>
        <v/>
      </c>
    </row>
    <row r="3225" spans="1:17" x14ac:dyDescent="0.2">
      <c r="A3225" s="363" t="str">
        <f t="shared" si="94"/>
        <v/>
      </c>
      <c r="B3225" s="348"/>
      <c r="C3225" s="372"/>
      <c r="D3225" s="350"/>
      <c r="E3225" s="350"/>
      <c r="F3225" s="351"/>
      <c r="G3225" s="350"/>
      <c r="H3225" s="350"/>
      <c r="I3225" s="354"/>
      <c r="J3225" s="353"/>
      <c r="K3225" s="353"/>
      <c r="L3225" s="354"/>
      <c r="M3225" s="353"/>
      <c r="N3225" s="371"/>
      <c r="O3225" s="317">
        <f t="shared" si="95"/>
        <v>0</v>
      </c>
      <c r="P3225" s="317">
        <f t="shared" si="95"/>
        <v>0</v>
      </c>
      <c r="Q3225" s="318" t="str">
        <f t="shared" si="93"/>
        <v/>
      </c>
    </row>
    <row r="3226" spans="1:17" x14ac:dyDescent="0.2">
      <c r="A3226" s="363" t="str">
        <f t="shared" si="94"/>
        <v/>
      </c>
      <c r="B3226" s="348"/>
      <c r="C3226" s="372"/>
      <c r="D3226" s="350"/>
      <c r="E3226" s="350"/>
      <c r="F3226" s="351"/>
      <c r="G3226" s="350"/>
      <c r="H3226" s="350"/>
      <c r="I3226" s="354"/>
      <c r="J3226" s="353"/>
      <c r="K3226" s="353"/>
      <c r="L3226" s="354"/>
      <c r="M3226" s="353"/>
      <c r="N3226" s="371"/>
      <c r="O3226" s="70">
        <f t="shared" si="95"/>
        <v>0</v>
      </c>
      <c r="P3226" s="70">
        <f t="shared" si="95"/>
        <v>0</v>
      </c>
      <c r="Q3226" s="92" t="str">
        <f t="shared" si="93"/>
        <v/>
      </c>
    </row>
    <row r="3227" spans="1:17" x14ac:dyDescent="0.2">
      <c r="A3227" s="363" t="str">
        <f t="shared" si="94"/>
        <v/>
      </c>
      <c r="B3227" s="348"/>
      <c r="C3227" s="372"/>
      <c r="D3227" s="350"/>
      <c r="E3227" s="350"/>
      <c r="F3227" s="351"/>
      <c r="G3227" s="350"/>
      <c r="H3227" s="350"/>
      <c r="I3227" s="354"/>
      <c r="J3227" s="353"/>
      <c r="K3227" s="353"/>
      <c r="L3227" s="354"/>
      <c r="M3227" s="353"/>
      <c r="N3227" s="371"/>
      <c r="O3227" s="70">
        <f t="shared" si="95"/>
        <v>0</v>
      </c>
      <c r="P3227" s="70">
        <f t="shared" si="95"/>
        <v>0</v>
      </c>
      <c r="Q3227" s="92" t="str">
        <f t="shared" si="93"/>
        <v/>
      </c>
    </row>
    <row r="3228" spans="1:17" x14ac:dyDescent="0.2">
      <c r="A3228" s="363" t="str">
        <f t="shared" si="94"/>
        <v/>
      </c>
      <c r="B3228" s="348"/>
      <c r="C3228" s="372"/>
      <c r="D3228" s="350"/>
      <c r="E3228" s="350"/>
      <c r="F3228" s="351"/>
      <c r="G3228" s="350"/>
      <c r="H3228" s="350"/>
      <c r="I3228" s="354"/>
      <c r="J3228" s="353"/>
      <c r="K3228" s="353"/>
      <c r="L3228" s="354"/>
      <c r="M3228" s="353"/>
      <c r="N3228" s="371"/>
      <c r="O3228" s="70">
        <f t="shared" si="95"/>
        <v>0</v>
      </c>
      <c r="P3228" s="70">
        <f t="shared" si="95"/>
        <v>0</v>
      </c>
      <c r="Q3228" s="135" t="str">
        <f t="shared" si="93"/>
        <v/>
      </c>
    </row>
    <row r="3229" spans="1:17" x14ac:dyDescent="0.2">
      <c r="A3229" s="363" t="str">
        <f t="shared" si="94"/>
        <v/>
      </c>
      <c r="B3229" s="348"/>
      <c r="C3229" s="372"/>
      <c r="D3229" s="350"/>
      <c r="E3229" s="350"/>
      <c r="F3229" s="351"/>
      <c r="G3229" s="350"/>
      <c r="H3229" s="350"/>
      <c r="I3229" s="354"/>
      <c r="J3229" s="353"/>
      <c r="K3229" s="353"/>
      <c r="L3229" s="354"/>
      <c r="M3229" s="353"/>
      <c r="N3229" s="371"/>
      <c r="O3229" s="317">
        <f t="shared" si="95"/>
        <v>0</v>
      </c>
      <c r="P3229" s="317">
        <f t="shared" si="95"/>
        <v>0</v>
      </c>
      <c r="Q3229" s="318" t="str">
        <f t="shared" si="93"/>
        <v/>
      </c>
    </row>
    <row r="3230" spans="1:17" x14ac:dyDescent="0.2">
      <c r="A3230" s="363" t="str">
        <f t="shared" si="94"/>
        <v/>
      </c>
      <c r="B3230" s="348"/>
      <c r="C3230" s="372"/>
      <c r="D3230" s="350"/>
      <c r="E3230" s="350"/>
      <c r="F3230" s="351"/>
      <c r="G3230" s="350"/>
      <c r="H3230" s="350"/>
      <c r="I3230" s="354"/>
      <c r="J3230" s="353"/>
      <c r="K3230" s="353"/>
      <c r="L3230" s="354"/>
      <c r="M3230" s="353"/>
      <c r="N3230" s="371"/>
      <c r="O3230" s="70">
        <f t="shared" si="95"/>
        <v>0</v>
      </c>
      <c r="P3230" s="70">
        <f t="shared" si="95"/>
        <v>0</v>
      </c>
      <c r="Q3230" s="92" t="str">
        <f t="shared" si="93"/>
        <v/>
      </c>
    </row>
    <row r="3231" spans="1:17" x14ac:dyDescent="0.2">
      <c r="A3231" s="363" t="str">
        <f t="shared" si="94"/>
        <v/>
      </c>
      <c r="B3231" s="348"/>
      <c r="C3231" s="372"/>
      <c r="D3231" s="350"/>
      <c r="E3231" s="350"/>
      <c r="F3231" s="351"/>
      <c r="G3231" s="350"/>
      <c r="H3231" s="350"/>
      <c r="I3231" s="354"/>
      <c r="J3231" s="353"/>
      <c r="K3231" s="353"/>
      <c r="L3231" s="354"/>
      <c r="M3231" s="353"/>
      <c r="N3231" s="371"/>
      <c r="O3231" s="70">
        <f t="shared" si="95"/>
        <v>0</v>
      </c>
      <c r="P3231" s="70">
        <f t="shared" si="95"/>
        <v>0</v>
      </c>
      <c r="Q3231" s="92" t="str">
        <f t="shared" si="93"/>
        <v/>
      </c>
    </row>
    <row r="3232" spans="1:17" x14ac:dyDescent="0.2">
      <c r="A3232" s="363" t="str">
        <f t="shared" si="94"/>
        <v/>
      </c>
      <c r="B3232" s="348"/>
      <c r="C3232" s="372"/>
      <c r="D3232" s="350"/>
      <c r="E3232" s="350"/>
      <c r="F3232" s="351"/>
      <c r="G3232" s="350"/>
      <c r="H3232" s="350"/>
      <c r="I3232" s="354"/>
      <c r="J3232" s="353"/>
      <c r="K3232" s="353"/>
      <c r="L3232" s="354"/>
      <c r="M3232" s="353"/>
      <c r="N3232" s="371"/>
      <c r="O3232" s="70">
        <f t="shared" si="95"/>
        <v>0</v>
      </c>
      <c r="P3232" s="70">
        <f t="shared" si="95"/>
        <v>0</v>
      </c>
      <c r="Q3232" s="135" t="str">
        <f t="shared" si="93"/>
        <v/>
      </c>
    </row>
    <row r="3233" spans="1:17" x14ac:dyDescent="0.2">
      <c r="A3233" s="363" t="str">
        <f t="shared" si="94"/>
        <v/>
      </c>
      <c r="B3233" s="348"/>
      <c r="C3233" s="372"/>
      <c r="D3233" s="350"/>
      <c r="E3233" s="350"/>
      <c r="F3233" s="351"/>
      <c r="G3233" s="350"/>
      <c r="H3233" s="350"/>
      <c r="I3233" s="354"/>
      <c r="J3233" s="353"/>
      <c r="K3233" s="353"/>
      <c r="L3233" s="354"/>
      <c r="M3233" s="353"/>
      <c r="N3233" s="371"/>
      <c r="O3233" s="317">
        <f t="shared" si="95"/>
        <v>0</v>
      </c>
      <c r="P3233" s="317">
        <f t="shared" si="95"/>
        <v>0</v>
      </c>
      <c r="Q3233" s="318" t="str">
        <f t="shared" si="93"/>
        <v/>
      </c>
    </row>
    <row r="3234" spans="1:17" x14ac:dyDescent="0.2">
      <c r="A3234" s="363" t="str">
        <f t="shared" si="94"/>
        <v/>
      </c>
      <c r="B3234" s="348"/>
      <c r="C3234" s="372"/>
      <c r="D3234" s="350"/>
      <c r="E3234" s="350"/>
      <c r="F3234" s="351"/>
      <c r="G3234" s="350"/>
      <c r="H3234" s="350"/>
      <c r="I3234" s="354"/>
      <c r="J3234" s="353"/>
      <c r="K3234" s="353"/>
      <c r="L3234" s="354"/>
      <c r="M3234" s="353"/>
      <c r="N3234" s="371"/>
      <c r="O3234" s="70">
        <f t="shared" si="95"/>
        <v>0</v>
      </c>
      <c r="P3234" s="70">
        <f t="shared" si="95"/>
        <v>0</v>
      </c>
      <c r="Q3234" s="92" t="str">
        <f t="shared" si="93"/>
        <v/>
      </c>
    </row>
    <row r="3235" spans="1:17" x14ac:dyDescent="0.2">
      <c r="A3235" s="363" t="str">
        <f t="shared" si="94"/>
        <v/>
      </c>
      <c r="B3235" s="348"/>
      <c r="C3235" s="372"/>
      <c r="D3235" s="350"/>
      <c r="E3235" s="350"/>
      <c r="F3235" s="351"/>
      <c r="G3235" s="350"/>
      <c r="H3235" s="350"/>
      <c r="I3235" s="354"/>
      <c r="J3235" s="353"/>
      <c r="K3235" s="353"/>
      <c r="L3235" s="354"/>
      <c r="M3235" s="353"/>
      <c r="N3235" s="371"/>
      <c r="O3235" s="70">
        <f t="shared" si="95"/>
        <v>0</v>
      </c>
      <c r="P3235" s="70">
        <f t="shared" si="95"/>
        <v>0</v>
      </c>
      <c r="Q3235" s="92" t="str">
        <f t="shared" si="93"/>
        <v/>
      </c>
    </row>
    <row r="3236" spans="1:17" x14ac:dyDescent="0.2">
      <c r="A3236" s="363" t="str">
        <f t="shared" si="94"/>
        <v/>
      </c>
      <c r="B3236" s="348"/>
      <c r="C3236" s="372"/>
      <c r="D3236" s="350"/>
      <c r="E3236" s="350"/>
      <c r="F3236" s="351"/>
      <c r="G3236" s="350"/>
      <c r="H3236" s="350"/>
      <c r="I3236" s="354"/>
      <c r="J3236" s="353"/>
      <c r="K3236" s="353"/>
      <c r="L3236" s="354"/>
      <c r="M3236" s="353"/>
      <c r="N3236" s="371"/>
      <c r="O3236" s="70">
        <f t="shared" si="95"/>
        <v>0</v>
      </c>
      <c r="P3236" s="70">
        <f t="shared" si="95"/>
        <v>0</v>
      </c>
      <c r="Q3236" s="135" t="str">
        <f t="shared" si="93"/>
        <v/>
      </c>
    </row>
    <row r="3237" spans="1:17" x14ac:dyDescent="0.2">
      <c r="A3237" s="363" t="str">
        <f t="shared" si="94"/>
        <v/>
      </c>
      <c r="B3237" s="348"/>
      <c r="C3237" s="372"/>
      <c r="D3237" s="350"/>
      <c r="E3237" s="350"/>
      <c r="F3237" s="351"/>
      <c r="G3237" s="350"/>
      <c r="H3237" s="350"/>
      <c r="I3237" s="354"/>
      <c r="J3237" s="353"/>
      <c r="K3237" s="353"/>
      <c r="L3237" s="354"/>
      <c r="M3237" s="353"/>
      <c r="N3237" s="371"/>
      <c r="O3237" s="317">
        <f t="shared" si="95"/>
        <v>0</v>
      </c>
      <c r="P3237" s="317">
        <f t="shared" si="95"/>
        <v>0</v>
      </c>
      <c r="Q3237" s="318" t="str">
        <f t="shared" si="93"/>
        <v/>
      </c>
    </row>
    <row r="3238" spans="1:17" x14ac:dyDescent="0.2">
      <c r="A3238" s="363"/>
      <c r="B3238" s="348"/>
      <c r="C3238" s="372"/>
      <c r="D3238" s="350"/>
      <c r="E3238" s="350"/>
      <c r="F3238" s="351"/>
      <c r="G3238" s="350"/>
      <c r="H3238" s="350"/>
      <c r="I3238" s="354"/>
      <c r="J3238" s="353"/>
      <c r="K3238" s="353"/>
      <c r="L3238" s="354"/>
      <c r="M3238" s="353"/>
      <c r="N3238" s="371"/>
      <c r="O3238" s="317"/>
      <c r="P3238" s="317"/>
      <c r="Q3238" s="318"/>
    </row>
    <row r="3239" spans="1:17" x14ac:dyDescent="0.2">
      <c r="A3239" s="363"/>
      <c r="B3239" s="348"/>
      <c r="C3239" s="372"/>
      <c r="D3239" s="350"/>
      <c r="E3239" s="350"/>
      <c r="F3239" s="351"/>
      <c r="G3239" s="350"/>
      <c r="H3239" s="350"/>
      <c r="I3239" s="354"/>
      <c r="J3239" s="353"/>
      <c r="K3239" s="353"/>
      <c r="L3239" s="354"/>
      <c r="M3239" s="353"/>
      <c r="N3239" s="371"/>
      <c r="O3239" s="317"/>
      <c r="P3239" s="317"/>
      <c r="Q3239" s="318"/>
    </row>
    <row r="3240" spans="1:17" x14ac:dyDescent="0.2">
      <c r="A3240" s="363"/>
      <c r="B3240" s="348"/>
      <c r="C3240" s="372"/>
      <c r="D3240" s="350"/>
      <c r="E3240" s="350"/>
      <c r="F3240" s="351"/>
      <c r="G3240" s="350"/>
      <c r="H3240" s="350"/>
      <c r="I3240" s="354"/>
      <c r="J3240" s="353"/>
      <c r="K3240" s="353"/>
      <c r="L3240" s="354"/>
      <c r="M3240" s="353"/>
      <c r="N3240" s="371"/>
      <c r="O3240" s="317"/>
      <c r="P3240" s="317"/>
      <c r="Q3240" s="318"/>
    </row>
    <row r="3241" spans="1:17" x14ac:dyDescent="0.2">
      <c r="A3241" s="363"/>
      <c r="B3241" s="348"/>
      <c r="C3241" s="372"/>
      <c r="D3241" s="350"/>
      <c r="E3241" s="350"/>
      <c r="F3241" s="351"/>
      <c r="G3241" s="350"/>
      <c r="H3241" s="350"/>
      <c r="I3241" s="354"/>
      <c r="J3241" s="353"/>
      <c r="K3241" s="353"/>
      <c r="L3241" s="354"/>
      <c r="M3241" s="353"/>
      <c r="N3241" s="371"/>
      <c r="O3241" s="317"/>
      <c r="P3241" s="317"/>
      <c r="Q3241" s="318"/>
    </row>
    <row r="3242" spans="1:17" x14ac:dyDescent="0.2">
      <c r="A3242" s="363"/>
      <c r="B3242" s="348"/>
      <c r="C3242" s="372"/>
      <c r="D3242" s="350"/>
      <c r="E3242" s="350"/>
      <c r="F3242" s="351"/>
      <c r="G3242" s="350"/>
      <c r="H3242" s="350"/>
      <c r="I3242" s="354"/>
      <c r="J3242" s="353"/>
      <c r="K3242" s="353"/>
      <c r="L3242" s="354"/>
      <c r="M3242" s="353"/>
      <c r="N3242" s="371"/>
      <c r="O3242" s="317"/>
      <c r="P3242" s="317"/>
      <c r="Q3242" s="318"/>
    </row>
    <row r="3243" spans="1:17" x14ac:dyDescent="0.2">
      <c r="A3243" s="363"/>
      <c r="B3243" s="348"/>
      <c r="C3243" s="372"/>
      <c r="D3243" s="350"/>
      <c r="E3243" s="350"/>
      <c r="F3243" s="351"/>
      <c r="G3243" s="350"/>
      <c r="H3243" s="350"/>
      <c r="I3243" s="354"/>
      <c r="J3243" s="353"/>
      <c r="K3243" s="353"/>
      <c r="L3243" s="354"/>
      <c r="M3243" s="353"/>
      <c r="N3243" s="371"/>
      <c r="O3243" s="317"/>
      <c r="P3243" s="317"/>
      <c r="Q3243" s="318"/>
    </row>
    <row r="3244" spans="1:17" x14ac:dyDescent="0.2">
      <c r="A3244" s="363"/>
      <c r="B3244" s="348"/>
      <c r="C3244" s="372"/>
      <c r="D3244" s="350"/>
      <c r="E3244" s="350"/>
      <c r="F3244" s="351"/>
      <c r="G3244" s="350"/>
      <c r="H3244" s="350"/>
      <c r="I3244" s="354"/>
      <c r="J3244" s="353"/>
      <c r="K3244" s="353"/>
      <c r="L3244" s="354"/>
      <c r="M3244" s="353"/>
      <c r="N3244" s="371"/>
      <c r="O3244" s="317"/>
      <c r="P3244" s="317"/>
      <c r="Q3244" s="318"/>
    </row>
    <row r="3245" spans="1:17" x14ac:dyDescent="0.2">
      <c r="A3245" s="363"/>
      <c r="B3245" s="348"/>
      <c r="C3245" s="372"/>
      <c r="D3245" s="350"/>
      <c r="E3245" s="350"/>
      <c r="F3245" s="351"/>
      <c r="G3245" s="350"/>
      <c r="H3245" s="350"/>
      <c r="I3245" s="354"/>
      <c r="J3245" s="353"/>
      <c r="K3245" s="353"/>
      <c r="L3245" s="354"/>
      <c r="M3245" s="353"/>
      <c r="N3245" s="371"/>
      <c r="O3245" s="317"/>
      <c r="P3245" s="317"/>
      <c r="Q3245" s="318"/>
    </row>
    <row r="3246" spans="1:17" x14ac:dyDescent="0.2">
      <c r="A3246" s="363"/>
      <c r="B3246" s="348"/>
      <c r="C3246" s="372"/>
      <c r="D3246" s="350"/>
      <c r="E3246" s="350"/>
      <c r="F3246" s="351"/>
      <c r="G3246" s="350"/>
      <c r="H3246" s="350"/>
      <c r="I3246" s="354"/>
      <c r="J3246" s="353"/>
      <c r="K3246" s="353"/>
      <c r="L3246" s="354"/>
      <c r="M3246" s="353"/>
      <c r="N3246" s="371"/>
      <c r="O3246" s="317"/>
      <c r="P3246" s="317"/>
      <c r="Q3246" s="318"/>
    </row>
    <row r="3247" spans="1:17" x14ac:dyDescent="0.2">
      <c r="A3247" s="363"/>
      <c r="B3247" s="348"/>
      <c r="C3247" s="372"/>
      <c r="D3247" s="350"/>
      <c r="E3247" s="350"/>
      <c r="F3247" s="351"/>
      <c r="G3247" s="350"/>
      <c r="H3247" s="350"/>
      <c r="I3247" s="354"/>
      <c r="J3247" s="353"/>
      <c r="K3247" s="353"/>
      <c r="L3247" s="354"/>
      <c r="M3247" s="353"/>
      <c r="N3247" s="371"/>
      <c r="O3247" s="317"/>
      <c r="P3247" s="317"/>
      <c r="Q3247" s="318"/>
    </row>
    <row r="3248" spans="1:17" x14ac:dyDescent="0.2">
      <c r="A3248" s="363"/>
      <c r="B3248" s="348"/>
      <c r="C3248" s="372"/>
      <c r="D3248" s="350"/>
      <c r="E3248" s="350"/>
      <c r="F3248" s="351"/>
      <c r="G3248" s="350"/>
      <c r="H3248" s="350"/>
      <c r="I3248" s="354"/>
      <c r="J3248" s="353"/>
      <c r="K3248" s="353"/>
      <c r="L3248" s="354"/>
      <c r="M3248" s="353"/>
      <c r="N3248" s="371"/>
      <c r="O3248" s="317"/>
      <c r="P3248" s="317"/>
      <c r="Q3248" s="318"/>
    </row>
    <row r="3249" spans="1:17" x14ac:dyDescent="0.2">
      <c r="A3249" s="363"/>
      <c r="B3249" s="348"/>
      <c r="C3249" s="372"/>
      <c r="D3249" s="350"/>
      <c r="E3249" s="350"/>
      <c r="F3249" s="351"/>
      <c r="G3249" s="350"/>
      <c r="H3249" s="350"/>
      <c r="I3249" s="354"/>
      <c r="J3249" s="353"/>
      <c r="K3249" s="353"/>
      <c r="L3249" s="354"/>
      <c r="M3249" s="353"/>
      <c r="N3249" s="371"/>
      <c r="O3249" s="317"/>
      <c r="P3249" s="317"/>
      <c r="Q3249" s="318"/>
    </row>
    <row r="3250" spans="1:17" x14ac:dyDescent="0.2">
      <c r="A3250" s="363"/>
      <c r="B3250" s="348"/>
      <c r="C3250" s="372"/>
      <c r="D3250" s="350"/>
      <c r="E3250" s="350"/>
      <c r="F3250" s="351"/>
      <c r="G3250" s="350"/>
      <c r="H3250" s="350"/>
      <c r="I3250" s="354"/>
      <c r="J3250" s="353"/>
      <c r="K3250" s="353"/>
      <c r="L3250" s="354"/>
      <c r="M3250" s="353"/>
      <c r="N3250" s="371"/>
      <c r="O3250" s="317"/>
      <c r="P3250" s="317"/>
      <c r="Q3250" s="318"/>
    </row>
    <row r="3251" spans="1:17" x14ac:dyDescent="0.2">
      <c r="A3251" s="363"/>
      <c r="B3251" s="348"/>
      <c r="C3251" s="372"/>
      <c r="D3251" s="350"/>
      <c r="E3251" s="350"/>
      <c r="F3251" s="351"/>
      <c r="G3251" s="350"/>
      <c r="H3251" s="350"/>
      <c r="I3251" s="354"/>
      <c r="J3251" s="353"/>
      <c r="K3251" s="353"/>
      <c r="L3251" s="354"/>
      <c r="M3251" s="353"/>
      <c r="N3251" s="371"/>
      <c r="O3251" s="317"/>
      <c r="P3251" s="317"/>
      <c r="Q3251" s="318"/>
    </row>
    <row r="3252" spans="1:17" x14ac:dyDescent="0.2">
      <c r="A3252" s="363"/>
      <c r="B3252" s="348"/>
      <c r="C3252" s="372"/>
      <c r="D3252" s="350"/>
      <c r="E3252" s="350"/>
      <c r="F3252" s="351"/>
      <c r="G3252" s="350"/>
      <c r="H3252" s="350"/>
      <c r="I3252" s="354"/>
      <c r="J3252" s="353"/>
      <c r="K3252" s="353"/>
      <c r="L3252" s="354"/>
      <c r="M3252" s="353"/>
      <c r="N3252" s="371"/>
      <c r="O3252" s="317"/>
      <c r="P3252" s="317"/>
      <c r="Q3252" s="318"/>
    </row>
    <row r="3253" spans="1:17" x14ac:dyDescent="0.2">
      <c r="A3253" s="363"/>
      <c r="B3253" s="348"/>
      <c r="C3253" s="372"/>
      <c r="D3253" s="350"/>
      <c r="E3253" s="350"/>
      <c r="F3253" s="351"/>
      <c r="G3253" s="350"/>
      <c r="H3253" s="350"/>
      <c r="I3253" s="354"/>
      <c r="J3253" s="353"/>
      <c r="K3253" s="353"/>
      <c r="L3253" s="354"/>
      <c r="M3253" s="353"/>
      <c r="N3253" s="371"/>
      <c r="O3253" s="317"/>
      <c r="P3253" s="317"/>
      <c r="Q3253" s="318"/>
    </row>
    <row r="3254" spans="1:17" x14ac:dyDescent="0.2">
      <c r="A3254" s="363"/>
      <c r="B3254" s="348"/>
      <c r="C3254" s="372"/>
      <c r="D3254" s="350"/>
      <c r="E3254" s="350"/>
      <c r="F3254" s="351"/>
      <c r="G3254" s="350"/>
      <c r="H3254" s="350"/>
      <c r="I3254" s="354"/>
      <c r="J3254" s="353"/>
      <c r="K3254" s="353"/>
      <c r="L3254" s="354"/>
      <c r="M3254" s="353"/>
      <c r="N3254" s="371"/>
      <c r="O3254" s="317"/>
      <c r="P3254" s="317"/>
      <c r="Q3254" s="318"/>
    </row>
    <row r="3255" spans="1:17" x14ac:dyDescent="0.2">
      <c r="A3255" s="363"/>
      <c r="B3255" s="348"/>
      <c r="C3255" s="372"/>
      <c r="D3255" s="350"/>
      <c r="E3255" s="350"/>
      <c r="F3255" s="351"/>
      <c r="G3255" s="350"/>
      <c r="H3255" s="350"/>
      <c r="I3255" s="354"/>
      <c r="J3255" s="353"/>
      <c r="K3255" s="353"/>
      <c r="L3255" s="354"/>
      <c r="M3255" s="353"/>
      <c r="N3255" s="371"/>
      <c r="O3255" s="317"/>
      <c r="P3255" s="317"/>
      <c r="Q3255" s="318"/>
    </row>
    <row r="3256" spans="1:17" x14ac:dyDescent="0.2">
      <c r="A3256" s="363" t="str">
        <f t="shared" si="94"/>
        <v/>
      </c>
      <c r="B3256" s="348"/>
      <c r="C3256" s="372"/>
      <c r="D3256" s="350"/>
      <c r="E3256" s="350"/>
      <c r="F3256" s="351"/>
      <c r="G3256" s="350"/>
      <c r="H3256" s="350"/>
      <c r="I3256" s="354"/>
      <c r="J3256" s="353"/>
      <c r="K3256" s="353"/>
      <c r="L3256" s="354"/>
      <c r="M3256" s="353"/>
      <c r="N3256" s="371"/>
      <c r="O3256" s="70">
        <f t="shared" si="95"/>
        <v>0</v>
      </c>
      <c r="P3256" s="70">
        <f t="shared" si="95"/>
        <v>0</v>
      </c>
      <c r="Q3256" s="92" t="str">
        <f t="shared" si="93"/>
        <v/>
      </c>
    </row>
    <row r="3257" spans="1:17" x14ac:dyDescent="0.2">
      <c r="A3257" s="363" t="str">
        <f t="shared" si="94"/>
        <v/>
      </c>
      <c r="B3257" s="348"/>
      <c r="C3257" s="372"/>
      <c r="D3257" s="350"/>
      <c r="E3257" s="350"/>
      <c r="F3257" s="351"/>
      <c r="G3257" s="350"/>
      <c r="H3257" s="350"/>
      <c r="I3257" s="354"/>
      <c r="J3257" s="353"/>
      <c r="K3257" s="353"/>
      <c r="L3257" s="354"/>
      <c r="M3257" s="353"/>
      <c r="N3257" s="371"/>
      <c r="O3257" s="70">
        <f t="shared" si="95"/>
        <v>0</v>
      </c>
      <c r="P3257" s="70">
        <f t="shared" si="95"/>
        <v>0</v>
      </c>
      <c r="Q3257" s="92" t="str">
        <f t="shared" si="93"/>
        <v/>
      </c>
    </row>
    <row r="3258" spans="1:17" x14ac:dyDescent="0.2">
      <c r="A3258" s="363" t="str">
        <f t="shared" si="94"/>
        <v/>
      </c>
      <c r="B3258" s="348"/>
      <c r="C3258" s="372"/>
      <c r="D3258" s="350"/>
      <c r="E3258" s="350"/>
      <c r="F3258" s="351"/>
      <c r="G3258" s="350"/>
      <c r="H3258" s="350"/>
      <c r="I3258" s="354"/>
      <c r="J3258" s="353"/>
      <c r="K3258" s="353"/>
      <c r="L3258" s="354"/>
      <c r="M3258" s="353"/>
      <c r="N3258" s="371"/>
      <c r="O3258" s="70">
        <f t="shared" si="95"/>
        <v>0</v>
      </c>
      <c r="P3258" s="70">
        <f t="shared" si="95"/>
        <v>0</v>
      </c>
      <c r="Q3258" s="135" t="str">
        <f t="shared" ref="Q3258:Q4242" si="96">SUBSTITUTE(D3258," ","_")</f>
        <v/>
      </c>
    </row>
    <row r="3259" spans="1:17" x14ac:dyDescent="0.2">
      <c r="A3259" s="363" t="str">
        <f t="shared" si="94"/>
        <v/>
      </c>
      <c r="B3259" s="348"/>
      <c r="C3259" s="372"/>
      <c r="D3259" s="350"/>
      <c r="E3259" s="350"/>
      <c r="F3259" s="351"/>
      <c r="G3259" s="350"/>
      <c r="H3259" s="350"/>
      <c r="I3259" s="354"/>
      <c r="J3259" s="353"/>
      <c r="K3259" s="353"/>
      <c r="L3259" s="354"/>
      <c r="M3259" s="353"/>
      <c r="N3259" s="371"/>
      <c r="O3259" s="317">
        <f t="shared" si="95"/>
        <v>0</v>
      </c>
      <c r="P3259" s="317">
        <f t="shared" si="95"/>
        <v>0</v>
      </c>
      <c r="Q3259" s="318" t="str">
        <f t="shared" si="96"/>
        <v/>
      </c>
    </row>
    <row r="3260" spans="1:17" x14ac:dyDescent="0.2">
      <c r="A3260" s="363" t="str">
        <f t="shared" si="94"/>
        <v/>
      </c>
      <c r="B3260" s="348"/>
      <c r="C3260" s="372"/>
      <c r="D3260" s="350"/>
      <c r="E3260" s="350"/>
      <c r="F3260" s="351"/>
      <c r="G3260" s="350"/>
      <c r="H3260" s="350"/>
      <c r="I3260" s="354"/>
      <c r="J3260" s="353"/>
      <c r="K3260" s="353"/>
      <c r="L3260" s="354"/>
      <c r="M3260" s="353"/>
      <c r="N3260" s="371"/>
      <c r="O3260" s="70">
        <f t="shared" si="95"/>
        <v>0</v>
      </c>
      <c r="P3260" s="70">
        <f t="shared" si="95"/>
        <v>0</v>
      </c>
      <c r="Q3260" s="92" t="str">
        <f t="shared" si="96"/>
        <v/>
      </c>
    </row>
    <row r="3261" spans="1:17" x14ac:dyDescent="0.2">
      <c r="A3261" s="363" t="str">
        <f t="shared" si="94"/>
        <v/>
      </c>
      <c r="B3261" s="348"/>
      <c r="C3261" s="372"/>
      <c r="D3261" s="350"/>
      <c r="E3261" s="350"/>
      <c r="F3261" s="351"/>
      <c r="G3261" s="350"/>
      <c r="H3261" s="350"/>
      <c r="I3261" s="354"/>
      <c r="J3261" s="353"/>
      <c r="K3261" s="353"/>
      <c r="L3261" s="354"/>
      <c r="M3261" s="353"/>
      <c r="N3261" s="371"/>
      <c r="O3261" s="70">
        <f t="shared" si="95"/>
        <v>0</v>
      </c>
      <c r="P3261" s="70">
        <f t="shared" si="95"/>
        <v>0</v>
      </c>
      <c r="Q3261" s="92" t="str">
        <f t="shared" si="96"/>
        <v/>
      </c>
    </row>
    <row r="3262" spans="1:17" x14ac:dyDescent="0.2">
      <c r="A3262" s="363" t="str">
        <f t="shared" si="94"/>
        <v/>
      </c>
      <c r="B3262" s="348"/>
      <c r="C3262" s="372"/>
      <c r="D3262" s="350"/>
      <c r="E3262" s="350"/>
      <c r="F3262" s="351"/>
      <c r="G3262" s="350"/>
      <c r="H3262" s="350"/>
      <c r="I3262" s="354"/>
      <c r="J3262" s="353"/>
      <c r="K3262" s="353"/>
      <c r="L3262" s="354"/>
      <c r="M3262" s="353"/>
      <c r="N3262" s="371"/>
      <c r="O3262" s="70">
        <f t="shared" si="95"/>
        <v>0</v>
      </c>
      <c r="P3262" s="70">
        <f t="shared" si="95"/>
        <v>0</v>
      </c>
      <c r="Q3262" s="135" t="str">
        <f t="shared" si="96"/>
        <v/>
      </c>
    </row>
    <row r="3263" spans="1:17" x14ac:dyDescent="0.2">
      <c r="A3263" s="363" t="str">
        <f t="shared" si="94"/>
        <v/>
      </c>
      <c r="B3263" s="348"/>
      <c r="C3263" s="372"/>
      <c r="D3263" s="350"/>
      <c r="E3263" s="350"/>
      <c r="F3263" s="351"/>
      <c r="G3263" s="350"/>
      <c r="H3263" s="350"/>
      <c r="I3263" s="354"/>
      <c r="J3263" s="353"/>
      <c r="K3263" s="353"/>
      <c r="L3263" s="354"/>
      <c r="M3263" s="353"/>
      <c r="N3263" s="371"/>
      <c r="O3263" s="317">
        <f t="shared" si="95"/>
        <v>0</v>
      </c>
      <c r="P3263" s="317">
        <f t="shared" si="95"/>
        <v>0</v>
      </c>
      <c r="Q3263" s="318" t="str">
        <f t="shared" si="96"/>
        <v/>
      </c>
    </row>
    <row r="3264" spans="1:17" x14ac:dyDescent="0.2">
      <c r="A3264" s="363" t="str">
        <f t="shared" si="94"/>
        <v/>
      </c>
      <c r="B3264" s="348"/>
      <c r="C3264" s="372"/>
      <c r="D3264" s="350"/>
      <c r="E3264" s="350"/>
      <c r="F3264" s="351"/>
      <c r="G3264" s="350"/>
      <c r="H3264" s="350"/>
      <c r="I3264" s="354"/>
      <c r="J3264" s="353"/>
      <c r="K3264" s="353"/>
      <c r="L3264" s="354"/>
      <c r="M3264" s="353"/>
      <c r="N3264" s="371"/>
      <c r="O3264" s="70">
        <f t="shared" si="95"/>
        <v>0</v>
      </c>
      <c r="P3264" s="70">
        <f t="shared" si="95"/>
        <v>0</v>
      </c>
      <c r="Q3264" s="92" t="str">
        <f t="shared" si="96"/>
        <v/>
      </c>
    </row>
    <row r="3265" spans="1:17" x14ac:dyDescent="0.2">
      <c r="A3265" s="363" t="str">
        <f t="shared" si="94"/>
        <v/>
      </c>
      <c r="B3265" s="348"/>
      <c r="C3265" s="372"/>
      <c r="D3265" s="350"/>
      <c r="E3265" s="350"/>
      <c r="F3265" s="351"/>
      <c r="G3265" s="350"/>
      <c r="H3265" s="350"/>
      <c r="I3265" s="354"/>
      <c r="J3265" s="353"/>
      <c r="K3265" s="353"/>
      <c r="L3265" s="354"/>
      <c r="M3265" s="353"/>
      <c r="N3265" s="371"/>
      <c r="O3265" s="70">
        <f t="shared" si="95"/>
        <v>0</v>
      </c>
      <c r="P3265" s="70">
        <f t="shared" si="95"/>
        <v>0</v>
      </c>
      <c r="Q3265" s="92" t="str">
        <f t="shared" si="96"/>
        <v/>
      </c>
    </row>
    <row r="3266" spans="1:17" x14ac:dyDescent="0.2">
      <c r="A3266" s="363" t="str">
        <f t="shared" si="94"/>
        <v/>
      </c>
      <c r="B3266" s="348"/>
      <c r="C3266" s="372"/>
      <c r="D3266" s="350"/>
      <c r="E3266" s="350"/>
      <c r="F3266" s="351"/>
      <c r="G3266" s="350"/>
      <c r="H3266" s="350"/>
      <c r="I3266" s="354"/>
      <c r="J3266" s="353"/>
      <c r="K3266" s="353"/>
      <c r="L3266" s="354"/>
      <c r="M3266" s="353"/>
      <c r="N3266" s="371"/>
      <c r="O3266" s="70">
        <f t="shared" si="95"/>
        <v>0</v>
      </c>
      <c r="P3266" s="70">
        <f t="shared" si="95"/>
        <v>0</v>
      </c>
      <c r="Q3266" s="135" t="str">
        <f t="shared" si="96"/>
        <v/>
      </c>
    </row>
    <row r="3267" spans="1:17" x14ac:dyDescent="0.2">
      <c r="A3267" s="363"/>
      <c r="B3267" s="348"/>
      <c r="C3267" s="372"/>
      <c r="D3267" s="350"/>
      <c r="E3267" s="350"/>
      <c r="F3267" s="351"/>
      <c r="G3267" s="350"/>
      <c r="H3267" s="350"/>
      <c r="I3267" s="354"/>
      <c r="J3267" s="353"/>
      <c r="K3267" s="353"/>
      <c r="L3267" s="354"/>
      <c r="M3267" s="353"/>
      <c r="N3267" s="371"/>
      <c r="O3267" s="70"/>
      <c r="P3267" s="70"/>
      <c r="Q3267" s="135"/>
    </row>
    <row r="3268" spans="1:17" x14ac:dyDescent="0.2">
      <c r="A3268" s="363"/>
      <c r="B3268" s="348"/>
      <c r="C3268" s="372"/>
      <c r="D3268" s="350"/>
      <c r="E3268" s="350"/>
      <c r="F3268" s="351"/>
      <c r="G3268" s="350"/>
      <c r="H3268" s="350"/>
      <c r="I3268" s="354"/>
      <c r="J3268" s="353"/>
      <c r="K3268" s="353"/>
      <c r="L3268" s="354"/>
      <c r="M3268" s="353"/>
      <c r="N3268" s="371"/>
      <c r="O3268" s="70"/>
      <c r="P3268" s="70"/>
      <c r="Q3268" s="135"/>
    </row>
    <row r="3269" spans="1:17" x14ac:dyDescent="0.2">
      <c r="A3269" s="363"/>
      <c r="B3269" s="348"/>
      <c r="C3269" s="372"/>
      <c r="D3269" s="350"/>
      <c r="E3269" s="350"/>
      <c r="F3269" s="351"/>
      <c r="G3269" s="350"/>
      <c r="H3269" s="350"/>
      <c r="I3269" s="354"/>
      <c r="J3269" s="353"/>
      <c r="K3269" s="353"/>
      <c r="L3269" s="354"/>
      <c r="M3269" s="353"/>
      <c r="N3269" s="371"/>
      <c r="O3269" s="70"/>
      <c r="P3269" s="70"/>
      <c r="Q3269" s="135"/>
    </row>
    <row r="3270" spans="1:17" x14ac:dyDescent="0.2">
      <c r="A3270" s="363"/>
      <c r="B3270" s="348"/>
      <c r="C3270" s="372"/>
      <c r="D3270" s="350"/>
      <c r="E3270" s="350"/>
      <c r="F3270" s="351"/>
      <c r="G3270" s="350"/>
      <c r="H3270" s="350"/>
      <c r="I3270" s="354"/>
      <c r="J3270" s="353"/>
      <c r="K3270" s="353"/>
      <c r="L3270" s="354"/>
      <c r="M3270" s="353"/>
      <c r="N3270" s="371"/>
      <c r="O3270" s="70"/>
      <c r="P3270" s="70"/>
      <c r="Q3270" s="135"/>
    </row>
    <row r="3271" spans="1:17" x14ac:dyDescent="0.2">
      <c r="A3271" s="363"/>
      <c r="B3271" s="348"/>
      <c r="C3271" s="372"/>
      <c r="D3271" s="350"/>
      <c r="E3271" s="350"/>
      <c r="F3271" s="351"/>
      <c r="G3271" s="350"/>
      <c r="H3271" s="350"/>
      <c r="I3271" s="354"/>
      <c r="J3271" s="353"/>
      <c r="K3271" s="353"/>
      <c r="L3271" s="354"/>
      <c r="M3271" s="353"/>
      <c r="N3271" s="371"/>
      <c r="O3271" s="70"/>
      <c r="P3271" s="70"/>
      <c r="Q3271" s="135"/>
    </row>
    <row r="3272" spans="1:17" x14ac:dyDescent="0.2">
      <c r="A3272" s="363"/>
      <c r="B3272" s="348"/>
      <c r="C3272" s="372"/>
      <c r="D3272" s="350"/>
      <c r="E3272" s="350"/>
      <c r="F3272" s="351"/>
      <c r="G3272" s="350"/>
      <c r="H3272" s="350"/>
      <c r="I3272" s="354"/>
      <c r="J3272" s="353"/>
      <c r="K3272" s="353"/>
      <c r="L3272" s="354"/>
      <c r="M3272" s="353"/>
      <c r="N3272" s="371"/>
      <c r="O3272" s="70"/>
      <c r="P3272" s="70"/>
      <c r="Q3272" s="135"/>
    </row>
    <row r="3273" spans="1:17" x14ac:dyDescent="0.2">
      <c r="A3273" s="363"/>
      <c r="B3273" s="348"/>
      <c r="C3273" s="372"/>
      <c r="D3273" s="350"/>
      <c r="E3273" s="350"/>
      <c r="F3273" s="351"/>
      <c r="G3273" s="350"/>
      <c r="H3273" s="350"/>
      <c r="I3273" s="354"/>
      <c r="J3273" s="353"/>
      <c r="K3273" s="353"/>
      <c r="L3273" s="354"/>
      <c r="M3273" s="353"/>
      <c r="N3273" s="371"/>
      <c r="O3273" s="70"/>
      <c r="P3273" s="70"/>
      <c r="Q3273" s="135"/>
    </row>
    <row r="3274" spans="1:17" x14ac:dyDescent="0.2">
      <c r="A3274" s="363"/>
      <c r="B3274" s="348"/>
      <c r="C3274" s="372"/>
      <c r="D3274" s="350"/>
      <c r="E3274" s="350"/>
      <c r="F3274" s="351"/>
      <c r="G3274" s="350"/>
      <c r="H3274" s="350"/>
      <c r="I3274" s="354"/>
      <c r="J3274" s="353"/>
      <c r="K3274" s="353"/>
      <c r="L3274" s="354"/>
      <c r="M3274" s="353"/>
      <c r="N3274" s="371"/>
      <c r="O3274" s="70"/>
      <c r="P3274" s="70"/>
      <c r="Q3274" s="135"/>
    </row>
    <row r="3275" spans="1:17" x14ac:dyDescent="0.2">
      <c r="A3275" s="363"/>
      <c r="B3275" s="348"/>
      <c r="C3275" s="372"/>
      <c r="D3275" s="350"/>
      <c r="E3275" s="350"/>
      <c r="F3275" s="351"/>
      <c r="G3275" s="350"/>
      <c r="H3275" s="350"/>
      <c r="I3275" s="354"/>
      <c r="J3275" s="353"/>
      <c r="K3275" s="353"/>
      <c r="L3275" s="354"/>
      <c r="M3275" s="353"/>
      <c r="N3275" s="371"/>
      <c r="O3275" s="70"/>
      <c r="P3275" s="70"/>
      <c r="Q3275" s="135"/>
    </row>
    <row r="3276" spans="1:17" x14ac:dyDescent="0.2">
      <c r="A3276" s="363"/>
      <c r="B3276" s="348"/>
      <c r="C3276" s="372"/>
      <c r="D3276" s="350"/>
      <c r="E3276" s="350"/>
      <c r="F3276" s="351"/>
      <c r="G3276" s="350"/>
      <c r="H3276" s="350"/>
      <c r="I3276" s="354"/>
      <c r="J3276" s="353"/>
      <c r="K3276" s="353"/>
      <c r="L3276" s="354"/>
      <c r="M3276" s="353"/>
      <c r="N3276" s="371"/>
      <c r="O3276" s="70"/>
      <c r="P3276" s="70"/>
      <c r="Q3276" s="135"/>
    </row>
    <row r="3277" spans="1:17" x14ac:dyDescent="0.2">
      <c r="A3277" s="363"/>
      <c r="B3277" s="348"/>
      <c r="C3277" s="372"/>
      <c r="D3277" s="350"/>
      <c r="E3277" s="350"/>
      <c r="F3277" s="351"/>
      <c r="G3277" s="350"/>
      <c r="H3277" s="350"/>
      <c r="I3277" s="354"/>
      <c r="J3277" s="353"/>
      <c r="K3277" s="353"/>
      <c r="L3277" s="354"/>
      <c r="M3277" s="353"/>
      <c r="N3277" s="371"/>
      <c r="O3277" s="70"/>
      <c r="P3277" s="70"/>
      <c r="Q3277" s="135"/>
    </row>
    <row r="3278" spans="1:17" x14ac:dyDescent="0.2">
      <c r="A3278" s="363"/>
      <c r="B3278" s="348"/>
      <c r="C3278" s="372"/>
      <c r="D3278" s="350"/>
      <c r="E3278" s="350"/>
      <c r="F3278" s="351"/>
      <c r="G3278" s="350"/>
      <c r="H3278" s="350"/>
      <c r="I3278" s="354"/>
      <c r="J3278" s="353"/>
      <c r="K3278" s="353"/>
      <c r="L3278" s="354"/>
      <c r="M3278" s="353"/>
      <c r="N3278" s="371"/>
      <c r="O3278" s="70"/>
      <c r="P3278" s="70"/>
      <c r="Q3278" s="135"/>
    </row>
    <row r="3279" spans="1:17" x14ac:dyDescent="0.2">
      <c r="A3279" s="363"/>
      <c r="B3279" s="348"/>
      <c r="C3279" s="372"/>
      <c r="D3279" s="350"/>
      <c r="E3279" s="350"/>
      <c r="F3279" s="351"/>
      <c r="G3279" s="350"/>
      <c r="H3279" s="350"/>
      <c r="I3279" s="354"/>
      <c r="J3279" s="353"/>
      <c r="K3279" s="353"/>
      <c r="L3279" s="354"/>
      <c r="M3279" s="353"/>
      <c r="N3279" s="371"/>
      <c r="O3279" s="70"/>
      <c r="P3279" s="70"/>
      <c r="Q3279" s="135"/>
    </row>
    <row r="3280" spans="1:17" x14ac:dyDescent="0.2">
      <c r="A3280" s="363"/>
      <c r="B3280" s="348"/>
      <c r="C3280" s="372"/>
      <c r="D3280" s="350"/>
      <c r="E3280" s="350"/>
      <c r="F3280" s="351"/>
      <c r="G3280" s="350"/>
      <c r="H3280" s="350"/>
      <c r="I3280" s="354"/>
      <c r="J3280" s="353"/>
      <c r="K3280" s="353"/>
      <c r="L3280" s="354"/>
      <c r="M3280" s="353"/>
      <c r="N3280" s="371"/>
      <c r="O3280" s="70"/>
      <c r="P3280" s="70"/>
      <c r="Q3280" s="135"/>
    </row>
    <row r="3281" spans="1:17" x14ac:dyDescent="0.2">
      <c r="A3281" s="363"/>
      <c r="B3281" s="348"/>
      <c r="C3281" s="372"/>
      <c r="D3281" s="350"/>
      <c r="E3281" s="350"/>
      <c r="F3281" s="351"/>
      <c r="G3281" s="350"/>
      <c r="H3281" s="350"/>
      <c r="I3281" s="354"/>
      <c r="J3281" s="353"/>
      <c r="K3281" s="353"/>
      <c r="L3281" s="354"/>
      <c r="M3281" s="353"/>
      <c r="N3281" s="371"/>
      <c r="O3281" s="70"/>
      <c r="P3281" s="70"/>
      <c r="Q3281" s="135"/>
    </row>
    <row r="3282" spans="1:17" x14ac:dyDescent="0.2">
      <c r="A3282" s="363"/>
      <c r="B3282" s="348"/>
      <c r="C3282" s="372"/>
      <c r="D3282" s="350"/>
      <c r="E3282" s="350"/>
      <c r="F3282" s="351"/>
      <c r="G3282" s="350"/>
      <c r="H3282" s="350"/>
      <c r="I3282" s="354"/>
      <c r="J3282" s="353"/>
      <c r="K3282" s="353"/>
      <c r="L3282" s="354"/>
      <c r="M3282" s="353"/>
      <c r="N3282" s="371"/>
      <c r="O3282" s="70"/>
      <c r="P3282" s="70"/>
      <c r="Q3282" s="135"/>
    </row>
    <row r="3283" spans="1:17" x14ac:dyDescent="0.2">
      <c r="A3283" s="363"/>
      <c r="B3283" s="348"/>
      <c r="C3283" s="372"/>
      <c r="D3283" s="350"/>
      <c r="E3283" s="350"/>
      <c r="F3283" s="351"/>
      <c r="G3283" s="350"/>
      <c r="H3283" s="350"/>
      <c r="I3283" s="354"/>
      <c r="J3283" s="353"/>
      <c r="K3283" s="353"/>
      <c r="L3283" s="354"/>
      <c r="M3283" s="353"/>
      <c r="N3283" s="371"/>
      <c r="O3283" s="70"/>
      <c r="P3283" s="70"/>
      <c r="Q3283" s="135"/>
    </row>
    <row r="3284" spans="1:17" x14ac:dyDescent="0.2">
      <c r="A3284" s="363"/>
      <c r="B3284" s="348"/>
      <c r="C3284" s="372"/>
      <c r="D3284" s="350"/>
      <c r="E3284" s="350"/>
      <c r="F3284" s="351"/>
      <c r="G3284" s="350"/>
      <c r="H3284" s="350"/>
      <c r="I3284" s="354"/>
      <c r="J3284" s="353"/>
      <c r="K3284" s="353"/>
      <c r="L3284" s="354"/>
      <c r="M3284" s="353"/>
      <c r="N3284" s="371"/>
      <c r="O3284" s="70"/>
      <c r="P3284" s="70"/>
      <c r="Q3284" s="135"/>
    </row>
    <row r="3285" spans="1:17" x14ac:dyDescent="0.2">
      <c r="A3285" s="363"/>
      <c r="B3285" s="348"/>
      <c r="C3285" s="372"/>
      <c r="D3285" s="350"/>
      <c r="E3285" s="350"/>
      <c r="F3285" s="351"/>
      <c r="G3285" s="350"/>
      <c r="H3285" s="350"/>
      <c r="I3285" s="354"/>
      <c r="J3285" s="353"/>
      <c r="K3285" s="353"/>
      <c r="L3285" s="354"/>
      <c r="M3285" s="353"/>
      <c r="N3285" s="371"/>
      <c r="O3285" s="70"/>
      <c r="P3285" s="70"/>
      <c r="Q3285" s="135"/>
    </row>
    <row r="3286" spans="1:17" x14ac:dyDescent="0.2">
      <c r="A3286" s="363"/>
      <c r="B3286" s="348"/>
      <c r="C3286" s="372"/>
      <c r="D3286" s="350"/>
      <c r="E3286" s="350"/>
      <c r="F3286" s="351"/>
      <c r="G3286" s="350"/>
      <c r="H3286" s="350"/>
      <c r="I3286" s="354"/>
      <c r="J3286" s="353"/>
      <c r="K3286" s="353"/>
      <c r="L3286" s="354"/>
      <c r="M3286" s="353"/>
      <c r="N3286" s="371"/>
      <c r="O3286" s="70"/>
      <c r="P3286" s="70"/>
      <c r="Q3286" s="135"/>
    </row>
    <row r="3287" spans="1:17" x14ac:dyDescent="0.2">
      <c r="A3287" s="363"/>
      <c r="B3287" s="348"/>
      <c r="C3287" s="372"/>
      <c r="D3287" s="350"/>
      <c r="E3287" s="350"/>
      <c r="F3287" s="351"/>
      <c r="G3287" s="350"/>
      <c r="H3287" s="350"/>
      <c r="I3287" s="354"/>
      <c r="J3287" s="353"/>
      <c r="K3287" s="353"/>
      <c r="L3287" s="354"/>
      <c r="M3287" s="353"/>
      <c r="N3287" s="371"/>
      <c r="O3287" s="70"/>
      <c r="P3287" s="70"/>
      <c r="Q3287" s="135"/>
    </row>
    <row r="3288" spans="1:17" x14ac:dyDescent="0.2">
      <c r="A3288" s="363"/>
      <c r="B3288" s="348"/>
      <c r="C3288" s="372"/>
      <c r="D3288" s="350"/>
      <c r="E3288" s="350"/>
      <c r="F3288" s="351"/>
      <c r="G3288" s="350"/>
      <c r="H3288" s="350"/>
      <c r="I3288" s="354"/>
      <c r="J3288" s="353"/>
      <c r="K3288" s="353"/>
      <c r="L3288" s="354"/>
      <c r="M3288" s="353"/>
      <c r="N3288" s="371"/>
      <c r="O3288" s="70"/>
      <c r="P3288" s="70"/>
      <c r="Q3288" s="135"/>
    </row>
    <row r="3289" spans="1:17" x14ac:dyDescent="0.2">
      <c r="A3289" s="363"/>
      <c r="B3289" s="348"/>
      <c r="C3289" s="372"/>
      <c r="D3289" s="350"/>
      <c r="E3289" s="350"/>
      <c r="F3289" s="351"/>
      <c r="G3289" s="350"/>
      <c r="H3289" s="350"/>
      <c r="I3289" s="354"/>
      <c r="J3289" s="353"/>
      <c r="K3289" s="353"/>
      <c r="L3289" s="354"/>
      <c r="M3289" s="353"/>
      <c r="N3289" s="371"/>
      <c r="O3289" s="70"/>
      <c r="P3289" s="70"/>
      <c r="Q3289" s="135"/>
    </row>
    <row r="3290" spans="1:17" x14ac:dyDescent="0.2">
      <c r="A3290" s="363"/>
      <c r="B3290" s="348"/>
      <c r="C3290" s="372"/>
      <c r="D3290" s="350"/>
      <c r="E3290" s="350"/>
      <c r="F3290" s="351"/>
      <c r="G3290" s="350"/>
      <c r="H3290" s="350"/>
      <c r="I3290" s="354"/>
      <c r="J3290" s="353"/>
      <c r="K3290" s="353"/>
      <c r="L3290" s="354"/>
      <c r="M3290" s="353"/>
      <c r="N3290" s="371"/>
      <c r="O3290" s="70"/>
      <c r="P3290" s="70"/>
      <c r="Q3290" s="135"/>
    </row>
    <row r="3291" spans="1:17" x14ac:dyDescent="0.2">
      <c r="A3291" s="363"/>
      <c r="B3291" s="348"/>
      <c r="C3291" s="372"/>
      <c r="D3291" s="350"/>
      <c r="E3291" s="350"/>
      <c r="F3291" s="351"/>
      <c r="G3291" s="350"/>
      <c r="H3291" s="350"/>
      <c r="I3291" s="354"/>
      <c r="J3291" s="353"/>
      <c r="K3291" s="353"/>
      <c r="L3291" s="354"/>
      <c r="M3291" s="353"/>
      <c r="N3291" s="371"/>
      <c r="O3291" s="70"/>
      <c r="P3291" s="70"/>
      <c r="Q3291" s="135"/>
    </row>
    <row r="3292" spans="1:17" x14ac:dyDescent="0.2">
      <c r="A3292" s="363"/>
      <c r="B3292" s="348"/>
      <c r="C3292" s="372"/>
      <c r="D3292" s="350"/>
      <c r="E3292" s="350"/>
      <c r="F3292" s="351"/>
      <c r="G3292" s="350"/>
      <c r="H3292" s="350"/>
      <c r="I3292" s="354"/>
      <c r="J3292" s="353"/>
      <c r="K3292" s="353"/>
      <c r="L3292" s="354"/>
      <c r="M3292" s="353"/>
      <c r="N3292" s="371"/>
      <c r="O3292" s="70"/>
      <c r="P3292" s="70"/>
      <c r="Q3292" s="135"/>
    </row>
    <row r="3293" spans="1:17" x14ac:dyDescent="0.2">
      <c r="A3293" s="363"/>
      <c r="B3293" s="348"/>
      <c r="C3293" s="372"/>
      <c r="D3293" s="350"/>
      <c r="E3293" s="350"/>
      <c r="F3293" s="351"/>
      <c r="G3293" s="350"/>
      <c r="H3293" s="350"/>
      <c r="I3293" s="354"/>
      <c r="J3293" s="353"/>
      <c r="K3293" s="353"/>
      <c r="L3293" s="354"/>
      <c r="M3293" s="353"/>
      <c r="N3293" s="371"/>
      <c r="O3293" s="70"/>
      <c r="P3293" s="70"/>
      <c r="Q3293" s="135"/>
    </row>
    <row r="3294" spans="1:17" x14ac:dyDescent="0.2">
      <c r="A3294" s="363"/>
      <c r="B3294" s="348"/>
      <c r="C3294" s="372"/>
      <c r="D3294" s="350"/>
      <c r="E3294" s="350"/>
      <c r="F3294" s="351"/>
      <c r="G3294" s="350"/>
      <c r="H3294" s="350"/>
      <c r="I3294" s="354"/>
      <c r="J3294" s="353"/>
      <c r="K3294" s="353"/>
      <c r="L3294" s="354"/>
      <c r="M3294" s="353"/>
      <c r="N3294" s="371"/>
      <c r="O3294" s="70"/>
      <c r="P3294" s="70"/>
      <c r="Q3294" s="135"/>
    </row>
    <row r="3295" spans="1:17" x14ac:dyDescent="0.2">
      <c r="A3295" s="363"/>
      <c r="B3295" s="348"/>
      <c r="C3295" s="372"/>
      <c r="D3295" s="350"/>
      <c r="E3295" s="350"/>
      <c r="F3295" s="351"/>
      <c r="G3295" s="350"/>
      <c r="H3295" s="350"/>
      <c r="I3295" s="354"/>
      <c r="J3295" s="353"/>
      <c r="K3295" s="353"/>
      <c r="L3295" s="354"/>
      <c r="M3295" s="353"/>
      <c r="N3295" s="371"/>
      <c r="O3295" s="70"/>
      <c r="P3295" s="70"/>
      <c r="Q3295" s="135"/>
    </row>
    <row r="3296" spans="1:17" x14ac:dyDescent="0.2">
      <c r="A3296" s="363"/>
      <c r="B3296" s="348"/>
      <c r="C3296" s="372"/>
      <c r="D3296" s="350"/>
      <c r="E3296" s="350"/>
      <c r="F3296" s="351"/>
      <c r="G3296" s="350"/>
      <c r="H3296" s="350"/>
      <c r="I3296" s="354"/>
      <c r="J3296" s="353"/>
      <c r="K3296" s="353"/>
      <c r="L3296" s="354"/>
      <c r="M3296" s="353"/>
      <c r="N3296" s="371"/>
      <c r="O3296" s="70"/>
      <c r="P3296" s="70"/>
      <c r="Q3296" s="135"/>
    </row>
    <row r="3297" spans="1:17" x14ac:dyDescent="0.2">
      <c r="A3297" s="363"/>
      <c r="B3297" s="348"/>
      <c r="C3297" s="372"/>
      <c r="D3297" s="350"/>
      <c r="E3297" s="350"/>
      <c r="F3297" s="351"/>
      <c r="G3297" s="350"/>
      <c r="H3297" s="350"/>
      <c r="I3297" s="354"/>
      <c r="J3297" s="353"/>
      <c r="K3297" s="353"/>
      <c r="L3297" s="354"/>
      <c r="M3297" s="353"/>
      <c r="N3297" s="371"/>
      <c r="O3297" s="70"/>
      <c r="P3297" s="70"/>
      <c r="Q3297" s="135"/>
    </row>
    <row r="3298" spans="1:17" x14ac:dyDescent="0.2">
      <c r="A3298" s="363"/>
      <c r="B3298" s="348"/>
      <c r="C3298" s="372"/>
      <c r="D3298" s="350"/>
      <c r="E3298" s="350"/>
      <c r="F3298" s="351"/>
      <c r="G3298" s="350"/>
      <c r="H3298" s="350"/>
      <c r="I3298" s="354"/>
      <c r="J3298" s="353"/>
      <c r="K3298" s="353"/>
      <c r="L3298" s="354"/>
      <c r="M3298" s="353"/>
      <c r="N3298" s="371"/>
      <c r="O3298" s="70"/>
      <c r="P3298" s="70"/>
      <c r="Q3298" s="135"/>
    </row>
    <row r="3299" spans="1:17" x14ac:dyDescent="0.2">
      <c r="A3299" s="363"/>
      <c r="B3299" s="348"/>
      <c r="C3299" s="372"/>
      <c r="D3299" s="350"/>
      <c r="E3299" s="350"/>
      <c r="F3299" s="351"/>
      <c r="G3299" s="350"/>
      <c r="H3299" s="350"/>
      <c r="I3299" s="354"/>
      <c r="J3299" s="353"/>
      <c r="K3299" s="353"/>
      <c r="L3299" s="354"/>
      <c r="M3299" s="353"/>
      <c r="N3299" s="371"/>
      <c r="O3299" s="70"/>
      <c r="P3299" s="70"/>
      <c r="Q3299" s="135"/>
    </row>
    <row r="3300" spans="1:17" x14ac:dyDescent="0.2">
      <c r="A3300" s="363"/>
      <c r="B3300" s="348"/>
      <c r="C3300" s="372"/>
      <c r="D3300" s="350"/>
      <c r="E3300" s="350"/>
      <c r="F3300" s="351"/>
      <c r="G3300" s="350"/>
      <c r="H3300" s="350"/>
      <c r="I3300" s="354"/>
      <c r="J3300" s="353"/>
      <c r="K3300" s="353"/>
      <c r="L3300" s="354"/>
      <c r="M3300" s="353"/>
      <c r="N3300" s="371"/>
      <c r="O3300" s="70"/>
      <c r="P3300" s="70"/>
      <c r="Q3300" s="135"/>
    </row>
    <row r="3301" spans="1:17" x14ac:dyDescent="0.2">
      <c r="A3301" s="363"/>
      <c r="B3301" s="348"/>
      <c r="C3301" s="372"/>
      <c r="D3301" s="350"/>
      <c r="E3301" s="350"/>
      <c r="F3301" s="351"/>
      <c r="G3301" s="350"/>
      <c r="H3301" s="350"/>
      <c r="I3301" s="354"/>
      <c r="J3301" s="353"/>
      <c r="K3301" s="353"/>
      <c r="L3301" s="354"/>
      <c r="M3301" s="353"/>
      <c r="N3301" s="371"/>
      <c r="O3301" s="70"/>
      <c r="P3301" s="70"/>
      <c r="Q3301" s="135"/>
    </row>
    <row r="3302" spans="1:17" x14ac:dyDescent="0.2">
      <c r="A3302" s="363"/>
      <c r="B3302" s="348"/>
      <c r="C3302" s="372"/>
      <c r="D3302" s="350"/>
      <c r="E3302" s="350"/>
      <c r="F3302" s="351"/>
      <c r="G3302" s="350"/>
      <c r="H3302" s="350"/>
      <c r="I3302" s="354"/>
      <c r="J3302" s="353"/>
      <c r="K3302" s="353"/>
      <c r="L3302" s="354"/>
      <c r="M3302" s="353"/>
      <c r="N3302" s="371"/>
      <c r="O3302" s="70"/>
      <c r="P3302" s="70"/>
      <c r="Q3302" s="135"/>
    </row>
    <row r="3303" spans="1:17" x14ac:dyDescent="0.2">
      <c r="A3303" s="363"/>
      <c r="B3303" s="348"/>
      <c r="C3303" s="372"/>
      <c r="D3303" s="350"/>
      <c r="E3303" s="350"/>
      <c r="F3303" s="351"/>
      <c r="G3303" s="350"/>
      <c r="H3303" s="350"/>
      <c r="I3303" s="354"/>
      <c r="J3303" s="353"/>
      <c r="K3303" s="353"/>
      <c r="L3303" s="354"/>
      <c r="M3303" s="353"/>
      <c r="N3303" s="371"/>
      <c r="O3303" s="70"/>
      <c r="P3303" s="70"/>
      <c r="Q3303" s="135"/>
    </row>
    <row r="3304" spans="1:17" x14ac:dyDescent="0.2">
      <c r="A3304" s="363"/>
      <c r="B3304" s="348"/>
      <c r="C3304" s="372"/>
      <c r="D3304" s="350"/>
      <c r="E3304" s="350"/>
      <c r="F3304" s="351"/>
      <c r="G3304" s="350"/>
      <c r="H3304" s="350"/>
      <c r="I3304" s="354"/>
      <c r="J3304" s="353"/>
      <c r="K3304" s="353"/>
      <c r="L3304" s="354"/>
      <c r="M3304" s="353"/>
      <c r="N3304" s="371"/>
      <c r="O3304" s="70"/>
      <c r="P3304" s="70"/>
      <c r="Q3304" s="135"/>
    </row>
    <row r="3305" spans="1:17" x14ac:dyDescent="0.2">
      <c r="A3305" s="363"/>
      <c r="B3305" s="348"/>
      <c r="C3305" s="372"/>
      <c r="D3305" s="350"/>
      <c r="E3305" s="350"/>
      <c r="F3305" s="351"/>
      <c r="G3305" s="350"/>
      <c r="H3305" s="350"/>
      <c r="I3305" s="354"/>
      <c r="J3305" s="353"/>
      <c r="K3305" s="353"/>
      <c r="L3305" s="354"/>
      <c r="M3305" s="353"/>
      <c r="N3305" s="371"/>
      <c r="O3305" s="70"/>
      <c r="P3305" s="70"/>
      <c r="Q3305" s="135"/>
    </row>
    <row r="3306" spans="1:17" x14ac:dyDescent="0.2">
      <c r="A3306" s="363"/>
      <c r="B3306" s="348"/>
      <c r="C3306" s="372"/>
      <c r="D3306" s="350"/>
      <c r="E3306" s="350"/>
      <c r="F3306" s="351"/>
      <c r="G3306" s="350"/>
      <c r="H3306" s="350"/>
      <c r="I3306" s="354"/>
      <c r="J3306" s="353"/>
      <c r="K3306" s="353"/>
      <c r="L3306" s="354"/>
      <c r="M3306" s="353"/>
      <c r="N3306" s="371"/>
      <c r="O3306" s="70"/>
      <c r="P3306" s="70"/>
      <c r="Q3306" s="135"/>
    </row>
    <row r="3307" spans="1:17" x14ac:dyDescent="0.2">
      <c r="A3307" s="363"/>
      <c r="B3307" s="348"/>
      <c r="C3307" s="372"/>
      <c r="D3307" s="350"/>
      <c r="E3307" s="350"/>
      <c r="F3307" s="351"/>
      <c r="G3307" s="350"/>
      <c r="H3307" s="350"/>
      <c r="I3307" s="354"/>
      <c r="J3307" s="353"/>
      <c r="K3307" s="353"/>
      <c r="L3307" s="354"/>
      <c r="M3307" s="353"/>
      <c r="N3307" s="371"/>
      <c r="O3307" s="70"/>
      <c r="P3307" s="70"/>
      <c r="Q3307" s="135"/>
    </row>
    <row r="3308" spans="1:17" x14ac:dyDescent="0.2">
      <c r="A3308" s="363"/>
      <c r="B3308" s="348"/>
      <c r="C3308" s="372"/>
      <c r="D3308" s="350"/>
      <c r="E3308" s="350"/>
      <c r="F3308" s="351"/>
      <c r="G3308" s="350"/>
      <c r="H3308" s="350"/>
      <c r="I3308" s="354"/>
      <c r="J3308" s="353"/>
      <c r="K3308" s="353"/>
      <c r="L3308" s="354"/>
      <c r="M3308" s="353"/>
      <c r="N3308" s="371"/>
      <c r="O3308" s="70"/>
      <c r="P3308" s="70"/>
      <c r="Q3308" s="135"/>
    </row>
    <row r="3309" spans="1:17" x14ac:dyDescent="0.2">
      <c r="A3309" s="363"/>
      <c r="B3309" s="348"/>
      <c r="C3309" s="372"/>
      <c r="D3309" s="350"/>
      <c r="E3309" s="350"/>
      <c r="F3309" s="351"/>
      <c r="G3309" s="350"/>
      <c r="H3309" s="350"/>
      <c r="I3309" s="354"/>
      <c r="J3309" s="353"/>
      <c r="K3309" s="353"/>
      <c r="L3309" s="354"/>
      <c r="M3309" s="353"/>
      <c r="N3309" s="371"/>
      <c r="O3309" s="70"/>
      <c r="P3309" s="70"/>
      <c r="Q3309" s="135"/>
    </row>
    <row r="3310" spans="1:17" x14ac:dyDescent="0.2">
      <c r="A3310" s="363"/>
      <c r="B3310" s="348"/>
      <c r="C3310" s="372"/>
      <c r="D3310" s="350"/>
      <c r="E3310" s="350"/>
      <c r="F3310" s="351"/>
      <c r="G3310" s="350"/>
      <c r="H3310" s="350"/>
      <c r="I3310" s="354"/>
      <c r="J3310" s="353"/>
      <c r="K3310" s="353"/>
      <c r="L3310" s="354"/>
      <c r="M3310" s="353"/>
      <c r="N3310" s="371"/>
      <c r="O3310" s="70"/>
      <c r="P3310" s="70"/>
      <c r="Q3310" s="135"/>
    </row>
    <row r="3311" spans="1:17" x14ac:dyDescent="0.2">
      <c r="A3311" s="363"/>
      <c r="B3311" s="348"/>
      <c r="C3311" s="372"/>
      <c r="D3311" s="350"/>
      <c r="E3311" s="350"/>
      <c r="F3311" s="351"/>
      <c r="G3311" s="350"/>
      <c r="H3311" s="350"/>
      <c r="I3311" s="354"/>
      <c r="J3311" s="353"/>
      <c r="K3311" s="353"/>
      <c r="L3311" s="354"/>
      <c r="M3311" s="353"/>
      <c r="N3311" s="371"/>
      <c r="O3311" s="70"/>
      <c r="P3311" s="70"/>
      <c r="Q3311" s="135"/>
    </row>
    <row r="3312" spans="1:17" x14ac:dyDescent="0.2">
      <c r="A3312" s="363"/>
      <c r="B3312" s="348"/>
      <c r="C3312" s="372"/>
      <c r="D3312" s="350"/>
      <c r="E3312" s="350"/>
      <c r="F3312" s="351"/>
      <c r="G3312" s="350"/>
      <c r="H3312" s="350"/>
      <c r="I3312" s="354"/>
      <c r="J3312" s="353"/>
      <c r="K3312" s="353"/>
      <c r="L3312" s="354"/>
      <c r="M3312" s="353"/>
      <c r="N3312" s="371"/>
      <c r="O3312" s="70"/>
      <c r="P3312" s="70"/>
      <c r="Q3312" s="135"/>
    </row>
    <row r="3313" spans="1:17" x14ac:dyDescent="0.2">
      <c r="A3313" s="363"/>
      <c r="B3313" s="348"/>
      <c r="C3313" s="372"/>
      <c r="D3313" s="350"/>
      <c r="E3313" s="350"/>
      <c r="F3313" s="351"/>
      <c r="G3313" s="350"/>
      <c r="H3313" s="350"/>
      <c r="I3313" s="354"/>
      <c r="J3313" s="353"/>
      <c r="K3313" s="353"/>
      <c r="L3313" s="354"/>
      <c r="M3313" s="353"/>
      <c r="N3313" s="371"/>
      <c r="O3313" s="70"/>
      <c r="P3313" s="70"/>
      <c r="Q3313" s="135"/>
    </row>
    <row r="3314" spans="1:17" x14ac:dyDescent="0.2">
      <c r="A3314" s="363"/>
      <c r="B3314" s="348"/>
      <c r="C3314" s="372"/>
      <c r="D3314" s="350"/>
      <c r="E3314" s="350"/>
      <c r="F3314" s="351"/>
      <c r="G3314" s="350"/>
      <c r="H3314" s="350"/>
      <c r="I3314" s="354"/>
      <c r="J3314" s="353"/>
      <c r="K3314" s="353"/>
      <c r="L3314" s="354"/>
      <c r="M3314" s="353"/>
      <c r="N3314" s="371"/>
      <c r="O3314" s="70"/>
      <c r="P3314" s="70"/>
      <c r="Q3314" s="135"/>
    </row>
    <row r="3315" spans="1:17" x14ac:dyDescent="0.2">
      <c r="A3315" s="363"/>
      <c r="B3315" s="348"/>
      <c r="C3315" s="372"/>
      <c r="D3315" s="350"/>
      <c r="E3315" s="350"/>
      <c r="F3315" s="351"/>
      <c r="G3315" s="350"/>
      <c r="H3315" s="350"/>
      <c r="I3315" s="354"/>
      <c r="J3315" s="353"/>
      <c r="K3315" s="353"/>
      <c r="L3315" s="354"/>
      <c r="M3315" s="353"/>
      <c r="N3315" s="371"/>
      <c r="O3315" s="70"/>
      <c r="P3315" s="70"/>
      <c r="Q3315" s="135"/>
    </row>
    <row r="3316" spans="1:17" x14ac:dyDescent="0.2">
      <c r="A3316" s="363"/>
      <c r="B3316" s="348"/>
      <c r="C3316" s="372"/>
      <c r="D3316" s="350"/>
      <c r="E3316" s="350"/>
      <c r="F3316" s="351"/>
      <c r="G3316" s="350"/>
      <c r="H3316" s="350"/>
      <c r="I3316" s="354"/>
      <c r="J3316" s="353"/>
      <c r="K3316" s="353"/>
      <c r="L3316" s="354"/>
      <c r="M3316" s="353"/>
      <c r="N3316" s="371"/>
      <c r="O3316" s="70"/>
      <c r="P3316" s="70"/>
      <c r="Q3316" s="135"/>
    </row>
    <row r="3317" spans="1:17" x14ac:dyDescent="0.2">
      <c r="A3317" s="363"/>
      <c r="B3317" s="348"/>
      <c r="C3317" s="372"/>
      <c r="D3317" s="350"/>
      <c r="E3317" s="350"/>
      <c r="F3317" s="351"/>
      <c r="G3317" s="350"/>
      <c r="H3317" s="350"/>
      <c r="I3317" s="354"/>
      <c r="J3317" s="353"/>
      <c r="K3317" s="353"/>
      <c r="L3317" s="354"/>
      <c r="M3317" s="353"/>
      <c r="N3317" s="371"/>
      <c r="O3317" s="70"/>
      <c r="P3317" s="70"/>
      <c r="Q3317" s="135"/>
    </row>
    <row r="3318" spans="1:17" x14ac:dyDescent="0.2">
      <c r="A3318" s="363"/>
      <c r="B3318" s="348"/>
      <c r="C3318" s="372"/>
      <c r="D3318" s="350"/>
      <c r="E3318" s="350"/>
      <c r="F3318" s="351"/>
      <c r="G3318" s="350"/>
      <c r="H3318" s="350"/>
      <c r="I3318" s="354"/>
      <c r="J3318" s="353"/>
      <c r="K3318" s="353"/>
      <c r="L3318" s="354"/>
      <c r="M3318" s="353"/>
      <c r="N3318" s="371"/>
      <c r="O3318" s="70"/>
      <c r="P3318" s="70"/>
      <c r="Q3318" s="135"/>
    </row>
    <row r="3319" spans="1:17" x14ac:dyDescent="0.2">
      <c r="A3319" s="363"/>
      <c r="B3319" s="348"/>
      <c r="C3319" s="372"/>
      <c r="D3319" s="350"/>
      <c r="E3319" s="350"/>
      <c r="F3319" s="351"/>
      <c r="G3319" s="350"/>
      <c r="H3319" s="350"/>
      <c r="I3319" s="354"/>
      <c r="J3319" s="353"/>
      <c r="K3319" s="353"/>
      <c r="L3319" s="354"/>
      <c r="M3319" s="353"/>
      <c r="N3319" s="371"/>
      <c r="O3319" s="70"/>
      <c r="P3319" s="70"/>
      <c r="Q3319" s="135"/>
    </row>
    <row r="3320" spans="1:17" x14ac:dyDescent="0.2">
      <c r="A3320" s="363"/>
      <c r="B3320" s="348"/>
      <c r="C3320" s="372"/>
      <c r="D3320" s="350"/>
      <c r="E3320" s="350"/>
      <c r="F3320" s="351"/>
      <c r="G3320" s="350"/>
      <c r="H3320" s="350"/>
      <c r="I3320" s="354"/>
      <c r="J3320" s="353"/>
      <c r="K3320" s="353"/>
      <c r="L3320" s="354"/>
      <c r="M3320" s="353"/>
      <c r="N3320" s="371"/>
      <c r="O3320" s="70"/>
      <c r="P3320" s="70"/>
      <c r="Q3320" s="135"/>
    </row>
    <row r="3321" spans="1:17" x14ac:dyDescent="0.2">
      <c r="A3321" s="363"/>
      <c r="B3321" s="348"/>
      <c r="C3321" s="372"/>
      <c r="D3321" s="350"/>
      <c r="E3321" s="350"/>
      <c r="F3321" s="351"/>
      <c r="G3321" s="350"/>
      <c r="H3321" s="350"/>
      <c r="I3321" s="354"/>
      <c r="J3321" s="353"/>
      <c r="K3321" s="353"/>
      <c r="L3321" s="354"/>
      <c r="M3321" s="353"/>
      <c r="N3321" s="371"/>
      <c r="O3321" s="70"/>
      <c r="P3321" s="70"/>
      <c r="Q3321" s="135"/>
    </row>
    <row r="3322" spans="1:17" x14ac:dyDescent="0.2">
      <c r="A3322" s="363"/>
      <c r="B3322" s="348"/>
      <c r="C3322" s="372"/>
      <c r="D3322" s="350"/>
      <c r="E3322" s="350"/>
      <c r="F3322" s="351"/>
      <c r="G3322" s="350"/>
      <c r="H3322" s="350"/>
      <c r="I3322" s="354"/>
      <c r="J3322" s="353"/>
      <c r="K3322" s="353"/>
      <c r="L3322" s="354"/>
      <c r="M3322" s="353"/>
      <c r="N3322" s="371"/>
      <c r="O3322" s="70"/>
      <c r="P3322" s="70"/>
      <c r="Q3322" s="135"/>
    </row>
    <row r="3323" spans="1:17" x14ac:dyDescent="0.2">
      <c r="A3323" s="363"/>
      <c r="B3323" s="348"/>
      <c r="C3323" s="372"/>
      <c r="D3323" s="350"/>
      <c r="E3323" s="350"/>
      <c r="F3323" s="351"/>
      <c r="G3323" s="350"/>
      <c r="H3323" s="350"/>
      <c r="I3323" s="354"/>
      <c r="J3323" s="353"/>
      <c r="K3323" s="353"/>
      <c r="L3323" s="354"/>
      <c r="M3323" s="353"/>
      <c r="N3323" s="371"/>
      <c r="O3323" s="70"/>
      <c r="P3323" s="70"/>
      <c r="Q3323" s="135"/>
    </row>
    <row r="3324" spans="1:17" x14ac:dyDescent="0.2">
      <c r="A3324" s="363"/>
      <c r="B3324" s="348"/>
      <c r="C3324" s="372"/>
      <c r="D3324" s="350"/>
      <c r="E3324" s="350"/>
      <c r="F3324" s="351"/>
      <c r="G3324" s="350"/>
      <c r="H3324" s="350"/>
      <c r="I3324" s="354"/>
      <c r="J3324" s="353"/>
      <c r="K3324" s="353"/>
      <c r="L3324" s="354"/>
      <c r="M3324" s="353"/>
      <c r="N3324" s="371"/>
      <c r="O3324" s="70"/>
      <c r="P3324" s="70"/>
      <c r="Q3324" s="135"/>
    </row>
    <row r="3325" spans="1:17" x14ac:dyDescent="0.2">
      <c r="A3325" s="363"/>
      <c r="B3325" s="348"/>
      <c r="C3325" s="372"/>
      <c r="D3325" s="350"/>
      <c r="E3325" s="350"/>
      <c r="F3325" s="351"/>
      <c r="G3325" s="350"/>
      <c r="H3325" s="350"/>
      <c r="I3325" s="354"/>
      <c r="J3325" s="353"/>
      <c r="K3325" s="353"/>
      <c r="L3325" s="354"/>
      <c r="M3325" s="353"/>
      <c r="N3325" s="371"/>
      <c r="O3325" s="70"/>
      <c r="P3325" s="70"/>
      <c r="Q3325" s="135"/>
    </row>
    <row r="3326" spans="1:17" x14ac:dyDescent="0.2">
      <c r="A3326" s="363"/>
      <c r="B3326" s="348"/>
      <c r="C3326" s="372"/>
      <c r="D3326" s="350"/>
      <c r="E3326" s="350"/>
      <c r="F3326" s="351"/>
      <c r="G3326" s="350"/>
      <c r="H3326" s="350"/>
      <c r="I3326" s="354"/>
      <c r="J3326" s="353"/>
      <c r="K3326" s="353"/>
      <c r="L3326" s="354"/>
      <c r="M3326" s="353"/>
      <c r="N3326" s="371"/>
      <c r="O3326" s="70"/>
      <c r="P3326" s="70"/>
      <c r="Q3326" s="135"/>
    </row>
    <row r="3327" spans="1:17" x14ac:dyDescent="0.2">
      <c r="A3327" s="363"/>
      <c r="B3327" s="348"/>
      <c r="C3327" s="372"/>
      <c r="D3327" s="350"/>
      <c r="E3327" s="350"/>
      <c r="F3327" s="351"/>
      <c r="G3327" s="350"/>
      <c r="H3327" s="350"/>
      <c r="I3327" s="354"/>
      <c r="J3327" s="353"/>
      <c r="K3327" s="353"/>
      <c r="L3327" s="354"/>
      <c r="M3327" s="353"/>
      <c r="N3327" s="371"/>
      <c r="O3327" s="70"/>
      <c r="P3327" s="70"/>
      <c r="Q3327" s="135"/>
    </row>
    <row r="3328" spans="1:17" x14ac:dyDescent="0.2">
      <c r="A3328" s="363"/>
      <c r="B3328" s="348"/>
      <c r="C3328" s="372"/>
      <c r="D3328" s="350"/>
      <c r="E3328" s="350"/>
      <c r="F3328" s="351"/>
      <c r="G3328" s="350"/>
      <c r="H3328" s="350"/>
      <c r="I3328" s="354"/>
      <c r="J3328" s="353"/>
      <c r="K3328" s="353"/>
      <c r="L3328" s="354"/>
      <c r="M3328" s="353"/>
      <c r="N3328" s="371"/>
      <c r="O3328" s="70"/>
      <c r="P3328" s="70"/>
      <c r="Q3328" s="135"/>
    </row>
    <row r="3329" spans="1:17" x14ac:dyDescent="0.2">
      <c r="A3329" s="363"/>
      <c r="B3329" s="348"/>
      <c r="C3329" s="372"/>
      <c r="D3329" s="350"/>
      <c r="E3329" s="350"/>
      <c r="F3329" s="351"/>
      <c r="G3329" s="350"/>
      <c r="H3329" s="350"/>
      <c r="I3329" s="354"/>
      <c r="J3329" s="353"/>
      <c r="K3329" s="353"/>
      <c r="L3329" s="354"/>
      <c r="M3329" s="353"/>
      <c r="N3329" s="371"/>
      <c r="O3329" s="70"/>
      <c r="P3329" s="70"/>
      <c r="Q3329" s="135"/>
    </row>
    <row r="3330" spans="1:17" x14ac:dyDescent="0.2">
      <c r="A3330" s="363"/>
      <c r="B3330" s="348"/>
      <c r="C3330" s="372"/>
      <c r="D3330" s="350"/>
      <c r="E3330" s="350"/>
      <c r="F3330" s="351"/>
      <c r="G3330" s="350"/>
      <c r="H3330" s="350"/>
      <c r="I3330" s="354"/>
      <c r="J3330" s="353"/>
      <c r="K3330" s="353"/>
      <c r="L3330" s="354"/>
      <c r="M3330" s="353"/>
      <c r="N3330" s="371"/>
      <c r="O3330" s="70"/>
      <c r="P3330" s="70"/>
      <c r="Q3330" s="135"/>
    </row>
    <row r="3331" spans="1:17" x14ac:dyDescent="0.2">
      <c r="A3331" s="363"/>
      <c r="B3331" s="348"/>
      <c r="C3331" s="372"/>
      <c r="D3331" s="350"/>
      <c r="E3331" s="350"/>
      <c r="F3331" s="351"/>
      <c r="G3331" s="350"/>
      <c r="H3331" s="350"/>
      <c r="I3331" s="354"/>
      <c r="J3331" s="353"/>
      <c r="K3331" s="353"/>
      <c r="L3331" s="354"/>
      <c r="M3331" s="353"/>
      <c r="N3331" s="371"/>
      <c r="O3331" s="70"/>
      <c r="P3331" s="70"/>
      <c r="Q3331" s="135"/>
    </row>
    <row r="3332" spans="1:17" x14ac:dyDescent="0.2">
      <c r="A3332" s="363"/>
      <c r="B3332" s="348"/>
      <c r="C3332" s="372"/>
      <c r="D3332" s="350"/>
      <c r="E3332" s="350"/>
      <c r="F3332" s="351"/>
      <c r="G3332" s="350"/>
      <c r="H3332" s="350"/>
      <c r="I3332" s="354"/>
      <c r="J3332" s="353"/>
      <c r="K3332" s="353"/>
      <c r="L3332" s="354"/>
      <c r="M3332" s="353"/>
      <c r="N3332" s="371"/>
      <c r="O3332" s="70"/>
      <c r="P3332" s="70"/>
      <c r="Q3332" s="135"/>
    </row>
    <row r="3333" spans="1:17" x14ac:dyDescent="0.2">
      <c r="A3333" s="363"/>
      <c r="B3333" s="348"/>
      <c r="C3333" s="372"/>
      <c r="D3333" s="350"/>
      <c r="E3333" s="350"/>
      <c r="F3333" s="351"/>
      <c r="G3333" s="350"/>
      <c r="H3333" s="350"/>
      <c r="I3333" s="354"/>
      <c r="J3333" s="353"/>
      <c r="K3333" s="353"/>
      <c r="L3333" s="354"/>
      <c r="M3333" s="353"/>
      <c r="N3333" s="371"/>
      <c r="O3333" s="70"/>
      <c r="P3333" s="70"/>
      <c r="Q3333" s="135"/>
    </row>
    <row r="3334" spans="1:17" x14ac:dyDescent="0.2">
      <c r="A3334" s="363"/>
      <c r="B3334" s="348"/>
      <c r="C3334" s="372"/>
      <c r="D3334" s="350"/>
      <c r="E3334" s="350"/>
      <c r="F3334" s="351"/>
      <c r="G3334" s="350"/>
      <c r="H3334" s="350"/>
      <c r="I3334" s="354"/>
      <c r="J3334" s="353"/>
      <c r="K3334" s="353"/>
      <c r="L3334" s="354"/>
      <c r="M3334" s="353"/>
      <c r="N3334" s="371"/>
      <c r="O3334" s="70"/>
      <c r="P3334" s="70"/>
      <c r="Q3334" s="135"/>
    </row>
    <row r="3335" spans="1:17" x14ac:dyDescent="0.2">
      <c r="A3335" s="363"/>
      <c r="B3335" s="348"/>
      <c r="C3335" s="372"/>
      <c r="D3335" s="350"/>
      <c r="E3335" s="350"/>
      <c r="F3335" s="351"/>
      <c r="G3335" s="350"/>
      <c r="H3335" s="350"/>
      <c r="I3335" s="354"/>
      <c r="J3335" s="353"/>
      <c r="K3335" s="353"/>
      <c r="L3335" s="354"/>
      <c r="M3335" s="353"/>
      <c r="N3335" s="371"/>
      <c r="O3335" s="70"/>
      <c r="P3335" s="70"/>
      <c r="Q3335" s="135"/>
    </row>
    <row r="3336" spans="1:17" x14ac:dyDescent="0.2">
      <c r="A3336" s="363"/>
      <c r="B3336" s="348"/>
      <c r="C3336" s="372"/>
      <c r="D3336" s="350"/>
      <c r="E3336" s="350"/>
      <c r="F3336" s="351"/>
      <c r="G3336" s="350"/>
      <c r="H3336" s="350"/>
      <c r="I3336" s="354"/>
      <c r="J3336" s="353"/>
      <c r="K3336" s="353"/>
      <c r="L3336" s="354"/>
      <c r="M3336" s="353"/>
      <c r="N3336" s="371"/>
      <c r="O3336" s="70"/>
      <c r="P3336" s="70"/>
      <c r="Q3336" s="135"/>
    </row>
    <row r="3337" spans="1:17" x14ac:dyDescent="0.2">
      <c r="A3337" s="363"/>
      <c r="B3337" s="348"/>
      <c r="C3337" s="372"/>
      <c r="D3337" s="350"/>
      <c r="E3337" s="350"/>
      <c r="F3337" s="351"/>
      <c r="G3337" s="350"/>
      <c r="H3337" s="350"/>
      <c r="I3337" s="354"/>
      <c r="J3337" s="353"/>
      <c r="K3337" s="353"/>
      <c r="L3337" s="354"/>
      <c r="M3337" s="353"/>
      <c r="N3337" s="371"/>
      <c r="O3337" s="70"/>
      <c r="P3337" s="70"/>
      <c r="Q3337" s="135"/>
    </row>
    <row r="3338" spans="1:17" x14ac:dyDescent="0.2">
      <c r="A3338" s="363"/>
      <c r="B3338" s="348"/>
      <c r="C3338" s="372"/>
      <c r="D3338" s="350"/>
      <c r="E3338" s="350"/>
      <c r="F3338" s="351"/>
      <c r="G3338" s="350"/>
      <c r="H3338" s="350"/>
      <c r="I3338" s="354"/>
      <c r="J3338" s="353"/>
      <c r="K3338" s="353"/>
      <c r="L3338" s="354"/>
      <c r="M3338" s="353"/>
      <c r="N3338" s="371"/>
      <c r="O3338" s="70"/>
      <c r="P3338" s="70"/>
      <c r="Q3338" s="135"/>
    </row>
    <row r="3339" spans="1:17" x14ac:dyDescent="0.2">
      <c r="A3339" s="363"/>
      <c r="B3339" s="348"/>
      <c r="C3339" s="372"/>
      <c r="D3339" s="350"/>
      <c r="E3339" s="350"/>
      <c r="F3339" s="351"/>
      <c r="G3339" s="350"/>
      <c r="H3339" s="350"/>
      <c r="I3339" s="354"/>
      <c r="J3339" s="353"/>
      <c r="K3339" s="353"/>
      <c r="L3339" s="354"/>
      <c r="M3339" s="353"/>
      <c r="N3339" s="371"/>
      <c r="O3339" s="70"/>
      <c r="P3339" s="70"/>
      <c r="Q3339" s="135"/>
    </row>
    <row r="3340" spans="1:17" x14ac:dyDescent="0.2">
      <c r="A3340" s="363"/>
      <c r="B3340" s="348"/>
      <c r="C3340" s="372"/>
      <c r="D3340" s="350"/>
      <c r="E3340" s="350"/>
      <c r="F3340" s="351"/>
      <c r="G3340" s="350"/>
      <c r="H3340" s="350"/>
      <c r="I3340" s="354"/>
      <c r="J3340" s="353"/>
      <c r="K3340" s="353"/>
      <c r="L3340" s="354"/>
      <c r="M3340" s="353"/>
      <c r="N3340" s="371"/>
      <c r="O3340" s="70"/>
      <c r="P3340" s="70"/>
      <c r="Q3340" s="135"/>
    </row>
    <row r="3341" spans="1:17" x14ac:dyDescent="0.2">
      <c r="A3341" s="363"/>
      <c r="B3341" s="348"/>
      <c r="C3341" s="372"/>
      <c r="D3341" s="350"/>
      <c r="E3341" s="350"/>
      <c r="F3341" s="351"/>
      <c r="G3341" s="350"/>
      <c r="H3341" s="350"/>
      <c r="I3341" s="354"/>
      <c r="J3341" s="353"/>
      <c r="K3341" s="353"/>
      <c r="L3341" s="354"/>
      <c r="M3341" s="353"/>
      <c r="N3341" s="371"/>
      <c r="O3341" s="70"/>
      <c r="P3341" s="70"/>
      <c r="Q3341" s="135"/>
    </row>
    <row r="3342" spans="1:17" x14ac:dyDescent="0.2">
      <c r="A3342" s="363"/>
      <c r="B3342" s="348"/>
      <c r="C3342" s="372"/>
      <c r="D3342" s="350"/>
      <c r="E3342" s="350"/>
      <c r="F3342" s="351"/>
      <c r="G3342" s="350"/>
      <c r="H3342" s="350"/>
      <c r="I3342" s="354"/>
      <c r="J3342" s="353"/>
      <c r="K3342" s="353"/>
      <c r="L3342" s="354"/>
      <c r="M3342" s="353"/>
      <c r="N3342" s="371"/>
      <c r="O3342" s="70"/>
      <c r="P3342" s="70"/>
      <c r="Q3342" s="135"/>
    </row>
    <row r="3343" spans="1:17" x14ac:dyDescent="0.2">
      <c r="A3343" s="363"/>
      <c r="B3343" s="348"/>
      <c r="C3343" s="372"/>
      <c r="D3343" s="350"/>
      <c r="E3343" s="350"/>
      <c r="F3343" s="351"/>
      <c r="G3343" s="350"/>
      <c r="H3343" s="350"/>
      <c r="I3343" s="354"/>
      <c r="J3343" s="353"/>
      <c r="K3343" s="353"/>
      <c r="L3343" s="354"/>
      <c r="M3343" s="353"/>
      <c r="N3343" s="371"/>
      <c r="O3343" s="70"/>
      <c r="P3343" s="70"/>
      <c r="Q3343" s="135"/>
    </row>
    <row r="3344" spans="1:17" x14ac:dyDescent="0.2">
      <c r="A3344" s="363"/>
      <c r="B3344" s="348"/>
      <c r="C3344" s="372"/>
      <c r="D3344" s="350"/>
      <c r="E3344" s="350"/>
      <c r="F3344" s="351"/>
      <c r="G3344" s="350"/>
      <c r="H3344" s="350"/>
      <c r="I3344" s="354"/>
      <c r="J3344" s="353"/>
      <c r="K3344" s="353"/>
      <c r="L3344" s="354"/>
      <c r="M3344" s="353"/>
      <c r="N3344" s="371"/>
      <c r="O3344" s="70"/>
      <c r="P3344" s="70"/>
      <c r="Q3344" s="135"/>
    </row>
    <row r="3345" spans="1:17" x14ac:dyDescent="0.2">
      <c r="A3345" s="363"/>
      <c r="B3345" s="348"/>
      <c r="C3345" s="372"/>
      <c r="D3345" s="350"/>
      <c r="E3345" s="350"/>
      <c r="F3345" s="351"/>
      <c r="G3345" s="350"/>
      <c r="H3345" s="350"/>
      <c r="I3345" s="354"/>
      <c r="J3345" s="353"/>
      <c r="K3345" s="353"/>
      <c r="L3345" s="354"/>
      <c r="M3345" s="353"/>
      <c r="N3345" s="371"/>
      <c r="O3345" s="70"/>
      <c r="P3345" s="70"/>
      <c r="Q3345" s="135"/>
    </row>
    <row r="3346" spans="1:17" x14ac:dyDescent="0.2">
      <c r="A3346" s="363"/>
      <c r="B3346" s="348"/>
      <c r="C3346" s="372"/>
      <c r="D3346" s="350"/>
      <c r="E3346" s="350"/>
      <c r="F3346" s="351"/>
      <c r="G3346" s="350"/>
      <c r="H3346" s="350"/>
      <c r="I3346" s="354"/>
      <c r="J3346" s="353"/>
      <c r="K3346" s="353"/>
      <c r="L3346" s="354"/>
      <c r="M3346" s="353"/>
      <c r="N3346" s="371"/>
      <c r="O3346" s="70"/>
      <c r="P3346" s="70"/>
      <c r="Q3346" s="135"/>
    </row>
    <row r="3347" spans="1:17" x14ac:dyDescent="0.2">
      <c r="A3347" s="363"/>
      <c r="B3347" s="348"/>
      <c r="C3347" s="372"/>
      <c r="D3347" s="350"/>
      <c r="E3347" s="350"/>
      <c r="F3347" s="351"/>
      <c r="G3347" s="350"/>
      <c r="H3347" s="350"/>
      <c r="I3347" s="354"/>
      <c r="J3347" s="353"/>
      <c r="K3347" s="353"/>
      <c r="L3347" s="354"/>
      <c r="M3347" s="353"/>
      <c r="N3347" s="371"/>
      <c r="O3347" s="70"/>
      <c r="P3347" s="70"/>
      <c r="Q3347" s="135"/>
    </row>
    <row r="3348" spans="1:17" x14ac:dyDescent="0.2">
      <c r="A3348" s="363"/>
      <c r="B3348" s="348"/>
      <c r="C3348" s="372"/>
      <c r="D3348" s="350"/>
      <c r="E3348" s="350"/>
      <c r="F3348" s="351"/>
      <c r="G3348" s="350"/>
      <c r="H3348" s="350"/>
      <c r="I3348" s="354"/>
      <c r="J3348" s="353"/>
      <c r="K3348" s="353"/>
      <c r="L3348" s="354"/>
      <c r="M3348" s="353"/>
      <c r="N3348" s="371"/>
      <c r="O3348" s="70"/>
      <c r="P3348" s="70"/>
      <c r="Q3348" s="135"/>
    </row>
    <row r="3349" spans="1:17" x14ac:dyDescent="0.2">
      <c r="A3349" s="363"/>
      <c r="B3349" s="348"/>
      <c r="C3349" s="372"/>
      <c r="D3349" s="350"/>
      <c r="E3349" s="350"/>
      <c r="F3349" s="351"/>
      <c r="G3349" s="350"/>
      <c r="H3349" s="350"/>
      <c r="I3349" s="354"/>
      <c r="J3349" s="353"/>
      <c r="K3349" s="353"/>
      <c r="L3349" s="354"/>
      <c r="M3349" s="353"/>
      <c r="N3349" s="371"/>
      <c r="O3349" s="70"/>
      <c r="P3349" s="70"/>
      <c r="Q3349" s="135"/>
    </row>
    <row r="3350" spans="1:17" x14ac:dyDescent="0.2">
      <c r="A3350" s="363"/>
      <c r="B3350" s="348"/>
      <c r="C3350" s="372"/>
      <c r="D3350" s="350"/>
      <c r="E3350" s="350"/>
      <c r="F3350" s="351"/>
      <c r="G3350" s="350"/>
      <c r="H3350" s="350"/>
      <c r="I3350" s="354"/>
      <c r="J3350" s="353"/>
      <c r="K3350" s="353"/>
      <c r="L3350" s="354"/>
      <c r="M3350" s="353"/>
      <c r="N3350" s="371"/>
      <c r="O3350" s="70"/>
      <c r="P3350" s="70"/>
      <c r="Q3350" s="135"/>
    </row>
    <row r="3351" spans="1:17" x14ac:dyDescent="0.2">
      <c r="A3351" s="363"/>
      <c r="B3351" s="348"/>
      <c r="C3351" s="372"/>
      <c r="D3351" s="350"/>
      <c r="E3351" s="350"/>
      <c r="F3351" s="351"/>
      <c r="G3351" s="350"/>
      <c r="H3351" s="350"/>
      <c r="I3351" s="354"/>
      <c r="J3351" s="353"/>
      <c r="K3351" s="353"/>
      <c r="L3351" s="354"/>
      <c r="M3351" s="353"/>
      <c r="N3351" s="371"/>
      <c r="O3351" s="70"/>
      <c r="P3351" s="70"/>
      <c r="Q3351" s="135"/>
    </row>
    <row r="3352" spans="1:17" x14ac:dyDescent="0.2">
      <c r="A3352" s="363"/>
      <c r="B3352" s="348"/>
      <c r="C3352" s="372"/>
      <c r="D3352" s="350"/>
      <c r="E3352" s="350"/>
      <c r="F3352" s="351"/>
      <c r="G3352" s="350"/>
      <c r="H3352" s="350"/>
      <c r="I3352" s="354"/>
      <c r="J3352" s="353"/>
      <c r="K3352" s="353"/>
      <c r="L3352" s="354"/>
      <c r="M3352" s="353"/>
      <c r="N3352" s="371"/>
      <c r="O3352" s="70"/>
      <c r="P3352" s="70"/>
      <c r="Q3352" s="135"/>
    </row>
    <row r="3353" spans="1:17" x14ac:dyDescent="0.2">
      <c r="A3353" s="363"/>
      <c r="B3353" s="348"/>
      <c r="C3353" s="372"/>
      <c r="D3353" s="350"/>
      <c r="E3353" s="350"/>
      <c r="F3353" s="351"/>
      <c r="G3353" s="350"/>
      <c r="H3353" s="350"/>
      <c r="I3353" s="354"/>
      <c r="J3353" s="353"/>
      <c r="K3353" s="353"/>
      <c r="L3353" s="354"/>
      <c r="M3353" s="353"/>
      <c r="N3353" s="371"/>
      <c r="O3353" s="70"/>
      <c r="P3353" s="70"/>
      <c r="Q3353" s="135"/>
    </row>
    <row r="3354" spans="1:17" x14ac:dyDescent="0.2">
      <c r="A3354" s="363"/>
      <c r="B3354" s="348"/>
      <c r="C3354" s="372"/>
      <c r="D3354" s="350"/>
      <c r="E3354" s="350"/>
      <c r="F3354" s="351"/>
      <c r="G3354" s="350"/>
      <c r="H3354" s="350"/>
      <c r="I3354" s="354"/>
      <c r="J3354" s="353"/>
      <c r="K3354" s="353"/>
      <c r="L3354" s="354"/>
      <c r="M3354" s="353"/>
      <c r="N3354" s="371"/>
      <c r="O3354" s="70"/>
      <c r="P3354" s="70"/>
      <c r="Q3354" s="135"/>
    </row>
    <row r="3355" spans="1:17" x14ac:dyDescent="0.2">
      <c r="A3355" s="363"/>
      <c r="B3355" s="348"/>
      <c r="C3355" s="372"/>
      <c r="D3355" s="350"/>
      <c r="E3355" s="350"/>
      <c r="F3355" s="351"/>
      <c r="G3355" s="350"/>
      <c r="H3355" s="350"/>
      <c r="I3355" s="354"/>
      <c r="J3355" s="353"/>
      <c r="K3355" s="353"/>
      <c r="L3355" s="354"/>
      <c r="M3355" s="353"/>
      <c r="N3355" s="371"/>
      <c r="O3355" s="70"/>
      <c r="P3355" s="70"/>
      <c r="Q3355" s="135"/>
    </row>
    <row r="3356" spans="1:17" x14ac:dyDescent="0.2">
      <c r="A3356" s="363"/>
      <c r="B3356" s="348"/>
      <c r="C3356" s="372"/>
      <c r="D3356" s="350"/>
      <c r="E3356" s="350"/>
      <c r="F3356" s="351"/>
      <c r="G3356" s="350"/>
      <c r="H3356" s="350"/>
      <c r="I3356" s="354"/>
      <c r="J3356" s="353"/>
      <c r="K3356" s="353"/>
      <c r="L3356" s="354"/>
      <c r="M3356" s="353"/>
      <c r="N3356" s="371"/>
      <c r="O3356" s="70"/>
      <c r="P3356" s="70"/>
      <c r="Q3356" s="135"/>
    </row>
    <row r="3357" spans="1:17" x14ac:dyDescent="0.2">
      <c r="A3357" s="363"/>
      <c r="B3357" s="348"/>
      <c r="C3357" s="372"/>
      <c r="D3357" s="350"/>
      <c r="E3357" s="350"/>
      <c r="F3357" s="351"/>
      <c r="G3357" s="350"/>
      <c r="H3357" s="350"/>
      <c r="I3357" s="354"/>
      <c r="J3357" s="353"/>
      <c r="K3357" s="353"/>
      <c r="L3357" s="354"/>
      <c r="M3357" s="353"/>
      <c r="N3357" s="371"/>
      <c r="O3357" s="70"/>
      <c r="P3357" s="70"/>
      <c r="Q3357" s="135"/>
    </row>
    <row r="3358" spans="1:17" x14ac:dyDescent="0.2">
      <c r="A3358" s="363"/>
      <c r="B3358" s="348"/>
      <c r="C3358" s="372"/>
      <c r="D3358" s="350"/>
      <c r="E3358" s="350"/>
      <c r="F3358" s="351"/>
      <c r="G3358" s="350"/>
      <c r="H3358" s="350"/>
      <c r="I3358" s="354"/>
      <c r="J3358" s="353"/>
      <c r="K3358" s="353"/>
      <c r="L3358" s="354"/>
      <c r="M3358" s="353"/>
      <c r="N3358" s="371"/>
      <c r="O3358" s="70"/>
      <c r="P3358" s="70"/>
      <c r="Q3358" s="135"/>
    </row>
    <row r="3359" spans="1:17" x14ac:dyDescent="0.2">
      <c r="A3359" s="363"/>
      <c r="B3359" s="348"/>
      <c r="C3359" s="372"/>
      <c r="D3359" s="350"/>
      <c r="E3359" s="350"/>
      <c r="F3359" s="351"/>
      <c r="G3359" s="350"/>
      <c r="H3359" s="350"/>
      <c r="I3359" s="354"/>
      <c r="J3359" s="353"/>
      <c r="K3359" s="353"/>
      <c r="L3359" s="354"/>
      <c r="M3359" s="353"/>
      <c r="N3359" s="371"/>
      <c r="O3359" s="70"/>
      <c r="P3359" s="70"/>
      <c r="Q3359" s="135"/>
    </row>
    <row r="3360" spans="1:17" x14ac:dyDescent="0.2">
      <c r="A3360" s="363"/>
      <c r="B3360" s="348"/>
      <c r="C3360" s="372"/>
      <c r="D3360" s="350"/>
      <c r="E3360" s="350"/>
      <c r="F3360" s="351"/>
      <c r="G3360" s="350"/>
      <c r="H3360" s="350"/>
      <c r="I3360" s="354"/>
      <c r="J3360" s="353"/>
      <c r="K3360" s="353"/>
      <c r="L3360" s="354"/>
      <c r="M3360" s="353"/>
      <c r="N3360" s="371"/>
      <c r="O3360" s="70"/>
      <c r="P3360" s="70"/>
      <c r="Q3360" s="135"/>
    </row>
    <row r="3361" spans="1:17" x14ac:dyDescent="0.2">
      <c r="A3361" s="363"/>
      <c r="B3361" s="348"/>
      <c r="C3361" s="372"/>
      <c r="D3361" s="350"/>
      <c r="E3361" s="350"/>
      <c r="F3361" s="351"/>
      <c r="G3361" s="350"/>
      <c r="H3361" s="350"/>
      <c r="I3361" s="354"/>
      <c r="J3361" s="353"/>
      <c r="K3361" s="353"/>
      <c r="L3361" s="354"/>
      <c r="M3361" s="353"/>
      <c r="N3361" s="371"/>
      <c r="O3361" s="70"/>
      <c r="P3361" s="70"/>
      <c r="Q3361" s="135"/>
    </row>
    <row r="3362" spans="1:17" x14ac:dyDescent="0.2">
      <c r="A3362" s="363"/>
      <c r="B3362" s="348"/>
      <c r="C3362" s="372"/>
      <c r="D3362" s="350"/>
      <c r="E3362" s="350"/>
      <c r="F3362" s="351"/>
      <c r="G3362" s="350"/>
      <c r="H3362" s="350"/>
      <c r="I3362" s="354"/>
      <c r="J3362" s="353"/>
      <c r="K3362" s="353"/>
      <c r="L3362" s="354"/>
      <c r="M3362" s="353"/>
      <c r="N3362" s="371"/>
      <c r="O3362" s="70"/>
      <c r="P3362" s="70"/>
      <c r="Q3362" s="135"/>
    </row>
    <row r="3363" spans="1:17" x14ac:dyDescent="0.2">
      <c r="A3363" s="363"/>
      <c r="B3363" s="348"/>
      <c r="C3363" s="372"/>
      <c r="D3363" s="350"/>
      <c r="E3363" s="350"/>
      <c r="F3363" s="351"/>
      <c r="G3363" s="350"/>
      <c r="H3363" s="350"/>
      <c r="I3363" s="354"/>
      <c r="J3363" s="353"/>
      <c r="K3363" s="353"/>
      <c r="L3363" s="354"/>
      <c r="M3363" s="353"/>
      <c r="N3363" s="371"/>
      <c r="O3363" s="70"/>
      <c r="P3363" s="70"/>
      <c r="Q3363" s="135"/>
    </row>
    <row r="3364" spans="1:17" x14ac:dyDescent="0.2">
      <c r="A3364" s="363"/>
      <c r="B3364" s="348"/>
      <c r="C3364" s="372"/>
      <c r="D3364" s="350"/>
      <c r="E3364" s="350"/>
      <c r="F3364" s="351"/>
      <c r="G3364" s="350"/>
      <c r="H3364" s="350"/>
      <c r="I3364" s="354"/>
      <c r="J3364" s="353"/>
      <c r="K3364" s="353"/>
      <c r="L3364" s="354"/>
      <c r="M3364" s="353"/>
      <c r="N3364" s="371"/>
      <c r="O3364" s="70"/>
      <c r="P3364" s="70"/>
      <c r="Q3364" s="135"/>
    </row>
    <row r="3365" spans="1:17" x14ac:dyDescent="0.2">
      <c r="A3365" s="363"/>
      <c r="B3365" s="348"/>
      <c r="C3365" s="372"/>
      <c r="D3365" s="350"/>
      <c r="E3365" s="350"/>
      <c r="F3365" s="351"/>
      <c r="G3365" s="350"/>
      <c r="H3365" s="350"/>
      <c r="I3365" s="354"/>
      <c r="J3365" s="353"/>
      <c r="K3365" s="353"/>
      <c r="L3365" s="354"/>
      <c r="M3365" s="353"/>
      <c r="N3365" s="371"/>
      <c r="O3365" s="70"/>
      <c r="P3365" s="70"/>
      <c r="Q3365" s="135"/>
    </row>
    <row r="3366" spans="1:17" x14ac:dyDescent="0.2">
      <c r="A3366" s="363"/>
      <c r="B3366" s="348"/>
      <c r="C3366" s="372"/>
      <c r="D3366" s="350"/>
      <c r="E3366" s="350"/>
      <c r="F3366" s="351"/>
      <c r="G3366" s="350"/>
      <c r="H3366" s="350"/>
      <c r="I3366" s="354"/>
      <c r="J3366" s="353"/>
      <c r="K3366" s="353"/>
      <c r="L3366" s="354"/>
      <c r="M3366" s="353"/>
      <c r="N3366" s="371"/>
      <c r="O3366" s="70"/>
      <c r="P3366" s="70"/>
      <c r="Q3366" s="135"/>
    </row>
    <row r="3367" spans="1:17" x14ac:dyDescent="0.2">
      <c r="A3367" s="363"/>
      <c r="B3367" s="348"/>
      <c r="C3367" s="372"/>
      <c r="D3367" s="350"/>
      <c r="E3367" s="350"/>
      <c r="F3367" s="351"/>
      <c r="G3367" s="350"/>
      <c r="H3367" s="350"/>
      <c r="I3367" s="354"/>
      <c r="J3367" s="353"/>
      <c r="K3367" s="353"/>
      <c r="L3367" s="354"/>
      <c r="M3367" s="353"/>
      <c r="N3367" s="371"/>
      <c r="O3367" s="70"/>
      <c r="P3367" s="70"/>
      <c r="Q3367" s="135"/>
    </row>
    <row r="3368" spans="1:17" x14ac:dyDescent="0.2">
      <c r="A3368" s="363"/>
      <c r="B3368" s="348"/>
      <c r="C3368" s="372"/>
      <c r="D3368" s="350"/>
      <c r="E3368" s="350"/>
      <c r="F3368" s="351"/>
      <c r="G3368" s="350"/>
      <c r="H3368" s="350"/>
      <c r="I3368" s="354"/>
      <c r="J3368" s="353"/>
      <c r="K3368" s="353"/>
      <c r="L3368" s="354"/>
      <c r="M3368" s="353"/>
      <c r="N3368" s="371"/>
      <c r="O3368" s="70"/>
      <c r="P3368" s="70"/>
      <c r="Q3368" s="135"/>
    </row>
    <row r="3369" spans="1:17" x14ac:dyDescent="0.2">
      <c r="A3369" s="363"/>
      <c r="B3369" s="348"/>
      <c r="C3369" s="372"/>
      <c r="D3369" s="350"/>
      <c r="E3369" s="350"/>
      <c r="F3369" s="351"/>
      <c r="G3369" s="350"/>
      <c r="H3369" s="350"/>
      <c r="I3369" s="354"/>
      <c r="J3369" s="353"/>
      <c r="K3369" s="353"/>
      <c r="L3369" s="354"/>
      <c r="M3369" s="353"/>
      <c r="N3369" s="371"/>
      <c r="O3369" s="70"/>
      <c r="P3369" s="70"/>
      <c r="Q3369" s="135"/>
    </row>
    <row r="3370" spans="1:17" x14ac:dyDescent="0.2">
      <c r="A3370" s="363"/>
      <c r="B3370" s="348"/>
      <c r="C3370" s="372"/>
      <c r="D3370" s="350"/>
      <c r="E3370" s="350"/>
      <c r="F3370" s="351"/>
      <c r="G3370" s="350"/>
      <c r="H3370" s="350"/>
      <c r="I3370" s="354"/>
      <c r="J3370" s="353"/>
      <c r="K3370" s="353"/>
      <c r="L3370" s="354"/>
      <c r="M3370" s="353"/>
      <c r="N3370" s="371"/>
      <c r="O3370" s="70"/>
      <c r="P3370" s="70"/>
      <c r="Q3370" s="135"/>
    </row>
    <row r="3371" spans="1:17" x14ac:dyDescent="0.2">
      <c r="A3371" s="363"/>
      <c r="B3371" s="348"/>
      <c r="C3371" s="372"/>
      <c r="D3371" s="350"/>
      <c r="E3371" s="350"/>
      <c r="F3371" s="351"/>
      <c r="G3371" s="350"/>
      <c r="H3371" s="350"/>
      <c r="I3371" s="354"/>
      <c r="J3371" s="353"/>
      <c r="K3371" s="353"/>
      <c r="L3371" s="354"/>
      <c r="M3371" s="353"/>
      <c r="N3371" s="371"/>
      <c r="O3371" s="70"/>
      <c r="P3371" s="70"/>
      <c r="Q3371" s="135"/>
    </row>
    <row r="3372" spans="1:17" x14ac:dyDescent="0.2">
      <c r="A3372" s="363"/>
      <c r="B3372" s="348"/>
      <c r="C3372" s="372"/>
      <c r="D3372" s="350"/>
      <c r="E3372" s="350"/>
      <c r="F3372" s="351"/>
      <c r="G3372" s="350"/>
      <c r="H3372" s="350"/>
      <c r="I3372" s="354"/>
      <c r="J3372" s="353"/>
      <c r="K3372" s="353"/>
      <c r="L3372" s="354"/>
      <c r="M3372" s="353"/>
      <c r="N3372" s="371"/>
      <c r="O3372" s="70"/>
      <c r="P3372" s="70"/>
      <c r="Q3372" s="135"/>
    </row>
    <row r="3373" spans="1:17" x14ac:dyDescent="0.2">
      <c r="A3373" s="363"/>
      <c r="B3373" s="348"/>
      <c r="C3373" s="372"/>
      <c r="D3373" s="350"/>
      <c r="E3373" s="350"/>
      <c r="F3373" s="351"/>
      <c r="G3373" s="350"/>
      <c r="H3373" s="350"/>
      <c r="I3373" s="354"/>
      <c r="J3373" s="353"/>
      <c r="K3373" s="353"/>
      <c r="L3373" s="354"/>
      <c r="M3373" s="353"/>
      <c r="N3373" s="371"/>
      <c r="O3373" s="70"/>
      <c r="P3373" s="70"/>
      <c r="Q3373" s="135"/>
    </row>
    <row r="3374" spans="1:17" x14ac:dyDescent="0.2">
      <c r="A3374" s="363"/>
      <c r="B3374" s="348"/>
      <c r="C3374" s="372"/>
      <c r="D3374" s="350"/>
      <c r="E3374" s="350"/>
      <c r="F3374" s="351"/>
      <c r="G3374" s="350"/>
      <c r="H3374" s="350"/>
      <c r="I3374" s="354"/>
      <c r="J3374" s="353"/>
      <c r="K3374" s="353"/>
      <c r="L3374" s="354"/>
      <c r="M3374" s="353"/>
      <c r="N3374" s="371"/>
      <c r="O3374" s="70"/>
      <c r="P3374" s="70"/>
      <c r="Q3374" s="135"/>
    </row>
    <row r="3375" spans="1:17" x14ac:dyDescent="0.2">
      <c r="A3375" s="363"/>
      <c r="B3375" s="348"/>
      <c r="C3375" s="372"/>
      <c r="D3375" s="350"/>
      <c r="E3375" s="350"/>
      <c r="F3375" s="351"/>
      <c r="G3375" s="350"/>
      <c r="H3375" s="350"/>
      <c r="I3375" s="354"/>
      <c r="J3375" s="353"/>
      <c r="K3375" s="353"/>
      <c r="L3375" s="354"/>
      <c r="M3375" s="353"/>
      <c r="N3375" s="371"/>
      <c r="O3375" s="70"/>
      <c r="P3375" s="70"/>
      <c r="Q3375" s="135"/>
    </row>
    <row r="3376" spans="1:17" x14ac:dyDescent="0.2">
      <c r="A3376" s="363"/>
      <c r="B3376" s="348"/>
      <c r="C3376" s="372"/>
      <c r="D3376" s="350"/>
      <c r="E3376" s="350"/>
      <c r="F3376" s="351"/>
      <c r="G3376" s="350"/>
      <c r="H3376" s="350"/>
      <c r="I3376" s="354"/>
      <c r="J3376" s="353"/>
      <c r="K3376" s="353"/>
      <c r="L3376" s="354"/>
      <c r="M3376" s="353"/>
      <c r="N3376" s="371"/>
      <c r="O3376" s="70"/>
      <c r="P3376" s="70"/>
      <c r="Q3376" s="135"/>
    </row>
    <row r="3377" spans="1:17" x14ac:dyDescent="0.2">
      <c r="A3377" s="363"/>
      <c r="B3377" s="348"/>
      <c r="C3377" s="372"/>
      <c r="D3377" s="350"/>
      <c r="E3377" s="350"/>
      <c r="F3377" s="351"/>
      <c r="G3377" s="350"/>
      <c r="H3377" s="350"/>
      <c r="I3377" s="354"/>
      <c r="J3377" s="353"/>
      <c r="K3377" s="353"/>
      <c r="L3377" s="354"/>
      <c r="M3377" s="353"/>
      <c r="N3377" s="371"/>
      <c r="O3377" s="70"/>
      <c r="P3377" s="70"/>
      <c r="Q3377" s="135"/>
    </row>
    <row r="3378" spans="1:17" x14ac:dyDescent="0.2">
      <c r="A3378" s="363"/>
      <c r="B3378" s="348"/>
      <c r="C3378" s="372"/>
      <c r="D3378" s="350"/>
      <c r="E3378" s="350"/>
      <c r="F3378" s="351"/>
      <c r="G3378" s="350"/>
      <c r="H3378" s="350"/>
      <c r="I3378" s="354"/>
      <c r="J3378" s="353"/>
      <c r="K3378" s="353"/>
      <c r="L3378" s="354"/>
      <c r="M3378" s="353"/>
      <c r="N3378" s="371"/>
      <c r="O3378" s="70"/>
      <c r="P3378" s="70"/>
      <c r="Q3378" s="135"/>
    </row>
    <row r="3379" spans="1:17" x14ac:dyDescent="0.2">
      <c r="A3379" s="363"/>
      <c r="B3379" s="348"/>
      <c r="C3379" s="372"/>
      <c r="D3379" s="350"/>
      <c r="E3379" s="350"/>
      <c r="F3379" s="351"/>
      <c r="G3379" s="350"/>
      <c r="H3379" s="350"/>
      <c r="I3379" s="354"/>
      <c r="J3379" s="353"/>
      <c r="K3379" s="353"/>
      <c r="L3379" s="354"/>
      <c r="M3379" s="353"/>
      <c r="N3379" s="371"/>
      <c r="O3379" s="70"/>
      <c r="P3379" s="70"/>
      <c r="Q3379" s="135"/>
    </row>
    <row r="3380" spans="1:17" x14ac:dyDescent="0.2">
      <c r="A3380" s="363"/>
      <c r="B3380" s="348"/>
      <c r="C3380" s="372"/>
      <c r="D3380" s="350"/>
      <c r="E3380" s="350"/>
      <c r="F3380" s="351"/>
      <c r="G3380" s="350"/>
      <c r="H3380" s="350"/>
      <c r="I3380" s="354"/>
      <c r="J3380" s="353"/>
      <c r="K3380" s="353"/>
      <c r="L3380" s="354"/>
      <c r="M3380" s="353"/>
      <c r="N3380" s="371"/>
      <c r="O3380" s="70"/>
      <c r="P3380" s="70"/>
      <c r="Q3380" s="135"/>
    </row>
    <row r="3381" spans="1:17" x14ac:dyDescent="0.2">
      <c r="A3381" s="363"/>
      <c r="B3381" s="348"/>
      <c r="C3381" s="372"/>
      <c r="D3381" s="350"/>
      <c r="E3381" s="350"/>
      <c r="F3381" s="351"/>
      <c r="G3381" s="350"/>
      <c r="H3381" s="350"/>
      <c r="I3381" s="354"/>
      <c r="J3381" s="353"/>
      <c r="K3381" s="353"/>
      <c r="L3381" s="354"/>
      <c r="M3381" s="353"/>
      <c r="N3381" s="371"/>
      <c r="O3381" s="70"/>
      <c r="P3381" s="70"/>
      <c r="Q3381" s="135"/>
    </row>
    <row r="3382" spans="1:17" x14ac:dyDescent="0.2">
      <c r="A3382" s="363"/>
      <c r="B3382" s="348"/>
      <c r="C3382" s="372"/>
      <c r="D3382" s="350"/>
      <c r="E3382" s="350"/>
      <c r="F3382" s="351"/>
      <c r="G3382" s="350"/>
      <c r="H3382" s="350"/>
      <c r="I3382" s="354"/>
      <c r="J3382" s="353"/>
      <c r="K3382" s="353"/>
      <c r="L3382" s="354"/>
      <c r="M3382" s="353"/>
      <c r="N3382" s="371"/>
      <c r="O3382" s="70"/>
      <c r="P3382" s="70"/>
      <c r="Q3382" s="135"/>
    </row>
    <row r="3383" spans="1:17" x14ac:dyDescent="0.2">
      <c r="A3383" s="363"/>
      <c r="B3383" s="348"/>
      <c r="C3383" s="372"/>
      <c r="D3383" s="350"/>
      <c r="E3383" s="350"/>
      <c r="F3383" s="351"/>
      <c r="G3383" s="350"/>
      <c r="H3383" s="350"/>
      <c r="I3383" s="354"/>
      <c r="J3383" s="353"/>
      <c r="K3383" s="353"/>
      <c r="L3383" s="354"/>
      <c r="M3383" s="353"/>
      <c r="N3383" s="371"/>
      <c r="O3383" s="70"/>
      <c r="P3383" s="70"/>
      <c r="Q3383" s="135"/>
    </row>
    <row r="3384" spans="1:17" x14ac:dyDescent="0.2">
      <c r="A3384" s="363"/>
      <c r="B3384" s="348"/>
      <c r="C3384" s="372"/>
      <c r="D3384" s="350"/>
      <c r="E3384" s="350"/>
      <c r="F3384" s="351"/>
      <c r="G3384" s="350"/>
      <c r="H3384" s="350"/>
      <c r="I3384" s="354"/>
      <c r="J3384" s="353"/>
      <c r="K3384" s="353"/>
      <c r="L3384" s="354"/>
      <c r="M3384" s="353"/>
      <c r="N3384" s="371"/>
      <c r="O3384" s="70"/>
      <c r="P3384" s="70"/>
      <c r="Q3384" s="135"/>
    </row>
    <row r="3385" spans="1:17" x14ac:dyDescent="0.2">
      <c r="A3385" s="363"/>
      <c r="B3385" s="348"/>
      <c r="C3385" s="372"/>
      <c r="D3385" s="350"/>
      <c r="E3385" s="350"/>
      <c r="F3385" s="351"/>
      <c r="G3385" s="350"/>
      <c r="H3385" s="350"/>
      <c r="I3385" s="354"/>
      <c r="J3385" s="353"/>
      <c r="K3385" s="353"/>
      <c r="L3385" s="354"/>
      <c r="M3385" s="353"/>
      <c r="N3385" s="371"/>
      <c r="O3385" s="70"/>
      <c r="P3385" s="70"/>
      <c r="Q3385" s="135"/>
    </row>
    <row r="3386" spans="1:17" x14ac:dyDescent="0.2">
      <c r="A3386" s="363"/>
      <c r="B3386" s="348"/>
      <c r="C3386" s="372"/>
      <c r="D3386" s="350"/>
      <c r="E3386" s="350"/>
      <c r="F3386" s="351"/>
      <c r="G3386" s="350"/>
      <c r="H3386" s="350"/>
      <c r="I3386" s="354"/>
      <c r="J3386" s="353"/>
      <c r="K3386" s="353"/>
      <c r="L3386" s="354"/>
      <c r="M3386" s="353"/>
      <c r="N3386" s="371"/>
      <c r="O3386" s="70"/>
      <c r="P3386" s="70"/>
      <c r="Q3386" s="135"/>
    </row>
    <row r="3387" spans="1:17" x14ac:dyDescent="0.2">
      <c r="A3387" s="363"/>
      <c r="B3387" s="348"/>
      <c r="C3387" s="372"/>
      <c r="D3387" s="350"/>
      <c r="E3387" s="350"/>
      <c r="F3387" s="351"/>
      <c r="G3387" s="350"/>
      <c r="H3387" s="350"/>
      <c r="I3387" s="354"/>
      <c r="J3387" s="353"/>
      <c r="K3387" s="353"/>
      <c r="L3387" s="354"/>
      <c r="M3387" s="353"/>
      <c r="N3387" s="371"/>
      <c r="O3387" s="70"/>
      <c r="P3387" s="70"/>
      <c r="Q3387" s="135"/>
    </row>
    <row r="3388" spans="1:17" x14ac:dyDescent="0.2">
      <c r="A3388" s="363"/>
      <c r="B3388" s="348"/>
      <c r="C3388" s="372"/>
      <c r="D3388" s="350"/>
      <c r="E3388" s="350"/>
      <c r="F3388" s="351"/>
      <c r="G3388" s="350"/>
      <c r="H3388" s="350"/>
      <c r="I3388" s="354"/>
      <c r="J3388" s="353"/>
      <c r="K3388" s="353"/>
      <c r="L3388" s="354"/>
      <c r="M3388" s="353"/>
      <c r="N3388" s="371"/>
      <c r="O3388" s="70"/>
      <c r="P3388" s="70"/>
      <c r="Q3388" s="135"/>
    </row>
    <row r="3389" spans="1:17" x14ac:dyDescent="0.2">
      <c r="A3389" s="363"/>
      <c r="B3389" s="348"/>
      <c r="C3389" s="372"/>
      <c r="D3389" s="350"/>
      <c r="E3389" s="350"/>
      <c r="F3389" s="351"/>
      <c r="G3389" s="350"/>
      <c r="H3389" s="350"/>
      <c r="I3389" s="354"/>
      <c r="J3389" s="353"/>
      <c r="K3389" s="353"/>
      <c r="L3389" s="354"/>
      <c r="M3389" s="353"/>
      <c r="N3389" s="371"/>
      <c r="O3389" s="70"/>
      <c r="P3389" s="70"/>
      <c r="Q3389" s="135"/>
    </row>
    <row r="3390" spans="1:17" x14ac:dyDescent="0.2">
      <c r="A3390" s="363"/>
      <c r="B3390" s="348"/>
      <c r="C3390" s="372"/>
      <c r="D3390" s="350"/>
      <c r="E3390" s="350"/>
      <c r="F3390" s="351"/>
      <c r="G3390" s="350"/>
      <c r="H3390" s="350"/>
      <c r="I3390" s="354"/>
      <c r="J3390" s="353"/>
      <c r="K3390" s="353"/>
      <c r="L3390" s="354"/>
      <c r="M3390" s="353"/>
      <c r="N3390" s="371"/>
      <c r="O3390" s="70"/>
      <c r="P3390" s="70"/>
      <c r="Q3390" s="135"/>
    </row>
    <row r="3391" spans="1:17" x14ac:dyDescent="0.2">
      <c r="A3391" s="363"/>
      <c r="B3391" s="348"/>
      <c r="C3391" s="372"/>
      <c r="D3391" s="350"/>
      <c r="E3391" s="350"/>
      <c r="F3391" s="351"/>
      <c r="G3391" s="350"/>
      <c r="H3391" s="350"/>
      <c r="I3391" s="354"/>
      <c r="J3391" s="353"/>
      <c r="K3391" s="353"/>
      <c r="L3391" s="354"/>
      <c r="M3391" s="353"/>
      <c r="N3391" s="371"/>
      <c r="O3391" s="70"/>
      <c r="P3391" s="70"/>
      <c r="Q3391" s="135"/>
    </row>
    <row r="3392" spans="1:17" x14ac:dyDescent="0.2">
      <c r="A3392" s="363"/>
      <c r="B3392" s="348"/>
      <c r="C3392" s="372"/>
      <c r="D3392" s="350"/>
      <c r="E3392" s="350"/>
      <c r="F3392" s="351"/>
      <c r="G3392" s="350"/>
      <c r="H3392" s="350"/>
      <c r="I3392" s="354"/>
      <c r="J3392" s="353"/>
      <c r="K3392" s="353"/>
      <c r="L3392" s="354"/>
      <c r="M3392" s="353"/>
      <c r="N3392" s="371"/>
      <c r="O3392" s="70"/>
      <c r="P3392" s="70"/>
      <c r="Q3392" s="135"/>
    </row>
    <row r="3393" spans="1:17" x14ac:dyDescent="0.2">
      <c r="A3393" s="363"/>
      <c r="B3393" s="348"/>
      <c r="C3393" s="372"/>
      <c r="D3393" s="350"/>
      <c r="E3393" s="350"/>
      <c r="F3393" s="351"/>
      <c r="G3393" s="350"/>
      <c r="H3393" s="350"/>
      <c r="I3393" s="354"/>
      <c r="J3393" s="353"/>
      <c r="K3393" s="353"/>
      <c r="L3393" s="354"/>
      <c r="M3393" s="353"/>
      <c r="N3393" s="371"/>
      <c r="O3393" s="70"/>
      <c r="P3393" s="70"/>
      <c r="Q3393" s="135"/>
    </row>
    <row r="3394" spans="1:17" x14ac:dyDescent="0.2">
      <c r="A3394" s="363"/>
      <c r="B3394" s="348"/>
      <c r="C3394" s="372"/>
      <c r="D3394" s="350"/>
      <c r="E3394" s="350"/>
      <c r="F3394" s="351"/>
      <c r="G3394" s="350"/>
      <c r="H3394" s="350"/>
      <c r="I3394" s="354"/>
      <c r="J3394" s="353"/>
      <c r="K3394" s="353"/>
      <c r="L3394" s="354"/>
      <c r="M3394" s="353"/>
      <c r="N3394" s="371"/>
      <c r="O3394" s="70"/>
      <c r="P3394" s="70"/>
      <c r="Q3394" s="135"/>
    </row>
    <row r="3395" spans="1:17" x14ac:dyDescent="0.2">
      <c r="A3395" s="363"/>
      <c r="B3395" s="348"/>
      <c r="C3395" s="372"/>
      <c r="D3395" s="350"/>
      <c r="E3395" s="350"/>
      <c r="F3395" s="351"/>
      <c r="G3395" s="350"/>
      <c r="H3395" s="350"/>
      <c r="I3395" s="354"/>
      <c r="J3395" s="353"/>
      <c r="K3395" s="353"/>
      <c r="L3395" s="354"/>
      <c r="M3395" s="353"/>
      <c r="N3395" s="371"/>
      <c r="O3395" s="70"/>
      <c r="P3395" s="70"/>
      <c r="Q3395" s="135"/>
    </row>
    <row r="3396" spans="1:17" x14ac:dyDescent="0.2">
      <c r="A3396" s="363"/>
      <c r="B3396" s="348"/>
      <c r="C3396" s="372"/>
      <c r="D3396" s="350"/>
      <c r="E3396" s="350"/>
      <c r="F3396" s="351"/>
      <c r="G3396" s="350"/>
      <c r="H3396" s="350"/>
      <c r="I3396" s="354"/>
      <c r="J3396" s="353"/>
      <c r="K3396" s="353"/>
      <c r="L3396" s="354"/>
      <c r="M3396" s="353"/>
      <c r="N3396" s="371"/>
      <c r="O3396" s="70"/>
      <c r="P3396" s="70"/>
      <c r="Q3396" s="135"/>
    </row>
    <row r="3397" spans="1:17" x14ac:dyDescent="0.2">
      <c r="A3397" s="363"/>
      <c r="B3397" s="348"/>
      <c r="C3397" s="372"/>
      <c r="D3397" s="350"/>
      <c r="E3397" s="350"/>
      <c r="F3397" s="351"/>
      <c r="G3397" s="350"/>
      <c r="H3397" s="350"/>
      <c r="I3397" s="354"/>
      <c r="J3397" s="353"/>
      <c r="K3397" s="353"/>
      <c r="L3397" s="354"/>
      <c r="M3397" s="353"/>
      <c r="N3397" s="371"/>
      <c r="O3397" s="70"/>
      <c r="P3397" s="70"/>
      <c r="Q3397" s="135"/>
    </row>
    <row r="3398" spans="1:17" x14ac:dyDescent="0.2">
      <c r="A3398" s="363"/>
      <c r="B3398" s="348"/>
      <c r="C3398" s="372"/>
      <c r="D3398" s="350"/>
      <c r="E3398" s="350"/>
      <c r="F3398" s="351"/>
      <c r="G3398" s="350"/>
      <c r="H3398" s="350"/>
      <c r="I3398" s="354"/>
      <c r="J3398" s="353"/>
      <c r="K3398" s="353"/>
      <c r="L3398" s="354"/>
      <c r="M3398" s="353"/>
      <c r="N3398" s="371"/>
      <c r="O3398" s="70"/>
      <c r="P3398" s="70"/>
      <c r="Q3398" s="135"/>
    </row>
    <row r="3399" spans="1:17" x14ac:dyDescent="0.2">
      <c r="A3399" s="363"/>
      <c r="B3399" s="348"/>
      <c r="C3399" s="372"/>
      <c r="D3399" s="350"/>
      <c r="E3399" s="350"/>
      <c r="F3399" s="351"/>
      <c r="G3399" s="350"/>
      <c r="H3399" s="350"/>
      <c r="I3399" s="354"/>
      <c r="J3399" s="353"/>
      <c r="K3399" s="353"/>
      <c r="L3399" s="354"/>
      <c r="M3399" s="353"/>
      <c r="N3399" s="371"/>
      <c r="O3399" s="70"/>
      <c r="P3399" s="70"/>
      <c r="Q3399" s="135"/>
    </row>
    <row r="3400" spans="1:17" x14ac:dyDescent="0.2">
      <c r="A3400" s="363"/>
      <c r="B3400" s="348"/>
      <c r="C3400" s="372"/>
      <c r="D3400" s="350"/>
      <c r="E3400" s="350"/>
      <c r="F3400" s="351"/>
      <c r="G3400" s="350"/>
      <c r="H3400" s="350"/>
      <c r="I3400" s="354"/>
      <c r="J3400" s="353"/>
      <c r="K3400" s="353"/>
      <c r="L3400" s="354"/>
      <c r="M3400" s="353"/>
      <c r="N3400" s="371"/>
      <c r="O3400" s="70"/>
      <c r="P3400" s="70"/>
      <c r="Q3400" s="135"/>
    </row>
    <row r="3401" spans="1:17" x14ac:dyDescent="0.2">
      <c r="A3401" s="363"/>
      <c r="B3401" s="348"/>
      <c r="C3401" s="372"/>
      <c r="D3401" s="350"/>
      <c r="E3401" s="350"/>
      <c r="F3401" s="351"/>
      <c r="G3401" s="350"/>
      <c r="H3401" s="350"/>
      <c r="I3401" s="354"/>
      <c r="J3401" s="353"/>
      <c r="K3401" s="353"/>
      <c r="L3401" s="354"/>
      <c r="M3401" s="353"/>
      <c r="N3401" s="371"/>
      <c r="O3401" s="70"/>
      <c r="P3401" s="70"/>
      <c r="Q3401" s="135"/>
    </row>
    <row r="3402" spans="1:17" x14ac:dyDescent="0.2">
      <c r="A3402" s="363"/>
      <c r="B3402" s="348"/>
      <c r="C3402" s="372"/>
      <c r="D3402" s="350"/>
      <c r="E3402" s="350"/>
      <c r="F3402" s="351"/>
      <c r="G3402" s="350"/>
      <c r="H3402" s="350"/>
      <c r="I3402" s="354"/>
      <c r="J3402" s="353"/>
      <c r="K3402" s="353"/>
      <c r="L3402" s="354"/>
      <c r="M3402" s="353"/>
      <c r="N3402" s="371"/>
      <c r="O3402" s="70"/>
      <c r="P3402" s="70"/>
      <c r="Q3402" s="135"/>
    </row>
    <row r="3403" spans="1:17" x14ac:dyDescent="0.2">
      <c r="A3403" s="363"/>
      <c r="B3403" s="348"/>
      <c r="C3403" s="372"/>
      <c r="D3403" s="350"/>
      <c r="E3403" s="350"/>
      <c r="F3403" s="351"/>
      <c r="G3403" s="350"/>
      <c r="H3403" s="350"/>
      <c r="I3403" s="354"/>
      <c r="J3403" s="353"/>
      <c r="K3403" s="353"/>
      <c r="L3403" s="354"/>
      <c r="M3403" s="353"/>
      <c r="N3403" s="371"/>
      <c r="O3403" s="70"/>
      <c r="P3403" s="70"/>
      <c r="Q3403" s="135"/>
    </row>
    <row r="3404" spans="1:17" x14ac:dyDescent="0.2">
      <c r="A3404" s="363"/>
      <c r="B3404" s="348"/>
      <c r="C3404" s="372"/>
      <c r="D3404" s="350"/>
      <c r="E3404" s="350"/>
      <c r="F3404" s="351"/>
      <c r="G3404" s="350"/>
      <c r="H3404" s="350"/>
      <c r="I3404" s="354"/>
      <c r="J3404" s="353"/>
      <c r="K3404" s="353"/>
      <c r="L3404" s="354"/>
      <c r="M3404" s="353"/>
      <c r="N3404" s="371"/>
      <c r="O3404" s="70"/>
      <c r="P3404" s="70"/>
      <c r="Q3404" s="135"/>
    </row>
    <row r="3405" spans="1:17" x14ac:dyDescent="0.2">
      <c r="A3405" s="363"/>
      <c r="B3405" s="348"/>
      <c r="C3405" s="372"/>
      <c r="D3405" s="350"/>
      <c r="E3405" s="350"/>
      <c r="F3405" s="351"/>
      <c r="G3405" s="350"/>
      <c r="H3405" s="350"/>
      <c r="I3405" s="354"/>
      <c r="J3405" s="353"/>
      <c r="K3405" s="353"/>
      <c r="L3405" s="354"/>
      <c r="M3405" s="353"/>
      <c r="N3405" s="371"/>
      <c r="O3405" s="70"/>
      <c r="P3405" s="70"/>
      <c r="Q3405" s="135"/>
    </row>
    <row r="3406" spans="1:17" x14ac:dyDescent="0.2">
      <c r="A3406" s="363"/>
      <c r="B3406" s="348"/>
      <c r="C3406" s="372"/>
      <c r="D3406" s="350"/>
      <c r="E3406" s="350"/>
      <c r="F3406" s="351"/>
      <c r="G3406" s="350"/>
      <c r="H3406" s="350"/>
      <c r="I3406" s="354"/>
      <c r="J3406" s="353"/>
      <c r="K3406" s="353"/>
      <c r="L3406" s="354"/>
      <c r="M3406" s="353"/>
      <c r="N3406" s="371"/>
      <c r="O3406" s="70"/>
      <c r="P3406" s="70"/>
      <c r="Q3406" s="135"/>
    </row>
    <row r="3407" spans="1:17" x14ac:dyDescent="0.2">
      <c r="A3407" s="363"/>
      <c r="B3407" s="348"/>
      <c r="C3407" s="372"/>
      <c r="D3407" s="350"/>
      <c r="E3407" s="350"/>
      <c r="F3407" s="351"/>
      <c r="G3407" s="350"/>
      <c r="H3407" s="350"/>
      <c r="I3407" s="354"/>
      <c r="J3407" s="353"/>
      <c r="K3407" s="353"/>
      <c r="L3407" s="354"/>
      <c r="M3407" s="353"/>
      <c r="N3407" s="371"/>
      <c r="O3407" s="70"/>
      <c r="P3407" s="70"/>
      <c r="Q3407" s="135"/>
    </row>
    <row r="3408" spans="1:17" x14ac:dyDescent="0.2">
      <c r="A3408" s="363"/>
      <c r="B3408" s="348"/>
      <c r="C3408" s="372"/>
      <c r="D3408" s="350"/>
      <c r="E3408" s="350"/>
      <c r="F3408" s="351"/>
      <c r="G3408" s="350"/>
      <c r="H3408" s="350"/>
      <c r="I3408" s="354"/>
      <c r="J3408" s="353"/>
      <c r="K3408" s="353"/>
      <c r="L3408" s="354"/>
      <c r="M3408" s="353"/>
      <c r="N3408" s="371"/>
      <c r="O3408" s="70"/>
      <c r="P3408" s="70"/>
      <c r="Q3408" s="135"/>
    </row>
    <row r="3409" spans="1:17" x14ac:dyDescent="0.2">
      <c r="A3409" s="363"/>
      <c r="B3409" s="348"/>
      <c r="C3409" s="372"/>
      <c r="D3409" s="350"/>
      <c r="E3409" s="350"/>
      <c r="F3409" s="351"/>
      <c r="G3409" s="350"/>
      <c r="H3409" s="350"/>
      <c r="I3409" s="354"/>
      <c r="J3409" s="353"/>
      <c r="K3409" s="353"/>
      <c r="L3409" s="354"/>
      <c r="M3409" s="353"/>
      <c r="N3409" s="371"/>
      <c r="O3409" s="70"/>
      <c r="P3409" s="70"/>
      <c r="Q3409" s="135"/>
    </row>
    <row r="3410" spans="1:17" x14ac:dyDescent="0.2">
      <c r="A3410" s="363"/>
      <c r="B3410" s="348"/>
      <c r="C3410" s="372"/>
      <c r="D3410" s="350"/>
      <c r="E3410" s="350"/>
      <c r="F3410" s="351"/>
      <c r="G3410" s="350"/>
      <c r="H3410" s="350"/>
      <c r="I3410" s="354"/>
      <c r="J3410" s="353"/>
      <c r="K3410" s="353"/>
      <c r="L3410" s="354"/>
      <c r="M3410" s="353"/>
      <c r="N3410" s="371"/>
      <c r="O3410" s="70"/>
      <c r="P3410" s="70"/>
      <c r="Q3410" s="135"/>
    </row>
    <row r="3411" spans="1:17" x14ac:dyDescent="0.2">
      <c r="A3411" s="363"/>
      <c r="B3411" s="348"/>
      <c r="C3411" s="372"/>
      <c r="D3411" s="350"/>
      <c r="E3411" s="350"/>
      <c r="F3411" s="351"/>
      <c r="G3411" s="350"/>
      <c r="H3411" s="350"/>
      <c r="I3411" s="354"/>
      <c r="J3411" s="353"/>
      <c r="K3411" s="353"/>
      <c r="L3411" s="354"/>
      <c r="M3411" s="353"/>
      <c r="N3411" s="371"/>
      <c r="O3411" s="70"/>
      <c r="P3411" s="70"/>
      <c r="Q3411" s="135"/>
    </row>
    <row r="3412" spans="1:17" x14ac:dyDescent="0.2">
      <c r="A3412" s="363"/>
      <c r="B3412" s="348"/>
      <c r="C3412" s="372"/>
      <c r="D3412" s="350"/>
      <c r="E3412" s="350"/>
      <c r="F3412" s="351"/>
      <c r="G3412" s="350"/>
      <c r="H3412" s="350"/>
      <c r="I3412" s="354"/>
      <c r="J3412" s="353"/>
      <c r="K3412" s="353"/>
      <c r="L3412" s="354"/>
      <c r="M3412" s="353"/>
      <c r="N3412" s="371"/>
      <c r="O3412" s="70"/>
      <c r="P3412" s="70"/>
      <c r="Q3412" s="135"/>
    </row>
    <row r="3413" spans="1:17" x14ac:dyDescent="0.2">
      <c r="A3413" s="363"/>
      <c r="B3413" s="348"/>
      <c r="C3413" s="372"/>
      <c r="D3413" s="350"/>
      <c r="E3413" s="350"/>
      <c r="F3413" s="351"/>
      <c r="G3413" s="350"/>
      <c r="H3413" s="350"/>
      <c r="I3413" s="354"/>
      <c r="J3413" s="353"/>
      <c r="K3413" s="353"/>
      <c r="L3413" s="354"/>
      <c r="M3413" s="353"/>
      <c r="N3413" s="371"/>
      <c r="O3413" s="70"/>
      <c r="P3413" s="70"/>
      <c r="Q3413" s="135"/>
    </row>
    <row r="3414" spans="1:17" x14ac:dyDescent="0.2">
      <c r="A3414" s="363"/>
      <c r="B3414" s="348"/>
      <c r="C3414" s="372"/>
      <c r="D3414" s="350"/>
      <c r="E3414" s="350"/>
      <c r="F3414" s="351"/>
      <c r="G3414" s="350"/>
      <c r="H3414" s="350"/>
      <c r="I3414" s="354"/>
      <c r="J3414" s="353"/>
      <c r="K3414" s="353"/>
      <c r="L3414" s="354"/>
      <c r="M3414" s="353"/>
      <c r="N3414" s="371"/>
      <c r="O3414" s="70"/>
      <c r="P3414" s="70"/>
      <c r="Q3414" s="135"/>
    </row>
    <row r="3415" spans="1:17" x14ac:dyDescent="0.2">
      <c r="A3415" s="363"/>
      <c r="B3415" s="348"/>
      <c r="C3415" s="372"/>
      <c r="D3415" s="350"/>
      <c r="E3415" s="350"/>
      <c r="F3415" s="351"/>
      <c r="G3415" s="350"/>
      <c r="H3415" s="350"/>
      <c r="I3415" s="354"/>
      <c r="J3415" s="353"/>
      <c r="K3415" s="353"/>
      <c r="L3415" s="354"/>
      <c r="M3415" s="353"/>
      <c r="N3415" s="371"/>
      <c r="O3415" s="70"/>
      <c r="P3415" s="70"/>
      <c r="Q3415" s="135"/>
    </row>
    <row r="3416" spans="1:17" x14ac:dyDescent="0.2">
      <c r="A3416" s="363"/>
      <c r="B3416" s="348"/>
      <c r="C3416" s="372"/>
      <c r="D3416" s="350"/>
      <c r="E3416" s="350"/>
      <c r="F3416" s="351"/>
      <c r="G3416" s="350"/>
      <c r="H3416" s="350"/>
      <c r="I3416" s="354"/>
      <c r="J3416" s="353"/>
      <c r="K3416" s="353"/>
      <c r="L3416" s="354"/>
      <c r="M3416" s="353"/>
      <c r="N3416" s="371"/>
      <c r="O3416" s="70"/>
      <c r="P3416" s="70"/>
      <c r="Q3416" s="135"/>
    </row>
    <row r="3417" spans="1:17" x14ac:dyDescent="0.2">
      <c r="A3417" s="363"/>
      <c r="B3417" s="348"/>
      <c r="C3417" s="372"/>
      <c r="D3417" s="350"/>
      <c r="E3417" s="350"/>
      <c r="F3417" s="351"/>
      <c r="G3417" s="350"/>
      <c r="H3417" s="350"/>
      <c r="I3417" s="354"/>
      <c r="J3417" s="353"/>
      <c r="K3417" s="353"/>
      <c r="L3417" s="354"/>
      <c r="M3417" s="353"/>
      <c r="N3417" s="371"/>
      <c r="O3417" s="70"/>
      <c r="P3417" s="70"/>
      <c r="Q3417" s="135"/>
    </row>
    <row r="3418" spans="1:17" x14ac:dyDescent="0.2">
      <c r="A3418" s="363"/>
      <c r="B3418" s="348"/>
      <c r="C3418" s="372"/>
      <c r="D3418" s="350"/>
      <c r="E3418" s="350"/>
      <c r="F3418" s="351"/>
      <c r="G3418" s="350"/>
      <c r="H3418" s="350"/>
      <c r="I3418" s="354"/>
      <c r="J3418" s="353"/>
      <c r="K3418" s="353"/>
      <c r="L3418" s="354"/>
      <c r="M3418" s="353"/>
      <c r="N3418" s="371"/>
      <c r="O3418" s="70"/>
      <c r="P3418" s="70"/>
      <c r="Q3418" s="135"/>
    </row>
    <row r="3419" spans="1:17" x14ac:dyDescent="0.2">
      <c r="A3419" s="363"/>
      <c r="B3419" s="348"/>
      <c r="C3419" s="372"/>
      <c r="D3419" s="350"/>
      <c r="E3419" s="350"/>
      <c r="F3419" s="351"/>
      <c r="G3419" s="350"/>
      <c r="H3419" s="350"/>
      <c r="I3419" s="354"/>
      <c r="J3419" s="353"/>
      <c r="K3419" s="353"/>
      <c r="L3419" s="354"/>
      <c r="M3419" s="353"/>
      <c r="N3419" s="371"/>
      <c r="O3419" s="70"/>
      <c r="P3419" s="70"/>
      <c r="Q3419" s="135"/>
    </row>
    <row r="3420" spans="1:17" x14ac:dyDescent="0.2">
      <c r="A3420" s="363"/>
      <c r="B3420" s="348"/>
      <c r="C3420" s="372"/>
      <c r="D3420" s="350"/>
      <c r="E3420" s="350"/>
      <c r="F3420" s="351"/>
      <c r="G3420" s="350"/>
      <c r="H3420" s="350"/>
      <c r="I3420" s="354"/>
      <c r="J3420" s="353"/>
      <c r="K3420" s="353"/>
      <c r="L3420" s="354"/>
      <c r="M3420" s="353"/>
      <c r="N3420" s="371"/>
      <c r="O3420" s="70"/>
      <c r="P3420" s="70"/>
      <c r="Q3420" s="135"/>
    </row>
    <row r="3421" spans="1:17" x14ac:dyDescent="0.2">
      <c r="A3421" s="363"/>
      <c r="B3421" s="348"/>
      <c r="C3421" s="372"/>
      <c r="D3421" s="350"/>
      <c r="E3421" s="350"/>
      <c r="F3421" s="351"/>
      <c r="G3421" s="350"/>
      <c r="H3421" s="350"/>
      <c r="I3421" s="354"/>
      <c r="J3421" s="353"/>
      <c r="K3421" s="353"/>
      <c r="L3421" s="354"/>
      <c r="M3421" s="353"/>
      <c r="N3421" s="371"/>
      <c r="O3421" s="70"/>
      <c r="P3421" s="70"/>
      <c r="Q3421" s="135"/>
    </row>
    <row r="3422" spans="1:17" x14ac:dyDescent="0.2">
      <c r="A3422" s="363"/>
      <c r="B3422" s="348"/>
      <c r="C3422" s="372"/>
      <c r="D3422" s="350"/>
      <c r="E3422" s="350"/>
      <c r="F3422" s="351"/>
      <c r="G3422" s="350"/>
      <c r="H3422" s="350"/>
      <c r="I3422" s="354"/>
      <c r="J3422" s="353"/>
      <c r="K3422" s="353"/>
      <c r="L3422" s="354"/>
      <c r="M3422" s="353"/>
      <c r="N3422" s="371"/>
      <c r="O3422" s="70"/>
      <c r="P3422" s="70"/>
      <c r="Q3422" s="135"/>
    </row>
    <row r="3423" spans="1:17" x14ac:dyDescent="0.2">
      <c r="A3423" s="363"/>
      <c r="B3423" s="348"/>
      <c r="C3423" s="372"/>
      <c r="D3423" s="350"/>
      <c r="E3423" s="350"/>
      <c r="F3423" s="351"/>
      <c r="G3423" s="350"/>
      <c r="H3423" s="350"/>
      <c r="I3423" s="354"/>
      <c r="J3423" s="353"/>
      <c r="K3423" s="353"/>
      <c r="L3423" s="354"/>
      <c r="M3423" s="353"/>
      <c r="N3423" s="371"/>
      <c r="O3423" s="70"/>
      <c r="P3423" s="70"/>
      <c r="Q3423" s="135"/>
    </row>
    <row r="3424" spans="1:17" x14ac:dyDescent="0.2">
      <c r="A3424" s="363"/>
      <c r="B3424" s="348"/>
      <c r="C3424" s="372"/>
      <c r="D3424" s="350"/>
      <c r="E3424" s="350"/>
      <c r="F3424" s="351"/>
      <c r="G3424" s="350"/>
      <c r="H3424" s="350"/>
      <c r="I3424" s="354"/>
      <c r="J3424" s="353"/>
      <c r="K3424" s="353"/>
      <c r="L3424" s="354"/>
      <c r="M3424" s="353"/>
      <c r="N3424" s="371"/>
      <c r="O3424" s="70"/>
      <c r="P3424" s="70"/>
      <c r="Q3424" s="135"/>
    </row>
    <row r="3425" spans="1:17" x14ac:dyDescent="0.2">
      <c r="A3425" s="363"/>
      <c r="B3425" s="348"/>
      <c r="C3425" s="372"/>
      <c r="D3425" s="350"/>
      <c r="E3425" s="350"/>
      <c r="F3425" s="351"/>
      <c r="G3425" s="350"/>
      <c r="H3425" s="350"/>
      <c r="I3425" s="354"/>
      <c r="J3425" s="353"/>
      <c r="K3425" s="353"/>
      <c r="L3425" s="354"/>
      <c r="M3425" s="353"/>
      <c r="N3425" s="371"/>
      <c r="O3425" s="70"/>
      <c r="P3425" s="70"/>
      <c r="Q3425" s="135"/>
    </row>
    <row r="3426" spans="1:17" x14ac:dyDescent="0.2">
      <c r="A3426" s="363"/>
      <c r="B3426" s="348"/>
      <c r="C3426" s="372"/>
      <c r="D3426" s="350"/>
      <c r="E3426" s="350"/>
      <c r="F3426" s="351"/>
      <c r="G3426" s="350"/>
      <c r="H3426" s="350"/>
      <c r="I3426" s="354"/>
      <c r="J3426" s="353"/>
      <c r="K3426" s="353"/>
      <c r="L3426" s="354"/>
      <c r="M3426" s="353"/>
      <c r="N3426" s="371"/>
      <c r="O3426" s="70"/>
      <c r="P3426" s="70"/>
      <c r="Q3426" s="135"/>
    </row>
    <row r="3427" spans="1:17" x14ac:dyDescent="0.2">
      <c r="A3427" s="363"/>
      <c r="B3427" s="348"/>
      <c r="C3427" s="372"/>
      <c r="D3427" s="350"/>
      <c r="E3427" s="350"/>
      <c r="F3427" s="351"/>
      <c r="G3427" s="350"/>
      <c r="H3427" s="350"/>
      <c r="I3427" s="354"/>
      <c r="J3427" s="353"/>
      <c r="K3427" s="353"/>
      <c r="L3427" s="354"/>
      <c r="M3427" s="353"/>
      <c r="N3427" s="371"/>
      <c r="O3427" s="70"/>
      <c r="P3427" s="70"/>
      <c r="Q3427" s="135"/>
    </row>
    <row r="3428" spans="1:17" x14ac:dyDescent="0.2">
      <c r="A3428" s="363"/>
      <c r="B3428" s="348"/>
      <c r="C3428" s="372"/>
      <c r="D3428" s="350"/>
      <c r="E3428" s="350"/>
      <c r="F3428" s="351"/>
      <c r="G3428" s="350"/>
      <c r="H3428" s="350"/>
      <c r="I3428" s="354"/>
      <c r="J3428" s="353"/>
      <c r="K3428" s="353"/>
      <c r="L3428" s="354"/>
      <c r="M3428" s="353"/>
      <c r="N3428" s="371"/>
      <c r="O3428" s="70"/>
      <c r="P3428" s="70"/>
      <c r="Q3428" s="135"/>
    </row>
    <row r="3429" spans="1:17" x14ac:dyDescent="0.2">
      <c r="A3429" s="363"/>
      <c r="B3429" s="348"/>
      <c r="C3429" s="372"/>
      <c r="D3429" s="350"/>
      <c r="E3429" s="350"/>
      <c r="F3429" s="351"/>
      <c r="G3429" s="350"/>
      <c r="H3429" s="350"/>
      <c r="I3429" s="354"/>
      <c r="J3429" s="353"/>
      <c r="K3429" s="353"/>
      <c r="L3429" s="354"/>
      <c r="M3429" s="353"/>
      <c r="N3429" s="371"/>
      <c r="O3429" s="70"/>
      <c r="P3429" s="70"/>
      <c r="Q3429" s="135"/>
    </row>
    <row r="3430" spans="1:17" x14ac:dyDescent="0.2">
      <c r="A3430" s="363"/>
      <c r="B3430" s="348"/>
      <c r="C3430" s="372"/>
      <c r="D3430" s="350"/>
      <c r="E3430" s="350"/>
      <c r="F3430" s="351"/>
      <c r="G3430" s="350"/>
      <c r="H3430" s="350"/>
      <c r="I3430" s="354"/>
      <c r="J3430" s="353"/>
      <c r="K3430" s="353"/>
      <c r="L3430" s="354"/>
      <c r="M3430" s="353"/>
      <c r="N3430" s="371"/>
      <c r="O3430" s="70"/>
      <c r="P3430" s="70"/>
      <c r="Q3430" s="135"/>
    </row>
    <row r="3431" spans="1:17" x14ac:dyDescent="0.2">
      <c r="A3431" s="363"/>
      <c r="B3431" s="348"/>
      <c r="C3431" s="372"/>
      <c r="D3431" s="350"/>
      <c r="E3431" s="350"/>
      <c r="F3431" s="351"/>
      <c r="G3431" s="350"/>
      <c r="H3431" s="350"/>
      <c r="I3431" s="354"/>
      <c r="J3431" s="353"/>
      <c r="K3431" s="353"/>
      <c r="L3431" s="354"/>
      <c r="M3431" s="353"/>
      <c r="N3431" s="371"/>
      <c r="O3431" s="70"/>
      <c r="P3431" s="70"/>
      <c r="Q3431" s="135"/>
    </row>
    <row r="3432" spans="1:17" x14ac:dyDescent="0.2">
      <c r="A3432" s="363"/>
      <c r="B3432" s="348"/>
      <c r="C3432" s="372"/>
      <c r="D3432" s="350"/>
      <c r="E3432" s="350"/>
      <c r="F3432" s="351"/>
      <c r="G3432" s="350"/>
      <c r="H3432" s="350"/>
      <c r="I3432" s="354"/>
      <c r="J3432" s="353"/>
      <c r="K3432" s="353"/>
      <c r="L3432" s="354"/>
      <c r="M3432" s="353"/>
      <c r="N3432" s="371"/>
      <c r="O3432" s="70"/>
      <c r="P3432" s="70"/>
      <c r="Q3432" s="135"/>
    </row>
    <row r="3433" spans="1:17" x14ac:dyDescent="0.2">
      <c r="A3433" s="363"/>
      <c r="B3433" s="348"/>
      <c r="C3433" s="372"/>
      <c r="D3433" s="350"/>
      <c r="E3433" s="350"/>
      <c r="F3433" s="351"/>
      <c r="G3433" s="350"/>
      <c r="H3433" s="350"/>
      <c r="I3433" s="354"/>
      <c r="J3433" s="353"/>
      <c r="K3433" s="353"/>
      <c r="L3433" s="354"/>
      <c r="M3433" s="353"/>
      <c r="N3433" s="371"/>
      <c r="O3433" s="70"/>
      <c r="P3433" s="70"/>
      <c r="Q3433" s="135"/>
    </row>
    <row r="3434" spans="1:17" x14ac:dyDescent="0.2">
      <c r="A3434" s="363"/>
      <c r="B3434" s="348"/>
      <c r="C3434" s="372"/>
      <c r="D3434" s="350"/>
      <c r="E3434" s="350"/>
      <c r="F3434" s="351"/>
      <c r="G3434" s="350"/>
      <c r="H3434" s="350"/>
      <c r="I3434" s="354"/>
      <c r="J3434" s="353"/>
      <c r="K3434" s="353"/>
      <c r="L3434" s="354"/>
      <c r="M3434" s="353"/>
      <c r="N3434" s="371"/>
      <c r="O3434" s="70"/>
      <c r="P3434" s="70"/>
      <c r="Q3434" s="135"/>
    </row>
    <row r="3435" spans="1:17" x14ac:dyDescent="0.2">
      <c r="A3435" s="363"/>
      <c r="B3435" s="348"/>
      <c r="C3435" s="372"/>
      <c r="D3435" s="350"/>
      <c r="E3435" s="350"/>
      <c r="F3435" s="351"/>
      <c r="G3435" s="350"/>
      <c r="H3435" s="350"/>
      <c r="I3435" s="354"/>
      <c r="J3435" s="353"/>
      <c r="K3435" s="353"/>
      <c r="L3435" s="354"/>
      <c r="M3435" s="353"/>
      <c r="N3435" s="371"/>
      <c r="O3435" s="70"/>
      <c r="P3435" s="70"/>
      <c r="Q3435" s="135"/>
    </row>
    <row r="3436" spans="1:17" x14ac:dyDescent="0.2">
      <c r="A3436" s="363"/>
      <c r="B3436" s="348"/>
      <c r="C3436" s="372"/>
      <c r="D3436" s="350"/>
      <c r="E3436" s="350"/>
      <c r="F3436" s="351"/>
      <c r="G3436" s="350"/>
      <c r="H3436" s="350"/>
      <c r="I3436" s="354"/>
      <c r="J3436" s="353"/>
      <c r="K3436" s="353"/>
      <c r="L3436" s="354"/>
      <c r="M3436" s="353"/>
      <c r="N3436" s="371"/>
      <c r="O3436" s="70"/>
      <c r="P3436" s="70"/>
      <c r="Q3436" s="135"/>
    </row>
    <row r="3437" spans="1:17" x14ac:dyDescent="0.2">
      <c r="A3437" s="363"/>
      <c r="B3437" s="348"/>
      <c r="C3437" s="372"/>
      <c r="D3437" s="350"/>
      <c r="E3437" s="350"/>
      <c r="F3437" s="351"/>
      <c r="G3437" s="350"/>
      <c r="H3437" s="350"/>
      <c r="I3437" s="354"/>
      <c r="J3437" s="353"/>
      <c r="K3437" s="353"/>
      <c r="L3437" s="354"/>
      <c r="M3437" s="353"/>
      <c r="N3437" s="371"/>
      <c r="O3437" s="70"/>
      <c r="P3437" s="70"/>
      <c r="Q3437" s="135"/>
    </row>
    <row r="3438" spans="1:17" x14ac:dyDescent="0.2">
      <c r="A3438" s="363"/>
      <c r="B3438" s="348"/>
      <c r="C3438" s="372"/>
      <c r="D3438" s="350"/>
      <c r="E3438" s="350"/>
      <c r="F3438" s="351"/>
      <c r="G3438" s="350"/>
      <c r="H3438" s="350"/>
      <c r="I3438" s="354"/>
      <c r="J3438" s="353"/>
      <c r="K3438" s="353"/>
      <c r="L3438" s="354"/>
      <c r="M3438" s="353"/>
      <c r="N3438" s="371"/>
      <c r="O3438" s="70"/>
      <c r="P3438" s="70"/>
      <c r="Q3438" s="135"/>
    </row>
    <row r="3439" spans="1:17" x14ac:dyDescent="0.2">
      <c r="A3439" s="363"/>
      <c r="B3439" s="348"/>
      <c r="C3439" s="372"/>
      <c r="D3439" s="350"/>
      <c r="E3439" s="350"/>
      <c r="F3439" s="351"/>
      <c r="G3439" s="350"/>
      <c r="H3439" s="350"/>
      <c r="I3439" s="354"/>
      <c r="J3439" s="353"/>
      <c r="K3439" s="353"/>
      <c r="L3439" s="354"/>
      <c r="M3439" s="353"/>
      <c r="N3439" s="371"/>
      <c r="O3439" s="70"/>
      <c r="P3439" s="70"/>
      <c r="Q3439" s="135"/>
    </row>
    <row r="3440" spans="1:17" x14ac:dyDescent="0.2">
      <c r="A3440" s="363"/>
      <c r="B3440" s="348"/>
      <c r="C3440" s="372"/>
      <c r="D3440" s="350"/>
      <c r="E3440" s="350"/>
      <c r="F3440" s="351"/>
      <c r="G3440" s="350"/>
      <c r="H3440" s="350"/>
      <c r="I3440" s="354"/>
      <c r="J3440" s="353"/>
      <c r="K3440" s="353"/>
      <c r="L3440" s="354"/>
      <c r="M3440" s="353"/>
      <c r="N3440" s="371"/>
      <c r="O3440" s="70"/>
      <c r="P3440" s="70"/>
      <c r="Q3440" s="135"/>
    </row>
    <row r="3441" spans="1:17" x14ac:dyDescent="0.2">
      <c r="A3441" s="363"/>
      <c r="B3441" s="348"/>
      <c r="C3441" s="372"/>
      <c r="D3441" s="350"/>
      <c r="E3441" s="350"/>
      <c r="F3441" s="351"/>
      <c r="G3441" s="350"/>
      <c r="H3441" s="350"/>
      <c r="I3441" s="354"/>
      <c r="J3441" s="353"/>
      <c r="K3441" s="353"/>
      <c r="L3441" s="354"/>
      <c r="M3441" s="353"/>
      <c r="N3441" s="371"/>
      <c r="O3441" s="70"/>
      <c r="P3441" s="70"/>
      <c r="Q3441" s="135"/>
    </row>
    <row r="3442" spans="1:17" x14ac:dyDescent="0.2">
      <c r="A3442" s="363"/>
      <c r="B3442" s="348"/>
      <c r="C3442" s="372"/>
      <c r="D3442" s="350"/>
      <c r="E3442" s="350"/>
      <c r="F3442" s="351"/>
      <c r="G3442" s="350"/>
      <c r="H3442" s="350"/>
      <c r="I3442" s="354"/>
      <c r="J3442" s="353"/>
      <c r="K3442" s="353"/>
      <c r="L3442" s="354"/>
      <c r="M3442" s="353"/>
      <c r="N3442" s="371"/>
      <c r="O3442" s="70"/>
      <c r="P3442" s="70"/>
      <c r="Q3442" s="135"/>
    </row>
    <row r="3443" spans="1:17" x14ac:dyDescent="0.2">
      <c r="A3443" s="363"/>
      <c r="B3443" s="348"/>
      <c r="C3443" s="372"/>
      <c r="D3443" s="350"/>
      <c r="E3443" s="350"/>
      <c r="F3443" s="351"/>
      <c r="G3443" s="350"/>
      <c r="H3443" s="350"/>
      <c r="I3443" s="354"/>
      <c r="J3443" s="353"/>
      <c r="K3443" s="353"/>
      <c r="L3443" s="354"/>
      <c r="M3443" s="353"/>
      <c r="N3443" s="371"/>
      <c r="O3443" s="70"/>
      <c r="P3443" s="70"/>
      <c r="Q3443" s="135"/>
    </row>
    <row r="3444" spans="1:17" x14ac:dyDescent="0.2">
      <c r="A3444" s="363"/>
      <c r="B3444" s="348"/>
      <c r="C3444" s="372"/>
      <c r="D3444" s="350"/>
      <c r="E3444" s="350"/>
      <c r="F3444" s="351"/>
      <c r="G3444" s="350"/>
      <c r="H3444" s="350"/>
      <c r="I3444" s="354"/>
      <c r="J3444" s="353"/>
      <c r="K3444" s="353"/>
      <c r="L3444" s="354"/>
      <c r="M3444" s="353"/>
      <c r="N3444" s="371"/>
      <c r="O3444" s="70"/>
      <c r="P3444" s="70"/>
      <c r="Q3444" s="135"/>
    </row>
    <row r="3445" spans="1:17" x14ac:dyDescent="0.2">
      <c r="A3445" s="363"/>
      <c r="B3445" s="348"/>
      <c r="C3445" s="372"/>
      <c r="D3445" s="350"/>
      <c r="E3445" s="350"/>
      <c r="F3445" s="351"/>
      <c r="G3445" s="350"/>
      <c r="H3445" s="350"/>
      <c r="I3445" s="354"/>
      <c r="J3445" s="353"/>
      <c r="K3445" s="353"/>
      <c r="L3445" s="354"/>
      <c r="M3445" s="353"/>
      <c r="N3445" s="371"/>
      <c r="O3445" s="70"/>
      <c r="P3445" s="70"/>
      <c r="Q3445" s="135"/>
    </row>
    <row r="3446" spans="1:17" x14ac:dyDescent="0.2">
      <c r="A3446" s="363"/>
      <c r="B3446" s="348"/>
      <c r="C3446" s="372"/>
      <c r="D3446" s="350"/>
      <c r="E3446" s="350"/>
      <c r="F3446" s="351"/>
      <c r="G3446" s="350"/>
      <c r="H3446" s="350"/>
      <c r="I3446" s="354"/>
      <c r="J3446" s="353"/>
      <c r="K3446" s="353"/>
      <c r="L3446" s="354"/>
      <c r="M3446" s="353"/>
      <c r="N3446" s="371"/>
      <c r="O3446" s="70"/>
      <c r="P3446" s="70"/>
      <c r="Q3446" s="135"/>
    </row>
    <row r="3447" spans="1:17" x14ac:dyDescent="0.2">
      <c r="A3447" s="363"/>
      <c r="B3447" s="348"/>
      <c r="C3447" s="372"/>
      <c r="D3447" s="350"/>
      <c r="E3447" s="350"/>
      <c r="F3447" s="351"/>
      <c r="G3447" s="350"/>
      <c r="H3447" s="350"/>
      <c r="I3447" s="354"/>
      <c r="J3447" s="353"/>
      <c r="K3447" s="353"/>
      <c r="L3447" s="354"/>
      <c r="M3447" s="353"/>
      <c r="N3447" s="371"/>
      <c r="O3447" s="70"/>
      <c r="P3447" s="70"/>
      <c r="Q3447" s="135"/>
    </row>
    <row r="3448" spans="1:17" x14ac:dyDescent="0.2">
      <c r="A3448" s="363"/>
      <c r="B3448" s="348"/>
      <c r="C3448" s="372"/>
      <c r="D3448" s="350"/>
      <c r="E3448" s="350"/>
      <c r="F3448" s="351"/>
      <c r="G3448" s="350"/>
      <c r="H3448" s="350"/>
      <c r="I3448" s="354"/>
      <c r="J3448" s="353"/>
      <c r="K3448" s="353"/>
      <c r="L3448" s="354"/>
      <c r="M3448" s="353"/>
      <c r="N3448" s="371"/>
      <c r="O3448" s="70"/>
      <c r="P3448" s="70"/>
      <c r="Q3448" s="135"/>
    </row>
    <row r="3449" spans="1:17" x14ac:dyDescent="0.2">
      <c r="A3449" s="363"/>
      <c r="B3449" s="348"/>
      <c r="C3449" s="372"/>
      <c r="D3449" s="350"/>
      <c r="E3449" s="350"/>
      <c r="F3449" s="351"/>
      <c r="G3449" s="350"/>
      <c r="H3449" s="350"/>
      <c r="I3449" s="354"/>
      <c r="J3449" s="353"/>
      <c r="K3449" s="353"/>
      <c r="L3449" s="354"/>
      <c r="M3449" s="353"/>
      <c r="N3449" s="371"/>
      <c r="O3449" s="70"/>
      <c r="P3449" s="70"/>
      <c r="Q3449" s="135"/>
    </row>
    <row r="3450" spans="1:17" x14ac:dyDescent="0.2">
      <c r="A3450" s="363"/>
      <c r="B3450" s="348"/>
      <c r="C3450" s="372"/>
      <c r="D3450" s="350"/>
      <c r="E3450" s="350"/>
      <c r="F3450" s="351"/>
      <c r="G3450" s="350"/>
      <c r="H3450" s="350"/>
      <c r="I3450" s="354"/>
      <c r="J3450" s="353"/>
      <c r="K3450" s="353"/>
      <c r="L3450" s="354"/>
      <c r="M3450" s="353"/>
      <c r="N3450" s="371"/>
      <c r="O3450" s="70"/>
      <c r="P3450" s="70"/>
      <c r="Q3450" s="135"/>
    </row>
    <row r="3451" spans="1:17" x14ac:dyDescent="0.2">
      <c r="A3451" s="363"/>
      <c r="B3451" s="348"/>
      <c r="C3451" s="372"/>
      <c r="D3451" s="350"/>
      <c r="E3451" s="350"/>
      <c r="F3451" s="351"/>
      <c r="G3451" s="350"/>
      <c r="H3451" s="350"/>
      <c r="I3451" s="354"/>
      <c r="J3451" s="353"/>
      <c r="K3451" s="353"/>
      <c r="L3451" s="354"/>
      <c r="M3451" s="353"/>
      <c r="N3451" s="371"/>
      <c r="O3451" s="70"/>
      <c r="P3451" s="70"/>
      <c r="Q3451" s="135"/>
    </row>
    <row r="3452" spans="1:17" x14ac:dyDescent="0.2">
      <c r="A3452" s="363"/>
      <c r="B3452" s="348"/>
      <c r="C3452" s="372"/>
      <c r="D3452" s="350"/>
      <c r="E3452" s="350"/>
      <c r="F3452" s="351"/>
      <c r="G3452" s="350"/>
      <c r="H3452" s="350"/>
      <c r="I3452" s="354"/>
      <c r="J3452" s="353"/>
      <c r="K3452" s="353"/>
      <c r="L3452" s="354"/>
      <c r="M3452" s="353"/>
      <c r="N3452" s="371"/>
      <c r="O3452" s="70"/>
      <c r="P3452" s="70"/>
      <c r="Q3452" s="135"/>
    </row>
    <row r="3453" spans="1:17" x14ac:dyDescent="0.2">
      <c r="A3453" s="363"/>
      <c r="B3453" s="348"/>
      <c r="C3453" s="372"/>
      <c r="D3453" s="350"/>
      <c r="E3453" s="350"/>
      <c r="F3453" s="351"/>
      <c r="G3453" s="350"/>
      <c r="H3453" s="350"/>
      <c r="I3453" s="354"/>
      <c r="J3453" s="353"/>
      <c r="K3453" s="353"/>
      <c r="L3453" s="354"/>
      <c r="M3453" s="353"/>
      <c r="N3453" s="371"/>
      <c r="O3453" s="70"/>
      <c r="P3453" s="70"/>
      <c r="Q3453" s="135"/>
    </row>
    <row r="3454" spans="1:17" x14ac:dyDescent="0.2">
      <c r="A3454" s="363"/>
      <c r="B3454" s="348"/>
      <c r="C3454" s="372"/>
      <c r="D3454" s="350"/>
      <c r="E3454" s="350"/>
      <c r="F3454" s="351"/>
      <c r="G3454" s="350"/>
      <c r="H3454" s="350"/>
      <c r="I3454" s="354"/>
      <c r="J3454" s="353"/>
      <c r="K3454" s="353"/>
      <c r="L3454" s="354"/>
      <c r="M3454" s="353"/>
      <c r="N3454" s="371"/>
      <c r="O3454" s="70"/>
      <c r="P3454" s="70"/>
      <c r="Q3454" s="135"/>
    </row>
    <row r="3455" spans="1:17" x14ac:dyDescent="0.2">
      <c r="A3455" s="363"/>
      <c r="B3455" s="348"/>
      <c r="C3455" s="372"/>
      <c r="D3455" s="350"/>
      <c r="E3455" s="350"/>
      <c r="F3455" s="351"/>
      <c r="G3455" s="350"/>
      <c r="H3455" s="350"/>
      <c r="I3455" s="354"/>
      <c r="J3455" s="353"/>
      <c r="K3455" s="353"/>
      <c r="L3455" s="354"/>
      <c r="M3455" s="353"/>
      <c r="N3455" s="371"/>
      <c r="O3455" s="70"/>
      <c r="P3455" s="70"/>
      <c r="Q3455" s="135"/>
    </row>
    <row r="3456" spans="1:17" x14ac:dyDescent="0.2">
      <c r="A3456" s="363"/>
      <c r="B3456" s="348"/>
      <c r="C3456" s="372"/>
      <c r="D3456" s="350"/>
      <c r="E3456" s="350"/>
      <c r="F3456" s="351"/>
      <c r="G3456" s="350"/>
      <c r="H3456" s="350"/>
      <c r="I3456" s="354"/>
      <c r="J3456" s="353"/>
      <c r="K3456" s="353"/>
      <c r="L3456" s="354"/>
      <c r="M3456" s="353"/>
      <c r="N3456" s="371"/>
      <c r="O3456" s="70"/>
      <c r="P3456" s="70"/>
      <c r="Q3456" s="135"/>
    </row>
    <row r="3457" spans="1:17" x14ac:dyDescent="0.2">
      <c r="A3457" s="363"/>
      <c r="B3457" s="348"/>
      <c r="C3457" s="372"/>
      <c r="D3457" s="350"/>
      <c r="E3457" s="350"/>
      <c r="F3457" s="351"/>
      <c r="G3457" s="350"/>
      <c r="H3457" s="350"/>
      <c r="I3457" s="354"/>
      <c r="J3457" s="353"/>
      <c r="K3457" s="353"/>
      <c r="L3457" s="354"/>
      <c r="M3457" s="353"/>
      <c r="N3457" s="371"/>
      <c r="O3457" s="70"/>
      <c r="P3457" s="70"/>
      <c r="Q3457" s="135"/>
    </row>
    <row r="3458" spans="1:17" x14ac:dyDescent="0.2">
      <c r="A3458" s="363"/>
      <c r="B3458" s="348"/>
      <c r="C3458" s="372"/>
      <c r="D3458" s="350"/>
      <c r="E3458" s="350"/>
      <c r="F3458" s="351"/>
      <c r="G3458" s="350"/>
      <c r="H3458" s="350"/>
      <c r="I3458" s="354"/>
      <c r="J3458" s="353"/>
      <c r="K3458" s="353"/>
      <c r="L3458" s="354"/>
      <c r="M3458" s="353"/>
      <c r="N3458" s="371"/>
      <c r="O3458" s="70"/>
      <c r="P3458" s="70"/>
      <c r="Q3458" s="135"/>
    </row>
    <row r="3459" spans="1:17" x14ac:dyDescent="0.2">
      <c r="A3459" s="363"/>
      <c r="B3459" s="348"/>
      <c r="C3459" s="372"/>
      <c r="D3459" s="350"/>
      <c r="E3459" s="350"/>
      <c r="F3459" s="351"/>
      <c r="G3459" s="350"/>
      <c r="H3459" s="350"/>
      <c r="I3459" s="354"/>
      <c r="J3459" s="353"/>
      <c r="K3459" s="353"/>
      <c r="L3459" s="354"/>
      <c r="M3459" s="353"/>
      <c r="N3459" s="371"/>
      <c r="O3459" s="70"/>
      <c r="P3459" s="70"/>
      <c r="Q3459" s="135"/>
    </row>
    <row r="3460" spans="1:17" x14ac:dyDescent="0.2">
      <c r="A3460" s="363"/>
      <c r="B3460" s="348"/>
      <c r="C3460" s="372"/>
      <c r="D3460" s="350"/>
      <c r="E3460" s="350"/>
      <c r="F3460" s="351"/>
      <c r="G3460" s="350"/>
      <c r="H3460" s="350"/>
      <c r="I3460" s="354"/>
      <c r="J3460" s="353"/>
      <c r="K3460" s="353"/>
      <c r="L3460" s="354"/>
      <c r="M3460" s="353"/>
      <c r="N3460" s="371"/>
      <c r="O3460" s="70"/>
      <c r="P3460" s="70"/>
      <c r="Q3460" s="135"/>
    </row>
    <row r="3461" spans="1:17" x14ac:dyDescent="0.2">
      <c r="A3461" s="363"/>
      <c r="B3461" s="348"/>
      <c r="C3461" s="372"/>
      <c r="D3461" s="350"/>
      <c r="E3461" s="350"/>
      <c r="F3461" s="351"/>
      <c r="G3461" s="350"/>
      <c r="H3461" s="350"/>
      <c r="I3461" s="354"/>
      <c r="J3461" s="353"/>
      <c r="K3461" s="353"/>
      <c r="L3461" s="354"/>
      <c r="M3461" s="353"/>
      <c r="N3461" s="371"/>
      <c r="O3461" s="70"/>
      <c r="P3461" s="70"/>
      <c r="Q3461" s="135"/>
    </row>
    <row r="3462" spans="1:17" x14ac:dyDescent="0.2">
      <c r="A3462" s="363"/>
      <c r="B3462" s="348"/>
      <c r="C3462" s="372"/>
      <c r="D3462" s="350"/>
      <c r="E3462" s="350"/>
      <c r="F3462" s="351"/>
      <c r="G3462" s="350"/>
      <c r="H3462" s="350"/>
      <c r="I3462" s="354"/>
      <c r="J3462" s="353"/>
      <c r="K3462" s="353"/>
      <c r="L3462" s="354"/>
      <c r="M3462" s="353"/>
      <c r="N3462" s="371"/>
      <c r="O3462" s="70"/>
      <c r="P3462" s="70"/>
      <c r="Q3462" s="135"/>
    </row>
    <row r="3463" spans="1:17" x14ac:dyDescent="0.2">
      <c r="A3463" s="363"/>
      <c r="B3463" s="348"/>
      <c r="C3463" s="372"/>
      <c r="D3463" s="350"/>
      <c r="E3463" s="350"/>
      <c r="F3463" s="351"/>
      <c r="G3463" s="350"/>
      <c r="H3463" s="350"/>
      <c r="I3463" s="354"/>
      <c r="J3463" s="353"/>
      <c r="K3463" s="353"/>
      <c r="L3463" s="354"/>
      <c r="M3463" s="353"/>
      <c r="N3463" s="371"/>
      <c r="O3463" s="70"/>
      <c r="P3463" s="70"/>
      <c r="Q3463" s="135"/>
    </row>
    <row r="3464" spans="1:17" x14ac:dyDescent="0.2">
      <c r="A3464" s="363"/>
      <c r="B3464" s="348"/>
      <c r="C3464" s="372"/>
      <c r="D3464" s="350"/>
      <c r="E3464" s="350"/>
      <c r="F3464" s="351"/>
      <c r="G3464" s="350"/>
      <c r="H3464" s="350"/>
      <c r="I3464" s="354"/>
      <c r="J3464" s="353"/>
      <c r="K3464" s="353"/>
      <c r="L3464" s="354"/>
      <c r="M3464" s="353"/>
      <c r="N3464" s="371"/>
      <c r="O3464" s="70"/>
      <c r="P3464" s="70"/>
      <c r="Q3464" s="135"/>
    </row>
    <row r="3465" spans="1:17" x14ac:dyDescent="0.2">
      <c r="A3465" s="363"/>
      <c r="B3465" s="348"/>
      <c r="C3465" s="372"/>
      <c r="D3465" s="350"/>
      <c r="E3465" s="350"/>
      <c r="F3465" s="351"/>
      <c r="G3465" s="350"/>
      <c r="H3465" s="350"/>
      <c r="I3465" s="354"/>
      <c r="J3465" s="353"/>
      <c r="K3465" s="353"/>
      <c r="L3465" s="354"/>
      <c r="M3465" s="353"/>
      <c r="N3465" s="371"/>
      <c r="O3465" s="70"/>
      <c r="P3465" s="70"/>
      <c r="Q3465" s="135"/>
    </row>
    <row r="3466" spans="1:17" x14ac:dyDescent="0.2">
      <c r="A3466" s="363"/>
      <c r="B3466" s="348"/>
      <c r="C3466" s="372"/>
      <c r="D3466" s="350"/>
      <c r="E3466" s="350"/>
      <c r="F3466" s="351"/>
      <c r="G3466" s="350"/>
      <c r="H3466" s="350"/>
      <c r="I3466" s="354"/>
      <c r="J3466" s="353"/>
      <c r="K3466" s="353"/>
      <c r="L3466" s="354"/>
      <c r="M3466" s="353"/>
      <c r="N3466" s="371"/>
      <c r="O3466" s="70"/>
      <c r="P3466" s="70"/>
      <c r="Q3466" s="135"/>
    </row>
    <row r="3467" spans="1:17" x14ac:dyDescent="0.2">
      <c r="A3467" s="363"/>
      <c r="B3467" s="348"/>
      <c r="C3467" s="372"/>
      <c r="D3467" s="350"/>
      <c r="E3467" s="350"/>
      <c r="F3467" s="351"/>
      <c r="G3467" s="350"/>
      <c r="H3467" s="350"/>
      <c r="I3467" s="354"/>
      <c r="J3467" s="353"/>
      <c r="K3467" s="353"/>
      <c r="L3467" s="354"/>
      <c r="M3467" s="353"/>
      <c r="N3467" s="371"/>
      <c r="O3467" s="70"/>
      <c r="P3467" s="70"/>
      <c r="Q3467" s="135"/>
    </row>
    <row r="3468" spans="1:17" x14ac:dyDescent="0.2">
      <c r="A3468" s="363"/>
      <c r="B3468" s="348"/>
      <c r="C3468" s="372"/>
      <c r="D3468" s="350"/>
      <c r="E3468" s="350"/>
      <c r="F3468" s="351"/>
      <c r="G3468" s="350"/>
      <c r="H3468" s="350"/>
      <c r="I3468" s="354"/>
      <c r="J3468" s="353"/>
      <c r="K3468" s="353"/>
      <c r="L3468" s="354"/>
      <c r="M3468" s="353"/>
      <c r="N3468" s="371"/>
      <c r="O3468" s="70"/>
      <c r="P3468" s="70"/>
      <c r="Q3468" s="135"/>
    </row>
    <row r="3469" spans="1:17" x14ac:dyDescent="0.2">
      <c r="A3469" s="363"/>
      <c r="B3469" s="348"/>
      <c r="C3469" s="372"/>
      <c r="D3469" s="350"/>
      <c r="E3469" s="350"/>
      <c r="F3469" s="351"/>
      <c r="G3469" s="350"/>
      <c r="H3469" s="350"/>
      <c r="I3469" s="354"/>
      <c r="J3469" s="353"/>
      <c r="K3469" s="353"/>
      <c r="L3469" s="354"/>
      <c r="M3469" s="353"/>
      <c r="N3469" s="371"/>
      <c r="O3469" s="70"/>
      <c r="P3469" s="70"/>
      <c r="Q3469" s="135"/>
    </row>
    <row r="3470" spans="1:17" x14ac:dyDescent="0.2">
      <c r="A3470" s="363"/>
      <c r="B3470" s="348"/>
      <c r="C3470" s="372"/>
      <c r="D3470" s="350"/>
      <c r="E3470" s="350"/>
      <c r="F3470" s="351"/>
      <c r="G3470" s="350"/>
      <c r="H3470" s="350"/>
      <c r="I3470" s="354"/>
      <c r="J3470" s="353"/>
      <c r="K3470" s="353"/>
      <c r="L3470" s="354"/>
      <c r="M3470" s="353"/>
      <c r="N3470" s="371"/>
      <c r="O3470" s="70"/>
      <c r="P3470" s="70"/>
      <c r="Q3470" s="135"/>
    </row>
    <row r="3471" spans="1:17" x14ac:dyDescent="0.2">
      <c r="A3471" s="363"/>
      <c r="B3471" s="348"/>
      <c r="C3471" s="372"/>
      <c r="D3471" s="350"/>
      <c r="E3471" s="350"/>
      <c r="F3471" s="351"/>
      <c r="G3471" s="350"/>
      <c r="H3471" s="350"/>
      <c r="I3471" s="354"/>
      <c r="J3471" s="353"/>
      <c r="K3471" s="353"/>
      <c r="L3471" s="354"/>
      <c r="M3471" s="353"/>
      <c r="N3471" s="371"/>
      <c r="O3471" s="70"/>
      <c r="P3471" s="70"/>
      <c r="Q3471" s="135"/>
    </row>
    <row r="3472" spans="1:17" x14ac:dyDescent="0.2">
      <c r="A3472" s="363"/>
      <c r="B3472" s="348"/>
      <c r="C3472" s="372"/>
      <c r="D3472" s="350"/>
      <c r="E3472" s="350"/>
      <c r="F3472" s="351"/>
      <c r="G3472" s="350"/>
      <c r="H3472" s="350"/>
      <c r="I3472" s="354"/>
      <c r="J3472" s="353"/>
      <c r="K3472" s="353"/>
      <c r="L3472" s="354"/>
      <c r="M3472" s="353"/>
      <c r="N3472" s="371"/>
      <c r="O3472" s="70"/>
      <c r="P3472" s="70"/>
      <c r="Q3472" s="135"/>
    </row>
    <row r="3473" spans="1:17" x14ac:dyDescent="0.2">
      <c r="A3473" s="363"/>
      <c r="B3473" s="348"/>
      <c r="C3473" s="372"/>
      <c r="D3473" s="350"/>
      <c r="E3473" s="350"/>
      <c r="F3473" s="351"/>
      <c r="G3473" s="350"/>
      <c r="H3473" s="350"/>
      <c r="I3473" s="354"/>
      <c r="J3473" s="353"/>
      <c r="K3473" s="353"/>
      <c r="L3473" s="354"/>
      <c r="M3473" s="353"/>
      <c r="N3473" s="371"/>
      <c r="O3473" s="70"/>
      <c r="P3473" s="70"/>
      <c r="Q3473" s="135"/>
    </row>
    <row r="3474" spans="1:17" x14ac:dyDescent="0.2">
      <c r="A3474" s="363"/>
      <c r="B3474" s="348"/>
      <c r="C3474" s="372"/>
      <c r="D3474" s="350"/>
      <c r="E3474" s="350"/>
      <c r="F3474" s="351"/>
      <c r="G3474" s="350"/>
      <c r="H3474" s="350"/>
      <c r="I3474" s="354"/>
      <c r="J3474" s="353"/>
      <c r="K3474" s="353"/>
      <c r="L3474" s="354"/>
      <c r="M3474" s="353"/>
      <c r="N3474" s="371"/>
      <c r="O3474" s="70"/>
      <c r="P3474" s="70"/>
      <c r="Q3474" s="135"/>
    </row>
    <row r="3475" spans="1:17" x14ac:dyDescent="0.2">
      <c r="A3475" s="363"/>
      <c r="B3475" s="348"/>
      <c r="C3475" s="372"/>
      <c r="D3475" s="350"/>
      <c r="E3475" s="350"/>
      <c r="F3475" s="351"/>
      <c r="G3475" s="350"/>
      <c r="H3475" s="350"/>
      <c r="I3475" s="354"/>
      <c r="J3475" s="353"/>
      <c r="K3475" s="353"/>
      <c r="L3475" s="354"/>
      <c r="M3475" s="353"/>
      <c r="N3475" s="371"/>
      <c r="O3475" s="70"/>
      <c r="P3475" s="70"/>
      <c r="Q3475" s="135"/>
    </row>
    <row r="3476" spans="1:17" x14ac:dyDescent="0.2">
      <c r="A3476" s="363"/>
      <c r="B3476" s="348"/>
      <c r="C3476" s="372"/>
      <c r="D3476" s="350"/>
      <c r="E3476" s="350"/>
      <c r="F3476" s="351"/>
      <c r="G3476" s="350"/>
      <c r="H3476" s="350"/>
      <c r="I3476" s="354"/>
      <c r="J3476" s="353"/>
      <c r="K3476" s="353"/>
      <c r="L3476" s="354"/>
      <c r="M3476" s="353"/>
      <c r="N3476" s="371"/>
      <c r="O3476" s="70"/>
      <c r="P3476" s="70"/>
      <c r="Q3476" s="135"/>
    </row>
    <row r="3477" spans="1:17" x14ac:dyDescent="0.2">
      <c r="A3477" s="363"/>
      <c r="B3477" s="348"/>
      <c r="C3477" s="372"/>
      <c r="D3477" s="350"/>
      <c r="E3477" s="350"/>
      <c r="F3477" s="351"/>
      <c r="G3477" s="350"/>
      <c r="H3477" s="350"/>
      <c r="I3477" s="354"/>
      <c r="J3477" s="353"/>
      <c r="K3477" s="353"/>
      <c r="L3477" s="354"/>
      <c r="M3477" s="353"/>
      <c r="N3477" s="371"/>
      <c r="O3477" s="70"/>
      <c r="P3477" s="70"/>
      <c r="Q3477" s="135"/>
    </row>
    <row r="3478" spans="1:17" x14ac:dyDescent="0.2">
      <c r="A3478" s="363"/>
      <c r="B3478" s="348"/>
      <c r="C3478" s="372"/>
      <c r="D3478" s="350"/>
      <c r="E3478" s="350"/>
      <c r="F3478" s="351"/>
      <c r="G3478" s="350"/>
      <c r="H3478" s="350"/>
      <c r="I3478" s="354"/>
      <c r="J3478" s="353"/>
      <c r="K3478" s="353"/>
      <c r="L3478" s="354"/>
      <c r="M3478" s="353"/>
      <c r="N3478" s="371"/>
      <c r="O3478" s="70"/>
      <c r="P3478" s="70"/>
      <c r="Q3478" s="135"/>
    </row>
    <row r="3479" spans="1:17" x14ac:dyDescent="0.2">
      <c r="A3479" s="363"/>
      <c r="B3479" s="348"/>
      <c r="C3479" s="372"/>
      <c r="D3479" s="350"/>
      <c r="E3479" s="350"/>
      <c r="F3479" s="351"/>
      <c r="G3479" s="350"/>
      <c r="H3479" s="350"/>
      <c r="I3479" s="354"/>
      <c r="J3479" s="353"/>
      <c r="K3479" s="353"/>
      <c r="L3479" s="354"/>
      <c r="M3479" s="353"/>
      <c r="N3479" s="371"/>
      <c r="O3479" s="70"/>
      <c r="P3479" s="70"/>
      <c r="Q3479" s="135"/>
    </row>
    <row r="3480" spans="1:17" x14ac:dyDescent="0.2">
      <c r="A3480" s="363"/>
      <c r="B3480" s="348"/>
      <c r="C3480" s="372"/>
      <c r="D3480" s="350"/>
      <c r="E3480" s="350"/>
      <c r="F3480" s="351"/>
      <c r="G3480" s="350"/>
      <c r="H3480" s="350"/>
      <c r="I3480" s="354"/>
      <c r="J3480" s="353"/>
      <c r="K3480" s="353"/>
      <c r="L3480" s="354"/>
      <c r="M3480" s="353"/>
      <c r="N3480" s="371"/>
      <c r="O3480" s="70"/>
      <c r="P3480" s="70"/>
      <c r="Q3480" s="135"/>
    </row>
    <row r="3481" spans="1:17" x14ac:dyDescent="0.2">
      <c r="A3481" s="363"/>
      <c r="B3481" s="348"/>
      <c r="C3481" s="372"/>
      <c r="D3481" s="350"/>
      <c r="E3481" s="350"/>
      <c r="F3481" s="351"/>
      <c r="G3481" s="350"/>
      <c r="H3481" s="350"/>
      <c r="I3481" s="354"/>
      <c r="J3481" s="353"/>
      <c r="K3481" s="353"/>
      <c r="L3481" s="354"/>
      <c r="M3481" s="353"/>
      <c r="N3481" s="371"/>
      <c r="O3481" s="70"/>
      <c r="P3481" s="70"/>
      <c r="Q3481" s="135"/>
    </row>
    <row r="3482" spans="1:17" x14ac:dyDescent="0.2">
      <c r="A3482" s="363"/>
      <c r="B3482" s="348"/>
      <c r="C3482" s="372"/>
      <c r="D3482" s="350"/>
      <c r="E3482" s="350"/>
      <c r="F3482" s="351"/>
      <c r="G3482" s="350"/>
      <c r="H3482" s="350"/>
      <c r="I3482" s="354"/>
      <c r="J3482" s="353"/>
      <c r="K3482" s="353"/>
      <c r="L3482" s="354"/>
      <c r="M3482" s="353"/>
      <c r="N3482" s="371"/>
      <c r="O3482" s="70"/>
      <c r="P3482" s="70"/>
      <c r="Q3482" s="135"/>
    </row>
    <row r="3483" spans="1:17" x14ac:dyDescent="0.2">
      <c r="A3483" s="363"/>
      <c r="B3483" s="348"/>
      <c r="C3483" s="372"/>
      <c r="D3483" s="350"/>
      <c r="E3483" s="350"/>
      <c r="F3483" s="351"/>
      <c r="G3483" s="350"/>
      <c r="H3483" s="350"/>
      <c r="I3483" s="354"/>
      <c r="J3483" s="353"/>
      <c r="K3483" s="353"/>
      <c r="L3483" s="354"/>
      <c r="M3483" s="353"/>
      <c r="N3483" s="371"/>
      <c r="O3483" s="70"/>
      <c r="P3483" s="70"/>
      <c r="Q3483" s="135"/>
    </row>
    <row r="3484" spans="1:17" x14ac:dyDescent="0.2">
      <c r="A3484" s="363"/>
      <c r="B3484" s="348"/>
      <c r="C3484" s="372"/>
      <c r="D3484" s="350"/>
      <c r="E3484" s="350"/>
      <c r="F3484" s="351"/>
      <c r="G3484" s="350"/>
      <c r="H3484" s="350"/>
      <c r="I3484" s="354"/>
      <c r="J3484" s="353"/>
      <c r="K3484" s="353"/>
      <c r="L3484" s="354"/>
      <c r="M3484" s="353"/>
      <c r="N3484" s="371"/>
      <c r="O3484" s="70"/>
      <c r="P3484" s="70"/>
      <c r="Q3484" s="135"/>
    </row>
    <row r="3485" spans="1:17" x14ac:dyDescent="0.2">
      <c r="A3485" s="363"/>
      <c r="B3485" s="348"/>
      <c r="C3485" s="372"/>
      <c r="D3485" s="350"/>
      <c r="E3485" s="350"/>
      <c r="F3485" s="351"/>
      <c r="G3485" s="350"/>
      <c r="H3485" s="350"/>
      <c r="I3485" s="354"/>
      <c r="J3485" s="353"/>
      <c r="K3485" s="353"/>
      <c r="L3485" s="354"/>
      <c r="M3485" s="353"/>
      <c r="N3485" s="371"/>
      <c r="O3485" s="70"/>
      <c r="P3485" s="70"/>
      <c r="Q3485" s="135"/>
    </row>
    <row r="3486" spans="1:17" x14ac:dyDescent="0.2">
      <c r="A3486" s="363"/>
      <c r="B3486" s="348"/>
      <c r="C3486" s="372"/>
      <c r="D3486" s="350"/>
      <c r="E3486" s="350"/>
      <c r="F3486" s="351"/>
      <c r="G3486" s="350"/>
      <c r="H3486" s="350"/>
      <c r="I3486" s="354"/>
      <c r="J3486" s="353"/>
      <c r="K3486" s="353"/>
      <c r="L3486" s="354"/>
      <c r="M3486" s="353"/>
      <c r="N3486" s="371"/>
      <c r="O3486" s="70"/>
      <c r="P3486" s="70"/>
      <c r="Q3486" s="135"/>
    </row>
    <row r="3487" spans="1:17" x14ac:dyDescent="0.2">
      <c r="A3487" s="363"/>
      <c r="B3487" s="348"/>
      <c r="C3487" s="372"/>
      <c r="D3487" s="350"/>
      <c r="E3487" s="350"/>
      <c r="F3487" s="351"/>
      <c r="G3487" s="350"/>
      <c r="H3487" s="350"/>
      <c r="I3487" s="354"/>
      <c r="J3487" s="353"/>
      <c r="K3487" s="353"/>
      <c r="L3487" s="354"/>
      <c r="M3487" s="353"/>
      <c r="N3487" s="371"/>
      <c r="O3487" s="70"/>
      <c r="P3487" s="70"/>
      <c r="Q3487" s="135"/>
    </row>
    <row r="3488" spans="1:17" x14ac:dyDescent="0.2">
      <c r="A3488" s="363"/>
      <c r="B3488" s="348"/>
      <c r="C3488" s="372"/>
      <c r="D3488" s="350"/>
      <c r="E3488" s="350"/>
      <c r="F3488" s="351"/>
      <c r="G3488" s="350"/>
      <c r="H3488" s="350"/>
      <c r="I3488" s="354"/>
      <c r="J3488" s="353"/>
      <c r="K3488" s="353"/>
      <c r="L3488" s="354"/>
      <c r="M3488" s="353"/>
      <c r="N3488" s="371"/>
      <c r="O3488" s="70"/>
      <c r="P3488" s="70"/>
      <c r="Q3488" s="135"/>
    </row>
    <row r="3489" spans="1:17" x14ac:dyDescent="0.2">
      <c r="A3489" s="363"/>
      <c r="B3489" s="348"/>
      <c r="C3489" s="372"/>
      <c r="D3489" s="350"/>
      <c r="E3489" s="350"/>
      <c r="F3489" s="351"/>
      <c r="G3489" s="350"/>
      <c r="H3489" s="350"/>
      <c r="I3489" s="354"/>
      <c r="J3489" s="353"/>
      <c r="K3489" s="353"/>
      <c r="L3489" s="354"/>
      <c r="M3489" s="353"/>
      <c r="N3489" s="371"/>
      <c r="O3489" s="70"/>
      <c r="P3489" s="70"/>
      <c r="Q3489" s="135"/>
    </row>
    <row r="3490" spans="1:17" x14ac:dyDescent="0.2">
      <c r="A3490" s="363"/>
      <c r="B3490" s="348"/>
      <c r="C3490" s="372"/>
      <c r="D3490" s="350"/>
      <c r="E3490" s="350"/>
      <c r="F3490" s="351"/>
      <c r="G3490" s="350"/>
      <c r="H3490" s="350"/>
      <c r="I3490" s="354"/>
      <c r="J3490" s="353"/>
      <c r="K3490" s="353"/>
      <c r="L3490" s="354"/>
      <c r="M3490" s="353"/>
      <c r="N3490" s="371"/>
      <c r="O3490" s="70"/>
      <c r="P3490" s="70"/>
      <c r="Q3490" s="135"/>
    </row>
    <row r="3491" spans="1:17" x14ac:dyDescent="0.2">
      <c r="A3491" s="363"/>
      <c r="B3491" s="348"/>
      <c r="C3491" s="372"/>
      <c r="D3491" s="350"/>
      <c r="E3491" s="350"/>
      <c r="F3491" s="351"/>
      <c r="G3491" s="350"/>
      <c r="H3491" s="350"/>
      <c r="I3491" s="354"/>
      <c r="J3491" s="353"/>
      <c r="K3491" s="353"/>
      <c r="L3491" s="354"/>
      <c r="M3491" s="353"/>
      <c r="N3491" s="371"/>
      <c r="O3491" s="70"/>
      <c r="P3491" s="70"/>
      <c r="Q3491" s="135"/>
    </row>
    <row r="3492" spans="1:17" x14ac:dyDescent="0.2">
      <c r="A3492" s="363"/>
      <c r="B3492" s="348"/>
      <c r="C3492" s="372"/>
      <c r="D3492" s="350"/>
      <c r="E3492" s="350"/>
      <c r="F3492" s="351"/>
      <c r="G3492" s="350"/>
      <c r="H3492" s="350"/>
      <c r="I3492" s="354"/>
      <c r="J3492" s="353"/>
      <c r="K3492" s="353"/>
      <c r="L3492" s="354"/>
      <c r="M3492" s="353"/>
      <c r="N3492" s="371"/>
      <c r="O3492" s="70"/>
      <c r="P3492" s="70"/>
      <c r="Q3492" s="135"/>
    </row>
    <row r="3493" spans="1:17" x14ac:dyDescent="0.2">
      <c r="A3493" s="363"/>
      <c r="B3493" s="348"/>
      <c r="C3493" s="372"/>
      <c r="D3493" s="350"/>
      <c r="E3493" s="350"/>
      <c r="F3493" s="351"/>
      <c r="G3493" s="350"/>
      <c r="H3493" s="350"/>
      <c r="I3493" s="354"/>
      <c r="J3493" s="353"/>
      <c r="K3493" s="353"/>
      <c r="L3493" s="354"/>
      <c r="M3493" s="353"/>
      <c r="N3493" s="371"/>
      <c r="O3493" s="70"/>
      <c r="P3493" s="70"/>
      <c r="Q3493" s="135"/>
    </row>
    <row r="3494" spans="1:17" x14ac:dyDescent="0.2">
      <c r="A3494" s="363"/>
      <c r="B3494" s="348"/>
      <c r="C3494" s="372"/>
      <c r="D3494" s="350"/>
      <c r="E3494" s="350"/>
      <c r="F3494" s="351"/>
      <c r="G3494" s="350"/>
      <c r="H3494" s="350"/>
      <c r="I3494" s="354"/>
      <c r="J3494" s="353"/>
      <c r="K3494" s="353"/>
      <c r="L3494" s="354"/>
      <c r="M3494" s="353"/>
      <c r="N3494" s="371"/>
      <c r="O3494" s="70"/>
      <c r="P3494" s="70"/>
      <c r="Q3494" s="135"/>
    </row>
    <row r="3495" spans="1:17" x14ac:dyDescent="0.2">
      <c r="A3495" s="363"/>
      <c r="B3495" s="348"/>
      <c r="C3495" s="372"/>
      <c r="D3495" s="350"/>
      <c r="E3495" s="350"/>
      <c r="F3495" s="351"/>
      <c r="G3495" s="350"/>
      <c r="H3495" s="350"/>
      <c r="I3495" s="354"/>
      <c r="J3495" s="353"/>
      <c r="K3495" s="353"/>
      <c r="L3495" s="354"/>
      <c r="M3495" s="353"/>
      <c r="N3495" s="371"/>
      <c r="O3495" s="70"/>
      <c r="P3495" s="70"/>
      <c r="Q3495" s="135"/>
    </row>
    <row r="3496" spans="1:17" x14ac:dyDescent="0.2">
      <c r="A3496" s="363"/>
      <c r="B3496" s="348"/>
      <c r="C3496" s="372"/>
      <c r="D3496" s="350"/>
      <c r="E3496" s="350"/>
      <c r="F3496" s="351"/>
      <c r="G3496" s="350"/>
      <c r="H3496" s="350"/>
      <c r="I3496" s="354"/>
      <c r="J3496" s="353"/>
      <c r="K3496" s="353"/>
      <c r="L3496" s="354"/>
      <c r="M3496" s="353"/>
      <c r="N3496" s="371"/>
      <c r="O3496" s="70"/>
      <c r="P3496" s="70"/>
      <c r="Q3496" s="135"/>
    </row>
    <row r="3497" spans="1:17" x14ac:dyDescent="0.2">
      <c r="A3497" s="363"/>
      <c r="B3497" s="348"/>
      <c r="C3497" s="372"/>
      <c r="D3497" s="350"/>
      <c r="E3497" s="350"/>
      <c r="F3497" s="351"/>
      <c r="G3497" s="350"/>
      <c r="H3497" s="350"/>
      <c r="I3497" s="354"/>
      <c r="J3497" s="353"/>
      <c r="K3497" s="353"/>
      <c r="L3497" s="354"/>
      <c r="M3497" s="353"/>
      <c r="N3497" s="371"/>
      <c r="O3497" s="70"/>
      <c r="P3497" s="70"/>
      <c r="Q3497" s="135"/>
    </row>
    <row r="3498" spans="1:17" x14ac:dyDescent="0.2">
      <c r="A3498" s="363"/>
      <c r="B3498" s="348"/>
      <c r="C3498" s="372"/>
      <c r="D3498" s="350"/>
      <c r="E3498" s="350"/>
      <c r="F3498" s="351"/>
      <c r="G3498" s="350"/>
      <c r="H3498" s="350"/>
      <c r="I3498" s="354"/>
      <c r="J3498" s="353"/>
      <c r="K3498" s="353"/>
      <c r="L3498" s="354"/>
      <c r="M3498" s="353"/>
      <c r="N3498" s="371"/>
      <c r="O3498" s="70"/>
      <c r="P3498" s="70"/>
      <c r="Q3498" s="135"/>
    </row>
    <row r="3499" spans="1:17" x14ac:dyDescent="0.2">
      <c r="A3499" s="363"/>
      <c r="B3499" s="348"/>
      <c r="C3499" s="372"/>
      <c r="D3499" s="350"/>
      <c r="E3499" s="350"/>
      <c r="F3499" s="351"/>
      <c r="G3499" s="350"/>
      <c r="H3499" s="350"/>
      <c r="I3499" s="354"/>
      <c r="J3499" s="353"/>
      <c r="K3499" s="353"/>
      <c r="L3499" s="354"/>
      <c r="M3499" s="353"/>
      <c r="N3499" s="371"/>
      <c r="O3499" s="70"/>
      <c r="P3499" s="70"/>
      <c r="Q3499" s="135"/>
    </row>
    <row r="3500" spans="1:17" x14ac:dyDescent="0.2">
      <c r="A3500" s="363"/>
      <c r="B3500" s="348"/>
      <c r="C3500" s="372"/>
      <c r="D3500" s="350"/>
      <c r="E3500" s="350"/>
      <c r="F3500" s="351"/>
      <c r="G3500" s="350"/>
      <c r="H3500" s="350"/>
      <c r="I3500" s="354"/>
      <c r="J3500" s="353"/>
      <c r="K3500" s="353"/>
      <c r="L3500" s="354"/>
      <c r="M3500" s="353"/>
      <c r="N3500" s="371"/>
      <c r="O3500" s="70"/>
      <c r="P3500" s="70"/>
      <c r="Q3500" s="135"/>
    </row>
    <row r="3501" spans="1:17" x14ac:dyDescent="0.2">
      <c r="A3501" s="363"/>
      <c r="B3501" s="348"/>
      <c r="C3501" s="372"/>
      <c r="D3501" s="350"/>
      <c r="E3501" s="350"/>
      <c r="F3501" s="351"/>
      <c r="G3501" s="350"/>
      <c r="H3501" s="350"/>
      <c r="I3501" s="354"/>
      <c r="J3501" s="353"/>
      <c r="K3501" s="353"/>
      <c r="L3501" s="354"/>
      <c r="M3501" s="353"/>
      <c r="N3501" s="371"/>
      <c r="O3501" s="70"/>
      <c r="P3501" s="70"/>
      <c r="Q3501" s="135"/>
    </row>
    <row r="3502" spans="1:17" x14ac:dyDescent="0.2">
      <c r="A3502" s="363"/>
      <c r="B3502" s="348"/>
      <c r="C3502" s="372"/>
      <c r="D3502" s="350"/>
      <c r="E3502" s="350"/>
      <c r="F3502" s="351"/>
      <c r="G3502" s="350"/>
      <c r="H3502" s="350"/>
      <c r="I3502" s="354"/>
      <c r="J3502" s="353"/>
      <c r="K3502" s="353"/>
      <c r="L3502" s="354"/>
      <c r="M3502" s="353"/>
      <c r="N3502" s="371"/>
      <c r="O3502" s="70"/>
      <c r="P3502" s="70"/>
      <c r="Q3502" s="135"/>
    </row>
    <row r="3503" spans="1:17" x14ac:dyDescent="0.2">
      <c r="A3503" s="363"/>
      <c r="B3503" s="348"/>
      <c r="C3503" s="372"/>
      <c r="D3503" s="350"/>
      <c r="E3503" s="350"/>
      <c r="F3503" s="351"/>
      <c r="G3503" s="350"/>
      <c r="H3503" s="350"/>
      <c r="I3503" s="354"/>
      <c r="J3503" s="353"/>
      <c r="K3503" s="353"/>
      <c r="L3503" s="354"/>
      <c r="M3503" s="353"/>
      <c r="N3503" s="371"/>
      <c r="O3503" s="70"/>
      <c r="P3503" s="70"/>
      <c r="Q3503" s="135"/>
    </row>
    <row r="3504" spans="1:17" x14ac:dyDescent="0.2">
      <c r="A3504" s="363"/>
      <c r="B3504" s="348"/>
      <c r="C3504" s="372"/>
      <c r="D3504" s="350"/>
      <c r="E3504" s="350"/>
      <c r="F3504" s="351"/>
      <c r="G3504" s="350"/>
      <c r="H3504" s="350"/>
      <c r="I3504" s="354"/>
      <c r="J3504" s="353"/>
      <c r="K3504" s="353"/>
      <c r="L3504" s="354"/>
      <c r="M3504" s="353"/>
      <c r="N3504" s="371"/>
      <c r="O3504" s="70"/>
      <c r="P3504" s="70"/>
      <c r="Q3504" s="135"/>
    </row>
    <row r="3505" spans="1:17" x14ac:dyDescent="0.2">
      <c r="A3505" s="363"/>
      <c r="B3505" s="348"/>
      <c r="C3505" s="372"/>
      <c r="D3505" s="350"/>
      <c r="E3505" s="350"/>
      <c r="F3505" s="351"/>
      <c r="G3505" s="350"/>
      <c r="H3505" s="350"/>
      <c r="I3505" s="354"/>
      <c r="J3505" s="353"/>
      <c r="K3505" s="353"/>
      <c r="L3505" s="354"/>
      <c r="M3505" s="353"/>
      <c r="N3505" s="371"/>
      <c r="O3505" s="70"/>
      <c r="P3505" s="70"/>
      <c r="Q3505" s="135"/>
    </row>
    <row r="3506" spans="1:17" x14ac:dyDescent="0.2">
      <c r="A3506" s="363"/>
      <c r="B3506" s="348"/>
      <c r="C3506" s="372"/>
      <c r="D3506" s="350"/>
      <c r="E3506" s="350"/>
      <c r="F3506" s="351"/>
      <c r="G3506" s="350"/>
      <c r="H3506" s="350"/>
      <c r="I3506" s="354"/>
      <c r="J3506" s="353"/>
      <c r="K3506" s="353"/>
      <c r="L3506" s="354"/>
      <c r="M3506" s="353"/>
      <c r="N3506" s="371"/>
      <c r="O3506" s="70"/>
      <c r="P3506" s="70"/>
      <c r="Q3506" s="135"/>
    </row>
    <row r="3507" spans="1:17" x14ac:dyDescent="0.2">
      <c r="A3507" s="363"/>
      <c r="B3507" s="348"/>
      <c r="C3507" s="372"/>
      <c r="D3507" s="350"/>
      <c r="E3507" s="350"/>
      <c r="F3507" s="351"/>
      <c r="G3507" s="350"/>
      <c r="H3507" s="350"/>
      <c r="I3507" s="354"/>
      <c r="J3507" s="353"/>
      <c r="K3507" s="353"/>
      <c r="L3507" s="354"/>
      <c r="M3507" s="353"/>
      <c r="N3507" s="371"/>
      <c r="O3507" s="70"/>
      <c r="P3507" s="70"/>
      <c r="Q3507" s="135"/>
    </row>
    <row r="3508" spans="1:17" x14ac:dyDescent="0.2">
      <c r="A3508" s="363"/>
      <c r="B3508" s="348"/>
      <c r="C3508" s="372"/>
      <c r="D3508" s="350"/>
      <c r="E3508" s="350"/>
      <c r="F3508" s="351"/>
      <c r="G3508" s="350"/>
      <c r="H3508" s="350"/>
      <c r="I3508" s="354"/>
      <c r="J3508" s="353"/>
      <c r="K3508" s="353"/>
      <c r="L3508" s="354"/>
      <c r="M3508" s="353"/>
      <c r="N3508" s="371"/>
      <c r="O3508" s="70"/>
      <c r="P3508" s="70"/>
      <c r="Q3508" s="135"/>
    </row>
    <row r="3509" spans="1:17" x14ac:dyDescent="0.2">
      <c r="A3509" s="363"/>
      <c r="B3509" s="348"/>
      <c r="C3509" s="372"/>
      <c r="D3509" s="350"/>
      <c r="E3509" s="350"/>
      <c r="F3509" s="351"/>
      <c r="G3509" s="350"/>
      <c r="H3509" s="350"/>
      <c r="I3509" s="354"/>
      <c r="J3509" s="353"/>
      <c r="K3509" s="353"/>
      <c r="L3509" s="354"/>
      <c r="M3509" s="353"/>
      <c r="N3509" s="371"/>
      <c r="O3509" s="70"/>
      <c r="P3509" s="70"/>
      <c r="Q3509" s="135"/>
    </row>
    <row r="3510" spans="1:17" x14ac:dyDescent="0.2">
      <c r="A3510" s="363"/>
      <c r="B3510" s="348"/>
      <c r="C3510" s="372"/>
      <c r="D3510" s="350"/>
      <c r="E3510" s="350"/>
      <c r="F3510" s="351"/>
      <c r="G3510" s="350"/>
      <c r="H3510" s="350"/>
      <c r="I3510" s="354"/>
      <c r="J3510" s="353"/>
      <c r="K3510" s="353"/>
      <c r="L3510" s="354"/>
      <c r="M3510" s="353"/>
      <c r="N3510" s="371"/>
      <c r="O3510" s="70"/>
      <c r="P3510" s="70"/>
      <c r="Q3510" s="135"/>
    </row>
    <row r="3511" spans="1:17" x14ac:dyDescent="0.2">
      <c r="A3511" s="363"/>
      <c r="B3511" s="348"/>
      <c r="C3511" s="372"/>
      <c r="D3511" s="350"/>
      <c r="E3511" s="350"/>
      <c r="F3511" s="351"/>
      <c r="G3511" s="350"/>
      <c r="H3511" s="350"/>
      <c r="I3511" s="354"/>
      <c r="J3511" s="353"/>
      <c r="K3511" s="353"/>
      <c r="L3511" s="354"/>
      <c r="M3511" s="353"/>
      <c r="N3511" s="371"/>
      <c r="O3511" s="70"/>
      <c r="P3511" s="70"/>
      <c r="Q3511" s="135"/>
    </row>
    <row r="3512" spans="1:17" x14ac:dyDescent="0.2">
      <c r="A3512" s="363"/>
      <c r="B3512" s="348"/>
      <c r="C3512" s="372"/>
      <c r="D3512" s="350"/>
      <c r="E3512" s="350"/>
      <c r="F3512" s="351"/>
      <c r="G3512" s="350"/>
      <c r="H3512" s="350"/>
      <c r="I3512" s="354"/>
      <c r="J3512" s="353"/>
      <c r="K3512" s="353"/>
      <c r="L3512" s="354"/>
      <c r="M3512" s="353"/>
      <c r="N3512" s="371"/>
      <c r="O3512" s="70"/>
      <c r="P3512" s="70"/>
      <c r="Q3512" s="135"/>
    </row>
    <row r="3513" spans="1:17" x14ac:dyDescent="0.2">
      <c r="A3513" s="363"/>
      <c r="B3513" s="348"/>
      <c r="C3513" s="372"/>
      <c r="D3513" s="350"/>
      <c r="E3513" s="350"/>
      <c r="F3513" s="351"/>
      <c r="G3513" s="350"/>
      <c r="H3513" s="350"/>
      <c r="I3513" s="354"/>
      <c r="J3513" s="353"/>
      <c r="K3513" s="353"/>
      <c r="L3513" s="354"/>
      <c r="M3513" s="353"/>
      <c r="N3513" s="371"/>
      <c r="O3513" s="70"/>
      <c r="P3513" s="70"/>
      <c r="Q3513" s="135"/>
    </row>
    <row r="3514" spans="1:17" x14ac:dyDescent="0.2">
      <c r="A3514" s="363"/>
      <c r="B3514" s="348"/>
      <c r="C3514" s="372"/>
      <c r="D3514" s="350"/>
      <c r="E3514" s="350"/>
      <c r="F3514" s="351"/>
      <c r="G3514" s="350"/>
      <c r="H3514" s="350"/>
      <c r="I3514" s="354"/>
      <c r="J3514" s="353"/>
      <c r="K3514" s="353"/>
      <c r="L3514" s="354"/>
      <c r="M3514" s="353"/>
      <c r="N3514" s="371"/>
      <c r="O3514" s="70"/>
      <c r="P3514" s="70"/>
      <c r="Q3514" s="135"/>
    </row>
    <row r="3515" spans="1:17" x14ac:dyDescent="0.2">
      <c r="A3515" s="363"/>
      <c r="B3515" s="348"/>
      <c r="C3515" s="372"/>
      <c r="D3515" s="350"/>
      <c r="E3515" s="350"/>
      <c r="F3515" s="351"/>
      <c r="G3515" s="350"/>
      <c r="H3515" s="350"/>
      <c r="I3515" s="354"/>
      <c r="J3515" s="353"/>
      <c r="K3515" s="353"/>
      <c r="L3515" s="354"/>
      <c r="M3515" s="353"/>
      <c r="N3515" s="371"/>
      <c r="O3515" s="70"/>
      <c r="P3515" s="70"/>
      <c r="Q3515" s="135"/>
    </row>
    <row r="3516" spans="1:17" x14ac:dyDescent="0.2">
      <c r="A3516" s="363"/>
      <c r="B3516" s="348"/>
      <c r="C3516" s="372"/>
      <c r="D3516" s="350"/>
      <c r="E3516" s="350"/>
      <c r="F3516" s="351"/>
      <c r="G3516" s="350"/>
      <c r="H3516" s="350"/>
      <c r="I3516" s="354"/>
      <c r="J3516" s="353"/>
      <c r="K3516" s="353"/>
      <c r="L3516" s="354"/>
      <c r="M3516" s="353"/>
      <c r="N3516" s="371"/>
      <c r="O3516" s="70"/>
      <c r="P3516" s="70"/>
      <c r="Q3516" s="135"/>
    </row>
    <row r="3517" spans="1:17" x14ac:dyDescent="0.2">
      <c r="A3517" s="363"/>
      <c r="B3517" s="348"/>
      <c r="C3517" s="372"/>
      <c r="D3517" s="350"/>
      <c r="E3517" s="350"/>
      <c r="F3517" s="351"/>
      <c r="G3517" s="350"/>
      <c r="H3517" s="350"/>
      <c r="I3517" s="354"/>
      <c r="J3517" s="353"/>
      <c r="K3517" s="353"/>
      <c r="L3517" s="354"/>
      <c r="M3517" s="353"/>
      <c r="N3517" s="371"/>
      <c r="O3517" s="70"/>
      <c r="P3517" s="70"/>
      <c r="Q3517" s="135"/>
    </row>
    <row r="3518" spans="1:17" x14ac:dyDescent="0.2">
      <c r="A3518" s="363"/>
      <c r="B3518" s="348"/>
      <c r="C3518" s="372"/>
      <c r="D3518" s="350"/>
      <c r="E3518" s="350"/>
      <c r="F3518" s="351"/>
      <c r="G3518" s="350"/>
      <c r="H3518" s="350"/>
      <c r="I3518" s="354"/>
      <c r="J3518" s="353"/>
      <c r="K3518" s="353"/>
      <c r="L3518" s="354"/>
      <c r="M3518" s="353"/>
      <c r="N3518" s="371"/>
      <c r="O3518" s="70"/>
      <c r="P3518" s="70"/>
      <c r="Q3518" s="135"/>
    </row>
    <row r="3519" spans="1:17" x14ac:dyDescent="0.2">
      <c r="A3519" s="363"/>
      <c r="B3519" s="348"/>
      <c r="C3519" s="372"/>
      <c r="D3519" s="350"/>
      <c r="E3519" s="350"/>
      <c r="F3519" s="351"/>
      <c r="G3519" s="350"/>
      <c r="H3519" s="350"/>
      <c r="I3519" s="354"/>
      <c r="J3519" s="353"/>
      <c r="K3519" s="353"/>
      <c r="L3519" s="354"/>
      <c r="M3519" s="353"/>
      <c r="N3519" s="371"/>
      <c r="O3519" s="70"/>
      <c r="P3519" s="70"/>
      <c r="Q3519" s="135"/>
    </row>
    <row r="3520" spans="1:17" x14ac:dyDescent="0.2">
      <c r="A3520" s="363"/>
      <c r="B3520" s="348"/>
      <c r="C3520" s="372"/>
      <c r="D3520" s="350"/>
      <c r="E3520" s="350"/>
      <c r="F3520" s="351"/>
      <c r="G3520" s="350"/>
      <c r="H3520" s="350"/>
      <c r="I3520" s="354"/>
      <c r="J3520" s="353"/>
      <c r="K3520" s="353"/>
      <c r="L3520" s="354"/>
      <c r="M3520" s="353"/>
      <c r="N3520" s="371"/>
      <c r="O3520" s="70"/>
      <c r="P3520" s="70"/>
      <c r="Q3520" s="135"/>
    </row>
    <row r="3521" spans="1:17" x14ac:dyDescent="0.2">
      <c r="A3521" s="363"/>
      <c r="B3521" s="348"/>
      <c r="C3521" s="372"/>
      <c r="D3521" s="350"/>
      <c r="E3521" s="350"/>
      <c r="F3521" s="351"/>
      <c r="G3521" s="350"/>
      <c r="H3521" s="350"/>
      <c r="I3521" s="354"/>
      <c r="J3521" s="353"/>
      <c r="K3521" s="353"/>
      <c r="L3521" s="354"/>
      <c r="M3521" s="353"/>
      <c r="N3521" s="371"/>
      <c r="O3521" s="70"/>
      <c r="P3521" s="70"/>
      <c r="Q3521" s="135"/>
    </row>
    <row r="3522" spans="1:17" x14ac:dyDescent="0.2">
      <c r="A3522" s="363"/>
      <c r="B3522" s="348"/>
      <c r="C3522" s="372"/>
      <c r="D3522" s="350"/>
      <c r="E3522" s="350"/>
      <c r="F3522" s="351"/>
      <c r="G3522" s="350"/>
      <c r="H3522" s="350"/>
      <c r="I3522" s="354"/>
      <c r="J3522" s="353"/>
      <c r="K3522" s="353"/>
      <c r="L3522" s="354"/>
      <c r="M3522" s="353"/>
      <c r="N3522" s="371"/>
      <c r="O3522" s="70"/>
      <c r="P3522" s="70"/>
      <c r="Q3522" s="135"/>
    </row>
    <row r="3523" spans="1:17" x14ac:dyDescent="0.2">
      <c r="A3523" s="363"/>
      <c r="B3523" s="348"/>
      <c r="C3523" s="372"/>
      <c r="D3523" s="350"/>
      <c r="E3523" s="350"/>
      <c r="F3523" s="351"/>
      <c r="G3523" s="350"/>
      <c r="H3523" s="350"/>
      <c r="I3523" s="354"/>
      <c r="J3523" s="353"/>
      <c r="K3523" s="353"/>
      <c r="L3523" s="354"/>
      <c r="M3523" s="353"/>
      <c r="N3523" s="371"/>
      <c r="O3523" s="70"/>
      <c r="P3523" s="70"/>
      <c r="Q3523" s="135"/>
    </row>
    <row r="3524" spans="1:17" x14ac:dyDescent="0.2">
      <c r="A3524" s="363"/>
      <c r="B3524" s="348"/>
      <c r="C3524" s="372"/>
      <c r="D3524" s="350"/>
      <c r="E3524" s="350"/>
      <c r="F3524" s="351"/>
      <c r="G3524" s="350"/>
      <c r="H3524" s="350"/>
      <c r="I3524" s="354"/>
      <c r="J3524" s="353"/>
      <c r="K3524" s="353"/>
      <c r="L3524" s="354"/>
      <c r="M3524" s="353"/>
      <c r="N3524" s="371"/>
      <c r="O3524" s="70"/>
      <c r="P3524" s="70"/>
      <c r="Q3524" s="135"/>
    </row>
    <row r="3525" spans="1:17" x14ac:dyDescent="0.2">
      <c r="A3525" s="363"/>
      <c r="B3525" s="348"/>
      <c r="C3525" s="372"/>
      <c r="D3525" s="350"/>
      <c r="E3525" s="350"/>
      <c r="F3525" s="351"/>
      <c r="G3525" s="350"/>
      <c r="H3525" s="350"/>
      <c r="I3525" s="354"/>
      <c r="J3525" s="353"/>
      <c r="K3525" s="353"/>
      <c r="L3525" s="354"/>
      <c r="M3525" s="353"/>
      <c r="N3525" s="371"/>
      <c r="O3525" s="70"/>
      <c r="P3525" s="70"/>
      <c r="Q3525" s="135"/>
    </row>
    <row r="3526" spans="1:17" x14ac:dyDescent="0.2">
      <c r="A3526" s="363"/>
      <c r="B3526" s="348"/>
      <c r="C3526" s="372"/>
      <c r="D3526" s="350"/>
      <c r="E3526" s="350"/>
      <c r="F3526" s="351"/>
      <c r="G3526" s="350"/>
      <c r="H3526" s="350"/>
      <c r="I3526" s="354"/>
      <c r="J3526" s="353"/>
      <c r="K3526" s="353"/>
      <c r="L3526" s="354"/>
      <c r="M3526" s="353"/>
      <c r="N3526" s="371"/>
      <c r="O3526" s="70"/>
      <c r="P3526" s="70"/>
      <c r="Q3526" s="135"/>
    </row>
    <row r="3527" spans="1:17" x14ac:dyDescent="0.2">
      <c r="A3527" s="363"/>
      <c r="B3527" s="348"/>
      <c r="C3527" s="372"/>
      <c r="D3527" s="350"/>
      <c r="E3527" s="350"/>
      <c r="F3527" s="351"/>
      <c r="G3527" s="350"/>
      <c r="H3527" s="350"/>
      <c r="I3527" s="354"/>
      <c r="J3527" s="353"/>
      <c r="K3527" s="353"/>
      <c r="L3527" s="354"/>
      <c r="M3527" s="353"/>
      <c r="N3527" s="371"/>
      <c r="O3527" s="70"/>
      <c r="P3527" s="70"/>
      <c r="Q3527" s="135"/>
    </row>
    <row r="3528" spans="1:17" x14ac:dyDescent="0.2">
      <c r="A3528" s="363"/>
      <c r="B3528" s="348"/>
      <c r="C3528" s="372"/>
      <c r="D3528" s="350"/>
      <c r="E3528" s="350"/>
      <c r="F3528" s="351"/>
      <c r="G3528" s="350"/>
      <c r="H3528" s="350"/>
      <c r="I3528" s="354"/>
      <c r="J3528" s="353"/>
      <c r="K3528" s="353"/>
      <c r="L3528" s="354"/>
      <c r="M3528" s="353"/>
      <c r="N3528" s="371"/>
      <c r="O3528" s="70"/>
      <c r="P3528" s="70"/>
      <c r="Q3528" s="135"/>
    </row>
    <row r="3529" spans="1:17" x14ac:dyDescent="0.2">
      <c r="A3529" s="363"/>
      <c r="B3529" s="348"/>
      <c r="C3529" s="372"/>
      <c r="D3529" s="350"/>
      <c r="E3529" s="350"/>
      <c r="F3529" s="351"/>
      <c r="G3529" s="350"/>
      <c r="H3529" s="350"/>
      <c r="I3529" s="354"/>
      <c r="J3529" s="353"/>
      <c r="K3529" s="353"/>
      <c r="L3529" s="354"/>
      <c r="M3529" s="353"/>
      <c r="N3529" s="371"/>
      <c r="O3529" s="70"/>
      <c r="P3529" s="70"/>
      <c r="Q3529" s="135"/>
    </row>
    <row r="3530" spans="1:17" x14ac:dyDescent="0.2">
      <c r="A3530" s="363"/>
      <c r="B3530" s="348"/>
      <c r="C3530" s="372"/>
      <c r="D3530" s="350"/>
      <c r="E3530" s="350"/>
      <c r="F3530" s="351"/>
      <c r="G3530" s="350"/>
      <c r="H3530" s="350"/>
      <c r="I3530" s="354"/>
      <c r="J3530" s="353"/>
      <c r="K3530" s="353"/>
      <c r="L3530" s="354"/>
      <c r="M3530" s="353"/>
      <c r="N3530" s="371"/>
      <c r="O3530" s="70"/>
      <c r="P3530" s="70"/>
      <c r="Q3530" s="135"/>
    </row>
    <row r="3531" spans="1:17" x14ac:dyDescent="0.2">
      <c r="A3531" s="363"/>
      <c r="B3531" s="348"/>
      <c r="C3531" s="372"/>
      <c r="D3531" s="350"/>
      <c r="E3531" s="350"/>
      <c r="F3531" s="351"/>
      <c r="G3531" s="350"/>
      <c r="H3531" s="350"/>
      <c r="I3531" s="354"/>
      <c r="J3531" s="353"/>
      <c r="K3531" s="353"/>
      <c r="L3531" s="354"/>
      <c r="M3531" s="353"/>
      <c r="N3531" s="371"/>
      <c r="O3531" s="70"/>
      <c r="P3531" s="70"/>
      <c r="Q3531" s="135"/>
    </row>
    <row r="3532" spans="1:17" x14ac:dyDescent="0.2">
      <c r="A3532" s="363"/>
      <c r="B3532" s="348"/>
      <c r="C3532" s="372"/>
      <c r="D3532" s="350"/>
      <c r="E3532" s="350"/>
      <c r="F3532" s="351"/>
      <c r="G3532" s="350"/>
      <c r="H3532" s="350"/>
      <c r="I3532" s="354"/>
      <c r="J3532" s="353"/>
      <c r="K3532" s="353"/>
      <c r="L3532" s="354"/>
      <c r="M3532" s="353"/>
      <c r="N3532" s="371"/>
      <c r="O3532" s="70"/>
      <c r="P3532" s="70"/>
      <c r="Q3532" s="135"/>
    </row>
    <row r="3533" spans="1:17" x14ac:dyDescent="0.2">
      <c r="A3533" s="363"/>
      <c r="B3533" s="348"/>
      <c r="C3533" s="372"/>
      <c r="D3533" s="350"/>
      <c r="E3533" s="350"/>
      <c r="F3533" s="351"/>
      <c r="G3533" s="350"/>
      <c r="H3533" s="350"/>
      <c r="I3533" s="354"/>
      <c r="J3533" s="353"/>
      <c r="K3533" s="353"/>
      <c r="L3533" s="354"/>
      <c r="M3533" s="353"/>
      <c r="N3533" s="371"/>
      <c r="O3533" s="70"/>
      <c r="P3533" s="70"/>
      <c r="Q3533" s="135"/>
    </row>
    <row r="3534" spans="1:17" x14ac:dyDescent="0.2">
      <c r="A3534" s="363"/>
      <c r="B3534" s="348"/>
      <c r="C3534" s="372"/>
      <c r="D3534" s="350"/>
      <c r="E3534" s="350"/>
      <c r="F3534" s="351"/>
      <c r="G3534" s="350"/>
      <c r="H3534" s="350"/>
      <c r="I3534" s="354"/>
      <c r="J3534" s="353"/>
      <c r="K3534" s="353"/>
      <c r="L3534" s="354"/>
      <c r="M3534" s="353"/>
      <c r="N3534" s="371"/>
      <c r="O3534" s="70"/>
      <c r="P3534" s="70"/>
      <c r="Q3534" s="135"/>
    </row>
    <row r="3535" spans="1:17" x14ac:dyDescent="0.2">
      <c r="A3535" s="363"/>
      <c r="B3535" s="348"/>
      <c r="C3535" s="372"/>
      <c r="D3535" s="350"/>
      <c r="E3535" s="350"/>
      <c r="F3535" s="351"/>
      <c r="G3535" s="350"/>
      <c r="H3535" s="350"/>
      <c r="I3535" s="354"/>
      <c r="J3535" s="353"/>
      <c r="K3535" s="353"/>
      <c r="L3535" s="354"/>
      <c r="M3535" s="353"/>
      <c r="N3535" s="371"/>
      <c r="O3535" s="70"/>
      <c r="P3535" s="70"/>
      <c r="Q3535" s="135"/>
    </row>
    <row r="3536" spans="1:17" x14ac:dyDescent="0.2">
      <c r="A3536" s="363"/>
      <c r="B3536" s="348"/>
      <c r="C3536" s="372"/>
      <c r="D3536" s="350"/>
      <c r="E3536" s="350"/>
      <c r="F3536" s="351"/>
      <c r="G3536" s="350"/>
      <c r="H3536" s="350"/>
      <c r="I3536" s="354"/>
      <c r="J3536" s="353"/>
      <c r="K3536" s="353"/>
      <c r="L3536" s="354"/>
      <c r="M3536" s="353"/>
      <c r="N3536" s="371"/>
      <c r="O3536" s="70"/>
      <c r="P3536" s="70"/>
      <c r="Q3536" s="135"/>
    </row>
    <row r="3537" spans="1:17" x14ac:dyDescent="0.2">
      <c r="A3537" s="363"/>
      <c r="B3537" s="348"/>
      <c r="C3537" s="372"/>
      <c r="D3537" s="350"/>
      <c r="E3537" s="350"/>
      <c r="F3537" s="351"/>
      <c r="G3537" s="350"/>
      <c r="H3537" s="350"/>
      <c r="I3537" s="354"/>
      <c r="J3537" s="353"/>
      <c r="K3537" s="353"/>
      <c r="L3537" s="354"/>
      <c r="M3537" s="353"/>
      <c r="N3537" s="371"/>
      <c r="O3537" s="70"/>
      <c r="P3537" s="70"/>
      <c r="Q3537" s="135"/>
    </row>
    <row r="3538" spans="1:17" x14ac:dyDescent="0.2">
      <c r="A3538" s="363"/>
      <c r="B3538" s="348"/>
      <c r="C3538" s="372"/>
      <c r="D3538" s="350"/>
      <c r="E3538" s="350"/>
      <c r="F3538" s="351"/>
      <c r="G3538" s="350"/>
      <c r="H3538" s="350"/>
      <c r="I3538" s="354"/>
      <c r="J3538" s="353"/>
      <c r="K3538" s="353"/>
      <c r="L3538" s="354"/>
      <c r="M3538" s="353"/>
      <c r="N3538" s="371"/>
      <c r="O3538" s="70"/>
      <c r="P3538" s="70"/>
      <c r="Q3538" s="135"/>
    </row>
    <row r="3539" spans="1:17" x14ac:dyDescent="0.2">
      <c r="A3539" s="363"/>
      <c r="B3539" s="348"/>
      <c r="C3539" s="372"/>
      <c r="D3539" s="350"/>
      <c r="E3539" s="350"/>
      <c r="F3539" s="351"/>
      <c r="G3539" s="350"/>
      <c r="H3539" s="350"/>
      <c r="I3539" s="354"/>
      <c r="J3539" s="353"/>
      <c r="K3539" s="353"/>
      <c r="L3539" s="354"/>
      <c r="M3539" s="353"/>
      <c r="N3539" s="371"/>
      <c r="O3539" s="70"/>
      <c r="P3539" s="70"/>
      <c r="Q3539" s="135"/>
    </row>
    <row r="3540" spans="1:17" x14ac:dyDescent="0.2">
      <c r="A3540" s="363"/>
      <c r="B3540" s="348"/>
      <c r="C3540" s="372"/>
      <c r="D3540" s="350"/>
      <c r="E3540" s="350"/>
      <c r="F3540" s="351"/>
      <c r="G3540" s="350"/>
      <c r="H3540" s="350"/>
      <c r="I3540" s="354"/>
      <c r="J3540" s="353"/>
      <c r="K3540" s="353"/>
      <c r="L3540" s="354"/>
      <c r="M3540" s="353"/>
      <c r="N3540" s="371"/>
      <c r="O3540" s="70"/>
      <c r="P3540" s="70"/>
      <c r="Q3540" s="135"/>
    </row>
    <row r="3541" spans="1:17" x14ac:dyDescent="0.2">
      <c r="A3541" s="363"/>
      <c r="B3541" s="348"/>
      <c r="C3541" s="372"/>
      <c r="D3541" s="350"/>
      <c r="E3541" s="350"/>
      <c r="F3541" s="351"/>
      <c r="G3541" s="350"/>
      <c r="H3541" s="350"/>
      <c r="I3541" s="354"/>
      <c r="J3541" s="353"/>
      <c r="K3541" s="353"/>
      <c r="L3541" s="354"/>
      <c r="M3541" s="353"/>
      <c r="N3541" s="371"/>
      <c r="O3541" s="70"/>
      <c r="P3541" s="70"/>
      <c r="Q3541" s="135"/>
    </row>
    <row r="3542" spans="1:17" x14ac:dyDescent="0.2">
      <c r="A3542" s="363"/>
      <c r="B3542" s="348"/>
      <c r="C3542" s="372"/>
      <c r="D3542" s="350"/>
      <c r="E3542" s="350"/>
      <c r="F3542" s="351"/>
      <c r="G3542" s="350"/>
      <c r="H3542" s="350"/>
      <c r="I3542" s="354"/>
      <c r="J3542" s="353"/>
      <c r="K3542" s="353"/>
      <c r="L3542" s="354"/>
      <c r="M3542" s="353"/>
      <c r="N3542" s="371"/>
      <c r="O3542" s="70"/>
      <c r="P3542" s="70"/>
      <c r="Q3542" s="135"/>
    </row>
    <row r="3543" spans="1:17" x14ac:dyDescent="0.2">
      <c r="A3543" s="363"/>
      <c r="B3543" s="348"/>
      <c r="C3543" s="372"/>
      <c r="D3543" s="350"/>
      <c r="E3543" s="350"/>
      <c r="F3543" s="351"/>
      <c r="G3543" s="350"/>
      <c r="H3543" s="350"/>
      <c r="I3543" s="354"/>
      <c r="J3543" s="353"/>
      <c r="K3543" s="353"/>
      <c r="L3543" s="354"/>
      <c r="M3543" s="353"/>
      <c r="N3543" s="371"/>
      <c r="O3543" s="70"/>
      <c r="P3543" s="70"/>
      <c r="Q3543" s="135"/>
    </row>
    <row r="3544" spans="1:17" x14ac:dyDescent="0.2">
      <c r="A3544" s="363"/>
      <c r="B3544" s="348"/>
      <c r="C3544" s="372"/>
      <c r="D3544" s="350"/>
      <c r="E3544" s="350"/>
      <c r="F3544" s="351"/>
      <c r="G3544" s="350"/>
      <c r="H3544" s="350"/>
      <c r="I3544" s="354"/>
      <c r="J3544" s="353"/>
      <c r="K3544" s="353"/>
      <c r="L3544" s="354"/>
      <c r="M3544" s="353"/>
      <c r="N3544" s="371"/>
      <c r="O3544" s="70"/>
      <c r="P3544" s="70"/>
      <c r="Q3544" s="135"/>
    </row>
    <row r="3545" spans="1:17" x14ac:dyDescent="0.2">
      <c r="A3545" s="363"/>
      <c r="B3545" s="348"/>
      <c r="C3545" s="372"/>
      <c r="D3545" s="350"/>
      <c r="E3545" s="350"/>
      <c r="F3545" s="351"/>
      <c r="G3545" s="350"/>
      <c r="H3545" s="350"/>
      <c r="I3545" s="354"/>
      <c r="J3545" s="353"/>
      <c r="K3545" s="353"/>
      <c r="L3545" s="354"/>
      <c r="M3545" s="353"/>
      <c r="N3545" s="371"/>
      <c r="O3545" s="70"/>
      <c r="P3545" s="70"/>
      <c r="Q3545" s="135"/>
    </row>
    <row r="3546" spans="1:17" x14ac:dyDescent="0.2">
      <c r="A3546" s="363"/>
      <c r="B3546" s="348"/>
      <c r="C3546" s="372"/>
      <c r="D3546" s="350"/>
      <c r="E3546" s="350"/>
      <c r="F3546" s="351"/>
      <c r="G3546" s="350"/>
      <c r="H3546" s="350"/>
      <c r="I3546" s="354"/>
      <c r="J3546" s="353"/>
      <c r="K3546" s="353"/>
      <c r="L3546" s="354"/>
      <c r="M3546" s="353"/>
      <c r="N3546" s="371"/>
      <c r="O3546" s="70"/>
      <c r="P3546" s="70"/>
      <c r="Q3546" s="135"/>
    </row>
    <row r="3547" spans="1:17" x14ac:dyDescent="0.2">
      <c r="A3547" s="363"/>
      <c r="B3547" s="348"/>
      <c r="C3547" s="372"/>
      <c r="D3547" s="350"/>
      <c r="E3547" s="350"/>
      <c r="F3547" s="351"/>
      <c r="G3547" s="350"/>
      <c r="H3547" s="350"/>
      <c r="I3547" s="354"/>
      <c r="J3547" s="353"/>
      <c r="K3547" s="353"/>
      <c r="L3547" s="354"/>
      <c r="M3547" s="353"/>
      <c r="N3547" s="371"/>
      <c r="O3547" s="70"/>
      <c r="P3547" s="70"/>
      <c r="Q3547" s="135"/>
    </row>
    <row r="3548" spans="1:17" x14ac:dyDescent="0.2">
      <c r="A3548" s="363"/>
      <c r="B3548" s="348"/>
      <c r="C3548" s="372"/>
      <c r="D3548" s="350"/>
      <c r="E3548" s="350"/>
      <c r="F3548" s="351"/>
      <c r="G3548" s="350"/>
      <c r="H3548" s="350"/>
      <c r="I3548" s="354"/>
      <c r="J3548" s="353"/>
      <c r="K3548" s="353"/>
      <c r="L3548" s="354"/>
      <c r="M3548" s="353"/>
      <c r="N3548" s="371"/>
      <c r="O3548" s="70"/>
      <c r="P3548" s="70"/>
      <c r="Q3548" s="135"/>
    </row>
    <row r="3549" spans="1:17" x14ac:dyDescent="0.2">
      <c r="A3549" s="363"/>
      <c r="B3549" s="348"/>
      <c r="C3549" s="372"/>
      <c r="D3549" s="350"/>
      <c r="E3549" s="350"/>
      <c r="F3549" s="351"/>
      <c r="G3549" s="350"/>
      <c r="H3549" s="350"/>
      <c r="I3549" s="354"/>
      <c r="J3549" s="353"/>
      <c r="K3549" s="353"/>
      <c r="L3549" s="354"/>
      <c r="M3549" s="353"/>
      <c r="N3549" s="371"/>
      <c r="O3549" s="70"/>
      <c r="P3549" s="70"/>
      <c r="Q3549" s="135"/>
    </row>
    <row r="3550" spans="1:17" x14ac:dyDescent="0.2">
      <c r="A3550" s="363"/>
      <c r="B3550" s="348"/>
      <c r="C3550" s="372"/>
      <c r="D3550" s="350"/>
      <c r="E3550" s="350"/>
      <c r="F3550" s="351"/>
      <c r="G3550" s="350"/>
      <c r="H3550" s="350"/>
      <c r="I3550" s="354"/>
      <c r="J3550" s="353"/>
      <c r="K3550" s="353"/>
      <c r="L3550" s="354"/>
      <c r="M3550" s="353"/>
      <c r="N3550" s="371"/>
      <c r="O3550" s="70"/>
      <c r="P3550" s="70"/>
      <c r="Q3550" s="135"/>
    </row>
    <row r="3551" spans="1:17" x14ac:dyDescent="0.2">
      <c r="A3551" s="363"/>
      <c r="B3551" s="348"/>
      <c r="C3551" s="372"/>
      <c r="D3551" s="350"/>
      <c r="E3551" s="350"/>
      <c r="F3551" s="351"/>
      <c r="G3551" s="350"/>
      <c r="H3551" s="350"/>
      <c r="I3551" s="354"/>
      <c r="J3551" s="353"/>
      <c r="K3551" s="353"/>
      <c r="L3551" s="354"/>
      <c r="M3551" s="353"/>
      <c r="N3551" s="371"/>
      <c r="O3551" s="70"/>
      <c r="P3551" s="70"/>
      <c r="Q3551" s="135"/>
    </row>
    <row r="3552" spans="1:17" x14ac:dyDescent="0.2">
      <c r="A3552" s="363"/>
      <c r="B3552" s="348"/>
      <c r="C3552" s="372"/>
      <c r="D3552" s="350"/>
      <c r="E3552" s="350"/>
      <c r="F3552" s="351"/>
      <c r="G3552" s="350"/>
      <c r="H3552" s="350"/>
      <c r="I3552" s="354"/>
      <c r="J3552" s="353"/>
      <c r="K3552" s="353"/>
      <c r="L3552" s="354"/>
      <c r="M3552" s="353"/>
      <c r="N3552" s="371"/>
      <c r="O3552" s="70"/>
      <c r="P3552" s="70"/>
      <c r="Q3552" s="135"/>
    </row>
    <row r="3553" spans="1:17" x14ac:dyDescent="0.2">
      <c r="A3553" s="363"/>
      <c r="B3553" s="348"/>
      <c r="C3553" s="372"/>
      <c r="D3553" s="350"/>
      <c r="E3553" s="350"/>
      <c r="F3553" s="351"/>
      <c r="G3553" s="350"/>
      <c r="H3553" s="350"/>
      <c r="I3553" s="354"/>
      <c r="J3553" s="353"/>
      <c r="K3553" s="353"/>
      <c r="L3553" s="354"/>
      <c r="M3553" s="353"/>
      <c r="N3553" s="371"/>
      <c r="O3553" s="70"/>
      <c r="P3553" s="70"/>
      <c r="Q3553" s="135"/>
    </row>
    <row r="3554" spans="1:17" x14ac:dyDescent="0.2">
      <c r="A3554" s="363"/>
      <c r="B3554" s="348"/>
      <c r="C3554" s="372"/>
      <c r="D3554" s="350"/>
      <c r="E3554" s="350"/>
      <c r="F3554" s="351"/>
      <c r="G3554" s="350"/>
      <c r="H3554" s="350"/>
      <c r="I3554" s="354"/>
      <c r="J3554" s="353"/>
      <c r="K3554" s="353"/>
      <c r="L3554" s="354"/>
      <c r="M3554" s="353"/>
      <c r="N3554" s="371"/>
      <c r="O3554" s="70"/>
      <c r="P3554" s="70"/>
      <c r="Q3554" s="135"/>
    </row>
    <row r="3555" spans="1:17" x14ac:dyDescent="0.2">
      <c r="A3555" s="363"/>
      <c r="B3555" s="348"/>
      <c r="C3555" s="372"/>
      <c r="D3555" s="350"/>
      <c r="E3555" s="350"/>
      <c r="F3555" s="351"/>
      <c r="G3555" s="350"/>
      <c r="H3555" s="350"/>
      <c r="I3555" s="354"/>
      <c r="J3555" s="353"/>
      <c r="K3555" s="353"/>
      <c r="L3555" s="354"/>
      <c r="M3555" s="353"/>
      <c r="N3555" s="371"/>
      <c r="O3555" s="70"/>
      <c r="P3555" s="70"/>
      <c r="Q3555" s="135"/>
    </row>
    <row r="3556" spans="1:17" x14ac:dyDescent="0.2">
      <c r="A3556" s="363"/>
      <c r="B3556" s="348"/>
      <c r="C3556" s="372"/>
      <c r="D3556" s="350"/>
      <c r="E3556" s="350"/>
      <c r="F3556" s="351"/>
      <c r="G3556" s="350"/>
      <c r="H3556" s="350"/>
      <c r="I3556" s="354"/>
      <c r="J3556" s="353"/>
      <c r="K3556" s="353"/>
      <c r="L3556" s="354"/>
      <c r="M3556" s="353"/>
      <c r="N3556" s="371"/>
      <c r="O3556" s="70"/>
      <c r="P3556" s="70"/>
      <c r="Q3556" s="135"/>
    </row>
    <row r="3557" spans="1:17" x14ac:dyDescent="0.2">
      <c r="A3557" s="363"/>
      <c r="B3557" s="348"/>
      <c r="C3557" s="372"/>
      <c r="D3557" s="350"/>
      <c r="E3557" s="350"/>
      <c r="F3557" s="351"/>
      <c r="G3557" s="350"/>
      <c r="H3557" s="350"/>
      <c r="I3557" s="354"/>
      <c r="J3557" s="353"/>
      <c r="K3557" s="353"/>
      <c r="L3557" s="354"/>
      <c r="M3557" s="353"/>
      <c r="N3557" s="371"/>
      <c r="O3557" s="70"/>
      <c r="P3557" s="70"/>
      <c r="Q3557" s="135"/>
    </row>
    <row r="3558" spans="1:17" x14ac:dyDescent="0.2">
      <c r="A3558" s="363"/>
      <c r="B3558" s="348"/>
      <c r="C3558" s="372"/>
      <c r="D3558" s="350"/>
      <c r="E3558" s="350"/>
      <c r="F3558" s="351"/>
      <c r="G3558" s="350"/>
      <c r="H3558" s="350"/>
      <c r="I3558" s="354"/>
      <c r="J3558" s="353"/>
      <c r="K3558" s="353"/>
      <c r="L3558" s="354"/>
      <c r="M3558" s="353"/>
      <c r="N3558" s="371"/>
      <c r="O3558" s="70"/>
      <c r="P3558" s="70"/>
      <c r="Q3558" s="135"/>
    </row>
    <row r="3559" spans="1:17" x14ac:dyDescent="0.2">
      <c r="A3559" s="363"/>
      <c r="B3559" s="348"/>
      <c r="C3559" s="372"/>
      <c r="D3559" s="350"/>
      <c r="E3559" s="350"/>
      <c r="F3559" s="351"/>
      <c r="G3559" s="350"/>
      <c r="H3559" s="350"/>
      <c r="I3559" s="354"/>
      <c r="J3559" s="353"/>
      <c r="K3559" s="353"/>
      <c r="L3559" s="354"/>
      <c r="M3559" s="353"/>
      <c r="N3559" s="371"/>
      <c r="O3559" s="70"/>
      <c r="P3559" s="70"/>
      <c r="Q3559" s="135"/>
    </row>
    <row r="3560" spans="1:17" x14ac:dyDescent="0.2">
      <c r="A3560" s="363"/>
      <c r="B3560" s="348"/>
      <c r="C3560" s="372"/>
      <c r="D3560" s="350"/>
      <c r="E3560" s="350"/>
      <c r="F3560" s="351"/>
      <c r="G3560" s="350"/>
      <c r="H3560" s="350"/>
      <c r="I3560" s="354"/>
      <c r="J3560" s="353"/>
      <c r="K3560" s="353"/>
      <c r="L3560" s="354"/>
      <c r="M3560" s="353"/>
      <c r="N3560" s="371"/>
      <c r="O3560" s="70"/>
      <c r="P3560" s="70"/>
      <c r="Q3560" s="135"/>
    </row>
    <row r="3561" spans="1:17" x14ac:dyDescent="0.2">
      <c r="A3561" s="363"/>
      <c r="B3561" s="348"/>
      <c r="C3561" s="372"/>
      <c r="D3561" s="350"/>
      <c r="E3561" s="350"/>
      <c r="F3561" s="351"/>
      <c r="G3561" s="350"/>
      <c r="H3561" s="350"/>
      <c r="I3561" s="354"/>
      <c r="J3561" s="353"/>
      <c r="K3561" s="353"/>
      <c r="L3561" s="354"/>
      <c r="M3561" s="353"/>
      <c r="N3561" s="371"/>
      <c r="O3561" s="70"/>
      <c r="P3561" s="70"/>
      <c r="Q3561" s="135"/>
    </row>
    <row r="3562" spans="1:17" x14ac:dyDescent="0.2">
      <c r="A3562" s="363"/>
      <c r="B3562" s="348"/>
      <c r="C3562" s="372"/>
      <c r="D3562" s="350"/>
      <c r="E3562" s="350"/>
      <c r="F3562" s="351"/>
      <c r="G3562" s="350"/>
      <c r="H3562" s="350"/>
      <c r="I3562" s="354"/>
      <c r="J3562" s="353"/>
      <c r="K3562" s="353"/>
      <c r="L3562" s="354"/>
      <c r="M3562" s="353"/>
      <c r="N3562" s="371"/>
      <c r="O3562" s="70"/>
      <c r="P3562" s="70"/>
      <c r="Q3562" s="135"/>
    </row>
    <row r="3563" spans="1:17" x14ac:dyDescent="0.2">
      <c r="A3563" s="363"/>
      <c r="B3563" s="348"/>
      <c r="C3563" s="372"/>
      <c r="D3563" s="350"/>
      <c r="E3563" s="350"/>
      <c r="F3563" s="351"/>
      <c r="G3563" s="350"/>
      <c r="H3563" s="350"/>
      <c r="I3563" s="354"/>
      <c r="J3563" s="353"/>
      <c r="K3563" s="353"/>
      <c r="L3563" s="354"/>
      <c r="M3563" s="353"/>
      <c r="N3563" s="371"/>
      <c r="O3563" s="70"/>
      <c r="P3563" s="70"/>
      <c r="Q3563" s="135"/>
    </row>
    <row r="3564" spans="1:17" x14ac:dyDescent="0.2">
      <c r="A3564" s="363"/>
      <c r="B3564" s="348"/>
      <c r="C3564" s="372"/>
      <c r="D3564" s="350"/>
      <c r="E3564" s="350"/>
      <c r="F3564" s="351"/>
      <c r="G3564" s="350"/>
      <c r="H3564" s="350"/>
      <c r="I3564" s="354"/>
      <c r="J3564" s="353"/>
      <c r="K3564" s="353"/>
      <c r="L3564" s="354"/>
      <c r="M3564" s="353"/>
      <c r="N3564" s="371"/>
      <c r="O3564" s="70"/>
      <c r="P3564" s="70"/>
      <c r="Q3564" s="135"/>
    </row>
    <row r="3565" spans="1:17" x14ac:dyDescent="0.2">
      <c r="A3565" s="363"/>
      <c r="B3565" s="348"/>
      <c r="C3565" s="372"/>
      <c r="D3565" s="350"/>
      <c r="E3565" s="350"/>
      <c r="F3565" s="351"/>
      <c r="G3565" s="350"/>
      <c r="H3565" s="350"/>
      <c r="I3565" s="354"/>
      <c r="J3565" s="353"/>
      <c r="K3565" s="353"/>
      <c r="L3565" s="354"/>
      <c r="M3565" s="353"/>
      <c r="N3565" s="371"/>
      <c r="O3565" s="70"/>
      <c r="P3565" s="70"/>
      <c r="Q3565" s="135"/>
    </row>
    <row r="3566" spans="1:17" x14ac:dyDescent="0.2">
      <c r="A3566" s="363"/>
      <c r="B3566" s="348"/>
      <c r="C3566" s="372"/>
      <c r="D3566" s="350"/>
      <c r="E3566" s="350"/>
      <c r="F3566" s="351"/>
      <c r="G3566" s="350"/>
      <c r="H3566" s="350"/>
      <c r="I3566" s="354"/>
      <c r="J3566" s="353"/>
      <c r="K3566" s="353"/>
      <c r="L3566" s="354"/>
      <c r="M3566" s="353"/>
      <c r="N3566" s="371"/>
      <c r="O3566" s="70"/>
      <c r="P3566" s="70"/>
      <c r="Q3566" s="135"/>
    </row>
    <row r="3567" spans="1:17" x14ac:dyDescent="0.2">
      <c r="A3567" s="363"/>
      <c r="B3567" s="348"/>
      <c r="C3567" s="372"/>
      <c r="D3567" s="350"/>
      <c r="E3567" s="350"/>
      <c r="F3567" s="351"/>
      <c r="G3567" s="350"/>
      <c r="H3567" s="350"/>
      <c r="I3567" s="354"/>
      <c r="J3567" s="353"/>
      <c r="K3567" s="353"/>
      <c r="L3567" s="354"/>
      <c r="M3567" s="353"/>
      <c r="N3567" s="371"/>
      <c r="O3567" s="70"/>
      <c r="P3567" s="70"/>
      <c r="Q3567" s="135"/>
    </row>
    <row r="3568" spans="1:17" x14ac:dyDescent="0.2">
      <c r="A3568" s="363"/>
      <c r="B3568" s="348"/>
      <c r="C3568" s="372"/>
      <c r="D3568" s="350"/>
      <c r="E3568" s="350"/>
      <c r="F3568" s="351"/>
      <c r="G3568" s="350"/>
      <c r="H3568" s="350"/>
      <c r="I3568" s="354"/>
      <c r="J3568" s="353"/>
      <c r="K3568" s="353"/>
      <c r="L3568" s="354"/>
      <c r="M3568" s="353"/>
      <c r="N3568" s="371"/>
      <c r="O3568" s="70"/>
      <c r="P3568" s="70"/>
      <c r="Q3568" s="135"/>
    </row>
    <row r="3569" spans="1:17" x14ac:dyDescent="0.2">
      <c r="A3569" s="363"/>
      <c r="B3569" s="348"/>
      <c r="C3569" s="372"/>
      <c r="D3569" s="350"/>
      <c r="E3569" s="350"/>
      <c r="F3569" s="351"/>
      <c r="G3569" s="350"/>
      <c r="H3569" s="350"/>
      <c r="I3569" s="354"/>
      <c r="J3569" s="353"/>
      <c r="K3569" s="353"/>
      <c r="L3569" s="354"/>
      <c r="M3569" s="353"/>
      <c r="N3569" s="371"/>
      <c r="O3569" s="70"/>
      <c r="P3569" s="70"/>
      <c r="Q3569" s="135"/>
    </row>
    <row r="3570" spans="1:17" x14ac:dyDescent="0.2">
      <c r="A3570" s="363"/>
      <c r="B3570" s="348"/>
      <c r="C3570" s="372"/>
      <c r="D3570" s="350"/>
      <c r="E3570" s="350"/>
      <c r="F3570" s="351"/>
      <c r="G3570" s="350"/>
      <c r="H3570" s="350"/>
      <c r="I3570" s="354"/>
      <c r="J3570" s="353"/>
      <c r="K3570" s="353"/>
      <c r="L3570" s="354"/>
      <c r="M3570" s="353"/>
      <c r="N3570" s="371"/>
      <c r="O3570" s="70"/>
      <c r="P3570" s="70"/>
      <c r="Q3570" s="135"/>
    </row>
    <row r="3571" spans="1:17" x14ac:dyDescent="0.2">
      <c r="A3571" s="363"/>
      <c r="B3571" s="348"/>
      <c r="C3571" s="372"/>
      <c r="D3571" s="350"/>
      <c r="E3571" s="350"/>
      <c r="F3571" s="351"/>
      <c r="G3571" s="350"/>
      <c r="H3571" s="350"/>
      <c r="I3571" s="354"/>
      <c r="J3571" s="353"/>
      <c r="K3571" s="353"/>
      <c r="L3571" s="354"/>
      <c r="M3571" s="353"/>
      <c r="N3571" s="371"/>
      <c r="O3571" s="70"/>
      <c r="P3571" s="70"/>
      <c r="Q3571" s="135"/>
    </row>
    <row r="3572" spans="1:17" x14ac:dyDescent="0.2">
      <c r="A3572" s="363"/>
      <c r="B3572" s="348"/>
      <c r="C3572" s="372"/>
      <c r="D3572" s="350"/>
      <c r="E3572" s="350"/>
      <c r="F3572" s="351"/>
      <c r="G3572" s="350"/>
      <c r="H3572" s="350"/>
      <c r="I3572" s="354"/>
      <c r="J3572" s="353"/>
      <c r="K3572" s="353"/>
      <c r="L3572" s="354"/>
      <c r="M3572" s="353"/>
      <c r="N3572" s="371"/>
      <c r="O3572" s="70"/>
      <c r="P3572" s="70"/>
      <c r="Q3572" s="135"/>
    </row>
    <row r="3573" spans="1:17" x14ac:dyDescent="0.2">
      <c r="A3573" s="363"/>
      <c r="B3573" s="348"/>
      <c r="C3573" s="372"/>
      <c r="D3573" s="350"/>
      <c r="E3573" s="350"/>
      <c r="F3573" s="351"/>
      <c r="G3573" s="350"/>
      <c r="H3573" s="350"/>
      <c r="I3573" s="354"/>
      <c r="J3573" s="353"/>
      <c r="K3573" s="353"/>
      <c r="L3573" s="354"/>
      <c r="M3573" s="353"/>
      <c r="N3573" s="371"/>
      <c r="O3573" s="70"/>
      <c r="P3573" s="70"/>
      <c r="Q3573" s="135"/>
    </row>
    <row r="3574" spans="1:17" x14ac:dyDescent="0.2">
      <c r="A3574" s="363"/>
      <c r="B3574" s="348"/>
      <c r="C3574" s="372"/>
      <c r="D3574" s="350"/>
      <c r="E3574" s="350"/>
      <c r="F3574" s="351"/>
      <c r="G3574" s="350"/>
      <c r="H3574" s="350"/>
      <c r="I3574" s="354"/>
      <c r="J3574" s="353"/>
      <c r="K3574" s="353"/>
      <c r="L3574" s="354"/>
      <c r="M3574" s="353"/>
      <c r="N3574" s="371"/>
      <c r="O3574" s="70"/>
      <c r="P3574" s="70"/>
      <c r="Q3574" s="135"/>
    </row>
    <row r="3575" spans="1:17" x14ac:dyDescent="0.2">
      <c r="A3575" s="363"/>
      <c r="B3575" s="348"/>
      <c r="C3575" s="372"/>
      <c r="D3575" s="350"/>
      <c r="E3575" s="350"/>
      <c r="F3575" s="351"/>
      <c r="G3575" s="350"/>
      <c r="H3575" s="350"/>
      <c r="I3575" s="354"/>
      <c r="J3575" s="353"/>
      <c r="K3575" s="353"/>
      <c r="L3575" s="354"/>
      <c r="M3575" s="353"/>
      <c r="N3575" s="371"/>
      <c r="O3575" s="70"/>
      <c r="P3575" s="70"/>
      <c r="Q3575" s="135"/>
    </row>
    <row r="3576" spans="1:17" x14ac:dyDescent="0.2">
      <c r="A3576" s="363"/>
      <c r="B3576" s="348"/>
      <c r="C3576" s="372"/>
      <c r="D3576" s="350"/>
      <c r="E3576" s="350"/>
      <c r="F3576" s="351"/>
      <c r="G3576" s="350"/>
      <c r="H3576" s="350"/>
      <c r="I3576" s="354"/>
      <c r="J3576" s="353"/>
      <c r="K3576" s="353"/>
      <c r="L3576" s="354"/>
      <c r="M3576" s="353"/>
      <c r="N3576" s="371"/>
      <c r="O3576" s="70"/>
      <c r="P3576" s="70"/>
      <c r="Q3576" s="135"/>
    </row>
    <row r="3577" spans="1:17" x14ac:dyDescent="0.2">
      <c r="A3577" s="363"/>
      <c r="B3577" s="348"/>
      <c r="C3577" s="372"/>
      <c r="D3577" s="350"/>
      <c r="E3577" s="350"/>
      <c r="F3577" s="351"/>
      <c r="G3577" s="350"/>
      <c r="H3577" s="350"/>
      <c r="I3577" s="354"/>
      <c r="J3577" s="353"/>
      <c r="K3577" s="353"/>
      <c r="L3577" s="354"/>
      <c r="M3577" s="353"/>
      <c r="N3577" s="371"/>
      <c r="O3577" s="70"/>
      <c r="P3577" s="70"/>
      <c r="Q3577" s="135"/>
    </row>
    <row r="3578" spans="1:17" x14ac:dyDescent="0.2">
      <c r="A3578" s="363"/>
      <c r="B3578" s="348"/>
      <c r="C3578" s="372"/>
      <c r="D3578" s="350"/>
      <c r="E3578" s="350"/>
      <c r="F3578" s="351"/>
      <c r="G3578" s="350"/>
      <c r="H3578" s="350"/>
      <c r="I3578" s="354"/>
      <c r="J3578" s="353"/>
      <c r="K3578" s="353"/>
      <c r="L3578" s="354"/>
      <c r="M3578" s="353"/>
      <c r="N3578" s="371"/>
      <c r="O3578" s="70"/>
      <c r="P3578" s="70"/>
      <c r="Q3578" s="135"/>
    </row>
    <row r="3579" spans="1:17" x14ac:dyDescent="0.2">
      <c r="A3579" s="363"/>
      <c r="B3579" s="348"/>
      <c r="C3579" s="372"/>
      <c r="D3579" s="350"/>
      <c r="E3579" s="350"/>
      <c r="F3579" s="351"/>
      <c r="G3579" s="350"/>
      <c r="H3579" s="350"/>
      <c r="I3579" s="354"/>
      <c r="J3579" s="353"/>
      <c r="K3579" s="353"/>
      <c r="L3579" s="354"/>
      <c r="M3579" s="353"/>
      <c r="N3579" s="371"/>
      <c r="O3579" s="70"/>
      <c r="P3579" s="70"/>
      <c r="Q3579" s="135"/>
    </row>
    <row r="3580" spans="1:17" x14ac:dyDescent="0.2">
      <c r="A3580" s="363"/>
      <c r="B3580" s="348"/>
      <c r="C3580" s="372"/>
      <c r="D3580" s="350"/>
      <c r="E3580" s="350"/>
      <c r="F3580" s="351"/>
      <c r="G3580" s="350"/>
      <c r="H3580" s="350"/>
      <c r="I3580" s="354"/>
      <c r="J3580" s="353"/>
      <c r="K3580" s="353"/>
      <c r="L3580" s="354"/>
      <c r="M3580" s="353"/>
      <c r="N3580" s="371"/>
      <c r="O3580" s="70"/>
      <c r="P3580" s="70"/>
      <c r="Q3580" s="135"/>
    </row>
    <row r="3581" spans="1:17" x14ac:dyDescent="0.2">
      <c r="A3581" s="363"/>
      <c r="B3581" s="348"/>
      <c r="C3581" s="372"/>
      <c r="D3581" s="350"/>
      <c r="E3581" s="350"/>
      <c r="F3581" s="351"/>
      <c r="G3581" s="350"/>
      <c r="H3581" s="350"/>
      <c r="I3581" s="354"/>
      <c r="J3581" s="353"/>
      <c r="K3581" s="353"/>
      <c r="L3581" s="354"/>
      <c r="M3581" s="353"/>
      <c r="N3581" s="371"/>
      <c r="O3581" s="70"/>
      <c r="P3581" s="70"/>
      <c r="Q3581" s="135"/>
    </row>
    <row r="3582" spans="1:17" x14ac:dyDescent="0.2">
      <c r="A3582" s="363"/>
      <c r="B3582" s="348"/>
      <c r="C3582" s="372"/>
      <c r="D3582" s="350"/>
      <c r="E3582" s="350"/>
      <c r="F3582" s="351"/>
      <c r="G3582" s="350"/>
      <c r="H3582" s="350"/>
      <c r="I3582" s="354"/>
      <c r="J3582" s="353"/>
      <c r="K3582" s="353"/>
      <c r="L3582" s="354"/>
      <c r="M3582" s="353"/>
      <c r="N3582" s="371"/>
      <c r="O3582" s="70"/>
      <c r="P3582" s="70"/>
      <c r="Q3582" s="135"/>
    </row>
    <row r="3583" spans="1:17" x14ac:dyDescent="0.2">
      <c r="A3583" s="363"/>
      <c r="B3583" s="348"/>
      <c r="C3583" s="372"/>
      <c r="D3583" s="350"/>
      <c r="E3583" s="350"/>
      <c r="F3583" s="351"/>
      <c r="G3583" s="350"/>
      <c r="H3583" s="350"/>
      <c r="I3583" s="354"/>
      <c r="J3583" s="353"/>
      <c r="K3583" s="353"/>
      <c r="L3583" s="354"/>
      <c r="M3583" s="353"/>
      <c r="N3583" s="371"/>
      <c r="O3583" s="70"/>
      <c r="P3583" s="70"/>
      <c r="Q3583" s="135"/>
    </row>
    <row r="3584" spans="1:17" x14ac:dyDescent="0.2">
      <c r="A3584" s="363"/>
      <c r="B3584" s="348"/>
      <c r="C3584" s="372"/>
      <c r="D3584" s="350"/>
      <c r="E3584" s="350"/>
      <c r="F3584" s="351"/>
      <c r="G3584" s="350"/>
      <c r="H3584" s="350"/>
      <c r="I3584" s="354"/>
      <c r="J3584" s="353"/>
      <c r="K3584" s="353"/>
      <c r="L3584" s="354"/>
      <c r="M3584" s="353"/>
      <c r="N3584" s="371"/>
      <c r="O3584" s="70"/>
      <c r="P3584" s="70"/>
      <c r="Q3584" s="135"/>
    </row>
    <row r="3585" spans="1:17" x14ac:dyDescent="0.2">
      <c r="A3585" s="363"/>
      <c r="B3585" s="348"/>
      <c r="C3585" s="372"/>
      <c r="D3585" s="350"/>
      <c r="E3585" s="350"/>
      <c r="F3585" s="351"/>
      <c r="G3585" s="350"/>
      <c r="H3585" s="350"/>
      <c r="I3585" s="354"/>
      <c r="J3585" s="353"/>
      <c r="K3585" s="353"/>
      <c r="L3585" s="354"/>
      <c r="M3585" s="353"/>
      <c r="N3585" s="371"/>
      <c r="O3585" s="70"/>
      <c r="P3585" s="70"/>
      <c r="Q3585" s="135"/>
    </row>
    <row r="3586" spans="1:17" x14ac:dyDescent="0.2">
      <c r="A3586" s="363"/>
      <c r="B3586" s="348"/>
      <c r="C3586" s="372"/>
      <c r="D3586" s="350"/>
      <c r="E3586" s="350"/>
      <c r="F3586" s="351"/>
      <c r="G3586" s="350"/>
      <c r="H3586" s="350"/>
      <c r="I3586" s="354"/>
      <c r="J3586" s="353"/>
      <c r="K3586" s="353"/>
      <c r="L3586" s="354"/>
      <c r="M3586" s="353"/>
      <c r="N3586" s="371"/>
      <c r="O3586" s="70"/>
      <c r="P3586" s="70"/>
      <c r="Q3586" s="135"/>
    </row>
    <row r="3587" spans="1:17" x14ac:dyDescent="0.2">
      <c r="A3587" s="363"/>
      <c r="B3587" s="348"/>
      <c r="C3587" s="372"/>
      <c r="D3587" s="350"/>
      <c r="E3587" s="350"/>
      <c r="F3587" s="351"/>
      <c r="G3587" s="350"/>
      <c r="H3587" s="350"/>
      <c r="I3587" s="354"/>
      <c r="J3587" s="353"/>
      <c r="K3587" s="353"/>
      <c r="L3587" s="354"/>
      <c r="M3587" s="353"/>
      <c r="N3587" s="371"/>
      <c r="O3587" s="70"/>
      <c r="P3587" s="70"/>
      <c r="Q3587" s="135"/>
    </row>
    <row r="3588" spans="1:17" x14ac:dyDescent="0.2">
      <c r="A3588" s="363"/>
      <c r="B3588" s="348"/>
      <c r="C3588" s="372"/>
      <c r="D3588" s="350"/>
      <c r="E3588" s="350"/>
      <c r="F3588" s="351"/>
      <c r="G3588" s="350"/>
      <c r="H3588" s="350"/>
      <c r="I3588" s="354"/>
      <c r="J3588" s="353"/>
      <c r="K3588" s="353"/>
      <c r="L3588" s="354"/>
      <c r="M3588" s="353"/>
      <c r="N3588" s="371"/>
      <c r="O3588" s="70"/>
      <c r="P3588" s="70"/>
      <c r="Q3588" s="135"/>
    </row>
    <row r="3589" spans="1:17" x14ac:dyDescent="0.2">
      <c r="A3589" s="363"/>
      <c r="B3589" s="348"/>
      <c r="C3589" s="372"/>
      <c r="D3589" s="350"/>
      <c r="E3589" s="350"/>
      <c r="F3589" s="351"/>
      <c r="G3589" s="350"/>
      <c r="H3589" s="350"/>
      <c r="I3589" s="354"/>
      <c r="J3589" s="353"/>
      <c r="K3589" s="353"/>
      <c r="L3589" s="354"/>
      <c r="M3589" s="353"/>
      <c r="N3589" s="371"/>
      <c r="O3589" s="70"/>
      <c r="P3589" s="70"/>
      <c r="Q3589" s="135"/>
    </row>
    <row r="3590" spans="1:17" x14ac:dyDescent="0.2">
      <c r="A3590" s="363"/>
      <c r="B3590" s="348"/>
      <c r="C3590" s="372"/>
      <c r="D3590" s="350"/>
      <c r="E3590" s="350"/>
      <c r="F3590" s="351"/>
      <c r="G3590" s="350"/>
      <c r="H3590" s="350"/>
      <c r="I3590" s="354"/>
      <c r="J3590" s="353"/>
      <c r="K3590" s="353"/>
      <c r="L3590" s="354"/>
      <c r="M3590" s="353"/>
      <c r="N3590" s="371"/>
      <c r="O3590" s="70"/>
      <c r="P3590" s="70"/>
      <c r="Q3590" s="135"/>
    </row>
    <row r="3591" spans="1:17" x14ac:dyDescent="0.2">
      <c r="A3591" s="363"/>
      <c r="B3591" s="348"/>
      <c r="C3591" s="372"/>
      <c r="D3591" s="350"/>
      <c r="E3591" s="350"/>
      <c r="F3591" s="351"/>
      <c r="G3591" s="350"/>
      <c r="H3591" s="350"/>
      <c r="I3591" s="354"/>
      <c r="J3591" s="353"/>
      <c r="K3591" s="353"/>
      <c r="L3591" s="354"/>
      <c r="M3591" s="353"/>
      <c r="N3591" s="371"/>
      <c r="O3591" s="70"/>
      <c r="P3591" s="70"/>
      <c r="Q3591" s="135"/>
    </row>
    <row r="3592" spans="1:17" x14ac:dyDescent="0.2">
      <c r="A3592" s="363"/>
      <c r="B3592" s="348"/>
      <c r="C3592" s="372"/>
      <c r="D3592" s="350"/>
      <c r="E3592" s="350"/>
      <c r="F3592" s="351"/>
      <c r="G3592" s="350"/>
      <c r="H3592" s="350"/>
      <c r="I3592" s="354"/>
      <c r="J3592" s="353"/>
      <c r="K3592" s="353"/>
      <c r="L3592" s="354"/>
      <c r="M3592" s="353"/>
      <c r="N3592" s="371"/>
      <c r="O3592" s="70"/>
      <c r="P3592" s="70"/>
      <c r="Q3592" s="135"/>
    </row>
    <row r="3593" spans="1:17" x14ac:dyDescent="0.2">
      <c r="A3593" s="363"/>
      <c r="B3593" s="348"/>
      <c r="C3593" s="372"/>
      <c r="D3593" s="350"/>
      <c r="E3593" s="350"/>
      <c r="F3593" s="351"/>
      <c r="G3593" s="350"/>
      <c r="H3593" s="350"/>
      <c r="I3593" s="354"/>
      <c r="J3593" s="353"/>
      <c r="K3593" s="353"/>
      <c r="L3593" s="354"/>
      <c r="M3593" s="353"/>
      <c r="N3593" s="371"/>
      <c r="O3593" s="70"/>
      <c r="P3593" s="70"/>
      <c r="Q3593" s="135"/>
    </row>
    <row r="3594" spans="1:17" x14ac:dyDescent="0.2">
      <c r="A3594" s="363"/>
      <c r="B3594" s="348"/>
      <c r="C3594" s="372"/>
      <c r="D3594" s="350"/>
      <c r="E3594" s="350"/>
      <c r="F3594" s="351"/>
      <c r="G3594" s="350"/>
      <c r="H3594" s="350"/>
      <c r="I3594" s="354"/>
      <c r="J3594" s="353"/>
      <c r="K3594" s="353"/>
      <c r="L3594" s="354"/>
      <c r="M3594" s="353"/>
      <c r="N3594" s="371"/>
      <c r="O3594" s="70"/>
      <c r="P3594" s="70"/>
      <c r="Q3594" s="135"/>
    </row>
    <row r="3595" spans="1:17" x14ac:dyDescent="0.2">
      <c r="A3595" s="363"/>
      <c r="B3595" s="348"/>
      <c r="C3595" s="372"/>
      <c r="D3595" s="350"/>
      <c r="E3595" s="350"/>
      <c r="F3595" s="351"/>
      <c r="G3595" s="350"/>
      <c r="H3595" s="350"/>
      <c r="I3595" s="354"/>
      <c r="J3595" s="353"/>
      <c r="K3595" s="353"/>
      <c r="L3595" s="354"/>
      <c r="M3595" s="353"/>
      <c r="N3595" s="371"/>
      <c r="O3595" s="70"/>
      <c r="P3595" s="70"/>
      <c r="Q3595" s="135"/>
    </row>
    <row r="3596" spans="1:17" x14ac:dyDescent="0.2">
      <c r="A3596" s="363"/>
      <c r="B3596" s="348"/>
      <c r="C3596" s="372"/>
      <c r="D3596" s="350"/>
      <c r="E3596" s="350"/>
      <c r="F3596" s="351"/>
      <c r="G3596" s="350"/>
      <c r="H3596" s="350"/>
      <c r="I3596" s="354"/>
      <c r="J3596" s="353"/>
      <c r="K3596" s="353"/>
      <c r="L3596" s="354"/>
      <c r="M3596" s="353"/>
      <c r="N3596" s="371"/>
      <c r="O3596" s="70"/>
      <c r="P3596" s="70"/>
      <c r="Q3596" s="135"/>
    </row>
    <row r="3597" spans="1:17" x14ac:dyDescent="0.2">
      <c r="A3597" s="363"/>
      <c r="B3597" s="348"/>
      <c r="C3597" s="372"/>
      <c r="D3597" s="350"/>
      <c r="E3597" s="350"/>
      <c r="F3597" s="351"/>
      <c r="G3597" s="350"/>
      <c r="H3597" s="350"/>
      <c r="I3597" s="354"/>
      <c r="J3597" s="353"/>
      <c r="K3597" s="353"/>
      <c r="L3597" s="354"/>
      <c r="M3597" s="353"/>
      <c r="N3597" s="371"/>
      <c r="O3597" s="70"/>
      <c r="P3597" s="70"/>
      <c r="Q3597" s="135"/>
    </row>
    <row r="3598" spans="1:17" x14ac:dyDescent="0.2">
      <c r="A3598" s="363"/>
      <c r="B3598" s="348"/>
      <c r="C3598" s="372"/>
      <c r="D3598" s="350"/>
      <c r="E3598" s="350"/>
      <c r="F3598" s="351"/>
      <c r="G3598" s="350"/>
      <c r="H3598" s="350"/>
      <c r="I3598" s="354"/>
      <c r="J3598" s="353"/>
      <c r="K3598" s="353"/>
      <c r="L3598" s="354"/>
      <c r="M3598" s="353"/>
      <c r="N3598" s="371"/>
      <c r="O3598" s="70"/>
      <c r="P3598" s="70"/>
      <c r="Q3598" s="135"/>
    </row>
    <row r="3599" spans="1:17" x14ac:dyDescent="0.2">
      <c r="A3599" s="363"/>
      <c r="B3599" s="348"/>
      <c r="C3599" s="372"/>
      <c r="D3599" s="350"/>
      <c r="E3599" s="350"/>
      <c r="F3599" s="351"/>
      <c r="G3599" s="350"/>
      <c r="H3599" s="350"/>
      <c r="I3599" s="354"/>
      <c r="J3599" s="353"/>
      <c r="K3599" s="353"/>
      <c r="L3599" s="354"/>
      <c r="M3599" s="353"/>
      <c r="N3599" s="371"/>
      <c r="O3599" s="70"/>
      <c r="P3599" s="70"/>
      <c r="Q3599" s="135"/>
    </row>
    <row r="3600" spans="1:17" x14ac:dyDescent="0.2">
      <c r="A3600" s="363"/>
      <c r="B3600" s="348"/>
      <c r="C3600" s="372"/>
      <c r="D3600" s="350"/>
      <c r="E3600" s="350"/>
      <c r="F3600" s="351"/>
      <c r="G3600" s="350"/>
      <c r="H3600" s="350"/>
      <c r="I3600" s="354"/>
      <c r="J3600" s="353"/>
      <c r="K3600" s="353"/>
      <c r="L3600" s="354"/>
      <c r="M3600" s="353"/>
      <c r="N3600" s="371"/>
      <c r="O3600" s="70"/>
      <c r="P3600" s="70"/>
      <c r="Q3600" s="135"/>
    </row>
    <row r="3601" spans="1:17" x14ac:dyDescent="0.2">
      <c r="A3601" s="363"/>
      <c r="B3601" s="348"/>
      <c r="C3601" s="372"/>
      <c r="D3601" s="350"/>
      <c r="E3601" s="350"/>
      <c r="F3601" s="351"/>
      <c r="G3601" s="350"/>
      <c r="H3601" s="350"/>
      <c r="I3601" s="354"/>
      <c r="J3601" s="353"/>
      <c r="K3601" s="353"/>
      <c r="L3601" s="354"/>
      <c r="M3601" s="353"/>
      <c r="N3601" s="371"/>
      <c r="O3601" s="70"/>
      <c r="P3601" s="70"/>
      <c r="Q3601" s="135"/>
    </row>
    <row r="3602" spans="1:17" x14ac:dyDescent="0.2">
      <c r="A3602" s="363"/>
      <c r="B3602" s="348"/>
      <c r="C3602" s="372"/>
      <c r="D3602" s="350"/>
      <c r="E3602" s="350"/>
      <c r="F3602" s="351"/>
      <c r="G3602" s="350"/>
      <c r="H3602" s="350"/>
      <c r="I3602" s="354"/>
      <c r="J3602" s="353"/>
      <c r="K3602" s="353"/>
      <c r="L3602" s="354"/>
      <c r="M3602" s="353"/>
      <c r="N3602" s="371"/>
      <c r="O3602" s="70"/>
      <c r="P3602" s="70"/>
      <c r="Q3602" s="135"/>
    </row>
    <row r="3603" spans="1:17" x14ac:dyDescent="0.2">
      <c r="A3603" s="363"/>
      <c r="B3603" s="348"/>
      <c r="C3603" s="372"/>
      <c r="D3603" s="350"/>
      <c r="E3603" s="350"/>
      <c r="F3603" s="351"/>
      <c r="G3603" s="350"/>
      <c r="H3603" s="350"/>
      <c r="I3603" s="354"/>
      <c r="J3603" s="353"/>
      <c r="K3603" s="353"/>
      <c r="L3603" s="354"/>
      <c r="M3603" s="353"/>
      <c r="N3603" s="371"/>
      <c r="O3603" s="70"/>
      <c r="P3603" s="70"/>
      <c r="Q3603" s="135"/>
    </row>
    <row r="3604" spans="1:17" x14ac:dyDescent="0.2">
      <c r="A3604" s="363"/>
      <c r="B3604" s="348"/>
      <c r="C3604" s="372"/>
      <c r="D3604" s="350"/>
      <c r="E3604" s="350"/>
      <c r="F3604" s="351"/>
      <c r="G3604" s="350"/>
      <c r="H3604" s="350"/>
      <c r="I3604" s="354"/>
      <c r="J3604" s="353"/>
      <c r="K3604" s="353"/>
      <c r="L3604" s="354"/>
      <c r="M3604" s="353"/>
      <c r="N3604" s="371"/>
      <c r="O3604" s="70"/>
      <c r="P3604" s="70"/>
      <c r="Q3604" s="135"/>
    </row>
    <row r="3605" spans="1:17" x14ac:dyDescent="0.2">
      <c r="A3605" s="363"/>
      <c r="B3605" s="348"/>
      <c r="C3605" s="372"/>
      <c r="D3605" s="350"/>
      <c r="E3605" s="350"/>
      <c r="F3605" s="351"/>
      <c r="G3605" s="350"/>
      <c r="H3605" s="350"/>
      <c r="I3605" s="354"/>
      <c r="J3605" s="353"/>
      <c r="K3605" s="353"/>
      <c r="L3605" s="354"/>
      <c r="M3605" s="353"/>
      <c r="N3605" s="371"/>
      <c r="O3605" s="70"/>
      <c r="P3605" s="70"/>
      <c r="Q3605" s="135"/>
    </row>
    <row r="3606" spans="1:17" x14ac:dyDescent="0.2">
      <c r="A3606" s="363"/>
      <c r="B3606" s="348"/>
      <c r="C3606" s="372"/>
      <c r="D3606" s="350"/>
      <c r="E3606" s="350"/>
      <c r="F3606" s="351"/>
      <c r="G3606" s="350"/>
      <c r="H3606" s="350"/>
      <c r="I3606" s="354"/>
      <c r="J3606" s="353"/>
      <c r="K3606" s="353"/>
      <c r="L3606" s="354"/>
      <c r="M3606" s="353"/>
      <c r="N3606" s="371"/>
      <c r="O3606" s="70"/>
      <c r="P3606" s="70"/>
      <c r="Q3606" s="135"/>
    </row>
    <row r="3607" spans="1:17" x14ac:dyDescent="0.2">
      <c r="A3607" s="363"/>
      <c r="B3607" s="348"/>
      <c r="C3607" s="372"/>
      <c r="D3607" s="350"/>
      <c r="E3607" s="350"/>
      <c r="F3607" s="351"/>
      <c r="G3607" s="350"/>
      <c r="H3607" s="350"/>
      <c r="I3607" s="354"/>
      <c r="J3607" s="353"/>
      <c r="K3607" s="353"/>
      <c r="L3607" s="354"/>
      <c r="M3607" s="353"/>
      <c r="N3607" s="371"/>
      <c r="O3607" s="70"/>
      <c r="P3607" s="70"/>
      <c r="Q3607" s="135"/>
    </row>
    <row r="3608" spans="1:17" x14ac:dyDescent="0.2">
      <c r="A3608" s="363"/>
      <c r="B3608" s="348"/>
      <c r="C3608" s="372"/>
      <c r="D3608" s="350"/>
      <c r="E3608" s="350"/>
      <c r="F3608" s="351"/>
      <c r="G3608" s="350"/>
      <c r="H3608" s="350"/>
      <c r="I3608" s="354"/>
      <c r="J3608" s="353"/>
      <c r="K3608" s="353"/>
      <c r="L3608" s="354"/>
      <c r="M3608" s="353"/>
      <c r="N3608" s="371"/>
      <c r="O3608" s="70"/>
      <c r="P3608" s="70"/>
      <c r="Q3608" s="135"/>
    </row>
    <row r="3609" spans="1:17" x14ac:dyDescent="0.2">
      <c r="A3609" s="363"/>
      <c r="B3609" s="348"/>
      <c r="C3609" s="372"/>
      <c r="D3609" s="350"/>
      <c r="E3609" s="350"/>
      <c r="F3609" s="351"/>
      <c r="G3609" s="350"/>
      <c r="H3609" s="350"/>
      <c r="I3609" s="354"/>
      <c r="J3609" s="353"/>
      <c r="K3609" s="353"/>
      <c r="L3609" s="354"/>
      <c r="M3609" s="353"/>
      <c r="N3609" s="371"/>
      <c r="O3609" s="70"/>
      <c r="P3609" s="70"/>
      <c r="Q3609" s="135"/>
    </row>
    <row r="3610" spans="1:17" x14ac:dyDescent="0.2">
      <c r="A3610" s="363"/>
      <c r="B3610" s="348"/>
      <c r="C3610" s="372"/>
      <c r="D3610" s="350"/>
      <c r="E3610" s="350"/>
      <c r="F3610" s="351"/>
      <c r="G3610" s="350"/>
      <c r="H3610" s="350"/>
      <c r="I3610" s="354"/>
      <c r="J3610" s="353"/>
      <c r="K3610" s="353"/>
      <c r="L3610" s="354"/>
      <c r="M3610" s="353"/>
      <c r="N3610" s="371"/>
      <c r="O3610" s="70"/>
      <c r="P3610" s="70"/>
      <c r="Q3610" s="135"/>
    </row>
    <row r="3611" spans="1:17" x14ac:dyDescent="0.2">
      <c r="A3611" s="363"/>
      <c r="B3611" s="348"/>
      <c r="C3611" s="372"/>
      <c r="D3611" s="350"/>
      <c r="E3611" s="350"/>
      <c r="F3611" s="351"/>
      <c r="G3611" s="350"/>
      <c r="H3611" s="350"/>
      <c r="I3611" s="354"/>
      <c r="J3611" s="353"/>
      <c r="K3611" s="353"/>
      <c r="L3611" s="354"/>
      <c r="M3611" s="353"/>
      <c r="N3611" s="371"/>
      <c r="O3611" s="70"/>
      <c r="P3611" s="70"/>
      <c r="Q3611" s="135"/>
    </row>
    <row r="3612" spans="1:17" x14ac:dyDescent="0.2">
      <c r="A3612" s="363"/>
      <c r="B3612" s="348"/>
      <c r="C3612" s="372"/>
      <c r="D3612" s="350"/>
      <c r="E3612" s="350"/>
      <c r="F3612" s="351"/>
      <c r="G3612" s="350"/>
      <c r="H3612" s="350"/>
      <c r="I3612" s="354"/>
      <c r="J3612" s="353"/>
      <c r="K3612" s="353"/>
      <c r="L3612" s="354"/>
      <c r="M3612" s="353"/>
      <c r="N3612" s="371"/>
      <c r="O3612" s="70"/>
      <c r="P3612" s="70"/>
      <c r="Q3612" s="135"/>
    </row>
    <row r="3613" spans="1:17" x14ac:dyDescent="0.2">
      <c r="A3613" s="363"/>
      <c r="B3613" s="348"/>
      <c r="C3613" s="372"/>
      <c r="D3613" s="350"/>
      <c r="E3613" s="350"/>
      <c r="F3613" s="351"/>
      <c r="G3613" s="350"/>
      <c r="H3613" s="350"/>
      <c r="I3613" s="354"/>
      <c r="J3613" s="353"/>
      <c r="K3613" s="353"/>
      <c r="L3613" s="354"/>
      <c r="M3613" s="353"/>
      <c r="N3613" s="371"/>
      <c r="O3613" s="70"/>
      <c r="P3613" s="70"/>
      <c r="Q3613" s="135"/>
    </row>
    <row r="3614" spans="1:17" x14ac:dyDescent="0.2">
      <c r="A3614" s="363"/>
      <c r="B3614" s="348"/>
      <c r="C3614" s="372"/>
      <c r="D3614" s="350"/>
      <c r="E3614" s="350"/>
      <c r="F3614" s="351"/>
      <c r="G3614" s="350"/>
      <c r="H3614" s="350"/>
      <c r="I3614" s="354"/>
      <c r="J3614" s="353"/>
      <c r="K3614" s="353"/>
      <c r="L3614" s="354"/>
      <c r="M3614" s="353"/>
      <c r="N3614" s="371"/>
      <c r="O3614" s="70"/>
      <c r="P3614" s="70"/>
      <c r="Q3614" s="135"/>
    </row>
    <row r="3615" spans="1:17" x14ac:dyDescent="0.2">
      <c r="A3615" s="363"/>
      <c r="B3615" s="348"/>
      <c r="C3615" s="372"/>
      <c r="D3615" s="350"/>
      <c r="E3615" s="350"/>
      <c r="F3615" s="351"/>
      <c r="G3615" s="350"/>
      <c r="H3615" s="350"/>
      <c r="I3615" s="354"/>
      <c r="J3615" s="353"/>
      <c r="K3615" s="353"/>
      <c r="L3615" s="354"/>
      <c r="M3615" s="353"/>
      <c r="N3615" s="371"/>
      <c r="O3615" s="70"/>
      <c r="P3615" s="70"/>
      <c r="Q3615" s="135"/>
    </row>
    <row r="3616" spans="1:17" x14ac:dyDescent="0.2">
      <c r="A3616" s="363"/>
      <c r="B3616" s="348"/>
      <c r="C3616" s="372"/>
      <c r="D3616" s="350"/>
      <c r="E3616" s="350"/>
      <c r="F3616" s="351"/>
      <c r="G3616" s="350"/>
      <c r="H3616" s="350"/>
      <c r="I3616" s="354"/>
      <c r="J3616" s="353"/>
      <c r="K3616" s="353"/>
      <c r="L3616" s="354"/>
      <c r="M3616" s="353"/>
      <c r="N3616" s="371"/>
      <c r="O3616" s="70"/>
      <c r="P3616" s="70"/>
      <c r="Q3616" s="135"/>
    </row>
    <row r="3617" spans="1:17" x14ac:dyDescent="0.2">
      <c r="A3617" s="363"/>
      <c r="B3617" s="348"/>
      <c r="C3617" s="372"/>
      <c r="D3617" s="350"/>
      <c r="E3617" s="350"/>
      <c r="F3617" s="351"/>
      <c r="G3617" s="350"/>
      <c r="H3617" s="350"/>
      <c r="I3617" s="354"/>
      <c r="J3617" s="353"/>
      <c r="K3617" s="353"/>
      <c r="L3617" s="354"/>
      <c r="M3617" s="353"/>
      <c r="N3617" s="371"/>
      <c r="O3617" s="70"/>
      <c r="P3617" s="70"/>
      <c r="Q3617" s="135"/>
    </row>
    <row r="3618" spans="1:17" x14ac:dyDescent="0.2">
      <c r="A3618" s="363"/>
      <c r="B3618" s="348"/>
      <c r="C3618" s="372"/>
      <c r="D3618" s="350"/>
      <c r="E3618" s="350"/>
      <c r="F3618" s="351"/>
      <c r="G3618" s="350"/>
      <c r="H3618" s="350"/>
      <c r="I3618" s="354"/>
      <c r="J3618" s="353"/>
      <c r="K3618" s="353"/>
      <c r="L3618" s="354"/>
      <c r="M3618" s="353"/>
      <c r="N3618" s="371"/>
      <c r="O3618" s="70"/>
      <c r="P3618" s="70"/>
      <c r="Q3618" s="135"/>
    </row>
    <row r="3619" spans="1:17" x14ac:dyDescent="0.2">
      <c r="A3619" s="363"/>
      <c r="B3619" s="348"/>
      <c r="C3619" s="372"/>
      <c r="D3619" s="350"/>
      <c r="E3619" s="350"/>
      <c r="F3619" s="351"/>
      <c r="G3619" s="350"/>
      <c r="H3619" s="350"/>
      <c r="I3619" s="354"/>
      <c r="J3619" s="353"/>
      <c r="K3619" s="353"/>
      <c r="L3619" s="354"/>
      <c r="M3619" s="353"/>
      <c r="N3619" s="371"/>
      <c r="O3619" s="70"/>
      <c r="P3619" s="70"/>
      <c r="Q3619" s="135"/>
    </row>
    <row r="3620" spans="1:17" x14ac:dyDescent="0.2">
      <c r="A3620" s="363"/>
      <c r="B3620" s="348"/>
      <c r="C3620" s="372"/>
      <c r="D3620" s="350"/>
      <c r="E3620" s="350"/>
      <c r="F3620" s="351"/>
      <c r="G3620" s="350"/>
      <c r="H3620" s="350"/>
      <c r="I3620" s="354"/>
      <c r="J3620" s="353"/>
      <c r="K3620" s="353"/>
      <c r="L3620" s="354"/>
      <c r="M3620" s="353"/>
      <c r="N3620" s="371"/>
      <c r="O3620" s="70"/>
      <c r="P3620" s="70"/>
      <c r="Q3620" s="135"/>
    </row>
    <row r="3621" spans="1:17" x14ac:dyDescent="0.2">
      <c r="A3621" s="363"/>
      <c r="B3621" s="348"/>
      <c r="C3621" s="372"/>
      <c r="D3621" s="350"/>
      <c r="E3621" s="350"/>
      <c r="F3621" s="351"/>
      <c r="G3621" s="350"/>
      <c r="H3621" s="350"/>
      <c r="I3621" s="354"/>
      <c r="J3621" s="353"/>
      <c r="K3621" s="353"/>
      <c r="L3621" s="354"/>
      <c r="M3621" s="353"/>
      <c r="N3621" s="371"/>
      <c r="O3621" s="70"/>
      <c r="P3621" s="70"/>
      <c r="Q3621" s="135"/>
    </row>
    <row r="3622" spans="1:17" x14ac:dyDescent="0.2">
      <c r="A3622" s="363"/>
      <c r="B3622" s="348"/>
      <c r="C3622" s="372"/>
      <c r="D3622" s="350"/>
      <c r="E3622" s="350"/>
      <c r="F3622" s="351"/>
      <c r="G3622" s="350"/>
      <c r="H3622" s="350"/>
      <c r="I3622" s="354"/>
      <c r="J3622" s="353"/>
      <c r="K3622" s="353"/>
      <c r="L3622" s="354"/>
      <c r="M3622" s="353"/>
      <c r="N3622" s="371"/>
      <c r="O3622" s="70"/>
      <c r="P3622" s="70"/>
      <c r="Q3622" s="135"/>
    </row>
    <row r="3623" spans="1:17" x14ac:dyDescent="0.2">
      <c r="A3623" s="363"/>
      <c r="B3623" s="348"/>
      <c r="C3623" s="372"/>
      <c r="D3623" s="350"/>
      <c r="E3623" s="350"/>
      <c r="F3623" s="351"/>
      <c r="G3623" s="350"/>
      <c r="H3623" s="350"/>
      <c r="I3623" s="354"/>
      <c r="J3623" s="353"/>
      <c r="K3623" s="353"/>
      <c r="L3623" s="354"/>
      <c r="M3623" s="353"/>
      <c r="N3623" s="371"/>
      <c r="O3623" s="70"/>
      <c r="P3623" s="70"/>
      <c r="Q3623" s="135"/>
    </row>
    <row r="3624" spans="1:17" x14ac:dyDescent="0.2">
      <c r="A3624" s="363"/>
      <c r="B3624" s="348"/>
      <c r="C3624" s="372"/>
      <c r="D3624" s="350"/>
      <c r="E3624" s="350"/>
      <c r="F3624" s="351"/>
      <c r="G3624" s="350"/>
      <c r="H3624" s="350"/>
      <c r="I3624" s="354"/>
      <c r="J3624" s="353"/>
      <c r="K3624" s="353"/>
      <c r="L3624" s="354"/>
      <c r="M3624" s="353"/>
      <c r="N3624" s="371"/>
      <c r="O3624" s="70"/>
      <c r="P3624" s="70"/>
      <c r="Q3624" s="135"/>
    </row>
    <row r="3625" spans="1:17" x14ac:dyDescent="0.2">
      <c r="A3625" s="363"/>
      <c r="B3625" s="348"/>
      <c r="C3625" s="372"/>
      <c r="D3625" s="350"/>
      <c r="E3625" s="350"/>
      <c r="F3625" s="351"/>
      <c r="G3625" s="350"/>
      <c r="H3625" s="350"/>
      <c r="I3625" s="354"/>
      <c r="J3625" s="353"/>
      <c r="K3625" s="353"/>
      <c r="L3625" s="354"/>
      <c r="M3625" s="353"/>
      <c r="N3625" s="371"/>
      <c r="O3625" s="70"/>
      <c r="P3625" s="70"/>
      <c r="Q3625" s="135"/>
    </row>
    <row r="3626" spans="1:17" x14ac:dyDescent="0.2">
      <c r="A3626" s="363"/>
      <c r="B3626" s="348"/>
      <c r="C3626" s="372"/>
      <c r="D3626" s="350"/>
      <c r="E3626" s="350"/>
      <c r="F3626" s="351"/>
      <c r="G3626" s="350"/>
      <c r="H3626" s="350"/>
      <c r="I3626" s="354"/>
      <c r="J3626" s="353"/>
      <c r="K3626" s="353"/>
      <c r="L3626" s="354"/>
      <c r="M3626" s="353"/>
      <c r="N3626" s="371"/>
      <c r="O3626" s="70"/>
      <c r="P3626" s="70"/>
      <c r="Q3626" s="135"/>
    </row>
    <row r="3627" spans="1:17" x14ac:dyDescent="0.2">
      <c r="A3627" s="363"/>
      <c r="B3627" s="348"/>
      <c r="C3627" s="372"/>
      <c r="D3627" s="350"/>
      <c r="E3627" s="350"/>
      <c r="F3627" s="351"/>
      <c r="G3627" s="350"/>
      <c r="H3627" s="350"/>
      <c r="I3627" s="354"/>
      <c r="J3627" s="353"/>
      <c r="K3627" s="353"/>
      <c r="L3627" s="354"/>
      <c r="M3627" s="353"/>
      <c r="N3627" s="371"/>
      <c r="O3627" s="70"/>
      <c r="P3627" s="70"/>
      <c r="Q3627" s="135"/>
    </row>
    <row r="3628" spans="1:17" x14ac:dyDescent="0.2">
      <c r="A3628" s="363"/>
      <c r="B3628" s="348"/>
      <c r="C3628" s="372"/>
      <c r="D3628" s="350"/>
      <c r="E3628" s="350"/>
      <c r="F3628" s="351"/>
      <c r="G3628" s="350"/>
      <c r="H3628" s="350"/>
      <c r="I3628" s="354"/>
      <c r="J3628" s="353"/>
      <c r="K3628" s="353"/>
      <c r="L3628" s="354"/>
      <c r="M3628" s="353"/>
      <c r="N3628" s="371"/>
      <c r="O3628" s="70"/>
      <c r="P3628" s="70"/>
      <c r="Q3628" s="135"/>
    </row>
    <row r="3629" spans="1:17" x14ac:dyDescent="0.2">
      <c r="A3629" s="363"/>
      <c r="B3629" s="348"/>
      <c r="C3629" s="372"/>
      <c r="D3629" s="350"/>
      <c r="E3629" s="350"/>
      <c r="F3629" s="351"/>
      <c r="G3629" s="350"/>
      <c r="H3629" s="350"/>
      <c r="I3629" s="354"/>
      <c r="J3629" s="353"/>
      <c r="K3629" s="353"/>
      <c r="L3629" s="354"/>
      <c r="M3629" s="353"/>
      <c r="N3629" s="371"/>
      <c r="O3629" s="70"/>
      <c r="P3629" s="70"/>
      <c r="Q3629" s="135"/>
    </row>
    <row r="3630" spans="1:17" x14ac:dyDescent="0.2">
      <c r="A3630" s="363"/>
      <c r="B3630" s="348"/>
      <c r="C3630" s="372"/>
      <c r="D3630" s="350"/>
      <c r="E3630" s="350"/>
      <c r="F3630" s="351"/>
      <c r="G3630" s="350"/>
      <c r="H3630" s="350"/>
      <c r="I3630" s="354"/>
      <c r="J3630" s="353"/>
      <c r="K3630" s="353"/>
      <c r="L3630" s="354"/>
      <c r="M3630" s="353"/>
      <c r="N3630" s="371"/>
      <c r="O3630" s="70"/>
      <c r="P3630" s="70"/>
      <c r="Q3630" s="135"/>
    </row>
    <row r="3631" spans="1:17" x14ac:dyDescent="0.2">
      <c r="A3631" s="363"/>
      <c r="B3631" s="348"/>
      <c r="C3631" s="372"/>
      <c r="D3631" s="350"/>
      <c r="E3631" s="350"/>
      <c r="F3631" s="351"/>
      <c r="G3631" s="350"/>
      <c r="H3631" s="350"/>
      <c r="I3631" s="354"/>
      <c r="J3631" s="353"/>
      <c r="K3631" s="353"/>
      <c r="L3631" s="354"/>
      <c r="M3631" s="353"/>
      <c r="N3631" s="371"/>
      <c r="O3631" s="70"/>
      <c r="P3631" s="70"/>
      <c r="Q3631" s="135"/>
    </row>
    <row r="3632" spans="1:17" x14ac:dyDescent="0.2">
      <c r="A3632" s="363"/>
      <c r="B3632" s="348"/>
      <c r="C3632" s="372"/>
      <c r="D3632" s="350"/>
      <c r="E3632" s="350"/>
      <c r="F3632" s="351"/>
      <c r="G3632" s="350"/>
      <c r="H3632" s="350"/>
      <c r="I3632" s="354"/>
      <c r="J3632" s="353"/>
      <c r="K3632" s="353"/>
      <c r="L3632" s="354"/>
      <c r="M3632" s="353"/>
      <c r="N3632" s="371"/>
      <c r="O3632" s="70"/>
      <c r="P3632" s="70"/>
      <c r="Q3632" s="135"/>
    </row>
    <row r="3633" spans="1:17" x14ac:dyDescent="0.2">
      <c r="A3633" s="363"/>
      <c r="B3633" s="348"/>
      <c r="C3633" s="372"/>
      <c r="D3633" s="350"/>
      <c r="E3633" s="350"/>
      <c r="F3633" s="351"/>
      <c r="G3633" s="350"/>
      <c r="H3633" s="350"/>
      <c r="I3633" s="354"/>
      <c r="J3633" s="353"/>
      <c r="K3633" s="353"/>
      <c r="L3633" s="354"/>
      <c r="M3633" s="353"/>
      <c r="N3633" s="371"/>
      <c r="O3633" s="70"/>
      <c r="P3633" s="70"/>
      <c r="Q3633" s="135"/>
    </row>
    <row r="3634" spans="1:17" x14ac:dyDescent="0.2">
      <c r="A3634" s="363"/>
      <c r="B3634" s="348"/>
      <c r="C3634" s="372"/>
      <c r="D3634" s="350"/>
      <c r="E3634" s="350"/>
      <c r="F3634" s="351"/>
      <c r="G3634" s="350"/>
      <c r="H3634" s="350"/>
      <c r="I3634" s="354"/>
      <c r="J3634" s="353"/>
      <c r="K3634" s="353"/>
      <c r="L3634" s="354"/>
      <c r="M3634" s="353"/>
      <c r="N3634" s="371"/>
      <c r="O3634" s="70"/>
      <c r="P3634" s="70"/>
      <c r="Q3634" s="135"/>
    </row>
    <row r="3635" spans="1:17" x14ac:dyDescent="0.2">
      <c r="A3635" s="363"/>
      <c r="B3635" s="348"/>
      <c r="C3635" s="372"/>
      <c r="D3635" s="350"/>
      <c r="E3635" s="350"/>
      <c r="F3635" s="351"/>
      <c r="G3635" s="350"/>
      <c r="H3635" s="350"/>
      <c r="I3635" s="354"/>
      <c r="J3635" s="353"/>
      <c r="K3635" s="353"/>
      <c r="L3635" s="354"/>
      <c r="M3635" s="353"/>
      <c r="N3635" s="371"/>
      <c r="O3635" s="70"/>
      <c r="P3635" s="70"/>
      <c r="Q3635" s="135"/>
    </row>
    <row r="3636" spans="1:17" x14ac:dyDescent="0.2">
      <c r="A3636" s="363"/>
      <c r="B3636" s="348"/>
      <c r="C3636" s="372"/>
      <c r="D3636" s="350"/>
      <c r="E3636" s="350"/>
      <c r="F3636" s="351"/>
      <c r="G3636" s="350"/>
      <c r="H3636" s="350"/>
      <c r="I3636" s="354"/>
      <c r="J3636" s="353"/>
      <c r="K3636" s="353"/>
      <c r="L3636" s="354"/>
      <c r="M3636" s="353"/>
      <c r="N3636" s="371"/>
      <c r="O3636" s="70"/>
      <c r="P3636" s="70"/>
      <c r="Q3636" s="135"/>
    </row>
    <row r="3637" spans="1:17" x14ac:dyDescent="0.2">
      <c r="A3637" s="363"/>
      <c r="B3637" s="348"/>
      <c r="C3637" s="372"/>
      <c r="D3637" s="350"/>
      <c r="E3637" s="350"/>
      <c r="F3637" s="351"/>
      <c r="G3637" s="350"/>
      <c r="H3637" s="350"/>
      <c r="I3637" s="354"/>
      <c r="J3637" s="353"/>
      <c r="K3637" s="353"/>
      <c r="L3637" s="354"/>
      <c r="M3637" s="353"/>
      <c r="N3637" s="371"/>
      <c r="O3637" s="70"/>
      <c r="P3637" s="70"/>
      <c r="Q3637" s="135"/>
    </row>
    <row r="3638" spans="1:17" x14ac:dyDescent="0.2">
      <c r="A3638" s="363"/>
      <c r="B3638" s="348"/>
      <c r="C3638" s="372"/>
      <c r="D3638" s="350"/>
      <c r="E3638" s="350"/>
      <c r="F3638" s="351"/>
      <c r="G3638" s="350"/>
      <c r="H3638" s="350"/>
      <c r="I3638" s="354"/>
      <c r="J3638" s="353"/>
      <c r="K3638" s="353"/>
      <c r="L3638" s="354"/>
      <c r="M3638" s="353"/>
      <c r="N3638" s="371"/>
      <c r="O3638" s="70"/>
      <c r="P3638" s="70"/>
      <c r="Q3638" s="135"/>
    </row>
    <row r="3639" spans="1:17" x14ac:dyDescent="0.2">
      <c r="A3639" s="363"/>
      <c r="B3639" s="348"/>
      <c r="C3639" s="372"/>
      <c r="D3639" s="350"/>
      <c r="E3639" s="350"/>
      <c r="F3639" s="351"/>
      <c r="G3639" s="350"/>
      <c r="H3639" s="350"/>
      <c r="I3639" s="354"/>
      <c r="J3639" s="353"/>
      <c r="K3639" s="353"/>
      <c r="L3639" s="354"/>
      <c r="M3639" s="353"/>
      <c r="N3639" s="371"/>
      <c r="O3639" s="70"/>
      <c r="P3639" s="70"/>
      <c r="Q3639" s="135"/>
    </row>
    <row r="3640" spans="1:17" x14ac:dyDescent="0.2">
      <c r="A3640" s="363"/>
      <c r="B3640" s="348"/>
      <c r="C3640" s="372"/>
      <c r="D3640" s="350"/>
      <c r="E3640" s="350"/>
      <c r="F3640" s="351"/>
      <c r="G3640" s="350"/>
      <c r="H3640" s="350"/>
      <c r="I3640" s="354"/>
      <c r="J3640" s="353"/>
      <c r="K3640" s="353"/>
      <c r="L3640" s="354"/>
      <c r="M3640" s="353"/>
      <c r="N3640" s="371"/>
      <c r="O3640" s="70"/>
      <c r="P3640" s="70"/>
      <c r="Q3640" s="135"/>
    </row>
    <row r="3641" spans="1:17" x14ac:dyDescent="0.2">
      <c r="A3641" s="363"/>
      <c r="B3641" s="348"/>
      <c r="C3641" s="372"/>
      <c r="D3641" s="350"/>
      <c r="E3641" s="350"/>
      <c r="F3641" s="351"/>
      <c r="G3641" s="350"/>
      <c r="H3641" s="350"/>
      <c r="I3641" s="354"/>
      <c r="J3641" s="353"/>
      <c r="K3641" s="353"/>
      <c r="L3641" s="354"/>
      <c r="M3641" s="353"/>
      <c r="N3641" s="371"/>
      <c r="O3641" s="70"/>
      <c r="P3641" s="70"/>
      <c r="Q3641" s="135"/>
    </row>
    <row r="3642" spans="1:17" x14ac:dyDescent="0.2">
      <c r="A3642" s="363"/>
      <c r="B3642" s="348"/>
      <c r="C3642" s="372"/>
      <c r="D3642" s="350"/>
      <c r="E3642" s="350"/>
      <c r="F3642" s="351"/>
      <c r="G3642" s="350"/>
      <c r="H3642" s="350"/>
      <c r="I3642" s="354"/>
      <c r="J3642" s="353"/>
      <c r="K3642" s="353"/>
      <c r="L3642" s="354"/>
      <c r="M3642" s="353"/>
      <c r="N3642" s="371"/>
      <c r="O3642" s="70"/>
      <c r="P3642" s="70"/>
      <c r="Q3642" s="135"/>
    </row>
    <row r="3643" spans="1:17" x14ac:dyDescent="0.2">
      <c r="A3643" s="363"/>
      <c r="B3643" s="348"/>
      <c r="C3643" s="372"/>
      <c r="D3643" s="350"/>
      <c r="E3643" s="350"/>
      <c r="F3643" s="351"/>
      <c r="G3643" s="350"/>
      <c r="H3643" s="350"/>
      <c r="I3643" s="354"/>
      <c r="J3643" s="353"/>
      <c r="K3643" s="353"/>
      <c r="L3643" s="354"/>
      <c r="M3643" s="353"/>
      <c r="N3643" s="371"/>
      <c r="O3643" s="70"/>
      <c r="P3643" s="70"/>
      <c r="Q3643" s="135"/>
    </row>
    <row r="3644" spans="1:17" x14ac:dyDescent="0.2">
      <c r="A3644" s="363"/>
      <c r="B3644" s="348"/>
      <c r="C3644" s="372"/>
      <c r="D3644" s="350"/>
      <c r="E3644" s="350"/>
      <c r="F3644" s="351"/>
      <c r="G3644" s="350"/>
      <c r="H3644" s="350"/>
      <c r="I3644" s="354"/>
      <c r="J3644" s="353"/>
      <c r="K3644" s="353"/>
      <c r="L3644" s="354"/>
      <c r="M3644" s="353"/>
      <c r="N3644" s="371"/>
      <c r="O3644" s="70"/>
      <c r="P3644" s="70"/>
      <c r="Q3644" s="135"/>
    </row>
    <row r="3645" spans="1:17" x14ac:dyDescent="0.2">
      <c r="A3645" s="363"/>
      <c r="B3645" s="348"/>
      <c r="C3645" s="372"/>
      <c r="D3645" s="350"/>
      <c r="E3645" s="350"/>
      <c r="F3645" s="351"/>
      <c r="G3645" s="350"/>
      <c r="H3645" s="350"/>
      <c r="I3645" s="354"/>
      <c r="J3645" s="353"/>
      <c r="K3645" s="353"/>
      <c r="L3645" s="354"/>
      <c r="M3645" s="353"/>
      <c r="N3645" s="371"/>
      <c r="O3645" s="70"/>
      <c r="P3645" s="70"/>
      <c r="Q3645" s="135"/>
    </row>
    <row r="3646" spans="1:17" x14ac:dyDescent="0.2">
      <c r="A3646" s="363"/>
      <c r="B3646" s="348"/>
      <c r="C3646" s="372"/>
      <c r="D3646" s="350"/>
      <c r="E3646" s="350"/>
      <c r="F3646" s="351"/>
      <c r="G3646" s="350"/>
      <c r="H3646" s="350"/>
      <c r="I3646" s="354"/>
      <c r="J3646" s="353"/>
      <c r="K3646" s="353"/>
      <c r="L3646" s="354"/>
      <c r="M3646" s="353"/>
      <c r="N3646" s="371"/>
      <c r="O3646" s="70"/>
      <c r="P3646" s="70"/>
      <c r="Q3646" s="135"/>
    </row>
    <row r="3647" spans="1:17" x14ac:dyDescent="0.2">
      <c r="A3647" s="363"/>
      <c r="B3647" s="348"/>
      <c r="C3647" s="372"/>
      <c r="D3647" s="350"/>
      <c r="E3647" s="350"/>
      <c r="F3647" s="351"/>
      <c r="G3647" s="350"/>
      <c r="H3647" s="350"/>
      <c r="I3647" s="354"/>
      <c r="J3647" s="353"/>
      <c r="K3647" s="353"/>
      <c r="L3647" s="354"/>
      <c r="M3647" s="353"/>
      <c r="N3647" s="371"/>
      <c r="O3647" s="70"/>
      <c r="P3647" s="70"/>
      <c r="Q3647" s="135"/>
    </row>
    <row r="3648" spans="1:17" x14ac:dyDescent="0.2">
      <c r="A3648" s="363"/>
      <c r="B3648" s="348"/>
      <c r="C3648" s="372"/>
      <c r="D3648" s="350"/>
      <c r="E3648" s="350"/>
      <c r="F3648" s="351"/>
      <c r="G3648" s="350"/>
      <c r="H3648" s="350"/>
      <c r="I3648" s="354"/>
      <c r="J3648" s="353"/>
      <c r="K3648" s="353"/>
      <c r="L3648" s="354"/>
      <c r="M3648" s="353"/>
      <c r="N3648" s="371"/>
      <c r="O3648" s="70"/>
      <c r="P3648" s="70"/>
      <c r="Q3648" s="135"/>
    </row>
    <row r="3649" spans="1:17" x14ac:dyDescent="0.2">
      <c r="A3649" s="363"/>
      <c r="B3649" s="348"/>
      <c r="C3649" s="372"/>
      <c r="D3649" s="350"/>
      <c r="E3649" s="350"/>
      <c r="F3649" s="351"/>
      <c r="G3649" s="350"/>
      <c r="H3649" s="350"/>
      <c r="I3649" s="354"/>
      <c r="J3649" s="353"/>
      <c r="K3649" s="353"/>
      <c r="L3649" s="354"/>
      <c r="M3649" s="353"/>
      <c r="N3649" s="371"/>
      <c r="O3649" s="70"/>
      <c r="P3649" s="70"/>
      <c r="Q3649" s="135"/>
    </row>
    <row r="3650" spans="1:17" x14ac:dyDescent="0.2">
      <c r="A3650" s="363"/>
      <c r="B3650" s="348"/>
      <c r="C3650" s="372"/>
      <c r="D3650" s="350"/>
      <c r="E3650" s="350"/>
      <c r="F3650" s="351"/>
      <c r="G3650" s="350"/>
      <c r="H3650" s="350"/>
      <c r="I3650" s="354"/>
      <c r="J3650" s="353"/>
      <c r="K3650" s="353"/>
      <c r="L3650" s="354"/>
      <c r="M3650" s="353"/>
      <c r="N3650" s="371"/>
      <c r="O3650" s="70"/>
      <c r="P3650" s="70"/>
      <c r="Q3650" s="135"/>
    </row>
    <row r="3651" spans="1:17" x14ac:dyDescent="0.2">
      <c r="A3651" s="363"/>
      <c r="B3651" s="348"/>
      <c r="C3651" s="372"/>
      <c r="D3651" s="350"/>
      <c r="E3651" s="350"/>
      <c r="F3651" s="351"/>
      <c r="G3651" s="350"/>
      <c r="H3651" s="350"/>
      <c r="I3651" s="354"/>
      <c r="J3651" s="353"/>
      <c r="K3651" s="353"/>
      <c r="L3651" s="354"/>
      <c r="M3651" s="353"/>
      <c r="N3651" s="371"/>
      <c r="O3651" s="70"/>
      <c r="P3651" s="70"/>
      <c r="Q3651" s="135"/>
    </row>
    <row r="3652" spans="1:17" x14ac:dyDescent="0.2">
      <c r="A3652" s="363"/>
      <c r="B3652" s="348"/>
      <c r="C3652" s="372"/>
      <c r="D3652" s="350"/>
      <c r="E3652" s="350"/>
      <c r="F3652" s="351"/>
      <c r="G3652" s="350"/>
      <c r="H3652" s="350"/>
      <c r="I3652" s="354"/>
      <c r="J3652" s="353"/>
      <c r="K3652" s="353"/>
      <c r="L3652" s="354"/>
      <c r="M3652" s="353"/>
      <c r="N3652" s="371"/>
      <c r="O3652" s="70"/>
      <c r="P3652" s="70"/>
      <c r="Q3652" s="135"/>
    </row>
    <row r="3653" spans="1:17" x14ac:dyDescent="0.2">
      <c r="A3653" s="363"/>
      <c r="B3653" s="348"/>
      <c r="C3653" s="372"/>
      <c r="D3653" s="350"/>
      <c r="E3653" s="350"/>
      <c r="F3653" s="351"/>
      <c r="G3653" s="350"/>
      <c r="H3653" s="350"/>
      <c r="I3653" s="354"/>
      <c r="J3653" s="353"/>
      <c r="K3653" s="353"/>
      <c r="L3653" s="354"/>
      <c r="M3653" s="353"/>
      <c r="N3653" s="371"/>
      <c r="O3653" s="70"/>
      <c r="P3653" s="70"/>
      <c r="Q3653" s="135"/>
    </row>
    <row r="3654" spans="1:17" x14ac:dyDescent="0.2">
      <c r="A3654" s="363"/>
      <c r="B3654" s="348"/>
      <c r="C3654" s="372"/>
      <c r="D3654" s="350"/>
      <c r="E3654" s="350"/>
      <c r="F3654" s="351"/>
      <c r="G3654" s="350"/>
      <c r="H3654" s="350"/>
      <c r="I3654" s="354"/>
      <c r="J3654" s="353"/>
      <c r="K3654" s="353"/>
      <c r="L3654" s="354"/>
      <c r="M3654" s="353"/>
      <c r="N3654" s="371"/>
      <c r="O3654" s="70"/>
      <c r="P3654" s="70"/>
      <c r="Q3654" s="135"/>
    </row>
    <row r="3655" spans="1:17" x14ac:dyDescent="0.2">
      <c r="A3655" s="363"/>
      <c r="B3655" s="348"/>
      <c r="C3655" s="372"/>
      <c r="D3655" s="350"/>
      <c r="E3655" s="350"/>
      <c r="F3655" s="351"/>
      <c r="G3655" s="350"/>
      <c r="H3655" s="350"/>
      <c r="I3655" s="354"/>
      <c r="J3655" s="353"/>
      <c r="K3655" s="353"/>
      <c r="L3655" s="354"/>
      <c r="M3655" s="353"/>
      <c r="N3655" s="371"/>
      <c r="O3655" s="70"/>
      <c r="P3655" s="70"/>
      <c r="Q3655" s="135"/>
    </row>
    <row r="3656" spans="1:17" x14ac:dyDescent="0.2">
      <c r="A3656" s="363"/>
      <c r="B3656" s="348"/>
      <c r="C3656" s="372"/>
      <c r="D3656" s="350"/>
      <c r="E3656" s="350"/>
      <c r="F3656" s="351"/>
      <c r="G3656" s="350"/>
      <c r="H3656" s="350"/>
      <c r="I3656" s="354"/>
      <c r="J3656" s="353"/>
      <c r="K3656" s="353"/>
      <c r="L3656" s="354"/>
      <c r="M3656" s="353"/>
      <c r="N3656" s="371"/>
      <c r="O3656" s="70"/>
      <c r="P3656" s="70"/>
      <c r="Q3656" s="135"/>
    </row>
    <row r="3657" spans="1:17" x14ac:dyDescent="0.2">
      <c r="A3657" s="363"/>
      <c r="B3657" s="348"/>
      <c r="C3657" s="372"/>
      <c r="D3657" s="350"/>
      <c r="E3657" s="350"/>
      <c r="F3657" s="351"/>
      <c r="G3657" s="350"/>
      <c r="H3657" s="350"/>
      <c r="I3657" s="354"/>
      <c r="J3657" s="353"/>
      <c r="K3657" s="353"/>
      <c r="L3657" s="354"/>
      <c r="M3657" s="353"/>
      <c r="N3657" s="371"/>
      <c r="O3657" s="70"/>
      <c r="P3657" s="70"/>
      <c r="Q3657" s="135"/>
    </row>
    <row r="3658" spans="1:17" x14ac:dyDescent="0.2">
      <c r="A3658" s="363"/>
      <c r="B3658" s="348"/>
      <c r="C3658" s="372"/>
      <c r="D3658" s="350"/>
      <c r="E3658" s="350"/>
      <c r="F3658" s="351"/>
      <c r="G3658" s="350"/>
      <c r="H3658" s="350"/>
      <c r="I3658" s="354"/>
      <c r="J3658" s="353"/>
      <c r="K3658" s="353"/>
      <c r="L3658" s="354"/>
      <c r="M3658" s="353"/>
      <c r="N3658" s="371"/>
      <c r="O3658" s="70"/>
      <c r="P3658" s="70"/>
      <c r="Q3658" s="135"/>
    </row>
    <row r="3659" spans="1:17" x14ac:dyDescent="0.2">
      <c r="A3659" s="363"/>
      <c r="B3659" s="348"/>
      <c r="C3659" s="372"/>
      <c r="D3659" s="350"/>
      <c r="E3659" s="350"/>
      <c r="F3659" s="351"/>
      <c r="G3659" s="350"/>
      <c r="H3659" s="350"/>
      <c r="I3659" s="354"/>
      <c r="J3659" s="353"/>
      <c r="K3659" s="353"/>
      <c r="L3659" s="354"/>
      <c r="M3659" s="353"/>
      <c r="N3659" s="371"/>
      <c r="O3659" s="70"/>
      <c r="P3659" s="70"/>
      <c r="Q3659" s="135"/>
    </row>
    <row r="3660" spans="1:17" x14ac:dyDescent="0.2">
      <c r="A3660" s="363"/>
      <c r="B3660" s="348"/>
      <c r="C3660" s="372"/>
      <c r="D3660" s="350"/>
      <c r="E3660" s="350"/>
      <c r="F3660" s="351"/>
      <c r="G3660" s="350"/>
      <c r="H3660" s="350"/>
      <c r="I3660" s="354"/>
      <c r="J3660" s="353"/>
      <c r="K3660" s="353"/>
      <c r="L3660" s="354"/>
      <c r="M3660" s="353"/>
      <c r="N3660" s="371"/>
      <c r="O3660" s="70"/>
      <c r="P3660" s="70"/>
      <c r="Q3660" s="135"/>
    </row>
    <row r="3661" spans="1:17" x14ac:dyDescent="0.2">
      <c r="A3661" s="363"/>
      <c r="B3661" s="348"/>
      <c r="C3661" s="372"/>
      <c r="D3661" s="350"/>
      <c r="E3661" s="350"/>
      <c r="F3661" s="351"/>
      <c r="G3661" s="350"/>
      <c r="H3661" s="350"/>
      <c r="I3661" s="354"/>
      <c r="J3661" s="353"/>
      <c r="K3661" s="353"/>
      <c r="L3661" s="354"/>
      <c r="M3661" s="353"/>
      <c r="N3661" s="371"/>
      <c r="O3661" s="70"/>
      <c r="P3661" s="70"/>
      <c r="Q3661" s="135"/>
    </row>
    <row r="3662" spans="1:17" x14ac:dyDescent="0.2">
      <c r="A3662" s="363"/>
      <c r="B3662" s="348"/>
      <c r="C3662" s="372"/>
      <c r="D3662" s="350"/>
      <c r="E3662" s="350"/>
      <c r="F3662" s="351"/>
      <c r="G3662" s="350"/>
      <c r="H3662" s="350"/>
      <c r="I3662" s="354"/>
      <c r="J3662" s="353"/>
      <c r="K3662" s="353"/>
      <c r="L3662" s="354"/>
      <c r="M3662" s="353"/>
      <c r="N3662" s="371"/>
      <c r="O3662" s="70"/>
      <c r="P3662" s="70"/>
      <c r="Q3662" s="135"/>
    </row>
    <row r="3663" spans="1:17" x14ac:dyDescent="0.2">
      <c r="A3663" s="363"/>
      <c r="B3663" s="348"/>
      <c r="C3663" s="372"/>
      <c r="D3663" s="350"/>
      <c r="E3663" s="350"/>
      <c r="F3663" s="351"/>
      <c r="G3663" s="350"/>
      <c r="H3663" s="350"/>
      <c r="I3663" s="354"/>
      <c r="J3663" s="353"/>
      <c r="K3663" s="353"/>
      <c r="L3663" s="354"/>
      <c r="M3663" s="353"/>
      <c r="N3663" s="371"/>
      <c r="O3663" s="70"/>
      <c r="P3663" s="70"/>
      <c r="Q3663" s="135"/>
    </row>
    <row r="3664" spans="1:17" x14ac:dyDescent="0.2">
      <c r="A3664" s="363"/>
      <c r="B3664" s="348"/>
      <c r="C3664" s="372"/>
      <c r="D3664" s="350"/>
      <c r="E3664" s="350"/>
      <c r="F3664" s="351"/>
      <c r="G3664" s="350"/>
      <c r="H3664" s="350"/>
      <c r="I3664" s="354"/>
      <c r="J3664" s="353"/>
      <c r="K3664" s="353"/>
      <c r="L3664" s="354"/>
      <c r="M3664" s="353"/>
      <c r="N3664" s="371"/>
      <c r="O3664" s="70"/>
      <c r="P3664" s="70"/>
      <c r="Q3664" s="135"/>
    </row>
    <row r="3665" spans="1:17" x14ac:dyDescent="0.2">
      <c r="A3665" s="363"/>
      <c r="B3665" s="348"/>
      <c r="C3665" s="372"/>
      <c r="D3665" s="350"/>
      <c r="E3665" s="350"/>
      <c r="F3665" s="351"/>
      <c r="G3665" s="350"/>
      <c r="H3665" s="350"/>
      <c r="I3665" s="354"/>
      <c r="J3665" s="353"/>
      <c r="K3665" s="353"/>
      <c r="L3665" s="354"/>
      <c r="M3665" s="353"/>
      <c r="N3665" s="371"/>
      <c r="O3665" s="70"/>
      <c r="P3665" s="70"/>
      <c r="Q3665" s="135"/>
    </row>
    <row r="3666" spans="1:17" x14ac:dyDescent="0.2">
      <c r="A3666" s="363"/>
      <c r="B3666" s="348"/>
      <c r="C3666" s="372"/>
      <c r="D3666" s="350"/>
      <c r="E3666" s="350"/>
      <c r="F3666" s="351"/>
      <c r="G3666" s="350"/>
      <c r="H3666" s="350"/>
      <c r="I3666" s="354"/>
      <c r="J3666" s="353"/>
      <c r="K3666" s="353"/>
      <c r="L3666" s="354"/>
      <c r="M3666" s="353"/>
      <c r="N3666" s="371"/>
      <c r="O3666" s="70"/>
      <c r="P3666" s="70"/>
      <c r="Q3666" s="135"/>
    </row>
    <row r="3667" spans="1:17" x14ac:dyDescent="0.2">
      <c r="A3667" s="363"/>
      <c r="B3667" s="348"/>
      <c r="C3667" s="372"/>
      <c r="D3667" s="350"/>
      <c r="E3667" s="350"/>
      <c r="F3667" s="351"/>
      <c r="G3667" s="350"/>
      <c r="H3667" s="350"/>
      <c r="I3667" s="354"/>
      <c r="J3667" s="353"/>
      <c r="K3667" s="353"/>
      <c r="L3667" s="354"/>
      <c r="M3667" s="353"/>
      <c r="N3667" s="371"/>
      <c r="O3667" s="70"/>
      <c r="P3667" s="70"/>
      <c r="Q3667" s="135"/>
    </row>
    <row r="3668" spans="1:17" x14ac:dyDescent="0.2">
      <c r="A3668" s="363"/>
      <c r="B3668" s="348"/>
      <c r="C3668" s="372"/>
      <c r="D3668" s="350"/>
      <c r="E3668" s="350"/>
      <c r="F3668" s="351"/>
      <c r="G3668" s="350"/>
      <c r="H3668" s="350"/>
      <c r="I3668" s="354"/>
      <c r="J3668" s="353"/>
      <c r="K3668" s="353"/>
      <c r="L3668" s="354"/>
      <c r="M3668" s="353"/>
      <c r="N3668" s="371"/>
      <c r="O3668" s="70"/>
      <c r="P3668" s="70"/>
      <c r="Q3668" s="135"/>
    </row>
    <row r="3669" spans="1:17" x14ac:dyDescent="0.2">
      <c r="A3669" s="363"/>
      <c r="B3669" s="348"/>
      <c r="C3669" s="372"/>
      <c r="D3669" s="350"/>
      <c r="E3669" s="350"/>
      <c r="F3669" s="351"/>
      <c r="G3669" s="350"/>
      <c r="H3669" s="350"/>
      <c r="I3669" s="354"/>
      <c r="J3669" s="353"/>
      <c r="K3669" s="353"/>
      <c r="L3669" s="354"/>
      <c r="M3669" s="353"/>
      <c r="N3669" s="371"/>
      <c r="O3669" s="70"/>
      <c r="P3669" s="70"/>
      <c r="Q3669" s="135"/>
    </row>
    <row r="3670" spans="1:17" x14ac:dyDescent="0.2">
      <c r="A3670" s="363"/>
      <c r="B3670" s="348"/>
      <c r="C3670" s="372"/>
      <c r="D3670" s="350"/>
      <c r="E3670" s="350"/>
      <c r="F3670" s="351"/>
      <c r="G3670" s="350"/>
      <c r="H3670" s="350"/>
      <c r="I3670" s="354"/>
      <c r="J3670" s="353"/>
      <c r="K3670" s="353"/>
      <c r="L3670" s="354"/>
      <c r="M3670" s="353"/>
      <c r="N3670" s="371"/>
      <c r="O3670" s="70"/>
      <c r="P3670" s="70"/>
      <c r="Q3670" s="135"/>
    </row>
    <row r="3671" spans="1:17" x14ac:dyDescent="0.2">
      <c r="A3671" s="363"/>
      <c r="B3671" s="348"/>
      <c r="C3671" s="372"/>
      <c r="D3671" s="350"/>
      <c r="E3671" s="350"/>
      <c r="F3671" s="351"/>
      <c r="G3671" s="350"/>
      <c r="H3671" s="350"/>
      <c r="I3671" s="354"/>
      <c r="J3671" s="353"/>
      <c r="K3671" s="353"/>
      <c r="L3671" s="354"/>
      <c r="M3671" s="353"/>
      <c r="N3671" s="371"/>
      <c r="O3671" s="70"/>
      <c r="P3671" s="70"/>
      <c r="Q3671" s="135"/>
    </row>
    <row r="3672" spans="1:17" x14ac:dyDescent="0.2">
      <c r="A3672" s="363"/>
      <c r="B3672" s="348"/>
      <c r="C3672" s="372"/>
      <c r="D3672" s="350"/>
      <c r="E3672" s="350"/>
      <c r="F3672" s="351"/>
      <c r="G3672" s="350"/>
      <c r="H3672" s="350"/>
      <c r="I3672" s="354"/>
      <c r="J3672" s="353"/>
      <c r="K3672" s="353"/>
      <c r="L3672" s="354"/>
      <c r="M3672" s="353"/>
      <c r="N3672" s="371"/>
      <c r="O3672" s="70"/>
      <c r="P3672" s="70"/>
      <c r="Q3672" s="135"/>
    </row>
    <row r="3673" spans="1:17" x14ac:dyDescent="0.2">
      <c r="A3673" s="363"/>
      <c r="B3673" s="348"/>
      <c r="C3673" s="372"/>
      <c r="D3673" s="350"/>
      <c r="E3673" s="350"/>
      <c r="F3673" s="351"/>
      <c r="G3673" s="350"/>
      <c r="H3673" s="350"/>
      <c r="I3673" s="354"/>
      <c r="J3673" s="353"/>
      <c r="K3673" s="353"/>
      <c r="L3673" s="354"/>
      <c r="M3673" s="353"/>
      <c r="N3673" s="371"/>
      <c r="O3673" s="70"/>
      <c r="P3673" s="70"/>
      <c r="Q3673" s="135"/>
    </row>
    <row r="3674" spans="1:17" x14ac:dyDescent="0.2">
      <c r="A3674" s="363"/>
      <c r="B3674" s="348"/>
      <c r="C3674" s="372"/>
      <c r="D3674" s="350"/>
      <c r="E3674" s="350"/>
      <c r="F3674" s="351"/>
      <c r="G3674" s="350"/>
      <c r="H3674" s="350"/>
      <c r="I3674" s="354"/>
      <c r="J3674" s="353"/>
      <c r="K3674" s="353"/>
      <c r="L3674" s="354"/>
      <c r="M3674" s="353"/>
      <c r="N3674" s="371"/>
      <c r="O3674" s="70"/>
      <c r="P3674" s="70"/>
      <c r="Q3674" s="135"/>
    </row>
    <row r="3675" spans="1:17" x14ac:dyDescent="0.2">
      <c r="A3675" s="363"/>
      <c r="B3675" s="348"/>
      <c r="C3675" s="372"/>
      <c r="D3675" s="350"/>
      <c r="E3675" s="350"/>
      <c r="F3675" s="351"/>
      <c r="G3675" s="350"/>
      <c r="H3675" s="350"/>
      <c r="I3675" s="354"/>
      <c r="J3675" s="353"/>
      <c r="K3675" s="353"/>
      <c r="L3675" s="354"/>
      <c r="M3675" s="353"/>
      <c r="N3675" s="371"/>
      <c r="O3675" s="70"/>
      <c r="P3675" s="70"/>
      <c r="Q3675" s="135"/>
    </row>
    <row r="3676" spans="1:17" x14ac:dyDescent="0.2">
      <c r="A3676" s="363"/>
      <c r="B3676" s="348"/>
      <c r="C3676" s="372"/>
      <c r="D3676" s="350"/>
      <c r="E3676" s="350"/>
      <c r="F3676" s="351"/>
      <c r="G3676" s="350"/>
      <c r="H3676" s="350"/>
      <c r="I3676" s="354"/>
      <c r="J3676" s="353"/>
      <c r="K3676" s="353"/>
      <c r="L3676" s="354"/>
      <c r="M3676" s="353"/>
      <c r="N3676" s="371"/>
      <c r="O3676" s="70"/>
      <c r="P3676" s="70"/>
      <c r="Q3676" s="135"/>
    </row>
    <row r="3677" spans="1:17" x14ac:dyDescent="0.2">
      <c r="A3677" s="363"/>
      <c r="B3677" s="348"/>
      <c r="C3677" s="372"/>
      <c r="D3677" s="350"/>
      <c r="E3677" s="350"/>
      <c r="F3677" s="351"/>
      <c r="G3677" s="350"/>
      <c r="H3677" s="350"/>
      <c r="I3677" s="354"/>
      <c r="J3677" s="353"/>
      <c r="K3677" s="353"/>
      <c r="L3677" s="354"/>
      <c r="M3677" s="353"/>
      <c r="N3677" s="371"/>
      <c r="O3677" s="70"/>
      <c r="P3677" s="70"/>
      <c r="Q3677" s="135"/>
    </row>
    <row r="3678" spans="1:17" x14ac:dyDescent="0.2">
      <c r="A3678" s="363"/>
      <c r="B3678" s="348"/>
      <c r="C3678" s="372"/>
      <c r="D3678" s="350"/>
      <c r="E3678" s="350"/>
      <c r="F3678" s="351"/>
      <c r="G3678" s="350"/>
      <c r="H3678" s="350"/>
      <c r="I3678" s="354"/>
      <c r="J3678" s="353"/>
      <c r="K3678" s="353"/>
      <c r="L3678" s="354"/>
      <c r="M3678" s="353"/>
      <c r="N3678" s="371"/>
      <c r="O3678" s="70"/>
      <c r="P3678" s="70"/>
      <c r="Q3678" s="135"/>
    </row>
    <row r="3679" spans="1:17" x14ac:dyDescent="0.2">
      <c r="A3679" s="363"/>
      <c r="B3679" s="348"/>
      <c r="C3679" s="372"/>
      <c r="D3679" s="350"/>
      <c r="E3679" s="350"/>
      <c r="F3679" s="351"/>
      <c r="G3679" s="350"/>
      <c r="H3679" s="350"/>
      <c r="I3679" s="354"/>
      <c r="J3679" s="353"/>
      <c r="K3679" s="353"/>
      <c r="L3679" s="354"/>
      <c r="M3679" s="353"/>
      <c r="N3679" s="371"/>
      <c r="O3679" s="70"/>
      <c r="P3679" s="70"/>
      <c r="Q3679" s="135"/>
    </row>
    <row r="3680" spans="1:17" x14ac:dyDescent="0.2">
      <c r="A3680" s="363"/>
      <c r="B3680" s="348"/>
      <c r="C3680" s="372"/>
      <c r="D3680" s="350"/>
      <c r="E3680" s="350"/>
      <c r="F3680" s="351"/>
      <c r="G3680" s="350"/>
      <c r="H3680" s="350"/>
      <c r="I3680" s="354"/>
      <c r="J3680" s="353"/>
      <c r="K3680" s="353"/>
      <c r="L3680" s="354"/>
      <c r="M3680" s="353"/>
      <c r="N3680" s="371"/>
      <c r="O3680" s="70"/>
      <c r="P3680" s="70"/>
      <c r="Q3680" s="135"/>
    </row>
    <row r="3681" spans="1:17" x14ac:dyDescent="0.2">
      <c r="A3681" s="363"/>
      <c r="B3681" s="348"/>
      <c r="C3681" s="372"/>
      <c r="D3681" s="350"/>
      <c r="E3681" s="350"/>
      <c r="F3681" s="351"/>
      <c r="G3681" s="350"/>
      <c r="H3681" s="350"/>
      <c r="I3681" s="354"/>
      <c r="J3681" s="353"/>
      <c r="K3681" s="353"/>
      <c r="L3681" s="354"/>
      <c r="M3681" s="353"/>
      <c r="N3681" s="371"/>
      <c r="O3681" s="70"/>
      <c r="P3681" s="70"/>
      <c r="Q3681" s="135"/>
    </row>
    <row r="3682" spans="1:17" x14ac:dyDescent="0.2">
      <c r="A3682" s="363"/>
      <c r="B3682" s="348"/>
      <c r="C3682" s="372"/>
      <c r="D3682" s="350"/>
      <c r="E3682" s="350"/>
      <c r="F3682" s="351"/>
      <c r="G3682" s="350"/>
      <c r="H3682" s="350"/>
      <c r="I3682" s="354"/>
      <c r="J3682" s="353"/>
      <c r="K3682" s="353"/>
      <c r="L3682" s="354"/>
      <c r="M3682" s="353"/>
      <c r="N3682" s="371"/>
      <c r="O3682" s="70"/>
      <c r="P3682" s="70"/>
      <c r="Q3682" s="135"/>
    </row>
    <row r="3683" spans="1:17" x14ac:dyDescent="0.2">
      <c r="A3683" s="363"/>
      <c r="B3683" s="348"/>
      <c r="C3683" s="372"/>
      <c r="D3683" s="350"/>
      <c r="E3683" s="350"/>
      <c r="F3683" s="351"/>
      <c r="G3683" s="350"/>
      <c r="H3683" s="350"/>
      <c r="I3683" s="354"/>
      <c r="J3683" s="353"/>
      <c r="K3683" s="353"/>
      <c r="L3683" s="354"/>
      <c r="M3683" s="353"/>
      <c r="N3683" s="371"/>
      <c r="O3683" s="70"/>
      <c r="P3683" s="70"/>
      <c r="Q3683" s="135"/>
    </row>
    <row r="3684" spans="1:17" x14ac:dyDescent="0.2">
      <c r="A3684" s="363"/>
      <c r="B3684" s="348"/>
      <c r="C3684" s="372"/>
      <c r="D3684" s="350"/>
      <c r="E3684" s="350"/>
      <c r="F3684" s="351"/>
      <c r="G3684" s="350"/>
      <c r="H3684" s="350"/>
      <c r="I3684" s="354"/>
      <c r="J3684" s="353"/>
      <c r="K3684" s="353"/>
      <c r="L3684" s="354"/>
      <c r="M3684" s="353"/>
      <c r="N3684" s="371"/>
      <c r="O3684" s="70"/>
      <c r="P3684" s="70"/>
      <c r="Q3684" s="135"/>
    </row>
    <row r="3685" spans="1:17" x14ac:dyDescent="0.2">
      <c r="A3685" s="363"/>
      <c r="B3685" s="348"/>
      <c r="C3685" s="372"/>
      <c r="D3685" s="350"/>
      <c r="E3685" s="350"/>
      <c r="F3685" s="351"/>
      <c r="G3685" s="350"/>
      <c r="H3685" s="350"/>
      <c r="I3685" s="354"/>
      <c r="J3685" s="353"/>
      <c r="K3685" s="353"/>
      <c r="L3685" s="354"/>
      <c r="M3685" s="353"/>
      <c r="N3685" s="371"/>
      <c r="O3685" s="70"/>
      <c r="P3685" s="70"/>
      <c r="Q3685" s="135"/>
    </row>
    <row r="3686" spans="1:17" x14ac:dyDescent="0.2">
      <c r="A3686" s="363"/>
      <c r="B3686" s="348"/>
      <c r="C3686" s="372"/>
      <c r="D3686" s="350"/>
      <c r="E3686" s="350"/>
      <c r="F3686" s="351"/>
      <c r="G3686" s="350"/>
      <c r="H3686" s="350"/>
      <c r="I3686" s="354"/>
      <c r="J3686" s="353"/>
      <c r="K3686" s="353"/>
      <c r="L3686" s="354"/>
      <c r="M3686" s="353"/>
      <c r="N3686" s="371"/>
      <c r="O3686" s="70"/>
      <c r="P3686" s="70"/>
      <c r="Q3686" s="135"/>
    </row>
    <row r="3687" spans="1:17" x14ac:dyDescent="0.2">
      <c r="A3687" s="363"/>
      <c r="B3687" s="348"/>
      <c r="C3687" s="372"/>
      <c r="D3687" s="350"/>
      <c r="E3687" s="350"/>
      <c r="F3687" s="351"/>
      <c r="G3687" s="350"/>
      <c r="H3687" s="350"/>
      <c r="I3687" s="354"/>
      <c r="J3687" s="353"/>
      <c r="K3687" s="353"/>
      <c r="L3687" s="354"/>
      <c r="M3687" s="353"/>
      <c r="N3687" s="371"/>
      <c r="O3687" s="70"/>
      <c r="P3687" s="70"/>
      <c r="Q3687" s="135"/>
    </row>
    <row r="3688" spans="1:17" x14ac:dyDescent="0.2">
      <c r="A3688" s="363"/>
      <c r="B3688" s="348"/>
      <c r="C3688" s="372"/>
      <c r="D3688" s="350"/>
      <c r="E3688" s="350"/>
      <c r="F3688" s="351"/>
      <c r="G3688" s="350"/>
      <c r="H3688" s="350"/>
      <c r="I3688" s="354"/>
      <c r="J3688" s="353"/>
      <c r="K3688" s="353"/>
      <c r="L3688" s="354"/>
      <c r="M3688" s="353"/>
      <c r="N3688" s="371"/>
      <c r="O3688" s="70"/>
      <c r="P3688" s="70"/>
      <c r="Q3688" s="135"/>
    </row>
    <row r="3689" spans="1:17" x14ac:dyDescent="0.2">
      <c r="A3689" s="363"/>
      <c r="B3689" s="348"/>
      <c r="C3689" s="372"/>
      <c r="D3689" s="350"/>
      <c r="E3689" s="350"/>
      <c r="F3689" s="351"/>
      <c r="G3689" s="350"/>
      <c r="H3689" s="350"/>
      <c r="I3689" s="354"/>
      <c r="J3689" s="353"/>
      <c r="K3689" s="353"/>
      <c r="L3689" s="354"/>
      <c r="M3689" s="353"/>
      <c r="N3689" s="371"/>
      <c r="O3689" s="70"/>
      <c r="P3689" s="70"/>
      <c r="Q3689" s="135"/>
    </row>
    <row r="3690" spans="1:17" x14ac:dyDescent="0.2">
      <c r="A3690" s="363"/>
      <c r="B3690" s="348"/>
      <c r="C3690" s="372"/>
      <c r="D3690" s="350"/>
      <c r="E3690" s="350"/>
      <c r="F3690" s="351"/>
      <c r="G3690" s="350"/>
      <c r="H3690" s="350"/>
      <c r="I3690" s="354"/>
      <c r="J3690" s="353"/>
      <c r="K3690" s="353"/>
      <c r="L3690" s="354"/>
      <c r="M3690" s="353"/>
      <c r="N3690" s="371"/>
      <c r="O3690" s="70"/>
      <c r="P3690" s="70"/>
      <c r="Q3690" s="135"/>
    </row>
    <row r="3691" spans="1:17" x14ac:dyDescent="0.2">
      <c r="A3691" s="363"/>
      <c r="B3691" s="348"/>
      <c r="C3691" s="372"/>
      <c r="D3691" s="350"/>
      <c r="E3691" s="350"/>
      <c r="F3691" s="351"/>
      <c r="G3691" s="350"/>
      <c r="H3691" s="350"/>
      <c r="I3691" s="354"/>
      <c r="J3691" s="353"/>
      <c r="K3691" s="353"/>
      <c r="L3691" s="354"/>
      <c r="M3691" s="353"/>
      <c r="N3691" s="371"/>
      <c r="O3691" s="70"/>
      <c r="P3691" s="70"/>
      <c r="Q3691" s="135"/>
    </row>
    <row r="3692" spans="1:17" x14ac:dyDescent="0.2">
      <c r="A3692" s="363"/>
      <c r="B3692" s="348"/>
      <c r="C3692" s="372"/>
      <c r="D3692" s="350"/>
      <c r="E3692" s="350"/>
      <c r="F3692" s="351"/>
      <c r="G3692" s="350"/>
      <c r="H3692" s="350"/>
      <c r="I3692" s="354"/>
      <c r="J3692" s="353"/>
      <c r="K3692" s="353"/>
      <c r="L3692" s="354"/>
      <c r="M3692" s="353"/>
      <c r="N3692" s="371"/>
      <c r="O3692" s="70"/>
      <c r="P3692" s="70"/>
      <c r="Q3692" s="135"/>
    </row>
    <row r="3693" spans="1:17" x14ac:dyDescent="0.2">
      <c r="A3693" s="363"/>
      <c r="B3693" s="348"/>
      <c r="C3693" s="372"/>
      <c r="D3693" s="350"/>
      <c r="E3693" s="350"/>
      <c r="F3693" s="351"/>
      <c r="G3693" s="350"/>
      <c r="H3693" s="350"/>
      <c r="I3693" s="354"/>
      <c r="J3693" s="353"/>
      <c r="K3693" s="353"/>
      <c r="L3693" s="354"/>
      <c r="M3693" s="353"/>
      <c r="N3693" s="371"/>
      <c r="O3693" s="70"/>
      <c r="P3693" s="70"/>
      <c r="Q3693" s="135"/>
    </row>
    <row r="3694" spans="1:17" x14ac:dyDescent="0.2">
      <c r="A3694" s="363"/>
      <c r="B3694" s="348"/>
      <c r="C3694" s="372"/>
      <c r="D3694" s="350"/>
      <c r="E3694" s="350"/>
      <c r="F3694" s="351"/>
      <c r="G3694" s="350"/>
      <c r="H3694" s="350"/>
      <c r="I3694" s="354"/>
      <c r="J3694" s="353"/>
      <c r="K3694" s="353"/>
      <c r="L3694" s="354"/>
      <c r="M3694" s="353"/>
      <c r="N3694" s="371"/>
      <c r="O3694" s="70"/>
      <c r="P3694" s="70"/>
      <c r="Q3694" s="135"/>
    </row>
    <row r="3695" spans="1:17" x14ac:dyDescent="0.2">
      <c r="A3695" s="363"/>
      <c r="B3695" s="348"/>
      <c r="C3695" s="372"/>
      <c r="D3695" s="350"/>
      <c r="E3695" s="350"/>
      <c r="F3695" s="351"/>
      <c r="G3695" s="350"/>
      <c r="H3695" s="350"/>
      <c r="I3695" s="354"/>
      <c r="J3695" s="353"/>
      <c r="K3695" s="353"/>
      <c r="L3695" s="354"/>
      <c r="M3695" s="353"/>
      <c r="N3695" s="371"/>
      <c r="O3695" s="70"/>
      <c r="P3695" s="70"/>
      <c r="Q3695" s="135"/>
    </row>
    <row r="3696" spans="1:17" x14ac:dyDescent="0.2">
      <c r="A3696" s="363"/>
      <c r="B3696" s="348"/>
      <c r="C3696" s="372"/>
      <c r="D3696" s="350"/>
      <c r="E3696" s="350"/>
      <c r="F3696" s="351"/>
      <c r="G3696" s="350"/>
      <c r="H3696" s="350"/>
      <c r="I3696" s="354"/>
      <c r="J3696" s="353"/>
      <c r="K3696" s="353"/>
      <c r="L3696" s="354"/>
      <c r="M3696" s="353"/>
      <c r="N3696" s="371"/>
      <c r="O3696" s="70"/>
      <c r="P3696" s="70"/>
      <c r="Q3696" s="135"/>
    </row>
    <row r="3697" spans="1:17" x14ac:dyDescent="0.2">
      <c r="A3697" s="363"/>
      <c r="B3697" s="348"/>
      <c r="C3697" s="372"/>
      <c r="D3697" s="350"/>
      <c r="E3697" s="350"/>
      <c r="F3697" s="351"/>
      <c r="G3697" s="350"/>
      <c r="H3697" s="350"/>
      <c r="I3697" s="354"/>
      <c r="J3697" s="353"/>
      <c r="K3697" s="353"/>
      <c r="L3697" s="354"/>
      <c r="M3697" s="353"/>
      <c r="N3697" s="371"/>
      <c r="O3697" s="70"/>
      <c r="P3697" s="70"/>
      <c r="Q3697" s="135"/>
    </row>
    <row r="3698" spans="1:17" x14ac:dyDescent="0.2">
      <c r="A3698" s="363"/>
      <c r="B3698" s="348"/>
      <c r="C3698" s="372"/>
      <c r="D3698" s="350"/>
      <c r="E3698" s="350"/>
      <c r="F3698" s="351"/>
      <c r="G3698" s="350"/>
      <c r="H3698" s="350"/>
      <c r="I3698" s="354"/>
      <c r="J3698" s="353"/>
      <c r="K3698" s="353"/>
      <c r="L3698" s="354"/>
      <c r="M3698" s="353"/>
      <c r="N3698" s="371"/>
      <c r="O3698" s="70"/>
      <c r="P3698" s="70"/>
      <c r="Q3698" s="135"/>
    </row>
    <row r="3699" spans="1:17" x14ac:dyDescent="0.2">
      <c r="A3699" s="363"/>
      <c r="B3699" s="348"/>
      <c r="C3699" s="372"/>
      <c r="D3699" s="350"/>
      <c r="E3699" s="350"/>
      <c r="F3699" s="351"/>
      <c r="G3699" s="350"/>
      <c r="H3699" s="350"/>
      <c r="I3699" s="354"/>
      <c r="J3699" s="353"/>
      <c r="K3699" s="353"/>
      <c r="L3699" s="354"/>
      <c r="M3699" s="353"/>
      <c r="N3699" s="371"/>
      <c r="O3699" s="70"/>
      <c r="P3699" s="70"/>
      <c r="Q3699" s="135"/>
    </row>
    <row r="3700" spans="1:17" x14ac:dyDescent="0.2">
      <c r="A3700" s="363"/>
      <c r="B3700" s="348"/>
      <c r="C3700" s="372"/>
      <c r="D3700" s="350"/>
      <c r="E3700" s="350"/>
      <c r="F3700" s="351"/>
      <c r="G3700" s="350"/>
      <c r="H3700" s="350"/>
      <c r="I3700" s="354"/>
      <c r="J3700" s="353"/>
      <c r="K3700" s="353"/>
      <c r="L3700" s="354"/>
      <c r="M3700" s="353"/>
      <c r="N3700" s="371"/>
      <c r="O3700" s="70"/>
      <c r="P3700" s="70"/>
      <c r="Q3700" s="135"/>
    </row>
    <row r="3701" spans="1:17" x14ac:dyDescent="0.2">
      <c r="A3701" s="363"/>
      <c r="B3701" s="348"/>
      <c r="C3701" s="372"/>
      <c r="D3701" s="350"/>
      <c r="E3701" s="350"/>
      <c r="F3701" s="351"/>
      <c r="G3701" s="350"/>
      <c r="H3701" s="350"/>
      <c r="I3701" s="354"/>
      <c r="J3701" s="353"/>
      <c r="K3701" s="353"/>
      <c r="L3701" s="354"/>
      <c r="M3701" s="353"/>
      <c r="N3701" s="371"/>
      <c r="O3701" s="70"/>
      <c r="P3701" s="70"/>
      <c r="Q3701" s="135"/>
    </row>
    <row r="3702" spans="1:17" x14ac:dyDescent="0.2">
      <c r="A3702" s="363"/>
      <c r="B3702" s="348"/>
      <c r="C3702" s="372"/>
      <c r="D3702" s="350"/>
      <c r="E3702" s="350"/>
      <c r="F3702" s="351"/>
      <c r="G3702" s="350"/>
      <c r="H3702" s="350"/>
      <c r="I3702" s="354"/>
      <c r="J3702" s="353"/>
      <c r="K3702" s="353"/>
      <c r="L3702" s="354"/>
      <c r="M3702" s="353"/>
      <c r="N3702" s="371"/>
      <c r="O3702" s="70"/>
      <c r="P3702" s="70"/>
      <c r="Q3702" s="135"/>
    </row>
    <row r="3703" spans="1:17" x14ac:dyDescent="0.2">
      <c r="A3703" s="363"/>
      <c r="B3703" s="348"/>
      <c r="C3703" s="372"/>
      <c r="D3703" s="350"/>
      <c r="E3703" s="350"/>
      <c r="F3703" s="351"/>
      <c r="G3703" s="350"/>
      <c r="H3703" s="350"/>
      <c r="I3703" s="354"/>
      <c r="J3703" s="353"/>
      <c r="K3703" s="353"/>
      <c r="L3703" s="354"/>
      <c r="M3703" s="353"/>
      <c r="N3703" s="371"/>
      <c r="O3703" s="70"/>
      <c r="P3703" s="70"/>
      <c r="Q3703" s="135"/>
    </row>
    <row r="3704" spans="1:17" x14ac:dyDescent="0.2">
      <c r="A3704" s="363"/>
      <c r="B3704" s="348"/>
      <c r="C3704" s="372"/>
      <c r="D3704" s="350"/>
      <c r="E3704" s="350"/>
      <c r="F3704" s="351"/>
      <c r="G3704" s="350"/>
      <c r="H3704" s="350"/>
      <c r="I3704" s="354"/>
      <c r="J3704" s="353"/>
      <c r="K3704" s="353"/>
      <c r="L3704" s="354"/>
      <c r="M3704" s="353"/>
      <c r="N3704" s="371"/>
      <c r="O3704" s="70"/>
      <c r="P3704" s="70"/>
      <c r="Q3704" s="135"/>
    </row>
    <row r="3705" spans="1:17" x14ac:dyDescent="0.2">
      <c r="A3705" s="363"/>
      <c r="B3705" s="348"/>
      <c r="C3705" s="372"/>
      <c r="D3705" s="350"/>
      <c r="E3705" s="350"/>
      <c r="F3705" s="351"/>
      <c r="G3705" s="350"/>
      <c r="H3705" s="350"/>
      <c r="I3705" s="354"/>
      <c r="J3705" s="353"/>
      <c r="K3705" s="353"/>
      <c r="L3705" s="354"/>
      <c r="M3705" s="353"/>
      <c r="N3705" s="371"/>
      <c r="O3705" s="70"/>
      <c r="P3705" s="70"/>
      <c r="Q3705" s="135"/>
    </row>
    <row r="3706" spans="1:17" x14ac:dyDescent="0.2">
      <c r="A3706" s="363"/>
      <c r="B3706" s="348"/>
      <c r="C3706" s="372"/>
      <c r="D3706" s="350"/>
      <c r="E3706" s="350"/>
      <c r="F3706" s="351"/>
      <c r="G3706" s="350"/>
      <c r="H3706" s="350"/>
      <c r="I3706" s="354"/>
      <c r="J3706" s="353"/>
      <c r="K3706" s="353"/>
      <c r="L3706" s="354"/>
      <c r="M3706" s="353"/>
      <c r="N3706" s="371"/>
      <c r="O3706" s="70"/>
      <c r="P3706" s="70"/>
      <c r="Q3706" s="135"/>
    </row>
    <row r="3707" spans="1:17" x14ac:dyDescent="0.2">
      <c r="A3707" s="363"/>
      <c r="B3707" s="348"/>
      <c r="C3707" s="372"/>
      <c r="D3707" s="350"/>
      <c r="E3707" s="350"/>
      <c r="F3707" s="351"/>
      <c r="G3707" s="350"/>
      <c r="H3707" s="350"/>
      <c r="I3707" s="354"/>
      <c r="J3707" s="353"/>
      <c r="K3707" s="353"/>
      <c r="L3707" s="354"/>
      <c r="M3707" s="353"/>
      <c r="N3707" s="371"/>
      <c r="O3707" s="70"/>
      <c r="P3707" s="70"/>
      <c r="Q3707" s="135"/>
    </row>
    <row r="3708" spans="1:17" x14ac:dyDescent="0.2">
      <c r="A3708" s="363"/>
      <c r="B3708" s="348"/>
      <c r="C3708" s="372"/>
      <c r="D3708" s="350"/>
      <c r="E3708" s="350"/>
      <c r="F3708" s="351"/>
      <c r="G3708" s="350"/>
      <c r="H3708" s="350"/>
      <c r="I3708" s="354"/>
      <c r="J3708" s="353"/>
      <c r="K3708" s="353"/>
      <c r="L3708" s="354"/>
      <c r="M3708" s="353"/>
      <c r="N3708" s="371"/>
      <c r="O3708" s="70"/>
      <c r="P3708" s="70"/>
      <c r="Q3708" s="135"/>
    </row>
    <row r="3709" spans="1:17" x14ac:dyDescent="0.2">
      <c r="A3709" s="363"/>
      <c r="B3709" s="348"/>
      <c r="C3709" s="372"/>
      <c r="D3709" s="350"/>
      <c r="E3709" s="350"/>
      <c r="F3709" s="351"/>
      <c r="G3709" s="350"/>
      <c r="H3709" s="350"/>
      <c r="I3709" s="354"/>
      <c r="J3709" s="353"/>
      <c r="K3709" s="353"/>
      <c r="L3709" s="354"/>
      <c r="M3709" s="353"/>
      <c r="N3709" s="371"/>
      <c r="O3709" s="70"/>
      <c r="P3709" s="70"/>
      <c r="Q3709" s="135"/>
    </row>
    <row r="3710" spans="1:17" x14ac:dyDescent="0.2">
      <c r="A3710" s="363"/>
      <c r="B3710" s="348"/>
      <c r="C3710" s="372"/>
      <c r="D3710" s="350"/>
      <c r="E3710" s="350"/>
      <c r="F3710" s="351"/>
      <c r="G3710" s="350"/>
      <c r="H3710" s="350"/>
      <c r="I3710" s="354"/>
      <c r="J3710" s="353"/>
      <c r="K3710" s="353"/>
      <c r="L3710" s="354"/>
      <c r="M3710" s="353"/>
      <c r="N3710" s="371"/>
      <c r="O3710" s="70"/>
      <c r="P3710" s="70"/>
      <c r="Q3710" s="135"/>
    </row>
    <row r="3711" spans="1:17" x14ac:dyDescent="0.2">
      <c r="A3711" s="363"/>
      <c r="B3711" s="348"/>
      <c r="C3711" s="372"/>
      <c r="D3711" s="350"/>
      <c r="E3711" s="350"/>
      <c r="F3711" s="351"/>
      <c r="G3711" s="350"/>
      <c r="H3711" s="350"/>
      <c r="I3711" s="354"/>
      <c r="J3711" s="353"/>
      <c r="K3711" s="353"/>
      <c r="L3711" s="354"/>
      <c r="M3711" s="353"/>
      <c r="N3711" s="371"/>
      <c r="O3711" s="70"/>
      <c r="P3711" s="70"/>
      <c r="Q3711" s="135"/>
    </row>
    <row r="3712" spans="1:17" x14ac:dyDescent="0.2">
      <c r="A3712" s="363"/>
      <c r="B3712" s="348"/>
      <c r="C3712" s="372"/>
      <c r="D3712" s="350"/>
      <c r="E3712" s="350"/>
      <c r="F3712" s="351"/>
      <c r="G3712" s="350"/>
      <c r="H3712" s="350"/>
      <c r="I3712" s="354"/>
      <c r="J3712" s="353"/>
      <c r="K3712" s="353"/>
      <c r="L3712" s="354"/>
      <c r="M3712" s="353"/>
      <c r="N3712" s="371"/>
      <c r="O3712" s="70"/>
      <c r="P3712" s="70"/>
      <c r="Q3712" s="135"/>
    </row>
    <row r="3713" spans="1:17" x14ac:dyDescent="0.2">
      <c r="A3713" s="363"/>
      <c r="B3713" s="348"/>
      <c r="C3713" s="372"/>
      <c r="D3713" s="350"/>
      <c r="E3713" s="350"/>
      <c r="F3713" s="351"/>
      <c r="G3713" s="350"/>
      <c r="H3713" s="350"/>
      <c r="I3713" s="354"/>
      <c r="J3713" s="353"/>
      <c r="K3713" s="353"/>
      <c r="L3713" s="354"/>
      <c r="M3713" s="353"/>
      <c r="N3713" s="371"/>
      <c r="O3713" s="70"/>
      <c r="P3713" s="70"/>
      <c r="Q3713" s="135"/>
    </row>
    <row r="3714" spans="1:17" x14ac:dyDescent="0.2">
      <c r="A3714" s="363"/>
      <c r="B3714" s="348"/>
      <c r="C3714" s="372"/>
      <c r="D3714" s="350"/>
      <c r="E3714" s="350"/>
      <c r="F3714" s="351"/>
      <c r="G3714" s="350"/>
      <c r="H3714" s="350"/>
      <c r="I3714" s="354"/>
      <c r="J3714" s="353"/>
      <c r="K3714" s="353"/>
      <c r="L3714" s="354"/>
      <c r="M3714" s="353"/>
      <c r="N3714" s="371"/>
      <c r="O3714" s="70"/>
      <c r="P3714" s="70"/>
      <c r="Q3714" s="135"/>
    </row>
    <row r="3715" spans="1:17" x14ac:dyDescent="0.2">
      <c r="A3715" s="363"/>
      <c r="B3715" s="348"/>
      <c r="C3715" s="372"/>
      <c r="D3715" s="350"/>
      <c r="E3715" s="350"/>
      <c r="F3715" s="351"/>
      <c r="G3715" s="350"/>
      <c r="H3715" s="350"/>
      <c r="I3715" s="354"/>
      <c r="J3715" s="353"/>
      <c r="K3715" s="353"/>
      <c r="L3715" s="354"/>
      <c r="M3715" s="353"/>
      <c r="N3715" s="371"/>
      <c r="O3715" s="70"/>
      <c r="P3715" s="70"/>
      <c r="Q3715" s="135"/>
    </row>
    <row r="3716" spans="1:17" x14ac:dyDescent="0.2">
      <c r="A3716" s="363"/>
      <c r="B3716" s="348"/>
      <c r="C3716" s="372"/>
      <c r="D3716" s="350"/>
      <c r="E3716" s="350"/>
      <c r="F3716" s="351"/>
      <c r="G3716" s="350"/>
      <c r="H3716" s="350"/>
      <c r="I3716" s="354"/>
      <c r="J3716" s="353"/>
      <c r="K3716" s="353"/>
      <c r="L3716" s="354"/>
      <c r="M3716" s="353"/>
      <c r="N3716" s="371"/>
      <c r="O3716" s="70"/>
      <c r="P3716" s="70"/>
      <c r="Q3716" s="135"/>
    </row>
    <row r="3717" spans="1:17" x14ac:dyDescent="0.2">
      <c r="A3717" s="363"/>
      <c r="B3717" s="348"/>
      <c r="C3717" s="372"/>
      <c r="D3717" s="350"/>
      <c r="E3717" s="350"/>
      <c r="F3717" s="351"/>
      <c r="G3717" s="350"/>
      <c r="H3717" s="350"/>
      <c r="I3717" s="354"/>
      <c r="J3717" s="353"/>
      <c r="K3717" s="353"/>
      <c r="L3717" s="354"/>
      <c r="M3717" s="353"/>
      <c r="N3717" s="371"/>
      <c r="O3717" s="70"/>
      <c r="P3717" s="70"/>
      <c r="Q3717" s="135"/>
    </row>
    <row r="3718" spans="1:17" x14ac:dyDescent="0.2">
      <c r="A3718" s="363"/>
      <c r="B3718" s="348"/>
      <c r="C3718" s="372"/>
      <c r="D3718" s="350"/>
      <c r="E3718" s="350"/>
      <c r="F3718" s="351"/>
      <c r="G3718" s="350"/>
      <c r="H3718" s="350"/>
      <c r="I3718" s="354"/>
      <c r="J3718" s="353"/>
      <c r="K3718" s="353"/>
      <c r="L3718" s="354"/>
      <c r="M3718" s="353"/>
      <c r="N3718" s="371"/>
      <c r="O3718" s="70"/>
      <c r="P3718" s="70"/>
      <c r="Q3718" s="135"/>
    </row>
    <row r="3719" spans="1:17" x14ac:dyDescent="0.2">
      <c r="A3719" s="363"/>
      <c r="B3719" s="348"/>
      <c r="C3719" s="372"/>
      <c r="D3719" s="350"/>
      <c r="E3719" s="350"/>
      <c r="F3719" s="351"/>
      <c r="G3719" s="350"/>
      <c r="H3719" s="350"/>
      <c r="I3719" s="354"/>
      <c r="J3719" s="353"/>
      <c r="K3719" s="353"/>
      <c r="L3719" s="354"/>
      <c r="M3719" s="353"/>
      <c r="N3719" s="371"/>
      <c r="O3719" s="70"/>
      <c r="P3719" s="70"/>
      <c r="Q3719" s="135"/>
    </row>
    <row r="3720" spans="1:17" x14ac:dyDescent="0.2">
      <c r="A3720" s="363"/>
      <c r="B3720" s="348"/>
      <c r="C3720" s="372"/>
      <c r="D3720" s="350"/>
      <c r="E3720" s="350"/>
      <c r="F3720" s="351"/>
      <c r="G3720" s="350"/>
      <c r="H3720" s="350"/>
      <c r="I3720" s="354"/>
      <c r="J3720" s="353"/>
      <c r="K3720" s="353"/>
      <c r="L3720" s="354"/>
      <c r="M3720" s="353"/>
      <c r="N3720" s="371"/>
      <c r="O3720" s="70"/>
      <c r="P3720" s="70"/>
      <c r="Q3720" s="135"/>
    </row>
    <row r="3721" spans="1:17" x14ac:dyDescent="0.2">
      <c r="A3721" s="363"/>
      <c r="B3721" s="348"/>
      <c r="C3721" s="372"/>
      <c r="D3721" s="350"/>
      <c r="E3721" s="350"/>
      <c r="F3721" s="351"/>
      <c r="G3721" s="350"/>
      <c r="H3721" s="350"/>
      <c r="I3721" s="354"/>
      <c r="J3721" s="353"/>
      <c r="K3721" s="353"/>
      <c r="L3721" s="354"/>
      <c r="M3721" s="353"/>
      <c r="N3721" s="371"/>
      <c r="O3721" s="70"/>
      <c r="P3721" s="70"/>
      <c r="Q3721" s="135"/>
    </row>
    <row r="3722" spans="1:17" x14ac:dyDescent="0.2">
      <c r="A3722" s="363"/>
      <c r="B3722" s="348"/>
      <c r="C3722" s="372"/>
      <c r="D3722" s="350"/>
      <c r="E3722" s="350"/>
      <c r="F3722" s="351"/>
      <c r="G3722" s="350"/>
      <c r="H3722" s="350"/>
      <c r="I3722" s="354"/>
      <c r="J3722" s="353"/>
      <c r="K3722" s="353"/>
      <c r="L3722" s="354"/>
      <c r="M3722" s="353"/>
      <c r="N3722" s="371"/>
      <c r="O3722" s="70"/>
      <c r="P3722" s="70"/>
      <c r="Q3722" s="135"/>
    </row>
    <row r="3723" spans="1:17" x14ac:dyDescent="0.2">
      <c r="A3723" s="363"/>
      <c r="B3723" s="348"/>
      <c r="C3723" s="372"/>
      <c r="D3723" s="350"/>
      <c r="E3723" s="350"/>
      <c r="F3723" s="351"/>
      <c r="G3723" s="350"/>
      <c r="H3723" s="350"/>
      <c r="I3723" s="354"/>
      <c r="J3723" s="353"/>
      <c r="K3723" s="353"/>
      <c r="L3723" s="354"/>
      <c r="M3723" s="353"/>
      <c r="N3723" s="371"/>
      <c r="O3723" s="70"/>
      <c r="P3723" s="70"/>
      <c r="Q3723" s="135"/>
    </row>
    <row r="3724" spans="1:17" x14ac:dyDescent="0.2">
      <c r="A3724" s="363"/>
      <c r="B3724" s="348"/>
      <c r="C3724" s="372"/>
      <c r="D3724" s="350"/>
      <c r="E3724" s="350"/>
      <c r="F3724" s="351"/>
      <c r="G3724" s="350"/>
      <c r="H3724" s="350"/>
      <c r="I3724" s="354"/>
      <c r="J3724" s="353"/>
      <c r="K3724" s="353"/>
      <c r="L3724" s="354"/>
      <c r="M3724" s="353"/>
      <c r="N3724" s="371"/>
      <c r="O3724" s="70"/>
      <c r="P3724" s="70"/>
      <c r="Q3724" s="135"/>
    </row>
    <row r="3725" spans="1:17" x14ac:dyDescent="0.2">
      <c r="A3725" s="363"/>
      <c r="B3725" s="348"/>
      <c r="C3725" s="372"/>
      <c r="D3725" s="350"/>
      <c r="E3725" s="350"/>
      <c r="F3725" s="351"/>
      <c r="G3725" s="350"/>
      <c r="H3725" s="350"/>
      <c r="I3725" s="354"/>
      <c r="J3725" s="353"/>
      <c r="K3725" s="353"/>
      <c r="L3725" s="354"/>
      <c r="M3725" s="353"/>
      <c r="N3725" s="371"/>
      <c r="O3725" s="70"/>
      <c r="P3725" s="70"/>
      <c r="Q3725" s="135"/>
    </row>
    <row r="3726" spans="1:17" x14ac:dyDescent="0.2">
      <c r="A3726" s="363"/>
      <c r="B3726" s="348"/>
      <c r="C3726" s="372"/>
      <c r="D3726" s="350"/>
      <c r="E3726" s="350"/>
      <c r="F3726" s="351"/>
      <c r="G3726" s="350"/>
      <c r="H3726" s="350"/>
      <c r="I3726" s="354"/>
      <c r="J3726" s="353"/>
      <c r="K3726" s="353"/>
      <c r="L3726" s="354"/>
      <c r="M3726" s="353"/>
      <c r="N3726" s="371"/>
      <c r="O3726" s="70"/>
      <c r="P3726" s="70"/>
      <c r="Q3726" s="135"/>
    </row>
    <row r="3727" spans="1:17" x14ac:dyDescent="0.2">
      <c r="A3727" s="363"/>
      <c r="B3727" s="348"/>
      <c r="C3727" s="372"/>
      <c r="D3727" s="350"/>
      <c r="E3727" s="350"/>
      <c r="F3727" s="351"/>
      <c r="G3727" s="350"/>
      <c r="H3727" s="350"/>
      <c r="I3727" s="354"/>
      <c r="J3727" s="353"/>
      <c r="K3727" s="353"/>
      <c r="L3727" s="354"/>
      <c r="M3727" s="353"/>
      <c r="N3727" s="371"/>
      <c r="O3727" s="70"/>
      <c r="P3727" s="70"/>
      <c r="Q3727" s="135"/>
    </row>
    <row r="3728" spans="1:17" x14ac:dyDescent="0.2">
      <c r="A3728" s="363"/>
      <c r="B3728" s="348"/>
      <c r="C3728" s="372"/>
      <c r="D3728" s="350"/>
      <c r="E3728" s="350"/>
      <c r="F3728" s="351"/>
      <c r="G3728" s="350"/>
      <c r="H3728" s="350"/>
      <c r="I3728" s="354"/>
      <c r="J3728" s="353"/>
      <c r="K3728" s="353"/>
      <c r="L3728" s="354"/>
      <c r="M3728" s="353"/>
      <c r="N3728" s="371"/>
      <c r="O3728" s="70"/>
      <c r="P3728" s="70"/>
      <c r="Q3728" s="135"/>
    </row>
    <row r="3729" spans="1:17" x14ac:dyDescent="0.2">
      <c r="A3729" s="363"/>
      <c r="B3729" s="348"/>
      <c r="C3729" s="372"/>
      <c r="D3729" s="350"/>
      <c r="E3729" s="350"/>
      <c r="F3729" s="351"/>
      <c r="G3729" s="350"/>
      <c r="H3729" s="350"/>
      <c r="I3729" s="354"/>
      <c r="J3729" s="353"/>
      <c r="K3729" s="353"/>
      <c r="L3729" s="354"/>
      <c r="M3729" s="353"/>
      <c r="N3729" s="371"/>
      <c r="O3729" s="70"/>
      <c r="P3729" s="70"/>
      <c r="Q3729" s="135"/>
    </row>
    <row r="3730" spans="1:17" x14ac:dyDescent="0.2">
      <c r="A3730" s="363"/>
      <c r="B3730" s="348"/>
      <c r="C3730" s="372"/>
      <c r="D3730" s="350"/>
      <c r="E3730" s="350"/>
      <c r="F3730" s="351"/>
      <c r="G3730" s="350"/>
      <c r="H3730" s="350"/>
      <c r="I3730" s="354"/>
      <c r="J3730" s="353"/>
      <c r="K3730" s="353"/>
      <c r="L3730" s="354"/>
      <c r="M3730" s="353"/>
      <c r="N3730" s="371"/>
      <c r="O3730" s="70"/>
      <c r="P3730" s="70"/>
      <c r="Q3730" s="135"/>
    </row>
    <row r="3731" spans="1:17" x14ac:dyDescent="0.2">
      <c r="A3731" s="363"/>
      <c r="B3731" s="348"/>
      <c r="C3731" s="372"/>
      <c r="D3731" s="350"/>
      <c r="E3731" s="350"/>
      <c r="F3731" s="351"/>
      <c r="G3731" s="350"/>
      <c r="H3731" s="350"/>
      <c r="I3731" s="354"/>
      <c r="J3731" s="353"/>
      <c r="K3731" s="353"/>
      <c r="L3731" s="354"/>
      <c r="M3731" s="353"/>
      <c r="N3731" s="371"/>
      <c r="O3731" s="70"/>
      <c r="P3731" s="70"/>
      <c r="Q3731" s="135"/>
    </row>
    <row r="3732" spans="1:17" x14ac:dyDescent="0.2">
      <c r="A3732" s="363"/>
      <c r="B3732" s="348"/>
      <c r="C3732" s="372"/>
      <c r="D3732" s="350"/>
      <c r="E3732" s="350"/>
      <c r="F3732" s="351"/>
      <c r="G3732" s="350"/>
      <c r="H3732" s="350"/>
      <c r="I3732" s="354"/>
      <c r="J3732" s="353"/>
      <c r="K3732" s="353"/>
      <c r="L3732" s="354"/>
      <c r="M3732" s="353"/>
      <c r="N3732" s="371"/>
      <c r="O3732" s="70"/>
      <c r="P3732" s="70"/>
      <c r="Q3732" s="135"/>
    </row>
    <row r="3733" spans="1:17" x14ac:dyDescent="0.2">
      <c r="A3733" s="363"/>
      <c r="B3733" s="348"/>
      <c r="C3733" s="372"/>
      <c r="D3733" s="350"/>
      <c r="E3733" s="350"/>
      <c r="F3733" s="351"/>
      <c r="G3733" s="350"/>
      <c r="H3733" s="350"/>
      <c r="I3733" s="354"/>
      <c r="J3733" s="353"/>
      <c r="K3733" s="353"/>
      <c r="L3733" s="354"/>
      <c r="M3733" s="353"/>
      <c r="N3733" s="371"/>
      <c r="O3733" s="70"/>
      <c r="P3733" s="70"/>
      <c r="Q3733" s="135"/>
    </row>
    <row r="3734" spans="1:17" x14ac:dyDescent="0.2">
      <c r="A3734" s="363"/>
      <c r="B3734" s="348"/>
      <c r="C3734" s="372"/>
      <c r="D3734" s="350"/>
      <c r="E3734" s="350"/>
      <c r="F3734" s="351"/>
      <c r="G3734" s="350"/>
      <c r="H3734" s="350"/>
      <c r="I3734" s="354"/>
      <c r="J3734" s="353"/>
      <c r="K3734" s="353"/>
      <c r="L3734" s="354"/>
      <c r="M3734" s="353"/>
      <c r="N3734" s="371"/>
      <c r="O3734" s="70"/>
      <c r="P3734" s="70"/>
      <c r="Q3734" s="135"/>
    </row>
    <row r="3735" spans="1:17" x14ac:dyDescent="0.2">
      <c r="A3735" s="363"/>
      <c r="B3735" s="348"/>
      <c r="C3735" s="372"/>
      <c r="D3735" s="350"/>
      <c r="E3735" s="350"/>
      <c r="F3735" s="351"/>
      <c r="G3735" s="350"/>
      <c r="H3735" s="350"/>
      <c r="I3735" s="354"/>
      <c r="J3735" s="353"/>
      <c r="K3735" s="353"/>
      <c r="L3735" s="354"/>
      <c r="M3735" s="353"/>
      <c r="N3735" s="371"/>
      <c r="O3735" s="70"/>
      <c r="P3735" s="70"/>
      <c r="Q3735" s="135"/>
    </row>
    <row r="3736" spans="1:17" x14ac:dyDescent="0.2">
      <c r="A3736" s="363"/>
      <c r="B3736" s="348"/>
      <c r="C3736" s="372"/>
      <c r="D3736" s="350"/>
      <c r="E3736" s="350"/>
      <c r="F3736" s="351"/>
      <c r="G3736" s="350"/>
      <c r="H3736" s="350"/>
      <c r="I3736" s="354"/>
      <c r="J3736" s="353"/>
      <c r="K3736" s="353"/>
      <c r="L3736" s="354"/>
      <c r="M3736" s="353"/>
      <c r="N3736" s="371"/>
      <c r="O3736" s="70"/>
      <c r="P3736" s="70"/>
      <c r="Q3736" s="135"/>
    </row>
    <row r="3737" spans="1:17" x14ac:dyDescent="0.2">
      <c r="A3737" s="363"/>
      <c r="B3737" s="348"/>
      <c r="C3737" s="372"/>
      <c r="D3737" s="350"/>
      <c r="E3737" s="350"/>
      <c r="F3737" s="351"/>
      <c r="G3737" s="350"/>
      <c r="H3737" s="350"/>
      <c r="I3737" s="354"/>
      <c r="J3737" s="353"/>
      <c r="K3737" s="353"/>
      <c r="L3737" s="354"/>
      <c r="M3737" s="353"/>
      <c r="N3737" s="371"/>
      <c r="O3737" s="70"/>
      <c r="P3737" s="70"/>
      <c r="Q3737" s="135"/>
    </row>
    <row r="3738" spans="1:17" x14ac:dyDescent="0.2">
      <c r="A3738" s="363"/>
      <c r="B3738" s="348"/>
      <c r="C3738" s="372"/>
      <c r="D3738" s="350"/>
      <c r="E3738" s="350"/>
      <c r="F3738" s="351"/>
      <c r="G3738" s="350"/>
      <c r="H3738" s="350"/>
      <c r="I3738" s="354"/>
      <c r="J3738" s="353"/>
      <c r="K3738" s="353"/>
      <c r="L3738" s="354"/>
      <c r="M3738" s="353"/>
      <c r="N3738" s="371"/>
      <c r="O3738" s="70"/>
      <c r="P3738" s="70"/>
      <c r="Q3738" s="135"/>
    </row>
    <row r="3739" spans="1:17" x14ac:dyDescent="0.2">
      <c r="A3739" s="363"/>
      <c r="B3739" s="348"/>
      <c r="C3739" s="372"/>
      <c r="D3739" s="350"/>
      <c r="E3739" s="350"/>
      <c r="F3739" s="351"/>
      <c r="G3739" s="350"/>
      <c r="H3739" s="350"/>
      <c r="I3739" s="354"/>
      <c r="J3739" s="353"/>
      <c r="K3739" s="353"/>
      <c r="L3739" s="354"/>
      <c r="M3739" s="353"/>
      <c r="N3739" s="371"/>
      <c r="O3739" s="70"/>
      <c r="P3739" s="70"/>
      <c r="Q3739" s="135"/>
    </row>
    <row r="3740" spans="1:17" x14ac:dyDescent="0.2">
      <c r="A3740" s="363"/>
      <c r="B3740" s="348"/>
      <c r="C3740" s="372"/>
      <c r="D3740" s="350"/>
      <c r="E3740" s="350"/>
      <c r="F3740" s="351"/>
      <c r="G3740" s="350"/>
      <c r="H3740" s="350"/>
      <c r="I3740" s="354"/>
      <c r="J3740" s="353"/>
      <c r="K3740" s="353"/>
      <c r="L3740" s="354"/>
      <c r="M3740" s="353"/>
      <c r="N3740" s="371"/>
      <c r="O3740" s="70"/>
      <c r="P3740" s="70"/>
      <c r="Q3740" s="135"/>
    </row>
    <row r="3741" spans="1:17" x14ac:dyDescent="0.2">
      <c r="A3741" s="363"/>
      <c r="B3741" s="348"/>
      <c r="C3741" s="372"/>
      <c r="D3741" s="350"/>
      <c r="E3741" s="350"/>
      <c r="F3741" s="351"/>
      <c r="G3741" s="350"/>
      <c r="H3741" s="350"/>
      <c r="I3741" s="354"/>
      <c r="J3741" s="353"/>
      <c r="K3741" s="353"/>
      <c r="L3741" s="354"/>
      <c r="M3741" s="353"/>
      <c r="N3741" s="371"/>
      <c r="O3741" s="70"/>
      <c r="P3741" s="70"/>
      <c r="Q3741" s="135"/>
    </row>
    <row r="3742" spans="1:17" x14ac:dyDescent="0.2">
      <c r="A3742" s="363"/>
      <c r="B3742" s="348"/>
      <c r="C3742" s="372"/>
      <c r="D3742" s="350"/>
      <c r="E3742" s="350"/>
      <c r="F3742" s="351"/>
      <c r="G3742" s="350"/>
      <c r="H3742" s="350"/>
      <c r="I3742" s="354"/>
      <c r="J3742" s="353"/>
      <c r="K3742" s="353"/>
      <c r="L3742" s="354"/>
      <c r="M3742" s="353"/>
      <c r="N3742" s="371"/>
      <c r="O3742" s="70"/>
      <c r="P3742" s="70"/>
      <c r="Q3742" s="135"/>
    </row>
    <row r="3743" spans="1:17" x14ac:dyDescent="0.2">
      <c r="A3743" s="363"/>
      <c r="B3743" s="348"/>
      <c r="C3743" s="372"/>
      <c r="D3743" s="350"/>
      <c r="E3743" s="350"/>
      <c r="F3743" s="351"/>
      <c r="G3743" s="350"/>
      <c r="H3743" s="350"/>
      <c r="I3743" s="354"/>
      <c r="J3743" s="353"/>
      <c r="K3743" s="353"/>
      <c r="L3743" s="354"/>
      <c r="M3743" s="353"/>
      <c r="N3743" s="371"/>
      <c r="O3743" s="70"/>
      <c r="P3743" s="70"/>
      <c r="Q3743" s="135"/>
    </row>
    <row r="3744" spans="1:17" x14ac:dyDescent="0.2">
      <c r="A3744" s="363"/>
      <c r="B3744" s="348"/>
      <c r="C3744" s="372"/>
      <c r="D3744" s="350"/>
      <c r="E3744" s="350"/>
      <c r="F3744" s="351"/>
      <c r="G3744" s="350"/>
      <c r="H3744" s="350"/>
      <c r="I3744" s="354"/>
      <c r="J3744" s="353"/>
      <c r="K3744" s="353"/>
      <c r="L3744" s="354"/>
      <c r="M3744" s="353"/>
      <c r="N3744" s="371"/>
      <c r="O3744" s="70"/>
      <c r="P3744" s="70"/>
      <c r="Q3744" s="135"/>
    </row>
    <row r="3745" spans="1:17" x14ac:dyDescent="0.2">
      <c r="A3745" s="363"/>
      <c r="B3745" s="348"/>
      <c r="C3745" s="372"/>
      <c r="D3745" s="350"/>
      <c r="E3745" s="350"/>
      <c r="F3745" s="351"/>
      <c r="G3745" s="350"/>
      <c r="H3745" s="350"/>
      <c r="I3745" s="354"/>
      <c r="J3745" s="353"/>
      <c r="K3745" s="353"/>
      <c r="L3745" s="354"/>
      <c r="M3745" s="353"/>
      <c r="N3745" s="371"/>
      <c r="O3745" s="70"/>
      <c r="P3745" s="70"/>
      <c r="Q3745" s="135"/>
    </row>
    <row r="3746" spans="1:17" x14ac:dyDescent="0.2">
      <c r="A3746" s="363"/>
      <c r="B3746" s="348"/>
      <c r="C3746" s="372"/>
      <c r="D3746" s="350"/>
      <c r="E3746" s="350"/>
      <c r="F3746" s="351"/>
      <c r="G3746" s="350"/>
      <c r="H3746" s="350"/>
      <c r="I3746" s="354"/>
      <c r="J3746" s="353"/>
      <c r="K3746" s="353"/>
      <c r="L3746" s="354"/>
      <c r="M3746" s="353"/>
      <c r="N3746" s="371"/>
      <c r="O3746" s="70"/>
      <c r="P3746" s="70"/>
      <c r="Q3746" s="135"/>
    </row>
    <row r="3747" spans="1:17" x14ac:dyDescent="0.2">
      <c r="A3747" s="363"/>
      <c r="B3747" s="348"/>
      <c r="C3747" s="372"/>
      <c r="D3747" s="350"/>
      <c r="E3747" s="350"/>
      <c r="F3747" s="351"/>
      <c r="G3747" s="350"/>
      <c r="H3747" s="350"/>
      <c r="I3747" s="354"/>
      <c r="J3747" s="353"/>
      <c r="K3747" s="353"/>
      <c r="L3747" s="354"/>
      <c r="M3747" s="353"/>
      <c r="N3747" s="371"/>
      <c r="O3747" s="70"/>
      <c r="P3747" s="70"/>
      <c r="Q3747" s="135"/>
    </row>
    <row r="3748" spans="1:17" x14ac:dyDescent="0.2">
      <c r="A3748" s="363"/>
      <c r="B3748" s="348"/>
      <c r="C3748" s="372"/>
      <c r="D3748" s="350"/>
      <c r="E3748" s="350"/>
      <c r="F3748" s="351"/>
      <c r="G3748" s="350"/>
      <c r="H3748" s="350"/>
      <c r="I3748" s="354"/>
      <c r="J3748" s="353"/>
      <c r="K3748" s="353"/>
      <c r="L3748" s="354"/>
      <c r="M3748" s="353"/>
      <c r="N3748" s="371"/>
      <c r="O3748" s="70"/>
      <c r="P3748" s="70"/>
      <c r="Q3748" s="135"/>
    </row>
    <row r="3749" spans="1:17" x14ac:dyDescent="0.2">
      <c r="A3749" s="363"/>
      <c r="B3749" s="348"/>
      <c r="C3749" s="372"/>
      <c r="D3749" s="350"/>
      <c r="E3749" s="350"/>
      <c r="F3749" s="351"/>
      <c r="G3749" s="350"/>
      <c r="H3749" s="350"/>
      <c r="I3749" s="354"/>
      <c r="J3749" s="353"/>
      <c r="K3749" s="353"/>
      <c r="L3749" s="354"/>
      <c r="M3749" s="353"/>
      <c r="N3749" s="371"/>
      <c r="O3749" s="70"/>
      <c r="P3749" s="70"/>
      <c r="Q3749" s="135"/>
    </row>
    <row r="3750" spans="1:17" x14ac:dyDescent="0.2">
      <c r="A3750" s="363"/>
      <c r="B3750" s="348"/>
      <c r="C3750" s="372"/>
      <c r="D3750" s="350"/>
      <c r="E3750" s="350"/>
      <c r="F3750" s="351"/>
      <c r="G3750" s="350"/>
      <c r="H3750" s="350"/>
      <c r="I3750" s="354"/>
      <c r="J3750" s="353"/>
      <c r="K3750" s="353"/>
      <c r="L3750" s="354"/>
      <c r="M3750" s="353"/>
      <c r="N3750" s="371"/>
      <c r="O3750" s="70"/>
      <c r="P3750" s="70"/>
      <c r="Q3750" s="135"/>
    </row>
    <row r="3751" spans="1:17" x14ac:dyDescent="0.2">
      <c r="A3751" s="363"/>
      <c r="B3751" s="348"/>
      <c r="C3751" s="372"/>
      <c r="D3751" s="350"/>
      <c r="E3751" s="350"/>
      <c r="F3751" s="351"/>
      <c r="G3751" s="350"/>
      <c r="H3751" s="350"/>
      <c r="I3751" s="354"/>
      <c r="J3751" s="353"/>
      <c r="K3751" s="353"/>
      <c r="L3751" s="354"/>
      <c r="M3751" s="353"/>
      <c r="N3751" s="371"/>
      <c r="O3751" s="70"/>
      <c r="P3751" s="70"/>
      <c r="Q3751" s="135"/>
    </row>
    <row r="3752" spans="1:17" x14ac:dyDescent="0.2">
      <c r="A3752" s="363"/>
      <c r="B3752" s="348"/>
      <c r="C3752" s="372"/>
      <c r="D3752" s="350"/>
      <c r="E3752" s="350"/>
      <c r="F3752" s="351"/>
      <c r="G3752" s="350"/>
      <c r="H3752" s="350"/>
      <c r="I3752" s="354"/>
      <c r="J3752" s="353"/>
      <c r="K3752" s="353"/>
      <c r="L3752" s="354"/>
      <c r="M3752" s="353"/>
      <c r="N3752" s="371"/>
      <c r="O3752" s="70"/>
      <c r="P3752" s="70"/>
      <c r="Q3752" s="135"/>
    </row>
    <row r="3753" spans="1:17" x14ac:dyDescent="0.2">
      <c r="A3753" s="363"/>
      <c r="B3753" s="348"/>
      <c r="C3753" s="372"/>
      <c r="D3753" s="350"/>
      <c r="E3753" s="350"/>
      <c r="F3753" s="351"/>
      <c r="G3753" s="350"/>
      <c r="H3753" s="350"/>
      <c r="I3753" s="354"/>
      <c r="J3753" s="353"/>
      <c r="K3753" s="353"/>
      <c r="L3753" s="354"/>
      <c r="M3753" s="353"/>
      <c r="N3753" s="371"/>
      <c r="O3753" s="70"/>
      <c r="P3753" s="70"/>
      <c r="Q3753" s="135"/>
    </row>
    <row r="3754" spans="1:17" x14ac:dyDescent="0.2">
      <c r="A3754" s="363"/>
      <c r="B3754" s="348"/>
      <c r="C3754" s="372"/>
      <c r="D3754" s="350"/>
      <c r="E3754" s="350"/>
      <c r="F3754" s="351"/>
      <c r="G3754" s="350"/>
      <c r="H3754" s="350"/>
      <c r="I3754" s="354"/>
      <c r="J3754" s="353"/>
      <c r="K3754" s="353"/>
      <c r="L3754" s="354"/>
      <c r="M3754" s="353"/>
      <c r="N3754" s="371"/>
      <c r="O3754" s="70"/>
      <c r="P3754" s="70"/>
      <c r="Q3754" s="135"/>
    </row>
    <row r="3755" spans="1:17" x14ac:dyDescent="0.2">
      <c r="A3755" s="363"/>
      <c r="B3755" s="348"/>
      <c r="C3755" s="372"/>
      <c r="D3755" s="350"/>
      <c r="E3755" s="350"/>
      <c r="F3755" s="351"/>
      <c r="G3755" s="350"/>
      <c r="H3755" s="350"/>
      <c r="I3755" s="354"/>
      <c r="J3755" s="353"/>
      <c r="K3755" s="353"/>
      <c r="L3755" s="354"/>
      <c r="M3755" s="353"/>
      <c r="N3755" s="371"/>
      <c r="O3755" s="70"/>
      <c r="P3755" s="70"/>
      <c r="Q3755" s="135"/>
    </row>
    <row r="3756" spans="1:17" x14ac:dyDescent="0.2">
      <c r="A3756" s="363"/>
      <c r="B3756" s="348"/>
      <c r="C3756" s="372"/>
      <c r="D3756" s="350"/>
      <c r="E3756" s="350"/>
      <c r="F3756" s="351"/>
      <c r="G3756" s="350"/>
      <c r="H3756" s="350"/>
      <c r="I3756" s="354"/>
      <c r="J3756" s="353"/>
      <c r="K3756" s="353"/>
      <c r="L3756" s="354"/>
      <c r="M3756" s="353"/>
      <c r="N3756" s="371"/>
      <c r="O3756" s="70"/>
      <c r="P3756" s="70"/>
      <c r="Q3756" s="135"/>
    </row>
    <row r="3757" spans="1:17" x14ac:dyDescent="0.2">
      <c r="A3757" s="363"/>
      <c r="B3757" s="348"/>
      <c r="C3757" s="372"/>
      <c r="D3757" s="350"/>
      <c r="E3757" s="350"/>
      <c r="F3757" s="351"/>
      <c r="G3757" s="350"/>
      <c r="H3757" s="350"/>
      <c r="I3757" s="354"/>
      <c r="J3757" s="353"/>
      <c r="K3757" s="353"/>
      <c r="L3757" s="354"/>
      <c r="M3757" s="353"/>
      <c r="N3757" s="371"/>
      <c r="O3757" s="70"/>
      <c r="P3757" s="70"/>
      <c r="Q3757" s="135"/>
    </row>
    <row r="3758" spans="1:17" x14ac:dyDescent="0.2">
      <c r="A3758" s="363"/>
      <c r="B3758" s="348"/>
      <c r="C3758" s="372"/>
      <c r="D3758" s="350"/>
      <c r="E3758" s="350"/>
      <c r="F3758" s="351"/>
      <c r="G3758" s="350"/>
      <c r="H3758" s="350"/>
      <c r="I3758" s="354"/>
      <c r="J3758" s="353"/>
      <c r="K3758" s="353"/>
      <c r="L3758" s="354"/>
      <c r="M3758" s="353"/>
      <c r="N3758" s="371"/>
      <c r="O3758" s="70"/>
      <c r="P3758" s="70"/>
      <c r="Q3758" s="135"/>
    </row>
    <row r="3759" spans="1:17" x14ac:dyDescent="0.2">
      <c r="A3759" s="363"/>
      <c r="B3759" s="348"/>
      <c r="C3759" s="372"/>
      <c r="D3759" s="350"/>
      <c r="E3759" s="350"/>
      <c r="F3759" s="351"/>
      <c r="G3759" s="350"/>
      <c r="H3759" s="350"/>
      <c r="I3759" s="354"/>
      <c r="J3759" s="353"/>
      <c r="K3759" s="353"/>
      <c r="L3759" s="354"/>
      <c r="M3759" s="353"/>
      <c r="N3759" s="371"/>
      <c r="O3759" s="70"/>
      <c r="P3759" s="70"/>
      <c r="Q3759" s="135"/>
    </row>
    <row r="3760" spans="1:17" x14ac:dyDescent="0.2">
      <c r="A3760" s="363"/>
      <c r="B3760" s="348"/>
      <c r="C3760" s="372"/>
      <c r="D3760" s="350"/>
      <c r="E3760" s="350"/>
      <c r="F3760" s="351"/>
      <c r="G3760" s="350"/>
      <c r="H3760" s="350"/>
      <c r="I3760" s="354"/>
      <c r="J3760" s="353"/>
      <c r="K3760" s="353"/>
      <c r="L3760" s="354"/>
      <c r="M3760" s="353"/>
      <c r="N3760" s="371"/>
      <c r="O3760" s="70"/>
      <c r="P3760" s="70"/>
      <c r="Q3760" s="135"/>
    </row>
    <row r="3761" spans="1:17" x14ac:dyDescent="0.2">
      <c r="A3761" s="363"/>
      <c r="B3761" s="348"/>
      <c r="C3761" s="372"/>
      <c r="D3761" s="350"/>
      <c r="E3761" s="350"/>
      <c r="F3761" s="351"/>
      <c r="G3761" s="350"/>
      <c r="H3761" s="350"/>
      <c r="I3761" s="354"/>
      <c r="J3761" s="353"/>
      <c r="K3761" s="353"/>
      <c r="L3761" s="354"/>
      <c r="M3761" s="353"/>
      <c r="N3761" s="371"/>
      <c r="O3761" s="70"/>
      <c r="P3761" s="70"/>
      <c r="Q3761" s="135"/>
    </row>
    <row r="3762" spans="1:17" x14ac:dyDescent="0.2">
      <c r="A3762" s="363"/>
      <c r="B3762" s="348"/>
      <c r="C3762" s="372"/>
      <c r="D3762" s="350"/>
      <c r="E3762" s="350"/>
      <c r="F3762" s="351"/>
      <c r="G3762" s="350"/>
      <c r="H3762" s="350"/>
      <c r="I3762" s="354"/>
      <c r="J3762" s="353"/>
      <c r="K3762" s="353"/>
      <c r="L3762" s="354"/>
      <c r="M3762" s="353"/>
      <c r="N3762" s="371"/>
      <c r="O3762" s="70"/>
      <c r="P3762" s="70"/>
      <c r="Q3762" s="135"/>
    </row>
    <row r="3763" spans="1:17" x14ac:dyDescent="0.2">
      <c r="A3763" s="363"/>
      <c r="B3763" s="348"/>
      <c r="C3763" s="372"/>
      <c r="D3763" s="350"/>
      <c r="E3763" s="350"/>
      <c r="F3763" s="351"/>
      <c r="G3763" s="350"/>
      <c r="H3763" s="350"/>
      <c r="I3763" s="354"/>
      <c r="J3763" s="353"/>
      <c r="K3763" s="353"/>
      <c r="L3763" s="354"/>
      <c r="M3763" s="353"/>
      <c r="N3763" s="371"/>
      <c r="O3763" s="70"/>
      <c r="P3763" s="70"/>
      <c r="Q3763" s="135"/>
    </row>
    <row r="3764" spans="1:17" x14ac:dyDescent="0.2">
      <c r="A3764" s="363"/>
      <c r="B3764" s="348"/>
      <c r="C3764" s="372"/>
      <c r="D3764" s="350"/>
      <c r="E3764" s="350"/>
      <c r="F3764" s="351"/>
      <c r="G3764" s="350"/>
      <c r="H3764" s="350"/>
      <c r="I3764" s="354"/>
      <c r="J3764" s="353"/>
      <c r="K3764" s="353"/>
      <c r="L3764" s="354"/>
      <c r="M3764" s="353"/>
      <c r="N3764" s="371"/>
      <c r="O3764" s="70"/>
      <c r="P3764" s="70"/>
      <c r="Q3764" s="135"/>
    </row>
    <row r="3765" spans="1:17" x14ac:dyDescent="0.2">
      <c r="A3765" s="363"/>
      <c r="B3765" s="348"/>
      <c r="C3765" s="372"/>
      <c r="D3765" s="350"/>
      <c r="E3765" s="350"/>
      <c r="F3765" s="351"/>
      <c r="G3765" s="350"/>
      <c r="H3765" s="350"/>
      <c r="I3765" s="354"/>
      <c r="J3765" s="353"/>
      <c r="K3765" s="353"/>
      <c r="L3765" s="354"/>
      <c r="M3765" s="353"/>
      <c r="N3765" s="371"/>
      <c r="O3765" s="70"/>
      <c r="P3765" s="70"/>
      <c r="Q3765" s="135"/>
    </row>
    <row r="3766" spans="1:17" x14ac:dyDescent="0.2">
      <c r="A3766" s="363"/>
      <c r="B3766" s="348"/>
      <c r="C3766" s="372"/>
      <c r="D3766" s="350"/>
      <c r="E3766" s="350"/>
      <c r="F3766" s="351"/>
      <c r="G3766" s="350"/>
      <c r="H3766" s="350"/>
      <c r="I3766" s="354"/>
      <c r="J3766" s="353"/>
      <c r="K3766" s="353"/>
      <c r="L3766" s="354"/>
      <c r="M3766" s="353"/>
      <c r="N3766" s="371"/>
      <c r="O3766" s="70"/>
      <c r="P3766" s="70"/>
      <c r="Q3766" s="135"/>
    </row>
    <row r="3767" spans="1:17" x14ac:dyDescent="0.2">
      <c r="A3767" s="363"/>
      <c r="B3767" s="348"/>
      <c r="C3767" s="372"/>
      <c r="D3767" s="350"/>
      <c r="E3767" s="350"/>
      <c r="F3767" s="351"/>
      <c r="G3767" s="350"/>
      <c r="H3767" s="350"/>
      <c r="I3767" s="354"/>
      <c r="J3767" s="353"/>
      <c r="K3767" s="353"/>
      <c r="L3767" s="354"/>
      <c r="M3767" s="353"/>
      <c r="N3767" s="371"/>
      <c r="O3767" s="70"/>
      <c r="P3767" s="70"/>
      <c r="Q3767" s="135"/>
    </row>
    <row r="3768" spans="1:17" x14ac:dyDescent="0.2">
      <c r="A3768" s="363"/>
      <c r="B3768" s="348"/>
      <c r="C3768" s="372"/>
      <c r="D3768" s="350"/>
      <c r="E3768" s="350"/>
      <c r="F3768" s="351"/>
      <c r="G3768" s="350"/>
      <c r="H3768" s="350"/>
      <c r="I3768" s="354"/>
      <c r="J3768" s="353"/>
      <c r="K3768" s="353"/>
      <c r="L3768" s="354"/>
      <c r="M3768" s="353"/>
      <c r="N3768" s="371"/>
      <c r="O3768" s="70"/>
      <c r="P3768" s="70"/>
      <c r="Q3768" s="135"/>
    </row>
    <row r="3769" spans="1:17" x14ac:dyDescent="0.2">
      <c r="A3769" s="363"/>
      <c r="B3769" s="348"/>
      <c r="C3769" s="372"/>
      <c r="D3769" s="350"/>
      <c r="E3769" s="350"/>
      <c r="F3769" s="351"/>
      <c r="G3769" s="350"/>
      <c r="H3769" s="350"/>
      <c r="I3769" s="354"/>
      <c r="J3769" s="353"/>
      <c r="K3769" s="353"/>
      <c r="L3769" s="354"/>
      <c r="M3769" s="353"/>
      <c r="N3769" s="371"/>
      <c r="O3769" s="70"/>
      <c r="P3769" s="70"/>
      <c r="Q3769" s="135"/>
    </row>
    <row r="3770" spans="1:17" x14ac:dyDescent="0.2">
      <c r="A3770" s="363"/>
      <c r="B3770" s="348"/>
      <c r="C3770" s="372"/>
      <c r="D3770" s="350"/>
      <c r="E3770" s="350"/>
      <c r="F3770" s="351"/>
      <c r="G3770" s="350"/>
      <c r="H3770" s="350"/>
      <c r="I3770" s="354"/>
      <c r="J3770" s="353"/>
      <c r="K3770" s="353"/>
      <c r="L3770" s="354"/>
      <c r="M3770" s="353"/>
      <c r="N3770" s="371"/>
      <c r="O3770" s="70"/>
      <c r="P3770" s="70"/>
      <c r="Q3770" s="135"/>
    </row>
    <row r="3771" spans="1:17" x14ac:dyDescent="0.2">
      <c r="A3771" s="363"/>
      <c r="B3771" s="348"/>
      <c r="C3771" s="372"/>
      <c r="D3771" s="350"/>
      <c r="E3771" s="350"/>
      <c r="F3771" s="351"/>
      <c r="G3771" s="350"/>
      <c r="H3771" s="350"/>
      <c r="I3771" s="354"/>
      <c r="J3771" s="353"/>
      <c r="K3771" s="353"/>
      <c r="L3771" s="354"/>
      <c r="M3771" s="353"/>
      <c r="N3771" s="371"/>
      <c r="O3771" s="70"/>
      <c r="P3771" s="70"/>
      <c r="Q3771" s="135"/>
    </row>
    <row r="3772" spans="1:17" x14ac:dyDescent="0.2">
      <c r="A3772" s="363"/>
      <c r="B3772" s="348"/>
      <c r="C3772" s="372"/>
      <c r="D3772" s="350"/>
      <c r="E3772" s="350"/>
      <c r="F3772" s="351"/>
      <c r="G3772" s="350"/>
      <c r="H3772" s="350"/>
      <c r="I3772" s="354"/>
      <c r="J3772" s="353"/>
      <c r="K3772" s="353"/>
      <c r="L3772" s="354"/>
      <c r="M3772" s="353"/>
      <c r="N3772" s="371"/>
      <c r="O3772" s="70"/>
      <c r="P3772" s="70"/>
      <c r="Q3772" s="135"/>
    </row>
    <row r="3773" spans="1:17" x14ac:dyDescent="0.2">
      <c r="A3773" s="363"/>
      <c r="B3773" s="348"/>
      <c r="C3773" s="372"/>
      <c r="D3773" s="350"/>
      <c r="E3773" s="350"/>
      <c r="F3773" s="351"/>
      <c r="G3773" s="350"/>
      <c r="H3773" s="350"/>
      <c r="I3773" s="354"/>
      <c r="J3773" s="353"/>
      <c r="K3773" s="353"/>
      <c r="L3773" s="354"/>
      <c r="M3773" s="353"/>
      <c r="N3773" s="371"/>
      <c r="O3773" s="70"/>
      <c r="P3773" s="70"/>
      <c r="Q3773" s="135"/>
    </row>
    <row r="3774" spans="1:17" x14ac:dyDescent="0.2">
      <c r="A3774" s="363"/>
      <c r="B3774" s="348"/>
      <c r="C3774" s="372"/>
      <c r="D3774" s="350"/>
      <c r="E3774" s="350"/>
      <c r="F3774" s="351"/>
      <c r="G3774" s="350"/>
      <c r="H3774" s="350"/>
      <c r="I3774" s="354"/>
      <c r="J3774" s="353"/>
      <c r="K3774" s="353"/>
      <c r="L3774" s="354"/>
      <c r="M3774" s="353"/>
      <c r="N3774" s="371"/>
      <c r="O3774" s="70"/>
      <c r="P3774" s="70"/>
      <c r="Q3774" s="135"/>
    </row>
    <row r="3775" spans="1:17" x14ac:dyDescent="0.2">
      <c r="A3775" s="363"/>
      <c r="B3775" s="348"/>
      <c r="C3775" s="372"/>
      <c r="D3775" s="350"/>
      <c r="E3775" s="350"/>
      <c r="F3775" s="351"/>
      <c r="G3775" s="350"/>
      <c r="H3775" s="350"/>
      <c r="I3775" s="354"/>
      <c r="J3775" s="353"/>
      <c r="K3775" s="353"/>
      <c r="L3775" s="354"/>
      <c r="M3775" s="353"/>
      <c r="N3775" s="371"/>
      <c r="O3775" s="70"/>
      <c r="P3775" s="70"/>
      <c r="Q3775" s="135"/>
    </row>
    <row r="3776" spans="1:17" x14ac:dyDescent="0.2">
      <c r="A3776" s="363"/>
      <c r="B3776" s="348"/>
      <c r="C3776" s="372"/>
      <c r="D3776" s="350"/>
      <c r="E3776" s="350"/>
      <c r="F3776" s="351"/>
      <c r="G3776" s="350"/>
      <c r="H3776" s="350"/>
      <c r="I3776" s="354"/>
      <c r="J3776" s="353"/>
      <c r="K3776" s="353"/>
      <c r="L3776" s="354"/>
      <c r="M3776" s="353"/>
      <c r="N3776" s="371"/>
      <c r="O3776" s="70"/>
      <c r="P3776" s="70"/>
      <c r="Q3776" s="135"/>
    </row>
    <row r="3777" spans="1:17" x14ac:dyDescent="0.2">
      <c r="A3777" s="363"/>
      <c r="B3777" s="348"/>
      <c r="C3777" s="372"/>
      <c r="D3777" s="350"/>
      <c r="E3777" s="350"/>
      <c r="F3777" s="351"/>
      <c r="G3777" s="350"/>
      <c r="H3777" s="350"/>
      <c r="I3777" s="354"/>
      <c r="J3777" s="353"/>
      <c r="K3777" s="353"/>
      <c r="L3777" s="354"/>
      <c r="M3777" s="353"/>
      <c r="N3777" s="371"/>
      <c r="O3777" s="70"/>
      <c r="P3777" s="70"/>
      <c r="Q3777" s="135"/>
    </row>
    <row r="3778" spans="1:17" x14ac:dyDescent="0.2">
      <c r="A3778" s="363"/>
      <c r="B3778" s="348"/>
      <c r="C3778" s="372"/>
      <c r="D3778" s="350"/>
      <c r="E3778" s="350"/>
      <c r="F3778" s="351"/>
      <c r="G3778" s="350"/>
      <c r="H3778" s="350"/>
      <c r="I3778" s="354"/>
      <c r="J3778" s="353"/>
      <c r="K3778" s="353"/>
      <c r="L3778" s="354"/>
      <c r="M3778" s="353"/>
      <c r="N3778" s="371"/>
      <c r="O3778" s="70"/>
      <c r="P3778" s="70"/>
      <c r="Q3778" s="135"/>
    </row>
    <row r="3779" spans="1:17" x14ac:dyDescent="0.2">
      <c r="A3779" s="363"/>
      <c r="B3779" s="348"/>
      <c r="C3779" s="372"/>
      <c r="D3779" s="350"/>
      <c r="E3779" s="350"/>
      <c r="F3779" s="351"/>
      <c r="G3779" s="350"/>
      <c r="H3779" s="350"/>
      <c r="I3779" s="354"/>
      <c r="J3779" s="353"/>
      <c r="K3779" s="353"/>
      <c r="L3779" s="354"/>
      <c r="M3779" s="353"/>
      <c r="N3779" s="371"/>
      <c r="O3779" s="70"/>
      <c r="P3779" s="70"/>
      <c r="Q3779" s="135"/>
    </row>
    <row r="3780" spans="1:17" x14ac:dyDescent="0.2">
      <c r="A3780" s="363"/>
      <c r="B3780" s="348"/>
      <c r="C3780" s="372"/>
      <c r="D3780" s="350"/>
      <c r="E3780" s="350"/>
      <c r="F3780" s="351"/>
      <c r="G3780" s="350"/>
      <c r="H3780" s="350"/>
      <c r="I3780" s="354"/>
      <c r="J3780" s="353"/>
      <c r="K3780" s="353"/>
      <c r="L3780" s="354"/>
      <c r="M3780" s="353"/>
      <c r="N3780" s="371"/>
      <c r="O3780" s="70"/>
      <c r="P3780" s="70"/>
      <c r="Q3780" s="135"/>
    </row>
    <row r="3781" spans="1:17" x14ac:dyDescent="0.2">
      <c r="A3781" s="363"/>
      <c r="B3781" s="348"/>
      <c r="C3781" s="372"/>
      <c r="D3781" s="350"/>
      <c r="E3781" s="350"/>
      <c r="F3781" s="351"/>
      <c r="G3781" s="350"/>
      <c r="H3781" s="350"/>
      <c r="I3781" s="354"/>
      <c r="J3781" s="353"/>
      <c r="K3781" s="353"/>
      <c r="L3781" s="354"/>
      <c r="M3781" s="353"/>
      <c r="N3781" s="371"/>
      <c r="O3781" s="70"/>
      <c r="P3781" s="70"/>
      <c r="Q3781" s="135"/>
    </row>
    <row r="3782" spans="1:17" x14ac:dyDescent="0.2">
      <c r="A3782" s="363"/>
      <c r="B3782" s="348"/>
      <c r="C3782" s="372"/>
      <c r="D3782" s="350"/>
      <c r="E3782" s="350"/>
      <c r="F3782" s="351"/>
      <c r="G3782" s="350"/>
      <c r="H3782" s="350"/>
      <c r="I3782" s="354"/>
      <c r="J3782" s="353"/>
      <c r="K3782" s="353"/>
      <c r="L3782" s="354"/>
      <c r="M3782" s="353"/>
      <c r="N3782" s="371"/>
      <c r="O3782" s="70"/>
      <c r="P3782" s="70"/>
      <c r="Q3782" s="135"/>
    </row>
    <row r="3783" spans="1:17" x14ac:dyDescent="0.2">
      <c r="A3783" s="363"/>
      <c r="B3783" s="348"/>
      <c r="C3783" s="372"/>
      <c r="D3783" s="350"/>
      <c r="E3783" s="350"/>
      <c r="F3783" s="351"/>
      <c r="G3783" s="350"/>
      <c r="H3783" s="350"/>
      <c r="I3783" s="354"/>
      <c r="J3783" s="353"/>
      <c r="K3783" s="353"/>
      <c r="L3783" s="354"/>
      <c r="M3783" s="353"/>
      <c r="N3783" s="371"/>
      <c r="O3783" s="70"/>
      <c r="P3783" s="70"/>
      <c r="Q3783" s="135"/>
    </row>
    <row r="3784" spans="1:17" x14ac:dyDescent="0.2">
      <c r="A3784" s="363"/>
      <c r="B3784" s="348"/>
      <c r="C3784" s="372"/>
      <c r="D3784" s="350"/>
      <c r="E3784" s="350"/>
      <c r="F3784" s="351"/>
      <c r="G3784" s="350"/>
      <c r="H3784" s="350"/>
      <c r="I3784" s="354"/>
      <c r="J3784" s="353"/>
      <c r="K3784" s="353"/>
      <c r="L3784" s="354"/>
      <c r="M3784" s="353"/>
      <c r="N3784" s="371"/>
      <c r="O3784" s="70"/>
      <c r="P3784" s="70"/>
      <c r="Q3784" s="135"/>
    </row>
    <row r="3785" spans="1:17" x14ac:dyDescent="0.2">
      <c r="A3785" s="363"/>
      <c r="B3785" s="348"/>
      <c r="C3785" s="372"/>
      <c r="D3785" s="350"/>
      <c r="E3785" s="350"/>
      <c r="F3785" s="351"/>
      <c r="G3785" s="350"/>
      <c r="H3785" s="350"/>
      <c r="I3785" s="354"/>
      <c r="J3785" s="353"/>
      <c r="K3785" s="353"/>
      <c r="L3785" s="354"/>
      <c r="M3785" s="353"/>
      <c r="N3785" s="371"/>
      <c r="O3785" s="70"/>
      <c r="P3785" s="70"/>
      <c r="Q3785" s="135"/>
    </row>
    <row r="3786" spans="1:17" x14ac:dyDescent="0.2">
      <c r="A3786" s="363"/>
      <c r="B3786" s="348"/>
      <c r="C3786" s="372"/>
      <c r="D3786" s="350"/>
      <c r="E3786" s="350"/>
      <c r="F3786" s="351"/>
      <c r="G3786" s="350"/>
      <c r="H3786" s="350"/>
      <c r="I3786" s="354"/>
      <c r="J3786" s="353"/>
      <c r="K3786" s="353"/>
      <c r="L3786" s="354"/>
      <c r="M3786" s="353"/>
      <c r="N3786" s="371"/>
      <c r="O3786" s="70"/>
      <c r="P3786" s="70"/>
      <c r="Q3786" s="135"/>
    </row>
    <row r="3787" spans="1:17" x14ac:dyDescent="0.2">
      <c r="A3787" s="363"/>
      <c r="B3787" s="348"/>
      <c r="C3787" s="372"/>
      <c r="D3787" s="350"/>
      <c r="E3787" s="350"/>
      <c r="F3787" s="351"/>
      <c r="G3787" s="350"/>
      <c r="H3787" s="350"/>
      <c r="I3787" s="354"/>
      <c r="J3787" s="353"/>
      <c r="K3787" s="353"/>
      <c r="L3787" s="354"/>
      <c r="M3787" s="353"/>
      <c r="N3787" s="371"/>
      <c r="O3787" s="70"/>
      <c r="P3787" s="70"/>
      <c r="Q3787" s="135"/>
    </row>
    <row r="3788" spans="1:17" x14ac:dyDescent="0.2">
      <c r="A3788" s="363"/>
      <c r="B3788" s="348"/>
      <c r="C3788" s="372"/>
      <c r="D3788" s="350"/>
      <c r="E3788" s="350"/>
      <c r="F3788" s="351"/>
      <c r="G3788" s="350"/>
      <c r="H3788" s="350"/>
      <c r="I3788" s="354"/>
      <c r="J3788" s="353"/>
      <c r="K3788" s="353"/>
      <c r="L3788" s="354"/>
      <c r="M3788" s="353"/>
      <c r="N3788" s="371"/>
      <c r="O3788" s="70"/>
      <c r="P3788" s="70"/>
      <c r="Q3788" s="135"/>
    </row>
    <row r="3789" spans="1:17" x14ac:dyDescent="0.2">
      <c r="A3789" s="363"/>
      <c r="B3789" s="348"/>
      <c r="C3789" s="372"/>
      <c r="D3789" s="350"/>
      <c r="E3789" s="350"/>
      <c r="F3789" s="351"/>
      <c r="G3789" s="350"/>
      <c r="H3789" s="350"/>
      <c r="I3789" s="354"/>
      <c r="J3789" s="353"/>
      <c r="K3789" s="353"/>
      <c r="L3789" s="354"/>
      <c r="M3789" s="353"/>
      <c r="N3789" s="371"/>
      <c r="O3789" s="70"/>
      <c r="P3789" s="70"/>
      <c r="Q3789" s="135"/>
    </row>
    <row r="3790" spans="1:17" x14ac:dyDescent="0.2">
      <c r="A3790" s="363"/>
      <c r="B3790" s="348"/>
      <c r="C3790" s="372"/>
      <c r="D3790" s="350"/>
      <c r="E3790" s="350"/>
      <c r="F3790" s="351"/>
      <c r="G3790" s="350"/>
      <c r="H3790" s="350"/>
      <c r="I3790" s="354"/>
      <c r="J3790" s="353"/>
      <c r="K3790" s="353"/>
      <c r="L3790" s="354"/>
      <c r="M3790" s="353"/>
      <c r="N3790" s="371"/>
      <c r="O3790" s="70"/>
      <c r="P3790" s="70"/>
      <c r="Q3790" s="135"/>
    </row>
    <row r="3791" spans="1:17" x14ac:dyDescent="0.2">
      <c r="A3791" s="363"/>
      <c r="B3791" s="348"/>
      <c r="C3791" s="372"/>
      <c r="D3791" s="350"/>
      <c r="E3791" s="350"/>
      <c r="F3791" s="351"/>
      <c r="G3791" s="350"/>
      <c r="H3791" s="350"/>
      <c r="I3791" s="354"/>
      <c r="J3791" s="353"/>
      <c r="K3791" s="353"/>
      <c r="L3791" s="354"/>
      <c r="M3791" s="353"/>
      <c r="N3791" s="371"/>
      <c r="O3791" s="70"/>
      <c r="P3791" s="70"/>
      <c r="Q3791" s="135"/>
    </row>
    <row r="3792" spans="1:17" x14ac:dyDescent="0.2">
      <c r="A3792" s="363"/>
      <c r="B3792" s="348"/>
      <c r="C3792" s="372"/>
      <c r="D3792" s="350"/>
      <c r="E3792" s="350"/>
      <c r="F3792" s="351"/>
      <c r="G3792" s="350"/>
      <c r="H3792" s="350"/>
      <c r="I3792" s="354"/>
      <c r="J3792" s="353"/>
      <c r="K3792" s="353"/>
      <c r="L3792" s="354"/>
      <c r="M3792" s="353"/>
      <c r="N3792" s="371"/>
      <c r="O3792" s="70"/>
      <c r="P3792" s="70"/>
      <c r="Q3792" s="135"/>
    </row>
    <row r="3793" spans="1:17" x14ac:dyDescent="0.2">
      <c r="A3793" s="363"/>
      <c r="B3793" s="348"/>
      <c r="C3793" s="372"/>
      <c r="D3793" s="350"/>
      <c r="E3793" s="350"/>
      <c r="F3793" s="351"/>
      <c r="G3793" s="350"/>
      <c r="H3793" s="350"/>
      <c r="I3793" s="354"/>
      <c r="J3793" s="353"/>
      <c r="K3793" s="353"/>
      <c r="L3793" s="354"/>
      <c r="M3793" s="353"/>
      <c r="N3793" s="371"/>
      <c r="O3793" s="70"/>
      <c r="P3793" s="70"/>
      <c r="Q3793" s="135"/>
    </row>
    <row r="3794" spans="1:17" x14ac:dyDescent="0.2">
      <c r="A3794" s="363"/>
      <c r="B3794" s="348"/>
      <c r="C3794" s="372"/>
      <c r="D3794" s="350"/>
      <c r="E3794" s="350"/>
      <c r="F3794" s="351"/>
      <c r="G3794" s="350"/>
      <c r="H3794" s="350"/>
      <c r="I3794" s="354"/>
      <c r="J3794" s="353"/>
      <c r="K3794" s="353"/>
      <c r="L3794" s="354"/>
      <c r="M3794" s="353"/>
      <c r="N3794" s="371"/>
      <c r="O3794" s="70"/>
      <c r="P3794" s="70"/>
      <c r="Q3794" s="135"/>
    </row>
    <row r="3795" spans="1:17" x14ac:dyDescent="0.2">
      <c r="A3795" s="363"/>
      <c r="B3795" s="348"/>
      <c r="C3795" s="372"/>
      <c r="D3795" s="350"/>
      <c r="E3795" s="350"/>
      <c r="F3795" s="351"/>
      <c r="G3795" s="350"/>
      <c r="H3795" s="350"/>
      <c r="I3795" s="354"/>
      <c r="J3795" s="353"/>
      <c r="K3795" s="353"/>
      <c r="L3795" s="354"/>
      <c r="M3795" s="353"/>
      <c r="N3795" s="371"/>
      <c r="O3795" s="70"/>
      <c r="P3795" s="70"/>
      <c r="Q3795" s="135"/>
    </row>
    <row r="3796" spans="1:17" x14ac:dyDescent="0.2">
      <c r="A3796" s="363"/>
      <c r="B3796" s="348"/>
      <c r="C3796" s="372"/>
      <c r="D3796" s="350"/>
      <c r="E3796" s="350"/>
      <c r="F3796" s="351"/>
      <c r="G3796" s="350"/>
      <c r="H3796" s="350"/>
      <c r="I3796" s="354"/>
      <c r="J3796" s="353"/>
      <c r="K3796" s="353"/>
      <c r="L3796" s="354"/>
      <c r="M3796" s="353"/>
      <c r="N3796" s="371"/>
      <c r="O3796" s="70"/>
      <c r="P3796" s="70"/>
      <c r="Q3796" s="135"/>
    </row>
    <row r="3797" spans="1:17" x14ac:dyDescent="0.2">
      <c r="A3797" s="363"/>
      <c r="B3797" s="348"/>
      <c r="C3797" s="372"/>
      <c r="D3797" s="350"/>
      <c r="E3797" s="350"/>
      <c r="F3797" s="351"/>
      <c r="G3797" s="350"/>
      <c r="H3797" s="350"/>
      <c r="I3797" s="354"/>
      <c r="J3797" s="353"/>
      <c r="K3797" s="353"/>
      <c r="L3797" s="354"/>
      <c r="M3797" s="353"/>
      <c r="N3797" s="371"/>
      <c r="O3797" s="70"/>
      <c r="P3797" s="70"/>
      <c r="Q3797" s="135"/>
    </row>
    <row r="3798" spans="1:17" x14ac:dyDescent="0.2">
      <c r="A3798" s="363"/>
      <c r="B3798" s="348"/>
      <c r="C3798" s="372"/>
      <c r="D3798" s="350"/>
      <c r="E3798" s="350"/>
      <c r="F3798" s="351"/>
      <c r="G3798" s="350"/>
      <c r="H3798" s="350"/>
      <c r="I3798" s="354"/>
      <c r="J3798" s="353"/>
      <c r="K3798" s="353"/>
      <c r="L3798" s="354"/>
      <c r="M3798" s="353"/>
      <c r="N3798" s="371"/>
      <c r="O3798" s="70"/>
      <c r="P3798" s="70"/>
      <c r="Q3798" s="135"/>
    </row>
    <row r="3799" spans="1:17" x14ac:dyDescent="0.2">
      <c r="A3799" s="363"/>
      <c r="B3799" s="348"/>
      <c r="C3799" s="372"/>
      <c r="D3799" s="350"/>
      <c r="E3799" s="350"/>
      <c r="F3799" s="351"/>
      <c r="G3799" s="350"/>
      <c r="H3799" s="350"/>
      <c r="I3799" s="354"/>
      <c r="J3799" s="353"/>
      <c r="K3799" s="353"/>
      <c r="L3799" s="354"/>
      <c r="M3799" s="353"/>
      <c r="N3799" s="371"/>
      <c r="O3799" s="70"/>
      <c r="P3799" s="70"/>
      <c r="Q3799" s="135"/>
    </row>
    <row r="3800" spans="1:17" x14ac:dyDescent="0.2">
      <c r="A3800" s="363"/>
      <c r="B3800" s="348"/>
      <c r="C3800" s="372"/>
      <c r="D3800" s="350"/>
      <c r="E3800" s="350"/>
      <c r="F3800" s="351"/>
      <c r="G3800" s="350"/>
      <c r="H3800" s="350"/>
      <c r="I3800" s="354"/>
      <c r="J3800" s="353"/>
      <c r="K3800" s="353"/>
      <c r="L3800" s="354"/>
      <c r="M3800" s="353"/>
      <c r="N3800" s="371"/>
      <c r="O3800" s="70"/>
      <c r="P3800" s="70"/>
      <c r="Q3800" s="135"/>
    </row>
    <row r="3801" spans="1:17" x14ac:dyDescent="0.2">
      <c r="A3801" s="363"/>
      <c r="B3801" s="348"/>
      <c r="C3801" s="372"/>
      <c r="D3801" s="350"/>
      <c r="E3801" s="350"/>
      <c r="F3801" s="351"/>
      <c r="G3801" s="350"/>
      <c r="H3801" s="350"/>
      <c r="I3801" s="354"/>
      <c r="J3801" s="353"/>
      <c r="K3801" s="353"/>
      <c r="L3801" s="354"/>
      <c r="M3801" s="353"/>
      <c r="N3801" s="371"/>
      <c r="O3801" s="70"/>
      <c r="P3801" s="70"/>
      <c r="Q3801" s="135"/>
    </row>
    <row r="3802" spans="1:17" x14ac:dyDescent="0.2">
      <c r="A3802" s="363"/>
      <c r="B3802" s="348"/>
      <c r="C3802" s="372"/>
      <c r="D3802" s="350"/>
      <c r="E3802" s="350"/>
      <c r="F3802" s="351"/>
      <c r="G3802" s="350"/>
      <c r="H3802" s="350"/>
      <c r="I3802" s="354"/>
      <c r="J3802" s="353"/>
      <c r="K3802" s="353"/>
      <c r="L3802" s="354"/>
      <c r="M3802" s="353"/>
      <c r="N3802" s="371"/>
      <c r="O3802" s="70"/>
      <c r="P3802" s="70"/>
      <c r="Q3802" s="135"/>
    </row>
    <row r="3803" spans="1:17" x14ac:dyDescent="0.2">
      <c r="A3803" s="363"/>
      <c r="B3803" s="348"/>
      <c r="C3803" s="372"/>
      <c r="D3803" s="350"/>
      <c r="E3803" s="350"/>
      <c r="F3803" s="351"/>
      <c r="G3803" s="350"/>
      <c r="H3803" s="350"/>
      <c r="I3803" s="354"/>
      <c r="J3803" s="353"/>
      <c r="K3803" s="353"/>
      <c r="L3803" s="354"/>
      <c r="M3803" s="353"/>
      <c r="N3803" s="371"/>
      <c r="O3803" s="70"/>
      <c r="P3803" s="70"/>
      <c r="Q3803" s="135"/>
    </row>
    <row r="3804" spans="1:17" x14ac:dyDescent="0.2">
      <c r="A3804" s="363"/>
      <c r="B3804" s="348"/>
      <c r="C3804" s="372"/>
      <c r="D3804" s="350"/>
      <c r="E3804" s="350"/>
      <c r="F3804" s="351"/>
      <c r="G3804" s="350"/>
      <c r="H3804" s="350"/>
      <c r="I3804" s="354"/>
      <c r="J3804" s="353"/>
      <c r="K3804" s="353"/>
      <c r="L3804" s="354"/>
      <c r="M3804" s="353"/>
      <c r="N3804" s="371"/>
      <c r="O3804" s="70"/>
      <c r="P3804" s="70"/>
      <c r="Q3804" s="135"/>
    </row>
    <row r="3805" spans="1:17" x14ac:dyDescent="0.2">
      <c r="A3805" s="363"/>
      <c r="B3805" s="348"/>
      <c r="C3805" s="372"/>
      <c r="D3805" s="350"/>
      <c r="E3805" s="350"/>
      <c r="F3805" s="351"/>
      <c r="G3805" s="350"/>
      <c r="H3805" s="350"/>
      <c r="I3805" s="354"/>
      <c r="J3805" s="353"/>
      <c r="K3805" s="353"/>
      <c r="L3805" s="354"/>
      <c r="M3805" s="353"/>
      <c r="N3805" s="371"/>
      <c r="O3805" s="70"/>
      <c r="P3805" s="70"/>
      <c r="Q3805" s="135"/>
    </row>
    <row r="3806" spans="1:17" x14ac:dyDescent="0.2">
      <c r="A3806" s="363"/>
      <c r="B3806" s="348"/>
      <c r="C3806" s="372"/>
      <c r="D3806" s="350"/>
      <c r="E3806" s="350"/>
      <c r="F3806" s="351"/>
      <c r="G3806" s="350"/>
      <c r="H3806" s="350"/>
      <c r="I3806" s="354"/>
      <c r="J3806" s="353"/>
      <c r="K3806" s="353"/>
      <c r="L3806" s="354"/>
      <c r="M3806" s="353"/>
      <c r="N3806" s="371"/>
      <c r="O3806" s="70"/>
      <c r="P3806" s="70"/>
      <c r="Q3806" s="135"/>
    </row>
    <row r="3807" spans="1:17" x14ac:dyDescent="0.2">
      <c r="A3807" s="363"/>
      <c r="B3807" s="348"/>
      <c r="C3807" s="372"/>
      <c r="D3807" s="350"/>
      <c r="E3807" s="350"/>
      <c r="F3807" s="351"/>
      <c r="G3807" s="350"/>
      <c r="H3807" s="350"/>
      <c r="I3807" s="354"/>
      <c r="J3807" s="353"/>
      <c r="K3807" s="353"/>
      <c r="L3807" s="354"/>
      <c r="M3807" s="353"/>
      <c r="N3807" s="371"/>
      <c r="O3807" s="70"/>
      <c r="P3807" s="70"/>
      <c r="Q3807" s="135"/>
    </row>
    <row r="3808" spans="1:17" x14ac:dyDescent="0.2">
      <c r="A3808" s="363"/>
      <c r="B3808" s="348"/>
      <c r="C3808" s="372"/>
      <c r="D3808" s="350"/>
      <c r="E3808" s="350"/>
      <c r="F3808" s="351"/>
      <c r="G3808" s="350"/>
      <c r="H3808" s="350"/>
      <c r="I3808" s="354"/>
      <c r="J3808" s="353"/>
      <c r="K3808" s="353"/>
      <c r="L3808" s="354"/>
      <c r="M3808" s="353"/>
      <c r="N3808" s="371"/>
      <c r="O3808" s="70"/>
      <c r="P3808" s="70"/>
      <c r="Q3808" s="135"/>
    </row>
    <row r="3809" spans="1:17" x14ac:dyDescent="0.2">
      <c r="A3809" s="363"/>
      <c r="B3809" s="348"/>
      <c r="C3809" s="372"/>
      <c r="D3809" s="350"/>
      <c r="E3809" s="350"/>
      <c r="F3809" s="351"/>
      <c r="G3809" s="350"/>
      <c r="H3809" s="350"/>
      <c r="I3809" s="354"/>
      <c r="J3809" s="353"/>
      <c r="K3809" s="353"/>
      <c r="L3809" s="354"/>
      <c r="M3809" s="353"/>
      <c r="N3809" s="371"/>
      <c r="O3809" s="70"/>
      <c r="P3809" s="70"/>
      <c r="Q3809" s="135"/>
    </row>
    <row r="3810" spans="1:17" x14ac:dyDescent="0.2">
      <c r="A3810" s="363"/>
      <c r="B3810" s="348"/>
      <c r="C3810" s="372"/>
      <c r="D3810" s="350"/>
      <c r="E3810" s="350"/>
      <c r="F3810" s="351"/>
      <c r="G3810" s="350"/>
      <c r="H3810" s="350"/>
      <c r="I3810" s="354"/>
      <c r="J3810" s="353"/>
      <c r="K3810" s="353"/>
      <c r="L3810" s="354"/>
      <c r="M3810" s="353"/>
      <c r="N3810" s="371"/>
      <c r="O3810" s="70"/>
      <c r="P3810" s="70"/>
      <c r="Q3810" s="135"/>
    </row>
    <row r="3811" spans="1:17" x14ac:dyDescent="0.2">
      <c r="A3811" s="363"/>
      <c r="B3811" s="348"/>
      <c r="C3811" s="372"/>
      <c r="D3811" s="350"/>
      <c r="E3811" s="350"/>
      <c r="F3811" s="351"/>
      <c r="G3811" s="350"/>
      <c r="H3811" s="350"/>
      <c r="I3811" s="354"/>
      <c r="J3811" s="353"/>
      <c r="K3811" s="353"/>
      <c r="L3811" s="354"/>
      <c r="M3811" s="353"/>
      <c r="N3811" s="371"/>
      <c r="O3811" s="70"/>
      <c r="P3811" s="70"/>
      <c r="Q3811" s="135"/>
    </row>
    <row r="3812" spans="1:17" x14ac:dyDescent="0.2">
      <c r="A3812" s="363"/>
      <c r="B3812" s="348"/>
      <c r="C3812" s="372"/>
      <c r="D3812" s="350"/>
      <c r="E3812" s="350"/>
      <c r="F3812" s="351"/>
      <c r="G3812" s="350"/>
      <c r="H3812" s="350"/>
      <c r="I3812" s="354"/>
      <c r="J3812" s="353"/>
      <c r="K3812" s="353"/>
      <c r="L3812" s="354"/>
      <c r="M3812" s="353"/>
      <c r="N3812" s="371"/>
      <c r="O3812" s="70"/>
      <c r="P3812" s="70"/>
      <c r="Q3812" s="135"/>
    </row>
    <row r="3813" spans="1:17" x14ac:dyDescent="0.2">
      <c r="A3813" s="363"/>
      <c r="B3813" s="348"/>
      <c r="C3813" s="372"/>
      <c r="D3813" s="350"/>
      <c r="E3813" s="350"/>
      <c r="F3813" s="351"/>
      <c r="G3813" s="350"/>
      <c r="H3813" s="350"/>
      <c r="I3813" s="354"/>
      <c r="J3813" s="353"/>
      <c r="K3813" s="353"/>
      <c r="L3813" s="354"/>
      <c r="M3813" s="353"/>
      <c r="N3813" s="371"/>
      <c r="O3813" s="70"/>
      <c r="P3813" s="70"/>
      <c r="Q3813" s="135"/>
    </row>
    <row r="3814" spans="1:17" x14ac:dyDescent="0.2">
      <c r="A3814" s="363"/>
      <c r="B3814" s="348"/>
      <c r="C3814" s="372"/>
      <c r="D3814" s="350"/>
      <c r="E3814" s="350"/>
      <c r="F3814" s="351"/>
      <c r="G3814" s="350"/>
      <c r="H3814" s="350"/>
      <c r="I3814" s="354"/>
      <c r="J3814" s="353"/>
      <c r="K3814" s="353"/>
      <c r="L3814" s="354"/>
      <c r="M3814" s="353"/>
      <c r="N3814" s="371"/>
      <c r="O3814" s="70"/>
      <c r="P3814" s="70"/>
      <c r="Q3814" s="135"/>
    </row>
    <row r="3815" spans="1:17" x14ac:dyDescent="0.2">
      <c r="A3815" s="363"/>
      <c r="B3815" s="348"/>
      <c r="C3815" s="372"/>
      <c r="D3815" s="350"/>
      <c r="E3815" s="350"/>
      <c r="F3815" s="351"/>
      <c r="G3815" s="350"/>
      <c r="H3815" s="350"/>
      <c r="I3815" s="354"/>
      <c r="J3815" s="353"/>
      <c r="K3815" s="353"/>
      <c r="L3815" s="354"/>
      <c r="M3815" s="353"/>
      <c r="N3815" s="371"/>
      <c r="O3815" s="70"/>
      <c r="P3815" s="70"/>
      <c r="Q3815" s="135"/>
    </row>
    <row r="3816" spans="1:17" x14ac:dyDescent="0.2">
      <c r="A3816" s="363"/>
      <c r="B3816" s="348"/>
      <c r="C3816" s="372"/>
      <c r="D3816" s="350"/>
      <c r="E3816" s="350"/>
      <c r="F3816" s="351"/>
      <c r="G3816" s="350"/>
      <c r="H3816" s="350"/>
      <c r="I3816" s="354"/>
      <c r="J3816" s="353"/>
      <c r="K3816" s="353"/>
      <c r="L3816" s="354"/>
      <c r="M3816" s="353"/>
      <c r="N3816" s="371"/>
      <c r="O3816" s="70"/>
      <c r="P3816" s="70"/>
      <c r="Q3816" s="135"/>
    </row>
    <row r="3817" spans="1:17" x14ac:dyDescent="0.2">
      <c r="A3817" s="363"/>
      <c r="B3817" s="348"/>
      <c r="C3817" s="372"/>
      <c r="D3817" s="350"/>
      <c r="E3817" s="350"/>
      <c r="F3817" s="351"/>
      <c r="G3817" s="350"/>
      <c r="H3817" s="350"/>
      <c r="I3817" s="354"/>
      <c r="J3817" s="353"/>
      <c r="K3817" s="353"/>
      <c r="L3817" s="354"/>
      <c r="M3817" s="353"/>
      <c r="N3817" s="371"/>
      <c r="O3817" s="70"/>
      <c r="P3817" s="70"/>
      <c r="Q3817" s="135"/>
    </row>
    <row r="3818" spans="1:17" x14ac:dyDescent="0.2">
      <c r="A3818" s="363"/>
      <c r="B3818" s="348"/>
      <c r="C3818" s="372"/>
      <c r="D3818" s="350"/>
      <c r="E3818" s="350"/>
      <c r="F3818" s="351"/>
      <c r="G3818" s="350"/>
      <c r="H3818" s="350"/>
      <c r="I3818" s="354"/>
      <c r="J3818" s="353"/>
      <c r="K3818" s="353"/>
      <c r="L3818" s="354"/>
      <c r="M3818" s="353"/>
      <c r="N3818" s="371"/>
      <c r="O3818" s="70"/>
      <c r="P3818" s="70"/>
      <c r="Q3818" s="135"/>
    </row>
    <row r="3819" spans="1:17" x14ac:dyDescent="0.2">
      <c r="A3819" s="363"/>
      <c r="B3819" s="348"/>
      <c r="C3819" s="372"/>
      <c r="D3819" s="350"/>
      <c r="E3819" s="350"/>
      <c r="F3819" s="351"/>
      <c r="G3819" s="350"/>
      <c r="H3819" s="350"/>
      <c r="I3819" s="354"/>
      <c r="J3819" s="353"/>
      <c r="K3819" s="353"/>
      <c r="L3819" s="354"/>
      <c r="M3819" s="353"/>
      <c r="N3819" s="371"/>
      <c r="O3819" s="70"/>
      <c r="P3819" s="70"/>
      <c r="Q3819" s="135"/>
    </row>
    <row r="3820" spans="1:17" x14ac:dyDescent="0.2">
      <c r="A3820" s="363"/>
      <c r="B3820" s="348"/>
      <c r="C3820" s="372"/>
      <c r="D3820" s="350"/>
      <c r="E3820" s="350"/>
      <c r="F3820" s="351"/>
      <c r="G3820" s="350"/>
      <c r="H3820" s="350"/>
      <c r="I3820" s="354"/>
      <c r="J3820" s="353"/>
      <c r="K3820" s="353"/>
      <c r="L3820" s="354"/>
      <c r="M3820" s="353"/>
      <c r="N3820" s="371"/>
      <c r="O3820" s="70"/>
      <c r="P3820" s="70"/>
      <c r="Q3820" s="135"/>
    </row>
    <row r="3821" spans="1:17" x14ac:dyDescent="0.2">
      <c r="A3821" s="363"/>
      <c r="B3821" s="348"/>
      <c r="C3821" s="372"/>
      <c r="D3821" s="350"/>
      <c r="E3821" s="350"/>
      <c r="F3821" s="351"/>
      <c r="G3821" s="350"/>
      <c r="H3821" s="350"/>
      <c r="I3821" s="354"/>
      <c r="J3821" s="353"/>
      <c r="K3821" s="353"/>
      <c r="L3821" s="354"/>
      <c r="M3821" s="353"/>
      <c r="N3821" s="371"/>
      <c r="O3821" s="70"/>
      <c r="P3821" s="70"/>
      <c r="Q3821" s="135"/>
    </row>
    <row r="3822" spans="1:17" x14ac:dyDescent="0.2">
      <c r="A3822" s="363"/>
      <c r="B3822" s="348"/>
      <c r="C3822" s="372"/>
      <c r="D3822" s="350"/>
      <c r="E3822" s="350"/>
      <c r="F3822" s="351"/>
      <c r="G3822" s="350"/>
      <c r="H3822" s="350"/>
      <c r="I3822" s="354"/>
      <c r="J3822" s="353"/>
      <c r="K3822" s="353"/>
      <c r="L3822" s="354"/>
      <c r="M3822" s="353"/>
      <c r="N3822" s="371"/>
      <c r="O3822" s="70"/>
      <c r="P3822" s="70"/>
      <c r="Q3822" s="135"/>
    </row>
    <row r="3823" spans="1:17" x14ac:dyDescent="0.2">
      <c r="A3823" s="363"/>
      <c r="B3823" s="348"/>
      <c r="C3823" s="372"/>
      <c r="D3823" s="350"/>
      <c r="E3823" s="350"/>
      <c r="F3823" s="351"/>
      <c r="G3823" s="350"/>
      <c r="H3823" s="350"/>
      <c r="I3823" s="354"/>
      <c r="J3823" s="353"/>
      <c r="K3823" s="353"/>
      <c r="L3823" s="354"/>
      <c r="M3823" s="353"/>
      <c r="N3823" s="371"/>
      <c r="O3823" s="70"/>
      <c r="P3823" s="70"/>
      <c r="Q3823" s="135"/>
    </row>
    <row r="3824" spans="1:17" x14ac:dyDescent="0.2">
      <c r="A3824" s="363"/>
      <c r="B3824" s="348"/>
      <c r="C3824" s="372"/>
      <c r="D3824" s="350"/>
      <c r="E3824" s="350"/>
      <c r="F3824" s="351"/>
      <c r="G3824" s="350"/>
      <c r="H3824" s="350"/>
      <c r="I3824" s="354"/>
      <c r="J3824" s="353"/>
      <c r="K3824" s="353"/>
      <c r="L3824" s="354"/>
      <c r="M3824" s="353"/>
      <c r="N3824" s="371"/>
      <c r="O3824" s="70"/>
      <c r="P3824" s="70"/>
      <c r="Q3824" s="135"/>
    </row>
    <row r="3825" spans="1:17" x14ac:dyDescent="0.2">
      <c r="A3825" s="363"/>
      <c r="B3825" s="348"/>
      <c r="C3825" s="372"/>
      <c r="D3825" s="350"/>
      <c r="E3825" s="350"/>
      <c r="F3825" s="351"/>
      <c r="G3825" s="350"/>
      <c r="H3825" s="350"/>
      <c r="I3825" s="354"/>
      <c r="J3825" s="353"/>
      <c r="K3825" s="353"/>
      <c r="L3825" s="354"/>
      <c r="M3825" s="353"/>
      <c r="N3825" s="371"/>
      <c r="O3825" s="70"/>
      <c r="P3825" s="70"/>
      <c r="Q3825" s="135"/>
    </row>
    <row r="3826" spans="1:17" x14ac:dyDescent="0.2">
      <c r="A3826" s="363"/>
      <c r="B3826" s="348"/>
      <c r="C3826" s="372"/>
      <c r="D3826" s="350"/>
      <c r="E3826" s="350"/>
      <c r="F3826" s="351"/>
      <c r="G3826" s="350"/>
      <c r="H3826" s="350"/>
      <c r="I3826" s="354"/>
      <c r="J3826" s="353"/>
      <c r="K3826" s="353"/>
      <c r="L3826" s="354"/>
      <c r="M3826" s="353"/>
      <c r="N3826" s="371"/>
      <c r="O3826" s="70"/>
      <c r="P3826" s="70"/>
      <c r="Q3826" s="135"/>
    </row>
    <row r="3827" spans="1:17" x14ac:dyDescent="0.2">
      <c r="A3827" s="363"/>
      <c r="B3827" s="348"/>
      <c r="C3827" s="372"/>
      <c r="D3827" s="350"/>
      <c r="E3827" s="350"/>
      <c r="F3827" s="351"/>
      <c r="G3827" s="350"/>
      <c r="H3827" s="350"/>
      <c r="I3827" s="354"/>
      <c r="J3827" s="353"/>
      <c r="K3827" s="353"/>
      <c r="L3827" s="354"/>
      <c r="M3827" s="353"/>
      <c r="N3827" s="371"/>
      <c r="O3827" s="70"/>
      <c r="P3827" s="70"/>
      <c r="Q3827" s="135"/>
    </row>
    <row r="3828" spans="1:17" x14ac:dyDescent="0.2">
      <c r="A3828" s="363"/>
      <c r="B3828" s="348"/>
      <c r="C3828" s="372"/>
      <c r="D3828" s="350"/>
      <c r="E3828" s="350"/>
      <c r="F3828" s="351"/>
      <c r="G3828" s="350"/>
      <c r="H3828" s="350"/>
      <c r="I3828" s="354"/>
      <c r="J3828" s="353"/>
      <c r="K3828" s="353"/>
      <c r="L3828" s="354"/>
      <c r="M3828" s="353"/>
      <c r="N3828" s="371"/>
      <c r="O3828" s="70"/>
      <c r="P3828" s="70"/>
      <c r="Q3828" s="135"/>
    </row>
    <row r="3829" spans="1:17" x14ac:dyDescent="0.2">
      <c r="A3829" s="363"/>
      <c r="B3829" s="348"/>
      <c r="C3829" s="372"/>
      <c r="D3829" s="350"/>
      <c r="E3829" s="350"/>
      <c r="F3829" s="351"/>
      <c r="G3829" s="350"/>
      <c r="H3829" s="350"/>
      <c r="I3829" s="354"/>
      <c r="J3829" s="353"/>
      <c r="K3829" s="353"/>
      <c r="L3829" s="354"/>
      <c r="M3829" s="353"/>
      <c r="N3829" s="371"/>
      <c r="O3829" s="70"/>
      <c r="P3829" s="70"/>
      <c r="Q3829" s="135"/>
    </row>
    <row r="3830" spans="1:17" x14ac:dyDescent="0.2">
      <c r="A3830" s="363"/>
      <c r="B3830" s="348"/>
      <c r="C3830" s="372"/>
      <c r="D3830" s="350"/>
      <c r="E3830" s="350"/>
      <c r="F3830" s="351"/>
      <c r="G3830" s="350"/>
      <c r="H3830" s="350"/>
      <c r="I3830" s="354"/>
      <c r="J3830" s="353"/>
      <c r="K3830" s="353"/>
      <c r="L3830" s="354"/>
      <c r="M3830" s="353"/>
      <c r="N3830" s="371"/>
      <c r="O3830" s="70"/>
      <c r="P3830" s="70"/>
      <c r="Q3830" s="135"/>
    </row>
    <row r="3831" spans="1:17" x14ac:dyDescent="0.2">
      <c r="A3831" s="363"/>
      <c r="B3831" s="348"/>
      <c r="C3831" s="372"/>
      <c r="D3831" s="350"/>
      <c r="E3831" s="350"/>
      <c r="F3831" s="351"/>
      <c r="G3831" s="350"/>
      <c r="H3831" s="350"/>
      <c r="I3831" s="354"/>
      <c r="J3831" s="353"/>
      <c r="K3831" s="353"/>
      <c r="L3831" s="354"/>
      <c r="M3831" s="353"/>
      <c r="N3831" s="371"/>
      <c r="O3831" s="70"/>
      <c r="P3831" s="70"/>
      <c r="Q3831" s="135"/>
    </row>
    <row r="3832" spans="1:17" x14ac:dyDescent="0.2">
      <c r="A3832" s="363"/>
      <c r="B3832" s="348"/>
      <c r="C3832" s="372"/>
      <c r="D3832" s="350"/>
      <c r="E3832" s="350"/>
      <c r="F3832" s="351"/>
      <c r="G3832" s="350"/>
      <c r="H3832" s="350"/>
      <c r="I3832" s="354"/>
      <c r="J3832" s="353"/>
      <c r="K3832" s="353"/>
      <c r="L3832" s="354"/>
      <c r="M3832" s="353"/>
      <c r="N3832" s="371"/>
      <c r="O3832" s="70"/>
      <c r="P3832" s="70"/>
      <c r="Q3832" s="135"/>
    </row>
    <row r="3833" spans="1:17" x14ac:dyDescent="0.2">
      <c r="A3833" s="363"/>
      <c r="B3833" s="348"/>
      <c r="C3833" s="372"/>
      <c r="D3833" s="350"/>
      <c r="E3833" s="350"/>
      <c r="F3833" s="351"/>
      <c r="G3833" s="350"/>
      <c r="H3833" s="350"/>
      <c r="I3833" s="354"/>
      <c r="J3833" s="353"/>
      <c r="K3833" s="353"/>
      <c r="L3833" s="354"/>
      <c r="M3833" s="353"/>
      <c r="N3833" s="371"/>
      <c r="O3833" s="70"/>
      <c r="P3833" s="70"/>
      <c r="Q3833" s="135"/>
    </row>
    <row r="3834" spans="1:17" x14ac:dyDescent="0.2">
      <c r="A3834" s="363"/>
      <c r="B3834" s="348"/>
      <c r="C3834" s="372"/>
      <c r="D3834" s="350"/>
      <c r="E3834" s="350"/>
      <c r="F3834" s="351"/>
      <c r="G3834" s="350"/>
      <c r="H3834" s="350"/>
      <c r="I3834" s="354"/>
      <c r="J3834" s="353"/>
      <c r="K3834" s="353"/>
      <c r="L3834" s="354"/>
      <c r="M3834" s="353"/>
      <c r="N3834" s="371"/>
      <c r="O3834" s="70"/>
      <c r="P3834" s="70"/>
      <c r="Q3834" s="135"/>
    </row>
    <row r="3835" spans="1:17" x14ac:dyDescent="0.2">
      <c r="A3835" s="363"/>
      <c r="B3835" s="348"/>
      <c r="C3835" s="372"/>
      <c r="D3835" s="350"/>
      <c r="E3835" s="350"/>
      <c r="F3835" s="351"/>
      <c r="G3835" s="350"/>
      <c r="H3835" s="350"/>
      <c r="I3835" s="354"/>
      <c r="J3835" s="353"/>
      <c r="K3835" s="353"/>
      <c r="L3835" s="354"/>
      <c r="M3835" s="353"/>
      <c r="N3835" s="371"/>
      <c r="O3835" s="70"/>
      <c r="P3835" s="70"/>
      <c r="Q3835" s="135"/>
    </row>
    <row r="3836" spans="1:17" x14ac:dyDescent="0.2">
      <c r="A3836" s="363"/>
      <c r="B3836" s="348"/>
      <c r="C3836" s="372"/>
      <c r="D3836" s="350"/>
      <c r="E3836" s="350"/>
      <c r="F3836" s="351"/>
      <c r="G3836" s="350"/>
      <c r="H3836" s="350"/>
      <c r="I3836" s="354"/>
      <c r="J3836" s="353"/>
      <c r="K3836" s="353"/>
      <c r="L3836" s="354"/>
      <c r="M3836" s="353"/>
      <c r="N3836" s="371"/>
      <c r="O3836" s="70"/>
      <c r="P3836" s="70"/>
      <c r="Q3836" s="135"/>
    </row>
    <row r="3837" spans="1:17" x14ac:dyDescent="0.2">
      <c r="A3837" s="363"/>
      <c r="B3837" s="348"/>
      <c r="C3837" s="372"/>
      <c r="D3837" s="350"/>
      <c r="E3837" s="350"/>
      <c r="F3837" s="351"/>
      <c r="G3837" s="350"/>
      <c r="H3837" s="350"/>
      <c r="I3837" s="354"/>
      <c r="J3837" s="353"/>
      <c r="K3837" s="353"/>
      <c r="L3837" s="354"/>
      <c r="M3837" s="353"/>
      <c r="N3837" s="371"/>
      <c r="O3837" s="70"/>
      <c r="P3837" s="70"/>
      <c r="Q3837" s="135"/>
    </row>
    <row r="3838" spans="1:17" x14ac:dyDescent="0.2">
      <c r="A3838" s="363"/>
      <c r="B3838" s="348"/>
      <c r="C3838" s="372"/>
      <c r="D3838" s="350"/>
      <c r="E3838" s="350"/>
      <c r="F3838" s="351"/>
      <c r="G3838" s="350"/>
      <c r="H3838" s="350"/>
      <c r="I3838" s="354"/>
      <c r="J3838" s="353"/>
      <c r="K3838" s="353"/>
      <c r="L3838" s="354"/>
      <c r="M3838" s="353"/>
      <c r="N3838" s="371"/>
      <c r="O3838" s="70"/>
      <c r="P3838" s="70"/>
      <c r="Q3838" s="135"/>
    </row>
    <row r="3839" spans="1:17" x14ac:dyDescent="0.2">
      <c r="A3839" s="363"/>
      <c r="B3839" s="348"/>
      <c r="C3839" s="372"/>
      <c r="D3839" s="350"/>
      <c r="E3839" s="350"/>
      <c r="F3839" s="351"/>
      <c r="G3839" s="350"/>
      <c r="H3839" s="350"/>
      <c r="I3839" s="354"/>
      <c r="J3839" s="353"/>
      <c r="K3839" s="353"/>
      <c r="L3839" s="354"/>
      <c r="M3839" s="353"/>
      <c r="N3839" s="371"/>
      <c r="O3839" s="70"/>
      <c r="P3839" s="70"/>
      <c r="Q3839" s="135"/>
    </row>
    <row r="3840" spans="1:17" x14ac:dyDescent="0.2">
      <c r="A3840" s="363"/>
      <c r="B3840" s="348"/>
      <c r="C3840" s="372"/>
      <c r="D3840" s="350"/>
      <c r="E3840" s="350"/>
      <c r="F3840" s="351"/>
      <c r="G3840" s="350"/>
      <c r="H3840" s="350"/>
      <c r="I3840" s="354"/>
      <c r="J3840" s="353"/>
      <c r="K3840" s="353"/>
      <c r="L3840" s="354"/>
      <c r="M3840" s="353"/>
      <c r="N3840" s="371"/>
      <c r="O3840" s="70"/>
      <c r="P3840" s="70"/>
      <c r="Q3840" s="135"/>
    </row>
    <row r="3841" spans="1:17" x14ac:dyDescent="0.2">
      <c r="A3841" s="363"/>
      <c r="B3841" s="348"/>
      <c r="C3841" s="372"/>
      <c r="D3841" s="350"/>
      <c r="E3841" s="350"/>
      <c r="F3841" s="351"/>
      <c r="G3841" s="350"/>
      <c r="H3841" s="350"/>
      <c r="I3841" s="354"/>
      <c r="J3841" s="353"/>
      <c r="K3841" s="353"/>
      <c r="L3841" s="354"/>
      <c r="M3841" s="353"/>
      <c r="N3841" s="371"/>
      <c r="O3841" s="70"/>
      <c r="P3841" s="70"/>
      <c r="Q3841" s="135"/>
    </row>
    <row r="3842" spans="1:17" x14ac:dyDescent="0.2">
      <c r="A3842" s="363"/>
      <c r="B3842" s="348"/>
      <c r="C3842" s="372"/>
      <c r="D3842" s="350"/>
      <c r="E3842" s="350"/>
      <c r="F3842" s="351"/>
      <c r="G3842" s="350"/>
      <c r="H3842" s="350"/>
      <c r="I3842" s="354"/>
      <c r="J3842" s="353"/>
      <c r="K3842" s="353"/>
      <c r="L3842" s="354"/>
      <c r="M3842" s="353"/>
      <c r="N3842" s="371"/>
      <c r="O3842" s="70"/>
      <c r="P3842" s="70"/>
      <c r="Q3842" s="135"/>
    </row>
    <row r="3843" spans="1:17" x14ac:dyDescent="0.2">
      <c r="A3843" s="363"/>
      <c r="B3843" s="348"/>
      <c r="C3843" s="372"/>
      <c r="D3843" s="350"/>
      <c r="E3843" s="350"/>
      <c r="F3843" s="351"/>
      <c r="G3843" s="350"/>
      <c r="H3843" s="350"/>
      <c r="I3843" s="354"/>
      <c r="J3843" s="353"/>
      <c r="K3843" s="353"/>
      <c r="L3843" s="354"/>
      <c r="M3843" s="353"/>
      <c r="N3843" s="371"/>
      <c r="O3843" s="70"/>
      <c r="P3843" s="70"/>
      <c r="Q3843" s="135"/>
    </row>
    <row r="3844" spans="1:17" x14ac:dyDescent="0.2">
      <c r="A3844" s="363"/>
      <c r="B3844" s="348"/>
      <c r="C3844" s="372"/>
      <c r="D3844" s="350"/>
      <c r="E3844" s="350"/>
      <c r="F3844" s="351"/>
      <c r="G3844" s="350"/>
      <c r="H3844" s="350"/>
      <c r="I3844" s="354"/>
      <c r="J3844" s="353"/>
      <c r="K3844" s="353"/>
      <c r="L3844" s="354"/>
      <c r="M3844" s="353"/>
      <c r="N3844" s="371"/>
      <c r="O3844" s="70"/>
      <c r="P3844" s="70"/>
      <c r="Q3844" s="135"/>
    </row>
    <row r="3845" spans="1:17" x14ac:dyDescent="0.2">
      <c r="A3845" s="363"/>
      <c r="B3845" s="348"/>
      <c r="C3845" s="372"/>
      <c r="D3845" s="350"/>
      <c r="E3845" s="350"/>
      <c r="F3845" s="351"/>
      <c r="G3845" s="350"/>
      <c r="H3845" s="350"/>
      <c r="I3845" s="354"/>
      <c r="J3845" s="353"/>
      <c r="K3845" s="353"/>
      <c r="L3845" s="354"/>
      <c r="M3845" s="353"/>
      <c r="N3845" s="371"/>
      <c r="O3845" s="70"/>
      <c r="P3845" s="70"/>
      <c r="Q3845" s="135"/>
    </row>
    <row r="3846" spans="1:17" x14ac:dyDescent="0.2">
      <c r="A3846" s="363"/>
      <c r="B3846" s="348"/>
      <c r="C3846" s="372"/>
      <c r="D3846" s="350"/>
      <c r="E3846" s="350"/>
      <c r="F3846" s="351"/>
      <c r="G3846" s="350"/>
      <c r="H3846" s="350"/>
      <c r="I3846" s="354"/>
      <c r="J3846" s="353"/>
      <c r="K3846" s="353"/>
      <c r="L3846" s="354"/>
      <c r="M3846" s="353"/>
      <c r="N3846" s="371"/>
      <c r="O3846" s="70"/>
      <c r="P3846" s="70"/>
      <c r="Q3846" s="135"/>
    </row>
    <row r="3847" spans="1:17" x14ac:dyDescent="0.2">
      <c r="A3847" s="363"/>
      <c r="B3847" s="348"/>
      <c r="C3847" s="372"/>
      <c r="D3847" s="350"/>
      <c r="E3847" s="350"/>
      <c r="F3847" s="351"/>
      <c r="G3847" s="350"/>
      <c r="H3847" s="350"/>
      <c r="I3847" s="354"/>
      <c r="J3847" s="353"/>
      <c r="K3847" s="353"/>
      <c r="L3847" s="354"/>
      <c r="M3847" s="353"/>
      <c r="N3847" s="371"/>
      <c r="O3847" s="70"/>
      <c r="P3847" s="70"/>
      <c r="Q3847" s="135"/>
    </row>
    <row r="3848" spans="1:17" x14ac:dyDescent="0.2">
      <c r="A3848" s="363"/>
      <c r="B3848" s="348"/>
      <c r="C3848" s="372"/>
      <c r="D3848" s="350"/>
      <c r="E3848" s="350"/>
      <c r="F3848" s="351"/>
      <c r="G3848" s="350"/>
      <c r="H3848" s="350"/>
      <c r="I3848" s="354"/>
      <c r="J3848" s="353"/>
      <c r="K3848" s="353"/>
      <c r="L3848" s="354"/>
      <c r="M3848" s="353"/>
      <c r="N3848" s="371"/>
      <c r="O3848" s="70"/>
      <c r="P3848" s="70"/>
      <c r="Q3848" s="135"/>
    </row>
    <row r="3849" spans="1:17" x14ac:dyDescent="0.2">
      <c r="A3849" s="363"/>
      <c r="B3849" s="348"/>
      <c r="C3849" s="372"/>
      <c r="D3849" s="350"/>
      <c r="E3849" s="350"/>
      <c r="F3849" s="351"/>
      <c r="G3849" s="350"/>
      <c r="H3849" s="350"/>
      <c r="I3849" s="354"/>
      <c r="J3849" s="353"/>
      <c r="K3849" s="353"/>
      <c r="L3849" s="354"/>
      <c r="M3849" s="353"/>
      <c r="N3849" s="371"/>
      <c r="O3849" s="70"/>
      <c r="P3849" s="70"/>
      <c r="Q3849" s="135"/>
    </row>
    <row r="3850" spans="1:17" x14ac:dyDescent="0.2">
      <c r="A3850" s="363"/>
      <c r="B3850" s="348"/>
      <c r="C3850" s="372"/>
      <c r="D3850" s="350"/>
      <c r="E3850" s="350"/>
      <c r="F3850" s="351"/>
      <c r="G3850" s="350"/>
      <c r="H3850" s="350"/>
      <c r="I3850" s="354"/>
      <c r="J3850" s="353"/>
      <c r="K3850" s="353"/>
      <c r="L3850" s="354"/>
      <c r="M3850" s="353"/>
      <c r="N3850" s="371"/>
      <c r="O3850" s="70"/>
      <c r="P3850" s="70"/>
      <c r="Q3850" s="135"/>
    </row>
    <row r="3851" spans="1:17" x14ac:dyDescent="0.2">
      <c r="A3851" s="363"/>
      <c r="B3851" s="348"/>
      <c r="C3851" s="372"/>
      <c r="D3851" s="350"/>
      <c r="E3851" s="350"/>
      <c r="F3851" s="351"/>
      <c r="G3851" s="350"/>
      <c r="H3851" s="350"/>
      <c r="I3851" s="354"/>
      <c r="J3851" s="353"/>
      <c r="K3851" s="353"/>
      <c r="L3851" s="354"/>
      <c r="M3851" s="353"/>
      <c r="N3851" s="371"/>
      <c r="O3851" s="70"/>
      <c r="P3851" s="70"/>
      <c r="Q3851" s="135"/>
    </row>
    <row r="3852" spans="1:17" x14ac:dyDescent="0.2">
      <c r="A3852" s="363"/>
      <c r="B3852" s="348"/>
      <c r="C3852" s="372"/>
      <c r="D3852" s="350"/>
      <c r="E3852" s="350"/>
      <c r="F3852" s="351"/>
      <c r="G3852" s="350"/>
      <c r="H3852" s="350"/>
      <c r="I3852" s="354"/>
      <c r="J3852" s="353"/>
      <c r="K3852" s="353"/>
      <c r="L3852" s="354"/>
      <c r="M3852" s="353"/>
      <c r="N3852" s="371"/>
      <c r="O3852" s="70"/>
      <c r="P3852" s="70"/>
      <c r="Q3852" s="135"/>
    </row>
    <row r="3853" spans="1:17" x14ac:dyDescent="0.2">
      <c r="A3853" s="363"/>
      <c r="B3853" s="348"/>
      <c r="C3853" s="372"/>
      <c r="D3853" s="350"/>
      <c r="E3853" s="350"/>
      <c r="F3853" s="351"/>
      <c r="G3853" s="350"/>
      <c r="H3853" s="350"/>
      <c r="I3853" s="354"/>
      <c r="J3853" s="353"/>
      <c r="K3853" s="353"/>
      <c r="L3853" s="354"/>
      <c r="M3853" s="353"/>
      <c r="N3853" s="371"/>
      <c r="O3853" s="70"/>
      <c r="P3853" s="70"/>
      <c r="Q3853" s="135"/>
    </row>
    <row r="3854" spans="1:17" x14ac:dyDescent="0.2">
      <c r="A3854" s="363"/>
      <c r="B3854" s="348"/>
      <c r="C3854" s="372"/>
      <c r="D3854" s="350"/>
      <c r="E3854" s="350"/>
      <c r="F3854" s="351"/>
      <c r="G3854" s="350"/>
      <c r="H3854" s="350"/>
      <c r="I3854" s="354"/>
      <c r="J3854" s="353"/>
      <c r="K3854" s="353"/>
      <c r="L3854" s="354"/>
      <c r="M3854" s="353"/>
      <c r="N3854" s="371"/>
      <c r="O3854" s="70"/>
      <c r="P3854" s="70"/>
      <c r="Q3854" s="135"/>
    </row>
    <row r="3855" spans="1:17" x14ac:dyDescent="0.2">
      <c r="A3855" s="363"/>
      <c r="B3855" s="348"/>
      <c r="C3855" s="372"/>
      <c r="D3855" s="350"/>
      <c r="E3855" s="350"/>
      <c r="F3855" s="351"/>
      <c r="G3855" s="350"/>
      <c r="H3855" s="350"/>
      <c r="I3855" s="354"/>
      <c r="J3855" s="353"/>
      <c r="K3855" s="353"/>
      <c r="L3855" s="354"/>
      <c r="M3855" s="353"/>
      <c r="N3855" s="371"/>
      <c r="O3855" s="70"/>
      <c r="P3855" s="70"/>
      <c r="Q3855" s="135"/>
    </row>
    <row r="3856" spans="1:17" x14ac:dyDescent="0.2">
      <c r="A3856" s="363"/>
      <c r="B3856" s="348"/>
      <c r="C3856" s="372"/>
      <c r="D3856" s="350"/>
      <c r="E3856" s="350"/>
      <c r="F3856" s="351"/>
      <c r="G3856" s="350"/>
      <c r="H3856" s="350"/>
      <c r="I3856" s="354"/>
      <c r="J3856" s="353"/>
      <c r="K3856" s="353"/>
      <c r="L3856" s="354"/>
      <c r="M3856" s="353"/>
      <c r="N3856" s="371"/>
      <c r="O3856" s="70"/>
      <c r="P3856" s="70"/>
      <c r="Q3856" s="135"/>
    </row>
    <row r="3857" spans="1:17" x14ac:dyDescent="0.2">
      <c r="A3857" s="363"/>
      <c r="B3857" s="348"/>
      <c r="C3857" s="372"/>
      <c r="D3857" s="350"/>
      <c r="E3857" s="350"/>
      <c r="F3857" s="351"/>
      <c r="G3857" s="350"/>
      <c r="H3857" s="350"/>
      <c r="I3857" s="354"/>
      <c r="J3857" s="353"/>
      <c r="K3857" s="353"/>
      <c r="L3857" s="354"/>
      <c r="M3857" s="353"/>
      <c r="N3857" s="371"/>
      <c r="O3857" s="70"/>
      <c r="P3857" s="70"/>
      <c r="Q3857" s="135"/>
    </row>
    <row r="3858" spans="1:17" x14ac:dyDescent="0.2">
      <c r="A3858" s="363"/>
      <c r="B3858" s="348"/>
      <c r="C3858" s="372"/>
      <c r="D3858" s="350"/>
      <c r="E3858" s="350"/>
      <c r="F3858" s="351"/>
      <c r="G3858" s="350"/>
      <c r="H3858" s="350"/>
      <c r="I3858" s="354"/>
      <c r="J3858" s="353"/>
      <c r="K3858" s="353"/>
      <c r="L3858" s="354"/>
      <c r="M3858" s="353"/>
      <c r="N3858" s="371"/>
      <c r="O3858" s="70"/>
      <c r="P3858" s="70"/>
      <c r="Q3858" s="135"/>
    </row>
    <row r="3859" spans="1:17" x14ac:dyDescent="0.2">
      <c r="A3859" s="363"/>
      <c r="B3859" s="348"/>
      <c r="C3859" s="372"/>
      <c r="D3859" s="350"/>
      <c r="E3859" s="350"/>
      <c r="F3859" s="351"/>
      <c r="G3859" s="350"/>
      <c r="H3859" s="350"/>
      <c r="I3859" s="354"/>
      <c r="J3859" s="353"/>
      <c r="K3859" s="353"/>
      <c r="L3859" s="354"/>
      <c r="M3859" s="353"/>
      <c r="N3859" s="371"/>
      <c r="O3859" s="70"/>
      <c r="P3859" s="70"/>
      <c r="Q3859" s="135"/>
    </row>
    <row r="3860" spans="1:17" x14ac:dyDescent="0.2">
      <c r="A3860" s="363"/>
      <c r="B3860" s="348"/>
      <c r="C3860" s="372"/>
      <c r="D3860" s="350"/>
      <c r="E3860" s="350"/>
      <c r="F3860" s="351"/>
      <c r="G3860" s="350"/>
      <c r="H3860" s="350"/>
      <c r="I3860" s="354"/>
      <c r="J3860" s="353"/>
      <c r="K3860" s="353"/>
      <c r="L3860" s="354"/>
      <c r="M3860" s="353"/>
      <c r="N3860" s="371"/>
      <c r="O3860" s="70"/>
      <c r="P3860" s="70"/>
      <c r="Q3860" s="135"/>
    </row>
    <row r="3861" spans="1:17" x14ac:dyDescent="0.2">
      <c r="A3861" s="363"/>
      <c r="B3861" s="348"/>
      <c r="C3861" s="372"/>
      <c r="D3861" s="350"/>
      <c r="E3861" s="350"/>
      <c r="F3861" s="351"/>
      <c r="G3861" s="350"/>
      <c r="H3861" s="350"/>
      <c r="I3861" s="354"/>
      <c r="J3861" s="353"/>
      <c r="K3861" s="353"/>
      <c r="L3861" s="354"/>
      <c r="M3861" s="353"/>
      <c r="N3861" s="371"/>
      <c r="O3861" s="70"/>
      <c r="P3861" s="70"/>
      <c r="Q3861" s="135"/>
    </row>
    <row r="3862" spans="1:17" x14ac:dyDescent="0.2">
      <c r="A3862" s="363"/>
      <c r="B3862" s="348"/>
      <c r="C3862" s="372"/>
      <c r="D3862" s="350"/>
      <c r="E3862" s="350"/>
      <c r="F3862" s="351"/>
      <c r="G3862" s="350"/>
      <c r="H3862" s="350"/>
      <c r="I3862" s="354"/>
      <c r="J3862" s="353"/>
      <c r="K3862" s="353"/>
      <c r="L3862" s="354"/>
      <c r="M3862" s="353"/>
      <c r="N3862" s="371"/>
      <c r="O3862" s="70"/>
      <c r="P3862" s="70"/>
      <c r="Q3862" s="135"/>
    </row>
    <row r="3863" spans="1:17" x14ac:dyDescent="0.2">
      <c r="A3863" s="363"/>
      <c r="B3863" s="348"/>
      <c r="C3863" s="372"/>
      <c r="D3863" s="350"/>
      <c r="E3863" s="350"/>
      <c r="F3863" s="351"/>
      <c r="G3863" s="350"/>
      <c r="H3863" s="350"/>
      <c r="I3863" s="354"/>
      <c r="J3863" s="353"/>
      <c r="K3863" s="353"/>
      <c r="L3863" s="354"/>
      <c r="M3863" s="353"/>
      <c r="N3863" s="371"/>
      <c r="O3863" s="70"/>
      <c r="P3863" s="70"/>
      <c r="Q3863" s="135"/>
    </row>
    <row r="3864" spans="1:17" x14ac:dyDescent="0.2">
      <c r="A3864" s="363"/>
      <c r="B3864" s="348"/>
      <c r="C3864" s="372"/>
      <c r="D3864" s="350"/>
      <c r="E3864" s="350"/>
      <c r="F3864" s="351"/>
      <c r="G3864" s="350"/>
      <c r="H3864" s="350"/>
      <c r="I3864" s="354"/>
      <c r="J3864" s="353"/>
      <c r="K3864" s="353"/>
      <c r="L3864" s="354"/>
      <c r="M3864" s="353"/>
      <c r="N3864" s="371"/>
      <c r="O3864" s="70"/>
      <c r="P3864" s="70"/>
      <c r="Q3864" s="135"/>
    </row>
    <row r="3865" spans="1:17" x14ac:dyDescent="0.2">
      <c r="A3865" s="363"/>
      <c r="B3865" s="348"/>
      <c r="C3865" s="372"/>
      <c r="D3865" s="350"/>
      <c r="E3865" s="350"/>
      <c r="F3865" s="351"/>
      <c r="G3865" s="350"/>
      <c r="H3865" s="350"/>
      <c r="I3865" s="354"/>
      <c r="J3865" s="353"/>
      <c r="K3865" s="353"/>
      <c r="L3865" s="354"/>
      <c r="M3865" s="353"/>
      <c r="N3865" s="371"/>
      <c r="O3865" s="70"/>
      <c r="P3865" s="70"/>
      <c r="Q3865" s="135"/>
    </row>
    <row r="3866" spans="1:17" x14ac:dyDescent="0.2">
      <c r="A3866" s="363"/>
      <c r="B3866" s="348"/>
      <c r="C3866" s="372"/>
      <c r="D3866" s="350"/>
      <c r="E3866" s="350"/>
      <c r="F3866" s="351"/>
      <c r="G3866" s="350"/>
      <c r="H3866" s="350"/>
      <c r="I3866" s="354"/>
      <c r="J3866" s="353"/>
      <c r="K3866" s="353"/>
      <c r="L3866" s="354"/>
      <c r="M3866" s="353"/>
      <c r="N3866" s="371"/>
      <c r="O3866" s="70"/>
      <c r="P3866" s="70"/>
      <c r="Q3866" s="135"/>
    </row>
    <row r="3867" spans="1:17" x14ac:dyDescent="0.2">
      <c r="A3867" s="363"/>
      <c r="B3867" s="348"/>
      <c r="C3867" s="372"/>
      <c r="D3867" s="350"/>
      <c r="E3867" s="350"/>
      <c r="F3867" s="351"/>
      <c r="G3867" s="350"/>
      <c r="H3867" s="350"/>
      <c r="I3867" s="354"/>
      <c r="J3867" s="353"/>
      <c r="K3867" s="353"/>
      <c r="L3867" s="354"/>
      <c r="M3867" s="353"/>
      <c r="N3867" s="371"/>
      <c r="O3867" s="70"/>
      <c r="P3867" s="70"/>
      <c r="Q3867" s="135"/>
    </row>
    <row r="3868" spans="1:17" x14ac:dyDescent="0.2">
      <c r="A3868" s="363"/>
      <c r="B3868" s="348"/>
      <c r="C3868" s="372"/>
      <c r="D3868" s="350"/>
      <c r="E3868" s="350"/>
      <c r="F3868" s="351"/>
      <c r="G3868" s="350"/>
      <c r="H3868" s="350"/>
      <c r="I3868" s="354"/>
      <c r="J3868" s="353"/>
      <c r="K3868" s="353"/>
      <c r="L3868" s="354"/>
      <c r="M3868" s="353"/>
      <c r="N3868" s="371"/>
      <c r="O3868" s="70"/>
      <c r="P3868" s="70"/>
      <c r="Q3868" s="135"/>
    </row>
    <row r="3869" spans="1:17" x14ac:dyDescent="0.2">
      <c r="A3869" s="363"/>
      <c r="B3869" s="348"/>
      <c r="C3869" s="372"/>
      <c r="D3869" s="350"/>
      <c r="E3869" s="350"/>
      <c r="F3869" s="351"/>
      <c r="G3869" s="350"/>
      <c r="H3869" s="350"/>
      <c r="I3869" s="354"/>
      <c r="J3869" s="353"/>
      <c r="K3869" s="353"/>
      <c r="L3869" s="354"/>
      <c r="M3869" s="353"/>
      <c r="N3869" s="371"/>
      <c r="O3869" s="70"/>
      <c r="P3869" s="70"/>
      <c r="Q3869" s="135"/>
    </row>
    <row r="3870" spans="1:17" x14ac:dyDescent="0.2">
      <c r="A3870" s="363"/>
      <c r="B3870" s="348"/>
      <c r="C3870" s="372"/>
      <c r="D3870" s="350"/>
      <c r="E3870" s="350"/>
      <c r="F3870" s="351"/>
      <c r="G3870" s="350"/>
      <c r="H3870" s="350"/>
      <c r="I3870" s="354"/>
      <c r="J3870" s="353"/>
      <c r="K3870" s="353"/>
      <c r="L3870" s="354"/>
      <c r="M3870" s="353"/>
      <c r="N3870" s="371"/>
      <c r="O3870" s="70"/>
      <c r="P3870" s="70"/>
      <c r="Q3870" s="135"/>
    </row>
    <row r="3871" spans="1:17" x14ac:dyDescent="0.2">
      <c r="A3871" s="363"/>
      <c r="B3871" s="348"/>
      <c r="C3871" s="372"/>
      <c r="D3871" s="350"/>
      <c r="E3871" s="350"/>
      <c r="F3871" s="351"/>
      <c r="G3871" s="350"/>
      <c r="H3871" s="350"/>
      <c r="I3871" s="354"/>
      <c r="J3871" s="353"/>
      <c r="K3871" s="353"/>
      <c r="L3871" s="354"/>
      <c r="M3871" s="353"/>
      <c r="N3871" s="371"/>
      <c r="O3871" s="70"/>
      <c r="P3871" s="70"/>
      <c r="Q3871" s="135"/>
    </row>
    <row r="3872" spans="1:17" x14ac:dyDescent="0.2">
      <c r="A3872" s="363"/>
      <c r="B3872" s="348"/>
      <c r="C3872" s="372"/>
      <c r="D3872" s="350"/>
      <c r="E3872" s="350"/>
      <c r="F3872" s="351"/>
      <c r="G3872" s="350"/>
      <c r="H3872" s="350"/>
      <c r="I3872" s="354"/>
      <c r="J3872" s="353"/>
      <c r="K3872" s="353"/>
      <c r="L3872" s="354"/>
      <c r="M3872" s="353"/>
      <c r="N3872" s="371"/>
      <c r="O3872" s="70"/>
      <c r="P3872" s="70"/>
      <c r="Q3872" s="135"/>
    </row>
    <row r="3873" spans="1:17" x14ac:dyDescent="0.2">
      <c r="A3873" s="363"/>
      <c r="B3873" s="348"/>
      <c r="C3873" s="372"/>
      <c r="D3873" s="350"/>
      <c r="E3873" s="350"/>
      <c r="F3873" s="351"/>
      <c r="G3873" s="350"/>
      <c r="H3873" s="350"/>
      <c r="I3873" s="354"/>
      <c r="J3873" s="353"/>
      <c r="K3873" s="353"/>
      <c r="L3873" s="354"/>
      <c r="M3873" s="353"/>
      <c r="N3873" s="371"/>
      <c r="O3873" s="70"/>
      <c r="P3873" s="70"/>
      <c r="Q3873" s="135"/>
    </row>
    <row r="3874" spans="1:17" x14ac:dyDescent="0.2">
      <c r="A3874" s="363"/>
      <c r="B3874" s="348"/>
      <c r="C3874" s="372"/>
      <c r="D3874" s="350"/>
      <c r="E3874" s="350"/>
      <c r="F3874" s="351"/>
      <c r="G3874" s="350"/>
      <c r="H3874" s="350"/>
      <c r="I3874" s="354"/>
      <c r="J3874" s="353"/>
      <c r="K3874" s="353"/>
      <c r="L3874" s="354"/>
      <c r="M3874" s="353"/>
      <c r="N3874" s="371"/>
      <c r="O3874" s="70"/>
      <c r="P3874" s="70"/>
      <c r="Q3874" s="135"/>
    </row>
    <row r="3875" spans="1:17" x14ac:dyDescent="0.2">
      <c r="A3875" s="363"/>
      <c r="B3875" s="348"/>
      <c r="C3875" s="372"/>
      <c r="D3875" s="350"/>
      <c r="E3875" s="350"/>
      <c r="F3875" s="351"/>
      <c r="G3875" s="350"/>
      <c r="H3875" s="350"/>
      <c r="I3875" s="354"/>
      <c r="J3875" s="353"/>
      <c r="K3875" s="353"/>
      <c r="L3875" s="354"/>
      <c r="M3875" s="353"/>
      <c r="N3875" s="371"/>
      <c r="O3875" s="70"/>
      <c r="P3875" s="70"/>
      <c r="Q3875" s="135"/>
    </row>
    <row r="3876" spans="1:17" x14ac:dyDescent="0.2">
      <c r="A3876" s="363"/>
      <c r="B3876" s="348"/>
      <c r="C3876" s="372"/>
      <c r="D3876" s="350"/>
      <c r="E3876" s="350"/>
      <c r="F3876" s="351"/>
      <c r="G3876" s="350"/>
      <c r="H3876" s="350"/>
      <c r="I3876" s="354"/>
      <c r="J3876" s="353"/>
      <c r="K3876" s="353"/>
      <c r="L3876" s="354"/>
      <c r="M3876" s="353"/>
      <c r="N3876" s="371"/>
      <c r="O3876" s="70"/>
      <c r="P3876" s="70"/>
      <c r="Q3876" s="135"/>
    </row>
    <row r="3877" spans="1:17" x14ac:dyDescent="0.2">
      <c r="A3877" s="363"/>
      <c r="B3877" s="348"/>
      <c r="C3877" s="372"/>
      <c r="D3877" s="350"/>
      <c r="E3877" s="350"/>
      <c r="F3877" s="351"/>
      <c r="G3877" s="350"/>
      <c r="H3877" s="350"/>
      <c r="I3877" s="354"/>
      <c r="J3877" s="353"/>
      <c r="K3877" s="353"/>
      <c r="L3877" s="354"/>
      <c r="M3877" s="353"/>
      <c r="N3877" s="371"/>
      <c r="O3877" s="70"/>
      <c r="P3877" s="70"/>
      <c r="Q3877" s="135"/>
    </row>
    <row r="3878" spans="1:17" x14ac:dyDescent="0.2">
      <c r="A3878" s="363"/>
      <c r="B3878" s="348"/>
      <c r="C3878" s="372"/>
      <c r="D3878" s="350"/>
      <c r="E3878" s="350"/>
      <c r="F3878" s="351"/>
      <c r="G3878" s="350"/>
      <c r="H3878" s="350"/>
      <c r="I3878" s="354"/>
      <c r="J3878" s="353"/>
      <c r="K3878" s="353"/>
      <c r="L3878" s="354"/>
      <c r="M3878" s="353"/>
      <c r="N3878" s="371"/>
      <c r="O3878" s="70"/>
      <c r="P3878" s="70"/>
      <c r="Q3878" s="135"/>
    </row>
    <row r="3879" spans="1:17" x14ac:dyDescent="0.2">
      <c r="A3879" s="363"/>
      <c r="B3879" s="348"/>
      <c r="C3879" s="372"/>
      <c r="D3879" s="350"/>
      <c r="E3879" s="350"/>
      <c r="F3879" s="351"/>
      <c r="G3879" s="350"/>
      <c r="H3879" s="350"/>
      <c r="I3879" s="354"/>
      <c r="J3879" s="353"/>
      <c r="K3879" s="353"/>
      <c r="L3879" s="354"/>
      <c r="M3879" s="353"/>
      <c r="N3879" s="371"/>
      <c r="O3879" s="70"/>
      <c r="P3879" s="70"/>
      <c r="Q3879" s="135"/>
    </row>
    <row r="3880" spans="1:17" x14ac:dyDescent="0.2">
      <c r="A3880" s="363"/>
      <c r="B3880" s="348"/>
      <c r="C3880" s="372"/>
      <c r="D3880" s="350"/>
      <c r="E3880" s="350"/>
      <c r="F3880" s="351"/>
      <c r="G3880" s="350"/>
      <c r="H3880" s="350"/>
      <c r="I3880" s="354"/>
      <c r="J3880" s="353"/>
      <c r="K3880" s="353"/>
      <c r="L3880" s="354"/>
      <c r="M3880" s="353"/>
      <c r="N3880" s="371"/>
      <c r="O3880" s="70"/>
      <c r="P3880" s="70"/>
      <c r="Q3880" s="135"/>
    </row>
    <row r="3881" spans="1:17" x14ac:dyDescent="0.2">
      <c r="A3881" s="363"/>
      <c r="B3881" s="348"/>
      <c r="C3881" s="372"/>
      <c r="D3881" s="350"/>
      <c r="E3881" s="350"/>
      <c r="F3881" s="351"/>
      <c r="G3881" s="350"/>
      <c r="H3881" s="350"/>
      <c r="I3881" s="354"/>
      <c r="J3881" s="353"/>
      <c r="K3881" s="353"/>
      <c r="L3881" s="354"/>
      <c r="M3881" s="353"/>
      <c r="N3881" s="371"/>
      <c r="O3881" s="70"/>
      <c r="P3881" s="70"/>
      <c r="Q3881" s="135"/>
    </row>
    <row r="3882" spans="1:17" x14ac:dyDescent="0.2">
      <c r="A3882" s="363"/>
      <c r="B3882" s="348"/>
      <c r="C3882" s="372"/>
      <c r="D3882" s="350"/>
      <c r="E3882" s="350"/>
      <c r="F3882" s="351"/>
      <c r="G3882" s="350"/>
      <c r="H3882" s="350"/>
      <c r="I3882" s="354"/>
      <c r="J3882" s="353"/>
      <c r="K3882" s="353"/>
      <c r="L3882" s="354"/>
      <c r="M3882" s="353"/>
      <c r="N3882" s="371"/>
      <c r="O3882" s="70"/>
      <c r="P3882" s="70"/>
      <c r="Q3882" s="135"/>
    </row>
    <row r="3883" spans="1:17" x14ac:dyDescent="0.2">
      <c r="A3883" s="363"/>
      <c r="B3883" s="348"/>
      <c r="C3883" s="372"/>
      <c r="D3883" s="350"/>
      <c r="E3883" s="350"/>
      <c r="F3883" s="351"/>
      <c r="G3883" s="350"/>
      <c r="H3883" s="350"/>
      <c r="I3883" s="354"/>
      <c r="J3883" s="353"/>
      <c r="K3883" s="353"/>
      <c r="L3883" s="354"/>
      <c r="M3883" s="353"/>
      <c r="N3883" s="371"/>
      <c r="O3883" s="70"/>
      <c r="P3883" s="70"/>
      <c r="Q3883" s="135"/>
    </row>
    <row r="3884" spans="1:17" x14ac:dyDescent="0.2">
      <c r="A3884" s="363"/>
      <c r="B3884" s="348"/>
      <c r="C3884" s="372"/>
      <c r="D3884" s="350"/>
      <c r="E3884" s="350"/>
      <c r="F3884" s="351"/>
      <c r="G3884" s="350"/>
      <c r="H3884" s="350"/>
      <c r="I3884" s="354"/>
      <c r="J3884" s="353"/>
      <c r="K3884" s="353"/>
      <c r="L3884" s="354"/>
      <c r="M3884" s="353"/>
      <c r="N3884" s="371"/>
      <c r="O3884" s="70"/>
      <c r="P3884" s="70"/>
      <c r="Q3884" s="135"/>
    </row>
    <row r="3885" spans="1:17" x14ac:dyDescent="0.2">
      <c r="A3885" s="363"/>
      <c r="B3885" s="348"/>
      <c r="C3885" s="372"/>
      <c r="D3885" s="350"/>
      <c r="E3885" s="350"/>
      <c r="F3885" s="351"/>
      <c r="G3885" s="350"/>
      <c r="H3885" s="350"/>
      <c r="I3885" s="354"/>
      <c r="J3885" s="353"/>
      <c r="K3885" s="353"/>
      <c r="L3885" s="354"/>
      <c r="M3885" s="353"/>
      <c r="N3885" s="371"/>
      <c r="O3885" s="70"/>
      <c r="P3885" s="70"/>
      <c r="Q3885" s="135"/>
    </row>
    <row r="3886" spans="1:17" x14ac:dyDescent="0.2">
      <c r="A3886" s="363"/>
      <c r="B3886" s="348"/>
      <c r="C3886" s="372"/>
      <c r="D3886" s="350"/>
      <c r="E3886" s="350"/>
      <c r="F3886" s="351"/>
      <c r="G3886" s="350"/>
      <c r="H3886" s="350"/>
      <c r="I3886" s="354"/>
      <c r="J3886" s="353"/>
      <c r="K3886" s="353"/>
      <c r="L3886" s="354"/>
      <c r="M3886" s="353"/>
      <c r="N3886" s="371"/>
      <c r="O3886" s="70"/>
      <c r="P3886" s="70"/>
      <c r="Q3886" s="135"/>
    </row>
    <row r="3887" spans="1:17" x14ac:dyDescent="0.2">
      <c r="A3887" s="363"/>
      <c r="B3887" s="348"/>
      <c r="C3887" s="372"/>
      <c r="D3887" s="350"/>
      <c r="E3887" s="350"/>
      <c r="F3887" s="351"/>
      <c r="G3887" s="350"/>
      <c r="H3887" s="350"/>
      <c r="I3887" s="354"/>
      <c r="J3887" s="353"/>
      <c r="K3887" s="353"/>
      <c r="L3887" s="354"/>
      <c r="M3887" s="353"/>
      <c r="N3887" s="371"/>
      <c r="O3887" s="70"/>
      <c r="P3887" s="70"/>
      <c r="Q3887" s="135"/>
    </row>
    <row r="3888" spans="1:17" x14ac:dyDescent="0.2">
      <c r="A3888" s="363"/>
      <c r="B3888" s="348"/>
      <c r="C3888" s="372"/>
      <c r="D3888" s="350"/>
      <c r="E3888" s="350"/>
      <c r="F3888" s="351"/>
      <c r="G3888" s="350"/>
      <c r="H3888" s="350"/>
      <c r="I3888" s="354"/>
      <c r="J3888" s="353"/>
      <c r="K3888" s="353"/>
      <c r="L3888" s="354"/>
      <c r="M3888" s="353"/>
      <c r="N3888" s="371"/>
      <c r="O3888" s="70"/>
      <c r="P3888" s="70"/>
      <c r="Q3888" s="135"/>
    </row>
    <row r="3889" spans="1:17" x14ac:dyDescent="0.2">
      <c r="A3889" s="363"/>
      <c r="B3889" s="348"/>
      <c r="C3889" s="372"/>
      <c r="D3889" s="350"/>
      <c r="E3889" s="350"/>
      <c r="F3889" s="351"/>
      <c r="G3889" s="350"/>
      <c r="H3889" s="350"/>
      <c r="I3889" s="354"/>
      <c r="J3889" s="353"/>
      <c r="K3889" s="353"/>
      <c r="L3889" s="354"/>
      <c r="M3889" s="353"/>
      <c r="N3889" s="371"/>
      <c r="O3889" s="70"/>
      <c r="P3889" s="70"/>
      <c r="Q3889" s="135"/>
    </row>
    <row r="3890" spans="1:17" x14ac:dyDescent="0.2">
      <c r="A3890" s="363"/>
      <c r="B3890" s="348"/>
      <c r="C3890" s="372"/>
      <c r="D3890" s="350"/>
      <c r="E3890" s="350"/>
      <c r="F3890" s="351"/>
      <c r="G3890" s="350"/>
      <c r="H3890" s="350"/>
      <c r="I3890" s="354"/>
      <c r="J3890" s="353"/>
      <c r="K3890" s="353"/>
      <c r="L3890" s="354"/>
      <c r="M3890" s="353"/>
      <c r="N3890" s="371"/>
      <c r="O3890" s="70"/>
      <c r="P3890" s="70"/>
      <c r="Q3890" s="135"/>
    </row>
    <row r="3891" spans="1:17" x14ac:dyDescent="0.2">
      <c r="A3891" s="363"/>
      <c r="B3891" s="348"/>
      <c r="C3891" s="372"/>
      <c r="D3891" s="350"/>
      <c r="E3891" s="350"/>
      <c r="F3891" s="351"/>
      <c r="G3891" s="350"/>
      <c r="H3891" s="350"/>
      <c r="I3891" s="354"/>
      <c r="J3891" s="353"/>
      <c r="K3891" s="353"/>
      <c r="L3891" s="354"/>
      <c r="M3891" s="353"/>
      <c r="N3891" s="371"/>
      <c r="O3891" s="70"/>
      <c r="P3891" s="70"/>
      <c r="Q3891" s="135"/>
    </row>
    <row r="3892" spans="1:17" x14ac:dyDescent="0.2">
      <c r="A3892" s="363"/>
      <c r="B3892" s="348"/>
      <c r="C3892" s="372"/>
      <c r="D3892" s="350"/>
      <c r="E3892" s="350"/>
      <c r="F3892" s="351"/>
      <c r="G3892" s="350"/>
      <c r="H3892" s="350"/>
      <c r="I3892" s="354"/>
      <c r="J3892" s="353"/>
      <c r="K3892" s="353"/>
      <c r="L3892" s="354"/>
      <c r="M3892" s="353"/>
      <c r="N3892" s="371"/>
      <c r="O3892" s="70"/>
      <c r="P3892" s="70"/>
      <c r="Q3892" s="135"/>
    </row>
    <row r="3893" spans="1:17" x14ac:dyDescent="0.2">
      <c r="A3893" s="363"/>
      <c r="B3893" s="348"/>
      <c r="C3893" s="372"/>
      <c r="D3893" s="350"/>
      <c r="E3893" s="350"/>
      <c r="F3893" s="351"/>
      <c r="G3893" s="350"/>
      <c r="H3893" s="350"/>
      <c r="I3893" s="354"/>
      <c r="J3893" s="353"/>
      <c r="K3893" s="353"/>
      <c r="L3893" s="354"/>
      <c r="M3893" s="353"/>
      <c r="N3893" s="371"/>
      <c r="O3893" s="70"/>
      <c r="P3893" s="70"/>
      <c r="Q3893" s="135"/>
    </row>
    <row r="3894" spans="1:17" x14ac:dyDescent="0.2">
      <c r="A3894" s="363"/>
      <c r="B3894" s="348"/>
      <c r="C3894" s="372"/>
      <c r="D3894" s="350"/>
      <c r="E3894" s="350"/>
      <c r="F3894" s="351"/>
      <c r="G3894" s="350"/>
      <c r="H3894" s="350"/>
      <c r="I3894" s="354"/>
      <c r="J3894" s="353"/>
      <c r="K3894" s="353"/>
      <c r="L3894" s="354"/>
      <c r="M3894" s="353"/>
      <c r="N3894" s="371"/>
      <c r="O3894" s="70"/>
      <c r="P3894" s="70"/>
      <c r="Q3894" s="135"/>
    </row>
    <row r="3895" spans="1:17" x14ac:dyDescent="0.2">
      <c r="A3895" s="363"/>
      <c r="B3895" s="348"/>
      <c r="C3895" s="372"/>
      <c r="D3895" s="350"/>
      <c r="E3895" s="350"/>
      <c r="F3895" s="351"/>
      <c r="G3895" s="350"/>
      <c r="H3895" s="350"/>
      <c r="I3895" s="354"/>
      <c r="J3895" s="353"/>
      <c r="K3895" s="353"/>
      <c r="L3895" s="354"/>
      <c r="M3895" s="353"/>
      <c r="N3895" s="371"/>
      <c r="O3895" s="70"/>
      <c r="P3895" s="70"/>
      <c r="Q3895" s="135"/>
    </row>
    <row r="3896" spans="1:17" x14ac:dyDescent="0.2">
      <c r="A3896" s="363"/>
      <c r="B3896" s="348"/>
      <c r="C3896" s="372"/>
      <c r="D3896" s="350"/>
      <c r="E3896" s="350"/>
      <c r="F3896" s="351"/>
      <c r="G3896" s="350"/>
      <c r="H3896" s="350"/>
      <c r="I3896" s="354"/>
      <c r="J3896" s="353"/>
      <c r="K3896" s="353"/>
      <c r="L3896" s="354"/>
      <c r="M3896" s="353"/>
      <c r="N3896" s="371"/>
      <c r="O3896" s="70"/>
      <c r="P3896" s="70"/>
      <c r="Q3896" s="135"/>
    </row>
    <row r="3897" spans="1:17" x14ac:dyDescent="0.2">
      <c r="A3897" s="363"/>
      <c r="B3897" s="348"/>
      <c r="C3897" s="372"/>
      <c r="D3897" s="350"/>
      <c r="E3897" s="350"/>
      <c r="F3897" s="351"/>
      <c r="G3897" s="350"/>
      <c r="H3897" s="350"/>
      <c r="I3897" s="354"/>
      <c r="J3897" s="353"/>
      <c r="K3897" s="353"/>
      <c r="L3897" s="354"/>
      <c r="M3897" s="353"/>
      <c r="N3897" s="371"/>
      <c r="O3897" s="70"/>
      <c r="P3897" s="70"/>
      <c r="Q3897" s="135"/>
    </row>
    <row r="3898" spans="1:17" x14ac:dyDescent="0.2">
      <c r="A3898" s="363"/>
      <c r="B3898" s="348"/>
      <c r="C3898" s="372"/>
      <c r="D3898" s="350"/>
      <c r="E3898" s="350"/>
      <c r="F3898" s="351"/>
      <c r="G3898" s="350"/>
      <c r="H3898" s="350"/>
      <c r="I3898" s="354"/>
      <c r="J3898" s="353"/>
      <c r="K3898" s="353"/>
      <c r="L3898" s="354"/>
      <c r="M3898" s="353"/>
      <c r="N3898" s="371"/>
      <c r="O3898" s="70"/>
      <c r="P3898" s="70"/>
      <c r="Q3898" s="135"/>
    </row>
    <row r="3899" spans="1:17" x14ac:dyDescent="0.2">
      <c r="A3899" s="363"/>
      <c r="B3899" s="348"/>
      <c r="C3899" s="372"/>
      <c r="D3899" s="350"/>
      <c r="E3899" s="350"/>
      <c r="F3899" s="351"/>
      <c r="G3899" s="350"/>
      <c r="H3899" s="350"/>
      <c r="I3899" s="354"/>
      <c r="J3899" s="353"/>
      <c r="K3899" s="353"/>
      <c r="L3899" s="354"/>
      <c r="M3899" s="353"/>
      <c r="N3899" s="371"/>
      <c r="O3899" s="70"/>
      <c r="P3899" s="70"/>
      <c r="Q3899" s="135"/>
    </row>
    <row r="3900" spans="1:17" x14ac:dyDescent="0.2">
      <c r="A3900" s="363"/>
      <c r="B3900" s="348"/>
      <c r="C3900" s="372"/>
      <c r="D3900" s="350"/>
      <c r="E3900" s="350"/>
      <c r="F3900" s="351"/>
      <c r="G3900" s="350"/>
      <c r="H3900" s="350"/>
      <c r="I3900" s="354"/>
      <c r="J3900" s="353"/>
      <c r="K3900" s="353"/>
      <c r="L3900" s="354"/>
      <c r="M3900" s="353"/>
      <c r="N3900" s="371"/>
      <c r="O3900" s="70"/>
      <c r="P3900" s="70"/>
      <c r="Q3900" s="135"/>
    </row>
    <row r="3901" spans="1:17" x14ac:dyDescent="0.2">
      <c r="A3901" s="363"/>
      <c r="B3901" s="348"/>
      <c r="C3901" s="372"/>
      <c r="D3901" s="350"/>
      <c r="E3901" s="350"/>
      <c r="F3901" s="351"/>
      <c r="G3901" s="350"/>
      <c r="H3901" s="350"/>
      <c r="I3901" s="354"/>
      <c r="J3901" s="353"/>
      <c r="K3901" s="353"/>
      <c r="L3901" s="354"/>
      <c r="M3901" s="353"/>
      <c r="N3901" s="371"/>
      <c r="O3901" s="70"/>
      <c r="P3901" s="70"/>
      <c r="Q3901" s="135"/>
    </row>
    <row r="3902" spans="1:17" x14ac:dyDescent="0.2">
      <c r="A3902" s="363"/>
      <c r="B3902" s="348"/>
      <c r="C3902" s="372"/>
      <c r="D3902" s="350"/>
      <c r="E3902" s="350"/>
      <c r="F3902" s="351"/>
      <c r="G3902" s="350"/>
      <c r="H3902" s="350"/>
      <c r="I3902" s="354"/>
      <c r="J3902" s="353"/>
      <c r="K3902" s="353"/>
      <c r="L3902" s="354"/>
      <c r="M3902" s="353"/>
      <c r="N3902" s="371"/>
      <c r="O3902" s="70"/>
      <c r="P3902" s="70"/>
      <c r="Q3902" s="135"/>
    </row>
    <row r="3903" spans="1:17" x14ac:dyDescent="0.2">
      <c r="A3903" s="363"/>
      <c r="B3903" s="348"/>
      <c r="C3903" s="372"/>
      <c r="D3903" s="350"/>
      <c r="E3903" s="350"/>
      <c r="F3903" s="351"/>
      <c r="G3903" s="350"/>
      <c r="H3903" s="350"/>
      <c r="I3903" s="354"/>
      <c r="J3903" s="353"/>
      <c r="K3903" s="353"/>
      <c r="L3903" s="354"/>
      <c r="M3903" s="353"/>
      <c r="N3903" s="371"/>
      <c r="O3903" s="70"/>
      <c r="P3903" s="70"/>
      <c r="Q3903" s="135"/>
    </row>
    <row r="3904" spans="1:17" x14ac:dyDescent="0.2">
      <c r="A3904" s="363"/>
      <c r="B3904" s="348"/>
      <c r="C3904" s="372"/>
      <c r="D3904" s="350"/>
      <c r="E3904" s="350"/>
      <c r="F3904" s="351"/>
      <c r="G3904" s="350"/>
      <c r="H3904" s="350"/>
      <c r="I3904" s="354"/>
      <c r="J3904" s="353"/>
      <c r="K3904" s="353"/>
      <c r="L3904" s="354"/>
      <c r="M3904" s="353"/>
      <c r="N3904" s="371"/>
      <c r="O3904" s="70"/>
      <c r="P3904" s="70"/>
      <c r="Q3904" s="135"/>
    </row>
    <row r="3905" spans="1:17" x14ac:dyDescent="0.2">
      <c r="A3905" s="363"/>
      <c r="B3905" s="348"/>
      <c r="C3905" s="372"/>
      <c r="D3905" s="350"/>
      <c r="E3905" s="350"/>
      <c r="F3905" s="351"/>
      <c r="G3905" s="350"/>
      <c r="H3905" s="350"/>
      <c r="I3905" s="354"/>
      <c r="J3905" s="353"/>
      <c r="K3905" s="353"/>
      <c r="L3905" s="354"/>
      <c r="M3905" s="353"/>
      <c r="N3905" s="371"/>
      <c r="O3905" s="70"/>
      <c r="P3905" s="70"/>
      <c r="Q3905" s="135"/>
    </row>
    <row r="3906" spans="1:17" x14ac:dyDescent="0.2">
      <c r="A3906" s="363"/>
      <c r="B3906" s="348"/>
      <c r="C3906" s="372"/>
      <c r="D3906" s="350"/>
      <c r="E3906" s="350"/>
      <c r="F3906" s="351"/>
      <c r="G3906" s="350"/>
      <c r="H3906" s="350"/>
      <c r="I3906" s="354"/>
      <c r="J3906" s="353"/>
      <c r="K3906" s="353"/>
      <c r="L3906" s="354"/>
      <c r="M3906" s="353"/>
      <c r="N3906" s="371"/>
      <c r="O3906" s="70"/>
      <c r="P3906" s="70"/>
      <c r="Q3906" s="135"/>
    </row>
    <row r="3907" spans="1:17" x14ac:dyDescent="0.2">
      <c r="A3907" s="363"/>
      <c r="B3907" s="348"/>
      <c r="C3907" s="372"/>
      <c r="D3907" s="350"/>
      <c r="E3907" s="350"/>
      <c r="F3907" s="351"/>
      <c r="G3907" s="350"/>
      <c r="H3907" s="350"/>
      <c r="I3907" s="354"/>
      <c r="J3907" s="353"/>
      <c r="K3907" s="353"/>
      <c r="L3907" s="354"/>
      <c r="M3907" s="353"/>
      <c r="N3907" s="371"/>
      <c r="O3907" s="70"/>
      <c r="P3907" s="70"/>
      <c r="Q3907" s="135"/>
    </row>
    <row r="3908" spans="1:17" x14ac:dyDescent="0.2">
      <c r="A3908" s="363"/>
      <c r="B3908" s="348"/>
      <c r="C3908" s="372"/>
      <c r="D3908" s="350"/>
      <c r="E3908" s="350"/>
      <c r="F3908" s="351"/>
      <c r="G3908" s="350"/>
      <c r="H3908" s="350"/>
      <c r="I3908" s="354"/>
      <c r="J3908" s="353"/>
      <c r="K3908" s="353"/>
      <c r="L3908" s="354"/>
      <c r="M3908" s="353"/>
      <c r="N3908" s="371"/>
      <c r="O3908" s="70"/>
      <c r="P3908" s="70"/>
      <c r="Q3908" s="135"/>
    </row>
    <row r="3909" spans="1:17" x14ac:dyDescent="0.2">
      <c r="A3909" s="363"/>
      <c r="B3909" s="348"/>
      <c r="C3909" s="372"/>
      <c r="D3909" s="350"/>
      <c r="E3909" s="350"/>
      <c r="F3909" s="351"/>
      <c r="G3909" s="350"/>
      <c r="H3909" s="350"/>
      <c r="I3909" s="354"/>
      <c r="J3909" s="353"/>
      <c r="K3909" s="353"/>
      <c r="L3909" s="354"/>
      <c r="M3909" s="353"/>
      <c r="N3909" s="371"/>
      <c r="O3909" s="70"/>
      <c r="P3909" s="70"/>
      <c r="Q3909" s="135"/>
    </row>
    <row r="3910" spans="1:17" x14ac:dyDescent="0.2">
      <c r="A3910" s="363"/>
      <c r="B3910" s="348"/>
      <c r="C3910" s="372"/>
      <c r="D3910" s="350"/>
      <c r="E3910" s="350"/>
      <c r="F3910" s="351"/>
      <c r="G3910" s="350"/>
      <c r="H3910" s="350"/>
      <c r="I3910" s="354"/>
      <c r="J3910" s="353"/>
      <c r="K3910" s="353"/>
      <c r="L3910" s="354"/>
      <c r="M3910" s="353"/>
      <c r="N3910" s="371"/>
      <c r="O3910" s="70"/>
      <c r="P3910" s="70"/>
      <c r="Q3910" s="135"/>
    </row>
    <row r="3911" spans="1:17" x14ac:dyDescent="0.2">
      <c r="A3911" s="363"/>
      <c r="B3911" s="348"/>
      <c r="C3911" s="372"/>
      <c r="D3911" s="350"/>
      <c r="E3911" s="350"/>
      <c r="F3911" s="351"/>
      <c r="G3911" s="350"/>
      <c r="H3911" s="350"/>
      <c r="I3911" s="354"/>
      <c r="J3911" s="353"/>
      <c r="K3911" s="353"/>
      <c r="L3911" s="354"/>
      <c r="M3911" s="353"/>
      <c r="N3911" s="371"/>
      <c r="O3911" s="70"/>
      <c r="P3911" s="70"/>
      <c r="Q3911" s="135"/>
    </row>
    <row r="3912" spans="1:17" x14ac:dyDescent="0.2">
      <c r="A3912" s="363"/>
      <c r="B3912" s="348"/>
      <c r="C3912" s="372"/>
      <c r="D3912" s="350"/>
      <c r="E3912" s="350"/>
      <c r="F3912" s="351"/>
      <c r="G3912" s="350"/>
      <c r="H3912" s="350"/>
      <c r="I3912" s="354"/>
      <c r="J3912" s="353"/>
      <c r="K3912" s="353"/>
      <c r="L3912" s="354"/>
      <c r="M3912" s="353"/>
      <c r="N3912" s="371"/>
      <c r="O3912" s="70"/>
      <c r="P3912" s="70"/>
      <c r="Q3912" s="135"/>
    </row>
    <row r="3913" spans="1:17" x14ac:dyDescent="0.2">
      <c r="A3913" s="363"/>
      <c r="B3913" s="348"/>
      <c r="C3913" s="372"/>
      <c r="D3913" s="350"/>
      <c r="E3913" s="350"/>
      <c r="F3913" s="351"/>
      <c r="G3913" s="350"/>
      <c r="H3913" s="350"/>
      <c r="I3913" s="354"/>
      <c r="J3913" s="353"/>
      <c r="K3913" s="353"/>
      <c r="L3913" s="354"/>
      <c r="M3913" s="353"/>
      <c r="N3913" s="371"/>
      <c r="O3913" s="70"/>
      <c r="P3913" s="70"/>
      <c r="Q3913" s="135"/>
    </row>
    <row r="3914" spans="1:17" x14ac:dyDescent="0.2">
      <c r="A3914" s="363"/>
      <c r="B3914" s="348"/>
      <c r="C3914" s="372"/>
      <c r="D3914" s="350"/>
      <c r="E3914" s="350"/>
      <c r="F3914" s="351"/>
      <c r="G3914" s="350"/>
      <c r="H3914" s="350"/>
      <c r="I3914" s="354"/>
      <c r="J3914" s="353"/>
      <c r="K3914" s="353"/>
      <c r="L3914" s="354"/>
      <c r="M3914" s="353"/>
      <c r="N3914" s="371"/>
      <c r="O3914" s="70"/>
      <c r="P3914" s="70"/>
      <c r="Q3914" s="135"/>
    </row>
    <row r="3915" spans="1:17" x14ac:dyDescent="0.2">
      <c r="A3915" s="363"/>
      <c r="B3915" s="348"/>
      <c r="C3915" s="372"/>
      <c r="D3915" s="350"/>
      <c r="E3915" s="350"/>
      <c r="F3915" s="351"/>
      <c r="G3915" s="350"/>
      <c r="H3915" s="350"/>
      <c r="I3915" s="354"/>
      <c r="J3915" s="353"/>
      <c r="K3915" s="353"/>
      <c r="L3915" s="354"/>
      <c r="M3915" s="353"/>
      <c r="N3915" s="371"/>
      <c r="O3915" s="70"/>
      <c r="P3915" s="70"/>
      <c r="Q3915" s="135"/>
    </row>
    <row r="3916" spans="1:17" x14ac:dyDescent="0.2">
      <c r="A3916" s="363"/>
      <c r="B3916" s="348"/>
      <c r="C3916" s="372"/>
      <c r="D3916" s="350"/>
      <c r="E3916" s="350"/>
      <c r="F3916" s="351"/>
      <c r="G3916" s="350"/>
      <c r="H3916" s="350"/>
      <c r="I3916" s="354"/>
      <c r="J3916" s="353"/>
      <c r="K3916" s="353"/>
      <c r="L3916" s="354"/>
      <c r="M3916" s="353"/>
      <c r="N3916" s="371"/>
      <c r="O3916" s="70"/>
      <c r="P3916" s="70"/>
      <c r="Q3916" s="135"/>
    </row>
    <row r="3917" spans="1:17" x14ac:dyDescent="0.2">
      <c r="A3917" s="363"/>
      <c r="B3917" s="348"/>
      <c r="C3917" s="372"/>
      <c r="D3917" s="350"/>
      <c r="E3917" s="350"/>
      <c r="F3917" s="351"/>
      <c r="G3917" s="350"/>
      <c r="H3917" s="350"/>
      <c r="I3917" s="354"/>
      <c r="J3917" s="353"/>
      <c r="K3917" s="353"/>
      <c r="L3917" s="354"/>
      <c r="M3917" s="353"/>
      <c r="N3917" s="371"/>
      <c r="O3917" s="70"/>
      <c r="P3917" s="70"/>
      <c r="Q3917" s="135"/>
    </row>
    <row r="3918" spans="1:17" x14ac:dyDescent="0.2">
      <c r="A3918" s="363"/>
      <c r="B3918" s="348"/>
      <c r="C3918" s="372"/>
      <c r="D3918" s="350"/>
      <c r="E3918" s="350"/>
      <c r="F3918" s="351"/>
      <c r="G3918" s="350"/>
      <c r="H3918" s="350"/>
      <c r="I3918" s="354"/>
      <c r="J3918" s="353"/>
      <c r="K3918" s="353"/>
      <c r="L3918" s="354"/>
      <c r="M3918" s="353"/>
      <c r="N3918" s="371"/>
      <c r="O3918" s="70"/>
      <c r="P3918" s="70"/>
      <c r="Q3918" s="135"/>
    </row>
    <row r="3919" spans="1:17" x14ac:dyDescent="0.2">
      <c r="A3919" s="363"/>
      <c r="B3919" s="348"/>
      <c r="C3919" s="372"/>
      <c r="D3919" s="350"/>
      <c r="E3919" s="350"/>
      <c r="F3919" s="351"/>
      <c r="G3919" s="350"/>
      <c r="H3919" s="350"/>
      <c r="I3919" s="354"/>
      <c r="J3919" s="353"/>
      <c r="K3919" s="353"/>
      <c r="L3919" s="354"/>
      <c r="M3919" s="353"/>
      <c r="N3919" s="371"/>
      <c r="O3919" s="70"/>
      <c r="P3919" s="70"/>
      <c r="Q3919" s="135"/>
    </row>
    <row r="3920" spans="1:17" x14ac:dyDescent="0.2">
      <c r="A3920" s="363"/>
      <c r="B3920" s="348"/>
      <c r="C3920" s="372"/>
      <c r="D3920" s="350"/>
      <c r="E3920" s="350"/>
      <c r="F3920" s="351"/>
      <c r="G3920" s="350"/>
      <c r="H3920" s="350"/>
      <c r="I3920" s="354"/>
      <c r="J3920" s="353"/>
      <c r="K3920" s="353"/>
      <c r="L3920" s="354"/>
      <c r="M3920" s="353"/>
      <c r="N3920" s="371"/>
      <c r="O3920" s="70"/>
      <c r="P3920" s="70"/>
      <c r="Q3920" s="135"/>
    </row>
    <row r="3921" spans="1:17" x14ac:dyDescent="0.2">
      <c r="A3921" s="363"/>
      <c r="B3921" s="348"/>
      <c r="C3921" s="372"/>
      <c r="D3921" s="350"/>
      <c r="E3921" s="350"/>
      <c r="F3921" s="351"/>
      <c r="G3921" s="350"/>
      <c r="H3921" s="350"/>
      <c r="I3921" s="354"/>
      <c r="J3921" s="353"/>
      <c r="K3921" s="353"/>
      <c r="L3921" s="354"/>
      <c r="M3921" s="353"/>
      <c r="N3921" s="371"/>
      <c r="O3921" s="70"/>
      <c r="P3921" s="70"/>
      <c r="Q3921" s="135"/>
    </row>
    <row r="3922" spans="1:17" x14ac:dyDescent="0.2">
      <c r="A3922" s="363"/>
      <c r="B3922" s="348"/>
      <c r="C3922" s="372"/>
      <c r="D3922" s="350"/>
      <c r="E3922" s="350"/>
      <c r="F3922" s="351"/>
      <c r="G3922" s="350"/>
      <c r="H3922" s="350"/>
      <c r="I3922" s="354"/>
      <c r="J3922" s="353"/>
      <c r="K3922" s="353"/>
      <c r="L3922" s="354"/>
      <c r="M3922" s="353"/>
      <c r="N3922" s="371"/>
      <c r="O3922" s="70"/>
      <c r="P3922" s="70"/>
      <c r="Q3922" s="135"/>
    </row>
    <row r="3923" spans="1:17" x14ac:dyDescent="0.2">
      <c r="A3923" s="363"/>
      <c r="B3923" s="348"/>
      <c r="C3923" s="372"/>
      <c r="D3923" s="350"/>
      <c r="E3923" s="350"/>
      <c r="F3923" s="351"/>
      <c r="G3923" s="350"/>
      <c r="H3923" s="350"/>
      <c r="I3923" s="354"/>
      <c r="J3923" s="353"/>
      <c r="K3923" s="353"/>
      <c r="L3923" s="354"/>
      <c r="M3923" s="353"/>
      <c r="N3923" s="371"/>
      <c r="O3923" s="70"/>
      <c r="P3923" s="70"/>
      <c r="Q3923" s="135"/>
    </row>
    <row r="3924" spans="1:17" x14ac:dyDescent="0.2">
      <c r="A3924" s="363"/>
      <c r="B3924" s="348"/>
      <c r="C3924" s="372"/>
      <c r="D3924" s="350"/>
      <c r="E3924" s="350"/>
      <c r="F3924" s="351"/>
      <c r="G3924" s="350"/>
      <c r="H3924" s="350"/>
      <c r="I3924" s="354"/>
      <c r="J3924" s="353"/>
      <c r="K3924" s="353"/>
      <c r="L3924" s="354"/>
      <c r="M3924" s="353"/>
      <c r="N3924" s="371"/>
      <c r="O3924" s="70"/>
      <c r="P3924" s="70"/>
      <c r="Q3924" s="135"/>
    </row>
    <row r="3925" spans="1:17" x14ac:dyDescent="0.2">
      <c r="A3925" s="363"/>
      <c r="B3925" s="348"/>
      <c r="C3925" s="372"/>
      <c r="D3925" s="350"/>
      <c r="E3925" s="350"/>
      <c r="F3925" s="351"/>
      <c r="G3925" s="350"/>
      <c r="H3925" s="350"/>
      <c r="I3925" s="354"/>
      <c r="J3925" s="353"/>
      <c r="K3925" s="353"/>
      <c r="L3925" s="354"/>
      <c r="M3925" s="353"/>
      <c r="N3925" s="371"/>
      <c r="O3925" s="70"/>
      <c r="P3925" s="70"/>
      <c r="Q3925" s="135"/>
    </row>
    <row r="3926" spans="1:17" x14ac:dyDescent="0.2">
      <c r="A3926" s="363"/>
      <c r="B3926" s="348"/>
      <c r="C3926" s="372"/>
      <c r="D3926" s="350"/>
      <c r="E3926" s="350"/>
      <c r="F3926" s="351"/>
      <c r="G3926" s="350"/>
      <c r="H3926" s="350"/>
      <c r="I3926" s="354"/>
      <c r="J3926" s="353"/>
      <c r="K3926" s="353"/>
      <c r="L3926" s="354"/>
      <c r="M3926" s="353"/>
      <c r="N3926" s="371"/>
      <c r="O3926" s="70"/>
      <c r="P3926" s="70"/>
      <c r="Q3926" s="135"/>
    </row>
    <row r="3927" spans="1:17" x14ac:dyDescent="0.2">
      <c r="A3927" s="363"/>
      <c r="B3927" s="348"/>
      <c r="C3927" s="372"/>
      <c r="D3927" s="350"/>
      <c r="E3927" s="350"/>
      <c r="F3927" s="351"/>
      <c r="G3927" s="350"/>
      <c r="H3927" s="350"/>
      <c r="I3927" s="354"/>
      <c r="J3927" s="353"/>
      <c r="K3927" s="353"/>
      <c r="L3927" s="354"/>
      <c r="M3927" s="353"/>
      <c r="N3927" s="371"/>
      <c r="O3927" s="70"/>
      <c r="P3927" s="70"/>
      <c r="Q3927" s="135"/>
    </row>
    <row r="3928" spans="1:17" x14ac:dyDescent="0.2">
      <c r="A3928" s="363"/>
      <c r="B3928" s="348"/>
      <c r="C3928" s="372"/>
      <c r="D3928" s="350"/>
      <c r="E3928" s="350"/>
      <c r="F3928" s="351"/>
      <c r="G3928" s="350"/>
      <c r="H3928" s="350"/>
      <c r="I3928" s="354"/>
      <c r="J3928" s="353"/>
      <c r="K3928" s="353"/>
      <c r="L3928" s="354"/>
      <c r="M3928" s="353"/>
      <c r="N3928" s="371"/>
      <c r="O3928" s="70"/>
      <c r="P3928" s="70"/>
      <c r="Q3928" s="135"/>
    </row>
    <row r="3929" spans="1:17" x14ac:dyDescent="0.2">
      <c r="A3929" s="363"/>
      <c r="B3929" s="348"/>
      <c r="C3929" s="372"/>
      <c r="D3929" s="350"/>
      <c r="E3929" s="350"/>
      <c r="F3929" s="351"/>
      <c r="G3929" s="350"/>
      <c r="H3929" s="350"/>
      <c r="I3929" s="354"/>
      <c r="J3929" s="353"/>
      <c r="K3929" s="353"/>
      <c r="L3929" s="354"/>
      <c r="M3929" s="353"/>
      <c r="N3929" s="371"/>
      <c r="O3929" s="70"/>
      <c r="P3929" s="70"/>
      <c r="Q3929" s="135"/>
    </row>
    <row r="3930" spans="1:17" x14ac:dyDescent="0.2">
      <c r="A3930" s="363"/>
      <c r="B3930" s="348"/>
      <c r="C3930" s="372"/>
      <c r="D3930" s="350"/>
      <c r="E3930" s="350"/>
      <c r="F3930" s="351"/>
      <c r="G3930" s="350"/>
      <c r="H3930" s="350"/>
      <c r="I3930" s="354"/>
      <c r="J3930" s="353"/>
      <c r="K3930" s="353"/>
      <c r="L3930" s="354"/>
      <c r="M3930" s="353"/>
      <c r="N3930" s="371"/>
      <c r="O3930" s="70"/>
      <c r="P3930" s="70"/>
      <c r="Q3930" s="135"/>
    </row>
    <row r="3931" spans="1:17" x14ac:dyDescent="0.2">
      <c r="A3931" s="363"/>
      <c r="B3931" s="348"/>
      <c r="C3931" s="372"/>
      <c r="D3931" s="350"/>
      <c r="E3931" s="350"/>
      <c r="F3931" s="351"/>
      <c r="G3931" s="350"/>
      <c r="H3931" s="350"/>
      <c r="I3931" s="354"/>
      <c r="J3931" s="353"/>
      <c r="K3931" s="353"/>
      <c r="L3931" s="354"/>
      <c r="M3931" s="353"/>
      <c r="N3931" s="371"/>
      <c r="O3931" s="70"/>
      <c r="P3931" s="70"/>
      <c r="Q3931" s="135"/>
    </row>
    <row r="3932" spans="1:17" x14ac:dyDescent="0.2">
      <c r="A3932" s="363"/>
      <c r="B3932" s="348"/>
      <c r="C3932" s="372"/>
      <c r="D3932" s="350"/>
      <c r="E3932" s="350"/>
      <c r="F3932" s="351"/>
      <c r="G3932" s="350"/>
      <c r="H3932" s="350"/>
      <c r="I3932" s="354"/>
      <c r="J3932" s="353"/>
      <c r="K3932" s="353"/>
      <c r="L3932" s="354"/>
      <c r="M3932" s="353"/>
      <c r="N3932" s="371"/>
      <c r="O3932" s="70"/>
      <c r="P3932" s="70"/>
      <c r="Q3932" s="135"/>
    </row>
    <row r="3933" spans="1:17" x14ac:dyDescent="0.2">
      <c r="A3933" s="363"/>
      <c r="B3933" s="348"/>
      <c r="C3933" s="372"/>
      <c r="D3933" s="350"/>
      <c r="E3933" s="350"/>
      <c r="F3933" s="351"/>
      <c r="G3933" s="350"/>
      <c r="H3933" s="350"/>
      <c r="I3933" s="354"/>
      <c r="J3933" s="353"/>
      <c r="K3933" s="353"/>
      <c r="L3933" s="354"/>
      <c r="M3933" s="353"/>
      <c r="N3933" s="371"/>
      <c r="O3933" s="70"/>
      <c r="P3933" s="70"/>
      <c r="Q3933" s="135"/>
    </row>
    <row r="3934" spans="1:17" x14ac:dyDescent="0.2">
      <c r="A3934" s="363"/>
      <c r="B3934" s="348"/>
      <c r="C3934" s="372"/>
      <c r="D3934" s="350"/>
      <c r="E3934" s="350"/>
      <c r="F3934" s="351"/>
      <c r="G3934" s="350"/>
      <c r="H3934" s="350"/>
      <c r="I3934" s="354"/>
      <c r="J3934" s="353"/>
      <c r="K3934" s="353"/>
      <c r="L3934" s="354"/>
      <c r="M3934" s="353"/>
      <c r="N3934" s="371"/>
      <c r="O3934" s="70"/>
      <c r="P3934" s="70"/>
      <c r="Q3934" s="135"/>
    </row>
    <row r="3935" spans="1:17" x14ac:dyDescent="0.2">
      <c r="A3935" s="363"/>
      <c r="B3935" s="348"/>
      <c r="C3935" s="372"/>
      <c r="D3935" s="350"/>
      <c r="E3935" s="350"/>
      <c r="F3935" s="351"/>
      <c r="G3935" s="350"/>
      <c r="H3935" s="350"/>
      <c r="I3935" s="354"/>
      <c r="J3935" s="353"/>
      <c r="K3935" s="353"/>
      <c r="L3935" s="354"/>
      <c r="M3935" s="353"/>
      <c r="N3935" s="371"/>
      <c r="O3935" s="70"/>
      <c r="P3935" s="70"/>
      <c r="Q3935" s="135"/>
    </row>
    <row r="3936" spans="1:17" x14ac:dyDescent="0.2">
      <c r="A3936" s="363"/>
      <c r="B3936" s="348"/>
      <c r="C3936" s="372"/>
      <c r="D3936" s="350"/>
      <c r="E3936" s="350"/>
      <c r="F3936" s="351"/>
      <c r="G3936" s="350"/>
      <c r="H3936" s="350"/>
      <c r="I3936" s="354"/>
      <c r="J3936" s="353"/>
      <c r="K3936" s="353"/>
      <c r="L3936" s="354"/>
      <c r="M3936" s="353"/>
      <c r="N3936" s="371"/>
      <c r="O3936" s="70"/>
      <c r="P3936" s="70"/>
      <c r="Q3936" s="135"/>
    </row>
    <row r="3937" spans="1:17" x14ac:dyDescent="0.2">
      <c r="A3937" s="363"/>
      <c r="B3937" s="348"/>
      <c r="C3937" s="372"/>
      <c r="D3937" s="350"/>
      <c r="E3937" s="350"/>
      <c r="F3937" s="351"/>
      <c r="G3937" s="350"/>
      <c r="H3937" s="350"/>
      <c r="I3937" s="354"/>
      <c r="J3937" s="353"/>
      <c r="K3937" s="353"/>
      <c r="L3937" s="354"/>
      <c r="M3937" s="353"/>
      <c r="N3937" s="371"/>
      <c r="O3937" s="70"/>
      <c r="P3937" s="70"/>
      <c r="Q3937" s="135"/>
    </row>
    <row r="3938" spans="1:17" x14ac:dyDescent="0.2">
      <c r="A3938" s="363"/>
      <c r="B3938" s="348"/>
      <c r="C3938" s="372"/>
      <c r="D3938" s="350"/>
      <c r="E3938" s="350"/>
      <c r="F3938" s="351"/>
      <c r="G3938" s="350"/>
      <c r="H3938" s="350"/>
      <c r="I3938" s="354"/>
      <c r="J3938" s="353"/>
      <c r="K3938" s="353"/>
      <c r="L3938" s="354"/>
      <c r="M3938" s="353"/>
      <c r="N3938" s="371"/>
      <c r="O3938" s="70"/>
      <c r="P3938" s="70"/>
      <c r="Q3938" s="135"/>
    </row>
    <row r="3939" spans="1:17" x14ac:dyDescent="0.2">
      <c r="A3939" s="363"/>
      <c r="B3939" s="348"/>
      <c r="C3939" s="372"/>
      <c r="D3939" s="350"/>
      <c r="E3939" s="350"/>
      <c r="F3939" s="351"/>
      <c r="G3939" s="350"/>
      <c r="H3939" s="350"/>
      <c r="I3939" s="354"/>
      <c r="J3939" s="353"/>
      <c r="K3939" s="353"/>
      <c r="L3939" s="354"/>
      <c r="M3939" s="353"/>
      <c r="N3939" s="371"/>
      <c r="O3939" s="70"/>
      <c r="P3939" s="70"/>
      <c r="Q3939" s="135"/>
    </row>
    <row r="3940" spans="1:17" x14ac:dyDescent="0.2">
      <c r="A3940" s="363"/>
      <c r="B3940" s="348"/>
      <c r="C3940" s="372"/>
      <c r="D3940" s="350"/>
      <c r="E3940" s="350"/>
      <c r="F3940" s="351"/>
      <c r="G3940" s="350"/>
      <c r="H3940" s="350"/>
      <c r="I3940" s="354"/>
      <c r="J3940" s="353"/>
      <c r="K3940" s="353"/>
      <c r="L3940" s="354"/>
      <c r="M3940" s="353"/>
      <c r="N3940" s="371"/>
      <c r="O3940" s="70"/>
      <c r="P3940" s="70"/>
      <c r="Q3940" s="135"/>
    </row>
    <row r="3941" spans="1:17" x14ac:dyDescent="0.2">
      <c r="A3941" s="363"/>
      <c r="B3941" s="348"/>
      <c r="C3941" s="372"/>
      <c r="D3941" s="350"/>
      <c r="E3941" s="350"/>
      <c r="F3941" s="351"/>
      <c r="G3941" s="350"/>
      <c r="H3941" s="350"/>
      <c r="I3941" s="354"/>
      <c r="J3941" s="353"/>
      <c r="K3941" s="353"/>
      <c r="L3941" s="354"/>
      <c r="M3941" s="353"/>
      <c r="N3941" s="371"/>
      <c r="O3941" s="70"/>
      <c r="P3941" s="70"/>
      <c r="Q3941" s="135"/>
    </row>
    <row r="3942" spans="1:17" x14ac:dyDescent="0.2">
      <c r="A3942" s="363"/>
      <c r="B3942" s="348"/>
      <c r="C3942" s="372"/>
      <c r="D3942" s="350"/>
      <c r="E3942" s="350"/>
      <c r="F3942" s="351"/>
      <c r="G3942" s="350"/>
      <c r="H3942" s="350"/>
      <c r="I3942" s="354"/>
      <c r="J3942" s="353"/>
      <c r="K3942" s="353"/>
      <c r="L3942" s="354"/>
      <c r="M3942" s="353"/>
      <c r="N3942" s="371"/>
      <c r="O3942" s="70"/>
      <c r="P3942" s="70"/>
      <c r="Q3942" s="135"/>
    </row>
    <row r="3943" spans="1:17" x14ac:dyDescent="0.2">
      <c r="A3943" s="363"/>
      <c r="B3943" s="348"/>
      <c r="C3943" s="372"/>
      <c r="D3943" s="350"/>
      <c r="E3943" s="350"/>
      <c r="F3943" s="351"/>
      <c r="G3943" s="350"/>
      <c r="H3943" s="350"/>
      <c r="I3943" s="354"/>
      <c r="J3943" s="353"/>
      <c r="K3943" s="353"/>
      <c r="L3943" s="354"/>
      <c r="M3943" s="353"/>
      <c r="N3943" s="371"/>
      <c r="O3943" s="70"/>
      <c r="P3943" s="70"/>
      <c r="Q3943" s="135"/>
    </row>
    <row r="3944" spans="1:17" x14ac:dyDescent="0.2">
      <c r="A3944" s="363"/>
      <c r="B3944" s="348"/>
      <c r="C3944" s="372"/>
      <c r="D3944" s="350"/>
      <c r="E3944" s="350"/>
      <c r="F3944" s="351"/>
      <c r="G3944" s="350"/>
      <c r="H3944" s="350"/>
      <c r="I3944" s="354"/>
      <c r="J3944" s="353"/>
      <c r="K3944" s="353"/>
      <c r="L3944" s="354"/>
      <c r="M3944" s="353"/>
      <c r="N3944" s="371"/>
      <c r="O3944" s="70"/>
      <c r="P3944" s="70"/>
      <c r="Q3944" s="135"/>
    </row>
    <row r="3945" spans="1:17" x14ac:dyDescent="0.2">
      <c r="A3945" s="363"/>
      <c r="B3945" s="348"/>
      <c r="C3945" s="372"/>
      <c r="D3945" s="350"/>
      <c r="E3945" s="350"/>
      <c r="F3945" s="351"/>
      <c r="G3945" s="350"/>
      <c r="H3945" s="350"/>
      <c r="I3945" s="354"/>
      <c r="J3945" s="353"/>
      <c r="K3945" s="353"/>
      <c r="L3945" s="354"/>
      <c r="M3945" s="353"/>
      <c r="N3945" s="371"/>
      <c r="O3945" s="70"/>
      <c r="P3945" s="70"/>
      <c r="Q3945" s="135"/>
    </row>
    <row r="3946" spans="1:17" x14ac:dyDescent="0.2">
      <c r="A3946" s="363"/>
      <c r="B3946" s="348"/>
      <c r="C3946" s="372"/>
      <c r="D3946" s="350"/>
      <c r="E3946" s="350"/>
      <c r="F3946" s="351"/>
      <c r="G3946" s="350"/>
      <c r="H3946" s="350"/>
      <c r="I3946" s="354"/>
      <c r="J3946" s="353"/>
      <c r="K3946" s="353"/>
      <c r="L3946" s="354"/>
      <c r="M3946" s="353"/>
      <c r="N3946" s="371"/>
      <c r="O3946" s="70"/>
      <c r="P3946" s="70"/>
      <c r="Q3946" s="135"/>
    </row>
    <row r="3947" spans="1:17" x14ac:dyDescent="0.2">
      <c r="A3947" s="363"/>
      <c r="B3947" s="348"/>
      <c r="C3947" s="372"/>
      <c r="D3947" s="350"/>
      <c r="E3947" s="350"/>
      <c r="F3947" s="351"/>
      <c r="G3947" s="350"/>
      <c r="H3947" s="350"/>
      <c r="I3947" s="354"/>
      <c r="J3947" s="353"/>
      <c r="K3947" s="353"/>
      <c r="L3947" s="354"/>
      <c r="M3947" s="353"/>
      <c r="N3947" s="371"/>
      <c r="O3947" s="70"/>
      <c r="P3947" s="70"/>
      <c r="Q3947" s="135"/>
    </row>
    <row r="3948" spans="1:17" x14ac:dyDescent="0.2">
      <c r="A3948" s="363"/>
      <c r="B3948" s="348"/>
      <c r="C3948" s="372"/>
      <c r="D3948" s="350"/>
      <c r="E3948" s="350"/>
      <c r="F3948" s="351"/>
      <c r="G3948" s="350"/>
      <c r="H3948" s="350"/>
      <c r="I3948" s="354"/>
      <c r="J3948" s="353"/>
      <c r="K3948" s="353"/>
      <c r="L3948" s="354"/>
      <c r="M3948" s="353"/>
      <c r="N3948" s="371"/>
      <c r="O3948" s="70"/>
      <c r="P3948" s="70"/>
      <c r="Q3948" s="135"/>
    </row>
    <row r="3949" spans="1:17" x14ac:dyDescent="0.2">
      <c r="A3949" s="363"/>
      <c r="B3949" s="348"/>
      <c r="C3949" s="372"/>
      <c r="D3949" s="350"/>
      <c r="E3949" s="350"/>
      <c r="F3949" s="351"/>
      <c r="G3949" s="350"/>
      <c r="H3949" s="350"/>
      <c r="I3949" s="354"/>
      <c r="J3949" s="353"/>
      <c r="K3949" s="353"/>
      <c r="L3949" s="354"/>
      <c r="M3949" s="353"/>
      <c r="N3949" s="371"/>
      <c r="O3949" s="70"/>
      <c r="P3949" s="70"/>
      <c r="Q3949" s="135"/>
    </row>
    <row r="3950" spans="1:17" x14ac:dyDescent="0.2">
      <c r="A3950" s="363"/>
      <c r="B3950" s="348"/>
      <c r="C3950" s="372"/>
      <c r="D3950" s="350"/>
      <c r="E3950" s="350"/>
      <c r="F3950" s="351"/>
      <c r="G3950" s="350"/>
      <c r="H3950" s="350"/>
      <c r="I3950" s="354"/>
      <c r="J3950" s="353"/>
      <c r="K3950" s="353"/>
      <c r="L3950" s="354"/>
      <c r="M3950" s="353"/>
      <c r="N3950" s="371"/>
      <c r="O3950" s="70"/>
      <c r="P3950" s="70"/>
      <c r="Q3950" s="135"/>
    </row>
    <row r="3951" spans="1:17" x14ac:dyDescent="0.2">
      <c r="A3951" s="363"/>
      <c r="B3951" s="348"/>
      <c r="C3951" s="372"/>
      <c r="D3951" s="350"/>
      <c r="E3951" s="350"/>
      <c r="F3951" s="351"/>
      <c r="G3951" s="350"/>
      <c r="H3951" s="350"/>
      <c r="I3951" s="354"/>
      <c r="J3951" s="353"/>
      <c r="K3951" s="353"/>
      <c r="L3951" s="354"/>
      <c r="M3951" s="353"/>
      <c r="N3951" s="371"/>
      <c r="O3951" s="70"/>
      <c r="P3951" s="70"/>
      <c r="Q3951" s="135"/>
    </row>
    <row r="3952" spans="1:17" x14ac:dyDescent="0.2">
      <c r="A3952" s="363"/>
      <c r="B3952" s="348"/>
      <c r="C3952" s="372"/>
      <c r="D3952" s="350"/>
      <c r="E3952" s="350"/>
      <c r="F3952" s="351"/>
      <c r="G3952" s="350"/>
      <c r="H3952" s="350"/>
      <c r="I3952" s="354"/>
      <c r="J3952" s="353"/>
      <c r="K3952" s="353"/>
      <c r="L3952" s="354"/>
      <c r="M3952" s="353"/>
      <c r="N3952" s="371"/>
      <c r="O3952" s="70"/>
      <c r="P3952" s="70"/>
      <c r="Q3952" s="135"/>
    </row>
    <row r="3953" spans="1:17" x14ac:dyDescent="0.2">
      <c r="A3953" s="363"/>
      <c r="B3953" s="348"/>
      <c r="C3953" s="372"/>
      <c r="D3953" s="350"/>
      <c r="E3953" s="350"/>
      <c r="F3953" s="351"/>
      <c r="G3953" s="350"/>
      <c r="H3953" s="350"/>
      <c r="I3953" s="354"/>
      <c r="J3953" s="353"/>
      <c r="K3953" s="353"/>
      <c r="L3953" s="354"/>
      <c r="M3953" s="353"/>
      <c r="N3953" s="371"/>
      <c r="O3953" s="70"/>
      <c r="P3953" s="70"/>
      <c r="Q3953" s="135"/>
    </row>
    <row r="3954" spans="1:17" x14ac:dyDescent="0.2">
      <c r="A3954" s="363"/>
      <c r="B3954" s="348"/>
      <c r="C3954" s="372"/>
      <c r="D3954" s="350"/>
      <c r="E3954" s="350"/>
      <c r="F3954" s="351"/>
      <c r="G3954" s="350"/>
      <c r="H3954" s="350"/>
      <c r="I3954" s="354"/>
      <c r="J3954" s="353"/>
      <c r="K3954" s="353"/>
      <c r="L3954" s="354"/>
      <c r="M3954" s="353"/>
      <c r="N3954" s="371"/>
      <c r="O3954" s="70"/>
      <c r="P3954" s="70"/>
      <c r="Q3954" s="135"/>
    </row>
    <row r="3955" spans="1:17" x14ac:dyDescent="0.2">
      <c r="A3955" s="363"/>
      <c r="B3955" s="348"/>
      <c r="C3955" s="372"/>
      <c r="D3955" s="350"/>
      <c r="E3955" s="350"/>
      <c r="F3955" s="351"/>
      <c r="G3955" s="350"/>
      <c r="H3955" s="350"/>
      <c r="I3955" s="354"/>
      <c r="J3955" s="353"/>
      <c r="K3955" s="353"/>
      <c r="L3955" s="354"/>
      <c r="M3955" s="353"/>
      <c r="N3955" s="371"/>
      <c r="O3955" s="70"/>
      <c r="P3955" s="70"/>
      <c r="Q3955" s="135"/>
    </row>
    <row r="3956" spans="1:17" x14ac:dyDescent="0.2">
      <c r="A3956" s="363"/>
      <c r="B3956" s="348"/>
      <c r="C3956" s="372"/>
      <c r="D3956" s="350"/>
      <c r="E3956" s="350"/>
      <c r="F3956" s="351"/>
      <c r="G3956" s="350"/>
      <c r="H3956" s="350"/>
      <c r="I3956" s="354"/>
      <c r="J3956" s="353"/>
      <c r="K3956" s="353"/>
      <c r="L3956" s="354"/>
      <c r="M3956" s="353"/>
      <c r="N3956" s="371"/>
      <c r="O3956" s="70"/>
      <c r="P3956" s="70"/>
      <c r="Q3956" s="135"/>
    </row>
    <row r="3957" spans="1:17" x14ac:dyDescent="0.2">
      <c r="A3957" s="363"/>
      <c r="B3957" s="348"/>
      <c r="C3957" s="372"/>
      <c r="D3957" s="350"/>
      <c r="E3957" s="350"/>
      <c r="F3957" s="351"/>
      <c r="G3957" s="350"/>
      <c r="H3957" s="350"/>
      <c r="I3957" s="354"/>
      <c r="J3957" s="353"/>
      <c r="K3957" s="353"/>
      <c r="L3957" s="354"/>
      <c r="M3957" s="353"/>
      <c r="N3957" s="371"/>
      <c r="O3957" s="70"/>
      <c r="P3957" s="70"/>
      <c r="Q3957" s="135"/>
    </row>
    <row r="3958" spans="1:17" x14ac:dyDescent="0.2">
      <c r="A3958" s="363"/>
      <c r="B3958" s="348"/>
      <c r="C3958" s="372"/>
      <c r="D3958" s="350"/>
      <c r="E3958" s="350"/>
      <c r="F3958" s="351"/>
      <c r="G3958" s="350"/>
      <c r="H3958" s="350"/>
      <c r="I3958" s="354"/>
      <c r="J3958" s="353"/>
      <c r="K3958" s="353"/>
      <c r="L3958" s="354"/>
      <c r="M3958" s="353"/>
      <c r="N3958" s="371"/>
      <c r="O3958" s="70"/>
      <c r="P3958" s="70"/>
      <c r="Q3958" s="135"/>
    </row>
    <row r="3959" spans="1:17" x14ac:dyDescent="0.2">
      <c r="A3959" s="363"/>
      <c r="B3959" s="348"/>
      <c r="C3959" s="372"/>
      <c r="D3959" s="350"/>
      <c r="E3959" s="350"/>
      <c r="F3959" s="351"/>
      <c r="G3959" s="350"/>
      <c r="H3959" s="350"/>
      <c r="I3959" s="354"/>
      <c r="J3959" s="353"/>
      <c r="K3959" s="353"/>
      <c r="L3959" s="354"/>
      <c r="M3959" s="353"/>
      <c r="N3959" s="371"/>
      <c r="O3959" s="70"/>
      <c r="P3959" s="70"/>
      <c r="Q3959" s="135"/>
    </row>
    <row r="3960" spans="1:17" x14ac:dyDescent="0.2">
      <c r="A3960" s="363"/>
      <c r="B3960" s="348"/>
      <c r="C3960" s="372"/>
      <c r="D3960" s="350"/>
      <c r="E3960" s="350"/>
      <c r="F3960" s="351"/>
      <c r="G3960" s="350"/>
      <c r="H3960" s="350"/>
      <c r="I3960" s="354"/>
      <c r="J3960" s="353"/>
      <c r="K3960" s="353"/>
      <c r="L3960" s="354"/>
      <c r="M3960" s="353"/>
      <c r="N3960" s="371"/>
      <c r="O3960" s="70"/>
      <c r="P3960" s="70"/>
      <c r="Q3960" s="135"/>
    </row>
    <row r="3961" spans="1:17" x14ac:dyDescent="0.2">
      <c r="A3961" s="363"/>
      <c r="B3961" s="348"/>
      <c r="C3961" s="372"/>
      <c r="D3961" s="350"/>
      <c r="E3961" s="350"/>
      <c r="F3961" s="351"/>
      <c r="G3961" s="350"/>
      <c r="H3961" s="350"/>
      <c r="I3961" s="354"/>
      <c r="J3961" s="353"/>
      <c r="K3961" s="353"/>
      <c r="L3961" s="354"/>
      <c r="M3961" s="353"/>
      <c r="N3961" s="371"/>
      <c r="O3961" s="70"/>
      <c r="P3961" s="70"/>
      <c r="Q3961" s="135"/>
    </row>
    <row r="3962" spans="1:17" x14ac:dyDescent="0.2">
      <c r="A3962" s="363"/>
      <c r="B3962" s="348"/>
      <c r="C3962" s="372"/>
      <c r="D3962" s="350"/>
      <c r="E3962" s="350"/>
      <c r="F3962" s="351"/>
      <c r="G3962" s="350"/>
      <c r="H3962" s="350"/>
      <c r="I3962" s="354"/>
      <c r="J3962" s="353"/>
      <c r="K3962" s="353"/>
      <c r="L3962" s="354"/>
      <c r="M3962" s="353"/>
      <c r="N3962" s="371"/>
      <c r="O3962" s="70"/>
      <c r="P3962" s="70"/>
      <c r="Q3962" s="135"/>
    </row>
    <row r="3963" spans="1:17" x14ac:dyDescent="0.2">
      <c r="A3963" s="363"/>
      <c r="B3963" s="348"/>
      <c r="C3963" s="372"/>
      <c r="D3963" s="350"/>
      <c r="E3963" s="350"/>
      <c r="F3963" s="351"/>
      <c r="G3963" s="350"/>
      <c r="H3963" s="350"/>
      <c r="I3963" s="354"/>
      <c r="J3963" s="353"/>
      <c r="K3963" s="353"/>
      <c r="L3963" s="354"/>
      <c r="M3963" s="353"/>
      <c r="N3963" s="371"/>
      <c r="O3963" s="70"/>
      <c r="P3963" s="70"/>
      <c r="Q3963" s="135"/>
    </row>
    <row r="3964" spans="1:17" x14ac:dyDescent="0.2">
      <c r="A3964" s="363"/>
      <c r="B3964" s="348"/>
      <c r="C3964" s="372"/>
      <c r="D3964" s="350"/>
      <c r="E3964" s="350"/>
      <c r="F3964" s="351"/>
      <c r="G3964" s="350"/>
      <c r="H3964" s="350"/>
      <c r="I3964" s="354"/>
      <c r="J3964" s="353"/>
      <c r="K3964" s="353"/>
      <c r="L3964" s="354"/>
      <c r="M3964" s="353"/>
      <c r="N3964" s="371"/>
      <c r="O3964" s="70"/>
      <c r="P3964" s="70"/>
      <c r="Q3964" s="135"/>
    </row>
    <row r="3965" spans="1:17" x14ac:dyDescent="0.2">
      <c r="A3965" s="363"/>
      <c r="B3965" s="348"/>
      <c r="C3965" s="372"/>
      <c r="D3965" s="350"/>
      <c r="E3965" s="350"/>
      <c r="F3965" s="351"/>
      <c r="G3965" s="350"/>
      <c r="H3965" s="350"/>
      <c r="I3965" s="354"/>
      <c r="J3965" s="353"/>
      <c r="K3965" s="353"/>
      <c r="L3965" s="354"/>
      <c r="M3965" s="353"/>
      <c r="N3965" s="371"/>
      <c r="O3965" s="70"/>
      <c r="P3965" s="70"/>
      <c r="Q3965" s="135"/>
    </row>
    <row r="3966" spans="1:17" x14ac:dyDescent="0.2">
      <c r="A3966" s="363"/>
      <c r="B3966" s="348"/>
      <c r="C3966" s="372"/>
      <c r="D3966" s="350"/>
      <c r="E3966" s="350"/>
      <c r="F3966" s="351"/>
      <c r="G3966" s="350"/>
      <c r="H3966" s="350"/>
      <c r="I3966" s="354"/>
      <c r="J3966" s="353"/>
      <c r="K3966" s="353"/>
      <c r="L3966" s="354"/>
      <c r="M3966" s="353"/>
      <c r="N3966" s="371"/>
      <c r="O3966" s="70"/>
      <c r="P3966" s="70"/>
      <c r="Q3966" s="135"/>
    </row>
    <row r="3967" spans="1:17" x14ac:dyDescent="0.2">
      <c r="A3967" s="363"/>
      <c r="B3967" s="348"/>
      <c r="C3967" s="372"/>
      <c r="D3967" s="350"/>
      <c r="E3967" s="350"/>
      <c r="F3967" s="351"/>
      <c r="G3967" s="350"/>
      <c r="H3967" s="350"/>
      <c r="I3967" s="354"/>
      <c r="J3967" s="353"/>
      <c r="K3967" s="353"/>
      <c r="L3967" s="354"/>
      <c r="M3967" s="353"/>
      <c r="N3967" s="371"/>
      <c r="O3967" s="70"/>
      <c r="P3967" s="70"/>
      <c r="Q3967" s="135"/>
    </row>
    <row r="3968" spans="1:17" x14ac:dyDescent="0.2">
      <c r="A3968" s="363"/>
      <c r="B3968" s="348"/>
      <c r="C3968" s="372"/>
      <c r="D3968" s="350"/>
      <c r="E3968" s="350"/>
      <c r="F3968" s="351"/>
      <c r="G3968" s="350"/>
      <c r="H3968" s="350"/>
      <c r="I3968" s="354"/>
      <c r="J3968" s="353"/>
      <c r="K3968" s="353"/>
      <c r="L3968" s="354"/>
      <c r="M3968" s="353"/>
      <c r="N3968" s="371"/>
      <c r="O3968" s="70"/>
      <c r="P3968" s="70"/>
      <c r="Q3968" s="135"/>
    </row>
    <row r="3969" spans="1:17" x14ac:dyDescent="0.2">
      <c r="A3969" s="363"/>
      <c r="B3969" s="348"/>
      <c r="C3969" s="372"/>
      <c r="D3969" s="350"/>
      <c r="E3969" s="350"/>
      <c r="F3969" s="351"/>
      <c r="G3969" s="350"/>
      <c r="H3969" s="350"/>
      <c r="I3969" s="354"/>
      <c r="J3969" s="353"/>
      <c r="K3969" s="353"/>
      <c r="L3969" s="354"/>
      <c r="M3969" s="353"/>
      <c r="N3969" s="371"/>
      <c r="O3969" s="70"/>
      <c r="P3969" s="70"/>
      <c r="Q3969" s="135"/>
    </row>
    <row r="3970" spans="1:17" x14ac:dyDescent="0.2">
      <c r="A3970" s="363"/>
      <c r="B3970" s="348"/>
      <c r="C3970" s="372"/>
      <c r="D3970" s="350"/>
      <c r="E3970" s="350"/>
      <c r="F3970" s="351"/>
      <c r="G3970" s="350"/>
      <c r="H3970" s="350"/>
      <c r="I3970" s="354"/>
      <c r="J3970" s="353"/>
      <c r="K3970" s="353"/>
      <c r="L3970" s="354"/>
      <c r="M3970" s="353"/>
      <c r="N3970" s="371"/>
      <c r="O3970" s="70"/>
      <c r="P3970" s="70"/>
      <c r="Q3970" s="135"/>
    </row>
    <row r="3971" spans="1:17" x14ac:dyDescent="0.2">
      <c r="A3971" s="363"/>
      <c r="B3971" s="348"/>
      <c r="C3971" s="372"/>
      <c r="D3971" s="350"/>
      <c r="E3971" s="350"/>
      <c r="F3971" s="351"/>
      <c r="G3971" s="350"/>
      <c r="H3971" s="350"/>
      <c r="I3971" s="354"/>
      <c r="J3971" s="353"/>
      <c r="K3971" s="353"/>
      <c r="L3971" s="354"/>
      <c r="M3971" s="353"/>
      <c r="N3971" s="371"/>
      <c r="O3971" s="70"/>
      <c r="P3971" s="70"/>
      <c r="Q3971" s="135"/>
    </row>
    <row r="3972" spans="1:17" x14ac:dyDescent="0.2">
      <c r="A3972" s="363"/>
      <c r="B3972" s="348"/>
      <c r="C3972" s="372"/>
      <c r="D3972" s="350"/>
      <c r="E3972" s="350"/>
      <c r="F3972" s="351"/>
      <c r="G3972" s="350"/>
      <c r="H3972" s="350"/>
      <c r="I3972" s="354"/>
      <c r="J3972" s="353"/>
      <c r="K3972" s="353"/>
      <c r="L3972" s="354"/>
      <c r="M3972" s="353"/>
      <c r="N3972" s="371"/>
      <c r="O3972" s="70"/>
      <c r="P3972" s="70"/>
      <c r="Q3972" s="135"/>
    </row>
    <row r="3973" spans="1:17" x14ac:dyDescent="0.2">
      <c r="A3973" s="363"/>
      <c r="B3973" s="348"/>
      <c r="C3973" s="372"/>
      <c r="D3973" s="350"/>
      <c r="E3973" s="350"/>
      <c r="F3973" s="351"/>
      <c r="G3973" s="350"/>
      <c r="H3973" s="350"/>
      <c r="I3973" s="354"/>
      <c r="J3973" s="353"/>
      <c r="K3973" s="353"/>
      <c r="L3973" s="354"/>
      <c r="M3973" s="353"/>
      <c r="N3973" s="371"/>
      <c r="O3973" s="70"/>
      <c r="P3973" s="70"/>
      <c r="Q3973" s="135"/>
    </row>
    <row r="3974" spans="1:17" x14ac:dyDescent="0.2">
      <c r="A3974" s="363"/>
      <c r="B3974" s="348"/>
      <c r="C3974" s="372"/>
      <c r="D3974" s="350"/>
      <c r="E3974" s="350"/>
      <c r="F3974" s="351"/>
      <c r="G3974" s="350"/>
      <c r="H3974" s="350"/>
      <c r="I3974" s="354"/>
      <c r="J3974" s="353"/>
      <c r="K3974" s="353"/>
      <c r="L3974" s="354"/>
      <c r="M3974" s="353"/>
      <c r="N3974" s="371"/>
      <c r="O3974" s="70"/>
      <c r="P3974" s="70"/>
      <c r="Q3974" s="135"/>
    </row>
    <row r="3975" spans="1:17" x14ac:dyDescent="0.2">
      <c r="A3975" s="363"/>
      <c r="B3975" s="348"/>
      <c r="C3975" s="372"/>
      <c r="D3975" s="350"/>
      <c r="E3975" s="350"/>
      <c r="F3975" s="351"/>
      <c r="G3975" s="350"/>
      <c r="H3975" s="350"/>
      <c r="I3975" s="354"/>
      <c r="J3975" s="353"/>
      <c r="K3975" s="353"/>
      <c r="L3975" s="354"/>
      <c r="M3975" s="353"/>
      <c r="N3975" s="371"/>
      <c r="O3975" s="70"/>
      <c r="P3975" s="70"/>
      <c r="Q3975" s="135"/>
    </row>
    <row r="3976" spans="1:17" x14ac:dyDescent="0.2">
      <c r="A3976" s="363"/>
      <c r="B3976" s="348"/>
      <c r="C3976" s="372"/>
      <c r="D3976" s="350"/>
      <c r="E3976" s="350"/>
      <c r="F3976" s="351"/>
      <c r="G3976" s="350"/>
      <c r="H3976" s="350"/>
      <c r="I3976" s="354"/>
      <c r="J3976" s="353"/>
      <c r="K3976" s="353"/>
      <c r="L3976" s="354"/>
      <c r="M3976" s="353"/>
      <c r="N3976" s="371"/>
      <c r="O3976" s="70"/>
      <c r="P3976" s="70"/>
      <c r="Q3976" s="135"/>
    </row>
    <row r="3977" spans="1:17" x14ac:dyDescent="0.2">
      <c r="A3977" s="363"/>
      <c r="B3977" s="348"/>
      <c r="C3977" s="372"/>
      <c r="D3977" s="350"/>
      <c r="E3977" s="350"/>
      <c r="F3977" s="351"/>
      <c r="G3977" s="350"/>
      <c r="H3977" s="350"/>
      <c r="I3977" s="354"/>
      <c r="J3977" s="353"/>
      <c r="K3977" s="353"/>
      <c r="L3977" s="354"/>
      <c r="M3977" s="353"/>
      <c r="N3977" s="371"/>
      <c r="O3977" s="70"/>
      <c r="P3977" s="70"/>
      <c r="Q3977" s="135"/>
    </row>
    <row r="3978" spans="1:17" x14ac:dyDescent="0.2">
      <c r="A3978" s="363"/>
      <c r="B3978" s="348"/>
      <c r="C3978" s="372"/>
      <c r="D3978" s="350"/>
      <c r="E3978" s="350"/>
      <c r="F3978" s="351"/>
      <c r="G3978" s="350"/>
      <c r="H3978" s="350"/>
      <c r="I3978" s="354"/>
      <c r="J3978" s="353"/>
      <c r="K3978" s="353"/>
      <c r="L3978" s="354"/>
      <c r="M3978" s="353"/>
      <c r="N3978" s="371"/>
      <c r="O3978" s="70"/>
      <c r="P3978" s="70"/>
      <c r="Q3978" s="135"/>
    </row>
    <row r="3979" spans="1:17" x14ac:dyDescent="0.2">
      <c r="A3979" s="363"/>
      <c r="B3979" s="348"/>
      <c r="C3979" s="372"/>
      <c r="D3979" s="350"/>
      <c r="E3979" s="350"/>
      <c r="F3979" s="351"/>
      <c r="G3979" s="350"/>
      <c r="H3979" s="350"/>
      <c r="I3979" s="354"/>
      <c r="J3979" s="353"/>
      <c r="K3979" s="353"/>
      <c r="L3979" s="354"/>
      <c r="M3979" s="353"/>
      <c r="N3979" s="371"/>
      <c r="O3979" s="70"/>
      <c r="P3979" s="70"/>
      <c r="Q3979" s="135"/>
    </row>
    <row r="3980" spans="1:17" x14ac:dyDescent="0.2">
      <c r="A3980" s="363"/>
      <c r="B3980" s="348"/>
      <c r="C3980" s="372"/>
      <c r="D3980" s="350"/>
      <c r="E3980" s="350"/>
      <c r="F3980" s="351"/>
      <c r="G3980" s="350"/>
      <c r="H3980" s="350"/>
      <c r="I3980" s="354"/>
      <c r="J3980" s="353"/>
      <c r="K3980" s="353"/>
      <c r="L3980" s="354"/>
      <c r="M3980" s="353"/>
      <c r="N3980" s="371"/>
      <c r="O3980" s="70"/>
      <c r="P3980" s="70"/>
      <c r="Q3980" s="135"/>
    </row>
    <row r="3981" spans="1:17" x14ac:dyDescent="0.2">
      <c r="A3981" s="363"/>
      <c r="B3981" s="348"/>
      <c r="C3981" s="372"/>
      <c r="D3981" s="350"/>
      <c r="E3981" s="350"/>
      <c r="F3981" s="351"/>
      <c r="G3981" s="350"/>
      <c r="H3981" s="350"/>
      <c r="I3981" s="354"/>
      <c r="J3981" s="353"/>
      <c r="K3981" s="353"/>
      <c r="L3981" s="354"/>
      <c r="M3981" s="353"/>
      <c r="N3981" s="371"/>
      <c r="O3981" s="70"/>
      <c r="P3981" s="70"/>
      <c r="Q3981" s="135"/>
    </row>
    <row r="3982" spans="1:17" x14ac:dyDescent="0.2">
      <c r="A3982" s="363"/>
      <c r="B3982" s="348"/>
      <c r="C3982" s="372"/>
      <c r="D3982" s="350"/>
      <c r="E3982" s="350"/>
      <c r="F3982" s="351"/>
      <c r="G3982" s="350"/>
      <c r="H3982" s="350"/>
      <c r="I3982" s="354"/>
      <c r="J3982" s="353"/>
      <c r="K3982" s="353"/>
      <c r="L3982" s="354"/>
      <c r="M3982" s="353"/>
      <c r="N3982" s="371"/>
      <c r="O3982" s="70"/>
      <c r="P3982" s="70"/>
      <c r="Q3982" s="135"/>
    </row>
    <row r="3983" spans="1:17" x14ac:dyDescent="0.2">
      <c r="A3983" s="363"/>
      <c r="B3983" s="348"/>
      <c r="C3983" s="372"/>
      <c r="D3983" s="350"/>
      <c r="E3983" s="350"/>
      <c r="F3983" s="351"/>
      <c r="G3983" s="350"/>
      <c r="H3983" s="350"/>
      <c r="I3983" s="354"/>
      <c r="J3983" s="353"/>
      <c r="K3983" s="353"/>
      <c r="L3983" s="354"/>
      <c r="M3983" s="353"/>
      <c r="N3983" s="371"/>
      <c r="O3983" s="70"/>
      <c r="P3983" s="70"/>
      <c r="Q3983" s="135"/>
    </row>
    <row r="3984" spans="1:17" x14ac:dyDescent="0.2">
      <c r="A3984" s="363"/>
      <c r="B3984" s="348"/>
      <c r="C3984" s="372"/>
      <c r="D3984" s="350"/>
      <c r="E3984" s="350"/>
      <c r="F3984" s="351"/>
      <c r="G3984" s="350"/>
      <c r="H3984" s="350"/>
      <c r="I3984" s="354"/>
      <c r="J3984" s="353"/>
      <c r="K3984" s="353"/>
      <c r="L3984" s="354"/>
      <c r="M3984" s="353"/>
      <c r="N3984" s="371"/>
      <c r="O3984" s="70"/>
      <c r="P3984" s="70"/>
      <c r="Q3984" s="135"/>
    </row>
    <row r="3985" spans="1:17" x14ac:dyDescent="0.2">
      <c r="A3985" s="363"/>
      <c r="B3985" s="348"/>
      <c r="C3985" s="372"/>
      <c r="D3985" s="350"/>
      <c r="E3985" s="350"/>
      <c r="F3985" s="351"/>
      <c r="G3985" s="350"/>
      <c r="H3985" s="350"/>
      <c r="I3985" s="354"/>
      <c r="J3985" s="353"/>
      <c r="K3985" s="353"/>
      <c r="L3985" s="354"/>
      <c r="M3985" s="353"/>
      <c r="N3985" s="371"/>
      <c r="O3985" s="70"/>
      <c r="P3985" s="70"/>
      <c r="Q3985" s="135"/>
    </row>
    <row r="3986" spans="1:17" x14ac:dyDescent="0.2">
      <c r="A3986" s="363"/>
      <c r="B3986" s="348"/>
      <c r="C3986" s="372"/>
      <c r="D3986" s="350"/>
      <c r="E3986" s="350"/>
      <c r="F3986" s="351"/>
      <c r="G3986" s="350"/>
      <c r="H3986" s="350"/>
      <c r="I3986" s="354"/>
      <c r="J3986" s="353"/>
      <c r="K3986" s="353"/>
      <c r="L3986" s="354"/>
      <c r="M3986" s="353"/>
      <c r="N3986" s="371"/>
      <c r="O3986" s="70"/>
      <c r="P3986" s="70"/>
      <c r="Q3986" s="135"/>
    </row>
    <row r="3987" spans="1:17" x14ac:dyDescent="0.2">
      <c r="A3987" s="363"/>
      <c r="B3987" s="348"/>
      <c r="C3987" s="372"/>
      <c r="D3987" s="350"/>
      <c r="E3987" s="350"/>
      <c r="F3987" s="351"/>
      <c r="G3987" s="350"/>
      <c r="H3987" s="350"/>
      <c r="I3987" s="354"/>
      <c r="J3987" s="353"/>
      <c r="K3987" s="353"/>
      <c r="L3987" s="354"/>
      <c r="M3987" s="353"/>
      <c r="N3987" s="371"/>
      <c r="O3987" s="70"/>
      <c r="P3987" s="70"/>
      <c r="Q3987" s="135"/>
    </row>
    <row r="3988" spans="1:17" x14ac:dyDescent="0.2">
      <c r="A3988" s="363"/>
      <c r="B3988" s="348"/>
      <c r="C3988" s="372"/>
      <c r="D3988" s="350"/>
      <c r="E3988" s="350"/>
      <c r="F3988" s="351"/>
      <c r="G3988" s="350"/>
      <c r="H3988" s="350"/>
      <c r="I3988" s="354"/>
      <c r="J3988" s="353"/>
      <c r="K3988" s="353"/>
      <c r="L3988" s="354"/>
      <c r="M3988" s="353"/>
      <c r="N3988" s="371"/>
      <c r="O3988" s="70"/>
      <c r="P3988" s="70"/>
      <c r="Q3988" s="135"/>
    </row>
    <row r="3989" spans="1:17" x14ac:dyDescent="0.2">
      <c r="A3989" s="363"/>
      <c r="B3989" s="348"/>
      <c r="C3989" s="372"/>
      <c r="D3989" s="350"/>
      <c r="E3989" s="350"/>
      <c r="F3989" s="351"/>
      <c r="G3989" s="350"/>
      <c r="H3989" s="350"/>
      <c r="I3989" s="354"/>
      <c r="J3989" s="353"/>
      <c r="K3989" s="353"/>
      <c r="L3989" s="354"/>
      <c r="M3989" s="353"/>
      <c r="N3989" s="371"/>
      <c r="O3989" s="70"/>
      <c r="P3989" s="70"/>
      <c r="Q3989" s="135"/>
    </row>
    <row r="3990" spans="1:17" x14ac:dyDescent="0.2">
      <c r="A3990" s="363"/>
      <c r="B3990" s="348"/>
      <c r="C3990" s="372"/>
      <c r="D3990" s="350"/>
      <c r="E3990" s="350"/>
      <c r="F3990" s="351"/>
      <c r="G3990" s="350"/>
      <c r="H3990" s="350"/>
      <c r="I3990" s="354"/>
      <c r="J3990" s="353"/>
      <c r="K3990" s="353"/>
      <c r="L3990" s="354"/>
      <c r="M3990" s="353"/>
      <c r="N3990" s="371"/>
      <c r="O3990" s="70"/>
      <c r="P3990" s="70"/>
      <c r="Q3990" s="135"/>
    </row>
    <row r="3991" spans="1:17" x14ac:dyDescent="0.2">
      <c r="A3991" s="363"/>
      <c r="B3991" s="348"/>
      <c r="C3991" s="372"/>
      <c r="D3991" s="350"/>
      <c r="E3991" s="350"/>
      <c r="F3991" s="351"/>
      <c r="G3991" s="350"/>
      <c r="H3991" s="350"/>
      <c r="I3991" s="354"/>
      <c r="J3991" s="353"/>
      <c r="K3991" s="353"/>
      <c r="L3991" s="354"/>
      <c r="M3991" s="353"/>
      <c r="N3991" s="371"/>
      <c r="O3991" s="70"/>
      <c r="P3991" s="70"/>
      <c r="Q3991" s="135"/>
    </row>
    <row r="3992" spans="1:17" x14ac:dyDescent="0.2">
      <c r="A3992" s="363"/>
      <c r="B3992" s="348"/>
      <c r="C3992" s="372"/>
      <c r="D3992" s="350"/>
      <c r="E3992" s="350"/>
      <c r="F3992" s="351"/>
      <c r="G3992" s="350"/>
      <c r="H3992" s="350"/>
      <c r="I3992" s="354"/>
      <c r="J3992" s="353"/>
      <c r="K3992" s="353"/>
      <c r="L3992" s="354"/>
      <c r="M3992" s="353"/>
      <c r="N3992" s="371"/>
      <c r="O3992" s="70"/>
      <c r="P3992" s="70"/>
      <c r="Q3992" s="135"/>
    </row>
    <row r="3993" spans="1:17" x14ac:dyDescent="0.2">
      <c r="A3993" s="363"/>
      <c r="B3993" s="348"/>
      <c r="C3993" s="372"/>
      <c r="D3993" s="350"/>
      <c r="E3993" s="350"/>
      <c r="F3993" s="351"/>
      <c r="G3993" s="350"/>
      <c r="H3993" s="350"/>
      <c r="I3993" s="354"/>
      <c r="J3993" s="353"/>
      <c r="K3993" s="353"/>
      <c r="L3993" s="354"/>
      <c r="M3993" s="353"/>
      <c r="N3993" s="371"/>
      <c r="O3993" s="70"/>
      <c r="P3993" s="70"/>
      <c r="Q3993" s="135"/>
    </row>
    <row r="3994" spans="1:17" x14ac:dyDescent="0.2">
      <c r="A3994" s="363"/>
      <c r="B3994" s="348"/>
      <c r="C3994" s="372"/>
      <c r="D3994" s="350"/>
      <c r="E3994" s="350"/>
      <c r="F3994" s="351"/>
      <c r="G3994" s="350"/>
      <c r="H3994" s="350"/>
      <c r="I3994" s="354"/>
      <c r="J3994" s="353"/>
      <c r="K3994" s="353"/>
      <c r="L3994" s="354"/>
      <c r="M3994" s="353"/>
      <c r="N3994" s="371"/>
      <c r="O3994" s="70"/>
      <c r="P3994" s="70"/>
      <c r="Q3994" s="135"/>
    </row>
    <row r="3995" spans="1:17" x14ac:dyDescent="0.2">
      <c r="A3995" s="363"/>
      <c r="B3995" s="348"/>
      <c r="C3995" s="372"/>
      <c r="D3995" s="350"/>
      <c r="E3995" s="350"/>
      <c r="F3995" s="351"/>
      <c r="G3995" s="350"/>
      <c r="H3995" s="350"/>
      <c r="I3995" s="354"/>
      <c r="J3995" s="353"/>
      <c r="K3995" s="353"/>
      <c r="L3995" s="354"/>
      <c r="M3995" s="353"/>
      <c r="N3995" s="371"/>
      <c r="O3995" s="70"/>
      <c r="P3995" s="70"/>
      <c r="Q3995" s="135"/>
    </row>
    <row r="3996" spans="1:17" x14ac:dyDescent="0.2">
      <c r="A3996" s="363"/>
      <c r="B3996" s="348"/>
      <c r="C3996" s="372"/>
      <c r="D3996" s="350"/>
      <c r="E3996" s="350"/>
      <c r="F3996" s="351"/>
      <c r="G3996" s="350"/>
      <c r="H3996" s="350"/>
      <c r="I3996" s="354"/>
      <c r="J3996" s="353"/>
      <c r="K3996" s="353"/>
      <c r="L3996" s="354"/>
      <c r="M3996" s="353"/>
      <c r="N3996" s="371"/>
      <c r="O3996" s="70"/>
      <c r="P3996" s="70"/>
      <c r="Q3996" s="135"/>
    </row>
    <row r="3997" spans="1:17" x14ac:dyDescent="0.2">
      <c r="A3997" s="363"/>
      <c r="B3997" s="348"/>
      <c r="C3997" s="372"/>
      <c r="D3997" s="350"/>
      <c r="E3997" s="350"/>
      <c r="F3997" s="351"/>
      <c r="G3997" s="350"/>
      <c r="H3997" s="350"/>
      <c r="I3997" s="354"/>
      <c r="J3997" s="353"/>
      <c r="K3997" s="353"/>
      <c r="L3997" s="354"/>
      <c r="M3997" s="353"/>
      <c r="N3997" s="371"/>
      <c r="O3997" s="70"/>
      <c r="P3997" s="70"/>
      <c r="Q3997" s="135"/>
    </row>
    <row r="3998" spans="1:17" x14ac:dyDescent="0.2">
      <c r="A3998" s="363"/>
      <c r="B3998" s="348"/>
      <c r="C3998" s="372"/>
      <c r="D3998" s="350"/>
      <c r="E3998" s="350"/>
      <c r="F3998" s="351"/>
      <c r="G3998" s="350"/>
      <c r="H3998" s="350"/>
      <c r="I3998" s="354"/>
      <c r="J3998" s="353"/>
      <c r="K3998" s="353"/>
      <c r="L3998" s="354"/>
      <c r="M3998" s="353"/>
      <c r="N3998" s="371"/>
      <c r="O3998" s="70"/>
      <c r="P3998" s="70"/>
      <c r="Q3998" s="135"/>
    </row>
    <row r="3999" spans="1:17" x14ac:dyDescent="0.2">
      <c r="A3999" s="363"/>
      <c r="B3999" s="348"/>
      <c r="C3999" s="372"/>
      <c r="D3999" s="350"/>
      <c r="E3999" s="350"/>
      <c r="F3999" s="351"/>
      <c r="G3999" s="350"/>
      <c r="H3999" s="350"/>
      <c r="I3999" s="354"/>
      <c r="J3999" s="353"/>
      <c r="K3999" s="353"/>
      <c r="L3999" s="354"/>
      <c r="M3999" s="353"/>
      <c r="N3999" s="371"/>
      <c r="O3999" s="70"/>
      <c r="P3999" s="70"/>
      <c r="Q3999" s="135"/>
    </row>
    <row r="4000" spans="1:17" x14ac:dyDescent="0.2">
      <c r="A4000" s="363"/>
      <c r="B4000" s="348"/>
      <c r="C4000" s="372"/>
      <c r="D4000" s="350"/>
      <c r="E4000" s="350"/>
      <c r="F4000" s="351"/>
      <c r="G4000" s="350"/>
      <c r="H4000" s="350"/>
      <c r="I4000" s="354"/>
      <c r="J4000" s="353"/>
      <c r="K4000" s="353"/>
      <c r="L4000" s="354"/>
      <c r="M4000" s="353"/>
      <c r="N4000" s="371"/>
      <c r="O4000" s="70"/>
      <c r="P4000" s="70"/>
      <c r="Q4000" s="135"/>
    </row>
    <row r="4001" spans="1:17" x14ac:dyDescent="0.2">
      <c r="A4001" s="363"/>
      <c r="B4001" s="348"/>
      <c r="C4001" s="372"/>
      <c r="D4001" s="350"/>
      <c r="E4001" s="350"/>
      <c r="F4001" s="351"/>
      <c r="G4001" s="350"/>
      <c r="H4001" s="350"/>
      <c r="I4001" s="354"/>
      <c r="J4001" s="353"/>
      <c r="K4001" s="353"/>
      <c r="L4001" s="354"/>
      <c r="M4001" s="353"/>
      <c r="N4001" s="371"/>
      <c r="O4001" s="70"/>
      <c r="P4001" s="70"/>
      <c r="Q4001" s="135"/>
    </row>
    <row r="4002" spans="1:17" x14ac:dyDescent="0.2">
      <c r="A4002" s="363"/>
      <c r="B4002" s="348"/>
      <c r="C4002" s="372"/>
      <c r="D4002" s="350"/>
      <c r="E4002" s="350"/>
      <c r="F4002" s="351"/>
      <c r="G4002" s="350"/>
      <c r="H4002" s="350"/>
      <c r="I4002" s="354"/>
      <c r="J4002" s="353"/>
      <c r="K4002" s="353"/>
      <c r="L4002" s="354"/>
      <c r="M4002" s="353"/>
      <c r="N4002" s="371"/>
      <c r="O4002" s="70"/>
      <c r="P4002" s="70"/>
      <c r="Q4002" s="135"/>
    </row>
    <row r="4003" spans="1:17" x14ac:dyDescent="0.2">
      <c r="A4003" s="363"/>
      <c r="B4003" s="348"/>
      <c r="C4003" s="372"/>
      <c r="D4003" s="350"/>
      <c r="E4003" s="350"/>
      <c r="F4003" s="351"/>
      <c r="G4003" s="350"/>
      <c r="H4003" s="350"/>
      <c r="I4003" s="354"/>
      <c r="J4003" s="353"/>
      <c r="K4003" s="353"/>
      <c r="L4003" s="354"/>
      <c r="M4003" s="353"/>
      <c r="N4003" s="371"/>
      <c r="O4003" s="70"/>
      <c r="P4003" s="70"/>
      <c r="Q4003" s="135"/>
    </row>
    <row r="4004" spans="1:17" x14ac:dyDescent="0.2">
      <c r="A4004" s="363"/>
      <c r="B4004" s="348"/>
      <c r="C4004" s="372"/>
      <c r="D4004" s="350"/>
      <c r="E4004" s="350"/>
      <c r="F4004" s="351"/>
      <c r="G4004" s="350"/>
      <c r="H4004" s="350"/>
      <c r="I4004" s="354"/>
      <c r="J4004" s="353"/>
      <c r="K4004" s="353"/>
      <c r="L4004" s="354"/>
      <c r="M4004" s="353"/>
      <c r="N4004" s="371"/>
      <c r="O4004" s="70"/>
      <c r="P4004" s="70"/>
      <c r="Q4004" s="135"/>
    </row>
    <row r="4005" spans="1:17" x14ac:dyDescent="0.2">
      <c r="A4005" s="363"/>
      <c r="B4005" s="348"/>
      <c r="C4005" s="372"/>
      <c r="D4005" s="350"/>
      <c r="E4005" s="350"/>
      <c r="F4005" s="351"/>
      <c r="G4005" s="350"/>
      <c r="H4005" s="350"/>
      <c r="I4005" s="354"/>
      <c r="J4005" s="353"/>
      <c r="K4005" s="353"/>
      <c r="L4005" s="354"/>
      <c r="M4005" s="353"/>
      <c r="N4005" s="371"/>
      <c r="O4005" s="70"/>
      <c r="P4005" s="70"/>
      <c r="Q4005" s="135"/>
    </row>
    <row r="4006" spans="1:17" x14ac:dyDescent="0.2">
      <c r="A4006" s="363"/>
      <c r="B4006" s="348"/>
      <c r="C4006" s="372"/>
      <c r="D4006" s="350"/>
      <c r="E4006" s="350"/>
      <c r="F4006" s="351"/>
      <c r="G4006" s="350"/>
      <c r="H4006" s="350"/>
      <c r="I4006" s="354"/>
      <c r="J4006" s="353"/>
      <c r="K4006" s="353"/>
      <c r="L4006" s="354"/>
      <c r="M4006" s="353"/>
      <c r="N4006" s="371"/>
      <c r="O4006" s="70"/>
      <c r="P4006" s="70"/>
      <c r="Q4006" s="135"/>
    </row>
    <row r="4007" spans="1:17" x14ac:dyDescent="0.2">
      <c r="A4007" s="363"/>
      <c r="B4007" s="348"/>
      <c r="C4007" s="372"/>
      <c r="D4007" s="350"/>
      <c r="E4007" s="350"/>
      <c r="F4007" s="351"/>
      <c r="G4007" s="350"/>
      <c r="H4007" s="350"/>
      <c r="I4007" s="354"/>
      <c r="J4007" s="353"/>
      <c r="K4007" s="353"/>
      <c r="L4007" s="354"/>
      <c r="M4007" s="353"/>
      <c r="N4007" s="371"/>
      <c r="O4007" s="70"/>
      <c r="P4007" s="70"/>
      <c r="Q4007" s="135"/>
    </row>
    <row r="4008" spans="1:17" x14ac:dyDescent="0.2">
      <c r="A4008" s="363"/>
      <c r="B4008" s="348"/>
      <c r="C4008" s="372"/>
      <c r="D4008" s="350"/>
      <c r="E4008" s="350"/>
      <c r="F4008" s="351"/>
      <c r="G4008" s="350"/>
      <c r="H4008" s="350"/>
      <c r="I4008" s="354"/>
      <c r="J4008" s="353"/>
      <c r="K4008" s="353"/>
      <c r="L4008" s="354"/>
      <c r="M4008" s="353"/>
      <c r="N4008" s="371"/>
      <c r="O4008" s="70"/>
      <c r="P4008" s="70"/>
      <c r="Q4008" s="135"/>
    </row>
    <row r="4009" spans="1:17" x14ac:dyDescent="0.2">
      <c r="A4009" s="363"/>
      <c r="B4009" s="348"/>
      <c r="C4009" s="372"/>
      <c r="D4009" s="350"/>
      <c r="E4009" s="350"/>
      <c r="F4009" s="351"/>
      <c r="G4009" s="350"/>
      <c r="H4009" s="350"/>
      <c r="I4009" s="354"/>
      <c r="J4009" s="353"/>
      <c r="K4009" s="353"/>
      <c r="L4009" s="354"/>
      <c r="M4009" s="353"/>
      <c r="N4009" s="371"/>
      <c r="O4009" s="70"/>
      <c r="P4009" s="70"/>
      <c r="Q4009" s="135"/>
    </row>
    <row r="4010" spans="1:17" x14ac:dyDescent="0.2">
      <c r="A4010" s="363"/>
      <c r="B4010" s="348"/>
      <c r="C4010" s="372"/>
      <c r="D4010" s="350"/>
      <c r="E4010" s="350"/>
      <c r="F4010" s="351"/>
      <c r="G4010" s="350"/>
      <c r="H4010" s="350"/>
      <c r="I4010" s="354"/>
      <c r="J4010" s="353"/>
      <c r="K4010" s="353"/>
      <c r="L4010" s="354"/>
      <c r="M4010" s="353"/>
      <c r="N4010" s="371"/>
      <c r="O4010" s="70"/>
      <c r="P4010" s="70"/>
      <c r="Q4010" s="135"/>
    </row>
    <row r="4011" spans="1:17" x14ac:dyDescent="0.2">
      <c r="A4011" s="363"/>
      <c r="B4011" s="348"/>
      <c r="C4011" s="372"/>
      <c r="D4011" s="350"/>
      <c r="E4011" s="350"/>
      <c r="F4011" s="351"/>
      <c r="G4011" s="350"/>
      <c r="H4011" s="350"/>
      <c r="I4011" s="354"/>
      <c r="J4011" s="353"/>
      <c r="K4011" s="353"/>
      <c r="L4011" s="354"/>
      <c r="M4011" s="353"/>
      <c r="N4011" s="371"/>
      <c r="O4011" s="70"/>
      <c r="P4011" s="70"/>
      <c r="Q4011" s="135"/>
    </row>
    <row r="4012" spans="1:17" x14ac:dyDescent="0.2">
      <c r="A4012" s="363"/>
      <c r="B4012" s="348"/>
      <c r="C4012" s="372"/>
      <c r="D4012" s="350"/>
      <c r="E4012" s="350"/>
      <c r="F4012" s="351"/>
      <c r="G4012" s="350"/>
      <c r="H4012" s="350"/>
      <c r="I4012" s="354"/>
      <c r="J4012" s="353"/>
      <c r="K4012" s="353"/>
      <c r="L4012" s="354"/>
      <c r="M4012" s="353"/>
      <c r="N4012" s="371"/>
      <c r="O4012" s="70"/>
      <c r="P4012" s="70"/>
      <c r="Q4012" s="135"/>
    </row>
    <row r="4013" spans="1:17" x14ac:dyDescent="0.2">
      <c r="A4013" s="363"/>
      <c r="B4013" s="348"/>
      <c r="C4013" s="372"/>
      <c r="D4013" s="350"/>
      <c r="E4013" s="350"/>
      <c r="F4013" s="351"/>
      <c r="G4013" s="350"/>
      <c r="H4013" s="350"/>
      <c r="I4013" s="354"/>
      <c r="J4013" s="353"/>
      <c r="K4013" s="353"/>
      <c r="L4013" s="354"/>
      <c r="M4013" s="353"/>
      <c r="N4013" s="371"/>
      <c r="O4013" s="70"/>
      <c r="P4013" s="70"/>
      <c r="Q4013" s="135"/>
    </row>
    <row r="4014" spans="1:17" x14ac:dyDescent="0.2">
      <c r="A4014" s="363"/>
      <c r="B4014" s="348"/>
      <c r="C4014" s="372"/>
      <c r="D4014" s="350"/>
      <c r="E4014" s="350"/>
      <c r="F4014" s="351"/>
      <c r="G4014" s="350"/>
      <c r="H4014" s="350"/>
      <c r="I4014" s="354"/>
      <c r="J4014" s="353"/>
      <c r="K4014" s="353"/>
      <c r="L4014" s="354"/>
      <c r="M4014" s="353"/>
      <c r="N4014" s="371"/>
      <c r="O4014" s="70"/>
      <c r="P4014" s="70"/>
      <c r="Q4014" s="135"/>
    </row>
    <row r="4015" spans="1:17" x14ac:dyDescent="0.2">
      <c r="A4015" s="363"/>
      <c r="B4015" s="348"/>
      <c r="C4015" s="372"/>
      <c r="D4015" s="350"/>
      <c r="E4015" s="350"/>
      <c r="F4015" s="351"/>
      <c r="G4015" s="350"/>
      <c r="H4015" s="350"/>
      <c r="I4015" s="354"/>
      <c r="J4015" s="353"/>
      <c r="K4015" s="353"/>
      <c r="L4015" s="354"/>
      <c r="M4015" s="353"/>
      <c r="N4015" s="371"/>
      <c r="O4015" s="70"/>
      <c r="P4015" s="70"/>
      <c r="Q4015" s="135"/>
    </row>
    <row r="4016" spans="1:17" x14ac:dyDescent="0.2">
      <c r="A4016" s="363"/>
      <c r="B4016" s="348"/>
      <c r="C4016" s="372"/>
      <c r="D4016" s="350"/>
      <c r="E4016" s="350"/>
      <c r="F4016" s="351"/>
      <c r="G4016" s="350"/>
      <c r="H4016" s="350"/>
      <c r="I4016" s="354"/>
      <c r="J4016" s="353"/>
      <c r="K4016" s="353"/>
      <c r="L4016" s="354"/>
      <c r="M4016" s="353"/>
      <c r="N4016" s="371"/>
      <c r="O4016" s="70"/>
      <c r="P4016" s="70"/>
      <c r="Q4016" s="135"/>
    </row>
    <row r="4017" spans="1:17" x14ac:dyDescent="0.2">
      <c r="A4017" s="363"/>
      <c r="B4017" s="348"/>
      <c r="C4017" s="372"/>
      <c r="D4017" s="350"/>
      <c r="E4017" s="350"/>
      <c r="F4017" s="351"/>
      <c r="G4017" s="350"/>
      <c r="H4017" s="350"/>
      <c r="I4017" s="354"/>
      <c r="J4017" s="353"/>
      <c r="K4017" s="353"/>
      <c r="L4017" s="354"/>
      <c r="M4017" s="353"/>
      <c r="N4017" s="371"/>
      <c r="O4017" s="70"/>
      <c r="P4017" s="70"/>
      <c r="Q4017" s="135"/>
    </row>
    <row r="4018" spans="1:17" x14ac:dyDescent="0.2">
      <c r="A4018" s="363"/>
      <c r="B4018" s="348"/>
      <c r="C4018" s="372"/>
      <c r="D4018" s="350"/>
      <c r="E4018" s="350"/>
      <c r="F4018" s="351"/>
      <c r="G4018" s="350"/>
      <c r="H4018" s="350"/>
      <c r="I4018" s="354"/>
      <c r="J4018" s="353"/>
      <c r="K4018" s="353"/>
      <c r="L4018" s="354"/>
      <c r="M4018" s="353"/>
      <c r="N4018" s="371"/>
      <c r="O4018" s="70"/>
      <c r="P4018" s="70"/>
      <c r="Q4018" s="135"/>
    </row>
    <row r="4019" spans="1:17" x14ac:dyDescent="0.2">
      <c r="A4019" s="363"/>
      <c r="B4019" s="348"/>
      <c r="C4019" s="372"/>
      <c r="D4019" s="350"/>
      <c r="E4019" s="350"/>
      <c r="F4019" s="351"/>
      <c r="G4019" s="350"/>
      <c r="H4019" s="350"/>
      <c r="I4019" s="354"/>
      <c r="J4019" s="353"/>
      <c r="K4019" s="353"/>
      <c r="L4019" s="354"/>
      <c r="M4019" s="353"/>
      <c r="N4019" s="371"/>
      <c r="O4019" s="70"/>
      <c r="P4019" s="70"/>
      <c r="Q4019" s="135"/>
    </row>
    <row r="4020" spans="1:17" x14ac:dyDescent="0.2">
      <c r="A4020" s="363"/>
      <c r="B4020" s="348"/>
      <c r="C4020" s="372"/>
      <c r="D4020" s="350"/>
      <c r="E4020" s="350"/>
      <c r="F4020" s="351"/>
      <c r="G4020" s="350"/>
      <c r="H4020" s="350"/>
      <c r="I4020" s="354"/>
      <c r="J4020" s="353"/>
      <c r="K4020" s="353"/>
      <c r="L4020" s="354"/>
      <c r="M4020" s="353"/>
      <c r="N4020" s="371"/>
      <c r="O4020" s="70"/>
      <c r="P4020" s="70"/>
      <c r="Q4020" s="135"/>
    </row>
    <row r="4021" spans="1:17" x14ac:dyDescent="0.2">
      <c r="A4021" s="363"/>
      <c r="B4021" s="348"/>
      <c r="C4021" s="372"/>
      <c r="D4021" s="350"/>
      <c r="E4021" s="350"/>
      <c r="F4021" s="351"/>
      <c r="G4021" s="350"/>
      <c r="H4021" s="350"/>
      <c r="I4021" s="354"/>
      <c r="J4021" s="353"/>
      <c r="K4021" s="353"/>
      <c r="L4021" s="354"/>
      <c r="M4021" s="353"/>
      <c r="N4021" s="371"/>
      <c r="O4021" s="70"/>
      <c r="P4021" s="70"/>
      <c r="Q4021" s="135"/>
    </row>
    <row r="4022" spans="1:17" x14ac:dyDescent="0.2">
      <c r="A4022" s="363"/>
      <c r="B4022" s="348"/>
      <c r="C4022" s="372"/>
      <c r="D4022" s="350"/>
      <c r="E4022" s="350"/>
      <c r="F4022" s="351"/>
      <c r="G4022" s="350"/>
      <c r="H4022" s="350"/>
      <c r="I4022" s="354"/>
      <c r="J4022" s="353"/>
      <c r="K4022" s="353"/>
      <c r="L4022" s="354"/>
      <c r="M4022" s="353"/>
      <c r="N4022" s="371"/>
      <c r="O4022" s="70"/>
      <c r="P4022" s="70"/>
      <c r="Q4022" s="135"/>
    </row>
    <row r="4023" spans="1:17" x14ac:dyDescent="0.2">
      <c r="A4023" s="363"/>
      <c r="B4023" s="348"/>
      <c r="C4023" s="372"/>
      <c r="D4023" s="350"/>
      <c r="E4023" s="350"/>
      <c r="F4023" s="351"/>
      <c r="G4023" s="350"/>
      <c r="H4023" s="350"/>
      <c r="I4023" s="354"/>
      <c r="J4023" s="353"/>
      <c r="K4023" s="353"/>
      <c r="L4023" s="354"/>
      <c r="M4023" s="353"/>
      <c r="N4023" s="371"/>
      <c r="O4023" s="70"/>
      <c r="P4023" s="70"/>
      <c r="Q4023" s="135"/>
    </row>
    <row r="4024" spans="1:17" x14ac:dyDescent="0.2">
      <c r="A4024" s="363"/>
      <c r="B4024" s="348"/>
      <c r="C4024" s="372"/>
      <c r="D4024" s="350"/>
      <c r="E4024" s="350"/>
      <c r="F4024" s="351"/>
      <c r="G4024" s="350"/>
      <c r="H4024" s="350"/>
      <c r="I4024" s="354"/>
      <c r="J4024" s="353"/>
      <c r="K4024" s="353"/>
      <c r="L4024" s="354"/>
      <c r="M4024" s="353"/>
      <c r="N4024" s="371"/>
      <c r="O4024" s="70"/>
      <c r="P4024" s="70"/>
      <c r="Q4024" s="135"/>
    </row>
    <row r="4025" spans="1:17" x14ac:dyDescent="0.2">
      <c r="A4025" s="363"/>
      <c r="B4025" s="348"/>
      <c r="C4025" s="372"/>
      <c r="D4025" s="350"/>
      <c r="E4025" s="350"/>
      <c r="F4025" s="351"/>
      <c r="G4025" s="350"/>
      <c r="H4025" s="350"/>
      <c r="I4025" s="354"/>
      <c r="J4025" s="353"/>
      <c r="K4025" s="353"/>
      <c r="L4025" s="354"/>
      <c r="M4025" s="353"/>
      <c r="N4025" s="371"/>
      <c r="O4025" s="70"/>
      <c r="P4025" s="70"/>
      <c r="Q4025" s="135"/>
    </row>
    <row r="4026" spans="1:17" x14ac:dyDescent="0.2">
      <c r="A4026" s="363"/>
      <c r="B4026" s="348"/>
      <c r="C4026" s="372"/>
      <c r="D4026" s="350"/>
      <c r="E4026" s="350"/>
      <c r="F4026" s="351"/>
      <c r="G4026" s="350"/>
      <c r="H4026" s="350"/>
      <c r="I4026" s="354"/>
      <c r="J4026" s="353"/>
      <c r="K4026" s="353"/>
      <c r="L4026" s="354"/>
      <c r="M4026" s="353"/>
      <c r="N4026" s="371"/>
      <c r="O4026" s="70"/>
      <c r="P4026" s="70"/>
      <c r="Q4026" s="135"/>
    </row>
    <row r="4027" spans="1:17" x14ac:dyDescent="0.2">
      <c r="A4027" s="363"/>
      <c r="B4027" s="348"/>
      <c r="C4027" s="372"/>
      <c r="D4027" s="350"/>
      <c r="E4027" s="350"/>
      <c r="F4027" s="351"/>
      <c r="G4027" s="350"/>
      <c r="H4027" s="350"/>
      <c r="I4027" s="354"/>
      <c r="J4027" s="353"/>
      <c r="K4027" s="353"/>
      <c r="L4027" s="354"/>
      <c r="M4027" s="353"/>
      <c r="N4027" s="371"/>
      <c r="O4027" s="70"/>
      <c r="P4027" s="70"/>
      <c r="Q4027" s="135"/>
    </row>
    <row r="4028" spans="1:17" x14ac:dyDescent="0.2">
      <c r="A4028" s="363"/>
      <c r="B4028" s="348"/>
      <c r="C4028" s="372"/>
      <c r="D4028" s="350"/>
      <c r="E4028" s="350"/>
      <c r="F4028" s="351"/>
      <c r="G4028" s="350"/>
      <c r="H4028" s="350"/>
      <c r="I4028" s="354"/>
      <c r="J4028" s="353"/>
      <c r="K4028" s="353"/>
      <c r="L4028" s="354"/>
      <c r="M4028" s="353"/>
      <c r="N4028" s="371"/>
      <c r="O4028" s="70"/>
      <c r="P4028" s="70"/>
      <c r="Q4028" s="135"/>
    </row>
    <row r="4029" spans="1:17" x14ac:dyDescent="0.2">
      <c r="A4029" s="363"/>
      <c r="B4029" s="348"/>
      <c r="C4029" s="372"/>
      <c r="D4029" s="350"/>
      <c r="E4029" s="350"/>
      <c r="F4029" s="351"/>
      <c r="G4029" s="350"/>
      <c r="H4029" s="350"/>
      <c r="I4029" s="354"/>
      <c r="J4029" s="353"/>
      <c r="K4029" s="353"/>
      <c r="L4029" s="354"/>
      <c r="M4029" s="353"/>
      <c r="N4029" s="371"/>
      <c r="O4029" s="70"/>
      <c r="P4029" s="70"/>
      <c r="Q4029" s="135"/>
    </row>
    <row r="4030" spans="1:17" x14ac:dyDescent="0.2">
      <c r="A4030" s="363"/>
      <c r="B4030" s="348"/>
      <c r="C4030" s="372"/>
      <c r="D4030" s="350"/>
      <c r="E4030" s="350"/>
      <c r="F4030" s="351"/>
      <c r="G4030" s="350"/>
      <c r="H4030" s="350"/>
      <c r="I4030" s="354"/>
      <c r="J4030" s="353"/>
      <c r="K4030" s="353"/>
      <c r="L4030" s="354"/>
      <c r="M4030" s="353"/>
      <c r="N4030" s="371"/>
      <c r="O4030" s="70"/>
      <c r="P4030" s="70"/>
      <c r="Q4030" s="135"/>
    </row>
    <row r="4031" spans="1:17" x14ac:dyDescent="0.2">
      <c r="A4031" s="363"/>
      <c r="B4031" s="348"/>
      <c r="C4031" s="372"/>
      <c r="D4031" s="350"/>
      <c r="E4031" s="350"/>
      <c r="F4031" s="351"/>
      <c r="G4031" s="350"/>
      <c r="H4031" s="350"/>
      <c r="I4031" s="354"/>
      <c r="J4031" s="353"/>
      <c r="K4031" s="353"/>
      <c r="L4031" s="354"/>
      <c r="M4031" s="353"/>
      <c r="N4031" s="371"/>
      <c r="O4031" s="70"/>
      <c r="P4031" s="70"/>
      <c r="Q4031" s="135"/>
    </row>
    <row r="4032" spans="1:17" x14ac:dyDescent="0.2">
      <c r="A4032" s="363"/>
      <c r="B4032" s="348"/>
      <c r="C4032" s="372"/>
      <c r="D4032" s="350"/>
      <c r="E4032" s="350"/>
      <c r="F4032" s="351"/>
      <c r="G4032" s="350"/>
      <c r="H4032" s="350"/>
      <c r="I4032" s="354"/>
      <c r="J4032" s="353"/>
      <c r="K4032" s="353"/>
      <c r="L4032" s="354"/>
      <c r="M4032" s="353"/>
      <c r="N4032" s="371"/>
      <c r="O4032" s="70"/>
      <c r="P4032" s="70"/>
      <c r="Q4032" s="135"/>
    </row>
    <row r="4033" spans="1:17" x14ac:dyDescent="0.2">
      <c r="A4033" s="363"/>
      <c r="B4033" s="348"/>
      <c r="C4033" s="372"/>
      <c r="D4033" s="350"/>
      <c r="E4033" s="350"/>
      <c r="F4033" s="351"/>
      <c r="G4033" s="350"/>
      <c r="H4033" s="350"/>
      <c r="I4033" s="354"/>
      <c r="J4033" s="353"/>
      <c r="K4033" s="353"/>
      <c r="L4033" s="354"/>
      <c r="M4033" s="353"/>
      <c r="N4033" s="371"/>
      <c r="O4033" s="70"/>
      <c r="P4033" s="70"/>
      <c r="Q4033" s="135"/>
    </row>
    <row r="4034" spans="1:17" x14ac:dyDescent="0.2">
      <c r="A4034" s="363"/>
      <c r="B4034" s="348"/>
      <c r="C4034" s="372"/>
      <c r="D4034" s="350"/>
      <c r="E4034" s="350"/>
      <c r="F4034" s="351"/>
      <c r="G4034" s="350"/>
      <c r="H4034" s="350"/>
      <c r="I4034" s="354"/>
      <c r="J4034" s="353"/>
      <c r="K4034" s="353"/>
      <c r="L4034" s="354"/>
      <c r="M4034" s="353"/>
      <c r="N4034" s="371"/>
      <c r="O4034" s="70"/>
      <c r="P4034" s="70"/>
      <c r="Q4034" s="135"/>
    </row>
    <row r="4035" spans="1:17" x14ac:dyDescent="0.2">
      <c r="A4035" s="363"/>
      <c r="B4035" s="348"/>
      <c r="C4035" s="372"/>
      <c r="D4035" s="350"/>
      <c r="E4035" s="350"/>
      <c r="F4035" s="351"/>
      <c r="G4035" s="350"/>
      <c r="H4035" s="350"/>
      <c r="I4035" s="354"/>
      <c r="J4035" s="353"/>
      <c r="K4035" s="353"/>
      <c r="L4035" s="354"/>
      <c r="M4035" s="353"/>
      <c r="N4035" s="371"/>
      <c r="O4035" s="70"/>
      <c r="P4035" s="70"/>
      <c r="Q4035" s="135"/>
    </row>
    <row r="4036" spans="1:17" x14ac:dyDescent="0.2">
      <c r="A4036" s="363"/>
      <c r="B4036" s="348"/>
      <c r="C4036" s="372"/>
      <c r="D4036" s="350"/>
      <c r="E4036" s="350"/>
      <c r="F4036" s="351"/>
      <c r="G4036" s="350"/>
      <c r="H4036" s="350"/>
      <c r="I4036" s="354"/>
      <c r="J4036" s="353"/>
      <c r="K4036" s="353"/>
      <c r="L4036" s="354"/>
      <c r="M4036" s="353"/>
      <c r="N4036" s="371"/>
      <c r="O4036" s="70"/>
      <c r="P4036" s="70"/>
      <c r="Q4036" s="135"/>
    </row>
    <row r="4037" spans="1:17" x14ac:dyDescent="0.2">
      <c r="A4037" s="363"/>
      <c r="B4037" s="348"/>
      <c r="C4037" s="372"/>
      <c r="D4037" s="350"/>
      <c r="E4037" s="350"/>
      <c r="F4037" s="351"/>
      <c r="G4037" s="350"/>
      <c r="H4037" s="350"/>
      <c r="I4037" s="354"/>
      <c r="J4037" s="353"/>
      <c r="K4037" s="353"/>
      <c r="L4037" s="354"/>
      <c r="M4037" s="353"/>
      <c r="N4037" s="371"/>
      <c r="O4037" s="70"/>
      <c r="P4037" s="70"/>
      <c r="Q4037" s="135"/>
    </row>
    <row r="4038" spans="1:17" x14ac:dyDescent="0.2">
      <c r="A4038" s="363"/>
      <c r="B4038" s="348"/>
      <c r="C4038" s="372"/>
      <c r="D4038" s="350"/>
      <c r="E4038" s="350"/>
      <c r="F4038" s="351"/>
      <c r="G4038" s="350"/>
      <c r="H4038" s="350"/>
      <c r="I4038" s="354"/>
      <c r="J4038" s="353"/>
      <c r="K4038" s="353"/>
      <c r="L4038" s="354"/>
      <c r="M4038" s="353"/>
      <c r="N4038" s="371"/>
      <c r="O4038" s="70"/>
      <c r="P4038" s="70"/>
      <c r="Q4038" s="135"/>
    </row>
    <row r="4039" spans="1:17" x14ac:dyDescent="0.2">
      <c r="A4039" s="363"/>
      <c r="B4039" s="348"/>
      <c r="C4039" s="372"/>
      <c r="D4039" s="350"/>
      <c r="E4039" s="350"/>
      <c r="F4039" s="351"/>
      <c r="G4039" s="350"/>
      <c r="H4039" s="350"/>
      <c r="I4039" s="354"/>
      <c r="J4039" s="353"/>
      <c r="K4039" s="353"/>
      <c r="L4039" s="354"/>
      <c r="M4039" s="353"/>
      <c r="N4039" s="371"/>
      <c r="O4039" s="70"/>
      <c r="P4039" s="70"/>
      <c r="Q4039" s="135"/>
    </row>
    <row r="4040" spans="1:17" x14ac:dyDescent="0.2">
      <c r="A4040" s="363"/>
      <c r="B4040" s="348"/>
      <c r="C4040" s="372"/>
      <c r="D4040" s="350"/>
      <c r="E4040" s="350"/>
      <c r="F4040" s="351"/>
      <c r="G4040" s="350"/>
      <c r="H4040" s="350"/>
      <c r="I4040" s="354"/>
      <c r="J4040" s="353"/>
      <c r="K4040" s="353"/>
      <c r="L4040" s="354"/>
      <c r="M4040" s="353"/>
      <c r="N4040" s="371"/>
      <c r="O4040" s="70"/>
      <c r="P4040" s="70"/>
      <c r="Q4040" s="135"/>
    </row>
    <row r="4041" spans="1:17" x14ac:dyDescent="0.2">
      <c r="A4041" s="363"/>
      <c r="B4041" s="348"/>
      <c r="C4041" s="372"/>
      <c r="D4041" s="350"/>
      <c r="E4041" s="350"/>
      <c r="F4041" s="351"/>
      <c r="G4041" s="350"/>
      <c r="H4041" s="350"/>
      <c r="I4041" s="354"/>
      <c r="J4041" s="353"/>
      <c r="K4041" s="353"/>
      <c r="L4041" s="354"/>
      <c r="M4041" s="353"/>
      <c r="N4041" s="371"/>
      <c r="O4041" s="70"/>
      <c r="P4041" s="70"/>
      <c r="Q4041" s="135"/>
    </row>
    <row r="4042" spans="1:17" x14ac:dyDescent="0.2">
      <c r="A4042" s="363"/>
      <c r="B4042" s="348"/>
      <c r="C4042" s="372"/>
      <c r="D4042" s="350"/>
      <c r="E4042" s="350"/>
      <c r="F4042" s="351"/>
      <c r="G4042" s="350"/>
      <c r="H4042" s="350"/>
      <c r="I4042" s="354"/>
      <c r="J4042" s="353"/>
      <c r="K4042" s="353"/>
      <c r="L4042" s="354"/>
      <c r="M4042" s="353"/>
      <c r="N4042" s="371"/>
      <c r="O4042" s="70"/>
      <c r="P4042" s="70"/>
      <c r="Q4042" s="135"/>
    </row>
    <row r="4043" spans="1:17" x14ac:dyDescent="0.2">
      <c r="A4043" s="363"/>
      <c r="B4043" s="348"/>
      <c r="C4043" s="372"/>
      <c r="D4043" s="350"/>
      <c r="E4043" s="350"/>
      <c r="F4043" s="351"/>
      <c r="G4043" s="350"/>
      <c r="H4043" s="350"/>
      <c r="I4043" s="354"/>
      <c r="J4043" s="353"/>
      <c r="K4043" s="353"/>
      <c r="L4043" s="354"/>
      <c r="M4043" s="353"/>
      <c r="N4043" s="371"/>
      <c r="O4043" s="70"/>
      <c r="P4043" s="70"/>
      <c r="Q4043" s="135"/>
    </row>
    <row r="4044" spans="1:17" x14ac:dyDescent="0.2">
      <c r="A4044" s="363"/>
      <c r="B4044" s="348"/>
      <c r="C4044" s="372"/>
      <c r="D4044" s="350"/>
      <c r="E4044" s="350"/>
      <c r="F4044" s="351"/>
      <c r="G4044" s="350"/>
      <c r="H4044" s="350"/>
      <c r="I4044" s="354"/>
      <c r="J4044" s="353"/>
      <c r="K4044" s="353"/>
      <c r="L4044" s="354"/>
      <c r="M4044" s="353"/>
      <c r="N4044" s="371"/>
      <c r="O4044" s="70"/>
      <c r="P4044" s="70"/>
      <c r="Q4044" s="135"/>
    </row>
    <row r="4045" spans="1:17" x14ac:dyDescent="0.2">
      <c r="A4045" s="363"/>
      <c r="B4045" s="348"/>
      <c r="C4045" s="372"/>
      <c r="D4045" s="350"/>
      <c r="E4045" s="350"/>
      <c r="F4045" s="351"/>
      <c r="G4045" s="350"/>
      <c r="H4045" s="350"/>
      <c r="I4045" s="354"/>
      <c r="J4045" s="353"/>
      <c r="K4045" s="353"/>
      <c r="L4045" s="354"/>
      <c r="M4045" s="353"/>
      <c r="N4045" s="371"/>
      <c r="O4045" s="70"/>
      <c r="P4045" s="70"/>
      <c r="Q4045" s="135"/>
    </row>
    <row r="4046" spans="1:17" x14ac:dyDescent="0.2">
      <c r="A4046" s="363"/>
      <c r="B4046" s="348"/>
      <c r="C4046" s="372"/>
      <c r="D4046" s="350"/>
      <c r="E4046" s="350"/>
      <c r="F4046" s="351"/>
      <c r="G4046" s="350"/>
      <c r="H4046" s="350"/>
      <c r="I4046" s="354"/>
      <c r="J4046" s="353"/>
      <c r="K4046" s="353"/>
      <c r="L4046" s="354"/>
      <c r="M4046" s="353"/>
      <c r="N4046" s="371"/>
      <c r="O4046" s="70"/>
      <c r="P4046" s="70"/>
      <c r="Q4046" s="135"/>
    </row>
    <row r="4047" spans="1:17" x14ac:dyDescent="0.2">
      <c r="A4047" s="363"/>
      <c r="B4047" s="348"/>
      <c r="C4047" s="372"/>
      <c r="D4047" s="350"/>
      <c r="E4047" s="350"/>
      <c r="F4047" s="351"/>
      <c r="G4047" s="350"/>
      <c r="H4047" s="350"/>
      <c r="I4047" s="354"/>
      <c r="J4047" s="353"/>
      <c r="K4047" s="353"/>
      <c r="L4047" s="354"/>
      <c r="M4047" s="353"/>
      <c r="N4047" s="371"/>
      <c r="O4047" s="70"/>
      <c r="P4047" s="70"/>
      <c r="Q4047" s="135"/>
    </row>
    <row r="4048" spans="1:17" x14ac:dyDescent="0.2">
      <c r="A4048" s="363"/>
      <c r="B4048" s="348"/>
      <c r="C4048" s="372"/>
      <c r="D4048" s="350"/>
      <c r="E4048" s="350"/>
      <c r="F4048" s="351"/>
      <c r="G4048" s="350"/>
      <c r="H4048" s="350"/>
      <c r="I4048" s="354"/>
      <c r="J4048" s="353"/>
      <c r="K4048" s="353"/>
      <c r="L4048" s="354"/>
      <c r="M4048" s="353"/>
      <c r="N4048" s="371"/>
      <c r="O4048" s="70"/>
      <c r="P4048" s="70"/>
      <c r="Q4048" s="135"/>
    </row>
    <row r="4049" spans="1:17" x14ac:dyDescent="0.2">
      <c r="A4049" s="363"/>
      <c r="B4049" s="348"/>
      <c r="C4049" s="372"/>
      <c r="D4049" s="350"/>
      <c r="E4049" s="350"/>
      <c r="F4049" s="351"/>
      <c r="G4049" s="350"/>
      <c r="H4049" s="350"/>
      <c r="I4049" s="354"/>
      <c r="J4049" s="353"/>
      <c r="K4049" s="353"/>
      <c r="L4049" s="354"/>
      <c r="M4049" s="353"/>
      <c r="N4049" s="371"/>
      <c r="O4049" s="70"/>
      <c r="P4049" s="70"/>
      <c r="Q4049" s="135"/>
    </row>
    <row r="4050" spans="1:17" x14ac:dyDescent="0.2">
      <c r="A4050" s="363"/>
      <c r="B4050" s="348"/>
      <c r="C4050" s="372"/>
      <c r="D4050" s="350"/>
      <c r="E4050" s="350"/>
      <c r="F4050" s="351"/>
      <c r="G4050" s="350"/>
      <c r="H4050" s="350"/>
      <c r="I4050" s="354"/>
      <c r="J4050" s="353"/>
      <c r="K4050" s="353"/>
      <c r="L4050" s="354"/>
      <c r="M4050" s="353"/>
      <c r="N4050" s="371"/>
      <c r="O4050" s="70"/>
      <c r="P4050" s="70"/>
      <c r="Q4050" s="135"/>
    </row>
    <row r="4051" spans="1:17" x14ac:dyDescent="0.2">
      <c r="A4051" s="363"/>
      <c r="B4051" s="348"/>
      <c r="C4051" s="372"/>
      <c r="D4051" s="350"/>
      <c r="E4051" s="350"/>
      <c r="F4051" s="351"/>
      <c r="G4051" s="350"/>
      <c r="H4051" s="350"/>
      <c r="I4051" s="354"/>
      <c r="J4051" s="353"/>
      <c r="K4051" s="353"/>
      <c r="L4051" s="354"/>
      <c r="M4051" s="353"/>
      <c r="N4051" s="371"/>
      <c r="O4051" s="70"/>
      <c r="P4051" s="70"/>
      <c r="Q4051" s="135"/>
    </row>
    <row r="4052" spans="1:17" x14ac:dyDescent="0.2">
      <c r="A4052" s="363"/>
      <c r="B4052" s="348"/>
      <c r="C4052" s="372"/>
      <c r="D4052" s="350"/>
      <c r="E4052" s="350"/>
      <c r="F4052" s="351"/>
      <c r="G4052" s="350"/>
      <c r="H4052" s="350"/>
      <c r="I4052" s="354"/>
      <c r="J4052" s="353"/>
      <c r="K4052" s="353"/>
      <c r="L4052" s="354"/>
      <c r="M4052" s="353"/>
      <c r="N4052" s="371"/>
      <c r="O4052" s="70"/>
      <c r="P4052" s="70"/>
      <c r="Q4052" s="135"/>
    </row>
    <row r="4053" spans="1:17" x14ac:dyDescent="0.2">
      <c r="A4053" s="363"/>
      <c r="B4053" s="348"/>
      <c r="C4053" s="372"/>
      <c r="D4053" s="350"/>
      <c r="E4053" s="350"/>
      <c r="F4053" s="351"/>
      <c r="G4053" s="350"/>
      <c r="H4053" s="350"/>
      <c r="I4053" s="354"/>
      <c r="J4053" s="353"/>
      <c r="K4053" s="353"/>
      <c r="L4053" s="354"/>
      <c r="M4053" s="353"/>
      <c r="N4053" s="371"/>
      <c r="O4053" s="70"/>
      <c r="P4053" s="70"/>
      <c r="Q4053" s="135"/>
    </row>
    <row r="4054" spans="1:17" x14ac:dyDescent="0.2">
      <c r="A4054" s="363"/>
      <c r="B4054" s="348"/>
      <c r="C4054" s="372"/>
      <c r="D4054" s="350"/>
      <c r="E4054" s="350"/>
      <c r="F4054" s="351"/>
      <c r="G4054" s="350"/>
      <c r="H4054" s="350"/>
      <c r="I4054" s="354"/>
      <c r="J4054" s="353"/>
      <c r="K4054" s="353"/>
      <c r="L4054" s="354"/>
      <c r="M4054" s="353"/>
      <c r="N4054" s="371"/>
      <c r="O4054" s="70"/>
      <c r="P4054" s="70"/>
      <c r="Q4054" s="135"/>
    </row>
    <row r="4055" spans="1:17" x14ac:dyDescent="0.2">
      <c r="A4055" s="363"/>
      <c r="B4055" s="348"/>
      <c r="C4055" s="372"/>
      <c r="D4055" s="350"/>
      <c r="E4055" s="350"/>
      <c r="F4055" s="351"/>
      <c r="G4055" s="350"/>
      <c r="H4055" s="350"/>
      <c r="I4055" s="354"/>
      <c r="J4055" s="353"/>
      <c r="K4055" s="353"/>
      <c r="L4055" s="354"/>
      <c r="M4055" s="353"/>
      <c r="N4055" s="371"/>
      <c r="O4055" s="70"/>
      <c r="P4055" s="70"/>
      <c r="Q4055" s="135"/>
    </row>
    <row r="4056" spans="1:17" x14ac:dyDescent="0.2">
      <c r="A4056" s="363"/>
      <c r="B4056" s="348"/>
      <c r="C4056" s="372"/>
      <c r="D4056" s="350"/>
      <c r="E4056" s="350"/>
      <c r="F4056" s="351"/>
      <c r="G4056" s="350"/>
      <c r="H4056" s="350"/>
      <c r="I4056" s="354"/>
      <c r="J4056" s="353"/>
      <c r="K4056" s="353"/>
      <c r="L4056" s="354"/>
      <c r="M4056" s="353"/>
      <c r="N4056" s="371"/>
      <c r="O4056" s="70"/>
      <c r="P4056" s="70"/>
      <c r="Q4056" s="135"/>
    </row>
    <row r="4057" spans="1:17" x14ac:dyDescent="0.2">
      <c r="A4057" s="363"/>
      <c r="B4057" s="348"/>
      <c r="C4057" s="372"/>
      <c r="D4057" s="350"/>
      <c r="E4057" s="350"/>
      <c r="F4057" s="351"/>
      <c r="G4057" s="350"/>
      <c r="H4057" s="350"/>
      <c r="I4057" s="354"/>
      <c r="J4057" s="353"/>
      <c r="K4057" s="353"/>
      <c r="L4057" s="354"/>
      <c r="M4057" s="353"/>
      <c r="N4057" s="371"/>
      <c r="O4057" s="70"/>
      <c r="P4057" s="70"/>
      <c r="Q4057" s="135"/>
    </row>
    <row r="4058" spans="1:17" x14ac:dyDescent="0.2">
      <c r="A4058" s="363"/>
      <c r="B4058" s="348"/>
      <c r="C4058" s="372"/>
      <c r="D4058" s="350"/>
      <c r="E4058" s="350"/>
      <c r="F4058" s="351"/>
      <c r="G4058" s="350"/>
      <c r="H4058" s="350"/>
      <c r="I4058" s="354"/>
      <c r="J4058" s="353"/>
      <c r="K4058" s="353"/>
      <c r="L4058" s="354"/>
      <c r="M4058" s="353"/>
      <c r="N4058" s="371"/>
      <c r="O4058" s="70"/>
      <c r="P4058" s="70"/>
      <c r="Q4058" s="135"/>
    </row>
    <row r="4059" spans="1:17" x14ac:dyDescent="0.2">
      <c r="A4059" s="363"/>
      <c r="B4059" s="348"/>
      <c r="C4059" s="372"/>
      <c r="D4059" s="350"/>
      <c r="E4059" s="350"/>
      <c r="F4059" s="351"/>
      <c r="G4059" s="350"/>
      <c r="H4059" s="350"/>
      <c r="I4059" s="354"/>
      <c r="J4059" s="353"/>
      <c r="K4059" s="353"/>
      <c r="L4059" s="354"/>
      <c r="M4059" s="353"/>
      <c r="N4059" s="371"/>
      <c r="O4059" s="70"/>
      <c r="P4059" s="70"/>
      <c r="Q4059" s="135"/>
    </row>
    <row r="4060" spans="1:17" x14ac:dyDescent="0.2">
      <c r="A4060" s="363"/>
      <c r="B4060" s="348"/>
      <c r="C4060" s="372"/>
      <c r="D4060" s="350"/>
      <c r="E4060" s="350"/>
      <c r="F4060" s="351"/>
      <c r="G4060" s="350"/>
      <c r="H4060" s="350"/>
      <c r="I4060" s="354"/>
      <c r="J4060" s="353"/>
      <c r="K4060" s="353"/>
      <c r="L4060" s="354"/>
      <c r="M4060" s="353"/>
      <c r="N4060" s="371"/>
      <c r="O4060" s="70"/>
      <c r="P4060" s="70"/>
      <c r="Q4060" s="135"/>
    </row>
    <row r="4061" spans="1:17" x14ac:dyDescent="0.2">
      <c r="A4061" s="363"/>
      <c r="B4061" s="348"/>
      <c r="C4061" s="372"/>
      <c r="D4061" s="350"/>
      <c r="E4061" s="350"/>
      <c r="F4061" s="351"/>
      <c r="G4061" s="350"/>
      <c r="H4061" s="350"/>
      <c r="I4061" s="354"/>
      <c r="J4061" s="353"/>
      <c r="K4061" s="353"/>
      <c r="L4061" s="354"/>
      <c r="M4061" s="353"/>
      <c r="N4061" s="371"/>
      <c r="O4061" s="70"/>
      <c r="P4061" s="70"/>
      <c r="Q4061" s="135"/>
    </row>
    <row r="4062" spans="1:17" x14ac:dyDescent="0.2">
      <c r="A4062" s="363"/>
      <c r="B4062" s="348"/>
      <c r="C4062" s="372"/>
      <c r="D4062" s="350"/>
      <c r="E4062" s="350"/>
      <c r="F4062" s="351"/>
      <c r="G4062" s="350"/>
      <c r="H4062" s="350"/>
      <c r="I4062" s="354"/>
      <c r="J4062" s="353"/>
      <c r="K4062" s="353"/>
      <c r="L4062" s="354"/>
      <c r="M4062" s="353"/>
      <c r="N4062" s="371"/>
      <c r="O4062" s="70"/>
      <c r="P4062" s="70"/>
      <c r="Q4062" s="135"/>
    </row>
    <row r="4063" spans="1:17" x14ac:dyDescent="0.2">
      <c r="A4063" s="363"/>
      <c r="B4063" s="348"/>
      <c r="C4063" s="372"/>
      <c r="D4063" s="350"/>
      <c r="E4063" s="350"/>
      <c r="F4063" s="351"/>
      <c r="G4063" s="350"/>
      <c r="H4063" s="350"/>
      <c r="I4063" s="354"/>
      <c r="J4063" s="353"/>
      <c r="K4063" s="353"/>
      <c r="L4063" s="354"/>
      <c r="M4063" s="353"/>
      <c r="N4063" s="371"/>
      <c r="O4063" s="70"/>
      <c r="P4063" s="70"/>
      <c r="Q4063" s="135"/>
    </row>
    <row r="4064" spans="1:17" x14ac:dyDescent="0.2">
      <c r="A4064" s="363"/>
      <c r="B4064" s="348"/>
      <c r="C4064" s="372"/>
      <c r="D4064" s="350"/>
      <c r="E4064" s="350"/>
      <c r="F4064" s="351"/>
      <c r="G4064" s="350"/>
      <c r="H4064" s="350"/>
      <c r="I4064" s="354"/>
      <c r="J4064" s="353"/>
      <c r="K4064" s="353"/>
      <c r="L4064" s="354"/>
      <c r="M4064" s="353"/>
      <c r="N4064" s="371"/>
      <c r="O4064" s="70"/>
      <c r="P4064" s="70"/>
      <c r="Q4064" s="135"/>
    </row>
    <row r="4065" spans="1:17" x14ac:dyDescent="0.2">
      <c r="A4065" s="363"/>
      <c r="B4065" s="348"/>
      <c r="C4065" s="372"/>
      <c r="D4065" s="350"/>
      <c r="E4065" s="350"/>
      <c r="F4065" s="351"/>
      <c r="G4065" s="350"/>
      <c r="H4065" s="350"/>
      <c r="I4065" s="354"/>
      <c r="J4065" s="353"/>
      <c r="K4065" s="353"/>
      <c r="L4065" s="354"/>
      <c r="M4065" s="353"/>
      <c r="N4065" s="371"/>
      <c r="O4065" s="70"/>
      <c r="P4065" s="70"/>
      <c r="Q4065" s="135"/>
    </row>
    <row r="4066" spans="1:17" x14ac:dyDescent="0.2">
      <c r="A4066" s="363"/>
      <c r="B4066" s="348"/>
      <c r="C4066" s="372"/>
      <c r="D4066" s="350"/>
      <c r="E4066" s="350"/>
      <c r="F4066" s="351"/>
      <c r="G4066" s="350"/>
      <c r="H4066" s="350"/>
      <c r="I4066" s="354"/>
      <c r="J4066" s="353"/>
      <c r="K4066" s="353"/>
      <c r="L4066" s="354"/>
      <c r="M4066" s="353"/>
      <c r="N4066" s="371"/>
      <c r="O4066" s="70"/>
      <c r="P4066" s="70"/>
      <c r="Q4066" s="135"/>
    </row>
    <row r="4067" spans="1:17" x14ac:dyDescent="0.2">
      <c r="A4067" s="363"/>
      <c r="B4067" s="348"/>
      <c r="C4067" s="372"/>
      <c r="D4067" s="350"/>
      <c r="E4067" s="350"/>
      <c r="F4067" s="351"/>
      <c r="G4067" s="350"/>
      <c r="H4067" s="350"/>
      <c r="I4067" s="354"/>
      <c r="J4067" s="353"/>
      <c r="K4067" s="353"/>
      <c r="L4067" s="354"/>
      <c r="M4067" s="353"/>
      <c r="N4067" s="371"/>
      <c r="O4067" s="70"/>
      <c r="P4067" s="70"/>
      <c r="Q4067" s="135"/>
    </row>
    <row r="4068" spans="1:17" x14ac:dyDescent="0.2">
      <c r="A4068" s="363"/>
      <c r="B4068" s="348"/>
      <c r="C4068" s="372"/>
      <c r="D4068" s="350"/>
      <c r="E4068" s="350"/>
      <c r="F4068" s="351"/>
      <c r="G4068" s="350"/>
      <c r="H4068" s="350"/>
      <c r="I4068" s="354"/>
      <c r="J4068" s="353"/>
      <c r="K4068" s="353"/>
      <c r="L4068" s="354"/>
      <c r="M4068" s="353"/>
      <c r="N4068" s="371"/>
      <c r="O4068" s="70"/>
      <c r="P4068" s="70"/>
      <c r="Q4068" s="135"/>
    </row>
    <row r="4069" spans="1:17" x14ac:dyDescent="0.2">
      <c r="A4069" s="363"/>
      <c r="B4069" s="348"/>
      <c r="C4069" s="372"/>
      <c r="D4069" s="350"/>
      <c r="E4069" s="350"/>
      <c r="F4069" s="351"/>
      <c r="G4069" s="350"/>
      <c r="H4069" s="350"/>
      <c r="I4069" s="354"/>
      <c r="J4069" s="353"/>
      <c r="K4069" s="353"/>
      <c r="L4069" s="354"/>
      <c r="M4069" s="353"/>
      <c r="N4069" s="371"/>
      <c r="O4069" s="70"/>
      <c r="P4069" s="70"/>
      <c r="Q4069" s="135"/>
    </row>
    <row r="4070" spans="1:17" x14ac:dyDescent="0.2">
      <c r="A4070" s="363"/>
      <c r="B4070" s="348"/>
      <c r="C4070" s="372"/>
      <c r="D4070" s="350"/>
      <c r="E4070" s="350"/>
      <c r="F4070" s="351"/>
      <c r="G4070" s="350"/>
      <c r="H4070" s="350"/>
      <c r="I4070" s="354"/>
      <c r="J4070" s="353"/>
      <c r="K4070" s="353"/>
      <c r="L4070" s="354"/>
      <c r="M4070" s="353"/>
      <c r="N4070" s="371"/>
      <c r="O4070" s="70"/>
      <c r="P4070" s="70"/>
      <c r="Q4070" s="135"/>
    </row>
    <row r="4071" spans="1:17" x14ac:dyDescent="0.2">
      <c r="A4071" s="363"/>
      <c r="B4071" s="348"/>
      <c r="C4071" s="372"/>
      <c r="D4071" s="350"/>
      <c r="E4071" s="350"/>
      <c r="F4071" s="351"/>
      <c r="G4071" s="350"/>
      <c r="H4071" s="350"/>
      <c r="I4071" s="354"/>
      <c r="J4071" s="353"/>
      <c r="K4071" s="353"/>
      <c r="L4071" s="354"/>
      <c r="M4071" s="353"/>
      <c r="N4071" s="371"/>
      <c r="O4071" s="70"/>
      <c r="P4071" s="70"/>
      <c r="Q4071" s="135"/>
    </row>
    <row r="4072" spans="1:17" x14ac:dyDescent="0.2">
      <c r="A4072" s="363"/>
      <c r="B4072" s="348"/>
      <c r="C4072" s="372"/>
      <c r="D4072" s="350"/>
      <c r="E4072" s="350"/>
      <c r="F4072" s="351"/>
      <c r="G4072" s="350"/>
      <c r="H4072" s="350"/>
      <c r="I4072" s="354"/>
      <c r="J4072" s="353"/>
      <c r="K4072" s="353"/>
      <c r="L4072" s="354"/>
      <c r="M4072" s="353"/>
      <c r="N4072" s="371"/>
      <c r="O4072" s="70"/>
      <c r="P4072" s="70"/>
      <c r="Q4072" s="135"/>
    </row>
    <row r="4073" spans="1:17" x14ac:dyDescent="0.2">
      <c r="A4073" s="363"/>
      <c r="B4073" s="348"/>
      <c r="C4073" s="372"/>
      <c r="D4073" s="350"/>
      <c r="E4073" s="350"/>
      <c r="F4073" s="351"/>
      <c r="G4073" s="350"/>
      <c r="H4073" s="350"/>
      <c r="I4073" s="354"/>
      <c r="J4073" s="353"/>
      <c r="K4073" s="353"/>
      <c r="L4073" s="354"/>
      <c r="M4073" s="353"/>
      <c r="N4073" s="371"/>
      <c r="O4073" s="70"/>
      <c r="P4073" s="70"/>
      <c r="Q4073" s="135"/>
    </row>
    <row r="4074" spans="1:17" x14ac:dyDescent="0.2">
      <c r="A4074" s="363"/>
      <c r="B4074" s="348"/>
      <c r="C4074" s="372"/>
      <c r="D4074" s="350"/>
      <c r="E4074" s="350"/>
      <c r="F4074" s="351"/>
      <c r="G4074" s="350"/>
      <c r="H4074" s="350"/>
      <c r="I4074" s="354"/>
      <c r="J4074" s="353"/>
      <c r="K4074" s="353"/>
      <c r="L4074" s="354"/>
      <c r="M4074" s="353"/>
      <c r="N4074" s="371"/>
      <c r="O4074" s="70"/>
      <c r="P4074" s="70"/>
      <c r="Q4074" s="135"/>
    </row>
    <row r="4075" spans="1:17" x14ac:dyDescent="0.2">
      <c r="A4075" s="363"/>
      <c r="B4075" s="348"/>
      <c r="C4075" s="372"/>
      <c r="D4075" s="350"/>
      <c r="E4075" s="350"/>
      <c r="F4075" s="351"/>
      <c r="G4075" s="350"/>
      <c r="H4075" s="350"/>
      <c r="I4075" s="354"/>
      <c r="J4075" s="353"/>
      <c r="K4075" s="353"/>
      <c r="L4075" s="354"/>
      <c r="M4075" s="353"/>
      <c r="N4075" s="371"/>
      <c r="O4075" s="70"/>
      <c r="P4075" s="70"/>
      <c r="Q4075" s="135"/>
    </row>
    <row r="4076" spans="1:17" x14ac:dyDescent="0.2">
      <c r="A4076" s="363"/>
      <c r="B4076" s="348"/>
      <c r="C4076" s="372"/>
      <c r="D4076" s="350"/>
      <c r="E4076" s="350"/>
      <c r="F4076" s="351"/>
      <c r="G4076" s="350"/>
      <c r="H4076" s="350"/>
      <c r="I4076" s="354"/>
      <c r="J4076" s="353"/>
      <c r="K4076" s="353"/>
      <c r="L4076" s="354"/>
      <c r="M4076" s="353"/>
      <c r="N4076" s="371"/>
      <c r="O4076" s="70"/>
      <c r="P4076" s="70"/>
      <c r="Q4076" s="135"/>
    </row>
    <row r="4077" spans="1:17" x14ac:dyDescent="0.2">
      <c r="A4077" s="363"/>
      <c r="B4077" s="348"/>
      <c r="C4077" s="372"/>
      <c r="D4077" s="350"/>
      <c r="E4077" s="350"/>
      <c r="F4077" s="351"/>
      <c r="G4077" s="350"/>
      <c r="H4077" s="350"/>
      <c r="I4077" s="354"/>
      <c r="J4077" s="353"/>
      <c r="K4077" s="353"/>
      <c r="L4077" s="354"/>
      <c r="M4077" s="353"/>
      <c r="N4077" s="371"/>
      <c r="O4077" s="70"/>
      <c r="P4077" s="70"/>
      <c r="Q4077" s="135"/>
    </row>
    <row r="4078" spans="1:17" x14ac:dyDescent="0.2">
      <c r="A4078" s="363"/>
      <c r="B4078" s="348"/>
      <c r="C4078" s="372"/>
      <c r="D4078" s="350"/>
      <c r="E4078" s="350"/>
      <c r="F4078" s="351"/>
      <c r="G4078" s="350"/>
      <c r="H4078" s="350"/>
      <c r="I4078" s="354"/>
      <c r="J4078" s="353"/>
      <c r="K4078" s="353"/>
      <c r="L4078" s="354"/>
      <c r="M4078" s="353"/>
      <c r="N4078" s="371"/>
      <c r="O4078" s="70"/>
      <c r="P4078" s="70"/>
      <c r="Q4078" s="135"/>
    </row>
    <row r="4079" spans="1:17" x14ac:dyDescent="0.2">
      <c r="A4079" s="363"/>
      <c r="B4079" s="348"/>
      <c r="C4079" s="372"/>
      <c r="D4079" s="350"/>
      <c r="E4079" s="350"/>
      <c r="F4079" s="351"/>
      <c r="G4079" s="350"/>
      <c r="H4079" s="350"/>
      <c r="I4079" s="354"/>
      <c r="J4079" s="353"/>
      <c r="K4079" s="353"/>
      <c r="L4079" s="354"/>
      <c r="M4079" s="353"/>
      <c r="N4079" s="371"/>
      <c r="O4079" s="70"/>
      <c r="P4079" s="70"/>
      <c r="Q4079" s="135"/>
    </row>
    <row r="4080" spans="1:17" x14ac:dyDescent="0.2">
      <c r="A4080" s="363"/>
      <c r="B4080" s="348"/>
      <c r="C4080" s="372"/>
      <c r="D4080" s="350"/>
      <c r="E4080" s="350"/>
      <c r="F4080" s="351"/>
      <c r="G4080" s="350"/>
      <c r="H4080" s="350"/>
      <c r="I4080" s="354"/>
      <c r="J4080" s="353"/>
      <c r="K4080" s="353"/>
      <c r="L4080" s="354"/>
      <c r="M4080" s="353"/>
      <c r="N4080" s="371"/>
      <c r="O4080" s="70"/>
      <c r="P4080" s="70"/>
      <c r="Q4080" s="135"/>
    </row>
    <row r="4081" spans="1:17" x14ac:dyDescent="0.2">
      <c r="A4081" s="363"/>
      <c r="B4081" s="348"/>
      <c r="C4081" s="372"/>
      <c r="D4081" s="350"/>
      <c r="E4081" s="350"/>
      <c r="F4081" s="351"/>
      <c r="G4081" s="350"/>
      <c r="H4081" s="350"/>
      <c r="I4081" s="354"/>
      <c r="J4081" s="353"/>
      <c r="K4081" s="353"/>
      <c r="L4081" s="354"/>
      <c r="M4081" s="353"/>
      <c r="N4081" s="371"/>
      <c r="O4081" s="70"/>
      <c r="P4081" s="70"/>
      <c r="Q4081" s="135"/>
    </row>
    <row r="4082" spans="1:17" x14ac:dyDescent="0.2">
      <c r="A4082" s="363"/>
      <c r="B4082" s="348"/>
      <c r="C4082" s="372"/>
      <c r="D4082" s="350"/>
      <c r="E4082" s="350"/>
      <c r="F4082" s="351"/>
      <c r="G4082" s="350"/>
      <c r="H4082" s="350"/>
      <c r="I4082" s="354"/>
      <c r="J4082" s="353"/>
      <c r="K4082" s="353"/>
      <c r="L4082" s="354"/>
      <c r="M4082" s="353"/>
      <c r="N4082" s="371"/>
      <c r="O4082" s="70"/>
      <c r="P4082" s="70"/>
      <c r="Q4082" s="135"/>
    </row>
    <row r="4083" spans="1:17" x14ac:dyDescent="0.2">
      <c r="A4083" s="363"/>
      <c r="B4083" s="348"/>
      <c r="C4083" s="372"/>
      <c r="D4083" s="350"/>
      <c r="E4083" s="350"/>
      <c r="F4083" s="351"/>
      <c r="G4083" s="350"/>
      <c r="H4083" s="350"/>
      <c r="I4083" s="354"/>
      <c r="J4083" s="353"/>
      <c r="K4083" s="353"/>
      <c r="L4083" s="354"/>
      <c r="M4083" s="353"/>
      <c r="N4083" s="371"/>
      <c r="O4083" s="70"/>
      <c r="P4083" s="70"/>
      <c r="Q4083" s="135"/>
    </row>
    <row r="4084" spans="1:17" x14ac:dyDescent="0.2">
      <c r="A4084" s="363"/>
      <c r="B4084" s="348"/>
      <c r="C4084" s="372"/>
      <c r="D4084" s="350"/>
      <c r="E4084" s="350"/>
      <c r="F4084" s="351"/>
      <c r="G4084" s="350"/>
      <c r="H4084" s="350"/>
      <c r="I4084" s="354"/>
      <c r="J4084" s="353"/>
      <c r="K4084" s="353"/>
      <c r="L4084" s="354"/>
      <c r="M4084" s="353"/>
      <c r="N4084" s="371"/>
      <c r="O4084" s="70"/>
      <c r="P4084" s="70"/>
      <c r="Q4084" s="135"/>
    </row>
    <row r="4085" spans="1:17" x14ac:dyDescent="0.2">
      <c r="A4085" s="363"/>
      <c r="B4085" s="348"/>
      <c r="C4085" s="372"/>
      <c r="D4085" s="350"/>
      <c r="E4085" s="350"/>
      <c r="F4085" s="351"/>
      <c r="G4085" s="350"/>
      <c r="H4085" s="350"/>
      <c r="I4085" s="354"/>
      <c r="J4085" s="353"/>
      <c r="K4085" s="353"/>
      <c r="L4085" s="354"/>
      <c r="M4085" s="353"/>
      <c r="N4085" s="371"/>
      <c r="O4085" s="70"/>
      <c r="P4085" s="70"/>
      <c r="Q4085" s="135"/>
    </row>
    <row r="4086" spans="1:17" x14ac:dyDescent="0.2">
      <c r="A4086" s="363"/>
      <c r="B4086" s="348"/>
      <c r="C4086" s="372"/>
      <c r="D4086" s="350"/>
      <c r="E4086" s="350"/>
      <c r="F4086" s="351"/>
      <c r="G4086" s="350"/>
      <c r="H4086" s="350"/>
      <c r="I4086" s="354"/>
      <c r="J4086" s="353"/>
      <c r="K4086" s="353"/>
      <c r="L4086" s="354"/>
      <c r="M4086" s="353"/>
      <c r="N4086" s="371"/>
      <c r="O4086" s="70"/>
      <c r="P4086" s="70"/>
      <c r="Q4086" s="135"/>
    </row>
    <row r="4087" spans="1:17" x14ac:dyDescent="0.2">
      <c r="A4087" s="363"/>
      <c r="B4087" s="348"/>
      <c r="C4087" s="372"/>
      <c r="D4087" s="350"/>
      <c r="E4087" s="350"/>
      <c r="F4087" s="351"/>
      <c r="G4087" s="350"/>
      <c r="H4087" s="350"/>
      <c r="I4087" s="354"/>
      <c r="J4087" s="353"/>
      <c r="K4087" s="353"/>
      <c r="L4087" s="354"/>
      <c r="M4087" s="353"/>
      <c r="N4087" s="371"/>
      <c r="O4087" s="70"/>
      <c r="P4087" s="70"/>
      <c r="Q4087" s="135"/>
    </row>
    <row r="4088" spans="1:17" x14ac:dyDescent="0.2">
      <c r="A4088" s="363"/>
      <c r="B4088" s="348"/>
      <c r="C4088" s="372"/>
      <c r="D4088" s="350"/>
      <c r="E4088" s="350"/>
      <c r="F4088" s="351"/>
      <c r="G4088" s="350"/>
      <c r="H4088" s="350"/>
      <c r="I4088" s="354"/>
      <c r="J4088" s="353"/>
      <c r="K4088" s="353"/>
      <c r="L4088" s="354"/>
      <c r="M4088" s="353"/>
      <c r="N4088" s="371"/>
      <c r="O4088" s="70"/>
      <c r="P4088" s="70"/>
      <c r="Q4088" s="135"/>
    </row>
    <row r="4089" spans="1:17" x14ac:dyDescent="0.2">
      <c r="A4089" s="363"/>
      <c r="B4089" s="348"/>
      <c r="C4089" s="372"/>
      <c r="D4089" s="350"/>
      <c r="E4089" s="350"/>
      <c r="F4089" s="351"/>
      <c r="G4089" s="350"/>
      <c r="H4089" s="350"/>
      <c r="I4089" s="354"/>
      <c r="J4089" s="353"/>
      <c r="K4089" s="353"/>
      <c r="L4089" s="354"/>
      <c r="M4089" s="353"/>
      <c r="N4089" s="371"/>
      <c r="O4089" s="70"/>
      <c r="P4089" s="70"/>
      <c r="Q4089" s="135"/>
    </row>
    <row r="4090" spans="1:17" x14ac:dyDescent="0.2">
      <c r="A4090" s="363"/>
      <c r="B4090" s="348"/>
      <c r="C4090" s="372"/>
      <c r="D4090" s="350"/>
      <c r="E4090" s="350"/>
      <c r="F4090" s="351"/>
      <c r="G4090" s="350"/>
      <c r="H4090" s="350"/>
      <c r="I4090" s="354"/>
      <c r="J4090" s="353"/>
      <c r="K4090" s="353"/>
      <c r="L4090" s="354"/>
      <c r="M4090" s="353"/>
      <c r="N4090" s="371"/>
      <c r="O4090" s="70"/>
      <c r="P4090" s="70"/>
      <c r="Q4090" s="135"/>
    </row>
    <row r="4091" spans="1:17" x14ac:dyDescent="0.2">
      <c r="A4091" s="363"/>
      <c r="B4091" s="348"/>
      <c r="C4091" s="372"/>
      <c r="D4091" s="350"/>
      <c r="E4091" s="350"/>
      <c r="F4091" s="351"/>
      <c r="G4091" s="350"/>
      <c r="H4091" s="350"/>
      <c r="I4091" s="354"/>
      <c r="J4091" s="353"/>
      <c r="K4091" s="353"/>
      <c r="L4091" s="354"/>
      <c r="M4091" s="353"/>
      <c r="N4091" s="371"/>
      <c r="O4091" s="70"/>
      <c r="P4091" s="70"/>
      <c r="Q4091" s="135"/>
    </row>
    <row r="4092" spans="1:17" x14ac:dyDescent="0.2">
      <c r="A4092" s="363"/>
      <c r="B4092" s="348"/>
      <c r="C4092" s="372"/>
      <c r="D4092" s="350"/>
      <c r="E4092" s="350"/>
      <c r="F4092" s="351"/>
      <c r="G4092" s="350"/>
      <c r="H4092" s="350"/>
      <c r="I4092" s="354"/>
      <c r="J4092" s="353"/>
      <c r="K4092" s="353"/>
      <c r="L4092" s="354"/>
      <c r="M4092" s="353"/>
      <c r="N4092" s="371"/>
      <c r="O4092" s="70"/>
      <c r="P4092" s="70"/>
      <c r="Q4092" s="135"/>
    </row>
    <row r="4093" spans="1:17" x14ac:dyDescent="0.2">
      <c r="A4093" s="363"/>
      <c r="B4093" s="348"/>
      <c r="C4093" s="372"/>
      <c r="D4093" s="350"/>
      <c r="E4093" s="350"/>
      <c r="F4093" s="351"/>
      <c r="G4093" s="350"/>
      <c r="H4093" s="350"/>
      <c r="I4093" s="354"/>
      <c r="J4093" s="353"/>
      <c r="K4093" s="353"/>
      <c r="L4093" s="354"/>
      <c r="M4093" s="353"/>
      <c r="N4093" s="371"/>
      <c r="O4093" s="70"/>
      <c r="P4093" s="70"/>
      <c r="Q4093" s="135"/>
    </row>
    <row r="4094" spans="1:17" x14ac:dyDescent="0.2">
      <c r="A4094" s="363"/>
      <c r="B4094" s="348"/>
      <c r="C4094" s="372"/>
      <c r="D4094" s="350"/>
      <c r="E4094" s="350"/>
      <c r="F4094" s="351"/>
      <c r="G4094" s="350"/>
      <c r="H4094" s="350"/>
      <c r="I4094" s="354"/>
      <c r="J4094" s="353"/>
      <c r="K4094" s="353"/>
      <c r="L4094" s="354"/>
      <c r="M4094" s="353"/>
      <c r="N4094" s="371"/>
      <c r="O4094" s="70"/>
      <c r="P4094" s="70"/>
      <c r="Q4094" s="135"/>
    </row>
    <row r="4095" spans="1:17" x14ac:dyDescent="0.2">
      <c r="A4095" s="363"/>
      <c r="B4095" s="348"/>
      <c r="C4095" s="372"/>
      <c r="D4095" s="350"/>
      <c r="E4095" s="350"/>
      <c r="F4095" s="351"/>
      <c r="G4095" s="350"/>
      <c r="H4095" s="350"/>
      <c r="I4095" s="354"/>
      <c r="J4095" s="353"/>
      <c r="K4095" s="353"/>
      <c r="L4095" s="354"/>
      <c r="M4095" s="353"/>
      <c r="N4095" s="371"/>
      <c r="O4095" s="70"/>
      <c r="P4095" s="70"/>
      <c r="Q4095" s="135"/>
    </row>
    <row r="4096" spans="1:17" x14ac:dyDescent="0.2">
      <c r="A4096" s="363"/>
      <c r="B4096" s="348"/>
      <c r="C4096" s="372"/>
      <c r="D4096" s="350"/>
      <c r="E4096" s="350"/>
      <c r="F4096" s="351"/>
      <c r="G4096" s="350"/>
      <c r="H4096" s="350"/>
      <c r="I4096" s="354"/>
      <c r="J4096" s="353"/>
      <c r="K4096" s="353"/>
      <c r="L4096" s="354"/>
      <c r="M4096" s="353"/>
      <c r="N4096" s="371"/>
      <c r="O4096" s="70"/>
      <c r="P4096" s="70"/>
      <c r="Q4096" s="135"/>
    </row>
    <row r="4097" spans="1:17" x14ac:dyDescent="0.2">
      <c r="A4097" s="363"/>
      <c r="B4097" s="348"/>
      <c r="C4097" s="372"/>
      <c r="D4097" s="350"/>
      <c r="E4097" s="350"/>
      <c r="F4097" s="351"/>
      <c r="G4097" s="350"/>
      <c r="H4097" s="350"/>
      <c r="I4097" s="354"/>
      <c r="J4097" s="353"/>
      <c r="K4097" s="353"/>
      <c r="L4097" s="354"/>
      <c r="M4097" s="353"/>
      <c r="N4097" s="371"/>
      <c r="O4097" s="70"/>
      <c r="P4097" s="70"/>
      <c r="Q4097" s="135"/>
    </row>
    <row r="4098" spans="1:17" x14ac:dyDescent="0.2">
      <c r="A4098" s="363"/>
      <c r="B4098" s="348"/>
      <c r="C4098" s="372"/>
      <c r="D4098" s="350"/>
      <c r="E4098" s="350"/>
      <c r="F4098" s="351"/>
      <c r="G4098" s="350"/>
      <c r="H4098" s="350"/>
      <c r="I4098" s="354"/>
      <c r="J4098" s="353"/>
      <c r="K4098" s="353"/>
      <c r="L4098" s="354"/>
      <c r="M4098" s="353"/>
      <c r="N4098" s="371"/>
      <c r="O4098" s="70"/>
      <c r="P4098" s="70"/>
      <c r="Q4098" s="135"/>
    </row>
    <row r="4099" spans="1:17" x14ac:dyDescent="0.2">
      <c r="A4099" s="363"/>
      <c r="B4099" s="348"/>
      <c r="C4099" s="372"/>
      <c r="D4099" s="350"/>
      <c r="E4099" s="350"/>
      <c r="F4099" s="351"/>
      <c r="G4099" s="350"/>
      <c r="H4099" s="350"/>
      <c r="I4099" s="354"/>
      <c r="J4099" s="353"/>
      <c r="K4099" s="353"/>
      <c r="L4099" s="354"/>
      <c r="M4099" s="353"/>
      <c r="N4099" s="371"/>
      <c r="O4099" s="70"/>
      <c r="P4099" s="70"/>
      <c r="Q4099" s="135"/>
    </row>
    <row r="4100" spans="1:17" x14ac:dyDescent="0.2">
      <c r="A4100" s="363"/>
      <c r="B4100" s="348"/>
      <c r="C4100" s="372"/>
      <c r="D4100" s="350"/>
      <c r="E4100" s="350"/>
      <c r="F4100" s="351"/>
      <c r="G4100" s="350"/>
      <c r="H4100" s="350"/>
      <c r="I4100" s="354"/>
      <c r="J4100" s="353"/>
      <c r="K4100" s="353"/>
      <c r="L4100" s="354"/>
      <c r="M4100" s="353"/>
      <c r="N4100" s="371"/>
      <c r="O4100" s="70"/>
      <c r="P4100" s="70"/>
      <c r="Q4100" s="135"/>
    </row>
    <row r="4101" spans="1:17" x14ac:dyDescent="0.2">
      <c r="A4101" s="363"/>
      <c r="B4101" s="348"/>
      <c r="C4101" s="372"/>
      <c r="D4101" s="350"/>
      <c r="E4101" s="350"/>
      <c r="F4101" s="351"/>
      <c r="G4101" s="350"/>
      <c r="H4101" s="350"/>
      <c r="I4101" s="354"/>
      <c r="J4101" s="353"/>
      <c r="K4101" s="353"/>
      <c r="L4101" s="354"/>
      <c r="M4101" s="353"/>
      <c r="N4101" s="371"/>
      <c r="O4101" s="70"/>
      <c r="P4101" s="70"/>
      <c r="Q4101" s="135"/>
    </row>
    <row r="4102" spans="1:17" x14ac:dyDescent="0.2">
      <c r="A4102" s="363"/>
      <c r="B4102" s="348"/>
      <c r="C4102" s="372"/>
      <c r="D4102" s="350"/>
      <c r="E4102" s="350"/>
      <c r="F4102" s="351"/>
      <c r="G4102" s="350"/>
      <c r="H4102" s="350"/>
      <c r="I4102" s="354"/>
      <c r="J4102" s="353"/>
      <c r="K4102" s="353"/>
      <c r="L4102" s="354"/>
      <c r="M4102" s="353"/>
      <c r="N4102" s="371"/>
      <c r="O4102" s="70"/>
      <c r="P4102" s="70"/>
      <c r="Q4102" s="135"/>
    </row>
    <row r="4103" spans="1:17" x14ac:dyDescent="0.2">
      <c r="A4103" s="363"/>
      <c r="B4103" s="348"/>
      <c r="C4103" s="372"/>
      <c r="D4103" s="350"/>
      <c r="E4103" s="350"/>
      <c r="F4103" s="351"/>
      <c r="G4103" s="350"/>
      <c r="H4103" s="350"/>
      <c r="I4103" s="354"/>
      <c r="J4103" s="353"/>
      <c r="K4103" s="353"/>
      <c r="L4103" s="354"/>
      <c r="M4103" s="353"/>
      <c r="N4103" s="371"/>
      <c r="O4103" s="70"/>
      <c r="P4103" s="70"/>
      <c r="Q4103" s="135"/>
    </row>
    <row r="4104" spans="1:17" x14ac:dyDescent="0.2">
      <c r="A4104" s="363"/>
      <c r="B4104" s="348"/>
      <c r="C4104" s="372"/>
      <c r="D4104" s="350"/>
      <c r="E4104" s="350"/>
      <c r="F4104" s="351"/>
      <c r="G4104" s="350"/>
      <c r="H4104" s="350"/>
      <c r="I4104" s="354"/>
      <c r="J4104" s="353"/>
      <c r="K4104" s="353"/>
      <c r="L4104" s="354"/>
      <c r="M4104" s="353"/>
      <c r="N4104" s="371"/>
      <c r="O4104" s="70"/>
      <c r="P4104" s="70"/>
      <c r="Q4104" s="135"/>
    </row>
    <row r="4105" spans="1:17" x14ac:dyDescent="0.2">
      <c r="A4105" s="363"/>
      <c r="B4105" s="348"/>
      <c r="C4105" s="372"/>
      <c r="D4105" s="350"/>
      <c r="E4105" s="350"/>
      <c r="F4105" s="351"/>
      <c r="G4105" s="350"/>
      <c r="H4105" s="350"/>
      <c r="I4105" s="354"/>
      <c r="J4105" s="353"/>
      <c r="K4105" s="353"/>
      <c r="L4105" s="354"/>
      <c r="M4105" s="353"/>
      <c r="N4105" s="371"/>
      <c r="O4105" s="70"/>
      <c r="P4105" s="70"/>
      <c r="Q4105" s="135"/>
    </row>
    <row r="4106" spans="1:17" x14ac:dyDescent="0.2">
      <c r="A4106" s="363"/>
      <c r="B4106" s="348"/>
      <c r="C4106" s="372"/>
      <c r="D4106" s="350"/>
      <c r="E4106" s="350"/>
      <c r="F4106" s="351"/>
      <c r="G4106" s="350"/>
      <c r="H4106" s="350"/>
      <c r="I4106" s="354"/>
      <c r="J4106" s="353"/>
      <c r="K4106" s="353"/>
      <c r="L4106" s="354"/>
      <c r="M4106" s="353"/>
      <c r="N4106" s="371"/>
      <c r="O4106" s="70"/>
      <c r="P4106" s="70"/>
      <c r="Q4106" s="135"/>
    </row>
    <row r="4107" spans="1:17" x14ac:dyDescent="0.2">
      <c r="A4107" s="363"/>
      <c r="B4107" s="348"/>
      <c r="C4107" s="372"/>
      <c r="D4107" s="350"/>
      <c r="E4107" s="350"/>
      <c r="F4107" s="351"/>
      <c r="G4107" s="350"/>
      <c r="H4107" s="350"/>
      <c r="I4107" s="354"/>
      <c r="J4107" s="353"/>
      <c r="K4107" s="353"/>
      <c r="L4107" s="354"/>
      <c r="M4107" s="353"/>
      <c r="N4107" s="371"/>
      <c r="O4107" s="70"/>
      <c r="P4107" s="70"/>
      <c r="Q4107" s="135"/>
    </row>
    <row r="4108" spans="1:17" x14ac:dyDescent="0.2">
      <c r="A4108" s="363"/>
      <c r="B4108" s="348"/>
      <c r="C4108" s="372"/>
      <c r="D4108" s="350"/>
      <c r="E4108" s="350"/>
      <c r="F4108" s="351"/>
      <c r="G4108" s="350"/>
      <c r="H4108" s="350"/>
      <c r="I4108" s="354"/>
      <c r="J4108" s="353"/>
      <c r="K4108" s="353"/>
      <c r="L4108" s="354"/>
      <c r="M4108" s="353"/>
      <c r="N4108" s="371"/>
      <c r="O4108" s="70"/>
      <c r="P4108" s="70"/>
      <c r="Q4108" s="135"/>
    </row>
    <row r="4109" spans="1:17" x14ac:dyDescent="0.2">
      <c r="A4109" s="363"/>
      <c r="B4109" s="348"/>
      <c r="C4109" s="372"/>
      <c r="D4109" s="350"/>
      <c r="E4109" s="350"/>
      <c r="F4109" s="351"/>
      <c r="G4109" s="350"/>
      <c r="H4109" s="350"/>
      <c r="I4109" s="354"/>
      <c r="J4109" s="353"/>
      <c r="K4109" s="353"/>
      <c r="L4109" s="354"/>
      <c r="M4109" s="353"/>
      <c r="N4109" s="371"/>
      <c r="O4109" s="70"/>
      <c r="P4109" s="70"/>
      <c r="Q4109" s="135"/>
    </row>
    <row r="4110" spans="1:17" x14ac:dyDescent="0.2">
      <c r="A4110" s="363"/>
      <c r="B4110" s="348"/>
      <c r="C4110" s="372"/>
      <c r="D4110" s="350"/>
      <c r="E4110" s="350"/>
      <c r="F4110" s="351"/>
      <c r="G4110" s="350"/>
      <c r="H4110" s="350"/>
      <c r="I4110" s="354"/>
      <c r="J4110" s="353"/>
      <c r="K4110" s="353"/>
      <c r="L4110" s="354"/>
      <c r="M4110" s="353"/>
      <c r="N4110" s="371"/>
      <c r="O4110" s="70"/>
      <c r="P4110" s="70"/>
      <c r="Q4110" s="135"/>
    </row>
    <row r="4111" spans="1:17" x14ac:dyDescent="0.2">
      <c r="A4111" s="363"/>
      <c r="B4111" s="348"/>
      <c r="C4111" s="372"/>
      <c r="D4111" s="350"/>
      <c r="E4111" s="350"/>
      <c r="F4111" s="351"/>
      <c r="G4111" s="350"/>
      <c r="H4111" s="350"/>
      <c r="I4111" s="354"/>
      <c r="J4111" s="353"/>
      <c r="K4111" s="353"/>
      <c r="L4111" s="354"/>
      <c r="M4111" s="353"/>
      <c r="N4111" s="371"/>
      <c r="O4111" s="70"/>
      <c r="P4111" s="70"/>
      <c r="Q4111" s="135"/>
    </row>
    <row r="4112" spans="1:17" x14ac:dyDescent="0.2">
      <c r="A4112" s="363"/>
      <c r="B4112" s="348"/>
      <c r="C4112" s="372"/>
      <c r="D4112" s="350"/>
      <c r="E4112" s="350"/>
      <c r="F4112" s="351"/>
      <c r="G4112" s="350"/>
      <c r="H4112" s="350"/>
      <c r="I4112" s="354"/>
      <c r="J4112" s="353"/>
      <c r="K4112" s="353"/>
      <c r="L4112" s="354"/>
      <c r="M4112" s="353"/>
      <c r="N4112" s="371"/>
      <c r="O4112" s="70"/>
      <c r="P4112" s="70"/>
      <c r="Q4112" s="135"/>
    </row>
    <row r="4113" spans="1:17" x14ac:dyDescent="0.2">
      <c r="A4113" s="363"/>
      <c r="B4113" s="348"/>
      <c r="C4113" s="372"/>
      <c r="D4113" s="350"/>
      <c r="E4113" s="350"/>
      <c r="F4113" s="351"/>
      <c r="G4113" s="350"/>
      <c r="H4113" s="350"/>
      <c r="I4113" s="354"/>
      <c r="J4113" s="353"/>
      <c r="K4113" s="353"/>
      <c r="L4113" s="354"/>
      <c r="M4113" s="353"/>
      <c r="N4113" s="371"/>
      <c r="O4113" s="70"/>
      <c r="P4113" s="70"/>
      <c r="Q4113" s="135"/>
    </row>
    <row r="4114" spans="1:17" x14ac:dyDescent="0.2">
      <c r="A4114" s="363"/>
      <c r="B4114" s="348"/>
      <c r="C4114" s="372"/>
      <c r="D4114" s="350"/>
      <c r="E4114" s="350"/>
      <c r="F4114" s="351"/>
      <c r="G4114" s="350"/>
      <c r="H4114" s="350"/>
      <c r="I4114" s="354"/>
      <c r="J4114" s="353"/>
      <c r="K4114" s="353"/>
      <c r="L4114" s="354"/>
      <c r="M4114" s="353"/>
      <c r="N4114" s="371"/>
      <c r="O4114" s="70"/>
      <c r="P4114" s="70"/>
      <c r="Q4114" s="135"/>
    </row>
    <row r="4115" spans="1:17" x14ac:dyDescent="0.2">
      <c r="A4115" s="363"/>
      <c r="B4115" s="348"/>
      <c r="C4115" s="372"/>
      <c r="D4115" s="350"/>
      <c r="E4115" s="350"/>
      <c r="F4115" s="351"/>
      <c r="G4115" s="350"/>
      <c r="H4115" s="350"/>
      <c r="I4115" s="354"/>
      <c r="J4115" s="353"/>
      <c r="K4115" s="353"/>
      <c r="L4115" s="354"/>
      <c r="M4115" s="353"/>
      <c r="N4115" s="371"/>
      <c r="O4115" s="70"/>
      <c r="P4115" s="70"/>
      <c r="Q4115" s="135"/>
    </row>
    <row r="4116" spans="1:17" x14ac:dyDescent="0.2">
      <c r="A4116" s="363"/>
      <c r="B4116" s="348"/>
      <c r="C4116" s="372"/>
      <c r="D4116" s="350"/>
      <c r="E4116" s="350"/>
      <c r="F4116" s="351"/>
      <c r="G4116" s="350"/>
      <c r="H4116" s="350"/>
      <c r="I4116" s="354"/>
      <c r="J4116" s="353"/>
      <c r="K4116" s="353"/>
      <c r="L4116" s="354"/>
      <c r="M4116" s="353"/>
      <c r="N4116" s="371"/>
      <c r="O4116" s="70"/>
      <c r="P4116" s="70"/>
      <c r="Q4116" s="135"/>
    </row>
    <row r="4117" spans="1:17" x14ac:dyDescent="0.2">
      <c r="A4117" s="363"/>
      <c r="B4117" s="348"/>
      <c r="C4117" s="372"/>
      <c r="D4117" s="350"/>
      <c r="E4117" s="350"/>
      <c r="F4117" s="351"/>
      <c r="G4117" s="350"/>
      <c r="H4117" s="350"/>
      <c r="I4117" s="354"/>
      <c r="J4117" s="353"/>
      <c r="K4117" s="353"/>
      <c r="L4117" s="354"/>
      <c r="M4117" s="353"/>
      <c r="N4117" s="371"/>
      <c r="O4117" s="70"/>
      <c r="P4117" s="70"/>
      <c r="Q4117" s="135"/>
    </row>
    <row r="4118" spans="1:17" x14ac:dyDescent="0.2">
      <c r="A4118" s="363"/>
      <c r="B4118" s="348"/>
      <c r="C4118" s="372"/>
      <c r="D4118" s="350"/>
      <c r="E4118" s="350"/>
      <c r="F4118" s="351"/>
      <c r="G4118" s="350"/>
      <c r="H4118" s="350"/>
      <c r="I4118" s="354"/>
      <c r="J4118" s="353"/>
      <c r="K4118" s="353"/>
      <c r="L4118" s="354"/>
      <c r="M4118" s="353"/>
      <c r="N4118" s="371"/>
      <c r="O4118" s="70"/>
      <c r="P4118" s="70"/>
      <c r="Q4118" s="135"/>
    </row>
    <row r="4119" spans="1:17" x14ac:dyDescent="0.2">
      <c r="A4119" s="363"/>
      <c r="B4119" s="348"/>
      <c r="C4119" s="372"/>
      <c r="D4119" s="350"/>
      <c r="E4119" s="350"/>
      <c r="F4119" s="351"/>
      <c r="G4119" s="350"/>
      <c r="H4119" s="350"/>
      <c r="I4119" s="354"/>
      <c r="J4119" s="353"/>
      <c r="K4119" s="353"/>
      <c r="L4119" s="354"/>
      <c r="M4119" s="353"/>
      <c r="N4119" s="371"/>
      <c r="O4119" s="70"/>
      <c r="P4119" s="70"/>
      <c r="Q4119" s="135"/>
    </row>
    <row r="4120" spans="1:17" x14ac:dyDescent="0.2">
      <c r="A4120" s="363"/>
      <c r="B4120" s="348"/>
      <c r="C4120" s="372"/>
      <c r="D4120" s="350"/>
      <c r="E4120" s="350"/>
      <c r="F4120" s="351"/>
      <c r="G4120" s="350"/>
      <c r="H4120" s="350"/>
      <c r="I4120" s="354"/>
      <c r="J4120" s="353"/>
      <c r="K4120" s="353"/>
      <c r="L4120" s="354"/>
      <c r="M4120" s="353"/>
      <c r="N4120" s="371"/>
      <c r="O4120" s="70"/>
      <c r="P4120" s="70"/>
      <c r="Q4120" s="135"/>
    </row>
    <row r="4121" spans="1:17" x14ac:dyDescent="0.2">
      <c r="A4121" s="363"/>
      <c r="B4121" s="348"/>
      <c r="C4121" s="372"/>
      <c r="D4121" s="350"/>
      <c r="E4121" s="350"/>
      <c r="F4121" s="351"/>
      <c r="G4121" s="350"/>
      <c r="H4121" s="350"/>
      <c r="I4121" s="354"/>
      <c r="J4121" s="353"/>
      <c r="K4121" s="353"/>
      <c r="L4121" s="354"/>
      <c r="M4121" s="353"/>
      <c r="N4121" s="371"/>
      <c r="O4121" s="70"/>
      <c r="P4121" s="70"/>
      <c r="Q4121" s="135"/>
    </row>
    <row r="4122" spans="1:17" x14ac:dyDescent="0.2">
      <c r="A4122" s="363"/>
      <c r="B4122" s="348"/>
      <c r="C4122" s="372"/>
      <c r="D4122" s="350"/>
      <c r="E4122" s="350"/>
      <c r="F4122" s="351"/>
      <c r="G4122" s="350"/>
      <c r="H4122" s="350"/>
      <c r="I4122" s="354"/>
      <c r="J4122" s="353"/>
      <c r="K4122" s="353"/>
      <c r="L4122" s="354"/>
      <c r="M4122" s="353"/>
      <c r="N4122" s="371"/>
      <c r="O4122" s="70"/>
      <c r="P4122" s="70"/>
      <c r="Q4122" s="135"/>
    </row>
    <row r="4123" spans="1:17" x14ac:dyDescent="0.2">
      <c r="A4123" s="363"/>
      <c r="B4123" s="348"/>
      <c r="C4123" s="372"/>
      <c r="D4123" s="350"/>
      <c r="E4123" s="350"/>
      <c r="F4123" s="351"/>
      <c r="G4123" s="350"/>
      <c r="H4123" s="350"/>
      <c r="I4123" s="354"/>
      <c r="J4123" s="353"/>
      <c r="K4123" s="353"/>
      <c r="L4123" s="354"/>
      <c r="M4123" s="353"/>
      <c r="N4123" s="371"/>
      <c r="O4123" s="70"/>
      <c r="P4123" s="70"/>
      <c r="Q4123" s="135"/>
    </row>
    <row r="4124" spans="1:17" x14ac:dyDescent="0.2">
      <c r="A4124" s="363"/>
      <c r="B4124" s="348"/>
      <c r="C4124" s="372"/>
      <c r="D4124" s="350"/>
      <c r="E4124" s="350"/>
      <c r="F4124" s="351"/>
      <c r="G4124" s="350"/>
      <c r="H4124" s="350"/>
      <c r="I4124" s="354"/>
      <c r="J4124" s="353"/>
      <c r="K4124" s="353"/>
      <c r="L4124" s="354"/>
      <c r="M4124" s="353"/>
      <c r="N4124" s="371"/>
      <c r="O4124" s="70"/>
      <c r="P4124" s="70"/>
      <c r="Q4124" s="135"/>
    </row>
    <row r="4125" spans="1:17" x14ac:dyDescent="0.2">
      <c r="A4125" s="363"/>
      <c r="B4125" s="348"/>
      <c r="C4125" s="372"/>
      <c r="D4125" s="350"/>
      <c r="E4125" s="350"/>
      <c r="F4125" s="351"/>
      <c r="G4125" s="350"/>
      <c r="H4125" s="350"/>
      <c r="I4125" s="354"/>
      <c r="J4125" s="353"/>
      <c r="K4125" s="353"/>
      <c r="L4125" s="354"/>
      <c r="M4125" s="353"/>
      <c r="N4125" s="371"/>
      <c r="O4125" s="70"/>
      <c r="P4125" s="70"/>
      <c r="Q4125" s="135"/>
    </row>
    <row r="4126" spans="1:17" x14ac:dyDescent="0.2">
      <c r="A4126" s="363"/>
      <c r="B4126" s="348"/>
      <c r="C4126" s="372"/>
      <c r="D4126" s="350"/>
      <c r="E4126" s="350"/>
      <c r="F4126" s="351"/>
      <c r="G4126" s="350"/>
      <c r="H4126" s="350"/>
      <c r="I4126" s="354"/>
      <c r="J4126" s="353"/>
      <c r="K4126" s="353"/>
      <c r="L4126" s="354"/>
      <c r="M4126" s="353"/>
      <c r="N4126" s="371"/>
      <c r="O4126" s="70"/>
      <c r="P4126" s="70"/>
      <c r="Q4126" s="135"/>
    </row>
    <row r="4127" spans="1:17" x14ac:dyDescent="0.2">
      <c r="A4127" s="363"/>
      <c r="B4127" s="348"/>
      <c r="C4127" s="372"/>
      <c r="D4127" s="350"/>
      <c r="E4127" s="350"/>
      <c r="F4127" s="351"/>
      <c r="G4127" s="350"/>
      <c r="H4127" s="350"/>
      <c r="I4127" s="354"/>
      <c r="J4127" s="353"/>
      <c r="K4127" s="353"/>
      <c r="L4127" s="354"/>
      <c r="M4127" s="353"/>
      <c r="N4127" s="371"/>
      <c r="O4127" s="70"/>
      <c r="P4127" s="70"/>
      <c r="Q4127" s="135"/>
    </row>
    <row r="4128" spans="1:17" x14ac:dyDescent="0.2">
      <c r="A4128" s="363"/>
      <c r="B4128" s="348"/>
      <c r="C4128" s="372"/>
      <c r="D4128" s="350"/>
      <c r="E4128" s="350"/>
      <c r="F4128" s="351"/>
      <c r="G4128" s="350"/>
      <c r="H4128" s="350"/>
      <c r="I4128" s="354"/>
      <c r="J4128" s="353"/>
      <c r="K4128" s="353"/>
      <c r="L4128" s="354"/>
      <c r="M4128" s="353"/>
      <c r="N4128" s="371"/>
      <c r="O4128" s="70"/>
      <c r="P4128" s="70"/>
      <c r="Q4128" s="135"/>
    </row>
    <row r="4129" spans="1:17" x14ac:dyDescent="0.2">
      <c r="A4129" s="363"/>
      <c r="B4129" s="348"/>
      <c r="C4129" s="372"/>
      <c r="D4129" s="350"/>
      <c r="E4129" s="350"/>
      <c r="F4129" s="351"/>
      <c r="G4129" s="350"/>
      <c r="H4129" s="350"/>
      <c r="I4129" s="354"/>
      <c r="J4129" s="353"/>
      <c r="K4129" s="353"/>
      <c r="L4129" s="354"/>
      <c r="M4129" s="353"/>
      <c r="N4129" s="371"/>
      <c r="O4129" s="70"/>
      <c r="P4129" s="70"/>
      <c r="Q4129" s="135"/>
    </row>
    <row r="4130" spans="1:17" x14ac:dyDescent="0.2">
      <c r="A4130" s="363"/>
      <c r="B4130" s="348"/>
      <c r="C4130" s="372"/>
      <c r="D4130" s="350"/>
      <c r="E4130" s="350"/>
      <c r="F4130" s="351"/>
      <c r="G4130" s="350"/>
      <c r="H4130" s="350"/>
      <c r="I4130" s="354"/>
      <c r="J4130" s="353"/>
      <c r="K4130" s="353"/>
      <c r="L4130" s="354"/>
      <c r="M4130" s="353"/>
      <c r="N4130" s="371"/>
      <c r="O4130" s="70"/>
      <c r="P4130" s="70"/>
      <c r="Q4130" s="135"/>
    </row>
    <row r="4131" spans="1:17" x14ac:dyDescent="0.2">
      <c r="A4131" s="363"/>
      <c r="B4131" s="348"/>
      <c r="C4131" s="372"/>
      <c r="D4131" s="350"/>
      <c r="E4131" s="350"/>
      <c r="F4131" s="351"/>
      <c r="G4131" s="350"/>
      <c r="H4131" s="350"/>
      <c r="I4131" s="354"/>
      <c r="J4131" s="353"/>
      <c r="K4131" s="353"/>
      <c r="L4131" s="354"/>
      <c r="M4131" s="353"/>
      <c r="N4131" s="371"/>
      <c r="O4131" s="70"/>
      <c r="P4131" s="70"/>
      <c r="Q4131" s="135"/>
    </row>
    <row r="4132" spans="1:17" x14ac:dyDescent="0.2">
      <c r="A4132" s="363"/>
      <c r="B4132" s="348"/>
      <c r="C4132" s="372"/>
      <c r="D4132" s="350"/>
      <c r="E4132" s="350"/>
      <c r="F4132" s="351"/>
      <c r="G4132" s="350"/>
      <c r="H4132" s="350"/>
      <c r="I4132" s="354"/>
      <c r="J4132" s="353"/>
      <c r="K4132" s="353"/>
      <c r="L4132" s="354"/>
      <c r="M4132" s="353"/>
      <c r="N4132" s="371"/>
      <c r="O4132" s="70"/>
      <c r="P4132" s="70"/>
      <c r="Q4132" s="135"/>
    </row>
    <row r="4133" spans="1:17" x14ac:dyDescent="0.2">
      <c r="A4133" s="363"/>
      <c r="B4133" s="348"/>
      <c r="C4133" s="372"/>
      <c r="D4133" s="350"/>
      <c r="E4133" s="350"/>
      <c r="F4133" s="351"/>
      <c r="G4133" s="350"/>
      <c r="H4133" s="350"/>
      <c r="I4133" s="354"/>
      <c r="J4133" s="353"/>
      <c r="K4133" s="353"/>
      <c r="L4133" s="354"/>
      <c r="M4133" s="353"/>
      <c r="N4133" s="371"/>
      <c r="O4133" s="70"/>
      <c r="P4133" s="70"/>
      <c r="Q4133" s="135"/>
    </row>
    <row r="4134" spans="1:17" x14ac:dyDescent="0.2">
      <c r="A4134" s="363"/>
      <c r="B4134" s="348"/>
      <c r="C4134" s="372"/>
      <c r="D4134" s="350"/>
      <c r="E4134" s="350"/>
      <c r="F4134" s="351"/>
      <c r="G4134" s="350"/>
      <c r="H4134" s="350"/>
      <c r="I4134" s="354"/>
      <c r="J4134" s="353"/>
      <c r="K4134" s="353"/>
      <c r="L4134" s="354"/>
      <c r="M4134" s="353"/>
      <c r="N4134" s="371"/>
      <c r="O4134" s="70"/>
      <c r="P4134" s="70"/>
      <c r="Q4134" s="135"/>
    </row>
    <row r="4135" spans="1:17" x14ac:dyDescent="0.2">
      <c r="A4135" s="363"/>
      <c r="B4135" s="348"/>
      <c r="C4135" s="372"/>
      <c r="D4135" s="350"/>
      <c r="E4135" s="350"/>
      <c r="F4135" s="351"/>
      <c r="G4135" s="350"/>
      <c r="H4135" s="350"/>
      <c r="I4135" s="354"/>
      <c r="J4135" s="353"/>
      <c r="K4135" s="353"/>
      <c r="L4135" s="354"/>
      <c r="M4135" s="353"/>
      <c r="N4135" s="371"/>
      <c r="O4135" s="70"/>
      <c r="P4135" s="70"/>
      <c r="Q4135" s="135"/>
    </row>
    <row r="4136" spans="1:17" x14ac:dyDescent="0.2">
      <c r="A4136" s="363"/>
      <c r="B4136" s="348"/>
      <c r="C4136" s="372"/>
      <c r="D4136" s="350"/>
      <c r="E4136" s="350"/>
      <c r="F4136" s="351"/>
      <c r="G4136" s="350"/>
      <c r="H4136" s="350"/>
      <c r="I4136" s="354"/>
      <c r="J4136" s="353"/>
      <c r="K4136" s="353"/>
      <c r="L4136" s="354"/>
      <c r="M4136" s="353"/>
      <c r="N4136" s="371"/>
      <c r="O4136" s="70"/>
      <c r="P4136" s="70"/>
      <c r="Q4136" s="135"/>
    </row>
    <row r="4137" spans="1:17" x14ac:dyDescent="0.2">
      <c r="A4137" s="363"/>
      <c r="B4137" s="348"/>
      <c r="C4137" s="372"/>
      <c r="D4137" s="350"/>
      <c r="E4137" s="350"/>
      <c r="F4137" s="351"/>
      <c r="G4137" s="350"/>
      <c r="H4137" s="350"/>
      <c r="I4137" s="354"/>
      <c r="J4137" s="353"/>
      <c r="K4137" s="353"/>
      <c r="L4137" s="354"/>
      <c r="M4137" s="353"/>
      <c r="N4137" s="371"/>
      <c r="O4137" s="70"/>
      <c r="P4137" s="70"/>
      <c r="Q4137" s="135"/>
    </row>
    <row r="4138" spans="1:17" x14ac:dyDescent="0.2">
      <c r="A4138" s="363"/>
      <c r="B4138" s="348"/>
      <c r="C4138" s="372"/>
      <c r="D4138" s="350"/>
      <c r="E4138" s="350"/>
      <c r="F4138" s="351"/>
      <c r="G4138" s="350"/>
      <c r="H4138" s="350"/>
      <c r="I4138" s="354"/>
      <c r="J4138" s="353"/>
      <c r="K4138" s="353"/>
      <c r="L4138" s="354"/>
      <c r="M4138" s="353"/>
      <c r="N4138" s="371"/>
      <c r="O4138" s="70"/>
      <c r="P4138" s="70"/>
      <c r="Q4138" s="135"/>
    </row>
    <row r="4139" spans="1:17" x14ac:dyDescent="0.2">
      <c r="A4139" s="363"/>
      <c r="B4139" s="348"/>
      <c r="C4139" s="372"/>
      <c r="D4139" s="350"/>
      <c r="E4139" s="350"/>
      <c r="F4139" s="351"/>
      <c r="G4139" s="350"/>
      <c r="H4139" s="350"/>
      <c r="I4139" s="354"/>
      <c r="J4139" s="353"/>
      <c r="K4139" s="353"/>
      <c r="L4139" s="354"/>
      <c r="M4139" s="353"/>
      <c r="N4139" s="371"/>
      <c r="O4139" s="70"/>
      <c r="P4139" s="70"/>
      <c r="Q4139" s="135"/>
    </row>
    <row r="4140" spans="1:17" x14ac:dyDescent="0.2">
      <c r="A4140" s="363"/>
      <c r="B4140" s="348"/>
      <c r="C4140" s="372"/>
      <c r="D4140" s="350"/>
      <c r="E4140" s="350"/>
      <c r="F4140" s="351"/>
      <c r="G4140" s="350"/>
      <c r="H4140" s="350"/>
      <c r="I4140" s="354"/>
      <c r="J4140" s="353"/>
      <c r="K4140" s="353"/>
      <c r="L4140" s="354"/>
      <c r="M4140" s="353"/>
      <c r="N4140" s="371"/>
      <c r="O4140" s="70"/>
      <c r="P4140" s="70"/>
      <c r="Q4140" s="135"/>
    </row>
    <row r="4141" spans="1:17" x14ac:dyDescent="0.2">
      <c r="A4141" s="363"/>
      <c r="B4141" s="348"/>
      <c r="C4141" s="372"/>
      <c r="D4141" s="350"/>
      <c r="E4141" s="350"/>
      <c r="F4141" s="351"/>
      <c r="G4141" s="350"/>
      <c r="H4141" s="350"/>
      <c r="I4141" s="354"/>
      <c r="J4141" s="353"/>
      <c r="K4141" s="353"/>
      <c r="L4141" s="354"/>
      <c r="M4141" s="353"/>
      <c r="N4141" s="371"/>
      <c r="O4141" s="70"/>
      <c r="P4141" s="70"/>
      <c r="Q4141" s="135"/>
    </row>
    <row r="4142" spans="1:17" x14ac:dyDescent="0.2">
      <c r="A4142" s="363"/>
      <c r="B4142" s="348"/>
      <c r="C4142" s="372"/>
      <c r="D4142" s="350"/>
      <c r="E4142" s="350"/>
      <c r="F4142" s="351"/>
      <c r="G4142" s="350"/>
      <c r="H4142" s="350"/>
      <c r="I4142" s="354"/>
      <c r="J4142" s="353"/>
      <c r="K4142" s="353"/>
      <c r="L4142" s="354"/>
      <c r="M4142" s="353"/>
      <c r="N4142" s="371"/>
      <c r="O4142" s="70"/>
      <c r="P4142" s="70"/>
      <c r="Q4142" s="135"/>
    </row>
    <row r="4143" spans="1:17" x14ac:dyDescent="0.2">
      <c r="A4143" s="363"/>
      <c r="B4143" s="348"/>
      <c r="C4143" s="372"/>
      <c r="D4143" s="350"/>
      <c r="E4143" s="350"/>
      <c r="F4143" s="351"/>
      <c r="G4143" s="350"/>
      <c r="H4143" s="350"/>
      <c r="I4143" s="354"/>
      <c r="J4143" s="353"/>
      <c r="K4143" s="353"/>
      <c r="L4143" s="354"/>
      <c r="M4143" s="353"/>
      <c r="N4143" s="371"/>
      <c r="O4143" s="70"/>
      <c r="P4143" s="70"/>
      <c r="Q4143" s="135"/>
    </row>
    <row r="4144" spans="1:17" x14ac:dyDescent="0.2">
      <c r="A4144" s="363"/>
      <c r="B4144" s="348"/>
      <c r="C4144" s="372"/>
      <c r="D4144" s="350"/>
      <c r="E4144" s="350"/>
      <c r="F4144" s="351"/>
      <c r="G4144" s="350"/>
      <c r="H4144" s="350"/>
      <c r="I4144" s="354"/>
      <c r="J4144" s="353"/>
      <c r="K4144" s="353"/>
      <c r="L4144" s="354"/>
      <c r="M4144" s="353"/>
      <c r="N4144" s="371"/>
      <c r="O4144" s="70"/>
      <c r="P4144" s="70"/>
      <c r="Q4144" s="135"/>
    </row>
    <row r="4145" spans="1:17" x14ac:dyDescent="0.2">
      <c r="A4145" s="363"/>
      <c r="B4145" s="348"/>
      <c r="C4145" s="372"/>
      <c r="D4145" s="350"/>
      <c r="E4145" s="350"/>
      <c r="F4145" s="351"/>
      <c r="G4145" s="350"/>
      <c r="H4145" s="350"/>
      <c r="I4145" s="354"/>
      <c r="J4145" s="353"/>
      <c r="K4145" s="353"/>
      <c r="L4145" s="354"/>
      <c r="M4145" s="353"/>
      <c r="N4145" s="371"/>
      <c r="O4145" s="70"/>
      <c r="P4145" s="70"/>
      <c r="Q4145" s="135"/>
    </row>
    <row r="4146" spans="1:17" x14ac:dyDescent="0.2">
      <c r="A4146" s="363"/>
      <c r="B4146" s="348"/>
      <c r="C4146" s="372"/>
      <c r="D4146" s="350"/>
      <c r="E4146" s="350"/>
      <c r="F4146" s="351"/>
      <c r="G4146" s="350"/>
      <c r="H4146" s="350"/>
      <c r="I4146" s="354"/>
      <c r="J4146" s="353"/>
      <c r="K4146" s="353"/>
      <c r="L4146" s="354"/>
      <c r="M4146" s="353"/>
      <c r="N4146" s="371"/>
      <c r="O4146" s="70"/>
      <c r="P4146" s="70"/>
      <c r="Q4146" s="135"/>
    </row>
    <row r="4147" spans="1:17" x14ac:dyDescent="0.2">
      <c r="A4147" s="363"/>
      <c r="B4147" s="348"/>
      <c r="C4147" s="372"/>
      <c r="D4147" s="350"/>
      <c r="E4147" s="350"/>
      <c r="F4147" s="351"/>
      <c r="G4147" s="350"/>
      <c r="H4147" s="350"/>
      <c r="I4147" s="354"/>
      <c r="J4147" s="353"/>
      <c r="K4147" s="353"/>
      <c r="L4147" s="354"/>
      <c r="M4147" s="353"/>
      <c r="N4147" s="371"/>
      <c r="O4147" s="70"/>
      <c r="P4147" s="70"/>
      <c r="Q4147" s="135"/>
    </row>
    <row r="4148" spans="1:17" x14ac:dyDescent="0.2">
      <c r="A4148" s="363"/>
      <c r="B4148" s="348"/>
      <c r="C4148" s="372"/>
      <c r="D4148" s="350"/>
      <c r="E4148" s="350"/>
      <c r="F4148" s="351"/>
      <c r="G4148" s="350"/>
      <c r="H4148" s="350"/>
      <c r="I4148" s="354"/>
      <c r="J4148" s="353"/>
      <c r="K4148" s="353"/>
      <c r="L4148" s="354"/>
      <c r="M4148" s="353"/>
      <c r="N4148" s="371"/>
      <c r="O4148" s="70"/>
      <c r="P4148" s="70"/>
      <c r="Q4148" s="135"/>
    </row>
    <row r="4149" spans="1:17" x14ac:dyDescent="0.2">
      <c r="A4149" s="363"/>
      <c r="B4149" s="348"/>
      <c r="C4149" s="372"/>
      <c r="D4149" s="350"/>
      <c r="E4149" s="350"/>
      <c r="F4149" s="351"/>
      <c r="G4149" s="350"/>
      <c r="H4149" s="350"/>
      <c r="I4149" s="354"/>
      <c r="J4149" s="353"/>
      <c r="K4149" s="353"/>
      <c r="L4149" s="354"/>
      <c r="M4149" s="353"/>
      <c r="N4149" s="371"/>
      <c r="O4149" s="70"/>
      <c r="P4149" s="70"/>
      <c r="Q4149" s="135"/>
    </row>
    <row r="4150" spans="1:17" x14ac:dyDescent="0.2">
      <c r="A4150" s="363"/>
      <c r="B4150" s="348"/>
      <c r="C4150" s="372"/>
      <c r="D4150" s="350"/>
      <c r="E4150" s="350"/>
      <c r="F4150" s="351"/>
      <c r="G4150" s="350"/>
      <c r="H4150" s="350"/>
      <c r="I4150" s="354"/>
      <c r="J4150" s="353"/>
      <c r="K4150" s="353"/>
      <c r="L4150" s="354"/>
      <c r="M4150" s="353"/>
      <c r="N4150" s="371"/>
      <c r="O4150" s="70"/>
      <c r="P4150" s="70"/>
      <c r="Q4150" s="135"/>
    </row>
    <row r="4151" spans="1:17" x14ac:dyDescent="0.2">
      <c r="A4151" s="363"/>
      <c r="B4151" s="348"/>
      <c r="C4151" s="372"/>
      <c r="D4151" s="350"/>
      <c r="E4151" s="350"/>
      <c r="F4151" s="351"/>
      <c r="G4151" s="350"/>
      <c r="H4151" s="350"/>
      <c r="I4151" s="354"/>
      <c r="J4151" s="353"/>
      <c r="K4151" s="353"/>
      <c r="L4151" s="354"/>
      <c r="M4151" s="353"/>
      <c r="N4151" s="371"/>
      <c r="O4151" s="70"/>
      <c r="P4151" s="70"/>
      <c r="Q4151" s="135"/>
    </row>
    <row r="4152" spans="1:17" x14ac:dyDescent="0.2">
      <c r="A4152" s="363"/>
      <c r="B4152" s="348"/>
      <c r="C4152" s="372"/>
      <c r="D4152" s="350"/>
      <c r="E4152" s="350"/>
      <c r="F4152" s="351"/>
      <c r="G4152" s="350"/>
      <c r="H4152" s="350"/>
      <c r="I4152" s="354"/>
      <c r="J4152" s="353"/>
      <c r="K4152" s="353"/>
      <c r="L4152" s="354"/>
      <c r="M4152" s="353"/>
      <c r="N4152" s="371"/>
      <c r="O4152" s="70"/>
      <c r="P4152" s="70"/>
      <c r="Q4152" s="135"/>
    </row>
    <row r="4153" spans="1:17" x14ac:dyDescent="0.2">
      <c r="A4153" s="363"/>
      <c r="B4153" s="348"/>
      <c r="C4153" s="372"/>
      <c r="D4153" s="350"/>
      <c r="E4153" s="350"/>
      <c r="F4153" s="351"/>
      <c r="G4153" s="350"/>
      <c r="H4153" s="350"/>
      <c r="I4153" s="354"/>
      <c r="J4153" s="353"/>
      <c r="K4153" s="353"/>
      <c r="L4153" s="354"/>
      <c r="M4153" s="353"/>
      <c r="N4153" s="371"/>
      <c r="O4153" s="70"/>
      <c r="P4153" s="70"/>
      <c r="Q4153" s="135"/>
    </row>
    <row r="4154" spans="1:17" x14ac:dyDescent="0.2">
      <c r="A4154" s="363"/>
      <c r="B4154" s="348"/>
      <c r="C4154" s="372"/>
      <c r="D4154" s="350"/>
      <c r="E4154" s="350"/>
      <c r="F4154" s="351"/>
      <c r="G4154" s="350"/>
      <c r="H4154" s="350"/>
      <c r="I4154" s="354"/>
      <c r="J4154" s="353"/>
      <c r="K4154" s="353"/>
      <c r="L4154" s="354"/>
      <c r="M4154" s="353"/>
      <c r="N4154" s="371"/>
      <c r="O4154" s="70"/>
      <c r="P4154" s="70"/>
      <c r="Q4154" s="135"/>
    </row>
    <row r="4155" spans="1:17" x14ac:dyDescent="0.2">
      <c r="A4155" s="363"/>
      <c r="B4155" s="348"/>
      <c r="C4155" s="372"/>
      <c r="D4155" s="350"/>
      <c r="E4155" s="350"/>
      <c r="F4155" s="351"/>
      <c r="G4155" s="350"/>
      <c r="H4155" s="350"/>
      <c r="I4155" s="354"/>
      <c r="J4155" s="353"/>
      <c r="K4155" s="353"/>
      <c r="L4155" s="354"/>
      <c r="M4155" s="353"/>
      <c r="N4155" s="371"/>
      <c r="O4155" s="70"/>
      <c r="P4155" s="70"/>
      <c r="Q4155" s="135"/>
    </row>
    <row r="4156" spans="1:17" x14ac:dyDescent="0.2">
      <c r="A4156" s="363"/>
      <c r="B4156" s="348"/>
      <c r="C4156" s="372"/>
      <c r="D4156" s="350"/>
      <c r="E4156" s="350"/>
      <c r="F4156" s="351"/>
      <c r="G4156" s="350"/>
      <c r="H4156" s="350"/>
      <c r="I4156" s="354"/>
      <c r="J4156" s="353"/>
      <c r="K4156" s="353"/>
      <c r="L4156" s="354"/>
      <c r="M4156" s="353"/>
      <c r="N4156" s="371"/>
      <c r="O4156" s="70"/>
      <c r="P4156" s="70"/>
      <c r="Q4156" s="135"/>
    </row>
    <row r="4157" spans="1:17" x14ac:dyDescent="0.2">
      <c r="A4157" s="363"/>
      <c r="B4157" s="348"/>
      <c r="C4157" s="372"/>
      <c r="D4157" s="350"/>
      <c r="E4157" s="350"/>
      <c r="F4157" s="351"/>
      <c r="G4157" s="350"/>
      <c r="H4157" s="350"/>
      <c r="I4157" s="354"/>
      <c r="J4157" s="353"/>
      <c r="K4157" s="353"/>
      <c r="L4157" s="354"/>
      <c r="M4157" s="353"/>
      <c r="N4157" s="371"/>
      <c r="O4157" s="70"/>
      <c r="P4157" s="70"/>
      <c r="Q4157" s="135"/>
    </row>
    <row r="4158" spans="1:17" x14ac:dyDescent="0.2">
      <c r="A4158" s="363"/>
      <c r="B4158" s="348"/>
      <c r="C4158" s="372"/>
      <c r="D4158" s="350"/>
      <c r="E4158" s="350"/>
      <c r="F4158" s="351"/>
      <c r="G4158" s="350"/>
      <c r="H4158" s="350"/>
      <c r="I4158" s="354"/>
      <c r="J4158" s="353"/>
      <c r="K4158" s="353"/>
      <c r="L4158" s="354"/>
      <c r="M4158" s="353"/>
      <c r="N4158" s="371"/>
      <c r="O4158" s="70"/>
      <c r="P4158" s="70"/>
      <c r="Q4158" s="135"/>
    </row>
    <row r="4159" spans="1:17" x14ac:dyDescent="0.2">
      <c r="A4159" s="363"/>
      <c r="B4159" s="348"/>
      <c r="C4159" s="372"/>
      <c r="D4159" s="350"/>
      <c r="E4159" s="350"/>
      <c r="F4159" s="351"/>
      <c r="G4159" s="350"/>
      <c r="H4159" s="350"/>
      <c r="I4159" s="354"/>
      <c r="J4159" s="353"/>
      <c r="K4159" s="353"/>
      <c r="L4159" s="354"/>
      <c r="M4159" s="353"/>
      <c r="N4159" s="371"/>
      <c r="O4159" s="70"/>
      <c r="P4159" s="70"/>
      <c r="Q4159" s="135"/>
    </row>
    <row r="4160" spans="1:17" x14ac:dyDescent="0.2">
      <c r="A4160" s="363"/>
      <c r="B4160" s="348"/>
      <c r="C4160" s="372"/>
      <c r="D4160" s="350"/>
      <c r="E4160" s="350"/>
      <c r="F4160" s="351"/>
      <c r="G4160" s="350"/>
      <c r="H4160" s="350"/>
      <c r="I4160" s="354"/>
      <c r="J4160" s="353"/>
      <c r="K4160" s="353"/>
      <c r="L4160" s="354"/>
      <c r="M4160" s="353"/>
      <c r="N4160" s="371"/>
      <c r="O4160" s="70"/>
      <c r="P4160" s="70"/>
      <c r="Q4160" s="135"/>
    </row>
    <row r="4161" spans="1:17" x14ac:dyDescent="0.2">
      <c r="A4161" s="363"/>
      <c r="B4161" s="348"/>
      <c r="C4161" s="372"/>
      <c r="D4161" s="350"/>
      <c r="E4161" s="350"/>
      <c r="F4161" s="351"/>
      <c r="G4161" s="350"/>
      <c r="H4161" s="350"/>
      <c r="I4161" s="354"/>
      <c r="J4161" s="353"/>
      <c r="K4161" s="353"/>
      <c r="L4161" s="354"/>
      <c r="M4161" s="353"/>
      <c r="N4161" s="371"/>
      <c r="O4161" s="70"/>
      <c r="P4161" s="70"/>
      <c r="Q4161" s="135"/>
    </row>
    <row r="4162" spans="1:17" x14ac:dyDescent="0.2">
      <c r="A4162" s="363"/>
      <c r="B4162" s="348"/>
      <c r="C4162" s="372"/>
      <c r="D4162" s="350"/>
      <c r="E4162" s="350"/>
      <c r="F4162" s="351"/>
      <c r="G4162" s="350"/>
      <c r="H4162" s="350"/>
      <c r="I4162" s="354"/>
      <c r="J4162" s="353"/>
      <c r="K4162" s="353"/>
      <c r="L4162" s="354"/>
      <c r="M4162" s="353"/>
      <c r="N4162" s="371"/>
      <c r="O4162" s="70"/>
      <c r="P4162" s="70"/>
      <c r="Q4162" s="135"/>
    </row>
    <row r="4163" spans="1:17" x14ac:dyDescent="0.2">
      <c r="A4163" s="363"/>
      <c r="B4163" s="348"/>
      <c r="C4163" s="372"/>
      <c r="D4163" s="350"/>
      <c r="E4163" s="350"/>
      <c r="F4163" s="351"/>
      <c r="G4163" s="350"/>
      <c r="H4163" s="350"/>
      <c r="I4163" s="354"/>
      <c r="J4163" s="353"/>
      <c r="K4163" s="353"/>
      <c r="L4163" s="354"/>
      <c r="M4163" s="353"/>
      <c r="N4163" s="371"/>
      <c r="O4163" s="70"/>
      <c r="P4163" s="70"/>
      <c r="Q4163" s="135"/>
    </row>
    <row r="4164" spans="1:17" x14ac:dyDescent="0.2">
      <c r="A4164" s="363"/>
      <c r="B4164" s="348"/>
      <c r="C4164" s="372"/>
      <c r="D4164" s="350"/>
      <c r="E4164" s="350"/>
      <c r="F4164" s="351"/>
      <c r="G4164" s="350"/>
      <c r="H4164" s="350"/>
      <c r="I4164" s="354"/>
      <c r="J4164" s="353"/>
      <c r="K4164" s="353"/>
      <c r="L4164" s="354"/>
      <c r="M4164" s="353"/>
      <c r="N4164" s="371"/>
      <c r="O4164" s="70"/>
      <c r="P4164" s="70"/>
      <c r="Q4164" s="135"/>
    </row>
    <row r="4165" spans="1:17" x14ac:dyDescent="0.2">
      <c r="A4165" s="363"/>
      <c r="B4165" s="348"/>
      <c r="C4165" s="372"/>
      <c r="D4165" s="350"/>
      <c r="E4165" s="350"/>
      <c r="F4165" s="351"/>
      <c r="G4165" s="350"/>
      <c r="H4165" s="350"/>
      <c r="I4165" s="354"/>
      <c r="J4165" s="353"/>
      <c r="K4165" s="353"/>
      <c r="L4165" s="354"/>
      <c r="M4165" s="353"/>
      <c r="N4165" s="371"/>
      <c r="O4165" s="70"/>
      <c r="P4165" s="70"/>
      <c r="Q4165" s="135"/>
    </row>
    <row r="4166" spans="1:17" x14ac:dyDescent="0.2">
      <c r="A4166" s="363"/>
      <c r="B4166" s="348"/>
      <c r="C4166" s="372"/>
      <c r="D4166" s="350"/>
      <c r="E4166" s="350"/>
      <c r="F4166" s="351"/>
      <c r="G4166" s="350"/>
      <c r="H4166" s="350"/>
      <c r="I4166" s="354"/>
      <c r="J4166" s="353"/>
      <c r="K4166" s="353"/>
      <c r="L4166" s="354"/>
      <c r="M4166" s="353"/>
      <c r="N4166" s="371"/>
      <c r="O4166" s="70"/>
      <c r="P4166" s="70"/>
      <c r="Q4166" s="135"/>
    </row>
    <row r="4167" spans="1:17" x14ac:dyDescent="0.2">
      <c r="A4167" s="363"/>
      <c r="B4167" s="348"/>
      <c r="C4167" s="372"/>
      <c r="D4167" s="350"/>
      <c r="E4167" s="350"/>
      <c r="F4167" s="351"/>
      <c r="G4167" s="350"/>
      <c r="H4167" s="350"/>
      <c r="I4167" s="354"/>
      <c r="J4167" s="353"/>
      <c r="K4167" s="353"/>
      <c r="L4167" s="354"/>
      <c r="M4167" s="353"/>
      <c r="N4167" s="371"/>
      <c r="O4167" s="70"/>
      <c r="P4167" s="70"/>
      <c r="Q4167" s="135"/>
    </row>
    <row r="4168" spans="1:17" x14ac:dyDescent="0.2">
      <c r="A4168" s="363"/>
      <c r="B4168" s="348"/>
      <c r="C4168" s="372"/>
      <c r="D4168" s="350"/>
      <c r="E4168" s="350"/>
      <c r="F4168" s="351"/>
      <c r="G4168" s="350"/>
      <c r="H4168" s="350"/>
      <c r="I4168" s="354"/>
      <c r="J4168" s="353"/>
      <c r="K4168" s="353"/>
      <c r="L4168" s="354"/>
      <c r="M4168" s="353"/>
      <c r="N4168" s="371"/>
      <c r="O4168" s="70"/>
      <c r="P4168" s="70"/>
      <c r="Q4168" s="135"/>
    </row>
    <row r="4169" spans="1:17" x14ac:dyDescent="0.2">
      <c r="A4169" s="363"/>
      <c r="B4169" s="348"/>
      <c r="C4169" s="372"/>
      <c r="D4169" s="350"/>
      <c r="E4169" s="350"/>
      <c r="F4169" s="351"/>
      <c r="G4169" s="350"/>
      <c r="H4169" s="350"/>
      <c r="I4169" s="354"/>
      <c r="J4169" s="353"/>
      <c r="K4169" s="353"/>
      <c r="L4169" s="354"/>
      <c r="M4169" s="353"/>
      <c r="N4169" s="371"/>
      <c r="O4169" s="70"/>
      <c r="P4169" s="70"/>
      <c r="Q4169" s="135"/>
    </row>
    <row r="4170" spans="1:17" x14ac:dyDescent="0.2">
      <c r="A4170" s="363"/>
      <c r="B4170" s="348"/>
      <c r="C4170" s="372"/>
      <c r="D4170" s="350"/>
      <c r="E4170" s="350"/>
      <c r="F4170" s="351"/>
      <c r="G4170" s="350"/>
      <c r="H4170" s="350"/>
      <c r="I4170" s="354"/>
      <c r="J4170" s="353"/>
      <c r="K4170" s="353"/>
      <c r="L4170" s="354"/>
      <c r="M4170" s="353"/>
      <c r="N4170" s="371"/>
      <c r="O4170" s="70"/>
      <c r="P4170" s="70"/>
      <c r="Q4170" s="135"/>
    </row>
    <row r="4171" spans="1:17" x14ac:dyDescent="0.2">
      <c r="A4171" s="363"/>
      <c r="B4171" s="348"/>
      <c r="C4171" s="372"/>
      <c r="D4171" s="350"/>
      <c r="E4171" s="350"/>
      <c r="F4171" s="351"/>
      <c r="G4171" s="350"/>
      <c r="H4171" s="350"/>
      <c r="I4171" s="354"/>
      <c r="J4171" s="353"/>
      <c r="K4171" s="353"/>
      <c r="L4171" s="354"/>
      <c r="M4171" s="353"/>
      <c r="N4171" s="371"/>
      <c r="O4171" s="70"/>
      <c r="P4171" s="70"/>
      <c r="Q4171" s="135"/>
    </row>
    <row r="4172" spans="1:17" x14ac:dyDescent="0.2">
      <c r="A4172" s="363"/>
      <c r="B4172" s="348"/>
      <c r="C4172" s="372"/>
      <c r="D4172" s="350"/>
      <c r="E4172" s="350"/>
      <c r="F4172" s="351"/>
      <c r="G4172" s="350"/>
      <c r="H4172" s="350"/>
      <c r="I4172" s="354"/>
      <c r="J4172" s="353"/>
      <c r="K4172" s="353"/>
      <c r="L4172" s="354"/>
      <c r="M4172" s="353"/>
      <c r="N4172" s="371"/>
      <c r="O4172" s="70"/>
      <c r="P4172" s="70"/>
      <c r="Q4172" s="135"/>
    </row>
    <row r="4173" spans="1:17" x14ac:dyDescent="0.2">
      <c r="A4173" s="363"/>
      <c r="B4173" s="348"/>
      <c r="C4173" s="372"/>
      <c r="D4173" s="350"/>
      <c r="E4173" s="350"/>
      <c r="F4173" s="351"/>
      <c r="G4173" s="350"/>
      <c r="H4173" s="350"/>
      <c r="I4173" s="354"/>
      <c r="J4173" s="353"/>
      <c r="K4173" s="353"/>
      <c r="L4173" s="354"/>
      <c r="M4173" s="353"/>
      <c r="N4173" s="371"/>
      <c r="O4173" s="70"/>
      <c r="P4173" s="70"/>
      <c r="Q4173" s="135"/>
    </row>
    <row r="4174" spans="1:17" x14ac:dyDescent="0.2">
      <c r="A4174" s="363"/>
      <c r="B4174" s="348"/>
      <c r="C4174" s="372"/>
      <c r="D4174" s="350"/>
      <c r="E4174" s="350"/>
      <c r="F4174" s="351"/>
      <c r="G4174" s="350"/>
      <c r="H4174" s="350"/>
      <c r="I4174" s="354"/>
      <c r="J4174" s="353"/>
      <c r="K4174" s="353"/>
      <c r="L4174" s="354"/>
      <c r="M4174" s="353"/>
      <c r="N4174" s="371"/>
      <c r="O4174" s="70"/>
      <c r="P4174" s="70"/>
      <c r="Q4174" s="135"/>
    </row>
    <row r="4175" spans="1:17" x14ac:dyDescent="0.2">
      <c r="A4175" s="363"/>
      <c r="B4175" s="348"/>
      <c r="C4175" s="372"/>
      <c r="D4175" s="350"/>
      <c r="E4175" s="350"/>
      <c r="F4175" s="351"/>
      <c r="G4175" s="350"/>
      <c r="H4175" s="350"/>
      <c r="I4175" s="354"/>
      <c r="J4175" s="353"/>
      <c r="K4175" s="353"/>
      <c r="L4175" s="354"/>
      <c r="M4175" s="353"/>
      <c r="N4175" s="371"/>
      <c r="O4175" s="70"/>
      <c r="P4175" s="70"/>
      <c r="Q4175" s="135"/>
    </row>
    <row r="4176" spans="1:17" x14ac:dyDescent="0.2">
      <c r="A4176" s="363"/>
      <c r="B4176" s="348"/>
      <c r="C4176" s="372"/>
      <c r="D4176" s="350"/>
      <c r="E4176" s="350"/>
      <c r="F4176" s="351"/>
      <c r="G4176" s="350"/>
      <c r="H4176" s="350"/>
      <c r="I4176" s="354"/>
      <c r="J4176" s="353"/>
      <c r="K4176" s="353"/>
      <c r="L4176" s="354"/>
      <c r="M4176" s="353"/>
      <c r="N4176" s="371"/>
      <c r="O4176" s="70"/>
      <c r="P4176" s="70"/>
      <c r="Q4176" s="135"/>
    </row>
    <row r="4177" spans="1:17" x14ac:dyDescent="0.2">
      <c r="A4177" s="363"/>
      <c r="B4177" s="348"/>
      <c r="C4177" s="372"/>
      <c r="D4177" s="350"/>
      <c r="E4177" s="350"/>
      <c r="F4177" s="351"/>
      <c r="G4177" s="350"/>
      <c r="H4177" s="350"/>
      <c r="I4177" s="354"/>
      <c r="J4177" s="353"/>
      <c r="K4177" s="353"/>
      <c r="L4177" s="354"/>
      <c r="M4177" s="353"/>
      <c r="N4177" s="371"/>
      <c r="O4177" s="70"/>
      <c r="P4177" s="70"/>
      <c r="Q4177" s="135"/>
    </row>
    <row r="4178" spans="1:17" x14ac:dyDescent="0.2">
      <c r="A4178" s="363"/>
      <c r="B4178" s="348"/>
      <c r="C4178" s="372"/>
      <c r="D4178" s="350"/>
      <c r="E4178" s="350"/>
      <c r="F4178" s="351"/>
      <c r="G4178" s="350"/>
      <c r="H4178" s="350"/>
      <c r="I4178" s="354"/>
      <c r="J4178" s="353"/>
      <c r="K4178" s="353"/>
      <c r="L4178" s="354"/>
      <c r="M4178" s="353"/>
      <c r="N4178" s="371"/>
      <c r="O4178" s="70"/>
      <c r="P4178" s="70"/>
      <c r="Q4178" s="135"/>
    </row>
    <row r="4179" spans="1:17" x14ac:dyDescent="0.2">
      <c r="A4179" s="363"/>
      <c r="B4179" s="348"/>
      <c r="C4179" s="372"/>
      <c r="D4179" s="350"/>
      <c r="E4179" s="350"/>
      <c r="F4179" s="351"/>
      <c r="G4179" s="350"/>
      <c r="H4179" s="350"/>
      <c r="I4179" s="354"/>
      <c r="J4179" s="353"/>
      <c r="K4179" s="353"/>
      <c r="L4179" s="354"/>
      <c r="M4179" s="353"/>
      <c r="N4179" s="371"/>
      <c r="O4179" s="70"/>
      <c r="P4179" s="70"/>
      <c r="Q4179" s="135"/>
    </row>
    <row r="4180" spans="1:17" x14ac:dyDescent="0.2">
      <c r="A4180" s="363"/>
      <c r="B4180" s="348"/>
      <c r="C4180" s="372"/>
      <c r="D4180" s="350"/>
      <c r="E4180" s="350"/>
      <c r="F4180" s="351"/>
      <c r="G4180" s="350"/>
      <c r="H4180" s="350"/>
      <c r="I4180" s="354"/>
      <c r="J4180" s="353"/>
      <c r="K4180" s="353"/>
      <c r="L4180" s="354"/>
      <c r="M4180" s="353"/>
      <c r="N4180" s="371"/>
      <c r="O4180" s="70"/>
      <c r="P4180" s="70"/>
      <c r="Q4180" s="135"/>
    </row>
    <row r="4181" spans="1:17" x14ac:dyDescent="0.2">
      <c r="A4181" s="363"/>
      <c r="B4181" s="348"/>
      <c r="C4181" s="372"/>
      <c r="D4181" s="350"/>
      <c r="E4181" s="350"/>
      <c r="F4181" s="351"/>
      <c r="G4181" s="350"/>
      <c r="H4181" s="350"/>
      <c r="I4181" s="354"/>
      <c r="J4181" s="353"/>
      <c r="K4181" s="353"/>
      <c r="L4181" s="354"/>
      <c r="M4181" s="353"/>
      <c r="N4181" s="371"/>
      <c r="O4181" s="70"/>
      <c r="P4181" s="70"/>
      <c r="Q4181" s="135"/>
    </row>
    <row r="4182" spans="1:17" x14ac:dyDescent="0.2">
      <c r="A4182" s="363"/>
      <c r="B4182" s="348"/>
      <c r="C4182" s="372"/>
      <c r="D4182" s="350"/>
      <c r="E4182" s="350"/>
      <c r="F4182" s="351"/>
      <c r="G4182" s="350"/>
      <c r="H4182" s="350"/>
      <c r="I4182" s="354"/>
      <c r="J4182" s="353"/>
      <c r="K4182" s="353"/>
      <c r="L4182" s="354"/>
      <c r="M4182" s="353"/>
      <c r="N4182" s="371"/>
      <c r="O4182" s="70"/>
      <c r="P4182" s="70"/>
      <c r="Q4182" s="135"/>
    </row>
    <row r="4183" spans="1:17" x14ac:dyDescent="0.2">
      <c r="A4183" s="363"/>
      <c r="B4183" s="348"/>
      <c r="C4183" s="372"/>
      <c r="D4183" s="350"/>
      <c r="E4183" s="350"/>
      <c r="F4183" s="351"/>
      <c r="G4183" s="350"/>
      <c r="H4183" s="350"/>
      <c r="I4183" s="354"/>
      <c r="J4183" s="353"/>
      <c r="K4183" s="353"/>
      <c r="L4183" s="354"/>
      <c r="M4183" s="353"/>
      <c r="N4183" s="371"/>
      <c r="O4183" s="70"/>
      <c r="P4183" s="70"/>
      <c r="Q4183" s="135"/>
    </row>
    <row r="4184" spans="1:17" x14ac:dyDescent="0.2">
      <c r="A4184" s="363"/>
      <c r="B4184" s="348"/>
      <c r="C4184" s="372"/>
      <c r="D4184" s="350"/>
      <c r="E4184" s="350"/>
      <c r="F4184" s="351"/>
      <c r="G4184" s="350"/>
      <c r="H4184" s="350"/>
      <c r="I4184" s="354"/>
      <c r="J4184" s="353"/>
      <c r="K4184" s="353"/>
      <c r="L4184" s="354"/>
      <c r="M4184" s="353"/>
      <c r="N4184" s="371"/>
      <c r="O4184" s="70"/>
      <c r="P4184" s="70"/>
      <c r="Q4184" s="135"/>
    </row>
    <row r="4185" spans="1:17" x14ac:dyDescent="0.2">
      <c r="A4185" s="363"/>
      <c r="B4185" s="348"/>
      <c r="C4185" s="372"/>
      <c r="D4185" s="350"/>
      <c r="E4185" s="350"/>
      <c r="F4185" s="351"/>
      <c r="G4185" s="350"/>
      <c r="H4185" s="350"/>
      <c r="I4185" s="354"/>
      <c r="J4185" s="353"/>
      <c r="K4185" s="353"/>
      <c r="L4185" s="354"/>
      <c r="M4185" s="353"/>
      <c r="N4185" s="371"/>
      <c r="O4185" s="70"/>
      <c r="P4185" s="70"/>
      <c r="Q4185" s="135"/>
    </row>
    <row r="4186" spans="1:17" x14ac:dyDescent="0.2">
      <c r="A4186" s="363"/>
      <c r="B4186" s="348"/>
      <c r="C4186" s="372"/>
      <c r="D4186" s="350"/>
      <c r="E4186" s="350"/>
      <c r="F4186" s="351"/>
      <c r="G4186" s="350"/>
      <c r="H4186" s="350"/>
      <c r="I4186" s="354"/>
      <c r="J4186" s="353"/>
      <c r="K4186" s="353"/>
      <c r="L4186" s="354"/>
      <c r="M4186" s="353"/>
      <c r="N4186" s="371"/>
      <c r="O4186" s="70"/>
      <c r="P4186" s="70"/>
      <c r="Q4186" s="135"/>
    </row>
    <row r="4187" spans="1:17" x14ac:dyDescent="0.2">
      <c r="A4187" s="363"/>
      <c r="B4187" s="348"/>
      <c r="C4187" s="372"/>
      <c r="D4187" s="350"/>
      <c r="E4187" s="350"/>
      <c r="F4187" s="351"/>
      <c r="G4187" s="350"/>
      <c r="H4187" s="350"/>
      <c r="I4187" s="354"/>
      <c r="J4187" s="353"/>
      <c r="K4187" s="353"/>
      <c r="L4187" s="354"/>
      <c r="M4187" s="353"/>
      <c r="N4187" s="371"/>
      <c r="O4187" s="70"/>
      <c r="P4187" s="70"/>
      <c r="Q4187" s="135"/>
    </row>
    <row r="4188" spans="1:17" x14ac:dyDescent="0.2">
      <c r="A4188" s="363"/>
      <c r="B4188" s="348"/>
      <c r="C4188" s="372"/>
      <c r="D4188" s="350"/>
      <c r="E4188" s="350"/>
      <c r="F4188" s="351"/>
      <c r="G4188" s="350"/>
      <c r="H4188" s="350"/>
      <c r="I4188" s="354"/>
      <c r="J4188" s="353"/>
      <c r="K4188" s="353"/>
      <c r="L4188" s="354"/>
      <c r="M4188" s="353"/>
      <c r="N4188" s="371"/>
      <c r="O4188" s="70"/>
      <c r="P4188" s="70"/>
      <c r="Q4188" s="135"/>
    </row>
    <row r="4189" spans="1:17" x14ac:dyDescent="0.2">
      <c r="A4189" s="363"/>
      <c r="B4189" s="348"/>
      <c r="C4189" s="372"/>
      <c r="D4189" s="350"/>
      <c r="E4189" s="350"/>
      <c r="F4189" s="351"/>
      <c r="G4189" s="350"/>
      <c r="H4189" s="350"/>
      <c r="I4189" s="354"/>
      <c r="J4189" s="353"/>
      <c r="K4189" s="353"/>
      <c r="L4189" s="354"/>
      <c r="M4189" s="353"/>
      <c r="N4189" s="371"/>
      <c r="O4189" s="70"/>
      <c r="P4189" s="70"/>
      <c r="Q4189" s="135"/>
    </row>
    <row r="4190" spans="1:17" x14ac:dyDescent="0.2">
      <c r="A4190" s="363"/>
      <c r="B4190" s="348"/>
      <c r="C4190" s="372"/>
      <c r="D4190" s="350"/>
      <c r="E4190" s="350"/>
      <c r="F4190" s="351"/>
      <c r="G4190" s="350"/>
      <c r="H4190" s="350"/>
      <c r="I4190" s="354"/>
      <c r="J4190" s="353"/>
      <c r="K4190" s="353"/>
      <c r="L4190" s="354"/>
      <c r="M4190" s="353"/>
      <c r="N4190" s="371"/>
      <c r="O4190" s="70"/>
      <c r="P4190" s="70"/>
      <c r="Q4190" s="135"/>
    </row>
    <row r="4191" spans="1:17" x14ac:dyDescent="0.2">
      <c r="A4191" s="363"/>
      <c r="B4191" s="348"/>
      <c r="C4191" s="372"/>
      <c r="D4191" s="350"/>
      <c r="E4191" s="350"/>
      <c r="F4191" s="351"/>
      <c r="G4191" s="350"/>
      <c r="H4191" s="350"/>
      <c r="I4191" s="354"/>
      <c r="J4191" s="353"/>
      <c r="K4191" s="353"/>
      <c r="L4191" s="354"/>
      <c r="M4191" s="353"/>
      <c r="N4191" s="371"/>
      <c r="O4191" s="70"/>
      <c r="P4191" s="70"/>
      <c r="Q4191" s="135"/>
    </row>
    <row r="4192" spans="1:17" x14ac:dyDescent="0.2">
      <c r="A4192" s="363"/>
      <c r="B4192" s="348"/>
      <c r="C4192" s="372"/>
      <c r="D4192" s="350"/>
      <c r="E4192" s="350"/>
      <c r="F4192" s="351"/>
      <c r="G4192" s="350"/>
      <c r="H4192" s="350"/>
      <c r="I4192" s="354"/>
      <c r="J4192" s="353"/>
      <c r="K4192" s="353"/>
      <c r="L4192" s="354"/>
      <c r="M4192" s="353"/>
      <c r="N4192" s="371"/>
      <c r="O4192" s="70"/>
      <c r="P4192" s="70"/>
      <c r="Q4192" s="135"/>
    </row>
    <row r="4193" spans="1:17" x14ac:dyDescent="0.2">
      <c r="A4193" s="363"/>
      <c r="B4193" s="348"/>
      <c r="C4193" s="372"/>
      <c r="D4193" s="350"/>
      <c r="E4193" s="350"/>
      <c r="F4193" s="351"/>
      <c r="G4193" s="350"/>
      <c r="H4193" s="350"/>
      <c r="I4193" s="354"/>
      <c r="J4193" s="353"/>
      <c r="K4193" s="353"/>
      <c r="L4193" s="354"/>
      <c r="M4193" s="353"/>
      <c r="N4193" s="371"/>
      <c r="O4193" s="70"/>
      <c r="P4193" s="70"/>
      <c r="Q4193" s="135"/>
    </row>
    <row r="4194" spans="1:17" x14ac:dyDescent="0.2">
      <c r="A4194" s="363"/>
      <c r="B4194" s="348"/>
      <c r="C4194" s="372"/>
      <c r="D4194" s="350"/>
      <c r="E4194" s="350"/>
      <c r="F4194" s="351"/>
      <c r="G4194" s="350"/>
      <c r="H4194" s="350"/>
      <c r="I4194" s="354"/>
      <c r="J4194" s="353"/>
      <c r="K4194" s="353"/>
      <c r="L4194" s="354"/>
      <c r="M4194" s="353"/>
      <c r="N4194" s="371"/>
      <c r="O4194" s="70"/>
      <c r="P4194" s="70"/>
      <c r="Q4194" s="135"/>
    </row>
    <row r="4195" spans="1:17" x14ac:dyDescent="0.2">
      <c r="A4195" s="363"/>
      <c r="B4195" s="348"/>
      <c r="C4195" s="372"/>
      <c r="D4195" s="350"/>
      <c r="E4195" s="350"/>
      <c r="F4195" s="351"/>
      <c r="G4195" s="350"/>
      <c r="H4195" s="350"/>
      <c r="I4195" s="354"/>
      <c r="J4195" s="353"/>
      <c r="K4195" s="353"/>
      <c r="L4195" s="354"/>
      <c r="M4195" s="353"/>
      <c r="N4195" s="371"/>
      <c r="O4195" s="70"/>
      <c r="P4195" s="70"/>
      <c r="Q4195" s="135"/>
    </row>
    <row r="4196" spans="1:17" x14ac:dyDescent="0.2">
      <c r="A4196" s="363"/>
      <c r="B4196" s="348"/>
      <c r="C4196" s="372"/>
      <c r="D4196" s="350"/>
      <c r="E4196" s="350"/>
      <c r="F4196" s="351"/>
      <c r="G4196" s="350"/>
      <c r="H4196" s="350"/>
      <c r="I4196" s="354"/>
      <c r="J4196" s="353"/>
      <c r="K4196" s="353"/>
      <c r="L4196" s="354"/>
      <c r="M4196" s="353"/>
      <c r="N4196" s="371"/>
      <c r="O4196" s="70"/>
      <c r="P4196" s="70"/>
      <c r="Q4196" s="135"/>
    </row>
    <row r="4197" spans="1:17" x14ac:dyDescent="0.2">
      <c r="A4197" s="363"/>
      <c r="B4197" s="348"/>
      <c r="C4197" s="372"/>
      <c r="D4197" s="350"/>
      <c r="E4197" s="350"/>
      <c r="F4197" s="351"/>
      <c r="G4197" s="350"/>
      <c r="H4197" s="350"/>
      <c r="I4197" s="354"/>
      <c r="J4197" s="353"/>
      <c r="K4197" s="353"/>
      <c r="L4197" s="354"/>
      <c r="M4197" s="353"/>
      <c r="N4197" s="371"/>
      <c r="O4197" s="70"/>
      <c r="P4197" s="70"/>
      <c r="Q4197" s="135"/>
    </row>
    <row r="4198" spans="1:17" x14ac:dyDescent="0.2">
      <c r="A4198" s="363"/>
      <c r="B4198" s="348"/>
      <c r="C4198" s="372"/>
      <c r="D4198" s="350"/>
      <c r="E4198" s="350"/>
      <c r="F4198" s="351"/>
      <c r="G4198" s="350"/>
      <c r="H4198" s="350"/>
      <c r="I4198" s="354"/>
      <c r="J4198" s="353"/>
      <c r="K4198" s="353"/>
      <c r="L4198" s="354"/>
      <c r="M4198" s="353"/>
      <c r="N4198" s="371"/>
      <c r="O4198" s="70"/>
      <c r="P4198" s="70"/>
      <c r="Q4198" s="135"/>
    </row>
    <row r="4199" spans="1:17" x14ac:dyDescent="0.2">
      <c r="A4199" s="363"/>
      <c r="B4199" s="348"/>
      <c r="C4199" s="372"/>
      <c r="D4199" s="350"/>
      <c r="E4199" s="350"/>
      <c r="F4199" s="351"/>
      <c r="G4199" s="350"/>
      <c r="H4199" s="350"/>
      <c r="I4199" s="354"/>
      <c r="J4199" s="353"/>
      <c r="K4199" s="353"/>
      <c r="L4199" s="354"/>
      <c r="M4199" s="353"/>
      <c r="N4199" s="371"/>
      <c r="O4199" s="70"/>
      <c r="P4199" s="70"/>
      <c r="Q4199" s="135"/>
    </row>
    <row r="4200" spans="1:17" x14ac:dyDescent="0.2">
      <c r="A4200" s="363"/>
      <c r="B4200" s="348"/>
      <c r="C4200" s="372"/>
      <c r="D4200" s="350"/>
      <c r="E4200" s="350"/>
      <c r="F4200" s="351"/>
      <c r="G4200" s="350"/>
      <c r="H4200" s="350"/>
      <c r="I4200" s="354"/>
      <c r="J4200" s="353"/>
      <c r="K4200" s="353"/>
      <c r="L4200" s="354"/>
      <c r="M4200" s="353"/>
      <c r="N4200" s="371"/>
      <c r="O4200" s="70"/>
      <c r="P4200" s="70"/>
      <c r="Q4200" s="135"/>
    </row>
    <row r="4201" spans="1:17" x14ac:dyDescent="0.2">
      <c r="A4201" s="363"/>
      <c r="B4201" s="348"/>
      <c r="C4201" s="372"/>
      <c r="D4201" s="350"/>
      <c r="E4201" s="350"/>
      <c r="F4201" s="351"/>
      <c r="G4201" s="350"/>
      <c r="H4201" s="350"/>
      <c r="I4201" s="354"/>
      <c r="J4201" s="353"/>
      <c r="K4201" s="353"/>
      <c r="L4201" s="354"/>
      <c r="M4201" s="353"/>
      <c r="N4201" s="371"/>
      <c r="O4201" s="70"/>
      <c r="P4201" s="70"/>
      <c r="Q4201" s="135"/>
    </row>
    <row r="4202" spans="1:17" x14ac:dyDescent="0.2">
      <c r="A4202" s="363"/>
      <c r="B4202" s="348"/>
      <c r="C4202" s="372"/>
      <c r="D4202" s="350"/>
      <c r="E4202" s="350"/>
      <c r="F4202" s="351"/>
      <c r="G4202" s="350"/>
      <c r="H4202" s="350"/>
      <c r="I4202" s="354"/>
      <c r="J4202" s="353"/>
      <c r="K4202" s="353"/>
      <c r="L4202" s="354"/>
      <c r="M4202" s="353"/>
      <c r="N4202" s="371"/>
      <c r="O4202" s="70"/>
      <c r="P4202" s="70"/>
      <c r="Q4202" s="135"/>
    </row>
    <row r="4203" spans="1:17" x14ac:dyDescent="0.2">
      <c r="A4203" s="363"/>
      <c r="B4203" s="348"/>
      <c r="C4203" s="372"/>
      <c r="D4203" s="350"/>
      <c r="E4203" s="350"/>
      <c r="F4203" s="351"/>
      <c r="G4203" s="350"/>
      <c r="H4203" s="350"/>
      <c r="I4203" s="354"/>
      <c r="J4203" s="353"/>
      <c r="K4203" s="353"/>
      <c r="L4203" s="354"/>
      <c r="M4203" s="353"/>
      <c r="N4203" s="371"/>
      <c r="O4203" s="70"/>
      <c r="P4203" s="70"/>
      <c r="Q4203" s="135"/>
    </row>
    <row r="4204" spans="1:17" x14ac:dyDescent="0.2">
      <c r="A4204" s="363"/>
      <c r="B4204" s="348"/>
      <c r="C4204" s="372"/>
      <c r="D4204" s="350"/>
      <c r="E4204" s="350"/>
      <c r="F4204" s="351"/>
      <c r="G4204" s="350"/>
      <c r="H4204" s="350"/>
      <c r="I4204" s="354"/>
      <c r="J4204" s="353"/>
      <c r="K4204" s="353"/>
      <c r="L4204" s="354"/>
      <c r="M4204" s="353"/>
      <c r="N4204" s="371"/>
      <c r="O4204" s="70"/>
      <c r="P4204" s="70"/>
      <c r="Q4204" s="135"/>
    </row>
    <row r="4205" spans="1:17" x14ac:dyDescent="0.2">
      <c r="A4205" s="363"/>
      <c r="B4205" s="348"/>
      <c r="C4205" s="372"/>
      <c r="D4205" s="350"/>
      <c r="E4205" s="350"/>
      <c r="F4205" s="351"/>
      <c r="G4205" s="350"/>
      <c r="H4205" s="350"/>
      <c r="I4205" s="354"/>
      <c r="J4205" s="353"/>
      <c r="K4205" s="353"/>
      <c r="L4205" s="354"/>
      <c r="M4205" s="353"/>
      <c r="N4205" s="371"/>
      <c r="O4205" s="70"/>
      <c r="P4205" s="70"/>
      <c r="Q4205" s="135"/>
    </row>
    <row r="4206" spans="1:17" x14ac:dyDescent="0.2">
      <c r="A4206" s="363"/>
      <c r="B4206" s="348"/>
      <c r="C4206" s="372"/>
      <c r="D4206" s="350"/>
      <c r="E4206" s="350"/>
      <c r="F4206" s="351"/>
      <c r="G4206" s="350"/>
      <c r="H4206" s="350"/>
      <c r="I4206" s="354"/>
      <c r="J4206" s="353"/>
      <c r="K4206" s="353"/>
      <c r="L4206" s="354"/>
      <c r="M4206" s="353"/>
      <c r="N4206" s="371"/>
      <c r="O4206" s="70"/>
      <c r="P4206" s="70"/>
      <c r="Q4206" s="135"/>
    </row>
    <row r="4207" spans="1:17" x14ac:dyDescent="0.2">
      <c r="A4207" s="363"/>
      <c r="B4207" s="348"/>
      <c r="C4207" s="372"/>
      <c r="D4207" s="350"/>
      <c r="E4207" s="350"/>
      <c r="F4207" s="351"/>
      <c r="G4207" s="350"/>
      <c r="H4207" s="350"/>
      <c r="I4207" s="354"/>
      <c r="J4207" s="353"/>
      <c r="K4207" s="353"/>
      <c r="L4207" s="354"/>
      <c r="M4207" s="353"/>
      <c r="N4207" s="371"/>
      <c r="O4207" s="70"/>
      <c r="P4207" s="70"/>
      <c r="Q4207" s="135"/>
    </row>
    <row r="4208" spans="1:17" x14ac:dyDescent="0.2">
      <c r="A4208" s="363"/>
      <c r="B4208" s="348"/>
      <c r="C4208" s="372"/>
      <c r="D4208" s="350"/>
      <c r="E4208" s="350"/>
      <c r="F4208" s="351"/>
      <c r="G4208" s="350"/>
      <c r="H4208" s="350"/>
      <c r="I4208" s="354"/>
      <c r="J4208" s="353"/>
      <c r="K4208" s="353"/>
      <c r="L4208" s="354"/>
      <c r="M4208" s="353"/>
      <c r="N4208" s="371"/>
      <c r="O4208" s="70"/>
      <c r="P4208" s="70"/>
      <c r="Q4208" s="135"/>
    </row>
    <row r="4209" spans="1:17" x14ac:dyDescent="0.2">
      <c r="A4209" s="363"/>
      <c r="B4209" s="348"/>
      <c r="C4209" s="372"/>
      <c r="D4209" s="350"/>
      <c r="E4209" s="350"/>
      <c r="F4209" s="351"/>
      <c r="G4209" s="350"/>
      <c r="H4209" s="350"/>
      <c r="I4209" s="354"/>
      <c r="J4209" s="353"/>
      <c r="K4209" s="353"/>
      <c r="L4209" s="354"/>
      <c r="M4209" s="353"/>
      <c r="N4209" s="371"/>
      <c r="O4209" s="70"/>
      <c r="P4209" s="70"/>
      <c r="Q4209" s="135"/>
    </row>
    <row r="4210" spans="1:17" x14ac:dyDescent="0.2">
      <c r="A4210" s="363"/>
      <c r="B4210" s="348"/>
      <c r="C4210" s="372"/>
      <c r="D4210" s="350"/>
      <c r="E4210" s="350"/>
      <c r="F4210" s="351"/>
      <c r="G4210" s="350"/>
      <c r="H4210" s="350"/>
      <c r="I4210" s="354"/>
      <c r="J4210" s="353"/>
      <c r="K4210" s="353"/>
      <c r="L4210" s="354"/>
      <c r="M4210" s="353"/>
      <c r="N4210" s="371"/>
      <c r="O4210" s="70"/>
      <c r="P4210" s="70"/>
      <c r="Q4210" s="135"/>
    </row>
    <row r="4211" spans="1:17" x14ac:dyDescent="0.2">
      <c r="A4211" s="363"/>
      <c r="B4211" s="348"/>
      <c r="C4211" s="372"/>
      <c r="D4211" s="350"/>
      <c r="E4211" s="350"/>
      <c r="F4211" s="351"/>
      <c r="G4211" s="350"/>
      <c r="H4211" s="350"/>
      <c r="I4211" s="354"/>
      <c r="J4211" s="353"/>
      <c r="K4211" s="353"/>
      <c r="L4211" s="354"/>
      <c r="M4211" s="353"/>
      <c r="N4211" s="371"/>
      <c r="O4211" s="70"/>
      <c r="P4211" s="70"/>
      <c r="Q4211" s="135"/>
    </row>
    <row r="4212" spans="1:17" x14ac:dyDescent="0.2">
      <c r="A4212" s="363"/>
      <c r="B4212" s="348"/>
      <c r="C4212" s="372"/>
      <c r="D4212" s="350"/>
      <c r="E4212" s="350"/>
      <c r="F4212" s="351"/>
      <c r="G4212" s="350"/>
      <c r="H4212" s="350"/>
      <c r="I4212" s="354"/>
      <c r="J4212" s="353"/>
      <c r="K4212" s="353"/>
      <c r="L4212" s="354"/>
      <c r="M4212" s="353"/>
      <c r="N4212" s="371"/>
      <c r="O4212" s="70"/>
      <c r="P4212" s="70"/>
      <c r="Q4212" s="135"/>
    </row>
    <row r="4213" spans="1:17" x14ac:dyDescent="0.2">
      <c r="A4213" s="363" t="str">
        <f t="shared" si="94"/>
        <v/>
      </c>
      <c r="B4213" s="348"/>
      <c r="C4213" s="372"/>
      <c r="D4213" s="350"/>
      <c r="E4213" s="350"/>
      <c r="F4213" s="351"/>
      <c r="G4213" s="350"/>
      <c r="H4213" s="350"/>
      <c r="I4213" s="354"/>
      <c r="J4213" s="353"/>
      <c r="K4213" s="353"/>
      <c r="L4213" s="354"/>
      <c r="M4213" s="353"/>
      <c r="N4213" s="371"/>
      <c r="O4213" s="317">
        <f t="shared" si="95"/>
        <v>0</v>
      </c>
      <c r="P4213" s="317">
        <f t="shared" si="95"/>
        <v>0</v>
      </c>
      <c r="Q4213" s="318" t="str">
        <f t="shared" si="96"/>
        <v/>
      </c>
    </row>
    <row r="4214" spans="1:17" x14ac:dyDescent="0.2">
      <c r="A4214" s="363" t="str">
        <f t="shared" si="94"/>
        <v/>
      </c>
      <c r="B4214" s="348"/>
      <c r="C4214" s="372"/>
      <c r="D4214" s="350"/>
      <c r="E4214" s="350"/>
      <c r="F4214" s="351"/>
      <c r="G4214" s="350"/>
      <c r="H4214" s="350"/>
      <c r="I4214" s="354"/>
      <c r="J4214" s="353"/>
      <c r="K4214" s="353"/>
      <c r="L4214" s="354"/>
      <c r="M4214" s="353"/>
      <c r="N4214" s="371"/>
      <c r="O4214" s="70">
        <f t="shared" si="95"/>
        <v>0</v>
      </c>
      <c r="P4214" s="70">
        <f t="shared" si="95"/>
        <v>0</v>
      </c>
      <c r="Q4214" s="92" t="str">
        <f t="shared" si="96"/>
        <v/>
      </c>
    </row>
    <row r="4215" spans="1:17" x14ac:dyDescent="0.2">
      <c r="A4215" s="363" t="str">
        <f t="shared" si="94"/>
        <v/>
      </c>
      <c r="B4215" s="348"/>
      <c r="C4215" s="372"/>
      <c r="D4215" s="350"/>
      <c r="E4215" s="350"/>
      <c r="F4215" s="351"/>
      <c r="G4215" s="350"/>
      <c r="H4215" s="350"/>
      <c r="I4215" s="354"/>
      <c r="J4215" s="353"/>
      <c r="K4215" s="353"/>
      <c r="L4215" s="354"/>
      <c r="M4215" s="353"/>
      <c r="N4215" s="371"/>
      <c r="O4215" s="70">
        <f t="shared" si="95"/>
        <v>0</v>
      </c>
      <c r="P4215" s="70">
        <f t="shared" si="95"/>
        <v>0</v>
      </c>
      <c r="Q4215" s="92" t="str">
        <f t="shared" si="96"/>
        <v/>
      </c>
    </row>
    <row r="4216" spans="1:17" x14ac:dyDescent="0.2">
      <c r="A4216" s="363" t="str">
        <f t="shared" si="94"/>
        <v/>
      </c>
      <c r="B4216" s="348"/>
      <c r="C4216" s="372"/>
      <c r="D4216" s="350"/>
      <c r="E4216" s="350"/>
      <c r="F4216" s="351"/>
      <c r="G4216" s="350"/>
      <c r="H4216" s="350"/>
      <c r="I4216" s="354"/>
      <c r="J4216" s="353"/>
      <c r="K4216" s="353"/>
      <c r="L4216" s="354"/>
      <c r="M4216" s="353"/>
      <c r="N4216" s="371"/>
      <c r="O4216" s="70">
        <f t="shared" si="95"/>
        <v>0</v>
      </c>
      <c r="P4216" s="70">
        <f t="shared" si="95"/>
        <v>0</v>
      </c>
      <c r="Q4216" s="135" t="str">
        <f t="shared" si="96"/>
        <v/>
      </c>
    </row>
    <row r="4217" spans="1:17" x14ac:dyDescent="0.2">
      <c r="A4217" s="363" t="str">
        <f t="shared" si="94"/>
        <v/>
      </c>
      <c r="B4217" s="348"/>
      <c r="C4217" s="372"/>
      <c r="D4217" s="350"/>
      <c r="E4217" s="350"/>
      <c r="F4217" s="351"/>
      <c r="G4217" s="350"/>
      <c r="H4217" s="350"/>
      <c r="I4217" s="354"/>
      <c r="J4217" s="353"/>
      <c r="K4217" s="353"/>
      <c r="L4217" s="354"/>
      <c r="M4217" s="353"/>
      <c r="N4217" s="371"/>
      <c r="O4217" s="317">
        <f t="shared" si="95"/>
        <v>0</v>
      </c>
      <c r="P4217" s="317">
        <f t="shared" si="95"/>
        <v>0</v>
      </c>
      <c r="Q4217" s="318" t="str">
        <f t="shared" si="96"/>
        <v/>
      </c>
    </row>
    <row r="4218" spans="1:17" x14ac:dyDescent="0.2">
      <c r="A4218" s="363" t="str">
        <f t="shared" si="94"/>
        <v/>
      </c>
      <c r="B4218" s="348"/>
      <c r="C4218" s="372"/>
      <c r="D4218" s="350"/>
      <c r="E4218" s="350"/>
      <c r="F4218" s="351"/>
      <c r="G4218" s="350"/>
      <c r="H4218" s="350"/>
      <c r="I4218" s="354"/>
      <c r="J4218" s="353"/>
      <c r="K4218" s="353"/>
      <c r="L4218" s="354"/>
      <c r="M4218" s="353"/>
      <c r="N4218" s="371"/>
      <c r="O4218" s="70">
        <f t="shared" si="95"/>
        <v>0</v>
      </c>
      <c r="P4218" s="70">
        <f t="shared" si="95"/>
        <v>0</v>
      </c>
      <c r="Q4218" s="92" t="str">
        <f t="shared" si="96"/>
        <v/>
      </c>
    </row>
    <row r="4219" spans="1:17" x14ac:dyDescent="0.2">
      <c r="A4219" s="363" t="str">
        <f t="shared" si="94"/>
        <v/>
      </c>
      <c r="B4219" s="348"/>
      <c r="C4219" s="372"/>
      <c r="D4219" s="350"/>
      <c r="E4219" s="350"/>
      <c r="F4219" s="351"/>
      <c r="G4219" s="350"/>
      <c r="H4219" s="350"/>
      <c r="I4219" s="354"/>
      <c r="J4219" s="353"/>
      <c r="K4219" s="353"/>
      <c r="L4219" s="354"/>
      <c r="M4219" s="353"/>
      <c r="N4219" s="371"/>
      <c r="O4219" s="70">
        <f t="shared" si="95"/>
        <v>0</v>
      </c>
      <c r="P4219" s="70">
        <f t="shared" si="95"/>
        <v>0</v>
      </c>
      <c r="Q4219" s="92" t="str">
        <f t="shared" si="96"/>
        <v/>
      </c>
    </row>
    <row r="4220" spans="1:17" x14ac:dyDescent="0.2">
      <c r="A4220" s="363" t="str">
        <f t="shared" si="94"/>
        <v/>
      </c>
      <c r="B4220" s="348"/>
      <c r="C4220" s="372"/>
      <c r="D4220" s="350"/>
      <c r="E4220" s="350"/>
      <c r="F4220" s="351"/>
      <c r="G4220" s="350"/>
      <c r="H4220" s="350"/>
      <c r="I4220" s="354"/>
      <c r="J4220" s="353"/>
      <c r="K4220" s="353"/>
      <c r="L4220" s="354"/>
      <c r="M4220" s="353"/>
      <c r="N4220" s="371"/>
      <c r="O4220" s="70">
        <f t="shared" si="95"/>
        <v>0</v>
      </c>
      <c r="P4220" s="70">
        <f t="shared" si="95"/>
        <v>0</v>
      </c>
      <c r="Q4220" s="135" t="str">
        <f t="shared" si="96"/>
        <v/>
      </c>
    </row>
    <row r="4221" spans="1:17" x14ac:dyDescent="0.2">
      <c r="A4221" s="363" t="str">
        <f t="shared" si="94"/>
        <v/>
      </c>
      <c r="B4221" s="348"/>
      <c r="C4221" s="372"/>
      <c r="D4221" s="350"/>
      <c r="E4221" s="350"/>
      <c r="F4221" s="351"/>
      <c r="G4221" s="350"/>
      <c r="H4221" s="350"/>
      <c r="I4221" s="354"/>
      <c r="J4221" s="353"/>
      <c r="K4221" s="353"/>
      <c r="L4221" s="354"/>
      <c r="M4221" s="353"/>
      <c r="N4221" s="371"/>
      <c r="O4221" s="317">
        <f t="shared" si="95"/>
        <v>0</v>
      </c>
      <c r="P4221" s="317">
        <f t="shared" si="95"/>
        <v>0</v>
      </c>
      <c r="Q4221" s="318" t="str">
        <f t="shared" si="96"/>
        <v/>
      </c>
    </row>
    <row r="4222" spans="1:17" x14ac:dyDescent="0.2">
      <c r="A4222" s="363" t="str">
        <f t="shared" si="94"/>
        <v/>
      </c>
      <c r="B4222" s="348"/>
      <c r="C4222" s="372"/>
      <c r="D4222" s="350"/>
      <c r="E4222" s="350"/>
      <c r="F4222" s="351"/>
      <c r="G4222" s="350"/>
      <c r="H4222" s="350"/>
      <c r="I4222" s="354"/>
      <c r="J4222" s="353"/>
      <c r="K4222" s="353"/>
      <c r="L4222" s="354"/>
      <c r="M4222" s="353"/>
      <c r="N4222" s="371"/>
      <c r="O4222" s="70">
        <f t="shared" si="95"/>
        <v>0</v>
      </c>
      <c r="P4222" s="70">
        <f t="shared" si="95"/>
        <v>0</v>
      </c>
      <c r="Q4222" s="92" t="str">
        <f t="shared" si="96"/>
        <v/>
      </c>
    </row>
    <row r="4223" spans="1:17" x14ac:dyDescent="0.2">
      <c r="A4223" s="363" t="str">
        <f t="shared" si="94"/>
        <v/>
      </c>
      <c r="B4223" s="348"/>
      <c r="C4223" s="372"/>
      <c r="D4223" s="350"/>
      <c r="E4223" s="350"/>
      <c r="F4223" s="351"/>
      <c r="G4223" s="350"/>
      <c r="H4223" s="350"/>
      <c r="I4223" s="354"/>
      <c r="J4223" s="353"/>
      <c r="K4223" s="353"/>
      <c r="L4223" s="354"/>
      <c r="M4223" s="353"/>
      <c r="N4223" s="391"/>
      <c r="O4223" s="70">
        <f t="shared" si="95"/>
        <v>0</v>
      </c>
      <c r="P4223" s="70">
        <f t="shared" si="95"/>
        <v>0</v>
      </c>
      <c r="Q4223" s="92" t="str">
        <f t="shared" si="96"/>
        <v/>
      </c>
    </row>
    <row r="4224" spans="1:17" x14ac:dyDescent="0.2">
      <c r="A4224" s="363" t="str">
        <f t="shared" si="94"/>
        <v/>
      </c>
      <c r="B4224" s="348"/>
      <c r="C4224" s="372"/>
      <c r="D4224" s="350"/>
      <c r="E4224" s="350"/>
      <c r="F4224" s="351"/>
      <c r="G4224" s="350"/>
      <c r="H4224" s="350"/>
      <c r="I4224" s="354"/>
      <c r="J4224" s="353"/>
      <c r="K4224" s="353"/>
      <c r="L4224" s="354"/>
      <c r="M4224" s="353"/>
      <c r="N4224" s="391"/>
      <c r="O4224" s="70">
        <f t="shared" si="95"/>
        <v>0</v>
      </c>
      <c r="P4224" s="70">
        <f t="shared" si="95"/>
        <v>0</v>
      </c>
      <c r="Q4224" s="135" t="str">
        <f t="shared" si="96"/>
        <v/>
      </c>
    </row>
    <row r="4225" spans="1:17" x14ac:dyDescent="0.2">
      <c r="A4225" s="363" t="str">
        <f t="shared" si="94"/>
        <v/>
      </c>
      <c r="B4225" s="348"/>
      <c r="C4225" s="372"/>
      <c r="D4225" s="350"/>
      <c r="E4225" s="350"/>
      <c r="F4225" s="351"/>
      <c r="G4225" s="350"/>
      <c r="H4225" s="350"/>
      <c r="I4225" s="354"/>
      <c r="J4225" s="353"/>
      <c r="K4225" s="353"/>
      <c r="L4225" s="354"/>
      <c r="M4225" s="353"/>
      <c r="N4225" s="391"/>
      <c r="O4225" s="317">
        <f t="shared" si="95"/>
        <v>0</v>
      </c>
      <c r="P4225" s="317">
        <f t="shared" si="95"/>
        <v>0</v>
      </c>
      <c r="Q4225" s="318" t="str">
        <f t="shared" si="96"/>
        <v/>
      </c>
    </row>
    <row r="4226" spans="1:17" x14ac:dyDescent="0.2">
      <c r="A4226" s="363" t="str">
        <f t="shared" si="94"/>
        <v/>
      </c>
      <c r="B4226" s="348"/>
      <c r="C4226" s="372"/>
      <c r="D4226" s="350"/>
      <c r="E4226" s="350"/>
      <c r="F4226" s="351"/>
      <c r="G4226" s="350"/>
      <c r="H4226" s="350"/>
      <c r="I4226" s="354"/>
      <c r="J4226" s="353"/>
      <c r="K4226" s="353"/>
      <c r="L4226" s="354"/>
      <c r="M4226" s="353"/>
      <c r="N4226" s="391"/>
      <c r="O4226" s="70">
        <f t="shared" si="95"/>
        <v>0</v>
      </c>
      <c r="P4226" s="70">
        <f t="shared" si="95"/>
        <v>0</v>
      </c>
      <c r="Q4226" s="92" t="str">
        <f t="shared" si="96"/>
        <v/>
      </c>
    </row>
    <row r="4227" spans="1:17" x14ac:dyDescent="0.2">
      <c r="A4227" s="363" t="str">
        <f t="shared" si="94"/>
        <v/>
      </c>
      <c r="B4227" s="348"/>
      <c r="C4227" s="372"/>
      <c r="D4227" s="350"/>
      <c r="E4227" s="350"/>
      <c r="F4227" s="351"/>
      <c r="G4227" s="350"/>
      <c r="H4227" s="350"/>
      <c r="I4227" s="354"/>
      <c r="J4227" s="353"/>
      <c r="K4227" s="353"/>
      <c r="L4227" s="354"/>
      <c r="M4227" s="353"/>
      <c r="N4227" s="391"/>
      <c r="O4227" s="70">
        <f t="shared" si="95"/>
        <v>0</v>
      </c>
      <c r="P4227" s="70">
        <f t="shared" si="95"/>
        <v>0</v>
      </c>
      <c r="Q4227" s="92" t="str">
        <f t="shared" si="96"/>
        <v/>
      </c>
    </row>
    <row r="4228" spans="1:17" x14ac:dyDescent="0.2">
      <c r="A4228" s="363" t="str">
        <f t="shared" si="94"/>
        <v/>
      </c>
      <c r="B4228" s="348"/>
      <c r="C4228" s="372"/>
      <c r="D4228" s="350"/>
      <c r="E4228" s="350"/>
      <c r="F4228" s="351"/>
      <c r="G4228" s="350"/>
      <c r="H4228" s="350"/>
      <c r="I4228" s="354"/>
      <c r="J4228" s="353"/>
      <c r="K4228" s="353"/>
      <c r="L4228" s="354"/>
      <c r="M4228" s="353"/>
      <c r="N4228" s="391"/>
      <c r="O4228" s="70">
        <f t="shared" si="95"/>
        <v>0</v>
      </c>
      <c r="P4228" s="70">
        <f t="shared" si="95"/>
        <v>0</v>
      </c>
      <c r="Q4228" s="135" t="str">
        <f t="shared" si="96"/>
        <v/>
      </c>
    </row>
    <row r="4229" spans="1:17" x14ac:dyDescent="0.2">
      <c r="A4229" s="363" t="str">
        <f t="shared" si="94"/>
        <v/>
      </c>
      <c r="B4229" s="348"/>
      <c r="C4229" s="372"/>
      <c r="D4229" s="350"/>
      <c r="E4229" s="350"/>
      <c r="F4229" s="351"/>
      <c r="G4229" s="350"/>
      <c r="H4229" s="350"/>
      <c r="I4229" s="354"/>
      <c r="J4229" s="353"/>
      <c r="K4229" s="353"/>
      <c r="L4229" s="354"/>
      <c r="M4229" s="353"/>
      <c r="N4229" s="391"/>
      <c r="O4229" s="317">
        <f t="shared" si="95"/>
        <v>0</v>
      </c>
      <c r="P4229" s="317">
        <f t="shared" si="95"/>
        <v>0</v>
      </c>
      <c r="Q4229" s="318" t="str">
        <f t="shared" si="96"/>
        <v/>
      </c>
    </row>
    <row r="4230" spans="1:17" x14ac:dyDescent="0.2">
      <c r="A4230" s="363" t="str">
        <f t="shared" si="94"/>
        <v/>
      </c>
      <c r="B4230" s="348"/>
      <c r="C4230" s="372"/>
      <c r="D4230" s="350"/>
      <c r="E4230" s="350"/>
      <c r="F4230" s="351"/>
      <c r="G4230" s="350"/>
      <c r="H4230" s="350"/>
      <c r="I4230" s="354"/>
      <c r="J4230" s="353"/>
      <c r="K4230" s="353"/>
      <c r="L4230" s="354"/>
      <c r="M4230" s="353"/>
      <c r="N4230" s="391"/>
      <c r="O4230" s="70">
        <f t="shared" si="95"/>
        <v>0</v>
      </c>
      <c r="P4230" s="70">
        <f t="shared" si="95"/>
        <v>0</v>
      </c>
      <c r="Q4230" s="92" t="str">
        <f t="shared" si="96"/>
        <v/>
      </c>
    </row>
    <row r="4231" spans="1:17" x14ac:dyDescent="0.2">
      <c r="A4231" s="363" t="str">
        <f t="shared" si="94"/>
        <v/>
      </c>
      <c r="B4231" s="348"/>
      <c r="C4231" s="372"/>
      <c r="D4231" s="350"/>
      <c r="E4231" s="350"/>
      <c r="F4231" s="351"/>
      <c r="G4231" s="350"/>
      <c r="H4231" s="350"/>
      <c r="I4231" s="354"/>
      <c r="J4231" s="353"/>
      <c r="K4231" s="353"/>
      <c r="L4231" s="354"/>
      <c r="M4231" s="353"/>
      <c r="N4231" s="391"/>
      <c r="O4231" s="70">
        <f t="shared" si="95"/>
        <v>0</v>
      </c>
      <c r="P4231" s="70">
        <f t="shared" si="95"/>
        <v>0</v>
      </c>
      <c r="Q4231" s="92" t="str">
        <f t="shared" si="96"/>
        <v/>
      </c>
    </row>
    <row r="4232" spans="1:17" x14ac:dyDescent="0.2">
      <c r="A4232" s="363" t="str">
        <f t="shared" si="94"/>
        <v/>
      </c>
      <c r="B4232" s="348"/>
      <c r="C4232" s="372"/>
      <c r="D4232" s="350"/>
      <c r="E4232" s="350"/>
      <c r="F4232" s="351"/>
      <c r="G4232" s="350"/>
      <c r="H4232" s="350"/>
      <c r="I4232" s="354"/>
      <c r="J4232" s="353"/>
      <c r="K4232" s="353"/>
      <c r="L4232" s="354"/>
      <c r="M4232" s="353"/>
      <c r="N4232" s="391"/>
      <c r="O4232" s="70">
        <f t="shared" si="95"/>
        <v>0</v>
      </c>
      <c r="P4232" s="70">
        <f t="shared" si="95"/>
        <v>0</v>
      </c>
      <c r="Q4232" s="135" t="str">
        <f t="shared" si="96"/>
        <v/>
      </c>
    </row>
    <row r="4233" spans="1:17" x14ac:dyDescent="0.2">
      <c r="A4233" s="363" t="str">
        <f t="shared" si="94"/>
        <v/>
      </c>
      <c r="B4233" s="348"/>
      <c r="C4233" s="372"/>
      <c r="D4233" s="350"/>
      <c r="E4233" s="350"/>
      <c r="F4233" s="351"/>
      <c r="G4233" s="350"/>
      <c r="H4233" s="350"/>
      <c r="I4233" s="354"/>
      <c r="J4233" s="353"/>
      <c r="K4233" s="353"/>
      <c r="L4233" s="354"/>
      <c r="M4233" s="353"/>
      <c r="N4233" s="391"/>
      <c r="O4233" s="317">
        <f t="shared" si="95"/>
        <v>0</v>
      </c>
      <c r="P4233" s="317">
        <f t="shared" si="95"/>
        <v>0</v>
      </c>
      <c r="Q4233" s="318" t="str">
        <f t="shared" si="96"/>
        <v/>
      </c>
    </row>
    <row r="4234" spans="1:17" x14ac:dyDescent="0.2">
      <c r="A4234" s="363" t="str">
        <f t="shared" si="94"/>
        <v/>
      </c>
      <c r="B4234" s="348"/>
      <c r="C4234" s="372"/>
      <c r="D4234" s="350"/>
      <c r="E4234" s="350"/>
      <c r="F4234" s="351"/>
      <c r="G4234" s="350"/>
      <c r="H4234" s="350"/>
      <c r="I4234" s="354"/>
      <c r="J4234" s="353"/>
      <c r="K4234" s="353"/>
      <c r="L4234" s="354"/>
      <c r="M4234" s="353"/>
      <c r="N4234" s="391"/>
      <c r="O4234" s="70">
        <f t="shared" si="95"/>
        <v>0</v>
      </c>
      <c r="P4234" s="70">
        <f t="shared" si="95"/>
        <v>0</v>
      </c>
      <c r="Q4234" s="92" t="str">
        <f t="shared" si="96"/>
        <v/>
      </c>
    </row>
    <row r="4235" spans="1:17" x14ac:dyDescent="0.2">
      <c r="A4235" s="363" t="str">
        <f t="shared" si="94"/>
        <v/>
      </c>
      <c r="B4235" s="348"/>
      <c r="C4235" s="372"/>
      <c r="D4235" s="350"/>
      <c r="E4235" s="350"/>
      <c r="F4235" s="351"/>
      <c r="G4235" s="350"/>
      <c r="H4235" s="350"/>
      <c r="I4235" s="354"/>
      <c r="J4235" s="353"/>
      <c r="K4235" s="353"/>
      <c r="L4235" s="354"/>
      <c r="M4235" s="353"/>
      <c r="N4235" s="391"/>
      <c r="O4235" s="70">
        <f t="shared" si="95"/>
        <v>0</v>
      </c>
      <c r="P4235" s="70">
        <f t="shared" si="95"/>
        <v>0</v>
      </c>
      <c r="Q4235" s="92" t="str">
        <f t="shared" si="96"/>
        <v/>
      </c>
    </row>
    <row r="4236" spans="1:17" x14ac:dyDescent="0.2">
      <c r="A4236" s="363" t="str">
        <f t="shared" si="94"/>
        <v/>
      </c>
      <c r="B4236" s="348"/>
      <c r="C4236" s="372"/>
      <c r="D4236" s="350"/>
      <c r="E4236" s="350"/>
      <c r="F4236" s="351"/>
      <c r="G4236" s="350"/>
      <c r="H4236" s="350"/>
      <c r="I4236" s="354"/>
      <c r="J4236" s="353"/>
      <c r="K4236" s="353"/>
      <c r="L4236" s="354"/>
      <c r="M4236" s="353"/>
      <c r="N4236" s="391"/>
      <c r="O4236" s="70">
        <f t="shared" si="95"/>
        <v>0</v>
      </c>
      <c r="P4236" s="70">
        <f t="shared" si="95"/>
        <v>0</v>
      </c>
      <c r="Q4236" s="135" t="str">
        <f t="shared" si="96"/>
        <v/>
      </c>
    </row>
    <row r="4237" spans="1:17" x14ac:dyDescent="0.2">
      <c r="A4237" s="363" t="str">
        <f t="shared" si="94"/>
        <v/>
      </c>
      <c r="B4237" s="348"/>
      <c r="C4237" s="372"/>
      <c r="D4237" s="350"/>
      <c r="E4237" s="350"/>
      <c r="F4237" s="351"/>
      <c r="G4237" s="350"/>
      <c r="H4237" s="350"/>
      <c r="I4237" s="354"/>
      <c r="J4237" s="353"/>
      <c r="K4237" s="353"/>
      <c r="L4237" s="354"/>
      <c r="M4237" s="353"/>
      <c r="N4237" s="391"/>
      <c r="O4237" s="317">
        <f t="shared" si="95"/>
        <v>0</v>
      </c>
      <c r="P4237" s="317">
        <f t="shared" si="95"/>
        <v>0</v>
      </c>
      <c r="Q4237" s="318" t="str">
        <f t="shared" si="96"/>
        <v/>
      </c>
    </row>
    <row r="4238" spans="1:17" x14ac:dyDescent="0.2">
      <c r="A4238" s="363" t="str">
        <f t="shared" si="94"/>
        <v/>
      </c>
      <c r="B4238" s="348"/>
      <c r="C4238" s="372"/>
      <c r="D4238" s="350"/>
      <c r="E4238" s="350"/>
      <c r="F4238" s="351"/>
      <c r="G4238" s="350"/>
      <c r="H4238" s="350"/>
      <c r="I4238" s="354"/>
      <c r="J4238" s="353"/>
      <c r="K4238" s="353"/>
      <c r="L4238" s="354"/>
      <c r="M4238" s="353"/>
      <c r="N4238" s="391"/>
      <c r="O4238" s="70">
        <f t="shared" si="95"/>
        <v>0</v>
      </c>
      <c r="P4238" s="70">
        <f t="shared" si="95"/>
        <v>0</v>
      </c>
      <c r="Q4238" s="92" t="str">
        <f t="shared" si="96"/>
        <v/>
      </c>
    </row>
    <row r="4239" spans="1:17" x14ac:dyDescent="0.2">
      <c r="A4239" s="363" t="str">
        <f t="shared" si="94"/>
        <v/>
      </c>
      <c r="B4239" s="348"/>
      <c r="C4239" s="372"/>
      <c r="D4239" s="350"/>
      <c r="E4239" s="350"/>
      <c r="F4239" s="351"/>
      <c r="G4239" s="350"/>
      <c r="H4239" s="350"/>
      <c r="I4239" s="354"/>
      <c r="J4239" s="353"/>
      <c r="K4239" s="353"/>
      <c r="L4239" s="354"/>
      <c r="M4239" s="353"/>
      <c r="N4239" s="391"/>
      <c r="O4239" s="70">
        <f t="shared" si="95"/>
        <v>0</v>
      </c>
      <c r="P4239" s="70">
        <f t="shared" si="95"/>
        <v>0</v>
      </c>
      <c r="Q4239" s="92" t="str">
        <f t="shared" si="96"/>
        <v/>
      </c>
    </row>
    <row r="4240" spans="1:17" x14ac:dyDescent="0.2">
      <c r="A4240" s="363" t="str">
        <f t="shared" si="94"/>
        <v/>
      </c>
      <c r="B4240" s="348"/>
      <c r="C4240" s="372"/>
      <c r="D4240" s="350"/>
      <c r="E4240" s="350"/>
      <c r="F4240" s="351"/>
      <c r="G4240" s="350"/>
      <c r="H4240" s="350"/>
      <c r="I4240" s="354"/>
      <c r="J4240" s="353"/>
      <c r="K4240" s="353"/>
      <c r="L4240" s="354"/>
      <c r="M4240" s="353"/>
      <c r="N4240" s="391"/>
      <c r="O4240" s="70">
        <f t="shared" si="95"/>
        <v>0</v>
      </c>
      <c r="P4240" s="70">
        <f t="shared" si="95"/>
        <v>0</v>
      </c>
      <c r="Q4240" s="135" t="str">
        <f t="shared" si="96"/>
        <v/>
      </c>
    </row>
    <row r="4241" spans="1:17" x14ac:dyDescent="0.2">
      <c r="A4241" s="363" t="str">
        <f t="shared" si="94"/>
        <v/>
      </c>
      <c r="B4241" s="348"/>
      <c r="C4241" s="372"/>
      <c r="D4241" s="350"/>
      <c r="E4241" s="350"/>
      <c r="F4241" s="351"/>
      <c r="G4241" s="350"/>
      <c r="H4241" s="350"/>
      <c r="I4241" s="354"/>
      <c r="J4241" s="353"/>
      <c r="K4241" s="353"/>
      <c r="L4241" s="354"/>
      <c r="M4241" s="353"/>
      <c r="N4241" s="391"/>
      <c r="O4241" s="317">
        <f t="shared" ref="O4241:P4242" si="97">IF(B4241=0,0,IF(YEAR(B4241)=$P$1,MONTH(B4241)-$O$1+1,(YEAR(B4241)-$P$1)*12-$O$1+1+MONTH(B4241)))</f>
        <v>0</v>
      </c>
      <c r="P4241" s="317">
        <f t="shared" si="97"/>
        <v>0</v>
      </c>
      <c r="Q4241" s="318" t="str">
        <f t="shared" si="96"/>
        <v/>
      </c>
    </row>
    <row r="4242" spans="1:17" x14ac:dyDescent="0.2">
      <c r="A4242" s="363" t="str">
        <f t="shared" si="94"/>
        <v/>
      </c>
      <c r="B4242" s="348"/>
      <c r="C4242" s="372"/>
      <c r="D4242" s="350"/>
      <c r="E4242" s="350"/>
      <c r="F4242" s="351"/>
      <c r="G4242" s="350"/>
      <c r="H4242" s="350"/>
      <c r="I4242" s="354"/>
      <c r="J4242" s="353"/>
      <c r="K4242" s="353"/>
      <c r="L4242" s="354"/>
      <c r="M4242" s="353"/>
      <c r="N4242" s="391"/>
      <c r="O4242" s="70">
        <f t="shared" si="97"/>
        <v>0</v>
      </c>
      <c r="P4242" s="70">
        <f t="shared" si="97"/>
        <v>0</v>
      </c>
      <c r="Q4242" s="92" t="str">
        <f t="shared" si="96"/>
        <v/>
      </c>
    </row>
    <row r="4258" spans="7:7" x14ac:dyDescent="0.2">
      <c r="G4258" s="51" t="s">
        <v>2962</v>
      </c>
    </row>
  </sheetData>
  <sheetProtection formatColumns="0" formatRows="0" insertColumns="0" insertRows="0" deleteRows="0" autoFilter="0"/>
  <autoFilter ref="A3:N4242"/>
  <mergeCells count="2">
    <mergeCell ref="A1:N1"/>
    <mergeCell ref="A2:N2"/>
  </mergeCells>
  <conditionalFormatting sqref="G73">
    <cfRule type="expression" dxfId="0" priority="1" stopIfTrue="1">
      <formula>ISEVEN(ROW())</formula>
    </cfRule>
  </conditionalFormatting>
  <dataValidations count="3">
    <dataValidation type="list" allowBlank="1" showInputMessage="1" showErrorMessage="1" sqref="E4:E4242">
      <formula1>INDIRECT($Q4)</formula1>
    </dataValidation>
    <dataValidation type="list" allowBlank="1" showInputMessage="1" showErrorMessage="1" sqref="D4:D4242">
      <formula1>Categorias</formula1>
    </dataValidation>
    <dataValidation type="list" allowBlank="1" showInputMessage="1" showErrorMessage="1" sqref="I481 H4:H329 H331:H4242">
      <formula1>VinculoPT</formula1>
    </dataValidation>
  </dataValidations>
  <printOptions horizontalCentered="1"/>
  <pageMargins left="0.59055118110236227" right="0.59055118110236227" top="0.59055118110236227" bottom="0.59055118110236227" header="0" footer="0"/>
  <pageSetup paperSize="9" scale="50" fitToHeight="0" pageOrder="overThenDown" orientation="landscape" r:id="rId1"/>
  <headerFooter>
    <oddFooter>Página &amp;P de &amp;N</oddFooter>
  </headerFooter>
  <colBreaks count="1" manualBreakCount="1">
    <brk id="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0" filterMode="1">
    <tabColor theme="1" tint="4.9989318521683403E-2"/>
    <pageSetUpPr fitToPage="1"/>
  </sheetPr>
  <dimension ref="A1:N1020"/>
  <sheetViews>
    <sheetView view="pageBreakPreview" zoomScaleSheetLayoutView="100" workbookViewId="0">
      <pane ySplit="3" topLeftCell="A4" activePane="bottomLeft" state="frozen"/>
      <selection activeCell="G29" sqref="G29"/>
      <selection pane="bottomLeft" activeCell="E8" sqref="E8"/>
    </sheetView>
  </sheetViews>
  <sheetFormatPr defaultColWidth="9.140625" defaultRowHeight="12.75" x14ac:dyDescent="0.2"/>
  <cols>
    <col min="1" max="1" width="5.7109375" style="106" customWidth="1"/>
    <col min="2" max="2" width="10.140625" style="88" bestFit="1" customWidth="1"/>
    <col min="3" max="3" width="23.5703125" style="53" customWidth="1"/>
    <col min="4" max="4" width="12.85546875" style="52" customWidth="1"/>
    <col min="5" max="5" width="52.5703125" style="51" customWidth="1"/>
    <col min="6" max="6" width="23.85546875" style="97" customWidth="1"/>
    <col min="7" max="7" width="20" style="315" customWidth="1"/>
    <col min="8" max="8" width="17.28515625" style="315" customWidth="1"/>
    <col min="9" max="9" width="13.42578125" style="316" customWidth="1"/>
    <col min="10" max="10" width="14.42578125" style="315" customWidth="1"/>
    <col min="11" max="11" width="15.42578125" style="52" customWidth="1"/>
    <col min="12" max="12" width="13.28515625" style="91" hidden="1" customWidth="1"/>
    <col min="13" max="13" width="9.85546875" style="87" customWidth="1"/>
    <col min="14" max="14" width="11.28515625" style="87" customWidth="1"/>
    <col min="15" max="15" width="14.140625" style="87" customWidth="1"/>
    <col min="16" max="16384" width="9.140625" style="87"/>
  </cols>
  <sheetData>
    <row r="1" spans="1:12" ht="18" customHeight="1" x14ac:dyDescent="0.2">
      <c r="A1" s="654" t="str">
        <f>Capa!A1</f>
        <v>Contrato de Gestão nº. 008/2021 celebrado entre a Secretaria de Justiça e Segurança Pública do Estado de Minas Gerais - SEJUSP e o Instituto Elo</v>
      </c>
      <c r="B1" s="654"/>
      <c r="C1" s="654"/>
      <c r="D1" s="654"/>
      <c r="E1" s="654"/>
      <c r="F1" s="654"/>
      <c r="G1" s="654"/>
      <c r="H1" s="654"/>
      <c r="I1" s="654"/>
      <c r="J1" s="654"/>
      <c r="K1" s="654"/>
      <c r="L1" s="88">
        <f>MONTH(Resumo!C5)</f>
        <v>1</v>
      </c>
    </row>
    <row r="2" spans="1:12" ht="18" customHeight="1" thickBot="1" x14ac:dyDescent="0.25">
      <c r="A2" s="685" t="str">
        <f>"Tabela 10 - Diário de Entradas e Saídas da Reserva de Recursos "&amp;YEAR(Resumo!C5)</f>
        <v>Tabela 10 - Diário de Entradas e Saídas da Reserva de Recursos 2023</v>
      </c>
      <c r="B2" s="685"/>
      <c r="C2" s="685"/>
      <c r="D2" s="685"/>
      <c r="E2" s="685"/>
      <c r="F2" s="685"/>
      <c r="G2" s="685"/>
      <c r="H2" s="685"/>
      <c r="I2" s="685"/>
      <c r="J2" s="685"/>
      <c r="K2" s="685"/>
      <c r="L2" s="89"/>
    </row>
    <row r="3" spans="1:12" s="90" customFormat="1" ht="50.25" customHeight="1" thickBot="1" x14ac:dyDescent="0.25">
      <c r="A3" s="54" t="s">
        <v>542</v>
      </c>
      <c r="B3" s="54" t="s">
        <v>543</v>
      </c>
      <c r="C3" s="55" t="s">
        <v>479</v>
      </c>
      <c r="D3" s="55" t="s">
        <v>544</v>
      </c>
      <c r="E3" s="55" t="s">
        <v>482</v>
      </c>
      <c r="F3" s="98" t="s">
        <v>481</v>
      </c>
      <c r="G3" s="55" t="s">
        <v>545</v>
      </c>
      <c r="H3" s="55" t="s">
        <v>546</v>
      </c>
      <c r="I3" s="98" t="s">
        <v>547</v>
      </c>
      <c r="J3" s="55" t="s">
        <v>548</v>
      </c>
      <c r="K3" s="55" t="s">
        <v>549</v>
      </c>
      <c r="L3" s="69" t="s">
        <v>550</v>
      </c>
    </row>
    <row r="4" spans="1:12" ht="36" hidden="1" x14ac:dyDescent="0.2">
      <c r="A4" s="363">
        <v>1</v>
      </c>
      <c r="B4" s="348">
        <v>44935</v>
      </c>
      <c r="C4" s="380" t="s">
        <v>76</v>
      </c>
      <c r="D4" s="383">
        <v>264405.21999999997</v>
      </c>
      <c r="E4" s="380" t="s">
        <v>823</v>
      </c>
      <c r="F4" s="352" t="s">
        <v>513</v>
      </c>
      <c r="G4" s="353" t="s">
        <v>824</v>
      </c>
      <c r="H4" s="353" t="s">
        <v>515</v>
      </c>
      <c r="I4" s="354" t="s">
        <v>634</v>
      </c>
      <c r="J4" s="353" t="s">
        <v>515</v>
      </c>
      <c r="K4" s="371">
        <v>44935</v>
      </c>
      <c r="L4" s="70">
        <f t="shared" ref="L4:L50" si="0">IF(B4=0,0,MONTH(B4)-$L$1+1)</f>
        <v>1</v>
      </c>
    </row>
    <row r="5" spans="1:12" ht="24" hidden="1" x14ac:dyDescent="0.2">
      <c r="A5" s="363">
        <v>2</v>
      </c>
      <c r="B5" s="348">
        <v>44957</v>
      </c>
      <c r="C5" s="380" t="s">
        <v>77</v>
      </c>
      <c r="D5" s="383">
        <v>75.53</v>
      </c>
      <c r="E5" s="380" t="s">
        <v>2963</v>
      </c>
      <c r="F5" s="352" t="s">
        <v>513</v>
      </c>
      <c r="G5" s="353" t="s">
        <v>824</v>
      </c>
      <c r="H5" s="353" t="s">
        <v>515</v>
      </c>
      <c r="I5" s="354" t="s">
        <v>634</v>
      </c>
      <c r="J5" s="353" t="s">
        <v>515</v>
      </c>
      <c r="K5" s="371">
        <v>44935</v>
      </c>
      <c r="L5" s="70">
        <f t="shared" si="0"/>
        <v>1</v>
      </c>
    </row>
    <row r="6" spans="1:12" ht="36" hidden="1" x14ac:dyDescent="0.2">
      <c r="A6" s="363">
        <v>3</v>
      </c>
      <c r="B6" s="348">
        <v>44971</v>
      </c>
      <c r="C6" s="380" t="s">
        <v>77</v>
      </c>
      <c r="D6" s="383">
        <v>10907.33</v>
      </c>
      <c r="E6" s="380" t="s">
        <v>1847</v>
      </c>
      <c r="F6" s="352" t="s">
        <v>513</v>
      </c>
      <c r="G6" s="353" t="s">
        <v>824</v>
      </c>
      <c r="H6" s="353" t="s">
        <v>515</v>
      </c>
      <c r="I6" s="354" t="s">
        <v>634</v>
      </c>
      <c r="J6" s="353" t="s">
        <v>515</v>
      </c>
      <c r="K6" s="371">
        <v>44971</v>
      </c>
      <c r="L6" s="70">
        <f t="shared" si="0"/>
        <v>2</v>
      </c>
    </row>
    <row r="7" spans="1:12" ht="24" x14ac:dyDescent="0.2">
      <c r="A7" s="363">
        <v>4</v>
      </c>
      <c r="B7" s="348">
        <v>44980</v>
      </c>
      <c r="C7" s="380" t="s">
        <v>78</v>
      </c>
      <c r="D7" s="383">
        <v>80</v>
      </c>
      <c r="E7" s="380" t="s">
        <v>2964</v>
      </c>
      <c r="F7" s="354" t="s">
        <v>515</v>
      </c>
      <c r="G7" s="353" t="s">
        <v>515</v>
      </c>
      <c r="H7" s="353" t="s">
        <v>672</v>
      </c>
      <c r="I7" s="354" t="s">
        <v>1133</v>
      </c>
      <c r="J7" s="353" t="s">
        <v>1401</v>
      </c>
      <c r="K7" s="371">
        <v>44980</v>
      </c>
      <c r="L7" s="70">
        <f t="shared" si="0"/>
        <v>2</v>
      </c>
    </row>
    <row r="8" spans="1:12" ht="24" x14ac:dyDescent="0.2">
      <c r="A8" s="363">
        <v>5</v>
      </c>
      <c r="B8" s="348">
        <v>44980</v>
      </c>
      <c r="C8" s="380" t="s">
        <v>78</v>
      </c>
      <c r="D8" s="383">
        <v>4000</v>
      </c>
      <c r="E8" s="380" t="s">
        <v>2965</v>
      </c>
      <c r="F8" s="352" t="s">
        <v>2966</v>
      </c>
      <c r="G8" s="353" t="s">
        <v>515</v>
      </c>
      <c r="H8" s="353" t="s">
        <v>2967</v>
      </c>
      <c r="I8" s="354" t="s">
        <v>2967</v>
      </c>
      <c r="J8" s="353">
        <v>4240363</v>
      </c>
      <c r="K8" s="371">
        <v>44980</v>
      </c>
      <c r="L8" s="70">
        <f t="shared" si="0"/>
        <v>2</v>
      </c>
    </row>
    <row r="9" spans="1:12" ht="24" hidden="1" x14ac:dyDescent="0.2">
      <c r="A9" s="363">
        <v>6</v>
      </c>
      <c r="B9" s="348">
        <v>44985</v>
      </c>
      <c r="C9" s="380" t="s">
        <v>77</v>
      </c>
      <c r="D9" s="383">
        <v>23355.25</v>
      </c>
      <c r="E9" s="380" t="s">
        <v>2968</v>
      </c>
      <c r="F9" s="352" t="s">
        <v>513</v>
      </c>
      <c r="G9" s="353" t="s">
        <v>824</v>
      </c>
      <c r="H9" s="353" t="s">
        <v>515</v>
      </c>
      <c r="I9" s="354" t="s">
        <v>634</v>
      </c>
      <c r="J9" s="353" t="s">
        <v>515</v>
      </c>
      <c r="K9" s="371">
        <v>44985</v>
      </c>
      <c r="L9" s="70">
        <f t="shared" si="0"/>
        <v>2</v>
      </c>
    </row>
    <row r="10" spans="1:12" ht="36" hidden="1" x14ac:dyDescent="0.2">
      <c r="A10" s="363">
        <v>7</v>
      </c>
      <c r="B10" s="348">
        <v>44991</v>
      </c>
      <c r="C10" s="380" t="s">
        <v>76</v>
      </c>
      <c r="D10" s="383">
        <v>185406.27</v>
      </c>
      <c r="E10" s="380" t="s">
        <v>2304</v>
      </c>
      <c r="F10" s="352" t="s">
        <v>513</v>
      </c>
      <c r="G10" s="353" t="s">
        <v>824</v>
      </c>
      <c r="H10" s="353" t="s">
        <v>515</v>
      </c>
      <c r="I10" s="354" t="s">
        <v>634</v>
      </c>
      <c r="J10" s="353" t="s">
        <v>515</v>
      </c>
      <c r="K10" s="348">
        <v>44991</v>
      </c>
      <c r="L10" s="70">
        <f t="shared" si="0"/>
        <v>3</v>
      </c>
    </row>
    <row r="11" spans="1:12" ht="24" hidden="1" x14ac:dyDescent="0.2">
      <c r="A11" s="363">
        <v>8</v>
      </c>
      <c r="B11" s="348">
        <v>45016</v>
      </c>
      <c r="C11" s="380" t="s">
        <v>77</v>
      </c>
      <c r="D11" s="383">
        <v>33611.22</v>
      </c>
      <c r="E11" s="380" t="s">
        <v>2969</v>
      </c>
      <c r="F11" s="352" t="s">
        <v>513</v>
      </c>
      <c r="G11" s="353" t="s">
        <v>824</v>
      </c>
      <c r="H11" s="353" t="s">
        <v>515</v>
      </c>
      <c r="I11" s="354" t="s">
        <v>634</v>
      </c>
      <c r="J11" s="353" t="s">
        <v>515</v>
      </c>
      <c r="K11" s="348">
        <v>45016</v>
      </c>
      <c r="L11" s="70">
        <f t="shared" si="0"/>
        <v>3</v>
      </c>
    </row>
    <row r="12" spans="1:12" x14ac:dyDescent="0.2">
      <c r="A12" s="363">
        <v>9</v>
      </c>
      <c r="B12" s="348"/>
      <c r="C12" s="380"/>
      <c r="D12" s="383"/>
      <c r="E12" s="380"/>
      <c r="F12" s="352"/>
      <c r="G12" s="353"/>
      <c r="H12" s="353"/>
      <c r="I12" s="354"/>
      <c r="J12" s="353"/>
      <c r="K12" s="371"/>
      <c r="L12" s="70">
        <f t="shared" si="0"/>
        <v>0</v>
      </c>
    </row>
    <row r="13" spans="1:12" x14ac:dyDescent="0.2">
      <c r="A13" s="363">
        <v>10</v>
      </c>
      <c r="B13" s="348"/>
      <c r="C13" s="380"/>
      <c r="D13" s="383"/>
      <c r="E13" s="380"/>
      <c r="F13" s="352"/>
      <c r="G13" s="353"/>
      <c r="H13" s="353"/>
      <c r="I13" s="354"/>
      <c r="J13" s="353"/>
      <c r="K13" s="348"/>
      <c r="L13" s="70">
        <f t="shared" si="0"/>
        <v>0</v>
      </c>
    </row>
    <row r="14" spans="1:12" x14ac:dyDescent="0.2">
      <c r="A14" s="363">
        <v>11</v>
      </c>
      <c r="B14" s="348"/>
      <c r="C14" s="380"/>
      <c r="D14" s="383"/>
      <c r="E14" s="380"/>
      <c r="F14" s="352"/>
      <c r="G14" s="353"/>
      <c r="H14" s="353"/>
      <c r="I14" s="354"/>
      <c r="J14" s="353"/>
      <c r="K14" s="348"/>
      <c r="L14" s="70">
        <f t="shared" si="0"/>
        <v>0</v>
      </c>
    </row>
    <row r="15" spans="1:12" x14ac:dyDescent="0.2">
      <c r="A15" s="363">
        <v>12</v>
      </c>
      <c r="B15" s="348"/>
      <c r="C15" s="380"/>
      <c r="D15" s="383"/>
      <c r="E15" s="380"/>
      <c r="F15" s="352"/>
      <c r="G15" s="353"/>
      <c r="H15" s="353"/>
      <c r="I15" s="354"/>
      <c r="J15" s="353"/>
      <c r="K15" s="371"/>
      <c r="L15" s="70">
        <f t="shared" si="0"/>
        <v>0</v>
      </c>
    </row>
    <row r="16" spans="1:12" x14ac:dyDescent="0.2">
      <c r="A16" s="363">
        <v>13</v>
      </c>
      <c r="B16" s="348"/>
      <c r="C16" s="380"/>
      <c r="D16" s="383"/>
      <c r="E16" s="380"/>
      <c r="F16" s="354"/>
      <c r="G16" s="353"/>
      <c r="H16" s="353"/>
      <c r="I16" s="354"/>
      <c r="J16" s="353"/>
      <c r="K16" s="371"/>
      <c r="L16" s="70">
        <f t="shared" si="0"/>
        <v>0</v>
      </c>
    </row>
    <row r="17" spans="1:14" x14ac:dyDescent="0.2">
      <c r="A17" s="363">
        <v>14</v>
      </c>
      <c r="B17" s="348"/>
      <c r="C17" s="380"/>
      <c r="D17" s="383"/>
      <c r="E17" s="380"/>
      <c r="F17" s="352"/>
      <c r="G17" s="353"/>
      <c r="H17" s="353"/>
      <c r="I17" s="354"/>
      <c r="J17" s="353"/>
      <c r="K17" s="348"/>
      <c r="L17" s="70">
        <f t="shared" si="0"/>
        <v>0</v>
      </c>
    </row>
    <row r="18" spans="1:14" x14ac:dyDescent="0.2">
      <c r="A18" s="363">
        <v>15</v>
      </c>
      <c r="B18" s="348"/>
      <c r="C18" s="380"/>
      <c r="D18" s="383"/>
      <c r="E18" s="380"/>
      <c r="F18" s="352"/>
      <c r="G18" s="353"/>
      <c r="H18" s="353"/>
      <c r="I18" s="354"/>
      <c r="J18" s="353"/>
      <c r="K18" s="371"/>
      <c r="L18" s="70">
        <f t="shared" si="0"/>
        <v>0</v>
      </c>
    </row>
    <row r="19" spans="1:14" x14ac:dyDescent="0.2">
      <c r="A19" s="363">
        <v>16</v>
      </c>
      <c r="B19" s="348"/>
      <c r="C19" s="380"/>
      <c r="D19" s="383"/>
      <c r="E19" s="380"/>
      <c r="F19" s="352"/>
      <c r="G19" s="353"/>
      <c r="H19" s="353"/>
      <c r="I19" s="354"/>
      <c r="J19" s="353"/>
      <c r="K19" s="371"/>
      <c r="L19" s="70">
        <f t="shared" si="0"/>
        <v>0</v>
      </c>
    </row>
    <row r="20" spans="1:14" x14ac:dyDescent="0.2">
      <c r="A20" s="363">
        <v>17</v>
      </c>
      <c r="B20" s="348"/>
      <c r="C20" s="380"/>
      <c r="D20" s="383"/>
      <c r="E20" s="380"/>
      <c r="F20" s="352"/>
      <c r="G20" s="353"/>
      <c r="H20" s="353"/>
      <c r="I20" s="354"/>
      <c r="J20" s="353"/>
      <c r="K20" s="371"/>
      <c r="L20" s="70">
        <f t="shared" si="0"/>
        <v>0</v>
      </c>
    </row>
    <row r="21" spans="1:14" x14ac:dyDescent="0.2">
      <c r="A21" s="363">
        <v>18</v>
      </c>
      <c r="B21" s="348"/>
      <c r="C21" s="380"/>
      <c r="D21" s="383"/>
      <c r="E21" s="380"/>
      <c r="F21" s="352"/>
      <c r="G21" s="353"/>
      <c r="H21" s="353"/>
      <c r="I21" s="354"/>
      <c r="J21" s="353"/>
      <c r="K21" s="371"/>
      <c r="L21" s="70">
        <f t="shared" si="0"/>
        <v>0</v>
      </c>
    </row>
    <row r="22" spans="1:14" x14ac:dyDescent="0.2">
      <c r="A22" s="363">
        <v>19</v>
      </c>
      <c r="B22" s="444"/>
      <c r="C22" s="473"/>
      <c r="D22" s="479"/>
      <c r="E22" s="380"/>
      <c r="F22" s="352"/>
      <c r="G22" s="353"/>
      <c r="H22" s="353"/>
      <c r="I22" s="354"/>
      <c r="J22" s="353"/>
      <c r="K22" s="444"/>
      <c r="L22" s="70">
        <f t="shared" si="0"/>
        <v>0</v>
      </c>
    </row>
    <row r="23" spans="1:14" x14ac:dyDescent="0.2">
      <c r="A23" s="363">
        <v>20</v>
      </c>
      <c r="B23" s="444"/>
      <c r="C23" s="380"/>
      <c r="D23" s="479"/>
      <c r="E23" s="380"/>
      <c r="F23" s="352"/>
      <c r="G23" s="353"/>
      <c r="H23" s="353"/>
      <c r="I23" s="354"/>
      <c r="J23" s="353"/>
      <c r="K23" s="444"/>
      <c r="L23" s="70">
        <f t="shared" si="0"/>
        <v>0</v>
      </c>
    </row>
    <row r="24" spans="1:14" x14ac:dyDescent="0.2">
      <c r="A24" s="363">
        <v>21</v>
      </c>
      <c r="B24" s="482"/>
      <c r="C24" s="473"/>
      <c r="D24" s="479"/>
      <c r="E24" s="380"/>
      <c r="F24" s="352"/>
      <c r="G24" s="353"/>
      <c r="H24" s="353"/>
      <c r="I24" s="354"/>
      <c r="J24" s="353"/>
      <c r="K24" s="482"/>
      <c r="L24" s="70">
        <f t="shared" si="0"/>
        <v>0</v>
      </c>
    </row>
    <row r="25" spans="1:14" x14ac:dyDescent="0.2">
      <c r="A25" s="363">
        <v>22</v>
      </c>
      <c r="B25" s="482"/>
      <c r="C25" s="380"/>
      <c r="D25" s="479"/>
      <c r="E25" s="380"/>
      <c r="F25" s="352"/>
      <c r="G25" s="353"/>
      <c r="H25" s="353"/>
      <c r="I25" s="354"/>
      <c r="J25" s="353"/>
      <c r="K25" s="371"/>
      <c r="L25" s="70">
        <f t="shared" si="0"/>
        <v>0</v>
      </c>
    </row>
    <row r="26" spans="1:14" x14ac:dyDescent="0.2">
      <c r="A26" s="363">
        <v>23</v>
      </c>
      <c r="B26" s="482"/>
      <c r="C26" s="380"/>
      <c r="D26" s="479"/>
      <c r="E26" s="380"/>
      <c r="F26" s="352"/>
      <c r="G26" s="353"/>
      <c r="H26" s="353"/>
      <c r="I26" s="354"/>
      <c r="J26" s="353"/>
      <c r="K26" s="482"/>
      <c r="L26" s="70">
        <f t="shared" si="0"/>
        <v>0</v>
      </c>
    </row>
    <row r="27" spans="1:14" x14ac:dyDescent="0.2">
      <c r="A27" s="363">
        <v>24</v>
      </c>
      <c r="B27" s="482"/>
      <c r="C27" s="473"/>
      <c r="D27" s="479"/>
      <c r="E27" s="380"/>
      <c r="F27" s="352"/>
      <c r="G27" s="353"/>
      <c r="H27" s="353"/>
      <c r="I27" s="354"/>
      <c r="J27" s="353"/>
      <c r="K27" s="482"/>
      <c r="L27" s="70">
        <f t="shared" si="0"/>
        <v>0</v>
      </c>
    </row>
    <row r="28" spans="1:14" x14ac:dyDescent="0.2">
      <c r="A28" s="363">
        <v>25</v>
      </c>
      <c r="B28" s="481"/>
      <c r="C28" s="380"/>
      <c r="D28" s="479"/>
      <c r="E28" s="380"/>
      <c r="F28" s="352"/>
      <c r="G28" s="353"/>
      <c r="H28" s="353"/>
      <c r="I28" s="354"/>
      <c r="J28" s="353"/>
      <c r="K28" s="371"/>
      <c r="L28" s="70">
        <f t="shared" si="0"/>
        <v>0</v>
      </c>
    </row>
    <row r="29" spans="1:14" x14ac:dyDescent="0.2">
      <c r="A29" s="363">
        <v>26</v>
      </c>
      <c r="B29" s="348"/>
      <c r="C29" s="473"/>
      <c r="D29" s="383"/>
      <c r="E29" s="380"/>
      <c r="F29" s="352"/>
      <c r="G29" s="353"/>
      <c r="H29" s="353"/>
      <c r="I29" s="354"/>
      <c r="J29" s="353"/>
      <c r="K29" s="355"/>
      <c r="L29" s="70">
        <f t="shared" si="0"/>
        <v>0</v>
      </c>
    </row>
    <row r="30" spans="1:14" x14ac:dyDescent="0.2">
      <c r="A30" s="363">
        <v>27</v>
      </c>
      <c r="B30" s="594"/>
      <c r="C30" s="380"/>
      <c r="D30" s="591"/>
      <c r="E30" s="380"/>
      <c r="F30" s="352"/>
      <c r="G30" s="353"/>
      <c r="H30" s="353"/>
      <c r="I30" s="354"/>
      <c r="J30" s="353"/>
      <c r="K30" s="595"/>
      <c r="L30" s="70">
        <f t="shared" si="0"/>
        <v>0</v>
      </c>
      <c r="M30" s="596"/>
      <c r="N30" s="597"/>
    </row>
    <row r="31" spans="1:14" x14ac:dyDescent="0.2">
      <c r="A31" s="363">
        <v>28</v>
      </c>
      <c r="B31" s="481"/>
      <c r="C31" s="380"/>
      <c r="D31" s="479"/>
      <c r="E31" s="380"/>
      <c r="F31" s="352"/>
      <c r="G31" s="353"/>
      <c r="H31" s="353"/>
      <c r="I31" s="354"/>
      <c r="J31" s="353"/>
      <c r="K31" s="371"/>
      <c r="L31" s="70">
        <f t="shared" si="0"/>
        <v>0</v>
      </c>
    </row>
    <row r="32" spans="1:14" x14ac:dyDescent="0.2">
      <c r="A32" s="363">
        <v>29</v>
      </c>
      <c r="B32" s="348"/>
      <c r="C32" s="473"/>
      <c r="D32" s="383"/>
      <c r="E32" s="380"/>
      <c r="F32" s="352"/>
      <c r="G32" s="353"/>
      <c r="H32" s="353"/>
      <c r="I32" s="354"/>
      <c r="J32" s="353"/>
      <c r="K32" s="371"/>
      <c r="L32" s="70">
        <f t="shared" si="0"/>
        <v>0</v>
      </c>
    </row>
    <row r="33" spans="1:12" x14ac:dyDescent="0.2">
      <c r="A33" s="363">
        <v>30</v>
      </c>
      <c r="B33" s="598"/>
      <c r="C33" s="380"/>
      <c r="D33" s="383"/>
      <c r="E33" s="380"/>
      <c r="F33" s="352"/>
      <c r="G33" s="353"/>
      <c r="H33" s="353"/>
      <c r="I33" s="354"/>
      <c r="J33" s="353"/>
      <c r="K33" s="371"/>
      <c r="L33" s="70">
        <f t="shared" si="0"/>
        <v>0</v>
      </c>
    </row>
    <row r="34" spans="1:12" x14ac:dyDescent="0.2">
      <c r="A34" s="363">
        <v>31</v>
      </c>
      <c r="B34" s="514"/>
      <c r="C34" s="380"/>
      <c r="D34" s="383"/>
      <c r="E34" s="380"/>
      <c r="F34" s="352"/>
      <c r="G34" s="353"/>
      <c r="H34" s="353"/>
      <c r="I34" s="354"/>
      <c r="J34" s="353"/>
      <c r="K34" s="371"/>
      <c r="L34" s="70">
        <f t="shared" si="0"/>
        <v>0</v>
      </c>
    </row>
    <row r="35" spans="1:12" x14ac:dyDescent="0.2">
      <c r="A35" s="363">
        <v>32</v>
      </c>
      <c r="B35" s="348"/>
      <c r="C35" s="473"/>
      <c r="D35" s="383"/>
      <c r="E35" s="380"/>
      <c r="F35" s="352"/>
      <c r="G35" s="353"/>
      <c r="H35" s="353"/>
      <c r="I35" s="354"/>
      <c r="J35" s="353"/>
      <c r="K35" s="371"/>
      <c r="L35" s="70">
        <f t="shared" si="0"/>
        <v>0</v>
      </c>
    </row>
    <row r="36" spans="1:12" x14ac:dyDescent="0.2">
      <c r="A36" s="363">
        <v>33</v>
      </c>
      <c r="B36" s="348"/>
      <c r="C36" s="380"/>
      <c r="D36" s="383"/>
      <c r="E36" s="380"/>
      <c r="F36" s="352"/>
      <c r="G36" s="353"/>
      <c r="H36" s="353"/>
      <c r="I36" s="354"/>
      <c r="J36" s="353"/>
      <c r="K36" s="371"/>
      <c r="L36" s="70">
        <f t="shared" si="0"/>
        <v>0</v>
      </c>
    </row>
    <row r="37" spans="1:12" x14ac:dyDescent="0.2">
      <c r="A37" s="363">
        <v>34</v>
      </c>
      <c r="B37" s="348"/>
      <c r="C37" s="473"/>
      <c r="D37" s="351"/>
      <c r="E37" s="380"/>
      <c r="F37" s="352"/>
      <c r="G37" s="353"/>
      <c r="H37" s="353"/>
      <c r="I37" s="354"/>
      <c r="J37" s="353"/>
      <c r="K37" s="371"/>
      <c r="L37" s="70">
        <f t="shared" si="0"/>
        <v>0</v>
      </c>
    </row>
    <row r="38" spans="1:12" x14ac:dyDescent="0.2">
      <c r="A38" s="363">
        <v>35</v>
      </c>
      <c r="B38" s="348"/>
      <c r="C38" s="350"/>
      <c r="D38" s="351"/>
      <c r="E38" s="350"/>
      <c r="F38" s="352"/>
      <c r="G38" s="353"/>
      <c r="H38" s="353"/>
      <c r="I38" s="353"/>
      <c r="J38" s="353"/>
      <c r="K38" s="371"/>
      <c r="L38" s="70">
        <f t="shared" si="0"/>
        <v>0</v>
      </c>
    </row>
    <row r="39" spans="1:12" x14ac:dyDescent="0.2">
      <c r="A39" s="363">
        <v>36</v>
      </c>
      <c r="B39" s="348"/>
      <c r="C39" s="350"/>
      <c r="D39" s="351"/>
      <c r="E39" s="350"/>
      <c r="F39" s="352"/>
      <c r="G39" s="353"/>
      <c r="H39" s="353"/>
      <c r="I39" s="353"/>
      <c r="J39" s="353"/>
      <c r="K39" s="371"/>
      <c r="L39" s="70">
        <f t="shared" si="0"/>
        <v>0</v>
      </c>
    </row>
    <row r="40" spans="1:12" x14ac:dyDescent="0.2">
      <c r="A40" s="363">
        <v>37</v>
      </c>
      <c r="B40" s="348"/>
      <c r="C40" s="350"/>
      <c r="D40" s="351"/>
      <c r="E40" s="350"/>
      <c r="F40" s="352"/>
      <c r="G40" s="353"/>
      <c r="H40" s="353"/>
      <c r="I40" s="353"/>
      <c r="J40" s="353"/>
      <c r="K40" s="371"/>
      <c r="L40" s="70">
        <f t="shared" si="0"/>
        <v>0</v>
      </c>
    </row>
    <row r="41" spans="1:12" x14ac:dyDescent="0.2">
      <c r="A41" s="363">
        <v>38</v>
      </c>
      <c r="B41" s="348"/>
      <c r="C41" s="350"/>
      <c r="D41" s="351"/>
      <c r="E41" s="350"/>
      <c r="F41" s="352"/>
      <c r="G41" s="353"/>
      <c r="H41" s="353"/>
      <c r="I41" s="353"/>
      <c r="J41" s="353"/>
      <c r="K41" s="371"/>
      <c r="L41" s="70">
        <f t="shared" si="0"/>
        <v>0</v>
      </c>
    </row>
    <row r="42" spans="1:12" x14ac:dyDescent="0.2">
      <c r="A42" s="363">
        <v>39</v>
      </c>
      <c r="B42" s="348"/>
      <c r="C42" s="350"/>
      <c r="D42" s="351"/>
      <c r="E42" s="380"/>
      <c r="F42" s="352"/>
      <c r="G42" s="353"/>
      <c r="H42" s="353"/>
      <c r="I42" s="354"/>
      <c r="J42" s="353"/>
      <c r="K42" s="371"/>
      <c r="L42" s="70">
        <f t="shared" si="0"/>
        <v>0</v>
      </c>
    </row>
    <row r="43" spans="1:12" x14ac:dyDescent="0.2">
      <c r="A43" s="363">
        <v>40</v>
      </c>
      <c r="B43" s="348"/>
      <c r="C43" s="350"/>
      <c r="D43" s="351"/>
      <c r="E43" s="350"/>
      <c r="F43" s="352"/>
      <c r="G43" s="353"/>
      <c r="H43" s="353"/>
      <c r="I43" s="353"/>
      <c r="J43" s="353"/>
      <c r="K43" s="371"/>
      <c r="L43" s="70">
        <f t="shared" si="0"/>
        <v>0</v>
      </c>
    </row>
    <row r="44" spans="1:12" x14ac:dyDescent="0.2">
      <c r="A44" s="363">
        <v>41</v>
      </c>
      <c r="B44" s="348"/>
      <c r="C44" s="350"/>
      <c r="D44" s="351"/>
      <c r="E44" s="350"/>
      <c r="F44" s="352"/>
      <c r="G44" s="353"/>
      <c r="H44" s="353"/>
      <c r="I44" s="353"/>
      <c r="J44" s="353"/>
      <c r="K44" s="371"/>
      <c r="L44" s="70">
        <f t="shared" si="0"/>
        <v>0</v>
      </c>
    </row>
    <row r="45" spans="1:12" x14ac:dyDescent="0.2">
      <c r="A45" s="363">
        <v>42</v>
      </c>
      <c r="B45" s="348"/>
      <c r="C45" s="350"/>
      <c r="D45" s="351"/>
      <c r="E45" s="350"/>
      <c r="F45" s="352"/>
      <c r="G45" s="353"/>
      <c r="H45" s="353"/>
      <c r="I45" s="353"/>
      <c r="J45" s="353"/>
      <c r="K45" s="371"/>
      <c r="L45" s="70">
        <f t="shared" si="0"/>
        <v>0</v>
      </c>
    </row>
    <row r="46" spans="1:12" x14ac:dyDescent="0.2">
      <c r="A46" s="363">
        <v>43</v>
      </c>
      <c r="B46" s="348"/>
      <c r="C46" s="350"/>
      <c r="D46" s="351"/>
      <c r="E46" s="350"/>
      <c r="F46" s="352"/>
      <c r="G46" s="353"/>
      <c r="H46" s="353"/>
      <c r="I46" s="353"/>
      <c r="J46" s="353"/>
      <c r="K46" s="371"/>
      <c r="L46" s="70">
        <f t="shared" si="0"/>
        <v>0</v>
      </c>
    </row>
    <row r="47" spans="1:12" x14ac:dyDescent="0.2">
      <c r="A47" s="363">
        <v>44</v>
      </c>
      <c r="B47" s="481"/>
      <c r="C47" s="380"/>
      <c r="D47" s="479"/>
      <c r="E47" s="380"/>
      <c r="F47" s="352"/>
      <c r="G47" s="353"/>
      <c r="H47" s="353"/>
      <c r="I47" s="354"/>
      <c r="J47" s="353"/>
      <c r="K47" s="371"/>
      <c r="L47" s="70">
        <f t="shared" si="0"/>
        <v>0</v>
      </c>
    </row>
    <row r="48" spans="1:12" x14ac:dyDescent="0.2">
      <c r="A48" s="363">
        <v>45</v>
      </c>
      <c r="B48" s="481"/>
      <c r="C48" s="473"/>
      <c r="D48" s="351"/>
      <c r="E48" s="380"/>
      <c r="F48" s="352"/>
      <c r="G48" s="353"/>
      <c r="H48" s="353"/>
      <c r="I48" s="354"/>
      <c r="J48" s="353"/>
      <c r="K48" s="371"/>
      <c r="L48" s="70">
        <f t="shared" si="0"/>
        <v>0</v>
      </c>
    </row>
    <row r="49" spans="1:12" x14ac:dyDescent="0.2">
      <c r="A49" s="363">
        <v>46</v>
      </c>
      <c r="B49" s="481"/>
      <c r="C49" s="473"/>
      <c r="D49" s="351"/>
      <c r="E49" s="380"/>
      <c r="F49" s="352"/>
      <c r="G49" s="353"/>
      <c r="H49" s="353"/>
      <c r="I49" s="354"/>
      <c r="J49" s="353"/>
      <c r="K49" s="371"/>
      <c r="L49" s="70">
        <f t="shared" si="0"/>
        <v>0</v>
      </c>
    </row>
    <row r="50" spans="1:12" x14ac:dyDescent="0.2">
      <c r="A50" s="363">
        <v>47</v>
      </c>
      <c r="B50" s="481"/>
      <c r="C50" s="380"/>
      <c r="D50" s="479"/>
      <c r="E50" s="380"/>
      <c r="F50" s="352"/>
      <c r="G50" s="353"/>
      <c r="H50" s="353"/>
      <c r="I50" s="354"/>
      <c r="J50" s="353"/>
      <c r="K50" s="371"/>
      <c r="L50" s="70">
        <f t="shared" si="0"/>
        <v>0</v>
      </c>
    </row>
    <row r="51" spans="1:12" x14ac:dyDescent="0.2">
      <c r="A51" s="363">
        <v>48</v>
      </c>
      <c r="B51" s="348"/>
      <c r="C51" s="350"/>
      <c r="D51" s="351"/>
      <c r="E51" s="350"/>
      <c r="F51" s="352"/>
      <c r="G51" s="353"/>
      <c r="H51" s="353"/>
      <c r="I51" s="354"/>
      <c r="J51" s="353"/>
      <c r="K51" s="371"/>
      <c r="L51" s="70">
        <f t="shared" ref="L51:L75" si="1">IF(B51=0,0,MONTH(B51)-$L$1+1)</f>
        <v>0</v>
      </c>
    </row>
    <row r="52" spans="1:12" x14ac:dyDescent="0.2">
      <c r="A52" s="363">
        <v>49</v>
      </c>
      <c r="B52" s="348"/>
      <c r="C52" s="350"/>
      <c r="D52" s="351"/>
      <c r="E52" s="350"/>
      <c r="F52" s="352"/>
      <c r="G52" s="353"/>
      <c r="H52" s="353"/>
      <c r="I52" s="354"/>
      <c r="J52" s="353"/>
      <c r="K52" s="371"/>
      <c r="L52" s="70">
        <f t="shared" si="1"/>
        <v>0</v>
      </c>
    </row>
    <row r="53" spans="1:12" x14ac:dyDescent="0.2">
      <c r="A53" s="363">
        <v>50</v>
      </c>
      <c r="B53" s="348"/>
      <c r="C53" s="350"/>
      <c r="D53" s="351"/>
      <c r="E53" s="350"/>
      <c r="F53" s="352"/>
      <c r="G53" s="353"/>
      <c r="H53" s="353"/>
      <c r="I53" s="354"/>
      <c r="J53" s="353"/>
      <c r="K53" s="371"/>
      <c r="L53" s="70">
        <f t="shared" si="1"/>
        <v>0</v>
      </c>
    </row>
    <row r="54" spans="1:12" x14ac:dyDescent="0.2">
      <c r="A54" s="363">
        <v>51</v>
      </c>
      <c r="B54" s="348"/>
      <c r="C54" s="350"/>
      <c r="D54" s="351"/>
      <c r="E54" s="350"/>
      <c r="F54" s="352"/>
      <c r="G54" s="353"/>
      <c r="H54" s="353"/>
      <c r="I54" s="354"/>
      <c r="J54" s="353"/>
      <c r="K54" s="371"/>
      <c r="L54" s="70">
        <f t="shared" si="1"/>
        <v>0</v>
      </c>
    </row>
    <row r="55" spans="1:12" x14ac:dyDescent="0.2">
      <c r="A55" s="363">
        <v>52</v>
      </c>
      <c r="B55" s="348"/>
      <c r="C55" s="350"/>
      <c r="D55" s="351"/>
      <c r="E55" s="350"/>
      <c r="F55" s="352"/>
      <c r="G55" s="353"/>
      <c r="H55" s="353"/>
      <c r="I55" s="354"/>
      <c r="J55" s="353"/>
      <c r="K55" s="371"/>
      <c r="L55" s="70">
        <f t="shared" si="1"/>
        <v>0</v>
      </c>
    </row>
    <row r="56" spans="1:12" x14ac:dyDescent="0.2">
      <c r="A56" s="363">
        <v>53</v>
      </c>
      <c r="B56" s="348"/>
      <c r="C56" s="350"/>
      <c r="D56" s="351"/>
      <c r="E56" s="350"/>
      <c r="F56" s="352"/>
      <c r="G56" s="353"/>
      <c r="H56" s="353"/>
      <c r="I56" s="354"/>
      <c r="J56" s="353"/>
      <c r="K56" s="371"/>
      <c r="L56" s="70">
        <f t="shared" si="1"/>
        <v>0</v>
      </c>
    </row>
    <row r="57" spans="1:12" x14ac:dyDescent="0.2">
      <c r="A57" s="363">
        <v>54</v>
      </c>
      <c r="B57" s="348"/>
      <c r="C57" s="350"/>
      <c r="D57" s="351"/>
      <c r="E57" s="350"/>
      <c r="F57" s="352"/>
      <c r="G57" s="353"/>
      <c r="H57" s="353"/>
      <c r="I57" s="354"/>
      <c r="J57" s="353"/>
      <c r="K57" s="371"/>
      <c r="L57" s="70">
        <f t="shared" si="1"/>
        <v>0</v>
      </c>
    </row>
    <row r="58" spans="1:12" x14ac:dyDescent="0.2">
      <c r="A58" s="363">
        <v>55</v>
      </c>
      <c r="B58" s="348"/>
      <c r="C58" s="350"/>
      <c r="D58" s="351"/>
      <c r="E58" s="350"/>
      <c r="F58" s="352"/>
      <c r="G58" s="353"/>
      <c r="H58" s="353"/>
      <c r="I58" s="354"/>
      <c r="J58" s="353"/>
      <c r="K58" s="371"/>
      <c r="L58" s="70">
        <f t="shared" si="1"/>
        <v>0</v>
      </c>
    </row>
    <row r="59" spans="1:12" x14ac:dyDescent="0.2">
      <c r="A59" s="363">
        <v>56</v>
      </c>
      <c r="B59" s="348"/>
      <c r="C59" s="350"/>
      <c r="D59" s="351"/>
      <c r="E59" s="350"/>
      <c r="F59" s="352"/>
      <c r="G59" s="353"/>
      <c r="H59" s="353"/>
      <c r="I59" s="354"/>
      <c r="J59" s="353"/>
      <c r="K59" s="371"/>
      <c r="L59" s="70">
        <f t="shared" si="1"/>
        <v>0</v>
      </c>
    </row>
    <row r="60" spans="1:12" x14ac:dyDescent="0.2">
      <c r="A60" s="363">
        <v>57</v>
      </c>
      <c r="B60" s="348"/>
      <c r="C60" s="350"/>
      <c r="D60" s="351"/>
      <c r="E60" s="350"/>
      <c r="F60" s="352"/>
      <c r="G60" s="353"/>
      <c r="H60" s="353"/>
      <c r="I60" s="354"/>
      <c r="J60" s="353"/>
      <c r="K60" s="371"/>
      <c r="L60" s="70">
        <f t="shared" si="1"/>
        <v>0</v>
      </c>
    </row>
    <row r="61" spans="1:12" x14ac:dyDescent="0.2">
      <c r="A61" s="363">
        <v>58</v>
      </c>
      <c r="B61" s="348"/>
      <c r="C61" s="350"/>
      <c r="D61" s="351"/>
      <c r="E61" s="350"/>
      <c r="F61" s="352"/>
      <c r="G61" s="353"/>
      <c r="H61" s="353"/>
      <c r="I61" s="354"/>
      <c r="J61" s="353"/>
      <c r="K61" s="371"/>
      <c r="L61" s="70">
        <f t="shared" si="1"/>
        <v>0</v>
      </c>
    </row>
    <row r="62" spans="1:12" x14ac:dyDescent="0.2">
      <c r="A62" s="363">
        <v>59</v>
      </c>
      <c r="B62" s="348"/>
      <c r="C62" s="350"/>
      <c r="D62" s="351"/>
      <c r="E62" s="350"/>
      <c r="F62" s="352"/>
      <c r="G62" s="353"/>
      <c r="H62" s="353"/>
      <c r="I62" s="354"/>
      <c r="J62" s="353"/>
      <c r="K62" s="371"/>
      <c r="L62" s="70">
        <f t="shared" si="1"/>
        <v>0</v>
      </c>
    </row>
    <row r="63" spans="1:12" x14ac:dyDescent="0.2">
      <c r="A63" s="363">
        <v>60</v>
      </c>
      <c r="B63" s="348"/>
      <c r="C63" s="350"/>
      <c r="D63" s="351"/>
      <c r="E63" s="350"/>
      <c r="F63" s="352"/>
      <c r="G63" s="353"/>
      <c r="H63" s="353"/>
      <c r="I63" s="354"/>
      <c r="J63" s="353"/>
      <c r="K63" s="371"/>
      <c r="L63" s="70">
        <f t="shared" si="1"/>
        <v>0</v>
      </c>
    </row>
    <row r="64" spans="1:12" x14ac:dyDescent="0.2">
      <c r="A64" s="363">
        <v>61</v>
      </c>
      <c r="B64" s="348"/>
      <c r="C64" s="350"/>
      <c r="D64" s="351"/>
      <c r="E64" s="350"/>
      <c r="F64" s="352"/>
      <c r="G64" s="353"/>
      <c r="H64" s="353"/>
      <c r="I64" s="354"/>
      <c r="J64" s="353"/>
      <c r="K64" s="371"/>
      <c r="L64" s="70">
        <f t="shared" si="1"/>
        <v>0</v>
      </c>
    </row>
    <row r="65" spans="1:12" x14ac:dyDescent="0.2">
      <c r="A65" s="363">
        <v>62</v>
      </c>
      <c r="B65" s="348"/>
      <c r="C65" s="350"/>
      <c r="D65" s="351"/>
      <c r="E65" s="350"/>
      <c r="F65" s="352"/>
      <c r="G65" s="353"/>
      <c r="H65" s="353"/>
      <c r="I65" s="354"/>
      <c r="J65" s="353"/>
      <c r="K65" s="371"/>
      <c r="L65" s="70">
        <f t="shared" si="1"/>
        <v>0</v>
      </c>
    </row>
    <row r="66" spans="1:12" x14ac:dyDescent="0.2">
      <c r="A66" s="363">
        <v>63</v>
      </c>
      <c r="B66" s="348"/>
      <c r="C66" s="350"/>
      <c r="D66" s="351"/>
      <c r="E66" s="350"/>
      <c r="F66" s="352"/>
      <c r="G66" s="353"/>
      <c r="H66" s="353"/>
      <c r="I66" s="354"/>
      <c r="J66" s="353"/>
      <c r="K66" s="371"/>
      <c r="L66" s="70">
        <f t="shared" si="1"/>
        <v>0</v>
      </c>
    </row>
    <row r="67" spans="1:12" x14ac:dyDescent="0.2">
      <c r="A67" s="363">
        <v>64</v>
      </c>
      <c r="B67" s="348"/>
      <c r="C67" s="350"/>
      <c r="D67" s="351"/>
      <c r="E67" s="350"/>
      <c r="F67" s="352"/>
      <c r="G67" s="353"/>
      <c r="H67" s="353"/>
      <c r="I67" s="354"/>
      <c r="J67" s="353"/>
      <c r="K67" s="371"/>
      <c r="L67" s="70">
        <f t="shared" si="1"/>
        <v>0</v>
      </c>
    </row>
    <row r="68" spans="1:12" x14ac:dyDescent="0.2">
      <c r="A68" s="363">
        <v>65</v>
      </c>
      <c r="B68" s="348"/>
      <c r="C68" s="350"/>
      <c r="D68" s="351"/>
      <c r="E68" s="350"/>
      <c r="F68" s="352"/>
      <c r="G68" s="353"/>
      <c r="H68" s="353"/>
      <c r="I68" s="354"/>
      <c r="J68" s="353"/>
      <c r="K68" s="371"/>
      <c r="L68" s="70">
        <f t="shared" si="1"/>
        <v>0</v>
      </c>
    </row>
    <row r="69" spans="1:12" x14ac:dyDescent="0.2">
      <c r="A69" s="363">
        <v>66</v>
      </c>
      <c r="B69" s="348"/>
      <c r="C69" s="350"/>
      <c r="D69" s="351"/>
      <c r="E69" s="350"/>
      <c r="F69" s="352"/>
      <c r="G69" s="353"/>
      <c r="H69" s="353"/>
      <c r="I69" s="354"/>
      <c r="J69" s="353"/>
      <c r="K69" s="371"/>
      <c r="L69" s="70">
        <f t="shared" si="1"/>
        <v>0</v>
      </c>
    </row>
    <row r="70" spans="1:12" x14ac:dyDescent="0.2">
      <c r="A70" s="363">
        <v>67</v>
      </c>
      <c r="B70" s="348"/>
      <c r="C70" s="350"/>
      <c r="D70" s="351"/>
      <c r="E70" s="350"/>
      <c r="F70" s="352"/>
      <c r="G70" s="353"/>
      <c r="H70" s="353"/>
      <c r="I70" s="354"/>
      <c r="J70" s="353"/>
      <c r="K70" s="371"/>
      <c r="L70" s="70">
        <f t="shared" si="1"/>
        <v>0</v>
      </c>
    </row>
    <row r="71" spans="1:12" x14ac:dyDescent="0.2">
      <c r="A71" s="363">
        <v>68</v>
      </c>
      <c r="B71" s="348"/>
      <c r="C71" s="350"/>
      <c r="D71" s="351"/>
      <c r="E71" s="350"/>
      <c r="F71" s="352"/>
      <c r="G71" s="353"/>
      <c r="H71" s="353"/>
      <c r="I71" s="354"/>
      <c r="J71" s="353"/>
      <c r="K71" s="371"/>
      <c r="L71" s="70">
        <f t="shared" si="1"/>
        <v>0</v>
      </c>
    </row>
    <row r="72" spans="1:12" x14ac:dyDescent="0.2">
      <c r="A72" s="363">
        <v>69</v>
      </c>
      <c r="B72" s="348"/>
      <c r="C72" s="350"/>
      <c r="D72" s="351"/>
      <c r="E72" s="350"/>
      <c r="F72" s="352"/>
      <c r="G72" s="353"/>
      <c r="H72" s="353"/>
      <c r="I72" s="354"/>
      <c r="J72" s="353"/>
      <c r="K72" s="371"/>
      <c r="L72" s="70">
        <f t="shared" si="1"/>
        <v>0</v>
      </c>
    </row>
    <row r="73" spans="1:12" x14ac:dyDescent="0.2">
      <c r="A73" s="363">
        <v>70</v>
      </c>
      <c r="B73" s="348"/>
      <c r="C73" s="350"/>
      <c r="D73" s="351"/>
      <c r="E73" s="350"/>
      <c r="F73" s="352"/>
      <c r="G73" s="353"/>
      <c r="H73" s="353"/>
      <c r="I73" s="354"/>
      <c r="J73" s="353"/>
      <c r="K73" s="371"/>
      <c r="L73" s="70">
        <f t="shared" si="1"/>
        <v>0</v>
      </c>
    </row>
    <row r="74" spans="1:12" x14ac:dyDescent="0.2">
      <c r="A74" s="363">
        <v>71</v>
      </c>
      <c r="B74" s="348"/>
      <c r="C74" s="350"/>
      <c r="D74" s="351"/>
      <c r="E74" s="350"/>
      <c r="F74" s="352"/>
      <c r="G74" s="353"/>
      <c r="H74" s="353"/>
      <c r="I74" s="354"/>
      <c r="J74" s="353"/>
      <c r="K74" s="371"/>
      <c r="L74" s="70">
        <f t="shared" si="1"/>
        <v>0</v>
      </c>
    </row>
    <row r="75" spans="1:12" x14ac:dyDescent="0.2">
      <c r="A75" s="363">
        <v>72</v>
      </c>
      <c r="B75" s="348"/>
      <c r="C75" s="350"/>
      <c r="D75" s="351"/>
      <c r="E75" s="350"/>
      <c r="F75" s="352"/>
      <c r="G75" s="353"/>
      <c r="H75" s="353"/>
      <c r="I75" s="354"/>
      <c r="J75" s="353"/>
      <c r="K75" s="371"/>
      <c r="L75" s="70">
        <f t="shared" si="1"/>
        <v>0</v>
      </c>
    </row>
    <row r="76" spans="1:12" x14ac:dyDescent="0.2">
      <c r="A76" s="363">
        <v>73</v>
      </c>
      <c r="B76" s="348"/>
      <c r="C76" s="350"/>
      <c r="D76" s="351"/>
      <c r="E76" s="350"/>
      <c r="F76" s="352"/>
      <c r="G76" s="353"/>
      <c r="H76" s="353"/>
      <c r="I76" s="354"/>
      <c r="J76" s="353"/>
      <c r="K76" s="371"/>
      <c r="L76" s="70">
        <f t="shared" ref="L76:L140" si="2">IF(B76=0,0,MONTH(B76)-$L$1+1)</f>
        <v>0</v>
      </c>
    </row>
    <row r="77" spans="1:12" x14ac:dyDescent="0.2">
      <c r="A77" s="363">
        <v>74</v>
      </c>
      <c r="B77" s="348"/>
      <c r="C77" s="350"/>
      <c r="D77" s="351"/>
      <c r="E77" s="350"/>
      <c r="F77" s="352"/>
      <c r="G77" s="353"/>
      <c r="H77" s="353"/>
      <c r="I77" s="354"/>
      <c r="J77" s="353"/>
      <c r="K77" s="371"/>
      <c r="L77" s="70">
        <f t="shared" si="2"/>
        <v>0</v>
      </c>
    </row>
    <row r="78" spans="1:12" x14ac:dyDescent="0.2">
      <c r="A78" s="363">
        <v>75</v>
      </c>
      <c r="B78" s="348"/>
      <c r="C78" s="350"/>
      <c r="D78" s="351"/>
      <c r="E78" s="350"/>
      <c r="F78" s="352"/>
      <c r="G78" s="353"/>
      <c r="H78" s="353"/>
      <c r="I78" s="354"/>
      <c r="J78" s="353"/>
      <c r="K78" s="371"/>
      <c r="L78" s="70">
        <f t="shared" si="2"/>
        <v>0</v>
      </c>
    </row>
    <row r="79" spans="1:12" x14ac:dyDescent="0.2">
      <c r="A79" s="363">
        <v>76</v>
      </c>
      <c r="B79" s="348"/>
      <c r="C79" s="350"/>
      <c r="D79" s="351"/>
      <c r="E79" s="350"/>
      <c r="F79" s="352"/>
      <c r="G79" s="353"/>
      <c r="H79" s="353"/>
      <c r="I79" s="354"/>
      <c r="J79" s="353"/>
      <c r="K79" s="371"/>
      <c r="L79" s="70">
        <f t="shared" si="2"/>
        <v>0</v>
      </c>
    </row>
    <row r="80" spans="1:12" x14ac:dyDescent="0.2">
      <c r="A80" s="363">
        <v>77</v>
      </c>
      <c r="B80" s="348"/>
      <c r="C80" s="350"/>
      <c r="D80" s="351"/>
      <c r="E80" s="350"/>
      <c r="F80" s="352"/>
      <c r="G80" s="353"/>
      <c r="H80" s="353"/>
      <c r="I80" s="354"/>
      <c r="J80" s="353"/>
      <c r="K80" s="371"/>
      <c r="L80" s="70">
        <f t="shared" si="2"/>
        <v>0</v>
      </c>
    </row>
    <row r="81" spans="1:12" x14ac:dyDescent="0.2">
      <c r="A81" s="363">
        <v>78</v>
      </c>
      <c r="B81" s="348"/>
      <c r="C81" s="350"/>
      <c r="D81" s="351"/>
      <c r="E81" s="350"/>
      <c r="F81" s="352"/>
      <c r="G81" s="353"/>
      <c r="H81" s="353"/>
      <c r="I81" s="354"/>
      <c r="J81" s="353"/>
      <c r="K81" s="371"/>
      <c r="L81" s="70">
        <f t="shared" si="2"/>
        <v>0</v>
      </c>
    </row>
    <row r="82" spans="1:12" x14ac:dyDescent="0.2">
      <c r="A82" s="363">
        <v>79</v>
      </c>
      <c r="B82" s="348"/>
      <c r="C82" s="350"/>
      <c r="D82" s="351"/>
      <c r="E82" s="350"/>
      <c r="F82" s="352"/>
      <c r="G82" s="353"/>
      <c r="H82" s="353"/>
      <c r="I82" s="354"/>
      <c r="J82" s="353"/>
      <c r="K82" s="371"/>
      <c r="L82" s="70">
        <f t="shared" si="2"/>
        <v>0</v>
      </c>
    </row>
    <row r="83" spans="1:12" x14ac:dyDescent="0.2">
      <c r="A83" s="363">
        <v>80</v>
      </c>
      <c r="B83" s="348"/>
      <c r="C83" s="350"/>
      <c r="D83" s="351"/>
      <c r="E83" s="350"/>
      <c r="F83" s="352"/>
      <c r="G83" s="353"/>
      <c r="H83" s="353"/>
      <c r="I83" s="354"/>
      <c r="J83" s="353"/>
      <c r="K83" s="371"/>
      <c r="L83" s="70">
        <f t="shared" si="2"/>
        <v>0</v>
      </c>
    </row>
    <row r="84" spans="1:12" x14ac:dyDescent="0.2">
      <c r="A84" s="363">
        <v>81</v>
      </c>
      <c r="B84" s="348"/>
      <c r="C84" s="350"/>
      <c r="D84" s="351"/>
      <c r="E84" s="350"/>
      <c r="F84" s="352"/>
      <c r="G84" s="353"/>
      <c r="H84" s="353"/>
      <c r="I84" s="354"/>
      <c r="J84" s="353"/>
      <c r="K84" s="371"/>
      <c r="L84" s="70">
        <f t="shared" si="2"/>
        <v>0</v>
      </c>
    </row>
    <row r="85" spans="1:12" x14ac:dyDescent="0.2">
      <c r="A85" s="363">
        <v>82</v>
      </c>
      <c r="B85" s="348"/>
      <c r="C85" s="350"/>
      <c r="D85" s="351"/>
      <c r="E85" s="350"/>
      <c r="F85" s="352"/>
      <c r="G85" s="353"/>
      <c r="H85" s="353"/>
      <c r="I85" s="354"/>
      <c r="J85" s="353"/>
      <c r="K85" s="371"/>
      <c r="L85" s="70">
        <f t="shared" si="2"/>
        <v>0</v>
      </c>
    </row>
    <row r="86" spans="1:12" x14ac:dyDescent="0.2">
      <c r="A86" s="363">
        <v>83</v>
      </c>
      <c r="B86" s="348"/>
      <c r="C86" s="350"/>
      <c r="D86" s="351"/>
      <c r="E86" s="350"/>
      <c r="F86" s="352"/>
      <c r="G86" s="353"/>
      <c r="H86" s="353"/>
      <c r="I86" s="354"/>
      <c r="J86" s="353"/>
      <c r="K86" s="371"/>
      <c r="L86" s="70">
        <f t="shared" si="2"/>
        <v>0</v>
      </c>
    </row>
    <row r="87" spans="1:12" x14ac:dyDescent="0.2">
      <c r="A87" s="363">
        <v>84</v>
      </c>
      <c r="B87" s="348"/>
      <c r="C87" s="350"/>
      <c r="D87" s="351"/>
      <c r="E87" s="350"/>
      <c r="F87" s="352"/>
      <c r="G87" s="353"/>
      <c r="H87" s="353"/>
      <c r="I87" s="354"/>
      <c r="J87" s="353"/>
      <c r="K87" s="371"/>
      <c r="L87" s="70">
        <f t="shared" si="2"/>
        <v>0</v>
      </c>
    </row>
    <row r="88" spans="1:12" x14ac:dyDescent="0.2">
      <c r="A88" s="363">
        <v>85</v>
      </c>
      <c r="B88" s="348"/>
      <c r="C88" s="350"/>
      <c r="D88" s="351"/>
      <c r="E88" s="350"/>
      <c r="F88" s="352"/>
      <c r="G88" s="353"/>
      <c r="H88" s="353"/>
      <c r="I88" s="354"/>
      <c r="J88" s="353"/>
      <c r="K88" s="371"/>
      <c r="L88" s="70">
        <f t="shared" si="2"/>
        <v>0</v>
      </c>
    </row>
    <row r="89" spans="1:12" x14ac:dyDescent="0.2">
      <c r="A89" s="363">
        <v>86</v>
      </c>
      <c r="B89" s="348"/>
      <c r="C89" s="350"/>
      <c r="D89" s="351"/>
      <c r="E89" s="350"/>
      <c r="F89" s="352"/>
      <c r="G89" s="353"/>
      <c r="H89" s="353"/>
      <c r="I89" s="354"/>
      <c r="J89" s="354"/>
      <c r="K89" s="371"/>
      <c r="L89" s="70">
        <f t="shared" si="2"/>
        <v>0</v>
      </c>
    </row>
    <row r="90" spans="1:12" x14ac:dyDescent="0.2">
      <c r="A90" s="363">
        <v>87</v>
      </c>
      <c r="B90" s="348"/>
      <c r="C90" s="350"/>
      <c r="D90" s="351"/>
      <c r="E90" s="350"/>
      <c r="F90" s="352"/>
      <c r="G90" s="353"/>
      <c r="H90" s="353"/>
      <c r="I90" s="354"/>
      <c r="J90" s="353"/>
      <c r="K90" s="371"/>
      <c r="L90" s="70">
        <f t="shared" si="2"/>
        <v>0</v>
      </c>
    </row>
    <row r="91" spans="1:12" x14ac:dyDescent="0.2">
      <c r="A91" s="363">
        <v>88</v>
      </c>
      <c r="B91" s="348"/>
      <c r="C91" s="350"/>
      <c r="D91" s="351"/>
      <c r="E91" s="350"/>
      <c r="F91" s="352"/>
      <c r="G91" s="353"/>
      <c r="H91" s="353"/>
      <c r="I91" s="354"/>
      <c r="J91" s="353"/>
      <c r="K91" s="371"/>
      <c r="L91" s="70">
        <f t="shared" si="2"/>
        <v>0</v>
      </c>
    </row>
    <row r="92" spans="1:12" x14ac:dyDescent="0.2">
      <c r="A92" s="363">
        <v>89</v>
      </c>
      <c r="B92" s="348"/>
      <c r="C92" s="350"/>
      <c r="D92" s="351"/>
      <c r="E92" s="350"/>
      <c r="F92" s="352"/>
      <c r="G92" s="353"/>
      <c r="H92" s="353"/>
      <c r="I92" s="354"/>
      <c r="J92" s="353"/>
      <c r="K92" s="371"/>
      <c r="L92" s="70">
        <f t="shared" si="2"/>
        <v>0</v>
      </c>
    </row>
    <row r="93" spans="1:12" x14ac:dyDescent="0.2">
      <c r="A93" s="363">
        <v>90</v>
      </c>
      <c r="B93" s="348"/>
      <c r="C93" s="350"/>
      <c r="D93" s="351"/>
      <c r="E93" s="350"/>
      <c r="F93" s="352"/>
      <c r="G93" s="353"/>
      <c r="H93" s="353"/>
      <c r="I93" s="354"/>
      <c r="J93" s="353"/>
      <c r="K93" s="371"/>
      <c r="L93" s="70">
        <f t="shared" si="2"/>
        <v>0</v>
      </c>
    </row>
    <row r="94" spans="1:12" x14ac:dyDescent="0.2">
      <c r="A94" s="363">
        <v>91</v>
      </c>
      <c r="B94" s="348"/>
      <c r="C94" s="350"/>
      <c r="D94" s="351"/>
      <c r="E94" s="350"/>
      <c r="F94" s="352"/>
      <c r="G94" s="353"/>
      <c r="H94" s="353"/>
      <c r="I94" s="354"/>
      <c r="J94" s="353"/>
      <c r="K94" s="371"/>
      <c r="L94" s="70">
        <f t="shared" si="2"/>
        <v>0</v>
      </c>
    </row>
    <row r="95" spans="1:12" x14ac:dyDescent="0.2">
      <c r="A95" s="363">
        <v>92</v>
      </c>
      <c r="B95" s="348"/>
      <c r="C95" s="350"/>
      <c r="D95" s="351"/>
      <c r="E95" s="350"/>
      <c r="F95" s="352"/>
      <c r="G95" s="353"/>
      <c r="H95" s="353"/>
      <c r="I95" s="354"/>
      <c r="J95" s="353"/>
      <c r="K95" s="371"/>
      <c r="L95" s="70">
        <f t="shared" si="2"/>
        <v>0</v>
      </c>
    </row>
    <row r="96" spans="1:12" x14ac:dyDescent="0.2">
      <c r="A96" s="363">
        <v>93</v>
      </c>
      <c r="B96" s="348"/>
      <c r="C96" s="350"/>
      <c r="D96" s="351"/>
      <c r="E96" s="350"/>
      <c r="F96" s="352"/>
      <c r="G96" s="353"/>
      <c r="H96" s="353"/>
      <c r="I96" s="354"/>
      <c r="J96" s="353"/>
      <c r="K96" s="371"/>
      <c r="L96" s="70">
        <f t="shared" si="2"/>
        <v>0</v>
      </c>
    </row>
    <row r="97" spans="1:12" x14ac:dyDescent="0.2">
      <c r="A97" s="363">
        <v>94</v>
      </c>
      <c r="B97" s="348"/>
      <c r="C97" s="350"/>
      <c r="D97" s="351"/>
      <c r="E97" s="350"/>
      <c r="F97" s="352"/>
      <c r="G97" s="353"/>
      <c r="H97" s="353"/>
      <c r="I97" s="354"/>
      <c r="J97" s="353"/>
      <c r="K97" s="371"/>
      <c r="L97" s="70">
        <f t="shared" si="2"/>
        <v>0</v>
      </c>
    </row>
    <row r="98" spans="1:12" x14ac:dyDescent="0.2">
      <c r="A98" s="363">
        <v>95</v>
      </c>
      <c r="B98" s="348"/>
      <c r="C98" s="350"/>
      <c r="D98" s="351"/>
      <c r="E98" s="350"/>
      <c r="F98" s="352"/>
      <c r="G98" s="353"/>
      <c r="H98" s="353"/>
      <c r="I98" s="354"/>
      <c r="J98" s="353"/>
      <c r="K98" s="371"/>
      <c r="L98" s="70">
        <f t="shared" si="2"/>
        <v>0</v>
      </c>
    </row>
    <row r="99" spans="1:12" x14ac:dyDescent="0.2">
      <c r="A99" s="363">
        <v>96</v>
      </c>
      <c r="B99" s="348"/>
      <c r="C99" s="350"/>
      <c r="D99" s="351"/>
      <c r="E99" s="350"/>
      <c r="F99" s="352"/>
      <c r="G99" s="353"/>
      <c r="H99" s="353"/>
      <c r="I99" s="354"/>
      <c r="J99" s="353"/>
      <c r="K99" s="371"/>
      <c r="L99" s="70">
        <f t="shared" si="2"/>
        <v>0</v>
      </c>
    </row>
    <row r="100" spans="1:12" x14ac:dyDescent="0.2">
      <c r="A100" s="363">
        <v>97</v>
      </c>
      <c r="B100" s="348"/>
      <c r="C100" s="350"/>
      <c r="D100" s="351"/>
      <c r="E100" s="350"/>
      <c r="F100" s="352"/>
      <c r="G100" s="353"/>
      <c r="H100" s="353"/>
      <c r="I100" s="354"/>
      <c r="J100" s="353"/>
      <c r="K100" s="371"/>
      <c r="L100" s="70">
        <f t="shared" si="2"/>
        <v>0</v>
      </c>
    </row>
    <row r="101" spans="1:12" x14ac:dyDescent="0.2">
      <c r="A101" s="363">
        <v>98</v>
      </c>
      <c r="B101" s="348"/>
      <c r="C101" s="350"/>
      <c r="D101" s="351"/>
      <c r="E101" s="350"/>
      <c r="F101" s="352"/>
      <c r="G101" s="353"/>
      <c r="H101" s="353"/>
      <c r="I101" s="354"/>
      <c r="J101" s="353"/>
      <c r="K101" s="371"/>
      <c r="L101" s="70">
        <f t="shared" si="2"/>
        <v>0</v>
      </c>
    </row>
    <row r="102" spans="1:12" x14ac:dyDescent="0.2">
      <c r="A102" s="363">
        <v>99</v>
      </c>
      <c r="B102" s="348"/>
      <c r="C102" s="350"/>
      <c r="D102" s="351"/>
      <c r="E102" s="350"/>
      <c r="F102" s="352"/>
      <c r="G102" s="353"/>
      <c r="H102" s="353"/>
      <c r="I102" s="354"/>
      <c r="J102" s="353"/>
      <c r="K102" s="371"/>
      <c r="L102" s="70">
        <f t="shared" si="2"/>
        <v>0</v>
      </c>
    </row>
    <row r="103" spans="1:12" x14ac:dyDescent="0.2">
      <c r="A103" s="363">
        <v>100</v>
      </c>
      <c r="B103" s="348"/>
      <c r="C103" s="350"/>
      <c r="D103" s="351"/>
      <c r="E103" s="350"/>
      <c r="F103" s="352"/>
      <c r="G103" s="353"/>
      <c r="H103" s="353"/>
      <c r="I103" s="354"/>
      <c r="J103" s="353"/>
      <c r="K103" s="371"/>
      <c r="L103" s="70">
        <f t="shared" si="2"/>
        <v>0</v>
      </c>
    </row>
    <row r="104" spans="1:12" x14ac:dyDescent="0.2">
      <c r="A104" s="363">
        <v>101</v>
      </c>
      <c r="B104" s="348"/>
      <c r="C104" s="350"/>
      <c r="D104" s="351"/>
      <c r="E104" s="350"/>
      <c r="F104" s="352"/>
      <c r="G104" s="353"/>
      <c r="H104" s="353"/>
      <c r="I104" s="354"/>
      <c r="J104" s="353"/>
      <c r="K104" s="371"/>
      <c r="L104" s="70">
        <f t="shared" si="2"/>
        <v>0</v>
      </c>
    </row>
    <row r="105" spans="1:12" x14ac:dyDescent="0.2">
      <c r="A105" s="363">
        <v>102</v>
      </c>
      <c r="B105" s="348"/>
      <c r="C105" s="350"/>
      <c r="D105" s="351"/>
      <c r="E105" s="350"/>
      <c r="F105" s="352"/>
      <c r="G105" s="353"/>
      <c r="H105" s="353"/>
      <c r="I105" s="354"/>
      <c r="J105" s="353"/>
      <c r="K105" s="371"/>
      <c r="L105" s="70">
        <f t="shared" si="2"/>
        <v>0</v>
      </c>
    </row>
    <row r="106" spans="1:12" x14ac:dyDescent="0.2">
      <c r="A106" s="363">
        <v>103</v>
      </c>
      <c r="B106" s="348"/>
      <c r="C106" s="350"/>
      <c r="D106" s="351"/>
      <c r="E106" s="350"/>
      <c r="F106" s="352"/>
      <c r="G106" s="353"/>
      <c r="H106" s="353"/>
      <c r="I106" s="354"/>
      <c r="J106" s="353"/>
      <c r="K106" s="371"/>
      <c r="L106" s="70">
        <f t="shared" si="2"/>
        <v>0</v>
      </c>
    </row>
    <row r="107" spans="1:12" x14ac:dyDescent="0.2">
      <c r="A107" s="363">
        <v>104</v>
      </c>
      <c r="B107" s="348"/>
      <c r="C107" s="350"/>
      <c r="D107" s="351"/>
      <c r="E107" s="350"/>
      <c r="F107" s="352"/>
      <c r="G107" s="353"/>
      <c r="H107" s="353"/>
      <c r="I107" s="354"/>
      <c r="J107" s="353"/>
      <c r="K107" s="371"/>
      <c r="L107" s="70">
        <f t="shared" si="2"/>
        <v>0</v>
      </c>
    </row>
    <row r="108" spans="1:12" x14ac:dyDescent="0.2">
      <c r="A108" s="363">
        <v>105</v>
      </c>
      <c r="B108" s="348"/>
      <c r="C108" s="350"/>
      <c r="D108" s="351"/>
      <c r="E108" s="350"/>
      <c r="F108" s="352"/>
      <c r="G108" s="353"/>
      <c r="H108" s="353"/>
      <c r="I108" s="354"/>
      <c r="J108" s="353"/>
      <c r="K108" s="371"/>
      <c r="L108" s="70">
        <f t="shared" si="2"/>
        <v>0</v>
      </c>
    </row>
    <row r="109" spans="1:12" x14ac:dyDescent="0.2">
      <c r="A109" s="363">
        <v>106</v>
      </c>
      <c r="B109" s="348"/>
      <c r="C109" s="350"/>
      <c r="D109" s="351"/>
      <c r="E109" s="350"/>
      <c r="F109" s="352"/>
      <c r="G109" s="353"/>
      <c r="H109" s="353"/>
      <c r="I109" s="354"/>
      <c r="J109" s="353"/>
      <c r="K109" s="371"/>
      <c r="L109" s="70">
        <f t="shared" si="2"/>
        <v>0</v>
      </c>
    </row>
    <row r="110" spans="1:12" x14ac:dyDescent="0.2">
      <c r="A110" s="363">
        <v>107</v>
      </c>
      <c r="B110" s="348"/>
      <c r="C110" s="350"/>
      <c r="D110" s="351"/>
      <c r="E110" s="350"/>
      <c r="F110" s="352"/>
      <c r="G110" s="353"/>
      <c r="H110" s="353"/>
      <c r="I110" s="354"/>
      <c r="J110" s="353"/>
      <c r="K110" s="371"/>
      <c r="L110" s="70">
        <f t="shared" si="2"/>
        <v>0</v>
      </c>
    </row>
    <row r="111" spans="1:12" x14ac:dyDescent="0.2">
      <c r="A111" s="363">
        <v>108</v>
      </c>
      <c r="B111" s="348"/>
      <c r="C111" s="350"/>
      <c r="D111" s="351"/>
      <c r="E111" s="350"/>
      <c r="F111" s="352"/>
      <c r="G111" s="353"/>
      <c r="H111" s="353"/>
      <c r="I111" s="354"/>
      <c r="J111" s="353"/>
      <c r="K111" s="371"/>
      <c r="L111" s="70">
        <f t="shared" si="2"/>
        <v>0</v>
      </c>
    </row>
    <row r="112" spans="1:12" x14ac:dyDescent="0.2">
      <c r="A112" s="363">
        <v>109</v>
      </c>
      <c r="B112" s="348"/>
      <c r="C112" s="350"/>
      <c r="D112" s="351"/>
      <c r="E112" s="350"/>
      <c r="F112" s="352"/>
      <c r="G112" s="353"/>
      <c r="H112" s="353"/>
      <c r="I112" s="354"/>
      <c r="J112" s="353"/>
      <c r="K112" s="371"/>
      <c r="L112" s="70">
        <f t="shared" si="2"/>
        <v>0</v>
      </c>
    </row>
    <row r="113" spans="1:12" x14ac:dyDescent="0.2">
      <c r="A113" s="363">
        <v>110</v>
      </c>
      <c r="B113" s="348"/>
      <c r="C113" s="350"/>
      <c r="D113" s="351"/>
      <c r="E113" s="350"/>
      <c r="F113" s="352"/>
      <c r="G113" s="353"/>
      <c r="H113" s="353"/>
      <c r="I113" s="354"/>
      <c r="J113" s="353"/>
      <c r="K113" s="371"/>
      <c r="L113" s="70">
        <f t="shared" si="2"/>
        <v>0</v>
      </c>
    </row>
    <row r="114" spans="1:12" x14ac:dyDescent="0.2">
      <c r="A114" s="363">
        <v>111</v>
      </c>
      <c r="B114" s="348"/>
      <c r="C114" s="350"/>
      <c r="D114" s="351"/>
      <c r="E114" s="350"/>
      <c r="F114" s="352"/>
      <c r="G114" s="353"/>
      <c r="H114" s="353"/>
      <c r="I114" s="354"/>
      <c r="J114" s="353"/>
      <c r="K114" s="371"/>
      <c r="L114" s="70">
        <f t="shared" si="2"/>
        <v>0</v>
      </c>
    </row>
    <row r="115" spans="1:12" x14ac:dyDescent="0.2">
      <c r="A115" s="363">
        <v>112</v>
      </c>
      <c r="B115" s="348"/>
      <c r="C115" s="350"/>
      <c r="D115" s="351"/>
      <c r="E115" s="350"/>
      <c r="F115" s="352"/>
      <c r="G115" s="353"/>
      <c r="H115" s="353"/>
      <c r="I115" s="354"/>
      <c r="J115" s="353"/>
      <c r="K115" s="371"/>
      <c r="L115" s="70">
        <f t="shared" si="2"/>
        <v>0</v>
      </c>
    </row>
    <row r="116" spans="1:12" x14ac:dyDescent="0.2">
      <c r="A116" s="363">
        <v>113</v>
      </c>
      <c r="B116" s="348"/>
      <c r="C116" s="350"/>
      <c r="D116" s="351"/>
      <c r="E116" s="350"/>
      <c r="F116" s="352"/>
      <c r="G116" s="353"/>
      <c r="H116" s="353"/>
      <c r="I116" s="354"/>
      <c r="J116" s="353"/>
      <c r="K116" s="371"/>
      <c r="L116" s="70">
        <f t="shared" si="2"/>
        <v>0</v>
      </c>
    </row>
    <row r="117" spans="1:12" x14ac:dyDescent="0.2">
      <c r="A117" s="363">
        <v>114</v>
      </c>
      <c r="B117" s="348"/>
      <c r="C117" s="350"/>
      <c r="D117" s="361"/>
      <c r="E117" s="350"/>
      <c r="F117" s="352"/>
      <c r="G117" s="353"/>
      <c r="H117" s="353"/>
      <c r="I117" s="354"/>
      <c r="J117" s="354"/>
      <c r="K117" s="371"/>
      <c r="L117" s="70">
        <f t="shared" si="2"/>
        <v>0</v>
      </c>
    </row>
    <row r="118" spans="1:12" x14ac:dyDescent="0.2">
      <c r="A118" s="363">
        <v>115</v>
      </c>
      <c r="B118" s="348"/>
      <c r="C118" s="350"/>
      <c r="D118" s="351"/>
      <c r="E118" s="350"/>
      <c r="F118" s="352"/>
      <c r="G118" s="353"/>
      <c r="H118" s="353"/>
      <c r="I118" s="354"/>
      <c r="J118" s="353"/>
      <c r="K118" s="371"/>
      <c r="L118" s="70">
        <f t="shared" si="2"/>
        <v>0</v>
      </c>
    </row>
    <row r="119" spans="1:12" x14ac:dyDescent="0.2">
      <c r="A119" s="363">
        <v>116</v>
      </c>
      <c r="B119" s="348"/>
      <c r="C119" s="350"/>
      <c r="D119" s="351"/>
      <c r="E119" s="350"/>
      <c r="F119" s="352"/>
      <c r="G119" s="353"/>
      <c r="H119" s="353"/>
      <c r="I119" s="354"/>
      <c r="J119" s="353"/>
      <c r="K119" s="371"/>
      <c r="L119" s="70">
        <f t="shared" si="2"/>
        <v>0</v>
      </c>
    </row>
    <row r="120" spans="1:12" x14ac:dyDescent="0.2">
      <c r="A120" s="363">
        <v>117</v>
      </c>
      <c r="B120" s="348"/>
      <c r="C120" s="350"/>
      <c r="D120" s="351"/>
      <c r="E120" s="350"/>
      <c r="F120" s="352"/>
      <c r="G120" s="353"/>
      <c r="H120" s="353"/>
      <c r="I120" s="354"/>
      <c r="J120" s="353"/>
      <c r="K120" s="371"/>
      <c r="L120" s="70">
        <f t="shared" si="2"/>
        <v>0</v>
      </c>
    </row>
    <row r="121" spans="1:12" x14ac:dyDescent="0.2">
      <c r="A121" s="363">
        <v>118</v>
      </c>
      <c r="B121" s="348"/>
      <c r="C121" s="350"/>
      <c r="D121" s="351"/>
      <c r="E121" s="350"/>
      <c r="F121" s="352"/>
      <c r="G121" s="353"/>
      <c r="H121" s="353"/>
      <c r="I121" s="354"/>
      <c r="J121" s="353"/>
      <c r="K121" s="371"/>
      <c r="L121" s="70">
        <f t="shared" si="2"/>
        <v>0</v>
      </c>
    </row>
    <row r="122" spans="1:12" x14ac:dyDescent="0.2">
      <c r="A122" s="363">
        <v>119</v>
      </c>
      <c r="B122" s="348"/>
      <c r="C122" s="350"/>
      <c r="D122" s="351"/>
      <c r="E122" s="350"/>
      <c r="F122" s="352"/>
      <c r="G122" s="353"/>
      <c r="H122" s="353"/>
      <c r="I122" s="354"/>
      <c r="J122" s="353"/>
      <c r="K122" s="371"/>
      <c r="L122" s="70">
        <f t="shared" si="2"/>
        <v>0</v>
      </c>
    </row>
    <row r="123" spans="1:12" x14ac:dyDescent="0.2">
      <c r="A123" s="363">
        <v>120</v>
      </c>
      <c r="B123" s="348"/>
      <c r="C123" s="350"/>
      <c r="D123" s="351"/>
      <c r="E123" s="350"/>
      <c r="F123" s="352"/>
      <c r="G123" s="353"/>
      <c r="H123" s="353"/>
      <c r="I123" s="354"/>
      <c r="J123" s="353"/>
      <c r="K123" s="371"/>
      <c r="L123" s="70">
        <f t="shared" si="2"/>
        <v>0</v>
      </c>
    </row>
    <row r="124" spans="1:12" x14ac:dyDescent="0.2">
      <c r="A124" s="363">
        <v>121</v>
      </c>
      <c r="B124" s="348"/>
      <c r="C124" s="350"/>
      <c r="D124" s="351"/>
      <c r="E124" s="350"/>
      <c r="F124" s="352"/>
      <c r="G124" s="353"/>
      <c r="H124" s="353"/>
      <c r="I124" s="354"/>
      <c r="J124" s="353"/>
      <c r="K124" s="371"/>
      <c r="L124" s="70">
        <f t="shared" si="2"/>
        <v>0</v>
      </c>
    </row>
    <row r="125" spans="1:12" x14ac:dyDescent="0.2">
      <c r="A125" s="363">
        <v>122</v>
      </c>
      <c r="B125" s="348"/>
      <c r="C125" s="350"/>
      <c r="D125" s="351"/>
      <c r="E125" s="350"/>
      <c r="F125" s="352"/>
      <c r="G125" s="353"/>
      <c r="H125" s="353"/>
      <c r="I125" s="354"/>
      <c r="J125" s="353"/>
      <c r="K125" s="371"/>
      <c r="L125" s="70">
        <f t="shared" si="2"/>
        <v>0</v>
      </c>
    </row>
    <row r="126" spans="1:12" x14ac:dyDescent="0.2">
      <c r="A126" s="363">
        <v>123</v>
      </c>
      <c r="B126" s="348"/>
      <c r="C126" s="350"/>
      <c r="D126" s="351"/>
      <c r="E126" s="350"/>
      <c r="F126" s="352"/>
      <c r="G126" s="353"/>
      <c r="H126" s="353"/>
      <c r="I126" s="354"/>
      <c r="J126" s="353"/>
      <c r="K126" s="371"/>
      <c r="L126" s="70">
        <f t="shared" si="2"/>
        <v>0</v>
      </c>
    </row>
    <row r="127" spans="1:12" x14ac:dyDescent="0.2">
      <c r="A127" s="363">
        <v>124</v>
      </c>
      <c r="B127" s="348"/>
      <c r="C127" s="350"/>
      <c r="D127" s="351"/>
      <c r="E127" s="350"/>
      <c r="F127" s="352"/>
      <c r="G127" s="353"/>
      <c r="H127" s="353"/>
      <c r="I127" s="354"/>
      <c r="J127" s="353"/>
      <c r="K127" s="371"/>
      <c r="L127" s="70">
        <f t="shared" si="2"/>
        <v>0</v>
      </c>
    </row>
    <row r="128" spans="1:12" x14ac:dyDescent="0.2">
      <c r="A128" s="363">
        <v>125</v>
      </c>
      <c r="B128" s="348"/>
      <c r="C128" s="350"/>
      <c r="D128" s="351"/>
      <c r="E128" s="350"/>
      <c r="F128" s="352"/>
      <c r="G128" s="353"/>
      <c r="H128" s="353"/>
      <c r="I128" s="354"/>
      <c r="J128" s="353"/>
      <c r="K128" s="371"/>
      <c r="L128" s="70">
        <f t="shared" si="2"/>
        <v>0</v>
      </c>
    </row>
    <row r="129" spans="1:12" x14ac:dyDescent="0.2">
      <c r="A129" s="363">
        <v>126</v>
      </c>
      <c r="B129" s="348"/>
      <c r="C129" s="350"/>
      <c r="D129" s="351"/>
      <c r="E129" s="350"/>
      <c r="F129" s="352"/>
      <c r="G129" s="353"/>
      <c r="H129" s="353"/>
      <c r="I129" s="354"/>
      <c r="J129" s="353"/>
      <c r="K129" s="371"/>
      <c r="L129" s="70">
        <f t="shared" si="2"/>
        <v>0</v>
      </c>
    </row>
    <row r="130" spans="1:12" x14ac:dyDescent="0.2">
      <c r="A130" s="363">
        <v>127</v>
      </c>
      <c r="B130" s="348"/>
      <c r="C130" s="350"/>
      <c r="D130" s="351"/>
      <c r="E130" s="350"/>
      <c r="F130" s="352"/>
      <c r="G130" s="353"/>
      <c r="H130" s="353"/>
      <c r="I130" s="354"/>
      <c r="J130" s="353"/>
      <c r="K130" s="371"/>
      <c r="L130" s="70">
        <f t="shared" si="2"/>
        <v>0</v>
      </c>
    </row>
    <row r="131" spans="1:12" x14ac:dyDescent="0.2">
      <c r="A131" s="363">
        <v>128</v>
      </c>
      <c r="B131" s="348"/>
      <c r="C131" s="350"/>
      <c r="D131" s="351"/>
      <c r="E131" s="350"/>
      <c r="F131" s="352"/>
      <c r="G131" s="353"/>
      <c r="H131" s="353"/>
      <c r="I131" s="354"/>
      <c r="J131" s="353"/>
      <c r="K131" s="371"/>
      <c r="L131" s="70">
        <f t="shared" si="2"/>
        <v>0</v>
      </c>
    </row>
    <row r="132" spans="1:12" x14ac:dyDescent="0.2">
      <c r="A132" s="363">
        <v>129</v>
      </c>
      <c r="B132" s="348"/>
      <c r="C132" s="350"/>
      <c r="D132" s="351"/>
      <c r="E132" s="350"/>
      <c r="F132" s="352"/>
      <c r="G132" s="353"/>
      <c r="H132" s="353"/>
      <c r="I132" s="354"/>
      <c r="J132" s="353"/>
      <c r="K132" s="371"/>
      <c r="L132" s="70">
        <f t="shared" si="2"/>
        <v>0</v>
      </c>
    </row>
    <row r="133" spans="1:12" x14ac:dyDescent="0.2">
      <c r="A133" s="363">
        <v>130</v>
      </c>
      <c r="B133" s="348"/>
      <c r="C133" s="350"/>
      <c r="D133" s="351"/>
      <c r="E133" s="350"/>
      <c r="F133" s="352"/>
      <c r="G133" s="353"/>
      <c r="H133" s="353"/>
      <c r="I133" s="354"/>
      <c r="J133" s="353"/>
      <c r="K133" s="371"/>
      <c r="L133" s="70">
        <f t="shared" si="2"/>
        <v>0</v>
      </c>
    </row>
    <row r="134" spans="1:12" x14ac:dyDescent="0.2">
      <c r="A134" s="363">
        <v>131</v>
      </c>
      <c r="B134" s="348"/>
      <c r="C134" s="350"/>
      <c r="D134" s="351"/>
      <c r="E134" s="350"/>
      <c r="F134" s="352"/>
      <c r="G134" s="353"/>
      <c r="H134" s="353"/>
      <c r="I134" s="354"/>
      <c r="J134" s="353"/>
      <c r="K134" s="371"/>
      <c r="L134" s="70">
        <f t="shared" si="2"/>
        <v>0</v>
      </c>
    </row>
    <row r="135" spans="1:12" x14ac:dyDescent="0.2">
      <c r="A135" s="363">
        <v>132</v>
      </c>
      <c r="B135" s="348"/>
      <c r="C135" s="350"/>
      <c r="D135" s="351"/>
      <c r="E135" s="350"/>
      <c r="F135" s="352"/>
      <c r="G135" s="353"/>
      <c r="H135" s="353"/>
      <c r="I135" s="354"/>
      <c r="J135" s="353"/>
      <c r="K135" s="371"/>
      <c r="L135" s="70">
        <f t="shared" si="2"/>
        <v>0</v>
      </c>
    </row>
    <row r="136" spans="1:12" x14ac:dyDescent="0.2">
      <c r="A136" s="363">
        <v>133</v>
      </c>
      <c r="B136" s="348"/>
      <c r="C136" s="350"/>
      <c r="D136" s="351"/>
      <c r="E136" s="350"/>
      <c r="F136" s="352"/>
      <c r="G136" s="353"/>
      <c r="H136" s="353"/>
      <c r="I136" s="354"/>
      <c r="J136" s="353"/>
      <c r="K136" s="371"/>
      <c r="L136" s="70">
        <f t="shared" si="2"/>
        <v>0</v>
      </c>
    </row>
    <row r="137" spans="1:12" x14ac:dyDescent="0.2">
      <c r="A137" s="363">
        <v>134</v>
      </c>
      <c r="B137" s="348"/>
      <c r="C137" s="350"/>
      <c r="D137" s="351"/>
      <c r="E137" s="350"/>
      <c r="F137" s="352"/>
      <c r="G137" s="353"/>
      <c r="H137" s="353"/>
      <c r="I137" s="354"/>
      <c r="J137" s="353"/>
      <c r="K137" s="371"/>
      <c r="L137" s="70">
        <f t="shared" si="2"/>
        <v>0</v>
      </c>
    </row>
    <row r="138" spans="1:12" x14ac:dyDescent="0.2">
      <c r="A138" s="363">
        <v>135</v>
      </c>
      <c r="B138" s="348"/>
      <c r="C138" s="350"/>
      <c r="D138" s="351"/>
      <c r="E138" s="350"/>
      <c r="F138" s="352"/>
      <c r="G138" s="353"/>
      <c r="H138" s="353"/>
      <c r="I138" s="354"/>
      <c r="J138" s="353"/>
      <c r="K138" s="371"/>
      <c r="L138" s="70">
        <f t="shared" si="2"/>
        <v>0</v>
      </c>
    </row>
    <row r="139" spans="1:12" x14ac:dyDescent="0.2">
      <c r="A139" s="363">
        <v>136</v>
      </c>
      <c r="B139" s="348"/>
      <c r="C139" s="350"/>
      <c r="D139" s="351"/>
      <c r="E139" s="350"/>
      <c r="F139" s="352"/>
      <c r="G139" s="353"/>
      <c r="H139" s="353"/>
      <c r="I139" s="354"/>
      <c r="J139" s="353"/>
      <c r="K139" s="371"/>
      <c r="L139" s="70">
        <f t="shared" si="2"/>
        <v>0</v>
      </c>
    </row>
    <row r="140" spans="1:12" x14ac:dyDescent="0.2">
      <c r="A140" s="363">
        <v>137</v>
      </c>
      <c r="B140" s="348"/>
      <c r="C140" s="350"/>
      <c r="D140" s="351"/>
      <c r="E140" s="350"/>
      <c r="F140" s="352"/>
      <c r="G140" s="353"/>
      <c r="H140" s="353"/>
      <c r="I140" s="354"/>
      <c r="J140" s="353"/>
      <c r="K140" s="371"/>
      <c r="L140" s="70">
        <f t="shared" si="2"/>
        <v>0</v>
      </c>
    </row>
    <row r="141" spans="1:12" x14ac:dyDescent="0.2">
      <c r="A141" s="363">
        <v>138</v>
      </c>
      <c r="B141" s="348"/>
      <c r="C141" s="350"/>
      <c r="D141" s="351"/>
      <c r="E141" s="350"/>
      <c r="F141" s="352"/>
      <c r="G141" s="353"/>
      <c r="H141" s="353"/>
      <c r="I141" s="354"/>
      <c r="J141" s="353"/>
      <c r="K141" s="371"/>
      <c r="L141" s="70">
        <f t="shared" ref="L141:L204" si="3">IF(B141=0,0,MONTH(B141)-$L$1+1)</f>
        <v>0</v>
      </c>
    </row>
    <row r="142" spans="1:12" x14ac:dyDescent="0.2">
      <c r="A142" s="363">
        <v>139</v>
      </c>
      <c r="B142" s="348"/>
      <c r="C142" s="350"/>
      <c r="D142" s="351"/>
      <c r="E142" s="350"/>
      <c r="F142" s="352"/>
      <c r="G142" s="353"/>
      <c r="H142" s="353"/>
      <c r="I142" s="354"/>
      <c r="J142" s="353"/>
      <c r="K142" s="371"/>
      <c r="L142" s="70">
        <f t="shared" si="3"/>
        <v>0</v>
      </c>
    </row>
    <row r="143" spans="1:12" x14ac:dyDescent="0.2">
      <c r="A143" s="363">
        <v>140</v>
      </c>
      <c r="B143" s="348"/>
      <c r="C143" s="350"/>
      <c r="D143" s="351"/>
      <c r="E143" s="350"/>
      <c r="F143" s="352"/>
      <c r="G143" s="353"/>
      <c r="H143" s="353"/>
      <c r="I143" s="354"/>
      <c r="J143" s="353"/>
      <c r="K143" s="371"/>
      <c r="L143" s="70">
        <f t="shared" si="3"/>
        <v>0</v>
      </c>
    </row>
    <row r="144" spans="1:12" x14ac:dyDescent="0.2">
      <c r="A144" s="363">
        <v>141</v>
      </c>
      <c r="B144" s="348"/>
      <c r="C144" s="350"/>
      <c r="D144" s="351"/>
      <c r="E144" s="350"/>
      <c r="F144" s="352"/>
      <c r="G144" s="353"/>
      <c r="H144" s="353"/>
      <c r="I144" s="354"/>
      <c r="J144" s="353"/>
      <c r="K144" s="371"/>
      <c r="L144" s="70">
        <f t="shared" si="3"/>
        <v>0</v>
      </c>
    </row>
    <row r="145" spans="1:12" x14ac:dyDescent="0.2">
      <c r="A145" s="363">
        <v>142</v>
      </c>
      <c r="B145" s="348"/>
      <c r="C145" s="350"/>
      <c r="D145" s="351"/>
      <c r="E145" s="350"/>
      <c r="F145" s="352"/>
      <c r="G145" s="353"/>
      <c r="H145" s="353"/>
      <c r="I145" s="354"/>
      <c r="J145" s="353"/>
      <c r="K145" s="371"/>
      <c r="L145" s="70">
        <f t="shared" si="3"/>
        <v>0</v>
      </c>
    </row>
    <row r="146" spans="1:12" x14ac:dyDescent="0.2">
      <c r="A146" s="363">
        <v>143</v>
      </c>
      <c r="B146" s="348"/>
      <c r="C146" s="350"/>
      <c r="D146" s="361"/>
      <c r="E146" s="350"/>
      <c r="F146" s="352"/>
      <c r="G146" s="353"/>
      <c r="H146" s="353"/>
      <c r="I146" s="354"/>
      <c r="J146" s="354"/>
      <c r="K146" s="371"/>
      <c r="L146" s="70">
        <f t="shared" si="3"/>
        <v>0</v>
      </c>
    </row>
    <row r="147" spans="1:12" x14ac:dyDescent="0.2">
      <c r="A147" s="363">
        <v>144</v>
      </c>
      <c r="B147" s="348"/>
      <c r="C147" s="350"/>
      <c r="D147" s="351"/>
      <c r="E147" s="350"/>
      <c r="F147" s="352"/>
      <c r="G147" s="353"/>
      <c r="H147" s="353"/>
      <c r="I147" s="354"/>
      <c r="J147" s="353"/>
      <c r="K147" s="371"/>
      <c r="L147" s="70">
        <f t="shared" si="3"/>
        <v>0</v>
      </c>
    </row>
    <row r="148" spans="1:12" x14ac:dyDescent="0.2">
      <c r="A148" s="363">
        <v>145</v>
      </c>
      <c r="B148" s="348"/>
      <c r="C148" s="350"/>
      <c r="D148" s="351"/>
      <c r="E148" s="350"/>
      <c r="F148" s="352"/>
      <c r="G148" s="353"/>
      <c r="H148" s="353"/>
      <c r="I148" s="354"/>
      <c r="J148" s="353"/>
      <c r="K148" s="371"/>
      <c r="L148" s="70">
        <f t="shared" si="3"/>
        <v>0</v>
      </c>
    </row>
    <row r="149" spans="1:12" x14ac:dyDescent="0.2">
      <c r="A149" s="363">
        <v>146</v>
      </c>
      <c r="B149" s="348"/>
      <c r="C149" s="350"/>
      <c r="D149" s="351"/>
      <c r="E149" s="350"/>
      <c r="F149" s="352"/>
      <c r="G149" s="353"/>
      <c r="H149" s="353"/>
      <c r="I149" s="354"/>
      <c r="J149" s="353"/>
      <c r="K149" s="371"/>
      <c r="L149" s="70">
        <f t="shared" si="3"/>
        <v>0</v>
      </c>
    </row>
    <row r="150" spans="1:12" x14ac:dyDescent="0.2">
      <c r="A150" s="363">
        <v>147</v>
      </c>
      <c r="B150" s="348"/>
      <c r="C150" s="350"/>
      <c r="D150" s="351"/>
      <c r="E150" s="350"/>
      <c r="F150" s="352"/>
      <c r="G150" s="353"/>
      <c r="H150" s="353"/>
      <c r="I150" s="354"/>
      <c r="J150" s="353"/>
      <c r="K150" s="371"/>
      <c r="L150" s="70">
        <f t="shared" si="3"/>
        <v>0</v>
      </c>
    </row>
    <row r="151" spans="1:12" x14ac:dyDescent="0.2">
      <c r="A151" s="363">
        <v>148</v>
      </c>
      <c r="B151" s="348"/>
      <c r="C151" s="350"/>
      <c r="D151" s="351"/>
      <c r="E151" s="350"/>
      <c r="F151" s="352"/>
      <c r="G151" s="353"/>
      <c r="H151" s="353"/>
      <c r="I151" s="354"/>
      <c r="J151" s="353"/>
      <c r="K151" s="371"/>
      <c r="L151" s="70">
        <f t="shared" si="3"/>
        <v>0</v>
      </c>
    </row>
    <row r="152" spans="1:12" x14ac:dyDescent="0.2">
      <c r="A152" s="363">
        <v>149</v>
      </c>
      <c r="B152" s="348"/>
      <c r="C152" s="350"/>
      <c r="D152" s="351"/>
      <c r="E152" s="350"/>
      <c r="F152" s="352"/>
      <c r="G152" s="353"/>
      <c r="H152" s="353"/>
      <c r="I152" s="354"/>
      <c r="J152" s="353"/>
      <c r="K152" s="371"/>
      <c r="L152" s="70">
        <f t="shared" si="3"/>
        <v>0</v>
      </c>
    </row>
    <row r="153" spans="1:12" x14ac:dyDescent="0.2">
      <c r="A153" s="363">
        <v>150</v>
      </c>
      <c r="B153" s="348"/>
      <c r="C153" s="350"/>
      <c r="D153" s="351"/>
      <c r="E153" s="350"/>
      <c r="F153" s="352"/>
      <c r="G153" s="353"/>
      <c r="H153" s="353"/>
      <c r="I153" s="354"/>
      <c r="J153" s="353"/>
      <c r="K153" s="371"/>
      <c r="L153" s="70">
        <f t="shared" si="3"/>
        <v>0</v>
      </c>
    </row>
    <row r="154" spans="1:12" x14ac:dyDescent="0.2">
      <c r="A154" s="363">
        <v>151</v>
      </c>
      <c r="B154" s="348"/>
      <c r="C154" s="350"/>
      <c r="D154" s="351"/>
      <c r="E154" s="350"/>
      <c r="F154" s="352"/>
      <c r="G154" s="353"/>
      <c r="H154" s="353"/>
      <c r="I154" s="354"/>
      <c r="J154" s="353"/>
      <c r="K154" s="371"/>
      <c r="L154" s="70">
        <f t="shared" si="3"/>
        <v>0</v>
      </c>
    </row>
    <row r="155" spans="1:12" x14ac:dyDescent="0.2">
      <c r="A155" s="363">
        <v>152</v>
      </c>
      <c r="B155" s="348"/>
      <c r="C155" s="350"/>
      <c r="D155" s="351"/>
      <c r="E155" s="350"/>
      <c r="F155" s="352"/>
      <c r="G155" s="353"/>
      <c r="H155" s="353"/>
      <c r="I155" s="354"/>
      <c r="J155" s="353"/>
      <c r="K155" s="371"/>
      <c r="L155" s="70">
        <f t="shared" si="3"/>
        <v>0</v>
      </c>
    </row>
    <row r="156" spans="1:12" x14ac:dyDescent="0.2">
      <c r="A156" s="363">
        <v>153</v>
      </c>
      <c r="B156" s="348"/>
      <c r="C156" s="350"/>
      <c r="D156" s="351"/>
      <c r="E156" s="350"/>
      <c r="F156" s="352"/>
      <c r="G156" s="353"/>
      <c r="H156" s="353"/>
      <c r="I156" s="354"/>
      <c r="J156" s="353"/>
      <c r="K156" s="371"/>
      <c r="L156" s="70">
        <f t="shared" si="3"/>
        <v>0</v>
      </c>
    </row>
    <row r="157" spans="1:12" x14ac:dyDescent="0.2">
      <c r="A157" s="363">
        <v>154</v>
      </c>
      <c r="B157" s="348"/>
      <c r="C157" s="350"/>
      <c r="D157" s="351"/>
      <c r="E157" s="350"/>
      <c r="F157" s="352"/>
      <c r="G157" s="353"/>
      <c r="H157" s="353"/>
      <c r="I157" s="354"/>
      <c r="J157" s="353"/>
      <c r="K157" s="371"/>
      <c r="L157" s="70">
        <f t="shared" si="3"/>
        <v>0</v>
      </c>
    </row>
    <row r="158" spans="1:12" x14ac:dyDescent="0.2">
      <c r="A158" s="363">
        <v>155</v>
      </c>
      <c r="B158" s="348"/>
      <c r="C158" s="350"/>
      <c r="D158" s="351"/>
      <c r="E158" s="350"/>
      <c r="F158" s="352"/>
      <c r="G158" s="353"/>
      <c r="H158" s="353"/>
      <c r="I158" s="354"/>
      <c r="J158" s="353"/>
      <c r="K158" s="371"/>
      <c r="L158" s="70">
        <f t="shared" si="3"/>
        <v>0</v>
      </c>
    </row>
    <row r="159" spans="1:12" x14ac:dyDescent="0.2">
      <c r="A159" s="363">
        <v>156</v>
      </c>
      <c r="B159" s="348"/>
      <c r="C159" s="350"/>
      <c r="D159" s="351"/>
      <c r="E159" s="350"/>
      <c r="F159" s="352"/>
      <c r="G159" s="353"/>
      <c r="H159" s="353"/>
      <c r="I159" s="354"/>
      <c r="J159" s="353"/>
      <c r="K159" s="371"/>
      <c r="L159" s="70">
        <f t="shared" si="3"/>
        <v>0</v>
      </c>
    </row>
    <row r="160" spans="1:12" x14ac:dyDescent="0.2">
      <c r="A160" s="363">
        <v>157</v>
      </c>
      <c r="B160" s="348"/>
      <c r="C160" s="350"/>
      <c r="D160" s="351"/>
      <c r="E160" s="350"/>
      <c r="F160" s="352"/>
      <c r="G160" s="353"/>
      <c r="H160" s="353"/>
      <c r="I160" s="354"/>
      <c r="J160" s="353"/>
      <c r="K160" s="371"/>
      <c r="L160" s="70">
        <f t="shared" si="3"/>
        <v>0</v>
      </c>
    </row>
    <row r="161" spans="1:12" x14ac:dyDescent="0.2">
      <c r="A161" s="363">
        <v>158</v>
      </c>
      <c r="B161" s="348"/>
      <c r="C161" s="350"/>
      <c r="D161" s="351"/>
      <c r="E161" s="350"/>
      <c r="F161" s="352"/>
      <c r="G161" s="353"/>
      <c r="H161" s="353"/>
      <c r="I161" s="354"/>
      <c r="J161" s="353"/>
      <c r="K161" s="371"/>
      <c r="L161" s="70">
        <f t="shared" si="3"/>
        <v>0</v>
      </c>
    </row>
    <row r="162" spans="1:12" x14ac:dyDescent="0.2">
      <c r="A162" s="363">
        <v>159</v>
      </c>
      <c r="B162" s="348"/>
      <c r="C162" s="350"/>
      <c r="D162" s="351"/>
      <c r="E162" s="350"/>
      <c r="F162" s="352"/>
      <c r="G162" s="353"/>
      <c r="H162" s="353"/>
      <c r="I162" s="354"/>
      <c r="J162" s="353"/>
      <c r="K162" s="371"/>
      <c r="L162" s="70">
        <f t="shared" si="3"/>
        <v>0</v>
      </c>
    </row>
    <row r="163" spans="1:12" x14ac:dyDescent="0.2">
      <c r="A163" s="363">
        <v>160</v>
      </c>
      <c r="B163" s="348"/>
      <c r="C163" s="350"/>
      <c r="D163" s="351"/>
      <c r="E163" s="350"/>
      <c r="F163" s="352"/>
      <c r="G163" s="353"/>
      <c r="H163" s="353"/>
      <c r="I163" s="354"/>
      <c r="J163" s="353"/>
      <c r="K163" s="371"/>
      <c r="L163" s="70">
        <f t="shared" si="3"/>
        <v>0</v>
      </c>
    </row>
    <row r="164" spans="1:12" x14ac:dyDescent="0.2">
      <c r="A164" s="363">
        <v>161</v>
      </c>
      <c r="B164" s="348"/>
      <c r="C164" s="350"/>
      <c r="D164" s="351"/>
      <c r="E164" s="350"/>
      <c r="F164" s="352"/>
      <c r="G164" s="353"/>
      <c r="H164" s="353"/>
      <c r="I164" s="354"/>
      <c r="J164" s="353"/>
      <c r="K164" s="371"/>
      <c r="L164" s="70">
        <f t="shared" si="3"/>
        <v>0</v>
      </c>
    </row>
    <row r="165" spans="1:12" x14ac:dyDescent="0.2">
      <c r="A165" s="363">
        <v>162</v>
      </c>
      <c r="B165" s="348"/>
      <c r="C165" s="350"/>
      <c r="D165" s="351"/>
      <c r="E165" s="350"/>
      <c r="F165" s="352"/>
      <c r="G165" s="353"/>
      <c r="H165" s="353"/>
      <c r="I165" s="354"/>
      <c r="J165" s="353"/>
      <c r="K165" s="371"/>
      <c r="L165" s="70">
        <f t="shared" si="3"/>
        <v>0</v>
      </c>
    </row>
    <row r="166" spans="1:12" x14ac:dyDescent="0.2">
      <c r="A166" s="363">
        <v>163</v>
      </c>
      <c r="B166" s="348"/>
      <c r="C166" s="350"/>
      <c r="D166" s="351"/>
      <c r="E166" s="350"/>
      <c r="F166" s="352"/>
      <c r="G166" s="353"/>
      <c r="H166" s="353"/>
      <c r="I166" s="354"/>
      <c r="J166" s="353"/>
      <c r="K166" s="371"/>
      <c r="L166" s="70">
        <f t="shared" si="3"/>
        <v>0</v>
      </c>
    </row>
    <row r="167" spans="1:12" x14ac:dyDescent="0.2">
      <c r="A167" s="363">
        <v>164</v>
      </c>
      <c r="B167" s="348"/>
      <c r="C167" s="350"/>
      <c r="D167" s="351"/>
      <c r="E167" s="350"/>
      <c r="F167" s="352"/>
      <c r="G167" s="353"/>
      <c r="H167" s="353"/>
      <c r="I167" s="354"/>
      <c r="J167" s="353"/>
      <c r="K167" s="371"/>
      <c r="L167" s="70">
        <f t="shared" si="3"/>
        <v>0</v>
      </c>
    </row>
    <row r="168" spans="1:12" x14ac:dyDescent="0.2">
      <c r="A168" s="363">
        <v>165</v>
      </c>
      <c r="B168" s="348"/>
      <c r="C168" s="350"/>
      <c r="D168" s="351"/>
      <c r="E168" s="350"/>
      <c r="F168" s="352"/>
      <c r="G168" s="353"/>
      <c r="H168" s="353"/>
      <c r="I168" s="354"/>
      <c r="J168" s="353"/>
      <c r="K168" s="371"/>
      <c r="L168" s="70">
        <f t="shared" si="3"/>
        <v>0</v>
      </c>
    </row>
    <row r="169" spans="1:12" x14ac:dyDescent="0.2">
      <c r="A169" s="363">
        <v>166</v>
      </c>
      <c r="B169" s="348"/>
      <c r="C169" s="350"/>
      <c r="D169" s="351"/>
      <c r="E169" s="350"/>
      <c r="F169" s="352"/>
      <c r="G169" s="353"/>
      <c r="H169" s="353"/>
      <c r="I169" s="354"/>
      <c r="J169" s="353"/>
      <c r="K169" s="371"/>
      <c r="L169" s="70">
        <f t="shared" si="3"/>
        <v>0</v>
      </c>
    </row>
    <row r="170" spans="1:12" x14ac:dyDescent="0.2">
      <c r="A170" s="363">
        <v>167</v>
      </c>
      <c r="B170" s="348"/>
      <c r="C170" s="350"/>
      <c r="D170" s="351"/>
      <c r="E170" s="350"/>
      <c r="F170" s="352"/>
      <c r="G170" s="353"/>
      <c r="H170" s="353"/>
      <c r="I170" s="354"/>
      <c r="J170" s="353"/>
      <c r="K170" s="371"/>
      <c r="L170" s="70">
        <f t="shared" si="3"/>
        <v>0</v>
      </c>
    </row>
    <row r="171" spans="1:12" x14ac:dyDescent="0.2">
      <c r="A171" s="363">
        <v>168</v>
      </c>
      <c r="B171" s="348"/>
      <c r="C171" s="350"/>
      <c r="D171" s="351"/>
      <c r="E171" s="350"/>
      <c r="F171" s="352"/>
      <c r="G171" s="353"/>
      <c r="H171" s="353"/>
      <c r="I171" s="354"/>
      <c r="J171" s="353"/>
      <c r="K171" s="371"/>
      <c r="L171" s="70">
        <f t="shared" si="3"/>
        <v>0</v>
      </c>
    </row>
    <row r="172" spans="1:12" x14ac:dyDescent="0.2">
      <c r="A172" s="363">
        <v>169</v>
      </c>
      <c r="B172" s="348"/>
      <c r="C172" s="350"/>
      <c r="D172" s="351"/>
      <c r="E172" s="350"/>
      <c r="F172" s="352"/>
      <c r="G172" s="353"/>
      <c r="H172" s="353"/>
      <c r="I172" s="354"/>
      <c r="J172" s="353"/>
      <c r="K172" s="371"/>
      <c r="L172" s="70">
        <f t="shared" si="3"/>
        <v>0</v>
      </c>
    </row>
    <row r="173" spans="1:12" x14ac:dyDescent="0.2">
      <c r="A173" s="363">
        <v>170</v>
      </c>
      <c r="B173" s="348"/>
      <c r="C173" s="350"/>
      <c r="D173" s="351"/>
      <c r="E173" s="350"/>
      <c r="F173" s="352"/>
      <c r="G173" s="353"/>
      <c r="H173" s="353"/>
      <c r="I173" s="354"/>
      <c r="J173" s="353"/>
      <c r="K173" s="371"/>
      <c r="L173" s="70">
        <f t="shared" si="3"/>
        <v>0</v>
      </c>
    </row>
    <row r="174" spans="1:12" x14ac:dyDescent="0.2">
      <c r="A174" s="363">
        <v>171</v>
      </c>
      <c r="B174" s="348"/>
      <c r="C174" s="350"/>
      <c r="D174" s="351"/>
      <c r="E174" s="350"/>
      <c r="F174" s="352"/>
      <c r="G174" s="353"/>
      <c r="H174" s="353"/>
      <c r="I174" s="354"/>
      <c r="J174" s="353"/>
      <c r="K174" s="371"/>
      <c r="L174" s="70">
        <f t="shared" si="3"/>
        <v>0</v>
      </c>
    </row>
    <row r="175" spans="1:12" x14ac:dyDescent="0.2">
      <c r="A175" s="363">
        <v>172</v>
      </c>
      <c r="B175" s="348"/>
      <c r="C175" s="350"/>
      <c r="D175" s="351"/>
      <c r="E175" s="350"/>
      <c r="F175" s="352"/>
      <c r="G175" s="353"/>
      <c r="H175" s="353"/>
      <c r="I175" s="354"/>
      <c r="J175" s="353"/>
      <c r="K175" s="371"/>
      <c r="L175" s="70">
        <f t="shared" si="3"/>
        <v>0</v>
      </c>
    </row>
    <row r="176" spans="1:12" x14ac:dyDescent="0.2">
      <c r="A176" s="363">
        <v>173</v>
      </c>
      <c r="B176" s="348"/>
      <c r="C176" s="350"/>
      <c r="D176" s="351"/>
      <c r="E176" s="350"/>
      <c r="F176" s="352"/>
      <c r="G176" s="353"/>
      <c r="H176" s="353"/>
      <c r="I176" s="354"/>
      <c r="J176" s="353"/>
      <c r="K176" s="371"/>
      <c r="L176" s="70">
        <f t="shared" si="3"/>
        <v>0</v>
      </c>
    </row>
    <row r="177" spans="1:12" x14ac:dyDescent="0.2">
      <c r="A177" s="363">
        <v>174</v>
      </c>
      <c r="B177" s="348"/>
      <c r="C177" s="350"/>
      <c r="D177" s="351"/>
      <c r="E177" s="350"/>
      <c r="F177" s="352"/>
      <c r="G177" s="353"/>
      <c r="H177" s="353"/>
      <c r="I177" s="354"/>
      <c r="J177" s="353"/>
      <c r="K177" s="371"/>
      <c r="L177" s="70">
        <f t="shared" si="3"/>
        <v>0</v>
      </c>
    </row>
    <row r="178" spans="1:12" x14ac:dyDescent="0.2">
      <c r="A178" s="363">
        <v>175</v>
      </c>
      <c r="B178" s="348"/>
      <c r="C178" s="350"/>
      <c r="D178" s="351"/>
      <c r="E178" s="350"/>
      <c r="F178" s="352"/>
      <c r="G178" s="353"/>
      <c r="H178" s="353"/>
      <c r="I178" s="354"/>
      <c r="J178" s="353"/>
      <c r="K178" s="371"/>
      <c r="L178" s="70">
        <f t="shared" si="3"/>
        <v>0</v>
      </c>
    </row>
    <row r="179" spans="1:12" x14ac:dyDescent="0.2">
      <c r="A179" s="363">
        <v>176</v>
      </c>
      <c r="B179" s="348"/>
      <c r="C179" s="350"/>
      <c r="D179" s="351"/>
      <c r="E179" s="350"/>
      <c r="F179" s="352"/>
      <c r="G179" s="353"/>
      <c r="H179" s="353"/>
      <c r="I179" s="354"/>
      <c r="J179" s="353"/>
      <c r="K179" s="371"/>
      <c r="L179" s="70">
        <f t="shared" si="3"/>
        <v>0</v>
      </c>
    </row>
    <row r="180" spans="1:12" x14ac:dyDescent="0.2">
      <c r="A180" s="363">
        <v>177</v>
      </c>
      <c r="B180" s="348"/>
      <c r="C180" s="350"/>
      <c r="D180" s="351"/>
      <c r="E180" s="350"/>
      <c r="F180" s="352"/>
      <c r="G180" s="353"/>
      <c r="H180" s="353"/>
      <c r="I180" s="354"/>
      <c r="J180" s="353"/>
      <c r="K180" s="371"/>
      <c r="L180" s="70">
        <f t="shared" si="3"/>
        <v>0</v>
      </c>
    </row>
    <row r="181" spans="1:12" x14ac:dyDescent="0.2">
      <c r="A181" s="363">
        <v>178</v>
      </c>
      <c r="B181" s="348"/>
      <c r="C181" s="350"/>
      <c r="D181" s="351"/>
      <c r="E181" s="350"/>
      <c r="F181" s="352"/>
      <c r="G181" s="353"/>
      <c r="H181" s="353"/>
      <c r="I181" s="354"/>
      <c r="J181" s="353"/>
      <c r="K181" s="371"/>
      <c r="L181" s="70">
        <f t="shared" si="3"/>
        <v>0</v>
      </c>
    </row>
    <row r="182" spans="1:12" x14ac:dyDescent="0.2">
      <c r="A182" s="363">
        <v>179</v>
      </c>
      <c r="B182" s="348"/>
      <c r="C182" s="350"/>
      <c r="D182" s="351"/>
      <c r="E182" s="350"/>
      <c r="F182" s="352"/>
      <c r="G182" s="353"/>
      <c r="H182" s="353"/>
      <c r="I182" s="354"/>
      <c r="J182" s="353"/>
      <c r="K182" s="371"/>
      <c r="L182" s="70">
        <f t="shared" si="3"/>
        <v>0</v>
      </c>
    </row>
    <row r="183" spans="1:12" x14ac:dyDescent="0.2">
      <c r="A183" s="363">
        <v>180</v>
      </c>
      <c r="B183" s="348"/>
      <c r="C183" s="350"/>
      <c r="D183" s="351"/>
      <c r="E183" s="350"/>
      <c r="F183" s="352"/>
      <c r="G183" s="353"/>
      <c r="H183" s="353"/>
      <c r="I183" s="354"/>
      <c r="J183" s="353"/>
      <c r="K183" s="371"/>
      <c r="L183" s="70">
        <f t="shared" si="3"/>
        <v>0</v>
      </c>
    </row>
    <row r="184" spans="1:12" x14ac:dyDescent="0.2">
      <c r="A184" s="363">
        <v>181</v>
      </c>
      <c r="B184" s="348"/>
      <c r="C184" s="350"/>
      <c r="D184" s="351"/>
      <c r="E184" s="350"/>
      <c r="F184" s="352"/>
      <c r="G184" s="353"/>
      <c r="H184" s="353"/>
      <c r="I184" s="354"/>
      <c r="J184" s="353"/>
      <c r="K184" s="371"/>
      <c r="L184" s="70">
        <f t="shared" si="3"/>
        <v>0</v>
      </c>
    </row>
    <row r="185" spans="1:12" x14ac:dyDescent="0.2">
      <c r="A185" s="363">
        <v>182</v>
      </c>
      <c r="B185" s="348"/>
      <c r="C185" s="350"/>
      <c r="D185" s="351"/>
      <c r="E185" s="350"/>
      <c r="F185" s="352"/>
      <c r="G185" s="353"/>
      <c r="H185" s="353"/>
      <c r="I185" s="354"/>
      <c r="J185" s="353"/>
      <c r="K185" s="371"/>
      <c r="L185" s="70">
        <f t="shared" si="3"/>
        <v>0</v>
      </c>
    </row>
    <row r="186" spans="1:12" x14ac:dyDescent="0.2">
      <c r="A186" s="363">
        <v>183</v>
      </c>
      <c r="B186" s="348"/>
      <c r="C186" s="350"/>
      <c r="D186" s="351"/>
      <c r="E186" s="350"/>
      <c r="F186" s="352"/>
      <c r="G186" s="353"/>
      <c r="H186" s="353"/>
      <c r="I186" s="354"/>
      <c r="J186" s="353"/>
      <c r="K186" s="371"/>
      <c r="L186" s="70">
        <f t="shared" si="3"/>
        <v>0</v>
      </c>
    </row>
    <row r="187" spans="1:12" x14ac:dyDescent="0.2">
      <c r="A187" s="363">
        <v>184</v>
      </c>
      <c r="B187" s="348"/>
      <c r="C187" s="350"/>
      <c r="D187" s="351"/>
      <c r="E187" s="350"/>
      <c r="F187" s="352"/>
      <c r="G187" s="353"/>
      <c r="H187" s="353"/>
      <c r="I187" s="354"/>
      <c r="J187" s="353"/>
      <c r="K187" s="371"/>
      <c r="L187" s="70">
        <f t="shared" si="3"/>
        <v>0</v>
      </c>
    </row>
    <row r="188" spans="1:12" x14ac:dyDescent="0.2">
      <c r="A188" s="363">
        <v>185</v>
      </c>
      <c r="B188" s="348"/>
      <c r="C188" s="350"/>
      <c r="D188" s="351"/>
      <c r="E188" s="350"/>
      <c r="F188" s="352"/>
      <c r="G188" s="353"/>
      <c r="H188" s="353"/>
      <c r="I188" s="354"/>
      <c r="J188" s="353"/>
      <c r="K188" s="371"/>
      <c r="L188" s="70">
        <f t="shared" si="3"/>
        <v>0</v>
      </c>
    </row>
    <row r="189" spans="1:12" x14ac:dyDescent="0.2">
      <c r="A189" s="363">
        <v>186</v>
      </c>
      <c r="B189" s="348"/>
      <c r="C189" s="350"/>
      <c r="D189" s="351"/>
      <c r="E189" s="350"/>
      <c r="F189" s="352"/>
      <c r="G189" s="353"/>
      <c r="H189" s="353"/>
      <c r="I189" s="354"/>
      <c r="J189" s="353"/>
      <c r="K189" s="371"/>
      <c r="L189" s="70">
        <f t="shared" si="3"/>
        <v>0</v>
      </c>
    </row>
    <row r="190" spans="1:12" x14ac:dyDescent="0.2">
      <c r="A190" s="363">
        <v>187</v>
      </c>
      <c r="B190" s="348"/>
      <c r="C190" s="350"/>
      <c r="D190" s="351"/>
      <c r="E190" s="350"/>
      <c r="F190" s="352"/>
      <c r="G190" s="353"/>
      <c r="H190" s="353"/>
      <c r="I190" s="354"/>
      <c r="J190" s="353"/>
      <c r="K190" s="371"/>
      <c r="L190" s="70">
        <f t="shared" si="3"/>
        <v>0</v>
      </c>
    </row>
    <row r="191" spans="1:12" x14ac:dyDescent="0.2">
      <c r="A191" s="363">
        <v>188</v>
      </c>
      <c r="B191" s="348"/>
      <c r="C191" s="350"/>
      <c r="D191" s="351"/>
      <c r="E191" s="350"/>
      <c r="F191" s="352"/>
      <c r="G191" s="353"/>
      <c r="H191" s="353"/>
      <c r="I191" s="354"/>
      <c r="J191" s="353"/>
      <c r="K191" s="371"/>
      <c r="L191" s="70">
        <f t="shared" si="3"/>
        <v>0</v>
      </c>
    </row>
    <row r="192" spans="1:12" x14ac:dyDescent="0.2">
      <c r="A192" s="363">
        <v>189</v>
      </c>
      <c r="B192" s="348"/>
      <c r="C192" s="350"/>
      <c r="D192" s="351"/>
      <c r="E192" s="350"/>
      <c r="F192" s="352"/>
      <c r="G192" s="353"/>
      <c r="H192" s="353"/>
      <c r="I192" s="354"/>
      <c r="J192" s="353"/>
      <c r="K192" s="371"/>
      <c r="L192" s="70">
        <f t="shared" si="3"/>
        <v>0</v>
      </c>
    </row>
    <row r="193" spans="1:12" x14ac:dyDescent="0.2">
      <c r="A193" s="363">
        <v>190</v>
      </c>
      <c r="B193" s="348"/>
      <c r="C193" s="350"/>
      <c r="D193" s="351"/>
      <c r="E193" s="350"/>
      <c r="F193" s="352"/>
      <c r="G193" s="353"/>
      <c r="H193" s="353"/>
      <c r="I193" s="354"/>
      <c r="J193" s="353"/>
      <c r="K193" s="371"/>
      <c r="L193" s="70">
        <f t="shared" si="3"/>
        <v>0</v>
      </c>
    </row>
    <row r="194" spans="1:12" x14ac:dyDescent="0.2">
      <c r="A194" s="363">
        <v>191</v>
      </c>
      <c r="B194" s="348"/>
      <c r="C194" s="350"/>
      <c r="D194" s="351"/>
      <c r="E194" s="350"/>
      <c r="F194" s="352"/>
      <c r="G194" s="353"/>
      <c r="H194" s="353"/>
      <c r="I194" s="354"/>
      <c r="J194" s="353"/>
      <c r="K194" s="371"/>
      <c r="L194" s="70">
        <f t="shared" si="3"/>
        <v>0</v>
      </c>
    </row>
    <row r="195" spans="1:12" x14ac:dyDescent="0.2">
      <c r="A195" s="363">
        <v>192</v>
      </c>
      <c r="B195" s="348"/>
      <c r="C195" s="350"/>
      <c r="D195" s="351"/>
      <c r="E195" s="350"/>
      <c r="F195" s="352"/>
      <c r="G195" s="353"/>
      <c r="H195" s="353"/>
      <c r="I195" s="354"/>
      <c r="J195" s="353"/>
      <c r="K195" s="371"/>
      <c r="L195" s="70">
        <f t="shared" si="3"/>
        <v>0</v>
      </c>
    </row>
    <row r="196" spans="1:12" x14ac:dyDescent="0.2">
      <c r="A196" s="363">
        <v>193</v>
      </c>
      <c r="B196" s="348"/>
      <c r="C196" s="350"/>
      <c r="D196" s="351"/>
      <c r="E196" s="350"/>
      <c r="F196" s="352"/>
      <c r="G196" s="353"/>
      <c r="H196" s="353"/>
      <c r="I196" s="354"/>
      <c r="J196" s="353"/>
      <c r="K196" s="371"/>
      <c r="L196" s="70">
        <f t="shared" si="3"/>
        <v>0</v>
      </c>
    </row>
    <row r="197" spans="1:12" x14ac:dyDescent="0.2">
      <c r="A197" s="363">
        <v>194</v>
      </c>
      <c r="B197" s="348"/>
      <c r="C197" s="350"/>
      <c r="D197" s="351"/>
      <c r="E197" s="350"/>
      <c r="F197" s="352"/>
      <c r="G197" s="353"/>
      <c r="H197" s="353"/>
      <c r="I197" s="354"/>
      <c r="J197" s="353"/>
      <c r="K197" s="371"/>
      <c r="L197" s="70">
        <f t="shared" si="3"/>
        <v>0</v>
      </c>
    </row>
    <row r="198" spans="1:12" x14ac:dyDescent="0.2">
      <c r="A198" s="363">
        <v>195</v>
      </c>
      <c r="B198" s="348"/>
      <c r="C198" s="350"/>
      <c r="D198" s="351"/>
      <c r="E198" s="350"/>
      <c r="F198" s="352"/>
      <c r="G198" s="353"/>
      <c r="H198" s="353"/>
      <c r="I198" s="354"/>
      <c r="J198" s="353"/>
      <c r="K198" s="371"/>
      <c r="L198" s="70">
        <f t="shared" si="3"/>
        <v>0</v>
      </c>
    </row>
    <row r="199" spans="1:12" x14ac:dyDescent="0.2">
      <c r="A199" s="363">
        <v>196</v>
      </c>
      <c r="B199" s="348"/>
      <c r="C199" s="350"/>
      <c r="D199" s="351"/>
      <c r="E199" s="350"/>
      <c r="F199" s="352"/>
      <c r="G199" s="353"/>
      <c r="H199" s="353"/>
      <c r="I199" s="354"/>
      <c r="J199" s="353"/>
      <c r="K199" s="371"/>
      <c r="L199" s="70">
        <f t="shared" si="3"/>
        <v>0</v>
      </c>
    </row>
    <row r="200" spans="1:12" x14ac:dyDescent="0.2">
      <c r="A200" s="363">
        <v>197</v>
      </c>
      <c r="B200" s="348"/>
      <c r="C200" s="350"/>
      <c r="D200" s="351"/>
      <c r="E200" s="350"/>
      <c r="F200" s="352"/>
      <c r="G200" s="353"/>
      <c r="H200" s="353"/>
      <c r="I200" s="354"/>
      <c r="J200" s="353"/>
      <c r="K200" s="371"/>
      <c r="L200" s="70">
        <f t="shared" si="3"/>
        <v>0</v>
      </c>
    </row>
    <row r="201" spans="1:12" x14ac:dyDescent="0.2">
      <c r="A201" s="363">
        <v>198</v>
      </c>
      <c r="B201" s="348"/>
      <c r="C201" s="350"/>
      <c r="D201" s="351"/>
      <c r="E201" s="350"/>
      <c r="F201" s="352"/>
      <c r="G201" s="353"/>
      <c r="H201" s="353"/>
      <c r="I201" s="354"/>
      <c r="J201" s="353"/>
      <c r="K201" s="371"/>
      <c r="L201" s="70">
        <f t="shared" si="3"/>
        <v>0</v>
      </c>
    </row>
    <row r="202" spans="1:12" x14ac:dyDescent="0.2">
      <c r="A202" s="363">
        <v>199</v>
      </c>
      <c r="B202" s="348"/>
      <c r="C202" s="350"/>
      <c r="D202" s="351"/>
      <c r="E202" s="350"/>
      <c r="F202" s="352"/>
      <c r="G202" s="353"/>
      <c r="H202" s="353"/>
      <c r="I202" s="354"/>
      <c r="J202" s="353"/>
      <c r="K202" s="371"/>
      <c r="L202" s="70">
        <f t="shared" si="3"/>
        <v>0</v>
      </c>
    </row>
    <row r="203" spans="1:12" x14ac:dyDescent="0.2">
      <c r="A203" s="363">
        <v>200</v>
      </c>
      <c r="B203" s="348"/>
      <c r="C203" s="350"/>
      <c r="D203" s="351"/>
      <c r="E203" s="350"/>
      <c r="F203" s="352"/>
      <c r="G203" s="353"/>
      <c r="H203" s="353"/>
      <c r="I203" s="354"/>
      <c r="J203" s="353"/>
      <c r="K203" s="371"/>
      <c r="L203" s="70">
        <f t="shared" si="3"/>
        <v>0</v>
      </c>
    </row>
    <row r="204" spans="1:12" x14ac:dyDescent="0.2">
      <c r="A204" s="363">
        <v>201</v>
      </c>
      <c r="B204" s="348"/>
      <c r="C204" s="350"/>
      <c r="D204" s="351"/>
      <c r="E204" s="350"/>
      <c r="F204" s="352"/>
      <c r="G204" s="353"/>
      <c r="H204" s="353"/>
      <c r="I204" s="354"/>
      <c r="J204" s="353"/>
      <c r="K204" s="371"/>
      <c r="L204" s="70">
        <f t="shared" si="3"/>
        <v>0</v>
      </c>
    </row>
    <row r="205" spans="1:12" x14ac:dyDescent="0.2">
      <c r="A205" s="363">
        <v>202</v>
      </c>
      <c r="B205" s="348"/>
      <c r="C205" s="350"/>
      <c r="D205" s="351"/>
      <c r="E205" s="350"/>
      <c r="F205" s="352"/>
      <c r="G205" s="353"/>
      <c r="H205" s="353"/>
      <c r="I205" s="354"/>
      <c r="J205" s="353"/>
      <c r="K205" s="371"/>
      <c r="L205" s="70">
        <f t="shared" ref="L205:L268" si="4">IF(B205=0,0,MONTH(B205)-$L$1+1)</f>
        <v>0</v>
      </c>
    </row>
    <row r="206" spans="1:12" x14ac:dyDescent="0.2">
      <c r="A206" s="363">
        <v>203</v>
      </c>
      <c r="B206" s="348"/>
      <c r="C206" s="350"/>
      <c r="D206" s="351"/>
      <c r="E206" s="350"/>
      <c r="F206" s="352"/>
      <c r="G206" s="353"/>
      <c r="H206" s="353"/>
      <c r="I206" s="354"/>
      <c r="J206" s="353"/>
      <c r="K206" s="371"/>
      <c r="L206" s="70">
        <f t="shared" si="4"/>
        <v>0</v>
      </c>
    </row>
    <row r="207" spans="1:12" x14ac:dyDescent="0.2">
      <c r="A207" s="363">
        <v>204</v>
      </c>
      <c r="B207" s="348"/>
      <c r="C207" s="350"/>
      <c r="D207" s="351"/>
      <c r="E207" s="350"/>
      <c r="F207" s="352"/>
      <c r="G207" s="353"/>
      <c r="H207" s="353"/>
      <c r="I207" s="354"/>
      <c r="J207" s="353"/>
      <c r="K207" s="371"/>
      <c r="L207" s="70">
        <f t="shared" si="4"/>
        <v>0</v>
      </c>
    </row>
    <row r="208" spans="1:12" x14ac:dyDescent="0.2">
      <c r="A208" s="363">
        <v>205</v>
      </c>
      <c r="B208" s="348"/>
      <c r="C208" s="350"/>
      <c r="D208" s="351"/>
      <c r="E208" s="350"/>
      <c r="F208" s="352"/>
      <c r="G208" s="353"/>
      <c r="H208" s="353"/>
      <c r="I208" s="354"/>
      <c r="J208" s="353"/>
      <c r="K208" s="371"/>
      <c r="L208" s="70">
        <f t="shared" si="4"/>
        <v>0</v>
      </c>
    </row>
    <row r="209" spans="1:12" x14ac:dyDescent="0.2">
      <c r="A209" s="363">
        <v>206</v>
      </c>
      <c r="B209" s="348"/>
      <c r="C209" s="350"/>
      <c r="D209" s="351"/>
      <c r="E209" s="350"/>
      <c r="F209" s="352"/>
      <c r="G209" s="353"/>
      <c r="H209" s="353"/>
      <c r="I209" s="354"/>
      <c r="J209" s="353"/>
      <c r="K209" s="371"/>
      <c r="L209" s="70">
        <f t="shared" si="4"/>
        <v>0</v>
      </c>
    </row>
    <row r="210" spans="1:12" x14ac:dyDescent="0.2">
      <c r="A210" s="363">
        <v>207</v>
      </c>
      <c r="B210" s="348"/>
      <c r="C210" s="350"/>
      <c r="D210" s="351"/>
      <c r="E210" s="350"/>
      <c r="F210" s="352"/>
      <c r="G210" s="353"/>
      <c r="H210" s="353"/>
      <c r="I210" s="354"/>
      <c r="J210" s="353"/>
      <c r="K210" s="371"/>
      <c r="L210" s="70">
        <f t="shared" si="4"/>
        <v>0</v>
      </c>
    </row>
    <row r="211" spans="1:12" x14ac:dyDescent="0.2">
      <c r="A211" s="363">
        <v>208</v>
      </c>
      <c r="B211" s="348"/>
      <c r="C211" s="350"/>
      <c r="D211" s="351"/>
      <c r="E211" s="350"/>
      <c r="F211" s="352"/>
      <c r="G211" s="353"/>
      <c r="H211" s="353"/>
      <c r="I211" s="354"/>
      <c r="J211" s="353"/>
      <c r="K211" s="371"/>
      <c r="L211" s="70">
        <f t="shared" si="4"/>
        <v>0</v>
      </c>
    </row>
    <row r="212" spans="1:12" x14ac:dyDescent="0.2">
      <c r="A212" s="363">
        <v>209</v>
      </c>
      <c r="B212" s="348"/>
      <c r="C212" s="350"/>
      <c r="D212" s="351"/>
      <c r="E212" s="350"/>
      <c r="F212" s="352"/>
      <c r="G212" s="353"/>
      <c r="H212" s="353"/>
      <c r="I212" s="354"/>
      <c r="J212" s="353"/>
      <c r="K212" s="371"/>
      <c r="L212" s="70">
        <f t="shared" si="4"/>
        <v>0</v>
      </c>
    </row>
    <row r="213" spans="1:12" x14ac:dyDescent="0.2">
      <c r="A213" s="363">
        <v>210</v>
      </c>
      <c r="B213" s="348"/>
      <c r="C213" s="350"/>
      <c r="D213" s="351"/>
      <c r="E213" s="350"/>
      <c r="F213" s="352"/>
      <c r="G213" s="353"/>
      <c r="H213" s="353"/>
      <c r="I213" s="354"/>
      <c r="J213" s="353"/>
      <c r="K213" s="371"/>
      <c r="L213" s="70">
        <f t="shared" si="4"/>
        <v>0</v>
      </c>
    </row>
    <row r="214" spans="1:12" x14ac:dyDescent="0.2">
      <c r="A214" s="363">
        <v>211</v>
      </c>
      <c r="B214" s="348"/>
      <c r="C214" s="350"/>
      <c r="D214" s="351"/>
      <c r="E214" s="350"/>
      <c r="F214" s="352"/>
      <c r="G214" s="353"/>
      <c r="H214" s="353"/>
      <c r="I214" s="354"/>
      <c r="J214" s="353"/>
      <c r="K214" s="371"/>
      <c r="L214" s="70">
        <f t="shared" si="4"/>
        <v>0</v>
      </c>
    </row>
    <row r="215" spans="1:12" x14ac:dyDescent="0.2">
      <c r="A215" s="363">
        <v>212</v>
      </c>
      <c r="B215" s="348"/>
      <c r="C215" s="350"/>
      <c r="D215" s="351"/>
      <c r="E215" s="350"/>
      <c r="F215" s="352"/>
      <c r="G215" s="353"/>
      <c r="H215" s="353"/>
      <c r="I215" s="354"/>
      <c r="J215" s="353"/>
      <c r="K215" s="371"/>
      <c r="L215" s="70">
        <f t="shared" si="4"/>
        <v>0</v>
      </c>
    </row>
    <row r="216" spans="1:12" x14ac:dyDescent="0.2">
      <c r="A216" s="363">
        <v>213</v>
      </c>
      <c r="B216" s="348"/>
      <c r="C216" s="350"/>
      <c r="D216" s="351"/>
      <c r="E216" s="350"/>
      <c r="F216" s="352"/>
      <c r="G216" s="353"/>
      <c r="H216" s="353"/>
      <c r="I216" s="354"/>
      <c r="J216" s="353"/>
      <c r="K216" s="371"/>
      <c r="L216" s="70">
        <f t="shared" si="4"/>
        <v>0</v>
      </c>
    </row>
    <row r="217" spans="1:12" x14ac:dyDescent="0.2">
      <c r="A217" s="363">
        <v>214</v>
      </c>
      <c r="B217" s="348"/>
      <c r="C217" s="350"/>
      <c r="D217" s="351"/>
      <c r="E217" s="350"/>
      <c r="F217" s="352"/>
      <c r="G217" s="353"/>
      <c r="H217" s="353"/>
      <c r="I217" s="354"/>
      <c r="J217" s="353"/>
      <c r="K217" s="371"/>
      <c r="L217" s="70">
        <f t="shared" si="4"/>
        <v>0</v>
      </c>
    </row>
    <row r="218" spans="1:12" x14ac:dyDescent="0.2">
      <c r="A218" s="363">
        <v>215</v>
      </c>
      <c r="B218" s="348"/>
      <c r="C218" s="350"/>
      <c r="D218" s="351"/>
      <c r="E218" s="350"/>
      <c r="F218" s="352"/>
      <c r="G218" s="353"/>
      <c r="H218" s="353"/>
      <c r="I218" s="354"/>
      <c r="J218" s="353"/>
      <c r="K218" s="371"/>
      <c r="L218" s="70">
        <f t="shared" si="4"/>
        <v>0</v>
      </c>
    </row>
    <row r="219" spans="1:12" x14ac:dyDescent="0.2">
      <c r="A219" s="363">
        <v>216</v>
      </c>
      <c r="B219" s="348"/>
      <c r="C219" s="350"/>
      <c r="D219" s="351"/>
      <c r="E219" s="350"/>
      <c r="F219" s="352"/>
      <c r="G219" s="353"/>
      <c r="H219" s="353"/>
      <c r="I219" s="354"/>
      <c r="J219" s="353"/>
      <c r="K219" s="371"/>
      <c r="L219" s="70">
        <f t="shared" si="4"/>
        <v>0</v>
      </c>
    </row>
    <row r="220" spans="1:12" x14ac:dyDescent="0.2">
      <c r="A220" s="363">
        <v>217</v>
      </c>
      <c r="B220" s="348"/>
      <c r="C220" s="350"/>
      <c r="D220" s="351"/>
      <c r="E220" s="350"/>
      <c r="F220" s="352"/>
      <c r="G220" s="353"/>
      <c r="H220" s="353"/>
      <c r="I220" s="354"/>
      <c r="J220" s="353"/>
      <c r="K220" s="371"/>
      <c r="L220" s="70">
        <f t="shared" si="4"/>
        <v>0</v>
      </c>
    </row>
    <row r="221" spans="1:12" x14ac:dyDescent="0.2">
      <c r="A221" s="363">
        <v>218</v>
      </c>
      <c r="B221" s="348"/>
      <c r="C221" s="350"/>
      <c r="D221" s="351"/>
      <c r="E221" s="350"/>
      <c r="F221" s="352"/>
      <c r="G221" s="353"/>
      <c r="H221" s="353"/>
      <c r="I221" s="354"/>
      <c r="J221" s="353"/>
      <c r="K221" s="371"/>
      <c r="L221" s="70">
        <f t="shared" si="4"/>
        <v>0</v>
      </c>
    </row>
    <row r="222" spans="1:12" x14ac:dyDescent="0.2">
      <c r="A222" s="363">
        <v>219</v>
      </c>
      <c r="B222" s="348"/>
      <c r="C222" s="350"/>
      <c r="D222" s="351"/>
      <c r="E222" s="350"/>
      <c r="F222" s="352"/>
      <c r="G222" s="353"/>
      <c r="H222" s="353"/>
      <c r="I222" s="354"/>
      <c r="J222" s="353"/>
      <c r="K222" s="371"/>
      <c r="L222" s="70">
        <f t="shared" si="4"/>
        <v>0</v>
      </c>
    </row>
    <row r="223" spans="1:12" x14ac:dyDescent="0.2">
      <c r="A223" s="363">
        <v>220</v>
      </c>
      <c r="B223" s="348"/>
      <c r="C223" s="350"/>
      <c r="D223" s="351"/>
      <c r="E223" s="350"/>
      <c r="F223" s="352"/>
      <c r="G223" s="353"/>
      <c r="H223" s="353"/>
      <c r="I223" s="354"/>
      <c r="J223" s="353"/>
      <c r="K223" s="371"/>
      <c r="L223" s="70">
        <f t="shared" si="4"/>
        <v>0</v>
      </c>
    </row>
    <row r="224" spans="1:12" x14ac:dyDescent="0.2">
      <c r="A224" s="363">
        <v>221</v>
      </c>
      <c r="B224" s="348"/>
      <c r="C224" s="350"/>
      <c r="D224" s="351"/>
      <c r="E224" s="350"/>
      <c r="F224" s="352"/>
      <c r="G224" s="353"/>
      <c r="H224" s="353"/>
      <c r="I224" s="354"/>
      <c r="J224" s="353"/>
      <c r="K224" s="371"/>
      <c r="L224" s="70">
        <f t="shared" si="4"/>
        <v>0</v>
      </c>
    </row>
    <row r="225" spans="1:12" x14ac:dyDescent="0.2">
      <c r="A225" s="363">
        <v>222</v>
      </c>
      <c r="B225" s="348"/>
      <c r="C225" s="350"/>
      <c r="D225" s="351"/>
      <c r="E225" s="350"/>
      <c r="F225" s="352"/>
      <c r="G225" s="353"/>
      <c r="H225" s="353"/>
      <c r="I225" s="354"/>
      <c r="J225" s="353"/>
      <c r="K225" s="371"/>
      <c r="L225" s="70">
        <f t="shared" si="4"/>
        <v>0</v>
      </c>
    </row>
    <row r="226" spans="1:12" x14ac:dyDescent="0.2">
      <c r="A226" s="363">
        <v>223</v>
      </c>
      <c r="B226" s="348"/>
      <c r="C226" s="350"/>
      <c r="D226" s="351"/>
      <c r="E226" s="350"/>
      <c r="F226" s="352"/>
      <c r="G226" s="353"/>
      <c r="H226" s="353"/>
      <c r="I226" s="354"/>
      <c r="J226" s="353"/>
      <c r="K226" s="371"/>
      <c r="L226" s="70">
        <f t="shared" si="4"/>
        <v>0</v>
      </c>
    </row>
    <row r="227" spans="1:12" x14ac:dyDescent="0.2">
      <c r="A227" s="363">
        <v>224</v>
      </c>
      <c r="B227" s="348"/>
      <c r="C227" s="350"/>
      <c r="D227" s="351"/>
      <c r="E227" s="350"/>
      <c r="F227" s="352"/>
      <c r="G227" s="353"/>
      <c r="H227" s="353"/>
      <c r="I227" s="354"/>
      <c r="J227" s="353"/>
      <c r="K227" s="371"/>
      <c r="L227" s="70">
        <f t="shared" si="4"/>
        <v>0</v>
      </c>
    </row>
    <row r="228" spans="1:12" x14ac:dyDescent="0.2">
      <c r="A228" s="363">
        <v>225</v>
      </c>
      <c r="B228" s="348"/>
      <c r="C228" s="350"/>
      <c r="D228" s="351"/>
      <c r="E228" s="350"/>
      <c r="F228" s="352"/>
      <c r="G228" s="353"/>
      <c r="H228" s="353"/>
      <c r="I228" s="354"/>
      <c r="J228" s="353"/>
      <c r="K228" s="371"/>
      <c r="L228" s="70">
        <f t="shared" si="4"/>
        <v>0</v>
      </c>
    </row>
    <row r="229" spans="1:12" x14ac:dyDescent="0.2">
      <c r="A229" s="363">
        <v>226</v>
      </c>
      <c r="B229" s="348"/>
      <c r="C229" s="350"/>
      <c r="D229" s="351"/>
      <c r="E229" s="350"/>
      <c r="F229" s="352"/>
      <c r="G229" s="353"/>
      <c r="H229" s="353"/>
      <c r="I229" s="354"/>
      <c r="J229" s="353"/>
      <c r="K229" s="371"/>
      <c r="L229" s="70">
        <f t="shared" si="4"/>
        <v>0</v>
      </c>
    </row>
    <row r="230" spans="1:12" x14ac:dyDescent="0.2">
      <c r="A230" s="363">
        <v>227</v>
      </c>
      <c r="B230" s="348"/>
      <c r="C230" s="350"/>
      <c r="D230" s="351"/>
      <c r="E230" s="350"/>
      <c r="F230" s="352"/>
      <c r="G230" s="353"/>
      <c r="H230" s="353"/>
      <c r="I230" s="354"/>
      <c r="J230" s="353"/>
      <c r="K230" s="371"/>
      <c r="L230" s="70">
        <f t="shared" si="4"/>
        <v>0</v>
      </c>
    </row>
    <row r="231" spans="1:12" x14ac:dyDescent="0.2">
      <c r="A231" s="363">
        <v>228</v>
      </c>
      <c r="B231" s="348"/>
      <c r="C231" s="350"/>
      <c r="D231" s="351"/>
      <c r="E231" s="350"/>
      <c r="F231" s="352"/>
      <c r="G231" s="353"/>
      <c r="H231" s="353"/>
      <c r="I231" s="354"/>
      <c r="J231" s="353"/>
      <c r="K231" s="371"/>
      <c r="L231" s="70">
        <f t="shared" si="4"/>
        <v>0</v>
      </c>
    </row>
    <row r="232" spans="1:12" x14ac:dyDescent="0.2">
      <c r="A232" s="363">
        <v>229</v>
      </c>
      <c r="B232" s="348"/>
      <c r="C232" s="350"/>
      <c r="D232" s="351"/>
      <c r="E232" s="350"/>
      <c r="F232" s="352"/>
      <c r="G232" s="353"/>
      <c r="H232" s="353"/>
      <c r="I232" s="354"/>
      <c r="J232" s="353"/>
      <c r="K232" s="371"/>
      <c r="L232" s="70">
        <f t="shared" si="4"/>
        <v>0</v>
      </c>
    </row>
    <row r="233" spans="1:12" x14ac:dyDescent="0.2">
      <c r="A233" s="363">
        <v>230</v>
      </c>
      <c r="B233" s="348"/>
      <c r="C233" s="350"/>
      <c r="D233" s="351"/>
      <c r="E233" s="350"/>
      <c r="F233" s="352"/>
      <c r="G233" s="353"/>
      <c r="H233" s="353"/>
      <c r="I233" s="354"/>
      <c r="J233" s="353"/>
      <c r="K233" s="371"/>
      <c r="L233" s="70">
        <f t="shared" si="4"/>
        <v>0</v>
      </c>
    </row>
    <row r="234" spans="1:12" x14ac:dyDescent="0.2">
      <c r="A234" s="363">
        <v>231</v>
      </c>
      <c r="B234" s="348"/>
      <c r="C234" s="350"/>
      <c r="D234" s="351"/>
      <c r="E234" s="350"/>
      <c r="F234" s="352"/>
      <c r="G234" s="353"/>
      <c r="H234" s="353"/>
      <c r="I234" s="354"/>
      <c r="J234" s="353"/>
      <c r="K234" s="371"/>
      <c r="L234" s="70">
        <f t="shared" si="4"/>
        <v>0</v>
      </c>
    </row>
    <row r="235" spans="1:12" x14ac:dyDescent="0.2">
      <c r="A235" s="363">
        <v>232</v>
      </c>
      <c r="B235" s="348"/>
      <c r="C235" s="350"/>
      <c r="D235" s="351"/>
      <c r="E235" s="350"/>
      <c r="F235" s="352"/>
      <c r="G235" s="353"/>
      <c r="H235" s="353"/>
      <c r="I235" s="354"/>
      <c r="J235" s="353"/>
      <c r="K235" s="371"/>
      <c r="L235" s="70">
        <f t="shared" si="4"/>
        <v>0</v>
      </c>
    </row>
    <row r="236" spans="1:12" x14ac:dyDescent="0.2">
      <c r="A236" s="363">
        <v>233</v>
      </c>
      <c r="B236" s="348"/>
      <c r="C236" s="350"/>
      <c r="D236" s="351"/>
      <c r="E236" s="350"/>
      <c r="F236" s="352"/>
      <c r="G236" s="353"/>
      <c r="H236" s="353"/>
      <c r="I236" s="354"/>
      <c r="J236" s="353"/>
      <c r="K236" s="371"/>
      <c r="L236" s="70">
        <f t="shared" si="4"/>
        <v>0</v>
      </c>
    </row>
    <row r="237" spans="1:12" x14ac:dyDescent="0.2">
      <c r="A237" s="363">
        <v>234</v>
      </c>
      <c r="B237" s="348"/>
      <c r="C237" s="350"/>
      <c r="D237" s="351"/>
      <c r="E237" s="350"/>
      <c r="F237" s="352"/>
      <c r="G237" s="353"/>
      <c r="H237" s="353"/>
      <c r="I237" s="354"/>
      <c r="J237" s="353"/>
      <c r="K237" s="371"/>
      <c r="L237" s="70">
        <f t="shared" si="4"/>
        <v>0</v>
      </c>
    </row>
    <row r="238" spans="1:12" x14ac:dyDescent="0.2">
      <c r="A238" s="363">
        <v>235</v>
      </c>
      <c r="B238" s="348"/>
      <c r="C238" s="350"/>
      <c r="D238" s="351"/>
      <c r="E238" s="350"/>
      <c r="F238" s="352"/>
      <c r="G238" s="353"/>
      <c r="H238" s="353"/>
      <c r="I238" s="354"/>
      <c r="J238" s="353"/>
      <c r="K238" s="371"/>
      <c r="L238" s="70">
        <f t="shared" si="4"/>
        <v>0</v>
      </c>
    </row>
    <row r="239" spans="1:12" x14ac:dyDescent="0.2">
      <c r="A239" s="363">
        <v>236</v>
      </c>
      <c r="B239" s="348"/>
      <c r="C239" s="350"/>
      <c r="D239" s="351"/>
      <c r="E239" s="350"/>
      <c r="F239" s="352"/>
      <c r="G239" s="353"/>
      <c r="H239" s="353"/>
      <c r="I239" s="354"/>
      <c r="J239" s="353"/>
      <c r="K239" s="371"/>
      <c r="L239" s="70">
        <f t="shared" si="4"/>
        <v>0</v>
      </c>
    </row>
    <row r="240" spans="1:12" x14ac:dyDescent="0.2">
      <c r="A240" s="363">
        <v>237</v>
      </c>
      <c r="B240" s="348"/>
      <c r="C240" s="350"/>
      <c r="D240" s="351"/>
      <c r="E240" s="350"/>
      <c r="F240" s="352"/>
      <c r="G240" s="353"/>
      <c r="H240" s="353"/>
      <c r="I240" s="354"/>
      <c r="J240" s="353"/>
      <c r="K240" s="371"/>
      <c r="L240" s="70">
        <f t="shared" si="4"/>
        <v>0</v>
      </c>
    </row>
    <row r="241" spans="1:12" x14ac:dyDescent="0.2">
      <c r="A241" s="363">
        <v>238</v>
      </c>
      <c r="B241" s="348"/>
      <c r="C241" s="350"/>
      <c r="D241" s="351"/>
      <c r="E241" s="350"/>
      <c r="F241" s="352"/>
      <c r="G241" s="353"/>
      <c r="H241" s="353"/>
      <c r="I241" s="354"/>
      <c r="J241" s="353"/>
      <c r="K241" s="371"/>
      <c r="L241" s="70">
        <f t="shared" si="4"/>
        <v>0</v>
      </c>
    </row>
    <row r="242" spans="1:12" x14ac:dyDescent="0.2">
      <c r="A242" s="363">
        <v>239</v>
      </c>
      <c r="B242" s="348"/>
      <c r="C242" s="350"/>
      <c r="D242" s="351"/>
      <c r="E242" s="350"/>
      <c r="F242" s="352"/>
      <c r="G242" s="353"/>
      <c r="H242" s="353"/>
      <c r="I242" s="354"/>
      <c r="J242" s="353"/>
      <c r="K242" s="371"/>
      <c r="L242" s="70">
        <f t="shared" si="4"/>
        <v>0</v>
      </c>
    </row>
    <row r="243" spans="1:12" x14ac:dyDescent="0.2">
      <c r="A243" s="363">
        <v>240</v>
      </c>
      <c r="B243" s="348"/>
      <c r="C243" s="350"/>
      <c r="D243" s="351"/>
      <c r="E243" s="350"/>
      <c r="F243" s="352"/>
      <c r="G243" s="353"/>
      <c r="H243" s="353"/>
      <c r="I243" s="354"/>
      <c r="J243" s="353"/>
      <c r="K243" s="371"/>
      <c r="L243" s="70">
        <f t="shared" si="4"/>
        <v>0</v>
      </c>
    </row>
    <row r="244" spans="1:12" x14ac:dyDescent="0.2">
      <c r="A244" s="363">
        <v>241</v>
      </c>
      <c r="B244" s="348"/>
      <c r="C244" s="350"/>
      <c r="D244" s="351"/>
      <c r="E244" s="350"/>
      <c r="F244" s="352"/>
      <c r="G244" s="353"/>
      <c r="H244" s="353"/>
      <c r="I244" s="354"/>
      <c r="J244" s="353"/>
      <c r="K244" s="371"/>
      <c r="L244" s="70">
        <f t="shared" si="4"/>
        <v>0</v>
      </c>
    </row>
    <row r="245" spans="1:12" x14ac:dyDescent="0.2">
      <c r="A245" s="363">
        <v>242</v>
      </c>
      <c r="B245" s="348"/>
      <c r="C245" s="350"/>
      <c r="D245" s="351"/>
      <c r="E245" s="350"/>
      <c r="F245" s="352"/>
      <c r="G245" s="353"/>
      <c r="H245" s="353"/>
      <c r="I245" s="354"/>
      <c r="J245" s="353"/>
      <c r="K245" s="371"/>
      <c r="L245" s="70">
        <f t="shared" si="4"/>
        <v>0</v>
      </c>
    </row>
    <row r="246" spans="1:12" x14ac:dyDescent="0.2">
      <c r="A246" s="363">
        <v>243</v>
      </c>
      <c r="B246" s="348"/>
      <c r="C246" s="350"/>
      <c r="D246" s="351"/>
      <c r="E246" s="350"/>
      <c r="F246" s="352"/>
      <c r="G246" s="353"/>
      <c r="H246" s="353"/>
      <c r="I246" s="354"/>
      <c r="J246" s="353"/>
      <c r="K246" s="371"/>
      <c r="L246" s="70">
        <f t="shared" si="4"/>
        <v>0</v>
      </c>
    </row>
    <row r="247" spans="1:12" x14ac:dyDescent="0.2">
      <c r="A247" s="363">
        <v>244</v>
      </c>
      <c r="B247" s="348"/>
      <c r="C247" s="350"/>
      <c r="D247" s="351"/>
      <c r="E247" s="350"/>
      <c r="F247" s="352"/>
      <c r="G247" s="353"/>
      <c r="H247" s="353"/>
      <c r="I247" s="354"/>
      <c r="J247" s="353"/>
      <c r="K247" s="371"/>
      <c r="L247" s="70">
        <f t="shared" si="4"/>
        <v>0</v>
      </c>
    </row>
    <row r="248" spans="1:12" x14ac:dyDescent="0.2">
      <c r="A248" s="363">
        <v>245</v>
      </c>
      <c r="B248" s="348"/>
      <c r="C248" s="350"/>
      <c r="D248" s="351"/>
      <c r="E248" s="350"/>
      <c r="F248" s="352"/>
      <c r="G248" s="353"/>
      <c r="H248" s="353"/>
      <c r="I248" s="354"/>
      <c r="J248" s="353"/>
      <c r="K248" s="371"/>
      <c r="L248" s="70">
        <f t="shared" si="4"/>
        <v>0</v>
      </c>
    </row>
    <row r="249" spans="1:12" x14ac:dyDescent="0.2">
      <c r="A249" s="363">
        <v>246</v>
      </c>
      <c r="B249" s="348"/>
      <c r="C249" s="350"/>
      <c r="D249" s="351"/>
      <c r="E249" s="350"/>
      <c r="F249" s="352"/>
      <c r="G249" s="353"/>
      <c r="H249" s="353"/>
      <c r="I249" s="354"/>
      <c r="J249" s="353"/>
      <c r="K249" s="371"/>
      <c r="L249" s="70">
        <f t="shared" si="4"/>
        <v>0</v>
      </c>
    </row>
    <row r="250" spans="1:12" x14ac:dyDescent="0.2">
      <c r="A250" s="363">
        <v>247</v>
      </c>
      <c r="B250" s="348"/>
      <c r="C250" s="350"/>
      <c r="D250" s="351"/>
      <c r="E250" s="350"/>
      <c r="F250" s="352"/>
      <c r="G250" s="353"/>
      <c r="H250" s="353"/>
      <c r="I250" s="354"/>
      <c r="J250" s="353"/>
      <c r="K250" s="371"/>
      <c r="L250" s="70">
        <f t="shared" si="4"/>
        <v>0</v>
      </c>
    </row>
    <row r="251" spans="1:12" x14ac:dyDescent="0.2">
      <c r="A251" s="363">
        <v>248</v>
      </c>
      <c r="B251" s="348"/>
      <c r="C251" s="350"/>
      <c r="D251" s="351"/>
      <c r="E251" s="350"/>
      <c r="F251" s="352"/>
      <c r="G251" s="353"/>
      <c r="H251" s="353"/>
      <c r="I251" s="354"/>
      <c r="J251" s="353"/>
      <c r="K251" s="371"/>
      <c r="L251" s="70">
        <f t="shared" si="4"/>
        <v>0</v>
      </c>
    </row>
    <row r="252" spans="1:12" x14ac:dyDescent="0.2">
      <c r="A252" s="363">
        <v>249</v>
      </c>
      <c r="B252" s="348"/>
      <c r="C252" s="350"/>
      <c r="D252" s="351"/>
      <c r="E252" s="350"/>
      <c r="F252" s="352"/>
      <c r="G252" s="353"/>
      <c r="H252" s="353"/>
      <c r="I252" s="354"/>
      <c r="J252" s="353"/>
      <c r="K252" s="371"/>
      <c r="L252" s="70">
        <f t="shared" si="4"/>
        <v>0</v>
      </c>
    </row>
    <row r="253" spans="1:12" x14ac:dyDescent="0.2">
      <c r="A253" s="363">
        <v>250</v>
      </c>
      <c r="B253" s="348"/>
      <c r="C253" s="350"/>
      <c r="D253" s="351"/>
      <c r="E253" s="350"/>
      <c r="F253" s="352"/>
      <c r="G253" s="353"/>
      <c r="H253" s="353"/>
      <c r="I253" s="354"/>
      <c r="J253" s="353"/>
      <c r="K253" s="371"/>
      <c r="L253" s="70">
        <f t="shared" si="4"/>
        <v>0</v>
      </c>
    </row>
    <row r="254" spans="1:12" x14ac:dyDescent="0.2">
      <c r="A254" s="363">
        <v>251</v>
      </c>
      <c r="B254" s="348"/>
      <c r="C254" s="350"/>
      <c r="D254" s="351"/>
      <c r="E254" s="350"/>
      <c r="F254" s="352"/>
      <c r="G254" s="353"/>
      <c r="H254" s="353"/>
      <c r="I254" s="354"/>
      <c r="J254" s="353"/>
      <c r="K254" s="371"/>
      <c r="L254" s="70">
        <f t="shared" si="4"/>
        <v>0</v>
      </c>
    </row>
    <row r="255" spans="1:12" x14ac:dyDescent="0.2">
      <c r="A255" s="363">
        <v>252</v>
      </c>
      <c r="B255" s="348"/>
      <c r="C255" s="350"/>
      <c r="D255" s="351"/>
      <c r="E255" s="350"/>
      <c r="F255" s="352"/>
      <c r="G255" s="353"/>
      <c r="H255" s="353"/>
      <c r="I255" s="354"/>
      <c r="J255" s="353"/>
      <c r="K255" s="371"/>
      <c r="L255" s="70">
        <f t="shared" si="4"/>
        <v>0</v>
      </c>
    </row>
    <row r="256" spans="1:12" x14ac:dyDescent="0.2">
      <c r="A256" s="363">
        <v>253</v>
      </c>
      <c r="B256" s="348"/>
      <c r="C256" s="350"/>
      <c r="D256" s="351"/>
      <c r="E256" s="350"/>
      <c r="F256" s="352"/>
      <c r="G256" s="353"/>
      <c r="H256" s="353"/>
      <c r="I256" s="354"/>
      <c r="J256" s="353"/>
      <c r="K256" s="371"/>
      <c r="L256" s="70">
        <f t="shared" si="4"/>
        <v>0</v>
      </c>
    </row>
    <row r="257" spans="1:12" x14ac:dyDescent="0.2">
      <c r="A257" s="363">
        <v>254</v>
      </c>
      <c r="B257" s="348"/>
      <c r="C257" s="350"/>
      <c r="D257" s="351"/>
      <c r="E257" s="350"/>
      <c r="F257" s="352"/>
      <c r="G257" s="353"/>
      <c r="H257" s="353"/>
      <c r="I257" s="354"/>
      <c r="J257" s="353"/>
      <c r="K257" s="371"/>
      <c r="L257" s="70">
        <f t="shared" si="4"/>
        <v>0</v>
      </c>
    </row>
    <row r="258" spans="1:12" x14ac:dyDescent="0.2">
      <c r="A258" s="363">
        <v>255</v>
      </c>
      <c r="B258" s="348"/>
      <c r="C258" s="350"/>
      <c r="D258" s="351"/>
      <c r="E258" s="350"/>
      <c r="F258" s="352"/>
      <c r="G258" s="353"/>
      <c r="H258" s="353"/>
      <c r="I258" s="354"/>
      <c r="J258" s="353"/>
      <c r="K258" s="371"/>
      <c r="L258" s="70">
        <f t="shared" si="4"/>
        <v>0</v>
      </c>
    </row>
    <row r="259" spans="1:12" x14ac:dyDescent="0.2">
      <c r="A259" s="363">
        <v>256</v>
      </c>
      <c r="B259" s="348"/>
      <c r="C259" s="350"/>
      <c r="D259" s="351"/>
      <c r="E259" s="350"/>
      <c r="F259" s="352"/>
      <c r="G259" s="353"/>
      <c r="H259" s="353"/>
      <c r="I259" s="354"/>
      <c r="J259" s="353"/>
      <c r="K259" s="371"/>
      <c r="L259" s="70">
        <f t="shared" si="4"/>
        <v>0</v>
      </c>
    </row>
    <row r="260" spans="1:12" x14ac:dyDescent="0.2">
      <c r="A260" s="363">
        <v>257</v>
      </c>
      <c r="B260" s="348"/>
      <c r="C260" s="350"/>
      <c r="D260" s="351"/>
      <c r="E260" s="350"/>
      <c r="F260" s="352"/>
      <c r="G260" s="353"/>
      <c r="H260" s="353"/>
      <c r="I260" s="354"/>
      <c r="J260" s="353"/>
      <c r="K260" s="371"/>
      <c r="L260" s="70">
        <f t="shared" si="4"/>
        <v>0</v>
      </c>
    </row>
    <row r="261" spans="1:12" x14ac:dyDescent="0.2">
      <c r="A261" s="363">
        <v>258</v>
      </c>
      <c r="B261" s="348"/>
      <c r="C261" s="350"/>
      <c r="D261" s="351"/>
      <c r="E261" s="350"/>
      <c r="F261" s="352"/>
      <c r="G261" s="353"/>
      <c r="H261" s="353"/>
      <c r="I261" s="354"/>
      <c r="J261" s="353"/>
      <c r="K261" s="371"/>
      <c r="L261" s="70">
        <f t="shared" si="4"/>
        <v>0</v>
      </c>
    </row>
    <row r="262" spans="1:12" x14ac:dyDescent="0.2">
      <c r="A262" s="363">
        <v>259</v>
      </c>
      <c r="B262" s="348"/>
      <c r="C262" s="350"/>
      <c r="D262" s="351"/>
      <c r="E262" s="350"/>
      <c r="F262" s="352"/>
      <c r="G262" s="353"/>
      <c r="H262" s="353"/>
      <c r="I262" s="354"/>
      <c r="J262" s="353"/>
      <c r="K262" s="371"/>
      <c r="L262" s="70">
        <f t="shared" si="4"/>
        <v>0</v>
      </c>
    </row>
    <row r="263" spans="1:12" x14ac:dyDescent="0.2">
      <c r="A263" s="363">
        <v>260</v>
      </c>
      <c r="B263" s="348"/>
      <c r="C263" s="350"/>
      <c r="D263" s="351"/>
      <c r="E263" s="350"/>
      <c r="F263" s="352"/>
      <c r="G263" s="353"/>
      <c r="H263" s="353"/>
      <c r="I263" s="354"/>
      <c r="J263" s="353"/>
      <c r="K263" s="371"/>
      <c r="L263" s="70">
        <f t="shared" si="4"/>
        <v>0</v>
      </c>
    </row>
    <row r="264" spans="1:12" x14ac:dyDescent="0.2">
      <c r="A264" s="363">
        <v>261</v>
      </c>
      <c r="B264" s="348"/>
      <c r="C264" s="350"/>
      <c r="D264" s="351"/>
      <c r="E264" s="350"/>
      <c r="F264" s="352"/>
      <c r="G264" s="353"/>
      <c r="H264" s="353"/>
      <c r="I264" s="354"/>
      <c r="J264" s="353"/>
      <c r="K264" s="371"/>
      <c r="L264" s="70">
        <f t="shared" si="4"/>
        <v>0</v>
      </c>
    </row>
    <row r="265" spans="1:12" x14ac:dyDescent="0.2">
      <c r="A265" s="363">
        <v>262</v>
      </c>
      <c r="B265" s="348"/>
      <c r="C265" s="350"/>
      <c r="D265" s="351"/>
      <c r="E265" s="350"/>
      <c r="F265" s="352"/>
      <c r="G265" s="353"/>
      <c r="H265" s="353"/>
      <c r="I265" s="354"/>
      <c r="J265" s="353"/>
      <c r="K265" s="371"/>
      <c r="L265" s="70">
        <f t="shared" si="4"/>
        <v>0</v>
      </c>
    </row>
    <row r="266" spans="1:12" x14ac:dyDescent="0.2">
      <c r="A266" s="363">
        <v>263</v>
      </c>
      <c r="B266" s="348"/>
      <c r="C266" s="350"/>
      <c r="D266" s="351"/>
      <c r="E266" s="350"/>
      <c r="F266" s="352"/>
      <c r="G266" s="353"/>
      <c r="H266" s="353"/>
      <c r="I266" s="354"/>
      <c r="J266" s="353"/>
      <c r="K266" s="371"/>
      <c r="L266" s="70">
        <f t="shared" si="4"/>
        <v>0</v>
      </c>
    </row>
    <row r="267" spans="1:12" x14ac:dyDescent="0.2">
      <c r="A267" s="363">
        <v>264</v>
      </c>
      <c r="B267" s="348"/>
      <c r="C267" s="350"/>
      <c r="D267" s="351"/>
      <c r="E267" s="350"/>
      <c r="F267" s="352"/>
      <c r="G267" s="353"/>
      <c r="H267" s="353"/>
      <c r="I267" s="354"/>
      <c r="J267" s="353"/>
      <c r="K267" s="371"/>
      <c r="L267" s="70">
        <f t="shared" si="4"/>
        <v>0</v>
      </c>
    </row>
    <row r="268" spans="1:12" x14ac:dyDescent="0.2">
      <c r="A268" s="363">
        <v>265</v>
      </c>
      <c r="B268" s="348"/>
      <c r="C268" s="350"/>
      <c r="D268" s="351"/>
      <c r="E268" s="350"/>
      <c r="F268" s="352"/>
      <c r="G268" s="353"/>
      <c r="H268" s="353"/>
      <c r="I268" s="354"/>
      <c r="J268" s="353"/>
      <c r="K268" s="371"/>
      <c r="L268" s="70">
        <f t="shared" si="4"/>
        <v>0</v>
      </c>
    </row>
    <row r="269" spans="1:12" x14ac:dyDescent="0.2">
      <c r="A269" s="363">
        <v>266</v>
      </c>
      <c r="B269" s="348"/>
      <c r="C269" s="350"/>
      <c r="D269" s="351"/>
      <c r="E269" s="350"/>
      <c r="F269" s="352"/>
      <c r="G269" s="353"/>
      <c r="H269" s="353"/>
      <c r="I269" s="354"/>
      <c r="J269" s="353"/>
      <c r="K269" s="371"/>
      <c r="L269" s="70">
        <f t="shared" ref="L269:L327" si="5">IF(B269=0,0,MONTH(B269)-$L$1+1)</f>
        <v>0</v>
      </c>
    </row>
    <row r="270" spans="1:12" x14ac:dyDescent="0.2">
      <c r="A270" s="363">
        <v>267</v>
      </c>
      <c r="B270" s="348"/>
      <c r="C270" s="350"/>
      <c r="D270" s="351"/>
      <c r="E270" s="350"/>
      <c r="F270" s="352"/>
      <c r="G270" s="353"/>
      <c r="H270" s="353"/>
      <c r="I270" s="354"/>
      <c r="J270" s="353"/>
      <c r="K270" s="371"/>
      <c r="L270" s="70">
        <f t="shared" si="5"/>
        <v>0</v>
      </c>
    </row>
    <row r="271" spans="1:12" x14ac:dyDescent="0.2">
      <c r="A271" s="363">
        <v>268</v>
      </c>
      <c r="B271" s="348"/>
      <c r="C271" s="350"/>
      <c r="D271" s="351"/>
      <c r="E271" s="350"/>
      <c r="F271" s="352"/>
      <c r="G271" s="353"/>
      <c r="H271" s="353"/>
      <c r="I271" s="354"/>
      <c r="J271" s="353"/>
      <c r="K271" s="371"/>
      <c r="L271" s="70">
        <f t="shared" si="5"/>
        <v>0</v>
      </c>
    </row>
    <row r="272" spans="1:12" x14ac:dyDescent="0.2">
      <c r="A272" s="363">
        <v>269</v>
      </c>
      <c r="B272" s="348"/>
      <c r="C272" s="350"/>
      <c r="D272" s="351"/>
      <c r="E272" s="350"/>
      <c r="F272" s="352"/>
      <c r="G272" s="353"/>
      <c r="H272" s="353"/>
      <c r="I272" s="354"/>
      <c r="J272" s="353"/>
      <c r="K272" s="371"/>
      <c r="L272" s="70">
        <f t="shared" si="5"/>
        <v>0</v>
      </c>
    </row>
    <row r="273" spans="1:12" x14ac:dyDescent="0.2">
      <c r="A273" s="363">
        <v>270</v>
      </c>
      <c r="B273" s="348"/>
      <c r="C273" s="350"/>
      <c r="D273" s="351"/>
      <c r="E273" s="350"/>
      <c r="F273" s="352"/>
      <c r="G273" s="353"/>
      <c r="H273" s="353"/>
      <c r="I273" s="354"/>
      <c r="J273" s="353"/>
      <c r="K273" s="371"/>
      <c r="L273" s="70">
        <f t="shared" si="5"/>
        <v>0</v>
      </c>
    </row>
    <row r="274" spans="1:12" x14ac:dyDescent="0.2">
      <c r="A274" s="363">
        <v>271</v>
      </c>
      <c r="B274" s="348"/>
      <c r="C274" s="350"/>
      <c r="D274" s="351"/>
      <c r="E274" s="350"/>
      <c r="F274" s="352"/>
      <c r="G274" s="353"/>
      <c r="H274" s="353"/>
      <c r="I274" s="354"/>
      <c r="J274" s="353"/>
      <c r="K274" s="371"/>
      <c r="L274" s="70">
        <f t="shared" si="5"/>
        <v>0</v>
      </c>
    </row>
    <row r="275" spans="1:12" x14ac:dyDescent="0.2">
      <c r="A275" s="363">
        <v>272</v>
      </c>
      <c r="B275" s="348"/>
      <c r="C275" s="350"/>
      <c r="D275" s="351"/>
      <c r="E275" s="350"/>
      <c r="F275" s="352"/>
      <c r="G275" s="353"/>
      <c r="H275" s="353"/>
      <c r="I275" s="354"/>
      <c r="J275" s="353"/>
      <c r="K275" s="371"/>
      <c r="L275" s="70">
        <f t="shared" si="5"/>
        <v>0</v>
      </c>
    </row>
    <row r="276" spans="1:12" x14ac:dyDescent="0.2">
      <c r="A276" s="363">
        <v>273</v>
      </c>
      <c r="B276" s="348"/>
      <c r="C276" s="350"/>
      <c r="D276" s="351"/>
      <c r="E276" s="350"/>
      <c r="F276" s="352"/>
      <c r="G276" s="353"/>
      <c r="H276" s="353"/>
      <c r="I276" s="354"/>
      <c r="J276" s="353"/>
      <c r="K276" s="371"/>
      <c r="L276" s="70">
        <f t="shared" si="5"/>
        <v>0</v>
      </c>
    </row>
    <row r="277" spans="1:12" x14ac:dyDescent="0.2">
      <c r="A277" s="363">
        <v>274</v>
      </c>
      <c r="B277" s="348"/>
      <c r="C277" s="350"/>
      <c r="D277" s="351"/>
      <c r="E277" s="350"/>
      <c r="F277" s="352"/>
      <c r="G277" s="353"/>
      <c r="H277" s="353"/>
      <c r="I277" s="354"/>
      <c r="J277" s="353"/>
      <c r="K277" s="371"/>
      <c r="L277" s="70">
        <f t="shared" si="5"/>
        <v>0</v>
      </c>
    </row>
    <row r="278" spans="1:12" x14ac:dyDescent="0.2">
      <c r="A278" s="363">
        <v>275</v>
      </c>
      <c r="B278" s="348"/>
      <c r="C278" s="350"/>
      <c r="D278" s="351"/>
      <c r="E278" s="350"/>
      <c r="F278" s="352"/>
      <c r="G278" s="353"/>
      <c r="H278" s="353"/>
      <c r="I278" s="354"/>
      <c r="J278" s="353"/>
      <c r="K278" s="371"/>
      <c r="L278" s="70">
        <f t="shared" si="5"/>
        <v>0</v>
      </c>
    </row>
    <row r="279" spans="1:12" x14ac:dyDescent="0.2">
      <c r="A279" s="363">
        <v>276</v>
      </c>
      <c r="B279" s="348"/>
      <c r="C279" s="350"/>
      <c r="D279" s="351"/>
      <c r="E279" s="350"/>
      <c r="F279" s="352"/>
      <c r="G279" s="353"/>
      <c r="H279" s="353"/>
      <c r="I279" s="354"/>
      <c r="J279" s="353"/>
      <c r="K279" s="371"/>
      <c r="L279" s="70">
        <f t="shared" si="5"/>
        <v>0</v>
      </c>
    </row>
    <row r="280" spans="1:12" x14ac:dyDescent="0.2">
      <c r="A280" s="363">
        <v>277</v>
      </c>
      <c r="B280" s="348"/>
      <c r="C280" s="350"/>
      <c r="D280" s="351"/>
      <c r="E280" s="350"/>
      <c r="F280" s="352"/>
      <c r="G280" s="353"/>
      <c r="H280" s="353"/>
      <c r="I280" s="354"/>
      <c r="J280" s="353"/>
      <c r="K280" s="371"/>
      <c r="L280" s="70">
        <f t="shared" si="5"/>
        <v>0</v>
      </c>
    </row>
    <row r="281" spans="1:12" x14ac:dyDescent="0.2">
      <c r="A281" s="363">
        <v>278</v>
      </c>
      <c r="B281" s="348"/>
      <c r="C281" s="350"/>
      <c r="D281" s="351"/>
      <c r="E281" s="350"/>
      <c r="F281" s="352"/>
      <c r="G281" s="353"/>
      <c r="H281" s="353"/>
      <c r="I281" s="354"/>
      <c r="J281" s="353"/>
      <c r="K281" s="371"/>
      <c r="L281" s="70">
        <f t="shared" si="5"/>
        <v>0</v>
      </c>
    </row>
    <row r="282" spans="1:12" x14ac:dyDescent="0.2">
      <c r="A282" s="363">
        <v>279</v>
      </c>
      <c r="B282" s="348"/>
      <c r="C282" s="350"/>
      <c r="D282" s="351"/>
      <c r="E282" s="350"/>
      <c r="F282" s="352"/>
      <c r="G282" s="353"/>
      <c r="H282" s="353"/>
      <c r="I282" s="354"/>
      <c r="J282" s="353"/>
      <c r="K282" s="371"/>
      <c r="L282" s="70">
        <f t="shared" si="5"/>
        <v>0</v>
      </c>
    </row>
    <row r="283" spans="1:12" x14ac:dyDescent="0.2">
      <c r="A283" s="363">
        <v>280</v>
      </c>
      <c r="B283" s="348"/>
      <c r="C283" s="350"/>
      <c r="D283" s="351"/>
      <c r="E283" s="350"/>
      <c r="F283" s="352"/>
      <c r="G283" s="353"/>
      <c r="H283" s="353"/>
      <c r="I283" s="354"/>
      <c r="J283" s="353"/>
      <c r="K283" s="371"/>
      <c r="L283" s="70">
        <f t="shared" si="5"/>
        <v>0</v>
      </c>
    </row>
    <row r="284" spans="1:12" x14ac:dyDescent="0.2">
      <c r="A284" s="363">
        <v>281</v>
      </c>
      <c r="B284" s="348"/>
      <c r="C284" s="350"/>
      <c r="D284" s="351"/>
      <c r="E284" s="350"/>
      <c r="F284" s="352"/>
      <c r="G284" s="353"/>
      <c r="H284" s="353"/>
      <c r="I284" s="354"/>
      <c r="J284" s="353"/>
      <c r="K284" s="371"/>
      <c r="L284" s="70">
        <f t="shared" si="5"/>
        <v>0</v>
      </c>
    </row>
    <row r="285" spans="1:12" x14ac:dyDescent="0.2">
      <c r="A285" s="363">
        <v>282</v>
      </c>
      <c r="B285" s="348"/>
      <c r="C285" s="350"/>
      <c r="D285" s="351"/>
      <c r="E285" s="350"/>
      <c r="F285" s="352"/>
      <c r="G285" s="353"/>
      <c r="H285" s="353"/>
      <c r="I285" s="354"/>
      <c r="J285" s="353"/>
      <c r="K285" s="371"/>
      <c r="L285" s="70">
        <f t="shared" si="5"/>
        <v>0</v>
      </c>
    </row>
    <row r="286" spans="1:12" x14ac:dyDescent="0.2">
      <c r="A286" s="363">
        <v>283</v>
      </c>
      <c r="B286" s="348"/>
      <c r="C286" s="350"/>
      <c r="D286" s="351"/>
      <c r="E286" s="350"/>
      <c r="F286" s="352"/>
      <c r="G286" s="353"/>
      <c r="H286" s="353"/>
      <c r="I286" s="354"/>
      <c r="J286" s="353"/>
      <c r="K286" s="371"/>
      <c r="L286" s="70">
        <f t="shared" si="5"/>
        <v>0</v>
      </c>
    </row>
    <row r="287" spans="1:12" x14ac:dyDescent="0.2">
      <c r="A287" s="363">
        <v>284</v>
      </c>
      <c r="B287" s="348"/>
      <c r="C287" s="350"/>
      <c r="D287" s="351"/>
      <c r="E287" s="350"/>
      <c r="F287" s="352"/>
      <c r="G287" s="353"/>
      <c r="H287" s="353"/>
      <c r="I287" s="354"/>
      <c r="J287" s="353"/>
      <c r="K287" s="371"/>
      <c r="L287" s="70">
        <f t="shared" si="5"/>
        <v>0</v>
      </c>
    </row>
    <row r="288" spans="1:12" x14ac:dyDescent="0.2">
      <c r="A288" s="363">
        <v>285</v>
      </c>
      <c r="B288" s="348"/>
      <c r="C288" s="350"/>
      <c r="D288" s="351"/>
      <c r="E288" s="350"/>
      <c r="F288" s="352"/>
      <c r="G288" s="353"/>
      <c r="H288" s="353"/>
      <c r="I288" s="354"/>
      <c r="J288" s="353"/>
      <c r="K288" s="371"/>
      <c r="L288" s="70">
        <f t="shared" si="5"/>
        <v>0</v>
      </c>
    </row>
    <row r="289" spans="1:12" x14ac:dyDescent="0.2">
      <c r="A289" s="363">
        <v>286</v>
      </c>
      <c r="B289" s="348"/>
      <c r="C289" s="350"/>
      <c r="D289" s="351"/>
      <c r="E289" s="350"/>
      <c r="F289" s="352"/>
      <c r="G289" s="353"/>
      <c r="H289" s="353"/>
      <c r="I289" s="354"/>
      <c r="J289" s="353"/>
      <c r="K289" s="371"/>
      <c r="L289" s="70">
        <f t="shared" si="5"/>
        <v>0</v>
      </c>
    </row>
    <row r="290" spans="1:12" x14ac:dyDescent="0.2">
      <c r="A290" s="363">
        <v>287</v>
      </c>
      <c r="B290" s="348"/>
      <c r="C290" s="350"/>
      <c r="D290" s="351"/>
      <c r="E290" s="350"/>
      <c r="F290" s="352"/>
      <c r="G290" s="353"/>
      <c r="H290" s="353"/>
      <c r="I290" s="354"/>
      <c r="J290" s="353"/>
      <c r="K290" s="371"/>
      <c r="L290" s="70">
        <f t="shared" si="5"/>
        <v>0</v>
      </c>
    </row>
    <row r="291" spans="1:12" x14ac:dyDescent="0.2">
      <c r="A291" s="363">
        <v>288</v>
      </c>
      <c r="B291" s="348"/>
      <c r="C291" s="350"/>
      <c r="D291" s="351"/>
      <c r="E291" s="350"/>
      <c r="F291" s="352"/>
      <c r="G291" s="353"/>
      <c r="H291" s="353"/>
      <c r="I291" s="354"/>
      <c r="J291" s="353"/>
      <c r="K291" s="371"/>
      <c r="L291" s="70">
        <f t="shared" si="5"/>
        <v>0</v>
      </c>
    </row>
    <row r="292" spans="1:12" x14ac:dyDescent="0.2">
      <c r="A292" s="363">
        <v>289</v>
      </c>
      <c r="B292" s="348"/>
      <c r="C292" s="350"/>
      <c r="D292" s="351"/>
      <c r="E292" s="350"/>
      <c r="F292" s="352"/>
      <c r="G292" s="353"/>
      <c r="H292" s="353"/>
      <c r="I292" s="354"/>
      <c r="J292" s="353"/>
      <c r="K292" s="371"/>
      <c r="L292" s="70">
        <f t="shared" si="5"/>
        <v>0</v>
      </c>
    </row>
    <row r="293" spans="1:12" x14ac:dyDescent="0.2">
      <c r="A293" s="363">
        <v>290</v>
      </c>
      <c r="B293" s="348"/>
      <c r="C293" s="350"/>
      <c r="D293" s="351"/>
      <c r="E293" s="350"/>
      <c r="F293" s="352"/>
      <c r="G293" s="353"/>
      <c r="H293" s="353"/>
      <c r="I293" s="354"/>
      <c r="J293" s="353"/>
      <c r="K293" s="371"/>
      <c r="L293" s="70">
        <f t="shared" si="5"/>
        <v>0</v>
      </c>
    </row>
    <row r="294" spans="1:12" x14ac:dyDescent="0.2">
      <c r="A294" s="363">
        <v>291</v>
      </c>
      <c r="B294" s="348"/>
      <c r="C294" s="350"/>
      <c r="D294" s="351"/>
      <c r="E294" s="350"/>
      <c r="F294" s="352"/>
      <c r="G294" s="353"/>
      <c r="H294" s="353"/>
      <c r="I294" s="354"/>
      <c r="J294" s="353"/>
      <c r="K294" s="371"/>
      <c r="L294" s="70">
        <f t="shared" si="5"/>
        <v>0</v>
      </c>
    </row>
    <row r="295" spans="1:12" x14ac:dyDescent="0.2">
      <c r="A295" s="363">
        <v>292</v>
      </c>
      <c r="B295" s="348"/>
      <c r="C295" s="350"/>
      <c r="D295" s="351"/>
      <c r="E295" s="350"/>
      <c r="F295" s="352"/>
      <c r="G295" s="353"/>
      <c r="H295" s="353"/>
      <c r="I295" s="354"/>
      <c r="J295" s="353"/>
      <c r="K295" s="371"/>
      <c r="L295" s="70">
        <f t="shared" si="5"/>
        <v>0</v>
      </c>
    </row>
    <row r="296" spans="1:12" x14ac:dyDescent="0.2">
      <c r="A296" s="363">
        <v>293</v>
      </c>
      <c r="B296" s="348"/>
      <c r="C296" s="350"/>
      <c r="D296" s="351"/>
      <c r="E296" s="350"/>
      <c r="F296" s="352"/>
      <c r="G296" s="353"/>
      <c r="H296" s="353"/>
      <c r="I296" s="354"/>
      <c r="J296" s="353"/>
      <c r="K296" s="371"/>
      <c r="L296" s="70">
        <f t="shared" si="5"/>
        <v>0</v>
      </c>
    </row>
    <row r="297" spans="1:12" x14ac:dyDescent="0.2">
      <c r="A297" s="363">
        <v>294</v>
      </c>
      <c r="B297" s="348"/>
      <c r="C297" s="350"/>
      <c r="D297" s="351"/>
      <c r="E297" s="350"/>
      <c r="F297" s="352"/>
      <c r="G297" s="353"/>
      <c r="H297" s="353"/>
      <c r="I297" s="354"/>
      <c r="J297" s="353"/>
      <c r="K297" s="371"/>
      <c r="L297" s="70">
        <f t="shared" si="5"/>
        <v>0</v>
      </c>
    </row>
    <row r="298" spans="1:12" x14ac:dyDescent="0.2">
      <c r="A298" s="363">
        <v>295</v>
      </c>
      <c r="B298" s="348"/>
      <c r="C298" s="350"/>
      <c r="D298" s="351"/>
      <c r="E298" s="350"/>
      <c r="F298" s="352"/>
      <c r="G298" s="353"/>
      <c r="H298" s="353"/>
      <c r="I298" s="354"/>
      <c r="J298" s="353"/>
      <c r="K298" s="371"/>
      <c r="L298" s="70">
        <f t="shared" si="5"/>
        <v>0</v>
      </c>
    </row>
    <row r="299" spans="1:12" x14ac:dyDescent="0.2">
      <c r="A299" s="363">
        <v>296</v>
      </c>
      <c r="B299" s="348"/>
      <c r="C299" s="350"/>
      <c r="D299" s="351"/>
      <c r="E299" s="350"/>
      <c r="F299" s="352"/>
      <c r="G299" s="353"/>
      <c r="H299" s="353"/>
      <c r="I299" s="354"/>
      <c r="J299" s="353"/>
      <c r="K299" s="371"/>
      <c r="L299" s="70">
        <f t="shared" si="5"/>
        <v>0</v>
      </c>
    </row>
    <row r="300" spans="1:12" x14ac:dyDescent="0.2">
      <c r="A300" s="363">
        <v>297</v>
      </c>
      <c r="B300" s="348"/>
      <c r="C300" s="350"/>
      <c r="D300" s="351"/>
      <c r="E300" s="350"/>
      <c r="F300" s="352"/>
      <c r="G300" s="353"/>
      <c r="H300" s="353"/>
      <c r="I300" s="354"/>
      <c r="J300" s="353"/>
      <c r="K300" s="371"/>
      <c r="L300" s="70">
        <f t="shared" si="5"/>
        <v>0</v>
      </c>
    </row>
    <row r="301" spans="1:12" x14ac:dyDescent="0.2">
      <c r="A301" s="363">
        <v>298</v>
      </c>
      <c r="B301" s="348"/>
      <c r="C301" s="350"/>
      <c r="D301" s="351"/>
      <c r="E301" s="350"/>
      <c r="F301" s="352"/>
      <c r="G301" s="353"/>
      <c r="H301" s="353"/>
      <c r="I301" s="354"/>
      <c r="J301" s="353"/>
      <c r="K301" s="371"/>
      <c r="L301" s="70">
        <f t="shared" si="5"/>
        <v>0</v>
      </c>
    </row>
    <row r="302" spans="1:12" x14ac:dyDescent="0.2">
      <c r="A302" s="363">
        <v>299</v>
      </c>
      <c r="B302" s="348"/>
      <c r="C302" s="350"/>
      <c r="D302" s="351"/>
      <c r="E302" s="350"/>
      <c r="F302" s="352"/>
      <c r="G302" s="353"/>
      <c r="H302" s="353"/>
      <c r="I302" s="354"/>
      <c r="J302" s="353"/>
      <c r="K302" s="371"/>
      <c r="L302" s="70">
        <f t="shared" si="5"/>
        <v>0</v>
      </c>
    </row>
    <row r="303" spans="1:12" x14ac:dyDescent="0.2">
      <c r="A303" s="363">
        <v>300</v>
      </c>
      <c r="B303" s="348"/>
      <c r="C303" s="350"/>
      <c r="D303" s="351"/>
      <c r="E303" s="350"/>
      <c r="F303" s="352"/>
      <c r="G303" s="353"/>
      <c r="H303" s="353"/>
      <c r="I303" s="354"/>
      <c r="J303" s="353"/>
      <c r="K303" s="371"/>
      <c r="L303" s="70">
        <f t="shared" si="5"/>
        <v>0</v>
      </c>
    </row>
    <row r="304" spans="1:12" x14ac:dyDescent="0.2">
      <c r="A304" s="363">
        <v>301</v>
      </c>
      <c r="B304" s="348"/>
      <c r="C304" s="350"/>
      <c r="D304" s="351"/>
      <c r="E304" s="350"/>
      <c r="F304" s="352"/>
      <c r="G304" s="353"/>
      <c r="H304" s="353"/>
      <c r="I304" s="354"/>
      <c r="J304" s="353"/>
      <c r="K304" s="371"/>
      <c r="L304" s="70">
        <f t="shared" si="5"/>
        <v>0</v>
      </c>
    </row>
    <row r="305" spans="1:12" x14ac:dyDescent="0.2">
      <c r="A305" s="363">
        <v>302</v>
      </c>
      <c r="B305" s="348"/>
      <c r="C305" s="350"/>
      <c r="D305" s="351"/>
      <c r="E305" s="350"/>
      <c r="F305" s="352"/>
      <c r="G305" s="353"/>
      <c r="H305" s="353"/>
      <c r="I305" s="354"/>
      <c r="J305" s="353"/>
      <c r="K305" s="371"/>
      <c r="L305" s="70">
        <f t="shared" si="5"/>
        <v>0</v>
      </c>
    </row>
    <row r="306" spans="1:12" x14ac:dyDescent="0.2">
      <c r="A306" s="363">
        <v>303</v>
      </c>
      <c r="B306" s="348"/>
      <c r="C306" s="350"/>
      <c r="D306" s="351"/>
      <c r="E306" s="350"/>
      <c r="F306" s="352"/>
      <c r="G306" s="353"/>
      <c r="H306" s="353"/>
      <c r="I306" s="354"/>
      <c r="J306" s="353"/>
      <c r="K306" s="371"/>
      <c r="L306" s="70">
        <f t="shared" si="5"/>
        <v>0</v>
      </c>
    </row>
    <row r="307" spans="1:12" x14ac:dyDescent="0.2">
      <c r="A307" s="363">
        <v>304</v>
      </c>
      <c r="B307" s="348"/>
      <c r="C307" s="350"/>
      <c r="D307" s="351"/>
      <c r="E307" s="350"/>
      <c r="F307" s="352"/>
      <c r="G307" s="353"/>
      <c r="H307" s="353"/>
      <c r="I307" s="354"/>
      <c r="J307" s="353"/>
      <c r="K307" s="371"/>
      <c r="L307" s="70">
        <f t="shared" si="5"/>
        <v>0</v>
      </c>
    </row>
    <row r="308" spans="1:12" x14ac:dyDescent="0.2">
      <c r="A308" s="363">
        <v>305</v>
      </c>
      <c r="B308" s="348"/>
      <c r="C308" s="350"/>
      <c r="D308" s="351"/>
      <c r="E308" s="350"/>
      <c r="F308" s="352"/>
      <c r="G308" s="353"/>
      <c r="H308" s="353"/>
      <c r="I308" s="354"/>
      <c r="J308" s="353"/>
      <c r="K308" s="371"/>
      <c r="L308" s="70">
        <f t="shared" si="5"/>
        <v>0</v>
      </c>
    </row>
    <row r="309" spans="1:12" x14ac:dyDescent="0.2">
      <c r="A309" s="363">
        <v>306</v>
      </c>
      <c r="B309" s="348"/>
      <c r="C309" s="350"/>
      <c r="D309" s="351"/>
      <c r="E309" s="350"/>
      <c r="F309" s="352"/>
      <c r="G309" s="353"/>
      <c r="H309" s="353"/>
      <c r="I309" s="354"/>
      <c r="J309" s="353"/>
      <c r="K309" s="371"/>
      <c r="L309" s="70">
        <f t="shared" si="5"/>
        <v>0</v>
      </c>
    </row>
    <row r="310" spans="1:12" x14ac:dyDescent="0.2">
      <c r="A310" s="363">
        <v>307</v>
      </c>
      <c r="B310" s="348"/>
      <c r="C310" s="350"/>
      <c r="D310" s="351"/>
      <c r="E310" s="350"/>
      <c r="F310" s="352"/>
      <c r="G310" s="353"/>
      <c r="H310" s="353"/>
      <c r="I310" s="354"/>
      <c r="J310" s="353"/>
      <c r="K310" s="371"/>
      <c r="L310" s="70">
        <f t="shared" si="5"/>
        <v>0</v>
      </c>
    </row>
    <row r="311" spans="1:12" x14ac:dyDescent="0.2">
      <c r="A311" s="363">
        <v>308</v>
      </c>
      <c r="B311" s="348"/>
      <c r="C311" s="350"/>
      <c r="D311" s="351"/>
      <c r="E311" s="350"/>
      <c r="F311" s="352"/>
      <c r="G311" s="353"/>
      <c r="H311" s="353"/>
      <c r="I311" s="354"/>
      <c r="J311" s="353"/>
      <c r="K311" s="371"/>
      <c r="L311" s="70">
        <f t="shared" si="5"/>
        <v>0</v>
      </c>
    </row>
    <row r="312" spans="1:12" x14ac:dyDescent="0.2">
      <c r="A312" s="363">
        <v>309</v>
      </c>
      <c r="B312" s="348"/>
      <c r="C312" s="350"/>
      <c r="D312" s="351"/>
      <c r="E312" s="350"/>
      <c r="F312" s="352"/>
      <c r="G312" s="353"/>
      <c r="H312" s="353"/>
      <c r="I312" s="354"/>
      <c r="J312" s="353"/>
      <c r="K312" s="371"/>
      <c r="L312" s="70">
        <f t="shared" si="5"/>
        <v>0</v>
      </c>
    </row>
    <row r="313" spans="1:12" x14ac:dyDescent="0.2">
      <c r="A313" s="363">
        <v>310</v>
      </c>
      <c r="B313" s="348"/>
      <c r="C313" s="350"/>
      <c r="D313" s="351"/>
      <c r="E313" s="350"/>
      <c r="F313" s="352"/>
      <c r="G313" s="353"/>
      <c r="H313" s="353"/>
      <c r="I313" s="354"/>
      <c r="J313" s="353"/>
      <c r="K313" s="371"/>
      <c r="L313" s="70">
        <f t="shared" si="5"/>
        <v>0</v>
      </c>
    </row>
    <row r="314" spans="1:12" x14ac:dyDescent="0.2">
      <c r="A314" s="363">
        <v>311</v>
      </c>
      <c r="B314" s="348"/>
      <c r="C314" s="350"/>
      <c r="D314" s="351"/>
      <c r="E314" s="350"/>
      <c r="F314" s="352"/>
      <c r="G314" s="353"/>
      <c r="H314" s="353"/>
      <c r="I314" s="354"/>
      <c r="J314" s="353"/>
      <c r="K314" s="371"/>
      <c r="L314" s="70">
        <f t="shared" si="5"/>
        <v>0</v>
      </c>
    </row>
    <row r="315" spans="1:12" x14ac:dyDescent="0.2">
      <c r="A315" s="363">
        <v>312</v>
      </c>
      <c r="B315" s="348"/>
      <c r="C315" s="350"/>
      <c r="D315" s="351"/>
      <c r="E315" s="350"/>
      <c r="F315" s="352"/>
      <c r="G315" s="353"/>
      <c r="H315" s="353"/>
      <c r="I315" s="354"/>
      <c r="J315" s="353"/>
      <c r="K315" s="371"/>
      <c r="L315" s="70">
        <f t="shared" si="5"/>
        <v>0</v>
      </c>
    </row>
    <row r="316" spans="1:12" x14ac:dyDescent="0.2">
      <c r="A316" s="363">
        <v>313</v>
      </c>
      <c r="B316" s="348"/>
      <c r="C316" s="350"/>
      <c r="D316" s="351"/>
      <c r="E316" s="350"/>
      <c r="F316" s="352"/>
      <c r="G316" s="353"/>
      <c r="H316" s="353"/>
      <c r="I316" s="354"/>
      <c r="J316" s="353"/>
      <c r="K316" s="371"/>
      <c r="L316" s="70">
        <f t="shared" si="5"/>
        <v>0</v>
      </c>
    </row>
    <row r="317" spans="1:12" x14ac:dyDescent="0.2">
      <c r="A317" s="363">
        <v>314</v>
      </c>
      <c r="B317" s="348"/>
      <c r="C317" s="350"/>
      <c r="D317" s="351"/>
      <c r="E317" s="350"/>
      <c r="F317" s="352"/>
      <c r="G317" s="353"/>
      <c r="H317" s="353"/>
      <c r="I317" s="354"/>
      <c r="J317" s="353"/>
      <c r="K317" s="371"/>
      <c r="L317" s="70">
        <f t="shared" si="5"/>
        <v>0</v>
      </c>
    </row>
    <row r="318" spans="1:12" x14ac:dyDescent="0.2">
      <c r="A318" s="363">
        <v>315</v>
      </c>
      <c r="B318" s="348"/>
      <c r="C318" s="350"/>
      <c r="D318" s="351"/>
      <c r="E318" s="350"/>
      <c r="F318" s="352"/>
      <c r="G318" s="353"/>
      <c r="H318" s="353"/>
      <c r="I318" s="354"/>
      <c r="J318" s="353"/>
      <c r="K318" s="371"/>
      <c r="L318" s="70">
        <f t="shared" si="5"/>
        <v>0</v>
      </c>
    </row>
    <row r="319" spans="1:12" x14ac:dyDescent="0.2">
      <c r="A319" s="363">
        <v>316</v>
      </c>
      <c r="B319" s="348"/>
      <c r="C319" s="350"/>
      <c r="D319" s="351"/>
      <c r="E319" s="350"/>
      <c r="F319" s="352"/>
      <c r="G319" s="353"/>
      <c r="H319" s="353"/>
      <c r="I319" s="354"/>
      <c r="J319" s="353"/>
      <c r="K319" s="371"/>
      <c r="L319" s="70">
        <f t="shared" si="5"/>
        <v>0</v>
      </c>
    </row>
    <row r="320" spans="1:12" x14ac:dyDescent="0.2">
      <c r="A320" s="363">
        <v>317</v>
      </c>
      <c r="B320" s="348"/>
      <c r="C320" s="350"/>
      <c r="D320" s="351"/>
      <c r="E320" s="350"/>
      <c r="F320" s="352"/>
      <c r="G320" s="353"/>
      <c r="H320" s="353"/>
      <c r="I320" s="354"/>
      <c r="J320" s="353"/>
      <c r="K320" s="371"/>
      <c r="L320" s="70">
        <f t="shared" si="5"/>
        <v>0</v>
      </c>
    </row>
    <row r="321" spans="1:12" x14ac:dyDescent="0.2">
      <c r="A321" s="363">
        <v>318</v>
      </c>
      <c r="B321" s="348"/>
      <c r="C321" s="350"/>
      <c r="D321" s="351"/>
      <c r="E321" s="350"/>
      <c r="F321" s="352"/>
      <c r="G321" s="353"/>
      <c r="H321" s="353"/>
      <c r="I321" s="354"/>
      <c r="J321" s="353"/>
      <c r="K321" s="371"/>
      <c r="L321" s="70">
        <f t="shared" si="5"/>
        <v>0</v>
      </c>
    </row>
    <row r="322" spans="1:12" x14ac:dyDescent="0.2">
      <c r="A322" s="363">
        <v>319</v>
      </c>
      <c r="B322" s="348"/>
      <c r="C322" s="350"/>
      <c r="D322" s="351"/>
      <c r="E322" s="350"/>
      <c r="F322" s="352"/>
      <c r="G322" s="353"/>
      <c r="H322" s="353"/>
      <c r="I322" s="354"/>
      <c r="J322" s="353"/>
      <c r="K322" s="371"/>
      <c r="L322" s="70">
        <f t="shared" si="5"/>
        <v>0</v>
      </c>
    </row>
    <row r="323" spans="1:12" x14ac:dyDescent="0.2">
      <c r="A323" s="363">
        <v>320</v>
      </c>
      <c r="B323" s="348"/>
      <c r="C323" s="350"/>
      <c r="D323" s="351"/>
      <c r="E323" s="350"/>
      <c r="F323" s="352"/>
      <c r="G323" s="353"/>
      <c r="H323" s="353"/>
      <c r="I323" s="354"/>
      <c r="J323" s="353"/>
      <c r="K323" s="371"/>
      <c r="L323" s="70">
        <f t="shared" si="5"/>
        <v>0</v>
      </c>
    </row>
    <row r="324" spans="1:12" x14ac:dyDescent="0.2">
      <c r="A324" s="363">
        <v>321</v>
      </c>
      <c r="B324" s="348"/>
      <c r="C324" s="350"/>
      <c r="D324" s="351"/>
      <c r="E324" s="350"/>
      <c r="F324" s="352"/>
      <c r="G324" s="353"/>
      <c r="H324" s="353"/>
      <c r="I324" s="354"/>
      <c r="J324" s="353"/>
      <c r="K324" s="371"/>
      <c r="L324" s="70">
        <f t="shared" si="5"/>
        <v>0</v>
      </c>
    </row>
    <row r="325" spans="1:12" x14ac:dyDescent="0.2">
      <c r="A325" s="363">
        <v>322</v>
      </c>
      <c r="B325" s="348"/>
      <c r="C325" s="350"/>
      <c r="D325" s="351"/>
      <c r="E325" s="350"/>
      <c r="F325" s="352"/>
      <c r="G325" s="353"/>
      <c r="H325" s="353"/>
      <c r="I325" s="354"/>
      <c r="J325" s="353"/>
      <c r="K325" s="371"/>
      <c r="L325" s="70">
        <f t="shared" si="5"/>
        <v>0</v>
      </c>
    </row>
    <row r="326" spans="1:12" x14ac:dyDescent="0.2">
      <c r="A326" s="363">
        <v>323</v>
      </c>
      <c r="B326" s="348"/>
      <c r="C326" s="350"/>
      <c r="D326" s="351"/>
      <c r="E326" s="350"/>
      <c r="F326" s="352"/>
      <c r="G326" s="353"/>
      <c r="H326" s="353"/>
      <c r="I326" s="354"/>
      <c r="J326" s="353"/>
      <c r="K326" s="371"/>
      <c r="L326" s="70">
        <f t="shared" si="5"/>
        <v>0</v>
      </c>
    </row>
    <row r="327" spans="1:12" x14ac:dyDescent="0.2">
      <c r="A327" s="363">
        <v>324</v>
      </c>
      <c r="B327" s="348"/>
      <c r="C327" s="350"/>
      <c r="D327" s="351"/>
      <c r="E327" s="350"/>
      <c r="F327" s="352"/>
      <c r="G327" s="353"/>
      <c r="H327" s="353"/>
      <c r="I327" s="354"/>
      <c r="J327" s="353"/>
      <c r="K327" s="371"/>
      <c r="L327" s="70">
        <f t="shared" si="5"/>
        <v>0</v>
      </c>
    </row>
    <row r="328" spans="1:12" x14ac:dyDescent="0.2">
      <c r="A328" s="363">
        <v>325</v>
      </c>
      <c r="B328" s="348"/>
      <c r="C328" s="350"/>
      <c r="D328" s="351"/>
      <c r="E328" s="350"/>
      <c r="F328" s="352"/>
      <c r="G328" s="353"/>
      <c r="H328" s="353"/>
      <c r="I328" s="354"/>
      <c r="J328" s="353"/>
      <c r="K328" s="371"/>
      <c r="L328" s="70">
        <f t="shared" ref="L328:L391" si="6">IF(B328=0,0,MONTH(B328)-$L$1+1)</f>
        <v>0</v>
      </c>
    </row>
    <row r="329" spans="1:12" x14ac:dyDescent="0.2">
      <c r="A329" s="363">
        <v>326</v>
      </c>
      <c r="B329" s="348"/>
      <c r="C329" s="350"/>
      <c r="D329" s="351"/>
      <c r="E329" s="350"/>
      <c r="F329" s="352"/>
      <c r="G329" s="353"/>
      <c r="H329" s="353"/>
      <c r="I329" s="354"/>
      <c r="J329" s="353"/>
      <c r="K329" s="371"/>
      <c r="L329" s="70">
        <f t="shared" si="6"/>
        <v>0</v>
      </c>
    </row>
    <row r="330" spans="1:12" x14ac:dyDescent="0.2">
      <c r="A330" s="363">
        <v>327</v>
      </c>
      <c r="B330" s="348"/>
      <c r="C330" s="350"/>
      <c r="D330" s="351"/>
      <c r="E330" s="350"/>
      <c r="F330" s="352"/>
      <c r="G330" s="353"/>
      <c r="H330" s="353"/>
      <c r="I330" s="354"/>
      <c r="J330" s="353"/>
      <c r="K330" s="371"/>
      <c r="L330" s="70">
        <f t="shared" si="6"/>
        <v>0</v>
      </c>
    </row>
    <row r="331" spans="1:12" x14ac:dyDescent="0.2">
      <c r="A331" s="363">
        <v>328</v>
      </c>
      <c r="B331" s="348"/>
      <c r="C331" s="350"/>
      <c r="D331" s="351"/>
      <c r="E331" s="350"/>
      <c r="F331" s="352"/>
      <c r="G331" s="353"/>
      <c r="H331" s="353"/>
      <c r="I331" s="354"/>
      <c r="J331" s="353"/>
      <c r="K331" s="371"/>
      <c r="L331" s="70">
        <f t="shared" si="6"/>
        <v>0</v>
      </c>
    </row>
    <row r="332" spans="1:12" x14ac:dyDescent="0.2">
      <c r="A332" s="363">
        <v>329</v>
      </c>
      <c r="B332" s="348"/>
      <c r="C332" s="350"/>
      <c r="D332" s="351"/>
      <c r="E332" s="350"/>
      <c r="F332" s="352"/>
      <c r="G332" s="353"/>
      <c r="H332" s="353"/>
      <c r="I332" s="354"/>
      <c r="J332" s="353"/>
      <c r="K332" s="371"/>
      <c r="L332" s="70">
        <f t="shared" si="6"/>
        <v>0</v>
      </c>
    </row>
    <row r="333" spans="1:12" x14ac:dyDescent="0.2">
      <c r="A333" s="363">
        <v>330</v>
      </c>
      <c r="B333" s="348"/>
      <c r="C333" s="350"/>
      <c r="D333" s="351"/>
      <c r="E333" s="350"/>
      <c r="F333" s="352"/>
      <c r="G333" s="353"/>
      <c r="H333" s="353"/>
      <c r="I333" s="354"/>
      <c r="J333" s="353"/>
      <c r="K333" s="371"/>
      <c r="L333" s="70">
        <f t="shared" si="6"/>
        <v>0</v>
      </c>
    </row>
    <row r="334" spans="1:12" x14ac:dyDescent="0.2">
      <c r="A334" s="363">
        <v>331</v>
      </c>
      <c r="B334" s="348"/>
      <c r="C334" s="350"/>
      <c r="D334" s="351"/>
      <c r="E334" s="350"/>
      <c r="F334" s="352"/>
      <c r="G334" s="353"/>
      <c r="H334" s="353"/>
      <c r="I334" s="354"/>
      <c r="J334" s="353"/>
      <c r="K334" s="371"/>
      <c r="L334" s="70">
        <f t="shared" si="6"/>
        <v>0</v>
      </c>
    </row>
    <row r="335" spans="1:12" x14ac:dyDescent="0.2">
      <c r="A335" s="363">
        <v>332</v>
      </c>
      <c r="B335" s="348"/>
      <c r="C335" s="350"/>
      <c r="D335" s="351"/>
      <c r="E335" s="350"/>
      <c r="F335" s="352"/>
      <c r="G335" s="353"/>
      <c r="H335" s="353"/>
      <c r="I335" s="354"/>
      <c r="J335" s="353"/>
      <c r="K335" s="371"/>
      <c r="L335" s="70">
        <f t="shared" si="6"/>
        <v>0</v>
      </c>
    </row>
    <row r="336" spans="1:12" x14ac:dyDescent="0.2">
      <c r="A336" s="363">
        <v>333</v>
      </c>
      <c r="B336" s="348"/>
      <c r="C336" s="350"/>
      <c r="D336" s="351"/>
      <c r="E336" s="350"/>
      <c r="F336" s="352"/>
      <c r="G336" s="353"/>
      <c r="H336" s="353"/>
      <c r="I336" s="354"/>
      <c r="J336" s="353"/>
      <c r="K336" s="371"/>
      <c r="L336" s="70">
        <f t="shared" si="6"/>
        <v>0</v>
      </c>
    </row>
    <row r="337" spans="1:12" x14ac:dyDescent="0.2">
      <c r="A337" s="363">
        <v>334</v>
      </c>
      <c r="B337" s="348"/>
      <c r="C337" s="350"/>
      <c r="D337" s="351"/>
      <c r="E337" s="350"/>
      <c r="F337" s="352"/>
      <c r="G337" s="353"/>
      <c r="H337" s="353"/>
      <c r="I337" s="354"/>
      <c r="J337" s="353"/>
      <c r="K337" s="371"/>
      <c r="L337" s="70">
        <f t="shared" si="6"/>
        <v>0</v>
      </c>
    </row>
    <row r="338" spans="1:12" x14ac:dyDescent="0.2">
      <c r="A338" s="363">
        <v>335</v>
      </c>
      <c r="B338" s="348"/>
      <c r="C338" s="350"/>
      <c r="D338" s="351"/>
      <c r="E338" s="350"/>
      <c r="F338" s="352"/>
      <c r="G338" s="353"/>
      <c r="H338" s="353"/>
      <c r="I338" s="354"/>
      <c r="J338" s="353"/>
      <c r="K338" s="371"/>
      <c r="L338" s="70">
        <f t="shared" si="6"/>
        <v>0</v>
      </c>
    </row>
    <row r="339" spans="1:12" x14ac:dyDescent="0.2">
      <c r="A339" s="363">
        <v>336</v>
      </c>
      <c r="B339" s="348"/>
      <c r="C339" s="350"/>
      <c r="D339" s="351"/>
      <c r="E339" s="350"/>
      <c r="F339" s="352"/>
      <c r="G339" s="353"/>
      <c r="H339" s="353"/>
      <c r="I339" s="354"/>
      <c r="J339" s="353"/>
      <c r="K339" s="371"/>
      <c r="L339" s="70">
        <f t="shared" si="6"/>
        <v>0</v>
      </c>
    </row>
    <row r="340" spans="1:12" x14ac:dyDescent="0.2">
      <c r="A340" s="363">
        <v>337</v>
      </c>
      <c r="B340" s="348"/>
      <c r="C340" s="350"/>
      <c r="D340" s="351"/>
      <c r="E340" s="350"/>
      <c r="F340" s="352"/>
      <c r="G340" s="353"/>
      <c r="H340" s="353"/>
      <c r="I340" s="354"/>
      <c r="J340" s="353"/>
      <c r="K340" s="371"/>
      <c r="L340" s="70">
        <f t="shared" si="6"/>
        <v>0</v>
      </c>
    </row>
    <row r="341" spans="1:12" x14ac:dyDescent="0.2">
      <c r="A341" s="363">
        <v>338</v>
      </c>
      <c r="B341" s="348"/>
      <c r="C341" s="350"/>
      <c r="D341" s="351"/>
      <c r="E341" s="350"/>
      <c r="F341" s="352"/>
      <c r="G341" s="353"/>
      <c r="H341" s="353"/>
      <c r="I341" s="354"/>
      <c r="J341" s="353"/>
      <c r="K341" s="371"/>
      <c r="L341" s="70">
        <f t="shared" si="6"/>
        <v>0</v>
      </c>
    </row>
    <row r="342" spans="1:12" x14ac:dyDescent="0.2">
      <c r="A342" s="363">
        <v>339</v>
      </c>
      <c r="B342" s="348"/>
      <c r="C342" s="350"/>
      <c r="D342" s="351"/>
      <c r="E342" s="350"/>
      <c r="F342" s="352"/>
      <c r="G342" s="353"/>
      <c r="H342" s="353"/>
      <c r="I342" s="354"/>
      <c r="J342" s="353"/>
      <c r="K342" s="371"/>
      <c r="L342" s="70">
        <f t="shared" si="6"/>
        <v>0</v>
      </c>
    </row>
    <row r="343" spans="1:12" x14ac:dyDescent="0.2">
      <c r="A343" s="363">
        <v>340</v>
      </c>
      <c r="B343" s="348"/>
      <c r="C343" s="350"/>
      <c r="D343" s="351"/>
      <c r="E343" s="350"/>
      <c r="F343" s="352"/>
      <c r="G343" s="353"/>
      <c r="H343" s="353"/>
      <c r="I343" s="354"/>
      <c r="J343" s="353"/>
      <c r="K343" s="371"/>
      <c r="L343" s="70">
        <f t="shared" si="6"/>
        <v>0</v>
      </c>
    </row>
    <row r="344" spans="1:12" x14ac:dyDescent="0.2">
      <c r="A344" s="363">
        <v>341</v>
      </c>
      <c r="B344" s="348"/>
      <c r="C344" s="350"/>
      <c r="D344" s="351"/>
      <c r="E344" s="350"/>
      <c r="F344" s="352"/>
      <c r="G344" s="353"/>
      <c r="H344" s="353"/>
      <c r="I344" s="354"/>
      <c r="J344" s="353"/>
      <c r="K344" s="371"/>
      <c r="L344" s="70">
        <f t="shared" si="6"/>
        <v>0</v>
      </c>
    </row>
    <row r="345" spans="1:12" x14ac:dyDescent="0.2">
      <c r="A345" s="363">
        <v>342</v>
      </c>
      <c r="B345" s="348"/>
      <c r="C345" s="350"/>
      <c r="D345" s="351"/>
      <c r="E345" s="350"/>
      <c r="F345" s="352"/>
      <c r="G345" s="353"/>
      <c r="H345" s="353"/>
      <c r="I345" s="354"/>
      <c r="J345" s="353"/>
      <c r="K345" s="371"/>
      <c r="L345" s="70">
        <f t="shared" si="6"/>
        <v>0</v>
      </c>
    </row>
    <row r="346" spans="1:12" x14ac:dyDescent="0.2">
      <c r="A346" s="363">
        <v>343</v>
      </c>
      <c r="B346" s="348"/>
      <c r="C346" s="350"/>
      <c r="D346" s="351"/>
      <c r="E346" s="350"/>
      <c r="F346" s="352"/>
      <c r="G346" s="353"/>
      <c r="H346" s="353"/>
      <c r="I346" s="354"/>
      <c r="J346" s="353"/>
      <c r="K346" s="371"/>
      <c r="L346" s="70">
        <f t="shared" si="6"/>
        <v>0</v>
      </c>
    </row>
    <row r="347" spans="1:12" x14ac:dyDescent="0.2">
      <c r="A347" s="363">
        <v>344</v>
      </c>
      <c r="B347" s="348"/>
      <c r="C347" s="350"/>
      <c r="D347" s="351"/>
      <c r="E347" s="350"/>
      <c r="F347" s="352"/>
      <c r="G347" s="353"/>
      <c r="H347" s="353"/>
      <c r="I347" s="354"/>
      <c r="J347" s="353"/>
      <c r="K347" s="371"/>
      <c r="L347" s="70">
        <f t="shared" si="6"/>
        <v>0</v>
      </c>
    </row>
    <row r="348" spans="1:12" x14ac:dyDescent="0.2">
      <c r="A348" s="363">
        <v>345</v>
      </c>
      <c r="B348" s="348"/>
      <c r="C348" s="350"/>
      <c r="D348" s="351"/>
      <c r="E348" s="350"/>
      <c r="F348" s="352"/>
      <c r="G348" s="353"/>
      <c r="H348" s="353"/>
      <c r="I348" s="354"/>
      <c r="J348" s="353"/>
      <c r="K348" s="371"/>
      <c r="L348" s="70">
        <f t="shared" si="6"/>
        <v>0</v>
      </c>
    </row>
    <row r="349" spans="1:12" x14ac:dyDescent="0.2">
      <c r="A349" s="363">
        <v>346</v>
      </c>
      <c r="B349" s="348"/>
      <c r="C349" s="350"/>
      <c r="D349" s="351"/>
      <c r="E349" s="350"/>
      <c r="F349" s="352"/>
      <c r="G349" s="353"/>
      <c r="H349" s="353"/>
      <c r="I349" s="354"/>
      <c r="J349" s="353"/>
      <c r="K349" s="371"/>
      <c r="L349" s="70">
        <f t="shared" si="6"/>
        <v>0</v>
      </c>
    </row>
    <row r="350" spans="1:12" x14ac:dyDescent="0.2">
      <c r="A350" s="363">
        <v>347</v>
      </c>
      <c r="B350" s="348"/>
      <c r="C350" s="350"/>
      <c r="D350" s="351"/>
      <c r="E350" s="350"/>
      <c r="F350" s="352"/>
      <c r="G350" s="353"/>
      <c r="H350" s="353"/>
      <c r="I350" s="354"/>
      <c r="J350" s="353"/>
      <c r="K350" s="371"/>
      <c r="L350" s="70">
        <f t="shared" si="6"/>
        <v>0</v>
      </c>
    </row>
    <row r="351" spans="1:12" x14ac:dyDescent="0.2">
      <c r="A351" s="363">
        <v>348</v>
      </c>
      <c r="B351" s="348"/>
      <c r="C351" s="350"/>
      <c r="D351" s="351"/>
      <c r="E351" s="350"/>
      <c r="F351" s="352"/>
      <c r="G351" s="353"/>
      <c r="H351" s="353"/>
      <c r="I351" s="354"/>
      <c r="J351" s="353"/>
      <c r="K351" s="371"/>
      <c r="L351" s="70">
        <f t="shared" si="6"/>
        <v>0</v>
      </c>
    </row>
    <row r="352" spans="1:12" x14ac:dyDescent="0.2">
      <c r="A352" s="363">
        <v>349</v>
      </c>
      <c r="B352" s="348"/>
      <c r="C352" s="350"/>
      <c r="D352" s="351"/>
      <c r="E352" s="350"/>
      <c r="F352" s="352"/>
      <c r="G352" s="353"/>
      <c r="H352" s="353"/>
      <c r="I352" s="354"/>
      <c r="J352" s="353"/>
      <c r="K352" s="371"/>
      <c r="L352" s="70">
        <f t="shared" si="6"/>
        <v>0</v>
      </c>
    </row>
    <row r="353" spans="1:12" x14ac:dyDescent="0.2">
      <c r="A353" s="363">
        <v>350</v>
      </c>
      <c r="B353" s="348"/>
      <c r="C353" s="350"/>
      <c r="D353" s="351"/>
      <c r="E353" s="350"/>
      <c r="F353" s="352"/>
      <c r="G353" s="353"/>
      <c r="H353" s="353"/>
      <c r="I353" s="354"/>
      <c r="J353" s="353"/>
      <c r="K353" s="371"/>
      <c r="L353" s="70">
        <f t="shared" si="6"/>
        <v>0</v>
      </c>
    </row>
    <row r="354" spans="1:12" x14ac:dyDescent="0.2">
      <c r="A354" s="363">
        <v>351</v>
      </c>
      <c r="B354" s="348"/>
      <c r="C354" s="350"/>
      <c r="D354" s="351"/>
      <c r="E354" s="350"/>
      <c r="F354" s="352"/>
      <c r="G354" s="353"/>
      <c r="H354" s="353"/>
      <c r="I354" s="354"/>
      <c r="J354" s="353"/>
      <c r="K354" s="371"/>
      <c r="L354" s="70">
        <f t="shared" si="6"/>
        <v>0</v>
      </c>
    </row>
    <row r="355" spans="1:12" x14ac:dyDescent="0.2">
      <c r="A355" s="363">
        <v>352</v>
      </c>
      <c r="B355" s="348"/>
      <c r="C355" s="350"/>
      <c r="D355" s="351"/>
      <c r="E355" s="350"/>
      <c r="F355" s="352"/>
      <c r="G355" s="353"/>
      <c r="H355" s="353"/>
      <c r="I355" s="354"/>
      <c r="J355" s="353"/>
      <c r="K355" s="371"/>
      <c r="L355" s="70">
        <f t="shared" si="6"/>
        <v>0</v>
      </c>
    </row>
    <row r="356" spans="1:12" x14ac:dyDescent="0.2">
      <c r="A356" s="363">
        <v>353</v>
      </c>
      <c r="B356" s="348"/>
      <c r="C356" s="350"/>
      <c r="D356" s="351"/>
      <c r="E356" s="350"/>
      <c r="F356" s="352"/>
      <c r="G356" s="353"/>
      <c r="H356" s="353"/>
      <c r="I356" s="354"/>
      <c r="J356" s="353"/>
      <c r="K356" s="371"/>
      <c r="L356" s="70">
        <f t="shared" si="6"/>
        <v>0</v>
      </c>
    </row>
    <row r="357" spans="1:12" x14ac:dyDescent="0.2">
      <c r="A357" s="363">
        <v>354</v>
      </c>
      <c r="B357" s="348"/>
      <c r="C357" s="350"/>
      <c r="D357" s="351"/>
      <c r="E357" s="350"/>
      <c r="F357" s="352"/>
      <c r="G357" s="353"/>
      <c r="H357" s="353"/>
      <c r="I357" s="354"/>
      <c r="J357" s="353"/>
      <c r="K357" s="371"/>
      <c r="L357" s="70">
        <f t="shared" si="6"/>
        <v>0</v>
      </c>
    </row>
    <row r="358" spans="1:12" x14ac:dyDescent="0.2">
      <c r="A358" s="363">
        <v>355</v>
      </c>
      <c r="B358" s="348"/>
      <c r="C358" s="350"/>
      <c r="D358" s="351"/>
      <c r="E358" s="350"/>
      <c r="F358" s="352"/>
      <c r="G358" s="353"/>
      <c r="H358" s="353"/>
      <c r="I358" s="354"/>
      <c r="J358" s="353"/>
      <c r="K358" s="371"/>
      <c r="L358" s="70">
        <f t="shared" si="6"/>
        <v>0</v>
      </c>
    </row>
    <row r="359" spans="1:12" x14ac:dyDescent="0.2">
      <c r="A359" s="363">
        <v>356</v>
      </c>
      <c r="B359" s="348"/>
      <c r="C359" s="350"/>
      <c r="D359" s="351"/>
      <c r="E359" s="350"/>
      <c r="F359" s="352"/>
      <c r="G359" s="353"/>
      <c r="H359" s="353"/>
      <c r="I359" s="354"/>
      <c r="J359" s="353"/>
      <c r="K359" s="371"/>
      <c r="L359" s="70">
        <f t="shared" si="6"/>
        <v>0</v>
      </c>
    </row>
    <row r="360" spans="1:12" x14ac:dyDescent="0.2">
      <c r="A360" s="363">
        <v>357</v>
      </c>
      <c r="B360" s="348"/>
      <c r="C360" s="350"/>
      <c r="D360" s="351"/>
      <c r="E360" s="350"/>
      <c r="F360" s="352"/>
      <c r="G360" s="353"/>
      <c r="H360" s="353"/>
      <c r="I360" s="354"/>
      <c r="J360" s="353"/>
      <c r="K360" s="371"/>
      <c r="L360" s="70">
        <f t="shared" si="6"/>
        <v>0</v>
      </c>
    </row>
    <row r="361" spans="1:12" x14ac:dyDescent="0.2">
      <c r="A361" s="363">
        <v>358</v>
      </c>
      <c r="B361" s="348"/>
      <c r="C361" s="350"/>
      <c r="D361" s="351"/>
      <c r="E361" s="350"/>
      <c r="F361" s="352"/>
      <c r="G361" s="353"/>
      <c r="H361" s="353"/>
      <c r="I361" s="354"/>
      <c r="J361" s="353"/>
      <c r="K361" s="371"/>
      <c r="L361" s="70">
        <f t="shared" si="6"/>
        <v>0</v>
      </c>
    </row>
    <row r="362" spans="1:12" x14ac:dyDescent="0.2">
      <c r="A362" s="363">
        <v>359</v>
      </c>
      <c r="B362" s="348"/>
      <c r="C362" s="350"/>
      <c r="D362" s="351"/>
      <c r="E362" s="350"/>
      <c r="F362" s="352"/>
      <c r="G362" s="353"/>
      <c r="H362" s="353"/>
      <c r="I362" s="354"/>
      <c r="J362" s="353"/>
      <c r="K362" s="371"/>
      <c r="L362" s="70">
        <f t="shared" si="6"/>
        <v>0</v>
      </c>
    </row>
    <row r="363" spans="1:12" x14ac:dyDescent="0.2">
      <c r="A363" s="363">
        <v>360</v>
      </c>
      <c r="B363" s="348"/>
      <c r="C363" s="350"/>
      <c r="D363" s="351"/>
      <c r="E363" s="350"/>
      <c r="F363" s="352"/>
      <c r="G363" s="353"/>
      <c r="H363" s="353"/>
      <c r="I363" s="354"/>
      <c r="J363" s="353"/>
      <c r="K363" s="371"/>
      <c r="L363" s="70">
        <f t="shared" si="6"/>
        <v>0</v>
      </c>
    </row>
    <row r="364" spans="1:12" x14ac:dyDescent="0.2">
      <c r="A364" s="363">
        <v>361</v>
      </c>
      <c r="B364" s="348"/>
      <c r="C364" s="350"/>
      <c r="D364" s="351"/>
      <c r="E364" s="350"/>
      <c r="F364" s="352"/>
      <c r="G364" s="353"/>
      <c r="H364" s="353"/>
      <c r="I364" s="354"/>
      <c r="J364" s="353"/>
      <c r="K364" s="371"/>
      <c r="L364" s="70">
        <f t="shared" si="6"/>
        <v>0</v>
      </c>
    </row>
    <row r="365" spans="1:12" x14ac:dyDescent="0.2">
      <c r="A365" s="363">
        <v>362</v>
      </c>
      <c r="B365" s="348"/>
      <c r="C365" s="350"/>
      <c r="D365" s="351"/>
      <c r="E365" s="350"/>
      <c r="F365" s="352"/>
      <c r="G365" s="353"/>
      <c r="H365" s="353"/>
      <c r="I365" s="354"/>
      <c r="J365" s="353"/>
      <c r="K365" s="371"/>
      <c r="L365" s="70">
        <f t="shared" si="6"/>
        <v>0</v>
      </c>
    </row>
    <row r="366" spans="1:12" x14ac:dyDescent="0.2">
      <c r="A366" s="363">
        <v>363</v>
      </c>
      <c r="B366" s="348"/>
      <c r="C366" s="350"/>
      <c r="D366" s="351"/>
      <c r="E366" s="350"/>
      <c r="F366" s="352"/>
      <c r="G366" s="353"/>
      <c r="H366" s="353"/>
      <c r="I366" s="354"/>
      <c r="J366" s="353"/>
      <c r="K366" s="371"/>
      <c r="L366" s="70">
        <f t="shared" si="6"/>
        <v>0</v>
      </c>
    </row>
    <row r="367" spans="1:12" x14ac:dyDescent="0.2">
      <c r="A367" s="363">
        <v>364</v>
      </c>
      <c r="B367" s="348"/>
      <c r="C367" s="350"/>
      <c r="D367" s="351"/>
      <c r="E367" s="350"/>
      <c r="F367" s="352"/>
      <c r="G367" s="353"/>
      <c r="H367" s="353"/>
      <c r="I367" s="354"/>
      <c r="J367" s="353"/>
      <c r="K367" s="371"/>
      <c r="L367" s="70">
        <f t="shared" si="6"/>
        <v>0</v>
      </c>
    </row>
    <row r="368" spans="1:12" x14ac:dyDescent="0.2">
      <c r="A368" s="363">
        <v>365</v>
      </c>
      <c r="B368" s="348"/>
      <c r="C368" s="350"/>
      <c r="D368" s="351"/>
      <c r="E368" s="350"/>
      <c r="F368" s="352"/>
      <c r="G368" s="353"/>
      <c r="H368" s="353"/>
      <c r="I368" s="354"/>
      <c r="J368" s="353"/>
      <c r="K368" s="371"/>
      <c r="L368" s="70">
        <f t="shared" si="6"/>
        <v>0</v>
      </c>
    </row>
    <row r="369" spans="1:12" x14ac:dyDescent="0.2">
      <c r="A369" s="363">
        <v>366</v>
      </c>
      <c r="B369" s="348"/>
      <c r="C369" s="350"/>
      <c r="D369" s="351"/>
      <c r="E369" s="350"/>
      <c r="F369" s="352"/>
      <c r="G369" s="353"/>
      <c r="H369" s="353"/>
      <c r="I369" s="354"/>
      <c r="J369" s="353"/>
      <c r="K369" s="371"/>
      <c r="L369" s="70">
        <f t="shared" si="6"/>
        <v>0</v>
      </c>
    </row>
    <row r="370" spans="1:12" x14ac:dyDescent="0.2">
      <c r="A370" s="363">
        <v>367</v>
      </c>
      <c r="B370" s="348"/>
      <c r="C370" s="350"/>
      <c r="D370" s="351"/>
      <c r="E370" s="350"/>
      <c r="F370" s="352"/>
      <c r="G370" s="353"/>
      <c r="H370" s="353"/>
      <c r="I370" s="354"/>
      <c r="J370" s="353"/>
      <c r="K370" s="371"/>
      <c r="L370" s="70">
        <f t="shared" si="6"/>
        <v>0</v>
      </c>
    </row>
    <row r="371" spans="1:12" x14ac:dyDescent="0.2">
      <c r="A371" s="363">
        <v>368</v>
      </c>
      <c r="B371" s="348"/>
      <c r="C371" s="350"/>
      <c r="D371" s="351"/>
      <c r="E371" s="350"/>
      <c r="F371" s="352"/>
      <c r="G371" s="353"/>
      <c r="H371" s="353"/>
      <c r="I371" s="354"/>
      <c r="J371" s="353"/>
      <c r="K371" s="371"/>
      <c r="L371" s="70">
        <f t="shared" si="6"/>
        <v>0</v>
      </c>
    </row>
    <row r="372" spans="1:12" x14ac:dyDescent="0.2">
      <c r="A372" s="363">
        <v>369</v>
      </c>
      <c r="B372" s="348"/>
      <c r="C372" s="350"/>
      <c r="D372" s="351"/>
      <c r="E372" s="350"/>
      <c r="F372" s="352"/>
      <c r="G372" s="353"/>
      <c r="H372" s="353"/>
      <c r="I372" s="354"/>
      <c r="J372" s="353"/>
      <c r="K372" s="371"/>
      <c r="L372" s="70">
        <f t="shared" si="6"/>
        <v>0</v>
      </c>
    </row>
    <row r="373" spans="1:12" x14ac:dyDescent="0.2">
      <c r="A373" s="363">
        <v>370</v>
      </c>
      <c r="B373" s="348"/>
      <c r="C373" s="350"/>
      <c r="D373" s="351"/>
      <c r="E373" s="350"/>
      <c r="F373" s="352"/>
      <c r="G373" s="353"/>
      <c r="H373" s="353"/>
      <c r="I373" s="354"/>
      <c r="J373" s="353"/>
      <c r="K373" s="371"/>
      <c r="L373" s="70">
        <f t="shared" si="6"/>
        <v>0</v>
      </c>
    </row>
    <row r="374" spans="1:12" x14ac:dyDescent="0.2">
      <c r="A374" s="363">
        <v>371</v>
      </c>
      <c r="B374" s="348"/>
      <c r="C374" s="350"/>
      <c r="D374" s="351"/>
      <c r="E374" s="350"/>
      <c r="F374" s="352"/>
      <c r="G374" s="353"/>
      <c r="H374" s="353"/>
      <c r="I374" s="354"/>
      <c r="J374" s="353"/>
      <c r="K374" s="371"/>
      <c r="L374" s="70">
        <f t="shared" si="6"/>
        <v>0</v>
      </c>
    </row>
    <row r="375" spans="1:12" x14ac:dyDescent="0.2">
      <c r="A375" s="363">
        <v>372</v>
      </c>
      <c r="B375" s="348"/>
      <c r="C375" s="350"/>
      <c r="D375" s="351"/>
      <c r="E375" s="350"/>
      <c r="F375" s="352"/>
      <c r="G375" s="353"/>
      <c r="H375" s="353"/>
      <c r="I375" s="354"/>
      <c r="J375" s="353"/>
      <c r="K375" s="371"/>
      <c r="L375" s="70">
        <f t="shared" si="6"/>
        <v>0</v>
      </c>
    </row>
    <row r="376" spans="1:12" x14ac:dyDescent="0.2">
      <c r="A376" s="363">
        <v>373</v>
      </c>
      <c r="B376" s="348"/>
      <c r="C376" s="350"/>
      <c r="D376" s="351"/>
      <c r="E376" s="350"/>
      <c r="F376" s="352"/>
      <c r="G376" s="353"/>
      <c r="H376" s="353"/>
      <c r="I376" s="354"/>
      <c r="J376" s="353"/>
      <c r="K376" s="371"/>
      <c r="L376" s="70">
        <f t="shared" si="6"/>
        <v>0</v>
      </c>
    </row>
    <row r="377" spans="1:12" x14ac:dyDescent="0.2">
      <c r="A377" s="363">
        <v>374</v>
      </c>
      <c r="B377" s="348"/>
      <c r="C377" s="350"/>
      <c r="D377" s="351"/>
      <c r="E377" s="350"/>
      <c r="F377" s="352"/>
      <c r="G377" s="353"/>
      <c r="H377" s="353"/>
      <c r="I377" s="354"/>
      <c r="J377" s="353"/>
      <c r="K377" s="371"/>
      <c r="L377" s="70">
        <f t="shared" si="6"/>
        <v>0</v>
      </c>
    </row>
    <row r="378" spans="1:12" x14ac:dyDescent="0.2">
      <c r="A378" s="363">
        <v>375</v>
      </c>
      <c r="B378" s="348"/>
      <c r="C378" s="350"/>
      <c r="D378" s="351"/>
      <c r="E378" s="350"/>
      <c r="F378" s="352"/>
      <c r="G378" s="353"/>
      <c r="H378" s="353"/>
      <c r="I378" s="354"/>
      <c r="J378" s="353"/>
      <c r="K378" s="371"/>
      <c r="L378" s="70">
        <f t="shared" si="6"/>
        <v>0</v>
      </c>
    </row>
    <row r="379" spans="1:12" x14ac:dyDescent="0.2">
      <c r="A379" s="363">
        <v>376</v>
      </c>
      <c r="B379" s="348"/>
      <c r="C379" s="350"/>
      <c r="D379" s="351"/>
      <c r="E379" s="350"/>
      <c r="F379" s="352"/>
      <c r="G379" s="353"/>
      <c r="H379" s="353"/>
      <c r="I379" s="354"/>
      <c r="J379" s="353"/>
      <c r="K379" s="371"/>
      <c r="L379" s="70">
        <f t="shared" si="6"/>
        <v>0</v>
      </c>
    </row>
    <row r="380" spans="1:12" x14ac:dyDescent="0.2">
      <c r="A380" s="363">
        <v>377</v>
      </c>
      <c r="B380" s="348"/>
      <c r="C380" s="350"/>
      <c r="D380" s="351"/>
      <c r="E380" s="350"/>
      <c r="F380" s="352"/>
      <c r="G380" s="353"/>
      <c r="H380" s="353"/>
      <c r="I380" s="354"/>
      <c r="J380" s="353"/>
      <c r="K380" s="371"/>
      <c r="L380" s="70">
        <f t="shared" si="6"/>
        <v>0</v>
      </c>
    </row>
    <row r="381" spans="1:12" x14ac:dyDescent="0.2">
      <c r="A381" s="363">
        <v>378</v>
      </c>
      <c r="B381" s="348"/>
      <c r="C381" s="350"/>
      <c r="D381" s="351"/>
      <c r="E381" s="350"/>
      <c r="F381" s="352"/>
      <c r="G381" s="353"/>
      <c r="H381" s="353"/>
      <c r="I381" s="354"/>
      <c r="J381" s="353"/>
      <c r="K381" s="371"/>
      <c r="L381" s="70">
        <f t="shared" si="6"/>
        <v>0</v>
      </c>
    </row>
    <row r="382" spans="1:12" x14ac:dyDescent="0.2">
      <c r="A382" s="363">
        <v>379</v>
      </c>
      <c r="B382" s="348"/>
      <c r="C382" s="350"/>
      <c r="D382" s="351"/>
      <c r="E382" s="350"/>
      <c r="F382" s="352"/>
      <c r="G382" s="353"/>
      <c r="H382" s="353"/>
      <c r="I382" s="354"/>
      <c r="J382" s="353"/>
      <c r="K382" s="371"/>
      <c r="L382" s="70">
        <f t="shared" si="6"/>
        <v>0</v>
      </c>
    </row>
    <row r="383" spans="1:12" x14ac:dyDescent="0.2">
      <c r="A383" s="363">
        <v>380</v>
      </c>
      <c r="B383" s="348"/>
      <c r="C383" s="350"/>
      <c r="D383" s="351"/>
      <c r="E383" s="350"/>
      <c r="F383" s="352"/>
      <c r="G383" s="353"/>
      <c r="H383" s="353"/>
      <c r="I383" s="354"/>
      <c r="J383" s="353"/>
      <c r="K383" s="371"/>
      <c r="L383" s="70">
        <f t="shared" si="6"/>
        <v>0</v>
      </c>
    </row>
    <row r="384" spans="1:12" x14ac:dyDescent="0.2">
      <c r="A384" s="363">
        <v>381</v>
      </c>
      <c r="B384" s="348"/>
      <c r="C384" s="350"/>
      <c r="D384" s="351"/>
      <c r="E384" s="350"/>
      <c r="F384" s="352"/>
      <c r="G384" s="353"/>
      <c r="H384" s="353"/>
      <c r="I384" s="354"/>
      <c r="J384" s="353"/>
      <c r="K384" s="371"/>
      <c r="L384" s="70">
        <f t="shared" si="6"/>
        <v>0</v>
      </c>
    </row>
    <row r="385" spans="1:12" x14ac:dyDescent="0.2">
      <c r="A385" s="363">
        <v>382</v>
      </c>
      <c r="B385" s="348"/>
      <c r="C385" s="350"/>
      <c r="D385" s="351"/>
      <c r="E385" s="350"/>
      <c r="F385" s="352"/>
      <c r="G385" s="353"/>
      <c r="H385" s="353"/>
      <c r="I385" s="354"/>
      <c r="J385" s="353"/>
      <c r="K385" s="371"/>
      <c r="L385" s="70">
        <f t="shared" si="6"/>
        <v>0</v>
      </c>
    </row>
    <row r="386" spans="1:12" x14ac:dyDescent="0.2">
      <c r="A386" s="363">
        <v>383</v>
      </c>
      <c r="B386" s="348"/>
      <c r="C386" s="350"/>
      <c r="D386" s="351"/>
      <c r="E386" s="350"/>
      <c r="F386" s="352"/>
      <c r="G386" s="353"/>
      <c r="H386" s="353"/>
      <c r="I386" s="354"/>
      <c r="J386" s="353"/>
      <c r="K386" s="371"/>
      <c r="L386" s="70">
        <f t="shared" si="6"/>
        <v>0</v>
      </c>
    </row>
    <row r="387" spans="1:12" x14ac:dyDescent="0.2">
      <c r="A387" s="363">
        <v>384</v>
      </c>
      <c r="B387" s="348"/>
      <c r="C387" s="350"/>
      <c r="D387" s="351"/>
      <c r="E387" s="350"/>
      <c r="F387" s="352"/>
      <c r="G387" s="353"/>
      <c r="H387" s="353"/>
      <c r="I387" s="354"/>
      <c r="J387" s="353"/>
      <c r="K387" s="371"/>
      <c r="L387" s="70">
        <f t="shared" si="6"/>
        <v>0</v>
      </c>
    </row>
    <row r="388" spans="1:12" x14ac:dyDescent="0.2">
      <c r="A388" s="363">
        <v>385</v>
      </c>
      <c r="B388" s="348"/>
      <c r="C388" s="350"/>
      <c r="D388" s="351"/>
      <c r="E388" s="350"/>
      <c r="F388" s="352"/>
      <c r="G388" s="353"/>
      <c r="H388" s="353"/>
      <c r="I388" s="354"/>
      <c r="J388" s="353"/>
      <c r="K388" s="371"/>
      <c r="L388" s="70">
        <f t="shared" si="6"/>
        <v>0</v>
      </c>
    </row>
    <row r="389" spans="1:12" x14ac:dyDescent="0.2">
      <c r="A389" s="363">
        <v>386</v>
      </c>
      <c r="B389" s="348"/>
      <c r="C389" s="350"/>
      <c r="D389" s="351"/>
      <c r="E389" s="350"/>
      <c r="F389" s="352"/>
      <c r="G389" s="353"/>
      <c r="H389" s="353"/>
      <c r="I389" s="354"/>
      <c r="J389" s="353"/>
      <c r="K389" s="371"/>
      <c r="L389" s="70">
        <f t="shared" si="6"/>
        <v>0</v>
      </c>
    </row>
    <row r="390" spans="1:12" x14ac:dyDescent="0.2">
      <c r="A390" s="363">
        <v>387</v>
      </c>
      <c r="B390" s="348"/>
      <c r="C390" s="350"/>
      <c r="D390" s="351"/>
      <c r="E390" s="350"/>
      <c r="F390" s="352"/>
      <c r="G390" s="353"/>
      <c r="H390" s="353"/>
      <c r="I390" s="354"/>
      <c r="J390" s="353"/>
      <c r="K390" s="371"/>
      <c r="L390" s="70">
        <f t="shared" si="6"/>
        <v>0</v>
      </c>
    </row>
    <row r="391" spans="1:12" x14ac:dyDescent="0.2">
      <c r="A391" s="363">
        <v>388</v>
      </c>
      <c r="B391" s="348"/>
      <c r="C391" s="350"/>
      <c r="D391" s="351"/>
      <c r="E391" s="350"/>
      <c r="F391" s="352"/>
      <c r="G391" s="353"/>
      <c r="H391" s="353"/>
      <c r="I391" s="354"/>
      <c r="J391" s="353"/>
      <c r="K391" s="371"/>
      <c r="L391" s="70">
        <f t="shared" si="6"/>
        <v>0</v>
      </c>
    </row>
    <row r="392" spans="1:12" x14ac:dyDescent="0.2">
      <c r="A392" s="363">
        <v>389</v>
      </c>
      <c r="B392" s="348"/>
      <c r="C392" s="350"/>
      <c r="D392" s="351"/>
      <c r="E392" s="350"/>
      <c r="F392" s="352"/>
      <c r="G392" s="353"/>
      <c r="H392" s="353"/>
      <c r="I392" s="354"/>
      <c r="J392" s="353"/>
      <c r="K392" s="371"/>
      <c r="L392" s="70">
        <f t="shared" ref="L392:L455" si="7">IF(B392=0,0,MONTH(B392)-$L$1+1)</f>
        <v>0</v>
      </c>
    </row>
    <row r="393" spans="1:12" x14ac:dyDescent="0.2">
      <c r="A393" s="363">
        <v>390</v>
      </c>
      <c r="B393" s="348"/>
      <c r="C393" s="350"/>
      <c r="D393" s="351"/>
      <c r="E393" s="350"/>
      <c r="F393" s="352"/>
      <c r="G393" s="353"/>
      <c r="H393" s="353"/>
      <c r="I393" s="354"/>
      <c r="J393" s="353"/>
      <c r="K393" s="371"/>
      <c r="L393" s="70">
        <f t="shared" si="7"/>
        <v>0</v>
      </c>
    </row>
    <row r="394" spans="1:12" x14ac:dyDescent="0.2">
      <c r="A394" s="363">
        <v>391</v>
      </c>
      <c r="B394" s="348"/>
      <c r="C394" s="350"/>
      <c r="D394" s="351"/>
      <c r="E394" s="350"/>
      <c r="F394" s="352"/>
      <c r="G394" s="353"/>
      <c r="H394" s="353"/>
      <c r="I394" s="354"/>
      <c r="J394" s="353"/>
      <c r="K394" s="371"/>
      <c r="L394" s="70">
        <f t="shared" si="7"/>
        <v>0</v>
      </c>
    </row>
    <row r="395" spans="1:12" x14ac:dyDescent="0.2">
      <c r="A395" s="363">
        <v>392</v>
      </c>
      <c r="B395" s="348"/>
      <c r="C395" s="350"/>
      <c r="D395" s="351"/>
      <c r="E395" s="350"/>
      <c r="F395" s="352"/>
      <c r="G395" s="353"/>
      <c r="H395" s="353"/>
      <c r="I395" s="354"/>
      <c r="J395" s="353"/>
      <c r="K395" s="371"/>
      <c r="L395" s="70">
        <f t="shared" si="7"/>
        <v>0</v>
      </c>
    </row>
    <row r="396" spans="1:12" x14ac:dyDescent="0.2">
      <c r="A396" s="363">
        <v>393</v>
      </c>
      <c r="B396" s="348"/>
      <c r="C396" s="350"/>
      <c r="D396" s="351"/>
      <c r="E396" s="350"/>
      <c r="F396" s="352"/>
      <c r="G396" s="353"/>
      <c r="H396" s="353"/>
      <c r="I396" s="354"/>
      <c r="J396" s="353"/>
      <c r="K396" s="371"/>
      <c r="L396" s="70">
        <f t="shared" si="7"/>
        <v>0</v>
      </c>
    </row>
    <row r="397" spans="1:12" x14ac:dyDescent="0.2">
      <c r="A397" s="363">
        <v>394</v>
      </c>
      <c r="B397" s="348"/>
      <c r="C397" s="350"/>
      <c r="D397" s="351"/>
      <c r="E397" s="350"/>
      <c r="F397" s="352"/>
      <c r="G397" s="353"/>
      <c r="H397" s="353"/>
      <c r="I397" s="354"/>
      <c r="J397" s="353"/>
      <c r="K397" s="371"/>
      <c r="L397" s="70">
        <f t="shared" si="7"/>
        <v>0</v>
      </c>
    </row>
    <row r="398" spans="1:12" x14ac:dyDescent="0.2">
      <c r="A398" s="363">
        <v>395</v>
      </c>
      <c r="B398" s="348"/>
      <c r="C398" s="350"/>
      <c r="D398" s="351"/>
      <c r="E398" s="350"/>
      <c r="F398" s="352"/>
      <c r="G398" s="353"/>
      <c r="H398" s="353"/>
      <c r="I398" s="354"/>
      <c r="J398" s="353"/>
      <c r="K398" s="371"/>
      <c r="L398" s="70">
        <f t="shared" si="7"/>
        <v>0</v>
      </c>
    </row>
    <row r="399" spans="1:12" x14ac:dyDescent="0.2">
      <c r="A399" s="363">
        <v>396</v>
      </c>
      <c r="B399" s="348"/>
      <c r="C399" s="350"/>
      <c r="D399" s="351"/>
      <c r="E399" s="350"/>
      <c r="F399" s="352"/>
      <c r="G399" s="353"/>
      <c r="H399" s="353"/>
      <c r="I399" s="354"/>
      <c r="J399" s="353"/>
      <c r="K399" s="371"/>
      <c r="L399" s="70">
        <f t="shared" si="7"/>
        <v>0</v>
      </c>
    </row>
    <row r="400" spans="1:12" x14ac:dyDescent="0.2">
      <c r="A400" s="363">
        <v>397</v>
      </c>
      <c r="B400" s="348"/>
      <c r="C400" s="350"/>
      <c r="D400" s="351"/>
      <c r="E400" s="350"/>
      <c r="F400" s="352"/>
      <c r="G400" s="353"/>
      <c r="H400" s="353"/>
      <c r="I400" s="354"/>
      <c r="J400" s="353"/>
      <c r="K400" s="371"/>
      <c r="L400" s="70">
        <f t="shared" si="7"/>
        <v>0</v>
      </c>
    </row>
    <row r="401" spans="1:12" x14ac:dyDescent="0.2">
      <c r="A401" s="363">
        <v>398</v>
      </c>
      <c r="B401" s="348"/>
      <c r="C401" s="350"/>
      <c r="D401" s="351"/>
      <c r="E401" s="350"/>
      <c r="F401" s="352"/>
      <c r="G401" s="353"/>
      <c r="H401" s="353"/>
      <c r="I401" s="354"/>
      <c r="J401" s="353"/>
      <c r="K401" s="371"/>
      <c r="L401" s="70">
        <f t="shared" si="7"/>
        <v>0</v>
      </c>
    </row>
    <row r="402" spans="1:12" x14ac:dyDescent="0.2">
      <c r="A402" s="363">
        <v>399</v>
      </c>
      <c r="B402" s="348"/>
      <c r="C402" s="350"/>
      <c r="D402" s="351"/>
      <c r="E402" s="350"/>
      <c r="F402" s="352"/>
      <c r="G402" s="353"/>
      <c r="H402" s="353"/>
      <c r="I402" s="354"/>
      <c r="J402" s="353"/>
      <c r="K402" s="371"/>
      <c r="L402" s="70">
        <f t="shared" si="7"/>
        <v>0</v>
      </c>
    </row>
    <row r="403" spans="1:12" x14ac:dyDescent="0.2">
      <c r="A403" s="363">
        <v>400</v>
      </c>
      <c r="B403" s="348"/>
      <c r="C403" s="350"/>
      <c r="D403" s="351"/>
      <c r="E403" s="350"/>
      <c r="F403" s="352"/>
      <c r="G403" s="353"/>
      <c r="H403" s="353"/>
      <c r="I403" s="354"/>
      <c r="J403" s="353"/>
      <c r="K403" s="371"/>
      <c r="L403" s="70">
        <f t="shared" si="7"/>
        <v>0</v>
      </c>
    </row>
    <row r="404" spans="1:12" x14ac:dyDescent="0.2">
      <c r="A404" s="363">
        <v>401</v>
      </c>
      <c r="B404" s="348"/>
      <c r="C404" s="350"/>
      <c r="D404" s="351"/>
      <c r="E404" s="350"/>
      <c r="F404" s="352"/>
      <c r="G404" s="353"/>
      <c r="H404" s="353"/>
      <c r="I404" s="354"/>
      <c r="J404" s="353"/>
      <c r="K404" s="371"/>
      <c r="L404" s="70">
        <f t="shared" si="7"/>
        <v>0</v>
      </c>
    </row>
    <row r="405" spans="1:12" x14ac:dyDescent="0.2">
      <c r="A405" s="363">
        <v>402</v>
      </c>
      <c r="B405" s="348"/>
      <c r="C405" s="350"/>
      <c r="D405" s="351"/>
      <c r="E405" s="350"/>
      <c r="F405" s="352"/>
      <c r="G405" s="353"/>
      <c r="H405" s="353"/>
      <c r="I405" s="354"/>
      <c r="J405" s="353"/>
      <c r="K405" s="371"/>
      <c r="L405" s="70">
        <f t="shared" si="7"/>
        <v>0</v>
      </c>
    </row>
    <row r="406" spans="1:12" x14ac:dyDescent="0.2">
      <c r="A406" s="363">
        <v>403</v>
      </c>
      <c r="B406" s="348"/>
      <c r="C406" s="350"/>
      <c r="D406" s="351"/>
      <c r="E406" s="350"/>
      <c r="F406" s="352"/>
      <c r="G406" s="353"/>
      <c r="H406" s="353"/>
      <c r="I406" s="354"/>
      <c r="J406" s="353"/>
      <c r="K406" s="371"/>
      <c r="L406" s="70">
        <f t="shared" si="7"/>
        <v>0</v>
      </c>
    </row>
    <row r="407" spans="1:12" x14ac:dyDescent="0.2">
      <c r="A407" s="363">
        <v>404</v>
      </c>
      <c r="B407" s="348"/>
      <c r="C407" s="350"/>
      <c r="D407" s="351"/>
      <c r="E407" s="350"/>
      <c r="F407" s="352"/>
      <c r="G407" s="353"/>
      <c r="H407" s="353"/>
      <c r="I407" s="354"/>
      <c r="J407" s="353"/>
      <c r="K407" s="371"/>
      <c r="L407" s="70">
        <f t="shared" si="7"/>
        <v>0</v>
      </c>
    </row>
    <row r="408" spans="1:12" x14ac:dyDescent="0.2">
      <c r="A408" s="363">
        <v>405</v>
      </c>
      <c r="B408" s="348"/>
      <c r="C408" s="350"/>
      <c r="D408" s="351"/>
      <c r="E408" s="350"/>
      <c r="F408" s="352"/>
      <c r="G408" s="353"/>
      <c r="H408" s="353"/>
      <c r="I408" s="354"/>
      <c r="J408" s="353"/>
      <c r="K408" s="371"/>
      <c r="L408" s="70">
        <f t="shared" si="7"/>
        <v>0</v>
      </c>
    </row>
    <row r="409" spans="1:12" x14ac:dyDescent="0.2">
      <c r="A409" s="363">
        <v>406</v>
      </c>
      <c r="B409" s="348"/>
      <c r="C409" s="350"/>
      <c r="D409" s="351"/>
      <c r="E409" s="350"/>
      <c r="F409" s="352"/>
      <c r="G409" s="353"/>
      <c r="H409" s="353"/>
      <c r="I409" s="354"/>
      <c r="J409" s="353"/>
      <c r="K409" s="371"/>
      <c r="L409" s="70">
        <f t="shared" si="7"/>
        <v>0</v>
      </c>
    </row>
    <row r="410" spans="1:12" x14ac:dyDescent="0.2">
      <c r="A410" s="363">
        <v>407</v>
      </c>
      <c r="B410" s="348"/>
      <c r="C410" s="350"/>
      <c r="D410" s="351"/>
      <c r="E410" s="350"/>
      <c r="F410" s="352"/>
      <c r="G410" s="353"/>
      <c r="H410" s="353"/>
      <c r="I410" s="354"/>
      <c r="J410" s="353"/>
      <c r="K410" s="371"/>
      <c r="L410" s="70">
        <f t="shared" si="7"/>
        <v>0</v>
      </c>
    </row>
    <row r="411" spans="1:12" x14ac:dyDescent="0.2">
      <c r="A411" s="363">
        <v>408</v>
      </c>
      <c r="B411" s="348"/>
      <c r="C411" s="350"/>
      <c r="D411" s="351"/>
      <c r="E411" s="350"/>
      <c r="F411" s="352"/>
      <c r="G411" s="353"/>
      <c r="H411" s="353"/>
      <c r="I411" s="354"/>
      <c r="J411" s="353"/>
      <c r="K411" s="371"/>
      <c r="L411" s="70">
        <f t="shared" si="7"/>
        <v>0</v>
      </c>
    </row>
    <row r="412" spans="1:12" x14ac:dyDescent="0.2">
      <c r="A412" s="363">
        <v>409</v>
      </c>
      <c r="B412" s="348"/>
      <c r="C412" s="350"/>
      <c r="D412" s="351"/>
      <c r="E412" s="350"/>
      <c r="F412" s="352"/>
      <c r="G412" s="353"/>
      <c r="H412" s="353"/>
      <c r="I412" s="354"/>
      <c r="J412" s="353"/>
      <c r="K412" s="371"/>
      <c r="L412" s="70">
        <f t="shared" si="7"/>
        <v>0</v>
      </c>
    </row>
    <row r="413" spans="1:12" x14ac:dyDescent="0.2">
      <c r="A413" s="363">
        <v>410</v>
      </c>
      <c r="B413" s="348"/>
      <c r="C413" s="350"/>
      <c r="D413" s="351"/>
      <c r="E413" s="350"/>
      <c r="F413" s="352"/>
      <c r="G413" s="353"/>
      <c r="H413" s="353"/>
      <c r="I413" s="354"/>
      <c r="J413" s="353"/>
      <c r="K413" s="371"/>
      <c r="L413" s="70">
        <f t="shared" si="7"/>
        <v>0</v>
      </c>
    </row>
    <row r="414" spans="1:12" x14ac:dyDescent="0.2">
      <c r="A414" s="363">
        <v>411</v>
      </c>
      <c r="B414" s="348"/>
      <c r="C414" s="350"/>
      <c r="D414" s="351"/>
      <c r="E414" s="350"/>
      <c r="F414" s="352"/>
      <c r="G414" s="353"/>
      <c r="H414" s="353"/>
      <c r="I414" s="354"/>
      <c r="J414" s="353"/>
      <c r="K414" s="371"/>
      <c r="L414" s="70">
        <f t="shared" si="7"/>
        <v>0</v>
      </c>
    </row>
    <row r="415" spans="1:12" x14ac:dyDescent="0.2">
      <c r="A415" s="363">
        <v>412</v>
      </c>
      <c r="B415" s="348"/>
      <c r="C415" s="350"/>
      <c r="D415" s="351"/>
      <c r="E415" s="350"/>
      <c r="F415" s="352"/>
      <c r="G415" s="353"/>
      <c r="H415" s="353"/>
      <c r="I415" s="354"/>
      <c r="J415" s="353"/>
      <c r="K415" s="371"/>
      <c r="L415" s="70">
        <f t="shared" si="7"/>
        <v>0</v>
      </c>
    </row>
    <row r="416" spans="1:12" x14ac:dyDescent="0.2">
      <c r="A416" s="363">
        <v>413</v>
      </c>
      <c r="B416" s="348"/>
      <c r="C416" s="350"/>
      <c r="D416" s="351"/>
      <c r="E416" s="350"/>
      <c r="F416" s="352"/>
      <c r="G416" s="353"/>
      <c r="H416" s="353"/>
      <c r="I416" s="354"/>
      <c r="J416" s="353"/>
      <c r="K416" s="371"/>
      <c r="L416" s="70">
        <f t="shared" si="7"/>
        <v>0</v>
      </c>
    </row>
    <row r="417" spans="1:12" x14ac:dyDescent="0.2">
      <c r="A417" s="363">
        <v>414</v>
      </c>
      <c r="B417" s="348"/>
      <c r="C417" s="350"/>
      <c r="D417" s="351"/>
      <c r="E417" s="350"/>
      <c r="F417" s="352"/>
      <c r="G417" s="353"/>
      <c r="H417" s="353"/>
      <c r="I417" s="354"/>
      <c r="J417" s="353"/>
      <c r="K417" s="371"/>
      <c r="L417" s="70">
        <f t="shared" si="7"/>
        <v>0</v>
      </c>
    </row>
    <row r="418" spans="1:12" x14ac:dyDescent="0.2">
      <c r="A418" s="363">
        <v>415</v>
      </c>
      <c r="B418" s="348"/>
      <c r="C418" s="350"/>
      <c r="D418" s="351"/>
      <c r="E418" s="350"/>
      <c r="F418" s="352"/>
      <c r="G418" s="353"/>
      <c r="H418" s="353"/>
      <c r="I418" s="354"/>
      <c r="J418" s="353"/>
      <c r="K418" s="371"/>
      <c r="L418" s="70">
        <f t="shared" si="7"/>
        <v>0</v>
      </c>
    </row>
    <row r="419" spans="1:12" x14ac:dyDescent="0.2">
      <c r="A419" s="363">
        <v>416</v>
      </c>
      <c r="B419" s="348"/>
      <c r="C419" s="350"/>
      <c r="D419" s="351"/>
      <c r="E419" s="350"/>
      <c r="F419" s="352"/>
      <c r="G419" s="353"/>
      <c r="H419" s="353"/>
      <c r="I419" s="354"/>
      <c r="J419" s="353"/>
      <c r="K419" s="371"/>
      <c r="L419" s="70">
        <f t="shared" si="7"/>
        <v>0</v>
      </c>
    </row>
    <row r="420" spans="1:12" x14ac:dyDescent="0.2">
      <c r="A420" s="363">
        <v>417</v>
      </c>
      <c r="B420" s="348"/>
      <c r="C420" s="350"/>
      <c r="D420" s="351"/>
      <c r="E420" s="350"/>
      <c r="F420" s="352"/>
      <c r="G420" s="353"/>
      <c r="H420" s="353"/>
      <c r="I420" s="354"/>
      <c r="J420" s="353"/>
      <c r="K420" s="371"/>
      <c r="L420" s="70">
        <f t="shared" si="7"/>
        <v>0</v>
      </c>
    </row>
    <row r="421" spans="1:12" x14ac:dyDescent="0.2">
      <c r="A421" s="363">
        <v>418</v>
      </c>
      <c r="B421" s="348"/>
      <c r="C421" s="350"/>
      <c r="D421" s="351"/>
      <c r="E421" s="350"/>
      <c r="F421" s="352"/>
      <c r="G421" s="353"/>
      <c r="H421" s="353"/>
      <c r="I421" s="354"/>
      <c r="J421" s="353"/>
      <c r="K421" s="371"/>
      <c r="L421" s="70">
        <f t="shared" si="7"/>
        <v>0</v>
      </c>
    </row>
    <row r="422" spans="1:12" x14ac:dyDescent="0.2">
      <c r="A422" s="363">
        <v>419</v>
      </c>
      <c r="B422" s="348"/>
      <c r="C422" s="350"/>
      <c r="D422" s="351"/>
      <c r="E422" s="350"/>
      <c r="F422" s="352"/>
      <c r="G422" s="353"/>
      <c r="H422" s="353"/>
      <c r="I422" s="354"/>
      <c r="J422" s="353"/>
      <c r="K422" s="371"/>
      <c r="L422" s="70">
        <f t="shared" si="7"/>
        <v>0</v>
      </c>
    </row>
    <row r="423" spans="1:12" x14ac:dyDescent="0.2">
      <c r="A423" s="363">
        <v>420</v>
      </c>
      <c r="B423" s="348"/>
      <c r="C423" s="350"/>
      <c r="D423" s="351"/>
      <c r="E423" s="350"/>
      <c r="F423" s="352"/>
      <c r="G423" s="353"/>
      <c r="H423" s="353"/>
      <c r="I423" s="354"/>
      <c r="J423" s="353"/>
      <c r="K423" s="371"/>
      <c r="L423" s="70">
        <f t="shared" si="7"/>
        <v>0</v>
      </c>
    </row>
    <row r="424" spans="1:12" x14ac:dyDescent="0.2">
      <c r="A424" s="363">
        <v>421</v>
      </c>
      <c r="B424" s="348"/>
      <c r="C424" s="350"/>
      <c r="D424" s="351"/>
      <c r="E424" s="350"/>
      <c r="F424" s="352"/>
      <c r="G424" s="353"/>
      <c r="H424" s="353"/>
      <c r="I424" s="354"/>
      <c r="J424" s="353"/>
      <c r="K424" s="371"/>
      <c r="L424" s="70">
        <f t="shared" si="7"/>
        <v>0</v>
      </c>
    </row>
    <row r="425" spans="1:12" x14ac:dyDescent="0.2">
      <c r="A425" s="363">
        <v>422</v>
      </c>
      <c r="B425" s="348"/>
      <c r="C425" s="350"/>
      <c r="D425" s="351"/>
      <c r="E425" s="350"/>
      <c r="F425" s="352"/>
      <c r="G425" s="353"/>
      <c r="H425" s="353"/>
      <c r="I425" s="354"/>
      <c r="J425" s="353"/>
      <c r="K425" s="371"/>
      <c r="L425" s="70">
        <f t="shared" si="7"/>
        <v>0</v>
      </c>
    </row>
    <row r="426" spans="1:12" x14ac:dyDescent="0.2">
      <c r="A426" s="363">
        <v>423</v>
      </c>
      <c r="B426" s="348"/>
      <c r="C426" s="350"/>
      <c r="D426" s="351"/>
      <c r="E426" s="350"/>
      <c r="F426" s="352"/>
      <c r="G426" s="353"/>
      <c r="H426" s="353"/>
      <c r="I426" s="354"/>
      <c r="J426" s="353"/>
      <c r="K426" s="371"/>
      <c r="L426" s="70">
        <f t="shared" si="7"/>
        <v>0</v>
      </c>
    </row>
    <row r="427" spans="1:12" x14ac:dyDescent="0.2">
      <c r="A427" s="363">
        <v>424</v>
      </c>
      <c r="B427" s="348"/>
      <c r="C427" s="350"/>
      <c r="D427" s="351"/>
      <c r="E427" s="350"/>
      <c r="F427" s="352"/>
      <c r="G427" s="353"/>
      <c r="H427" s="353"/>
      <c r="I427" s="354"/>
      <c r="J427" s="353"/>
      <c r="K427" s="371"/>
      <c r="L427" s="70">
        <f t="shared" si="7"/>
        <v>0</v>
      </c>
    </row>
    <row r="428" spans="1:12" x14ac:dyDescent="0.2">
      <c r="A428" s="363">
        <v>425</v>
      </c>
      <c r="B428" s="348"/>
      <c r="C428" s="350"/>
      <c r="D428" s="351"/>
      <c r="E428" s="350"/>
      <c r="F428" s="352"/>
      <c r="G428" s="353"/>
      <c r="H428" s="353"/>
      <c r="I428" s="354"/>
      <c r="J428" s="353"/>
      <c r="K428" s="371"/>
      <c r="L428" s="70">
        <f t="shared" si="7"/>
        <v>0</v>
      </c>
    </row>
    <row r="429" spans="1:12" x14ac:dyDescent="0.2">
      <c r="A429" s="363">
        <v>426</v>
      </c>
      <c r="B429" s="348"/>
      <c r="C429" s="350"/>
      <c r="D429" s="351"/>
      <c r="E429" s="350"/>
      <c r="F429" s="352"/>
      <c r="G429" s="353"/>
      <c r="H429" s="353"/>
      <c r="I429" s="354"/>
      <c r="J429" s="353"/>
      <c r="K429" s="371"/>
      <c r="L429" s="70">
        <f t="shared" si="7"/>
        <v>0</v>
      </c>
    </row>
    <row r="430" spans="1:12" x14ac:dyDescent="0.2">
      <c r="A430" s="363">
        <v>427</v>
      </c>
      <c r="B430" s="348"/>
      <c r="C430" s="350"/>
      <c r="D430" s="351"/>
      <c r="E430" s="350"/>
      <c r="F430" s="352"/>
      <c r="G430" s="353"/>
      <c r="H430" s="353"/>
      <c r="I430" s="354"/>
      <c r="J430" s="353"/>
      <c r="K430" s="371"/>
      <c r="L430" s="70">
        <f t="shared" si="7"/>
        <v>0</v>
      </c>
    </row>
    <row r="431" spans="1:12" x14ac:dyDescent="0.2">
      <c r="A431" s="363">
        <v>428</v>
      </c>
      <c r="B431" s="348"/>
      <c r="C431" s="350"/>
      <c r="D431" s="351"/>
      <c r="E431" s="350"/>
      <c r="F431" s="352"/>
      <c r="G431" s="353"/>
      <c r="H431" s="353"/>
      <c r="I431" s="354"/>
      <c r="J431" s="353"/>
      <c r="K431" s="371"/>
      <c r="L431" s="70">
        <f t="shared" si="7"/>
        <v>0</v>
      </c>
    </row>
    <row r="432" spans="1:12" x14ac:dyDescent="0.2">
      <c r="A432" s="363">
        <v>429</v>
      </c>
      <c r="B432" s="348"/>
      <c r="C432" s="350"/>
      <c r="D432" s="351"/>
      <c r="E432" s="350"/>
      <c r="F432" s="352"/>
      <c r="G432" s="353"/>
      <c r="H432" s="353"/>
      <c r="I432" s="354"/>
      <c r="J432" s="353"/>
      <c r="K432" s="371"/>
      <c r="L432" s="70">
        <f t="shared" si="7"/>
        <v>0</v>
      </c>
    </row>
    <row r="433" spans="1:12" x14ac:dyDescent="0.2">
      <c r="A433" s="363">
        <v>430</v>
      </c>
      <c r="B433" s="348"/>
      <c r="C433" s="350"/>
      <c r="D433" s="351"/>
      <c r="E433" s="350"/>
      <c r="F433" s="352"/>
      <c r="G433" s="353"/>
      <c r="H433" s="353"/>
      <c r="I433" s="354"/>
      <c r="J433" s="353"/>
      <c r="K433" s="371"/>
      <c r="L433" s="70">
        <f t="shared" si="7"/>
        <v>0</v>
      </c>
    </row>
    <row r="434" spans="1:12" x14ac:dyDescent="0.2">
      <c r="A434" s="363">
        <v>431</v>
      </c>
      <c r="B434" s="348"/>
      <c r="C434" s="350"/>
      <c r="D434" s="351"/>
      <c r="E434" s="350"/>
      <c r="F434" s="352"/>
      <c r="G434" s="353"/>
      <c r="H434" s="353"/>
      <c r="I434" s="354"/>
      <c r="J434" s="353"/>
      <c r="K434" s="371"/>
      <c r="L434" s="70">
        <f t="shared" si="7"/>
        <v>0</v>
      </c>
    </row>
    <row r="435" spans="1:12" x14ac:dyDescent="0.2">
      <c r="A435" s="363">
        <v>432</v>
      </c>
      <c r="B435" s="348"/>
      <c r="C435" s="350"/>
      <c r="D435" s="351"/>
      <c r="E435" s="350"/>
      <c r="F435" s="352"/>
      <c r="G435" s="353"/>
      <c r="H435" s="353"/>
      <c r="I435" s="354"/>
      <c r="J435" s="353"/>
      <c r="K435" s="371"/>
      <c r="L435" s="70">
        <f t="shared" si="7"/>
        <v>0</v>
      </c>
    </row>
    <row r="436" spans="1:12" x14ac:dyDescent="0.2">
      <c r="A436" s="363">
        <v>433</v>
      </c>
      <c r="B436" s="348"/>
      <c r="C436" s="350"/>
      <c r="D436" s="351"/>
      <c r="E436" s="350"/>
      <c r="F436" s="352"/>
      <c r="G436" s="353"/>
      <c r="H436" s="353"/>
      <c r="I436" s="354"/>
      <c r="J436" s="353"/>
      <c r="K436" s="371"/>
      <c r="L436" s="70">
        <f t="shared" si="7"/>
        <v>0</v>
      </c>
    </row>
    <row r="437" spans="1:12" x14ac:dyDescent="0.2">
      <c r="A437" s="363">
        <v>434</v>
      </c>
      <c r="B437" s="348"/>
      <c r="C437" s="350"/>
      <c r="D437" s="351"/>
      <c r="E437" s="350"/>
      <c r="F437" s="352"/>
      <c r="G437" s="353"/>
      <c r="H437" s="353"/>
      <c r="I437" s="354"/>
      <c r="J437" s="353"/>
      <c r="K437" s="371"/>
      <c r="L437" s="70">
        <f t="shared" si="7"/>
        <v>0</v>
      </c>
    </row>
    <row r="438" spans="1:12" x14ac:dyDescent="0.2">
      <c r="A438" s="363">
        <v>435</v>
      </c>
      <c r="B438" s="348"/>
      <c r="C438" s="350"/>
      <c r="D438" s="351"/>
      <c r="E438" s="350"/>
      <c r="F438" s="352"/>
      <c r="G438" s="353"/>
      <c r="H438" s="353"/>
      <c r="I438" s="354"/>
      <c r="J438" s="353"/>
      <c r="K438" s="371"/>
      <c r="L438" s="70">
        <f t="shared" si="7"/>
        <v>0</v>
      </c>
    </row>
    <row r="439" spans="1:12" x14ac:dyDescent="0.2">
      <c r="A439" s="363">
        <v>436</v>
      </c>
      <c r="B439" s="348"/>
      <c r="C439" s="350"/>
      <c r="D439" s="351"/>
      <c r="E439" s="350"/>
      <c r="F439" s="352"/>
      <c r="G439" s="353"/>
      <c r="H439" s="353"/>
      <c r="I439" s="354"/>
      <c r="J439" s="353"/>
      <c r="K439" s="371"/>
      <c r="L439" s="70">
        <f t="shared" si="7"/>
        <v>0</v>
      </c>
    </row>
    <row r="440" spans="1:12" x14ac:dyDescent="0.2">
      <c r="A440" s="363">
        <v>437</v>
      </c>
      <c r="B440" s="348"/>
      <c r="C440" s="350"/>
      <c r="D440" s="351"/>
      <c r="E440" s="350"/>
      <c r="F440" s="352"/>
      <c r="G440" s="353"/>
      <c r="H440" s="353"/>
      <c r="I440" s="354"/>
      <c r="J440" s="353"/>
      <c r="K440" s="371"/>
      <c r="L440" s="70">
        <f t="shared" si="7"/>
        <v>0</v>
      </c>
    </row>
    <row r="441" spans="1:12" x14ac:dyDescent="0.2">
      <c r="A441" s="363">
        <v>438</v>
      </c>
      <c r="B441" s="348"/>
      <c r="C441" s="350"/>
      <c r="D441" s="351"/>
      <c r="E441" s="350"/>
      <c r="F441" s="352"/>
      <c r="G441" s="353"/>
      <c r="H441" s="353"/>
      <c r="I441" s="354"/>
      <c r="J441" s="353"/>
      <c r="K441" s="371"/>
      <c r="L441" s="70">
        <f t="shared" si="7"/>
        <v>0</v>
      </c>
    </row>
    <row r="442" spans="1:12" x14ac:dyDescent="0.2">
      <c r="A442" s="363">
        <v>439</v>
      </c>
      <c r="B442" s="348"/>
      <c r="C442" s="350"/>
      <c r="D442" s="351"/>
      <c r="E442" s="350"/>
      <c r="F442" s="352"/>
      <c r="G442" s="353"/>
      <c r="H442" s="353"/>
      <c r="I442" s="354"/>
      <c r="J442" s="353"/>
      <c r="K442" s="371"/>
      <c r="L442" s="70">
        <f t="shared" si="7"/>
        <v>0</v>
      </c>
    </row>
    <row r="443" spans="1:12" x14ac:dyDescent="0.2">
      <c r="A443" s="363">
        <v>440</v>
      </c>
      <c r="B443" s="348"/>
      <c r="C443" s="350"/>
      <c r="D443" s="351"/>
      <c r="E443" s="350"/>
      <c r="F443" s="352"/>
      <c r="G443" s="353"/>
      <c r="H443" s="353"/>
      <c r="I443" s="354"/>
      <c r="J443" s="353"/>
      <c r="K443" s="371"/>
      <c r="L443" s="70">
        <f t="shared" si="7"/>
        <v>0</v>
      </c>
    </row>
    <row r="444" spans="1:12" x14ac:dyDescent="0.2">
      <c r="A444" s="363">
        <v>441</v>
      </c>
      <c r="B444" s="348"/>
      <c r="C444" s="350"/>
      <c r="D444" s="351"/>
      <c r="E444" s="350"/>
      <c r="F444" s="352"/>
      <c r="G444" s="353"/>
      <c r="H444" s="353"/>
      <c r="I444" s="354"/>
      <c r="J444" s="353"/>
      <c r="K444" s="371"/>
      <c r="L444" s="70">
        <f t="shared" si="7"/>
        <v>0</v>
      </c>
    </row>
    <row r="445" spans="1:12" x14ac:dyDescent="0.2">
      <c r="A445" s="363">
        <v>442</v>
      </c>
      <c r="B445" s="348"/>
      <c r="C445" s="350"/>
      <c r="D445" s="351"/>
      <c r="E445" s="350"/>
      <c r="F445" s="352"/>
      <c r="G445" s="353"/>
      <c r="H445" s="353"/>
      <c r="I445" s="354"/>
      <c r="J445" s="353"/>
      <c r="K445" s="371"/>
      <c r="L445" s="70">
        <f t="shared" si="7"/>
        <v>0</v>
      </c>
    </row>
    <row r="446" spans="1:12" x14ac:dyDescent="0.2">
      <c r="A446" s="363">
        <v>443</v>
      </c>
      <c r="B446" s="348"/>
      <c r="C446" s="350"/>
      <c r="D446" s="351"/>
      <c r="E446" s="350"/>
      <c r="F446" s="352"/>
      <c r="G446" s="353"/>
      <c r="H446" s="353"/>
      <c r="I446" s="354"/>
      <c r="J446" s="353"/>
      <c r="K446" s="371"/>
      <c r="L446" s="70">
        <f t="shared" si="7"/>
        <v>0</v>
      </c>
    </row>
    <row r="447" spans="1:12" x14ac:dyDescent="0.2">
      <c r="A447" s="363">
        <v>444</v>
      </c>
      <c r="B447" s="348"/>
      <c r="C447" s="350"/>
      <c r="D447" s="351"/>
      <c r="E447" s="350"/>
      <c r="F447" s="352"/>
      <c r="G447" s="353"/>
      <c r="H447" s="353"/>
      <c r="I447" s="354"/>
      <c r="J447" s="353"/>
      <c r="K447" s="371"/>
      <c r="L447" s="70">
        <f t="shared" si="7"/>
        <v>0</v>
      </c>
    </row>
    <row r="448" spans="1:12" x14ac:dyDescent="0.2">
      <c r="A448" s="363">
        <v>445</v>
      </c>
      <c r="B448" s="348"/>
      <c r="C448" s="350"/>
      <c r="D448" s="351"/>
      <c r="E448" s="350"/>
      <c r="F448" s="352"/>
      <c r="G448" s="353"/>
      <c r="H448" s="353"/>
      <c r="I448" s="354"/>
      <c r="J448" s="353"/>
      <c r="K448" s="371"/>
      <c r="L448" s="70">
        <f t="shared" si="7"/>
        <v>0</v>
      </c>
    </row>
    <row r="449" spans="1:12" x14ac:dyDescent="0.2">
      <c r="A449" s="363">
        <v>446</v>
      </c>
      <c r="B449" s="348"/>
      <c r="C449" s="350"/>
      <c r="D449" s="351"/>
      <c r="E449" s="350"/>
      <c r="F449" s="352"/>
      <c r="G449" s="353"/>
      <c r="H449" s="353"/>
      <c r="I449" s="354"/>
      <c r="J449" s="353"/>
      <c r="K449" s="371"/>
      <c r="L449" s="70">
        <f t="shared" si="7"/>
        <v>0</v>
      </c>
    </row>
    <row r="450" spans="1:12" x14ac:dyDescent="0.2">
      <c r="A450" s="363">
        <v>447</v>
      </c>
      <c r="B450" s="348"/>
      <c r="C450" s="350"/>
      <c r="D450" s="351"/>
      <c r="E450" s="350"/>
      <c r="F450" s="352"/>
      <c r="G450" s="353"/>
      <c r="H450" s="353"/>
      <c r="I450" s="354"/>
      <c r="J450" s="353"/>
      <c r="K450" s="371"/>
      <c r="L450" s="70">
        <f t="shared" si="7"/>
        <v>0</v>
      </c>
    </row>
    <row r="451" spans="1:12" x14ac:dyDescent="0.2">
      <c r="A451" s="363">
        <v>448</v>
      </c>
      <c r="B451" s="348"/>
      <c r="C451" s="350"/>
      <c r="D451" s="351"/>
      <c r="E451" s="350"/>
      <c r="F451" s="352"/>
      <c r="G451" s="353"/>
      <c r="H451" s="353"/>
      <c r="I451" s="354"/>
      <c r="J451" s="353"/>
      <c r="K451" s="371"/>
      <c r="L451" s="70">
        <f t="shared" si="7"/>
        <v>0</v>
      </c>
    </row>
    <row r="452" spans="1:12" x14ac:dyDescent="0.2">
      <c r="A452" s="363">
        <v>449</v>
      </c>
      <c r="B452" s="348"/>
      <c r="C452" s="350"/>
      <c r="D452" s="351"/>
      <c r="E452" s="350"/>
      <c r="F452" s="352"/>
      <c r="G452" s="353"/>
      <c r="H452" s="353"/>
      <c r="I452" s="354"/>
      <c r="J452" s="353"/>
      <c r="K452" s="371"/>
      <c r="L452" s="70">
        <f t="shared" si="7"/>
        <v>0</v>
      </c>
    </row>
    <row r="453" spans="1:12" x14ac:dyDescent="0.2">
      <c r="A453" s="363">
        <v>450</v>
      </c>
      <c r="B453" s="348"/>
      <c r="C453" s="350"/>
      <c r="D453" s="351"/>
      <c r="E453" s="350"/>
      <c r="F453" s="352"/>
      <c r="G453" s="353"/>
      <c r="H453" s="353"/>
      <c r="I453" s="354"/>
      <c r="J453" s="353"/>
      <c r="K453" s="371"/>
      <c r="L453" s="70">
        <f t="shared" si="7"/>
        <v>0</v>
      </c>
    </row>
    <row r="454" spans="1:12" x14ac:dyDescent="0.2">
      <c r="A454" s="363">
        <v>451</v>
      </c>
      <c r="B454" s="348"/>
      <c r="C454" s="350"/>
      <c r="D454" s="351"/>
      <c r="E454" s="350"/>
      <c r="F454" s="352"/>
      <c r="G454" s="353"/>
      <c r="H454" s="353"/>
      <c r="I454" s="354"/>
      <c r="J454" s="353"/>
      <c r="K454" s="371"/>
      <c r="L454" s="70">
        <f t="shared" si="7"/>
        <v>0</v>
      </c>
    </row>
    <row r="455" spans="1:12" x14ac:dyDescent="0.2">
      <c r="A455" s="363">
        <v>452</v>
      </c>
      <c r="B455" s="348"/>
      <c r="C455" s="350"/>
      <c r="D455" s="351"/>
      <c r="E455" s="350"/>
      <c r="F455" s="352"/>
      <c r="G455" s="353"/>
      <c r="H455" s="353"/>
      <c r="I455" s="354"/>
      <c r="J455" s="353"/>
      <c r="K455" s="371"/>
      <c r="L455" s="70">
        <f t="shared" si="7"/>
        <v>0</v>
      </c>
    </row>
    <row r="456" spans="1:12" x14ac:dyDescent="0.2">
      <c r="A456" s="363">
        <v>453</v>
      </c>
      <c r="B456" s="348"/>
      <c r="C456" s="350"/>
      <c r="D456" s="351"/>
      <c r="E456" s="350"/>
      <c r="F456" s="352"/>
      <c r="G456" s="353"/>
      <c r="H456" s="353"/>
      <c r="I456" s="354"/>
      <c r="J456" s="353"/>
      <c r="K456" s="371"/>
      <c r="L456" s="70">
        <f t="shared" ref="L456:L519" si="8">IF(B456=0,0,MONTH(B456)-$L$1+1)</f>
        <v>0</v>
      </c>
    </row>
    <row r="457" spans="1:12" x14ac:dyDescent="0.2">
      <c r="A457" s="363">
        <v>454</v>
      </c>
      <c r="B457" s="348"/>
      <c r="C457" s="350"/>
      <c r="D457" s="351"/>
      <c r="E457" s="350"/>
      <c r="F457" s="352"/>
      <c r="G457" s="353"/>
      <c r="H457" s="353"/>
      <c r="I457" s="354"/>
      <c r="J457" s="353"/>
      <c r="K457" s="371"/>
      <c r="L457" s="70">
        <f t="shared" si="8"/>
        <v>0</v>
      </c>
    </row>
    <row r="458" spans="1:12" x14ac:dyDescent="0.2">
      <c r="A458" s="363">
        <v>455</v>
      </c>
      <c r="B458" s="348"/>
      <c r="C458" s="350"/>
      <c r="D458" s="351"/>
      <c r="E458" s="350"/>
      <c r="F458" s="352"/>
      <c r="G458" s="353"/>
      <c r="H458" s="353"/>
      <c r="I458" s="354"/>
      <c r="J458" s="353"/>
      <c r="K458" s="371"/>
      <c r="L458" s="70">
        <f t="shared" si="8"/>
        <v>0</v>
      </c>
    </row>
    <row r="459" spans="1:12" x14ac:dyDescent="0.2">
      <c r="A459" s="363">
        <v>456</v>
      </c>
      <c r="B459" s="348"/>
      <c r="C459" s="350"/>
      <c r="D459" s="351"/>
      <c r="E459" s="350"/>
      <c r="F459" s="352"/>
      <c r="G459" s="353"/>
      <c r="H459" s="353"/>
      <c r="I459" s="354"/>
      <c r="J459" s="353"/>
      <c r="K459" s="371"/>
      <c r="L459" s="70">
        <f t="shared" si="8"/>
        <v>0</v>
      </c>
    </row>
    <row r="460" spans="1:12" x14ac:dyDescent="0.2">
      <c r="A460" s="363">
        <v>457</v>
      </c>
      <c r="B460" s="348"/>
      <c r="C460" s="350"/>
      <c r="D460" s="351"/>
      <c r="E460" s="350"/>
      <c r="F460" s="352"/>
      <c r="G460" s="353"/>
      <c r="H460" s="353"/>
      <c r="I460" s="354"/>
      <c r="J460" s="353"/>
      <c r="K460" s="371"/>
      <c r="L460" s="70">
        <f t="shared" si="8"/>
        <v>0</v>
      </c>
    </row>
    <row r="461" spans="1:12" x14ac:dyDescent="0.2">
      <c r="A461" s="363">
        <v>458</v>
      </c>
      <c r="B461" s="348"/>
      <c r="C461" s="350"/>
      <c r="D461" s="351"/>
      <c r="E461" s="350"/>
      <c r="F461" s="352"/>
      <c r="G461" s="353"/>
      <c r="H461" s="353"/>
      <c r="I461" s="354"/>
      <c r="J461" s="353"/>
      <c r="K461" s="371"/>
      <c r="L461" s="70">
        <f t="shared" si="8"/>
        <v>0</v>
      </c>
    </row>
    <row r="462" spans="1:12" x14ac:dyDescent="0.2">
      <c r="A462" s="363">
        <v>459</v>
      </c>
      <c r="B462" s="348"/>
      <c r="C462" s="350"/>
      <c r="D462" s="351"/>
      <c r="E462" s="350"/>
      <c r="F462" s="352"/>
      <c r="G462" s="353"/>
      <c r="H462" s="353"/>
      <c r="I462" s="354"/>
      <c r="J462" s="353"/>
      <c r="K462" s="371"/>
      <c r="L462" s="70">
        <f t="shared" si="8"/>
        <v>0</v>
      </c>
    </row>
    <row r="463" spans="1:12" x14ac:dyDescent="0.2">
      <c r="A463" s="363">
        <v>460</v>
      </c>
      <c r="B463" s="348"/>
      <c r="C463" s="350"/>
      <c r="D463" s="351"/>
      <c r="E463" s="350"/>
      <c r="F463" s="352"/>
      <c r="G463" s="353"/>
      <c r="H463" s="353"/>
      <c r="I463" s="354"/>
      <c r="J463" s="353"/>
      <c r="K463" s="371"/>
      <c r="L463" s="70">
        <f t="shared" si="8"/>
        <v>0</v>
      </c>
    </row>
    <row r="464" spans="1:12" x14ac:dyDescent="0.2">
      <c r="A464" s="363">
        <v>461</v>
      </c>
      <c r="B464" s="348"/>
      <c r="C464" s="350"/>
      <c r="D464" s="351"/>
      <c r="E464" s="350"/>
      <c r="F464" s="352"/>
      <c r="G464" s="353"/>
      <c r="H464" s="353"/>
      <c r="I464" s="354"/>
      <c r="J464" s="353"/>
      <c r="K464" s="371"/>
      <c r="L464" s="70">
        <f t="shared" si="8"/>
        <v>0</v>
      </c>
    </row>
    <row r="465" spans="1:12" x14ac:dyDescent="0.2">
      <c r="A465" s="363">
        <v>462</v>
      </c>
      <c r="B465" s="348"/>
      <c r="C465" s="350"/>
      <c r="D465" s="351"/>
      <c r="E465" s="350"/>
      <c r="F465" s="352"/>
      <c r="G465" s="353"/>
      <c r="H465" s="353"/>
      <c r="I465" s="354"/>
      <c r="J465" s="353"/>
      <c r="K465" s="371"/>
      <c r="L465" s="70">
        <f t="shared" si="8"/>
        <v>0</v>
      </c>
    </row>
    <row r="466" spans="1:12" x14ac:dyDescent="0.2">
      <c r="A466" s="363">
        <v>463</v>
      </c>
      <c r="B466" s="348"/>
      <c r="C466" s="350"/>
      <c r="D466" s="351"/>
      <c r="E466" s="350"/>
      <c r="F466" s="352"/>
      <c r="G466" s="353"/>
      <c r="H466" s="353"/>
      <c r="I466" s="354"/>
      <c r="J466" s="353"/>
      <c r="K466" s="371"/>
      <c r="L466" s="70">
        <f t="shared" si="8"/>
        <v>0</v>
      </c>
    </row>
    <row r="467" spans="1:12" x14ac:dyDescent="0.2">
      <c r="A467" s="363">
        <v>464</v>
      </c>
      <c r="B467" s="348"/>
      <c r="C467" s="350"/>
      <c r="D467" s="351"/>
      <c r="E467" s="350"/>
      <c r="F467" s="352"/>
      <c r="G467" s="353"/>
      <c r="H467" s="353"/>
      <c r="I467" s="354"/>
      <c r="J467" s="353"/>
      <c r="K467" s="371"/>
      <c r="L467" s="70">
        <f t="shared" si="8"/>
        <v>0</v>
      </c>
    </row>
    <row r="468" spans="1:12" x14ac:dyDescent="0.2">
      <c r="A468" s="363">
        <v>465</v>
      </c>
      <c r="B468" s="348"/>
      <c r="C468" s="350"/>
      <c r="D468" s="351"/>
      <c r="E468" s="350"/>
      <c r="F468" s="352"/>
      <c r="G468" s="353"/>
      <c r="H468" s="353"/>
      <c r="I468" s="354"/>
      <c r="J468" s="353"/>
      <c r="K468" s="371"/>
      <c r="L468" s="70">
        <f t="shared" si="8"/>
        <v>0</v>
      </c>
    </row>
    <row r="469" spans="1:12" x14ac:dyDescent="0.2">
      <c r="A469" s="363">
        <v>466</v>
      </c>
      <c r="B469" s="348"/>
      <c r="C469" s="350"/>
      <c r="D469" s="351"/>
      <c r="E469" s="350"/>
      <c r="F469" s="352"/>
      <c r="G469" s="353"/>
      <c r="H469" s="353"/>
      <c r="I469" s="354"/>
      <c r="J469" s="353"/>
      <c r="K469" s="371"/>
      <c r="L469" s="70">
        <f t="shared" si="8"/>
        <v>0</v>
      </c>
    </row>
    <row r="470" spans="1:12" x14ac:dyDescent="0.2">
      <c r="A470" s="363">
        <v>467</v>
      </c>
      <c r="B470" s="348"/>
      <c r="C470" s="350"/>
      <c r="D470" s="351"/>
      <c r="E470" s="350"/>
      <c r="F470" s="352"/>
      <c r="G470" s="353"/>
      <c r="H470" s="353"/>
      <c r="I470" s="354"/>
      <c r="J470" s="353"/>
      <c r="K470" s="371"/>
      <c r="L470" s="70">
        <f t="shared" si="8"/>
        <v>0</v>
      </c>
    </row>
    <row r="471" spans="1:12" x14ac:dyDescent="0.2">
      <c r="A471" s="363">
        <v>468</v>
      </c>
      <c r="B471" s="348"/>
      <c r="C471" s="350"/>
      <c r="D471" s="351"/>
      <c r="E471" s="350"/>
      <c r="F471" s="352"/>
      <c r="G471" s="353"/>
      <c r="H471" s="353"/>
      <c r="I471" s="354"/>
      <c r="J471" s="353"/>
      <c r="K471" s="371"/>
      <c r="L471" s="70">
        <f t="shared" si="8"/>
        <v>0</v>
      </c>
    </row>
    <row r="472" spans="1:12" x14ac:dyDescent="0.2">
      <c r="A472" s="363">
        <v>469</v>
      </c>
      <c r="B472" s="348"/>
      <c r="C472" s="350"/>
      <c r="D472" s="351"/>
      <c r="E472" s="350"/>
      <c r="F472" s="352"/>
      <c r="G472" s="353"/>
      <c r="H472" s="353"/>
      <c r="I472" s="354"/>
      <c r="J472" s="353"/>
      <c r="K472" s="371"/>
      <c r="L472" s="70">
        <f t="shared" si="8"/>
        <v>0</v>
      </c>
    </row>
    <row r="473" spans="1:12" x14ac:dyDescent="0.2">
      <c r="A473" s="363">
        <v>470</v>
      </c>
      <c r="B473" s="348"/>
      <c r="C473" s="350"/>
      <c r="D473" s="351"/>
      <c r="E473" s="350"/>
      <c r="F473" s="352"/>
      <c r="G473" s="353"/>
      <c r="H473" s="353"/>
      <c r="I473" s="354"/>
      <c r="J473" s="353"/>
      <c r="K473" s="371"/>
      <c r="L473" s="70">
        <f t="shared" si="8"/>
        <v>0</v>
      </c>
    </row>
    <row r="474" spans="1:12" x14ac:dyDescent="0.2">
      <c r="A474" s="363">
        <v>471</v>
      </c>
      <c r="B474" s="348"/>
      <c r="C474" s="350"/>
      <c r="D474" s="351"/>
      <c r="E474" s="350"/>
      <c r="F474" s="352"/>
      <c r="G474" s="353"/>
      <c r="H474" s="353"/>
      <c r="I474" s="354"/>
      <c r="J474" s="353"/>
      <c r="K474" s="371"/>
      <c r="L474" s="70">
        <f t="shared" si="8"/>
        <v>0</v>
      </c>
    </row>
    <row r="475" spans="1:12" x14ac:dyDescent="0.2">
      <c r="A475" s="363">
        <v>472</v>
      </c>
      <c r="B475" s="348"/>
      <c r="C475" s="350"/>
      <c r="D475" s="351"/>
      <c r="E475" s="350"/>
      <c r="F475" s="352"/>
      <c r="G475" s="353"/>
      <c r="H475" s="353"/>
      <c r="I475" s="354"/>
      <c r="J475" s="353"/>
      <c r="K475" s="371"/>
      <c r="L475" s="70">
        <f t="shared" si="8"/>
        <v>0</v>
      </c>
    </row>
    <row r="476" spans="1:12" x14ac:dyDescent="0.2">
      <c r="A476" s="363">
        <v>473</v>
      </c>
      <c r="B476" s="348"/>
      <c r="C476" s="350"/>
      <c r="D476" s="351"/>
      <c r="E476" s="350"/>
      <c r="F476" s="352"/>
      <c r="G476" s="353"/>
      <c r="H476" s="353"/>
      <c r="I476" s="354"/>
      <c r="J476" s="353"/>
      <c r="K476" s="371"/>
      <c r="L476" s="70">
        <f t="shared" si="8"/>
        <v>0</v>
      </c>
    </row>
    <row r="477" spans="1:12" x14ac:dyDescent="0.2">
      <c r="A477" s="363">
        <v>474</v>
      </c>
      <c r="B477" s="348"/>
      <c r="C477" s="350"/>
      <c r="D477" s="351"/>
      <c r="E477" s="350"/>
      <c r="F477" s="352"/>
      <c r="G477" s="353"/>
      <c r="H477" s="353"/>
      <c r="I477" s="354"/>
      <c r="J477" s="353"/>
      <c r="K477" s="371"/>
      <c r="L477" s="70">
        <f t="shared" si="8"/>
        <v>0</v>
      </c>
    </row>
    <row r="478" spans="1:12" x14ac:dyDescent="0.2">
      <c r="A478" s="363">
        <v>475</v>
      </c>
      <c r="B478" s="348"/>
      <c r="C478" s="350"/>
      <c r="D478" s="351"/>
      <c r="E478" s="350"/>
      <c r="F478" s="352"/>
      <c r="G478" s="353"/>
      <c r="H478" s="353"/>
      <c r="I478" s="354"/>
      <c r="J478" s="353"/>
      <c r="K478" s="371"/>
      <c r="L478" s="70">
        <f t="shared" si="8"/>
        <v>0</v>
      </c>
    </row>
    <row r="479" spans="1:12" x14ac:dyDescent="0.2">
      <c r="A479" s="363">
        <v>476</v>
      </c>
      <c r="B479" s="348"/>
      <c r="C479" s="350"/>
      <c r="D479" s="351"/>
      <c r="E479" s="350"/>
      <c r="F479" s="352"/>
      <c r="G479" s="353"/>
      <c r="H479" s="353"/>
      <c r="I479" s="354"/>
      <c r="J479" s="353"/>
      <c r="K479" s="371"/>
      <c r="L479" s="70">
        <f t="shared" si="8"/>
        <v>0</v>
      </c>
    </row>
    <row r="480" spans="1:12" x14ac:dyDescent="0.2">
      <c r="A480" s="363">
        <v>477</v>
      </c>
      <c r="B480" s="348"/>
      <c r="C480" s="350"/>
      <c r="D480" s="351"/>
      <c r="E480" s="350"/>
      <c r="F480" s="352"/>
      <c r="G480" s="353"/>
      <c r="H480" s="353"/>
      <c r="I480" s="354"/>
      <c r="J480" s="353"/>
      <c r="K480" s="371"/>
      <c r="L480" s="70">
        <f t="shared" si="8"/>
        <v>0</v>
      </c>
    </row>
    <row r="481" spans="1:12" x14ac:dyDescent="0.2">
      <c r="A481" s="363">
        <v>478</v>
      </c>
      <c r="B481" s="348"/>
      <c r="C481" s="350"/>
      <c r="D481" s="351"/>
      <c r="E481" s="350"/>
      <c r="F481" s="352"/>
      <c r="G481" s="353"/>
      <c r="H481" s="353"/>
      <c r="I481" s="354"/>
      <c r="J481" s="353"/>
      <c r="K481" s="371"/>
      <c r="L481" s="70">
        <f t="shared" si="8"/>
        <v>0</v>
      </c>
    </row>
    <row r="482" spans="1:12" x14ac:dyDescent="0.2">
      <c r="A482" s="363">
        <v>479</v>
      </c>
      <c r="B482" s="348"/>
      <c r="C482" s="350"/>
      <c r="D482" s="351"/>
      <c r="E482" s="350"/>
      <c r="F482" s="352"/>
      <c r="G482" s="353"/>
      <c r="H482" s="353"/>
      <c r="I482" s="354"/>
      <c r="J482" s="353"/>
      <c r="K482" s="371"/>
      <c r="L482" s="70">
        <f t="shared" si="8"/>
        <v>0</v>
      </c>
    </row>
    <row r="483" spans="1:12" x14ac:dyDescent="0.2">
      <c r="A483" s="363">
        <v>480</v>
      </c>
      <c r="B483" s="348"/>
      <c r="C483" s="350"/>
      <c r="D483" s="351"/>
      <c r="E483" s="350"/>
      <c r="F483" s="352"/>
      <c r="G483" s="353"/>
      <c r="H483" s="353"/>
      <c r="I483" s="354"/>
      <c r="J483" s="353"/>
      <c r="K483" s="371"/>
      <c r="L483" s="70">
        <f t="shared" si="8"/>
        <v>0</v>
      </c>
    </row>
    <row r="484" spans="1:12" x14ac:dyDescent="0.2">
      <c r="A484" s="363">
        <v>481</v>
      </c>
      <c r="B484" s="348"/>
      <c r="C484" s="350"/>
      <c r="D484" s="351"/>
      <c r="E484" s="350"/>
      <c r="F484" s="352"/>
      <c r="G484" s="353"/>
      <c r="H484" s="353"/>
      <c r="I484" s="354"/>
      <c r="J484" s="353"/>
      <c r="K484" s="371"/>
      <c r="L484" s="70">
        <f t="shared" si="8"/>
        <v>0</v>
      </c>
    </row>
    <row r="485" spans="1:12" x14ac:dyDescent="0.2">
      <c r="A485" s="363">
        <v>482</v>
      </c>
      <c r="B485" s="348"/>
      <c r="C485" s="350"/>
      <c r="D485" s="351"/>
      <c r="E485" s="350"/>
      <c r="F485" s="352"/>
      <c r="G485" s="353"/>
      <c r="H485" s="353"/>
      <c r="I485" s="354"/>
      <c r="J485" s="353"/>
      <c r="K485" s="371"/>
      <c r="L485" s="70">
        <f t="shared" si="8"/>
        <v>0</v>
      </c>
    </row>
    <row r="486" spans="1:12" x14ac:dyDescent="0.2">
      <c r="A486" s="363">
        <v>483</v>
      </c>
      <c r="B486" s="348"/>
      <c r="C486" s="350"/>
      <c r="D486" s="351"/>
      <c r="E486" s="350"/>
      <c r="F486" s="352"/>
      <c r="G486" s="353"/>
      <c r="H486" s="353"/>
      <c r="I486" s="354"/>
      <c r="J486" s="353"/>
      <c r="K486" s="371"/>
      <c r="L486" s="70">
        <f t="shared" si="8"/>
        <v>0</v>
      </c>
    </row>
    <row r="487" spans="1:12" x14ac:dyDescent="0.2">
      <c r="A487" s="363">
        <v>484</v>
      </c>
      <c r="B487" s="348"/>
      <c r="C487" s="350"/>
      <c r="D487" s="351"/>
      <c r="E487" s="350"/>
      <c r="F487" s="352"/>
      <c r="G487" s="353"/>
      <c r="H487" s="353"/>
      <c r="I487" s="354"/>
      <c r="J487" s="353"/>
      <c r="K487" s="371"/>
      <c r="L487" s="70">
        <f t="shared" si="8"/>
        <v>0</v>
      </c>
    </row>
    <row r="488" spans="1:12" x14ac:dyDescent="0.2">
      <c r="A488" s="363">
        <v>485</v>
      </c>
      <c r="B488" s="348"/>
      <c r="C488" s="350"/>
      <c r="D488" s="351"/>
      <c r="E488" s="350"/>
      <c r="F488" s="352"/>
      <c r="G488" s="353"/>
      <c r="H488" s="353"/>
      <c r="I488" s="354"/>
      <c r="J488" s="353"/>
      <c r="K488" s="371"/>
      <c r="L488" s="70">
        <f t="shared" si="8"/>
        <v>0</v>
      </c>
    </row>
    <row r="489" spans="1:12" x14ac:dyDescent="0.2">
      <c r="A489" s="363">
        <v>486</v>
      </c>
      <c r="B489" s="348"/>
      <c r="C489" s="350"/>
      <c r="D489" s="351"/>
      <c r="E489" s="350"/>
      <c r="F489" s="352"/>
      <c r="G489" s="353"/>
      <c r="H489" s="353"/>
      <c r="I489" s="354"/>
      <c r="J489" s="353"/>
      <c r="K489" s="371"/>
      <c r="L489" s="70">
        <f t="shared" si="8"/>
        <v>0</v>
      </c>
    </row>
    <row r="490" spans="1:12" x14ac:dyDescent="0.2">
      <c r="A490" s="363">
        <v>487</v>
      </c>
      <c r="B490" s="348"/>
      <c r="C490" s="350"/>
      <c r="D490" s="351"/>
      <c r="E490" s="350"/>
      <c r="F490" s="352"/>
      <c r="G490" s="353"/>
      <c r="H490" s="353"/>
      <c r="I490" s="354"/>
      <c r="J490" s="353"/>
      <c r="K490" s="371"/>
      <c r="L490" s="70">
        <f t="shared" si="8"/>
        <v>0</v>
      </c>
    </row>
    <row r="491" spans="1:12" x14ac:dyDescent="0.2">
      <c r="A491" s="363">
        <v>488</v>
      </c>
      <c r="B491" s="348"/>
      <c r="C491" s="350"/>
      <c r="D491" s="351"/>
      <c r="E491" s="350"/>
      <c r="F491" s="352"/>
      <c r="G491" s="353"/>
      <c r="H491" s="353"/>
      <c r="I491" s="354"/>
      <c r="J491" s="353"/>
      <c r="K491" s="371"/>
      <c r="L491" s="70">
        <f t="shared" si="8"/>
        <v>0</v>
      </c>
    </row>
    <row r="492" spans="1:12" x14ac:dyDescent="0.2">
      <c r="A492" s="363">
        <v>489</v>
      </c>
      <c r="B492" s="348"/>
      <c r="C492" s="350"/>
      <c r="D492" s="351"/>
      <c r="E492" s="350"/>
      <c r="F492" s="352"/>
      <c r="G492" s="353"/>
      <c r="H492" s="353"/>
      <c r="I492" s="354"/>
      <c r="J492" s="353"/>
      <c r="K492" s="371"/>
      <c r="L492" s="70">
        <f t="shared" si="8"/>
        <v>0</v>
      </c>
    </row>
    <row r="493" spans="1:12" x14ac:dyDescent="0.2">
      <c r="A493" s="363">
        <v>490</v>
      </c>
      <c r="B493" s="348"/>
      <c r="C493" s="350"/>
      <c r="D493" s="351"/>
      <c r="E493" s="350"/>
      <c r="F493" s="352"/>
      <c r="G493" s="353"/>
      <c r="H493" s="353"/>
      <c r="I493" s="354"/>
      <c r="J493" s="353"/>
      <c r="K493" s="371"/>
      <c r="L493" s="70">
        <f t="shared" si="8"/>
        <v>0</v>
      </c>
    </row>
    <row r="494" spans="1:12" x14ac:dyDescent="0.2">
      <c r="A494" s="363">
        <v>491</v>
      </c>
      <c r="B494" s="348"/>
      <c r="C494" s="350"/>
      <c r="D494" s="351"/>
      <c r="E494" s="350"/>
      <c r="F494" s="352"/>
      <c r="G494" s="353"/>
      <c r="H494" s="353"/>
      <c r="I494" s="354"/>
      <c r="J494" s="353"/>
      <c r="K494" s="371"/>
      <c r="L494" s="70">
        <f t="shared" si="8"/>
        <v>0</v>
      </c>
    </row>
    <row r="495" spans="1:12" x14ac:dyDescent="0.2">
      <c r="A495" s="363">
        <v>492</v>
      </c>
      <c r="B495" s="348"/>
      <c r="C495" s="350"/>
      <c r="D495" s="351"/>
      <c r="E495" s="350"/>
      <c r="F495" s="352"/>
      <c r="G495" s="353"/>
      <c r="H495" s="353"/>
      <c r="I495" s="354"/>
      <c r="J495" s="353"/>
      <c r="K495" s="371"/>
      <c r="L495" s="70">
        <f t="shared" si="8"/>
        <v>0</v>
      </c>
    </row>
    <row r="496" spans="1:12" x14ac:dyDescent="0.2">
      <c r="A496" s="363">
        <v>493</v>
      </c>
      <c r="B496" s="348"/>
      <c r="C496" s="350"/>
      <c r="D496" s="351"/>
      <c r="E496" s="350"/>
      <c r="F496" s="352"/>
      <c r="G496" s="353"/>
      <c r="H496" s="353"/>
      <c r="I496" s="354"/>
      <c r="J496" s="353"/>
      <c r="K496" s="371"/>
      <c r="L496" s="70">
        <f t="shared" si="8"/>
        <v>0</v>
      </c>
    </row>
    <row r="497" spans="1:12" x14ac:dyDescent="0.2">
      <c r="A497" s="363">
        <v>494</v>
      </c>
      <c r="B497" s="348"/>
      <c r="C497" s="350"/>
      <c r="D497" s="351"/>
      <c r="E497" s="350"/>
      <c r="F497" s="352"/>
      <c r="G497" s="353"/>
      <c r="H497" s="353"/>
      <c r="I497" s="354"/>
      <c r="J497" s="353"/>
      <c r="K497" s="371"/>
      <c r="L497" s="70">
        <f t="shared" si="8"/>
        <v>0</v>
      </c>
    </row>
    <row r="498" spans="1:12" x14ac:dyDescent="0.2">
      <c r="A498" s="363">
        <v>495</v>
      </c>
      <c r="B498" s="348"/>
      <c r="C498" s="350"/>
      <c r="D498" s="351"/>
      <c r="E498" s="350"/>
      <c r="F498" s="352"/>
      <c r="G498" s="353"/>
      <c r="H498" s="353"/>
      <c r="I498" s="354"/>
      <c r="J498" s="353"/>
      <c r="K498" s="371"/>
      <c r="L498" s="70">
        <f t="shared" si="8"/>
        <v>0</v>
      </c>
    </row>
    <row r="499" spans="1:12" x14ac:dyDescent="0.2">
      <c r="A499" s="363">
        <v>496</v>
      </c>
      <c r="B499" s="348"/>
      <c r="C499" s="350"/>
      <c r="D499" s="351"/>
      <c r="E499" s="350"/>
      <c r="F499" s="352"/>
      <c r="G499" s="353"/>
      <c r="H499" s="353"/>
      <c r="I499" s="354"/>
      <c r="J499" s="353"/>
      <c r="K499" s="371"/>
      <c r="L499" s="70">
        <f t="shared" si="8"/>
        <v>0</v>
      </c>
    </row>
    <row r="500" spans="1:12" x14ac:dyDescent="0.2">
      <c r="A500" s="363">
        <v>497</v>
      </c>
      <c r="B500" s="348"/>
      <c r="C500" s="350"/>
      <c r="D500" s="351"/>
      <c r="E500" s="350"/>
      <c r="F500" s="352"/>
      <c r="G500" s="353"/>
      <c r="H500" s="353"/>
      <c r="I500" s="354"/>
      <c r="J500" s="353"/>
      <c r="K500" s="371"/>
      <c r="L500" s="70">
        <f t="shared" si="8"/>
        <v>0</v>
      </c>
    </row>
    <row r="501" spans="1:12" x14ac:dyDescent="0.2">
      <c r="A501" s="363">
        <v>498</v>
      </c>
      <c r="B501" s="348"/>
      <c r="C501" s="350"/>
      <c r="D501" s="351"/>
      <c r="E501" s="350"/>
      <c r="F501" s="352"/>
      <c r="G501" s="353"/>
      <c r="H501" s="353"/>
      <c r="I501" s="354"/>
      <c r="J501" s="353"/>
      <c r="K501" s="371"/>
      <c r="L501" s="70">
        <f t="shared" si="8"/>
        <v>0</v>
      </c>
    </row>
    <row r="502" spans="1:12" x14ac:dyDescent="0.2">
      <c r="A502" s="363">
        <v>499</v>
      </c>
      <c r="B502" s="348"/>
      <c r="C502" s="350"/>
      <c r="D502" s="351"/>
      <c r="E502" s="350"/>
      <c r="F502" s="352"/>
      <c r="G502" s="353"/>
      <c r="H502" s="353"/>
      <c r="I502" s="354"/>
      <c r="J502" s="353"/>
      <c r="K502" s="371"/>
      <c r="L502" s="70">
        <f t="shared" si="8"/>
        <v>0</v>
      </c>
    </row>
    <row r="503" spans="1:12" x14ac:dyDescent="0.2">
      <c r="A503" s="363">
        <v>500</v>
      </c>
      <c r="B503" s="348"/>
      <c r="C503" s="350"/>
      <c r="D503" s="351"/>
      <c r="E503" s="350"/>
      <c r="F503" s="352"/>
      <c r="G503" s="353"/>
      <c r="H503" s="353"/>
      <c r="I503" s="354"/>
      <c r="J503" s="353"/>
      <c r="K503" s="371"/>
      <c r="L503" s="70">
        <f t="shared" si="8"/>
        <v>0</v>
      </c>
    </row>
    <row r="504" spans="1:12" x14ac:dyDescent="0.2">
      <c r="A504" s="363">
        <v>501</v>
      </c>
      <c r="B504" s="348"/>
      <c r="C504" s="350"/>
      <c r="D504" s="351"/>
      <c r="E504" s="350"/>
      <c r="F504" s="352"/>
      <c r="G504" s="353"/>
      <c r="H504" s="353"/>
      <c r="I504" s="354"/>
      <c r="J504" s="353"/>
      <c r="K504" s="371"/>
      <c r="L504" s="70">
        <f t="shared" si="8"/>
        <v>0</v>
      </c>
    </row>
    <row r="505" spans="1:12" x14ac:dyDescent="0.2">
      <c r="A505" s="363">
        <v>502</v>
      </c>
      <c r="B505" s="348"/>
      <c r="C505" s="350"/>
      <c r="D505" s="351"/>
      <c r="E505" s="350"/>
      <c r="F505" s="352"/>
      <c r="G505" s="353"/>
      <c r="H505" s="353"/>
      <c r="I505" s="354"/>
      <c r="J505" s="353"/>
      <c r="K505" s="371"/>
      <c r="L505" s="70">
        <f t="shared" si="8"/>
        <v>0</v>
      </c>
    </row>
    <row r="506" spans="1:12" x14ac:dyDescent="0.2">
      <c r="A506" s="363">
        <v>503</v>
      </c>
      <c r="B506" s="348"/>
      <c r="C506" s="350"/>
      <c r="D506" s="351"/>
      <c r="E506" s="350"/>
      <c r="F506" s="352"/>
      <c r="G506" s="353"/>
      <c r="H506" s="353"/>
      <c r="I506" s="354"/>
      <c r="J506" s="353"/>
      <c r="K506" s="371"/>
      <c r="L506" s="70">
        <f t="shared" si="8"/>
        <v>0</v>
      </c>
    </row>
    <row r="507" spans="1:12" x14ac:dyDescent="0.2">
      <c r="A507" s="363">
        <v>504</v>
      </c>
      <c r="B507" s="348"/>
      <c r="C507" s="350"/>
      <c r="D507" s="351"/>
      <c r="E507" s="350"/>
      <c r="F507" s="352"/>
      <c r="G507" s="353"/>
      <c r="H507" s="353"/>
      <c r="I507" s="354"/>
      <c r="J507" s="353"/>
      <c r="K507" s="371"/>
      <c r="L507" s="70">
        <f t="shared" si="8"/>
        <v>0</v>
      </c>
    </row>
    <row r="508" spans="1:12" x14ac:dyDescent="0.2">
      <c r="A508" s="363">
        <v>505</v>
      </c>
      <c r="B508" s="348"/>
      <c r="C508" s="350"/>
      <c r="D508" s="351"/>
      <c r="E508" s="350"/>
      <c r="F508" s="352"/>
      <c r="G508" s="353"/>
      <c r="H508" s="353"/>
      <c r="I508" s="354"/>
      <c r="J508" s="353"/>
      <c r="K508" s="371"/>
      <c r="L508" s="70">
        <f t="shared" si="8"/>
        <v>0</v>
      </c>
    </row>
    <row r="509" spans="1:12" x14ac:dyDescent="0.2">
      <c r="A509" s="363">
        <v>506</v>
      </c>
      <c r="B509" s="348"/>
      <c r="C509" s="350"/>
      <c r="D509" s="351"/>
      <c r="E509" s="350"/>
      <c r="F509" s="352"/>
      <c r="G509" s="353"/>
      <c r="H509" s="353"/>
      <c r="I509" s="354"/>
      <c r="J509" s="353"/>
      <c r="K509" s="371"/>
      <c r="L509" s="70">
        <f t="shared" si="8"/>
        <v>0</v>
      </c>
    </row>
    <row r="510" spans="1:12" x14ac:dyDescent="0.2">
      <c r="A510" s="363">
        <v>507</v>
      </c>
      <c r="B510" s="348"/>
      <c r="C510" s="350"/>
      <c r="D510" s="351"/>
      <c r="E510" s="350"/>
      <c r="F510" s="352"/>
      <c r="G510" s="353"/>
      <c r="H510" s="353"/>
      <c r="I510" s="354"/>
      <c r="J510" s="353"/>
      <c r="K510" s="371"/>
      <c r="L510" s="70">
        <f t="shared" si="8"/>
        <v>0</v>
      </c>
    </row>
    <row r="511" spans="1:12" x14ac:dyDescent="0.2">
      <c r="A511" s="363">
        <v>508</v>
      </c>
      <c r="B511" s="348"/>
      <c r="C511" s="350"/>
      <c r="D511" s="351"/>
      <c r="E511" s="350"/>
      <c r="F511" s="352"/>
      <c r="G511" s="353"/>
      <c r="H511" s="353"/>
      <c r="I511" s="354"/>
      <c r="J511" s="353"/>
      <c r="K511" s="371"/>
      <c r="L511" s="70">
        <f t="shared" si="8"/>
        <v>0</v>
      </c>
    </row>
    <row r="512" spans="1:12" x14ac:dyDescent="0.2">
      <c r="A512" s="363">
        <v>509</v>
      </c>
      <c r="B512" s="348"/>
      <c r="C512" s="350"/>
      <c r="D512" s="351"/>
      <c r="E512" s="350"/>
      <c r="F512" s="352"/>
      <c r="G512" s="353"/>
      <c r="H512" s="353"/>
      <c r="I512" s="354"/>
      <c r="J512" s="353"/>
      <c r="K512" s="371"/>
      <c r="L512" s="70">
        <f t="shared" si="8"/>
        <v>0</v>
      </c>
    </row>
    <row r="513" spans="1:12" x14ac:dyDescent="0.2">
      <c r="A513" s="363">
        <v>510</v>
      </c>
      <c r="B513" s="348"/>
      <c r="C513" s="350"/>
      <c r="D513" s="351"/>
      <c r="E513" s="350"/>
      <c r="F513" s="352"/>
      <c r="G513" s="353"/>
      <c r="H513" s="353"/>
      <c r="I513" s="354"/>
      <c r="J513" s="353"/>
      <c r="K513" s="371"/>
      <c r="L513" s="70">
        <f t="shared" si="8"/>
        <v>0</v>
      </c>
    </row>
    <row r="514" spans="1:12" x14ac:dyDescent="0.2">
      <c r="A514" s="363">
        <v>511</v>
      </c>
      <c r="B514" s="348"/>
      <c r="C514" s="350"/>
      <c r="D514" s="351"/>
      <c r="E514" s="350"/>
      <c r="F514" s="352"/>
      <c r="G514" s="353"/>
      <c r="H514" s="353"/>
      <c r="I514" s="354"/>
      <c r="J514" s="353"/>
      <c r="K514" s="371"/>
      <c r="L514" s="70">
        <f t="shared" si="8"/>
        <v>0</v>
      </c>
    </row>
    <row r="515" spans="1:12" x14ac:dyDescent="0.2">
      <c r="A515" s="363">
        <v>512</v>
      </c>
      <c r="B515" s="348"/>
      <c r="C515" s="350"/>
      <c r="D515" s="351"/>
      <c r="E515" s="350"/>
      <c r="F515" s="352"/>
      <c r="G515" s="353"/>
      <c r="H515" s="353"/>
      <c r="I515" s="354"/>
      <c r="J515" s="353"/>
      <c r="K515" s="371"/>
      <c r="L515" s="70">
        <f t="shared" si="8"/>
        <v>0</v>
      </c>
    </row>
    <row r="516" spans="1:12" x14ac:dyDescent="0.2">
      <c r="A516" s="363">
        <v>513</v>
      </c>
      <c r="B516" s="348"/>
      <c r="C516" s="350"/>
      <c r="D516" s="351"/>
      <c r="E516" s="350"/>
      <c r="F516" s="352"/>
      <c r="G516" s="353"/>
      <c r="H516" s="353"/>
      <c r="I516" s="354"/>
      <c r="J516" s="353"/>
      <c r="K516" s="371"/>
      <c r="L516" s="70">
        <f t="shared" si="8"/>
        <v>0</v>
      </c>
    </row>
    <row r="517" spans="1:12" x14ac:dyDescent="0.2">
      <c r="A517" s="363">
        <v>514</v>
      </c>
      <c r="B517" s="348"/>
      <c r="C517" s="350"/>
      <c r="D517" s="351"/>
      <c r="E517" s="350"/>
      <c r="F517" s="352"/>
      <c r="G517" s="353"/>
      <c r="H517" s="353"/>
      <c r="I517" s="354"/>
      <c r="J517" s="353"/>
      <c r="K517" s="371"/>
      <c r="L517" s="70">
        <f t="shared" si="8"/>
        <v>0</v>
      </c>
    </row>
    <row r="518" spans="1:12" x14ac:dyDescent="0.2">
      <c r="A518" s="363">
        <v>515</v>
      </c>
      <c r="B518" s="348"/>
      <c r="C518" s="350"/>
      <c r="D518" s="351"/>
      <c r="E518" s="350"/>
      <c r="F518" s="352"/>
      <c r="G518" s="353"/>
      <c r="H518" s="353"/>
      <c r="I518" s="354"/>
      <c r="J518" s="353"/>
      <c r="K518" s="371"/>
      <c r="L518" s="70">
        <f t="shared" si="8"/>
        <v>0</v>
      </c>
    </row>
    <row r="519" spans="1:12" x14ac:dyDescent="0.2">
      <c r="A519" s="363">
        <v>516</v>
      </c>
      <c r="B519" s="348"/>
      <c r="C519" s="350"/>
      <c r="D519" s="351"/>
      <c r="E519" s="350"/>
      <c r="F519" s="352"/>
      <c r="G519" s="353"/>
      <c r="H519" s="353"/>
      <c r="I519" s="354"/>
      <c r="J519" s="353"/>
      <c r="K519" s="371"/>
      <c r="L519" s="70">
        <f t="shared" si="8"/>
        <v>0</v>
      </c>
    </row>
    <row r="520" spans="1:12" x14ac:dyDescent="0.2">
      <c r="A520" s="363">
        <v>517</v>
      </c>
      <c r="B520" s="348"/>
      <c r="C520" s="350"/>
      <c r="D520" s="351"/>
      <c r="E520" s="350"/>
      <c r="F520" s="352"/>
      <c r="G520" s="353"/>
      <c r="H520" s="353"/>
      <c r="I520" s="354"/>
      <c r="J520" s="353"/>
      <c r="K520" s="371"/>
      <c r="L520" s="70">
        <f t="shared" ref="L520:L583" si="9">IF(B520=0,0,MONTH(B520)-$L$1+1)</f>
        <v>0</v>
      </c>
    </row>
    <row r="521" spans="1:12" x14ac:dyDescent="0.2">
      <c r="A521" s="363">
        <v>518</v>
      </c>
      <c r="B521" s="348"/>
      <c r="C521" s="350"/>
      <c r="D521" s="351"/>
      <c r="E521" s="350"/>
      <c r="F521" s="352"/>
      <c r="G521" s="353"/>
      <c r="H521" s="353"/>
      <c r="I521" s="354"/>
      <c r="J521" s="353"/>
      <c r="K521" s="371"/>
      <c r="L521" s="70">
        <f t="shared" si="9"/>
        <v>0</v>
      </c>
    </row>
    <row r="522" spans="1:12" x14ac:dyDescent="0.2">
      <c r="A522" s="363">
        <v>519</v>
      </c>
      <c r="B522" s="348"/>
      <c r="C522" s="350"/>
      <c r="D522" s="351"/>
      <c r="E522" s="350"/>
      <c r="F522" s="352"/>
      <c r="G522" s="353"/>
      <c r="H522" s="353"/>
      <c r="I522" s="354"/>
      <c r="J522" s="353"/>
      <c r="K522" s="371"/>
      <c r="L522" s="70">
        <f t="shared" si="9"/>
        <v>0</v>
      </c>
    </row>
    <row r="523" spans="1:12" x14ac:dyDescent="0.2">
      <c r="A523" s="363">
        <v>520</v>
      </c>
      <c r="B523" s="348"/>
      <c r="C523" s="350"/>
      <c r="D523" s="351"/>
      <c r="E523" s="350"/>
      <c r="F523" s="352"/>
      <c r="G523" s="353"/>
      <c r="H523" s="353"/>
      <c r="I523" s="354"/>
      <c r="J523" s="353"/>
      <c r="K523" s="371"/>
      <c r="L523" s="70">
        <f t="shared" si="9"/>
        <v>0</v>
      </c>
    </row>
    <row r="524" spans="1:12" x14ac:dyDescent="0.2">
      <c r="A524" s="363">
        <v>521</v>
      </c>
      <c r="B524" s="348"/>
      <c r="C524" s="350"/>
      <c r="D524" s="351"/>
      <c r="E524" s="350"/>
      <c r="F524" s="352"/>
      <c r="G524" s="353"/>
      <c r="H524" s="353"/>
      <c r="I524" s="354"/>
      <c r="J524" s="353"/>
      <c r="K524" s="371"/>
      <c r="L524" s="70">
        <f t="shared" si="9"/>
        <v>0</v>
      </c>
    </row>
    <row r="525" spans="1:12" x14ac:dyDescent="0.2">
      <c r="A525" s="363">
        <v>522</v>
      </c>
      <c r="B525" s="348"/>
      <c r="C525" s="350"/>
      <c r="D525" s="351"/>
      <c r="E525" s="350"/>
      <c r="F525" s="352"/>
      <c r="G525" s="353"/>
      <c r="H525" s="353"/>
      <c r="I525" s="354"/>
      <c r="J525" s="353"/>
      <c r="K525" s="371"/>
      <c r="L525" s="70">
        <f t="shared" si="9"/>
        <v>0</v>
      </c>
    </row>
    <row r="526" spans="1:12" x14ac:dyDescent="0.2">
      <c r="A526" s="363">
        <v>523</v>
      </c>
      <c r="B526" s="348"/>
      <c r="C526" s="350"/>
      <c r="D526" s="351"/>
      <c r="E526" s="350"/>
      <c r="F526" s="352"/>
      <c r="G526" s="353"/>
      <c r="H526" s="353"/>
      <c r="I526" s="354"/>
      <c r="J526" s="353"/>
      <c r="K526" s="371"/>
      <c r="L526" s="70">
        <f t="shared" si="9"/>
        <v>0</v>
      </c>
    </row>
    <row r="527" spans="1:12" x14ac:dyDescent="0.2">
      <c r="A527" s="363">
        <v>524</v>
      </c>
      <c r="B527" s="348"/>
      <c r="C527" s="350"/>
      <c r="D527" s="351"/>
      <c r="E527" s="350"/>
      <c r="F527" s="352"/>
      <c r="G527" s="353"/>
      <c r="H527" s="353"/>
      <c r="I527" s="354"/>
      <c r="J527" s="353"/>
      <c r="K527" s="371"/>
      <c r="L527" s="70">
        <f t="shared" si="9"/>
        <v>0</v>
      </c>
    </row>
    <row r="528" spans="1:12" x14ac:dyDescent="0.2">
      <c r="A528" s="363">
        <v>525</v>
      </c>
      <c r="B528" s="348"/>
      <c r="C528" s="350"/>
      <c r="D528" s="351"/>
      <c r="E528" s="350"/>
      <c r="F528" s="352"/>
      <c r="G528" s="353"/>
      <c r="H528" s="353"/>
      <c r="I528" s="354"/>
      <c r="J528" s="353"/>
      <c r="K528" s="371"/>
      <c r="L528" s="70">
        <f t="shared" si="9"/>
        <v>0</v>
      </c>
    </row>
    <row r="529" spans="1:12" x14ac:dyDescent="0.2">
      <c r="A529" s="363">
        <v>526</v>
      </c>
      <c r="B529" s="348"/>
      <c r="C529" s="350"/>
      <c r="D529" s="351"/>
      <c r="E529" s="350"/>
      <c r="F529" s="352"/>
      <c r="G529" s="353"/>
      <c r="H529" s="353"/>
      <c r="I529" s="354"/>
      <c r="J529" s="353"/>
      <c r="K529" s="371"/>
      <c r="L529" s="70">
        <f t="shared" si="9"/>
        <v>0</v>
      </c>
    </row>
    <row r="530" spans="1:12" x14ac:dyDescent="0.2">
      <c r="A530" s="363">
        <v>527</v>
      </c>
      <c r="B530" s="348"/>
      <c r="C530" s="350"/>
      <c r="D530" s="351"/>
      <c r="E530" s="350"/>
      <c r="F530" s="352"/>
      <c r="G530" s="353"/>
      <c r="H530" s="353"/>
      <c r="I530" s="354"/>
      <c r="J530" s="353"/>
      <c r="K530" s="371"/>
      <c r="L530" s="70">
        <f t="shared" si="9"/>
        <v>0</v>
      </c>
    </row>
    <row r="531" spans="1:12" x14ac:dyDescent="0.2">
      <c r="A531" s="363">
        <v>528</v>
      </c>
      <c r="B531" s="348"/>
      <c r="C531" s="350"/>
      <c r="D531" s="351"/>
      <c r="E531" s="350"/>
      <c r="F531" s="352"/>
      <c r="G531" s="353"/>
      <c r="H531" s="353"/>
      <c r="I531" s="354"/>
      <c r="J531" s="353"/>
      <c r="K531" s="371"/>
      <c r="L531" s="70">
        <f t="shared" si="9"/>
        <v>0</v>
      </c>
    </row>
    <row r="532" spans="1:12" x14ac:dyDescent="0.2">
      <c r="A532" s="363">
        <v>529</v>
      </c>
      <c r="B532" s="348"/>
      <c r="C532" s="350"/>
      <c r="D532" s="351"/>
      <c r="E532" s="350"/>
      <c r="F532" s="352"/>
      <c r="G532" s="353"/>
      <c r="H532" s="353"/>
      <c r="I532" s="354"/>
      <c r="J532" s="353"/>
      <c r="K532" s="371"/>
      <c r="L532" s="70">
        <f t="shared" si="9"/>
        <v>0</v>
      </c>
    </row>
    <row r="533" spans="1:12" x14ac:dyDescent="0.2">
      <c r="A533" s="363">
        <v>530</v>
      </c>
      <c r="B533" s="348"/>
      <c r="C533" s="350"/>
      <c r="D533" s="351"/>
      <c r="E533" s="350"/>
      <c r="F533" s="352"/>
      <c r="G533" s="353"/>
      <c r="H533" s="353"/>
      <c r="I533" s="354"/>
      <c r="J533" s="353"/>
      <c r="K533" s="371"/>
      <c r="L533" s="70">
        <f t="shared" si="9"/>
        <v>0</v>
      </c>
    </row>
    <row r="534" spans="1:12" x14ac:dyDescent="0.2">
      <c r="A534" s="363">
        <v>531</v>
      </c>
      <c r="B534" s="348"/>
      <c r="C534" s="350"/>
      <c r="D534" s="351"/>
      <c r="E534" s="350"/>
      <c r="F534" s="352"/>
      <c r="G534" s="353"/>
      <c r="H534" s="353"/>
      <c r="I534" s="354"/>
      <c r="J534" s="353"/>
      <c r="K534" s="371"/>
      <c r="L534" s="70">
        <f t="shared" si="9"/>
        <v>0</v>
      </c>
    </row>
    <row r="535" spans="1:12" x14ac:dyDescent="0.2">
      <c r="A535" s="363">
        <v>532</v>
      </c>
      <c r="B535" s="348"/>
      <c r="C535" s="350"/>
      <c r="D535" s="351"/>
      <c r="E535" s="350"/>
      <c r="F535" s="352"/>
      <c r="G535" s="353"/>
      <c r="H535" s="353"/>
      <c r="I535" s="354"/>
      <c r="J535" s="353"/>
      <c r="K535" s="371"/>
      <c r="L535" s="70">
        <f t="shared" si="9"/>
        <v>0</v>
      </c>
    </row>
    <row r="536" spans="1:12" x14ac:dyDescent="0.2">
      <c r="A536" s="363">
        <v>533</v>
      </c>
      <c r="B536" s="348"/>
      <c r="C536" s="350"/>
      <c r="D536" s="351"/>
      <c r="E536" s="350"/>
      <c r="F536" s="352"/>
      <c r="G536" s="353"/>
      <c r="H536" s="353"/>
      <c r="I536" s="354"/>
      <c r="J536" s="353"/>
      <c r="K536" s="371"/>
      <c r="L536" s="70">
        <f t="shared" si="9"/>
        <v>0</v>
      </c>
    </row>
    <row r="537" spans="1:12" x14ac:dyDescent="0.2">
      <c r="A537" s="363">
        <v>534</v>
      </c>
      <c r="B537" s="348"/>
      <c r="C537" s="350"/>
      <c r="D537" s="351"/>
      <c r="E537" s="350"/>
      <c r="F537" s="352"/>
      <c r="G537" s="353"/>
      <c r="H537" s="353"/>
      <c r="I537" s="354"/>
      <c r="J537" s="353"/>
      <c r="K537" s="371"/>
      <c r="L537" s="70">
        <f t="shared" si="9"/>
        <v>0</v>
      </c>
    </row>
    <row r="538" spans="1:12" x14ac:dyDescent="0.2">
      <c r="A538" s="363">
        <v>535</v>
      </c>
      <c r="B538" s="348"/>
      <c r="C538" s="350"/>
      <c r="D538" s="351"/>
      <c r="E538" s="350"/>
      <c r="F538" s="352"/>
      <c r="G538" s="353"/>
      <c r="H538" s="353"/>
      <c r="I538" s="354"/>
      <c r="J538" s="353"/>
      <c r="K538" s="371"/>
      <c r="L538" s="70">
        <f t="shared" si="9"/>
        <v>0</v>
      </c>
    </row>
    <row r="539" spans="1:12" x14ac:dyDescent="0.2">
      <c r="A539" s="363">
        <v>536</v>
      </c>
      <c r="B539" s="348"/>
      <c r="C539" s="350"/>
      <c r="D539" s="351"/>
      <c r="E539" s="350"/>
      <c r="F539" s="352"/>
      <c r="G539" s="353"/>
      <c r="H539" s="353"/>
      <c r="I539" s="354"/>
      <c r="J539" s="353"/>
      <c r="K539" s="371"/>
      <c r="L539" s="70">
        <f t="shared" si="9"/>
        <v>0</v>
      </c>
    </row>
    <row r="540" spans="1:12" x14ac:dyDescent="0.2">
      <c r="A540" s="363">
        <v>537</v>
      </c>
      <c r="B540" s="348"/>
      <c r="C540" s="350"/>
      <c r="D540" s="351"/>
      <c r="E540" s="350"/>
      <c r="F540" s="352"/>
      <c r="G540" s="353"/>
      <c r="H540" s="353"/>
      <c r="I540" s="354"/>
      <c r="J540" s="353"/>
      <c r="K540" s="371"/>
      <c r="L540" s="70">
        <f t="shared" si="9"/>
        <v>0</v>
      </c>
    </row>
    <row r="541" spans="1:12" x14ac:dyDescent="0.2">
      <c r="A541" s="363">
        <v>538</v>
      </c>
      <c r="B541" s="348"/>
      <c r="C541" s="350"/>
      <c r="D541" s="351"/>
      <c r="E541" s="350"/>
      <c r="F541" s="352"/>
      <c r="G541" s="353"/>
      <c r="H541" s="353"/>
      <c r="I541" s="354"/>
      <c r="J541" s="353"/>
      <c r="K541" s="371"/>
      <c r="L541" s="70">
        <f t="shared" si="9"/>
        <v>0</v>
      </c>
    </row>
    <row r="542" spans="1:12" x14ac:dyDescent="0.2">
      <c r="A542" s="363">
        <v>539</v>
      </c>
      <c r="B542" s="348"/>
      <c r="C542" s="350"/>
      <c r="D542" s="351"/>
      <c r="E542" s="350"/>
      <c r="F542" s="352"/>
      <c r="G542" s="353"/>
      <c r="H542" s="353"/>
      <c r="I542" s="354"/>
      <c r="J542" s="353"/>
      <c r="K542" s="371"/>
      <c r="L542" s="70">
        <f t="shared" si="9"/>
        <v>0</v>
      </c>
    </row>
    <row r="543" spans="1:12" x14ac:dyDescent="0.2">
      <c r="A543" s="363">
        <v>540</v>
      </c>
      <c r="B543" s="348"/>
      <c r="C543" s="350"/>
      <c r="D543" s="351"/>
      <c r="E543" s="350"/>
      <c r="F543" s="352"/>
      <c r="G543" s="353"/>
      <c r="H543" s="353"/>
      <c r="I543" s="354"/>
      <c r="J543" s="353"/>
      <c r="K543" s="371"/>
      <c r="L543" s="70">
        <f t="shared" si="9"/>
        <v>0</v>
      </c>
    </row>
    <row r="544" spans="1:12" x14ac:dyDescent="0.2">
      <c r="A544" s="363">
        <v>541</v>
      </c>
      <c r="B544" s="348"/>
      <c r="C544" s="350"/>
      <c r="D544" s="351"/>
      <c r="E544" s="350"/>
      <c r="F544" s="352"/>
      <c r="G544" s="353"/>
      <c r="H544" s="353"/>
      <c r="I544" s="354"/>
      <c r="J544" s="353"/>
      <c r="K544" s="371"/>
      <c r="L544" s="70">
        <f t="shared" si="9"/>
        <v>0</v>
      </c>
    </row>
    <row r="545" spans="1:12" x14ac:dyDescent="0.2">
      <c r="A545" s="363">
        <v>542</v>
      </c>
      <c r="B545" s="348"/>
      <c r="C545" s="350"/>
      <c r="D545" s="351"/>
      <c r="E545" s="350"/>
      <c r="F545" s="352"/>
      <c r="G545" s="353"/>
      <c r="H545" s="353"/>
      <c r="I545" s="354"/>
      <c r="J545" s="353"/>
      <c r="K545" s="371"/>
      <c r="L545" s="70">
        <f t="shared" si="9"/>
        <v>0</v>
      </c>
    </row>
    <row r="546" spans="1:12" x14ac:dyDescent="0.2">
      <c r="A546" s="363">
        <v>543</v>
      </c>
      <c r="B546" s="348"/>
      <c r="C546" s="350"/>
      <c r="D546" s="351"/>
      <c r="E546" s="350"/>
      <c r="F546" s="352"/>
      <c r="G546" s="353"/>
      <c r="H546" s="353"/>
      <c r="I546" s="354"/>
      <c r="J546" s="353"/>
      <c r="K546" s="371"/>
      <c r="L546" s="70">
        <f t="shared" si="9"/>
        <v>0</v>
      </c>
    </row>
    <row r="547" spans="1:12" x14ac:dyDescent="0.2">
      <c r="A547" s="363">
        <v>544</v>
      </c>
      <c r="B547" s="348"/>
      <c r="C547" s="350"/>
      <c r="D547" s="351"/>
      <c r="E547" s="350"/>
      <c r="F547" s="352"/>
      <c r="G547" s="353"/>
      <c r="H547" s="353"/>
      <c r="I547" s="354"/>
      <c r="J547" s="353"/>
      <c r="K547" s="371"/>
      <c r="L547" s="70">
        <f t="shared" si="9"/>
        <v>0</v>
      </c>
    </row>
    <row r="548" spans="1:12" x14ac:dyDescent="0.2">
      <c r="A548" s="363">
        <v>545</v>
      </c>
      <c r="B548" s="348"/>
      <c r="C548" s="350"/>
      <c r="D548" s="351"/>
      <c r="E548" s="350"/>
      <c r="F548" s="352"/>
      <c r="G548" s="353"/>
      <c r="H548" s="353"/>
      <c r="I548" s="354"/>
      <c r="J548" s="353"/>
      <c r="K548" s="371"/>
      <c r="L548" s="70">
        <f t="shared" si="9"/>
        <v>0</v>
      </c>
    </row>
    <row r="549" spans="1:12" x14ac:dyDescent="0.2">
      <c r="A549" s="363">
        <v>546</v>
      </c>
      <c r="B549" s="348"/>
      <c r="C549" s="350"/>
      <c r="D549" s="351"/>
      <c r="E549" s="350"/>
      <c r="F549" s="352"/>
      <c r="G549" s="353"/>
      <c r="H549" s="353"/>
      <c r="I549" s="354"/>
      <c r="J549" s="353"/>
      <c r="K549" s="371"/>
      <c r="L549" s="70">
        <f t="shared" si="9"/>
        <v>0</v>
      </c>
    </row>
    <row r="550" spans="1:12" x14ac:dyDescent="0.2">
      <c r="A550" s="363">
        <v>547</v>
      </c>
      <c r="B550" s="348"/>
      <c r="C550" s="350"/>
      <c r="D550" s="351"/>
      <c r="E550" s="350"/>
      <c r="F550" s="352"/>
      <c r="G550" s="353"/>
      <c r="H550" s="353"/>
      <c r="I550" s="354"/>
      <c r="J550" s="353"/>
      <c r="K550" s="371"/>
      <c r="L550" s="70">
        <f t="shared" si="9"/>
        <v>0</v>
      </c>
    </row>
    <row r="551" spans="1:12" x14ac:dyDescent="0.2">
      <c r="A551" s="363">
        <v>548</v>
      </c>
      <c r="B551" s="348"/>
      <c r="C551" s="350"/>
      <c r="D551" s="351"/>
      <c r="E551" s="350"/>
      <c r="F551" s="352"/>
      <c r="G551" s="353"/>
      <c r="H551" s="353"/>
      <c r="I551" s="354"/>
      <c r="J551" s="353"/>
      <c r="K551" s="371"/>
      <c r="L551" s="70">
        <f t="shared" si="9"/>
        <v>0</v>
      </c>
    </row>
    <row r="552" spans="1:12" x14ac:dyDescent="0.2">
      <c r="A552" s="363">
        <v>549</v>
      </c>
      <c r="B552" s="348"/>
      <c r="C552" s="350"/>
      <c r="D552" s="351"/>
      <c r="E552" s="350"/>
      <c r="F552" s="352"/>
      <c r="G552" s="353"/>
      <c r="H552" s="353"/>
      <c r="I552" s="354"/>
      <c r="J552" s="353"/>
      <c r="K552" s="371"/>
      <c r="L552" s="70">
        <f t="shared" si="9"/>
        <v>0</v>
      </c>
    </row>
    <row r="553" spans="1:12" x14ac:dyDescent="0.2">
      <c r="A553" s="363">
        <v>550</v>
      </c>
      <c r="B553" s="348"/>
      <c r="C553" s="350"/>
      <c r="D553" s="351"/>
      <c r="E553" s="350"/>
      <c r="F553" s="352"/>
      <c r="G553" s="353"/>
      <c r="H553" s="353"/>
      <c r="I553" s="354"/>
      <c r="J553" s="353"/>
      <c r="K553" s="371"/>
      <c r="L553" s="70">
        <f t="shared" si="9"/>
        <v>0</v>
      </c>
    </row>
    <row r="554" spans="1:12" x14ac:dyDescent="0.2">
      <c r="A554" s="363">
        <v>551</v>
      </c>
      <c r="B554" s="348"/>
      <c r="C554" s="350"/>
      <c r="D554" s="351"/>
      <c r="E554" s="350"/>
      <c r="F554" s="352"/>
      <c r="G554" s="353"/>
      <c r="H554" s="353"/>
      <c r="I554" s="354"/>
      <c r="J554" s="353"/>
      <c r="K554" s="371"/>
      <c r="L554" s="70">
        <f t="shared" si="9"/>
        <v>0</v>
      </c>
    </row>
    <row r="555" spans="1:12" x14ac:dyDescent="0.2">
      <c r="A555" s="363">
        <v>552</v>
      </c>
      <c r="B555" s="348"/>
      <c r="C555" s="350"/>
      <c r="D555" s="351"/>
      <c r="E555" s="350"/>
      <c r="F555" s="352"/>
      <c r="G555" s="353"/>
      <c r="H555" s="353"/>
      <c r="I555" s="354"/>
      <c r="J555" s="353"/>
      <c r="K555" s="371"/>
      <c r="L555" s="70">
        <f t="shared" si="9"/>
        <v>0</v>
      </c>
    </row>
    <row r="556" spans="1:12" x14ac:dyDescent="0.2">
      <c r="A556" s="363">
        <v>553</v>
      </c>
      <c r="B556" s="348"/>
      <c r="C556" s="350"/>
      <c r="D556" s="351"/>
      <c r="E556" s="350"/>
      <c r="F556" s="352"/>
      <c r="G556" s="353"/>
      <c r="H556" s="353"/>
      <c r="I556" s="354"/>
      <c r="J556" s="353"/>
      <c r="K556" s="371"/>
      <c r="L556" s="70">
        <f t="shared" si="9"/>
        <v>0</v>
      </c>
    </row>
    <row r="557" spans="1:12" x14ac:dyDescent="0.2">
      <c r="A557" s="363">
        <v>554</v>
      </c>
      <c r="B557" s="348"/>
      <c r="C557" s="350"/>
      <c r="D557" s="351"/>
      <c r="E557" s="350"/>
      <c r="F557" s="352"/>
      <c r="G557" s="353"/>
      <c r="H557" s="353"/>
      <c r="I557" s="354"/>
      <c r="J557" s="353"/>
      <c r="K557" s="371"/>
      <c r="L557" s="70">
        <f t="shared" si="9"/>
        <v>0</v>
      </c>
    </row>
    <row r="558" spans="1:12" x14ac:dyDescent="0.2">
      <c r="A558" s="363">
        <v>555</v>
      </c>
      <c r="B558" s="348"/>
      <c r="C558" s="350"/>
      <c r="D558" s="351"/>
      <c r="E558" s="350"/>
      <c r="F558" s="352"/>
      <c r="G558" s="353"/>
      <c r="H558" s="353"/>
      <c r="I558" s="354"/>
      <c r="J558" s="353"/>
      <c r="K558" s="371"/>
      <c r="L558" s="70">
        <f t="shared" si="9"/>
        <v>0</v>
      </c>
    </row>
    <row r="559" spans="1:12" x14ac:dyDescent="0.2">
      <c r="A559" s="363">
        <v>556</v>
      </c>
      <c r="B559" s="348"/>
      <c r="C559" s="350"/>
      <c r="D559" s="351"/>
      <c r="E559" s="350"/>
      <c r="F559" s="352"/>
      <c r="G559" s="353"/>
      <c r="H559" s="353"/>
      <c r="I559" s="354"/>
      <c r="J559" s="353"/>
      <c r="K559" s="371"/>
      <c r="L559" s="70">
        <f t="shared" si="9"/>
        <v>0</v>
      </c>
    </row>
    <row r="560" spans="1:12" x14ac:dyDescent="0.2">
      <c r="A560" s="363">
        <v>557</v>
      </c>
      <c r="B560" s="348"/>
      <c r="C560" s="350"/>
      <c r="D560" s="351"/>
      <c r="E560" s="350"/>
      <c r="F560" s="352"/>
      <c r="G560" s="353"/>
      <c r="H560" s="353"/>
      <c r="I560" s="354"/>
      <c r="J560" s="353"/>
      <c r="K560" s="371"/>
      <c r="L560" s="70">
        <f t="shared" si="9"/>
        <v>0</v>
      </c>
    </row>
    <row r="561" spans="1:12" x14ac:dyDescent="0.2">
      <c r="A561" s="363">
        <v>558</v>
      </c>
      <c r="B561" s="348"/>
      <c r="C561" s="350"/>
      <c r="D561" s="351"/>
      <c r="E561" s="350"/>
      <c r="F561" s="352"/>
      <c r="G561" s="353"/>
      <c r="H561" s="353"/>
      <c r="I561" s="354"/>
      <c r="J561" s="353"/>
      <c r="K561" s="371"/>
      <c r="L561" s="70">
        <f t="shared" si="9"/>
        <v>0</v>
      </c>
    </row>
    <row r="562" spans="1:12" x14ac:dyDescent="0.2">
      <c r="A562" s="363">
        <v>559</v>
      </c>
      <c r="B562" s="348"/>
      <c r="C562" s="350"/>
      <c r="D562" s="351"/>
      <c r="E562" s="350"/>
      <c r="F562" s="352"/>
      <c r="G562" s="353"/>
      <c r="H562" s="353"/>
      <c r="I562" s="354"/>
      <c r="J562" s="353"/>
      <c r="K562" s="371"/>
      <c r="L562" s="70">
        <f t="shared" si="9"/>
        <v>0</v>
      </c>
    </row>
    <row r="563" spans="1:12" x14ac:dyDescent="0.2">
      <c r="A563" s="363">
        <v>560</v>
      </c>
      <c r="B563" s="348"/>
      <c r="C563" s="350"/>
      <c r="D563" s="351"/>
      <c r="E563" s="350"/>
      <c r="F563" s="352"/>
      <c r="G563" s="353"/>
      <c r="H563" s="353"/>
      <c r="I563" s="354"/>
      <c r="J563" s="353"/>
      <c r="K563" s="371"/>
      <c r="L563" s="70">
        <f t="shared" si="9"/>
        <v>0</v>
      </c>
    </row>
    <row r="564" spans="1:12" x14ac:dyDescent="0.2">
      <c r="A564" s="363">
        <v>561</v>
      </c>
      <c r="B564" s="348"/>
      <c r="C564" s="350"/>
      <c r="D564" s="351"/>
      <c r="E564" s="350"/>
      <c r="F564" s="352"/>
      <c r="G564" s="353"/>
      <c r="H564" s="353"/>
      <c r="I564" s="354"/>
      <c r="J564" s="353"/>
      <c r="K564" s="371"/>
      <c r="L564" s="70">
        <f t="shared" si="9"/>
        <v>0</v>
      </c>
    </row>
    <row r="565" spans="1:12" x14ac:dyDescent="0.2">
      <c r="A565" s="363">
        <v>562</v>
      </c>
      <c r="B565" s="348"/>
      <c r="C565" s="350"/>
      <c r="D565" s="351"/>
      <c r="E565" s="350"/>
      <c r="F565" s="352"/>
      <c r="G565" s="353"/>
      <c r="H565" s="353"/>
      <c r="I565" s="354"/>
      <c r="J565" s="353"/>
      <c r="K565" s="371"/>
      <c r="L565" s="70">
        <f t="shared" si="9"/>
        <v>0</v>
      </c>
    </row>
    <row r="566" spans="1:12" x14ac:dyDescent="0.2">
      <c r="A566" s="363">
        <v>563</v>
      </c>
      <c r="B566" s="348"/>
      <c r="C566" s="350"/>
      <c r="D566" s="351"/>
      <c r="E566" s="350"/>
      <c r="F566" s="352"/>
      <c r="G566" s="353"/>
      <c r="H566" s="353"/>
      <c r="I566" s="354"/>
      <c r="J566" s="353"/>
      <c r="K566" s="371"/>
      <c r="L566" s="70">
        <f t="shared" si="9"/>
        <v>0</v>
      </c>
    </row>
    <row r="567" spans="1:12" x14ac:dyDescent="0.2">
      <c r="A567" s="363">
        <v>564</v>
      </c>
      <c r="B567" s="348"/>
      <c r="C567" s="350"/>
      <c r="D567" s="351"/>
      <c r="E567" s="350"/>
      <c r="F567" s="352"/>
      <c r="G567" s="353"/>
      <c r="H567" s="353"/>
      <c r="I567" s="354"/>
      <c r="J567" s="353"/>
      <c r="K567" s="371"/>
      <c r="L567" s="70">
        <f t="shared" si="9"/>
        <v>0</v>
      </c>
    </row>
    <row r="568" spans="1:12" x14ac:dyDescent="0.2">
      <c r="A568" s="363">
        <v>565</v>
      </c>
      <c r="B568" s="348"/>
      <c r="C568" s="350"/>
      <c r="D568" s="351"/>
      <c r="E568" s="350"/>
      <c r="F568" s="352"/>
      <c r="G568" s="353"/>
      <c r="H568" s="353"/>
      <c r="I568" s="354"/>
      <c r="J568" s="353"/>
      <c r="K568" s="371"/>
      <c r="L568" s="70">
        <f t="shared" si="9"/>
        <v>0</v>
      </c>
    </row>
    <row r="569" spans="1:12" x14ac:dyDescent="0.2">
      <c r="A569" s="363">
        <v>566</v>
      </c>
      <c r="B569" s="348"/>
      <c r="C569" s="350"/>
      <c r="D569" s="351"/>
      <c r="E569" s="350"/>
      <c r="F569" s="352"/>
      <c r="G569" s="353"/>
      <c r="H569" s="353"/>
      <c r="I569" s="354"/>
      <c r="J569" s="353"/>
      <c r="K569" s="371"/>
      <c r="L569" s="70">
        <f t="shared" si="9"/>
        <v>0</v>
      </c>
    </row>
    <row r="570" spans="1:12" x14ac:dyDescent="0.2">
      <c r="A570" s="363">
        <v>567</v>
      </c>
      <c r="B570" s="348"/>
      <c r="C570" s="350"/>
      <c r="D570" s="351"/>
      <c r="E570" s="350"/>
      <c r="F570" s="352"/>
      <c r="G570" s="353"/>
      <c r="H570" s="353"/>
      <c r="I570" s="354"/>
      <c r="J570" s="353"/>
      <c r="K570" s="371"/>
      <c r="L570" s="70">
        <f t="shared" si="9"/>
        <v>0</v>
      </c>
    </row>
    <row r="571" spans="1:12" x14ac:dyDescent="0.2">
      <c r="A571" s="363">
        <v>568</v>
      </c>
      <c r="B571" s="348"/>
      <c r="C571" s="350"/>
      <c r="D571" s="351"/>
      <c r="E571" s="350"/>
      <c r="F571" s="352"/>
      <c r="G571" s="353"/>
      <c r="H571" s="353"/>
      <c r="I571" s="354"/>
      <c r="J571" s="353"/>
      <c r="K571" s="371"/>
      <c r="L571" s="70">
        <f t="shared" si="9"/>
        <v>0</v>
      </c>
    </row>
    <row r="572" spans="1:12" x14ac:dyDescent="0.2">
      <c r="A572" s="363">
        <v>569</v>
      </c>
      <c r="B572" s="348"/>
      <c r="C572" s="350"/>
      <c r="D572" s="351"/>
      <c r="E572" s="350"/>
      <c r="F572" s="352"/>
      <c r="G572" s="353"/>
      <c r="H572" s="353"/>
      <c r="I572" s="354"/>
      <c r="J572" s="353"/>
      <c r="K572" s="371"/>
      <c r="L572" s="70">
        <f t="shared" si="9"/>
        <v>0</v>
      </c>
    </row>
    <row r="573" spans="1:12" x14ac:dyDescent="0.2">
      <c r="A573" s="363">
        <v>570</v>
      </c>
      <c r="B573" s="348"/>
      <c r="C573" s="350"/>
      <c r="D573" s="351"/>
      <c r="E573" s="350"/>
      <c r="F573" s="352"/>
      <c r="G573" s="353"/>
      <c r="H573" s="353"/>
      <c r="I573" s="354"/>
      <c r="J573" s="353"/>
      <c r="K573" s="371"/>
      <c r="L573" s="70">
        <f t="shared" si="9"/>
        <v>0</v>
      </c>
    </row>
    <row r="574" spans="1:12" x14ac:dyDescent="0.2">
      <c r="A574" s="363">
        <v>571</v>
      </c>
      <c r="B574" s="348"/>
      <c r="C574" s="350"/>
      <c r="D574" s="351"/>
      <c r="E574" s="350"/>
      <c r="F574" s="352"/>
      <c r="G574" s="353"/>
      <c r="H574" s="353"/>
      <c r="I574" s="354"/>
      <c r="J574" s="353"/>
      <c r="K574" s="371"/>
      <c r="L574" s="70">
        <f t="shared" si="9"/>
        <v>0</v>
      </c>
    </row>
    <row r="575" spans="1:12" x14ac:dyDescent="0.2">
      <c r="A575" s="363">
        <v>572</v>
      </c>
      <c r="B575" s="348"/>
      <c r="C575" s="350"/>
      <c r="D575" s="351"/>
      <c r="E575" s="350"/>
      <c r="F575" s="352"/>
      <c r="G575" s="353"/>
      <c r="H575" s="353"/>
      <c r="I575" s="354"/>
      <c r="J575" s="353"/>
      <c r="K575" s="371"/>
      <c r="L575" s="70">
        <f t="shared" si="9"/>
        <v>0</v>
      </c>
    </row>
    <row r="576" spans="1:12" x14ac:dyDescent="0.2">
      <c r="A576" s="363">
        <v>573</v>
      </c>
      <c r="B576" s="348"/>
      <c r="C576" s="350"/>
      <c r="D576" s="351"/>
      <c r="E576" s="350"/>
      <c r="F576" s="352"/>
      <c r="G576" s="353"/>
      <c r="H576" s="353"/>
      <c r="I576" s="354"/>
      <c r="J576" s="353"/>
      <c r="K576" s="371"/>
      <c r="L576" s="70">
        <f t="shared" si="9"/>
        <v>0</v>
      </c>
    </row>
    <row r="577" spans="1:12" x14ac:dyDescent="0.2">
      <c r="A577" s="363">
        <v>574</v>
      </c>
      <c r="B577" s="348"/>
      <c r="C577" s="350"/>
      <c r="D577" s="351"/>
      <c r="E577" s="350"/>
      <c r="F577" s="352"/>
      <c r="G577" s="353"/>
      <c r="H577" s="353"/>
      <c r="I577" s="354"/>
      <c r="J577" s="353"/>
      <c r="K577" s="371"/>
      <c r="L577" s="70">
        <f t="shared" si="9"/>
        <v>0</v>
      </c>
    </row>
    <row r="578" spans="1:12" x14ac:dyDescent="0.2">
      <c r="A578" s="363">
        <v>575</v>
      </c>
      <c r="B578" s="348"/>
      <c r="C578" s="350"/>
      <c r="D578" s="351"/>
      <c r="E578" s="350"/>
      <c r="F578" s="352"/>
      <c r="G578" s="353"/>
      <c r="H578" s="353"/>
      <c r="I578" s="354"/>
      <c r="J578" s="353"/>
      <c r="K578" s="371"/>
      <c r="L578" s="70">
        <f t="shared" si="9"/>
        <v>0</v>
      </c>
    </row>
    <row r="579" spans="1:12" x14ac:dyDescent="0.2">
      <c r="A579" s="363">
        <v>576</v>
      </c>
      <c r="B579" s="348"/>
      <c r="C579" s="350"/>
      <c r="D579" s="351"/>
      <c r="E579" s="350"/>
      <c r="F579" s="352"/>
      <c r="G579" s="353"/>
      <c r="H579" s="353"/>
      <c r="I579" s="354"/>
      <c r="J579" s="353"/>
      <c r="K579" s="371"/>
      <c r="L579" s="70">
        <f t="shared" si="9"/>
        <v>0</v>
      </c>
    </row>
    <row r="580" spans="1:12" x14ac:dyDescent="0.2">
      <c r="A580" s="363">
        <v>577</v>
      </c>
      <c r="B580" s="348"/>
      <c r="C580" s="350"/>
      <c r="D580" s="351"/>
      <c r="E580" s="350"/>
      <c r="F580" s="352"/>
      <c r="G580" s="353"/>
      <c r="H580" s="353"/>
      <c r="I580" s="354"/>
      <c r="J580" s="353"/>
      <c r="K580" s="371"/>
      <c r="L580" s="70">
        <f t="shared" si="9"/>
        <v>0</v>
      </c>
    </row>
    <row r="581" spans="1:12" x14ac:dyDescent="0.2">
      <c r="A581" s="363">
        <v>578</v>
      </c>
      <c r="B581" s="348"/>
      <c r="C581" s="350"/>
      <c r="D581" s="351"/>
      <c r="E581" s="350"/>
      <c r="F581" s="352"/>
      <c r="G581" s="353"/>
      <c r="H581" s="353"/>
      <c r="I581" s="354"/>
      <c r="J581" s="353"/>
      <c r="K581" s="371"/>
      <c r="L581" s="70">
        <f t="shared" si="9"/>
        <v>0</v>
      </c>
    </row>
    <row r="582" spans="1:12" x14ac:dyDescent="0.2">
      <c r="A582" s="363">
        <v>579</v>
      </c>
      <c r="B582" s="348"/>
      <c r="C582" s="350"/>
      <c r="D582" s="351"/>
      <c r="E582" s="350"/>
      <c r="F582" s="352"/>
      <c r="G582" s="353"/>
      <c r="H582" s="353"/>
      <c r="I582" s="354"/>
      <c r="J582" s="353"/>
      <c r="K582" s="371"/>
      <c r="L582" s="70">
        <f t="shared" si="9"/>
        <v>0</v>
      </c>
    </row>
    <row r="583" spans="1:12" x14ac:dyDescent="0.2">
      <c r="A583" s="363">
        <v>580</v>
      </c>
      <c r="B583" s="348"/>
      <c r="C583" s="350"/>
      <c r="D583" s="351"/>
      <c r="E583" s="350"/>
      <c r="F583" s="352"/>
      <c r="G583" s="353"/>
      <c r="H583" s="353"/>
      <c r="I583" s="354"/>
      <c r="J583" s="353"/>
      <c r="K583" s="371"/>
      <c r="L583" s="70">
        <f t="shared" si="9"/>
        <v>0</v>
      </c>
    </row>
    <row r="584" spans="1:12" x14ac:dyDescent="0.2">
      <c r="A584" s="363">
        <v>581</v>
      </c>
      <c r="B584" s="348"/>
      <c r="C584" s="350"/>
      <c r="D584" s="351"/>
      <c r="E584" s="350"/>
      <c r="F584" s="352"/>
      <c r="G584" s="353"/>
      <c r="H584" s="353"/>
      <c r="I584" s="354"/>
      <c r="J584" s="353"/>
      <c r="K584" s="371"/>
      <c r="L584" s="70">
        <f t="shared" ref="L584:L647" si="10">IF(B584=0,0,MONTH(B584)-$L$1+1)</f>
        <v>0</v>
      </c>
    </row>
    <row r="585" spans="1:12" x14ac:dyDescent="0.2">
      <c r="A585" s="363">
        <v>582</v>
      </c>
      <c r="B585" s="348"/>
      <c r="C585" s="350"/>
      <c r="D585" s="351"/>
      <c r="E585" s="350"/>
      <c r="F585" s="352"/>
      <c r="G585" s="353"/>
      <c r="H585" s="353"/>
      <c r="I585" s="354"/>
      <c r="J585" s="353"/>
      <c r="K585" s="371"/>
      <c r="L585" s="70">
        <f t="shared" si="10"/>
        <v>0</v>
      </c>
    </row>
    <row r="586" spans="1:12" x14ac:dyDescent="0.2">
      <c r="A586" s="363">
        <v>583</v>
      </c>
      <c r="B586" s="348"/>
      <c r="C586" s="350"/>
      <c r="D586" s="351"/>
      <c r="E586" s="350"/>
      <c r="F586" s="352"/>
      <c r="G586" s="353"/>
      <c r="H586" s="353"/>
      <c r="I586" s="354"/>
      <c r="J586" s="353"/>
      <c r="K586" s="371"/>
      <c r="L586" s="70">
        <f t="shared" si="10"/>
        <v>0</v>
      </c>
    </row>
    <row r="587" spans="1:12" x14ac:dyDescent="0.2">
      <c r="A587" s="363">
        <v>584</v>
      </c>
      <c r="B587" s="348"/>
      <c r="C587" s="350"/>
      <c r="D587" s="351"/>
      <c r="E587" s="350"/>
      <c r="F587" s="352"/>
      <c r="G587" s="353"/>
      <c r="H587" s="353"/>
      <c r="I587" s="354"/>
      <c r="J587" s="353"/>
      <c r="K587" s="371"/>
      <c r="L587" s="70">
        <f t="shared" si="10"/>
        <v>0</v>
      </c>
    </row>
    <row r="588" spans="1:12" x14ac:dyDescent="0.2">
      <c r="A588" s="363">
        <v>585</v>
      </c>
      <c r="B588" s="348"/>
      <c r="C588" s="350"/>
      <c r="D588" s="351"/>
      <c r="E588" s="350"/>
      <c r="F588" s="352"/>
      <c r="G588" s="353"/>
      <c r="H588" s="353"/>
      <c r="I588" s="354"/>
      <c r="J588" s="353"/>
      <c r="K588" s="371"/>
      <c r="L588" s="70">
        <f t="shared" si="10"/>
        <v>0</v>
      </c>
    </row>
    <row r="589" spans="1:12" x14ac:dyDescent="0.2">
      <c r="A589" s="363">
        <v>586</v>
      </c>
      <c r="B589" s="348"/>
      <c r="C589" s="350"/>
      <c r="D589" s="351"/>
      <c r="E589" s="350"/>
      <c r="F589" s="352"/>
      <c r="G589" s="353"/>
      <c r="H589" s="353"/>
      <c r="I589" s="354"/>
      <c r="J589" s="353"/>
      <c r="K589" s="371"/>
      <c r="L589" s="70">
        <f t="shared" si="10"/>
        <v>0</v>
      </c>
    </row>
    <row r="590" spans="1:12" x14ac:dyDescent="0.2">
      <c r="A590" s="363">
        <v>587</v>
      </c>
      <c r="B590" s="348"/>
      <c r="C590" s="350"/>
      <c r="D590" s="351"/>
      <c r="E590" s="350"/>
      <c r="F590" s="352"/>
      <c r="G590" s="353"/>
      <c r="H590" s="353"/>
      <c r="I590" s="354"/>
      <c r="J590" s="353"/>
      <c r="K590" s="371"/>
      <c r="L590" s="70">
        <f t="shared" si="10"/>
        <v>0</v>
      </c>
    </row>
    <row r="591" spans="1:12" x14ac:dyDescent="0.2">
      <c r="A591" s="363">
        <v>588</v>
      </c>
      <c r="B591" s="348"/>
      <c r="C591" s="350"/>
      <c r="D591" s="351"/>
      <c r="E591" s="350"/>
      <c r="F591" s="352"/>
      <c r="G591" s="353"/>
      <c r="H591" s="353"/>
      <c r="I591" s="354"/>
      <c r="J591" s="353"/>
      <c r="K591" s="371"/>
      <c r="L591" s="70">
        <f t="shared" si="10"/>
        <v>0</v>
      </c>
    </row>
    <row r="592" spans="1:12" x14ac:dyDescent="0.2">
      <c r="A592" s="363">
        <v>589</v>
      </c>
      <c r="B592" s="348"/>
      <c r="C592" s="350"/>
      <c r="D592" s="351"/>
      <c r="E592" s="350"/>
      <c r="F592" s="352"/>
      <c r="G592" s="353"/>
      <c r="H592" s="353"/>
      <c r="I592" s="354"/>
      <c r="J592" s="353"/>
      <c r="K592" s="371"/>
      <c r="L592" s="70">
        <f t="shared" si="10"/>
        <v>0</v>
      </c>
    </row>
    <row r="593" spans="1:12" x14ac:dyDescent="0.2">
      <c r="A593" s="363">
        <v>590</v>
      </c>
      <c r="B593" s="348"/>
      <c r="C593" s="350"/>
      <c r="D593" s="351"/>
      <c r="E593" s="350"/>
      <c r="F593" s="352"/>
      <c r="G593" s="353"/>
      <c r="H593" s="353"/>
      <c r="I593" s="354"/>
      <c r="J593" s="353"/>
      <c r="K593" s="371"/>
      <c r="L593" s="70">
        <f t="shared" si="10"/>
        <v>0</v>
      </c>
    </row>
    <row r="594" spans="1:12" x14ac:dyDescent="0.2">
      <c r="A594" s="363">
        <v>591</v>
      </c>
      <c r="B594" s="348"/>
      <c r="C594" s="350"/>
      <c r="D594" s="351"/>
      <c r="E594" s="350"/>
      <c r="F594" s="352"/>
      <c r="G594" s="353"/>
      <c r="H594" s="353"/>
      <c r="I594" s="354"/>
      <c r="J594" s="353"/>
      <c r="K594" s="371"/>
      <c r="L594" s="70">
        <f t="shared" si="10"/>
        <v>0</v>
      </c>
    </row>
    <row r="595" spans="1:12" x14ac:dyDescent="0.2">
      <c r="A595" s="363">
        <v>592</v>
      </c>
      <c r="B595" s="348"/>
      <c r="C595" s="350"/>
      <c r="D595" s="351"/>
      <c r="E595" s="350"/>
      <c r="F595" s="352"/>
      <c r="G595" s="353"/>
      <c r="H595" s="353"/>
      <c r="I595" s="354"/>
      <c r="J595" s="353"/>
      <c r="K595" s="371"/>
      <c r="L595" s="70">
        <f t="shared" si="10"/>
        <v>0</v>
      </c>
    </row>
    <row r="596" spans="1:12" x14ac:dyDescent="0.2">
      <c r="A596" s="363">
        <v>593</v>
      </c>
      <c r="B596" s="348"/>
      <c r="C596" s="350"/>
      <c r="D596" s="351"/>
      <c r="E596" s="350"/>
      <c r="F596" s="352"/>
      <c r="G596" s="353"/>
      <c r="H596" s="353"/>
      <c r="I596" s="354"/>
      <c r="J596" s="353"/>
      <c r="K596" s="371"/>
      <c r="L596" s="70">
        <f t="shared" si="10"/>
        <v>0</v>
      </c>
    </row>
    <row r="597" spans="1:12" x14ac:dyDescent="0.2">
      <c r="A597" s="363">
        <v>594</v>
      </c>
      <c r="B597" s="348"/>
      <c r="C597" s="350"/>
      <c r="D597" s="351"/>
      <c r="E597" s="350"/>
      <c r="F597" s="352"/>
      <c r="G597" s="353"/>
      <c r="H597" s="353"/>
      <c r="I597" s="354"/>
      <c r="J597" s="353"/>
      <c r="K597" s="371"/>
      <c r="L597" s="70">
        <f t="shared" si="10"/>
        <v>0</v>
      </c>
    </row>
    <row r="598" spans="1:12" x14ac:dyDescent="0.2">
      <c r="A598" s="363">
        <v>595</v>
      </c>
      <c r="B598" s="348"/>
      <c r="C598" s="350"/>
      <c r="D598" s="351"/>
      <c r="E598" s="350"/>
      <c r="F598" s="352"/>
      <c r="G598" s="353"/>
      <c r="H598" s="353"/>
      <c r="I598" s="354"/>
      <c r="J598" s="353"/>
      <c r="K598" s="371"/>
      <c r="L598" s="70">
        <f t="shared" si="10"/>
        <v>0</v>
      </c>
    </row>
    <row r="599" spans="1:12" x14ac:dyDescent="0.2">
      <c r="A599" s="363">
        <v>596</v>
      </c>
      <c r="B599" s="348"/>
      <c r="C599" s="350"/>
      <c r="D599" s="351"/>
      <c r="E599" s="350"/>
      <c r="F599" s="352"/>
      <c r="G599" s="353"/>
      <c r="H599" s="353"/>
      <c r="I599" s="354"/>
      <c r="J599" s="353"/>
      <c r="K599" s="371"/>
      <c r="L599" s="70">
        <f t="shared" si="10"/>
        <v>0</v>
      </c>
    </row>
    <row r="600" spans="1:12" x14ac:dyDescent="0.2">
      <c r="A600" s="363">
        <v>597</v>
      </c>
      <c r="B600" s="348"/>
      <c r="C600" s="350"/>
      <c r="D600" s="351"/>
      <c r="E600" s="350"/>
      <c r="F600" s="352"/>
      <c r="G600" s="353"/>
      <c r="H600" s="353"/>
      <c r="I600" s="354"/>
      <c r="J600" s="353"/>
      <c r="K600" s="371"/>
      <c r="L600" s="70">
        <f t="shared" si="10"/>
        <v>0</v>
      </c>
    </row>
    <row r="601" spans="1:12" x14ac:dyDescent="0.2">
      <c r="A601" s="363">
        <v>598</v>
      </c>
      <c r="B601" s="348"/>
      <c r="C601" s="350"/>
      <c r="D601" s="351"/>
      <c r="E601" s="350"/>
      <c r="F601" s="352"/>
      <c r="G601" s="353"/>
      <c r="H601" s="353"/>
      <c r="I601" s="354"/>
      <c r="J601" s="353"/>
      <c r="K601" s="371"/>
      <c r="L601" s="70">
        <f t="shared" si="10"/>
        <v>0</v>
      </c>
    </row>
    <row r="602" spans="1:12" x14ac:dyDescent="0.2">
      <c r="A602" s="363">
        <v>599</v>
      </c>
      <c r="B602" s="348"/>
      <c r="C602" s="350"/>
      <c r="D602" s="351"/>
      <c r="E602" s="350"/>
      <c r="F602" s="352"/>
      <c r="G602" s="353"/>
      <c r="H602" s="353"/>
      <c r="I602" s="354"/>
      <c r="J602" s="353"/>
      <c r="K602" s="371"/>
      <c r="L602" s="70">
        <f t="shared" si="10"/>
        <v>0</v>
      </c>
    </row>
    <row r="603" spans="1:12" x14ac:dyDescent="0.2">
      <c r="A603" s="363">
        <v>600</v>
      </c>
      <c r="B603" s="348"/>
      <c r="C603" s="350"/>
      <c r="D603" s="351"/>
      <c r="E603" s="350"/>
      <c r="F603" s="352"/>
      <c r="G603" s="353"/>
      <c r="H603" s="353"/>
      <c r="I603" s="354"/>
      <c r="J603" s="353"/>
      <c r="K603" s="371"/>
      <c r="L603" s="70">
        <f t="shared" si="10"/>
        <v>0</v>
      </c>
    </row>
    <row r="604" spans="1:12" x14ac:dyDescent="0.2">
      <c r="A604" s="363">
        <v>601</v>
      </c>
      <c r="B604" s="348"/>
      <c r="C604" s="350"/>
      <c r="D604" s="351"/>
      <c r="E604" s="350"/>
      <c r="F604" s="352"/>
      <c r="G604" s="353"/>
      <c r="H604" s="353"/>
      <c r="I604" s="354"/>
      <c r="J604" s="353"/>
      <c r="K604" s="371"/>
      <c r="L604" s="70">
        <f t="shared" si="10"/>
        <v>0</v>
      </c>
    </row>
    <row r="605" spans="1:12" x14ac:dyDescent="0.2">
      <c r="A605" s="363">
        <v>602</v>
      </c>
      <c r="B605" s="348"/>
      <c r="C605" s="350"/>
      <c r="D605" s="351"/>
      <c r="E605" s="350"/>
      <c r="F605" s="352"/>
      <c r="G605" s="353"/>
      <c r="H605" s="353"/>
      <c r="I605" s="354"/>
      <c r="J605" s="353"/>
      <c r="K605" s="371"/>
      <c r="L605" s="70">
        <f t="shared" si="10"/>
        <v>0</v>
      </c>
    </row>
    <row r="606" spans="1:12" x14ac:dyDescent="0.2">
      <c r="A606" s="363">
        <v>603</v>
      </c>
      <c r="B606" s="348"/>
      <c r="C606" s="350"/>
      <c r="D606" s="351"/>
      <c r="E606" s="350"/>
      <c r="F606" s="352"/>
      <c r="G606" s="353"/>
      <c r="H606" s="353"/>
      <c r="I606" s="354"/>
      <c r="J606" s="353"/>
      <c r="K606" s="371"/>
      <c r="L606" s="70">
        <f t="shared" si="10"/>
        <v>0</v>
      </c>
    </row>
    <row r="607" spans="1:12" x14ac:dyDescent="0.2">
      <c r="A607" s="363">
        <v>604</v>
      </c>
      <c r="B607" s="348"/>
      <c r="C607" s="350"/>
      <c r="D607" s="351"/>
      <c r="E607" s="350"/>
      <c r="F607" s="352"/>
      <c r="G607" s="353"/>
      <c r="H607" s="353"/>
      <c r="I607" s="354"/>
      <c r="J607" s="353"/>
      <c r="K607" s="371"/>
      <c r="L607" s="70">
        <f t="shared" si="10"/>
        <v>0</v>
      </c>
    </row>
    <row r="608" spans="1:12" x14ac:dyDescent="0.2">
      <c r="A608" s="363">
        <v>605</v>
      </c>
      <c r="B608" s="348"/>
      <c r="C608" s="350"/>
      <c r="D608" s="351"/>
      <c r="E608" s="350"/>
      <c r="F608" s="352"/>
      <c r="G608" s="353"/>
      <c r="H608" s="353"/>
      <c r="I608" s="354"/>
      <c r="J608" s="353"/>
      <c r="K608" s="371"/>
      <c r="L608" s="70">
        <f t="shared" si="10"/>
        <v>0</v>
      </c>
    </row>
    <row r="609" spans="1:12" x14ac:dyDescent="0.2">
      <c r="A609" s="363">
        <v>606</v>
      </c>
      <c r="B609" s="348"/>
      <c r="C609" s="350"/>
      <c r="D609" s="351"/>
      <c r="E609" s="350"/>
      <c r="F609" s="352"/>
      <c r="G609" s="353"/>
      <c r="H609" s="353"/>
      <c r="I609" s="354"/>
      <c r="J609" s="353"/>
      <c r="K609" s="371"/>
      <c r="L609" s="70">
        <f t="shared" si="10"/>
        <v>0</v>
      </c>
    </row>
    <row r="610" spans="1:12" x14ac:dyDescent="0.2">
      <c r="A610" s="363">
        <v>607</v>
      </c>
      <c r="B610" s="348"/>
      <c r="C610" s="350"/>
      <c r="D610" s="351"/>
      <c r="E610" s="350"/>
      <c r="F610" s="352"/>
      <c r="G610" s="353"/>
      <c r="H610" s="353"/>
      <c r="I610" s="354"/>
      <c r="J610" s="353"/>
      <c r="K610" s="371"/>
      <c r="L610" s="70">
        <f t="shared" si="10"/>
        <v>0</v>
      </c>
    </row>
    <row r="611" spans="1:12" x14ac:dyDescent="0.2">
      <c r="A611" s="363">
        <v>608</v>
      </c>
      <c r="B611" s="348"/>
      <c r="C611" s="350"/>
      <c r="D611" s="351"/>
      <c r="E611" s="350"/>
      <c r="F611" s="352"/>
      <c r="G611" s="353"/>
      <c r="H611" s="353"/>
      <c r="I611" s="354"/>
      <c r="J611" s="353"/>
      <c r="K611" s="371"/>
      <c r="L611" s="70">
        <f t="shared" si="10"/>
        <v>0</v>
      </c>
    </row>
    <row r="612" spans="1:12" x14ac:dyDescent="0.2">
      <c r="A612" s="363">
        <v>609</v>
      </c>
      <c r="B612" s="348"/>
      <c r="C612" s="350"/>
      <c r="D612" s="351"/>
      <c r="E612" s="350"/>
      <c r="F612" s="352"/>
      <c r="G612" s="353"/>
      <c r="H612" s="353"/>
      <c r="I612" s="354"/>
      <c r="J612" s="353"/>
      <c r="K612" s="371"/>
      <c r="L612" s="70">
        <f t="shared" si="10"/>
        <v>0</v>
      </c>
    </row>
    <row r="613" spans="1:12" x14ac:dyDescent="0.2">
      <c r="A613" s="363">
        <v>610</v>
      </c>
      <c r="B613" s="348"/>
      <c r="C613" s="350"/>
      <c r="D613" s="351"/>
      <c r="E613" s="350"/>
      <c r="F613" s="352"/>
      <c r="G613" s="353"/>
      <c r="H613" s="353"/>
      <c r="I613" s="354"/>
      <c r="J613" s="353"/>
      <c r="K613" s="371"/>
      <c r="L613" s="70">
        <f t="shared" si="10"/>
        <v>0</v>
      </c>
    </row>
    <row r="614" spans="1:12" x14ac:dyDescent="0.2">
      <c r="A614" s="363">
        <v>611</v>
      </c>
      <c r="B614" s="348"/>
      <c r="C614" s="350"/>
      <c r="D614" s="351"/>
      <c r="E614" s="350"/>
      <c r="F614" s="352"/>
      <c r="G614" s="353"/>
      <c r="H614" s="353"/>
      <c r="I614" s="354"/>
      <c r="J614" s="353"/>
      <c r="K614" s="371"/>
      <c r="L614" s="70">
        <f t="shared" si="10"/>
        <v>0</v>
      </c>
    </row>
    <row r="615" spans="1:12" x14ac:dyDescent="0.2">
      <c r="A615" s="363">
        <v>612</v>
      </c>
      <c r="B615" s="348"/>
      <c r="C615" s="350"/>
      <c r="D615" s="351"/>
      <c r="E615" s="350"/>
      <c r="F615" s="352"/>
      <c r="G615" s="353"/>
      <c r="H615" s="353"/>
      <c r="I615" s="354"/>
      <c r="J615" s="353"/>
      <c r="K615" s="371"/>
      <c r="L615" s="70">
        <f t="shared" si="10"/>
        <v>0</v>
      </c>
    </row>
    <row r="616" spans="1:12" x14ac:dyDescent="0.2">
      <c r="A616" s="363">
        <v>613</v>
      </c>
      <c r="B616" s="348"/>
      <c r="C616" s="350"/>
      <c r="D616" s="351"/>
      <c r="E616" s="350"/>
      <c r="F616" s="352"/>
      <c r="G616" s="353"/>
      <c r="H616" s="353"/>
      <c r="I616" s="354"/>
      <c r="J616" s="353"/>
      <c r="K616" s="371"/>
      <c r="L616" s="70">
        <f t="shared" si="10"/>
        <v>0</v>
      </c>
    </row>
    <row r="617" spans="1:12" x14ac:dyDescent="0.2">
      <c r="A617" s="363">
        <v>614</v>
      </c>
      <c r="B617" s="348"/>
      <c r="C617" s="350"/>
      <c r="D617" s="351"/>
      <c r="E617" s="350"/>
      <c r="F617" s="352"/>
      <c r="G617" s="353"/>
      <c r="H617" s="353"/>
      <c r="I617" s="354"/>
      <c r="J617" s="353"/>
      <c r="K617" s="371"/>
      <c r="L617" s="70">
        <f t="shared" si="10"/>
        <v>0</v>
      </c>
    </row>
    <row r="618" spans="1:12" x14ac:dyDescent="0.2">
      <c r="A618" s="363">
        <v>615</v>
      </c>
      <c r="B618" s="348"/>
      <c r="C618" s="350"/>
      <c r="D618" s="351"/>
      <c r="E618" s="350"/>
      <c r="F618" s="352"/>
      <c r="G618" s="353"/>
      <c r="H618" s="353"/>
      <c r="I618" s="354"/>
      <c r="J618" s="353"/>
      <c r="K618" s="371"/>
      <c r="L618" s="70">
        <f t="shared" si="10"/>
        <v>0</v>
      </c>
    </row>
    <row r="619" spans="1:12" x14ac:dyDescent="0.2">
      <c r="A619" s="363">
        <v>616</v>
      </c>
      <c r="B619" s="348"/>
      <c r="C619" s="350"/>
      <c r="D619" s="351"/>
      <c r="E619" s="350"/>
      <c r="F619" s="352"/>
      <c r="G619" s="353"/>
      <c r="H619" s="353"/>
      <c r="I619" s="354"/>
      <c r="J619" s="353"/>
      <c r="K619" s="371"/>
      <c r="L619" s="70">
        <f t="shared" si="10"/>
        <v>0</v>
      </c>
    </row>
    <row r="620" spans="1:12" x14ac:dyDescent="0.2">
      <c r="A620" s="363">
        <v>617</v>
      </c>
      <c r="B620" s="348"/>
      <c r="C620" s="350"/>
      <c r="D620" s="351"/>
      <c r="E620" s="350"/>
      <c r="F620" s="352"/>
      <c r="G620" s="353"/>
      <c r="H620" s="353"/>
      <c r="I620" s="354"/>
      <c r="J620" s="353"/>
      <c r="K620" s="371"/>
      <c r="L620" s="70">
        <f t="shared" si="10"/>
        <v>0</v>
      </c>
    </row>
    <row r="621" spans="1:12" x14ac:dyDescent="0.2">
      <c r="A621" s="363">
        <v>618</v>
      </c>
      <c r="B621" s="348"/>
      <c r="C621" s="350"/>
      <c r="D621" s="351"/>
      <c r="E621" s="350"/>
      <c r="F621" s="352"/>
      <c r="G621" s="353"/>
      <c r="H621" s="353"/>
      <c r="I621" s="354"/>
      <c r="J621" s="353"/>
      <c r="K621" s="371"/>
      <c r="L621" s="70">
        <f t="shared" si="10"/>
        <v>0</v>
      </c>
    </row>
    <row r="622" spans="1:12" x14ac:dyDescent="0.2">
      <c r="A622" s="363">
        <v>619</v>
      </c>
      <c r="B622" s="348"/>
      <c r="C622" s="350"/>
      <c r="D622" s="351"/>
      <c r="E622" s="350"/>
      <c r="F622" s="352"/>
      <c r="G622" s="353"/>
      <c r="H622" s="353"/>
      <c r="I622" s="354"/>
      <c r="J622" s="353"/>
      <c r="K622" s="371"/>
      <c r="L622" s="70">
        <f t="shared" si="10"/>
        <v>0</v>
      </c>
    </row>
    <row r="623" spans="1:12" x14ac:dyDescent="0.2">
      <c r="A623" s="363">
        <v>620</v>
      </c>
      <c r="B623" s="348"/>
      <c r="C623" s="350"/>
      <c r="D623" s="351"/>
      <c r="E623" s="350"/>
      <c r="F623" s="352"/>
      <c r="G623" s="353"/>
      <c r="H623" s="353"/>
      <c r="I623" s="354"/>
      <c r="J623" s="353"/>
      <c r="K623" s="371"/>
      <c r="L623" s="70">
        <f t="shared" si="10"/>
        <v>0</v>
      </c>
    </row>
    <row r="624" spans="1:12" x14ac:dyDescent="0.2">
      <c r="A624" s="363">
        <v>621</v>
      </c>
      <c r="B624" s="348"/>
      <c r="C624" s="350"/>
      <c r="D624" s="351"/>
      <c r="E624" s="350"/>
      <c r="F624" s="352"/>
      <c r="G624" s="353"/>
      <c r="H624" s="353"/>
      <c r="I624" s="354"/>
      <c r="J624" s="353"/>
      <c r="K624" s="371"/>
      <c r="L624" s="70">
        <f t="shared" si="10"/>
        <v>0</v>
      </c>
    </row>
    <row r="625" spans="1:12" x14ac:dyDescent="0.2">
      <c r="A625" s="363">
        <v>622</v>
      </c>
      <c r="B625" s="348"/>
      <c r="C625" s="350"/>
      <c r="D625" s="351"/>
      <c r="E625" s="350"/>
      <c r="F625" s="352"/>
      <c r="G625" s="353"/>
      <c r="H625" s="353"/>
      <c r="I625" s="354"/>
      <c r="J625" s="353"/>
      <c r="K625" s="371"/>
      <c r="L625" s="70">
        <f t="shared" si="10"/>
        <v>0</v>
      </c>
    </row>
    <row r="626" spans="1:12" x14ac:dyDescent="0.2">
      <c r="A626" s="363">
        <v>623</v>
      </c>
      <c r="B626" s="348"/>
      <c r="C626" s="350"/>
      <c r="D626" s="351"/>
      <c r="E626" s="350"/>
      <c r="F626" s="352"/>
      <c r="G626" s="353"/>
      <c r="H626" s="353"/>
      <c r="I626" s="354"/>
      <c r="J626" s="353"/>
      <c r="K626" s="371"/>
      <c r="L626" s="70">
        <f t="shared" si="10"/>
        <v>0</v>
      </c>
    </row>
    <row r="627" spans="1:12" x14ac:dyDescent="0.2">
      <c r="A627" s="363">
        <v>624</v>
      </c>
      <c r="B627" s="348"/>
      <c r="C627" s="350"/>
      <c r="D627" s="351"/>
      <c r="E627" s="350"/>
      <c r="F627" s="352"/>
      <c r="G627" s="353"/>
      <c r="H627" s="353"/>
      <c r="I627" s="354"/>
      <c r="J627" s="353"/>
      <c r="K627" s="371"/>
      <c r="L627" s="70">
        <f t="shared" si="10"/>
        <v>0</v>
      </c>
    </row>
    <row r="628" spans="1:12" x14ac:dyDescent="0.2">
      <c r="A628" s="363">
        <v>625</v>
      </c>
      <c r="B628" s="348"/>
      <c r="C628" s="350"/>
      <c r="D628" s="351"/>
      <c r="E628" s="350"/>
      <c r="F628" s="352"/>
      <c r="G628" s="353"/>
      <c r="H628" s="353"/>
      <c r="I628" s="354"/>
      <c r="J628" s="353"/>
      <c r="K628" s="371"/>
      <c r="L628" s="70">
        <f t="shared" si="10"/>
        <v>0</v>
      </c>
    </row>
    <row r="629" spans="1:12" x14ac:dyDescent="0.2">
      <c r="A629" s="363">
        <v>626</v>
      </c>
      <c r="B629" s="348"/>
      <c r="C629" s="350"/>
      <c r="D629" s="351"/>
      <c r="E629" s="350"/>
      <c r="F629" s="352"/>
      <c r="G629" s="353"/>
      <c r="H629" s="353"/>
      <c r="I629" s="354"/>
      <c r="J629" s="353"/>
      <c r="K629" s="371"/>
      <c r="L629" s="70">
        <f t="shared" si="10"/>
        <v>0</v>
      </c>
    </row>
    <row r="630" spans="1:12" x14ac:dyDescent="0.2">
      <c r="A630" s="363">
        <v>627</v>
      </c>
      <c r="B630" s="348"/>
      <c r="C630" s="350"/>
      <c r="D630" s="351"/>
      <c r="E630" s="350"/>
      <c r="F630" s="352"/>
      <c r="G630" s="353"/>
      <c r="H630" s="353"/>
      <c r="I630" s="354"/>
      <c r="J630" s="353"/>
      <c r="K630" s="371"/>
      <c r="L630" s="70">
        <f t="shared" si="10"/>
        <v>0</v>
      </c>
    </row>
    <row r="631" spans="1:12" x14ac:dyDescent="0.2">
      <c r="A631" s="363">
        <v>628</v>
      </c>
      <c r="B631" s="348"/>
      <c r="C631" s="350"/>
      <c r="D631" s="351"/>
      <c r="E631" s="350"/>
      <c r="F631" s="352"/>
      <c r="G631" s="353"/>
      <c r="H631" s="353"/>
      <c r="I631" s="354"/>
      <c r="J631" s="353"/>
      <c r="K631" s="371"/>
      <c r="L631" s="70">
        <f t="shared" si="10"/>
        <v>0</v>
      </c>
    </row>
    <row r="632" spans="1:12" x14ac:dyDescent="0.2">
      <c r="A632" s="363">
        <v>629</v>
      </c>
      <c r="B632" s="348"/>
      <c r="C632" s="350"/>
      <c r="D632" s="351"/>
      <c r="E632" s="350"/>
      <c r="F632" s="352"/>
      <c r="G632" s="353"/>
      <c r="H632" s="353"/>
      <c r="I632" s="354"/>
      <c r="J632" s="353"/>
      <c r="K632" s="371"/>
      <c r="L632" s="70">
        <f t="shared" si="10"/>
        <v>0</v>
      </c>
    </row>
    <row r="633" spans="1:12" x14ac:dyDescent="0.2">
      <c r="A633" s="363">
        <v>630</v>
      </c>
      <c r="B633" s="348"/>
      <c r="C633" s="350"/>
      <c r="D633" s="351"/>
      <c r="E633" s="350"/>
      <c r="F633" s="352"/>
      <c r="G633" s="353"/>
      <c r="H633" s="353"/>
      <c r="I633" s="354"/>
      <c r="J633" s="353"/>
      <c r="K633" s="371"/>
      <c r="L633" s="70">
        <f t="shared" si="10"/>
        <v>0</v>
      </c>
    </row>
    <row r="634" spans="1:12" x14ac:dyDescent="0.2">
      <c r="A634" s="363">
        <v>631</v>
      </c>
      <c r="B634" s="348"/>
      <c r="C634" s="350"/>
      <c r="D634" s="351"/>
      <c r="E634" s="350"/>
      <c r="F634" s="352"/>
      <c r="G634" s="353"/>
      <c r="H634" s="353"/>
      <c r="I634" s="354"/>
      <c r="J634" s="353"/>
      <c r="K634" s="371"/>
      <c r="L634" s="70">
        <f t="shared" si="10"/>
        <v>0</v>
      </c>
    </row>
    <row r="635" spans="1:12" x14ac:dyDescent="0.2">
      <c r="A635" s="363">
        <v>632</v>
      </c>
      <c r="B635" s="348"/>
      <c r="C635" s="350"/>
      <c r="D635" s="351"/>
      <c r="E635" s="350"/>
      <c r="F635" s="352"/>
      <c r="G635" s="353"/>
      <c r="H635" s="353"/>
      <c r="I635" s="354"/>
      <c r="J635" s="353"/>
      <c r="K635" s="371"/>
      <c r="L635" s="70">
        <f t="shared" si="10"/>
        <v>0</v>
      </c>
    </row>
    <row r="636" spans="1:12" x14ac:dyDescent="0.2">
      <c r="A636" s="363">
        <v>633</v>
      </c>
      <c r="B636" s="348"/>
      <c r="C636" s="350"/>
      <c r="D636" s="351"/>
      <c r="E636" s="350"/>
      <c r="F636" s="352"/>
      <c r="G636" s="353"/>
      <c r="H636" s="353"/>
      <c r="I636" s="354"/>
      <c r="J636" s="353"/>
      <c r="K636" s="371"/>
      <c r="L636" s="70">
        <f t="shared" si="10"/>
        <v>0</v>
      </c>
    </row>
    <row r="637" spans="1:12" x14ac:dyDescent="0.2">
      <c r="A637" s="363">
        <v>634</v>
      </c>
      <c r="B637" s="348"/>
      <c r="C637" s="350"/>
      <c r="D637" s="351"/>
      <c r="E637" s="350"/>
      <c r="F637" s="352"/>
      <c r="G637" s="353"/>
      <c r="H637" s="353"/>
      <c r="I637" s="354"/>
      <c r="J637" s="353"/>
      <c r="K637" s="371"/>
      <c r="L637" s="70">
        <f t="shared" si="10"/>
        <v>0</v>
      </c>
    </row>
    <row r="638" spans="1:12" x14ac:dyDescent="0.2">
      <c r="A638" s="363">
        <v>635</v>
      </c>
      <c r="B638" s="348"/>
      <c r="C638" s="350"/>
      <c r="D638" s="351"/>
      <c r="E638" s="350"/>
      <c r="F638" s="352"/>
      <c r="G638" s="353"/>
      <c r="H638" s="353"/>
      <c r="I638" s="354"/>
      <c r="J638" s="353"/>
      <c r="K638" s="371"/>
      <c r="L638" s="70">
        <f t="shared" si="10"/>
        <v>0</v>
      </c>
    </row>
    <row r="639" spans="1:12" x14ac:dyDescent="0.2">
      <c r="A639" s="363">
        <v>636</v>
      </c>
      <c r="B639" s="348"/>
      <c r="C639" s="350"/>
      <c r="D639" s="351"/>
      <c r="E639" s="350"/>
      <c r="F639" s="352"/>
      <c r="G639" s="353"/>
      <c r="H639" s="353"/>
      <c r="I639" s="354"/>
      <c r="J639" s="353"/>
      <c r="K639" s="371"/>
      <c r="L639" s="70">
        <f t="shared" si="10"/>
        <v>0</v>
      </c>
    </row>
    <row r="640" spans="1:12" x14ac:dyDescent="0.2">
      <c r="A640" s="363">
        <v>637</v>
      </c>
      <c r="B640" s="348"/>
      <c r="C640" s="350"/>
      <c r="D640" s="351"/>
      <c r="E640" s="350"/>
      <c r="F640" s="352"/>
      <c r="G640" s="353"/>
      <c r="H640" s="353"/>
      <c r="I640" s="354"/>
      <c r="J640" s="353"/>
      <c r="K640" s="371"/>
      <c r="L640" s="70">
        <f t="shared" si="10"/>
        <v>0</v>
      </c>
    </row>
    <row r="641" spans="1:12" x14ac:dyDescent="0.2">
      <c r="A641" s="363">
        <v>638</v>
      </c>
      <c r="B641" s="348"/>
      <c r="C641" s="350"/>
      <c r="D641" s="351"/>
      <c r="E641" s="350"/>
      <c r="F641" s="352"/>
      <c r="G641" s="353"/>
      <c r="H641" s="353"/>
      <c r="I641" s="354"/>
      <c r="J641" s="353"/>
      <c r="K641" s="371"/>
      <c r="L641" s="70">
        <f t="shared" si="10"/>
        <v>0</v>
      </c>
    </row>
    <row r="642" spans="1:12" x14ac:dyDescent="0.2">
      <c r="A642" s="363">
        <v>639</v>
      </c>
      <c r="B642" s="348"/>
      <c r="C642" s="350"/>
      <c r="D642" s="351"/>
      <c r="E642" s="350"/>
      <c r="F642" s="352"/>
      <c r="G642" s="353"/>
      <c r="H642" s="353"/>
      <c r="I642" s="354"/>
      <c r="J642" s="353"/>
      <c r="K642" s="371"/>
      <c r="L642" s="70">
        <f t="shared" si="10"/>
        <v>0</v>
      </c>
    </row>
    <row r="643" spans="1:12" x14ac:dyDescent="0.2">
      <c r="A643" s="363">
        <v>640</v>
      </c>
      <c r="B643" s="348"/>
      <c r="C643" s="350"/>
      <c r="D643" s="351"/>
      <c r="E643" s="350"/>
      <c r="F643" s="352"/>
      <c r="G643" s="353"/>
      <c r="H643" s="353"/>
      <c r="I643" s="354"/>
      <c r="J643" s="353"/>
      <c r="K643" s="371"/>
      <c r="L643" s="70">
        <f t="shared" si="10"/>
        <v>0</v>
      </c>
    </row>
    <row r="644" spans="1:12" x14ac:dyDescent="0.2">
      <c r="A644" s="363">
        <v>641</v>
      </c>
      <c r="B644" s="348"/>
      <c r="C644" s="350"/>
      <c r="D644" s="351"/>
      <c r="E644" s="350"/>
      <c r="F644" s="352"/>
      <c r="G644" s="353"/>
      <c r="H644" s="353"/>
      <c r="I644" s="354"/>
      <c r="J644" s="353"/>
      <c r="K644" s="371"/>
      <c r="L644" s="70">
        <f t="shared" si="10"/>
        <v>0</v>
      </c>
    </row>
    <row r="645" spans="1:12" x14ac:dyDescent="0.2">
      <c r="A645" s="363">
        <v>642</v>
      </c>
      <c r="B645" s="348"/>
      <c r="C645" s="350"/>
      <c r="D645" s="351"/>
      <c r="E645" s="350"/>
      <c r="F645" s="352"/>
      <c r="G645" s="353"/>
      <c r="H645" s="353"/>
      <c r="I645" s="354"/>
      <c r="J645" s="353"/>
      <c r="K645" s="371"/>
      <c r="L645" s="70">
        <f t="shared" si="10"/>
        <v>0</v>
      </c>
    </row>
    <row r="646" spans="1:12" x14ac:dyDescent="0.2">
      <c r="A646" s="363">
        <v>643</v>
      </c>
      <c r="B646" s="348"/>
      <c r="C646" s="350"/>
      <c r="D646" s="351"/>
      <c r="E646" s="350"/>
      <c r="F646" s="352"/>
      <c r="G646" s="353"/>
      <c r="H646" s="353"/>
      <c r="I646" s="354"/>
      <c r="J646" s="353"/>
      <c r="K646" s="371"/>
      <c r="L646" s="70">
        <f t="shared" si="10"/>
        <v>0</v>
      </c>
    </row>
    <row r="647" spans="1:12" x14ac:dyDescent="0.2">
      <c r="A647" s="363">
        <v>644</v>
      </c>
      <c r="B647" s="348"/>
      <c r="C647" s="350"/>
      <c r="D647" s="351"/>
      <c r="E647" s="350"/>
      <c r="F647" s="352"/>
      <c r="G647" s="353"/>
      <c r="H647" s="353"/>
      <c r="I647" s="354"/>
      <c r="J647" s="353"/>
      <c r="K647" s="371"/>
      <c r="L647" s="70">
        <f t="shared" si="10"/>
        <v>0</v>
      </c>
    </row>
    <row r="648" spans="1:12" x14ac:dyDescent="0.2">
      <c r="A648" s="363">
        <v>645</v>
      </c>
      <c r="B648" s="348"/>
      <c r="C648" s="350"/>
      <c r="D648" s="351"/>
      <c r="E648" s="350"/>
      <c r="F648" s="352"/>
      <c r="G648" s="353"/>
      <c r="H648" s="353"/>
      <c r="I648" s="354"/>
      <c r="J648" s="353"/>
      <c r="K648" s="371"/>
      <c r="L648" s="70">
        <f t="shared" ref="L648:L711" si="11">IF(B648=0,0,MONTH(B648)-$L$1+1)</f>
        <v>0</v>
      </c>
    </row>
    <row r="649" spans="1:12" x14ac:dyDescent="0.2">
      <c r="A649" s="363">
        <v>646</v>
      </c>
      <c r="B649" s="348"/>
      <c r="C649" s="350"/>
      <c r="D649" s="351"/>
      <c r="E649" s="350"/>
      <c r="F649" s="352"/>
      <c r="G649" s="353"/>
      <c r="H649" s="353"/>
      <c r="I649" s="354"/>
      <c r="J649" s="353"/>
      <c r="K649" s="371"/>
      <c r="L649" s="70">
        <f t="shared" si="11"/>
        <v>0</v>
      </c>
    </row>
    <row r="650" spans="1:12" x14ac:dyDescent="0.2">
      <c r="A650" s="363">
        <v>647</v>
      </c>
      <c r="B650" s="348"/>
      <c r="C650" s="350"/>
      <c r="D650" s="351"/>
      <c r="E650" s="350"/>
      <c r="F650" s="352"/>
      <c r="G650" s="353"/>
      <c r="H650" s="353"/>
      <c r="I650" s="354"/>
      <c r="J650" s="353"/>
      <c r="K650" s="371"/>
      <c r="L650" s="70">
        <f t="shared" si="11"/>
        <v>0</v>
      </c>
    </row>
    <row r="651" spans="1:12" x14ac:dyDescent="0.2">
      <c r="A651" s="363">
        <v>648</v>
      </c>
      <c r="B651" s="348"/>
      <c r="C651" s="350"/>
      <c r="D651" s="351"/>
      <c r="E651" s="350"/>
      <c r="F651" s="352"/>
      <c r="G651" s="353"/>
      <c r="H651" s="353"/>
      <c r="I651" s="354"/>
      <c r="J651" s="353"/>
      <c r="K651" s="371"/>
      <c r="L651" s="70">
        <f t="shared" si="11"/>
        <v>0</v>
      </c>
    </row>
    <row r="652" spans="1:12" x14ac:dyDescent="0.2">
      <c r="A652" s="363">
        <v>649</v>
      </c>
      <c r="B652" s="348"/>
      <c r="C652" s="350"/>
      <c r="D652" s="351"/>
      <c r="E652" s="350"/>
      <c r="F652" s="352"/>
      <c r="G652" s="353"/>
      <c r="H652" s="353"/>
      <c r="I652" s="354"/>
      <c r="J652" s="353"/>
      <c r="K652" s="371"/>
      <c r="L652" s="70">
        <f t="shared" si="11"/>
        <v>0</v>
      </c>
    </row>
    <row r="653" spans="1:12" x14ac:dyDescent="0.2">
      <c r="A653" s="363">
        <v>650</v>
      </c>
      <c r="B653" s="348"/>
      <c r="C653" s="350"/>
      <c r="D653" s="351"/>
      <c r="E653" s="350"/>
      <c r="F653" s="352"/>
      <c r="G653" s="353"/>
      <c r="H653" s="353"/>
      <c r="I653" s="354"/>
      <c r="J653" s="353"/>
      <c r="K653" s="371"/>
      <c r="L653" s="70">
        <f t="shared" si="11"/>
        <v>0</v>
      </c>
    </row>
    <row r="654" spans="1:12" x14ac:dyDescent="0.2">
      <c r="A654" s="363">
        <v>651</v>
      </c>
      <c r="B654" s="348"/>
      <c r="C654" s="350"/>
      <c r="D654" s="351"/>
      <c r="E654" s="350"/>
      <c r="F654" s="352"/>
      <c r="G654" s="353"/>
      <c r="H654" s="353"/>
      <c r="I654" s="354"/>
      <c r="J654" s="353"/>
      <c r="K654" s="371"/>
      <c r="L654" s="70">
        <f t="shared" si="11"/>
        <v>0</v>
      </c>
    </row>
    <row r="655" spans="1:12" x14ac:dyDescent="0.2">
      <c r="A655" s="363">
        <v>652</v>
      </c>
      <c r="B655" s="348"/>
      <c r="C655" s="350"/>
      <c r="D655" s="351"/>
      <c r="E655" s="350"/>
      <c r="F655" s="352"/>
      <c r="G655" s="353"/>
      <c r="H655" s="353"/>
      <c r="I655" s="354"/>
      <c r="J655" s="353"/>
      <c r="K655" s="371"/>
      <c r="L655" s="70">
        <f t="shared" si="11"/>
        <v>0</v>
      </c>
    </row>
    <row r="656" spans="1:12" x14ac:dyDescent="0.2">
      <c r="A656" s="363">
        <v>653</v>
      </c>
      <c r="B656" s="348"/>
      <c r="C656" s="350"/>
      <c r="D656" s="351"/>
      <c r="E656" s="350"/>
      <c r="F656" s="352"/>
      <c r="G656" s="353"/>
      <c r="H656" s="353"/>
      <c r="I656" s="354"/>
      <c r="J656" s="353"/>
      <c r="K656" s="371"/>
      <c r="L656" s="70">
        <f t="shared" si="11"/>
        <v>0</v>
      </c>
    </row>
    <row r="657" spans="1:12" x14ac:dyDescent="0.2">
      <c r="A657" s="363">
        <v>654</v>
      </c>
      <c r="B657" s="348"/>
      <c r="C657" s="350"/>
      <c r="D657" s="351"/>
      <c r="E657" s="350"/>
      <c r="F657" s="352"/>
      <c r="G657" s="353"/>
      <c r="H657" s="353"/>
      <c r="I657" s="354"/>
      <c r="J657" s="353"/>
      <c r="K657" s="371"/>
      <c r="L657" s="70">
        <f t="shared" si="11"/>
        <v>0</v>
      </c>
    </row>
    <row r="658" spans="1:12" x14ac:dyDescent="0.2">
      <c r="A658" s="363">
        <v>655</v>
      </c>
      <c r="B658" s="348"/>
      <c r="C658" s="350"/>
      <c r="D658" s="351"/>
      <c r="E658" s="350"/>
      <c r="F658" s="352"/>
      <c r="G658" s="353"/>
      <c r="H658" s="353"/>
      <c r="I658" s="354"/>
      <c r="J658" s="353"/>
      <c r="K658" s="371"/>
      <c r="L658" s="70">
        <f t="shared" si="11"/>
        <v>0</v>
      </c>
    </row>
    <row r="659" spans="1:12" x14ac:dyDescent="0.2">
      <c r="A659" s="363">
        <v>656</v>
      </c>
      <c r="B659" s="348"/>
      <c r="C659" s="350"/>
      <c r="D659" s="351"/>
      <c r="E659" s="350"/>
      <c r="F659" s="352"/>
      <c r="G659" s="353"/>
      <c r="H659" s="353"/>
      <c r="I659" s="354"/>
      <c r="J659" s="353"/>
      <c r="K659" s="371"/>
      <c r="L659" s="70">
        <f t="shared" si="11"/>
        <v>0</v>
      </c>
    </row>
    <row r="660" spans="1:12" x14ac:dyDescent="0.2">
      <c r="A660" s="363">
        <v>657</v>
      </c>
      <c r="B660" s="348"/>
      <c r="C660" s="350"/>
      <c r="D660" s="351"/>
      <c r="E660" s="350"/>
      <c r="F660" s="352"/>
      <c r="G660" s="353"/>
      <c r="H660" s="353"/>
      <c r="I660" s="354"/>
      <c r="J660" s="353"/>
      <c r="K660" s="371"/>
      <c r="L660" s="70">
        <f t="shared" si="11"/>
        <v>0</v>
      </c>
    </row>
    <row r="661" spans="1:12" x14ac:dyDescent="0.2">
      <c r="A661" s="363">
        <v>658</v>
      </c>
      <c r="B661" s="348"/>
      <c r="C661" s="350"/>
      <c r="D661" s="351"/>
      <c r="E661" s="350"/>
      <c r="F661" s="352"/>
      <c r="G661" s="353"/>
      <c r="H661" s="353"/>
      <c r="I661" s="354"/>
      <c r="J661" s="353"/>
      <c r="K661" s="371"/>
      <c r="L661" s="70">
        <f t="shared" si="11"/>
        <v>0</v>
      </c>
    </row>
    <row r="662" spans="1:12" x14ac:dyDescent="0.2">
      <c r="A662" s="363">
        <v>659</v>
      </c>
      <c r="B662" s="348"/>
      <c r="C662" s="350"/>
      <c r="D662" s="351"/>
      <c r="E662" s="350"/>
      <c r="F662" s="352"/>
      <c r="G662" s="353"/>
      <c r="H662" s="353"/>
      <c r="I662" s="354"/>
      <c r="J662" s="353"/>
      <c r="K662" s="371"/>
      <c r="L662" s="70">
        <f t="shared" si="11"/>
        <v>0</v>
      </c>
    </row>
    <row r="663" spans="1:12" x14ac:dyDescent="0.2">
      <c r="A663" s="363">
        <v>660</v>
      </c>
      <c r="B663" s="348"/>
      <c r="C663" s="350"/>
      <c r="D663" s="351"/>
      <c r="E663" s="350"/>
      <c r="F663" s="352"/>
      <c r="G663" s="353"/>
      <c r="H663" s="353"/>
      <c r="I663" s="354"/>
      <c r="J663" s="353"/>
      <c r="K663" s="371"/>
      <c r="L663" s="70">
        <f t="shared" si="11"/>
        <v>0</v>
      </c>
    </row>
    <row r="664" spans="1:12" x14ac:dyDescent="0.2">
      <c r="A664" s="363">
        <v>661</v>
      </c>
      <c r="B664" s="348"/>
      <c r="C664" s="350"/>
      <c r="D664" s="351"/>
      <c r="E664" s="350"/>
      <c r="F664" s="352"/>
      <c r="G664" s="353"/>
      <c r="H664" s="353"/>
      <c r="I664" s="354"/>
      <c r="J664" s="353"/>
      <c r="K664" s="371"/>
      <c r="L664" s="70">
        <f t="shared" si="11"/>
        <v>0</v>
      </c>
    </row>
    <row r="665" spans="1:12" x14ac:dyDescent="0.2">
      <c r="A665" s="363">
        <v>662</v>
      </c>
      <c r="B665" s="348"/>
      <c r="C665" s="350"/>
      <c r="D665" s="351"/>
      <c r="E665" s="350"/>
      <c r="F665" s="352"/>
      <c r="G665" s="353"/>
      <c r="H665" s="353"/>
      <c r="I665" s="354"/>
      <c r="J665" s="353"/>
      <c r="K665" s="371"/>
      <c r="L665" s="70">
        <f t="shared" si="11"/>
        <v>0</v>
      </c>
    </row>
    <row r="666" spans="1:12" x14ac:dyDescent="0.2">
      <c r="A666" s="363">
        <v>663</v>
      </c>
      <c r="B666" s="348"/>
      <c r="C666" s="350"/>
      <c r="D666" s="351"/>
      <c r="E666" s="350"/>
      <c r="F666" s="352"/>
      <c r="G666" s="353"/>
      <c r="H666" s="353"/>
      <c r="I666" s="354"/>
      <c r="J666" s="353"/>
      <c r="K666" s="371"/>
      <c r="L666" s="70">
        <f t="shared" si="11"/>
        <v>0</v>
      </c>
    </row>
    <row r="667" spans="1:12" x14ac:dyDescent="0.2">
      <c r="A667" s="363">
        <v>664</v>
      </c>
      <c r="B667" s="348"/>
      <c r="C667" s="350"/>
      <c r="D667" s="351"/>
      <c r="E667" s="350"/>
      <c r="F667" s="352"/>
      <c r="G667" s="353"/>
      <c r="H667" s="353"/>
      <c r="I667" s="354"/>
      <c r="J667" s="353"/>
      <c r="K667" s="371"/>
      <c r="L667" s="70">
        <f t="shared" si="11"/>
        <v>0</v>
      </c>
    </row>
    <row r="668" spans="1:12" x14ac:dyDescent="0.2">
      <c r="A668" s="363">
        <v>665</v>
      </c>
      <c r="B668" s="348"/>
      <c r="C668" s="350"/>
      <c r="D668" s="351"/>
      <c r="E668" s="350"/>
      <c r="F668" s="352"/>
      <c r="G668" s="353"/>
      <c r="H668" s="353"/>
      <c r="I668" s="354"/>
      <c r="J668" s="353"/>
      <c r="K668" s="371"/>
      <c r="L668" s="70">
        <f t="shared" si="11"/>
        <v>0</v>
      </c>
    </row>
    <row r="669" spans="1:12" x14ac:dyDescent="0.2">
      <c r="A669" s="363">
        <v>666</v>
      </c>
      <c r="B669" s="348"/>
      <c r="C669" s="350"/>
      <c r="D669" s="351"/>
      <c r="E669" s="350"/>
      <c r="F669" s="352"/>
      <c r="G669" s="353"/>
      <c r="H669" s="353"/>
      <c r="I669" s="354"/>
      <c r="J669" s="353"/>
      <c r="K669" s="371"/>
      <c r="L669" s="70">
        <f t="shared" si="11"/>
        <v>0</v>
      </c>
    </row>
    <row r="670" spans="1:12" x14ac:dyDescent="0.2">
      <c r="A670" s="363">
        <v>667</v>
      </c>
      <c r="B670" s="348"/>
      <c r="C670" s="350"/>
      <c r="D670" s="351"/>
      <c r="E670" s="350"/>
      <c r="F670" s="352"/>
      <c r="G670" s="353"/>
      <c r="H670" s="353"/>
      <c r="I670" s="354"/>
      <c r="J670" s="353"/>
      <c r="K670" s="371"/>
      <c r="L670" s="70">
        <f t="shared" si="11"/>
        <v>0</v>
      </c>
    </row>
    <row r="671" spans="1:12" x14ac:dyDescent="0.2">
      <c r="A671" s="363">
        <v>668</v>
      </c>
      <c r="B671" s="348"/>
      <c r="C671" s="350"/>
      <c r="D671" s="351"/>
      <c r="E671" s="350"/>
      <c r="F671" s="352"/>
      <c r="G671" s="353"/>
      <c r="H671" s="353"/>
      <c r="I671" s="354"/>
      <c r="J671" s="353"/>
      <c r="K671" s="371"/>
      <c r="L671" s="70">
        <f t="shared" si="11"/>
        <v>0</v>
      </c>
    </row>
    <row r="672" spans="1:12" x14ac:dyDescent="0.2">
      <c r="A672" s="363">
        <v>669</v>
      </c>
      <c r="B672" s="348"/>
      <c r="C672" s="350"/>
      <c r="D672" s="351"/>
      <c r="E672" s="350"/>
      <c r="F672" s="352"/>
      <c r="G672" s="353"/>
      <c r="H672" s="353"/>
      <c r="I672" s="354"/>
      <c r="J672" s="353"/>
      <c r="K672" s="371"/>
      <c r="L672" s="70">
        <f t="shared" si="11"/>
        <v>0</v>
      </c>
    </row>
    <row r="673" spans="1:12" x14ac:dyDescent="0.2">
      <c r="A673" s="363">
        <v>670</v>
      </c>
      <c r="B673" s="348"/>
      <c r="C673" s="350"/>
      <c r="D673" s="351"/>
      <c r="E673" s="350"/>
      <c r="F673" s="352"/>
      <c r="G673" s="353"/>
      <c r="H673" s="353"/>
      <c r="I673" s="354"/>
      <c r="J673" s="353"/>
      <c r="K673" s="371"/>
      <c r="L673" s="70">
        <f t="shared" si="11"/>
        <v>0</v>
      </c>
    </row>
    <row r="674" spans="1:12" x14ac:dyDescent="0.2">
      <c r="A674" s="363">
        <v>671</v>
      </c>
      <c r="B674" s="348"/>
      <c r="C674" s="350"/>
      <c r="D674" s="351"/>
      <c r="E674" s="350"/>
      <c r="F674" s="352"/>
      <c r="G674" s="353"/>
      <c r="H674" s="353"/>
      <c r="I674" s="354"/>
      <c r="J674" s="353"/>
      <c r="K674" s="371"/>
      <c r="L674" s="70">
        <f t="shared" si="11"/>
        <v>0</v>
      </c>
    </row>
    <row r="675" spans="1:12" x14ac:dyDescent="0.2">
      <c r="A675" s="363">
        <v>672</v>
      </c>
      <c r="B675" s="348"/>
      <c r="C675" s="350"/>
      <c r="D675" s="351"/>
      <c r="E675" s="350"/>
      <c r="F675" s="352"/>
      <c r="G675" s="353"/>
      <c r="H675" s="353"/>
      <c r="I675" s="354"/>
      <c r="J675" s="353"/>
      <c r="K675" s="371"/>
      <c r="L675" s="70">
        <f t="shared" si="11"/>
        <v>0</v>
      </c>
    </row>
    <row r="676" spans="1:12" x14ac:dyDescent="0.2">
      <c r="A676" s="363">
        <v>673</v>
      </c>
      <c r="B676" s="348"/>
      <c r="C676" s="350"/>
      <c r="D676" s="351"/>
      <c r="E676" s="350"/>
      <c r="F676" s="352"/>
      <c r="G676" s="353"/>
      <c r="H676" s="353"/>
      <c r="I676" s="354"/>
      <c r="J676" s="353"/>
      <c r="K676" s="371"/>
      <c r="L676" s="70">
        <f t="shared" si="11"/>
        <v>0</v>
      </c>
    </row>
    <row r="677" spans="1:12" x14ac:dyDescent="0.2">
      <c r="A677" s="363">
        <v>674</v>
      </c>
      <c r="B677" s="348"/>
      <c r="C677" s="350"/>
      <c r="D677" s="351"/>
      <c r="E677" s="350"/>
      <c r="F677" s="352"/>
      <c r="G677" s="353"/>
      <c r="H677" s="353"/>
      <c r="I677" s="354"/>
      <c r="J677" s="353"/>
      <c r="K677" s="371"/>
      <c r="L677" s="70">
        <f t="shared" si="11"/>
        <v>0</v>
      </c>
    </row>
    <row r="678" spans="1:12" x14ac:dyDescent="0.2">
      <c r="A678" s="363">
        <v>675</v>
      </c>
      <c r="B678" s="348"/>
      <c r="C678" s="350"/>
      <c r="D678" s="351"/>
      <c r="E678" s="350"/>
      <c r="F678" s="352"/>
      <c r="G678" s="353"/>
      <c r="H678" s="353"/>
      <c r="I678" s="354"/>
      <c r="J678" s="353"/>
      <c r="K678" s="371"/>
      <c r="L678" s="70">
        <f t="shared" si="11"/>
        <v>0</v>
      </c>
    </row>
    <row r="679" spans="1:12" x14ac:dyDescent="0.2">
      <c r="A679" s="363">
        <v>676</v>
      </c>
      <c r="B679" s="348"/>
      <c r="C679" s="350"/>
      <c r="D679" s="351"/>
      <c r="E679" s="350"/>
      <c r="F679" s="352"/>
      <c r="G679" s="353"/>
      <c r="H679" s="353"/>
      <c r="I679" s="354"/>
      <c r="J679" s="353"/>
      <c r="K679" s="371"/>
      <c r="L679" s="70">
        <f t="shared" si="11"/>
        <v>0</v>
      </c>
    </row>
    <row r="680" spans="1:12" x14ac:dyDescent="0.2">
      <c r="A680" s="363">
        <v>677</v>
      </c>
      <c r="B680" s="348"/>
      <c r="C680" s="350"/>
      <c r="D680" s="351"/>
      <c r="E680" s="350"/>
      <c r="F680" s="352"/>
      <c r="G680" s="353"/>
      <c r="H680" s="353"/>
      <c r="I680" s="354"/>
      <c r="J680" s="353"/>
      <c r="K680" s="371"/>
      <c r="L680" s="70">
        <f t="shared" si="11"/>
        <v>0</v>
      </c>
    </row>
    <row r="681" spans="1:12" x14ac:dyDescent="0.2">
      <c r="A681" s="363">
        <v>678</v>
      </c>
      <c r="B681" s="348"/>
      <c r="C681" s="350"/>
      <c r="D681" s="351"/>
      <c r="E681" s="350"/>
      <c r="F681" s="352"/>
      <c r="G681" s="353"/>
      <c r="H681" s="353"/>
      <c r="I681" s="354"/>
      <c r="J681" s="353"/>
      <c r="K681" s="371"/>
      <c r="L681" s="70">
        <f t="shared" si="11"/>
        <v>0</v>
      </c>
    </row>
    <row r="682" spans="1:12" x14ac:dyDescent="0.2">
      <c r="A682" s="363">
        <v>679</v>
      </c>
      <c r="B682" s="348"/>
      <c r="C682" s="350"/>
      <c r="D682" s="351"/>
      <c r="E682" s="350"/>
      <c r="F682" s="352"/>
      <c r="G682" s="353"/>
      <c r="H682" s="353"/>
      <c r="I682" s="354"/>
      <c r="J682" s="353"/>
      <c r="K682" s="371"/>
      <c r="L682" s="70">
        <f t="shared" si="11"/>
        <v>0</v>
      </c>
    </row>
    <row r="683" spans="1:12" x14ac:dyDescent="0.2">
      <c r="A683" s="363">
        <v>680</v>
      </c>
      <c r="B683" s="348"/>
      <c r="C683" s="350"/>
      <c r="D683" s="351"/>
      <c r="E683" s="350"/>
      <c r="F683" s="352"/>
      <c r="G683" s="353"/>
      <c r="H683" s="353"/>
      <c r="I683" s="354"/>
      <c r="J683" s="353"/>
      <c r="K683" s="371"/>
      <c r="L683" s="70">
        <f t="shared" si="11"/>
        <v>0</v>
      </c>
    </row>
    <row r="684" spans="1:12" x14ac:dyDescent="0.2">
      <c r="A684" s="363">
        <v>681</v>
      </c>
      <c r="B684" s="348"/>
      <c r="C684" s="350"/>
      <c r="D684" s="351"/>
      <c r="E684" s="350"/>
      <c r="F684" s="352"/>
      <c r="G684" s="353"/>
      <c r="H684" s="353"/>
      <c r="I684" s="354"/>
      <c r="J684" s="353"/>
      <c r="K684" s="371"/>
      <c r="L684" s="70">
        <f t="shared" si="11"/>
        <v>0</v>
      </c>
    </row>
    <row r="685" spans="1:12" x14ac:dyDescent="0.2">
      <c r="A685" s="363">
        <v>682</v>
      </c>
      <c r="B685" s="348"/>
      <c r="C685" s="350"/>
      <c r="D685" s="351"/>
      <c r="E685" s="350"/>
      <c r="F685" s="352"/>
      <c r="G685" s="353"/>
      <c r="H685" s="353"/>
      <c r="I685" s="354"/>
      <c r="J685" s="353"/>
      <c r="K685" s="371"/>
      <c r="L685" s="70">
        <f t="shared" si="11"/>
        <v>0</v>
      </c>
    </row>
    <row r="686" spans="1:12" x14ac:dyDescent="0.2">
      <c r="A686" s="363">
        <v>683</v>
      </c>
      <c r="B686" s="348"/>
      <c r="C686" s="350"/>
      <c r="D686" s="351"/>
      <c r="E686" s="350"/>
      <c r="F686" s="352"/>
      <c r="G686" s="353"/>
      <c r="H686" s="353"/>
      <c r="I686" s="354"/>
      <c r="J686" s="353"/>
      <c r="K686" s="371"/>
      <c r="L686" s="70">
        <f t="shared" si="11"/>
        <v>0</v>
      </c>
    </row>
    <row r="687" spans="1:12" x14ac:dyDescent="0.2">
      <c r="A687" s="363">
        <v>684</v>
      </c>
      <c r="B687" s="348"/>
      <c r="C687" s="350"/>
      <c r="D687" s="351"/>
      <c r="E687" s="350"/>
      <c r="F687" s="352"/>
      <c r="G687" s="353"/>
      <c r="H687" s="353"/>
      <c r="I687" s="354"/>
      <c r="J687" s="353"/>
      <c r="K687" s="371"/>
      <c r="L687" s="70">
        <f t="shared" si="11"/>
        <v>0</v>
      </c>
    </row>
    <row r="688" spans="1:12" x14ac:dyDescent="0.2">
      <c r="A688" s="363">
        <v>685</v>
      </c>
      <c r="B688" s="348"/>
      <c r="C688" s="350"/>
      <c r="D688" s="351"/>
      <c r="E688" s="350"/>
      <c r="F688" s="352"/>
      <c r="G688" s="353"/>
      <c r="H688" s="353"/>
      <c r="I688" s="354"/>
      <c r="J688" s="353"/>
      <c r="K688" s="371"/>
      <c r="L688" s="70">
        <f t="shared" si="11"/>
        <v>0</v>
      </c>
    </row>
    <row r="689" spans="1:12" x14ac:dyDescent="0.2">
      <c r="A689" s="363">
        <v>686</v>
      </c>
      <c r="B689" s="348"/>
      <c r="C689" s="350"/>
      <c r="D689" s="351"/>
      <c r="E689" s="350"/>
      <c r="F689" s="352"/>
      <c r="G689" s="353"/>
      <c r="H689" s="353"/>
      <c r="I689" s="354"/>
      <c r="J689" s="353"/>
      <c r="K689" s="371"/>
      <c r="L689" s="70">
        <f t="shared" si="11"/>
        <v>0</v>
      </c>
    </row>
    <row r="690" spans="1:12" x14ac:dyDescent="0.2">
      <c r="A690" s="363">
        <v>687</v>
      </c>
      <c r="B690" s="348"/>
      <c r="C690" s="350"/>
      <c r="D690" s="351"/>
      <c r="E690" s="350"/>
      <c r="F690" s="352"/>
      <c r="G690" s="353"/>
      <c r="H690" s="353"/>
      <c r="I690" s="354"/>
      <c r="J690" s="353"/>
      <c r="K690" s="371"/>
      <c r="L690" s="70">
        <f t="shared" si="11"/>
        <v>0</v>
      </c>
    </row>
    <row r="691" spans="1:12" x14ac:dyDescent="0.2">
      <c r="A691" s="363">
        <v>688</v>
      </c>
      <c r="B691" s="348"/>
      <c r="C691" s="350"/>
      <c r="D691" s="351"/>
      <c r="E691" s="350"/>
      <c r="F691" s="352"/>
      <c r="G691" s="353"/>
      <c r="H691" s="353"/>
      <c r="I691" s="354"/>
      <c r="J691" s="353"/>
      <c r="K691" s="371"/>
      <c r="L691" s="70">
        <f t="shared" si="11"/>
        <v>0</v>
      </c>
    </row>
    <row r="692" spans="1:12" x14ac:dyDescent="0.2">
      <c r="A692" s="363">
        <v>689</v>
      </c>
      <c r="B692" s="348"/>
      <c r="C692" s="350"/>
      <c r="D692" s="351"/>
      <c r="E692" s="350"/>
      <c r="F692" s="352"/>
      <c r="G692" s="353"/>
      <c r="H692" s="353"/>
      <c r="I692" s="354"/>
      <c r="J692" s="353"/>
      <c r="K692" s="371"/>
      <c r="L692" s="70">
        <f t="shared" si="11"/>
        <v>0</v>
      </c>
    </row>
    <row r="693" spans="1:12" x14ac:dyDescent="0.2">
      <c r="A693" s="363">
        <v>690</v>
      </c>
      <c r="B693" s="348"/>
      <c r="C693" s="350"/>
      <c r="D693" s="351"/>
      <c r="E693" s="350"/>
      <c r="F693" s="352"/>
      <c r="G693" s="353"/>
      <c r="H693" s="353"/>
      <c r="I693" s="354"/>
      <c r="J693" s="353"/>
      <c r="K693" s="371"/>
      <c r="L693" s="70">
        <f t="shared" si="11"/>
        <v>0</v>
      </c>
    </row>
    <row r="694" spans="1:12" x14ac:dyDescent="0.2">
      <c r="A694" s="363">
        <v>691</v>
      </c>
      <c r="B694" s="348"/>
      <c r="C694" s="350"/>
      <c r="D694" s="351"/>
      <c r="E694" s="350"/>
      <c r="F694" s="352"/>
      <c r="G694" s="353"/>
      <c r="H694" s="353"/>
      <c r="I694" s="354"/>
      <c r="J694" s="353"/>
      <c r="K694" s="371"/>
      <c r="L694" s="70">
        <f t="shared" si="11"/>
        <v>0</v>
      </c>
    </row>
    <row r="695" spans="1:12" x14ac:dyDescent="0.2">
      <c r="A695" s="363">
        <v>692</v>
      </c>
      <c r="B695" s="348"/>
      <c r="C695" s="350"/>
      <c r="D695" s="351"/>
      <c r="E695" s="350"/>
      <c r="F695" s="352"/>
      <c r="G695" s="353"/>
      <c r="H695" s="353"/>
      <c r="I695" s="354"/>
      <c r="J695" s="353"/>
      <c r="K695" s="371"/>
      <c r="L695" s="70">
        <f t="shared" si="11"/>
        <v>0</v>
      </c>
    </row>
    <row r="696" spans="1:12" x14ac:dyDescent="0.2">
      <c r="A696" s="363">
        <v>693</v>
      </c>
      <c r="B696" s="348"/>
      <c r="C696" s="350"/>
      <c r="D696" s="351"/>
      <c r="E696" s="350"/>
      <c r="F696" s="352"/>
      <c r="G696" s="353"/>
      <c r="H696" s="353"/>
      <c r="I696" s="354"/>
      <c r="J696" s="353"/>
      <c r="K696" s="371"/>
      <c r="L696" s="70">
        <f t="shared" si="11"/>
        <v>0</v>
      </c>
    </row>
    <row r="697" spans="1:12" x14ac:dyDescent="0.2">
      <c r="A697" s="363">
        <v>694</v>
      </c>
      <c r="B697" s="348"/>
      <c r="C697" s="350"/>
      <c r="D697" s="351"/>
      <c r="E697" s="350"/>
      <c r="F697" s="352"/>
      <c r="G697" s="353"/>
      <c r="H697" s="353"/>
      <c r="I697" s="354"/>
      <c r="J697" s="353"/>
      <c r="K697" s="371"/>
      <c r="L697" s="70">
        <f t="shared" si="11"/>
        <v>0</v>
      </c>
    </row>
    <row r="698" spans="1:12" x14ac:dyDescent="0.2">
      <c r="A698" s="363">
        <v>695</v>
      </c>
      <c r="B698" s="348"/>
      <c r="C698" s="350"/>
      <c r="D698" s="351"/>
      <c r="E698" s="350"/>
      <c r="F698" s="352"/>
      <c r="G698" s="353"/>
      <c r="H698" s="353"/>
      <c r="I698" s="354"/>
      <c r="J698" s="353"/>
      <c r="K698" s="371"/>
      <c r="L698" s="70">
        <f t="shared" si="11"/>
        <v>0</v>
      </c>
    </row>
    <row r="699" spans="1:12" x14ac:dyDescent="0.2">
      <c r="A699" s="363">
        <v>696</v>
      </c>
      <c r="B699" s="348"/>
      <c r="C699" s="350"/>
      <c r="D699" s="351"/>
      <c r="E699" s="350"/>
      <c r="F699" s="352"/>
      <c r="G699" s="353"/>
      <c r="H699" s="353"/>
      <c r="I699" s="354"/>
      <c r="J699" s="353"/>
      <c r="K699" s="371"/>
      <c r="L699" s="70">
        <f t="shared" si="11"/>
        <v>0</v>
      </c>
    </row>
    <row r="700" spans="1:12" x14ac:dyDescent="0.2">
      <c r="A700" s="363">
        <v>697</v>
      </c>
      <c r="B700" s="348"/>
      <c r="C700" s="350"/>
      <c r="D700" s="351"/>
      <c r="E700" s="350"/>
      <c r="F700" s="352"/>
      <c r="G700" s="353"/>
      <c r="H700" s="353"/>
      <c r="I700" s="354"/>
      <c r="J700" s="353"/>
      <c r="K700" s="371"/>
      <c r="L700" s="70">
        <f t="shared" si="11"/>
        <v>0</v>
      </c>
    </row>
    <row r="701" spans="1:12" x14ac:dyDescent="0.2">
      <c r="A701" s="363">
        <v>698</v>
      </c>
      <c r="B701" s="348"/>
      <c r="C701" s="350"/>
      <c r="D701" s="351"/>
      <c r="E701" s="350"/>
      <c r="F701" s="352"/>
      <c r="G701" s="353"/>
      <c r="H701" s="353"/>
      <c r="I701" s="354"/>
      <c r="J701" s="353"/>
      <c r="K701" s="371"/>
      <c r="L701" s="70">
        <f t="shared" si="11"/>
        <v>0</v>
      </c>
    </row>
    <row r="702" spans="1:12" x14ac:dyDescent="0.2">
      <c r="A702" s="363">
        <v>699</v>
      </c>
      <c r="B702" s="348"/>
      <c r="C702" s="350"/>
      <c r="D702" s="351"/>
      <c r="E702" s="350"/>
      <c r="F702" s="352"/>
      <c r="G702" s="353"/>
      <c r="H702" s="353"/>
      <c r="I702" s="354"/>
      <c r="J702" s="353"/>
      <c r="K702" s="371"/>
      <c r="L702" s="70">
        <f t="shared" si="11"/>
        <v>0</v>
      </c>
    </row>
    <row r="703" spans="1:12" x14ac:dyDescent="0.2">
      <c r="A703" s="363">
        <v>700</v>
      </c>
      <c r="B703" s="348"/>
      <c r="C703" s="350"/>
      <c r="D703" s="351"/>
      <c r="E703" s="350"/>
      <c r="F703" s="352"/>
      <c r="G703" s="353"/>
      <c r="H703" s="353"/>
      <c r="I703" s="354"/>
      <c r="J703" s="353"/>
      <c r="K703" s="371"/>
      <c r="L703" s="70">
        <f t="shared" si="11"/>
        <v>0</v>
      </c>
    </row>
    <row r="704" spans="1:12" x14ac:dyDescent="0.2">
      <c r="A704" s="363">
        <v>701</v>
      </c>
      <c r="B704" s="348"/>
      <c r="C704" s="350"/>
      <c r="D704" s="351"/>
      <c r="E704" s="350"/>
      <c r="F704" s="352"/>
      <c r="G704" s="353"/>
      <c r="H704" s="353"/>
      <c r="I704" s="354"/>
      <c r="J704" s="353"/>
      <c r="K704" s="371"/>
      <c r="L704" s="70">
        <f t="shared" si="11"/>
        <v>0</v>
      </c>
    </row>
    <row r="705" spans="1:12" x14ac:dyDescent="0.2">
      <c r="A705" s="363">
        <v>702</v>
      </c>
      <c r="B705" s="348"/>
      <c r="C705" s="350"/>
      <c r="D705" s="351"/>
      <c r="E705" s="350"/>
      <c r="F705" s="352"/>
      <c r="G705" s="353"/>
      <c r="H705" s="353"/>
      <c r="I705" s="354"/>
      <c r="J705" s="353"/>
      <c r="K705" s="371"/>
      <c r="L705" s="70">
        <f t="shared" si="11"/>
        <v>0</v>
      </c>
    </row>
    <row r="706" spans="1:12" x14ac:dyDescent="0.2">
      <c r="A706" s="363">
        <v>703</v>
      </c>
      <c r="B706" s="348"/>
      <c r="C706" s="350"/>
      <c r="D706" s="351"/>
      <c r="E706" s="350"/>
      <c r="F706" s="352"/>
      <c r="G706" s="353"/>
      <c r="H706" s="353"/>
      <c r="I706" s="354"/>
      <c r="J706" s="353"/>
      <c r="K706" s="371"/>
      <c r="L706" s="70">
        <f t="shared" si="11"/>
        <v>0</v>
      </c>
    </row>
    <row r="707" spans="1:12" x14ac:dyDescent="0.2">
      <c r="A707" s="363">
        <v>704</v>
      </c>
      <c r="B707" s="348"/>
      <c r="C707" s="350"/>
      <c r="D707" s="351"/>
      <c r="E707" s="350"/>
      <c r="F707" s="352"/>
      <c r="G707" s="353"/>
      <c r="H707" s="353"/>
      <c r="I707" s="354"/>
      <c r="J707" s="353"/>
      <c r="K707" s="371"/>
      <c r="L707" s="70">
        <f t="shared" si="11"/>
        <v>0</v>
      </c>
    </row>
    <row r="708" spans="1:12" x14ac:dyDescent="0.2">
      <c r="A708" s="363">
        <v>705</v>
      </c>
      <c r="B708" s="348"/>
      <c r="C708" s="350"/>
      <c r="D708" s="351"/>
      <c r="E708" s="350"/>
      <c r="F708" s="352"/>
      <c r="G708" s="353"/>
      <c r="H708" s="353"/>
      <c r="I708" s="354"/>
      <c r="J708" s="353"/>
      <c r="K708" s="371"/>
      <c r="L708" s="70">
        <f t="shared" si="11"/>
        <v>0</v>
      </c>
    </row>
    <row r="709" spans="1:12" x14ac:dyDescent="0.2">
      <c r="A709" s="363">
        <v>706</v>
      </c>
      <c r="B709" s="348"/>
      <c r="C709" s="350"/>
      <c r="D709" s="351"/>
      <c r="E709" s="350"/>
      <c r="F709" s="352"/>
      <c r="G709" s="353"/>
      <c r="H709" s="353"/>
      <c r="I709" s="354"/>
      <c r="J709" s="353"/>
      <c r="K709" s="371"/>
      <c r="L709" s="70">
        <f t="shared" si="11"/>
        <v>0</v>
      </c>
    </row>
    <row r="710" spans="1:12" x14ac:dyDescent="0.2">
      <c r="A710" s="363">
        <v>707</v>
      </c>
      <c r="B710" s="348"/>
      <c r="C710" s="350"/>
      <c r="D710" s="351"/>
      <c r="E710" s="350"/>
      <c r="F710" s="352"/>
      <c r="G710" s="353"/>
      <c r="H710" s="353"/>
      <c r="I710" s="354"/>
      <c r="J710" s="353"/>
      <c r="K710" s="371"/>
      <c r="L710" s="70">
        <f t="shared" si="11"/>
        <v>0</v>
      </c>
    </row>
    <row r="711" spans="1:12" x14ac:dyDescent="0.2">
      <c r="A711" s="363">
        <v>708</v>
      </c>
      <c r="B711" s="348"/>
      <c r="C711" s="350"/>
      <c r="D711" s="351"/>
      <c r="E711" s="350"/>
      <c r="F711" s="352"/>
      <c r="G711" s="353"/>
      <c r="H711" s="353"/>
      <c r="I711" s="354"/>
      <c r="J711" s="353"/>
      <c r="K711" s="371"/>
      <c r="L711" s="70">
        <f t="shared" si="11"/>
        <v>0</v>
      </c>
    </row>
    <row r="712" spans="1:12" x14ac:dyDescent="0.2">
      <c r="A712" s="363">
        <v>709</v>
      </c>
      <c r="B712" s="348"/>
      <c r="C712" s="350"/>
      <c r="D712" s="351"/>
      <c r="E712" s="350"/>
      <c r="F712" s="352"/>
      <c r="G712" s="353"/>
      <c r="H712" s="353"/>
      <c r="I712" s="354"/>
      <c r="J712" s="353"/>
      <c r="K712" s="371"/>
      <c r="L712" s="70">
        <f t="shared" ref="L712:L775" si="12">IF(B712=0,0,MONTH(B712)-$L$1+1)</f>
        <v>0</v>
      </c>
    </row>
    <row r="713" spans="1:12" x14ac:dyDescent="0.2">
      <c r="A713" s="363">
        <v>710</v>
      </c>
      <c r="B713" s="348"/>
      <c r="C713" s="350"/>
      <c r="D713" s="351"/>
      <c r="E713" s="350"/>
      <c r="F713" s="352"/>
      <c r="G713" s="353"/>
      <c r="H713" s="353"/>
      <c r="I713" s="354"/>
      <c r="J713" s="353"/>
      <c r="K713" s="371"/>
      <c r="L713" s="70">
        <f t="shared" si="12"/>
        <v>0</v>
      </c>
    </row>
    <row r="714" spans="1:12" x14ac:dyDescent="0.2">
      <c r="A714" s="363">
        <v>711</v>
      </c>
      <c r="B714" s="348"/>
      <c r="C714" s="350"/>
      <c r="D714" s="351"/>
      <c r="E714" s="350"/>
      <c r="F714" s="352"/>
      <c r="G714" s="353"/>
      <c r="H714" s="353"/>
      <c r="I714" s="354"/>
      <c r="J714" s="353"/>
      <c r="K714" s="371"/>
      <c r="L714" s="70">
        <f t="shared" si="12"/>
        <v>0</v>
      </c>
    </row>
    <row r="715" spans="1:12" x14ac:dyDescent="0.2">
      <c r="A715" s="363">
        <v>712</v>
      </c>
      <c r="B715" s="348"/>
      <c r="C715" s="350"/>
      <c r="D715" s="351"/>
      <c r="E715" s="350"/>
      <c r="F715" s="352"/>
      <c r="G715" s="353"/>
      <c r="H715" s="353"/>
      <c r="I715" s="354"/>
      <c r="J715" s="353"/>
      <c r="K715" s="371"/>
      <c r="L715" s="70">
        <f t="shared" si="12"/>
        <v>0</v>
      </c>
    </row>
    <row r="716" spans="1:12" x14ac:dyDescent="0.2">
      <c r="A716" s="363">
        <v>713</v>
      </c>
      <c r="B716" s="348"/>
      <c r="C716" s="350"/>
      <c r="D716" s="351"/>
      <c r="E716" s="350"/>
      <c r="F716" s="352"/>
      <c r="G716" s="353"/>
      <c r="H716" s="353"/>
      <c r="I716" s="354"/>
      <c r="J716" s="353"/>
      <c r="K716" s="371"/>
      <c r="L716" s="70">
        <f t="shared" si="12"/>
        <v>0</v>
      </c>
    </row>
    <row r="717" spans="1:12" x14ac:dyDescent="0.2">
      <c r="A717" s="363">
        <v>714</v>
      </c>
      <c r="B717" s="348"/>
      <c r="C717" s="350"/>
      <c r="D717" s="351"/>
      <c r="E717" s="350"/>
      <c r="F717" s="352"/>
      <c r="G717" s="353"/>
      <c r="H717" s="353"/>
      <c r="I717" s="354"/>
      <c r="J717" s="353"/>
      <c r="K717" s="371"/>
      <c r="L717" s="70">
        <f t="shared" si="12"/>
        <v>0</v>
      </c>
    </row>
    <row r="718" spans="1:12" x14ac:dyDescent="0.2">
      <c r="A718" s="363">
        <v>715</v>
      </c>
      <c r="B718" s="348"/>
      <c r="C718" s="350"/>
      <c r="D718" s="351"/>
      <c r="E718" s="350"/>
      <c r="F718" s="352"/>
      <c r="G718" s="353"/>
      <c r="H718" s="353"/>
      <c r="I718" s="354"/>
      <c r="J718" s="353"/>
      <c r="K718" s="371"/>
      <c r="L718" s="70">
        <f t="shared" si="12"/>
        <v>0</v>
      </c>
    </row>
    <row r="719" spans="1:12" x14ac:dyDescent="0.2">
      <c r="A719" s="363">
        <v>716</v>
      </c>
      <c r="B719" s="348"/>
      <c r="C719" s="350"/>
      <c r="D719" s="351"/>
      <c r="E719" s="350"/>
      <c r="F719" s="352"/>
      <c r="G719" s="353"/>
      <c r="H719" s="353"/>
      <c r="I719" s="354"/>
      <c r="J719" s="353"/>
      <c r="K719" s="371"/>
      <c r="L719" s="70">
        <f t="shared" si="12"/>
        <v>0</v>
      </c>
    </row>
    <row r="720" spans="1:12" x14ac:dyDescent="0.2">
      <c r="A720" s="363">
        <v>717</v>
      </c>
      <c r="B720" s="348"/>
      <c r="C720" s="350"/>
      <c r="D720" s="351"/>
      <c r="E720" s="350"/>
      <c r="F720" s="352"/>
      <c r="G720" s="353"/>
      <c r="H720" s="353"/>
      <c r="I720" s="354"/>
      <c r="J720" s="353"/>
      <c r="K720" s="371"/>
      <c r="L720" s="70">
        <f t="shared" si="12"/>
        <v>0</v>
      </c>
    </row>
    <row r="721" spans="1:12" x14ac:dyDescent="0.2">
      <c r="A721" s="363">
        <v>718</v>
      </c>
      <c r="B721" s="348"/>
      <c r="C721" s="350"/>
      <c r="D721" s="351"/>
      <c r="E721" s="350"/>
      <c r="F721" s="352"/>
      <c r="G721" s="353"/>
      <c r="H721" s="353"/>
      <c r="I721" s="354"/>
      <c r="J721" s="353"/>
      <c r="K721" s="371"/>
      <c r="L721" s="70">
        <f t="shared" si="12"/>
        <v>0</v>
      </c>
    </row>
    <row r="722" spans="1:12" x14ac:dyDescent="0.2">
      <c r="A722" s="363">
        <v>719</v>
      </c>
      <c r="B722" s="348"/>
      <c r="C722" s="350"/>
      <c r="D722" s="351"/>
      <c r="E722" s="350"/>
      <c r="F722" s="352"/>
      <c r="G722" s="353"/>
      <c r="H722" s="353"/>
      <c r="I722" s="354"/>
      <c r="J722" s="353"/>
      <c r="K722" s="371"/>
      <c r="L722" s="70">
        <f t="shared" si="12"/>
        <v>0</v>
      </c>
    </row>
    <row r="723" spans="1:12" x14ac:dyDescent="0.2">
      <c r="A723" s="363">
        <v>720</v>
      </c>
      <c r="B723" s="348"/>
      <c r="C723" s="350"/>
      <c r="D723" s="351"/>
      <c r="E723" s="350"/>
      <c r="F723" s="352"/>
      <c r="G723" s="353"/>
      <c r="H723" s="353"/>
      <c r="I723" s="354"/>
      <c r="J723" s="353"/>
      <c r="K723" s="371"/>
      <c r="L723" s="70">
        <f t="shared" si="12"/>
        <v>0</v>
      </c>
    </row>
    <row r="724" spans="1:12" x14ac:dyDescent="0.2">
      <c r="A724" s="363">
        <v>721</v>
      </c>
      <c r="B724" s="348"/>
      <c r="C724" s="350"/>
      <c r="D724" s="351"/>
      <c r="E724" s="350"/>
      <c r="F724" s="352"/>
      <c r="G724" s="353"/>
      <c r="H724" s="353"/>
      <c r="I724" s="354"/>
      <c r="J724" s="353"/>
      <c r="K724" s="371"/>
      <c r="L724" s="70">
        <f t="shared" si="12"/>
        <v>0</v>
      </c>
    </row>
    <row r="725" spans="1:12" x14ac:dyDescent="0.2">
      <c r="A725" s="363">
        <v>722</v>
      </c>
      <c r="B725" s="348"/>
      <c r="C725" s="350"/>
      <c r="D725" s="351"/>
      <c r="E725" s="350"/>
      <c r="F725" s="352"/>
      <c r="G725" s="353"/>
      <c r="H725" s="353"/>
      <c r="I725" s="354"/>
      <c r="J725" s="353"/>
      <c r="K725" s="371"/>
      <c r="L725" s="70">
        <f t="shared" si="12"/>
        <v>0</v>
      </c>
    </row>
    <row r="726" spans="1:12" x14ac:dyDescent="0.2">
      <c r="A726" s="363">
        <v>723</v>
      </c>
      <c r="B726" s="348"/>
      <c r="C726" s="350"/>
      <c r="D726" s="351"/>
      <c r="E726" s="350"/>
      <c r="F726" s="352"/>
      <c r="G726" s="353"/>
      <c r="H726" s="353"/>
      <c r="I726" s="354"/>
      <c r="J726" s="353"/>
      <c r="K726" s="371"/>
      <c r="L726" s="70">
        <f t="shared" si="12"/>
        <v>0</v>
      </c>
    </row>
    <row r="727" spans="1:12" x14ac:dyDescent="0.2">
      <c r="A727" s="363">
        <v>724</v>
      </c>
      <c r="B727" s="348"/>
      <c r="C727" s="350"/>
      <c r="D727" s="351"/>
      <c r="E727" s="350"/>
      <c r="F727" s="352"/>
      <c r="G727" s="353"/>
      <c r="H727" s="353"/>
      <c r="I727" s="354"/>
      <c r="J727" s="353"/>
      <c r="K727" s="371"/>
      <c r="L727" s="70">
        <f t="shared" si="12"/>
        <v>0</v>
      </c>
    </row>
    <row r="728" spans="1:12" x14ac:dyDescent="0.2">
      <c r="A728" s="363">
        <v>725</v>
      </c>
      <c r="B728" s="348"/>
      <c r="C728" s="350"/>
      <c r="D728" s="351"/>
      <c r="E728" s="350"/>
      <c r="F728" s="352"/>
      <c r="G728" s="353"/>
      <c r="H728" s="353"/>
      <c r="I728" s="354"/>
      <c r="J728" s="353"/>
      <c r="K728" s="371"/>
      <c r="L728" s="70">
        <f t="shared" si="12"/>
        <v>0</v>
      </c>
    </row>
    <row r="729" spans="1:12" x14ac:dyDescent="0.2">
      <c r="A729" s="363">
        <v>726</v>
      </c>
      <c r="B729" s="348"/>
      <c r="C729" s="350"/>
      <c r="D729" s="351"/>
      <c r="E729" s="350"/>
      <c r="F729" s="352"/>
      <c r="G729" s="353"/>
      <c r="H729" s="353"/>
      <c r="I729" s="354"/>
      <c r="J729" s="353"/>
      <c r="K729" s="371"/>
      <c r="L729" s="70">
        <f t="shared" si="12"/>
        <v>0</v>
      </c>
    </row>
    <row r="730" spans="1:12" x14ac:dyDescent="0.2">
      <c r="A730" s="363">
        <v>727</v>
      </c>
      <c r="B730" s="348"/>
      <c r="C730" s="350"/>
      <c r="D730" s="351"/>
      <c r="E730" s="350"/>
      <c r="F730" s="352"/>
      <c r="G730" s="353"/>
      <c r="H730" s="353"/>
      <c r="I730" s="354"/>
      <c r="J730" s="353"/>
      <c r="K730" s="371"/>
      <c r="L730" s="70">
        <f t="shared" si="12"/>
        <v>0</v>
      </c>
    </row>
    <row r="731" spans="1:12" x14ac:dyDescent="0.2">
      <c r="A731" s="363">
        <v>728</v>
      </c>
      <c r="B731" s="348"/>
      <c r="C731" s="350"/>
      <c r="D731" s="351"/>
      <c r="E731" s="350"/>
      <c r="F731" s="352"/>
      <c r="G731" s="353"/>
      <c r="H731" s="353"/>
      <c r="I731" s="354"/>
      <c r="J731" s="353"/>
      <c r="K731" s="371"/>
      <c r="L731" s="70">
        <f t="shared" si="12"/>
        <v>0</v>
      </c>
    </row>
    <row r="732" spans="1:12" x14ac:dyDescent="0.2">
      <c r="A732" s="363">
        <v>729</v>
      </c>
      <c r="B732" s="348"/>
      <c r="C732" s="350"/>
      <c r="D732" s="351"/>
      <c r="E732" s="350"/>
      <c r="F732" s="352"/>
      <c r="G732" s="353"/>
      <c r="H732" s="353"/>
      <c r="I732" s="354"/>
      <c r="J732" s="353"/>
      <c r="K732" s="371"/>
      <c r="L732" s="70">
        <f t="shared" si="12"/>
        <v>0</v>
      </c>
    </row>
    <row r="733" spans="1:12" x14ac:dyDescent="0.2">
      <c r="A733" s="363">
        <v>730</v>
      </c>
      <c r="B733" s="348"/>
      <c r="C733" s="350"/>
      <c r="D733" s="351"/>
      <c r="E733" s="350"/>
      <c r="F733" s="352"/>
      <c r="G733" s="353"/>
      <c r="H733" s="353"/>
      <c r="I733" s="354"/>
      <c r="J733" s="353"/>
      <c r="K733" s="371"/>
      <c r="L733" s="70">
        <f t="shared" si="12"/>
        <v>0</v>
      </c>
    </row>
    <row r="734" spans="1:12" x14ac:dyDescent="0.2">
      <c r="A734" s="363">
        <v>731</v>
      </c>
      <c r="B734" s="348"/>
      <c r="C734" s="350"/>
      <c r="D734" s="351"/>
      <c r="E734" s="350"/>
      <c r="F734" s="352"/>
      <c r="G734" s="353"/>
      <c r="H734" s="353"/>
      <c r="I734" s="354"/>
      <c r="J734" s="353"/>
      <c r="K734" s="371"/>
      <c r="L734" s="70">
        <f t="shared" si="12"/>
        <v>0</v>
      </c>
    </row>
    <row r="735" spans="1:12" x14ac:dyDescent="0.2">
      <c r="A735" s="363">
        <v>732</v>
      </c>
      <c r="B735" s="348"/>
      <c r="C735" s="350"/>
      <c r="D735" s="351"/>
      <c r="E735" s="350"/>
      <c r="F735" s="352"/>
      <c r="G735" s="353"/>
      <c r="H735" s="353"/>
      <c r="I735" s="354"/>
      <c r="J735" s="353"/>
      <c r="K735" s="371"/>
      <c r="L735" s="70">
        <f t="shared" si="12"/>
        <v>0</v>
      </c>
    </row>
    <row r="736" spans="1:12" x14ac:dyDescent="0.2">
      <c r="A736" s="363">
        <v>733</v>
      </c>
      <c r="B736" s="348"/>
      <c r="C736" s="350"/>
      <c r="D736" s="351"/>
      <c r="E736" s="350"/>
      <c r="F736" s="352"/>
      <c r="G736" s="353"/>
      <c r="H736" s="353"/>
      <c r="I736" s="354"/>
      <c r="J736" s="353"/>
      <c r="K736" s="371"/>
      <c r="L736" s="70">
        <f t="shared" si="12"/>
        <v>0</v>
      </c>
    </row>
    <row r="737" spans="1:12" x14ac:dyDescent="0.2">
      <c r="A737" s="363">
        <v>734</v>
      </c>
      <c r="B737" s="348"/>
      <c r="C737" s="350"/>
      <c r="D737" s="351"/>
      <c r="E737" s="350"/>
      <c r="F737" s="352"/>
      <c r="G737" s="353"/>
      <c r="H737" s="353"/>
      <c r="I737" s="354"/>
      <c r="J737" s="353"/>
      <c r="K737" s="371"/>
      <c r="L737" s="70">
        <f t="shared" si="12"/>
        <v>0</v>
      </c>
    </row>
    <row r="738" spans="1:12" x14ac:dyDescent="0.2">
      <c r="A738" s="363">
        <v>735</v>
      </c>
      <c r="B738" s="348"/>
      <c r="C738" s="350"/>
      <c r="D738" s="351"/>
      <c r="E738" s="350"/>
      <c r="F738" s="352"/>
      <c r="G738" s="353"/>
      <c r="H738" s="353"/>
      <c r="I738" s="354"/>
      <c r="J738" s="353"/>
      <c r="K738" s="371"/>
      <c r="L738" s="70">
        <f t="shared" si="12"/>
        <v>0</v>
      </c>
    </row>
    <row r="739" spans="1:12" x14ac:dyDescent="0.2">
      <c r="A739" s="363">
        <v>736</v>
      </c>
      <c r="B739" s="348"/>
      <c r="C739" s="350"/>
      <c r="D739" s="351"/>
      <c r="E739" s="350"/>
      <c r="F739" s="352"/>
      <c r="G739" s="353"/>
      <c r="H739" s="353"/>
      <c r="I739" s="354"/>
      <c r="J739" s="353"/>
      <c r="K739" s="371"/>
      <c r="L739" s="70">
        <f t="shared" si="12"/>
        <v>0</v>
      </c>
    </row>
    <row r="740" spans="1:12" x14ac:dyDescent="0.2">
      <c r="A740" s="363">
        <v>737</v>
      </c>
      <c r="B740" s="348"/>
      <c r="C740" s="350"/>
      <c r="D740" s="351"/>
      <c r="E740" s="350"/>
      <c r="F740" s="352"/>
      <c r="G740" s="353"/>
      <c r="H740" s="353"/>
      <c r="I740" s="354"/>
      <c r="J740" s="353"/>
      <c r="K740" s="371"/>
      <c r="L740" s="70">
        <f t="shared" si="12"/>
        <v>0</v>
      </c>
    </row>
    <row r="741" spans="1:12" x14ac:dyDescent="0.2">
      <c r="A741" s="363">
        <v>738</v>
      </c>
      <c r="B741" s="348"/>
      <c r="C741" s="350"/>
      <c r="D741" s="351"/>
      <c r="E741" s="350"/>
      <c r="F741" s="352"/>
      <c r="G741" s="353"/>
      <c r="H741" s="353"/>
      <c r="I741" s="354"/>
      <c r="J741" s="353"/>
      <c r="K741" s="371"/>
      <c r="L741" s="70">
        <f t="shared" si="12"/>
        <v>0</v>
      </c>
    </row>
    <row r="742" spans="1:12" x14ac:dyDescent="0.2">
      <c r="A742" s="363">
        <v>739</v>
      </c>
      <c r="B742" s="348"/>
      <c r="C742" s="350"/>
      <c r="D742" s="351"/>
      <c r="E742" s="350"/>
      <c r="F742" s="352"/>
      <c r="G742" s="353"/>
      <c r="H742" s="353"/>
      <c r="I742" s="354"/>
      <c r="J742" s="353"/>
      <c r="K742" s="371"/>
      <c r="L742" s="70">
        <f t="shared" si="12"/>
        <v>0</v>
      </c>
    </row>
    <row r="743" spans="1:12" x14ac:dyDescent="0.2">
      <c r="A743" s="363">
        <v>740</v>
      </c>
      <c r="B743" s="348"/>
      <c r="C743" s="350"/>
      <c r="D743" s="351"/>
      <c r="E743" s="350"/>
      <c r="F743" s="352"/>
      <c r="G743" s="353"/>
      <c r="H743" s="353"/>
      <c r="I743" s="354"/>
      <c r="J743" s="353"/>
      <c r="K743" s="371"/>
      <c r="L743" s="70">
        <f t="shared" si="12"/>
        <v>0</v>
      </c>
    </row>
    <row r="744" spans="1:12" x14ac:dyDescent="0.2">
      <c r="A744" s="363">
        <v>741</v>
      </c>
      <c r="B744" s="348"/>
      <c r="C744" s="350"/>
      <c r="D744" s="351"/>
      <c r="E744" s="350"/>
      <c r="F744" s="352"/>
      <c r="G744" s="353"/>
      <c r="H744" s="353"/>
      <c r="I744" s="354"/>
      <c r="J744" s="353"/>
      <c r="K744" s="371"/>
      <c r="L744" s="70">
        <f t="shared" si="12"/>
        <v>0</v>
      </c>
    </row>
    <row r="745" spans="1:12" x14ac:dyDescent="0.2">
      <c r="A745" s="363">
        <v>742</v>
      </c>
      <c r="B745" s="348"/>
      <c r="C745" s="350"/>
      <c r="D745" s="351"/>
      <c r="E745" s="350"/>
      <c r="F745" s="352"/>
      <c r="G745" s="353"/>
      <c r="H745" s="353"/>
      <c r="I745" s="354"/>
      <c r="J745" s="353"/>
      <c r="K745" s="371"/>
      <c r="L745" s="70">
        <f t="shared" si="12"/>
        <v>0</v>
      </c>
    </row>
    <row r="746" spans="1:12" x14ac:dyDescent="0.2">
      <c r="A746" s="363">
        <v>743</v>
      </c>
      <c r="B746" s="348"/>
      <c r="C746" s="350"/>
      <c r="D746" s="351"/>
      <c r="E746" s="350"/>
      <c r="F746" s="352"/>
      <c r="G746" s="353"/>
      <c r="H746" s="353"/>
      <c r="I746" s="354"/>
      <c r="J746" s="353"/>
      <c r="K746" s="371"/>
      <c r="L746" s="70">
        <f t="shared" si="12"/>
        <v>0</v>
      </c>
    </row>
    <row r="747" spans="1:12" x14ac:dyDescent="0.2">
      <c r="A747" s="363">
        <v>744</v>
      </c>
      <c r="B747" s="348"/>
      <c r="C747" s="350"/>
      <c r="D747" s="351"/>
      <c r="E747" s="350"/>
      <c r="F747" s="352"/>
      <c r="G747" s="353"/>
      <c r="H747" s="353"/>
      <c r="I747" s="354"/>
      <c r="J747" s="353"/>
      <c r="K747" s="371"/>
      <c r="L747" s="70">
        <f t="shared" si="12"/>
        <v>0</v>
      </c>
    </row>
    <row r="748" spans="1:12" x14ac:dyDescent="0.2">
      <c r="A748" s="363">
        <v>745</v>
      </c>
      <c r="B748" s="348"/>
      <c r="C748" s="350"/>
      <c r="D748" s="351"/>
      <c r="E748" s="350"/>
      <c r="F748" s="352"/>
      <c r="G748" s="353"/>
      <c r="H748" s="353"/>
      <c r="I748" s="354"/>
      <c r="J748" s="353"/>
      <c r="K748" s="371"/>
      <c r="L748" s="70">
        <f t="shared" si="12"/>
        <v>0</v>
      </c>
    </row>
    <row r="749" spans="1:12" x14ac:dyDescent="0.2">
      <c r="A749" s="363">
        <v>746</v>
      </c>
      <c r="B749" s="348"/>
      <c r="C749" s="350"/>
      <c r="D749" s="351"/>
      <c r="E749" s="350"/>
      <c r="F749" s="352"/>
      <c r="G749" s="353"/>
      <c r="H749" s="353"/>
      <c r="I749" s="354"/>
      <c r="J749" s="353"/>
      <c r="K749" s="371"/>
      <c r="L749" s="70">
        <f t="shared" si="12"/>
        <v>0</v>
      </c>
    </row>
    <row r="750" spans="1:12" x14ac:dyDescent="0.2">
      <c r="A750" s="363">
        <v>747</v>
      </c>
      <c r="B750" s="348"/>
      <c r="C750" s="350"/>
      <c r="D750" s="351"/>
      <c r="E750" s="350"/>
      <c r="F750" s="352"/>
      <c r="G750" s="353"/>
      <c r="H750" s="353"/>
      <c r="I750" s="354"/>
      <c r="J750" s="353"/>
      <c r="K750" s="371"/>
      <c r="L750" s="70">
        <f t="shared" si="12"/>
        <v>0</v>
      </c>
    </row>
    <row r="751" spans="1:12" x14ac:dyDescent="0.2">
      <c r="A751" s="363">
        <v>748</v>
      </c>
      <c r="B751" s="348"/>
      <c r="C751" s="350"/>
      <c r="D751" s="351"/>
      <c r="E751" s="350"/>
      <c r="F751" s="352"/>
      <c r="G751" s="353"/>
      <c r="H751" s="353"/>
      <c r="I751" s="354"/>
      <c r="J751" s="353"/>
      <c r="K751" s="371"/>
      <c r="L751" s="70">
        <f t="shared" si="12"/>
        <v>0</v>
      </c>
    </row>
    <row r="752" spans="1:12" x14ac:dyDescent="0.2">
      <c r="A752" s="363">
        <v>749</v>
      </c>
      <c r="B752" s="348"/>
      <c r="C752" s="350"/>
      <c r="D752" s="351"/>
      <c r="E752" s="350"/>
      <c r="F752" s="352"/>
      <c r="G752" s="353"/>
      <c r="H752" s="353"/>
      <c r="I752" s="354"/>
      <c r="J752" s="353"/>
      <c r="K752" s="371"/>
      <c r="L752" s="70">
        <f t="shared" si="12"/>
        <v>0</v>
      </c>
    </row>
    <row r="753" spans="1:12" x14ac:dyDescent="0.2">
      <c r="A753" s="363">
        <v>750</v>
      </c>
      <c r="B753" s="348"/>
      <c r="C753" s="350"/>
      <c r="D753" s="351"/>
      <c r="E753" s="350"/>
      <c r="F753" s="352"/>
      <c r="G753" s="353"/>
      <c r="H753" s="353"/>
      <c r="I753" s="354"/>
      <c r="J753" s="353"/>
      <c r="K753" s="371"/>
      <c r="L753" s="70">
        <f t="shared" si="12"/>
        <v>0</v>
      </c>
    </row>
    <row r="754" spans="1:12" x14ac:dyDescent="0.2">
      <c r="A754" s="363">
        <v>751</v>
      </c>
      <c r="B754" s="348"/>
      <c r="C754" s="350"/>
      <c r="D754" s="351"/>
      <c r="E754" s="350"/>
      <c r="F754" s="352"/>
      <c r="G754" s="353"/>
      <c r="H754" s="353"/>
      <c r="I754" s="354"/>
      <c r="J754" s="353"/>
      <c r="K754" s="371"/>
      <c r="L754" s="70">
        <f t="shared" si="12"/>
        <v>0</v>
      </c>
    </row>
    <row r="755" spans="1:12" x14ac:dyDescent="0.2">
      <c r="A755" s="363">
        <v>752</v>
      </c>
      <c r="B755" s="348"/>
      <c r="C755" s="350"/>
      <c r="D755" s="351"/>
      <c r="E755" s="350"/>
      <c r="F755" s="352"/>
      <c r="G755" s="353"/>
      <c r="H755" s="353"/>
      <c r="I755" s="354"/>
      <c r="J755" s="353"/>
      <c r="K755" s="371"/>
      <c r="L755" s="70">
        <f t="shared" si="12"/>
        <v>0</v>
      </c>
    </row>
    <row r="756" spans="1:12" x14ac:dyDescent="0.2">
      <c r="A756" s="363">
        <v>753</v>
      </c>
      <c r="B756" s="348"/>
      <c r="C756" s="350"/>
      <c r="D756" s="351"/>
      <c r="E756" s="350"/>
      <c r="F756" s="352"/>
      <c r="G756" s="353"/>
      <c r="H756" s="353"/>
      <c r="I756" s="354"/>
      <c r="J756" s="353"/>
      <c r="K756" s="371"/>
      <c r="L756" s="70">
        <f t="shared" si="12"/>
        <v>0</v>
      </c>
    </row>
    <row r="757" spans="1:12" x14ac:dyDescent="0.2">
      <c r="A757" s="363">
        <v>754</v>
      </c>
      <c r="B757" s="348"/>
      <c r="C757" s="350"/>
      <c r="D757" s="351"/>
      <c r="E757" s="350"/>
      <c r="F757" s="352"/>
      <c r="G757" s="353"/>
      <c r="H757" s="353"/>
      <c r="I757" s="354"/>
      <c r="J757" s="353"/>
      <c r="K757" s="371"/>
      <c r="L757" s="70">
        <f t="shared" si="12"/>
        <v>0</v>
      </c>
    </row>
    <row r="758" spans="1:12" x14ac:dyDescent="0.2">
      <c r="A758" s="363">
        <v>755</v>
      </c>
      <c r="B758" s="348"/>
      <c r="C758" s="350"/>
      <c r="D758" s="351"/>
      <c r="E758" s="350"/>
      <c r="F758" s="352"/>
      <c r="G758" s="353"/>
      <c r="H758" s="353"/>
      <c r="I758" s="354"/>
      <c r="J758" s="353"/>
      <c r="K758" s="371"/>
      <c r="L758" s="70">
        <f t="shared" si="12"/>
        <v>0</v>
      </c>
    </row>
    <row r="759" spans="1:12" x14ac:dyDescent="0.2">
      <c r="A759" s="363">
        <v>756</v>
      </c>
      <c r="B759" s="348"/>
      <c r="C759" s="350"/>
      <c r="D759" s="351"/>
      <c r="E759" s="350"/>
      <c r="F759" s="352"/>
      <c r="G759" s="353"/>
      <c r="H759" s="353"/>
      <c r="I759" s="354"/>
      <c r="J759" s="353"/>
      <c r="K759" s="371"/>
      <c r="L759" s="70">
        <f t="shared" si="12"/>
        <v>0</v>
      </c>
    </row>
    <row r="760" spans="1:12" x14ac:dyDescent="0.2">
      <c r="A760" s="363">
        <v>757</v>
      </c>
      <c r="B760" s="348"/>
      <c r="C760" s="350"/>
      <c r="D760" s="351"/>
      <c r="E760" s="350"/>
      <c r="F760" s="352"/>
      <c r="G760" s="353"/>
      <c r="H760" s="353"/>
      <c r="I760" s="354"/>
      <c r="J760" s="353"/>
      <c r="K760" s="371"/>
      <c r="L760" s="70">
        <f t="shared" si="12"/>
        <v>0</v>
      </c>
    </row>
    <row r="761" spans="1:12" x14ac:dyDescent="0.2">
      <c r="A761" s="363">
        <v>758</v>
      </c>
      <c r="B761" s="348"/>
      <c r="C761" s="350"/>
      <c r="D761" s="351"/>
      <c r="E761" s="350"/>
      <c r="F761" s="352"/>
      <c r="G761" s="353"/>
      <c r="H761" s="353"/>
      <c r="I761" s="354"/>
      <c r="J761" s="353"/>
      <c r="K761" s="371"/>
      <c r="L761" s="70">
        <f t="shared" si="12"/>
        <v>0</v>
      </c>
    </row>
    <row r="762" spans="1:12" x14ac:dyDescent="0.2">
      <c r="A762" s="363">
        <v>759</v>
      </c>
      <c r="B762" s="348"/>
      <c r="C762" s="350"/>
      <c r="D762" s="351"/>
      <c r="E762" s="350"/>
      <c r="F762" s="352"/>
      <c r="G762" s="353"/>
      <c r="H762" s="353"/>
      <c r="I762" s="354"/>
      <c r="J762" s="353"/>
      <c r="K762" s="371"/>
      <c r="L762" s="70">
        <f t="shared" si="12"/>
        <v>0</v>
      </c>
    </row>
    <row r="763" spans="1:12" x14ac:dyDescent="0.2">
      <c r="A763" s="363">
        <v>760</v>
      </c>
      <c r="B763" s="348"/>
      <c r="C763" s="350"/>
      <c r="D763" s="351"/>
      <c r="E763" s="350"/>
      <c r="F763" s="352"/>
      <c r="G763" s="353"/>
      <c r="H763" s="353"/>
      <c r="I763" s="354"/>
      <c r="J763" s="353"/>
      <c r="K763" s="371"/>
      <c r="L763" s="70">
        <f t="shared" si="12"/>
        <v>0</v>
      </c>
    </row>
    <row r="764" spans="1:12" x14ac:dyDescent="0.2">
      <c r="A764" s="363">
        <v>761</v>
      </c>
      <c r="B764" s="348"/>
      <c r="C764" s="350"/>
      <c r="D764" s="351"/>
      <c r="E764" s="350"/>
      <c r="F764" s="352"/>
      <c r="G764" s="353"/>
      <c r="H764" s="353"/>
      <c r="I764" s="354"/>
      <c r="J764" s="353"/>
      <c r="K764" s="371"/>
      <c r="L764" s="70">
        <f t="shared" si="12"/>
        <v>0</v>
      </c>
    </row>
    <row r="765" spans="1:12" x14ac:dyDescent="0.2">
      <c r="A765" s="363">
        <v>762</v>
      </c>
      <c r="B765" s="348"/>
      <c r="C765" s="350"/>
      <c r="D765" s="351"/>
      <c r="E765" s="350"/>
      <c r="F765" s="352"/>
      <c r="G765" s="353"/>
      <c r="H765" s="353"/>
      <c r="I765" s="354"/>
      <c r="J765" s="353"/>
      <c r="K765" s="371"/>
      <c r="L765" s="70">
        <f t="shared" si="12"/>
        <v>0</v>
      </c>
    </row>
    <row r="766" spans="1:12" x14ac:dyDescent="0.2">
      <c r="A766" s="363">
        <v>763</v>
      </c>
      <c r="B766" s="348"/>
      <c r="C766" s="350"/>
      <c r="D766" s="351"/>
      <c r="E766" s="350"/>
      <c r="F766" s="352"/>
      <c r="G766" s="353"/>
      <c r="H766" s="353"/>
      <c r="I766" s="354"/>
      <c r="J766" s="353"/>
      <c r="K766" s="371"/>
      <c r="L766" s="70">
        <f t="shared" si="12"/>
        <v>0</v>
      </c>
    </row>
    <row r="767" spans="1:12" x14ac:dyDescent="0.2">
      <c r="A767" s="363">
        <v>764</v>
      </c>
      <c r="B767" s="348"/>
      <c r="C767" s="350"/>
      <c r="D767" s="351"/>
      <c r="E767" s="350"/>
      <c r="F767" s="352"/>
      <c r="G767" s="353"/>
      <c r="H767" s="353"/>
      <c r="I767" s="354"/>
      <c r="J767" s="353"/>
      <c r="K767" s="371"/>
      <c r="L767" s="70">
        <f t="shared" si="12"/>
        <v>0</v>
      </c>
    </row>
    <row r="768" spans="1:12" x14ac:dyDescent="0.2">
      <c r="A768" s="363">
        <v>765</v>
      </c>
      <c r="B768" s="348"/>
      <c r="C768" s="350"/>
      <c r="D768" s="351"/>
      <c r="E768" s="350"/>
      <c r="F768" s="352"/>
      <c r="G768" s="353"/>
      <c r="H768" s="353"/>
      <c r="I768" s="354"/>
      <c r="J768" s="353"/>
      <c r="K768" s="371"/>
      <c r="L768" s="70">
        <f t="shared" si="12"/>
        <v>0</v>
      </c>
    </row>
    <row r="769" spans="1:12" x14ac:dyDescent="0.2">
      <c r="A769" s="363">
        <v>766</v>
      </c>
      <c r="B769" s="348"/>
      <c r="C769" s="350"/>
      <c r="D769" s="351"/>
      <c r="E769" s="350"/>
      <c r="F769" s="352"/>
      <c r="G769" s="353"/>
      <c r="H769" s="353"/>
      <c r="I769" s="354"/>
      <c r="J769" s="353"/>
      <c r="K769" s="371"/>
      <c r="L769" s="70">
        <f t="shared" si="12"/>
        <v>0</v>
      </c>
    </row>
    <row r="770" spans="1:12" x14ac:dyDescent="0.2">
      <c r="A770" s="363">
        <v>767</v>
      </c>
      <c r="B770" s="348"/>
      <c r="C770" s="350"/>
      <c r="D770" s="351"/>
      <c r="E770" s="350"/>
      <c r="F770" s="352"/>
      <c r="G770" s="353"/>
      <c r="H770" s="353"/>
      <c r="I770" s="354"/>
      <c r="J770" s="353"/>
      <c r="K770" s="371"/>
      <c r="L770" s="70">
        <f t="shared" si="12"/>
        <v>0</v>
      </c>
    </row>
    <row r="771" spans="1:12" x14ac:dyDescent="0.2">
      <c r="A771" s="363">
        <v>768</v>
      </c>
      <c r="B771" s="348"/>
      <c r="C771" s="350"/>
      <c r="D771" s="351"/>
      <c r="E771" s="350"/>
      <c r="F771" s="352"/>
      <c r="G771" s="353"/>
      <c r="H771" s="353"/>
      <c r="I771" s="354"/>
      <c r="J771" s="353"/>
      <c r="K771" s="371"/>
      <c r="L771" s="70">
        <f t="shared" si="12"/>
        <v>0</v>
      </c>
    </row>
    <row r="772" spans="1:12" x14ac:dyDescent="0.2">
      <c r="A772" s="363">
        <v>769</v>
      </c>
      <c r="B772" s="348"/>
      <c r="C772" s="350"/>
      <c r="D772" s="351"/>
      <c r="E772" s="350"/>
      <c r="F772" s="352"/>
      <c r="G772" s="353"/>
      <c r="H772" s="353"/>
      <c r="I772" s="354"/>
      <c r="J772" s="353"/>
      <c r="K772" s="371"/>
      <c r="L772" s="70">
        <f t="shared" si="12"/>
        <v>0</v>
      </c>
    </row>
    <row r="773" spans="1:12" x14ac:dyDescent="0.2">
      <c r="A773" s="363">
        <v>770</v>
      </c>
      <c r="B773" s="348"/>
      <c r="C773" s="350"/>
      <c r="D773" s="351"/>
      <c r="E773" s="350"/>
      <c r="F773" s="352"/>
      <c r="G773" s="353"/>
      <c r="H773" s="353"/>
      <c r="I773" s="354"/>
      <c r="J773" s="353"/>
      <c r="K773" s="371"/>
      <c r="L773" s="70">
        <f t="shared" si="12"/>
        <v>0</v>
      </c>
    </row>
    <row r="774" spans="1:12" x14ac:dyDescent="0.2">
      <c r="A774" s="363">
        <v>771</v>
      </c>
      <c r="B774" s="348"/>
      <c r="C774" s="350"/>
      <c r="D774" s="351"/>
      <c r="E774" s="350"/>
      <c r="F774" s="352"/>
      <c r="G774" s="353"/>
      <c r="H774" s="353"/>
      <c r="I774" s="354"/>
      <c r="J774" s="353"/>
      <c r="K774" s="371"/>
      <c r="L774" s="70">
        <f t="shared" si="12"/>
        <v>0</v>
      </c>
    </row>
    <row r="775" spans="1:12" x14ac:dyDescent="0.2">
      <c r="A775" s="363">
        <v>772</v>
      </c>
      <c r="B775" s="348"/>
      <c r="C775" s="350"/>
      <c r="D775" s="351"/>
      <c r="E775" s="350"/>
      <c r="F775" s="352"/>
      <c r="G775" s="353"/>
      <c r="H775" s="353"/>
      <c r="I775" s="354"/>
      <c r="J775" s="353"/>
      <c r="K775" s="371"/>
      <c r="L775" s="70">
        <f t="shared" si="12"/>
        <v>0</v>
      </c>
    </row>
    <row r="776" spans="1:12" x14ac:dyDescent="0.2">
      <c r="A776" s="363">
        <v>773</v>
      </c>
      <c r="B776" s="348"/>
      <c r="C776" s="350"/>
      <c r="D776" s="351"/>
      <c r="E776" s="350"/>
      <c r="F776" s="352"/>
      <c r="G776" s="353"/>
      <c r="H776" s="353"/>
      <c r="I776" s="354"/>
      <c r="J776" s="353"/>
      <c r="K776" s="371"/>
      <c r="L776" s="70">
        <f t="shared" ref="L776:L839" si="13">IF(B776=0,0,MONTH(B776)-$L$1+1)</f>
        <v>0</v>
      </c>
    </row>
    <row r="777" spans="1:12" x14ac:dyDescent="0.2">
      <c r="A777" s="363">
        <v>774</v>
      </c>
      <c r="B777" s="348"/>
      <c r="C777" s="350"/>
      <c r="D777" s="351"/>
      <c r="E777" s="350"/>
      <c r="F777" s="352"/>
      <c r="G777" s="353"/>
      <c r="H777" s="353"/>
      <c r="I777" s="354"/>
      <c r="J777" s="353"/>
      <c r="K777" s="371"/>
      <c r="L777" s="70">
        <f t="shared" si="13"/>
        <v>0</v>
      </c>
    </row>
    <row r="778" spans="1:12" x14ac:dyDescent="0.2">
      <c r="A778" s="363">
        <v>775</v>
      </c>
      <c r="B778" s="348"/>
      <c r="C778" s="350"/>
      <c r="D778" s="351"/>
      <c r="E778" s="350"/>
      <c r="F778" s="352"/>
      <c r="G778" s="353"/>
      <c r="H778" s="353"/>
      <c r="I778" s="354"/>
      <c r="J778" s="353"/>
      <c r="K778" s="371"/>
      <c r="L778" s="70">
        <f t="shared" si="13"/>
        <v>0</v>
      </c>
    </row>
    <row r="779" spans="1:12" x14ac:dyDescent="0.2">
      <c r="A779" s="363">
        <v>776</v>
      </c>
      <c r="B779" s="348"/>
      <c r="C779" s="350"/>
      <c r="D779" s="351"/>
      <c r="E779" s="350"/>
      <c r="F779" s="352"/>
      <c r="G779" s="353"/>
      <c r="H779" s="353"/>
      <c r="I779" s="354"/>
      <c r="J779" s="353"/>
      <c r="K779" s="371"/>
      <c r="L779" s="70">
        <f t="shared" si="13"/>
        <v>0</v>
      </c>
    </row>
    <row r="780" spans="1:12" x14ac:dyDescent="0.2">
      <c r="A780" s="363">
        <v>777</v>
      </c>
      <c r="B780" s="348"/>
      <c r="C780" s="350"/>
      <c r="D780" s="351"/>
      <c r="E780" s="350"/>
      <c r="F780" s="352"/>
      <c r="G780" s="353"/>
      <c r="H780" s="353"/>
      <c r="I780" s="354"/>
      <c r="J780" s="353"/>
      <c r="K780" s="371"/>
      <c r="L780" s="70">
        <f t="shared" si="13"/>
        <v>0</v>
      </c>
    </row>
    <row r="781" spans="1:12" x14ac:dyDescent="0.2">
      <c r="A781" s="363">
        <v>778</v>
      </c>
      <c r="B781" s="348"/>
      <c r="C781" s="350"/>
      <c r="D781" s="351"/>
      <c r="E781" s="350"/>
      <c r="F781" s="352"/>
      <c r="G781" s="353"/>
      <c r="H781" s="353"/>
      <c r="I781" s="354"/>
      <c r="J781" s="353"/>
      <c r="K781" s="371"/>
      <c r="L781" s="70">
        <f t="shared" si="13"/>
        <v>0</v>
      </c>
    </row>
    <row r="782" spans="1:12" x14ac:dyDescent="0.2">
      <c r="A782" s="363">
        <v>779</v>
      </c>
      <c r="B782" s="348"/>
      <c r="C782" s="350"/>
      <c r="D782" s="351"/>
      <c r="E782" s="350"/>
      <c r="F782" s="352"/>
      <c r="G782" s="353"/>
      <c r="H782" s="353"/>
      <c r="I782" s="354"/>
      <c r="J782" s="353"/>
      <c r="K782" s="371"/>
      <c r="L782" s="70">
        <f t="shared" si="13"/>
        <v>0</v>
      </c>
    </row>
    <row r="783" spans="1:12" x14ac:dyDescent="0.2">
      <c r="A783" s="363">
        <v>780</v>
      </c>
      <c r="B783" s="348"/>
      <c r="C783" s="350"/>
      <c r="D783" s="351"/>
      <c r="E783" s="350"/>
      <c r="F783" s="352"/>
      <c r="G783" s="353"/>
      <c r="H783" s="353"/>
      <c r="I783" s="354"/>
      <c r="J783" s="353"/>
      <c r="K783" s="371"/>
      <c r="L783" s="70">
        <f t="shared" si="13"/>
        <v>0</v>
      </c>
    </row>
    <row r="784" spans="1:12" x14ac:dyDescent="0.2">
      <c r="A784" s="363">
        <v>781</v>
      </c>
      <c r="B784" s="348"/>
      <c r="C784" s="350"/>
      <c r="D784" s="351"/>
      <c r="E784" s="350"/>
      <c r="F784" s="352"/>
      <c r="G784" s="353"/>
      <c r="H784" s="353"/>
      <c r="I784" s="354"/>
      <c r="J784" s="353"/>
      <c r="K784" s="371"/>
      <c r="L784" s="70">
        <f t="shared" si="13"/>
        <v>0</v>
      </c>
    </row>
    <row r="785" spans="1:12" x14ac:dyDescent="0.2">
      <c r="A785" s="363">
        <v>782</v>
      </c>
      <c r="B785" s="348"/>
      <c r="C785" s="350"/>
      <c r="D785" s="351"/>
      <c r="E785" s="350"/>
      <c r="F785" s="352"/>
      <c r="G785" s="353"/>
      <c r="H785" s="353"/>
      <c r="I785" s="354"/>
      <c r="J785" s="353"/>
      <c r="K785" s="371"/>
      <c r="L785" s="70">
        <f t="shared" si="13"/>
        <v>0</v>
      </c>
    </row>
    <row r="786" spans="1:12" x14ac:dyDescent="0.2">
      <c r="A786" s="363">
        <v>783</v>
      </c>
      <c r="B786" s="348"/>
      <c r="C786" s="350"/>
      <c r="D786" s="351"/>
      <c r="E786" s="350"/>
      <c r="F786" s="352"/>
      <c r="G786" s="353"/>
      <c r="H786" s="353"/>
      <c r="I786" s="354"/>
      <c r="J786" s="353"/>
      <c r="K786" s="371"/>
      <c r="L786" s="70">
        <f t="shared" si="13"/>
        <v>0</v>
      </c>
    </row>
    <row r="787" spans="1:12" x14ac:dyDescent="0.2">
      <c r="A787" s="363">
        <v>784</v>
      </c>
      <c r="B787" s="348"/>
      <c r="C787" s="350"/>
      <c r="D787" s="351"/>
      <c r="E787" s="350"/>
      <c r="F787" s="352"/>
      <c r="G787" s="353"/>
      <c r="H787" s="353"/>
      <c r="I787" s="354"/>
      <c r="J787" s="353"/>
      <c r="K787" s="371"/>
      <c r="L787" s="70">
        <f t="shared" si="13"/>
        <v>0</v>
      </c>
    </row>
    <row r="788" spans="1:12" x14ac:dyDescent="0.2">
      <c r="A788" s="363">
        <v>785</v>
      </c>
      <c r="B788" s="348"/>
      <c r="C788" s="350"/>
      <c r="D788" s="351"/>
      <c r="E788" s="350"/>
      <c r="F788" s="352"/>
      <c r="G788" s="353"/>
      <c r="H788" s="353"/>
      <c r="I788" s="354"/>
      <c r="J788" s="353"/>
      <c r="K788" s="371"/>
      <c r="L788" s="70">
        <f t="shared" si="13"/>
        <v>0</v>
      </c>
    </row>
    <row r="789" spans="1:12" x14ac:dyDescent="0.2">
      <c r="A789" s="363">
        <v>786</v>
      </c>
      <c r="B789" s="348"/>
      <c r="C789" s="350"/>
      <c r="D789" s="351"/>
      <c r="E789" s="350"/>
      <c r="F789" s="352"/>
      <c r="G789" s="353"/>
      <c r="H789" s="353"/>
      <c r="I789" s="354"/>
      <c r="J789" s="353"/>
      <c r="K789" s="371"/>
      <c r="L789" s="70">
        <f t="shared" si="13"/>
        <v>0</v>
      </c>
    </row>
    <row r="790" spans="1:12" x14ac:dyDescent="0.2">
      <c r="A790" s="363">
        <v>787</v>
      </c>
      <c r="B790" s="348"/>
      <c r="C790" s="350"/>
      <c r="D790" s="351"/>
      <c r="E790" s="350"/>
      <c r="F790" s="352"/>
      <c r="G790" s="353"/>
      <c r="H790" s="353"/>
      <c r="I790" s="354"/>
      <c r="J790" s="353"/>
      <c r="K790" s="371"/>
      <c r="L790" s="70">
        <f t="shared" si="13"/>
        <v>0</v>
      </c>
    </row>
    <row r="791" spans="1:12" x14ac:dyDescent="0.2">
      <c r="A791" s="363">
        <v>788</v>
      </c>
      <c r="B791" s="348"/>
      <c r="C791" s="350"/>
      <c r="D791" s="351"/>
      <c r="E791" s="350"/>
      <c r="F791" s="352"/>
      <c r="G791" s="353"/>
      <c r="H791" s="353"/>
      <c r="I791" s="354"/>
      <c r="J791" s="353"/>
      <c r="K791" s="371"/>
      <c r="L791" s="70">
        <f t="shared" si="13"/>
        <v>0</v>
      </c>
    </row>
    <row r="792" spans="1:12" x14ac:dyDescent="0.2">
      <c r="A792" s="363">
        <v>789</v>
      </c>
      <c r="B792" s="348"/>
      <c r="C792" s="350"/>
      <c r="D792" s="351"/>
      <c r="E792" s="350"/>
      <c r="F792" s="352"/>
      <c r="G792" s="353"/>
      <c r="H792" s="353"/>
      <c r="I792" s="354"/>
      <c r="J792" s="353"/>
      <c r="K792" s="371"/>
      <c r="L792" s="70">
        <f t="shared" si="13"/>
        <v>0</v>
      </c>
    </row>
    <row r="793" spans="1:12" x14ac:dyDescent="0.2">
      <c r="A793" s="363">
        <v>790</v>
      </c>
      <c r="B793" s="348"/>
      <c r="C793" s="350"/>
      <c r="D793" s="351"/>
      <c r="E793" s="350"/>
      <c r="F793" s="352"/>
      <c r="G793" s="353"/>
      <c r="H793" s="353"/>
      <c r="I793" s="354"/>
      <c r="J793" s="353"/>
      <c r="K793" s="371"/>
      <c r="L793" s="70">
        <f t="shared" si="13"/>
        <v>0</v>
      </c>
    </row>
    <row r="794" spans="1:12" x14ac:dyDescent="0.2">
      <c r="A794" s="363">
        <v>791</v>
      </c>
      <c r="B794" s="348"/>
      <c r="C794" s="350"/>
      <c r="D794" s="351"/>
      <c r="E794" s="350"/>
      <c r="F794" s="352"/>
      <c r="G794" s="353"/>
      <c r="H794" s="353"/>
      <c r="I794" s="354"/>
      <c r="J794" s="353"/>
      <c r="K794" s="371"/>
      <c r="L794" s="70">
        <f t="shared" si="13"/>
        <v>0</v>
      </c>
    </row>
    <row r="795" spans="1:12" x14ac:dyDescent="0.2">
      <c r="A795" s="363">
        <v>792</v>
      </c>
      <c r="B795" s="348"/>
      <c r="C795" s="350"/>
      <c r="D795" s="351"/>
      <c r="E795" s="350"/>
      <c r="F795" s="352"/>
      <c r="G795" s="353"/>
      <c r="H795" s="353"/>
      <c r="I795" s="354"/>
      <c r="J795" s="353"/>
      <c r="K795" s="371"/>
      <c r="L795" s="70">
        <f t="shared" si="13"/>
        <v>0</v>
      </c>
    </row>
    <row r="796" spans="1:12" x14ac:dyDescent="0.2">
      <c r="A796" s="363">
        <v>793</v>
      </c>
      <c r="B796" s="348"/>
      <c r="C796" s="350"/>
      <c r="D796" s="351"/>
      <c r="E796" s="350"/>
      <c r="F796" s="352"/>
      <c r="G796" s="353"/>
      <c r="H796" s="353"/>
      <c r="I796" s="354"/>
      <c r="J796" s="353"/>
      <c r="K796" s="371"/>
      <c r="L796" s="70">
        <f t="shared" si="13"/>
        <v>0</v>
      </c>
    </row>
    <row r="797" spans="1:12" x14ac:dyDescent="0.2">
      <c r="A797" s="363">
        <v>794</v>
      </c>
      <c r="B797" s="348"/>
      <c r="C797" s="350"/>
      <c r="D797" s="351"/>
      <c r="E797" s="350"/>
      <c r="F797" s="352"/>
      <c r="G797" s="353"/>
      <c r="H797" s="353"/>
      <c r="I797" s="354"/>
      <c r="J797" s="353"/>
      <c r="K797" s="371"/>
      <c r="L797" s="70">
        <f t="shared" si="13"/>
        <v>0</v>
      </c>
    </row>
    <row r="798" spans="1:12" x14ac:dyDescent="0.2">
      <c r="A798" s="363">
        <v>795</v>
      </c>
      <c r="B798" s="348"/>
      <c r="C798" s="350"/>
      <c r="D798" s="351"/>
      <c r="E798" s="350"/>
      <c r="F798" s="352"/>
      <c r="G798" s="353"/>
      <c r="H798" s="353"/>
      <c r="I798" s="354"/>
      <c r="J798" s="353"/>
      <c r="K798" s="371"/>
      <c r="L798" s="70">
        <f t="shared" si="13"/>
        <v>0</v>
      </c>
    </row>
    <row r="799" spans="1:12" x14ac:dyDescent="0.2">
      <c r="A799" s="363">
        <v>796</v>
      </c>
      <c r="B799" s="348"/>
      <c r="C799" s="350"/>
      <c r="D799" s="351"/>
      <c r="E799" s="350"/>
      <c r="F799" s="352"/>
      <c r="G799" s="353"/>
      <c r="H799" s="353"/>
      <c r="I799" s="354"/>
      <c r="J799" s="353"/>
      <c r="K799" s="371"/>
      <c r="L799" s="70">
        <f t="shared" si="13"/>
        <v>0</v>
      </c>
    </row>
    <row r="800" spans="1:12" x14ac:dyDescent="0.2">
      <c r="A800" s="363">
        <v>797</v>
      </c>
      <c r="B800" s="348"/>
      <c r="C800" s="350"/>
      <c r="D800" s="351"/>
      <c r="E800" s="350"/>
      <c r="F800" s="352"/>
      <c r="G800" s="353"/>
      <c r="H800" s="353"/>
      <c r="I800" s="354"/>
      <c r="J800" s="353"/>
      <c r="K800" s="371"/>
      <c r="L800" s="70">
        <f t="shared" si="13"/>
        <v>0</v>
      </c>
    </row>
    <row r="801" spans="1:12" x14ac:dyDescent="0.2">
      <c r="A801" s="363">
        <v>798</v>
      </c>
      <c r="B801" s="348"/>
      <c r="C801" s="350"/>
      <c r="D801" s="351"/>
      <c r="E801" s="350"/>
      <c r="F801" s="352"/>
      <c r="G801" s="353"/>
      <c r="H801" s="353"/>
      <c r="I801" s="354"/>
      <c r="J801" s="353"/>
      <c r="K801" s="371"/>
      <c r="L801" s="70">
        <f t="shared" si="13"/>
        <v>0</v>
      </c>
    </row>
    <row r="802" spans="1:12" x14ac:dyDescent="0.2">
      <c r="A802" s="363">
        <v>799</v>
      </c>
      <c r="B802" s="348"/>
      <c r="C802" s="350"/>
      <c r="D802" s="351"/>
      <c r="E802" s="350"/>
      <c r="F802" s="352"/>
      <c r="G802" s="353"/>
      <c r="H802" s="353"/>
      <c r="I802" s="354"/>
      <c r="J802" s="353"/>
      <c r="K802" s="371"/>
      <c r="L802" s="70">
        <f t="shared" si="13"/>
        <v>0</v>
      </c>
    </row>
    <row r="803" spans="1:12" x14ac:dyDescent="0.2">
      <c r="A803" s="363">
        <v>800</v>
      </c>
      <c r="B803" s="348"/>
      <c r="C803" s="350"/>
      <c r="D803" s="351"/>
      <c r="E803" s="350"/>
      <c r="F803" s="352"/>
      <c r="G803" s="353"/>
      <c r="H803" s="353"/>
      <c r="I803" s="354"/>
      <c r="J803" s="353"/>
      <c r="K803" s="371"/>
      <c r="L803" s="70">
        <f t="shared" si="13"/>
        <v>0</v>
      </c>
    </row>
    <row r="804" spans="1:12" x14ac:dyDescent="0.2">
      <c r="A804" s="363">
        <v>801</v>
      </c>
      <c r="B804" s="348"/>
      <c r="C804" s="350"/>
      <c r="D804" s="351"/>
      <c r="E804" s="350"/>
      <c r="F804" s="352"/>
      <c r="G804" s="353"/>
      <c r="H804" s="353"/>
      <c r="I804" s="354"/>
      <c r="J804" s="353"/>
      <c r="K804" s="371"/>
      <c r="L804" s="70">
        <f t="shared" si="13"/>
        <v>0</v>
      </c>
    </row>
    <row r="805" spans="1:12" x14ac:dyDescent="0.2">
      <c r="A805" s="363">
        <v>802</v>
      </c>
      <c r="B805" s="348"/>
      <c r="C805" s="350"/>
      <c r="D805" s="351"/>
      <c r="E805" s="350"/>
      <c r="F805" s="352"/>
      <c r="G805" s="353"/>
      <c r="H805" s="353"/>
      <c r="I805" s="354"/>
      <c r="J805" s="353"/>
      <c r="K805" s="371"/>
      <c r="L805" s="70">
        <f t="shared" si="13"/>
        <v>0</v>
      </c>
    </row>
    <row r="806" spans="1:12" x14ac:dyDescent="0.2">
      <c r="A806" s="363">
        <v>803</v>
      </c>
      <c r="B806" s="348"/>
      <c r="C806" s="350"/>
      <c r="D806" s="351"/>
      <c r="E806" s="350"/>
      <c r="F806" s="352"/>
      <c r="G806" s="353"/>
      <c r="H806" s="353"/>
      <c r="I806" s="354"/>
      <c r="J806" s="353"/>
      <c r="K806" s="371"/>
      <c r="L806" s="70">
        <f t="shared" si="13"/>
        <v>0</v>
      </c>
    </row>
    <row r="807" spans="1:12" x14ac:dyDescent="0.2">
      <c r="A807" s="363">
        <v>804</v>
      </c>
      <c r="B807" s="348"/>
      <c r="C807" s="350"/>
      <c r="D807" s="351"/>
      <c r="E807" s="350"/>
      <c r="F807" s="352"/>
      <c r="G807" s="353"/>
      <c r="H807" s="353"/>
      <c r="I807" s="354"/>
      <c r="J807" s="353"/>
      <c r="K807" s="371"/>
      <c r="L807" s="70">
        <f t="shared" si="13"/>
        <v>0</v>
      </c>
    </row>
    <row r="808" spans="1:12" x14ac:dyDescent="0.2">
      <c r="A808" s="363">
        <v>805</v>
      </c>
      <c r="B808" s="348"/>
      <c r="C808" s="350"/>
      <c r="D808" s="351"/>
      <c r="E808" s="350"/>
      <c r="F808" s="352"/>
      <c r="G808" s="353"/>
      <c r="H808" s="353"/>
      <c r="I808" s="354"/>
      <c r="J808" s="353"/>
      <c r="K808" s="371"/>
      <c r="L808" s="70">
        <f t="shared" si="13"/>
        <v>0</v>
      </c>
    </row>
    <row r="809" spans="1:12" x14ac:dyDescent="0.2">
      <c r="A809" s="363">
        <v>806</v>
      </c>
      <c r="B809" s="348"/>
      <c r="C809" s="350"/>
      <c r="D809" s="351"/>
      <c r="E809" s="350"/>
      <c r="F809" s="352"/>
      <c r="G809" s="353"/>
      <c r="H809" s="353"/>
      <c r="I809" s="354"/>
      <c r="J809" s="353"/>
      <c r="K809" s="371"/>
      <c r="L809" s="70">
        <f t="shared" si="13"/>
        <v>0</v>
      </c>
    </row>
    <row r="810" spans="1:12" x14ac:dyDescent="0.2">
      <c r="A810" s="363">
        <v>807</v>
      </c>
      <c r="B810" s="348"/>
      <c r="C810" s="350"/>
      <c r="D810" s="351"/>
      <c r="E810" s="350"/>
      <c r="F810" s="352"/>
      <c r="G810" s="353"/>
      <c r="H810" s="353"/>
      <c r="I810" s="354"/>
      <c r="J810" s="353"/>
      <c r="K810" s="371"/>
      <c r="L810" s="70">
        <f t="shared" si="13"/>
        <v>0</v>
      </c>
    </row>
    <row r="811" spans="1:12" x14ac:dyDescent="0.2">
      <c r="A811" s="363">
        <v>808</v>
      </c>
      <c r="B811" s="348"/>
      <c r="C811" s="350"/>
      <c r="D811" s="351"/>
      <c r="E811" s="350"/>
      <c r="F811" s="352"/>
      <c r="G811" s="353"/>
      <c r="H811" s="353"/>
      <c r="I811" s="354"/>
      <c r="J811" s="353"/>
      <c r="K811" s="371"/>
      <c r="L811" s="70">
        <f t="shared" si="13"/>
        <v>0</v>
      </c>
    </row>
    <row r="812" spans="1:12" x14ac:dyDescent="0.2">
      <c r="A812" s="363">
        <v>809</v>
      </c>
      <c r="B812" s="348"/>
      <c r="C812" s="350"/>
      <c r="D812" s="351"/>
      <c r="E812" s="350"/>
      <c r="F812" s="352"/>
      <c r="G812" s="353"/>
      <c r="H812" s="353"/>
      <c r="I812" s="354"/>
      <c r="J812" s="353"/>
      <c r="K812" s="371"/>
      <c r="L812" s="70">
        <f t="shared" si="13"/>
        <v>0</v>
      </c>
    </row>
    <row r="813" spans="1:12" x14ac:dyDescent="0.2">
      <c r="A813" s="363">
        <v>810</v>
      </c>
      <c r="B813" s="348"/>
      <c r="C813" s="350"/>
      <c r="D813" s="351"/>
      <c r="E813" s="350"/>
      <c r="F813" s="352"/>
      <c r="G813" s="353"/>
      <c r="H813" s="353"/>
      <c r="I813" s="354"/>
      <c r="J813" s="353"/>
      <c r="K813" s="371"/>
      <c r="L813" s="70">
        <f t="shared" si="13"/>
        <v>0</v>
      </c>
    </row>
    <row r="814" spans="1:12" x14ac:dyDescent="0.2">
      <c r="A814" s="363">
        <v>811</v>
      </c>
      <c r="B814" s="348"/>
      <c r="C814" s="350"/>
      <c r="D814" s="351"/>
      <c r="E814" s="350"/>
      <c r="F814" s="352"/>
      <c r="G814" s="353"/>
      <c r="H814" s="353"/>
      <c r="I814" s="354"/>
      <c r="J814" s="353"/>
      <c r="K814" s="371"/>
      <c r="L814" s="70">
        <f t="shared" si="13"/>
        <v>0</v>
      </c>
    </row>
    <row r="815" spans="1:12" x14ac:dyDescent="0.2">
      <c r="A815" s="363">
        <v>812</v>
      </c>
      <c r="B815" s="348"/>
      <c r="C815" s="350"/>
      <c r="D815" s="351"/>
      <c r="E815" s="350"/>
      <c r="F815" s="352"/>
      <c r="G815" s="353"/>
      <c r="H815" s="353"/>
      <c r="I815" s="354"/>
      <c r="J815" s="353"/>
      <c r="K815" s="371"/>
      <c r="L815" s="70">
        <f t="shared" si="13"/>
        <v>0</v>
      </c>
    </row>
    <row r="816" spans="1:12" x14ac:dyDescent="0.2">
      <c r="A816" s="363">
        <v>813</v>
      </c>
      <c r="B816" s="348"/>
      <c r="C816" s="350"/>
      <c r="D816" s="351"/>
      <c r="E816" s="350"/>
      <c r="F816" s="352"/>
      <c r="G816" s="353"/>
      <c r="H816" s="353"/>
      <c r="I816" s="354"/>
      <c r="J816" s="353"/>
      <c r="K816" s="371"/>
      <c r="L816" s="70">
        <f t="shared" si="13"/>
        <v>0</v>
      </c>
    </row>
    <row r="817" spans="1:12" x14ac:dyDescent="0.2">
      <c r="A817" s="363">
        <v>814</v>
      </c>
      <c r="B817" s="348"/>
      <c r="C817" s="350"/>
      <c r="D817" s="351"/>
      <c r="E817" s="350"/>
      <c r="F817" s="352"/>
      <c r="G817" s="353"/>
      <c r="H817" s="353"/>
      <c r="I817" s="354"/>
      <c r="J817" s="353"/>
      <c r="K817" s="371"/>
      <c r="L817" s="70">
        <f t="shared" si="13"/>
        <v>0</v>
      </c>
    </row>
    <row r="818" spans="1:12" x14ac:dyDescent="0.2">
      <c r="A818" s="363">
        <v>815</v>
      </c>
      <c r="B818" s="348"/>
      <c r="C818" s="350"/>
      <c r="D818" s="351"/>
      <c r="E818" s="350"/>
      <c r="F818" s="352"/>
      <c r="G818" s="353"/>
      <c r="H818" s="353"/>
      <c r="I818" s="354"/>
      <c r="J818" s="353"/>
      <c r="K818" s="371"/>
      <c r="L818" s="70">
        <f t="shared" si="13"/>
        <v>0</v>
      </c>
    </row>
    <row r="819" spans="1:12" x14ac:dyDescent="0.2">
      <c r="A819" s="363">
        <v>816</v>
      </c>
      <c r="B819" s="348"/>
      <c r="C819" s="350"/>
      <c r="D819" s="351"/>
      <c r="E819" s="350"/>
      <c r="F819" s="352"/>
      <c r="G819" s="353"/>
      <c r="H819" s="353"/>
      <c r="I819" s="354"/>
      <c r="J819" s="353"/>
      <c r="K819" s="371"/>
      <c r="L819" s="70">
        <f t="shared" si="13"/>
        <v>0</v>
      </c>
    </row>
    <row r="820" spans="1:12" x14ac:dyDescent="0.2">
      <c r="A820" s="363">
        <v>817</v>
      </c>
      <c r="B820" s="348"/>
      <c r="C820" s="350"/>
      <c r="D820" s="351"/>
      <c r="E820" s="350"/>
      <c r="F820" s="352"/>
      <c r="G820" s="353"/>
      <c r="H820" s="353"/>
      <c r="I820" s="354"/>
      <c r="J820" s="353"/>
      <c r="K820" s="371"/>
      <c r="L820" s="70">
        <f t="shared" si="13"/>
        <v>0</v>
      </c>
    </row>
    <row r="821" spans="1:12" x14ac:dyDescent="0.2">
      <c r="A821" s="363">
        <v>818</v>
      </c>
      <c r="B821" s="348"/>
      <c r="C821" s="350"/>
      <c r="D821" s="351"/>
      <c r="E821" s="350"/>
      <c r="F821" s="352"/>
      <c r="G821" s="353"/>
      <c r="H821" s="353"/>
      <c r="I821" s="354"/>
      <c r="J821" s="353"/>
      <c r="K821" s="371"/>
      <c r="L821" s="70">
        <f t="shared" si="13"/>
        <v>0</v>
      </c>
    </row>
    <row r="822" spans="1:12" x14ac:dyDescent="0.2">
      <c r="A822" s="363">
        <v>819</v>
      </c>
      <c r="B822" s="348"/>
      <c r="C822" s="350"/>
      <c r="D822" s="351"/>
      <c r="E822" s="350"/>
      <c r="F822" s="352"/>
      <c r="G822" s="353"/>
      <c r="H822" s="353"/>
      <c r="I822" s="354"/>
      <c r="J822" s="353"/>
      <c r="K822" s="371"/>
      <c r="L822" s="70">
        <f t="shared" si="13"/>
        <v>0</v>
      </c>
    </row>
    <row r="823" spans="1:12" x14ac:dyDescent="0.2">
      <c r="A823" s="363">
        <v>820</v>
      </c>
      <c r="B823" s="348"/>
      <c r="C823" s="350"/>
      <c r="D823" s="351"/>
      <c r="E823" s="350"/>
      <c r="F823" s="352"/>
      <c r="G823" s="353"/>
      <c r="H823" s="353"/>
      <c r="I823" s="354"/>
      <c r="J823" s="353"/>
      <c r="K823" s="371"/>
      <c r="L823" s="70">
        <f t="shared" si="13"/>
        <v>0</v>
      </c>
    </row>
    <row r="824" spans="1:12" x14ac:dyDescent="0.2">
      <c r="A824" s="363">
        <v>821</v>
      </c>
      <c r="B824" s="348"/>
      <c r="C824" s="350"/>
      <c r="D824" s="351"/>
      <c r="E824" s="350"/>
      <c r="F824" s="352"/>
      <c r="G824" s="353"/>
      <c r="H824" s="353"/>
      <c r="I824" s="354"/>
      <c r="J824" s="353"/>
      <c r="K824" s="371"/>
      <c r="L824" s="70">
        <f t="shared" si="13"/>
        <v>0</v>
      </c>
    </row>
    <row r="825" spans="1:12" x14ac:dyDescent="0.2">
      <c r="A825" s="363">
        <v>822</v>
      </c>
      <c r="B825" s="348"/>
      <c r="C825" s="350"/>
      <c r="D825" s="351"/>
      <c r="E825" s="350"/>
      <c r="F825" s="352"/>
      <c r="G825" s="353"/>
      <c r="H825" s="353"/>
      <c r="I825" s="354"/>
      <c r="J825" s="353"/>
      <c r="K825" s="371"/>
      <c r="L825" s="70">
        <f t="shared" si="13"/>
        <v>0</v>
      </c>
    </row>
    <row r="826" spans="1:12" x14ac:dyDescent="0.2">
      <c r="A826" s="363">
        <v>823</v>
      </c>
      <c r="B826" s="348"/>
      <c r="C826" s="350"/>
      <c r="D826" s="351"/>
      <c r="E826" s="350"/>
      <c r="F826" s="352"/>
      <c r="G826" s="353"/>
      <c r="H826" s="353"/>
      <c r="I826" s="354"/>
      <c r="J826" s="353"/>
      <c r="K826" s="371"/>
      <c r="L826" s="70">
        <f t="shared" si="13"/>
        <v>0</v>
      </c>
    </row>
    <row r="827" spans="1:12" x14ac:dyDescent="0.2">
      <c r="A827" s="363">
        <v>824</v>
      </c>
      <c r="B827" s="348"/>
      <c r="C827" s="350"/>
      <c r="D827" s="351"/>
      <c r="E827" s="350"/>
      <c r="F827" s="352"/>
      <c r="G827" s="353"/>
      <c r="H827" s="353"/>
      <c r="I827" s="354"/>
      <c r="J827" s="353"/>
      <c r="K827" s="371"/>
      <c r="L827" s="70">
        <f t="shared" si="13"/>
        <v>0</v>
      </c>
    </row>
    <row r="828" spans="1:12" x14ac:dyDescent="0.2">
      <c r="A828" s="363">
        <v>825</v>
      </c>
      <c r="B828" s="348"/>
      <c r="C828" s="350"/>
      <c r="D828" s="351"/>
      <c r="E828" s="350"/>
      <c r="F828" s="352"/>
      <c r="G828" s="353"/>
      <c r="H828" s="353"/>
      <c r="I828" s="354"/>
      <c r="J828" s="353"/>
      <c r="K828" s="371"/>
      <c r="L828" s="70">
        <f t="shared" si="13"/>
        <v>0</v>
      </c>
    </row>
    <row r="829" spans="1:12" x14ac:dyDescent="0.2">
      <c r="A829" s="363">
        <v>826</v>
      </c>
      <c r="B829" s="348"/>
      <c r="C829" s="350"/>
      <c r="D829" s="351"/>
      <c r="E829" s="350"/>
      <c r="F829" s="352"/>
      <c r="G829" s="353"/>
      <c r="H829" s="353"/>
      <c r="I829" s="354"/>
      <c r="J829" s="353"/>
      <c r="K829" s="371"/>
      <c r="L829" s="70">
        <f t="shared" si="13"/>
        <v>0</v>
      </c>
    </row>
    <row r="830" spans="1:12" x14ac:dyDescent="0.2">
      <c r="A830" s="363">
        <v>827</v>
      </c>
      <c r="B830" s="348"/>
      <c r="C830" s="350"/>
      <c r="D830" s="351"/>
      <c r="E830" s="350"/>
      <c r="F830" s="352"/>
      <c r="G830" s="353"/>
      <c r="H830" s="353"/>
      <c r="I830" s="354"/>
      <c r="J830" s="353"/>
      <c r="K830" s="371"/>
      <c r="L830" s="70">
        <f t="shared" si="13"/>
        <v>0</v>
      </c>
    </row>
    <row r="831" spans="1:12" x14ac:dyDescent="0.2">
      <c r="A831" s="363">
        <v>828</v>
      </c>
      <c r="B831" s="348"/>
      <c r="C831" s="350"/>
      <c r="D831" s="351"/>
      <c r="E831" s="350"/>
      <c r="F831" s="352"/>
      <c r="G831" s="353"/>
      <c r="H831" s="353"/>
      <c r="I831" s="354"/>
      <c r="J831" s="353"/>
      <c r="K831" s="371"/>
      <c r="L831" s="70">
        <f t="shared" si="13"/>
        <v>0</v>
      </c>
    </row>
    <row r="832" spans="1:12" x14ac:dyDescent="0.2">
      <c r="A832" s="363">
        <v>829</v>
      </c>
      <c r="B832" s="348"/>
      <c r="C832" s="350"/>
      <c r="D832" s="351"/>
      <c r="E832" s="350"/>
      <c r="F832" s="352"/>
      <c r="G832" s="353"/>
      <c r="H832" s="353"/>
      <c r="I832" s="354"/>
      <c r="J832" s="353"/>
      <c r="K832" s="371"/>
      <c r="L832" s="70">
        <f t="shared" si="13"/>
        <v>0</v>
      </c>
    </row>
    <row r="833" spans="1:12" x14ac:dyDescent="0.2">
      <c r="A833" s="363">
        <v>830</v>
      </c>
      <c r="B833" s="348"/>
      <c r="C833" s="350"/>
      <c r="D833" s="351"/>
      <c r="E833" s="350"/>
      <c r="F833" s="352"/>
      <c r="G833" s="353"/>
      <c r="H833" s="353"/>
      <c r="I833" s="354"/>
      <c r="J833" s="353"/>
      <c r="K833" s="371"/>
      <c r="L833" s="70">
        <f t="shared" si="13"/>
        <v>0</v>
      </c>
    </row>
    <row r="834" spans="1:12" x14ac:dyDescent="0.2">
      <c r="A834" s="363">
        <v>831</v>
      </c>
      <c r="B834" s="348"/>
      <c r="C834" s="350"/>
      <c r="D834" s="351"/>
      <c r="E834" s="350"/>
      <c r="F834" s="352"/>
      <c r="G834" s="353"/>
      <c r="H834" s="353"/>
      <c r="I834" s="354"/>
      <c r="J834" s="353"/>
      <c r="K834" s="371"/>
      <c r="L834" s="70">
        <f t="shared" si="13"/>
        <v>0</v>
      </c>
    </row>
    <row r="835" spans="1:12" x14ac:dyDescent="0.2">
      <c r="A835" s="363">
        <v>832</v>
      </c>
      <c r="B835" s="348"/>
      <c r="C835" s="350"/>
      <c r="D835" s="351"/>
      <c r="E835" s="350"/>
      <c r="F835" s="352"/>
      <c r="G835" s="353"/>
      <c r="H835" s="353"/>
      <c r="I835" s="354"/>
      <c r="J835" s="353"/>
      <c r="K835" s="371"/>
      <c r="L835" s="70">
        <f t="shared" si="13"/>
        <v>0</v>
      </c>
    </row>
    <row r="836" spans="1:12" x14ac:dyDescent="0.2">
      <c r="A836" s="363">
        <v>833</v>
      </c>
      <c r="B836" s="348"/>
      <c r="C836" s="350"/>
      <c r="D836" s="351"/>
      <c r="E836" s="350"/>
      <c r="F836" s="352"/>
      <c r="G836" s="353"/>
      <c r="H836" s="353"/>
      <c r="I836" s="354"/>
      <c r="J836" s="353"/>
      <c r="K836" s="371"/>
      <c r="L836" s="70">
        <f t="shared" si="13"/>
        <v>0</v>
      </c>
    </row>
    <row r="837" spans="1:12" x14ac:dyDescent="0.2">
      <c r="A837" s="363">
        <v>834</v>
      </c>
      <c r="B837" s="348"/>
      <c r="C837" s="350"/>
      <c r="D837" s="351"/>
      <c r="E837" s="350"/>
      <c r="F837" s="352"/>
      <c r="G837" s="353"/>
      <c r="H837" s="353"/>
      <c r="I837" s="354"/>
      <c r="J837" s="353"/>
      <c r="K837" s="371"/>
      <c r="L837" s="70">
        <f t="shared" si="13"/>
        <v>0</v>
      </c>
    </row>
    <row r="838" spans="1:12" x14ac:dyDescent="0.2">
      <c r="A838" s="363">
        <v>835</v>
      </c>
      <c r="B838" s="348"/>
      <c r="C838" s="350"/>
      <c r="D838" s="351"/>
      <c r="E838" s="350"/>
      <c r="F838" s="352"/>
      <c r="G838" s="353"/>
      <c r="H838" s="353"/>
      <c r="I838" s="354"/>
      <c r="J838" s="353"/>
      <c r="K838" s="371"/>
      <c r="L838" s="70">
        <f t="shared" si="13"/>
        <v>0</v>
      </c>
    </row>
    <row r="839" spans="1:12" x14ac:dyDescent="0.2">
      <c r="A839" s="363">
        <v>836</v>
      </c>
      <c r="B839" s="348"/>
      <c r="C839" s="350"/>
      <c r="D839" s="351"/>
      <c r="E839" s="350"/>
      <c r="F839" s="352"/>
      <c r="G839" s="353"/>
      <c r="H839" s="353"/>
      <c r="I839" s="354"/>
      <c r="J839" s="353"/>
      <c r="K839" s="371"/>
      <c r="L839" s="70">
        <f t="shared" si="13"/>
        <v>0</v>
      </c>
    </row>
    <row r="840" spans="1:12" x14ac:dyDescent="0.2">
      <c r="A840" s="363">
        <v>837</v>
      </c>
      <c r="B840" s="348"/>
      <c r="C840" s="350"/>
      <c r="D840" s="351"/>
      <c r="E840" s="350"/>
      <c r="F840" s="352"/>
      <c r="G840" s="353"/>
      <c r="H840" s="353"/>
      <c r="I840" s="354"/>
      <c r="J840" s="353"/>
      <c r="K840" s="371"/>
      <c r="L840" s="70">
        <f t="shared" ref="L840:L903" si="14">IF(B840=0,0,MONTH(B840)-$L$1+1)</f>
        <v>0</v>
      </c>
    </row>
    <row r="841" spans="1:12" x14ac:dyDescent="0.2">
      <c r="A841" s="363">
        <v>838</v>
      </c>
      <c r="B841" s="348"/>
      <c r="C841" s="350"/>
      <c r="D841" s="351"/>
      <c r="E841" s="350"/>
      <c r="F841" s="352"/>
      <c r="G841" s="353"/>
      <c r="H841" s="353"/>
      <c r="I841" s="354"/>
      <c r="J841" s="353"/>
      <c r="K841" s="371"/>
      <c r="L841" s="70">
        <f t="shared" si="14"/>
        <v>0</v>
      </c>
    </row>
    <row r="842" spans="1:12" x14ac:dyDescent="0.2">
      <c r="A842" s="363">
        <v>839</v>
      </c>
      <c r="B842" s="348"/>
      <c r="C842" s="350"/>
      <c r="D842" s="351"/>
      <c r="E842" s="350"/>
      <c r="F842" s="352"/>
      <c r="G842" s="353"/>
      <c r="H842" s="353"/>
      <c r="I842" s="354"/>
      <c r="J842" s="353"/>
      <c r="K842" s="371"/>
      <c r="L842" s="70">
        <f t="shared" si="14"/>
        <v>0</v>
      </c>
    </row>
    <row r="843" spans="1:12" x14ac:dyDescent="0.2">
      <c r="A843" s="363">
        <v>840</v>
      </c>
      <c r="B843" s="348"/>
      <c r="C843" s="350"/>
      <c r="D843" s="351"/>
      <c r="E843" s="350"/>
      <c r="F843" s="352"/>
      <c r="G843" s="353"/>
      <c r="H843" s="353"/>
      <c r="I843" s="354"/>
      <c r="J843" s="353"/>
      <c r="K843" s="371"/>
      <c r="L843" s="70">
        <f t="shared" si="14"/>
        <v>0</v>
      </c>
    </row>
    <row r="844" spans="1:12" x14ac:dyDescent="0.2">
      <c r="A844" s="363">
        <v>841</v>
      </c>
      <c r="B844" s="348"/>
      <c r="C844" s="350"/>
      <c r="D844" s="351"/>
      <c r="E844" s="350"/>
      <c r="F844" s="352"/>
      <c r="G844" s="353"/>
      <c r="H844" s="353"/>
      <c r="I844" s="354"/>
      <c r="J844" s="353"/>
      <c r="K844" s="371"/>
      <c r="L844" s="70">
        <f t="shared" si="14"/>
        <v>0</v>
      </c>
    </row>
    <row r="845" spans="1:12" x14ac:dyDescent="0.2">
      <c r="A845" s="363">
        <v>842</v>
      </c>
      <c r="B845" s="348"/>
      <c r="C845" s="350"/>
      <c r="D845" s="351"/>
      <c r="E845" s="350"/>
      <c r="F845" s="352"/>
      <c r="G845" s="353"/>
      <c r="H845" s="353"/>
      <c r="I845" s="354"/>
      <c r="J845" s="353"/>
      <c r="K845" s="371"/>
      <c r="L845" s="70">
        <f t="shared" si="14"/>
        <v>0</v>
      </c>
    </row>
    <row r="846" spans="1:12" x14ac:dyDescent="0.2">
      <c r="A846" s="363">
        <v>843</v>
      </c>
      <c r="B846" s="348"/>
      <c r="C846" s="350"/>
      <c r="D846" s="351"/>
      <c r="E846" s="350"/>
      <c r="F846" s="352"/>
      <c r="G846" s="353"/>
      <c r="H846" s="353"/>
      <c r="I846" s="354"/>
      <c r="J846" s="353"/>
      <c r="K846" s="371"/>
      <c r="L846" s="70">
        <f t="shared" si="14"/>
        <v>0</v>
      </c>
    </row>
    <row r="847" spans="1:12" x14ac:dyDescent="0.2">
      <c r="A847" s="363">
        <v>844</v>
      </c>
      <c r="B847" s="348"/>
      <c r="C847" s="350"/>
      <c r="D847" s="351"/>
      <c r="E847" s="350"/>
      <c r="F847" s="352"/>
      <c r="G847" s="353"/>
      <c r="H847" s="353"/>
      <c r="I847" s="354"/>
      <c r="J847" s="353"/>
      <c r="K847" s="371"/>
      <c r="L847" s="70">
        <f t="shared" si="14"/>
        <v>0</v>
      </c>
    </row>
    <row r="848" spans="1:12" x14ac:dyDescent="0.2">
      <c r="A848" s="363">
        <v>845</v>
      </c>
      <c r="B848" s="348"/>
      <c r="C848" s="350"/>
      <c r="D848" s="351"/>
      <c r="E848" s="350"/>
      <c r="F848" s="352"/>
      <c r="G848" s="353"/>
      <c r="H848" s="353"/>
      <c r="I848" s="354"/>
      <c r="J848" s="353"/>
      <c r="K848" s="371"/>
      <c r="L848" s="70">
        <f t="shared" si="14"/>
        <v>0</v>
      </c>
    </row>
    <row r="849" spans="1:12" x14ac:dyDescent="0.2">
      <c r="A849" s="363">
        <v>846</v>
      </c>
      <c r="B849" s="348"/>
      <c r="C849" s="350"/>
      <c r="D849" s="351"/>
      <c r="E849" s="350"/>
      <c r="F849" s="352"/>
      <c r="G849" s="353"/>
      <c r="H849" s="353"/>
      <c r="I849" s="354"/>
      <c r="J849" s="353"/>
      <c r="K849" s="371"/>
      <c r="L849" s="70">
        <f t="shared" si="14"/>
        <v>0</v>
      </c>
    </row>
    <row r="850" spans="1:12" x14ac:dyDescent="0.2">
      <c r="A850" s="363">
        <v>847</v>
      </c>
      <c r="B850" s="348"/>
      <c r="C850" s="350"/>
      <c r="D850" s="351"/>
      <c r="E850" s="350"/>
      <c r="F850" s="352"/>
      <c r="G850" s="353"/>
      <c r="H850" s="353"/>
      <c r="I850" s="354"/>
      <c r="J850" s="353"/>
      <c r="K850" s="371"/>
      <c r="L850" s="70">
        <f t="shared" si="14"/>
        <v>0</v>
      </c>
    </row>
    <row r="851" spans="1:12" x14ac:dyDescent="0.2">
      <c r="A851" s="363">
        <v>848</v>
      </c>
      <c r="B851" s="348"/>
      <c r="C851" s="350"/>
      <c r="D851" s="351"/>
      <c r="E851" s="350"/>
      <c r="F851" s="352"/>
      <c r="G851" s="353"/>
      <c r="H851" s="353"/>
      <c r="I851" s="354"/>
      <c r="J851" s="353"/>
      <c r="K851" s="371"/>
      <c r="L851" s="70">
        <f t="shared" si="14"/>
        <v>0</v>
      </c>
    </row>
    <row r="852" spans="1:12" x14ac:dyDescent="0.2">
      <c r="A852" s="363">
        <v>849</v>
      </c>
      <c r="B852" s="348"/>
      <c r="C852" s="350"/>
      <c r="D852" s="351"/>
      <c r="E852" s="350"/>
      <c r="F852" s="352"/>
      <c r="G852" s="353"/>
      <c r="H852" s="353"/>
      <c r="I852" s="354"/>
      <c r="J852" s="353"/>
      <c r="K852" s="371"/>
      <c r="L852" s="70">
        <f t="shared" si="14"/>
        <v>0</v>
      </c>
    </row>
    <row r="853" spans="1:12" x14ac:dyDescent="0.2">
      <c r="A853" s="363">
        <v>850</v>
      </c>
      <c r="B853" s="348"/>
      <c r="C853" s="350"/>
      <c r="D853" s="351"/>
      <c r="E853" s="350"/>
      <c r="F853" s="352"/>
      <c r="G853" s="353"/>
      <c r="H853" s="353"/>
      <c r="I853" s="354"/>
      <c r="J853" s="353"/>
      <c r="K853" s="371"/>
      <c r="L853" s="70">
        <f t="shared" si="14"/>
        <v>0</v>
      </c>
    </row>
    <row r="854" spans="1:12" x14ac:dyDescent="0.2">
      <c r="A854" s="363">
        <v>851</v>
      </c>
      <c r="B854" s="348"/>
      <c r="C854" s="350"/>
      <c r="D854" s="351"/>
      <c r="E854" s="350"/>
      <c r="F854" s="352"/>
      <c r="G854" s="353"/>
      <c r="H854" s="353"/>
      <c r="I854" s="354"/>
      <c r="J854" s="353"/>
      <c r="K854" s="371"/>
      <c r="L854" s="70">
        <f t="shared" si="14"/>
        <v>0</v>
      </c>
    </row>
    <row r="855" spans="1:12" x14ac:dyDescent="0.2">
      <c r="A855" s="363">
        <v>852</v>
      </c>
      <c r="B855" s="348"/>
      <c r="C855" s="350"/>
      <c r="D855" s="351"/>
      <c r="E855" s="350"/>
      <c r="F855" s="352"/>
      <c r="G855" s="353"/>
      <c r="H855" s="353"/>
      <c r="I855" s="354"/>
      <c r="J855" s="353"/>
      <c r="K855" s="371"/>
      <c r="L855" s="70">
        <f t="shared" si="14"/>
        <v>0</v>
      </c>
    </row>
    <row r="856" spans="1:12" x14ac:dyDescent="0.2">
      <c r="A856" s="363">
        <v>853</v>
      </c>
      <c r="B856" s="348"/>
      <c r="C856" s="350"/>
      <c r="D856" s="351"/>
      <c r="E856" s="350"/>
      <c r="F856" s="352"/>
      <c r="G856" s="353"/>
      <c r="H856" s="353"/>
      <c r="I856" s="354"/>
      <c r="J856" s="353"/>
      <c r="K856" s="371"/>
      <c r="L856" s="70">
        <f t="shared" si="14"/>
        <v>0</v>
      </c>
    </row>
    <row r="857" spans="1:12" x14ac:dyDescent="0.2">
      <c r="A857" s="363">
        <v>854</v>
      </c>
      <c r="B857" s="348"/>
      <c r="C857" s="350"/>
      <c r="D857" s="351"/>
      <c r="E857" s="350"/>
      <c r="F857" s="352"/>
      <c r="G857" s="353"/>
      <c r="H857" s="353"/>
      <c r="I857" s="354"/>
      <c r="J857" s="353"/>
      <c r="K857" s="371"/>
      <c r="L857" s="70">
        <f t="shared" si="14"/>
        <v>0</v>
      </c>
    </row>
    <row r="858" spans="1:12" x14ac:dyDescent="0.2">
      <c r="A858" s="363">
        <v>855</v>
      </c>
      <c r="B858" s="348"/>
      <c r="C858" s="350"/>
      <c r="D858" s="351"/>
      <c r="E858" s="350"/>
      <c r="F858" s="352"/>
      <c r="G858" s="353"/>
      <c r="H858" s="353"/>
      <c r="I858" s="354"/>
      <c r="J858" s="353"/>
      <c r="K858" s="371"/>
      <c r="L858" s="70">
        <f t="shared" si="14"/>
        <v>0</v>
      </c>
    </row>
    <row r="859" spans="1:12" x14ac:dyDescent="0.2">
      <c r="A859" s="363">
        <v>856</v>
      </c>
      <c r="B859" s="348"/>
      <c r="C859" s="350"/>
      <c r="D859" s="351"/>
      <c r="E859" s="350"/>
      <c r="F859" s="352"/>
      <c r="G859" s="353"/>
      <c r="H859" s="353"/>
      <c r="I859" s="354"/>
      <c r="J859" s="353"/>
      <c r="K859" s="371"/>
      <c r="L859" s="70">
        <f t="shared" si="14"/>
        <v>0</v>
      </c>
    </row>
    <row r="860" spans="1:12" x14ac:dyDescent="0.2">
      <c r="A860" s="363">
        <v>857</v>
      </c>
      <c r="B860" s="348"/>
      <c r="C860" s="350"/>
      <c r="D860" s="351"/>
      <c r="E860" s="350"/>
      <c r="F860" s="352"/>
      <c r="G860" s="353"/>
      <c r="H860" s="353"/>
      <c r="I860" s="354"/>
      <c r="J860" s="353"/>
      <c r="K860" s="371"/>
      <c r="L860" s="70">
        <f t="shared" si="14"/>
        <v>0</v>
      </c>
    </row>
    <row r="861" spans="1:12" x14ac:dyDescent="0.2">
      <c r="A861" s="363">
        <v>858</v>
      </c>
      <c r="B861" s="348"/>
      <c r="C861" s="350"/>
      <c r="D861" s="351"/>
      <c r="E861" s="350"/>
      <c r="F861" s="352"/>
      <c r="G861" s="353"/>
      <c r="H861" s="353"/>
      <c r="I861" s="354"/>
      <c r="J861" s="353"/>
      <c r="K861" s="371"/>
      <c r="L861" s="70">
        <f t="shared" si="14"/>
        <v>0</v>
      </c>
    </row>
    <row r="862" spans="1:12" x14ac:dyDescent="0.2">
      <c r="A862" s="363">
        <v>859</v>
      </c>
      <c r="B862" s="348"/>
      <c r="C862" s="350"/>
      <c r="D862" s="351"/>
      <c r="E862" s="350"/>
      <c r="F862" s="352"/>
      <c r="G862" s="353"/>
      <c r="H862" s="353"/>
      <c r="I862" s="354"/>
      <c r="J862" s="353"/>
      <c r="K862" s="371"/>
      <c r="L862" s="70">
        <f t="shared" si="14"/>
        <v>0</v>
      </c>
    </row>
    <row r="863" spans="1:12" x14ac:dyDescent="0.2">
      <c r="A863" s="363">
        <v>860</v>
      </c>
      <c r="B863" s="348"/>
      <c r="C863" s="350"/>
      <c r="D863" s="351"/>
      <c r="E863" s="350"/>
      <c r="F863" s="352"/>
      <c r="G863" s="353"/>
      <c r="H863" s="353"/>
      <c r="I863" s="354"/>
      <c r="J863" s="353"/>
      <c r="K863" s="371"/>
      <c r="L863" s="70">
        <f t="shared" si="14"/>
        <v>0</v>
      </c>
    </row>
    <row r="864" spans="1:12" x14ac:dyDescent="0.2">
      <c r="A864" s="363">
        <v>861</v>
      </c>
      <c r="B864" s="348"/>
      <c r="C864" s="350"/>
      <c r="D864" s="351"/>
      <c r="E864" s="350"/>
      <c r="F864" s="352"/>
      <c r="G864" s="353"/>
      <c r="H864" s="353"/>
      <c r="I864" s="354"/>
      <c r="J864" s="353"/>
      <c r="K864" s="371"/>
      <c r="L864" s="70">
        <f t="shared" si="14"/>
        <v>0</v>
      </c>
    </row>
    <row r="865" spans="1:12" x14ac:dyDescent="0.2">
      <c r="A865" s="363">
        <v>862</v>
      </c>
      <c r="B865" s="348"/>
      <c r="C865" s="350"/>
      <c r="D865" s="351"/>
      <c r="E865" s="350"/>
      <c r="F865" s="352"/>
      <c r="G865" s="353"/>
      <c r="H865" s="353"/>
      <c r="I865" s="354"/>
      <c r="J865" s="353"/>
      <c r="K865" s="371"/>
      <c r="L865" s="70">
        <f t="shared" si="14"/>
        <v>0</v>
      </c>
    </row>
    <row r="866" spans="1:12" x14ac:dyDescent="0.2">
      <c r="A866" s="363">
        <v>863</v>
      </c>
      <c r="B866" s="348"/>
      <c r="C866" s="350"/>
      <c r="D866" s="351"/>
      <c r="E866" s="350"/>
      <c r="F866" s="352"/>
      <c r="G866" s="353"/>
      <c r="H866" s="353"/>
      <c r="I866" s="354"/>
      <c r="J866" s="353"/>
      <c r="K866" s="371"/>
      <c r="L866" s="70">
        <f t="shared" si="14"/>
        <v>0</v>
      </c>
    </row>
    <row r="867" spans="1:12" x14ac:dyDescent="0.2">
      <c r="A867" s="363">
        <v>864</v>
      </c>
      <c r="B867" s="348"/>
      <c r="C867" s="350"/>
      <c r="D867" s="351"/>
      <c r="E867" s="350"/>
      <c r="F867" s="352"/>
      <c r="G867" s="353"/>
      <c r="H867" s="353"/>
      <c r="I867" s="354"/>
      <c r="J867" s="353"/>
      <c r="K867" s="371"/>
      <c r="L867" s="70">
        <f t="shared" si="14"/>
        <v>0</v>
      </c>
    </row>
    <row r="868" spans="1:12" x14ac:dyDescent="0.2">
      <c r="A868" s="363">
        <v>865</v>
      </c>
      <c r="B868" s="348"/>
      <c r="C868" s="350"/>
      <c r="D868" s="351"/>
      <c r="E868" s="350"/>
      <c r="F868" s="352"/>
      <c r="G868" s="353"/>
      <c r="H868" s="353"/>
      <c r="I868" s="354"/>
      <c r="J868" s="353"/>
      <c r="K868" s="371"/>
      <c r="L868" s="70">
        <f t="shared" si="14"/>
        <v>0</v>
      </c>
    </row>
    <row r="869" spans="1:12" x14ac:dyDescent="0.2">
      <c r="A869" s="363">
        <v>866</v>
      </c>
      <c r="B869" s="348"/>
      <c r="C869" s="350"/>
      <c r="D869" s="351"/>
      <c r="E869" s="350"/>
      <c r="F869" s="352"/>
      <c r="G869" s="353"/>
      <c r="H869" s="353"/>
      <c r="I869" s="354"/>
      <c r="J869" s="353"/>
      <c r="K869" s="371"/>
      <c r="L869" s="70">
        <f t="shared" si="14"/>
        <v>0</v>
      </c>
    </row>
    <row r="870" spans="1:12" x14ac:dyDescent="0.2">
      <c r="A870" s="363">
        <v>867</v>
      </c>
      <c r="B870" s="348"/>
      <c r="C870" s="350"/>
      <c r="D870" s="351"/>
      <c r="E870" s="350"/>
      <c r="F870" s="352"/>
      <c r="G870" s="353"/>
      <c r="H870" s="353"/>
      <c r="I870" s="354"/>
      <c r="J870" s="353"/>
      <c r="K870" s="371"/>
      <c r="L870" s="70">
        <f t="shared" si="14"/>
        <v>0</v>
      </c>
    </row>
    <row r="871" spans="1:12" x14ac:dyDescent="0.2">
      <c r="A871" s="363">
        <v>868</v>
      </c>
      <c r="B871" s="348"/>
      <c r="C871" s="350"/>
      <c r="D871" s="351"/>
      <c r="E871" s="350"/>
      <c r="F871" s="352"/>
      <c r="G871" s="353"/>
      <c r="H871" s="353"/>
      <c r="I871" s="354"/>
      <c r="J871" s="353"/>
      <c r="K871" s="371"/>
      <c r="L871" s="70">
        <f t="shared" si="14"/>
        <v>0</v>
      </c>
    </row>
    <row r="872" spans="1:12" x14ac:dyDescent="0.2">
      <c r="A872" s="363">
        <v>869</v>
      </c>
      <c r="B872" s="348"/>
      <c r="C872" s="350"/>
      <c r="D872" s="351"/>
      <c r="E872" s="350"/>
      <c r="F872" s="352"/>
      <c r="G872" s="353"/>
      <c r="H872" s="353"/>
      <c r="I872" s="354"/>
      <c r="J872" s="353"/>
      <c r="K872" s="371"/>
      <c r="L872" s="70">
        <f t="shared" si="14"/>
        <v>0</v>
      </c>
    </row>
    <row r="873" spans="1:12" x14ac:dyDescent="0.2">
      <c r="A873" s="363">
        <v>870</v>
      </c>
      <c r="B873" s="348"/>
      <c r="C873" s="350"/>
      <c r="D873" s="351"/>
      <c r="E873" s="350"/>
      <c r="F873" s="352"/>
      <c r="G873" s="353"/>
      <c r="H873" s="353"/>
      <c r="I873" s="354"/>
      <c r="J873" s="353"/>
      <c r="K873" s="371"/>
      <c r="L873" s="70">
        <f t="shared" si="14"/>
        <v>0</v>
      </c>
    </row>
    <row r="874" spans="1:12" x14ac:dyDescent="0.2">
      <c r="A874" s="363">
        <v>871</v>
      </c>
      <c r="B874" s="348"/>
      <c r="C874" s="350"/>
      <c r="D874" s="351"/>
      <c r="E874" s="350"/>
      <c r="F874" s="352"/>
      <c r="G874" s="353"/>
      <c r="H874" s="353"/>
      <c r="I874" s="354"/>
      <c r="J874" s="353"/>
      <c r="K874" s="371"/>
      <c r="L874" s="70">
        <f t="shared" si="14"/>
        <v>0</v>
      </c>
    </row>
    <row r="875" spans="1:12" x14ac:dyDescent="0.2">
      <c r="A875" s="363">
        <v>872</v>
      </c>
      <c r="B875" s="348"/>
      <c r="C875" s="350"/>
      <c r="D875" s="351"/>
      <c r="E875" s="350"/>
      <c r="F875" s="352"/>
      <c r="G875" s="353"/>
      <c r="H875" s="353"/>
      <c r="I875" s="354"/>
      <c r="J875" s="353"/>
      <c r="K875" s="371"/>
      <c r="L875" s="70">
        <f t="shared" si="14"/>
        <v>0</v>
      </c>
    </row>
    <row r="876" spans="1:12" x14ac:dyDescent="0.2">
      <c r="A876" s="363">
        <v>873</v>
      </c>
      <c r="B876" s="348"/>
      <c r="C876" s="350"/>
      <c r="D876" s="351"/>
      <c r="E876" s="350"/>
      <c r="F876" s="352"/>
      <c r="G876" s="353"/>
      <c r="H876" s="353"/>
      <c r="I876" s="354"/>
      <c r="J876" s="353"/>
      <c r="K876" s="371"/>
      <c r="L876" s="70">
        <f t="shared" si="14"/>
        <v>0</v>
      </c>
    </row>
    <row r="877" spans="1:12" x14ac:dyDescent="0.2">
      <c r="A877" s="363">
        <v>874</v>
      </c>
      <c r="B877" s="348"/>
      <c r="C877" s="350"/>
      <c r="D877" s="351"/>
      <c r="E877" s="350"/>
      <c r="F877" s="352"/>
      <c r="G877" s="353"/>
      <c r="H877" s="353"/>
      <c r="I877" s="354"/>
      <c r="J877" s="353"/>
      <c r="K877" s="371"/>
      <c r="L877" s="70">
        <f t="shared" si="14"/>
        <v>0</v>
      </c>
    </row>
    <row r="878" spans="1:12" x14ac:dyDescent="0.2">
      <c r="A878" s="363">
        <v>875</v>
      </c>
      <c r="B878" s="348"/>
      <c r="C878" s="350"/>
      <c r="D878" s="351"/>
      <c r="E878" s="350"/>
      <c r="F878" s="352"/>
      <c r="G878" s="353"/>
      <c r="H878" s="353"/>
      <c r="I878" s="354"/>
      <c r="J878" s="353"/>
      <c r="K878" s="371"/>
      <c r="L878" s="70">
        <f t="shared" si="14"/>
        <v>0</v>
      </c>
    </row>
    <row r="879" spans="1:12" x14ac:dyDescent="0.2">
      <c r="A879" s="363">
        <v>876</v>
      </c>
      <c r="B879" s="348"/>
      <c r="C879" s="350"/>
      <c r="D879" s="351"/>
      <c r="E879" s="350"/>
      <c r="F879" s="352"/>
      <c r="G879" s="353"/>
      <c r="H879" s="353"/>
      <c r="I879" s="354"/>
      <c r="J879" s="353"/>
      <c r="K879" s="371"/>
      <c r="L879" s="70">
        <f t="shared" si="14"/>
        <v>0</v>
      </c>
    </row>
    <row r="880" spans="1:12" x14ac:dyDescent="0.2">
      <c r="A880" s="363">
        <v>877</v>
      </c>
      <c r="B880" s="348"/>
      <c r="C880" s="350"/>
      <c r="D880" s="351"/>
      <c r="E880" s="350"/>
      <c r="F880" s="352"/>
      <c r="G880" s="353"/>
      <c r="H880" s="353"/>
      <c r="I880" s="354"/>
      <c r="J880" s="353"/>
      <c r="K880" s="371"/>
      <c r="L880" s="70">
        <f t="shared" si="14"/>
        <v>0</v>
      </c>
    </row>
    <row r="881" spans="1:12" x14ac:dyDescent="0.2">
      <c r="A881" s="363">
        <v>878</v>
      </c>
      <c r="B881" s="348"/>
      <c r="C881" s="350"/>
      <c r="D881" s="351"/>
      <c r="E881" s="350"/>
      <c r="F881" s="352"/>
      <c r="G881" s="353"/>
      <c r="H881" s="353"/>
      <c r="I881" s="354"/>
      <c r="J881" s="353"/>
      <c r="K881" s="371"/>
      <c r="L881" s="70">
        <f t="shared" si="14"/>
        <v>0</v>
      </c>
    </row>
    <row r="882" spans="1:12" x14ac:dyDescent="0.2">
      <c r="A882" s="363">
        <v>879</v>
      </c>
      <c r="B882" s="348"/>
      <c r="C882" s="350"/>
      <c r="D882" s="351"/>
      <c r="E882" s="350"/>
      <c r="F882" s="352"/>
      <c r="G882" s="353"/>
      <c r="H882" s="353"/>
      <c r="I882" s="354"/>
      <c r="J882" s="353"/>
      <c r="K882" s="371"/>
      <c r="L882" s="70">
        <f t="shared" si="14"/>
        <v>0</v>
      </c>
    </row>
    <row r="883" spans="1:12" x14ac:dyDescent="0.2">
      <c r="A883" s="363">
        <v>880</v>
      </c>
      <c r="B883" s="348"/>
      <c r="C883" s="350"/>
      <c r="D883" s="351"/>
      <c r="E883" s="350"/>
      <c r="F883" s="352"/>
      <c r="G883" s="353"/>
      <c r="H883" s="353"/>
      <c r="I883" s="354"/>
      <c r="J883" s="353"/>
      <c r="K883" s="371"/>
      <c r="L883" s="70">
        <f t="shared" si="14"/>
        <v>0</v>
      </c>
    </row>
    <row r="884" spans="1:12" x14ac:dyDescent="0.2">
      <c r="A884" s="363">
        <v>881</v>
      </c>
      <c r="B884" s="348"/>
      <c r="C884" s="350"/>
      <c r="D884" s="351"/>
      <c r="E884" s="350"/>
      <c r="F884" s="352"/>
      <c r="G884" s="353"/>
      <c r="H884" s="353"/>
      <c r="I884" s="354"/>
      <c r="J884" s="353"/>
      <c r="K884" s="371"/>
      <c r="L884" s="70">
        <f t="shared" si="14"/>
        <v>0</v>
      </c>
    </row>
    <row r="885" spans="1:12" x14ac:dyDescent="0.2">
      <c r="A885" s="363">
        <v>882</v>
      </c>
      <c r="B885" s="348"/>
      <c r="C885" s="350"/>
      <c r="D885" s="351"/>
      <c r="E885" s="350"/>
      <c r="F885" s="352"/>
      <c r="G885" s="353"/>
      <c r="H885" s="353"/>
      <c r="I885" s="354"/>
      <c r="J885" s="353"/>
      <c r="K885" s="371"/>
      <c r="L885" s="70">
        <f t="shared" si="14"/>
        <v>0</v>
      </c>
    </row>
    <row r="886" spans="1:12" x14ac:dyDescent="0.2">
      <c r="A886" s="363">
        <v>883</v>
      </c>
      <c r="B886" s="348"/>
      <c r="C886" s="350"/>
      <c r="D886" s="351"/>
      <c r="E886" s="350"/>
      <c r="F886" s="352"/>
      <c r="G886" s="353"/>
      <c r="H886" s="353"/>
      <c r="I886" s="354"/>
      <c r="J886" s="353"/>
      <c r="K886" s="371"/>
      <c r="L886" s="70">
        <f t="shared" si="14"/>
        <v>0</v>
      </c>
    </row>
    <row r="887" spans="1:12" x14ac:dyDescent="0.2">
      <c r="A887" s="363">
        <v>884</v>
      </c>
      <c r="B887" s="348"/>
      <c r="C887" s="350"/>
      <c r="D887" s="351"/>
      <c r="E887" s="350"/>
      <c r="F887" s="352"/>
      <c r="G887" s="353"/>
      <c r="H887" s="353"/>
      <c r="I887" s="354"/>
      <c r="J887" s="353"/>
      <c r="K887" s="371"/>
      <c r="L887" s="70">
        <f t="shared" si="14"/>
        <v>0</v>
      </c>
    </row>
    <row r="888" spans="1:12" x14ac:dyDescent="0.2">
      <c r="A888" s="363">
        <v>885</v>
      </c>
      <c r="B888" s="348"/>
      <c r="C888" s="350"/>
      <c r="D888" s="351"/>
      <c r="E888" s="350"/>
      <c r="F888" s="352"/>
      <c r="G888" s="353"/>
      <c r="H888" s="353"/>
      <c r="I888" s="354"/>
      <c r="J888" s="353"/>
      <c r="K888" s="371"/>
      <c r="L888" s="70">
        <f t="shared" si="14"/>
        <v>0</v>
      </c>
    </row>
    <row r="889" spans="1:12" x14ac:dyDescent="0.2">
      <c r="A889" s="363">
        <v>886</v>
      </c>
      <c r="B889" s="348"/>
      <c r="C889" s="350"/>
      <c r="D889" s="351"/>
      <c r="E889" s="350"/>
      <c r="F889" s="352"/>
      <c r="G889" s="353"/>
      <c r="H889" s="353"/>
      <c r="I889" s="354"/>
      <c r="J889" s="353"/>
      <c r="K889" s="371"/>
      <c r="L889" s="70">
        <f t="shared" si="14"/>
        <v>0</v>
      </c>
    </row>
    <row r="890" spans="1:12" x14ac:dyDescent="0.2">
      <c r="A890" s="363">
        <v>887</v>
      </c>
      <c r="B890" s="348"/>
      <c r="C890" s="350"/>
      <c r="D890" s="351"/>
      <c r="E890" s="350"/>
      <c r="F890" s="352"/>
      <c r="G890" s="353"/>
      <c r="H890" s="353"/>
      <c r="I890" s="354"/>
      <c r="J890" s="353"/>
      <c r="K890" s="371"/>
      <c r="L890" s="70">
        <f t="shared" si="14"/>
        <v>0</v>
      </c>
    </row>
    <row r="891" spans="1:12" x14ac:dyDescent="0.2">
      <c r="A891" s="363">
        <v>888</v>
      </c>
      <c r="B891" s="348"/>
      <c r="C891" s="350"/>
      <c r="D891" s="351"/>
      <c r="E891" s="350"/>
      <c r="F891" s="352"/>
      <c r="G891" s="353"/>
      <c r="H891" s="353"/>
      <c r="I891" s="354"/>
      <c r="J891" s="353"/>
      <c r="K891" s="371"/>
      <c r="L891" s="70">
        <f t="shared" si="14"/>
        <v>0</v>
      </c>
    </row>
    <row r="892" spans="1:12" x14ac:dyDescent="0.2">
      <c r="A892" s="363">
        <v>889</v>
      </c>
      <c r="B892" s="348"/>
      <c r="C892" s="350"/>
      <c r="D892" s="351"/>
      <c r="E892" s="350"/>
      <c r="F892" s="352"/>
      <c r="G892" s="353"/>
      <c r="H892" s="353"/>
      <c r="I892" s="354"/>
      <c r="J892" s="353"/>
      <c r="K892" s="371"/>
      <c r="L892" s="70">
        <f t="shared" si="14"/>
        <v>0</v>
      </c>
    </row>
    <row r="893" spans="1:12" x14ac:dyDescent="0.2">
      <c r="A893" s="363">
        <v>890</v>
      </c>
      <c r="B893" s="348"/>
      <c r="C893" s="350"/>
      <c r="D893" s="351"/>
      <c r="E893" s="350"/>
      <c r="F893" s="352"/>
      <c r="G893" s="353"/>
      <c r="H893" s="353"/>
      <c r="I893" s="354"/>
      <c r="J893" s="353"/>
      <c r="K893" s="371"/>
      <c r="L893" s="70">
        <f t="shared" si="14"/>
        <v>0</v>
      </c>
    </row>
    <row r="894" spans="1:12" x14ac:dyDescent="0.2">
      <c r="A894" s="363">
        <v>891</v>
      </c>
      <c r="B894" s="348"/>
      <c r="C894" s="350"/>
      <c r="D894" s="351"/>
      <c r="E894" s="350"/>
      <c r="F894" s="352"/>
      <c r="G894" s="353"/>
      <c r="H894" s="353"/>
      <c r="I894" s="354"/>
      <c r="J894" s="353"/>
      <c r="K894" s="371"/>
      <c r="L894" s="70">
        <f t="shared" si="14"/>
        <v>0</v>
      </c>
    </row>
    <row r="895" spans="1:12" x14ac:dyDescent="0.2">
      <c r="A895" s="363">
        <v>892</v>
      </c>
      <c r="B895" s="348"/>
      <c r="C895" s="350"/>
      <c r="D895" s="351"/>
      <c r="E895" s="350"/>
      <c r="F895" s="352"/>
      <c r="G895" s="353"/>
      <c r="H895" s="353"/>
      <c r="I895" s="354"/>
      <c r="J895" s="353"/>
      <c r="K895" s="371"/>
      <c r="L895" s="70">
        <f t="shared" si="14"/>
        <v>0</v>
      </c>
    </row>
    <row r="896" spans="1:12" x14ac:dyDescent="0.2">
      <c r="A896" s="363">
        <v>893</v>
      </c>
      <c r="B896" s="348"/>
      <c r="C896" s="350"/>
      <c r="D896" s="351"/>
      <c r="E896" s="350"/>
      <c r="F896" s="352"/>
      <c r="G896" s="353"/>
      <c r="H896" s="353"/>
      <c r="I896" s="354"/>
      <c r="J896" s="353"/>
      <c r="K896" s="371"/>
      <c r="L896" s="70">
        <f t="shared" si="14"/>
        <v>0</v>
      </c>
    </row>
    <row r="897" spans="1:12" x14ac:dyDescent="0.2">
      <c r="A897" s="363">
        <v>894</v>
      </c>
      <c r="B897" s="348"/>
      <c r="C897" s="350"/>
      <c r="D897" s="351"/>
      <c r="E897" s="350"/>
      <c r="F897" s="352"/>
      <c r="G897" s="353"/>
      <c r="H897" s="353"/>
      <c r="I897" s="354"/>
      <c r="J897" s="353"/>
      <c r="K897" s="371"/>
      <c r="L897" s="70">
        <f t="shared" si="14"/>
        <v>0</v>
      </c>
    </row>
    <row r="898" spans="1:12" x14ac:dyDescent="0.2">
      <c r="A898" s="363">
        <v>895</v>
      </c>
      <c r="B898" s="348"/>
      <c r="C898" s="350"/>
      <c r="D898" s="351"/>
      <c r="E898" s="350"/>
      <c r="F898" s="352"/>
      <c r="G898" s="353"/>
      <c r="H898" s="353"/>
      <c r="I898" s="354"/>
      <c r="J898" s="353"/>
      <c r="K898" s="371"/>
      <c r="L898" s="70">
        <f t="shared" si="14"/>
        <v>0</v>
      </c>
    </row>
    <row r="899" spans="1:12" x14ac:dyDescent="0.2">
      <c r="A899" s="363">
        <v>896</v>
      </c>
      <c r="B899" s="348"/>
      <c r="C899" s="350"/>
      <c r="D899" s="351"/>
      <c r="E899" s="350"/>
      <c r="F899" s="352"/>
      <c r="G899" s="353"/>
      <c r="H899" s="353"/>
      <c r="I899" s="354"/>
      <c r="J899" s="353"/>
      <c r="K899" s="371"/>
      <c r="L899" s="70">
        <f t="shared" si="14"/>
        <v>0</v>
      </c>
    </row>
    <row r="900" spans="1:12" x14ac:dyDescent="0.2">
      <c r="A900" s="363">
        <v>897</v>
      </c>
      <c r="B900" s="348"/>
      <c r="C900" s="350"/>
      <c r="D900" s="351"/>
      <c r="E900" s="350"/>
      <c r="F900" s="352"/>
      <c r="G900" s="353"/>
      <c r="H900" s="353"/>
      <c r="I900" s="354"/>
      <c r="J900" s="353"/>
      <c r="K900" s="371"/>
      <c r="L900" s="70">
        <f t="shared" si="14"/>
        <v>0</v>
      </c>
    </row>
    <row r="901" spans="1:12" x14ac:dyDescent="0.2">
      <c r="A901" s="363">
        <v>898</v>
      </c>
      <c r="B901" s="348"/>
      <c r="C901" s="350"/>
      <c r="D901" s="351"/>
      <c r="E901" s="350"/>
      <c r="F901" s="352"/>
      <c r="G901" s="353"/>
      <c r="H901" s="353"/>
      <c r="I901" s="354"/>
      <c r="J901" s="353"/>
      <c r="K901" s="371"/>
      <c r="L901" s="70">
        <f t="shared" si="14"/>
        <v>0</v>
      </c>
    </row>
    <row r="902" spans="1:12" x14ac:dyDescent="0.2">
      <c r="A902" s="363">
        <v>899</v>
      </c>
      <c r="B902" s="348"/>
      <c r="C902" s="350"/>
      <c r="D902" s="351"/>
      <c r="E902" s="350"/>
      <c r="F902" s="352"/>
      <c r="G902" s="353"/>
      <c r="H902" s="353"/>
      <c r="I902" s="354"/>
      <c r="J902" s="353"/>
      <c r="K902" s="371"/>
      <c r="L902" s="70">
        <f t="shared" si="14"/>
        <v>0</v>
      </c>
    </row>
    <row r="903" spans="1:12" x14ac:dyDescent="0.2">
      <c r="A903" s="363">
        <v>900</v>
      </c>
      <c r="B903" s="348"/>
      <c r="C903" s="350"/>
      <c r="D903" s="351"/>
      <c r="E903" s="350"/>
      <c r="F903" s="352"/>
      <c r="G903" s="353"/>
      <c r="H903" s="353"/>
      <c r="I903" s="354"/>
      <c r="J903" s="353"/>
      <c r="K903" s="371"/>
      <c r="L903" s="70">
        <f t="shared" si="14"/>
        <v>0</v>
      </c>
    </row>
    <row r="904" spans="1:12" x14ac:dyDescent="0.2">
      <c r="A904" s="363">
        <v>901</v>
      </c>
      <c r="B904" s="348"/>
      <c r="C904" s="350"/>
      <c r="D904" s="351"/>
      <c r="E904" s="350"/>
      <c r="F904" s="352"/>
      <c r="G904" s="353"/>
      <c r="H904" s="353"/>
      <c r="I904" s="354"/>
      <c r="J904" s="353"/>
      <c r="K904" s="371"/>
      <c r="L904" s="70">
        <f t="shared" ref="L904:L967" si="15">IF(B904=0,0,MONTH(B904)-$L$1+1)</f>
        <v>0</v>
      </c>
    </row>
    <row r="905" spans="1:12" x14ac:dyDescent="0.2">
      <c r="A905" s="363">
        <v>902</v>
      </c>
      <c r="B905" s="348"/>
      <c r="C905" s="350"/>
      <c r="D905" s="351"/>
      <c r="E905" s="350"/>
      <c r="F905" s="352"/>
      <c r="G905" s="353"/>
      <c r="H905" s="353"/>
      <c r="I905" s="354"/>
      <c r="J905" s="353"/>
      <c r="K905" s="371"/>
      <c r="L905" s="70">
        <f t="shared" si="15"/>
        <v>0</v>
      </c>
    </row>
    <row r="906" spans="1:12" x14ac:dyDescent="0.2">
      <c r="A906" s="363">
        <v>903</v>
      </c>
      <c r="B906" s="348"/>
      <c r="C906" s="350"/>
      <c r="D906" s="351"/>
      <c r="E906" s="350"/>
      <c r="F906" s="352"/>
      <c r="G906" s="353"/>
      <c r="H906" s="353"/>
      <c r="I906" s="354"/>
      <c r="J906" s="353"/>
      <c r="K906" s="371"/>
      <c r="L906" s="70">
        <f t="shared" si="15"/>
        <v>0</v>
      </c>
    </row>
    <row r="907" spans="1:12" x14ac:dyDescent="0.2">
      <c r="A907" s="363">
        <v>904</v>
      </c>
      <c r="B907" s="348"/>
      <c r="C907" s="350"/>
      <c r="D907" s="351"/>
      <c r="E907" s="350"/>
      <c r="F907" s="352"/>
      <c r="G907" s="353"/>
      <c r="H907" s="353"/>
      <c r="I907" s="354"/>
      <c r="J907" s="353"/>
      <c r="K907" s="371"/>
      <c r="L907" s="70">
        <f t="shared" si="15"/>
        <v>0</v>
      </c>
    </row>
    <row r="908" spans="1:12" x14ac:dyDescent="0.2">
      <c r="A908" s="363">
        <v>905</v>
      </c>
      <c r="B908" s="348"/>
      <c r="C908" s="350"/>
      <c r="D908" s="351"/>
      <c r="E908" s="350"/>
      <c r="F908" s="352"/>
      <c r="G908" s="353"/>
      <c r="H908" s="353"/>
      <c r="I908" s="354"/>
      <c r="J908" s="353"/>
      <c r="K908" s="371"/>
      <c r="L908" s="70">
        <f t="shared" si="15"/>
        <v>0</v>
      </c>
    </row>
    <row r="909" spans="1:12" x14ac:dyDescent="0.2">
      <c r="A909" s="363">
        <v>906</v>
      </c>
      <c r="B909" s="348"/>
      <c r="C909" s="350"/>
      <c r="D909" s="351"/>
      <c r="E909" s="350"/>
      <c r="F909" s="352"/>
      <c r="G909" s="353"/>
      <c r="H909" s="353"/>
      <c r="I909" s="354"/>
      <c r="J909" s="353"/>
      <c r="K909" s="371"/>
      <c r="L909" s="70">
        <f t="shared" si="15"/>
        <v>0</v>
      </c>
    </row>
    <row r="910" spans="1:12" x14ac:dyDescent="0.2">
      <c r="A910" s="363">
        <v>907</v>
      </c>
      <c r="B910" s="348"/>
      <c r="C910" s="350"/>
      <c r="D910" s="351"/>
      <c r="E910" s="350"/>
      <c r="F910" s="352"/>
      <c r="G910" s="353"/>
      <c r="H910" s="353"/>
      <c r="I910" s="354"/>
      <c r="J910" s="353"/>
      <c r="K910" s="371"/>
      <c r="L910" s="70">
        <f t="shared" si="15"/>
        <v>0</v>
      </c>
    </row>
    <row r="911" spans="1:12" x14ac:dyDescent="0.2">
      <c r="A911" s="363">
        <v>908</v>
      </c>
      <c r="B911" s="348"/>
      <c r="C911" s="350"/>
      <c r="D911" s="351"/>
      <c r="E911" s="350"/>
      <c r="F911" s="352"/>
      <c r="G911" s="353"/>
      <c r="H911" s="353"/>
      <c r="I911" s="354"/>
      <c r="J911" s="353"/>
      <c r="K911" s="371"/>
      <c r="L911" s="70">
        <f t="shared" si="15"/>
        <v>0</v>
      </c>
    </row>
    <row r="912" spans="1:12" x14ac:dyDescent="0.2">
      <c r="A912" s="363">
        <v>909</v>
      </c>
      <c r="B912" s="348"/>
      <c r="C912" s="350"/>
      <c r="D912" s="351"/>
      <c r="E912" s="350"/>
      <c r="F912" s="352"/>
      <c r="G912" s="353"/>
      <c r="H912" s="353"/>
      <c r="I912" s="354"/>
      <c r="J912" s="353"/>
      <c r="K912" s="371"/>
      <c r="L912" s="70">
        <f t="shared" si="15"/>
        <v>0</v>
      </c>
    </row>
    <row r="913" spans="1:12" x14ac:dyDescent="0.2">
      <c r="A913" s="363">
        <v>910</v>
      </c>
      <c r="B913" s="348"/>
      <c r="C913" s="350"/>
      <c r="D913" s="351"/>
      <c r="E913" s="350"/>
      <c r="F913" s="352"/>
      <c r="G913" s="353"/>
      <c r="H913" s="353"/>
      <c r="I913" s="354"/>
      <c r="J913" s="353"/>
      <c r="K913" s="371"/>
      <c r="L913" s="70">
        <f t="shared" si="15"/>
        <v>0</v>
      </c>
    </row>
    <row r="914" spans="1:12" x14ac:dyDescent="0.2">
      <c r="A914" s="363">
        <v>911</v>
      </c>
      <c r="B914" s="348"/>
      <c r="C914" s="350"/>
      <c r="D914" s="351"/>
      <c r="E914" s="350"/>
      <c r="F914" s="352"/>
      <c r="G914" s="353"/>
      <c r="H914" s="353"/>
      <c r="I914" s="354"/>
      <c r="J914" s="353"/>
      <c r="K914" s="371"/>
      <c r="L914" s="70">
        <f t="shared" si="15"/>
        <v>0</v>
      </c>
    </row>
    <row r="915" spans="1:12" x14ac:dyDescent="0.2">
      <c r="A915" s="363">
        <v>912</v>
      </c>
      <c r="B915" s="348"/>
      <c r="C915" s="350"/>
      <c r="D915" s="351"/>
      <c r="E915" s="350"/>
      <c r="F915" s="352"/>
      <c r="G915" s="353"/>
      <c r="H915" s="353"/>
      <c r="I915" s="354"/>
      <c r="J915" s="353"/>
      <c r="K915" s="371"/>
      <c r="L915" s="70">
        <f t="shared" si="15"/>
        <v>0</v>
      </c>
    </row>
    <row r="916" spans="1:12" x14ac:dyDescent="0.2">
      <c r="A916" s="363">
        <v>913</v>
      </c>
      <c r="B916" s="348"/>
      <c r="C916" s="350"/>
      <c r="D916" s="351"/>
      <c r="E916" s="350"/>
      <c r="F916" s="352"/>
      <c r="G916" s="353"/>
      <c r="H916" s="353"/>
      <c r="I916" s="354"/>
      <c r="J916" s="353"/>
      <c r="K916" s="371"/>
      <c r="L916" s="70">
        <f t="shared" si="15"/>
        <v>0</v>
      </c>
    </row>
    <row r="917" spans="1:12" x14ac:dyDescent="0.2">
      <c r="A917" s="363">
        <v>914</v>
      </c>
      <c r="B917" s="348"/>
      <c r="C917" s="350"/>
      <c r="D917" s="351"/>
      <c r="E917" s="350"/>
      <c r="F917" s="352"/>
      <c r="G917" s="353"/>
      <c r="H917" s="353"/>
      <c r="I917" s="354"/>
      <c r="J917" s="353"/>
      <c r="K917" s="371"/>
      <c r="L917" s="70">
        <f t="shared" si="15"/>
        <v>0</v>
      </c>
    </row>
    <row r="918" spans="1:12" x14ac:dyDescent="0.2">
      <c r="A918" s="363">
        <v>915</v>
      </c>
      <c r="B918" s="348"/>
      <c r="C918" s="350"/>
      <c r="D918" s="351"/>
      <c r="E918" s="350"/>
      <c r="F918" s="352"/>
      <c r="G918" s="353"/>
      <c r="H918" s="353"/>
      <c r="I918" s="354"/>
      <c r="J918" s="353"/>
      <c r="K918" s="371"/>
      <c r="L918" s="70">
        <f t="shared" si="15"/>
        <v>0</v>
      </c>
    </row>
    <row r="919" spans="1:12" x14ac:dyDescent="0.2">
      <c r="A919" s="363">
        <v>916</v>
      </c>
      <c r="B919" s="348"/>
      <c r="C919" s="350"/>
      <c r="D919" s="351"/>
      <c r="E919" s="350"/>
      <c r="F919" s="352"/>
      <c r="G919" s="353"/>
      <c r="H919" s="353"/>
      <c r="I919" s="354"/>
      <c r="J919" s="353"/>
      <c r="K919" s="371"/>
      <c r="L919" s="70">
        <f t="shared" si="15"/>
        <v>0</v>
      </c>
    </row>
    <row r="920" spans="1:12" x14ac:dyDescent="0.2">
      <c r="A920" s="363">
        <v>917</v>
      </c>
      <c r="B920" s="348"/>
      <c r="C920" s="350"/>
      <c r="D920" s="351"/>
      <c r="E920" s="350"/>
      <c r="F920" s="352"/>
      <c r="G920" s="353"/>
      <c r="H920" s="353"/>
      <c r="I920" s="354"/>
      <c r="J920" s="353"/>
      <c r="K920" s="371"/>
      <c r="L920" s="70">
        <f t="shared" si="15"/>
        <v>0</v>
      </c>
    </row>
    <row r="921" spans="1:12" x14ac:dyDescent="0.2">
      <c r="A921" s="363">
        <v>918</v>
      </c>
      <c r="B921" s="348"/>
      <c r="C921" s="350"/>
      <c r="D921" s="351"/>
      <c r="E921" s="350"/>
      <c r="F921" s="352"/>
      <c r="G921" s="353"/>
      <c r="H921" s="353"/>
      <c r="I921" s="354"/>
      <c r="J921" s="353"/>
      <c r="K921" s="371"/>
      <c r="L921" s="70">
        <f t="shared" si="15"/>
        <v>0</v>
      </c>
    </row>
    <row r="922" spans="1:12" x14ac:dyDescent="0.2">
      <c r="A922" s="363">
        <v>919</v>
      </c>
      <c r="B922" s="348"/>
      <c r="C922" s="350"/>
      <c r="D922" s="351"/>
      <c r="E922" s="350"/>
      <c r="F922" s="352"/>
      <c r="G922" s="353"/>
      <c r="H922" s="353"/>
      <c r="I922" s="354"/>
      <c r="J922" s="353"/>
      <c r="K922" s="371"/>
      <c r="L922" s="70">
        <f t="shared" si="15"/>
        <v>0</v>
      </c>
    </row>
    <row r="923" spans="1:12" x14ac:dyDescent="0.2">
      <c r="A923" s="363">
        <v>920</v>
      </c>
      <c r="B923" s="348"/>
      <c r="C923" s="350"/>
      <c r="D923" s="351"/>
      <c r="E923" s="350"/>
      <c r="F923" s="352"/>
      <c r="G923" s="353"/>
      <c r="H923" s="353"/>
      <c r="I923" s="354"/>
      <c r="J923" s="353"/>
      <c r="K923" s="371"/>
      <c r="L923" s="70">
        <f t="shared" si="15"/>
        <v>0</v>
      </c>
    </row>
    <row r="924" spans="1:12" x14ac:dyDescent="0.2">
      <c r="A924" s="363">
        <v>921</v>
      </c>
      <c r="B924" s="348"/>
      <c r="C924" s="350"/>
      <c r="D924" s="351"/>
      <c r="E924" s="350"/>
      <c r="F924" s="352"/>
      <c r="G924" s="353"/>
      <c r="H924" s="353"/>
      <c r="I924" s="354"/>
      <c r="J924" s="353"/>
      <c r="K924" s="371"/>
      <c r="L924" s="70">
        <f t="shared" si="15"/>
        <v>0</v>
      </c>
    </row>
    <row r="925" spans="1:12" x14ac:dyDescent="0.2">
      <c r="A925" s="363">
        <v>922</v>
      </c>
      <c r="B925" s="348"/>
      <c r="C925" s="350"/>
      <c r="D925" s="351"/>
      <c r="E925" s="350"/>
      <c r="F925" s="352"/>
      <c r="G925" s="353"/>
      <c r="H925" s="353"/>
      <c r="I925" s="354"/>
      <c r="J925" s="353"/>
      <c r="K925" s="371"/>
      <c r="L925" s="70">
        <f t="shared" si="15"/>
        <v>0</v>
      </c>
    </row>
    <row r="926" spans="1:12" x14ac:dyDescent="0.2">
      <c r="A926" s="363">
        <v>923</v>
      </c>
      <c r="B926" s="348"/>
      <c r="C926" s="350"/>
      <c r="D926" s="351"/>
      <c r="E926" s="350"/>
      <c r="F926" s="352"/>
      <c r="G926" s="353"/>
      <c r="H926" s="353"/>
      <c r="I926" s="354"/>
      <c r="J926" s="353"/>
      <c r="K926" s="371"/>
      <c r="L926" s="70">
        <f t="shared" si="15"/>
        <v>0</v>
      </c>
    </row>
    <row r="927" spans="1:12" x14ac:dyDescent="0.2">
      <c r="A927" s="363">
        <v>924</v>
      </c>
      <c r="B927" s="348"/>
      <c r="C927" s="350"/>
      <c r="D927" s="351"/>
      <c r="E927" s="350"/>
      <c r="F927" s="352"/>
      <c r="G927" s="353"/>
      <c r="H927" s="353"/>
      <c r="I927" s="354"/>
      <c r="J927" s="353"/>
      <c r="K927" s="371"/>
      <c r="L927" s="70">
        <f t="shared" si="15"/>
        <v>0</v>
      </c>
    </row>
    <row r="928" spans="1:12" x14ac:dyDescent="0.2">
      <c r="A928" s="363">
        <v>925</v>
      </c>
      <c r="B928" s="348"/>
      <c r="C928" s="350"/>
      <c r="D928" s="351"/>
      <c r="E928" s="350"/>
      <c r="F928" s="352"/>
      <c r="G928" s="353"/>
      <c r="H928" s="353"/>
      <c r="I928" s="354"/>
      <c r="J928" s="353"/>
      <c r="K928" s="371"/>
      <c r="L928" s="70">
        <f t="shared" si="15"/>
        <v>0</v>
      </c>
    </row>
    <row r="929" spans="1:12" x14ac:dyDescent="0.2">
      <c r="A929" s="363">
        <v>926</v>
      </c>
      <c r="B929" s="348"/>
      <c r="C929" s="350"/>
      <c r="D929" s="351"/>
      <c r="E929" s="350"/>
      <c r="F929" s="352"/>
      <c r="G929" s="353"/>
      <c r="H929" s="353"/>
      <c r="I929" s="354"/>
      <c r="J929" s="353"/>
      <c r="K929" s="371"/>
      <c r="L929" s="70">
        <f t="shared" si="15"/>
        <v>0</v>
      </c>
    </row>
    <row r="930" spans="1:12" x14ac:dyDescent="0.2">
      <c r="A930" s="363">
        <v>927</v>
      </c>
      <c r="B930" s="348"/>
      <c r="C930" s="350"/>
      <c r="D930" s="351"/>
      <c r="E930" s="350"/>
      <c r="F930" s="352"/>
      <c r="G930" s="353"/>
      <c r="H930" s="353"/>
      <c r="I930" s="354"/>
      <c r="J930" s="353"/>
      <c r="K930" s="371"/>
      <c r="L930" s="70">
        <f t="shared" si="15"/>
        <v>0</v>
      </c>
    </row>
    <row r="931" spans="1:12" x14ac:dyDescent="0.2">
      <c r="A931" s="363">
        <v>928</v>
      </c>
      <c r="B931" s="348"/>
      <c r="C931" s="350"/>
      <c r="D931" s="351"/>
      <c r="E931" s="350"/>
      <c r="F931" s="352"/>
      <c r="G931" s="353"/>
      <c r="H931" s="353"/>
      <c r="I931" s="354"/>
      <c r="J931" s="353"/>
      <c r="K931" s="371"/>
      <c r="L931" s="70">
        <f t="shared" si="15"/>
        <v>0</v>
      </c>
    </row>
    <row r="932" spans="1:12" x14ac:dyDescent="0.2">
      <c r="A932" s="363">
        <v>929</v>
      </c>
      <c r="B932" s="348"/>
      <c r="C932" s="350"/>
      <c r="D932" s="351"/>
      <c r="E932" s="350"/>
      <c r="F932" s="352"/>
      <c r="G932" s="353"/>
      <c r="H932" s="353"/>
      <c r="I932" s="354"/>
      <c r="J932" s="353"/>
      <c r="K932" s="371"/>
      <c r="L932" s="70">
        <f t="shared" si="15"/>
        <v>0</v>
      </c>
    </row>
    <row r="933" spans="1:12" x14ac:dyDescent="0.2">
      <c r="A933" s="363">
        <v>930</v>
      </c>
      <c r="B933" s="348"/>
      <c r="C933" s="350"/>
      <c r="D933" s="351"/>
      <c r="E933" s="350"/>
      <c r="F933" s="352"/>
      <c r="G933" s="353"/>
      <c r="H933" s="353"/>
      <c r="I933" s="354"/>
      <c r="J933" s="353"/>
      <c r="K933" s="371"/>
      <c r="L933" s="70">
        <f t="shared" si="15"/>
        <v>0</v>
      </c>
    </row>
    <row r="934" spans="1:12" x14ac:dyDescent="0.2">
      <c r="A934" s="363">
        <v>931</v>
      </c>
      <c r="B934" s="348"/>
      <c r="C934" s="350"/>
      <c r="D934" s="351"/>
      <c r="E934" s="350"/>
      <c r="F934" s="352"/>
      <c r="G934" s="353"/>
      <c r="H934" s="353"/>
      <c r="I934" s="354"/>
      <c r="J934" s="353"/>
      <c r="K934" s="371"/>
      <c r="L934" s="70">
        <f t="shared" si="15"/>
        <v>0</v>
      </c>
    </row>
    <row r="935" spans="1:12" x14ac:dyDescent="0.2">
      <c r="A935" s="363">
        <v>932</v>
      </c>
      <c r="B935" s="348"/>
      <c r="C935" s="350"/>
      <c r="D935" s="351"/>
      <c r="E935" s="350"/>
      <c r="F935" s="352"/>
      <c r="G935" s="353"/>
      <c r="H935" s="353"/>
      <c r="I935" s="354"/>
      <c r="J935" s="353"/>
      <c r="K935" s="371"/>
      <c r="L935" s="70">
        <f t="shared" si="15"/>
        <v>0</v>
      </c>
    </row>
    <row r="936" spans="1:12" x14ac:dyDescent="0.2">
      <c r="A936" s="363">
        <v>933</v>
      </c>
      <c r="B936" s="348"/>
      <c r="C936" s="350"/>
      <c r="D936" s="351"/>
      <c r="E936" s="350"/>
      <c r="F936" s="352"/>
      <c r="G936" s="353"/>
      <c r="H936" s="353"/>
      <c r="I936" s="354"/>
      <c r="J936" s="353"/>
      <c r="K936" s="371"/>
      <c r="L936" s="70">
        <f t="shared" si="15"/>
        <v>0</v>
      </c>
    </row>
    <row r="937" spans="1:12" x14ac:dyDescent="0.2">
      <c r="A937" s="363">
        <v>934</v>
      </c>
      <c r="B937" s="348"/>
      <c r="C937" s="350"/>
      <c r="D937" s="351"/>
      <c r="E937" s="350"/>
      <c r="F937" s="352"/>
      <c r="G937" s="353"/>
      <c r="H937" s="353"/>
      <c r="I937" s="354"/>
      <c r="J937" s="353"/>
      <c r="K937" s="371"/>
      <c r="L937" s="70">
        <f t="shared" si="15"/>
        <v>0</v>
      </c>
    </row>
    <row r="938" spans="1:12" x14ac:dyDescent="0.2">
      <c r="A938" s="363">
        <v>935</v>
      </c>
      <c r="B938" s="348"/>
      <c r="C938" s="350"/>
      <c r="D938" s="351"/>
      <c r="E938" s="350"/>
      <c r="F938" s="352"/>
      <c r="G938" s="353"/>
      <c r="H938" s="353"/>
      <c r="I938" s="354"/>
      <c r="J938" s="353"/>
      <c r="K938" s="371"/>
      <c r="L938" s="70">
        <f t="shared" si="15"/>
        <v>0</v>
      </c>
    </row>
    <row r="939" spans="1:12" x14ac:dyDescent="0.2">
      <c r="A939" s="363">
        <v>936</v>
      </c>
      <c r="B939" s="348"/>
      <c r="C939" s="350"/>
      <c r="D939" s="351"/>
      <c r="E939" s="350"/>
      <c r="F939" s="352"/>
      <c r="G939" s="353"/>
      <c r="H939" s="353"/>
      <c r="I939" s="354"/>
      <c r="J939" s="353"/>
      <c r="K939" s="371"/>
      <c r="L939" s="70">
        <f t="shared" si="15"/>
        <v>0</v>
      </c>
    </row>
    <row r="940" spans="1:12" x14ac:dyDescent="0.2">
      <c r="A940" s="363">
        <v>937</v>
      </c>
      <c r="B940" s="348"/>
      <c r="C940" s="350"/>
      <c r="D940" s="351"/>
      <c r="E940" s="350"/>
      <c r="F940" s="352"/>
      <c r="G940" s="353"/>
      <c r="H940" s="353"/>
      <c r="I940" s="354"/>
      <c r="J940" s="353"/>
      <c r="K940" s="371"/>
      <c r="L940" s="70">
        <f t="shared" si="15"/>
        <v>0</v>
      </c>
    </row>
    <row r="941" spans="1:12" x14ac:dyDescent="0.2">
      <c r="A941" s="363">
        <v>938</v>
      </c>
      <c r="B941" s="348"/>
      <c r="C941" s="350"/>
      <c r="D941" s="351"/>
      <c r="E941" s="350"/>
      <c r="F941" s="352"/>
      <c r="G941" s="353"/>
      <c r="H941" s="353"/>
      <c r="I941" s="354"/>
      <c r="J941" s="353"/>
      <c r="K941" s="371"/>
      <c r="L941" s="70">
        <f t="shared" si="15"/>
        <v>0</v>
      </c>
    </row>
    <row r="942" spans="1:12" x14ac:dyDescent="0.2">
      <c r="A942" s="363">
        <v>939</v>
      </c>
      <c r="B942" s="348"/>
      <c r="C942" s="350"/>
      <c r="D942" s="351"/>
      <c r="E942" s="350"/>
      <c r="F942" s="352"/>
      <c r="G942" s="353"/>
      <c r="H942" s="353"/>
      <c r="I942" s="354"/>
      <c r="J942" s="353"/>
      <c r="K942" s="371"/>
      <c r="L942" s="70">
        <f t="shared" si="15"/>
        <v>0</v>
      </c>
    </row>
    <row r="943" spans="1:12" x14ac:dyDescent="0.2">
      <c r="A943" s="363">
        <v>940</v>
      </c>
      <c r="B943" s="348"/>
      <c r="C943" s="350"/>
      <c r="D943" s="351"/>
      <c r="E943" s="350"/>
      <c r="F943" s="352"/>
      <c r="G943" s="353"/>
      <c r="H943" s="353"/>
      <c r="I943" s="354"/>
      <c r="J943" s="353"/>
      <c r="K943" s="371"/>
      <c r="L943" s="70">
        <f t="shared" si="15"/>
        <v>0</v>
      </c>
    </row>
    <row r="944" spans="1:12" x14ac:dyDescent="0.2">
      <c r="A944" s="363">
        <v>941</v>
      </c>
      <c r="B944" s="348"/>
      <c r="C944" s="350"/>
      <c r="D944" s="351"/>
      <c r="E944" s="350"/>
      <c r="F944" s="352"/>
      <c r="G944" s="353"/>
      <c r="H944" s="353"/>
      <c r="I944" s="354"/>
      <c r="J944" s="353"/>
      <c r="K944" s="371"/>
      <c r="L944" s="70">
        <f t="shared" si="15"/>
        <v>0</v>
      </c>
    </row>
    <row r="945" spans="1:12" x14ac:dyDescent="0.2">
      <c r="A945" s="363">
        <v>942</v>
      </c>
      <c r="B945" s="348"/>
      <c r="C945" s="350"/>
      <c r="D945" s="351"/>
      <c r="E945" s="350"/>
      <c r="F945" s="352"/>
      <c r="G945" s="353"/>
      <c r="H945" s="353"/>
      <c r="I945" s="354"/>
      <c r="J945" s="353"/>
      <c r="K945" s="371"/>
      <c r="L945" s="70">
        <f t="shared" si="15"/>
        <v>0</v>
      </c>
    </row>
    <row r="946" spans="1:12" x14ac:dyDescent="0.2">
      <c r="A946" s="363">
        <v>943</v>
      </c>
      <c r="B946" s="348"/>
      <c r="C946" s="350"/>
      <c r="D946" s="351"/>
      <c r="E946" s="350"/>
      <c r="F946" s="352"/>
      <c r="G946" s="353"/>
      <c r="H946" s="353"/>
      <c r="I946" s="354"/>
      <c r="J946" s="353"/>
      <c r="K946" s="371"/>
      <c r="L946" s="70">
        <f t="shared" si="15"/>
        <v>0</v>
      </c>
    </row>
    <row r="947" spans="1:12" x14ac:dyDescent="0.2">
      <c r="A947" s="363">
        <v>944</v>
      </c>
      <c r="B947" s="348"/>
      <c r="C947" s="350"/>
      <c r="D947" s="351"/>
      <c r="E947" s="350"/>
      <c r="F947" s="352"/>
      <c r="G947" s="353"/>
      <c r="H947" s="353"/>
      <c r="I947" s="354"/>
      <c r="J947" s="353"/>
      <c r="K947" s="371"/>
      <c r="L947" s="70">
        <f t="shared" si="15"/>
        <v>0</v>
      </c>
    </row>
    <row r="948" spans="1:12" x14ac:dyDescent="0.2">
      <c r="A948" s="363">
        <v>945</v>
      </c>
      <c r="B948" s="348"/>
      <c r="C948" s="350"/>
      <c r="D948" s="351"/>
      <c r="E948" s="350"/>
      <c r="F948" s="352"/>
      <c r="G948" s="353"/>
      <c r="H948" s="353"/>
      <c r="I948" s="354"/>
      <c r="J948" s="353"/>
      <c r="K948" s="371"/>
      <c r="L948" s="70">
        <f t="shared" si="15"/>
        <v>0</v>
      </c>
    </row>
    <row r="949" spans="1:12" x14ac:dyDescent="0.2">
      <c r="A949" s="363">
        <v>946</v>
      </c>
      <c r="B949" s="348"/>
      <c r="C949" s="350"/>
      <c r="D949" s="351"/>
      <c r="E949" s="350"/>
      <c r="F949" s="352"/>
      <c r="G949" s="353"/>
      <c r="H949" s="353"/>
      <c r="I949" s="354"/>
      <c r="J949" s="353"/>
      <c r="K949" s="371"/>
      <c r="L949" s="70">
        <f t="shared" si="15"/>
        <v>0</v>
      </c>
    </row>
    <row r="950" spans="1:12" x14ac:dyDescent="0.2">
      <c r="A950" s="363">
        <v>947</v>
      </c>
      <c r="B950" s="348"/>
      <c r="C950" s="350"/>
      <c r="D950" s="351"/>
      <c r="E950" s="350"/>
      <c r="F950" s="352"/>
      <c r="G950" s="353"/>
      <c r="H950" s="353"/>
      <c r="I950" s="354"/>
      <c r="J950" s="353"/>
      <c r="K950" s="371"/>
      <c r="L950" s="70">
        <f t="shared" si="15"/>
        <v>0</v>
      </c>
    </row>
    <row r="951" spans="1:12" x14ac:dyDescent="0.2">
      <c r="A951" s="363">
        <v>948</v>
      </c>
      <c r="B951" s="348"/>
      <c r="C951" s="350"/>
      <c r="D951" s="351"/>
      <c r="E951" s="350"/>
      <c r="F951" s="352"/>
      <c r="G951" s="353"/>
      <c r="H951" s="353"/>
      <c r="I951" s="354"/>
      <c r="J951" s="353"/>
      <c r="K951" s="371"/>
      <c r="L951" s="70">
        <f t="shared" si="15"/>
        <v>0</v>
      </c>
    </row>
    <row r="952" spans="1:12" x14ac:dyDescent="0.2">
      <c r="A952" s="363">
        <v>949</v>
      </c>
      <c r="B952" s="348"/>
      <c r="C952" s="350"/>
      <c r="D952" s="351"/>
      <c r="E952" s="350"/>
      <c r="F952" s="352"/>
      <c r="G952" s="353"/>
      <c r="H952" s="353"/>
      <c r="I952" s="354"/>
      <c r="J952" s="353"/>
      <c r="K952" s="371"/>
      <c r="L952" s="70">
        <f t="shared" si="15"/>
        <v>0</v>
      </c>
    </row>
    <row r="953" spans="1:12" x14ac:dyDescent="0.2">
      <c r="A953" s="363">
        <v>950</v>
      </c>
      <c r="B953" s="348"/>
      <c r="C953" s="350"/>
      <c r="D953" s="351"/>
      <c r="E953" s="350"/>
      <c r="F953" s="352"/>
      <c r="G953" s="353"/>
      <c r="H953" s="353"/>
      <c r="I953" s="354"/>
      <c r="J953" s="353"/>
      <c r="K953" s="371"/>
      <c r="L953" s="70">
        <f t="shared" si="15"/>
        <v>0</v>
      </c>
    </row>
    <row r="954" spans="1:12" x14ac:dyDescent="0.2">
      <c r="A954" s="363">
        <v>951</v>
      </c>
      <c r="B954" s="348"/>
      <c r="C954" s="350"/>
      <c r="D954" s="351"/>
      <c r="E954" s="350"/>
      <c r="F954" s="352"/>
      <c r="G954" s="353"/>
      <c r="H954" s="353"/>
      <c r="I954" s="354"/>
      <c r="J954" s="353"/>
      <c r="K954" s="371"/>
      <c r="L954" s="70">
        <f t="shared" si="15"/>
        <v>0</v>
      </c>
    </row>
    <row r="955" spans="1:12" x14ac:dyDescent="0.2">
      <c r="A955" s="363">
        <v>952</v>
      </c>
      <c r="B955" s="348"/>
      <c r="C955" s="350"/>
      <c r="D955" s="351"/>
      <c r="E955" s="350"/>
      <c r="F955" s="352"/>
      <c r="G955" s="353"/>
      <c r="H955" s="353"/>
      <c r="I955" s="354"/>
      <c r="J955" s="353"/>
      <c r="K955" s="371"/>
      <c r="L955" s="70">
        <f t="shared" si="15"/>
        <v>0</v>
      </c>
    </row>
    <row r="956" spans="1:12" x14ac:dyDescent="0.2">
      <c r="A956" s="363">
        <v>953</v>
      </c>
      <c r="B956" s="348"/>
      <c r="C956" s="350"/>
      <c r="D956" s="351"/>
      <c r="E956" s="350"/>
      <c r="F956" s="352"/>
      <c r="G956" s="353"/>
      <c r="H956" s="353"/>
      <c r="I956" s="354"/>
      <c r="J956" s="353"/>
      <c r="K956" s="371"/>
      <c r="L956" s="70">
        <f t="shared" si="15"/>
        <v>0</v>
      </c>
    </row>
    <row r="957" spans="1:12" x14ac:dyDescent="0.2">
      <c r="A957" s="363">
        <v>954</v>
      </c>
      <c r="B957" s="348"/>
      <c r="C957" s="350"/>
      <c r="D957" s="351"/>
      <c r="E957" s="350"/>
      <c r="F957" s="352"/>
      <c r="G957" s="353"/>
      <c r="H957" s="353"/>
      <c r="I957" s="354"/>
      <c r="J957" s="353"/>
      <c r="K957" s="371"/>
      <c r="L957" s="70">
        <f t="shared" si="15"/>
        <v>0</v>
      </c>
    </row>
    <row r="958" spans="1:12" x14ac:dyDescent="0.2">
      <c r="A958" s="363">
        <v>955</v>
      </c>
      <c r="B958" s="348"/>
      <c r="C958" s="350"/>
      <c r="D958" s="351"/>
      <c r="E958" s="350"/>
      <c r="F958" s="352"/>
      <c r="G958" s="353"/>
      <c r="H958" s="353"/>
      <c r="I958" s="354"/>
      <c r="J958" s="353"/>
      <c r="K958" s="371"/>
      <c r="L958" s="70">
        <f t="shared" si="15"/>
        <v>0</v>
      </c>
    </row>
    <row r="959" spans="1:12" x14ac:dyDescent="0.2">
      <c r="A959" s="363">
        <v>956</v>
      </c>
      <c r="B959" s="348"/>
      <c r="C959" s="350"/>
      <c r="D959" s="351"/>
      <c r="E959" s="350"/>
      <c r="F959" s="352"/>
      <c r="G959" s="353"/>
      <c r="H959" s="353"/>
      <c r="I959" s="354"/>
      <c r="J959" s="353"/>
      <c r="K959" s="371"/>
      <c r="L959" s="70">
        <f t="shared" si="15"/>
        <v>0</v>
      </c>
    </row>
    <row r="960" spans="1:12" x14ac:dyDescent="0.2">
      <c r="A960" s="363">
        <v>957</v>
      </c>
      <c r="B960" s="348"/>
      <c r="C960" s="350"/>
      <c r="D960" s="351"/>
      <c r="E960" s="350"/>
      <c r="F960" s="352"/>
      <c r="G960" s="353"/>
      <c r="H960" s="353"/>
      <c r="I960" s="354"/>
      <c r="J960" s="353"/>
      <c r="K960" s="371"/>
      <c r="L960" s="70">
        <f t="shared" si="15"/>
        <v>0</v>
      </c>
    </row>
    <row r="961" spans="1:12" x14ac:dyDescent="0.2">
      <c r="A961" s="363">
        <v>958</v>
      </c>
      <c r="B961" s="348"/>
      <c r="C961" s="350"/>
      <c r="D961" s="351"/>
      <c r="E961" s="350"/>
      <c r="F961" s="352"/>
      <c r="G961" s="353"/>
      <c r="H961" s="353"/>
      <c r="I961" s="354"/>
      <c r="J961" s="353"/>
      <c r="K961" s="371"/>
      <c r="L961" s="70">
        <f t="shared" si="15"/>
        <v>0</v>
      </c>
    </row>
    <row r="962" spans="1:12" x14ac:dyDescent="0.2">
      <c r="A962" s="363">
        <v>959</v>
      </c>
      <c r="B962" s="348"/>
      <c r="C962" s="350"/>
      <c r="D962" s="351"/>
      <c r="E962" s="350"/>
      <c r="F962" s="352"/>
      <c r="G962" s="353"/>
      <c r="H962" s="353"/>
      <c r="I962" s="354"/>
      <c r="J962" s="353"/>
      <c r="K962" s="371"/>
      <c r="L962" s="70">
        <f t="shared" si="15"/>
        <v>0</v>
      </c>
    </row>
    <row r="963" spans="1:12" x14ac:dyDescent="0.2">
      <c r="A963" s="363">
        <v>960</v>
      </c>
      <c r="B963" s="348"/>
      <c r="C963" s="350"/>
      <c r="D963" s="351"/>
      <c r="E963" s="350"/>
      <c r="F963" s="352"/>
      <c r="G963" s="353"/>
      <c r="H963" s="353"/>
      <c r="I963" s="354"/>
      <c r="J963" s="353"/>
      <c r="K963" s="371"/>
      <c r="L963" s="70">
        <f t="shared" si="15"/>
        <v>0</v>
      </c>
    </row>
    <row r="964" spans="1:12" x14ac:dyDescent="0.2">
      <c r="A964" s="363">
        <v>961</v>
      </c>
      <c r="B964" s="348"/>
      <c r="C964" s="350"/>
      <c r="D964" s="351"/>
      <c r="E964" s="350"/>
      <c r="F964" s="352"/>
      <c r="G964" s="353"/>
      <c r="H964" s="353"/>
      <c r="I964" s="354"/>
      <c r="J964" s="353"/>
      <c r="K964" s="371"/>
      <c r="L964" s="70">
        <f t="shared" si="15"/>
        <v>0</v>
      </c>
    </row>
    <row r="965" spans="1:12" x14ac:dyDescent="0.2">
      <c r="A965" s="363">
        <v>962</v>
      </c>
      <c r="B965" s="348"/>
      <c r="C965" s="350"/>
      <c r="D965" s="351"/>
      <c r="E965" s="350"/>
      <c r="F965" s="352"/>
      <c r="G965" s="353"/>
      <c r="H965" s="353"/>
      <c r="I965" s="354"/>
      <c r="J965" s="353"/>
      <c r="K965" s="371"/>
      <c r="L965" s="70">
        <f t="shared" si="15"/>
        <v>0</v>
      </c>
    </row>
    <row r="966" spans="1:12" x14ac:dyDescent="0.2">
      <c r="A966" s="363">
        <v>963</v>
      </c>
      <c r="B966" s="348"/>
      <c r="C966" s="350"/>
      <c r="D966" s="351"/>
      <c r="E966" s="350"/>
      <c r="F966" s="352"/>
      <c r="G966" s="353"/>
      <c r="H966" s="353"/>
      <c r="I966" s="354"/>
      <c r="J966" s="353"/>
      <c r="K966" s="371"/>
      <c r="L966" s="70">
        <f t="shared" si="15"/>
        <v>0</v>
      </c>
    </row>
    <row r="967" spans="1:12" x14ac:dyDescent="0.2">
      <c r="A967" s="363">
        <v>964</v>
      </c>
      <c r="B967" s="348"/>
      <c r="C967" s="350"/>
      <c r="D967" s="351"/>
      <c r="E967" s="350"/>
      <c r="F967" s="352"/>
      <c r="G967" s="353"/>
      <c r="H967" s="353"/>
      <c r="I967" s="354"/>
      <c r="J967" s="353"/>
      <c r="K967" s="371"/>
      <c r="L967" s="70">
        <f t="shared" si="15"/>
        <v>0</v>
      </c>
    </row>
    <row r="968" spans="1:12" x14ac:dyDescent="0.2">
      <c r="A968" s="363">
        <v>965</v>
      </c>
      <c r="B968" s="348"/>
      <c r="C968" s="350"/>
      <c r="D968" s="351"/>
      <c r="E968" s="350"/>
      <c r="F968" s="352"/>
      <c r="G968" s="353"/>
      <c r="H968" s="353"/>
      <c r="I968" s="354"/>
      <c r="J968" s="353"/>
      <c r="K968" s="371"/>
      <c r="L968" s="70">
        <f t="shared" ref="L968:L1010" si="16">IF(B968=0,0,MONTH(B968)-$L$1+1)</f>
        <v>0</v>
      </c>
    </row>
    <row r="969" spans="1:12" x14ac:dyDescent="0.2">
      <c r="A969" s="363">
        <v>966</v>
      </c>
      <c r="B969" s="348"/>
      <c r="C969" s="350"/>
      <c r="D969" s="351"/>
      <c r="E969" s="350"/>
      <c r="F969" s="352"/>
      <c r="G969" s="353"/>
      <c r="H969" s="353"/>
      <c r="I969" s="354"/>
      <c r="J969" s="353"/>
      <c r="K969" s="371"/>
      <c r="L969" s="70">
        <f t="shared" si="16"/>
        <v>0</v>
      </c>
    </row>
    <row r="970" spans="1:12" x14ac:dyDescent="0.2">
      <c r="A970" s="363">
        <v>967</v>
      </c>
      <c r="B970" s="348"/>
      <c r="C970" s="350"/>
      <c r="D970" s="351"/>
      <c r="E970" s="350"/>
      <c r="F970" s="352"/>
      <c r="G970" s="353"/>
      <c r="H970" s="353"/>
      <c r="I970" s="354"/>
      <c r="J970" s="353"/>
      <c r="K970" s="371"/>
      <c r="L970" s="70">
        <f t="shared" si="16"/>
        <v>0</v>
      </c>
    </row>
    <row r="971" spans="1:12" x14ac:dyDescent="0.2">
      <c r="A971" s="363">
        <v>968</v>
      </c>
      <c r="B971" s="348"/>
      <c r="C971" s="350"/>
      <c r="D971" s="351"/>
      <c r="E971" s="350"/>
      <c r="F971" s="352"/>
      <c r="G971" s="353"/>
      <c r="H971" s="353"/>
      <c r="I971" s="354"/>
      <c r="J971" s="353"/>
      <c r="K971" s="371"/>
      <c r="L971" s="70">
        <f t="shared" si="16"/>
        <v>0</v>
      </c>
    </row>
    <row r="972" spans="1:12" x14ac:dyDescent="0.2">
      <c r="A972" s="363">
        <v>969</v>
      </c>
      <c r="B972" s="348"/>
      <c r="C972" s="350"/>
      <c r="D972" s="351"/>
      <c r="E972" s="350"/>
      <c r="F972" s="352"/>
      <c r="G972" s="353"/>
      <c r="H972" s="353"/>
      <c r="I972" s="354"/>
      <c r="J972" s="353"/>
      <c r="K972" s="371"/>
      <c r="L972" s="70">
        <f t="shared" si="16"/>
        <v>0</v>
      </c>
    </row>
    <row r="973" spans="1:12" x14ac:dyDescent="0.2">
      <c r="A973" s="363">
        <v>970</v>
      </c>
      <c r="B973" s="348"/>
      <c r="C973" s="350"/>
      <c r="D973" s="351"/>
      <c r="E973" s="350"/>
      <c r="F973" s="352"/>
      <c r="G973" s="353"/>
      <c r="H973" s="353"/>
      <c r="I973" s="354"/>
      <c r="J973" s="353"/>
      <c r="K973" s="371"/>
      <c r="L973" s="70">
        <f t="shared" si="16"/>
        <v>0</v>
      </c>
    </row>
    <row r="974" spans="1:12" x14ac:dyDescent="0.2">
      <c r="A974" s="363">
        <v>971</v>
      </c>
      <c r="B974" s="348"/>
      <c r="C974" s="350"/>
      <c r="D974" s="351"/>
      <c r="E974" s="350"/>
      <c r="F974" s="352"/>
      <c r="G974" s="353"/>
      <c r="H974" s="353"/>
      <c r="I974" s="354"/>
      <c r="J974" s="353"/>
      <c r="K974" s="371"/>
      <c r="L974" s="70">
        <f t="shared" si="16"/>
        <v>0</v>
      </c>
    </row>
    <row r="975" spans="1:12" x14ac:dyDescent="0.2">
      <c r="A975" s="363">
        <v>972</v>
      </c>
      <c r="B975" s="348"/>
      <c r="C975" s="350"/>
      <c r="D975" s="351"/>
      <c r="E975" s="350"/>
      <c r="F975" s="352"/>
      <c r="G975" s="353"/>
      <c r="H975" s="353"/>
      <c r="I975" s="354"/>
      <c r="J975" s="353"/>
      <c r="K975" s="371"/>
      <c r="L975" s="70">
        <f t="shared" si="16"/>
        <v>0</v>
      </c>
    </row>
    <row r="976" spans="1:12" x14ac:dyDescent="0.2">
      <c r="A976" s="363">
        <v>973</v>
      </c>
      <c r="B976" s="348"/>
      <c r="C976" s="350"/>
      <c r="D976" s="351"/>
      <c r="E976" s="350"/>
      <c r="F976" s="352"/>
      <c r="G976" s="353"/>
      <c r="H976" s="353"/>
      <c r="I976" s="354"/>
      <c r="J976" s="353"/>
      <c r="K976" s="371"/>
      <c r="L976" s="70">
        <f t="shared" si="16"/>
        <v>0</v>
      </c>
    </row>
    <row r="977" spans="1:12" x14ac:dyDescent="0.2">
      <c r="A977" s="363">
        <v>974</v>
      </c>
      <c r="B977" s="348"/>
      <c r="C977" s="350"/>
      <c r="D977" s="351"/>
      <c r="E977" s="350"/>
      <c r="F977" s="352"/>
      <c r="G977" s="353"/>
      <c r="H977" s="353"/>
      <c r="I977" s="354"/>
      <c r="J977" s="353"/>
      <c r="K977" s="371"/>
      <c r="L977" s="70">
        <f t="shared" si="16"/>
        <v>0</v>
      </c>
    </row>
    <row r="978" spans="1:12" x14ac:dyDescent="0.2">
      <c r="A978" s="363">
        <v>975</v>
      </c>
      <c r="B978" s="348"/>
      <c r="C978" s="350"/>
      <c r="D978" s="351"/>
      <c r="E978" s="350"/>
      <c r="F978" s="352"/>
      <c r="G978" s="353"/>
      <c r="H978" s="353"/>
      <c r="I978" s="354"/>
      <c r="J978" s="353"/>
      <c r="K978" s="371"/>
      <c r="L978" s="70">
        <f t="shared" si="16"/>
        <v>0</v>
      </c>
    </row>
    <row r="979" spans="1:12" x14ac:dyDescent="0.2">
      <c r="A979" s="363">
        <v>976</v>
      </c>
      <c r="B979" s="348"/>
      <c r="C979" s="350"/>
      <c r="D979" s="351"/>
      <c r="E979" s="350"/>
      <c r="F979" s="352"/>
      <c r="G979" s="353"/>
      <c r="H979" s="353"/>
      <c r="I979" s="354"/>
      <c r="J979" s="353"/>
      <c r="K979" s="371"/>
      <c r="L979" s="70">
        <f t="shared" si="16"/>
        <v>0</v>
      </c>
    </row>
    <row r="980" spans="1:12" x14ac:dyDescent="0.2">
      <c r="A980" s="363">
        <v>977</v>
      </c>
      <c r="B980" s="348"/>
      <c r="C980" s="350"/>
      <c r="D980" s="351"/>
      <c r="E980" s="350"/>
      <c r="F980" s="352"/>
      <c r="G980" s="353"/>
      <c r="H980" s="353"/>
      <c r="I980" s="354"/>
      <c r="J980" s="353"/>
      <c r="K980" s="371"/>
      <c r="L980" s="70">
        <f t="shared" si="16"/>
        <v>0</v>
      </c>
    </row>
    <row r="981" spans="1:12" x14ac:dyDescent="0.2">
      <c r="A981" s="363">
        <v>978</v>
      </c>
      <c r="B981" s="348"/>
      <c r="C981" s="350"/>
      <c r="D981" s="351"/>
      <c r="E981" s="350"/>
      <c r="F981" s="352"/>
      <c r="G981" s="353"/>
      <c r="H981" s="353"/>
      <c r="I981" s="354"/>
      <c r="J981" s="353"/>
      <c r="K981" s="371"/>
      <c r="L981" s="70">
        <f t="shared" si="16"/>
        <v>0</v>
      </c>
    </row>
    <row r="982" spans="1:12" x14ac:dyDescent="0.2">
      <c r="A982" s="363">
        <v>979</v>
      </c>
      <c r="B982" s="348"/>
      <c r="C982" s="350"/>
      <c r="D982" s="351"/>
      <c r="E982" s="350"/>
      <c r="F982" s="352"/>
      <c r="G982" s="353"/>
      <c r="H982" s="353"/>
      <c r="I982" s="354"/>
      <c r="J982" s="353"/>
      <c r="K982" s="371"/>
      <c r="L982" s="70">
        <f t="shared" si="16"/>
        <v>0</v>
      </c>
    </row>
    <row r="983" spans="1:12" x14ac:dyDescent="0.2">
      <c r="A983" s="363">
        <v>980</v>
      </c>
      <c r="B983" s="348"/>
      <c r="C983" s="350"/>
      <c r="D983" s="351"/>
      <c r="E983" s="350"/>
      <c r="F983" s="352"/>
      <c r="G983" s="353"/>
      <c r="H983" s="353"/>
      <c r="I983" s="354"/>
      <c r="J983" s="353"/>
      <c r="K983" s="371"/>
      <c r="L983" s="70">
        <f t="shared" si="16"/>
        <v>0</v>
      </c>
    </row>
    <row r="984" spans="1:12" x14ac:dyDescent="0.2">
      <c r="A984" s="363">
        <v>981</v>
      </c>
      <c r="B984" s="348"/>
      <c r="C984" s="350"/>
      <c r="D984" s="351"/>
      <c r="E984" s="350"/>
      <c r="F984" s="352"/>
      <c r="G984" s="353"/>
      <c r="H984" s="353"/>
      <c r="I984" s="354"/>
      <c r="J984" s="353"/>
      <c r="K984" s="371"/>
      <c r="L984" s="70">
        <f t="shared" si="16"/>
        <v>0</v>
      </c>
    </row>
    <row r="985" spans="1:12" x14ac:dyDescent="0.2">
      <c r="A985" s="363">
        <v>982</v>
      </c>
      <c r="B985" s="348"/>
      <c r="C985" s="350"/>
      <c r="D985" s="351"/>
      <c r="E985" s="350"/>
      <c r="F985" s="352"/>
      <c r="G985" s="353"/>
      <c r="H985" s="353"/>
      <c r="I985" s="354"/>
      <c r="J985" s="353"/>
      <c r="K985" s="371"/>
      <c r="L985" s="70">
        <f t="shared" si="16"/>
        <v>0</v>
      </c>
    </row>
    <row r="986" spans="1:12" x14ac:dyDescent="0.2">
      <c r="A986" s="363">
        <v>983</v>
      </c>
      <c r="B986" s="348"/>
      <c r="C986" s="350"/>
      <c r="D986" s="351"/>
      <c r="E986" s="350"/>
      <c r="F986" s="352"/>
      <c r="G986" s="353"/>
      <c r="H986" s="353"/>
      <c r="I986" s="354"/>
      <c r="J986" s="353"/>
      <c r="K986" s="371"/>
      <c r="L986" s="70">
        <f t="shared" si="16"/>
        <v>0</v>
      </c>
    </row>
    <row r="987" spans="1:12" x14ac:dyDescent="0.2">
      <c r="A987" s="363">
        <v>984</v>
      </c>
      <c r="B987" s="348"/>
      <c r="C987" s="350"/>
      <c r="D987" s="351"/>
      <c r="E987" s="350"/>
      <c r="F987" s="352"/>
      <c r="G987" s="353"/>
      <c r="H987" s="353"/>
      <c r="I987" s="354"/>
      <c r="J987" s="353"/>
      <c r="K987" s="371"/>
      <c r="L987" s="70">
        <f t="shared" si="16"/>
        <v>0</v>
      </c>
    </row>
    <row r="988" spans="1:12" x14ac:dyDescent="0.2">
      <c r="A988" s="363">
        <v>985</v>
      </c>
      <c r="B988" s="348"/>
      <c r="C988" s="350"/>
      <c r="D988" s="351"/>
      <c r="E988" s="350"/>
      <c r="F988" s="352"/>
      <c r="G988" s="353"/>
      <c r="H988" s="353"/>
      <c r="I988" s="354"/>
      <c r="J988" s="353"/>
      <c r="K988" s="371"/>
      <c r="L988" s="70">
        <f t="shared" si="16"/>
        <v>0</v>
      </c>
    </row>
    <row r="989" spans="1:12" x14ac:dyDescent="0.2">
      <c r="A989" s="363">
        <v>986</v>
      </c>
      <c r="B989" s="348"/>
      <c r="C989" s="350"/>
      <c r="D989" s="351"/>
      <c r="E989" s="350"/>
      <c r="F989" s="352"/>
      <c r="G989" s="353"/>
      <c r="H989" s="353"/>
      <c r="I989" s="354"/>
      <c r="J989" s="353"/>
      <c r="K989" s="371"/>
      <c r="L989" s="70">
        <f t="shared" si="16"/>
        <v>0</v>
      </c>
    </row>
    <row r="990" spans="1:12" x14ac:dyDescent="0.2">
      <c r="A990" s="363">
        <v>987</v>
      </c>
      <c r="B990" s="348"/>
      <c r="C990" s="350"/>
      <c r="D990" s="351"/>
      <c r="E990" s="350"/>
      <c r="F990" s="352"/>
      <c r="G990" s="353"/>
      <c r="H990" s="353"/>
      <c r="I990" s="354"/>
      <c r="J990" s="353"/>
      <c r="K990" s="371"/>
      <c r="L990" s="70">
        <f t="shared" si="16"/>
        <v>0</v>
      </c>
    </row>
    <row r="991" spans="1:12" x14ac:dyDescent="0.2">
      <c r="A991" s="363">
        <v>988</v>
      </c>
      <c r="B991" s="348"/>
      <c r="C991" s="350"/>
      <c r="D991" s="351"/>
      <c r="E991" s="350"/>
      <c r="F991" s="352"/>
      <c r="G991" s="353"/>
      <c r="H991" s="353"/>
      <c r="I991" s="354"/>
      <c r="J991" s="353"/>
      <c r="K991" s="371"/>
      <c r="L991" s="70">
        <f t="shared" si="16"/>
        <v>0</v>
      </c>
    </row>
    <row r="992" spans="1:12" x14ac:dyDescent="0.2">
      <c r="A992" s="363">
        <v>989</v>
      </c>
      <c r="B992" s="348"/>
      <c r="C992" s="350"/>
      <c r="D992" s="351"/>
      <c r="E992" s="350"/>
      <c r="F992" s="352"/>
      <c r="G992" s="353"/>
      <c r="H992" s="353"/>
      <c r="I992" s="354"/>
      <c r="J992" s="353"/>
      <c r="K992" s="371"/>
      <c r="L992" s="70">
        <f t="shared" si="16"/>
        <v>0</v>
      </c>
    </row>
    <row r="993" spans="1:12" x14ac:dyDescent="0.2">
      <c r="A993" s="363">
        <v>990</v>
      </c>
      <c r="B993" s="348"/>
      <c r="C993" s="350"/>
      <c r="D993" s="351"/>
      <c r="E993" s="350"/>
      <c r="F993" s="352"/>
      <c r="G993" s="353"/>
      <c r="H993" s="353"/>
      <c r="I993" s="354"/>
      <c r="J993" s="353"/>
      <c r="K993" s="371"/>
      <c r="L993" s="70">
        <f t="shared" si="16"/>
        <v>0</v>
      </c>
    </row>
    <row r="994" spans="1:12" x14ac:dyDescent="0.2">
      <c r="A994" s="363">
        <v>991</v>
      </c>
      <c r="B994" s="348"/>
      <c r="C994" s="350"/>
      <c r="D994" s="351"/>
      <c r="E994" s="350"/>
      <c r="F994" s="352"/>
      <c r="G994" s="353"/>
      <c r="H994" s="353"/>
      <c r="I994" s="354"/>
      <c r="J994" s="353"/>
      <c r="K994" s="371"/>
      <c r="L994" s="70">
        <f t="shared" si="16"/>
        <v>0</v>
      </c>
    </row>
    <row r="995" spans="1:12" x14ac:dyDescent="0.2">
      <c r="A995" s="363">
        <v>992</v>
      </c>
      <c r="B995" s="348"/>
      <c r="C995" s="350"/>
      <c r="D995" s="351"/>
      <c r="E995" s="350"/>
      <c r="F995" s="352"/>
      <c r="G995" s="353"/>
      <c r="H995" s="353"/>
      <c r="I995" s="354"/>
      <c r="J995" s="353"/>
      <c r="K995" s="371"/>
      <c r="L995" s="70">
        <f t="shared" si="16"/>
        <v>0</v>
      </c>
    </row>
    <row r="996" spans="1:12" x14ac:dyDescent="0.2">
      <c r="A996" s="363">
        <v>993</v>
      </c>
      <c r="B996" s="348"/>
      <c r="C996" s="350"/>
      <c r="D996" s="351"/>
      <c r="E996" s="350"/>
      <c r="F996" s="352"/>
      <c r="G996" s="353"/>
      <c r="H996" s="353"/>
      <c r="I996" s="354"/>
      <c r="J996" s="353"/>
      <c r="K996" s="371"/>
      <c r="L996" s="70">
        <f t="shared" si="16"/>
        <v>0</v>
      </c>
    </row>
    <row r="997" spans="1:12" x14ac:dyDescent="0.2">
      <c r="A997" s="363">
        <v>994</v>
      </c>
      <c r="B997" s="348"/>
      <c r="C997" s="350"/>
      <c r="D997" s="351"/>
      <c r="E997" s="350"/>
      <c r="F997" s="352"/>
      <c r="G997" s="353"/>
      <c r="H997" s="353"/>
      <c r="I997" s="354"/>
      <c r="J997" s="353"/>
      <c r="K997" s="371"/>
      <c r="L997" s="70">
        <f t="shared" si="16"/>
        <v>0</v>
      </c>
    </row>
    <row r="998" spans="1:12" x14ac:dyDescent="0.2">
      <c r="A998" s="363">
        <v>995</v>
      </c>
      <c r="B998" s="348"/>
      <c r="C998" s="350"/>
      <c r="D998" s="351"/>
      <c r="E998" s="350"/>
      <c r="F998" s="352"/>
      <c r="G998" s="353"/>
      <c r="H998" s="353"/>
      <c r="I998" s="354"/>
      <c r="J998" s="353"/>
      <c r="K998" s="371"/>
      <c r="L998" s="70">
        <f t="shared" si="16"/>
        <v>0</v>
      </c>
    </row>
    <row r="999" spans="1:12" x14ac:dyDescent="0.2">
      <c r="A999" s="363">
        <v>996</v>
      </c>
      <c r="B999" s="348"/>
      <c r="C999" s="350"/>
      <c r="D999" s="351"/>
      <c r="E999" s="350"/>
      <c r="F999" s="352"/>
      <c r="G999" s="353"/>
      <c r="H999" s="353"/>
      <c r="I999" s="354"/>
      <c r="J999" s="353"/>
      <c r="K999" s="371"/>
      <c r="L999" s="70">
        <f t="shared" si="16"/>
        <v>0</v>
      </c>
    </row>
    <row r="1000" spans="1:12" x14ac:dyDescent="0.2">
      <c r="A1000" s="363">
        <v>997</v>
      </c>
      <c r="B1000" s="348"/>
      <c r="C1000" s="350"/>
      <c r="D1000" s="351"/>
      <c r="E1000" s="350"/>
      <c r="F1000" s="352"/>
      <c r="G1000" s="353"/>
      <c r="H1000" s="353"/>
      <c r="I1000" s="354"/>
      <c r="J1000" s="353"/>
      <c r="K1000" s="371"/>
      <c r="L1000" s="70">
        <f t="shared" si="16"/>
        <v>0</v>
      </c>
    </row>
    <row r="1001" spans="1:12" x14ac:dyDescent="0.2">
      <c r="A1001" s="363">
        <v>998</v>
      </c>
      <c r="B1001" s="348"/>
      <c r="C1001" s="350"/>
      <c r="D1001" s="351"/>
      <c r="E1001" s="350"/>
      <c r="F1001" s="352"/>
      <c r="G1001" s="353"/>
      <c r="H1001" s="353"/>
      <c r="I1001" s="354"/>
      <c r="J1001" s="353"/>
      <c r="K1001" s="371"/>
      <c r="L1001" s="70">
        <f t="shared" si="16"/>
        <v>0</v>
      </c>
    </row>
    <row r="1002" spans="1:12" x14ac:dyDescent="0.2">
      <c r="A1002" s="363">
        <v>999</v>
      </c>
      <c r="B1002" s="348"/>
      <c r="C1002" s="350"/>
      <c r="D1002" s="351"/>
      <c r="E1002" s="350"/>
      <c r="F1002" s="352"/>
      <c r="G1002" s="353"/>
      <c r="H1002" s="353"/>
      <c r="I1002" s="354"/>
      <c r="J1002" s="353"/>
      <c r="K1002" s="371"/>
      <c r="L1002" s="70">
        <f t="shared" si="16"/>
        <v>0</v>
      </c>
    </row>
    <row r="1003" spans="1:12" x14ac:dyDescent="0.2">
      <c r="A1003" s="363">
        <v>1000</v>
      </c>
      <c r="B1003" s="348"/>
      <c r="C1003" s="350"/>
      <c r="D1003" s="351"/>
      <c r="E1003" s="350"/>
      <c r="F1003" s="352"/>
      <c r="G1003" s="353"/>
      <c r="H1003" s="353"/>
      <c r="I1003" s="354"/>
      <c r="J1003" s="353"/>
      <c r="K1003" s="371"/>
      <c r="L1003" s="70">
        <f t="shared" si="16"/>
        <v>0</v>
      </c>
    </row>
    <row r="1004" spans="1:12" x14ac:dyDescent="0.2">
      <c r="A1004" s="363">
        <v>1001</v>
      </c>
      <c r="B1004" s="348"/>
      <c r="C1004" s="350"/>
      <c r="D1004" s="351"/>
      <c r="E1004" s="350"/>
      <c r="F1004" s="352"/>
      <c r="G1004" s="353"/>
      <c r="H1004" s="353"/>
      <c r="I1004" s="354"/>
      <c r="J1004" s="353"/>
      <c r="K1004" s="371"/>
      <c r="L1004" s="70">
        <f t="shared" si="16"/>
        <v>0</v>
      </c>
    </row>
    <row r="1005" spans="1:12" x14ac:dyDescent="0.2">
      <c r="A1005" s="363">
        <v>1002</v>
      </c>
      <c r="B1005" s="348"/>
      <c r="C1005" s="350"/>
      <c r="D1005" s="351"/>
      <c r="E1005" s="350"/>
      <c r="F1005" s="352"/>
      <c r="G1005" s="353"/>
      <c r="H1005" s="353"/>
      <c r="I1005" s="354"/>
      <c r="J1005" s="353"/>
      <c r="K1005" s="371"/>
      <c r="L1005" s="70">
        <f t="shared" si="16"/>
        <v>0</v>
      </c>
    </row>
    <row r="1006" spans="1:12" x14ac:dyDescent="0.2">
      <c r="A1006" s="363">
        <v>1003</v>
      </c>
      <c r="B1006" s="348"/>
      <c r="C1006" s="350"/>
      <c r="D1006" s="351"/>
      <c r="E1006" s="350"/>
      <c r="F1006" s="352"/>
      <c r="G1006" s="353"/>
      <c r="H1006" s="353"/>
      <c r="I1006" s="354"/>
      <c r="J1006" s="353"/>
      <c r="K1006" s="371"/>
      <c r="L1006" s="70">
        <f t="shared" si="16"/>
        <v>0</v>
      </c>
    </row>
    <row r="1007" spans="1:12" x14ac:dyDescent="0.2">
      <c r="A1007" s="363">
        <v>1004</v>
      </c>
      <c r="B1007" s="348"/>
      <c r="C1007" s="350"/>
      <c r="D1007" s="351"/>
      <c r="E1007" s="350"/>
      <c r="F1007" s="352"/>
      <c r="G1007" s="353"/>
      <c r="H1007" s="353"/>
      <c r="I1007" s="354"/>
      <c r="J1007" s="353"/>
      <c r="K1007" s="371"/>
      <c r="L1007" s="70">
        <f t="shared" si="16"/>
        <v>0</v>
      </c>
    </row>
    <row r="1008" spans="1:12" x14ac:dyDescent="0.2">
      <c r="A1008" s="363">
        <v>1005</v>
      </c>
      <c r="B1008" s="348"/>
      <c r="C1008" s="350"/>
      <c r="D1008" s="351"/>
      <c r="E1008" s="350"/>
      <c r="F1008" s="352"/>
      <c r="G1008" s="353"/>
      <c r="H1008" s="353"/>
      <c r="I1008" s="354"/>
      <c r="J1008" s="353"/>
      <c r="K1008" s="371"/>
      <c r="L1008" s="70">
        <f t="shared" si="16"/>
        <v>0</v>
      </c>
    </row>
    <row r="1009" spans="1:12" x14ac:dyDescent="0.2">
      <c r="A1009" s="363">
        <v>1006</v>
      </c>
      <c r="B1009" s="348"/>
      <c r="C1009" s="350"/>
      <c r="D1009" s="351"/>
      <c r="E1009" s="350"/>
      <c r="F1009" s="352"/>
      <c r="G1009" s="353"/>
      <c r="H1009" s="353"/>
      <c r="I1009" s="354"/>
      <c r="J1009" s="353"/>
      <c r="K1009" s="371"/>
      <c r="L1009" s="70">
        <f t="shared" si="16"/>
        <v>0</v>
      </c>
    </row>
    <row r="1010" spans="1:12" x14ac:dyDescent="0.2">
      <c r="A1010" s="363">
        <v>1007</v>
      </c>
      <c r="B1010" s="348"/>
      <c r="C1010" s="350"/>
      <c r="D1010" s="351"/>
      <c r="E1010" s="350"/>
      <c r="F1010" s="352"/>
      <c r="G1010" s="353"/>
      <c r="H1010" s="353"/>
      <c r="I1010" s="354"/>
      <c r="J1010" s="353"/>
      <c r="K1010" s="371"/>
      <c r="L1010" s="70">
        <f t="shared" si="16"/>
        <v>0</v>
      </c>
    </row>
    <row r="1011" spans="1:12" x14ac:dyDescent="0.2">
      <c r="A1011" s="363">
        <v>1008</v>
      </c>
      <c r="B1011" s="348"/>
      <c r="C1011" s="350"/>
      <c r="D1011" s="351"/>
      <c r="E1011" s="350"/>
      <c r="F1011" s="352"/>
      <c r="G1011" s="353"/>
      <c r="H1011" s="353"/>
      <c r="I1011" s="354"/>
      <c r="J1011" s="353"/>
      <c r="K1011" s="371"/>
      <c r="L1011" s="70">
        <f>IF(B1011=0,0,MONTH(B1011)-$L$1+1)</f>
        <v>0</v>
      </c>
    </row>
    <row r="1012" spans="1:12" x14ac:dyDescent="0.2">
      <c r="B1012" s="93"/>
      <c r="C1012" s="94"/>
      <c r="D1012" s="95"/>
      <c r="E1012" s="94"/>
      <c r="F1012" s="96"/>
      <c r="G1012" s="313"/>
      <c r="H1012" s="313"/>
      <c r="I1012" s="314"/>
      <c r="J1012" s="313"/>
      <c r="K1012" s="93"/>
    </row>
    <row r="1013" spans="1:12" x14ac:dyDescent="0.2">
      <c r="B1013" s="93"/>
      <c r="C1013" s="94"/>
      <c r="D1013" s="95"/>
      <c r="E1013" s="94"/>
      <c r="F1013" s="96"/>
      <c r="G1013" s="313"/>
      <c r="H1013" s="313"/>
      <c r="I1013" s="314"/>
      <c r="J1013" s="313"/>
      <c r="K1013" s="93"/>
    </row>
    <row r="1014" spans="1:12" x14ac:dyDescent="0.2">
      <c r="B1014" s="93"/>
      <c r="C1014" s="94"/>
      <c r="D1014" s="95"/>
      <c r="E1014" s="94"/>
      <c r="F1014" s="96"/>
      <c r="G1014" s="313"/>
      <c r="H1014" s="313"/>
      <c r="I1014" s="314"/>
      <c r="J1014" s="313"/>
      <c r="K1014" s="93"/>
    </row>
    <row r="1015" spans="1:12" x14ac:dyDescent="0.2">
      <c r="B1015" s="93"/>
      <c r="C1015" s="94"/>
      <c r="D1015" s="95"/>
      <c r="E1015" s="94"/>
      <c r="F1015" s="96"/>
      <c r="G1015" s="313"/>
      <c r="H1015" s="313"/>
      <c r="I1015" s="314"/>
      <c r="J1015" s="313"/>
      <c r="K1015" s="93"/>
    </row>
    <row r="1016" spans="1:12" x14ac:dyDescent="0.2">
      <c r="B1016" s="93"/>
      <c r="C1016" s="94"/>
      <c r="D1016" s="95"/>
      <c r="E1016" s="94"/>
      <c r="F1016" s="96"/>
      <c r="G1016" s="313"/>
      <c r="H1016" s="313"/>
      <c r="I1016" s="314"/>
      <c r="J1016" s="313"/>
      <c r="K1016" s="93"/>
    </row>
    <row r="1017" spans="1:12" x14ac:dyDescent="0.2">
      <c r="B1017" s="93"/>
      <c r="C1017" s="94"/>
      <c r="D1017" s="95"/>
      <c r="E1017" s="94"/>
      <c r="F1017" s="96"/>
      <c r="G1017" s="313"/>
      <c r="H1017" s="313"/>
      <c r="I1017" s="314"/>
      <c r="J1017" s="313"/>
      <c r="K1017" s="93"/>
    </row>
    <row r="1018" spans="1:12" x14ac:dyDescent="0.2">
      <c r="B1018" s="93"/>
      <c r="C1018" s="94"/>
      <c r="D1018" s="95"/>
      <c r="E1018" s="94"/>
      <c r="F1018" s="96"/>
      <c r="G1018" s="313"/>
      <c r="H1018" s="313"/>
      <c r="I1018" s="314"/>
      <c r="J1018" s="313"/>
      <c r="K1018" s="93"/>
    </row>
    <row r="1019" spans="1:12" x14ac:dyDescent="0.2">
      <c r="B1019" s="93"/>
      <c r="C1019" s="94"/>
      <c r="D1019" s="95"/>
      <c r="E1019" s="94"/>
      <c r="F1019" s="96"/>
      <c r="G1019" s="313"/>
      <c r="H1019" s="313"/>
      <c r="I1019" s="314"/>
      <c r="J1019" s="313"/>
      <c r="K1019" s="93"/>
    </row>
    <row r="1020" spans="1:12" x14ac:dyDescent="0.2">
      <c r="B1020" s="93"/>
      <c r="C1020" s="94"/>
      <c r="D1020" s="95"/>
      <c r="E1020" s="94"/>
      <c r="F1020" s="96"/>
      <c r="G1020" s="313"/>
      <c r="H1020" s="313"/>
      <c r="I1020" s="314"/>
      <c r="J1020" s="313"/>
      <c r="K1020" s="93"/>
    </row>
  </sheetData>
  <sheetProtection formatColumns="0" formatRows="0" insertColumns="0" insertRows="0" deleteRows="0" autoFilter="0"/>
  <autoFilter ref="A3:K1011">
    <filterColumn colId="4">
      <filters blank="1">
        <filter val="DARF pago ref. A taxa de custas judiciais do processo de Alexandre Pereira"/>
        <filter val="Pagamento de deposito judicial de Alexandre Pereira"/>
      </filters>
    </filterColumn>
  </autoFilter>
  <mergeCells count="2">
    <mergeCell ref="A1:K1"/>
    <mergeCell ref="A2:K2"/>
  </mergeCells>
  <dataValidations count="2">
    <dataValidation type="list" allowBlank="1" showInputMessage="1" showErrorMessage="1" sqref="C50:C1011 C28 C23 C25:C26 C30:C31 C33:C34 C36 C38:C47 C4:C21">
      <formula1>Reserva</formula1>
    </dataValidation>
    <dataValidation type="list" allowBlank="1" showInputMessage="1" showErrorMessage="1" sqref="C22 C24 C27 C35 C29 C32 C37 C48:C49">
      <formula1>Categorias</formula1>
    </dataValidation>
  </dataValidations>
  <printOptions horizontalCentered="1"/>
  <pageMargins left="0.59055118110236227" right="0.59055118110236227" top="0.59055118110236227" bottom="0.59055118110236227" header="0" footer="0"/>
  <pageSetup paperSize="9" scale="64" fitToHeight="0" pageOrder="overThenDown" orientation="landscape" r:id="rId1"/>
  <headerFooter>
    <oddFooter>Página &amp;P de &amp;N</oddFooter>
  </headerFooter>
  <colBreaks count="1" manualBreakCount="1">
    <brk id="5"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2">
    <tabColor theme="0" tint="-0.249977111117893"/>
  </sheetPr>
  <dimension ref="A1:A11"/>
  <sheetViews>
    <sheetView showGridLines="0" zoomScaleSheetLayoutView="100" workbookViewId="0">
      <selection sqref="A1:A10"/>
    </sheetView>
  </sheetViews>
  <sheetFormatPr defaultRowHeight="12.75" x14ac:dyDescent="0.2"/>
  <cols>
    <col min="1" max="1" width="135.28515625" customWidth="1"/>
  </cols>
  <sheetData>
    <row r="1" spans="1:1" s="1" customFormat="1" ht="18" x14ac:dyDescent="0.2">
      <c r="A1" s="37" t="s">
        <v>2970</v>
      </c>
    </row>
    <row r="2" spans="1:1" s="1" customFormat="1" ht="39" customHeight="1" x14ac:dyDescent="0.2">
      <c r="A2" s="3"/>
    </row>
    <row r="3" spans="1:1" s="1" customFormat="1" ht="28.5" x14ac:dyDescent="0.2">
      <c r="A3" s="286" t="str">
        <f>"Declaro, para todos os fins, que são verídicas todas as informações contidas neste relatório do "&amp;Capa!A1</f>
        <v>Declaro, para todos os fins, que são verídicas todas as informações contidas neste relatório do Contrato de Gestão nº. 008/2021 celebrado entre a Secretaria de Justiça e Segurança Pública do Estado de Minas Gerais - SEJUSP e o Instituto Elo</v>
      </c>
    </row>
    <row r="4" spans="1:1" s="1" customFormat="1" ht="71.25" customHeight="1" x14ac:dyDescent="0.2">
      <c r="A4" s="49" t="s">
        <v>2971</v>
      </c>
    </row>
    <row r="5" spans="1:1" s="1" customFormat="1" ht="14.25" x14ac:dyDescent="0.2">
      <c r="A5" s="438" t="s">
        <v>2972</v>
      </c>
    </row>
    <row r="6" spans="1:1" s="1" customFormat="1" ht="14.25" x14ac:dyDescent="0.2">
      <c r="A6" s="438" t="s">
        <v>2973</v>
      </c>
    </row>
    <row r="7" spans="1:1" s="1" customFormat="1" ht="14.25" x14ac:dyDescent="0.2">
      <c r="A7" s="285"/>
    </row>
    <row r="8" spans="1:1" s="1" customFormat="1" ht="14.25" x14ac:dyDescent="0.2">
      <c r="A8" s="49" t="s">
        <v>2974</v>
      </c>
    </row>
    <row r="9" spans="1:1" s="1" customFormat="1" ht="48.75" customHeight="1" x14ac:dyDescent="0.2">
      <c r="A9" s="5"/>
    </row>
    <row r="10" spans="1:1" s="1" customFormat="1" x14ac:dyDescent="0.2">
      <c r="A10" s="6"/>
    </row>
    <row r="11" spans="1:1" s="1" customFormat="1" ht="9.75" customHeight="1" x14ac:dyDescent="0.2">
      <c r="A11" s="6"/>
    </row>
  </sheetData>
  <sheetProtection formatCells="0" formatRows="0"/>
  <pageMargins left="0.511811024" right="0.511811024" top="0.78740157499999996" bottom="0.78740157499999996" header="0.31496062000000002" footer="0.31496062000000002"/>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3">
    <tabColor theme="1" tint="4.9989318521683403E-2"/>
    <pageSetUpPr fitToPage="1"/>
  </sheetPr>
  <dimension ref="A1:S85"/>
  <sheetViews>
    <sheetView zoomScaleSheetLayoutView="100" workbookViewId="0"/>
  </sheetViews>
  <sheetFormatPr defaultColWidth="9.140625" defaultRowHeight="12.75" x14ac:dyDescent="0.2"/>
  <cols>
    <col min="1" max="1" width="47.85546875" style="197" customWidth="1"/>
    <col min="2" max="2" width="26.28515625" style="197" customWidth="1"/>
    <col min="3" max="3" width="29.5703125" style="197" customWidth="1"/>
    <col min="4" max="4" width="31.42578125" style="197" customWidth="1"/>
    <col min="5" max="6" width="31" style="197" customWidth="1"/>
    <col min="7" max="7" width="3.85546875" style="197" customWidth="1"/>
    <col min="8" max="8" width="10.140625" style="197" customWidth="1"/>
    <col min="9" max="9" width="15.140625" style="197" customWidth="1"/>
    <col min="10" max="10" width="2.7109375" style="197" customWidth="1"/>
    <col min="11" max="11" width="9.140625" style="197"/>
    <col min="12" max="14" width="13.28515625" style="197" customWidth="1"/>
    <col min="15" max="15" width="0.7109375" style="197" customWidth="1"/>
    <col min="16" max="16" width="10.28515625" style="197" bestFit="1" customWidth="1"/>
    <col min="17" max="17" width="13.28515625" style="197" customWidth="1"/>
    <col min="18" max="18" width="5.85546875" style="197" customWidth="1"/>
    <col min="19" max="19" width="9.140625" style="197"/>
    <col min="20" max="22" width="13.28515625" style="197" customWidth="1"/>
    <col min="23" max="23" width="1.85546875" style="197" customWidth="1"/>
    <col min="24" max="24" width="9.140625" style="197"/>
    <col min="25" max="25" width="13.28515625" style="197" customWidth="1"/>
    <col min="26" max="16384" width="9.140625" style="197"/>
  </cols>
  <sheetData>
    <row r="1" spans="1:19" s="196" customFormat="1" ht="35.25" customHeight="1" x14ac:dyDescent="0.2">
      <c r="A1" s="191" t="s">
        <v>85</v>
      </c>
      <c r="B1" s="191" t="s">
        <v>93</v>
      </c>
      <c r="C1" s="191" t="s">
        <v>96</v>
      </c>
      <c r="D1" s="191" t="s">
        <v>107</v>
      </c>
      <c r="E1" s="191" t="s">
        <v>109</v>
      </c>
      <c r="F1" s="191" t="s">
        <v>76</v>
      </c>
      <c r="H1" s="197"/>
      <c r="I1" s="197"/>
      <c r="K1" s="197"/>
      <c r="L1" s="197"/>
      <c r="M1" s="197"/>
      <c r="N1" s="197"/>
      <c r="O1" s="197"/>
      <c r="P1" s="197"/>
      <c r="Q1" s="197"/>
      <c r="R1" s="197"/>
      <c r="S1" s="197"/>
    </row>
    <row r="2" spans="1:19" ht="42.75" x14ac:dyDescent="0.2">
      <c r="A2" s="192" t="s">
        <v>87</v>
      </c>
      <c r="B2" s="198"/>
      <c r="C2" s="192" t="s">
        <v>98</v>
      </c>
      <c r="D2" s="193" t="s">
        <v>214</v>
      </c>
      <c r="E2" s="192" t="s">
        <v>373</v>
      </c>
      <c r="F2" s="192" t="s">
        <v>77</v>
      </c>
    </row>
    <row r="3" spans="1:19" ht="28.5" x14ac:dyDescent="0.2">
      <c r="A3" s="192" t="s">
        <v>89</v>
      </c>
      <c r="B3" s="198"/>
      <c r="C3" s="193" t="s">
        <v>149</v>
      </c>
      <c r="D3" s="193" t="s">
        <v>216</v>
      </c>
      <c r="E3" s="192" t="s">
        <v>375</v>
      </c>
      <c r="F3" s="192" t="s">
        <v>78</v>
      </c>
    </row>
    <row r="4" spans="1:19" ht="14.25" x14ac:dyDescent="0.2">
      <c r="A4" s="192" t="s">
        <v>91</v>
      </c>
      <c r="B4" s="198"/>
      <c r="C4" s="193" t="s">
        <v>151</v>
      </c>
      <c r="D4" s="193" t="s">
        <v>218</v>
      </c>
      <c r="E4" s="192" t="s">
        <v>377</v>
      </c>
    </row>
    <row r="5" spans="1:19" ht="28.5" customHeight="1" x14ac:dyDescent="0.2">
      <c r="A5" s="198"/>
      <c r="C5" s="193" t="s">
        <v>153</v>
      </c>
      <c r="D5" s="193" t="s">
        <v>220</v>
      </c>
      <c r="E5" s="192" t="s">
        <v>379</v>
      </c>
      <c r="F5" s="275"/>
    </row>
    <row r="6" spans="1:19" ht="42.75" x14ac:dyDescent="0.2">
      <c r="A6" s="198"/>
      <c r="B6" s="198"/>
      <c r="C6" s="193" t="s">
        <v>155</v>
      </c>
      <c r="D6" s="193" t="s">
        <v>222</v>
      </c>
      <c r="E6" s="192" t="s">
        <v>381</v>
      </c>
      <c r="F6" s="275"/>
    </row>
    <row r="7" spans="1:19" ht="14.25" x14ac:dyDescent="0.2">
      <c r="A7" s="198"/>
      <c r="B7" s="198"/>
      <c r="C7" s="193" t="s">
        <v>157</v>
      </c>
      <c r="D7" s="193" t="s">
        <v>224</v>
      </c>
      <c r="E7" s="192" t="s">
        <v>383</v>
      </c>
      <c r="F7" s="275"/>
    </row>
    <row r="8" spans="1:19" ht="14.25" x14ac:dyDescent="0.2">
      <c r="A8" s="198"/>
      <c r="B8" s="198"/>
      <c r="C8" s="193" t="s">
        <v>159</v>
      </c>
      <c r="D8" s="193" t="s">
        <v>226</v>
      </c>
      <c r="E8" s="192" t="s">
        <v>385</v>
      </c>
      <c r="F8" s="275"/>
    </row>
    <row r="9" spans="1:19" ht="14.25" x14ac:dyDescent="0.2">
      <c r="A9" s="198"/>
      <c r="B9" s="198"/>
      <c r="C9" s="193" t="s">
        <v>161</v>
      </c>
      <c r="D9" s="193" t="s">
        <v>228</v>
      </c>
      <c r="E9" s="192" t="s">
        <v>387</v>
      </c>
      <c r="F9" s="275"/>
    </row>
    <row r="10" spans="1:19" ht="28.5" x14ac:dyDescent="0.2">
      <c r="A10" s="198"/>
      <c r="B10" s="198"/>
      <c r="C10" s="193" t="s">
        <v>163</v>
      </c>
      <c r="D10" s="193" t="s">
        <v>230</v>
      </c>
      <c r="E10" s="192" t="s">
        <v>389</v>
      </c>
      <c r="F10" s="275"/>
    </row>
    <row r="11" spans="1:19" ht="42.75" x14ac:dyDescent="0.2">
      <c r="A11" s="198"/>
      <c r="B11" s="198"/>
      <c r="C11" s="192" t="s">
        <v>166</v>
      </c>
      <c r="D11" s="193" t="s">
        <v>232</v>
      </c>
      <c r="E11" s="192" t="s">
        <v>391</v>
      </c>
      <c r="F11" s="275"/>
    </row>
    <row r="12" spans="1:19" ht="28.5" x14ac:dyDescent="0.2">
      <c r="A12" s="198"/>
      <c r="B12" s="198"/>
      <c r="C12" s="192" t="s">
        <v>168</v>
      </c>
      <c r="D12" s="193" t="s">
        <v>234</v>
      </c>
      <c r="E12" s="192" t="s">
        <v>393</v>
      </c>
      <c r="F12" s="275"/>
    </row>
    <row r="13" spans="1:19" ht="14.25" x14ac:dyDescent="0.2">
      <c r="A13" s="198"/>
      <c r="B13" s="198"/>
      <c r="C13" s="192" t="s">
        <v>171</v>
      </c>
      <c r="D13" s="193" t="s">
        <v>236</v>
      </c>
      <c r="E13" s="192" t="s">
        <v>395</v>
      </c>
      <c r="F13" s="275"/>
    </row>
    <row r="14" spans="1:19" ht="28.5" x14ac:dyDescent="0.2">
      <c r="A14" s="198"/>
      <c r="B14" s="198"/>
      <c r="C14" s="192" t="s">
        <v>173</v>
      </c>
      <c r="D14" s="193" t="s">
        <v>238</v>
      </c>
      <c r="E14" s="192" t="s">
        <v>397</v>
      </c>
      <c r="F14" s="275"/>
    </row>
    <row r="15" spans="1:19" ht="28.5" x14ac:dyDescent="0.2">
      <c r="A15" s="198"/>
      <c r="B15" s="198"/>
      <c r="C15" s="192" t="s">
        <v>175</v>
      </c>
      <c r="D15" s="193" t="s">
        <v>240</v>
      </c>
      <c r="E15" s="192" t="s">
        <v>399</v>
      </c>
      <c r="F15" s="275"/>
    </row>
    <row r="16" spans="1:19" ht="28.5" x14ac:dyDescent="0.2">
      <c r="A16" s="198"/>
      <c r="B16" s="198"/>
      <c r="C16" s="192" t="s">
        <v>177</v>
      </c>
      <c r="D16" s="193" t="s">
        <v>242</v>
      </c>
      <c r="E16" s="192" t="s">
        <v>401</v>
      </c>
      <c r="F16" s="198"/>
    </row>
    <row r="17" spans="1:6" ht="28.5" x14ac:dyDescent="0.2">
      <c r="A17" s="198"/>
      <c r="B17" s="198"/>
      <c r="C17" s="192" t="s">
        <v>179</v>
      </c>
      <c r="D17" s="194" t="s">
        <v>244</v>
      </c>
      <c r="E17" s="198"/>
      <c r="F17" s="198"/>
    </row>
    <row r="18" spans="1:6" ht="14.25" x14ac:dyDescent="0.2">
      <c r="A18" s="198"/>
      <c r="B18" s="198"/>
      <c r="C18" s="192" t="s">
        <v>181</v>
      </c>
      <c r="D18" s="193" t="s">
        <v>246</v>
      </c>
      <c r="E18" s="198"/>
      <c r="F18" s="198"/>
    </row>
    <row r="19" spans="1:6" ht="28.5" x14ac:dyDescent="0.2">
      <c r="A19" s="198"/>
      <c r="B19" s="198"/>
      <c r="C19" s="192" t="s">
        <v>183</v>
      </c>
      <c r="D19" s="193" t="s">
        <v>248</v>
      </c>
      <c r="E19" s="198"/>
      <c r="F19" s="198"/>
    </row>
    <row r="20" spans="1:6" ht="28.5" x14ac:dyDescent="0.2">
      <c r="A20" s="198"/>
      <c r="B20" s="198"/>
      <c r="C20" s="192" t="s">
        <v>185</v>
      </c>
      <c r="D20" s="193" t="s">
        <v>250</v>
      </c>
      <c r="E20" s="198"/>
      <c r="F20" s="198"/>
    </row>
    <row r="21" spans="1:6" ht="28.5" x14ac:dyDescent="0.2">
      <c r="A21" s="198"/>
      <c r="B21" s="198"/>
      <c r="C21" s="192" t="s">
        <v>187</v>
      </c>
      <c r="D21" s="194" t="s">
        <v>252</v>
      </c>
      <c r="E21" s="198"/>
      <c r="F21" s="198"/>
    </row>
    <row r="22" spans="1:6" ht="42.75" x14ac:dyDescent="0.2">
      <c r="A22" s="198"/>
      <c r="B22" s="198"/>
      <c r="C22" s="192" t="s">
        <v>189</v>
      </c>
      <c r="D22" s="194" t="s">
        <v>254</v>
      </c>
      <c r="E22" s="198"/>
      <c r="F22" s="198"/>
    </row>
    <row r="23" spans="1:6" ht="28.5" x14ac:dyDescent="0.2">
      <c r="A23" s="198"/>
      <c r="B23" s="198"/>
      <c r="C23" s="192" t="s">
        <v>191</v>
      </c>
      <c r="D23" s="194" t="s">
        <v>256</v>
      </c>
      <c r="E23" s="198"/>
      <c r="F23" s="198"/>
    </row>
    <row r="24" spans="1:6" ht="28.5" x14ac:dyDescent="0.2">
      <c r="A24" s="198"/>
      <c r="B24" s="198"/>
      <c r="C24" s="192" t="s">
        <v>193</v>
      </c>
      <c r="D24" s="194" t="s">
        <v>258</v>
      </c>
      <c r="E24" s="198"/>
      <c r="F24" s="198"/>
    </row>
    <row r="25" spans="1:6" ht="28.5" x14ac:dyDescent="0.2">
      <c r="A25" s="198"/>
      <c r="B25" s="198"/>
      <c r="C25" s="192" t="s">
        <v>196</v>
      </c>
      <c r="D25" s="194" t="s">
        <v>260</v>
      </c>
      <c r="E25" s="198"/>
      <c r="F25" s="198"/>
    </row>
    <row r="26" spans="1:6" ht="28.5" x14ac:dyDescent="0.2">
      <c r="A26" s="198"/>
      <c r="B26" s="198"/>
      <c r="C26" s="192" t="s">
        <v>198</v>
      </c>
      <c r="D26" s="194" t="s">
        <v>262</v>
      </c>
      <c r="E26" s="198"/>
      <c r="F26" s="198"/>
    </row>
    <row r="27" spans="1:6" ht="14.25" x14ac:dyDescent="0.2">
      <c r="A27" s="198"/>
      <c r="B27" s="198"/>
      <c r="C27" s="192" t="s">
        <v>200</v>
      </c>
      <c r="D27" s="194" t="s">
        <v>264</v>
      </c>
      <c r="E27" s="198"/>
      <c r="F27" s="198"/>
    </row>
    <row r="28" spans="1:6" ht="28.5" x14ac:dyDescent="0.2">
      <c r="A28" s="198"/>
      <c r="B28" s="198"/>
      <c r="C28" s="192" t="s">
        <v>202</v>
      </c>
      <c r="D28" s="194" t="s">
        <v>266</v>
      </c>
      <c r="E28" s="198"/>
      <c r="F28" s="198"/>
    </row>
    <row r="29" spans="1:6" ht="28.5" x14ac:dyDescent="0.2">
      <c r="A29" s="198"/>
      <c r="B29" s="198"/>
      <c r="C29" s="192" t="s">
        <v>204</v>
      </c>
      <c r="D29" s="194" t="s">
        <v>268</v>
      </c>
      <c r="E29" s="198"/>
      <c r="F29" s="198"/>
    </row>
    <row r="30" spans="1:6" ht="14.25" x14ac:dyDescent="0.2">
      <c r="A30" s="198"/>
      <c r="B30" s="198"/>
      <c r="C30" s="192" t="s">
        <v>206</v>
      </c>
      <c r="D30" s="194" t="s">
        <v>270</v>
      </c>
      <c r="E30" s="198"/>
      <c r="F30" s="198"/>
    </row>
    <row r="31" spans="1:6" ht="14.25" x14ac:dyDescent="0.2">
      <c r="A31" s="198"/>
      <c r="B31" s="198"/>
      <c r="C31" s="192" t="s">
        <v>208</v>
      </c>
      <c r="D31" s="194" t="s">
        <v>272</v>
      </c>
      <c r="E31" s="198"/>
      <c r="F31" s="198"/>
    </row>
    <row r="32" spans="1:6" ht="14.25" x14ac:dyDescent="0.2">
      <c r="A32" s="198"/>
      <c r="B32" s="198"/>
      <c r="C32" s="192" t="s">
        <v>210</v>
      </c>
      <c r="D32" s="194" t="s">
        <v>274</v>
      </c>
      <c r="E32" s="198"/>
      <c r="F32" s="198"/>
    </row>
    <row r="33" spans="1:6" ht="14.25" x14ac:dyDescent="0.2">
      <c r="A33" s="198"/>
      <c r="B33" s="198"/>
      <c r="C33" s="198"/>
      <c r="D33" s="194" t="s">
        <v>276</v>
      </c>
      <c r="E33" s="198"/>
      <c r="F33" s="198"/>
    </row>
    <row r="34" spans="1:6" ht="14.25" x14ac:dyDescent="0.2">
      <c r="A34" s="198"/>
      <c r="B34" s="198"/>
      <c r="C34" s="198"/>
      <c r="D34" s="194" t="s">
        <v>278</v>
      </c>
      <c r="E34" s="198"/>
      <c r="F34" s="198"/>
    </row>
    <row r="35" spans="1:6" ht="14.25" x14ac:dyDescent="0.2">
      <c r="A35" s="198"/>
      <c r="B35" s="198"/>
      <c r="C35" s="198"/>
      <c r="D35" s="194" t="s">
        <v>280</v>
      </c>
      <c r="E35" s="198"/>
      <c r="F35" s="198"/>
    </row>
    <row r="36" spans="1:6" ht="28.5" x14ac:dyDescent="0.2">
      <c r="A36" s="198"/>
      <c r="B36" s="198"/>
      <c r="C36" s="198"/>
      <c r="D36" s="194" t="s">
        <v>282</v>
      </c>
      <c r="E36" s="198"/>
      <c r="F36" s="198"/>
    </row>
    <row r="37" spans="1:6" ht="14.25" x14ac:dyDescent="0.2">
      <c r="A37" s="198"/>
      <c r="B37" s="198"/>
      <c r="C37" s="198"/>
      <c r="D37" s="194" t="s">
        <v>284</v>
      </c>
      <c r="E37" s="198"/>
      <c r="F37" s="198"/>
    </row>
    <row r="38" spans="1:6" ht="14.25" x14ac:dyDescent="0.2">
      <c r="A38" s="198"/>
      <c r="B38" s="198"/>
      <c r="C38" s="198"/>
      <c r="D38" s="194" t="s">
        <v>286</v>
      </c>
      <c r="E38" s="198"/>
      <c r="F38" s="198"/>
    </row>
    <row r="39" spans="1:6" ht="14.25" x14ac:dyDescent="0.2">
      <c r="A39" s="198"/>
      <c r="B39" s="198"/>
      <c r="C39" s="198"/>
      <c r="D39" s="194" t="s">
        <v>288</v>
      </c>
      <c r="E39" s="198"/>
      <c r="F39" s="198"/>
    </row>
    <row r="40" spans="1:6" ht="14.25" x14ac:dyDescent="0.2">
      <c r="A40" s="198"/>
      <c r="B40" s="198"/>
      <c r="C40" s="198"/>
      <c r="D40" s="194" t="s">
        <v>290</v>
      </c>
      <c r="E40" s="198"/>
      <c r="F40" s="198"/>
    </row>
    <row r="41" spans="1:6" ht="14.25" x14ac:dyDescent="0.2">
      <c r="A41" s="198"/>
      <c r="B41" s="198"/>
      <c r="C41" s="198"/>
      <c r="D41" s="194" t="s">
        <v>292</v>
      </c>
      <c r="E41" s="198"/>
      <c r="F41" s="198"/>
    </row>
    <row r="42" spans="1:6" ht="14.25" x14ac:dyDescent="0.2">
      <c r="A42" s="198"/>
      <c r="B42" s="198"/>
      <c r="C42" s="198"/>
      <c r="D42" s="194" t="s">
        <v>294</v>
      </c>
      <c r="E42" s="198"/>
      <c r="F42" s="198"/>
    </row>
    <row r="43" spans="1:6" ht="14.25" x14ac:dyDescent="0.2">
      <c r="A43" s="198"/>
      <c r="B43" s="198"/>
      <c r="C43" s="198"/>
      <c r="D43" s="194" t="s">
        <v>296</v>
      </c>
      <c r="E43" s="198"/>
      <c r="F43" s="198"/>
    </row>
    <row r="44" spans="1:6" ht="14.25" x14ac:dyDescent="0.2">
      <c r="A44" s="198"/>
      <c r="B44" s="198"/>
      <c r="C44" s="198"/>
      <c r="D44" s="194" t="s">
        <v>298</v>
      </c>
      <c r="E44" s="198"/>
      <c r="F44" s="198"/>
    </row>
    <row r="45" spans="1:6" ht="14.25" x14ac:dyDescent="0.2">
      <c r="A45" s="198"/>
      <c r="B45" s="198"/>
      <c r="C45" s="198"/>
      <c r="D45" s="194" t="s">
        <v>300</v>
      </c>
      <c r="E45" s="198"/>
      <c r="F45" s="198"/>
    </row>
    <row r="46" spans="1:6" ht="14.25" x14ac:dyDescent="0.2">
      <c r="A46" s="198"/>
      <c r="B46" s="198"/>
      <c r="C46" s="198"/>
      <c r="D46" s="194" t="s">
        <v>302</v>
      </c>
      <c r="E46" s="198"/>
      <c r="F46" s="198"/>
    </row>
    <row r="47" spans="1:6" ht="14.25" x14ac:dyDescent="0.2">
      <c r="A47" s="198"/>
      <c r="B47" s="198"/>
      <c r="C47" s="198"/>
      <c r="D47" s="195" t="s">
        <v>304</v>
      </c>
      <c r="E47" s="198"/>
      <c r="F47" s="198"/>
    </row>
    <row r="48" spans="1:6" ht="14.25" x14ac:dyDescent="0.2">
      <c r="A48" s="198"/>
      <c r="B48" s="198"/>
      <c r="C48" s="198"/>
      <c r="D48" s="194" t="s">
        <v>306</v>
      </c>
      <c r="E48" s="198"/>
      <c r="F48" s="198"/>
    </row>
    <row r="49" spans="1:6" ht="14.25" x14ac:dyDescent="0.2">
      <c r="A49" s="198"/>
      <c r="B49" s="198"/>
      <c r="C49" s="198"/>
      <c r="D49" s="194" t="s">
        <v>308</v>
      </c>
      <c r="E49" s="198"/>
      <c r="F49" s="198"/>
    </row>
    <row r="50" spans="1:6" ht="14.25" x14ac:dyDescent="0.2">
      <c r="A50" s="198"/>
      <c r="B50" s="198"/>
      <c r="C50" s="198"/>
      <c r="D50" s="194" t="s">
        <v>310</v>
      </c>
      <c r="E50" s="198"/>
      <c r="F50" s="198"/>
    </row>
    <row r="51" spans="1:6" ht="14.25" x14ac:dyDescent="0.2">
      <c r="A51" s="198"/>
      <c r="B51" s="198"/>
      <c r="C51" s="198"/>
      <c r="D51" s="194" t="s">
        <v>312</v>
      </c>
      <c r="E51" s="198"/>
      <c r="F51" s="198"/>
    </row>
    <row r="52" spans="1:6" ht="14.25" x14ac:dyDescent="0.2">
      <c r="A52" s="198"/>
      <c r="B52" s="198"/>
      <c r="C52" s="198"/>
      <c r="D52" s="194" t="s">
        <v>314</v>
      </c>
      <c r="E52" s="198"/>
      <c r="F52" s="198"/>
    </row>
    <row r="53" spans="1:6" ht="28.5" x14ac:dyDescent="0.2">
      <c r="A53" s="198"/>
      <c r="B53" s="198"/>
      <c r="C53" s="198"/>
      <c r="D53" s="194" t="s">
        <v>316</v>
      </c>
      <c r="E53" s="198"/>
      <c r="F53" s="198"/>
    </row>
    <row r="54" spans="1:6" ht="14.25" x14ac:dyDescent="0.2">
      <c r="A54" s="198"/>
      <c r="B54" s="198"/>
      <c r="C54" s="198"/>
      <c r="D54" s="194" t="s">
        <v>318</v>
      </c>
      <c r="E54" s="198"/>
      <c r="F54" s="198"/>
    </row>
    <row r="55" spans="1:6" ht="14.25" x14ac:dyDescent="0.2">
      <c r="A55" s="198"/>
      <c r="B55" s="198"/>
      <c r="C55" s="198"/>
      <c r="D55" s="194" t="s">
        <v>320</v>
      </c>
      <c r="E55" s="198"/>
      <c r="F55" s="198"/>
    </row>
    <row r="56" spans="1:6" ht="14.25" x14ac:dyDescent="0.2">
      <c r="A56" s="198"/>
      <c r="B56" s="198"/>
      <c r="C56" s="198"/>
      <c r="D56" s="194" t="s">
        <v>322</v>
      </c>
      <c r="E56" s="198"/>
      <c r="F56" s="198"/>
    </row>
    <row r="57" spans="1:6" ht="28.5" x14ac:dyDescent="0.2">
      <c r="A57" s="198"/>
      <c r="B57" s="198"/>
      <c r="C57" s="198"/>
      <c r="D57" s="194" t="s">
        <v>324</v>
      </c>
      <c r="E57" s="198"/>
      <c r="F57" s="198"/>
    </row>
    <row r="58" spans="1:6" ht="14.25" x14ac:dyDescent="0.2">
      <c r="A58" s="198"/>
      <c r="B58" s="198"/>
      <c r="C58" s="198"/>
      <c r="D58" s="194" t="s">
        <v>326</v>
      </c>
      <c r="E58" s="198"/>
      <c r="F58" s="198"/>
    </row>
    <row r="59" spans="1:6" ht="14.25" x14ac:dyDescent="0.2">
      <c r="A59" s="198"/>
      <c r="B59" s="198"/>
      <c r="C59" s="198"/>
      <c r="D59" s="194" t="s">
        <v>328</v>
      </c>
      <c r="E59" s="198"/>
      <c r="F59" s="198"/>
    </row>
    <row r="60" spans="1:6" ht="28.5" x14ac:dyDescent="0.2">
      <c r="A60" s="198"/>
      <c r="B60" s="198"/>
      <c r="C60" s="198"/>
      <c r="D60" s="194" t="s">
        <v>330</v>
      </c>
      <c r="E60" s="198"/>
      <c r="F60" s="198"/>
    </row>
    <row r="61" spans="1:6" ht="28.5" x14ac:dyDescent="0.2">
      <c r="A61" s="198"/>
      <c r="B61" s="198"/>
      <c r="C61" s="198"/>
      <c r="D61" s="194" t="s">
        <v>332</v>
      </c>
      <c r="E61" s="198"/>
      <c r="F61" s="198"/>
    </row>
    <row r="62" spans="1:6" ht="14.25" x14ac:dyDescent="0.2">
      <c r="A62" s="198"/>
      <c r="B62" s="198"/>
      <c r="C62" s="198"/>
      <c r="D62" s="194" t="s">
        <v>334</v>
      </c>
      <c r="E62" s="198"/>
      <c r="F62" s="198"/>
    </row>
    <row r="63" spans="1:6" ht="28.5" x14ac:dyDescent="0.2">
      <c r="A63" s="198"/>
      <c r="B63" s="198"/>
      <c r="C63" s="198"/>
      <c r="D63" s="194" t="s">
        <v>336</v>
      </c>
      <c r="E63" s="198"/>
      <c r="F63" s="198"/>
    </row>
    <row r="64" spans="1:6" ht="28.5" x14ac:dyDescent="0.2">
      <c r="A64" s="198"/>
      <c r="B64" s="198"/>
      <c r="C64" s="198"/>
      <c r="D64" s="194" t="s">
        <v>338</v>
      </c>
      <c r="E64" s="198"/>
      <c r="F64" s="198"/>
    </row>
    <row r="65" spans="1:6" ht="28.5" x14ac:dyDescent="0.2">
      <c r="A65" s="198"/>
      <c r="B65" s="198"/>
      <c r="C65" s="198"/>
      <c r="D65" s="194" t="s">
        <v>340</v>
      </c>
      <c r="E65" s="198"/>
      <c r="F65" s="198"/>
    </row>
    <row r="66" spans="1:6" ht="28.5" x14ac:dyDescent="0.2">
      <c r="A66" s="198"/>
      <c r="B66" s="198"/>
      <c r="C66" s="198"/>
      <c r="D66" s="194" t="s">
        <v>342</v>
      </c>
      <c r="E66" s="198"/>
      <c r="F66" s="198"/>
    </row>
    <row r="67" spans="1:6" ht="42.75" x14ac:dyDescent="0.2">
      <c r="A67" s="198"/>
      <c r="B67" s="198"/>
      <c r="C67" s="198"/>
      <c r="D67" s="194" t="s">
        <v>344</v>
      </c>
      <c r="E67" s="198"/>
      <c r="F67" s="198"/>
    </row>
    <row r="68" spans="1:6" ht="28.5" x14ac:dyDescent="0.2">
      <c r="A68" s="198"/>
      <c r="B68" s="198"/>
      <c r="C68" s="198"/>
      <c r="D68" s="194" t="s">
        <v>346</v>
      </c>
      <c r="E68" s="198"/>
      <c r="F68" s="198"/>
    </row>
    <row r="69" spans="1:6" ht="28.5" x14ac:dyDescent="0.2">
      <c r="A69" s="198"/>
      <c r="B69" s="198"/>
      <c r="C69" s="198"/>
      <c r="D69" s="194" t="s">
        <v>348</v>
      </c>
      <c r="E69" s="198"/>
      <c r="F69" s="198"/>
    </row>
    <row r="70" spans="1:6" ht="14.25" x14ac:dyDescent="0.2">
      <c r="A70" s="198"/>
      <c r="B70" s="198"/>
      <c r="C70" s="198"/>
      <c r="D70" s="194" t="s">
        <v>350</v>
      </c>
      <c r="E70" s="198"/>
      <c r="F70" s="198"/>
    </row>
    <row r="71" spans="1:6" ht="42.75" x14ac:dyDescent="0.2">
      <c r="A71" s="198"/>
      <c r="B71" s="198"/>
      <c r="C71" s="198"/>
      <c r="D71" s="194" t="s">
        <v>352</v>
      </c>
      <c r="E71" s="198"/>
      <c r="F71" s="198"/>
    </row>
    <row r="72" spans="1:6" ht="14.25" x14ac:dyDescent="0.2">
      <c r="A72" s="198"/>
      <c r="B72" s="198"/>
      <c r="C72" s="198"/>
      <c r="D72" s="194" t="s">
        <v>354</v>
      </c>
      <c r="E72" s="198"/>
      <c r="F72" s="198"/>
    </row>
    <row r="73" spans="1:6" ht="14.25" x14ac:dyDescent="0.2">
      <c r="A73" s="198"/>
      <c r="B73" s="198"/>
      <c r="C73" s="198"/>
      <c r="D73" s="194" t="s">
        <v>356</v>
      </c>
      <c r="E73" s="198"/>
      <c r="F73" s="198"/>
    </row>
    <row r="74" spans="1:6" ht="28.5" x14ac:dyDescent="0.2">
      <c r="A74" s="198"/>
      <c r="B74" s="198"/>
      <c r="C74" s="198"/>
      <c r="D74" s="194" t="s">
        <v>358</v>
      </c>
      <c r="E74" s="198"/>
      <c r="F74" s="198"/>
    </row>
    <row r="75" spans="1:6" ht="14.25" x14ac:dyDescent="0.2">
      <c r="A75" s="198"/>
      <c r="B75" s="198"/>
      <c r="C75" s="198"/>
      <c r="D75" s="194" t="s">
        <v>360</v>
      </c>
      <c r="E75" s="198"/>
      <c r="F75" s="198"/>
    </row>
    <row r="76" spans="1:6" ht="14.25" x14ac:dyDescent="0.2">
      <c r="A76" s="198"/>
      <c r="B76" s="198"/>
      <c r="C76" s="198"/>
      <c r="D76" s="194" t="s">
        <v>362</v>
      </c>
      <c r="E76" s="198"/>
      <c r="F76" s="198"/>
    </row>
    <row r="77" spans="1:6" ht="14.25" x14ac:dyDescent="0.2">
      <c r="A77" s="198"/>
      <c r="B77" s="198"/>
      <c r="C77" s="198"/>
      <c r="D77" s="194" t="s">
        <v>364</v>
      </c>
      <c r="E77" s="198"/>
      <c r="F77" s="198"/>
    </row>
    <row r="78" spans="1:6" ht="14.25" x14ac:dyDescent="0.2">
      <c r="A78" s="198"/>
      <c r="B78" s="198"/>
      <c r="C78" s="198"/>
      <c r="D78" s="194" t="s">
        <v>366</v>
      </c>
      <c r="E78" s="198"/>
      <c r="F78" s="198"/>
    </row>
    <row r="79" spans="1:6" ht="14.25" x14ac:dyDescent="0.2">
      <c r="A79" s="198"/>
      <c r="B79" s="198"/>
      <c r="C79" s="198"/>
      <c r="D79" s="194" t="s">
        <v>368</v>
      </c>
      <c r="E79" s="198"/>
      <c r="F79" s="198"/>
    </row>
    <row r="80" spans="1:6" ht="14.25" x14ac:dyDescent="0.2">
      <c r="A80" s="198"/>
      <c r="B80" s="198"/>
      <c r="C80" s="198"/>
      <c r="D80" s="194" t="s">
        <v>370</v>
      </c>
      <c r="E80" s="198"/>
      <c r="F80" s="198"/>
    </row>
    <row r="81" spans="1:6" x14ac:dyDescent="0.2">
      <c r="A81" s="198"/>
      <c r="B81" s="198"/>
      <c r="C81" s="198"/>
      <c r="E81" s="198"/>
      <c r="F81" s="198"/>
    </row>
    <row r="82" spans="1:6" x14ac:dyDescent="0.2">
      <c r="C82" s="198"/>
      <c r="E82" s="198"/>
    </row>
    <row r="83" spans="1:6" x14ac:dyDescent="0.2">
      <c r="C83" s="198"/>
      <c r="E83" s="198"/>
    </row>
    <row r="84" spans="1:6" x14ac:dyDescent="0.2">
      <c r="C84" s="198"/>
    </row>
    <row r="85" spans="1:6" x14ac:dyDescent="0.2">
      <c r="C85" s="198"/>
    </row>
  </sheetData>
  <sheetProtection algorithmName="SHA-512" hashValue="g8Hd3UN6IRPqQc7IfaqmxbzRV4f0wEEEmx1S2PTeoK0YmcUKidyS76z8YpOLjSG+tgaIdnMyHqe2y9DfNpVN9A==" saltValue="wuwGXhmmkJvExTheK8kkJg==" spinCount="100000" sheet="1" objects="1" scenarios="1"/>
  <pageMargins left="0.19685039370078741" right="0.19685039370078741" top="0.59055118110236227" bottom="0.59055118110236227" header="0" footer="0"/>
  <pageSetup paperSize="9" scale="50" orientation="landscape" r:id="rId1"/>
  <headerFooter>
    <oddFooter>Página &amp;P de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F4C49D281836D4E92FD382DEA1B6B69" ma:contentTypeVersion="15" ma:contentTypeDescription="Crie um novo documento." ma:contentTypeScope="" ma:versionID="877762fa6cc189146c4e1f15d798d2a6">
  <xsd:schema xmlns:xsd="http://www.w3.org/2001/XMLSchema" xmlns:xs="http://www.w3.org/2001/XMLSchema" xmlns:p="http://schemas.microsoft.com/office/2006/metadata/properties" xmlns:ns2="5eb5d589-dbdd-4f3f-b74b-9cfd9011a81a" xmlns:ns3="414d09f0-56df-423b-92e5-75650b3356a2" targetNamespace="http://schemas.microsoft.com/office/2006/metadata/properties" ma:root="true" ma:fieldsID="86920986c7658813823fdd577ece8c52" ns2:_="" ns3:_="">
    <xsd:import namespace="5eb5d589-dbdd-4f3f-b74b-9cfd9011a81a"/>
    <xsd:import namespace="414d09f0-56df-423b-92e5-75650b3356a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b5d589-dbdd-4f3f-b74b-9cfd9011a8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Marcações de imagem" ma:readOnly="false" ma:fieldId="{5cf76f15-5ced-4ddc-b409-7134ff3c332f}" ma:taxonomyMulti="true" ma:sspId="917d32f3-4fa4-4f5b-a8d0-62dbd3d265b9"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14d09f0-56df-423b-92e5-75650b3356a2" elementFormDefault="qualified">
    <xsd:import namespace="http://schemas.microsoft.com/office/2006/documentManagement/types"/>
    <xsd:import namespace="http://schemas.microsoft.com/office/infopath/2007/PartnerControls"/>
    <xsd:element name="SharedWithUsers" ma:index="12"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hes de Compartilhado Com" ma:internalName="SharedWithDetails" ma:readOnly="true">
      <xsd:simpleType>
        <xsd:restriction base="dms:Note">
          <xsd:maxLength value="255"/>
        </xsd:restriction>
      </xsd:simpleType>
    </xsd:element>
    <xsd:element name="TaxCatchAll" ma:index="16" nillable="true" ma:displayName="Taxonomy Catch All Column" ma:hidden="true" ma:list="{364ba5d2-42ae-408b-bb8b-4bee1c9673d2}" ma:internalName="TaxCatchAll" ma:showField="CatchAllData" ma:web="414d09f0-56df-423b-92e5-75650b3356a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14d09f0-56df-423b-92e5-75650b3356a2" xsi:nil="true"/>
    <lcf76f155ced4ddcb4097134ff3c332f xmlns="5eb5d589-dbdd-4f3f-b74b-9cfd9011a81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FD7898D-48B6-49B3-A1A0-56C2A3833B03}">
  <ds:schemaRefs>
    <ds:schemaRef ds:uri="http://schemas.microsoft.com/sharepoint/v3/contenttype/forms"/>
  </ds:schemaRefs>
</ds:datastoreItem>
</file>

<file path=customXml/itemProps2.xml><?xml version="1.0" encoding="utf-8"?>
<ds:datastoreItem xmlns:ds="http://schemas.openxmlformats.org/officeDocument/2006/customXml" ds:itemID="{A275110E-6299-4AA3-9625-211741A065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b5d589-dbdd-4f3f-b74b-9cfd9011a81a"/>
    <ds:schemaRef ds:uri="414d09f0-56df-423b-92e5-75650b3356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B108CF-9ADA-4C97-BDAD-4500B54FDA79}">
  <ds:schemaRefs>
    <ds:schemaRef ds:uri="http://schemas.microsoft.com/office/2006/metadata/properties"/>
    <ds:schemaRef ds:uri="http://schemas.microsoft.com/office/infopath/2007/PartnerControls"/>
    <ds:schemaRef ds:uri="414d09f0-56df-423b-92e5-75650b3356a2"/>
    <ds:schemaRef ds:uri="5eb5d589-dbdd-4f3f-b74b-9cfd9011a81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17</vt:i4>
      </vt:variant>
      <vt:variant>
        <vt:lpstr>Intervalos nomeados</vt:lpstr>
      </vt:variant>
      <vt:variant>
        <vt:i4>36</vt:i4>
      </vt:variant>
    </vt:vector>
  </HeadingPairs>
  <TitlesOfParts>
    <vt:vector size="53" baseType="lpstr">
      <vt:lpstr>Capa</vt:lpstr>
      <vt:lpstr>Análises</vt:lpstr>
      <vt:lpstr>Resumo</vt:lpstr>
      <vt:lpstr>Comparativo</vt:lpstr>
      <vt:lpstr>Gasto das Atividades</vt:lpstr>
      <vt:lpstr>Analítico Cx.</vt:lpstr>
      <vt:lpstr>Analítico Cp.</vt:lpstr>
      <vt:lpstr>Prov. Pessoal</vt:lpstr>
      <vt:lpstr>Bens</vt:lpstr>
      <vt:lpstr>Comp.</vt:lpstr>
      <vt:lpstr>Diário 7º PA</vt:lpstr>
      <vt:lpstr>Diário 8º PA</vt:lpstr>
      <vt:lpstr>Diário 9º PA</vt:lpstr>
      <vt:lpstr>Diário 10º PA</vt:lpstr>
      <vt:lpstr>Reserva</vt:lpstr>
      <vt:lpstr>Dec Dir.</vt:lpstr>
      <vt:lpstr>Plano</vt:lpstr>
      <vt:lpstr>Aquisição_de_Bens_Permanentes</vt:lpstr>
      <vt:lpstr>Análises!Area_de_impressao</vt:lpstr>
      <vt:lpstr>'Analítico Cp.'!Area_de_impressao</vt:lpstr>
      <vt:lpstr>'Analítico Cx.'!Area_de_impressao</vt:lpstr>
      <vt:lpstr>Bens!Area_de_impressao</vt:lpstr>
      <vt:lpstr>Capa!Area_de_impressao</vt:lpstr>
      <vt:lpstr>Comp.!Area_de_impressao</vt:lpstr>
      <vt:lpstr>Comparativo!Area_de_impressao</vt:lpstr>
      <vt:lpstr>'Dec Dir.'!Area_de_impressao</vt:lpstr>
      <vt:lpstr>'Diário 10º PA'!Area_de_impressao</vt:lpstr>
      <vt:lpstr>'Diário 7º PA'!Area_de_impressao</vt:lpstr>
      <vt:lpstr>'Diário 8º PA'!Area_de_impressao</vt:lpstr>
      <vt:lpstr>'Diário 9º PA'!Area_de_impressao</vt:lpstr>
      <vt:lpstr>'Gasto das Atividades'!Area_de_impressao</vt:lpstr>
      <vt:lpstr>'Prov. Pessoal'!Area_de_impressao</vt:lpstr>
      <vt:lpstr>Reserva!Area_de_impressao</vt:lpstr>
      <vt:lpstr>Resumo!Area_de_impressao</vt:lpstr>
      <vt:lpstr>área_destinada</vt:lpstr>
      <vt:lpstr>Categorias</vt:lpstr>
      <vt:lpstr>Gastos_com_Pessoal</vt:lpstr>
      <vt:lpstr>Gastos_Gerais</vt:lpstr>
      <vt:lpstr>Ocorrência</vt:lpstr>
      <vt:lpstr>Receitas</vt:lpstr>
      <vt:lpstr>Rendimentos_de_Aplicações_Fin.</vt:lpstr>
      <vt:lpstr>Reserva</vt:lpstr>
      <vt:lpstr>'Analítico Cp.'!Titulos_de_impressao</vt:lpstr>
      <vt:lpstr>'Analítico Cx.'!Titulos_de_impressao</vt:lpstr>
      <vt:lpstr>Bens!Titulos_de_impressao</vt:lpstr>
      <vt:lpstr>Comp.!Titulos_de_impressao</vt:lpstr>
      <vt:lpstr>'Diário 10º PA'!Titulos_de_impressao</vt:lpstr>
      <vt:lpstr>'Diário 7º PA'!Titulos_de_impressao</vt:lpstr>
      <vt:lpstr>'Diário 8º PA'!Titulos_de_impressao</vt:lpstr>
      <vt:lpstr>'Diário 9º PA'!Titulos_de_impressao</vt:lpstr>
      <vt:lpstr>Reserva!Titulos_de_impressao</vt:lpstr>
      <vt:lpstr>Resumo!Titulos_de_impressao</vt:lpstr>
      <vt:lpstr>Transferência_para_Reserva_de_Recursos</vt:lpstr>
    </vt:vector>
  </TitlesOfParts>
  <Manager/>
  <Company>Particular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Gustavo Henrique Ribeiro Santos</dc:creator>
  <cp:keywords/>
  <dc:description/>
  <cp:lastModifiedBy>Paulo Junio Machado Diniz (SEJUSP)</cp:lastModifiedBy>
  <cp:revision/>
  <dcterms:created xsi:type="dcterms:W3CDTF">2007-03-19T18:09:20Z</dcterms:created>
  <dcterms:modified xsi:type="dcterms:W3CDTF">2025-05-13T13:59:31Z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0x0101006F4C49D281836D4E92FD382DEA1B6B69</vt:lpwstr>
  </property>
  <property fmtid="{D5CDD505-2E9C-101B-9397-08002B2CF9AE}" pid="3" name="MediaServiceImageTags">
    <vt:lpwstr/>
  </property>
</Properties>
</file>